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Dropbox\Achat\"/>
    </mc:Choice>
  </mc:AlternateContent>
  <xr:revisionPtr revIDLastSave="0" documentId="13_ncr:1_{ECAB433E-2BE5-4E53-8E9D-88D313F0CA1E}" xr6:coauthVersionLast="47" xr6:coauthVersionMax="47" xr10:uidLastSave="{00000000-0000-0000-0000-000000000000}"/>
  <bookViews>
    <workbookView xWindow="-120" yWindow="-120" windowWidth="25440" windowHeight="15390" tabRatio="676" xr2:uid="{E77E206F-6EF3-4B32-BCDF-E64705306B85}"/>
  </bookViews>
  <sheets>
    <sheet name="Données" sheetId="2" r:id="rId1"/>
    <sheet name="Base désignation" sheetId="5" r:id="rId2"/>
    <sheet name="Matrice cde" sheetId="6" r:id="rId3"/>
    <sheet name="Fournisseur" sheetId="3" r:id="rId4"/>
    <sheet name="TCD ArtFou" sheetId="1" r:id="rId5"/>
    <sheet name="Cde" sheetId="4" r:id="rId6"/>
  </sheets>
  <definedNames>
    <definedName name="_xlnm._FilterDatabase" localSheetId="1" hidden="1">'Base désignation'!$A$1:$J$28007</definedName>
    <definedName name="_xlnm._FilterDatabase" localSheetId="5" hidden="1">Cde!$A$13:$B$19</definedName>
    <definedName name="_xlnm._FilterDatabase" localSheetId="0" hidden="1">Données!$A$1:$Q$10761</definedName>
    <definedName name="_xlnm._FilterDatabase" localSheetId="2" hidden="1">'Matrice cde'!$A$13:$B$19</definedName>
    <definedName name="Segment_Famille">#N/A</definedName>
    <definedName name="Segment_Fournisseur">#N/A</definedName>
    <definedName name="_xlnm.Print_Area" localSheetId="5">Cde!$A$1:$G$51</definedName>
    <definedName name="_xlnm.Print_Area" localSheetId="2">'Matrice cde'!$A$1:$G$38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0761" i="2" l="1"/>
  <c r="A10756" i="2"/>
  <c r="A10760" i="2"/>
  <c r="A9484" i="2"/>
  <c r="A9485" i="2"/>
  <c r="F34" i="4" l="1"/>
  <c r="G34" i="4" s="1"/>
  <c r="D34" i="4"/>
  <c r="B34" i="4"/>
  <c r="A34" i="4"/>
  <c r="F33" i="4"/>
  <c r="G33" i="4" s="1"/>
  <c r="D33" i="4"/>
  <c r="B33" i="4"/>
  <c r="A33" i="4"/>
  <c r="F32" i="4"/>
  <c r="G32" i="4" s="1"/>
  <c r="D32" i="4"/>
  <c r="B32" i="4"/>
  <c r="A32" i="4"/>
  <c r="F31" i="4"/>
  <c r="G31" i="4" s="1"/>
  <c r="D31" i="4"/>
  <c r="B31" i="4"/>
  <c r="A31" i="4"/>
  <c r="F30" i="4"/>
  <c r="G30" i="4" s="1"/>
  <c r="D30" i="4"/>
  <c r="B30" i="4"/>
  <c r="A30" i="4"/>
  <c r="F29" i="4"/>
  <c r="G29" i="4" s="1"/>
  <c r="D29" i="4"/>
  <c r="B29" i="4"/>
  <c r="A29" i="4"/>
  <c r="F28" i="4"/>
  <c r="G28" i="4" s="1"/>
  <c r="D28" i="4"/>
  <c r="B28" i="4"/>
  <c r="A28" i="4"/>
  <c r="G27" i="4"/>
  <c r="B27" i="4"/>
  <c r="A27" i="4"/>
  <c r="G26" i="4"/>
  <c r="B26" i="4"/>
  <c r="A26" i="4"/>
  <c r="G25" i="4"/>
  <c r="B25" i="4"/>
  <c r="A25" i="4"/>
  <c r="G24" i="4"/>
  <c r="B24" i="4"/>
  <c r="A24" i="4"/>
  <c r="G23" i="4"/>
  <c r="B23" i="4"/>
  <c r="A23" i="4"/>
  <c r="A1453" i="2"/>
  <c r="N119" i="2"/>
  <c r="A119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1490" i="2"/>
  <c r="A1491" i="2"/>
  <c r="A1492" i="2"/>
  <c r="A1493" i="2"/>
  <c r="A1494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149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1496" i="2"/>
  <c r="A903" i="2"/>
  <c r="A904" i="2"/>
  <c r="A569" i="2"/>
  <c r="A570" i="2"/>
  <c r="A571" i="2"/>
  <c r="A572" i="2"/>
  <c r="A573" i="2"/>
  <c r="A574" i="2"/>
  <c r="A575" i="2"/>
  <c r="A576" i="2"/>
  <c r="A9488" i="2"/>
  <c r="A9489" i="2"/>
  <c r="A9490" i="2"/>
  <c r="A9491" i="2"/>
  <c r="A1497" i="2"/>
  <c r="A582" i="2"/>
  <c r="A583" i="2"/>
  <c r="A1498" i="2"/>
  <c r="A1499" i="2"/>
  <c r="A586" i="2"/>
  <c r="A587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1526" i="2"/>
  <c r="A1527" i="2"/>
  <c r="A1528" i="2"/>
  <c r="A905" i="2"/>
  <c r="A906" i="2"/>
  <c r="A1529" i="2"/>
  <c r="A1530" i="2"/>
  <c r="A1531" i="2"/>
  <c r="A1532" i="2"/>
  <c r="A1533" i="2"/>
  <c r="A1534" i="2"/>
  <c r="A1535" i="2"/>
  <c r="A643" i="2"/>
  <c r="A644" i="2"/>
  <c r="A645" i="2"/>
  <c r="A646" i="2"/>
  <c r="A647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907" i="2"/>
  <c r="A1554" i="2"/>
  <c r="A908" i="2"/>
  <c r="A909" i="2"/>
  <c r="A910" i="2"/>
  <c r="A1555" i="2"/>
  <c r="A1556" i="2"/>
  <c r="A1557" i="2"/>
  <c r="A1558" i="2"/>
  <c r="A1559" i="2"/>
  <c r="A207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208" i="2"/>
  <c r="A1580" i="2"/>
  <c r="A209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91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2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9524" i="2"/>
  <c r="A9525" i="2"/>
  <c r="A9526" i="2"/>
  <c r="A1762" i="2"/>
  <c r="A1763" i="2"/>
  <c r="A1764" i="2"/>
  <c r="A1765" i="2"/>
  <c r="A9527" i="2"/>
  <c r="A1766" i="2"/>
  <c r="A1767" i="2"/>
  <c r="A1768" i="2"/>
  <c r="A1769" i="2"/>
  <c r="A9528" i="2"/>
  <c r="A9529" i="2"/>
  <c r="A9530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9531" i="2"/>
  <c r="A9532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9533" i="2"/>
  <c r="A1794" i="2"/>
  <c r="A1795" i="2"/>
  <c r="A9534" i="2"/>
  <c r="A1796" i="2"/>
  <c r="A1797" i="2"/>
  <c r="A1798" i="2"/>
  <c r="A1799" i="2"/>
  <c r="A1800" i="2"/>
  <c r="A1801" i="2"/>
  <c r="A1802" i="2"/>
  <c r="A1803" i="2"/>
  <c r="A9535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101" i="2"/>
  <c r="A1835" i="2"/>
  <c r="A1836" i="2"/>
  <c r="A1837" i="2"/>
  <c r="A1838" i="2"/>
  <c r="A1102" i="2"/>
  <c r="A9536" i="2"/>
  <c r="A9537" i="2"/>
  <c r="A1839" i="2"/>
  <c r="A9538" i="2"/>
  <c r="A1840" i="2"/>
  <c r="A1841" i="2"/>
  <c r="A1842" i="2"/>
  <c r="A912" i="2"/>
  <c r="A1843" i="2"/>
  <c r="A211" i="2"/>
  <c r="A212" i="2"/>
  <c r="A213" i="2"/>
  <c r="A214" i="2"/>
  <c r="A1103" i="2"/>
  <c r="A1104" i="2"/>
  <c r="A1844" i="2"/>
  <c r="A1845" i="2"/>
  <c r="A1846" i="2"/>
  <c r="A1847" i="2"/>
  <c r="A1848" i="2"/>
  <c r="A9539" i="2"/>
  <c r="A9540" i="2"/>
  <c r="A1105" i="2"/>
  <c r="A1106" i="2"/>
  <c r="A1107" i="2"/>
  <c r="A1849" i="2"/>
  <c r="A9541" i="2"/>
  <c r="A1850" i="2"/>
  <c r="A9542" i="2"/>
  <c r="A1851" i="2"/>
  <c r="A1852" i="2"/>
  <c r="A1853" i="2"/>
  <c r="A215" i="2"/>
  <c r="A1854" i="2"/>
  <c r="A1855" i="2"/>
  <c r="A1856" i="2"/>
  <c r="A9543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9544" i="2"/>
  <c r="A9545" i="2"/>
  <c r="A9546" i="2"/>
  <c r="A9547" i="2"/>
  <c r="A9548" i="2"/>
  <c r="A1869" i="2"/>
  <c r="A1870" i="2"/>
  <c r="A1871" i="2"/>
  <c r="A1872" i="2"/>
  <c r="A1873" i="2"/>
  <c r="A1874" i="2"/>
  <c r="A1875" i="2"/>
  <c r="A9549" i="2"/>
  <c r="A9550" i="2"/>
  <c r="A9551" i="2"/>
  <c r="A9552" i="2"/>
  <c r="A1876" i="2"/>
  <c r="A1877" i="2"/>
  <c r="A1878" i="2"/>
  <c r="A9553" i="2"/>
  <c r="A9554" i="2"/>
  <c r="A1879" i="2"/>
  <c r="A1880" i="2"/>
  <c r="A1881" i="2"/>
  <c r="A1882" i="2"/>
  <c r="A1883" i="2"/>
  <c r="A1884" i="2"/>
  <c r="A1885" i="2"/>
  <c r="A1886" i="2"/>
  <c r="A1887" i="2"/>
  <c r="A1888" i="2"/>
  <c r="A9555" i="2"/>
  <c r="A9556" i="2"/>
  <c r="A1889" i="2"/>
  <c r="A1890" i="2"/>
  <c r="A1891" i="2"/>
  <c r="A1892" i="2"/>
  <c r="A1893" i="2"/>
  <c r="A1894" i="2"/>
  <c r="A1895" i="2"/>
  <c r="A1896" i="2"/>
  <c r="A1897" i="2"/>
  <c r="A913" i="2"/>
  <c r="A914" i="2"/>
  <c r="A915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9557" i="2"/>
  <c r="A9558" i="2"/>
  <c r="A9559" i="2"/>
  <c r="A9560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21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217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9561" i="2"/>
  <c r="A9562" i="2"/>
  <c r="A1972" i="2"/>
  <c r="A9563" i="2"/>
  <c r="A1973" i="2"/>
  <c r="A1974" i="2"/>
  <c r="A1975" i="2"/>
  <c r="A1976" i="2"/>
  <c r="A1977" i="2"/>
  <c r="A1978" i="2"/>
  <c r="A1979" i="2"/>
  <c r="A1980" i="2"/>
  <c r="A1981" i="2"/>
  <c r="A1982" i="2"/>
  <c r="A9564" i="2"/>
  <c r="A1983" i="2"/>
  <c r="A1984" i="2"/>
  <c r="A9565" i="2"/>
  <c r="A9492" i="2"/>
  <c r="A1985" i="2"/>
  <c r="A1986" i="2"/>
  <c r="A1987" i="2"/>
  <c r="A1988" i="2"/>
  <c r="A9566" i="2"/>
  <c r="A1989" i="2"/>
  <c r="A1990" i="2"/>
  <c r="A1991" i="2"/>
  <c r="A1992" i="2"/>
  <c r="A1993" i="2"/>
  <c r="A1994" i="2"/>
  <c r="A1995" i="2"/>
  <c r="A1996" i="2"/>
  <c r="A1997" i="2"/>
  <c r="A218" i="2"/>
  <c r="A1998" i="2"/>
  <c r="A1999" i="2"/>
  <c r="A2000" i="2"/>
  <c r="A2001" i="2"/>
  <c r="A2002" i="2"/>
  <c r="A2003" i="2"/>
  <c r="A2004" i="2"/>
  <c r="A2005" i="2"/>
  <c r="A9567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9568" i="2"/>
  <c r="A2018" i="2"/>
  <c r="A2019" i="2"/>
  <c r="A2020" i="2"/>
  <c r="A2021" i="2"/>
  <c r="A2022" i="2"/>
  <c r="A2023" i="2"/>
  <c r="A9569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9570" i="2"/>
  <c r="A9571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9572" i="2"/>
  <c r="A2057" i="2"/>
  <c r="A2058" i="2"/>
  <c r="A2059" i="2"/>
  <c r="A9573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9574" i="2"/>
  <c r="A2129" i="2"/>
  <c r="A2130" i="2"/>
  <c r="A2131" i="2"/>
  <c r="A2132" i="2"/>
  <c r="A2133" i="2"/>
  <c r="A2134" i="2"/>
  <c r="A2135" i="2"/>
  <c r="A219" i="2"/>
  <c r="A2136" i="2"/>
  <c r="A2137" i="2"/>
  <c r="A2138" i="2"/>
  <c r="A2139" i="2"/>
  <c r="A2140" i="2"/>
  <c r="A2141" i="2"/>
  <c r="A2142" i="2"/>
  <c r="A2143" i="2"/>
  <c r="A2144" i="2"/>
  <c r="A220" i="2"/>
  <c r="A2145" i="2"/>
  <c r="A2146" i="2"/>
  <c r="A2147" i="2"/>
  <c r="A2148" i="2"/>
  <c r="A2149" i="2"/>
  <c r="A2150" i="2"/>
  <c r="A2151" i="2"/>
  <c r="A2152" i="2"/>
  <c r="A2153" i="2"/>
  <c r="A221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957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9576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2" i="2"/>
  <c r="A22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9577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24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25" i="2"/>
  <c r="A2363" i="2"/>
  <c r="A226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27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957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9579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9580" i="2"/>
  <c r="A2483" i="2"/>
  <c r="A228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9581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9582" i="2"/>
  <c r="A2527" i="2"/>
  <c r="A9583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9493" i="2"/>
  <c r="A2558" i="2"/>
  <c r="A2559" i="2"/>
  <c r="A9584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2" i="2"/>
  <c r="A2591" i="2"/>
  <c r="A9585" i="2"/>
  <c r="A2592" i="2"/>
  <c r="A2593" i="2"/>
  <c r="A2594" i="2"/>
  <c r="A2595" i="2"/>
  <c r="A2596" i="2"/>
  <c r="A9586" i="2"/>
  <c r="A2597" i="2"/>
  <c r="A2598" i="2"/>
  <c r="A2599" i="2"/>
  <c r="A2600" i="2"/>
  <c r="A9587" i="2"/>
  <c r="A2601" i="2"/>
  <c r="A2602" i="2"/>
  <c r="A2603" i="2"/>
  <c r="A2604" i="2"/>
  <c r="A2605" i="2"/>
  <c r="A2606" i="2"/>
  <c r="A2607" i="2"/>
  <c r="A2608" i="2"/>
  <c r="A9588" i="2"/>
  <c r="A2609" i="2"/>
  <c r="A2610" i="2"/>
  <c r="A2611" i="2"/>
  <c r="A2612" i="2"/>
  <c r="A9589" i="2"/>
  <c r="A9590" i="2"/>
  <c r="A2613" i="2"/>
  <c r="A2614" i="2"/>
  <c r="A2615" i="2"/>
  <c r="A2616" i="2"/>
  <c r="A2617" i="2"/>
  <c r="A2618" i="2"/>
  <c r="A2619" i="2"/>
  <c r="A9591" i="2"/>
  <c r="A2620" i="2"/>
  <c r="A9592" i="2"/>
  <c r="A2621" i="2"/>
  <c r="A2622" i="2"/>
  <c r="A2623" i="2"/>
  <c r="A2624" i="2"/>
  <c r="A2625" i="2"/>
  <c r="A9593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9594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9595" i="2"/>
  <c r="A2697" i="2"/>
  <c r="A2698" i="2"/>
  <c r="A2699" i="2"/>
  <c r="A2700" i="2"/>
  <c r="A334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9596" i="2"/>
  <c r="A9597" i="2"/>
  <c r="A2736" i="2"/>
  <c r="A2737" i="2"/>
  <c r="A9598" i="2"/>
  <c r="A2738" i="2"/>
  <c r="A2739" i="2"/>
  <c r="A9599" i="2"/>
  <c r="A9600" i="2"/>
  <c r="A9601" i="2"/>
  <c r="A2740" i="2"/>
  <c r="A2741" i="2"/>
  <c r="A2742" i="2"/>
  <c r="A2743" i="2"/>
  <c r="A9602" i="2"/>
  <c r="A2744" i="2"/>
  <c r="A2745" i="2"/>
  <c r="A2746" i="2"/>
  <c r="A2747" i="2"/>
  <c r="A9603" i="2"/>
  <c r="A9604" i="2"/>
  <c r="A9605" i="2"/>
  <c r="A2748" i="2"/>
  <c r="A2749" i="2"/>
  <c r="A2750" i="2"/>
  <c r="A2751" i="2"/>
  <c r="A2752" i="2"/>
  <c r="A2753" i="2"/>
  <c r="A2754" i="2"/>
  <c r="A2755" i="2"/>
  <c r="A2756" i="2"/>
  <c r="A9606" i="2"/>
  <c r="A9607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9608" i="2"/>
  <c r="A2769" i="2"/>
  <c r="A2770" i="2"/>
  <c r="A9609" i="2"/>
  <c r="A2771" i="2"/>
  <c r="A2772" i="2"/>
  <c r="A2773" i="2"/>
  <c r="A2774" i="2"/>
  <c r="A2775" i="2"/>
  <c r="A2776" i="2"/>
  <c r="A2777" i="2"/>
  <c r="A2778" i="2"/>
  <c r="A9610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9611" i="2"/>
  <c r="A2798" i="2"/>
  <c r="A2799" i="2"/>
  <c r="A2800" i="2"/>
  <c r="A2801" i="2"/>
  <c r="A916" i="2"/>
  <c r="A2802" i="2"/>
  <c r="A2803" i="2"/>
  <c r="A9612" i="2"/>
  <c r="A2804" i="2"/>
  <c r="A2805" i="2"/>
  <c r="A9613" i="2"/>
  <c r="A2806" i="2"/>
  <c r="A2807" i="2"/>
  <c r="A2808" i="2"/>
  <c r="A2809" i="2"/>
  <c r="A2810" i="2"/>
  <c r="A2811" i="2"/>
  <c r="A2812" i="2"/>
  <c r="A2813" i="2"/>
  <c r="A2814" i="2"/>
  <c r="A2815" i="2"/>
  <c r="A9614" i="2"/>
  <c r="A9615" i="2"/>
  <c r="A9616" i="2"/>
  <c r="A2816" i="2"/>
  <c r="A2817" i="2"/>
  <c r="A2818" i="2"/>
  <c r="A9617" i="2"/>
  <c r="A9618" i="2"/>
  <c r="A9619" i="2"/>
  <c r="A9620" i="2"/>
  <c r="A9621" i="2"/>
  <c r="A2819" i="2"/>
  <c r="A2820" i="2"/>
  <c r="A9622" i="2"/>
  <c r="A2821" i="2"/>
  <c r="A2822" i="2"/>
  <c r="A2823" i="2"/>
  <c r="A2824" i="2"/>
  <c r="A2825" i="2"/>
  <c r="A2826" i="2"/>
  <c r="A2827" i="2"/>
  <c r="A2828" i="2"/>
  <c r="A9623" i="2"/>
  <c r="A9624" i="2"/>
  <c r="A2829" i="2"/>
  <c r="A2830" i="2"/>
  <c r="A9625" i="2"/>
  <c r="A2831" i="2"/>
  <c r="A2832" i="2"/>
  <c r="A2833" i="2"/>
  <c r="A2834" i="2"/>
  <c r="A2835" i="2"/>
  <c r="A2836" i="2"/>
  <c r="A9626" i="2"/>
  <c r="A2837" i="2"/>
  <c r="A962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343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397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9628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9629" i="2"/>
  <c r="A2910" i="2"/>
  <c r="A2911" i="2"/>
  <c r="A9630" i="2"/>
  <c r="A9494" i="2"/>
  <c r="A2912" i="2"/>
  <c r="A2913" i="2"/>
  <c r="A2914" i="2"/>
  <c r="A2915" i="2"/>
  <c r="A2916" i="2"/>
  <c r="A9631" i="2"/>
  <c r="A2917" i="2"/>
  <c r="A9632" i="2"/>
  <c r="A2918" i="2"/>
  <c r="A9633" i="2"/>
  <c r="A2919" i="2"/>
  <c r="A9634" i="2"/>
  <c r="A9635" i="2"/>
  <c r="A2920" i="2"/>
  <c r="A9495" i="2"/>
  <c r="A2921" i="2"/>
  <c r="A2922" i="2"/>
  <c r="A2923" i="2"/>
  <c r="A2924" i="2"/>
  <c r="A2925" i="2"/>
  <c r="A2926" i="2"/>
  <c r="A2927" i="2"/>
  <c r="A2928" i="2"/>
  <c r="A2929" i="2"/>
  <c r="A2930" i="2"/>
  <c r="A9636" i="2"/>
  <c r="A9637" i="2"/>
  <c r="A2931" i="2"/>
  <c r="A2932" i="2"/>
  <c r="A2933" i="2"/>
  <c r="A9638" i="2"/>
  <c r="A2934" i="2"/>
  <c r="A2935" i="2"/>
  <c r="A2936" i="2"/>
  <c r="A9639" i="2"/>
  <c r="A2937" i="2"/>
  <c r="A2938" i="2"/>
  <c r="A2939" i="2"/>
  <c r="A2940" i="2"/>
  <c r="A2941" i="2"/>
  <c r="A2942" i="2"/>
  <c r="A2943" i="2"/>
  <c r="A2944" i="2"/>
  <c r="A2945" i="2"/>
  <c r="A398" i="2"/>
  <c r="A2946" i="2"/>
  <c r="A2947" i="2"/>
  <c r="A2948" i="2"/>
  <c r="A2949" i="2"/>
  <c r="A2950" i="2"/>
  <c r="A2951" i="2"/>
  <c r="A2952" i="2"/>
  <c r="A2953" i="2"/>
  <c r="A9640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9641" i="2"/>
  <c r="A2966" i="2"/>
  <c r="A2967" i="2"/>
  <c r="A2968" i="2"/>
  <c r="A2969" i="2"/>
  <c r="A2970" i="2"/>
  <c r="A2971" i="2"/>
  <c r="A9642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9643" i="2"/>
  <c r="A9644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99" i="2"/>
  <c r="A3000" i="2"/>
  <c r="A3001" i="2"/>
  <c r="A9645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400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9646" i="2"/>
  <c r="A3059" i="2"/>
  <c r="A3060" i="2"/>
  <c r="A3061" i="2"/>
  <c r="A3062" i="2"/>
  <c r="A3063" i="2"/>
  <c r="A3064" i="2"/>
  <c r="A401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9647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9648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525" i="2"/>
  <c r="A566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9649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567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9650" i="2"/>
  <c r="A3263" i="2"/>
  <c r="A3264" i="2"/>
  <c r="A3265" i="2"/>
  <c r="A3266" i="2"/>
  <c r="A3267" i="2"/>
  <c r="A3268" i="2"/>
  <c r="A9651" i="2"/>
  <c r="A9652" i="2"/>
  <c r="A3269" i="2"/>
  <c r="A9653" i="2"/>
  <c r="A3270" i="2"/>
  <c r="A9654" i="2"/>
  <c r="A3271" i="2"/>
  <c r="A9655" i="2"/>
  <c r="A9656" i="2"/>
  <c r="A3272" i="2"/>
  <c r="A3273" i="2"/>
  <c r="A3274" i="2"/>
  <c r="A3275" i="2"/>
  <c r="A3276" i="2"/>
  <c r="A3277" i="2"/>
  <c r="A965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568" i="2"/>
  <c r="A3311" i="2"/>
  <c r="A577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578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9658" i="2"/>
  <c r="A3388" i="2"/>
  <c r="A3389" i="2"/>
  <c r="A3390" i="2"/>
  <c r="A3391" i="2"/>
  <c r="A3392" i="2"/>
  <c r="A3393" i="2"/>
  <c r="A3394" i="2"/>
  <c r="A9496" i="2"/>
  <c r="A3395" i="2"/>
  <c r="A3396" i="2"/>
  <c r="A3397" i="2"/>
  <c r="A3398" i="2"/>
  <c r="A3399" i="2"/>
  <c r="A965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9660" i="2"/>
  <c r="A3441" i="2"/>
  <c r="A3442" i="2"/>
  <c r="A579" i="2"/>
  <c r="A3443" i="2"/>
  <c r="A3444" i="2"/>
  <c r="A3445" i="2"/>
  <c r="A3446" i="2"/>
  <c r="A3447" i="2"/>
  <c r="A3448" i="2"/>
  <c r="A3449" i="2"/>
  <c r="A3450" i="2"/>
  <c r="A3451" i="2"/>
  <c r="A3452" i="2"/>
  <c r="A3453" i="2"/>
  <c r="A9661" i="2"/>
  <c r="A3454" i="2"/>
  <c r="A3455" i="2"/>
  <c r="A3456" i="2"/>
  <c r="A3457" i="2"/>
  <c r="A3458" i="2"/>
  <c r="A3459" i="2"/>
  <c r="A9662" i="2"/>
  <c r="A3460" i="2"/>
  <c r="A917" i="2"/>
  <c r="A3461" i="2"/>
  <c r="A3462" i="2"/>
  <c r="A3463" i="2"/>
  <c r="A3464" i="2"/>
  <c r="A9663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9664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9665" i="2"/>
  <c r="A3502" i="2"/>
  <c r="A9666" i="2"/>
  <c r="A3503" i="2"/>
  <c r="A9667" i="2"/>
  <c r="A9668" i="2"/>
  <c r="A9669" i="2"/>
  <c r="A3504" i="2"/>
  <c r="A918" i="2"/>
  <c r="A9670" i="2"/>
  <c r="A9497" i="2"/>
  <c r="A919" i="2"/>
  <c r="A920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580" i="2"/>
  <c r="A3562" i="2"/>
  <c r="A9671" i="2"/>
  <c r="A3563" i="2"/>
  <c r="A3564" i="2"/>
  <c r="A3565" i="2"/>
  <c r="A3566" i="2"/>
  <c r="A3567" i="2"/>
  <c r="A9672" i="2"/>
  <c r="A3568" i="2"/>
  <c r="A9673" i="2"/>
  <c r="A3569" i="2"/>
  <c r="A3570" i="2"/>
  <c r="A3571" i="2"/>
  <c r="A3572" i="2"/>
  <c r="A3573" i="2"/>
  <c r="A3574" i="2"/>
  <c r="A3575" i="2"/>
  <c r="A3576" i="2"/>
  <c r="A9674" i="2"/>
  <c r="A3577" i="2"/>
  <c r="A3578" i="2"/>
  <c r="A3579" i="2"/>
  <c r="A3580" i="2"/>
  <c r="A9675" i="2"/>
  <c r="A9676" i="2"/>
  <c r="A3581" i="2"/>
  <c r="A3582" i="2"/>
  <c r="A3583" i="2"/>
  <c r="A3584" i="2"/>
  <c r="A9677" i="2"/>
  <c r="A3585" i="2"/>
  <c r="A9678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9679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9680" i="2"/>
  <c r="A3654" i="2"/>
  <c r="A3655" i="2"/>
  <c r="A3656" i="2"/>
  <c r="A3657" i="2"/>
  <c r="A581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9681" i="2"/>
  <c r="A9682" i="2"/>
  <c r="A3702" i="2"/>
  <c r="A3703" i="2"/>
  <c r="A9683" i="2"/>
  <c r="A3704" i="2"/>
  <c r="A3705" i="2"/>
  <c r="A9684" i="2"/>
  <c r="A9685" i="2"/>
  <c r="A9686" i="2"/>
  <c r="A3706" i="2"/>
  <c r="A3707" i="2"/>
  <c r="A3708" i="2"/>
  <c r="A3709" i="2"/>
  <c r="A9687" i="2"/>
  <c r="A3710" i="2"/>
  <c r="A3711" i="2"/>
  <c r="A3712" i="2"/>
  <c r="A3713" i="2"/>
  <c r="A9688" i="2"/>
  <c r="A9689" i="2"/>
  <c r="A9690" i="2"/>
  <c r="A3714" i="2"/>
  <c r="A3715" i="2"/>
  <c r="A3716" i="2"/>
  <c r="A3717" i="2"/>
  <c r="A3718" i="2"/>
  <c r="A3719" i="2"/>
  <c r="A3720" i="2"/>
  <c r="A3721" i="2"/>
  <c r="A3722" i="2"/>
  <c r="A9691" i="2"/>
  <c r="A969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9693" i="2"/>
  <c r="A3735" i="2"/>
  <c r="A3736" i="2"/>
  <c r="A9694" i="2"/>
  <c r="A3737" i="2"/>
  <c r="A3738" i="2"/>
  <c r="A3739" i="2"/>
  <c r="A3740" i="2"/>
  <c r="A3741" i="2"/>
  <c r="A3742" i="2"/>
  <c r="A3743" i="2"/>
  <c r="A3744" i="2"/>
  <c r="A3745" i="2"/>
  <c r="A969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921" i="2"/>
  <c r="A3770" i="2"/>
  <c r="A3771" i="2"/>
  <c r="A9696" i="2"/>
  <c r="A3772" i="2"/>
  <c r="A3773" i="2"/>
  <c r="A9697" i="2"/>
  <c r="A3774" i="2"/>
  <c r="A3775" i="2"/>
  <c r="A3776" i="2"/>
  <c r="A9698" i="2"/>
  <c r="A3777" i="2"/>
  <c r="A3778" i="2"/>
  <c r="A3779" i="2"/>
  <c r="A3780" i="2"/>
  <c r="A3781" i="2"/>
  <c r="A3782" i="2"/>
  <c r="A3783" i="2"/>
  <c r="A3784" i="2"/>
  <c r="A9699" i="2"/>
  <c r="A9700" i="2"/>
  <c r="A3785" i="2"/>
  <c r="A9701" i="2"/>
  <c r="A3786" i="2"/>
  <c r="A3787" i="2"/>
  <c r="A3788" i="2"/>
  <c r="A3789" i="2"/>
  <c r="A584" i="2"/>
  <c r="A585" i="2"/>
  <c r="A588" i="2"/>
  <c r="A589" i="2"/>
  <c r="A3790" i="2"/>
  <c r="A3791" i="2"/>
  <c r="A3792" i="2"/>
  <c r="A3793" i="2"/>
  <c r="A3794" i="2"/>
  <c r="A9702" i="2"/>
  <c r="A9703" i="2"/>
  <c r="A9704" i="2"/>
  <c r="A9705" i="2"/>
  <c r="A9706" i="2"/>
  <c r="A3795" i="2"/>
  <c r="A9707" i="2"/>
  <c r="A9708" i="2"/>
  <c r="A9709" i="2"/>
  <c r="A3796" i="2"/>
  <c r="A3797" i="2"/>
  <c r="A3798" i="2"/>
  <c r="A3799" i="2"/>
  <c r="A9710" i="2"/>
  <c r="A590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9711" i="2"/>
  <c r="A9712" i="2"/>
  <c r="A9713" i="2"/>
  <c r="A9714" i="2"/>
  <c r="A9715" i="2"/>
  <c r="A3817" i="2"/>
  <c r="A3818" i="2"/>
  <c r="A3819" i="2"/>
  <c r="A3820" i="2"/>
  <c r="A3821" i="2"/>
  <c r="A3822" i="2"/>
  <c r="A3823" i="2"/>
  <c r="A3824" i="2"/>
  <c r="A9716" i="2"/>
  <c r="A9717" i="2"/>
  <c r="A9718" i="2"/>
  <c r="A9719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9720" i="2"/>
  <c r="A9721" i="2"/>
  <c r="A3840" i="2"/>
  <c r="A3841" i="2"/>
  <c r="A3842" i="2"/>
  <c r="A3843" i="2"/>
  <c r="A3844" i="2"/>
  <c r="A3845" i="2"/>
  <c r="A9722" i="2"/>
  <c r="A9723" i="2"/>
  <c r="A9724" i="2"/>
  <c r="A3846" i="2"/>
  <c r="A922" i="2"/>
  <c r="A923" i="2"/>
  <c r="A924" i="2"/>
  <c r="A925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9725" i="2"/>
  <c r="A9726" i="2"/>
  <c r="A9727" i="2"/>
  <c r="A9728" i="2"/>
  <c r="A9729" i="2"/>
  <c r="A3864" i="2"/>
  <c r="A3865" i="2"/>
  <c r="A9730" i="2"/>
  <c r="A9731" i="2"/>
  <c r="A9732" i="2"/>
  <c r="A3866" i="2"/>
  <c r="A3867" i="2"/>
  <c r="A9733" i="2"/>
  <c r="A3868" i="2"/>
  <c r="A3869" i="2"/>
  <c r="A3870" i="2"/>
  <c r="A3871" i="2"/>
  <c r="A3872" i="2"/>
  <c r="A3873" i="2"/>
  <c r="A3874" i="2"/>
  <c r="A3875" i="2"/>
  <c r="A9734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591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592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9735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9736" i="2"/>
  <c r="A3951" i="2"/>
  <c r="A3952" i="2"/>
  <c r="A9737" i="2"/>
  <c r="A3953" i="2"/>
  <c r="A3954" i="2"/>
  <c r="A3955" i="2"/>
  <c r="A3956" i="2"/>
  <c r="A3957" i="2"/>
  <c r="A9738" i="2"/>
  <c r="A9739" i="2"/>
  <c r="A3958" i="2"/>
  <c r="A9740" i="2"/>
  <c r="A3959" i="2"/>
  <c r="A9741" i="2"/>
  <c r="A3960" i="2"/>
  <c r="A3961" i="2"/>
  <c r="A3962" i="2"/>
  <c r="A3963" i="2"/>
  <c r="A3964" i="2"/>
  <c r="A3965" i="2"/>
  <c r="A3966" i="2"/>
  <c r="A3967" i="2"/>
  <c r="A3968" i="2"/>
  <c r="A9742" i="2"/>
  <c r="A3969" i="2"/>
  <c r="A3970" i="2"/>
  <c r="A9743" i="2"/>
  <c r="A3971" i="2"/>
  <c r="A3972" i="2"/>
  <c r="A9744" i="2"/>
  <c r="A3973" i="2"/>
  <c r="A3974" i="2"/>
  <c r="A3975" i="2"/>
  <c r="A3976" i="2"/>
  <c r="A3977" i="2"/>
  <c r="A3978" i="2"/>
  <c r="A3979" i="2"/>
  <c r="A3980" i="2"/>
  <c r="A3981" i="2"/>
  <c r="A593" i="2"/>
  <c r="A3982" i="2"/>
  <c r="A3983" i="2"/>
  <c r="A3984" i="2"/>
  <c r="A3985" i="2"/>
  <c r="A3986" i="2"/>
  <c r="A3987" i="2"/>
  <c r="A3988" i="2"/>
  <c r="A3989" i="2"/>
  <c r="A9745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9746" i="2"/>
  <c r="A4002" i="2"/>
  <c r="A4003" i="2"/>
  <c r="A4004" i="2"/>
  <c r="A4005" i="2"/>
  <c r="A4006" i="2"/>
  <c r="A4007" i="2"/>
  <c r="A974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9748" i="2"/>
  <c r="A9749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9750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9751" i="2"/>
  <c r="A4095" i="2"/>
  <c r="A4096" i="2"/>
  <c r="A4097" i="2"/>
  <c r="A4098" i="2"/>
  <c r="A4099" i="2"/>
  <c r="A4100" i="2"/>
  <c r="A594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9752" i="2"/>
  <c r="A4121" i="2"/>
  <c r="A4122" i="2"/>
  <c r="A4123" i="2"/>
  <c r="A4124" i="2"/>
  <c r="A4125" i="2"/>
  <c r="A4126" i="2"/>
  <c r="A4127" i="2"/>
  <c r="A4128" i="2"/>
  <c r="A4129" i="2"/>
  <c r="A4130" i="2"/>
  <c r="A9753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975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595" i="2"/>
  <c r="A596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9755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597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9756" i="2"/>
  <c r="A4297" i="2"/>
  <c r="A4298" i="2"/>
  <c r="A4299" i="2"/>
  <c r="A4300" i="2"/>
  <c r="A4301" i="2"/>
  <c r="A4302" i="2"/>
  <c r="A4303" i="2"/>
  <c r="A9757" i="2"/>
  <c r="A4304" i="2"/>
  <c r="A9758" i="2"/>
  <c r="A4305" i="2"/>
  <c r="A9759" i="2"/>
  <c r="A4306" i="2"/>
  <c r="A9760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598" i="2"/>
  <c r="A4356" i="2"/>
  <c r="A599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600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976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9762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9763" i="2"/>
  <c r="A4475" i="2"/>
  <c r="A601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9764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9765" i="2"/>
  <c r="A4519" i="2"/>
  <c r="A9766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9498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602" i="2"/>
  <c r="A4588" i="2"/>
  <c r="A9767" i="2"/>
  <c r="A4589" i="2"/>
  <c r="A4590" i="2"/>
  <c r="A4591" i="2"/>
  <c r="A4592" i="2"/>
  <c r="A4593" i="2"/>
  <c r="A9768" i="2"/>
  <c r="A4594" i="2"/>
  <c r="A4595" i="2"/>
  <c r="A4596" i="2"/>
  <c r="A4597" i="2"/>
  <c r="A9769" i="2"/>
  <c r="A4598" i="2"/>
  <c r="A4599" i="2"/>
  <c r="A4600" i="2"/>
  <c r="A4601" i="2"/>
  <c r="A4602" i="2"/>
  <c r="A4603" i="2"/>
  <c r="A4604" i="2"/>
  <c r="A4605" i="2"/>
  <c r="A4606" i="2"/>
  <c r="A9770" i="2"/>
  <c r="A4607" i="2"/>
  <c r="A4608" i="2"/>
  <c r="A4609" i="2"/>
  <c r="A4610" i="2"/>
  <c r="A9771" i="2"/>
  <c r="A9772" i="2"/>
  <c r="A4611" i="2"/>
  <c r="A4612" i="2"/>
  <c r="A4613" i="2"/>
  <c r="A4614" i="2"/>
  <c r="A4615" i="2"/>
  <c r="A4616" i="2"/>
  <c r="A4617" i="2"/>
  <c r="A9773" i="2"/>
  <c r="A4618" i="2"/>
  <c r="A9774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9775" i="2"/>
  <c r="A9776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9777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9778" i="2"/>
  <c r="A4693" i="2"/>
  <c r="A4694" i="2"/>
  <c r="A4695" i="2"/>
  <c r="A4696" i="2"/>
  <c r="A603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9779" i="2"/>
  <c r="A9780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9781" i="2"/>
  <c r="A9782" i="2"/>
  <c r="A4742" i="2"/>
  <c r="A4743" i="2"/>
  <c r="A9783" i="2"/>
  <c r="A4744" i="2"/>
  <c r="A4745" i="2"/>
  <c r="A9784" i="2"/>
  <c r="A9785" i="2"/>
  <c r="A9786" i="2"/>
  <c r="A4746" i="2"/>
  <c r="A4747" i="2"/>
  <c r="A4748" i="2"/>
  <c r="A4749" i="2"/>
  <c r="A9787" i="2"/>
  <c r="A4750" i="2"/>
  <c r="A4751" i="2"/>
  <c r="A4752" i="2"/>
  <c r="A4753" i="2"/>
  <c r="A9788" i="2"/>
  <c r="A9789" i="2"/>
  <c r="A9790" i="2"/>
  <c r="A4754" i="2"/>
  <c r="A4755" i="2"/>
  <c r="A4756" i="2"/>
  <c r="A4757" i="2"/>
  <c r="A4758" i="2"/>
  <c r="A4759" i="2"/>
  <c r="A4760" i="2"/>
  <c r="A4761" i="2"/>
  <c r="A4762" i="2"/>
  <c r="A9791" i="2"/>
  <c r="A979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9793" i="2"/>
  <c r="A4775" i="2"/>
  <c r="A4776" i="2"/>
  <c r="A9794" i="2"/>
  <c r="A4777" i="2"/>
  <c r="A4778" i="2"/>
  <c r="A4779" i="2"/>
  <c r="A4780" i="2"/>
  <c r="A4781" i="2"/>
  <c r="A4782" i="2"/>
  <c r="A4783" i="2"/>
  <c r="A4784" i="2"/>
  <c r="A4785" i="2"/>
  <c r="A9795" i="2"/>
  <c r="A4786" i="2"/>
  <c r="A4787" i="2"/>
  <c r="A4788" i="2"/>
  <c r="A4789" i="2"/>
  <c r="A4790" i="2"/>
  <c r="A4791" i="2"/>
  <c r="A4792" i="2"/>
  <c r="A4793" i="2"/>
  <c r="A9796" i="2"/>
  <c r="A4794" i="2"/>
  <c r="A4795" i="2"/>
  <c r="A4796" i="2"/>
  <c r="A4797" i="2"/>
  <c r="A4798" i="2"/>
  <c r="A1108" i="2"/>
  <c r="A4799" i="2"/>
  <c r="A4800" i="2"/>
  <c r="A4801" i="2"/>
  <c r="A4802" i="2"/>
  <c r="A4803" i="2"/>
  <c r="A4804" i="2"/>
  <c r="A9797" i="2"/>
  <c r="A4805" i="2"/>
  <c r="A4806" i="2"/>
  <c r="A4807" i="2"/>
  <c r="A4808" i="2"/>
  <c r="A4809" i="2"/>
  <c r="A9798" i="2"/>
  <c r="A9799" i="2"/>
  <c r="A4810" i="2"/>
  <c r="A4811" i="2"/>
  <c r="A4812" i="2"/>
  <c r="A4813" i="2"/>
  <c r="A4814" i="2"/>
  <c r="A9800" i="2"/>
  <c r="A4815" i="2"/>
  <c r="A4816" i="2"/>
  <c r="A4817" i="2"/>
  <c r="A9801" i="2"/>
  <c r="A926" i="2"/>
  <c r="A4818" i="2"/>
  <c r="A4819" i="2"/>
  <c r="A9802" i="2"/>
  <c r="A4820" i="2"/>
  <c r="A4821" i="2"/>
  <c r="A9803" i="2"/>
  <c r="A4822" i="2"/>
  <c r="A4823" i="2"/>
  <c r="A4824" i="2"/>
  <c r="A4825" i="2"/>
  <c r="A9804" i="2"/>
  <c r="A4826" i="2"/>
  <c r="A9805" i="2"/>
  <c r="A4827" i="2"/>
  <c r="A4828" i="2"/>
  <c r="A4829" i="2"/>
  <c r="A4830" i="2"/>
  <c r="A4831" i="2"/>
  <c r="A1109" i="2"/>
  <c r="A4832" i="2"/>
  <c r="A4833" i="2"/>
  <c r="A4834" i="2"/>
  <c r="A4835" i="2"/>
  <c r="A9806" i="2"/>
  <c r="A1110" i="2"/>
  <c r="A9807" i="2"/>
  <c r="A9808" i="2"/>
  <c r="A9809" i="2"/>
  <c r="A4836" i="2"/>
  <c r="A9810" i="2"/>
  <c r="A4837" i="2"/>
  <c r="A4838" i="2"/>
  <c r="A4839" i="2"/>
  <c r="A927" i="2"/>
  <c r="A4840" i="2"/>
  <c r="A9811" i="2"/>
  <c r="A604" i="2"/>
  <c r="A605" i="2"/>
  <c r="A606" i="2"/>
  <c r="A607" i="2"/>
  <c r="A1111" i="2"/>
  <c r="A1112" i="2"/>
  <c r="A4841" i="2"/>
  <c r="A4842" i="2"/>
  <c r="A4843" i="2"/>
  <c r="A4844" i="2"/>
  <c r="A4845" i="2"/>
  <c r="A9812" i="2"/>
  <c r="A9813" i="2"/>
  <c r="A1113" i="2"/>
  <c r="A1114" i="2"/>
  <c r="A4846" i="2"/>
  <c r="A4847" i="2"/>
  <c r="A1115" i="2"/>
  <c r="A4848" i="2"/>
  <c r="A9814" i="2"/>
  <c r="A9815" i="2"/>
  <c r="A9816" i="2"/>
  <c r="A4849" i="2"/>
  <c r="A9817" i="2"/>
  <c r="A9818" i="2"/>
  <c r="A9819" i="2"/>
  <c r="A4850" i="2"/>
  <c r="A4851" i="2"/>
  <c r="A4852" i="2"/>
  <c r="A9820" i="2"/>
  <c r="A4853" i="2"/>
  <c r="A4854" i="2"/>
  <c r="A4855" i="2"/>
  <c r="A4856" i="2"/>
  <c r="A4857" i="2"/>
  <c r="A9821" i="2"/>
  <c r="A4858" i="2"/>
  <c r="A608" i="2"/>
  <c r="A92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9822" i="2"/>
  <c r="A9823" i="2"/>
  <c r="A9824" i="2"/>
  <c r="A9825" i="2"/>
  <c r="A9826" i="2"/>
  <c r="A4881" i="2"/>
  <c r="A4882" i="2"/>
  <c r="A4883" i="2"/>
  <c r="A4884" i="2"/>
  <c r="A4885" i="2"/>
  <c r="A4886" i="2"/>
  <c r="A4887" i="2"/>
  <c r="A4888" i="2"/>
  <c r="A9827" i="2"/>
  <c r="A9828" i="2"/>
  <c r="A9829" i="2"/>
  <c r="A9830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9831" i="2"/>
  <c r="A9832" i="2"/>
  <c r="A4904" i="2"/>
  <c r="A4905" i="2"/>
  <c r="A4906" i="2"/>
  <c r="A4907" i="2"/>
  <c r="A4908" i="2"/>
  <c r="A4909" i="2"/>
  <c r="A4910" i="2"/>
  <c r="A9833" i="2"/>
  <c r="A9834" i="2"/>
  <c r="A9835" i="2"/>
  <c r="A4911" i="2"/>
  <c r="A4912" i="2"/>
  <c r="A4913" i="2"/>
  <c r="A929" i="2"/>
  <c r="A930" i="2"/>
  <c r="A931" i="2"/>
  <c r="A932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9836" i="2"/>
  <c r="A4926" i="2"/>
  <c r="A4927" i="2"/>
  <c r="A4928" i="2"/>
  <c r="A4929" i="2"/>
  <c r="A4930" i="2"/>
  <c r="A9837" i="2"/>
  <c r="A9838" i="2"/>
  <c r="A9839" i="2"/>
  <c r="A9840" i="2"/>
  <c r="A9841" i="2"/>
  <c r="A4931" i="2"/>
  <c r="A4932" i="2"/>
  <c r="A4933" i="2"/>
  <c r="A9842" i="2"/>
  <c r="A9843" i="2"/>
  <c r="A9844" i="2"/>
  <c r="A9845" i="2"/>
  <c r="A4934" i="2"/>
  <c r="A4935" i="2"/>
  <c r="A9846" i="2"/>
  <c r="A4936" i="2"/>
  <c r="A4937" i="2"/>
  <c r="A4938" i="2"/>
  <c r="A4939" i="2"/>
  <c r="A4940" i="2"/>
  <c r="A4941" i="2"/>
  <c r="A4942" i="2"/>
  <c r="A4943" i="2"/>
  <c r="A9847" i="2"/>
  <c r="A9848" i="2"/>
  <c r="A4944" i="2"/>
  <c r="A4945" i="2"/>
  <c r="A9849" i="2"/>
  <c r="A4946" i="2"/>
  <c r="A4947" i="2"/>
  <c r="A4948" i="2"/>
  <c r="A4949" i="2"/>
  <c r="A4950" i="2"/>
  <c r="A4951" i="2"/>
  <c r="A4952" i="2"/>
  <c r="A9850" i="2"/>
  <c r="A4953" i="2"/>
  <c r="A9851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609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610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9852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9853" i="2"/>
  <c r="A5025" i="2"/>
  <c r="A5026" i="2"/>
  <c r="A9854" i="2"/>
  <c r="A5027" i="2"/>
  <c r="A5028" i="2"/>
  <c r="A5029" i="2"/>
  <c r="A5030" i="2"/>
  <c r="A5031" i="2"/>
  <c r="A5032" i="2"/>
  <c r="A5033" i="2"/>
  <c r="A5034" i="2"/>
  <c r="A9855" i="2"/>
  <c r="A5035" i="2"/>
  <c r="A9856" i="2"/>
  <c r="A5036" i="2"/>
  <c r="A9857" i="2"/>
  <c r="A5037" i="2"/>
  <c r="A9858" i="2"/>
  <c r="A9859" i="2"/>
  <c r="A5038" i="2"/>
  <c r="A9499" i="2"/>
  <c r="A5039" i="2"/>
  <c r="A9860" i="2"/>
  <c r="A5040" i="2"/>
  <c r="A5041" i="2"/>
  <c r="A5042" i="2"/>
  <c r="A5043" i="2"/>
  <c r="A5044" i="2"/>
  <c r="A5045" i="2"/>
  <c r="A5046" i="2"/>
  <c r="A5047" i="2"/>
  <c r="A5048" i="2"/>
  <c r="A5049" i="2"/>
  <c r="A9861" i="2"/>
  <c r="A9862" i="2"/>
  <c r="A5050" i="2"/>
  <c r="A5051" i="2"/>
  <c r="A5052" i="2"/>
  <c r="A9863" i="2"/>
  <c r="A5053" i="2"/>
  <c r="A9864" i="2"/>
  <c r="A5054" i="2"/>
  <c r="A5055" i="2"/>
  <c r="A5056" i="2"/>
  <c r="A9865" i="2"/>
  <c r="A5057" i="2"/>
  <c r="A5058" i="2"/>
  <c r="A5059" i="2"/>
  <c r="A5060" i="2"/>
  <c r="A5061" i="2"/>
  <c r="A5062" i="2"/>
  <c r="A5063" i="2"/>
  <c r="A5064" i="2"/>
  <c r="A5065" i="2"/>
  <c r="A611" i="2"/>
  <c r="A5066" i="2"/>
  <c r="A5067" i="2"/>
  <c r="A5068" i="2"/>
  <c r="A5069" i="2"/>
  <c r="A5070" i="2"/>
  <c r="A5071" i="2"/>
  <c r="A5072" i="2"/>
  <c r="A5073" i="2"/>
  <c r="A9866" i="2"/>
  <c r="A5074" i="2"/>
  <c r="A5075" i="2"/>
  <c r="A5076" i="2"/>
  <c r="A5077" i="2"/>
  <c r="A5078" i="2"/>
  <c r="A5079" i="2"/>
  <c r="A5080" i="2"/>
  <c r="A5081" i="2"/>
  <c r="A5082" i="2"/>
  <c r="A5083" i="2"/>
  <c r="A933" i="2"/>
  <c r="A9867" i="2"/>
  <c r="A9868" i="2"/>
  <c r="A5084" i="2"/>
  <c r="A5085" i="2"/>
  <c r="A9869" i="2"/>
  <c r="A5086" i="2"/>
  <c r="A5087" i="2"/>
  <c r="A5088" i="2"/>
  <c r="A5089" i="2"/>
  <c r="A5090" i="2"/>
  <c r="A5091" i="2"/>
  <c r="A9870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9871" i="2"/>
  <c r="A9872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9873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9874" i="2"/>
  <c r="A5187" i="2"/>
  <c r="A5188" i="2"/>
  <c r="A5189" i="2"/>
  <c r="A5190" i="2"/>
  <c r="A5191" i="2"/>
  <c r="A5192" i="2"/>
  <c r="A61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9875" i="2"/>
  <c r="A5212" i="2"/>
  <c r="A5213" i="2"/>
  <c r="A5214" i="2"/>
  <c r="A9876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9877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9878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613" i="2"/>
  <c r="A614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987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615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9880" i="2"/>
  <c r="A5414" i="2"/>
  <c r="A5415" i="2"/>
  <c r="A5416" i="2"/>
  <c r="A5417" i="2"/>
  <c r="A5418" i="2"/>
  <c r="A5419" i="2"/>
  <c r="A5420" i="2"/>
  <c r="A5421" i="2"/>
  <c r="A5422" i="2"/>
  <c r="A5423" i="2"/>
  <c r="A9881" i="2"/>
  <c r="A5424" i="2"/>
  <c r="A9882" i="2"/>
  <c r="A5425" i="2"/>
  <c r="A9883" i="2"/>
  <c r="A5426" i="2"/>
  <c r="A9884" i="2"/>
  <c r="A9885" i="2"/>
  <c r="A5427" i="2"/>
  <c r="A5428" i="2"/>
  <c r="A5429" i="2"/>
  <c r="A5430" i="2"/>
  <c r="A5431" i="2"/>
  <c r="A9886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9887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616" i="2"/>
  <c r="A5489" i="2"/>
  <c r="A617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618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9888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9889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9890" i="2"/>
  <c r="A5616" i="2"/>
  <c r="A619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9891" i="2"/>
  <c r="A5632" i="2"/>
  <c r="A9892" i="2"/>
  <c r="A5633" i="2"/>
  <c r="A9893" i="2"/>
  <c r="A5634" i="2"/>
  <c r="A5635" i="2"/>
  <c r="A5636" i="2"/>
  <c r="A5637" i="2"/>
  <c r="A5638" i="2"/>
  <c r="A5639" i="2"/>
  <c r="A9894" i="2"/>
  <c r="A5640" i="2"/>
  <c r="A9895" i="2"/>
  <c r="A5641" i="2"/>
  <c r="A934" i="2"/>
  <c r="A5642" i="2"/>
  <c r="A9896" i="2"/>
  <c r="A5643" i="2"/>
  <c r="A5644" i="2"/>
  <c r="A5645" i="2"/>
  <c r="A9897" i="2"/>
  <c r="A5646" i="2"/>
  <c r="A9898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9899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9900" i="2"/>
  <c r="A5690" i="2"/>
  <c r="A9901" i="2"/>
  <c r="A5691" i="2"/>
  <c r="A9902" i="2"/>
  <c r="A9903" i="2"/>
  <c r="A9904" i="2"/>
  <c r="A5692" i="2"/>
  <c r="A5693" i="2"/>
  <c r="A935" i="2"/>
  <c r="A9500" i="2"/>
  <c r="A936" i="2"/>
  <c r="A937" i="2"/>
  <c r="A5694" i="2"/>
  <c r="A5695" i="2"/>
  <c r="A5696" i="2"/>
  <c r="A5697" i="2"/>
  <c r="A5698" i="2"/>
  <c r="A5699" i="2"/>
  <c r="A5700" i="2"/>
  <c r="A5701" i="2"/>
  <c r="A9905" i="2"/>
  <c r="A9906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950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620" i="2"/>
  <c r="A5773" i="2"/>
  <c r="A5774" i="2"/>
  <c r="A9907" i="2"/>
  <c r="A5775" i="2"/>
  <c r="A5776" i="2"/>
  <c r="A5777" i="2"/>
  <c r="A5778" i="2"/>
  <c r="A5779" i="2"/>
  <c r="A9908" i="2"/>
  <c r="A5780" i="2"/>
  <c r="A5781" i="2"/>
  <c r="A5782" i="2"/>
  <c r="A5783" i="2"/>
  <c r="A9909" i="2"/>
  <c r="A5784" i="2"/>
  <c r="A5785" i="2"/>
  <c r="A5786" i="2"/>
  <c r="A5787" i="2"/>
  <c r="A5788" i="2"/>
  <c r="A5789" i="2"/>
  <c r="A5790" i="2"/>
  <c r="A5791" i="2"/>
  <c r="A5792" i="2"/>
  <c r="A9910" i="2"/>
  <c r="A5793" i="2"/>
  <c r="A5794" i="2"/>
  <c r="A5795" i="2"/>
  <c r="A5796" i="2"/>
  <c r="A9911" i="2"/>
  <c r="A9912" i="2"/>
  <c r="A5797" i="2"/>
  <c r="A5798" i="2"/>
  <c r="A5799" i="2"/>
  <c r="A5800" i="2"/>
  <c r="A5801" i="2"/>
  <c r="A5802" i="2"/>
  <c r="A5803" i="2"/>
  <c r="A9913" i="2"/>
  <c r="A5804" i="2"/>
  <c r="A9914" i="2"/>
  <c r="A5805" i="2"/>
  <c r="A5806" i="2"/>
  <c r="A5807" i="2"/>
  <c r="A9915" i="2"/>
  <c r="A9916" i="2"/>
  <c r="A9917" i="2"/>
  <c r="A5808" i="2"/>
  <c r="A5809" i="2"/>
  <c r="A5810" i="2"/>
  <c r="A5811" i="2"/>
  <c r="A9918" i="2"/>
  <c r="A9919" i="2"/>
  <c r="A9920" i="2"/>
  <c r="A9921" i="2"/>
  <c r="A9922" i="2"/>
  <c r="A9923" i="2"/>
  <c r="A9924" i="2"/>
  <c r="A9925" i="2"/>
  <c r="A5812" i="2"/>
  <c r="A5813" i="2"/>
  <c r="A1116" i="2"/>
  <c r="A1117" i="2"/>
  <c r="A5814" i="2"/>
  <c r="A1118" i="2"/>
  <c r="A5815" i="2"/>
  <c r="A5816" i="2"/>
  <c r="A5817" i="2"/>
  <c r="A5818" i="2"/>
  <c r="A5819" i="2"/>
  <c r="A5820" i="2"/>
  <c r="A5821" i="2"/>
  <c r="A5822" i="2"/>
  <c r="A5823" i="2"/>
  <c r="A5824" i="2"/>
  <c r="A5825" i="2"/>
  <c r="A9926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9927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9928" i="2"/>
  <c r="A5887" i="2"/>
  <c r="A5888" i="2"/>
  <c r="A5889" i="2"/>
  <c r="A5890" i="2"/>
  <c r="A621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9929" i="2"/>
  <c r="A9930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9931" i="2"/>
  <c r="A9932" i="2"/>
  <c r="A5936" i="2"/>
  <c r="A5937" i="2"/>
  <c r="A9933" i="2"/>
  <c r="A5938" i="2"/>
  <c r="A5939" i="2"/>
  <c r="A9934" i="2"/>
  <c r="A9935" i="2"/>
  <c r="A9936" i="2"/>
  <c r="A5940" i="2"/>
  <c r="A5941" i="2"/>
  <c r="A5942" i="2"/>
  <c r="A5943" i="2"/>
  <c r="A9937" i="2"/>
  <c r="A5944" i="2"/>
  <c r="A5945" i="2"/>
  <c r="A5946" i="2"/>
  <c r="A5947" i="2"/>
  <c r="A9938" i="2"/>
  <c r="A9939" i="2"/>
  <c r="A9940" i="2"/>
  <c r="A5948" i="2"/>
  <c r="A5949" i="2"/>
  <c r="A5950" i="2"/>
  <c r="A5951" i="2"/>
  <c r="A5952" i="2"/>
  <c r="A5953" i="2"/>
  <c r="A5954" i="2"/>
  <c r="A5955" i="2"/>
  <c r="A5956" i="2"/>
  <c r="A9941" i="2"/>
  <c r="A9942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9943" i="2"/>
  <c r="A5969" i="2"/>
  <c r="A5970" i="2"/>
  <c r="A9944" i="2"/>
  <c r="A5971" i="2"/>
  <c r="A5972" i="2"/>
  <c r="A5973" i="2"/>
  <c r="A5974" i="2"/>
  <c r="A5975" i="2"/>
  <c r="A5976" i="2"/>
  <c r="A5977" i="2"/>
  <c r="A5978" i="2"/>
  <c r="A5979" i="2"/>
  <c r="A9945" i="2"/>
  <c r="A5980" i="2"/>
  <c r="A5981" i="2"/>
  <c r="A5982" i="2"/>
  <c r="A5983" i="2"/>
  <c r="A5984" i="2"/>
  <c r="A5985" i="2"/>
  <c r="A5986" i="2"/>
  <c r="A5987" i="2"/>
  <c r="A9946" i="2"/>
  <c r="A5988" i="2"/>
  <c r="A5989" i="2"/>
  <c r="A5990" i="2"/>
  <c r="A5991" i="2"/>
  <c r="A5992" i="2"/>
  <c r="A1119" i="2"/>
  <c r="A5993" i="2"/>
  <c r="A5994" i="2"/>
  <c r="A5995" i="2"/>
  <c r="A5996" i="2"/>
  <c r="A5997" i="2"/>
  <c r="A5998" i="2"/>
  <c r="A9947" i="2"/>
  <c r="A5999" i="2"/>
  <c r="A6000" i="2"/>
  <c r="A6001" i="2"/>
  <c r="A6002" i="2"/>
  <c r="A6003" i="2"/>
  <c r="A9948" i="2"/>
  <c r="A9949" i="2"/>
  <c r="A6004" i="2"/>
  <c r="A6005" i="2"/>
  <c r="A6006" i="2"/>
  <c r="A6007" i="2"/>
  <c r="A6008" i="2"/>
  <c r="A9950" i="2"/>
  <c r="A6009" i="2"/>
  <c r="A6010" i="2"/>
  <c r="A6011" i="2"/>
  <c r="A9951" i="2"/>
  <c r="A938" i="2"/>
  <c r="A6012" i="2"/>
  <c r="A6013" i="2"/>
  <c r="A9952" i="2"/>
  <c r="A6014" i="2"/>
  <c r="A6015" i="2"/>
  <c r="A9953" i="2"/>
  <c r="A6016" i="2"/>
  <c r="A6017" i="2"/>
  <c r="A6018" i="2"/>
  <c r="A6019" i="2"/>
  <c r="A9954" i="2"/>
  <c r="A6020" i="2"/>
  <c r="A9955" i="2"/>
  <c r="A6021" i="2"/>
  <c r="A6022" i="2"/>
  <c r="A6023" i="2"/>
  <c r="A6024" i="2"/>
  <c r="A6025" i="2"/>
  <c r="A1120" i="2"/>
  <c r="A6026" i="2"/>
  <c r="A6027" i="2"/>
  <c r="A6028" i="2"/>
  <c r="A6029" i="2"/>
  <c r="A9956" i="2"/>
  <c r="A1121" i="2"/>
  <c r="A9957" i="2"/>
  <c r="A9958" i="2"/>
  <c r="A9959" i="2"/>
  <c r="A6030" i="2"/>
  <c r="A9960" i="2"/>
  <c r="A6031" i="2"/>
  <c r="A6032" i="2"/>
  <c r="A6033" i="2"/>
  <c r="A939" i="2"/>
  <c r="A6034" i="2"/>
  <c r="A9961" i="2"/>
  <c r="A622" i="2"/>
  <c r="A623" i="2"/>
  <c r="A624" i="2"/>
  <c r="A625" i="2"/>
  <c r="A1122" i="2"/>
  <c r="A1123" i="2"/>
  <c r="A6035" i="2"/>
  <c r="A6036" i="2"/>
  <c r="A6037" i="2"/>
  <c r="A6038" i="2"/>
  <c r="A6039" i="2"/>
  <c r="A9962" i="2"/>
  <c r="A9963" i="2"/>
  <c r="A1124" i="2"/>
  <c r="A1125" i="2"/>
  <c r="A6040" i="2"/>
  <c r="A6041" i="2"/>
  <c r="A1126" i="2"/>
  <c r="A6042" i="2"/>
  <c r="A9964" i="2"/>
  <c r="A9965" i="2"/>
  <c r="A9966" i="2"/>
  <c r="A9967" i="2"/>
  <c r="A6043" i="2"/>
  <c r="A9968" i="2"/>
  <c r="A9969" i="2"/>
  <c r="A9970" i="2"/>
  <c r="A6044" i="2"/>
  <c r="A6045" i="2"/>
  <c r="A6046" i="2"/>
  <c r="A9971" i="2"/>
  <c r="A6047" i="2"/>
  <c r="A6048" i="2"/>
  <c r="A6049" i="2"/>
  <c r="A6050" i="2"/>
  <c r="A6051" i="2"/>
  <c r="A9972" i="2"/>
  <c r="A6052" i="2"/>
  <c r="A626" i="2"/>
  <c r="A940" i="2"/>
  <c r="A6053" i="2"/>
  <c r="A6054" i="2"/>
  <c r="A6055" i="2"/>
  <c r="A6056" i="2"/>
  <c r="A6057" i="2"/>
  <c r="A6058" i="2"/>
  <c r="A6059" i="2"/>
  <c r="A6060" i="2"/>
  <c r="A6061" i="2"/>
  <c r="A6062" i="2"/>
  <c r="A6063" i="2"/>
  <c r="A9973" i="2"/>
  <c r="A6064" i="2"/>
  <c r="A6065" i="2"/>
  <c r="A6066" i="2"/>
  <c r="A6067" i="2"/>
  <c r="A6068" i="2"/>
  <c r="A6069" i="2"/>
  <c r="A6070" i="2"/>
  <c r="A6071" i="2"/>
  <c r="A6072" i="2"/>
  <c r="A6073" i="2"/>
  <c r="A6074" i="2"/>
  <c r="A9974" i="2"/>
  <c r="A9975" i="2"/>
  <c r="A9976" i="2"/>
  <c r="A9977" i="2"/>
  <c r="A9978" i="2"/>
  <c r="A6075" i="2"/>
  <c r="A6076" i="2"/>
  <c r="A6077" i="2"/>
  <c r="A6078" i="2"/>
  <c r="A6079" i="2"/>
  <c r="A6080" i="2"/>
  <c r="A6081" i="2"/>
  <c r="A6082" i="2"/>
  <c r="A9979" i="2"/>
  <c r="A9980" i="2"/>
  <c r="A9981" i="2"/>
  <c r="A99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9983" i="2"/>
  <c r="A9984" i="2"/>
  <c r="A6098" i="2"/>
  <c r="A6099" i="2"/>
  <c r="A6100" i="2"/>
  <c r="A6101" i="2"/>
  <c r="A6102" i="2"/>
  <c r="A6103" i="2"/>
  <c r="A6104" i="2"/>
  <c r="A9985" i="2"/>
  <c r="A9986" i="2"/>
  <c r="A9987" i="2"/>
  <c r="A6105" i="2"/>
  <c r="A6106" i="2"/>
  <c r="A6107" i="2"/>
  <c r="A941" i="2"/>
  <c r="A942" i="2"/>
  <c r="A943" i="2"/>
  <c r="A944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9988" i="2"/>
  <c r="A6121" i="2"/>
  <c r="A6122" i="2"/>
  <c r="A6123" i="2"/>
  <c r="A6124" i="2"/>
  <c r="A6125" i="2"/>
  <c r="A9989" i="2"/>
  <c r="A9990" i="2"/>
  <c r="A9991" i="2"/>
  <c r="A9992" i="2"/>
  <c r="A9993" i="2"/>
  <c r="A6126" i="2"/>
  <c r="A6127" i="2"/>
  <c r="A6128" i="2"/>
  <c r="A9994" i="2"/>
  <c r="A9995" i="2"/>
  <c r="A9996" i="2"/>
  <c r="A9997" i="2"/>
  <c r="A9998" i="2"/>
  <c r="A6129" i="2"/>
  <c r="A6130" i="2"/>
  <c r="A9999" i="2"/>
  <c r="A6131" i="2"/>
  <c r="A6132" i="2"/>
  <c r="A6133" i="2"/>
  <c r="A6134" i="2"/>
  <c r="A6135" i="2"/>
  <c r="A6136" i="2"/>
  <c r="A6137" i="2"/>
  <c r="A6138" i="2"/>
  <c r="A10000" i="2"/>
  <c r="A6139" i="2"/>
  <c r="A6140" i="2"/>
  <c r="A6141" i="2"/>
  <c r="A6142" i="2"/>
  <c r="A6143" i="2"/>
  <c r="A6144" i="2"/>
  <c r="A10001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27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28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10002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10003" i="2"/>
  <c r="A6215" i="2"/>
  <c r="A6216" i="2"/>
  <c r="A10004" i="2"/>
  <c r="A6217" i="2"/>
  <c r="A6218" i="2"/>
  <c r="A6219" i="2"/>
  <c r="A6220" i="2"/>
  <c r="A10005" i="2"/>
  <c r="A6221" i="2"/>
  <c r="A10006" i="2"/>
  <c r="A6222" i="2"/>
  <c r="A6223" i="2"/>
  <c r="A10007" i="2"/>
  <c r="A6224" i="2"/>
  <c r="A10008" i="2"/>
  <c r="A6225" i="2"/>
  <c r="A6226" i="2"/>
  <c r="A6227" i="2"/>
  <c r="A6228" i="2"/>
  <c r="A6229" i="2"/>
  <c r="A6230" i="2"/>
  <c r="A6231" i="2"/>
  <c r="A6232" i="2"/>
  <c r="A6233" i="2"/>
  <c r="A10009" i="2"/>
  <c r="A10010" i="2"/>
  <c r="A6234" i="2"/>
  <c r="A6235" i="2"/>
  <c r="A6236" i="2"/>
  <c r="A10011" i="2"/>
  <c r="A6237" i="2"/>
  <c r="A10012" i="2"/>
  <c r="A6238" i="2"/>
  <c r="A6239" i="2"/>
  <c r="A6240" i="2"/>
  <c r="A10013" i="2"/>
  <c r="A6241" i="2"/>
  <c r="A6242" i="2"/>
  <c r="A6243" i="2"/>
  <c r="A6244" i="2"/>
  <c r="A6245" i="2"/>
  <c r="A6246" i="2"/>
  <c r="A6247" i="2"/>
  <c r="A6248" i="2"/>
  <c r="A6249" i="2"/>
  <c r="A629" i="2"/>
  <c r="A6250" i="2"/>
  <c r="A6251" i="2"/>
  <c r="A6252" i="2"/>
  <c r="A6253" i="2"/>
  <c r="A6254" i="2"/>
  <c r="A6255" i="2"/>
  <c r="A6256" i="2"/>
  <c r="A6257" i="2"/>
  <c r="A10014" i="2"/>
  <c r="A6258" i="2"/>
  <c r="A6259" i="2"/>
  <c r="A6260" i="2"/>
  <c r="A6261" i="2"/>
  <c r="A6262" i="2"/>
  <c r="A6263" i="2"/>
  <c r="A6264" i="2"/>
  <c r="A6265" i="2"/>
  <c r="A6266" i="2"/>
  <c r="A6267" i="2"/>
  <c r="A945" i="2"/>
  <c r="A10015" i="2"/>
  <c r="A10016" i="2"/>
  <c r="A10017" i="2"/>
  <c r="A6268" i="2"/>
  <c r="A6269" i="2"/>
  <c r="A10018" i="2"/>
  <c r="A6270" i="2"/>
  <c r="A6271" i="2"/>
  <c r="A6272" i="2"/>
  <c r="A6273" i="2"/>
  <c r="A6274" i="2"/>
  <c r="A6275" i="2"/>
  <c r="A10019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10020" i="2"/>
  <c r="A1002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10022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10023" i="2"/>
  <c r="A6368" i="2"/>
  <c r="A6369" i="2"/>
  <c r="A6370" i="2"/>
  <c r="A6371" i="2"/>
  <c r="A6372" i="2"/>
  <c r="A6373" i="2"/>
  <c r="A630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10024" i="2"/>
  <c r="A6393" i="2"/>
  <c r="A6394" i="2"/>
  <c r="A6395" i="2"/>
  <c r="A1002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10026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10027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31" i="2"/>
  <c r="A632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10028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33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10029" i="2"/>
  <c r="A6595" i="2"/>
  <c r="A6596" i="2"/>
  <c r="A6597" i="2"/>
  <c r="A6598" i="2"/>
  <c r="A6599" i="2"/>
  <c r="A6600" i="2"/>
  <c r="A6601" i="2"/>
  <c r="A6602" i="2"/>
  <c r="A10030" i="2"/>
  <c r="A6603" i="2"/>
  <c r="A10031" i="2"/>
  <c r="A6604" i="2"/>
  <c r="A10032" i="2"/>
  <c r="A6605" i="2"/>
  <c r="A10033" i="2"/>
  <c r="A10034" i="2"/>
  <c r="A6606" i="2"/>
  <c r="A6607" i="2"/>
  <c r="A6608" i="2"/>
  <c r="A6609" i="2"/>
  <c r="A6610" i="2"/>
  <c r="A6611" i="2"/>
  <c r="A6612" i="2"/>
  <c r="A6613" i="2"/>
  <c r="A10035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10036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34" i="2"/>
  <c r="A6672" i="2"/>
  <c r="A635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36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10037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10038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10039" i="2"/>
  <c r="A6807" i="2"/>
  <c r="A63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10040" i="2"/>
  <c r="A6823" i="2"/>
  <c r="A10041" i="2"/>
  <c r="A6824" i="2"/>
  <c r="A10042" i="2"/>
  <c r="A6825" i="2"/>
  <c r="A6826" i="2"/>
  <c r="A6827" i="2"/>
  <c r="A6828" i="2"/>
  <c r="A6829" i="2"/>
  <c r="A10043" i="2"/>
  <c r="A6830" i="2"/>
  <c r="A10044" i="2"/>
  <c r="A6831" i="2"/>
  <c r="A946" i="2"/>
  <c r="A6832" i="2"/>
  <c r="A10045" i="2"/>
  <c r="A6833" i="2"/>
  <c r="A6834" i="2"/>
  <c r="A6835" i="2"/>
  <c r="A10046" i="2"/>
  <c r="A10047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10048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10049" i="2"/>
  <c r="A6878" i="2"/>
  <c r="A10050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9502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38" i="2"/>
  <c r="A6960" i="2"/>
  <c r="A6961" i="2"/>
  <c r="A10051" i="2"/>
  <c r="A6962" i="2"/>
  <c r="A6963" i="2"/>
  <c r="A6964" i="2"/>
  <c r="A6965" i="2"/>
  <c r="A6966" i="2"/>
  <c r="A10052" i="2"/>
  <c r="A6967" i="2"/>
  <c r="A6968" i="2"/>
  <c r="A6969" i="2"/>
  <c r="A6970" i="2"/>
  <c r="A10053" i="2"/>
  <c r="A6971" i="2"/>
  <c r="A6972" i="2"/>
  <c r="A6973" i="2"/>
  <c r="A6974" i="2"/>
  <c r="A6975" i="2"/>
  <c r="A6976" i="2"/>
  <c r="A6977" i="2"/>
  <c r="A6978" i="2"/>
  <c r="A6979" i="2"/>
  <c r="A10054" i="2"/>
  <c r="A6980" i="2"/>
  <c r="A6981" i="2"/>
  <c r="A6982" i="2"/>
  <c r="A6983" i="2"/>
  <c r="A10055" i="2"/>
  <c r="A10056" i="2"/>
  <c r="A6984" i="2"/>
  <c r="A6985" i="2"/>
  <c r="A6986" i="2"/>
  <c r="A6987" i="2"/>
  <c r="A6988" i="2"/>
  <c r="A6989" i="2"/>
  <c r="A6990" i="2"/>
  <c r="A10057" i="2"/>
  <c r="A6991" i="2"/>
  <c r="A10058" i="2"/>
  <c r="A6992" i="2"/>
  <c r="A6993" i="2"/>
  <c r="A6994" i="2"/>
  <c r="A10059" i="2"/>
  <c r="A10060" i="2"/>
  <c r="A10061" i="2"/>
  <c r="A6995" i="2"/>
  <c r="A6996" i="2"/>
  <c r="A6997" i="2"/>
  <c r="A6998" i="2"/>
  <c r="A10062" i="2"/>
  <c r="A10063" i="2"/>
  <c r="A10064" i="2"/>
  <c r="A10065" i="2"/>
  <c r="A10066" i="2"/>
  <c r="A10067" i="2"/>
  <c r="A10068" i="2"/>
  <c r="A1127" i="2"/>
  <c r="A1128" i="2"/>
  <c r="A6999" i="2"/>
  <c r="A112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10069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10070" i="2"/>
  <c r="A7071" i="2"/>
  <c r="A7072" i="2"/>
  <c r="A7073" i="2"/>
  <c r="A7074" i="2"/>
  <c r="A639" i="2"/>
  <c r="A7075" i="2"/>
  <c r="A7076" i="2"/>
  <c r="A7077" i="2"/>
  <c r="A7078" i="2"/>
  <c r="A7079" i="2"/>
  <c r="A7080" i="2"/>
  <c r="A7081" i="2"/>
  <c r="A7082" i="2"/>
  <c r="A7083" i="2"/>
  <c r="A7084" i="2"/>
  <c r="A7085" i="2"/>
  <c r="A10071" i="2"/>
  <c r="A10072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10073" i="2"/>
  <c r="A10074" i="2"/>
  <c r="A7119" i="2"/>
  <c r="A7120" i="2"/>
  <c r="A10075" i="2"/>
  <c r="A7121" i="2"/>
  <c r="A7122" i="2"/>
  <c r="A10076" i="2"/>
  <c r="A10077" i="2"/>
  <c r="A10078" i="2"/>
  <c r="A7123" i="2"/>
  <c r="A7124" i="2"/>
  <c r="A7125" i="2"/>
  <c r="A7126" i="2"/>
  <c r="A10079" i="2"/>
  <c r="A7127" i="2"/>
  <c r="A7128" i="2"/>
  <c r="A7129" i="2"/>
  <c r="A7130" i="2"/>
  <c r="A10080" i="2"/>
  <c r="A10081" i="2"/>
  <c r="A10082" i="2"/>
  <c r="A7131" i="2"/>
  <c r="A7132" i="2"/>
  <c r="A7133" i="2"/>
  <c r="A7134" i="2"/>
  <c r="A7135" i="2"/>
  <c r="A7136" i="2"/>
  <c r="A7137" i="2"/>
  <c r="A7138" i="2"/>
  <c r="A7139" i="2"/>
  <c r="A10083" i="2"/>
  <c r="A10084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10085" i="2"/>
  <c r="A7152" i="2"/>
  <c r="A7153" i="2"/>
  <c r="A10086" i="2"/>
  <c r="A7154" i="2"/>
  <c r="A7155" i="2"/>
  <c r="A7156" i="2"/>
  <c r="A7157" i="2"/>
  <c r="A7158" i="2"/>
  <c r="A7159" i="2"/>
  <c r="A7160" i="2"/>
  <c r="A7161" i="2"/>
  <c r="A7162" i="2"/>
  <c r="A10087" i="2"/>
  <c r="A7163" i="2"/>
  <c r="A7164" i="2"/>
  <c r="A7165" i="2"/>
  <c r="A7166" i="2"/>
  <c r="A7167" i="2"/>
  <c r="A7168" i="2"/>
  <c r="A7169" i="2"/>
  <c r="A7170" i="2"/>
  <c r="A10088" i="2"/>
  <c r="A7171" i="2"/>
  <c r="A7172" i="2"/>
  <c r="A7173" i="2"/>
  <c r="A7174" i="2"/>
  <c r="A7175" i="2"/>
  <c r="A1130" i="2"/>
  <c r="A7176" i="2"/>
  <c r="A7177" i="2"/>
  <c r="A7178" i="2"/>
  <c r="A7179" i="2"/>
  <c r="A7180" i="2"/>
  <c r="A7181" i="2"/>
  <c r="A10089" i="2"/>
  <c r="A7182" i="2"/>
  <c r="A7183" i="2"/>
  <c r="A7184" i="2"/>
  <c r="A7185" i="2"/>
  <c r="A7186" i="2"/>
  <c r="A10090" i="2"/>
  <c r="A10091" i="2"/>
  <c r="A7187" i="2"/>
  <c r="A7188" i="2"/>
  <c r="A7189" i="2"/>
  <c r="A7190" i="2"/>
  <c r="A7191" i="2"/>
  <c r="A10092" i="2"/>
  <c r="A7192" i="2"/>
  <c r="A7193" i="2"/>
  <c r="A7194" i="2"/>
  <c r="A10093" i="2"/>
  <c r="A947" i="2"/>
  <c r="A7195" i="2"/>
  <c r="A7196" i="2"/>
  <c r="A10094" i="2"/>
  <c r="A7197" i="2"/>
  <c r="A7198" i="2"/>
  <c r="A10095" i="2"/>
  <c r="A7199" i="2"/>
  <c r="A7200" i="2"/>
  <c r="A7201" i="2"/>
  <c r="A7202" i="2"/>
  <c r="A10096" i="2"/>
  <c r="A7203" i="2"/>
  <c r="A10097" i="2"/>
  <c r="A7204" i="2"/>
  <c r="A7205" i="2"/>
  <c r="A7206" i="2"/>
  <c r="A7207" i="2"/>
  <c r="A7208" i="2"/>
  <c r="A1131" i="2"/>
  <c r="A7209" i="2"/>
  <c r="A7210" i="2"/>
  <c r="A7211" i="2"/>
  <c r="A7212" i="2"/>
  <c r="A10098" i="2"/>
  <c r="A1132" i="2"/>
  <c r="A10099" i="2"/>
  <c r="A10100" i="2"/>
  <c r="A10101" i="2"/>
  <c r="A7213" i="2"/>
  <c r="A10102" i="2"/>
  <c r="A7214" i="2"/>
  <c r="A7215" i="2"/>
  <c r="A7216" i="2"/>
  <c r="A948" i="2"/>
  <c r="A7217" i="2"/>
  <c r="A10103" i="2"/>
  <c r="A640" i="2"/>
  <c r="A641" i="2"/>
  <c r="A642" i="2"/>
  <c r="A648" i="2"/>
  <c r="A1133" i="2"/>
  <c r="A1134" i="2"/>
  <c r="A7218" i="2"/>
  <c r="A7219" i="2"/>
  <c r="A7220" i="2"/>
  <c r="A7221" i="2"/>
  <c r="A7222" i="2"/>
  <c r="A10104" i="2"/>
  <c r="A10105" i="2"/>
  <c r="A1135" i="2"/>
  <c r="A1136" i="2"/>
  <c r="A7223" i="2"/>
  <c r="A7224" i="2"/>
  <c r="A1137" i="2"/>
  <c r="A7225" i="2"/>
  <c r="A10106" i="2"/>
  <c r="A10107" i="2"/>
  <c r="A10108" i="2"/>
  <c r="A10109" i="2"/>
  <c r="A7226" i="2"/>
  <c r="A10110" i="2"/>
  <c r="A10111" i="2"/>
  <c r="A10112" i="2"/>
  <c r="A7227" i="2"/>
  <c r="A7228" i="2"/>
  <c r="A10113" i="2"/>
  <c r="A7229" i="2"/>
  <c r="A7230" i="2"/>
  <c r="A7231" i="2"/>
  <c r="A7232" i="2"/>
  <c r="A7233" i="2"/>
  <c r="A10114" i="2"/>
  <c r="A7234" i="2"/>
  <c r="A649" i="2"/>
  <c r="A949" i="2"/>
  <c r="A7235" i="2"/>
  <c r="A7236" i="2"/>
  <c r="A7237" i="2"/>
  <c r="A7238" i="2"/>
  <c r="A7239" i="2"/>
  <c r="A7240" i="2"/>
  <c r="A7241" i="2"/>
  <c r="A7242" i="2"/>
  <c r="A7243" i="2"/>
  <c r="A7244" i="2"/>
  <c r="A7245" i="2"/>
  <c r="A10115" i="2"/>
  <c r="A7246" i="2"/>
  <c r="A7247" i="2"/>
  <c r="A7248" i="2"/>
  <c r="A7249" i="2"/>
  <c r="A7250" i="2"/>
  <c r="A7251" i="2"/>
  <c r="A7252" i="2"/>
  <c r="A7253" i="2"/>
  <c r="A7254" i="2"/>
  <c r="A7255" i="2"/>
  <c r="A7256" i="2"/>
  <c r="A10116" i="2"/>
  <c r="A10117" i="2"/>
  <c r="A10118" i="2"/>
  <c r="A10119" i="2"/>
  <c r="A10120" i="2"/>
  <c r="A7257" i="2"/>
  <c r="A7258" i="2"/>
  <c r="A7259" i="2"/>
  <c r="A7260" i="2"/>
  <c r="A7261" i="2"/>
  <c r="A7262" i="2"/>
  <c r="A7263" i="2"/>
  <c r="A7264" i="2"/>
  <c r="A10121" i="2"/>
  <c r="A10122" i="2"/>
  <c r="A10123" i="2"/>
  <c r="A1012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10125" i="2"/>
  <c r="A10126" i="2"/>
  <c r="A7280" i="2"/>
  <c r="A7281" i="2"/>
  <c r="A7282" i="2"/>
  <c r="A7283" i="2"/>
  <c r="A7284" i="2"/>
  <c r="A7285" i="2"/>
  <c r="A7286" i="2"/>
  <c r="A10127" i="2"/>
  <c r="A10128" i="2"/>
  <c r="A10129" i="2"/>
  <c r="A7287" i="2"/>
  <c r="A7288" i="2"/>
  <c r="A7289" i="2"/>
  <c r="A950" i="2"/>
  <c r="A951" i="2"/>
  <c r="A952" i="2"/>
  <c r="A953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10130" i="2"/>
  <c r="A7303" i="2"/>
  <c r="A7304" i="2"/>
  <c r="A7305" i="2"/>
  <c r="A7306" i="2"/>
  <c r="A7307" i="2"/>
  <c r="A10131" i="2"/>
  <c r="A10132" i="2"/>
  <c r="A10133" i="2"/>
  <c r="A10134" i="2"/>
  <c r="A10135" i="2"/>
  <c r="A7308" i="2"/>
  <c r="A7309" i="2"/>
  <c r="A7310" i="2"/>
  <c r="A10136" i="2"/>
  <c r="A10137" i="2"/>
  <c r="A10138" i="2"/>
  <c r="A10139" i="2"/>
  <c r="A10140" i="2"/>
  <c r="A7311" i="2"/>
  <c r="A7312" i="2"/>
  <c r="A10141" i="2"/>
  <c r="A7313" i="2"/>
  <c r="A7314" i="2"/>
  <c r="A7315" i="2"/>
  <c r="A7316" i="2"/>
  <c r="A7317" i="2"/>
  <c r="A7318" i="2"/>
  <c r="A7319" i="2"/>
  <c r="A7320" i="2"/>
  <c r="A10142" i="2"/>
  <c r="A7321" i="2"/>
  <c r="A7322" i="2"/>
  <c r="A7323" i="2"/>
  <c r="A7324" i="2"/>
  <c r="A7325" i="2"/>
  <c r="A7326" i="2"/>
  <c r="A10143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650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65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10144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10145" i="2"/>
  <c r="A7397" i="2"/>
  <c r="A7398" i="2"/>
  <c r="A10146" i="2"/>
  <c r="A7399" i="2"/>
  <c r="A7400" i="2"/>
  <c r="A7401" i="2"/>
  <c r="A7402" i="2"/>
  <c r="A10147" i="2"/>
  <c r="A7403" i="2"/>
  <c r="A10148" i="2"/>
  <c r="A7404" i="2"/>
  <c r="A7405" i="2"/>
  <c r="A10149" i="2"/>
  <c r="A7406" i="2"/>
  <c r="A10150" i="2"/>
  <c r="A7407" i="2"/>
  <c r="A7408" i="2"/>
  <c r="A7409" i="2"/>
  <c r="A7410" i="2"/>
  <c r="A7411" i="2"/>
  <c r="A7412" i="2"/>
  <c r="A7413" i="2"/>
  <c r="A7414" i="2"/>
  <c r="A7415" i="2"/>
  <c r="A10151" i="2"/>
  <c r="A10152" i="2"/>
  <c r="A7416" i="2"/>
  <c r="A7417" i="2"/>
  <c r="A7418" i="2"/>
  <c r="A10153" i="2"/>
  <c r="A7419" i="2"/>
  <c r="A10154" i="2"/>
  <c r="A7420" i="2"/>
  <c r="A7421" i="2"/>
  <c r="A7422" i="2"/>
  <c r="A10155" i="2"/>
  <c r="A7423" i="2"/>
  <c r="A7424" i="2"/>
  <c r="A7425" i="2"/>
  <c r="A7426" i="2"/>
  <c r="A7427" i="2"/>
  <c r="A7428" i="2"/>
  <c r="A7429" i="2"/>
  <c r="A7430" i="2"/>
  <c r="A7431" i="2"/>
  <c r="A652" i="2"/>
  <c r="A7432" i="2"/>
  <c r="A7433" i="2"/>
  <c r="A7434" i="2"/>
  <c r="A7435" i="2"/>
  <c r="A7436" i="2"/>
  <c r="A7437" i="2"/>
  <c r="A7438" i="2"/>
  <c r="A7439" i="2"/>
  <c r="A10156" i="2"/>
  <c r="A7440" i="2"/>
  <c r="A7441" i="2"/>
  <c r="A7442" i="2"/>
  <c r="A7443" i="2"/>
  <c r="A7444" i="2"/>
  <c r="A7445" i="2"/>
  <c r="A7446" i="2"/>
  <c r="A7447" i="2"/>
  <c r="A7448" i="2"/>
  <c r="A7449" i="2"/>
  <c r="A954" i="2"/>
  <c r="A10157" i="2"/>
  <c r="A10158" i="2"/>
  <c r="A10159" i="2"/>
  <c r="A7450" i="2"/>
  <c r="A7451" i="2"/>
  <c r="A10160" i="2"/>
  <c r="A7452" i="2"/>
  <c r="A7453" i="2"/>
  <c r="A7454" i="2"/>
  <c r="A7455" i="2"/>
  <c r="A7456" i="2"/>
  <c r="A7457" i="2"/>
  <c r="A10161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10162" i="2"/>
  <c r="A1016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10164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10165" i="2"/>
  <c r="A7551" i="2"/>
  <c r="A7552" i="2"/>
  <c r="A7553" i="2"/>
  <c r="A7554" i="2"/>
  <c r="A7555" i="2"/>
  <c r="A7556" i="2"/>
  <c r="A653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10166" i="2"/>
  <c r="A7576" i="2"/>
  <c r="A7577" i="2"/>
  <c r="A7578" i="2"/>
  <c r="A10167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10168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1016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654" i="2"/>
  <c r="A65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10170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656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955" i="2"/>
  <c r="A7780" i="2"/>
  <c r="A7781" i="2"/>
  <c r="A7782" i="2"/>
  <c r="A7783" i="2"/>
  <c r="A7784" i="2"/>
  <c r="A7785" i="2"/>
  <c r="A7786" i="2"/>
  <c r="A7787" i="2"/>
  <c r="A10171" i="2"/>
  <c r="A7788" i="2"/>
  <c r="A956" i="2"/>
  <c r="A7789" i="2"/>
  <c r="A957" i="2"/>
  <c r="A7790" i="2"/>
  <c r="A958" i="2"/>
  <c r="A10172" i="2"/>
  <c r="A7791" i="2"/>
  <c r="A7792" i="2"/>
  <c r="A7793" i="2"/>
  <c r="A7794" i="2"/>
  <c r="A7795" i="2"/>
  <c r="A7796" i="2"/>
  <c r="A7797" i="2"/>
  <c r="A7798" i="2"/>
  <c r="A10173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959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657" i="2"/>
  <c r="A7851" i="2"/>
  <c r="A658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659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10174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1017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10176" i="2"/>
  <c r="A7987" i="2"/>
  <c r="A660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10177" i="2"/>
  <c r="A8003" i="2"/>
  <c r="A10178" i="2"/>
  <c r="A8004" i="2"/>
  <c r="A10179" i="2"/>
  <c r="A8005" i="2"/>
  <c r="A8006" i="2"/>
  <c r="A8007" i="2"/>
  <c r="A8008" i="2"/>
  <c r="A8009" i="2"/>
  <c r="A10180" i="2"/>
  <c r="A8010" i="2"/>
  <c r="A10181" i="2"/>
  <c r="A8011" i="2"/>
  <c r="A960" i="2"/>
  <c r="A8012" i="2"/>
  <c r="A10182" i="2"/>
  <c r="A8013" i="2"/>
  <c r="A8014" i="2"/>
  <c r="A8015" i="2"/>
  <c r="A10183" i="2"/>
  <c r="A10184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10185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10186" i="2"/>
  <c r="A8059" i="2"/>
  <c r="A10187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9503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661" i="2"/>
  <c r="A8137" i="2"/>
  <c r="A8138" i="2"/>
  <c r="A10188" i="2"/>
  <c r="A8139" i="2"/>
  <c r="A8140" i="2"/>
  <c r="A8141" i="2"/>
  <c r="A8142" i="2"/>
  <c r="A8143" i="2"/>
  <c r="A10189" i="2"/>
  <c r="A8144" i="2"/>
  <c r="A8145" i="2"/>
  <c r="A8146" i="2"/>
  <c r="A8147" i="2"/>
  <c r="A10190" i="2"/>
  <c r="A8148" i="2"/>
  <c r="A8149" i="2"/>
  <c r="A8150" i="2"/>
  <c r="A8151" i="2"/>
  <c r="A8152" i="2"/>
  <c r="A8153" i="2"/>
  <c r="A8154" i="2"/>
  <c r="A8155" i="2"/>
  <c r="A8156" i="2"/>
  <c r="A10191" i="2"/>
  <c r="A8157" i="2"/>
  <c r="A8158" i="2"/>
  <c r="A8159" i="2"/>
  <c r="A8160" i="2"/>
  <c r="A10192" i="2"/>
  <c r="A10193" i="2"/>
  <c r="A8161" i="2"/>
  <c r="A8162" i="2"/>
  <c r="A8163" i="2"/>
  <c r="A8164" i="2"/>
  <c r="A8165" i="2"/>
  <c r="A8166" i="2"/>
  <c r="A8167" i="2"/>
  <c r="A10194" i="2"/>
  <c r="A8168" i="2"/>
  <c r="A10195" i="2"/>
  <c r="A8169" i="2"/>
  <c r="A8170" i="2"/>
  <c r="A8171" i="2"/>
  <c r="A961" i="2"/>
  <c r="A962" i="2"/>
  <c r="A963" i="2"/>
  <c r="A8172" i="2"/>
  <c r="A8173" i="2"/>
  <c r="A8174" i="2"/>
  <c r="A8175" i="2"/>
  <c r="A10196" i="2"/>
  <c r="A10197" i="2"/>
  <c r="A10198" i="2"/>
  <c r="A10199" i="2"/>
  <c r="A10200" i="2"/>
  <c r="A10201" i="2"/>
  <c r="A10202" i="2"/>
  <c r="A1138" i="2"/>
  <c r="A1139" i="2"/>
  <c r="A1228" i="2"/>
  <c r="A1140" i="2"/>
  <c r="A8176" i="2"/>
  <c r="A10203" i="2"/>
  <c r="A8177" i="2"/>
  <c r="A8178" i="2"/>
  <c r="A8179" i="2"/>
  <c r="A8180" i="2"/>
  <c r="A8181" i="2"/>
  <c r="A8182" i="2"/>
  <c r="A8183" i="2"/>
  <c r="A8184" i="2"/>
  <c r="A10204" i="2"/>
  <c r="A10205" i="2"/>
  <c r="A8185" i="2"/>
  <c r="A8186" i="2"/>
  <c r="A10206" i="2"/>
  <c r="A10207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10208" i="2"/>
  <c r="A8200" i="2"/>
  <c r="A8201" i="2"/>
  <c r="A8202" i="2"/>
  <c r="A10209" i="2"/>
  <c r="A8203" i="2"/>
  <c r="A10210" i="2"/>
  <c r="A8204" i="2"/>
  <c r="A9504" i="2"/>
  <c r="A8205" i="2"/>
  <c r="A10211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10212" i="2"/>
  <c r="A8221" i="2"/>
  <c r="A964" i="2"/>
  <c r="A8222" i="2"/>
  <c r="A965" i="2"/>
  <c r="A8223" i="2"/>
  <c r="A966" i="2"/>
  <c r="A10213" i="2"/>
  <c r="A8224" i="2"/>
  <c r="A8225" i="2"/>
  <c r="A8226" i="2"/>
  <c r="A8227" i="2"/>
  <c r="A8228" i="2"/>
  <c r="A8229" i="2"/>
  <c r="A8230" i="2"/>
  <c r="A8231" i="2"/>
  <c r="A10214" i="2"/>
  <c r="A8232" i="2"/>
  <c r="A10215" i="2"/>
  <c r="A8233" i="2"/>
  <c r="A8234" i="2"/>
  <c r="A10216" i="2"/>
  <c r="A8235" i="2"/>
  <c r="A967" i="2"/>
  <c r="A8236" i="2"/>
  <c r="A10217" i="2"/>
  <c r="A10218" i="2"/>
  <c r="A10219" i="2"/>
  <c r="A8237" i="2"/>
  <c r="A8238" i="2"/>
  <c r="A968" i="2"/>
  <c r="A9505" i="2"/>
  <c r="A969" i="2"/>
  <c r="A970" i="2"/>
  <c r="A8239" i="2"/>
  <c r="A8240" i="2"/>
  <c r="A8241" i="2"/>
  <c r="A8242" i="2"/>
  <c r="A971" i="2"/>
  <c r="A10220" i="2"/>
  <c r="A8243" i="2"/>
  <c r="A8244" i="2"/>
  <c r="A10221" i="2"/>
  <c r="A8245" i="2"/>
  <c r="A10222" i="2"/>
  <c r="A8246" i="2"/>
  <c r="A8247" i="2"/>
  <c r="A8248" i="2"/>
  <c r="A8249" i="2"/>
  <c r="A8250" i="2"/>
  <c r="A8251" i="2"/>
  <c r="A8252" i="2"/>
  <c r="A8253" i="2"/>
  <c r="A8254" i="2"/>
  <c r="A10223" i="2"/>
  <c r="A972" i="2"/>
  <c r="A10224" i="2"/>
  <c r="A10225" i="2"/>
  <c r="A10226" i="2"/>
  <c r="A8255" i="2"/>
  <c r="A8256" i="2"/>
  <c r="A8257" i="2"/>
  <c r="A8258" i="2"/>
  <c r="A8259" i="2"/>
  <c r="A8260" i="2"/>
  <c r="A8261" i="2"/>
  <c r="A8262" i="2"/>
  <c r="A8263" i="2"/>
  <c r="A8264" i="2"/>
  <c r="A1141" i="2"/>
  <c r="A10227" i="2"/>
  <c r="A10228" i="2"/>
  <c r="A662" i="2"/>
  <c r="A663" i="2"/>
  <c r="A664" i="2"/>
  <c r="A665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10229" i="2"/>
  <c r="A8281" i="2"/>
  <c r="A8282" i="2"/>
  <c r="A8283" i="2"/>
  <c r="A8284" i="2"/>
  <c r="A10230" i="2"/>
  <c r="A10231" i="2"/>
  <c r="A10232" i="2"/>
  <c r="A8285" i="2"/>
  <c r="A8286" i="2"/>
  <c r="A10233" i="2"/>
  <c r="A8287" i="2"/>
  <c r="A8288" i="2"/>
  <c r="A8289" i="2"/>
  <c r="A8290" i="2"/>
  <c r="A666" i="2"/>
  <c r="A8291" i="2"/>
  <c r="A8292" i="2"/>
  <c r="A8293" i="2"/>
  <c r="A8294" i="2"/>
  <c r="A8295" i="2"/>
  <c r="A8296" i="2"/>
  <c r="A8297" i="2"/>
  <c r="A667" i="2"/>
  <c r="A8298" i="2"/>
  <c r="A8299" i="2"/>
  <c r="A8300" i="2"/>
  <c r="A973" i="2"/>
  <c r="A8301" i="2"/>
  <c r="A8302" i="2"/>
  <c r="A10234" i="2"/>
  <c r="A1142" i="2"/>
  <c r="A8303" i="2"/>
  <c r="A8304" i="2"/>
  <c r="A8305" i="2"/>
  <c r="A668" i="2"/>
  <c r="A974" i="2"/>
  <c r="A8306" i="2"/>
  <c r="A10235" i="2"/>
  <c r="A669" i="2"/>
  <c r="A8307" i="2"/>
  <c r="A8308" i="2"/>
  <c r="A8309" i="2"/>
  <c r="A975" i="2"/>
  <c r="A8310" i="2"/>
  <c r="A8311" i="2"/>
  <c r="A8312" i="2"/>
  <c r="A8313" i="2"/>
  <c r="A8314" i="2"/>
  <c r="A8315" i="2"/>
  <c r="A8316" i="2"/>
  <c r="A8317" i="2"/>
  <c r="A1143" i="2"/>
  <c r="A8318" i="2"/>
  <c r="A1144" i="2"/>
  <c r="A8319" i="2"/>
  <c r="A8320" i="2"/>
  <c r="A1145" i="2"/>
  <c r="A1146" i="2"/>
  <c r="A1147" i="2"/>
  <c r="A1148" i="2"/>
  <c r="A1149" i="2"/>
  <c r="A1150" i="2"/>
  <c r="A8321" i="2"/>
  <c r="A8322" i="2"/>
  <c r="A8323" i="2"/>
  <c r="A8324" i="2"/>
  <c r="A8325" i="2"/>
  <c r="A10236" i="2"/>
  <c r="A8326" i="2"/>
  <c r="A8327" i="2"/>
  <c r="A8328" i="2"/>
  <c r="A8329" i="2"/>
  <c r="A8330" i="2"/>
  <c r="A8331" i="2"/>
  <c r="A8332" i="2"/>
  <c r="A1151" i="2"/>
  <c r="A10237" i="2"/>
  <c r="A10238" i="2"/>
  <c r="A8333" i="2"/>
  <c r="A1152" i="2"/>
  <c r="A10239" i="2"/>
  <c r="A670" i="2"/>
  <c r="A671" i="2"/>
  <c r="A672" i="2"/>
  <c r="A673" i="2"/>
  <c r="A8334" i="2"/>
  <c r="A8335" i="2"/>
  <c r="A8336" i="2"/>
  <c r="A8337" i="2"/>
  <c r="A8338" i="2"/>
  <c r="A8339" i="2"/>
  <c r="A10240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1153" i="2"/>
  <c r="A976" i="2"/>
  <c r="A8352" i="2"/>
  <c r="A8353" i="2"/>
  <c r="A674" i="2"/>
  <c r="A8354" i="2"/>
  <c r="A8355" i="2"/>
  <c r="A10241" i="2"/>
  <c r="A8356" i="2"/>
  <c r="A8357" i="2"/>
  <c r="A8358" i="2"/>
  <c r="A8359" i="2"/>
  <c r="A10242" i="2"/>
  <c r="A675" i="2"/>
  <c r="A8360" i="2"/>
  <c r="A8361" i="2"/>
  <c r="A8362" i="2"/>
  <c r="A8363" i="2"/>
  <c r="A8364" i="2"/>
  <c r="A8365" i="2"/>
  <c r="A8366" i="2"/>
  <c r="A676" i="2"/>
  <c r="A677" i="2"/>
  <c r="A678" i="2"/>
  <c r="A679" i="2"/>
  <c r="A680" i="2"/>
  <c r="A8367" i="2"/>
  <c r="A8368" i="2"/>
  <c r="A8369" i="2"/>
  <c r="A977" i="2"/>
  <c r="A8370" i="2"/>
  <c r="A8371" i="2"/>
  <c r="A10243" i="2"/>
  <c r="A1154" i="2"/>
  <c r="A8372" i="2"/>
  <c r="A8373" i="2"/>
  <c r="A8374" i="2"/>
  <c r="A681" i="2"/>
  <c r="A978" i="2"/>
  <c r="A8375" i="2"/>
  <c r="A10244" i="2"/>
  <c r="A682" i="2"/>
  <c r="A8376" i="2"/>
  <c r="A8377" i="2"/>
  <c r="A8378" i="2"/>
  <c r="A979" i="2"/>
  <c r="A8379" i="2"/>
  <c r="A8380" i="2"/>
  <c r="A8381" i="2"/>
  <c r="A8382" i="2"/>
  <c r="A8383" i="2"/>
  <c r="A8384" i="2"/>
  <c r="A8385" i="2"/>
  <c r="A8386" i="2"/>
  <c r="A8387" i="2"/>
  <c r="A683" i="2"/>
  <c r="A684" i="2"/>
  <c r="A685" i="2"/>
  <c r="A686" i="2"/>
  <c r="A8388" i="2"/>
  <c r="A1155" i="2"/>
  <c r="A8389" i="2"/>
  <c r="A1156" i="2"/>
  <c r="A8390" i="2"/>
  <c r="A8391" i="2"/>
  <c r="A1157" i="2"/>
  <c r="A1158" i="2"/>
  <c r="A1159" i="2"/>
  <c r="A1160" i="2"/>
  <c r="A1161" i="2"/>
  <c r="A1162" i="2"/>
  <c r="A1163" i="2"/>
  <c r="A10245" i="2"/>
  <c r="A687" i="2"/>
  <c r="A688" i="2"/>
  <c r="A689" i="2"/>
  <c r="A690" i="2"/>
  <c r="A8392" i="2"/>
  <c r="A8393" i="2"/>
  <c r="A8394" i="2"/>
  <c r="A8395" i="2"/>
  <c r="A8396" i="2"/>
  <c r="A8397" i="2"/>
  <c r="A8398" i="2"/>
  <c r="A8399" i="2"/>
  <c r="A691" i="2"/>
  <c r="A1164" i="2"/>
  <c r="A8400" i="2"/>
  <c r="A8401" i="2"/>
  <c r="A8402" i="2"/>
  <c r="A8403" i="2"/>
  <c r="A8404" i="2"/>
  <c r="A8405" i="2"/>
  <c r="A8406" i="2"/>
  <c r="A8407" i="2"/>
  <c r="A692" i="2"/>
  <c r="A693" i="2"/>
  <c r="A694" i="2"/>
  <c r="A695" i="2"/>
  <c r="A696" i="2"/>
  <c r="A8408" i="2"/>
  <c r="A8409" i="2"/>
  <c r="A8410" i="2"/>
  <c r="A8411" i="2"/>
  <c r="A10246" i="2"/>
  <c r="A697" i="2"/>
  <c r="A8412" i="2"/>
  <c r="A698" i="2"/>
  <c r="A699" i="2"/>
  <c r="A700" i="2"/>
  <c r="A701" i="2"/>
  <c r="A8413" i="2"/>
  <c r="A8414" i="2"/>
  <c r="A10247" i="2"/>
  <c r="A10248" i="2"/>
  <c r="A8415" i="2"/>
  <c r="A10249" i="2"/>
  <c r="A10250" i="2"/>
  <c r="A10251" i="2"/>
  <c r="A8416" i="2"/>
  <c r="A980" i="2"/>
  <c r="A10252" i="2"/>
  <c r="A8417" i="2"/>
  <c r="A1265" i="2"/>
  <c r="A1266" i="2"/>
  <c r="A1267" i="2"/>
  <c r="A8418" i="2"/>
  <c r="A1268" i="2"/>
  <c r="A1269" i="2"/>
  <c r="A1270" i="2"/>
  <c r="A1271" i="2"/>
  <c r="A10253" i="2"/>
  <c r="A10254" i="2"/>
  <c r="A10255" i="2"/>
  <c r="A10256" i="2"/>
  <c r="A10257" i="2"/>
  <c r="A10258" i="2"/>
  <c r="A1272" i="2"/>
  <c r="A10259" i="2"/>
  <c r="A1273" i="2"/>
  <c r="A8419" i="2"/>
  <c r="A8420" i="2"/>
  <c r="A8421" i="2"/>
  <c r="A10260" i="2"/>
  <c r="A8422" i="2"/>
  <c r="A10261" i="2"/>
  <c r="A10262" i="2"/>
  <c r="A8423" i="2"/>
  <c r="A8424" i="2"/>
  <c r="A8425" i="2"/>
  <c r="A981" i="2"/>
  <c r="A10263" i="2"/>
  <c r="A1191" i="2"/>
  <c r="A1192" i="2"/>
  <c r="A1193" i="2"/>
  <c r="A8426" i="2"/>
  <c r="A8427" i="2"/>
  <c r="A8428" i="2"/>
  <c r="A8429" i="2"/>
  <c r="A982" i="2"/>
  <c r="A8430" i="2"/>
  <c r="A8431" i="2"/>
  <c r="A8432" i="2"/>
  <c r="A8433" i="2"/>
  <c r="A8434" i="2"/>
  <c r="A983" i="2"/>
  <c r="A984" i="2"/>
  <c r="A8435" i="2"/>
  <c r="A8436" i="2"/>
  <c r="A985" i="2"/>
  <c r="A8437" i="2"/>
  <c r="A1274" i="2"/>
  <c r="A10264" i="2"/>
  <c r="A10265" i="2"/>
  <c r="A1275" i="2"/>
  <c r="A1194" i="2"/>
  <c r="A702" i="2"/>
  <c r="A703" i="2"/>
  <c r="A8438" i="2"/>
  <c r="A8439" i="2"/>
  <c r="A9506" i="2"/>
  <c r="A1165" i="2"/>
  <c r="A1166" i="2"/>
  <c r="A9507" i="2"/>
  <c r="A986" i="2"/>
  <c r="A987" i="2"/>
  <c r="A988" i="2"/>
  <c r="A989" i="2"/>
  <c r="A10266" i="2"/>
  <c r="A8440" i="2"/>
  <c r="A10267" i="2"/>
  <c r="A8441" i="2"/>
  <c r="A10268" i="2"/>
  <c r="A10269" i="2"/>
  <c r="A10270" i="2"/>
  <c r="A10271" i="2"/>
  <c r="A10272" i="2"/>
  <c r="A8442" i="2"/>
  <c r="A1262" i="2"/>
  <c r="A10273" i="2"/>
  <c r="A8443" i="2"/>
  <c r="A8444" i="2"/>
  <c r="A8445" i="2"/>
  <c r="A8446" i="2"/>
  <c r="A8447" i="2"/>
  <c r="A1276" i="2"/>
  <c r="A8448" i="2"/>
  <c r="A10274" i="2"/>
  <c r="A8449" i="2"/>
  <c r="A8450" i="2"/>
  <c r="A10275" i="2"/>
  <c r="A10276" i="2"/>
  <c r="A8451" i="2"/>
  <c r="A8452" i="2"/>
  <c r="A10277" i="2"/>
  <c r="A8453" i="2"/>
  <c r="A8454" i="2"/>
  <c r="A8455" i="2"/>
  <c r="A8456" i="2"/>
  <c r="A8457" i="2"/>
  <c r="A8458" i="2"/>
  <c r="A8459" i="2"/>
  <c r="A704" i="2"/>
  <c r="A705" i="2"/>
  <c r="A706" i="2"/>
  <c r="A707" i="2"/>
  <c r="A708" i="2"/>
  <c r="A709" i="2"/>
  <c r="A710" i="2"/>
  <c r="A711" i="2"/>
  <c r="A8460" i="2"/>
  <c r="A8461" i="2"/>
  <c r="A8462" i="2"/>
  <c r="A8463" i="2"/>
  <c r="A9508" i="2"/>
  <c r="A8464" i="2"/>
  <c r="A8465" i="2"/>
  <c r="A8466" i="2"/>
  <c r="A8467" i="2"/>
  <c r="A8468" i="2"/>
  <c r="A8469" i="2"/>
  <c r="A8470" i="2"/>
  <c r="A8471" i="2"/>
  <c r="A8472" i="2"/>
  <c r="A10278" i="2"/>
  <c r="A10279" i="2"/>
  <c r="A10280" i="2"/>
  <c r="A10281" i="2"/>
  <c r="A10282" i="2"/>
  <c r="A10283" i="2"/>
  <c r="A10284" i="2"/>
  <c r="A10285" i="2"/>
  <c r="A10286" i="2"/>
  <c r="A10287" i="2"/>
  <c r="A10288" i="2"/>
  <c r="A10289" i="2"/>
  <c r="A8473" i="2"/>
  <c r="A10290" i="2"/>
  <c r="A10291" i="2"/>
  <c r="A10292" i="2"/>
  <c r="A10293" i="2"/>
  <c r="A10294" i="2"/>
  <c r="A10295" i="2"/>
  <c r="A10296" i="2"/>
  <c r="A10297" i="2"/>
  <c r="A10298" i="2"/>
  <c r="A10299" i="2"/>
  <c r="A10300" i="2"/>
  <c r="A10301" i="2"/>
  <c r="A10302" i="2"/>
  <c r="A10303" i="2"/>
  <c r="A10304" i="2"/>
  <c r="A10305" i="2"/>
  <c r="A10306" i="2"/>
  <c r="A10307" i="2"/>
  <c r="A10308" i="2"/>
  <c r="A10309" i="2"/>
  <c r="A10310" i="2"/>
  <c r="A10311" i="2"/>
  <c r="A10312" i="2"/>
  <c r="A8474" i="2"/>
  <c r="A1229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990" i="2"/>
  <c r="A1277" i="2"/>
  <c r="A991" i="2"/>
  <c r="A992" i="2"/>
  <c r="A8493" i="2"/>
  <c r="A8494" i="2"/>
  <c r="A8495" i="2"/>
  <c r="A8496" i="2"/>
  <c r="A8497" i="2"/>
  <c r="A993" i="2"/>
  <c r="A994" i="2"/>
  <c r="A8498" i="2"/>
  <c r="A712" i="2"/>
  <c r="A713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10313" i="2"/>
  <c r="A8511" i="2"/>
  <c r="A8512" i="2"/>
  <c r="A8513" i="2"/>
  <c r="A10314" i="2"/>
  <c r="A8514" i="2"/>
  <c r="A10315" i="2"/>
  <c r="A8515" i="2"/>
  <c r="A10316" i="2"/>
  <c r="A8516" i="2"/>
  <c r="A995" i="2"/>
  <c r="A10317" i="2"/>
  <c r="A1278" i="2"/>
  <c r="A8517" i="2"/>
  <c r="A8518" i="2"/>
  <c r="A8519" i="2"/>
  <c r="A8520" i="2"/>
  <c r="A8521" i="2"/>
  <c r="A8522" i="2"/>
  <c r="A8523" i="2"/>
  <c r="A8524" i="2"/>
  <c r="A8525" i="2"/>
  <c r="A8526" i="2"/>
  <c r="A8527" i="2"/>
  <c r="A996" i="2"/>
  <c r="A10318" i="2"/>
  <c r="A8528" i="2"/>
  <c r="A8529" i="2"/>
  <c r="A997" i="2"/>
  <c r="A10319" i="2"/>
  <c r="A1263" i="2"/>
  <c r="A8530" i="2"/>
  <c r="A8531" i="2"/>
  <c r="A8532" i="2"/>
  <c r="A1230" i="2"/>
  <c r="A1279" i="2"/>
  <c r="A8533" i="2"/>
  <c r="A8534" i="2"/>
  <c r="A8535" i="2"/>
  <c r="A998" i="2"/>
  <c r="A8536" i="2"/>
  <c r="A8537" i="2"/>
  <c r="A10320" i="2"/>
  <c r="A10321" i="2"/>
  <c r="A8538" i="2"/>
  <c r="A8539" i="2"/>
  <c r="A714" i="2"/>
  <c r="A8540" i="2"/>
  <c r="A8541" i="2"/>
  <c r="A8542" i="2"/>
  <c r="A8543" i="2"/>
  <c r="A8544" i="2"/>
  <c r="A8545" i="2"/>
  <c r="A10322" i="2"/>
  <c r="A8546" i="2"/>
  <c r="A8547" i="2"/>
  <c r="A8548" i="2"/>
  <c r="A8549" i="2"/>
  <c r="A1167" i="2"/>
  <c r="A715" i="2"/>
  <c r="A8550" i="2"/>
  <c r="A8551" i="2"/>
  <c r="A8552" i="2"/>
  <c r="A1280" i="2"/>
  <c r="A1281" i="2"/>
  <c r="A1282" i="2"/>
  <c r="A10323" i="2"/>
  <c r="A10324" i="2"/>
  <c r="A10325" i="2"/>
  <c r="A10326" i="2"/>
  <c r="A10327" i="2"/>
  <c r="A10328" i="2"/>
  <c r="A1283" i="2"/>
  <c r="A8553" i="2"/>
  <c r="A10329" i="2"/>
  <c r="A8554" i="2"/>
  <c r="A8555" i="2"/>
  <c r="A1284" i="2"/>
  <c r="A1285" i="2"/>
  <c r="A1286" i="2"/>
  <c r="A1287" i="2"/>
  <c r="A1288" i="2"/>
  <c r="A1289" i="2"/>
  <c r="A8556" i="2"/>
  <c r="A1195" i="2"/>
  <c r="A1196" i="2"/>
  <c r="A1197" i="2"/>
  <c r="A1198" i="2"/>
  <c r="A1199" i="2"/>
  <c r="A8557" i="2"/>
  <c r="A10330" i="2"/>
  <c r="A8558" i="2"/>
  <c r="A8559" i="2"/>
  <c r="A8560" i="2"/>
  <c r="A8561" i="2"/>
  <c r="A8562" i="2"/>
  <c r="A8563" i="2"/>
  <c r="A10331" i="2"/>
  <c r="A10332" i="2"/>
  <c r="A10333" i="2"/>
  <c r="A10334" i="2"/>
  <c r="A10335" i="2"/>
  <c r="A8564" i="2"/>
  <c r="A8565" i="2"/>
  <c r="A8566" i="2"/>
  <c r="A8567" i="2"/>
  <c r="A8568" i="2"/>
  <c r="A8569" i="2"/>
  <c r="A8570" i="2"/>
  <c r="A8571" i="2"/>
  <c r="A8572" i="2"/>
  <c r="A1290" i="2"/>
  <c r="A1291" i="2"/>
  <c r="A1292" i="2"/>
  <c r="A1293" i="2"/>
  <c r="A1294" i="2"/>
  <c r="A1295" i="2"/>
  <c r="A1296" i="2"/>
  <c r="A8573" i="2"/>
  <c r="A1297" i="2"/>
  <c r="A1298" i="2"/>
  <c r="A8574" i="2"/>
  <c r="A10336" i="2"/>
  <c r="A8575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0337" i="2"/>
  <c r="A10338" i="2"/>
  <c r="A10339" i="2"/>
  <c r="A10340" i="2"/>
  <c r="A10341" i="2"/>
  <c r="A10342" i="2"/>
  <c r="A999" i="2"/>
  <c r="A8576" i="2"/>
  <c r="A8577" i="2"/>
  <c r="A1318" i="2"/>
  <c r="A1319" i="2"/>
  <c r="A10343" i="2"/>
  <c r="A10344" i="2"/>
  <c r="A1320" i="2"/>
  <c r="A1321" i="2"/>
  <c r="A1322" i="2"/>
  <c r="A1323" i="2"/>
  <c r="A1324" i="2"/>
  <c r="A10345" i="2"/>
  <c r="A10346" i="2"/>
  <c r="A10347" i="2"/>
  <c r="A10348" i="2"/>
  <c r="A10349" i="2"/>
  <c r="A10350" i="2"/>
  <c r="A10351" i="2"/>
  <c r="A1325" i="2"/>
  <c r="A8578" i="2"/>
  <c r="A8579" i="2"/>
  <c r="A1326" i="2"/>
  <c r="A10352" i="2"/>
  <c r="A1200" i="2"/>
  <c r="A10353" i="2"/>
  <c r="A10354" i="2"/>
  <c r="A716" i="2"/>
  <c r="A717" i="2"/>
  <c r="A8580" i="2"/>
  <c r="A1168" i="2"/>
  <c r="A718" i="2"/>
  <c r="A719" i="2"/>
  <c r="A720" i="2"/>
  <c r="A721" i="2"/>
  <c r="A8581" i="2"/>
  <c r="A8582" i="2"/>
  <c r="A10355" i="2"/>
  <c r="A10356" i="2"/>
  <c r="A1169" i="2"/>
  <c r="A8583" i="2"/>
  <c r="A10357" i="2"/>
  <c r="A10358" i="2"/>
  <c r="A10359" i="2"/>
  <c r="A10360" i="2"/>
  <c r="A8584" i="2"/>
  <c r="A10361" i="2"/>
  <c r="A1000" i="2"/>
  <c r="A1001" i="2"/>
  <c r="A1201" i="2"/>
  <c r="A1202" i="2"/>
  <c r="A10362" i="2"/>
  <c r="A10363" i="2"/>
  <c r="A8585" i="2"/>
  <c r="A8586" i="2"/>
  <c r="A8587" i="2"/>
  <c r="A8588" i="2"/>
  <c r="A8589" i="2"/>
  <c r="A8590" i="2"/>
  <c r="A8591" i="2"/>
  <c r="A8592" i="2"/>
  <c r="A8593" i="2"/>
  <c r="A8594" i="2"/>
  <c r="A10364" i="2"/>
  <c r="A10365" i="2"/>
  <c r="A8595" i="2"/>
  <c r="A10366" i="2"/>
  <c r="A10367" i="2"/>
  <c r="A8596" i="2"/>
  <c r="A10368" i="2"/>
  <c r="A10369" i="2"/>
  <c r="A8597" i="2"/>
  <c r="A10370" i="2"/>
  <c r="A10371" i="2"/>
  <c r="A10372" i="2"/>
  <c r="A10373" i="2"/>
  <c r="A10374" i="2"/>
  <c r="A10375" i="2"/>
  <c r="A10376" i="2"/>
  <c r="A8598" i="2"/>
  <c r="A10377" i="2"/>
  <c r="A10378" i="2"/>
  <c r="A10379" i="2"/>
  <c r="A8599" i="2"/>
  <c r="A10380" i="2"/>
  <c r="A8600" i="2"/>
  <c r="A8601" i="2"/>
  <c r="A8602" i="2"/>
  <c r="A8603" i="2"/>
  <c r="A8604" i="2"/>
  <c r="A8605" i="2"/>
  <c r="A8606" i="2"/>
  <c r="A10381" i="2"/>
  <c r="A1002" i="2"/>
  <c r="A1003" i="2"/>
  <c r="A8607" i="2"/>
  <c r="A8608" i="2"/>
  <c r="A8609" i="2"/>
  <c r="A8610" i="2"/>
  <c r="A8611" i="2"/>
  <c r="A8612" i="2"/>
  <c r="A8613" i="2"/>
  <c r="A8614" i="2"/>
  <c r="A8615" i="2"/>
  <c r="A8616" i="2"/>
  <c r="A8617" i="2"/>
  <c r="A10382" i="2"/>
  <c r="A8618" i="2"/>
  <c r="A10383" i="2"/>
  <c r="A10384" i="2"/>
  <c r="A10385" i="2"/>
  <c r="A8619" i="2"/>
  <c r="A10386" i="2"/>
  <c r="A10387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1004" i="2"/>
  <c r="A8632" i="2"/>
  <c r="A8633" i="2"/>
  <c r="A1005" i="2"/>
  <c r="A1006" i="2"/>
  <c r="A1007" i="2"/>
  <c r="A1008" i="2"/>
  <c r="A1009" i="2"/>
  <c r="A1010" i="2"/>
  <c r="A1011" i="2"/>
  <c r="A1012" i="2"/>
  <c r="A1013" i="2"/>
  <c r="A8634" i="2"/>
  <c r="A8635" i="2"/>
  <c r="A10388" i="2"/>
  <c r="A722" i="2"/>
  <c r="A723" i="2"/>
  <c r="A724" i="2"/>
  <c r="A725" i="2"/>
  <c r="A726" i="2"/>
  <c r="A1014" i="2"/>
  <c r="A10389" i="2"/>
  <c r="A8636" i="2"/>
  <c r="A8637" i="2"/>
  <c r="A8638" i="2"/>
  <c r="A8639" i="2"/>
  <c r="A8640" i="2"/>
  <c r="A8641" i="2"/>
  <c r="A727" i="2"/>
  <c r="A10390" i="2"/>
  <c r="A8642" i="2"/>
  <c r="A10391" i="2"/>
  <c r="A8643" i="2"/>
  <c r="A1327" i="2"/>
  <c r="A1328" i="2"/>
  <c r="A1329" i="2"/>
  <c r="A8644" i="2"/>
  <c r="A8645" i="2"/>
  <c r="A8646" i="2"/>
  <c r="A8647" i="2"/>
  <c r="A1015" i="2"/>
  <c r="A8648" i="2"/>
  <c r="A1016" i="2"/>
  <c r="A1017" i="2"/>
  <c r="A728" i="2"/>
  <c r="A729" i="2"/>
  <c r="A1203" i="2"/>
  <c r="A730" i="2"/>
  <c r="A8649" i="2"/>
  <c r="A8650" i="2"/>
  <c r="A1018" i="2"/>
  <c r="A1019" i="2"/>
  <c r="A1020" i="2"/>
  <c r="A1021" i="2"/>
  <c r="A10392" i="2"/>
  <c r="A10393" i="2"/>
  <c r="A10394" i="2"/>
  <c r="A10395" i="2"/>
  <c r="A8651" i="2"/>
  <c r="A1022" i="2"/>
  <c r="A8652" i="2"/>
  <c r="A8653" i="2"/>
  <c r="A1023" i="2"/>
  <c r="A8654" i="2"/>
  <c r="A8655" i="2"/>
  <c r="A10396" i="2"/>
  <c r="A10397" i="2"/>
  <c r="A10398" i="2"/>
  <c r="A10399" i="2"/>
  <c r="A10400" i="2"/>
  <c r="A10401" i="2"/>
  <c r="A8656" i="2"/>
  <c r="A8657" i="2"/>
  <c r="A8658" i="2"/>
  <c r="A8659" i="2"/>
  <c r="A8660" i="2"/>
  <c r="A8661" i="2"/>
  <c r="A10402" i="2"/>
  <c r="A10403" i="2"/>
  <c r="A1330" i="2"/>
  <c r="A1024" i="2"/>
  <c r="A1025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8662" i="2"/>
  <c r="A1231" i="2"/>
  <c r="A750" i="2"/>
  <c r="A751" i="2"/>
  <c r="A752" i="2"/>
  <c r="A753" i="2"/>
  <c r="A754" i="2"/>
  <c r="A8663" i="2"/>
  <c r="A8664" i="2"/>
  <c r="A8665" i="2"/>
  <c r="A755" i="2"/>
  <c r="A10404" i="2"/>
  <c r="A10405" i="2"/>
  <c r="A756" i="2"/>
  <c r="A757" i="2"/>
  <c r="A8666" i="2"/>
  <c r="A8667" i="2"/>
  <c r="A758" i="2"/>
  <c r="A8668" i="2"/>
  <c r="A10406" i="2"/>
  <c r="A10407" i="2"/>
  <c r="A10408" i="2"/>
  <c r="A8669" i="2"/>
  <c r="A8670" i="2"/>
  <c r="A8671" i="2"/>
  <c r="A8672" i="2"/>
  <c r="A8673" i="2"/>
  <c r="A8674" i="2"/>
  <c r="A8675" i="2"/>
  <c r="A8676" i="2"/>
  <c r="A8677" i="2"/>
  <c r="A8678" i="2"/>
  <c r="A8679" i="2"/>
  <c r="A10409" i="2"/>
  <c r="A10410" i="2"/>
  <c r="A8680" i="2"/>
  <c r="A8681" i="2"/>
  <c r="A8682" i="2"/>
  <c r="A8683" i="2"/>
  <c r="A8684" i="2"/>
  <c r="A10411" i="2"/>
  <c r="A10412" i="2"/>
  <c r="A8685" i="2"/>
  <c r="A8686" i="2"/>
  <c r="A8687" i="2"/>
  <c r="A8688" i="2"/>
  <c r="A8689" i="2"/>
  <c r="A1331" i="2"/>
  <c r="A8690" i="2"/>
  <c r="A10413" i="2"/>
  <c r="A1232" i="2"/>
  <c r="A1233" i="2"/>
  <c r="A8691" i="2"/>
  <c r="A8692" i="2"/>
  <c r="A759" i="2"/>
  <c r="A760" i="2"/>
  <c r="A761" i="2"/>
  <c r="A1332" i="2"/>
  <c r="A1333" i="2"/>
  <c r="A1334" i="2"/>
  <c r="A10414" i="2"/>
  <c r="A10415" i="2"/>
  <c r="A1335" i="2"/>
  <c r="A1336" i="2"/>
  <c r="A8693" i="2"/>
  <c r="A8694" i="2"/>
  <c r="A1337" i="2"/>
  <c r="A1338" i="2"/>
  <c r="A10416" i="2"/>
  <c r="A8695" i="2"/>
  <c r="A8696" i="2"/>
  <c r="A1026" i="2"/>
  <c r="A8697" i="2"/>
  <c r="A1339" i="2"/>
  <c r="A8698" i="2"/>
  <c r="A8699" i="2"/>
  <c r="A8700" i="2"/>
  <c r="A8701" i="2"/>
  <c r="A8702" i="2"/>
  <c r="A8703" i="2"/>
  <c r="A8704" i="2"/>
  <c r="A8705" i="2"/>
  <c r="A1027" i="2"/>
  <c r="A8706" i="2"/>
  <c r="A10417" i="2"/>
  <c r="A10418" i="2"/>
  <c r="A10419" i="2"/>
  <c r="A8707" i="2"/>
  <c r="A1340" i="2"/>
  <c r="A1341" i="2"/>
  <c r="A1342" i="2"/>
  <c r="A1343" i="2"/>
  <c r="A1344" i="2"/>
  <c r="A1345" i="2"/>
  <c r="A1346" i="2"/>
  <c r="A762" i="2"/>
  <c r="A1170" i="2"/>
  <c r="A1171" i="2"/>
  <c r="A1172" i="2"/>
  <c r="A1173" i="2"/>
  <c r="A1174" i="2"/>
  <c r="A1204" i="2"/>
  <c r="A1205" i="2"/>
  <c r="A1206" i="2"/>
  <c r="A1207" i="2"/>
  <c r="A1208" i="2"/>
  <c r="A763" i="2"/>
  <c r="A764" i="2"/>
  <c r="A765" i="2"/>
  <c r="A1209" i="2"/>
  <c r="A766" i="2"/>
  <c r="A767" i="2"/>
  <c r="A8708" i="2"/>
  <c r="A10420" i="2"/>
  <c r="A10421" i="2"/>
  <c r="A768" i="2"/>
  <c r="A769" i="2"/>
  <c r="A770" i="2"/>
  <c r="A771" i="2"/>
  <c r="A772" i="2"/>
  <c r="A773" i="2"/>
  <c r="A774" i="2"/>
  <c r="A775" i="2"/>
  <c r="A776" i="2"/>
  <c r="A777" i="2"/>
  <c r="A778" i="2"/>
  <c r="A10422" i="2"/>
  <c r="A8709" i="2"/>
  <c r="A8710" i="2"/>
  <c r="A10423" i="2"/>
  <c r="A8711" i="2"/>
  <c r="A8712" i="2"/>
  <c r="A10424" i="2"/>
  <c r="A10425" i="2"/>
  <c r="A10426" i="2"/>
  <c r="A10427" i="2"/>
  <c r="A10428" i="2"/>
  <c r="A8713" i="2"/>
  <c r="A10429" i="2"/>
  <c r="A10430" i="2"/>
  <c r="A1234" i="2"/>
  <c r="A10431" i="2"/>
  <c r="A10432" i="2"/>
  <c r="A10433" i="2"/>
  <c r="A8714" i="2"/>
  <c r="A10434" i="2"/>
  <c r="A10435" i="2"/>
  <c r="A8715" i="2"/>
  <c r="A8716" i="2"/>
  <c r="A8717" i="2"/>
  <c r="A8718" i="2"/>
  <c r="A10436" i="2"/>
  <c r="A10437" i="2"/>
  <c r="A10438" i="2"/>
  <c r="A8719" i="2"/>
  <c r="A1028" i="2"/>
  <c r="A10439" i="2"/>
  <c r="A10440" i="2"/>
  <c r="A8720" i="2"/>
  <c r="A10441" i="2"/>
  <c r="A10442" i="2"/>
  <c r="A10443" i="2"/>
  <c r="A10444" i="2"/>
  <c r="A8721" i="2"/>
  <c r="A8722" i="2"/>
  <c r="A10445" i="2"/>
  <c r="A8723" i="2"/>
  <c r="A8724" i="2"/>
  <c r="A779" i="2"/>
  <c r="A8725" i="2"/>
  <c r="A8726" i="2"/>
  <c r="A8727" i="2"/>
  <c r="A10446" i="2"/>
  <c r="A1235" i="2"/>
  <c r="A8728" i="2"/>
  <c r="A8729" i="2"/>
  <c r="A8730" i="2"/>
  <c r="A8731" i="2"/>
  <c r="A8732" i="2"/>
  <c r="A1236" i="2"/>
  <c r="A1237" i="2"/>
  <c r="A1238" i="2"/>
  <c r="A1239" i="2"/>
  <c r="A8733" i="2"/>
  <c r="A10447" i="2"/>
  <c r="A10448" i="2"/>
  <c r="A10449" i="2"/>
  <c r="A10450" i="2"/>
  <c r="A8734" i="2"/>
  <c r="A8735" i="2"/>
  <c r="A8736" i="2"/>
  <c r="A8737" i="2"/>
  <c r="A8738" i="2"/>
  <c r="A8739" i="2"/>
  <c r="A8740" i="2"/>
  <c r="A8741" i="2"/>
  <c r="A8742" i="2"/>
  <c r="A8743" i="2"/>
  <c r="A8744" i="2"/>
  <c r="A1454" i="2"/>
  <c r="A8745" i="2"/>
  <c r="A10451" i="2"/>
  <c r="A8746" i="2"/>
  <c r="A10452" i="2"/>
  <c r="A8747" i="2"/>
  <c r="A8748" i="2"/>
  <c r="A8749" i="2"/>
  <c r="A8750" i="2"/>
  <c r="A8751" i="2"/>
  <c r="A10453" i="2"/>
  <c r="A8752" i="2"/>
  <c r="A8753" i="2"/>
  <c r="A8754" i="2"/>
  <c r="A1347" i="2"/>
  <c r="A10454" i="2"/>
  <c r="A8755" i="2"/>
  <c r="A8756" i="2"/>
  <c r="A1348" i="2"/>
  <c r="A1349" i="2"/>
  <c r="A8757" i="2"/>
  <c r="A8758" i="2"/>
  <c r="A8759" i="2"/>
  <c r="A8760" i="2"/>
  <c r="A8761" i="2"/>
  <c r="A8762" i="2"/>
  <c r="A8763" i="2"/>
  <c r="A8764" i="2"/>
  <c r="A8765" i="2"/>
  <c r="A8766" i="2"/>
  <c r="A8767" i="2"/>
  <c r="A10455" i="2"/>
  <c r="A10456" i="2"/>
  <c r="A10457" i="2"/>
  <c r="A8768" i="2"/>
  <c r="A8769" i="2"/>
  <c r="A8770" i="2"/>
  <c r="A8771" i="2"/>
  <c r="A8772" i="2"/>
  <c r="A8773" i="2"/>
  <c r="A8774" i="2"/>
  <c r="A8775" i="2"/>
  <c r="A8776" i="2"/>
  <c r="A8777" i="2"/>
  <c r="A8778" i="2"/>
  <c r="A10458" i="2"/>
  <c r="A8779" i="2"/>
  <c r="A8780" i="2"/>
  <c r="A8781" i="2"/>
  <c r="A8782" i="2"/>
  <c r="A10459" i="2"/>
  <c r="A8783" i="2"/>
  <c r="A8784" i="2"/>
  <c r="A8785" i="2"/>
  <c r="A8786" i="2"/>
  <c r="A8787" i="2"/>
  <c r="A8788" i="2"/>
  <c r="A8789" i="2"/>
  <c r="A8790" i="2"/>
  <c r="A1029" i="2"/>
  <c r="A8791" i="2"/>
  <c r="A8792" i="2"/>
  <c r="A10460" i="2"/>
  <c r="A10461" i="2"/>
  <c r="A10462" i="2"/>
  <c r="A10463" i="2"/>
  <c r="A10464" i="2"/>
  <c r="A10465" i="2"/>
  <c r="A10466" i="2"/>
  <c r="A10467" i="2"/>
  <c r="A10468" i="2"/>
  <c r="A8793" i="2"/>
  <c r="A10469" i="2"/>
  <c r="A10470" i="2"/>
  <c r="A10471" i="2"/>
  <c r="A8794" i="2"/>
  <c r="A8795" i="2"/>
  <c r="A1030" i="2"/>
  <c r="A8796" i="2"/>
  <c r="A8797" i="2"/>
  <c r="A8798" i="2"/>
  <c r="A8799" i="2"/>
  <c r="A8800" i="2"/>
  <c r="A8801" i="2"/>
  <c r="A10472" i="2"/>
  <c r="A8802" i="2"/>
  <c r="A8803" i="2"/>
  <c r="A780" i="2"/>
  <c r="A781" i="2"/>
  <c r="A782" i="2"/>
  <c r="A783" i="2"/>
  <c r="A784" i="2"/>
  <c r="A785" i="2"/>
  <c r="A8804" i="2"/>
  <c r="A8805" i="2"/>
  <c r="A8806" i="2"/>
  <c r="A8807" i="2"/>
  <c r="A786" i="2"/>
  <c r="A8808" i="2"/>
  <c r="A787" i="2"/>
  <c r="A8809" i="2"/>
  <c r="A788" i="2"/>
  <c r="A10473" i="2"/>
  <c r="A789" i="2"/>
  <c r="A10474" i="2"/>
  <c r="A8810" i="2"/>
  <c r="A8811" i="2"/>
  <c r="A8812" i="2"/>
  <c r="A10475" i="2"/>
  <c r="A10476" i="2"/>
  <c r="A10477" i="2"/>
  <c r="A8813" i="2"/>
  <c r="A10478" i="2"/>
  <c r="A10479" i="2"/>
  <c r="A8814" i="2"/>
  <c r="A8815" i="2"/>
  <c r="A10480" i="2"/>
  <c r="A8816" i="2"/>
  <c r="A8817" i="2"/>
  <c r="A8818" i="2"/>
  <c r="A8819" i="2"/>
  <c r="A10481" i="2"/>
  <c r="A10482" i="2"/>
  <c r="A8820" i="2"/>
  <c r="A8821" i="2"/>
  <c r="A10483" i="2"/>
  <c r="A8822" i="2"/>
  <c r="A8823" i="2"/>
  <c r="A8824" i="2"/>
  <c r="A8825" i="2"/>
  <c r="A8826" i="2"/>
  <c r="A10484" i="2"/>
  <c r="A10485" i="2"/>
  <c r="A10486" i="2"/>
  <c r="A10487" i="2"/>
  <c r="A10488" i="2"/>
  <c r="A1031" i="2"/>
  <c r="A1032" i="2"/>
  <c r="A10489" i="2"/>
  <c r="A10490" i="2"/>
  <c r="A10491" i="2"/>
  <c r="A1033" i="2"/>
  <c r="A1034" i="2"/>
  <c r="A1035" i="2"/>
  <c r="A8827" i="2"/>
  <c r="A1036" i="2"/>
  <c r="A1037" i="2"/>
  <c r="A9509" i="2"/>
  <c r="A9510" i="2"/>
  <c r="A9511" i="2"/>
  <c r="A9512" i="2"/>
  <c r="A9513" i="2"/>
  <c r="A9514" i="2"/>
  <c r="A9515" i="2"/>
  <c r="A9516" i="2"/>
  <c r="A10492" i="2"/>
  <c r="A8828" i="2"/>
  <c r="A8829" i="2"/>
  <c r="A10493" i="2"/>
  <c r="A10494" i="2"/>
  <c r="A10495" i="2"/>
  <c r="A8830" i="2"/>
  <c r="A8831" i="2"/>
  <c r="A1038" i="2"/>
  <c r="A1039" i="2"/>
  <c r="A1040" i="2"/>
  <c r="A8832" i="2"/>
  <c r="A8833" i="2"/>
  <c r="A8834" i="2"/>
  <c r="A10496" i="2"/>
  <c r="A8835" i="2"/>
  <c r="A8836" i="2"/>
  <c r="A8837" i="2"/>
  <c r="A8838" i="2"/>
  <c r="A10497" i="2"/>
  <c r="A10498" i="2"/>
  <c r="A8839" i="2"/>
  <c r="A9517" i="2"/>
  <c r="A9518" i="2"/>
  <c r="A8840" i="2"/>
  <c r="A8841" i="2"/>
  <c r="A10499" i="2"/>
  <c r="A10500" i="2"/>
  <c r="A8842" i="2"/>
  <c r="A8843" i="2"/>
  <c r="A8844" i="2"/>
  <c r="A8845" i="2"/>
  <c r="A8846" i="2"/>
  <c r="A10501" i="2"/>
  <c r="A8847" i="2"/>
  <c r="A10502" i="2"/>
  <c r="A1350" i="2"/>
  <c r="A8848" i="2"/>
  <c r="A10503" i="2"/>
  <c r="A1351" i="2"/>
  <c r="A1352" i="2"/>
  <c r="A1353" i="2"/>
  <c r="A1354" i="2"/>
  <c r="A1355" i="2"/>
  <c r="A10504" i="2"/>
  <c r="A10505" i="2"/>
  <c r="A1356" i="2"/>
  <c r="A1357" i="2"/>
  <c r="A10506" i="2"/>
  <c r="A1358" i="2"/>
  <c r="A1359" i="2"/>
  <c r="A1360" i="2"/>
  <c r="A10507" i="2"/>
  <c r="A1175" i="2"/>
  <c r="A1041" i="2"/>
  <c r="A1361" i="2"/>
  <c r="A1362" i="2"/>
  <c r="A1363" i="2"/>
  <c r="A10508" i="2"/>
  <c r="A8849" i="2"/>
  <c r="A8850" i="2"/>
  <c r="A8851" i="2"/>
  <c r="A1364" i="2"/>
  <c r="A1365" i="2"/>
  <c r="A1366" i="2"/>
  <c r="A8852" i="2"/>
  <c r="A8853" i="2"/>
  <c r="A8854" i="2"/>
  <c r="A1367" i="2"/>
  <c r="A1368" i="2"/>
  <c r="A8855" i="2"/>
  <c r="A8856" i="2"/>
  <c r="A8857" i="2"/>
  <c r="A8858" i="2"/>
  <c r="A8859" i="2"/>
  <c r="A8860" i="2"/>
  <c r="A8861" i="2"/>
  <c r="A10509" i="2"/>
  <c r="A10510" i="2"/>
  <c r="A8862" i="2"/>
  <c r="A8863" i="2"/>
  <c r="A8864" i="2"/>
  <c r="A1369" i="2"/>
  <c r="A8865" i="2"/>
  <c r="A8866" i="2"/>
  <c r="A8867" i="2"/>
  <c r="A8868" i="2"/>
  <c r="A8869" i="2"/>
  <c r="A10511" i="2"/>
  <c r="A8870" i="2"/>
  <c r="A8871" i="2"/>
  <c r="A8872" i="2"/>
  <c r="A8873" i="2"/>
  <c r="A8874" i="2"/>
  <c r="A8875" i="2"/>
  <c r="A1370" i="2"/>
  <c r="A1371" i="2"/>
  <c r="A8876" i="2"/>
  <c r="A8877" i="2"/>
  <c r="A8878" i="2"/>
  <c r="A8879" i="2"/>
  <c r="A8880" i="2"/>
  <c r="A8881" i="2"/>
  <c r="A8882" i="2"/>
  <c r="A8883" i="2"/>
  <c r="A8884" i="2"/>
  <c r="A8885" i="2"/>
  <c r="A8886" i="2"/>
  <c r="A8887" i="2"/>
  <c r="A8888" i="2"/>
  <c r="A8889" i="2"/>
  <c r="A790" i="2"/>
  <c r="A791" i="2"/>
  <c r="A8890" i="2"/>
  <c r="A8891" i="2"/>
  <c r="A8892" i="2"/>
  <c r="A10512" i="2"/>
  <c r="A8893" i="2"/>
  <c r="A8894" i="2"/>
  <c r="A10513" i="2"/>
  <c r="A8895" i="2"/>
  <c r="A8896" i="2"/>
  <c r="A8897" i="2"/>
  <c r="A8898" i="2"/>
  <c r="A8899" i="2"/>
  <c r="A8900" i="2"/>
  <c r="A8901" i="2"/>
  <c r="A8902" i="2"/>
  <c r="A8903" i="2"/>
  <c r="A10514" i="2"/>
  <c r="A1240" i="2"/>
  <c r="A1241" i="2"/>
  <c r="A1242" i="2"/>
  <c r="A8904" i="2"/>
  <c r="A8905" i="2"/>
  <c r="A8906" i="2"/>
  <c r="A8907" i="2"/>
  <c r="A8908" i="2"/>
  <c r="A792" i="2"/>
  <c r="A8909" i="2"/>
  <c r="A793" i="2"/>
  <c r="A794" i="2"/>
  <c r="A795" i="2"/>
  <c r="A10515" i="2"/>
  <c r="A10516" i="2"/>
  <c r="A10517" i="2"/>
  <c r="A8910" i="2"/>
  <c r="A8911" i="2"/>
  <c r="A8912" i="2"/>
  <c r="A10518" i="2"/>
  <c r="A8913" i="2"/>
  <c r="A10519" i="2"/>
  <c r="A10520" i="2"/>
  <c r="A10521" i="2"/>
  <c r="A10522" i="2"/>
  <c r="A10523" i="2"/>
  <c r="A10524" i="2"/>
  <c r="A8914" i="2"/>
  <c r="A8915" i="2"/>
  <c r="A8916" i="2"/>
  <c r="A8917" i="2"/>
  <c r="A8918" i="2"/>
  <c r="A8919" i="2"/>
  <c r="A10525" i="2"/>
  <c r="A8920" i="2"/>
  <c r="A10526" i="2"/>
  <c r="A10527" i="2"/>
  <c r="A10528" i="2"/>
  <c r="A8921" i="2"/>
  <c r="A10529" i="2"/>
  <c r="A10530" i="2"/>
  <c r="A8922" i="2"/>
  <c r="A8923" i="2"/>
  <c r="A8924" i="2"/>
  <c r="A10531" i="2"/>
  <c r="A8925" i="2"/>
  <c r="A8926" i="2"/>
  <c r="A1176" i="2"/>
  <c r="A10532" i="2"/>
  <c r="A8927" i="2"/>
  <c r="A8928" i="2"/>
  <c r="A8929" i="2"/>
  <c r="A10533" i="2"/>
  <c r="A10534" i="2"/>
  <c r="A10535" i="2"/>
  <c r="A10536" i="2"/>
  <c r="A10537" i="2"/>
  <c r="A10538" i="2"/>
  <c r="A8930" i="2"/>
  <c r="A8931" i="2"/>
  <c r="A8932" i="2"/>
  <c r="A8933" i="2"/>
  <c r="A10539" i="2"/>
  <c r="A8934" i="2"/>
  <c r="A1455" i="2"/>
  <c r="A8935" i="2"/>
  <c r="A1042" i="2"/>
  <c r="A8936" i="2"/>
  <c r="A8937" i="2"/>
  <c r="A8938" i="2"/>
  <c r="A8939" i="2"/>
  <c r="A8940" i="2"/>
  <c r="A1372" i="2"/>
  <c r="A8941" i="2"/>
  <c r="A8942" i="2"/>
  <c r="A8943" i="2"/>
  <c r="A8944" i="2"/>
  <c r="A1177" i="2"/>
  <c r="A10540" i="2"/>
  <c r="A8945" i="2"/>
  <c r="A8946" i="2"/>
  <c r="A1043" i="2"/>
  <c r="A8947" i="2"/>
  <c r="A10541" i="2"/>
  <c r="A1373" i="2"/>
  <c r="A1178" i="2"/>
  <c r="A8948" i="2"/>
  <c r="A1374" i="2"/>
  <c r="A1179" i="2"/>
  <c r="A8949" i="2"/>
  <c r="A8950" i="2"/>
  <c r="A1044" i="2"/>
  <c r="A8951" i="2"/>
  <c r="A8952" i="2"/>
  <c r="A8953" i="2"/>
  <c r="A8954" i="2"/>
  <c r="A8955" i="2"/>
  <c r="A8956" i="2"/>
  <c r="A8957" i="2"/>
  <c r="A8958" i="2"/>
  <c r="A8959" i="2"/>
  <c r="A8960" i="2"/>
  <c r="A10542" i="2"/>
  <c r="A1375" i="2"/>
  <c r="A8961" i="2"/>
  <c r="A8962" i="2"/>
  <c r="A8963" i="2"/>
  <c r="A10543" i="2"/>
  <c r="A8964" i="2"/>
  <c r="A8965" i="2"/>
  <c r="A10544" i="2"/>
  <c r="A8966" i="2"/>
  <c r="A8967" i="2"/>
  <c r="A10545" i="2"/>
  <c r="A10546" i="2"/>
  <c r="A8968" i="2"/>
  <c r="A8969" i="2"/>
  <c r="A8970" i="2"/>
  <c r="A1376" i="2"/>
  <c r="A8971" i="2"/>
  <c r="A8972" i="2"/>
  <c r="A8973" i="2"/>
  <c r="A10547" i="2"/>
  <c r="A10548" i="2"/>
  <c r="A8974" i="2"/>
  <c r="A10549" i="2"/>
  <c r="A10550" i="2"/>
  <c r="A1045" i="2"/>
  <c r="A1046" i="2"/>
  <c r="A1047" i="2"/>
  <c r="A1048" i="2"/>
  <c r="A10551" i="2"/>
  <c r="A10552" i="2"/>
  <c r="A8975" i="2"/>
  <c r="A8976" i="2"/>
  <c r="A8977" i="2"/>
  <c r="A1049" i="2"/>
  <c r="A8978" i="2"/>
  <c r="A1050" i="2"/>
  <c r="A1051" i="2"/>
  <c r="A1052" i="2"/>
  <c r="A1053" i="2"/>
  <c r="A1054" i="2"/>
  <c r="A8979" i="2"/>
  <c r="A8980" i="2"/>
  <c r="A1055" i="2"/>
  <c r="A8981" i="2"/>
  <c r="A1243" i="2"/>
  <c r="A8982" i="2"/>
  <c r="A1056" i="2"/>
  <c r="A796" i="2"/>
  <c r="A1244" i="2"/>
  <c r="A8983" i="2"/>
  <c r="A8984" i="2"/>
  <c r="A10553" i="2"/>
  <c r="A10554" i="2"/>
  <c r="A9519" i="2"/>
  <c r="A8985" i="2"/>
  <c r="A8986" i="2"/>
  <c r="A1377" i="2"/>
  <c r="A8987" i="2"/>
  <c r="A1378" i="2"/>
  <c r="A10555" i="2"/>
  <c r="A1057" i="2"/>
  <c r="A1245" i="2"/>
  <c r="A8988" i="2"/>
  <c r="A10556" i="2"/>
  <c r="A10557" i="2"/>
  <c r="A1379" i="2"/>
  <c r="A8989" i="2"/>
  <c r="A8990" i="2"/>
  <c r="A10558" i="2"/>
  <c r="A10559" i="2"/>
  <c r="A8991" i="2"/>
  <c r="A8992" i="2"/>
  <c r="A8993" i="2"/>
  <c r="A10560" i="2"/>
  <c r="A10561" i="2"/>
  <c r="A10562" i="2"/>
  <c r="A8994" i="2"/>
  <c r="A10563" i="2"/>
  <c r="A797" i="2"/>
  <c r="A798" i="2"/>
  <c r="A799" i="2"/>
  <c r="A800" i="2"/>
  <c r="A801" i="2"/>
  <c r="A802" i="2"/>
  <c r="A803" i="2"/>
  <c r="A804" i="2"/>
  <c r="A805" i="2"/>
  <c r="A806" i="2"/>
  <c r="A10564" i="2"/>
  <c r="A10565" i="2"/>
  <c r="A10566" i="2"/>
  <c r="A10567" i="2"/>
  <c r="A10568" i="2"/>
  <c r="A8995" i="2"/>
  <c r="A8996" i="2"/>
  <c r="A8997" i="2"/>
  <c r="A8998" i="2"/>
  <c r="A8999" i="2"/>
  <c r="A9000" i="2"/>
  <c r="A9001" i="2"/>
  <c r="A9002" i="2"/>
  <c r="A9003" i="2"/>
  <c r="A9004" i="2"/>
  <c r="A9005" i="2"/>
  <c r="A9006" i="2"/>
  <c r="A10569" i="2"/>
  <c r="A10570" i="2"/>
  <c r="A10571" i="2"/>
  <c r="A10572" i="2"/>
  <c r="A1058" i="2"/>
  <c r="A9520" i="2"/>
  <c r="A9521" i="2"/>
  <c r="A9007" i="2"/>
  <c r="A9008" i="2"/>
  <c r="A9009" i="2"/>
  <c r="A1059" i="2"/>
  <c r="A10573" i="2"/>
  <c r="A9010" i="2"/>
  <c r="A9011" i="2"/>
  <c r="A9012" i="2"/>
  <c r="A10574" i="2"/>
  <c r="A9013" i="2"/>
  <c r="A9014" i="2"/>
  <c r="A9015" i="2"/>
  <c r="A9016" i="2"/>
  <c r="A1180" i="2"/>
  <c r="A1210" i="2"/>
  <c r="A9017" i="2"/>
  <c r="A9018" i="2"/>
  <c r="A10575" i="2"/>
  <c r="A9019" i="2"/>
  <c r="A9020" i="2"/>
  <c r="A1380" i="2"/>
  <c r="A1381" i="2"/>
  <c r="A1382" i="2"/>
  <c r="A807" i="2"/>
  <c r="A9021" i="2"/>
  <c r="A9022" i="2"/>
  <c r="A10576" i="2"/>
  <c r="A9023" i="2"/>
  <c r="A10577" i="2"/>
  <c r="A10578" i="2"/>
  <c r="A9024" i="2"/>
  <c r="A9025" i="2"/>
  <c r="A9026" i="2"/>
  <c r="A9027" i="2"/>
  <c r="A9028" i="2"/>
  <c r="A9029" i="2"/>
  <c r="A9030" i="2"/>
  <c r="A9031" i="2"/>
  <c r="A9032" i="2"/>
  <c r="A9033" i="2"/>
  <c r="A1060" i="2"/>
  <c r="A9034" i="2"/>
  <c r="A9035" i="2"/>
  <c r="A1061" i="2"/>
  <c r="A9036" i="2"/>
  <c r="A9037" i="2"/>
  <c r="A9038" i="2"/>
  <c r="A9039" i="2"/>
  <c r="A10579" i="2"/>
  <c r="A10580" i="2"/>
  <c r="A1246" i="2"/>
  <c r="A10581" i="2"/>
  <c r="A10582" i="2"/>
  <c r="A10583" i="2"/>
  <c r="A9040" i="2"/>
  <c r="A10584" i="2"/>
  <c r="A9041" i="2"/>
  <c r="A9042" i="2"/>
  <c r="A1383" i="2"/>
  <c r="A9043" i="2"/>
  <c r="A9044" i="2"/>
  <c r="A10585" i="2"/>
  <c r="A1211" i="2"/>
  <c r="A9522" i="2"/>
  <c r="A1181" i="2"/>
  <c r="A1182" i="2"/>
  <c r="A1062" i="2"/>
  <c r="A1063" i="2"/>
  <c r="A9045" i="2"/>
  <c r="A10586" i="2"/>
  <c r="A10587" i="2"/>
  <c r="A10588" i="2"/>
  <c r="A10589" i="2"/>
  <c r="A9046" i="2"/>
  <c r="A1264" i="2"/>
  <c r="A9047" i="2"/>
  <c r="A9048" i="2"/>
  <c r="A9049" i="2"/>
  <c r="A9050" i="2"/>
  <c r="A808" i="2"/>
  <c r="A809" i="2"/>
  <c r="A810" i="2"/>
  <c r="A811" i="2"/>
  <c r="A812" i="2"/>
  <c r="A10590" i="2"/>
  <c r="A1212" i="2"/>
  <c r="A813" i="2"/>
  <c r="A814" i="2"/>
  <c r="A9051" i="2"/>
  <c r="A9052" i="2"/>
  <c r="A9053" i="2"/>
  <c r="A9054" i="2"/>
  <c r="A9055" i="2"/>
  <c r="A815" i="2"/>
  <c r="A9056" i="2"/>
  <c r="A9057" i="2"/>
  <c r="A9058" i="2"/>
  <c r="A9059" i="2"/>
  <c r="A9060" i="2"/>
  <c r="A9061" i="2"/>
  <c r="A9062" i="2"/>
  <c r="A9063" i="2"/>
  <c r="A10591" i="2"/>
  <c r="A10592" i="2"/>
  <c r="A10593" i="2"/>
  <c r="A10594" i="2"/>
  <c r="A10595" i="2"/>
  <c r="A10596" i="2"/>
  <c r="A10597" i="2"/>
  <c r="A10598" i="2"/>
  <c r="A10599" i="2"/>
  <c r="A10600" i="2"/>
  <c r="A10601" i="2"/>
  <c r="A10602" i="2"/>
  <c r="A9064" i="2"/>
  <c r="A10603" i="2"/>
  <c r="A10604" i="2"/>
  <c r="A10605" i="2"/>
  <c r="A10606" i="2"/>
  <c r="A10607" i="2"/>
  <c r="A10608" i="2"/>
  <c r="A10609" i="2"/>
  <c r="A10610" i="2"/>
  <c r="A10611" i="2"/>
  <c r="A10612" i="2"/>
  <c r="A10613" i="2"/>
  <c r="A10614" i="2"/>
  <c r="A10615" i="2"/>
  <c r="A10616" i="2"/>
  <c r="A10617" i="2"/>
  <c r="A10618" i="2"/>
  <c r="A10619" i="2"/>
  <c r="A10620" i="2"/>
  <c r="A10621" i="2"/>
  <c r="A10622" i="2"/>
  <c r="A10623" i="2"/>
  <c r="A9065" i="2"/>
  <c r="A9066" i="2"/>
  <c r="A9067" i="2"/>
  <c r="A9068" i="2"/>
  <c r="A9069" i="2"/>
  <c r="A9070" i="2"/>
  <c r="A9071" i="2"/>
  <c r="A9072" i="2"/>
  <c r="A9073" i="2"/>
  <c r="A9074" i="2"/>
  <c r="A1247" i="2"/>
  <c r="A9075" i="2"/>
  <c r="A9076" i="2"/>
  <c r="A9077" i="2"/>
  <c r="A9078" i="2"/>
  <c r="A9079" i="2"/>
  <c r="A9080" i="2"/>
  <c r="A9081" i="2"/>
  <c r="A9082" i="2"/>
  <c r="A9083" i="2"/>
  <c r="A1064" i="2"/>
  <c r="A1384" i="2"/>
  <c r="A1065" i="2"/>
  <c r="A1066" i="2"/>
  <c r="A9084" i="2"/>
  <c r="A9085" i="2"/>
  <c r="A9086" i="2"/>
  <c r="A10624" i="2"/>
  <c r="A1067" i="2"/>
  <c r="A1068" i="2"/>
  <c r="A9087" i="2"/>
  <c r="A10625" i="2"/>
  <c r="A10626" i="2"/>
  <c r="A9088" i="2"/>
  <c r="A9089" i="2"/>
  <c r="A9090" i="2"/>
  <c r="A9091" i="2"/>
  <c r="A9092" i="2"/>
  <c r="A9093" i="2"/>
  <c r="A9094" i="2"/>
  <c r="A9095" i="2"/>
  <c r="A9096" i="2"/>
  <c r="A9097" i="2"/>
  <c r="A9098" i="2"/>
  <c r="A9099" i="2"/>
  <c r="A9100" i="2"/>
  <c r="A9101" i="2"/>
  <c r="A10627" i="2"/>
  <c r="A9102" i="2"/>
  <c r="A9103" i="2"/>
  <c r="A9104" i="2"/>
  <c r="A9105" i="2"/>
  <c r="A9106" i="2"/>
  <c r="A9107" i="2"/>
  <c r="A10628" i="2"/>
  <c r="A9108" i="2"/>
  <c r="A9109" i="2"/>
  <c r="A10629" i="2"/>
  <c r="A9110" i="2"/>
  <c r="A9111" i="2"/>
  <c r="A9112" i="2"/>
  <c r="A9113" i="2"/>
  <c r="A9114" i="2"/>
  <c r="A9115" i="2"/>
  <c r="A10630" i="2"/>
  <c r="A10631" i="2"/>
  <c r="A10632" i="2"/>
  <c r="A1069" i="2"/>
  <c r="A1070" i="2"/>
  <c r="A9116" i="2"/>
  <c r="A9117" i="2"/>
  <c r="A9118" i="2"/>
  <c r="A10633" i="2"/>
  <c r="A9119" i="2"/>
  <c r="A9120" i="2"/>
  <c r="A816" i="2"/>
  <c r="A9121" i="2"/>
  <c r="A9122" i="2"/>
  <c r="A9123" i="2"/>
  <c r="A9124" i="2"/>
  <c r="A9125" i="2"/>
  <c r="A9126" i="2"/>
  <c r="A10634" i="2"/>
  <c r="A9127" i="2"/>
  <c r="A9128" i="2"/>
  <c r="A9129" i="2"/>
  <c r="A9130" i="2"/>
  <c r="A1183" i="2"/>
  <c r="A9131" i="2"/>
  <c r="A1385" i="2"/>
  <c r="A1386" i="2"/>
  <c r="A1387" i="2"/>
  <c r="A10635" i="2"/>
  <c r="A10636" i="2"/>
  <c r="A10637" i="2"/>
  <c r="A10638" i="2"/>
  <c r="A10639" i="2"/>
  <c r="A10640" i="2"/>
  <c r="A1388" i="2"/>
  <c r="A9132" i="2"/>
  <c r="A9133" i="2"/>
  <c r="A10641" i="2"/>
  <c r="A9134" i="2"/>
  <c r="A9135" i="2"/>
  <c r="A1389" i="2"/>
  <c r="A1390" i="2"/>
  <c r="A1391" i="2"/>
  <c r="A1392" i="2"/>
  <c r="A1393" i="2"/>
  <c r="A1394" i="2"/>
  <c r="A9136" i="2"/>
  <c r="A1213" i="2"/>
  <c r="A1214" i="2"/>
  <c r="A1215" i="2"/>
  <c r="A1216" i="2"/>
  <c r="A1217" i="2"/>
  <c r="A9137" i="2"/>
  <c r="A9138" i="2"/>
  <c r="A9139" i="2"/>
  <c r="A10642" i="2"/>
  <c r="A9140" i="2"/>
  <c r="A9141" i="2"/>
  <c r="A9142" i="2"/>
  <c r="A9143" i="2"/>
  <c r="A9144" i="2"/>
  <c r="A10643" i="2"/>
  <c r="A10644" i="2"/>
  <c r="A10645" i="2"/>
  <c r="A10646" i="2"/>
  <c r="A10647" i="2"/>
  <c r="A9145" i="2"/>
  <c r="A9146" i="2"/>
  <c r="A9147" i="2"/>
  <c r="A9148" i="2"/>
  <c r="A10648" i="2"/>
  <c r="A9149" i="2"/>
  <c r="A9150" i="2"/>
  <c r="A9151" i="2"/>
  <c r="A9152" i="2"/>
  <c r="A9153" i="2"/>
  <c r="A9154" i="2"/>
  <c r="A817" i="2"/>
  <c r="A9155" i="2"/>
  <c r="A1395" i="2"/>
  <c r="A1396" i="2"/>
  <c r="A1397" i="2"/>
  <c r="A1398" i="2"/>
  <c r="A1399" i="2"/>
  <c r="A9156" i="2"/>
  <c r="A1400" i="2"/>
  <c r="A1401" i="2"/>
  <c r="A9157" i="2"/>
  <c r="A10649" i="2"/>
  <c r="A9158" i="2"/>
  <c r="A9159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0650" i="2"/>
  <c r="A10651" i="2"/>
  <c r="A10652" i="2"/>
  <c r="A10653" i="2"/>
  <c r="A10654" i="2"/>
  <c r="A10655" i="2"/>
  <c r="A1071" i="2"/>
  <c r="A9160" i="2"/>
  <c r="A1421" i="2"/>
  <c r="A1422" i="2"/>
  <c r="A1423" i="2"/>
  <c r="A1424" i="2"/>
  <c r="A10656" i="2"/>
  <c r="A10657" i="2"/>
  <c r="A10658" i="2"/>
  <c r="A10659" i="2"/>
  <c r="A10660" i="2"/>
  <c r="A10661" i="2"/>
  <c r="A10662" i="2"/>
  <c r="A1425" i="2"/>
  <c r="A9161" i="2"/>
  <c r="A9162" i="2"/>
  <c r="A9163" i="2"/>
  <c r="A9164" i="2"/>
  <c r="A9165" i="2"/>
  <c r="A9166" i="2"/>
  <c r="A9167" i="2"/>
  <c r="A9168" i="2"/>
  <c r="A818" i="2"/>
  <c r="A819" i="2"/>
  <c r="A9169" i="2"/>
  <c r="A1184" i="2"/>
  <c r="A820" i="2"/>
  <c r="A821" i="2"/>
  <c r="A822" i="2"/>
  <c r="A823" i="2"/>
  <c r="A9170" i="2"/>
  <c r="A9171" i="2"/>
  <c r="A9172" i="2"/>
  <c r="A9173" i="2"/>
  <c r="A10663" i="2"/>
  <c r="A10664" i="2"/>
  <c r="A10665" i="2"/>
  <c r="A10666" i="2"/>
  <c r="A9174" i="2"/>
  <c r="A1218" i="2"/>
  <c r="A1219" i="2"/>
  <c r="A9175" i="2"/>
  <c r="A9176" i="2"/>
  <c r="A9177" i="2"/>
  <c r="A9178" i="2"/>
  <c r="A9179" i="2"/>
  <c r="A9180" i="2"/>
  <c r="A9181" i="2"/>
  <c r="A9182" i="2"/>
  <c r="A9183" i="2"/>
  <c r="A9184" i="2"/>
  <c r="A10667" i="2"/>
  <c r="A10668" i="2"/>
  <c r="A9185" i="2"/>
  <c r="A10669" i="2"/>
  <c r="A10670" i="2"/>
  <c r="A9186" i="2"/>
  <c r="A10671" i="2"/>
  <c r="A10672" i="2"/>
  <c r="A9187" i="2"/>
  <c r="A10673" i="2"/>
  <c r="A9188" i="2"/>
  <c r="A10674" i="2"/>
  <c r="A10675" i="2"/>
  <c r="A10676" i="2"/>
  <c r="A10677" i="2"/>
  <c r="A9189" i="2"/>
  <c r="A9190" i="2"/>
  <c r="A9191" i="2"/>
  <c r="A9192" i="2"/>
  <c r="A1072" i="2"/>
  <c r="A1073" i="2"/>
  <c r="A1074" i="2"/>
  <c r="A9193" i="2"/>
  <c r="A9194" i="2"/>
  <c r="A9195" i="2"/>
  <c r="A9196" i="2"/>
  <c r="A9197" i="2"/>
  <c r="A10678" i="2"/>
  <c r="A9198" i="2"/>
  <c r="A9199" i="2"/>
  <c r="A9200" i="2"/>
  <c r="A9201" i="2"/>
  <c r="A9202" i="2"/>
  <c r="A10679" i="2"/>
  <c r="A9203" i="2"/>
  <c r="A9204" i="2"/>
  <c r="A9205" i="2"/>
  <c r="A9206" i="2"/>
  <c r="A9207" i="2"/>
  <c r="A9208" i="2"/>
  <c r="A9209" i="2"/>
  <c r="A9210" i="2"/>
  <c r="A9211" i="2"/>
  <c r="A1185" i="2"/>
  <c r="A9212" i="2"/>
  <c r="A9213" i="2"/>
  <c r="A9214" i="2"/>
  <c r="A9215" i="2"/>
  <c r="A9216" i="2"/>
  <c r="A9217" i="2"/>
  <c r="A1258" i="2"/>
  <c r="A1075" i="2"/>
  <c r="A1259" i="2"/>
  <c r="A1260" i="2"/>
  <c r="A1076" i="2"/>
  <c r="A1077" i="2"/>
  <c r="A1078" i="2"/>
  <c r="A1079" i="2"/>
  <c r="A1080" i="2"/>
  <c r="A1081" i="2"/>
  <c r="A1082" i="2"/>
  <c r="A1083" i="2"/>
  <c r="A1084" i="2"/>
  <c r="A9218" i="2"/>
  <c r="A9219" i="2"/>
  <c r="A9220" i="2"/>
  <c r="A10680" i="2"/>
  <c r="A9221" i="2"/>
  <c r="A9222" i="2"/>
  <c r="A10681" i="2"/>
  <c r="A824" i="2"/>
  <c r="A825" i="2"/>
  <c r="A826" i="2"/>
  <c r="A827" i="2"/>
  <c r="A828" i="2"/>
  <c r="A10682" i="2"/>
  <c r="A9223" i="2"/>
  <c r="A9224" i="2"/>
  <c r="A9225" i="2"/>
  <c r="A9226" i="2"/>
  <c r="A9227" i="2"/>
  <c r="A9228" i="2"/>
  <c r="A9229" i="2"/>
  <c r="A1426" i="2"/>
  <c r="A1427" i="2"/>
  <c r="A1428" i="2"/>
  <c r="A9230" i="2"/>
  <c r="A9231" i="2"/>
  <c r="A9232" i="2"/>
  <c r="A9233" i="2"/>
  <c r="A829" i="2"/>
  <c r="A830" i="2"/>
  <c r="A1220" i="2"/>
  <c r="A831" i="2"/>
  <c r="A832" i="2"/>
  <c r="A1248" i="2"/>
  <c r="A833" i="2"/>
  <c r="A9234" i="2"/>
  <c r="A9235" i="2"/>
  <c r="A9236" i="2"/>
  <c r="A9237" i="2"/>
  <c r="A9238" i="2"/>
  <c r="A9239" i="2"/>
  <c r="A9240" i="2"/>
  <c r="A9241" i="2"/>
  <c r="A9242" i="2"/>
  <c r="A9243" i="2"/>
  <c r="A9244" i="2"/>
  <c r="A9245" i="2"/>
  <c r="A10683" i="2"/>
  <c r="A9246" i="2"/>
  <c r="A9247" i="2"/>
  <c r="A9248" i="2"/>
  <c r="A10684" i="2"/>
  <c r="A9249" i="2"/>
  <c r="A9250" i="2"/>
  <c r="A10685" i="2"/>
  <c r="A9251" i="2"/>
  <c r="A9252" i="2"/>
  <c r="A9253" i="2"/>
  <c r="A9254" i="2"/>
  <c r="A834" i="2"/>
  <c r="A835" i="2"/>
  <c r="A836" i="2"/>
  <c r="A837" i="2"/>
  <c r="A838" i="2"/>
  <c r="A9255" i="2"/>
  <c r="A9256" i="2"/>
  <c r="A9257" i="2"/>
  <c r="A9258" i="2"/>
  <c r="A9259" i="2"/>
  <c r="A9260" i="2"/>
  <c r="A9261" i="2"/>
  <c r="A9262" i="2"/>
  <c r="A9263" i="2"/>
  <c r="A9264" i="2"/>
  <c r="A9265" i="2"/>
  <c r="A9266" i="2"/>
  <c r="A9267" i="2"/>
  <c r="A9268" i="2"/>
  <c r="A9269" i="2"/>
  <c r="A9270" i="2"/>
  <c r="A9271" i="2"/>
  <c r="A9272" i="2"/>
  <c r="A9273" i="2"/>
  <c r="A9274" i="2"/>
  <c r="A9275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9276" i="2"/>
  <c r="A9277" i="2"/>
  <c r="A9278" i="2"/>
  <c r="A9279" i="2"/>
  <c r="A9280" i="2"/>
  <c r="A9281" i="2"/>
  <c r="A9282" i="2"/>
  <c r="A851" i="2"/>
  <c r="A852" i="2"/>
  <c r="A853" i="2"/>
  <c r="A854" i="2"/>
  <c r="A855" i="2"/>
  <c r="A9283" i="2"/>
  <c r="A9284" i="2"/>
  <c r="A9285" i="2"/>
  <c r="A9286" i="2"/>
  <c r="A856" i="2"/>
  <c r="A10686" i="2"/>
  <c r="A10687" i="2"/>
  <c r="A857" i="2"/>
  <c r="A858" i="2"/>
  <c r="A9287" i="2"/>
  <c r="A9288" i="2"/>
  <c r="A859" i="2"/>
  <c r="A10688" i="2"/>
  <c r="A860" i="2"/>
  <c r="A10689" i="2"/>
  <c r="A10690" i="2"/>
  <c r="A10691" i="2"/>
  <c r="A9289" i="2"/>
  <c r="A9290" i="2"/>
  <c r="A9291" i="2"/>
  <c r="A1429" i="2"/>
  <c r="A9292" i="2"/>
  <c r="A9293" i="2"/>
  <c r="A861" i="2"/>
  <c r="A9294" i="2"/>
  <c r="A9295" i="2"/>
  <c r="A862" i="2"/>
  <c r="A863" i="2"/>
  <c r="A1430" i="2"/>
  <c r="A9296" i="2"/>
  <c r="A9297" i="2"/>
  <c r="A1431" i="2"/>
  <c r="A10692" i="2"/>
  <c r="A10693" i="2"/>
  <c r="A9298" i="2"/>
  <c r="A9299" i="2"/>
  <c r="A1432" i="2"/>
  <c r="A1433" i="2"/>
  <c r="A9300" i="2"/>
  <c r="A9301" i="2"/>
  <c r="A1434" i="2"/>
  <c r="A1435" i="2"/>
  <c r="A10694" i="2"/>
  <c r="A9487" i="2"/>
  <c r="A9302" i="2"/>
  <c r="A9303" i="2"/>
  <c r="A1436" i="2"/>
  <c r="A9304" i="2"/>
  <c r="A9305" i="2"/>
  <c r="A9306" i="2"/>
  <c r="A9307" i="2"/>
  <c r="A9308" i="2"/>
  <c r="A9309" i="2"/>
  <c r="A9310" i="2"/>
  <c r="A1085" i="2"/>
  <c r="A9311" i="2"/>
  <c r="A9312" i="2"/>
  <c r="A9313" i="2"/>
  <c r="A9314" i="2"/>
  <c r="A10695" i="2"/>
  <c r="A10696" i="2"/>
  <c r="A10697" i="2"/>
  <c r="A9315" i="2"/>
  <c r="A10698" i="2"/>
  <c r="A9316" i="2"/>
  <c r="A1437" i="2"/>
  <c r="A1438" i="2"/>
  <c r="A1439" i="2"/>
  <c r="A1440" i="2"/>
  <c r="A1441" i="2"/>
  <c r="A864" i="2"/>
  <c r="A1186" i="2"/>
  <c r="A1187" i="2"/>
  <c r="A1188" i="2"/>
  <c r="A1189" i="2"/>
  <c r="A1221" i="2"/>
  <c r="A1222" i="2"/>
  <c r="A1223" i="2"/>
  <c r="A1224" i="2"/>
  <c r="A1225" i="2"/>
  <c r="A865" i="2"/>
  <c r="A866" i="2"/>
  <c r="A867" i="2"/>
  <c r="A1086" i="2"/>
  <c r="A1226" i="2"/>
  <c r="A868" i="2"/>
  <c r="A869" i="2"/>
  <c r="A10699" i="2"/>
  <c r="A9317" i="2"/>
  <c r="A9318" i="2"/>
  <c r="A10700" i="2"/>
  <c r="A10701" i="2"/>
  <c r="A870" i="2"/>
  <c r="A871" i="2"/>
  <c r="A872" i="2"/>
  <c r="A873" i="2"/>
  <c r="A874" i="2"/>
  <c r="A875" i="2"/>
  <c r="A876" i="2"/>
  <c r="A877" i="2"/>
  <c r="A878" i="2"/>
  <c r="A879" i="2"/>
  <c r="A880" i="2"/>
  <c r="A9319" i="2"/>
  <c r="A9320" i="2"/>
  <c r="A9321" i="2"/>
  <c r="A9322" i="2"/>
  <c r="A10702" i="2"/>
  <c r="A9323" i="2"/>
  <c r="A9324" i="2"/>
  <c r="A10703" i="2"/>
  <c r="A9325" i="2"/>
  <c r="A9326" i="2"/>
  <c r="A9327" i="2"/>
  <c r="A9328" i="2"/>
  <c r="A10704" i="2"/>
  <c r="A10705" i="2"/>
  <c r="A10706" i="2"/>
  <c r="A10707" i="2"/>
  <c r="A10708" i="2"/>
  <c r="A10709" i="2"/>
  <c r="A1249" i="2"/>
  <c r="A9329" i="2"/>
  <c r="A1087" i="2"/>
  <c r="A9330" i="2"/>
  <c r="A10710" i="2"/>
  <c r="A10711" i="2"/>
  <c r="A9331" i="2"/>
  <c r="A9332" i="2"/>
  <c r="A9333" i="2"/>
  <c r="A9334" i="2"/>
  <c r="A9335" i="2"/>
  <c r="A9336" i="2"/>
  <c r="A9337" i="2"/>
  <c r="A9338" i="2"/>
  <c r="A10712" i="2"/>
  <c r="A9339" i="2"/>
  <c r="A9340" i="2"/>
  <c r="A9341" i="2"/>
  <c r="A9342" i="2"/>
  <c r="A10713" i="2"/>
  <c r="A10714" i="2"/>
  <c r="A10715" i="2"/>
  <c r="A10716" i="2"/>
  <c r="A9343" i="2"/>
  <c r="A9344" i="2"/>
  <c r="A9345" i="2"/>
  <c r="A9346" i="2"/>
  <c r="A9347" i="2"/>
  <c r="A1250" i="2"/>
  <c r="A1251" i="2"/>
  <c r="A9348" i="2"/>
  <c r="A9349" i="2"/>
  <c r="A9350" i="2"/>
  <c r="A10717" i="2"/>
  <c r="A10718" i="2"/>
  <c r="A10719" i="2"/>
  <c r="A10720" i="2"/>
  <c r="A9351" i="2"/>
  <c r="A9352" i="2"/>
  <c r="A9353" i="2"/>
  <c r="A9354" i="2"/>
  <c r="A9355" i="2"/>
  <c r="A9356" i="2"/>
  <c r="A9357" i="2"/>
  <c r="A9358" i="2"/>
  <c r="A9359" i="2"/>
  <c r="A10721" i="2"/>
  <c r="A9360" i="2"/>
  <c r="A9361" i="2"/>
  <c r="A9362" i="2"/>
  <c r="A9363" i="2"/>
  <c r="A9364" i="2"/>
  <c r="A9365" i="2"/>
  <c r="A9366" i="2"/>
  <c r="A1442" i="2"/>
  <c r="A10722" i="2"/>
  <c r="A9367" i="2"/>
  <c r="A9368" i="2"/>
  <c r="A1443" i="2"/>
  <c r="A1444" i="2"/>
  <c r="A9369" i="2"/>
  <c r="A9370" i="2"/>
  <c r="A9371" i="2"/>
  <c r="A9372" i="2"/>
  <c r="A9373" i="2"/>
  <c r="A9374" i="2"/>
  <c r="A9375" i="2"/>
  <c r="A10723" i="2"/>
  <c r="A10724" i="2"/>
  <c r="A10725" i="2"/>
  <c r="A10726" i="2"/>
  <c r="A9376" i="2"/>
  <c r="A9377" i="2"/>
  <c r="A9378" i="2"/>
  <c r="A9379" i="2"/>
  <c r="A9380" i="2"/>
  <c r="A9381" i="2"/>
  <c r="A1088" i="2"/>
  <c r="A10727" i="2"/>
  <c r="A9382" i="2"/>
  <c r="A9383" i="2"/>
  <c r="A9384" i="2"/>
  <c r="A9385" i="2"/>
  <c r="A9386" i="2"/>
  <c r="A9387" i="2"/>
  <c r="A9388" i="2"/>
  <c r="A9389" i="2"/>
  <c r="A9390" i="2"/>
  <c r="A9391" i="2"/>
  <c r="A9392" i="2"/>
  <c r="A9393" i="2"/>
  <c r="A9394" i="2"/>
  <c r="A10728" i="2"/>
  <c r="A10729" i="2"/>
  <c r="A10730" i="2"/>
  <c r="A10731" i="2"/>
  <c r="A10732" i="2"/>
  <c r="A10733" i="2"/>
  <c r="A9395" i="2"/>
  <c r="A10734" i="2"/>
  <c r="A10735" i="2"/>
  <c r="A10736" i="2"/>
  <c r="A9396" i="2"/>
  <c r="A9397" i="2"/>
  <c r="A9398" i="2"/>
  <c r="A9399" i="2"/>
  <c r="A9400" i="2"/>
  <c r="A9401" i="2"/>
  <c r="A9402" i="2"/>
  <c r="A9403" i="2"/>
  <c r="A1089" i="2"/>
  <c r="A9404" i="2"/>
  <c r="A9405" i="2"/>
  <c r="A9406" i="2"/>
  <c r="A9407" i="2"/>
  <c r="A9408" i="2"/>
  <c r="A9409" i="2"/>
  <c r="A9410" i="2"/>
  <c r="A9411" i="2"/>
  <c r="A9412" i="2"/>
  <c r="A9413" i="2"/>
  <c r="A9414" i="2"/>
  <c r="A9415" i="2"/>
  <c r="A9416" i="2"/>
  <c r="A9417" i="2"/>
  <c r="A9418" i="2"/>
  <c r="A9419" i="2"/>
  <c r="A9420" i="2"/>
  <c r="A9421" i="2"/>
  <c r="A9422" i="2"/>
  <c r="A9423" i="2"/>
  <c r="A9424" i="2"/>
  <c r="A9425" i="2"/>
  <c r="A9426" i="2"/>
  <c r="A9427" i="2"/>
  <c r="A9428" i="2"/>
  <c r="A9429" i="2"/>
  <c r="A881" i="2"/>
  <c r="A882" i="2"/>
  <c r="A883" i="2"/>
  <c r="A884" i="2"/>
  <c r="A885" i="2"/>
  <c r="A886" i="2"/>
  <c r="A887" i="2"/>
  <c r="A888" i="2"/>
  <c r="A889" i="2"/>
  <c r="A9430" i="2"/>
  <c r="A1090" i="2"/>
  <c r="A9431" i="2"/>
  <c r="A9432" i="2"/>
  <c r="A9433" i="2"/>
  <c r="A9434" i="2"/>
  <c r="A9435" i="2"/>
  <c r="A1445" i="2"/>
  <c r="A9436" i="2"/>
  <c r="A10737" i="2"/>
  <c r="A1446" i="2"/>
  <c r="A1447" i="2"/>
  <c r="A1448" i="2"/>
  <c r="A1449" i="2"/>
  <c r="A1450" i="2"/>
  <c r="A10738" i="2"/>
  <c r="A10739" i="2"/>
  <c r="A10740" i="2"/>
  <c r="A9437" i="2"/>
  <c r="A9438" i="2"/>
  <c r="A1451" i="2"/>
  <c r="A1452" i="2"/>
  <c r="A9439" i="2"/>
  <c r="A9440" i="2"/>
  <c r="A9441" i="2"/>
  <c r="A9442" i="2"/>
  <c r="A1252" i="2"/>
  <c r="A1253" i="2"/>
  <c r="A9443" i="2"/>
  <c r="A10741" i="2"/>
  <c r="A1190" i="2"/>
  <c r="A9444" i="2"/>
  <c r="A1254" i="2"/>
  <c r="A9445" i="2"/>
  <c r="A1255" i="2"/>
  <c r="A1256" i="2"/>
  <c r="A1257" i="2"/>
  <c r="A9446" i="2"/>
  <c r="A890" i="2"/>
  <c r="A10742" i="2"/>
  <c r="A891" i="2"/>
  <c r="A892" i="2"/>
  <c r="A9447" i="2"/>
  <c r="A9448" i="2"/>
  <c r="A9449" i="2"/>
  <c r="A9450" i="2"/>
  <c r="A1091" i="2"/>
  <c r="A9451" i="2"/>
  <c r="A9452" i="2"/>
  <c r="A9453" i="2"/>
  <c r="A10743" i="2"/>
  <c r="A9454" i="2"/>
  <c r="A1092" i="2"/>
  <c r="A1093" i="2"/>
  <c r="A1094" i="2"/>
  <c r="A1095" i="2"/>
  <c r="A10744" i="2"/>
  <c r="A10757" i="2"/>
  <c r="A1261" i="2"/>
  <c r="A9455" i="2"/>
  <c r="A9456" i="2"/>
  <c r="A9457" i="2"/>
  <c r="A1096" i="2"/>
  <c r="A1097" i="2"/>
  <c r="A1098" i="2"/>
  <c r="A1099" i="2"/>
  <c r="A9458" i="2"/>
  <c r="A9459" i="2"/>
  <c r="A9460" i="2"/>
  <c r="A9461" i="2"/>
  <c r="A9462" i="2"/>
  <c r="A9463" i="2"/>
  <c r="A9464" i="2"/>
  <c r="A9465" i="2"/>
  <c r="A9466" i="2"/>
  <c r="A10758" i="2"/>
  <c r="A9467" i="2"/>
  <c r="A9523" i="2"/>
  <c r="A9468" i="2"/>
  <c r="A9469" i="2"/>
  <c r="A9470" i="2"/>
  <c r="A9471" i="2"/>
  <c r="A9472" i="2"/>
  <c r="A9473" i="2"/>
  <c r="A9474" i="2"/>
  <c r="A10759" i="2"/>
  <c r="A9475" i="2"/>
  <c r="A9476" i="2"/>
  <c r="A9477" i="2"/>
  <c r="A9478" i="2"/>
  <c r="A9479" i="2"/>
  <c r="A9480" i="2"/>
  <c r="A893" i="2"/>
  <c r="A894" i="2"/>
  <c r="A895" i="2"/>
  <c r="A1100" i="2"/>
  <c r="A9481" i="2"/>
  <c r="A9482" i="2"/>
  <c r="A9483" i="2"/>
  <c r="A1227" i="2"/>
  <c r="A10745" i="2"/>
  <c r="A10746" i="2"/>
  <c r="A10747" i="2"/>
  <c r="A10748" i="2"/>
  <c r="A10749" i="2"/>
  <c r="A10750" i="2"/>
  <c r="A10751" i="2"/>
  <c r="A10752" i="2"/>
  <c r="A10753" i="2"/>
  <c r="A10754" i="2"/>
  <c r="A10755" i="2"/>
  <c r="A1489" i="2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66" i="5"/>
  <c r="J567" i="5"/>
  <c r="J568" i="5"/>
  <c r="J569" i="5"/>
  <c r="J570" i="5"/>
  <c r="J571" i="5"/>
  <c r="J572" i="5"/>
  <c r="J573" i="5"/>
  <c r="J574" i="5"/>
  <c r="J575" i="5"/>
  <c r="J576" i="5"/>
  <c r="J577" i="5"/>
  <c r="J578" i="5"/>
  <c r="J579" i="5"/>
  <c r="J580" i="5"/>
  <c r="J581" i="5"/>
  <c r="J582" i="5"/>
  <c r="J583" i="5"/>
  <c r="J584" i="5"/>
  <c r="J585" i="5"/>
  <c r="J586" i="5"/>
  <c r="J587" i="5"/>
  <c r="J588" i="5"/>
  <c r="J589" i="5"/>
  <c r="J590" i="5"/>
  <c r="J591" i="5"/>
  <c r="J592" i="5"/>
  <c r="J593" i="5"/>
  <c r="J594" i="5"/>
  <c r="J595" i="5"/>
  <c r="J596" i="5"/>
  <c r="J597" i="5"/>
  <c r="J598" i="5"/>
  <c r="J599" i="5"/>
  <c r="J600" i="5"/>
  <c r="J601" i="5"/>
  <c r="J602" i="5"/>
  <c r="J603" i="5"/>
  <c r="J604" i="5"/>
  <c r="J605" i="5"/>
  <c r="J606" i="5"/>
  <c r="J607" i="5"/>
  <c r="J608" i="5"/>
  <c r="J609" i="5"/>
  <c r="J610" i="5"/>
  <c r="J611" i="5"/>
  <c r="J612" i="5"/>
  <c r="J613" i="5"/>
  <c r="J614" i="5"/>
  <c r="J615" i="5"/>
  <c r="J616" i="5"/>
  <c r="J617" i="5"/>
  <c r="J618" i="5"/>
  <c r="J619" i="5"/>
  <c r="J620" i="5"/>
  <c r="J621" i="5"/>
  <c r="J622" i="5"/>
  <c r="J623" i="5"/>
  <c r="J624" i="5"/>
  <c r="J625" i="5"/>
  <c r="J626" i="5"/>
  <c r="J627" i="5"/>
  <c r="J628" i="5"/>
  <c r="J629" i="5"/>
  <c r="J630" i="5"/>
  <c r="J631" i="5"/>
  <c r="J632" i="5"/>
  <c r="J633" i="5"/>
  <c r="J634" i="5"/>
  <c r="J635" i="5"/>
  <c r="J636" i="5"/>
  <c r="J637" i="5"/>
  <c r="J638" i="5"/>
  <c r="J639" i="5"/>
  <c r="J640" i="5"/>
  <c r="J641" i="5"/>
  <c r="J642" i="5"/>
  <c r="J643" i="5"/>
  <c r="J644" i="5"/>
  <c r="J645" i="5"/>
  <c r="J646" i="5"/>
  <c r="J647" i="5"/>
  <c r="J648" i="5"/>
  <c r="J649" i="5"/>
  <c r="J650" i="5"/>
  <c r="J651" i="5"/>
  <c r="J652" i="5"/>
  <c r="J653" i="5"/>
  <c r="J654" i="5"/>
  <c r="J655" i="5"/>
  <c r="J656" i="5"/>
  <c r="J657" i="5"/>
  <c r="J658" i="5"/>
  <c r="J659" i="5"/>
  <c r="J660" i="5"/>
  <c r="J661" i="5"/>
  <c r="J662" i="5"/>
  <c r="J663" i="5"/>
  <c r="J664" i="5"/>
  <c r="J665" i="5"/>
  <c r="J666" i="5"/>
  <c r="J667" i="5"/>
  <c r="J668" i="5"/>
  <c r="J669" i="5"/>
  <c r="J670" i="5"/>
  <c r="J671" i="5"/>
  <c r="J672" i="5"/>
  <c r="J673" i="5"/>
  <c r="J674" i="5"/>
  <c r="J675" i="5"/>
  <c r="J676" i="5"/>
  <c r="J677" i="5"/>
  <c r="J678" i="5"/>
  <c r="J679" i="5"/>
  <c r="J680" i="5"/>
  <c r="J681" i="5"/>
  <c r="J682" i="5"/>
  <c r="J683" i="5"/>
  <c r="J684" i="5"/>
  <c r="J685" i="5"/>
  <c r="J686" i="5"/>
  <c r="J687" i="5"/>
  <c r="J688" i="5"/>
  <c r="J689" i="5"/>
  <c r="J690" i="5"/>
  <c r="J691" i="5"/>
  <c r="J692" i="5"/>
  <c r="J693" i="5"/>
  <c r="J694" i="5"/>
  <c r="J695" i="5"/>
  <c r="J696" i="5"/>
  <c r="J697" i="5"/>
  <c r="J698" i="5"/>
  <c r="J699" i="5"/>
  <c r="J700" i="5"/>
  <c r="J701" i="5"/>
  <c r="J702" i="5"/>
  <c r="J703" i="5"/>
  <c r="J704" i="5"/>
  <c r="J705" i="5"/>
  <c r="J706" i="5"/>
  <c r="J707" i="5"/>
  <c r="J708" i="5"/>
  <c r="J709" i="5"/>
  <c r="J710" i="5"/>
  <c r="J711" i="5"/>
  <c r="J712" i="5"/>
  <c r="J713" i="5"/>
  <c r="J714" i="5"/>
  <c r="J715" i="5"/>
  <c r="J716" i="5"/>
  <c r="J717" i="5"/>
  <c r="J718" i="5"/>
  <c r="J719" i="5"/>
  <c r="J720" i="5"/>
  <c r="J721" i="5"/>
  <c r="J722" i="5"/>
  <c r="J723" i="5"/>
  <c r="J724" i="5"/>
  <c r="J725" i="5"/>
  <c r="J726" i="5"/>
  <c r="J727" i="5"/>
  <c r="J728" i="5"/>
  <c r="J729" i="5"/>
  <c r="J730" i="5"/>
  <c r="J731" i="5"/>
  <c r="J732" i="5"/>
  <c r="J733" i="5"/>
  <c r="J734" i="5"/>
  <c r="J735" i="5"/>
  <c r="J736" i="5"/>
  <c r="J737" i="5"/>
  <c r="J738" i="5"/>
  <c r="J739" i="5"/>
  <c r="J740" i="5"/>
  <c r="J741" i="5"/>
  <c r="J742" i="5"/>
  <c r="J743" i="5"/>
  <c r="J744" i="5"/>
  <c r="J745" i="5"/>
  <c r="J746" i="5"/>
  <c r="J747" i="5"/>
  <c r="J748" i="5"/>
  <c r="J749" i="5"/>
  <c r="J750" i="5"/>
  <c r="J751" i="5"/>
  <c r="J752" i="5"/>
  <c r="J753" i="5"/>
  <c r="J754" i="5"/>
  <c r="J755" i="5"/>
  <c r="J756" i="5"/>
  <c r="J757" i="5"/>
  <c r="J758" i="5"/>
  <c r="J759" i="5"/>
  <c r="J760" i="5"/>
  <c r="J761" i="5"/>
  <c r="J762" i="5"/>
  <c r="J763" i="5"/>
  <c r="J764" i="5"/>
  <c r="J765" i="5"/>
  <c r="J766" i="5"/>
  <c r="J767" i="5"/>
  <c r="J768" i="5"/>
  <c r="J769" i="5"/>
  <c r="J770" i="5"/>
  <c r="J771" i="5"/>
  <c r="J772" i="5"/>
  <c r="J773" i="5"/>
  <c r="J774" i="5"/>
  <c r="J775" i="5"/>
  <c r="J776" i="5"/>
  <c r="J777" i="5"/>
  <c r="J778" i="5"/>
  <c r="J779" i="5"/>
  <c r="J780" i="5"/>
  <c r="J781" i="5"/>
  <c r="J782" i="5"/>
  <c r="J783" i="5"/>
  <c r="J784" i="5"/>
  <c r="J785" i="5"/>
  <c r="J786" i="5"/>
  <c r="J787" i="5"/>
  <c r="J788" i="5"/>
  <c r="J789" i="5"/>
  <c r="J790" i="5"/>
  <c r="J791" i="5"/>
  <c r="J792" i="5"/>
  <c r="J793" i="5"/>
  <c r="J794" i="5"/>
  <c r="J795" i="5"/>
  <c r="J796" i="5"/>
  <c r="J797" i="5"/>
  <c r="J798" i="5"/>
  <c r="J799" i="5"/>
  <c r="J800" i="5"/>
  <c r="J801" i="5"/>
  <c r="J802" i="5"/>
  <c r="J803" i="5"/>
  <c r="J804" i="5"/>
  <c r="J805" i="5"/>
  <c r="J806" i="5"/>
  <c r="J807" i="5"/>
  <c r="J808" i="5"/>
  <c r="J809" i="5"/>
  <c r="J810" i="5"/>
  <c r="J811" i="5"/>
  <c r="J812" i="5"/>
  <c r="J813" i="5"/>
  <c r="J814" i="5"/>
  <c r="J815" i="5"/>
  <c r="J816" i="5"/>
  <c r="J817" i="5"/>
  <c r="J818" i="5"/>
  <c r="J819" i="5"/>
  <c r="J820" i="5"/>
  <c r="J821" i="5"/>
  <c r="J822" i="5"/>
  <c r="J823" i="5"/>
  <c r="J824" i="5"/>
  <c r="J825" i="5"/>
  <c r="J826" i="5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870" i="5"/>
  <c r="J871" i="5"/>
  <c r="J872" i="5"/>
  <c r="J873" i="5"/>
  <c r="J874" i="5"/>
  <c r="J875" i="5"/>
  <c r="J876" i="5"/>
  <c r="J877" i="5"/>
  <c r="J878" i="5"/>
  <c r="J879" i="5"/>
  <c r="J880" i="5"/>
  <c r="J881" i="5"/>
  <c r="J882" i="5"/>
  <c r="J883" i="5"/>
  <c r="J884" i="5"/>
  <c r="J885" i="5"/>
  <c r="J886" i="5"/>
  <c r="J887" i="5"/>
  <c r="J888" i="5"/>
  <c r="J889" i="5"/>
  <c r="J890" i="5"/>
  <c r="J891" i="5"/>
  <c r="J892" i="5"/>
  <c r="J893" i="5"/>
  <c r="J894" i="5"/>
  <c r="J895" i="5"/>
  <c r="J896" i="5"/>
  <c r="J897" i="5"/>
  <c r="J898" i="5"/>
  <c r="J899" i="5"/>
  <c r="J900" i="5"/>
  <c r="J901" i="5"/>
  <c r="J902" i="5"/>
  <c r="J903" i="5"/>
  <c r="J904" i="5"/>
  <c r="J905" i="5"/>
  <c r="J906" i="5"/>
  <c r="J907" i="5"/>
  <c r="J908" i="5"/>
  <c r="J909" i="5"/>
  <c r="J910" i="5"/>
  <c r="J911" i="5"/>
  <c r="J912" i="5"/>
  <c r="J913" i="5"/>
  <c r="J914" i="5"/>
  <c r="J915" i="5"/>
  <c r="J916" i="5"/>
  <c r="J917" i="5"/>
  <c r="J918" i="5"/>
  <c r="J919" i="5"/>
  <c r="J920" i="5"/>
  <c r="J921" i="5"/>
  <c r="J922" i="5"/>
  <c r="J923" i="5"/>
  <c r="J924" i="5"/>
  <c r="J925" i="5"/>
  <c r="J926" i="5"/>
  <c r="J927" i="5"/>
  <c r="J928" i="5"/>
  <c r="J929" i="5"/>
  <c r="J930" i="5"/>
  <c r="J931" i="5"/>
  <c r="J932" i="5"/>
  <c r="J933" i="5"/>
  <c r="J934" i="5"/>
  <c r="J935" i="5"/>
  <c r="J936" i="5"/>
  <c r="J937" i="5"/>
  <c r="J938" i="5"/>
  <c r="J939" i="5"/>
  <c r="J940" i="5"/>
  <c r="J941" i="5"/>
  <c r="J942" i="5"/>
  <c r="J943" i="5"/>
  <c r="J944" i="5"/>
  <c r="J945" i="5"/>
  <c r="J946" i="5"/>
  <c r="J947" i="5"/>
  <c r="J948" i="5"/>
  <c r="J949" i="5"/>
  <c r="J950" i="5"/>
  <c r="J951" i="5"/>
  <c r="J952" i="5"/>
  <c r="J953" i="5"/>
  <c r="J954" i="5"/>
  <c r="J955" i="5"/>
  <c r="J956" i="5"/>
  <c r="J957" i="5"/>
  <c r="J958" i="5"/>
  <c r="J959" i="5"/>
  <c r="J960" i="5"/>
  <c r="J961" i="5"/>
  <c r="J962" i="5"/>
  <c r="J963" i="5"/>
  <c r="J964" i="5"/>
  <c r="J965" i="5"/>
  <c r="J966" i="5"/>
  <c r="J967" i="5"/>
  <c r="J968" i="5"/>
  <c r="J969" i="5"/>
  <c r="J970" i="5"/>
  <c r="J971" i="5"/>
  <c r="J972" i="5"/>
  <c r="J973" i="5"/>
  <c r="J974" i="5"/>
  <c r="J975" i="5"/>
  <c r="J976" i="5"/>
  <c r="J977" i="5"/>
  <c r="J978" i="5"/>
  <c r="J979" i="5"/>
  <c r="J980" i="5"/>
  <c r="J981" i="5"/>
  <c r="J982" i="5"/>
  <c r="J983" i="5"/>
  <c r="J984" i="5"/>
  <c r="J985" i="5"/>
  <c r="J986" i="5"/>
  <c r="J987" i="5"/>
  <c r="J988" i="5"/>
  <c r="J989" i="5"/>
  <c r="J990" i="5"/>
  <c r="J991" i="5"/>
  <c r="J992" i="5"/>
  <c r="J993" i="5"/>
  <c r="J994" i="5"/>
  <c r="J995" i="5"/>
  <c r="J996" i="5"/>
  <c r="J997" i="5"/>
  <c r="J998" i="5"/>
  <c r="J999" i="5"/>
  <c r="J1000" i="5"/>
  <c r="J1001" i="5"/>
  <c r="J1002" i="5"/>
  <c r="J1003" i="5"/>
  <c r="J1004" i="5"/>
  <c r="J1005" i="5"/>
  <c r="J1006" i="5"/>
  <c r="J1007" i="5"/>
  <c r="J1008" i="5"/>
  <c r="J1009" i="5"/>
  <c r="J1010" i="5"/>
  <c r="J1011" i="5"/>
  <c r="J1012" i="5"/>
  <c r="J1013" i="5"/>
  <c r="J1014" i="5"/>
  <c r="J1015" i="5"/>
  <c r="J1016" i="5"/>
  <c r="J1017" i="5"/>
  <c r="J1018" i="5"/>
  <c r="J1019" i="5"/>
  <c r="J1020" i="5"/>
  <c r="J1021" i="5"/>
  <c r="J1022" i="5"/>
  <c r="J1023" i="5"/>
  <c r="J1024" i="5"/>
  <c r="J1025" i="5"/>
  <c r="J1026" i="5"/>
  <c r="J1027" i="5"/>
  <c r="J1028" i="5"/>
  <c r="J1029" i="5"/>
  <c r="J1030" i="5"/>
  <c r="J1031" i="5"/>
  <c r="J1032" i="5"/>
  <c r="J1033" i="5"/>
  <c r="J1034" i="5"/>
  <c r="J1035" i="5"/>
  <c r="J1036" i="5"/>
  <c r="J1037" i="5"/>
  <c r="J1038" i="5"/>
  <c r="J1039" i="5"/>
  <c r="J1040" i="5"/>
  <c r="J1041" i="5"/>
  <c r="J1042" i="5"/>
  <c r="J1043" i="5"/>
  <c r="J1044" i="5"/>
  <c r="J1045" i="5"/>
  <c r="J1046" i="5"/>
  <c r="J1047" i="5"/>
  <c r="J1048" i="5"/>
  <c r="J1049" i="5"/>
  <c r="J1050" i="5"/>
  <c r="J1051" i="5"/>
  <c r="J1052" i="5"/>
  <c r="J1053" i="5"/>
  <c r="J1054" i="5"/>
  <c r="J1055" i="5"/>
  <c r="J1056" i="5"/>
  <c r="J1057" i="5"/>
  <c r="J1058" i="5"/>
  <c r="J1059" i="5"/>
  <c r="J1060" i="5"/>
  <c r="J1061" i="5"/>
  <c r="J1062" i="5"/>
  <c r="J1063" i="5"/>
  <c r="J1064" i="5"/>
  <c r="J1065" i="5"/>
  <c r="J1066" i="5"/>
  <c r="J1067" i="5"/>
  <c r="J1068" i="5"/>
  <c r="J1069" i="5"/>
  <c r="J1070" i="5"/>
  <c r="J1071" i="5"/>
  <c r="J1072" i="5"/>
  <c r="J1073" i="5"/>
  <c r="J1074" i="5"/>
  <c r="J1075" i="5"/>
  <c r="J1076" i="5"/>
  <c r="J1077" i="5"/>
  <c r="J1078" i="5"/>
  <c r="J1079" i="5"/>
  <c r="J1080" i="5"/>
  <c r="J1081" i="5"/>
  <c r="J1082" i="5"/>
  <c r="J1083" i="5"/>
  <c r="J1084" i="5"/>
  <c r="J1085" i="5"/>
  <c r="J1086" i="5"/>
  <c r="J1087" i="5"/>
  <c r="J1088" i="5"/>
  <c r="J1089" i="5"/>
  <c r="J1090" i="5"/>
  <c r="J1091" i="5"/>
  <c r="J1092" i="5"/>
  <c r="J1093" i="5"/>
  <c r="J1094" i="5"/>
  <c r="J1095" i="5"/>
  <c r="J1096" i="5"/>
  <c r="J1097" i="5"/>
  <c r="J1098" i="5"/>
  <c r="J1099" i="5"/>
  <c r="J1100" i="5"/>
  <c r="J1101" i="5"/>
  <c r="J1102" i="5"/>
  <c r="J1103" i="5"/>
  <c r="J1104" i="5"/>
  <c r="J1105" i="5"/>
  <c r="J1106" i="5"/>
  <c r="J1107" i="5"/>
  <c r="J1108" i="5"/>
  <c r="J1109" i="5"/>
  <c r="J1110" i="5"/>
  <c r="J1111" i="5"/>
  <c r="J1112" i="5"/>
  <c r="J1113" i="5"/>
  <c r="J1114" i="5"/>
  <c r="J1115" i="5"/>
  <c r="J1116" i="5"/>
  <c r="J1117" i="5"/>
  <c r="J1118" i="5"/>
  <c r="J1119" i="5"/>
  <c r="J1120" i="5"/>
  <c r="J1121" i="5"/>
  <c r="J1122" i="5"/>
  <c r="J1123" i="5"/>
  <c r="J1124" i="5"/>
  <c r="J1125" i="5"/>
  <c r="J1126" i="5"/>
  <c r="J1127" i="5"/>
  <c r="J1128" i="5"/>
  <c r="J1129" i="5"/>
  <c r="J1130" i="5"/>
  <c r="J1131" i="5"/>
  <c r="J1132" i="5"/>
  <c r="J1133" i="5"/>
  <c r="J1134" i="5"/>
  <c r="J1135" i="5"/>
  <c r="J1136" i="5"/>
  <c r="J1137" i="5"/>
  <c r="J1138" i="5"/>
  <c r="J1139" i="5"/>
  <c r="J1140" i="5"/>
  <c r="J1141" i="5"/>
  <c r="J1142" i="5"/>
  <c r="J1143" i="5"/>
  <c r="J1144" i="5"/>
  <c r="J1145" i="5"/>
  <c r="J1146" i="5"/>
  <c r="J1147" i="5"/>
  <c r="J1148" i="5"/>
  <c r="J1149" i="5"/>
  <c r="J1150" i="5"/>
  <c r="J1151" i="5"/>
  <c r="J1152" i="5"/>
  <c r="J1153" i="5"/>
  <c r="J1154" i="5"/>
  <c r="J1155" i="5"/>
  <c r="J1156" i="5"/>
  <c r="J1157" i="5"/>
  <c r="J1158" i="5"/>
  <c r="J1159" i="5"/>
  <c r="J1160" i="5"/>
  <c r="J1161" i="5"/>
  <c r="J1162" i="5"/>
  <c r="J1163" i="5"/>
  <c r="J1164" i="5"/>
  <c r="J1165" i="5"/>
  <c r="J1166" i="5"/>
  <c r="J1167" i="5"/>
  <c r="J1168" i="5"/>
  <c r="J1169" i="5"/>
  <c r="J1170" i="5"/>
  <c r="J1171" i="5"/>
  <c r="J1172" i="5"/>
  <c r="J1173" i="5"/>
  <c r="J1174" i="5"/>
  <c r="J1175" i="5"/>
  <c r="J1176" i="5"/>
  <c r="J1177" i="5"/>
  <c r="J1178" i="5"/>
  <c r="J1179" i="5"/>
  <c r="J1180" i="5"/>
  <c r="J1181" i="5"/>
  <c r="J1182" i="5"/>
  <c r="J1183" i="5"/>
  <c r="J1184" i="5"/>
  <c r="J1185" i="5"/>
  <c r="J1186" i="5"/>
  <c r="J1187" i="5"/>
  <c r="J1188" i="5"/>
  <c r="J1189" i="5"/>
  <c r="J1190" i="5"/>
  <c r="J1191" i="5"/>
  <c r="J1192" i="5"/>
  <c r="J1193" i="5"/>
  <c r="J1194" i="5"/>
  <c r="J1195" i="5"/>
  <c r="J1196" i="5"/>
  <c r="J1197" i="5"/>
  <c r="J1198" i="5"/>
  <c r="J1199" i="5"/>
  <c r="J1200" i="5"/>
  <c r="J1201" i="5"/>
  <c r="J1202" i="5"/>
  <c r="J1203" i="5"/>
  <c r="J1204" i="5"/>
  <c r="J1205" i="5"/>
  <c r="J1206" i="5"/>
  <c r="J1207" i="5"/>
  <c r="J1208" i="5"/>
  <c r="J1209" i="5"/>
  <c r="J1210" i="5"/>
  <c r="J1211" i="5"/>
  <c r="J1212" i="5"/>
  <c r="J1213" i="5"/>
  <c r="J1214" i="5"/>
  <c r="J1215" i="5"/>
  <c r="J1216" i="5"/>
  <c r="J1217" i="5"/>
  <c r="J1218" i="5"/>
  <c r="J1219" i="5"/>
  <c r="J1220" i="5"/>
  <c r="J1221" i="5"/>
  <c r="J1222" i="5"/>
  <c r="J1223" i="5"/>
  <c r="J1224" i="5"/>
  <c r="J1225" i="5"/>
  <c r="J1226" i="5"/>
  <c r="J1227" i="5"/>
  <c r="J1228" i="5"/>
  <c r="J1229" i="5"/>
  <c r="J1230" i="5"/>
  <c r="J1231" i="5"/>
  <c r="J1232" i="5"/>
  <c r="J1233" i="5"/>
  <c r="J1234" i="5"/>
  <c r="J1235" i="5"/>
  <c r="J1236" i="5"/>
  <c r="J1237" i="5"/>
  <c r="J1238" i="5"/>
  <c r="J1239" i="5"/>
  <c r="J1240" i="5"/>
  <c r="J1241" i="5"/>
  <c r="J1242" i="5"/>
  <c r="J1243" i="5"/>
  <c r="J1244" i="5"/>
  <c r="J1245" i="5"/>
  <c r="J1246" i="5"/>
  <c r="J1247" i="5"/>
  <c r="J1248" i="5"/>
  <c r="J1249" i="5"/>
  <c r="J1250" i="5"/>
  <c r="J1251" i="5"/>
  <c r="J1252" i="5"/>
  <c r="J1253" i="5"/>
  <c r="J1254" i="5"/>
  <c r="J1255" i="5"/>
  <c r="J1256" i="5"/>
  <c r="J1257" i="5"/>
  <c r="J1258" i="5"/>
  <c r="J1259" i="5"/>
  <c r="J1260" i="5"/>
  <c r="J1261" i="5"/>
  <c r="J1262" i="5"/>
  <c r="J1263" i="5"/>
  <c r="J1264" i="5"/>
  <c r="J1265" i="5"/>
  <c r="J1266" i="5"/>
  <c r="J1267" i="5"/>
  <c r="J1268" i="5"/>
  <c r="J1269" i="5"/>
  <c r="J1270" i="5"/>
  <c r="J1271" i="5"/>
  <c r="J1272" i="5"/>
  <c r="J1273" i="5"/>
  <c r="J1274" i="5"/>
  <c r="J1275" i="5"/>
  <c r="J1276" i="5"/>
  <c r="J1277" i="5"/>
  <c r="J1278" i="5"/>
  <c r="J1279" i="5"/>
  <c r="J1280" i="5"/>
  <c r="J1281" i="5"/>
  <c r="J1282" i="5"/>
  <c r="J1283" i="5"/>
  <c r="J1284" i="5"/>
  <c r="J1285" i="5"/>
  <c r="J1286" i="5"/>
  <c r="J1287" i="5"/>
  <c r="J1288" i="5"/>
  <c r="J1289" i="5"/>
  <c r="J1290" i="5"/>
  <c r="J1291" i="5"/>
  <c r="J1292" i="5"/>
  <c r="J1293" i="5"/>
  <c r="J1294" i="5"/>
  <c r="J1295" i="5"/>
  <c r="J1296" i="5"/>
  <c r="J1297" i="5"/>
  <c r="J1298" i="5"/>
  <c r="J1299" i="5"/>
  <c r="J1300" i="5"/>
  <c r="J1301" i="5"/>
  <c r="J1302" i="5"/>
  <c r="J1303" i="5"/>
  <c r="J1304" i="5"/>
  <c r="J1305" i="5"/>
  <c r="J1306" i="5"/>
  <c r="J1307" i="5"/>
  <c r="J1308" i="5"/>
  <c r="J1309" i="5"/>
  <c r="J1310" i="5"/>
  <c r="J1311" i="5"/>
  <c r="J1312" i="5"/>
  <c r="J1313" i="5"/>
  <c r="J1314" i="5"/>
  <c r="J1315" i="5"/>
  <c r="J1316" i="5"/>
  <c r="J1317" i="5"/>
  <c r="J1318" i="5"/>
  <c r="J1319" i="5"/>
  <c r="J1320" i="5"/>
  <c r="J1321" i="5"/>
  <c r="J1322" i="5"/>
  <c r="J1323" i="5"/>
  <c r="J1324" i="5"/>
  <c r="J1325" i="5"/>
  <c r="J1326" i="5"/>
  <c r="J1327" i="5"/>
  <c r="J1328" i="5"/>
  <c r="J1329" i="5"/>
  <c r="J1330" i="5"/>
  <c r="J1331" i="5"/>
  <c r="J1332" i="5"/>
  <c r="J1333" i="5"/>
  <c r="J1334" i="5"/>
  <c r="J1335" i="5"/>
  <c r="J1336" i="5"/>
  <c r="J1337" i="5"/>
  <c r="J1338" i="5"/>
  <c r="J1339" i="5"/>
  <c r="J1340" i="5"/>
  <c r="J1341" i="5"/>
  <c r="J1342" i="5"/>
  <c r="J1343" i="5"/>
  <c r="J1344" i="5"/>
  <c r="J1345" i="5"/>
  <c r="J1346" i="5"/>
  <c r="J1347" i="5"/>
  <c r="J1348" i="5"/>
  <c r="J1349" i="5"/>
  <c r="J1350" i="5"/>
  <c r="J1351" i="5"/>
  <c r="J1352" i="5"/>
  <c r="J1353" i="5"/>
  <c r="J1354" i="5"/>
  <c r="J1355" i="5"/>
  <c r="J1356" i="5"/>
  <c r="J1357" i="5"/>
  <c r="J1358" i="5"/>
  <c r="J1359" i="5"/>
  <c r="J1360" i="5"/>
  <c r="J1361" i="5"/>
  <c r="J1362" i="5"/>
  <c r="J1363" i="5"/>
  <c r="J1364" i="5"/>
  <c r="J1365" i="5"/>
  <c r="J1366" i="5"/>
  <c r="J1367" i="5"/>
  <c r="J1368" i="5"/>
  <c r="J1369" i="5"/>
  <c r="J1370" i="5"/>
  <c r="J1371" i="5"/>
  <c r="J1372" i="5"/>
  <c r="J1373" i="5"/>
  <c r="J1374" i="5"/>
  <c r="J1375" i="5"/>
  <c r="J1376" i="5"/>
  <c r="J1377" i="5"/>
  <c r="J1378" i="5"/>
  <c r="J1379" i="5"/>
  <c r="J1380" i="5"/>
  <c r="J1381" i="5"/>
  <c r="J1382" i="5"/>
  <c r="J1383" i="5"/>
  <c r="J1384" i="5"/>
  <c r="J1385" i="5"/>
  <c r="J1386" i="5"/>
  <c r="J1387" i="5"/>
  <c r="J1388" i="5"/>
  <c r="J1389" i="5"/>
  <c r="J1390" i="5"/>
  <c r="J1391" i="5"/>
  <c r="J1392" i="5"/>
  <c r="J1393" i="5"/>
  <c r="J1394" i="5"/>
  <c r="J1395" i="5"/>
  <c r="J1396" i="5"/>
  <c r="J1397" i="5"/>
  <c r="J1398" i="5"/>
  <c r="J1399" i="5"/>
  <c r="J1400" i="5"/>
  <c r="J1401" i="5"/>
  <c r="J1402" i="5"/>
  <c r="J1403" i="5"/>
  <c r="J1404" i="5"/>
  <c r="J1405" i="5"/>
  <c r="J1406" i="5"/>
  <c r="J1407" i="5"/>
  <c r="J1408" i="5"/>
  <c r="J1409" i="5"/>
  <c r="J1410" i="5"/>
  <c r="J1411" i="5"/>
  <c r="J1412" i="5"/>
  <c r="J1413" i="5"/>
  <c r="J1414" i="5"/>
  <c r="J1415" i="5"/>
  <c r="J1416" i="5"/>
  <c r="J1417" i="5"/>
  <c r="J1418" i="5"/>
  <c r="J1419" i="5"/>
  <c r="J1420" i="5"/>
  <c r="J1421" i="5"/>
  <c r="J1422" i="5"/>
  <c r="J1423" i="5"/>
  <c r="J1424" i="5"/>
  <c r="J1425" i="5"/>
  <c r="J1426" i="5"/>
  <c r="J1427" i="5"/>
  <c r="J1428" i="5"/>
  <c r="J1429" i="5"/>
  <c r="J1430" i="5"/>
  <c r="J1431" i="5"/>
  <c r="J1432" i="5"/>
  <c r="J1433" i="5"/>
  <c r="J1434" i="5"/>
  <c r="J1435" i="5"/>
  <c r="J1436" i="5"/>
  <c r="J1437" i="5"/>
  <c r="J1438" i="5"/>
  <c r="J1439" i="5"/>
  <c r="J1440" i="5"/>
  <c r="J1441" i="5"/>
  <c r="J1442" i="5"/>
  <c r="J1443" i="5"/>
  <c r="J1444" i="5"/>
  <c r="J1445" i="5"/>
  <c r="J1446" i="5"/>
  <c r="J1447" i="5"/>
  <c r="J1448" i="5"/>
  <c r="J1449" i="5"/>
  <c r="J1450" i="5"/>
  <c r="J1451" i="5"/>
  <c r="J1452" i="5"/>
  <c r="J1453" i="5"/>
  <c r="J1454" i="5"/>
  <c r="J1455" i="5"/>
  <c r="J1456" i="5"/>
  <c r="J1457" i="5"/>
  <c r="J1458" i="5"/>
  <c r="J1459" i="5"/>
  <c r="J1460" i="5"/>
  <c r="J1461" i="5"/>
  <c r="J1462" i="5"/>
  <c r="J1463" i="5"/>
  <c r="J1464" i="5"/>
  <c r="J1465" i="5"/>
  <c r="J1466" i="5"/>
  <c r="J1467" i="5"/>
  <c r="J1468" i="5"/>
  <c r="J1469" i="5"/>
  <c r="J1470" i="5"/>
  <c r="J1471" i="5"/>
  <c r="J1472" i="5"/>
  <c r="J1473" i="5"/>
  <c r="J1474" i="5"/>
  <c r="J1475" i="5"/>
  <c r="J1476" i="5"/>
  <c r="J1477" i="5"/>
  <c r="J1478" i="5"/>
  <c r="J1479" i="5"/>
  <c r="J1480" i="5"/>
  <c r="J1481" i="5"/>
  <c r="J1482" i="5"/>
  <c r="J1483" i="5"/>
  <c r="J1484" i="5"/>
  <c r="J1485" i="5"/>
  <c r="J1486" i="5"/>
  <c r="J1487" i="5"/>
  <c r="J1488" i="5"/>
  <c r="J1489" i="5"/>
  <c r="J1490" i="5"/>
  <c r="J1491" i="5"/>
  <c r="J1492" i="5"/>
  <c r="J1493" i="5"/>
  <c r="J1494" i="5"/>
  <c r="J1495" i="5"/>
  <c r="J1496" i="5"/>
  <c r="J1497" i="5"/>
  <c r="J1498" i="5"/>
  <c r="J1499" i="5"/>
  <c r="J1500" i="5"/>
  <c r="J1501" i="5"/>
  <c r="J1502" i="5"/>
  <c r="J1503" i="5"/>
  <c r="J1504" i="5"/>
  <c r="J1505" i="5"/>
  <c r="J1506" i="5"/>
  <c r="J1507" i="5"/>
  <c r="J1508" i="5"/>
  <c r="J1509" i="5"/>
  <c r="J1510" i="5"/>
  <c r="J1511" i="5"/>
  <c r="J1512" i="5"/>
  <c r="J1513" i="5"/>
  <c r="J1514" i="5"/>
  <c r="J1515" i="5"/>
  <c r="J1516" i="5"/>
  <c r="J1517" i="5"/>
  <c r="J1518" i="5"/>
  <c r="J1519" i="5"/>
  <c r="J1520" i="5"/>
  <c r="J1521" i="5"/>
  <c r="J1522" i="5"/>
  <c r="J1523" i="5"/>
  <c r="J1524" i="5"/>
  <c r="J1525" i="5"/>
  <c r="J1526" i="5"/>
  <c r="J1527" i="5"/>
  <c r="J1528" i="5"/>
  <c r="J1529" i="5"/>
  <c r="J1530" i="5"/>
  <c r="J1531" i="5"/>
  <c r="J1532" i="5"/>
  <c r="J1533" i="5"/>
  <c r="J1534" i="5"/>
  <c r="J1535" i="5"/>
  <c r="J1536" i="5"/>
  <c r="J1537" i="5"/>
  <c r="J1538" i="5"/>
  <c r="J1539" i="5"/>
  <c r="J1540" i="5"/>
  <c r="J1541" i="5"/>
  <c r="J1542" i="5"/>
  <c r="J1543" i="5"/>
  <c r="J1544" i="5"/>
  <c r="J1545" i="5"/>
  <c r="J1546" i="5"/>
  <c r="J1547" i="5"/>
  <c r="J1548" i="5"/>
  <c r="J1549" i="5"/>
  <c r="J1550" i="5"/>
  <c r="J1551" i="5"/>
  <c r="J1552" i="5"/>
  <c r="J1553" i="5"/>
  <c r="J1554" i="5"/>
  <c r="J1555" i="5"/>
  <c r="J1556" i="5"/>
  <c r="J1557" i="5"/>
  <c r="J1558" i="5"/>
  <c r="J1559" i="5"/>
  <c r="J1560" i="5"/>
  <c r="J1561" i="5"/>
  <c r="J1562" i="5"/>
  <c r="J1563" i="5"/>
  <c r="J1564" i="5"/>
  <c r="J1565" i="5"/>
  <c r="J1566" i="5"/>
  <c r="J1567" i="5"/>
  <c r="J1568" i="5"/>
  <c r="J1569" i="5"/>
  <c r="J1570" i="5"/>
  <c r="J1571" i="5"/>
  <c r="J1572" i="5"/>
  <c r="J1573" i="5"/>
  <c r="J1574" i="5"/>
  <c r="J1575" i="5"/>
  <c r="J1576" i="5"/>
  <c r="J1577" i="5"/>
  <c r="J1578" i="5"/>
  <c r="J1579" i="5"/>
  <c r="J1580" i="5"/>
  <c r="J1581" i="5"/>
  <c r="J1582" i="5"/>
  <c r="J1583" i="5"/>
  <c r="J1584" i="5"/>
  <c r="J1585" i="5"/>
  <c r="J1586" i="5"/>
  <c r="J1587" i="5"/>
  <c r="J1588" i="5"/>
  <c r="J1589" i="5"/>
  <c r="J1590" i="5"/>
  <c r="J1591" i="5"/>
  <c r="J1592" i="5"/>
  <c r="J1593" i="5"/>
  <c r="J1594" i="5"/>
  <c r="J1595" i="5"/>
  <c r="J1596" i="5"/>
  <c r="J1597" i="5"/>
  <c r="J1598" i="5"/>
  <c r="J1599" i="5"/>
  <c r="J1600" i="5"/>
  <c r="J1601" i="5"/>
  <c r="J1602" i="5"/>
  <c r="J1603" i="5"/>
  <c r="J1604" i="5"/>
  <c r="J1605" i="5"/>
  <c r="J1606" i="5"/>
  <c r="J1607" i="5"/>
  <c r="J1608" i="5"/>
  <c r="J1609" i="5"/>
  <c r="J1610" i="5"/>
  <c r="J1611" i="5"/>
  <c r="J1612" i="5"/>
  <c r="J1613" i="5"/>
  <c r="J1614" i="5"/>
  <c r="J1615" i="5"/>
  <c r="J1616" i="5"/>
  <c r="J1617" i="5"/>
  <c r="J1618" i="5"/>
  <c r="J1619" i="5"/>
  <c r="J1620" i="5"/>
  <c r="J1621" i="5"/>
  <c r="J1622" i="5"/>
  <c r="J1623" i="5"/>
  <c r="J1624" i="5"/>
  <c r="J1625" i="5"/>
  <c r="J1626" i="5"/>
  <c r="J1627" i="5"/>
  <c r="J1628" i="5"/>
  <c r="J1629" i="5"/>
  <c r="J1630" i="5"/>
  <c r="J1631" i="5"/>
  <c r="J1632" i="5"/>
  <c r="J1633" i="5"/>
  <c r="J1634" i="5"/>
  <c r="J1635" i="5"/>
  <c r="J1636" i="5"/>
  <c r="J1637" i="5"/>
  <c r="J1638" i="5"/>
  <c r="J1639" i="5"/>
  <c r="J1640" i="5"/>
  <c r="J1641" i="5"/>
  <c r="J1642" i="5"/>
  <c r="J1643" i="5"/>
  <c r="J1644" i="5"/>
  <c r="J1645" i="5"/>
  <c r="J1646" i="5"/>
  <c r="J1647" i="5"/>
  <c r="J1648" i="5"/>
  <c r="J1649" i="5"/>
  <c r="J1650" i="5"/>
  <c r="J1651" i="5"/>
  <c r="J1652" i="5"/>
  <c r="J1653" i="5"/>
  <c r="J1654" i="5"/>
  <c r="J1655" i="5"/>
  <c r="J1656" i="5"/>
  <c r="J1657" i="5"/>
  <c r="J1658" i="5"/>
  <c r="J1659" i="5"/>
  <c r="J1660" i="5"/>
  <c r="J1661" i="5"/>
  <c r="J1662" i="5"/>
  <c r="J1663" i="5"/>
  <c r="J1664" i="5"/>
  <c r="J1665" i="5"/>
  <c r="J1666" i="5"/>
  <c r="J1667" i="5"/>
  <c r="J1668" i="5"/>
  <c r="J1669" i="5"/>
  <c r="J1670" i="5"/>
  <c r="J1671" i="5"/>
  <c r="J1672" i="5"/>
  <c r="J1673" i="5"/>
  <c r="J1674" i="5"/>
  <c r="J1675" i="5"/>
  <c r="J1676" i="5"/>
  <c r="J1677" i="5"/>
  <c r="J1678" i="5"/>
  <c r="J1679" i="5"/>
  <c r="J1680" i="5"/>
  <c r="J1681" i="5"/>
  <c r="J1682" i="5"/>
  <c r="J1683" i="5"/>
  <c r="J1684" i="5"/>
  <c r="J1685" i="5"/>
  <c r="J1686" i="5"/>
  <c r="J1687" i="5"/>
  <c r="J1688" i="5"/>
  <c r="J1689" i="5"/>
  <c r="J1690" i="5"/>
  <c r="J1691" i="5"/>
  <c r="J1692" i="5"/>
  <c r="J1693" i="5"/>
  <c r="J1694" i="5"/>
  <c r="J1695" i="5"/>
  <c r="J1696" i="5"/>
  <c r="J1697" i="5"/>
  <c r="J1698" i="5"/>
  <c r="J1699" i="5"/>
  <c r="J1700" i="5"/>
  <c r="J1701" i="5"/>
  <c r="J1702" i="5"/>
  <c r="J1703" i="5"/>
  <c r="J1704" i="5"/>
  <c r="J1705" i="5"/>
  <c r="J1706" i="5"/>
  <c r="J1707" i="5"/>
  <c r="J1708" i="5"/>
  <c r="J1709" i="5"/>
  <c r="J1710" i="5"/>
  <c r="J1711" i="5"/>
  <c r="J1712" i="5"/>
  <c r="J1713" i="5"/>
  <c r="J1714" i="5"/>
  <c r="J1715" i="5"/>
  <c r="J1716" i="5"/>
  <c r="J1717" i="5"/>
  <c r="J1718" i="5"/>
  <c r="J1719" i="5"/>
  <c r="J1720" i="5"/>
  <c r="J1721" i="5"/>
  <c r="J1722" i="5"/>
  <c r="J1723" i="5"/>
  <c r="J1724" i="5"/>
  <c r="J1725" i="5"/>
  <c r="J1726" i="5"/>
  <c r="J1727" i="5"/>
  <c r="J1728" i="5"/>
  <c r="J1729" i="5"/>
  <c r="J1730" i="5"/>
  <c r="J1731" i="5"/>
  <c r="J1732" i="5"/>
  <c r="J1733" i="5"/>
  <c r="J1734" i="5"/>
  <c r="J1735" i="5"/>
  <c r="J1736" i="5"/>
  <c r="J1737" i="5"/>
  <c r="J1738" i="5"/>
  <c r="J1739" i="5"/>
  <c r="J1740" i="5"/>
  <c r="J1741" i="5"/>
  <c r="J1742" i="5"/>
  <c r="J1743" i="5"/>
  <c r="J1744" i="5"/>
  <c r="J1745" i="5"/>
  <c r="J1746" i="5"/>
  <c r="J1747" i="5"/>
  <c r="J1748" i="5"/>
  <c r="J1749" i="5"/>
  <c r="J1750" i="5"/>
  <c r="J1751" i="5"/>
  <c r="J1752" i="5"/>
  <c r="J1753" i="5"/>
  <c r="J1754" i="5"/>
  <c r="J1755" i="5"/>
  <c r="J1756" i="5"/>
  <c r="J1757" i="5"/>
  <c r="J1758" i="5"/>
  <c r="J1759" i="5"/>
  <c r="J1760" i="5"/>
  <c r="J1761" i="5"/>
  <c r="J1762" i="5"/>
  <c r="J1763" i="5"/>
  <c r="J1764" i="5"/>
  <c r="J1765" i="5"/>
  <c r="J1766" i="5"/>
  <c r="J1767" i="5"/>
  <c r="J1768" i="5"/>
  <c r="J1769" i="5"/>
  <c r="J1770" i="5"/>
  <c r="J1771" i="5"/>
  <c r="J1772" i="5"/>
  <c r="J1773" i="5"/>
  <c r="J1774" i="5"/>
  <c r="J1775" i="5"/>
  <c r="J1776" i="5"/>
  <c r="J1777" i="5"/>
  <c r="J1778" i="5"/>
  <c r="J1779" i="5"/>
  <c r="J1780" i="5"/>
  <c r="J1781" i="5"/>
  <c r="J1782" i="5"/>
  <c r="J1783" i="5"/>
  <c r="J1784" i="5"/>
  <c r="J1785" i="5"/>
  <c r="J1786" i="5"/>
  <c r="J1787" i="5"/>
  <c r="J1788" i="5"/>
  <c r="J1789" i="5"/>
  <c r="J1790" i="5"/>
  <c r="J1791" i="5"/>
  <c r="J1792" i="5"/>
  <c r="J1793" i="5"/>
  <c r="J1794" i="5"/>
  <c r="J1795" i="5"/>
  <c r="J1796" i="5"/>
  <c r="J1797" i="5"/>
  <c r="J1798" i="5"/>
  <c r="J1799" i="5"/>
  <c r="J1800" i="5"/>
  <c r="J1801" i="5"/>
  <c r="J1802" i="5"/>
  <c r="J1803" i="5"/>
  <c r="J1804" i="5"/>
  <c r="J1805" i="5"/>
  <c r="J1806" i="5"/>
  <c r="J1807" i="5"/>
  <c r="J1808" i="5"/>
  <c r="J1809" i="5"/>
  <c r="J1810" i="5"/>
  <c r="J1811" i="5"/>
  <c r="J1812" i="5"/>
  <c r="J1813" i="5"/>
  <c r="J1814" i="5"/>
  <c r="J1815" i="5"/>
  <c r="J1816" i="5"/>
  <c r="J1817" i="5"/>
  <c r="J1818" i="5"/>
  <c r="J1819" i="5"/>
  <c r="J1820" i="5"/>
  <c r="J1821" i="5"/>
  <c r="J1822" i="5"/>
  <c r="J1823" i="5"/>
  <c r="J1824" i="5"/>
  <c r="J1825" i="5"/>
  <c r="J1826" i="5"/>
  <c r="J1827" i="5"/>
  <c r="J1828" i="5"/>
  <c r="J1829" i="5"/>
  <c r="J1830" i="5"/>
  <c r="J1831" i="5"/>
  <c r="J1832" i="5"/>
  <c r="J1833" i="5"/>
  <c r="J1834" i="5"/>
  <c r="J1835" i="5"/>
  <c r="J1836" i="5"/>
  <c r="J1837" i="5"/>
  <c r="J1838" i="5"/>
  <c r="J1839" i="5"/>
  <c r="J1840" i="5"/>
  <c r="J1841" i="5"/>
  <c r="J1842" i="5"/>
  <c r="J1843" i="5"/>
  <c r="J1844" i="5"/>
  <c r="J1845" i="5"/>
  <c r="J1846" i="5"/>
  <c r="J1847" i="5"/>
  <c r="J1848" i="5"/>
  <c r="J1849" i="5"/>
  <c r="J1850" i="5"/>
  <c r="J1851" i="5"/>
  <c r="J1852" i="5"/>
  <c r="J1853" i="5"/>
  <c r="J1854" i="5"/>
  <c r="J1855" i="5"/>
  <c r="J1856" i="5"/>
  <c r="J1857" i="5"/>
  <c r="J1858" i="5"/>
  <c r="J1859" i="5"/>
  <c r="J1860" i="5"/>
  <c r="J1861" i="5"/>
  <c r="J1862" i="5"/>
  <c r="J1863" i="5"/>
  <c r="J1864" i="5"/>
  <c r="J1865" i="5"/>
  <c r="J1866" i="5"/>
  <c r="J1867" i="5"/>
  <c r="J1868" i="5"/>
  <c r="J1869" i="5"/>
  <c r="J1870" i="5"/>
  <c r="J1871" i="5"/>
  <c r="J1872" i="5"/>
  <c r="J1873" i="5"/>
  <c r="J1874" i="5"/>
  <c r="J1875" i="5"/>
  <c r="J1876" i="5"/>
  <c r="J1877" i="5"/>
  <c r="J1878" i="5"/>
  <c r="J1879" i="5"/>
  <c r="J1880" i="5"/>
  <c r="J1881" i="5"/>
  <c r="J1882" i="5"/>
  <c r="J1883" i="5"/>
  <c r="J1884" i="5"/>
  <c r="J1885" i="5"/>
  <c r="J1886" i="5"/>
  <c r="J1887" i="5"/>
  <c r="J1888" i="5"/>
  <c r="J1889" i="5"/>
  <c r="J1890" i="5"/>
  <c r="J1891" i="5"/>
  <c r="J1892" i="5"/>
  <c r="J1893" i="5"/>
  <c r="J1894" i="5"/>
  <c r="J1895" i="5"/>
  <c r="J1896" i="5"/>
  <c r="J1897" i="5"/>
  <c r="J1898" i="5"/>
  <c r="J1899" i="5"/>
  <c r="J1900" i="5"/>
  <c r="J1901" i="5"/>
  <c r="J1902" i="5"/>
  <c r="J1903" i="5"/>
  <c r="J1904" i="5"/>
  <c r="J1905" i="5"/>
  <c r="J1906" i="5"/>
  <c r="J1907" i="5"/>
  <c r="J1908" i="5"/>
  <c r="J1909" i="5"/>
  <c r="J1910" i="5"/>
  <c r="J1911" i="5"/>
  <c r="J1912" i="5"/>
  <c r="J1913" i="5"/>
  <c r="J1914" i="5"/>
  <c r="J1915" i="5"/>
  <c r="J1916" i="5"/>
  <c r="J1917" i="5"/>
  <c r="J1918" i="5"/>
  <c r="J1919" i="5"/>
  <c r="J1920" i="5"/>
  <c r="J1921" i="5"/>
  <c r="J1922" i="5"/>
  <c r="J1923" i="5"/>
  <c r="J1924" i="5"/>
  <c r="J1925" i="5"/>
  <c r="J1926" i="5"/>
  <c r="J1927" i="5"/>
  <c r="J1928" i="5"/>
  <c r="J1929" i="5"/>
  <c r="J1930" i="5"/>
  <c r="J1931" i="5"/>
  <c r="J1932" i="5"/>
  <c r="J1933" i="5"/>
  <c r="J1934" i="5"/>
  <c r="J1935" i="5"/>
  <c r="J1936" i="5"/>
  <c r="J1937" i="5"/>
  <c r="J1938" i="5"/>
  <c r="J1939" i="5"/>
  <c r="J1940" i="5"/>
  <c r="J1941" i="5"/>
  <c r="J1942" i="5"/>
  <c r="J1943" i="5"/>
  <c r="J1944" i="5"/>
  <c r="J1945" i="5"/>
  <c r="J1946" i="5"/>
  <c r="J1947" i="5"/>
  <c r="J1948" i="5"/>
  <c r="J1949" i="5"/>
  <c r="J1950" i="5"/>
  <c r="J1951" i="5"/>
  <c r="J1952" i="5"/>
  <c r="J1953" i="5"/>
  <c r="J1954" i="5"/>
  <c r="J1955" i="5"/>
  <c r="J1956" i="5"/>
  <c r="J1957" i="5"/>
  <c r="J1958" i="5"/>
  <c r="J1959" i="5"/>
  <c r="J1960" i="5"/>
  <c r="J1961" i="5"/>
  <c r="J1962" i="5"/>
  <c r="J1963" i="5"/>
  <c r="J1964" i="5"/>
  <c r="J1965" i="5"/>
  <c r="J1966" i="5"/>
  <c r="J1967" i="5"/>
  <c r="J1968" i="5"/>
  <c r="J1969" i="5"/>
  <c r="J1970" i="5"/>
  <c r="J1971" i="5"/>
  <c r="J1972" i="5"/>
  <c r="J1973" i="5"/>
  <c r="J1974" i="5"/>
  <c r="J1975" i="5"/>
  <c r="J1976" i="5"/>
  <c r="J1977" i="5"/>
  <c r="J1978" i="5"/>
  <c r="J1979" i="5"/>
  <c r="J1980" i="5"/>
  <c r="J1981" i="5"/>
  <c r="J1982" i="5"/>
  <c r="J1983" i="5"/>
  <c r="J1984" i="5"/>
  <c r="J1985" i="5"/>
  <c r="J1986" i="5"/>
  <c r="J1987" i="5"/>
  <c r="J1988" i="5"/>
  <c r="J1989" i="5"/>
  <c r="J1990" i="5"/>
  <c r="J1991" i="5"/>
  <c r="J1992" i="5"/>
  <c r="J1993" i="5"/>
  <c r="J1994" i="5"/>
  <c r="J1995" i="5"/>
  <c r="J1996" i="5"/>
  <c r="J1997" i="5"/>
  <c r="J1998" i="5"/>
  <c r="J1999" i="5"/>
  <c r="J2000" i="5"/>
  <c r="J2001" i="5"/>
  <c r="J2002" i="5"/>
  <c r="J2003" i="5"/>
  <c r="J2004" i="5"/>
  <c r="J2005" i="5"/>
  <c r="J2006" i="5"/>
  <c r="J2007" i="5"/>
  <c r="J2008" i="5"/>
  <c r="J2009" i="5"/>
  <c r="J2010" i="5"/>
  <c r="J2011" i="5"/>
  <c r="J2012" i="5"/>
  <c r="J2013" i="5"/>
  <c r="J2014" i="5"/>
  <c r="J2015" i="5"/>
  <c r="J2016" i="5"/>
  <c r="J2017" i="5"/>
  <c r="J2018" i="5"/>
  <c r="J2019" i="5"/>
  <c r="J2020" i="5"/>
  <c r="J2021" i="5"/>
  <c r="J2022" i="5"/>
  <c r="J2023" i="5"/>
  <c r="J2024" i="5"/>
  <c r="J2025" i="5"/>
  <c r="J2026" i="5"/>
  <c r="J2027" i="5"/>
  <c r="J2028" i="5"/>
  <c r="J2029" i="5"/>
  <c r="J2030" i="5"/>
  <c r="J2031" i="5"/>
  <c r="J2032" i="5"/>
  <c r="J2033" i="5"/>
  <c r="J2034" i="5"/>
  <c r="J2035" i="5"/>
  <c r="J2036" i="5"/>
  <c r="J2037" i="5"/>
  <c r="J2038" i="5"/>
  <c r="J2039" i="5"/>
  <c r="J2040" i="5"/>
  <c r="J2041" i="5"/>
  <c r="J2042" i="5"/>
  <c r="J2043" i="5"/>
  <c r="J2044" i="5"/>
  <c r="J2045" i="5"/>
  <c r="J2046" i="5"/>
  <c r="J2047" i="5"/>
  <c r="J2048" i="5"/>
  <c r="J2049" i="5"/>
  <c r="J2050" i="5"/>
  <c r="J2051" i="5"/>
  <c r="J2052" i="5"/>
  <c r="J2053" i="5"/>
  <c r="J2054" i="5"/>
  <c r="J2055" i="5"/>
  <c r="J2056" i="5"/>
  <c r="J2057" i="5"/>
  <c r="J2058" i="5"/>
  <c r="J2059" i="5"/>
  <c r="J2060" i="5"/>
  <c r="J2061" i="5"/>
  <c r="J2062" i="5"/>
  <c r="J2063" i="5"/>
  <c r="J2064" i="5"/>
  <c r="J2065" i="5"/>
  <c r="J2066" i="5"/>
  <c r="J2067" i="5"/>
  <c r="J2068" i="5"/>
  <c r="J2069" i="5"/>
  <c r="J2070" i="5"/>
  <c r="J2071" i="5"/>
  <c r="J2072" i="5"/>
  <c r="J2073" i="5"/>
  <c r="J2074" i="5"/>
  <c r="J2075" i="5"/>
  <c r="J2076" i="5"/>
  <c r="J2077" i="5"/>
  <c r="J2078" i="5"/>
  <c r="J2079" i="5"/>
  <c r="J2080" i="5"/>
  <c r="J2081" i="5"/>
  <c r="J2082" i="5"/>
  <c r="J2083" i="5"/>
  <c r="J2084" i="5"/>
  <c r="J2085" i="5"/>
  <c r="J2086" i="5"/>
  <c r="J2087" i="5"/>
  <c r="J2088" i="5"/>
  <c r="J2089" i="5"/>
  <c r="J2090" i="5"/>
  <c r="J2091" i="5"/>
  <c r="J2092" i="5"/>
  <c r="J2093" i="5"/>
  <c r="J2094" i="5"/>
  <c r="J2095" i="5"/>
  <c r="J2096" i="5"/>
  <c r="J2097" i="5"/>
  <c r="J2098" i="5"/>
  <c r="J2099" i="5"/>
  <c r="J2100" i="5"/>
  <c r="J2101" i="5"/>
  <c r="J2102" i="5"/>
  <c r="J2103" i="5"/>
  <c r="J2104" i="5"/>
  <c r="J2105" i="5"/>
  <c r="J2106" i="5"/>
  <c r="J2107" i="5"/>
  <c r="J2108" i="5"/>
  <c r="J2109" i="5"/>
  <c r="J2110" i="5"/>
  <c r="J2111" i="5"/>
  <c r="J2112" i="5"/>
  <c r="J2113" i="5"/>
  <c r="J2114" i="5"/>
  <c r="J2115" i="5"/>
  <c r="J2116" i="5"/>
  <c r="J2117" i="5"/>
  <c r="J2118" i="5"/>
  <c r="J2119" i="5"/>
  <c r="J2120" i="5"/>
  <c r="J2121" i="5"/>
  <c r="J2122" i="5"/>
  <c r="J2123" i="5"/>
  <c r="J2124" i="5"/>
  <c r="J2125" i="5"/>
  <c r="J2126" i="5"/>
  <c r="J2127" i="5"/>
  <c r="J2128" i="5"/>
  <c r="J2129" i="5"/>
  <c r="J2130" i="5"/>
  <c r="J2131" i="5"/>
  <c r="J2132" i="5"/>
  <c r="J2133" i="5"/>
  <c r="J2134" i="5"/>
  <c r="J2135" i="5"/>
  <c r="J2136" i="5"/>
  <c r="J2137" i="5"/>
  <c r="J2138" i="5"/>
  <c r="J2139" i="5"/>
  <c r="J2140" i="5"/>
  <c r="J2141" i="5"/>
  <c r="J2142" i="5"/>
  <c r="J2143" i="5"/>
  <c r="J2144" i="5"/>
  <c r="J2145" i="5"/>
  <c r="J2146" i="5"/>
  <c r="J2147" i="5"/>
  <c r="J2148" i="5"/>
  <c r="J2149" i="5"/>
  <c r="J2150" i="5"/>
  <c r="J2151" i="5"/>
  <c r="J2152" i="5"/>
  <c r="J2153" i="5"/>
  <c r="J2154" i="5"/>
  <c r="J2155" i="5"/>
  <c r="J2156" i="5"/>
  <c r="J2157" i="5"/>
  <c r="J2158" i="5"/>
  <c r="J2159" i="5"/>
  <c r="J2160" i="5"/>
  <c r="J2161" i="5"/>
  <c r="J2162" i="5"/>
  <c r="J2163" i="5"/>
  <c r="J2164" i="5"/>
  <c r="J2165" i="5"/>
  <c r="J2166" i="5"/>
  <c r="J2167" i="5"/>
  <c r="J2168" i="5"/>
  <c r="J2169" i="5"/>
  <c r="J2170" i="5"/>
  <c r="J2171" i="5"/>
  <c r="J2172" i="5"/>
  <c r="J2173" i="5"/>
  <c r="J2174" i="5"/>
  <c r="J2175" i="5"/>
  <c r="J2176" i="5"/>
  <c r="J2177" i="5"/>
  <c r="J2178" i="5"/>
  <c r="J2179" i="5"/>
  <c r="J2180" i="5"/>
  <c r="J2181" i="5"/>
  <c r="J2182" i="5"/>
  <c r="J2183" i="5"/>
  <c r="J2184" i="5"/>
  <c r="J2185" i="5"/>
  <c r="J2186" i="5"/>
  <c r="J2187" i="5"/>
  <c r="J2188" i="5"/>
  <c r="J2189" i="5"/>
  <c r="J2190" i="5"/>
  <c r="J2191" i="5"/>
  <c r="J2192" i="5"/>
  <c r="J2193" i="5"/>
  <c r="J2194" i="5"/>
  <c r="J2195" i="5"/>
  <c r="J2196" i="5"/>
  <c r="J2197" i="5"/>
  <c r="J2198" i="5"/>
  <c r="J2199" i="5"/>
  <c r="J2200" i="5"/>
  <c r="J2201" i="5"/>
  <c r="J2202" i="5"/>
  <c r="J2203" i="5"/>
  <c r="J2204" i="5"/>
  <c r="J2205" i="5"/>
  <c r="J2206" i="5"/>
  <c r="J2207" i="5"/>
  <c r="J2208" i="5"/>
  <c r="J2209" i="5"/>
  <c r="J2210" i="5"/>
  <c r="J2211" i="5"/>
  <c r="J2212" i="5"/>
  <c r="J2213" i="5"/>
  <c r="J2214" i="5"/>
  <c r="J2215" i="5"/>
  <c r="J2216" i="5"/>
  <c r="J2217" i="5"/>
  <c r="J2218" i="5"/>
  <c r="J2219" i="5"/>
  <c r="J2220" i="5"/>
  <c r="J2221" i="5"/>
  <c r="J2222" i="5"/>
  <c r="J2223" i="5"/>
  <c r="J2224" i="5"/>
  <c r="J2225" i="5"/>
  <c r="J2226" i="5"/>
  <c r="J2227" i="5"/>
  <c r="J2228" i="5"/>
  <c r="J2229" i="5"/>
  <c r="J2230" i="5"/>
  <c r="J2231" i="5"/>
  <c r="J2232" i="5"/>
  <c r="J2233" i="5"/>
  <c r="J2234" i="5"/>
  <c r="J2235" i="5"/>
  <c r="J2236" i="5"/>
  <c r="J2237" i="5"/>
  <c r="J2238" i="5"/>
  <c r="J2239" i="5"/>
  <c r="J2240" i="5"/>
  <c r="J2241" i="5"/>
  <c r="J2242" i="5"/>
  <c r="J2243" i="5"/>
  <c r="J2244" i="5"/>
  <c r="J2245" i="5"/>
  <c r="J2246" i="5"/>
  <c r="J2247" i="5"/>
  <c r="J2248" i="5"/>
  <c r="J2249" i="5"/>
  <c r="J2250" i="5"/>
  <c r="J2251" i="5"/>
  <c r="J2252" i="5"/>
  <c r="J2253" i="5"/>
  <c r="J2254" i="5"/>
  <c r="J2255" i="5"/>
  <c r="J2256" i="5"/>
  <c r="J2257" i="5"/>
  <c r="J2258" i="5"/>
  <c r="J2259" i="5"/>
  <c r="J2260" i="5"/>
  <c r="J2261" i="5"/>
  <c r="J2262" i="5"/>
  <c r="J2263" i="5"/>
  <c r="J2264" i="5"/>
  <c r="J2265" i="5"/>
  <c r="J2266" i="5"/>
  <c r="J2267" i="5"/>
  <c r="J2268" i="5"/>
  <c r="J2269" i="5"/>
  <c r="J2270" i="5"/>
  <c r="J2271" i="5"/>
  <c r="J2272" i="5"/>
  <c r="J2273" i="5"/>
  <c r="J2274" i="5"/>
  <c r="J2275" i="5"/>
  <c r="J2276" i="5"/>
  <c r="J2277" i="5"/>
  <c r="J2278" i="5"/>
  <c r="J2279" i="5"/>
  <c r="J2280" i="5"/>
  <c r="J2281" i="5"/>
  <c r="J2282" i="5"/>
  <c r="J2283" i="5"/>
  <c r="J2284" i="5"/>
  <c r="J2285" i="5"/>
  <c r="J2286" i="5"/>
  <c r="J2287" i="5"/>
  <c r="J2288" i="5"/>
  <c r="J2289" i="5"/>
  <c r="J2290" i="5"/>
  <c r="J2291" i="5"/>
  <c r="J2292" i="5"/>
  <c r="J2293" i="5"/>
  <c r="J2294" i="5"/>
  <c r="J2295" i="5"/>
  <c r="J2296" i="5"/>
  <c r="J2297" i="5"/>
  <c r="J2298" i="5"/>
  <c r="J2299" i="5"/>
  <c r="J2300" i="5"/>
  <c r="J2301" i="5"/>
  <c r="J2302" i="5"/>
  <c r="J2303" i="5"/>
  <c r="J2304" i="5"/>
  <c r="J2305" i="5"/>
  <c r="J2306" i="5"/>
  <c r="J2307" i="5"/>
  <c r="J2308" i="5"/>
  <c r="J2309" i="5"/>
  <c r="J2310" i="5"/>
  <c r="J2311" i="5"/>
  <c r="J2312" i="5"/>
  <c r="J2313" i="5"/>
  <c r="J2314" i="5"/>
  <c r="J2315" i="5"/>
  <c r="J2316" i="5"/>
  <c r="J2317" i="5"/>
  <c r="J2318" i="5"/>
  <c r="J2319" i="5"/>
  <c r="J2320" i="5"/>
  <c r="J2321" i="5"/>
  <c r="J2322" i="5"/>
  <c r="J2323" i="5"/>
  <c r="J2324" i="5"/>
  <c r="J2325" i="5"/>
  <c r="J2326" i="5"/>
  <c r="J2327" i="5"/>
  <c r="J2328" i="5"/>
  <c r="J2329" i="5"/>
  <c r="J2330" i="5"/>
  <c r="J2331" i="5"/>
  <c r="J2332" i="5"/>
  <c r="J2333" i="5"/>
  <c r="J2334" i="5"/>
  <c r="J2335" i="5"/>
  <c r="J2336" i="5"/>
  <c r="J2337" i="5"/>
  <c r="J2338" i="5"/>
  <c r="J2339" i="5"/>
  <c r="J2340" i="5"/>
  <c r="J2341" i="5"/>
  <c r="J2342" i="5"/>
  <c r="J2343" i="5"/>
  <c r="J2344" i="5"/>
  <c r="J2345" i="5"/>
  <c r="J2346" i="5"/>
  <c r="J2347" i="5"/>
  <c r="J2348" i="5"/>
  <c r="J2349" i="5"/>
  <c r="J2350" i="5"/>
  <c r="J2351" i="5"/>
  <c r="J2352" i="5"/>
  <c r="J2353" i="5"/>
  <c r="J2354" i="5"/>
  <c r="J2355" i="5"/>
  <c r="J2356" i="5"/>
  <c r="J2357" i="5"/>
  <c r="J2358" i="5"/>
  <c r="J2359" i="5"/>
  <c r="J2360" i="5"/>
  <c r="J2361" i="5"/>
  <c r="J2362" i="5"/>
  <c r="J2363" i="5"/>
  <c r="J2364" i="5"/>
  <c r="J2365" i="5"/>
  <c r="J2366" i="5"/>
  <c r="J2367" i="5"/>
  <c r="J2368" i="5"/>
  <c r="J2369" i="5"/>
  <c r="J2370" i="5"/>
  <c r="J2371" i="5"/>
  <c r="J2372" i="5"/>
  <c r="J2373" i="5"/>
  <c r="J2374" i="5"/>
  <c r="J2375" i="5"/>
  <c r="J2376" i="5"/>
  <c r="J2377" i="5"/>
  <c r="J2378" i="5"/>
  <c r="J2379" i="5"/>
  <c r="J2380" i="5"/>
  <c r="J2381" i="5"/>
  <c r="J2382" i="5"/>
  <c r="J2383" i="5"/>
  <c r="J2384" i="5"/>
  <c r="J2385" i="5"/>
  <c r="J2386" i="5"/>
  <c r="J2387" i="5"/>
  <c r="J2388" i="5"/>
  <c r="J2389" i="5"/>
  <c r="J2390" i="5"/>
  <c r="J2391" i="5"/>
  <c r="J2392" i="5"/>
  <c r="J2393" i="5"/>
  <c r="J2394" i="5"/>
  <c r="J2395" i="5"/>
  <c r="J2396" i="5"/>
  <c r="J2397" i="5"/>
  <c r="J2398" i="5"/>
  <c r="J2399" i="5"/>
  <c r="J2400" i="5"/>
  <c r="J2401" i="5"/>
  <c r="J2402" i="5"/>
  <c r="J2403" i="5"/>
  <c r="J2404" i="5"/>
  <c r="J2405" i="5"/>
  <c r="J2406" i="5"/>
  <c r="J2407" i="5"/>
  <c r="J2408" i="5"/>
  <c r="J2409" i="5"/>
  <c r="J2410" i="5"/>
  <c r="J2411" i="5"/>
  <c r="J2412" i="5"/>
  <c r="J2413" i="5"/>
  <c r="J2414" i="5"/>
  <c r="J2415" i="5"/>
  <c r="J2416" i="5"/>
  <c r="J2417" i="5"/>
  <c r="J2418" i="5"/>
  <c r="J2419" i="5"/>
  <c r="J2420" i="5"/>
  <c r="J2421" i="5"/>
  <c r="J2422" i="5"/>
  <c r="J2423" i="5"/>
  <c r="J2424" i="5"/>
  <c r="J2425" i="5"/>
  <c r="J2426" i="5"/>
  <c r="J2427" i="5"/>
  <c r="J2428" i="5"/>
  <c r="J2429" i="5"/>
  <c r="J2430" i="5"/>
  <c r="J2431" i="5"/>
  <c r="J2432" i="5"/>
  <c r="J2433" i="5"/>
  <c r="J2434" i="5"/>
  <c r="J2435" i="5"/>
  <c r="J2436" i="5"/>
  <c r="J2437" i="5"/>
  <c r="J2438" i="5"/>
  <c r="J2439" i="5"/>
  <c r="J2440" i="5"/>
  <c r="J2441" i="5"/>
  <c r="J2442" i="5"/>
  <c r="J2443" i="5"/>
  <c r="J2444" i="5"/>
  <c r="J2445" i="5"/>
  <c r="J2446" i="5"/>
  <c r="J2447" i="5"/>
  <c r="J2448" i="5"/>
  <c r="J2449" i="5"/>
  <c r="J2450" i="5"/>
  <c r="J2451" i="5"/>
  <c r="J2452" i="5"/>
  <c r="J2453" i="5"/>
  <c r="J2454" i="5"/>
  <c r="J2455" i="5"/>
  <c r="J2456" i="5"/>
  <c r="J2457" i="5"/>
  <c r="J2458" i="5"/>
  <c r="J2459" i="5"/>
  <c r="J2460" i="5"/>
  <c r="J2461" i="5"/>
  <c r="J2462" i="5"/>
  <c r="J2463" i="5"/>
  <c r="J2464" i="5"/>
  <c r="J2465" i="5"/>
  <c r="J2466" i="5"/>
  <c r="J2467" i="5"/>
  <c r="J2468" i="5"/>
  <c r="J2469" i="5"/>
  <c r="J2470" i="5"/>
  <c r="J2471" i="5"/>
  <c r="J2472" i="5"/>
  <c r="J2473" i="5"/>
  <c r="J2474" i="5"/>
  <c r="J2475" i="5"/>
  <c r="J2476" i="5"/>
  <c r="J2477" i="5"/>
  <c r="J2478" i="5"/>
  <c r="J2479" i="5"/>
  <c r="J2480" i="5"/>
  <c r="J2481" i="5"/>
  <c r="J2482" i="5"/>
  <c r="J2483" i="5"/>
  <c r="J2484" i="5"/>
  <c r="J2485" i="5"/>
  <c r="J2486" i="5"/>
  <c r="J2487" i="5"/>
  <c r="J2488" i="5"/>
  <c r="J2489" i="5"/>
  <c r="J2490" i="5"/>
  <c r="J2491" i="5"/>
  <c r="J2492" i="5"/>
  <c r="J2493" i="5"/>
  <c r="J2494" i="5"/>
  <c r="J2495" i="5"/>
  <c r="J2496" i="5"/>
  <c r="J2497" i="5"/>
  <c r="J2498" i="5"/>
  <c r="J2499" i="5"/>
  <c r="J2500" i="5"/>
  <c r="J2501" i="5"/>
  <c r="J2502" i="5"/>
  <c r="J2503" i="5"/>
  <c r="J2504" i="5"/>
  <c r="J2505" i="5"/>
  <c r="J2506" i="5"/>
  <c r="J2507" i="5"/>
  <c r="J2508" i="5"/>
  <c r="J2509" i="5"/>
  <c r="J2510" i="5"/>
  <c r="J2511" i="5"/>
  <c r="J2512" i="5"/>
  <c r="J2513" i="5"/>
  <c r="J2514" i="5"/>
  <c r="J2515" i="5"/>
  <c r="J2516" i="5"/>
  <c r="J2517" i="5"/>
  <c r="J2518" i="5"/>
  <c r="J2519" i="5"/>
  <c r="J2520" i="5"/>
  <c r="J2521" i="5"/>
  <c r="J2522" i="5"/>
  <c r="J2523" i="5"/>
  <c r="J2524" i="5"/>
  <c r="J2525" i="5"/>
  <c r="J2526" i="5"/>
  <c r="J2527" i="5"/>
  <c r="J2528" i="5"/>
  <c r="J2529" i="5"/>
  <c r="J2530" i="5"/>
  <c r="J2531" i="5"/>
  <c r="J2532" i="5"/>
  <c r="J2533" i="5"/>
  <c r="J2534" i="5"/>
  <c r="J2535" i="5"/>
  <c r="J2536" i="5"/>
  <c r="J2537" i="5"/>
  <c r="J2538" i="5"/>
  <c r="J2539" i="5"/>
  <c r="J2540" i="5"/>
  <c r="J2541" i="5"/>
  <c r="J2542" i="5"/>
  <c r="J2543" i="5"/>
  <c r="J2544" i="5"/>
  <c r="J2545" i="5"/>
  <c r="J2546" i="5"/>
  <c r="J2547" i="5"/>
  <c r="J2548" i="5"/>
  <c r="J2549" i="5"/>
  <c r="J2550" i="5"/>
  <c r="J2551" i="5"/>
  <c r="J2552" i="5"/>
  <c r="J2553" i="5"/>
  <c r="J2554" i="5"/>
  <c r="J2555" i="5"/>
  <c r="J2556" i="5"/>
  <c r="J2557" i="5"/>
  <c r="J2558" i="5"/>
  <c r="J2559" i="5"/>
  <c r="J2560" i="5"/>
  <c r="J2561" i="5"/>
  <c r="J2562" i="5"/>
  <c r="J2563" i="5"/>
  <c r="J2564" i="5"/>
  <c r="J2565" i="5"/>
  <c r="J2566" i="5"/>
  <c r="J2567" i="5"/>
  <c r="J2568" i="5"/>
  <c r="J2569" i="5"/>
  <c r="J2570" i="5"/>
  <c r="J2571" i="5"/>
  <c r="J2572" i="5"/>
  <c r="J2573" i="5"/>
  <c r="J2574" i="5"/>
  <c r="J2575" i="5"/>
  <c r="J2576" i="5"/>
  <c r="J2577" i="5"/>
  <c r="J2578" i="5"/>
  <c r="J2579" i="5"/>
  <c r="J2580" i="5"/>
  <c r="J2581" i="5"/>
  <c r="J2582" i="5"/>
  <c r="J2583" i="5"/>
  <c r="J2584" i="5"/>
  <c r="J2585" i="5"/>
  <c r="J2586" i="5"/>
  <c r="J2587" i="5"/>
  <c r="J2588" i="5"/>
  <c r="J2589" i="5"/>
  <c r="J2590" i="5"/>
  <c r="J2591" i="5"/>
  <c r="J2592" i="5"/>
  <c r="J2593" i="5"/>
  <c r="J2594" i="5"/>
  <c r="J2595" i="5"/>
  <c r="J2596" i="5"/>
  <c r="J2597" i="5"/>
  <c r="J2598" i="5"/>
  <c r="J2599" i="5"/>
  <c r="J2600" i="5"/>
  <c r="J2601" i="5"/>
  <c r="J2602" i="5"/>
  <c r="J2603" i="5"/>
  <c r="J2604" i="5"/>
  <c r="J2605" i="5"/>
  <c r="J2606" i="5"/>
  <c r="J2607" i="5"/>
  <c r="J2608" i="5"/>
  <c r="J2609" i="5"/>
  <c r="J2610" i="5"/>
  <c r="J2611" i="5"/>
  <c r="J2612" i="5"/>
  <c r="J2613" i="5"/>
  <c r="J2614" i="5"/>
  <c r="J2615" i="5"/>
  <c r="J2616" i="5"/>
  <c r="J2617" i="5"/>
  <c r="J2618" i="5"/>
  <c r="J2619" i="5"/>
  <c r="J2620" i="5"/>
  <c r="J2621" i="5"/>
  <c r="J2622" i="5"/>
  <c r="J2623" i="5"/>
  <c r="J2624" i="5"/>
  <c r="J2625" i="5"/>
  <c r="J2626" i="5"/>
  <c r="J2627" i="5"/>
  <c r="J2628" i="5"/>
  <c r="J2629" i="5"/>
  <c r="J2630" i="5"/>
  <c r="J2631" i="5"/>
  <c r="J2632" i="5"/>
  <c r="J2633" i="5"/>
  <c r="J2634" i="5"/>
  <c r="J2635" i="5"/>
  <c r="J2636" i="5"/>
  <c r="J2637" i="5"/>
  <c r="J2638" i="5"/>
  <c r="J2639" i="5"/>
  <c r="J2640" i="5"/>
  <c r="J2641" i="5"/>
  <c r="J2642" i="5"/>
  <c r="J2643" i="5"/>
  <c r="J2644" i="5"/>
  <c r="J2645" i="5"/>
  <c r="J2646" i="5"/>
  <c r="J2647" i="5"/>
  <c r="J2648" i="5"/>
  <c r="J2649" i="5"/>
  <c r="J2650" i="5"/>
  <c r="J2651" i="5"/>
  <c r="J2652" i="5"/>
  <c r="J2653" i="5"/>
  <c r="J2654" i="5"/>
  <c r="J2655" i="5"/>
  <c r="J2656" i="5"/>
  <c r="J2657" i="5"/>
  <c r="J2658" i="5"/>
  <c r="J2659" i="5"/>
  <c r="J2660" i="5"/>
  <c r="J2661" i="5"/>
  <c r="J2662" i="5"/>
  <c r="J2663" i="5"/>
  <c r="J2664" i="5"/>
  <c r="J2665" i="5"/>
  <c r="J2666" i="5"/>
  <c r="J2667" i="5"/>
  <c r="J2668" i="5"/>
  <c r="J2669" i="5"/>
  <c r="J2670" i="5"/>
  <c r="J2671" i="5"/>
  <c r="J2672" i="5"/>
  <c r="J2673" i="5"/>
  <c r="J2674" i="5"/>
  <c r="J2675" i="5"/>
  <c r="J2676" i="5"/>
  <c r="J2677" i="5"/>
  <c r="J2678" i="5"/>
  <c r="J2679" i="5"/>
  <c r="J2680" i="5"/>
  <c r="J2681" i="5"/>
  <c r="J2682" i="5"/>
  <c r="J2683" i="5"/>
  <c r="J2684" i="5"/>
  <c r="J2685" i="5"/>
  <c r="J2686" i="5"/>
  <c r="J2687" i="5"/>
  <c r="J2688" i="5"/>
  <c r="J2689" i="5"/>
  <c r="J2690" i="5"/>
  <c r="J2691" i="5"/>
  <c r="J2692" i="5"/>
  <c r="J2693" i="5"/>
  <c r="J2694" i="5"/>
  <c r="J2695" i="5"/>
  <c r="J2696" i="5"/>
  <c r="J2697" i="5"/>
  <c r="J2698" i="5"/>
  <c r="J2699" i="5"/>
  <c r="J2700" i="5"/>
  <c r="J2701" i="5"/>
  <c r="J2702" i="5"/>
  <c r="J2703" i="5"/>
  <c r="J2704" i="5"/>
  <c r="J2705" i="5"/>
  <c r="J2706" i="5"/>
  <c r="J2707" i="5"/>
  <c r="J2708" i="5"/>
  <c r="J2709" i="5"/>
  <c r="J2710" i="5"/>
  <c r="J2711" i="5"/>
  <c r="J2712" i="5"/>
  <c r="J2713" i="5"/>
  <c r="J2714" i="5"/>
  <c r="J2715" i="5"/>
  <c r="J2716" i="5"/>
  <c r="J2717" i="5"/>
  <c r="J2718" i="5"/>
  <c r="J2719" i="5"/>
  <c r="J2720" i="5"/>
  <c r="J2721" i="5"/>
  <c r="J2722" i="5"/>
  <c r="J2723" i="5"/>
  <c r="J2724" i="5"/>
  <c r="J2725" i="5"/>
  <c r="J2726" i="5"/>
  <c r="J2727" i="5"/>
  <c r="J2728" i="5"/>
  <c r="J2729" i="5"/>
  <c r="J2730" i="5"/>
  <c r="J2731" i="5"/>
  <c r="J2732" i="5"/>
  <c r="J2733" i="5"/>
  <c r="J2734" i="5"/>
  <c r="J2735" i="5"/>
  <c r="J2736" i="5"/>
  <c r="J2737" i="5"/>
  <c r="J2738" i="5"/>
  <c r="J2739" i="5"/>
  <c r="J2740" i="5"/>
  <c r="J2741" i="5"/>
  <c r="J2742" i="5"/>
  <c r="J2743" i="5"/>
  <c r="J2744" i="5"/>
  <c r="J2745" i="5"/>
  <c r="J2746" i="5"/>
  <c r="J2747" i="5"/>
  <c r="J2748" i="5"/>
  <c r="J2749" i="5"/>
  <c r="J2750" i="5"/>
  <c r="J2751" i="5"/>
  <c r="J2752" i="5"/>
  <c r="J2753" i="5"/>
  <c r="J2754" i="5"/>
  <c r="J2755" i="5"/>
  <c r="J2756" i="5"/>
  <c r="J2757" i="5"/>
  <c r="J2758" i="5"/>
  <c r="J2759" i="5"/>
  <c r="J2760" i="5"/>
  <c r="J2761" i="5"/>
  <c r="J2762" i="5"/>
  <c r="J2763" i="5"/>
  <c r="J2764" i="5"/>
  <c r="J2765" i="5"/>
  <c r="J2766" i="5"/>
  <c r="J2767" i="5"/>
  <c r="J2768" i="5"/>
  <c r="J2769" i="5"/>
  <c r="J2770" i="5"/>
  <c r="J2771" i="5"/>
  <c r="J2772" i="5"/>
  <c r="J2773" i="5"/>
  <c r="J2774" i="5"/>
  <c r="J2775" i="5"/>
  <c r="J2776" i="5"/>
  <c r="J2777" i="5"/>
  <c r="J2778" i="5"/>
  <c r="J2779" i="5"/>
  <c r="J2780" i="5"/>
  <c r="J2781" i="5"/>
  <c r="J2782" i="5"/>
  <c r="J2783" i="5"/>
  <c r="J2784" i="5"/>
  <c r="J2785" i="5"/>
  <c r="J2786" i="5"/>
  <c r="J2787" i="5"/>
  <c r="J2788" i="5"/>
  <c r="J2789" i="5"/>
  <c r="J2790" i="5"/>
  <c r="J2791" i="5"/>
  <c r="J2792" i="5"/>
  <c r="J2793" i="5"/>
  <c r="J2794" i="5"/>
  <c r="J2795" i="5"/>
  <c r="J2796" i="5"/>
  <c r="J2797" i="5"/>
  <c r="J2798" i="5"/>
  <c r="J2799" i="5"/>
  <c r="J2800" i="5"/>
  <c r="J2801" i="5"/>
  <c r="J2802" i="5"/>
  <c r="J2803" i="5"/>
  <c r="J2804" i="5"/>
  <c r="J2805" i="5"/>
  <c r="J2806" i="5"/>
  <c r="J2807" i="5"/>
  <c r="J2808" i="5"/>
  <c r="J2809" i="5"/>
  <c r="J2810" i="5"/>
  <c r="J2811" i="5"/>
  <c r="J2812" i="5"/>
  <c r="J2813" i="5"/>
  <c r="J2814" i="5"/>
  <c r="J2815" i="5"/>
  <c r="J2816" i="5"/>
  <c r="J2817" i="5"/>
  <c r="J2818" i="5"/>
  <c r="J2819" i="5"/>
  <c r="J2820" i="5"/>
  <c r="J2821" i="5"/>
  <c r="J2822" i="5"/>
  <c r="J2823" i="5"/>
  <c r="J2824" i="5"/>
  <c r="J2825" i="5"/>
  <c r="J2826" i="5"/>
  <c r="J2827" i="5"/>
  <c r="J2828" i="5"/>
  <c r="J2829" i="5"/>
  <c r="J2830" i="5"/>
  <c r="J2831" i="5"/>
  <c r="J2832" i="5"/>
  <c r="J2833" i="5"/>
  <c r="J2834" i="5"/>
  <c r="J2835" i="5"/>
  <c r="J2836" i="5"/>
  <c r="J2837" i="5"/>
  <c r="J2838" i="5"/>
  <c r="J2839" i="5"/>
  <c r="J2840" i="5"/>
  <c r="J2841" i="5"/>
  <c r="J2842" i="5"/>
  <c r="J2843" i="5"/>
  <c r="J2844" i="5"/>
  <c r="J2845" i="5"/>
  <c r="J2846" i="5"/>
  <c r="J2847" i="5"/>
  <c r="J2848" i="5"/>
  <c r="J2849" i="5"/>
  <c r="J2850" i="5"/>
  <c r="J2851" i="5"/>
  <c r="J2852" i="5"/>
  <c r="J2853" i="5"/>
  <c r="J2854" i="5"/>
  <c r="J2855" i="5"/>
  <c r="J2856" i="5"/>
  <c r="J2857" i="5"/>
  <c r="J2858" i="5"/>
  <c r="J2859" i="5"/>
  <c r="J2860" i="5"/>
  <c r="J2861" i="5"/>
  <c r="J2862" i="5"/>
  <c r="J2863" i="5"/>
  <c r="J2864" i="5"/>
  <c r="J2865" i="5"/>
  <c r="J2866" i="5"/>
  <c r="J2867" i="5"/>
  <c r="J2868" i="5"/>
  <c r="J2869" i="5"/>
  <c r="J2870" i="5"/>
  <c r="J2871" i="5"/>
  <c r="J2872" i="5"/>
  <c r="J2873" i="5"/>
  <c r="J2874" i="5"/>
  <c r="J2875" i="5"/>
  <c r="J2876" i="5"/>
  <c r="J2877" i="5"/>
  <c r="J2878" i="5"/>
  <c r="J2879" i="5"/>
  <c r="J2880" i="5"/>
  <c r="J2881" i="5"/>
  <c r="J2882" i="5"/>
  <c r="J2883" i="5"/>
  <c r="J2884" i="5"/>
  <c r="J2885" i="5"/>
  <c r="J2886" i="5"/>
  <c r="J2887" i="5"/>
  <c r="J2888" i="5"/>
  <c r="J2889" i="5"/>
  <c r="J2890" i="5"/>
  <c r="J2891" i="5"/>
  <c r="J2892" i="5"/>
  <c r="J2893" i="5"/>
  <c r="J2894" i="5"/>
  <c r="J2895" i="5"/>
  <c r="J2896" i="5"/>
  <c r="J2897" i="5"/>
  <c r="J2898" i="5"/>
  <c r="J2899" i="5"/>
  <c r="J2900" i="5"/>
  <c r="J2901" i="5"/>
  <c r="J2902" i="5"/>
  <c r="J2903" i="5"/>
  <c r="J2904" i="5"/>
  <c r="J2905" i="5"/>
  <c r="J2906" i="5"/>
  <c r="J2907" i="5"/>
  <c r="J2908" i="5"/>
  <c r="J2909" i="5"/>
  <c r="J2910" i="5"/>
  <c r="J2911" i="5"/>
  <c r="J2912" i="5"/>
  <c r="J2913" i="5"/>
  <c r="J2914" i="5"/>
  <c r="J2915" i="5"/>
  <c r="J2916" i="5"/>
  <c r="J2917" i="5"/>
  <c r="J2918" i="5"/>
  <c r="J2919" i="5"/>
  <c r="J2920" i="5"/>
  <c r="J2921" i="5"/>
  <c r="J2922" i="5"/>
  <c r="J2923" i="5"/>
  <c r="J2924" i="5"/>
  <c r="J2925" i="5"/>
  <c r="J2926" i="5"/>
  <c r="J2927" i="5"/>
  <c r="J2928" i="5"/>
  <c r="J2929" i="5"/>
  <c r="J2930" i="5"/>
  <c r="J2931" i="5"/>
  <c r="J2932" i="5"/>
  <c r="J2933" i="5"/>
  <c r="J2934" i="5"/>
  <c r="J2935" i="5"/>
  <c r="J2936" i="5"/>
  <c r="J2937" i="5"/>
  <c r="J2938" i="5"/>
  <c r="J2939" i="5"/>
  <c r="J2940" i="5"/>
  <c r="J2941" i="5"/>
  <c r="J2942" i="5"/>
  <c r="J2943" i="5"/>
  <c r="J2944" i="5"/>
  <c r="J2945" i="5"/>
  <c r="J2946" i="5"/>
  <c r="J2947" i="5"/>
  <c r="J2948" i="5"/>
  <c r="J2949" i="5"/>
  <c r="J2950" i="5"/>
  <c r="J2951" i="5"/>
  <c r="J2952" i="5"/>
  <c r="J2953" i="5"/>
  <c r="J2954" i="5"/>
  <c r="J2955" i="5"/>
  <c r="J2956" i="5"/>
  <c r="J2957" i="5"/>
  <c r="J2958" i="5"/>
  <c r="J2959" i="5"/>
  <c r="J2960" i="5"/>
  <c r="J2961" i="5"/>
  <c r="J2962" i="5"/>
  <c r="J2963" i="5"/>
  <c r="J2964" i="5"/>
  <c r="J2965" i="5"/>
  <c r="J2966" i="5"/>
  <c r="J2967" i="5"/>
  <c r="J2968" i="5"/>
  <c r="J2969" i="5"/>
  <c r="J2970" i="5"/>
  <c r="J2971" i="5"/>
  <c r="J2972" i="5"/>
  <c r="J2973" i="5"/>
  <c r="J2974" i="5"/>
  <c r="J2975" i="5"/>
  <c r="J2976" i="5"/>
  <c r="J2977" i="5"/>
  <c r="J2978" i="5"/>
  <c r="J2979" i="5"/>
  <c r="J2980" i="5"/>
  <c r="J2981" i="5"/>
  <c r="J2982" i="5"/>
  <c r="J2983" i="5"/>
  <c r="J2984" i="5"/>
  <c r="J2985" i="5"/>
  <c r="J2986" i="5"/>
  <c r="J2987" i="5"/>
  <c r="J2988" i="5"/>
  <c r="J2989" i="5"/>
  <c r="J2990" i="5"/>
  <c r="J2991" i="5"/>
  <c r="J2992" i="5"/>
  <c r="J2993" i="5"/>
  <c r="J2994" i="5"/>
  <c r="J2995" i="5"/>
  <c r="J2996" i="5"/>
  <c r="J2997" i="5"/>
  <c r="J2998" i="5"/>
  <c r="J2999" i="5"/>
  <c r="J3000" i="5"/>
  <c r="J3001" i="5"/>
  <c r="J3002" i="5"/>
  <c r="J3003" i="5"/>
  <c r="J3004" i="5"/>
  <c r="J3005" i="5"/>
  <c r="J3006" i="5"/>
  <c r="J3007" i="5"/>
  <c r="J3008" i="5"/>
  <c r="J3009" i="5"/>
  <c r="J3010" i="5"/>
  <c r="J3011" i="5"/>
  <c r="J3012" i="5"/>
  <c r="J3013" i="5"/>
  <c r="J3014" i="5"/>
  <c r="J3015" i="5"/>
  <c r="J3016" i="5"/>
  <c r="J3017" i="5"/>
  <c r="J3018" i="5"/>
  <c r="J3019" i="5"/>
  <c r="J3020" i="5"/>
  <c r="J3021" i="5"/>
  <c r="J3022" i="5"/>
  <c r="J3023" i="5"/>
  <c r="J3024" i="5"/>
  <c r="J3025" i="5"/>
  <c r="J3026" i="5"/>
  <c r="J3027" i="5"/>
  <c r="J3028" i="5"/>
  <c r="J3029" i="5"/>
  <c r="J3030" i="5"/>
  <c r="J3031" i="5"/>
  <c r="J3032" i="5"/>
  <c r="J3033" i="5"/>
  <c r="J3034" i="5"/>
  <c r="J3035" i="5"/>
  <c r="J3036" i="5"/>
  <c r="J3037" i="5"/>
  <c r="J3038" i="5"/>
  <c r="J3039" i="5"/>
  <c r="J3040" i="5"/>
  <c r="J3041" i="5"/>
  <c r="J3042" i="5"/>
  <c r="J3043" i="5"/>
  <c r="J3044" i="5"/>
  <c r="J3045" i="5"/>
  <c r="J3046" i="5"/>
  <c r="J3047" i="5"/>
  <c r="J3048" i="5"/>
  <c r="J3049" i="5"/>
  <c r="J3050" i="5"/>
  <c r="J3051" i="5"/>
  <c r="J3052" i="5"/>
  <c r="J3053" i="5"/>
  <c r="J3054" i="5"/>
  <c r="J3055" i="5"/>
  <c r="J3056" i="5"/>
  <c r="J3057" i="5"/>
  <c r="J3058" i="5"/>
  <c r="J3059" i="5"/>
  <c r="J3060" i="5"/>
  <c r="J3061" i="5"/>
  <c r="J3062" i="5"/>
  <c r="J3063" i="5"/>
  <c r="J3064" i="5"/>
  <c r="J3065" i="5"/>
  <c r="J3066" i="5"/>
  <c r="J3067" i="5"/>
  <c r="J3068" i="5"/>
  <c r="J3069" i="5"/>
  <c r="J3070" i="5"/>
  <c r="J3071" i="5"/>
  <c r="J3072" i="5"/>
  <c r="J3073" i="5"/>
  <c r="J3074" i="5"/>
  <c r="J3075" i="5"/>
  <c r="J3076" i="5"/>
  <c r="J3077" i="5"/>
  <c r="J3078" i="5"/>
  <c r="J3079" i="5"/>
  <c r="J3080" i="5"/>
  <c r="J3081" i="5"/>
  <c r="J3082" i="5"/>
  <c r="J3083" i="5"/>
  <c r="J3084" i="5"/>
  <c r="J3085" i="5"/>
  <c r="J3086" i="5"/>
  <c r="J3087" i="5"/>
  <c r="J3088" i="5"/>
  <c r="J3089" i="5"/>
  <c r="J3090" i="5"/>
  <c r="J3091" i="5"/>
  <c r="J3092" i="5"/>
  <c r="J3093" i="5"/>
  <c r="J3094" i="5"/>
  <c r="J3095" i="5"/>
  <c r="J3096" i="5"/>
  <c r="J3097" i="5"/>
  <c r="J3098" i="5"/>
  <c r="J3099" i="5"/>
  <c r="J3100" i="5"/>
  <c r="J3101" i="5"/>
  <c r="J3102" i="5"/>
  <c r="J3103" i="5"/>
  <c r="J3104" i="5"/>
  <c r="J3105" i="5"/>
  <c r="J3106" i="5"/>
  <c r="J3107" i="5"/>
  <c r="J3108" i="5"/>
  <c r="J3109" i="5"/>
  <c r="J3110" i="5"/>
  <c r="J3111" i="5"/>
  <c r="J3112" i="5"/>
  <c r="J3113" i="5"/>
  <c r="J3114" i="5"/>
  <c r="J3115" i="5"/>
  <c r="J3116" i="5"/>
  <c r="J3117" i="5"/>
  <c r="J3118" i="5"/>
  <c r="J3119" i="5"/>
  <c r="J3120" i="5"/>
  <c r="J3121" i="5"/>
  <c r="J3122" i="5"/>
  <c r="J3123" i="5"/>
  <c r="J3124" i="5"/>
  <c r="J3125" i="5"/>
  <c r="J3126" i="5"/>
  <c r="J3127" i="5"/>
  <c r="J3128" i="5"/>
  <c r="J3129" i="5"/>
  <c r="J3130" i="5"/>
  <c r="J3131" i="5"/>
  <c r="J3132" i="5"/>
  <c r="J3133" i="5"/>
  <c r="J3134" i="5"/>
  <c r="J3135" i="5"/>
  <c r="J3136" i="5"/>
  <c r="J3137" i="5"/>
  <c r="J3138" i="5"/>
  <c r="J3139" i="5"/>
  <c r="J3140" i="5"/>
  <c r="J3141" i="5"/>
  <c r="J3142" i="5"/>
  <c r="J3143" i="5"/>
  <c r="J3144" i="5"/>
  <c r="J3145" i="5"/>
  <c r="J3146" i="5"/>
  <c r="J3147" i="5"/>
  <c r="J3148" i="5"/>
  <c r="J3149" i="5"/>
  <c r="J3150" i="5"/>
  <c r="J3151" i="5"/>
  <c r="J3152" i="5"/>
  <c r="J3153" i="5"/>
  <c r="J3154" i="5"/>
  <c r="J3155" i="5"/>
  <c r="J3156" i="5"/>
  <c r="J3157" i="5"/>
  <c r="J3158" i="5"/>
  <c r="J3159" i="5"/>
  <c r="J3160" i="5"/>
  <c r="J3161" i="5"/>
  <c r="J3162" i="5"/>
  <c r="J3163" i="5"/>
  <c r="J3164" i="5"/>
  <c r="J3165" i="5"/>
  <c r="J3166" i="5"/>
  <c r="J3167" i="5"/>
  <c r="J3168" i="5"/>
  <c r="J3169" i="5"/>
  <c r="J3170" i="5"/>
  <c r="J3171" i="5"/>
  <c r="J3172" i="5"/>
  <c r="J3173" i="5"/>
  <c r="J3174" i="5"/>
  <c r="J3175" i="5"/>
  <c r="J3176" i="5"/>
  <c r="J3177" i="5"/>
  <c r="J3178" i="5"/>
  <c r="J3179" i="5"/>
  <c r="J3180" i="5"/>
  <c r="J3181" i="5"/>
  <c r="J3182" i="5"/>
  <c r="J3183" i="5"/>
  <c r="J3184" i="5"/>
  <c r="J3185" i="5"/>
  <c r="J3186" i="5"/>
  <c r="J3187" i="5"/>
  <c r="J3188" i="5"/>
  <c r="J3189" i="5"/>
  <c r="J3190" i="5"/>
  <c r="J3191" i="5"/>
  <c r="J3192" i="5"/>
  <c r="J3193" i="5"/>
  <c r="J3194" i="5"/>
  <c r="J3195" i="5"/>
  <c r="J3196" i="5"/>
  <c r="J3197" i="5"/>
  <c r="J3198" i="5"/>
  <c r="J3199" i="5"/>
  <c r="J3200" i="5"/>
  <c r="J3201" i="5"/>
  <c r="J3202" i="5"/>
  <c r="J3203" i="5"/>
  <c r="J3204" i="5"/>
  <c r="J3205" i="5"/>
  <c r="J3206" i="5"/>
  <c r="J3207" i="5"/>
  <c r="J3208" i="5"/>
  <c r="J3209" i="5"/>
  <c r="J3210" i="5"/>
  <c r="J3211" i="5"/>
  <c r="J3212" i="5"/>
  <c r="J3213" i="5"/>
  <c r="J3214" i="5"/>
  <c r="J3215" i="5"/>
  <c r="J3216" i="5"/>
  <c r="J3217" i="5"/>
  <c r="J3218" i="5"/>
  <c r="J3219" i="5"/>
  <c r="J3220" i="5"/>
  <c r="J3221" i="5"/>
  <c r="J3222" i="5"/>
  <c r="J3223" i="5"/>
  <c r="J3224" i="5"/>
  <c r="J3225" i="5"/>
  <c r="J3226" i="5"/>
  <c r="J3227" i="5"/>
  <c r="J3228" i="5"/>
  <c r="J3229" i="5"/>
  <c r="J3230" i="5"/>
  <c r="J3231" i="5"/>
  <c r="J3232" i="5"/>
  <c r="J3233" i="5"/>
  <c r="J3234" i="5"/>
  <c r="J3235" i="5"/>
  <c r="J3236" i="5"/>
  <c r="J3237" i="5"/>
  <c r="J3238" i="5"/>
  <c r="J3239" i="5"/>
  <c r="J3240" i="5"/>
  <c r="J3241" i="5"/>
  <c r="J3242" i="5"/>
  <c r="J3243" i="5"/>
  <c r="J3244" i="5"/>
  <c r="J3245" i="5"/>
  <c r="J3246" i="5"/>
  <c r="J3247" i="5"/>
  <c r="J3248" i="5"/>
  <c r="J3249" i="5"/>
  <c r="J3250" i="5"/>
  <c r="J3251" i="5"/>
  <c r="J3252" i="5"/>
  <c r="J3253" i="5"/>
  <c r="J3254" i="5"/>
  <c r="J3255" i="5"/>
  <c r="J3256" i="5"/>
  <c r="J3257" i="5"/>
  <c r="J3258" i="5"/>
  <c r="J3259" i="5"/>
  <c r="J3260" i="5"/>
  <c r="J3261" i="5"/>
  <c r="J3262" i="5"/>
  <c r="J3263" i="5"/>
  <c r="J3264" i="5"/>
  <c r="J3265" i="5"/>
  <c r="J3266" i="5"/>
  <c r="J3267" i="5"/>
  <c r="J3268" i="5"/>
  <c r="J3269" i="5"/>
  <c r="J3270" i="5"/>
  <c r="J3271" i="5"/>
  <c r="J3272" i="5"/>
  <c r="J3273" i="5"/>
  <c r="J3274" i="5"/>
  <c r="J3275" i="5"/>
  <c r="J3276" i="5"/>
  <c r="J3277" i="5"/>
  <c r="J3278" i="5"/>
  <c r="J3279" i="5"/>
  <c r="J3280" i="5"/>
  <c r="J3281" i="5"/>
  <c r="J3282" i="5"/>
  <c r="J3283" i="5"/>
  <c r="J3284" i="5"/>
  <c r="J3285" i="5"/>
  <c r="J3286" i="5"/>
  <c r="J3287" i="5"/>
  <c r="J3288" i="5"/>
  <c r="J3289" i="5"/>
  <c r="J3290" i="5"/>
  <c r="J3291" i="5"/>
  <c r="J3292" i="5"/>
  <c r="J3293" i="5"/>
  <c r="J3294" i="5"/>
  <c r="J3295" i="5"/>
  <c r="J3296" i="5"/>
  <c r="J3297" i="5"/>
  <c r="J3298" i="5"/>
  <c r="J3299" i="5"/>
  <c r="J3300" i="5"/>
  <c r="J3301" i="5"/>
  <c r="J3302" i="5"/>
  <c r="J3303" i="5"/>
  <c r="J3304" i="5"/>
  <c r="J3305" i="5"/>
  <c r="J3306" i="5"/>
  <c r="J3307" i="5"/>
  <c r="J3308" i="5"/>
  <c r="J3309" i="5"/>
  <c r="J3310" i="5"/>
  <c r="J3311" i="5"/>
  <c r="J3312" i="5"/>
  <c r="J3313" i="5"/>
  <c r="J3314" i="5"/>
  <c r="J3315" i="5"/>
  <c r="J3316" i="5"/>
  <c r="J3317" i="5"/>
  <c r="J3318" i="5"/>
  <c r="J3319" i="5"/>
  <c r="J3320" i="5"/>
  <c r="J3321" i="5"/>
  <c r="J3322" i="5"/>
  <c r="J3323" i="5"/>
  <c r="J3324" i="5"/>
  <c r="J3325" i="5"/>
  <c r="J3326" i="5"/>
  <c r="J3327" i="5"/>
  <c r="J3328" i="5"/>
  <c r="J3329" i="5"/>
  <c r="J3330" i="5"/>
  <c r="J3331" i="5"/>
  <c r="J3332" i="5"/>
  <c r="J3333" i="5"/>
  <c r="J3334" i="5"/>
  <c r="J3335" i="5"/>
  <c r="J3336" i="5"/>
  <c r="J3337" i="5"/>
  <c r="J3338" i="5"/>
  <c r="J3339" i="5"/>
  <c r="J3340" i="5"/>
  <c r="J3341" i="5"/>
  <c r="J3342" i="5"/>
  <c r="J3343" i="5"/>
  <c r="J3344" i="5"/>
  <c r="J3345" i="5"/>
  <c r="J3346" i="5"/>
  <c r="J3347" i="5"/>
  <c r="J3348" i="5"/>
  <c r="J3349" i="5"/>
  <c r="J3350" i="5"/>
  <c r="J3351" i="5"/>
  <c r="J3352" i="5"/>
  <c r="J3353" i="5"/>
  <c r="J3354" i="5"/>
  <c r="J3355" i="5"/>
  <c r="J3356" i="5"/>
  <c r="J3357" i="5"/>
  <c r="J3358" i="5"/>
  <c r="J3359" i="5"/>
  <c r="J3360" i="5"/>
  <c r="J3361" i="5"/>
  <c r="J3362" i="5"/>
  <c r="J3363" i="5"/>
  <c r="J3364" i="5"/>
  <c r="J3365" i="5"/>
  <c r="J3366" i="5"/>
  <c r="J3367" i="5"/>
  <c r="J3368" i="5"/>
  <c r="J3369" i="5"/>
  <c r="J3370" i="5"/>
  <c r="J3371" i="5"/>
  <c r="J3372" i="5"/>
  <c r="J3373" i="5"/>
  <c r="J3374" i="5"/>
  <c r="J3375" i="5"/>
  <c r="J3376" i="5"/>
  <c r="J3377" i="5"/>
  <c r="J3378" i="5"/>
  <c r="J3379" i="5"/>
  <c r="J3380" i="5"/>
  <c r="J3381" i="5"/>
  <c r="J3382" i="5"/>
  <c r="J3383" i="5"/>
  <c r="J3384" i="5"/>
  <c r="J3385" i="5"/>
  <c r="J3386" i="5"/>
  <c r="J3387" i="5"/>
  <c r="J3388" i="5"/>
  <c r="J3389" i="5"/>
  <c r="J3390" i="5"/>
  <c r="J3391" i="5"/>
  <c r="J3392" i="5"/>
  <c r="J3393" i="5"/>
  <c r="J3394" i="5"/>
  <c r="J3395" i="5"/>
  <c r="J3396" i="5"/>
  <c r="J3397" i="5"/>
  <c r="J3398" i="5"/>
  <c r="J3399" i="5"/>
  <c r="J3400" i="5"/>
  <c r="J3401" i="5"/>
  <c r="J3402" i="5"/>
  <c r="J3403" i="5"/>
  <c r="J3404" i="5"/>
  <c r="J3405" i="5"/>
  <c r="J3406" i="5"/>
  <c r="J3407" i="5"/>
  <c r="J3408" i="5"/>
  <c r="J3409" i="5"/>
  <c r="J3410" i="5"/>
  <c r="J3411" i="5"/>
  <c r="J3412" i="5"/>
  <c r="J3413" i="5"/>
  <c r="J3414" i="5"/>
  <c r="J3415" i="5"/>
  <c r="J3416" i="5"/>
  <c r="J3417" i="5"/>
  <c r="J3418" i="5"/>
  <c r="J3419" i="5"/>
  <c r="J3420" i="5"/>
  <c r="J3421" i="5"/>
  <c r="J3422" i="5"/>
  <c r="J3423" i="5"/>
  <c r="J3424" i="5"/>
  <c r="J3425" i="5"/>
  <c r="J3426" i="5"/>
  <c r="J3427" i="5"/>
  <c r="J3428" i="5"/>
  <c r="J3429" i="5"/>
  <c r="J3430" i="5"/>
  <c r="J3431" i="5"/>
  <c r="J3432" i="5"/>
  <c r="J3433" i="5"/>
  <c r="J3434" i="5"/>
  <c r="J3435" i="5"/>
  <c r="J3436" i="5"/>
  <c r="J3437" i="5"/>
  <c r="J3438" i="5"/>
  <c r="J3439" i="5"/>
  <c r="J3440" i="5"/>
  <c r="J3441" i="5"/>
  <c r="J3442" i="5"/>
  <c r="J3443" i="5"/>
  <c r="J3444" i="5"/>
  <c r="J3445" i="5"/>
  <c r="J3446" i="5"/>
  <c r="J3447" i="5"/>
  <c r="J3448" i="5"/>
  <c r="J3449" i="5"/>
  <c r="J3450" i="5"/>
  <c r="J3451" i="5"/>
  <c r="J3452" i="5"/>
  <c r="J3453" i="5"/>
  <c r="J3454" i="5"/>
  <c r="J3455" i="5"/>
  <c r="J3456" i="5"/>
  <c r="J3457" i="5"/>
  <c r="J3458" i="5"/>
  <c r="J3459" i="5"/>
  <c r="J3460" i="5"/>
  <c r="J3461" i="5"/>
  <c r="J3462" i="5"/>
  <c r="J3463" i="5"/>
  <c r="J3464" i="5"/>
  <c r="J3465" i="5"/>
  <c r="J3466" i="5"/>
  <c r="J3467" i="5"/>
  <c r="J3468" i="5"/>
  <c r="J3469" i="5"/>
  <c r="J3470" i="5"/>
  <c r="J3471" i="5"/>
  <c r="J3472" i="5"/>
  <c r="J3473" i="5"/>
  <c r="J3474" i="5"/>
  <c r="J3475" i="5"/>
  <c r="J3476" i="5"/>
  <c r="J3477" i="5"/>
  <c r="J3478" i="5"/>
  <c r="J3479" i="5"/>
  <c r="J3480" i="5"/>
  <c r="J3481" i="5"/>
  <c r="J3482" i="5"/>
  <c r="J3483" i="5"/>
  <c r="J3484" i="5"/>
  <c r="J3485" i="5"/>
  <c r="J3486" i="5"/>
  <c r="J3487" i="5"/>
  <c r="J3488" i="5"/>
  <c r="J3489" i="5"/>
  <c r="J3490" i="5"/>
  <c r="J3491" i="5"/>
  <c r="J3492" i="5"/>
  <c r="J3493" i="5"/>
  <c r="J3494" i="5"/>
  <c r="J3495" i="5"/>
  <c r="J3496" i="5"/>
  <c r="J3497" i="5"/>
  <c r="J3498" i="5"/>
  <c r="J3499" i="5"/>
  <c r="J3500" i="5"/>
  <c r="J3501" i="5"/>
  <c r="J3502" i="5"/>
  <c r="J3503" i="5"/>
  <c r="J3504" i="5"/>
  <c r="J3505" i="5"/>
  <c r="J3506" i="5"/>
  <c r="J3507" i="5"/>
  <c r="J3508" i="5"/>
  <c r="J3509" i="5"/>
  <c r="J3510" i="5"/>
  <c r="J3511" i="5"/>
  <c r="J3512" i="5"/>
  <c r="J3513" i="5"/>
  <c r="J3514" i="5"/>
  <c r="J3515" i="5"/>
  <c r="J3516" i="5"/>
  <c r="J3517" i="5"/>
  <c r="J3518" i="5"/>
  <c r="J3519" i="5"/>
  <c r="J3520" i="5"/>
  <c r="J3521" i="5"/>
  <c r="J3522" i="5"/>
  <c r="J3523" i="5"/>
  <c r="J3524" i="5"/>
  <c r="J3525" i="5"/>
  <c r="J3526" i="5"/>
  <c r="J3527" i="5"/>
  <c r="J3528" i="5"/>
  <c r="J3529" i="5"/>
  <c r="J3530" i="5"/>
  <c r="J3531" i="5"/>
  <c r="J3532" i="5"/>
  <c r="J3533" i="5"/>
  <c r="J3534" i="5"/>
  <c r="J3535" i="5"/>
  <c r="J3536" i="5"/>
  <c r="J3537" i="5"/>
  <c r="J3538" i="5"/>
  <c r="J3539" i="5"/>
  <c r="J3540" i="5"/>
  <c r="J3541" i="5"/>
  <c r="J3542" i="5"/>
  <c r="J3543" i="5"/>
  <c r="J3544" i="5"/>
  <c r="J3545" i="5"/>
  <c r="J3546" i="5"/>
  <c r="J3547" i="5"/>
  <c r="J3548" i="5"/>
  <c r="J3549" i="5"/>
  <c r="J3550" i="5"/>
  <c r="J3551" i="5"/>
  <c r="J3552" i="5"/>
  <c r="J3553" i="5"/>
  <c r="J3554" i="5"/>
  <c r="J3555" i="5"/>
  <c r="J3556" i="5"/>
  <c r="J3557" i="5"/>
  <c r="J3558" i="5"/>
  <c r="J3559" i="5"/>
  <c r="J3560" i="5"/>
  <c r="J3561" i="5"/>
  <c r="J3562" i="5"/>
  <c r="J3563" i="5"/>
  <c r="J3564" i="5"/>
  <c r="J3565" i="5"/>
  <c r="J3566" i="5"/>
  <c r="J3567" i="5"/>
  <c r="J3568" i="5"/>
  <c r="J3569" i="5"/>
  <c r="J3570" i="5"/>
  <c r="J3571" i="5"/>
  <c r="J3572" i="5"/>
  <c r="J3573" i="5"/>
  <c r="J3574" i="5"/>
  <c r="J3575" i="5"/>
  <c r="J3576" i="5"/>
  <c r="J3577" i="5"/>
  <c r="J3578" i="5"/>
  <c r="J3579" i="5"/>
  <c r="J3580" i="5"/>
  <c r="J3581" i="5"/>
  <c r="J3582" i="5"/>
  <c r="J3583" i="5"/>
  <c r="J3584" i="5"/>
  <c r="J3585" i="5"/>
  <c r="J3586" i="5"/>
  <c r="J3587" i="5"/>
  <c r="J3588" i="5"/>
  <c r="J3589" i="5"/>
  <c r="J3590" i="5"/>
  <c r="J3591" i="5"/>
  <c r="J3592" i="5"/>
  <c r="J3593" i="5"/>
  <c r="J3594" i="5"/>
  <c r="J3595" i="5"/>
  <c r="J3596" i="5"/>
  <c r="J3597" i="5"/>
  <c r="J3598" i="5"/>
  <c r="J3599" i="5"/>
  <c r="J3600" i="5"/>
  <c r="J3601" i="5"/>
  <c r="J3602" i="5"/>
  <c r="J3603" i="5"/>
  <c r="J3604" i="5"/>
  <c r="J3605" i="5"/>
  <c r="J3606" i="5"/>
  <c r="J3607" i="5"/>
  <c r="J3608" i="5"/>
  <c r="J3609" i="5"/>
  <c r="J3610" i="5"/>
  <c r="J3611" i="5"/>
  <c r="J3612" i="5"/>
  <c r="J3613" i="5"/>
  <c r="J3614" i="5"/>
  <c r="J3615" i="5"/>
  <c r="J3616" i="5"/>
  <c r="J3617" i="5"/>
  <c r="J3618" i="5"/>
  <c r="J3619" i="5"/>
  <c r="J3620" i="5"/>
  <c r="J3621" i="5"/>
  <c r="J3622" i="5"/>
  <c r="J3623" i="5"/>
  <c r="J3624" i="5"/>
  <c r="J3625" i="5"/>
  <c r="J3626" i="5"/>
  <c r="J3627" i="5"/>
  <c r="J3628" i="5"/>
  <c r="J3629" i="5"/>
  <c r="J3630" i="5"/>
  <c r="J3631" i="5"/>
  <c r="J3632" i="5"/>
  <c r="J3633" i="5"/>
  <c r="J3634" i="5"/>
  <c r="J3635" i="5"/>
  <c r="J3636" i="5"/>
  <c r="J3637" i="5"/>
  <c r="J3638" i="5"/>
  <c r="J3639" i="5"/>
  <c r="J3640" i="5"/>
  <c r="J3641" i="5"/>
  <c r="J3642" i="5"/>
  <c r="J3643" i="5"/>
  <c r="J3644" i="5"/>
  <c r="J3645" i="5"/>
  <c r="J3646" i="5"/>
  <c r="J3647" i="5"/>
  <c r="J3648" i="5"/>
  <c r="J3649" i="5"/>
  <c r="J3650" i="5"/>
  <c r="J3651" i="5"/>
  <c r="J3652" i="5"/>
  <c r="J3653" i="5"/>
  <c r="J3654" i="5"/>
  <c r="J3655" i="5"/>
  <c r="J3656" i="5"/>
  <c r="J3657" i="5"/>
  <c r="J3658" i="5"/>
  <c r="J3659" i="5"/>
  <c r="J3660" i="5"/>
  <c r="J3661" i="5"/>
  <c r="J3662" i="5"/>
  <c r="J3663" i="5"/>
  <c r="J3664" i="5"/>
  <c r="J3665" i="5"/>
  <c r="J3666" i="5"/>
  <c r="J3667" i="5"/>
  <c r="J3668" i="5"/>
  <c r="J3669" i="5"/>
  <c r="J3670" i="5"/>
  <c r="J3671" i="5"/>
  <c r="J3672" i="5"/>
  <c r="J3673" i="5"/>
  <c r="J3674" i="5"/>
  <c r="J3675" i="5"/>
  <c r="J3676" i="5"/>
  <c r="J3677" i="5"/>
  <c r="J3678" i="5"/>
  <c r="J3679" i="5"/>
  <c r="J3680" i="5"/>
  <c r="J3681" i="5"/>
  <c r="J3682" i="5"/>
  <c r="J3683" i="5"/>
  <c r="J3684" i="5"/>
  <c r="J3685" i="5"/>
  <c r="J3686" i="5"/>
  <c r="J3687" i="5"/>
  <c r="J3688" i="5"/>
  <c r="J3689" i="5"/>
  <c r="J3690" i="5"/>
  <c r="J3691" i="5"/>
  <c r="J3692" i="5"/>
  <c r="J3693" i="5"/>
  <c r="J3694" i="5"/>
  <c r="J3695" i="5"/>
  <c r="J3696" i="5"/>
  <c r="J3697" i="5"/>
  <c r="J3698" i="5"/>
  <c r="J3699" i="5"/>
  <c r="J3700" i="5"/>
  <c r="J3701" i="5"/>
  <c r="J3702" i="5"/>
  <c r="J3703" i="5"/>
  <c r="J3704" i="5"/>
  <c r="J3705" i="5"/>
  <c r="J3706" i="5"/>
  <c r="J3707" i="5"/>
  <c r="J3708" i="5"/>
  <c r="J3709" i="5"/>
  <c r="J3710" i="5"/>
  <c r="J3711" i="5"/>
  <c r="J3712" i="5"/>
  <c r="J3713" i="5"/>
  <c r="J3714" i="5"/>
  <c r="J3715" i="5"/>
  <c r="J3716" i="5"/>
  <c r="J3717" i="5"/>
  <c r="J3718" i="5"/>
  <c r="J3719" i="5"/>
  <c r="J3720" i="5"/>
  <c r="J3721" i="5"/>
  <c r="J3722" i="5"/>
  <c r="J3723" i="5"/>
  <c r="J3724" i="5"/>
  <c r="J3725" i="5"/>
  <c r="J3726" i="5"/>
  <c r="J3727" i="5"/>
  <c r="J3728" i="5"/>
  <c r="J3729" i="5"/>
  <c r="J3730" i="5"/>
  <c r="J3731" i="5"/>
  <c r="J3732" i="5"/>
  <c r="J3733" i="5"/>
  <c r="J3734" i="5"/>
  <c r="J3735" i="5"/>
  <c r="J3736" i="5"/>
  <c r="J3737" i="5"/>
  <c r="J3738" i="5"/>
  <c r="J3739" i="5"/>
  <c r="J3740" i="5"/>
  <c r="J3741" i="5"/>
  <c r="J3742" i="5"/>
  <c r="J3743" i="5"/>
  <c r="J3744" i="5"/>
  <c r="J3745" i="5"/>
  <c r="J3746" i="5"/>
  <c r="J3747" i="5"/>
  <c r="J3748" i="5"/>
  <c r="J3749" i="5"/>
  <c r="J3750" i="5"/>
  <c r="J3751" i="5"/>
  <c r="J3752" i="5"/>
  <c r="J3753" i="5"/>
  <c r="J3754" i="5"/>
  <c r="J3755" i="5"/>
  <c r="J3756" i="5"/>
  <c r="J3757" i="5"/>
  <c r="J3758" i="5"/>
  <c r="J3759" i="5"/>
  <c r="J3760" i="5"/>
  <c r="J3761" i="5"/>
  <c r="J3762" i="5"/>
  <c r="J3763" i="5"/>
  <c r="J3764" i="5"/>
  <c r="J3765" i="5"/>
  <c r="J3766" i="5"/>
  <c r="J3767" i="5"/>
  <c r="J3768" i="5"/>
  <c r="J3769" i="5"/>
  <c r="J3770" i="5"/>
  <c r="J3771" i="5"/>
  <c r="J3772" i="5"/>
  <c r="J3773" i="5"/>
  <c r="J3774" i="5"/>
  <c r="J3775" i="5"/>
  <c r="J3776" i="5"/>
  <c r="J3777" i="5"/>
  <c r="J3778" i="5"/>
  <c r="J3779" i="5"/>
  <c r="J3780" i="5"/>
  <c r="J3781" i="5"/>
  <c r="J3782" i="5"/>
  <c r="J3783" i="5"/>
  <c r="J3784" i="5"/>
  <c r="J3785" i="5"/>
  <c r="J3786" i="5"/>
  <c r="J3787" i="5"/>
  <c r="J3788" i="5"/>
  <c r="J3789" i="5"/>
  <c r="J3790" i="5"/>
  <c r="J3791" i="5"/>
  <c r="J3792" i="5"/>
  <c r="J3793" i="5"/>
  <c r="J3794" i="5"/>
  <c r="J3795" i="5"/>
  <c r="J3796" i="5"/>
  <c r="J3797" i="5"/>
  <c r="J3798" i="5"/>
  <c r="J3799" i="5"/>
  <c r="J3800" i="5"/>
  <c r="J3801" i="5"/>
  <c r="J3802" i="5"/>
  <c r="J3803" i="5"/>
  <c r="J3804" i="5"/>
  <c r="J3805" i="5"/>
  <c r="J3806" i="5"/>
  <c r="J3807" i="5"/>
  <c r="J3808" i="5"/>
  <c r="J3809" i="5"/>
  <c r="J3810" i="5"/>
  <c r="J3811" i="5"/>
  <c r="J3812" i="5"/>
  <c r="J3813" i="5"/>
  <c r="J3814" i="5"/>
  <c r="J3815" i="5"/>
  <c r="J3816" i="5"/>
  <c r="J3817" i="5"/>
  <c r="J3818" i="5"/>
  <c r="J3819" i="5"/>
  <c r="J3820" i="5"/>
  <c r="J3821" i="5"/>
  <c r="J3822" i="5"/>
  <c r="J3823" i="5"/>
  <c r="J3824" i="5"/>
  <c r="J3825" i="5"/>
  <c r="J3826" i="5"/>
  <c r="J3827" i="5"/>
  <c r="J3828" i="5"/>
  <c r="J3829" i="5"/>
  <c r="J3830" i="5"/>
  <c r="J3831" i="5"/>
  <c r="J3832" i="5"/>
  <c r="J3833" i="5"/>
  <c r="J3834" i="5"/>
  <c r="J3835" i="5"/>
  <c r="J3836" i="5"/>
  <c r="J3837" i="5"/>
  <c r="J3838" i="5"/>
  <c r="J3839" i="5"/>
  <c r="J3840" i="5"/>
  <c r="J3841" i="5"/>
  <c r="J3842" i="5"/>
  <c r="J3843" i="5"/>
  <c r="J3844" i="5"/>
  <c r="J3845" i="5"/>
  <c r="J3846" i="5"/>
  <c r="J3847" i="5"/>
  <c r="J3848" i="5"/>
  <c r="J3849" i="5"/>
  <c r="J3850" i="5"/>
  <c r="J3851" i="5"/>
  <c r="J3852" i="5"/>
  <c r="J3853" i="5"/>
  <c r="J3854" i="5"/>
  <c r="J3855" i="5"/>
  <c r="J3856" i="5"/>
  <c r="J3857" i="5"/>
  <c r="J3858" i="5"/>
  <c r="J3859" i="5"/>
  <c r="J3860" i="5"/>
  <c r="J3861" i="5"/>
  <c r="J3862" i="5"/>
  <c r="J3863" i="5"/>
  <c r="J3864" i="5"/>
  <c r="J3865" i="5"/>
  <c r="J3866" i="5"/>
  <c r="J3867" i="5"/>
  <c r="J3868" i="5"/>
  <c r="J3869" i="5"/>
  <c r="J3870" i="5"/>
  <c r="J3871" i="5"/>
  <c r="J3872" i="5"/>
  <c r="J3873" i="5"/>
  <c r="J3874" i="5"/>
  <c r="J3875" i="5"/>
  <c r="J3876" i="5"/>
  <c r="J3877" i="5"/>
  <c r="J3878" i="5"/>
  <c r="J3879" i="5"/>
  <c r="J3880" i="5"/>
  <c r="J3881" i="5"/>
  <c r="J3882" i="5"/>
  <c r="J3883" i="5"/>
  <c r="J3884" i="5"/>
  <c r="J3885" i="5"/>
  <c r="J3886" i="5"/>
  <c r="J3887" i="5"/>
  <c r="J3888" i="5"/>
  <c r="J3889" i="5"/>
  <c r="J3890" i="5"/>
  <c r="J3891" i="5"/>
  <c r="J3892" i="5"/>
  <c r="J3893" i="5"/>
  <c r="J3894" i="5"/>
  <c r="J3895" i="5"/>
  <c r="J3896" i="5"/>
  <c r="J3897" i="5"/>
  <c r="J3898" i="5"/>
  <c r="J3899" i="5"/>
  <c r="J3900" i="5"/>
  <c r="J3901" i="5"/>
  <c r="J3902" i="5"/>
  <c r="J3903" i="5"/>
  <c r="J3904" i="5"/>
  <c r="J3905" i="5"/>
  <c r="J3906" i="5"/>
  <c r="J3907" i="5"/>
  <c r="J3908" i="5"/>
  <c r="J3909" i="5"/>
  <c r="J3910" i="5"/>
  <c r="J3911" i="5"/>
  <c r="J3912" i="5"/>
  <c r="J3913" i="5"/>
  <c r="J3914" i="5"/>
  <c r="J3915" i="5"/>
  <c r="J3916" i="5"/>
  <c r="J3917" i="5"/>
  <c r="J3918" i="5"/>
  <c r="J3919" i="5"/>
  <c r="J3920" i="5"/>
  <c r="J3921" i="5"/>
  <c r="J3922" i="5"/>
  <c r="J3923" i="5"/>
  <c r="J3924" i="5"/>
  <c r="J3925" i="5"/>
  <c r="J3926" i="5"/>
  <c r="J3927" i="5"/>
  <c r="J3928" i="5"/>
  <c r="J3929" i="5"/>
  <c r="J3930" i="5"/>
  <c r="J3931" i="5"/>
  <c r="J3932" i="5"/>
  <c r="J3933" i="5"/>
  <c r="J3934" i="5"/>
  <c r="J3935" i="5"/>
  <c r="J3936" i="5"/>
  <c r="J3937" i="5"/>
  <c r="J3938" i="5"/>
  <c r="J3939" i="5"/>
  <c r="J3940" i="5"/>
  <c r="J3941" i="5"/>
  <c r="J3942" i="5"/>
  <c r="J3943" i="5"/>
  <c r="J3944" i="5"/>
  <c r="J3945" i="5"/>
  <c r="J3946" i="5"/>
  <c r="J3947" i="5"/>
  <c r="J3948" i="5"/>
  <c r="J3949" i="5"/>
  <c r="J3950" i="5"/>
  <c r="J3951" i="5"/>
  <c r="J3952" i="5"/>
  <c r="J3953" i="5"/>
  <c r="J3954" i="5"/>
  <c r="J3955" i="5"/>
  <c r="J3956" i="5"/>
  <c r="J3957" i="5"/>
  <c r="J3958" i="5"/>
  <c r="J3959" i="5"/>
  <c r="J3960" i="5"/>
  <c r="J3961" i="5"/>
  <c r="J3962" i="5"/>
  <c r="J3963" i="5"/>
  <c r="J3964" i="5"/>
  <c r="J3965" i="5"/>
  <c r="J3966" i="5"/>
  <c r="J3967" i="5"/>
  <c r="J3968" i="5"/>
  <c r="J3969" i="5"/>
  <c r="J3970" i="5"/>
  <c r="J3971" i="5"/>
  <c r="J3972" i="5"/>
  <c r="J3973" i="5"/>
  <c r="J3974" i="5"/>
  <c r="J3975" i="5"/>
  <c r="J3976" i="5"/>
  <c r="J3977" i="5"/>
  <c r="J3978" i="5"/>
  <c r="J3979" i="5"/>
  <c r="J3980" i="5"/>
  <c r="J3981" i="5"/>
  <c r="J3982" i="5"/>
  <c r="J3983" i="5"/>
  <c r="J3984" i="5"/>
  <c r="J3985" i="5"/>
  <c r="J3986" i="5"/>
  <c r="J3987" i="5"/>
  <c r="J3988" i="5"/>
  <c r="J3989" i="5"/>
  <c r="J3990" i="5"/>
  <c r="J3991" i="5"/>
  <c r="J3992" i="5"/>
  <c r="J3993" i="5"/>
  <c r="J3994" i="5"/>
  <c r="J3995" i="5"/>
  <c r="J3996" i="5"/>
  <c r="J3997" i="5"/>
  <c r="J3998" i="5"/>
  <c r="J3999" i="5"/>
  <c r="J4000" i="5"/>
  <c r="J4001" i="5"/>
  <c r="J4002" i="5"/>
  <c r="J4003" i="5"/>
  <c r="J4004" i="5"/>
  <c r="J4005" i="5"/>
  <c r="J4006" i="5"/>
  <c r="J4007" i="5"/>
  <c r="J4008" i="5"/>
  <c r="J4009" i="5"/>
  <c r="J4010" i="5"/>
  <c r="J4011" i="5"/>
  <c r="J4012" i="5"/>
  <c r="J4013" i="5"/>
  <c r="J4014" i="5"/>
  <c r="J4015" i="5"/>
  <c r="J4016" i="5"/>
  <c r="J4017" i="5"/>
  <c r="J4018" i="5"/>
  <c r="J4019" i="5"/>
  <c r="J4020" i="5"/>
  <c r="J4021" i="5"/>
  <c r="J4022" i="5"/>
  <c r="J4023" i="5"/>
  <c r="J4024" i="5"/>
  <c r="J4025" i="5"/>
  <c r="J4026" i="5"/>
  <c r="J4027" i="5"/>
  <c r="J4028" i="5"/>
  <c r="J4029" i="5"/>
  <c r="J4030" i="5"/>
  <c r="J4031" i="5"/>
  <c r="J4032" i="5"/>
  <c r="J4033" i="5"/>
  <c r="J4034" i="5"/>
  <c r="J4035" i="5"/>
  <c r="J4036" i="5"/>
  <c r="J4037" i="5"/>
  <c r="J4038" i="5"/>
  <c r="J4039" i="5"/>
  <c r="J4040" i="5"/>
  <c r="J4041" i="5"/>
  <c r="J4042" i="5"/>
  <c r="J4043" i="5"/>
  <c r="J4044" i="5"/>
  <c r="J4045" i="5"/>
  <c r="J4046" i="5"/>
  <c r="J4047" i="5"/>
  <c r="J4048" i="5"/>
  <c r="J4049" i="5"/>
  <c r="J4050" i="5"/>
  <c r="J4051" i="5"/>
  <c r="J4052" i="5"/>
  <c r="J4053" i="5"/>
  <c r="J4054" i="5"/>
  <c r="J4055" i="5"/>
  <c r="J4056" i="5"/>
  <c r="J4057" i="5"/>
  <c r="J4058" i="5"/>
  <c r="J4059" i="5"/>
  <c r="J4060" i="5"/>
  <c r="J4061" i="5"/>
  <c r="J4062" i="5"/>
  <c r="J4063" i="5"/>
  <c r="J4064" i="5"/>
  <c r="J4065" i="5"/>
  <c r="J4066" i="5"/>
  <c r="J4067" i="5"/>
  <c r="J4068" i="5"/>
  <c r="J4069" i="5"/>
  <c r="J4070" i="5"/>
  <c r="J4071" i="5"/>
  <c r="J4072" i="5"/>
  <c r="J4073" i="5"/>
  <c r="J4074" i="5"/>
  <c r="J4075" i="5"/>
  <c r="J4076" i="5"/>
  <c r="J4077" i="5"/>
  <c r="J4078" i="5"/>
  <c r="J4079" i="5"/>
  <c r="J4080" i="5"/>
  <c r="J4081" i="5"/>
  <c r="J4082" i="5"/>
  <c r="J4083" i="5"/>
  <c r="J4084" i="5"/>
  <c r="J4085" i="5"/>
  <c r="J4086" i="5"/>
  <c r="J4087" i="5"/>
  <c r="J4088" i="5"/>
  <c r="J4089" i="5"/>
  <c r="J4090" i="5"/>
  <c r="J4091" i="5"/>
  <c r="J4092" i="5"/>
  <c r="J4093" i="5"/>
  <c r="J4094" i="5"/>
  <c r="J4095" i="5"/>
  <c r="J4096" i="5"/>
  <c r="J4097" i="5"/>
  <c r="J4098" i="5"/>
  <c r="J4099" i="5"/>
  <c r="J4100" i="5"/>
  <c r="J4101" i="5"/>
  <c r="J4102" i="5"/>
  <c r="J4103" i="5"/>
  <c r="J4104" i="5"/>
  <c r="J4105" i="5"/>
  <c r="J4106" i="5"/>
  <c r="J4107" i="5"/>
  <c r="J4108" i="5"/>
  <c r="J4109" i="5"/>
  <c r="J4110" i="5"/>
  <c r="J4111" i="5"/>
  <c r="J4112" i="5"/>
  <c r="J4113" i="5"/>
  <c r="J4114" i="5"/>
  <c r="J4115" i="5"/>
  <c r="J4116" i="5"/>
  <c r="J4117" i="5"/>
  <c r="J4118" i="5"/>
  <c r="J4119" i="5"/>
  <c r="J4120" i="5"/>
  <c r="J4121" i="5"/>
  <c r="J4122" i="5"/>
  <c r="J4123" i="5"/>
  <c r="J4124" i="5"/>
  <c r="J4125" i="5"/>
  <c r="J4126" i="5"/>
  <c r="J4127" i="5"/>
  <c r="J4128" i="5"/>
  <c r="J4129" i="5"/>
  <c r="J4130" i="5"/>
  <c r="J4131" i="5"/>
  <c r="J4132" i="5"/>
  <c r="J4133" i="5"/>
  <c r="J4134" i="5"/>
  <c r="J4135" i="5"/>
  <c r="J4136" i="5"/>
  <c r="J4137" i="5"/>
  <c r="J4138" i="5"/>
  <c r="J4139" i="5"/>
  <c r="J4140" i="5"/>
  <c r="J4141" i="5"/>
  <c r="J4142" i="5"/>
  <c r="J4143" i="5"/>
  <c r="J4144" i="5"/>
  <c r="J4145" i="5"/>
  <c r="J4146" i="5"/>
  <c r="J4147" i="5"/>
  <c r="J4148" i="5"/>
  <c r="J4149" i="5"/>
  <c r="J4150" i="5"/>
  <c r="J4151" i="5"/>
  <c r="J4152" i="5"/>
  <c r="J4153" i="5"/>
  <c r="J4154" i="5"/>
  <c r="J4155" i="5"/>
  <c r="J4156" i="5"/>
  <c r="J4157" i="5"/>
  <c r="J4158" i="5"/>
  <c r="J4159" i="5"/>
  <c r="J4160" i="5"/>
  <c r="J4161" i="5"/>
  <c r="J4162" i="5"/>
  <c r="J4163" i="5"/>
  <c r="J4164" i="5"/>
  <c r="J4165" i="5"/>
  <c r="J4166" i="5"/>
  <c r="J4167" i="5"/>
  <c r="J4168" i="5"/>
  <c r="J4169" i="5"/>
  <c r="J4170" i="5"/>
  <c r="J4171" i="5"/>
  <c r="J4172" i="5"/>
  <c r="J4173" i="5"/>
  <c r="J4174" i="5"/>
  <c r="J4175" i="5"/>
  <c r="J4176" i="5"/>
  <c r="J4177" i="5"/>
  <c r="J4178" i="5"/>
  <c r="J4179" i="5"/>
  <c r="J4180" i="5"/>
  <c r="J4181" i="5"/>
  <c r="J4182" i="5"/>
  <c r="J4183" i="5"/>
  <c r="J4184" i="5"/>
  <c r="J4185" i="5"/>
  <c r="J4186" i="5"/>
  <c r="J4187" i="5"/>
  <c r="J4188" i="5"/>
  <c r="J4189" i="5"/>
  <c r="J4190" i="5"/>
  <c r="J4191" i="5"/>
  <c r="J4192" i="5"/>
  <c r="J4193" i="5"/>
  <c r="J4194" i="5"/>
  <c r="J4195" i="5"/>
  <c r="J4196" i="5"/>
  <c r="J4197" i="5"/>
  <c r="J4198" i="5"/>
  <c r="J4199" i="5"/>
  <c r="J4200" i="5"/>
  <c r="J4201" i="5"/>
  <c r="J4202" i="5"/>
  <c r="J4203" i="5"/>
  <c r="J4204" i="5"/>
  <c r="J4205" i="5"/>
  <c r="J4206" i="5"/>
  <c r="J4207" i="5"/>
  <c r="J4208" i="5"/>
  <c r="J4209" i="5"/>
  <c r="J4210" i="5"/>
  <c r="J4211" i="5"/>
  <c r="J4212" i="5"/>
  <c r="J4213" i="5"/>
  <c r="J4214" i="5"/>
  <c r="J4215" i="5"/>
  <c r="J4216" i="5"/>
  <c r="J4217" i="5"/>
  <c r="J4218" i="5"/>
  <c r="J4219" i="5"/>
  <c r="J4220" i="5"/>
  <c r="J4221" i="5"/>
  <c r="J4222" i="5"/>
  <c r="J4223" i="5"/>
  <c r="J4224" i="5"/>
  <c r="J4225" i="5"/>
  <c r="J4226" i="5"/>
  <c r="J4227" i="5"/>
  <c r="J4228" i="5"/>
  <c r="J4229" i="5"/>
  <c r="J4230" i="5"/>
  <c r="J4231" i="5"/>
  <c r="J4232" i="5"/>
  <c r="J4233" i="5"/>
  <c r="J4234" i="5"/>
  <c r="J4235" i="5"/>
  <c r="J4236" i="5"/>
  <c r="J4237" i="5"/>
  <c r="J4238" i="5"/>
  <c r="J4239" i="5"/>
  <c r="J4240" i="5"/>
  <c r="J4241" i="5"/>
  <c r="J4242" i="5"/>
  <c r="J4243" i="5"/>
  <c r="J4244" i="5"/>
  <c r="J4245" i="5"/>
  <c r="J4246" i="5"/>
  <c r="J4247" i="5"/>
  <c r="J4248" i="5"/>
  <c r="J4249" i="5"/>
  <c r="J4250" i="5"/>
  <c r="J4251" i="5"/>
  <c r="J4252" i="5"/>
  <c r="J4253" i="5"/>
  <c r="J4254" i="5"/>
  <c r="J4255" i="5"/>
  <c r="J4256" i="5"/>
  <c r="J4257" i="5"/>
  <c r="J4258" i="5"/>
  <c r="J4259" i="5"/>
  <c r="J4260" i="5"/>
  <c r="J4261" i="5"/>
  <c r="J4262" i="5"/>
  <c r="J4263" i="5"/>
  <c r="J4264" i="5"/>
  <c r="J4265" i="5"/>
  <c r="J4266" i="5"/>
  <c r="J4267" i="5"/>
  <c r="J4268" i="5"/>
  <c r="J4269" i="5"/>
  <c r="J4270" i="5"/>
  <c r="J4271" i="5"/>
  <c r="J4272" i="5"/>
  <c r="J4273" i="5"/>
  <c r="J4274" i="5"/>
  <c r="J4275" i="5"/>
  <c r="J4276" i="5"/>
  <c r="J4277" i="5"/>
  <c r="J4278" i="5"/>
  <c r="J4279" i="5"/>
  <c r="J4280" i="5"/>
  <c r="J4281" i="5"/>
  <c r="J4282" i="5"/>
  <c r="J4283" i="5"/>
  <c r="J4284" i="5"/>
  <c r="J4285" i="5"/>
  <c r="J4286" i="5"/>
  <c r="J4287" i="5"/>
  <c r="J4288" i="5"/>
  <c r="J4289" i="5"/>
  <c r="J4290" i="5"/>
  <c r="J4291" i="5"/>
  <c r="J4292" i="5"/>
  <c r="J4293" i="5"/>
  <c r="J4294" i="5"/>
  <c r="J4295" i="5"/>
  <c r="J4296" i="5"/>
  <c r="J4297" i="5"/>
  <c r="J4298" i="5"/>
  <c r="J4299" i="5"/>
  <c r="J4300" i="5"/>
  <c r="J4301" i="5"/>
  <c r="J4302" i="5"/>
  <c r="J4303" i="5"/>
  <c r="J4304" i="5"/>
  <c r="J4305" i="5"/>
  <c r="J4306" i="5"/>
  <c r="J4307" i="5"/>
  <c r="J4308" i="5"/>
  <c r="J4309" i="5"/>
  <c r="J4310" i="5"/>
  <c r="J4311" i="5"/>
  <c r="J4312" i="5"/>
  <c r="J4313" i="5"/>
  <c r="J4314" i="5"/>
  <c r="J4315" i="5"/>
  <c r="J4316" i="5"/>
  <c r="J4317" i="5"/>
  <c r="J4318" i="5"/>
  <c r="J4319" i="5"/>
  <c r="J4320" i="5"/>
  <c r="J4321" i="5"/>
  <c r="J4322" i="5"/>
  <c r="J4323" i="5"/>
  <c r="J4324" i="5"/>
  <c r="J4325" i="5"/>
  <c r="J4326" i="5"/>
  <c r="J4327" i="5"/>
  <c r="J4328" i="5"/>
  <c r="J4329" i="5"/>
  <c r="J4330" i="5"/>
  <c r="J4331" i="5"/>
  <c r="J4332" i="5"/>
  <c r="J4333" i="5"/>
  <c r="J4334" i="5"/>
  <c r="J4335" i="5"/>
  <c r="J4336" i="5"/>
  <c r="J4337" i="5"/>
  <c r="J4338" i="5"/>
  <c r="J4339" i="5"/>
  <c r="J4340" i="5"/>
  <c r="J4341" i="5"/>
  <c r="J4342" i="5"/>
  <c r="J4343" i="5"/>
  <c r="J4344" i="5"/>
  <c r="J4345" i="5"/>
  <c r="J4346" i="5"/>
  <c r="J4347" i="5"/>
  <c r="J4348" i="5"/>
  <c r="J4349" i="5"/>
  <c r="J4350" i="5"/>
  <c r="J4351" i="5"/>
  <c r="J4352" i="5"/>
  <c r="J4353" i="5"/>
  <c r="J4354" i="5"/>
  <c r="J4355" i="5"/>
  <c r="J4356" i="5"/>
  <c r="J4357" i="5"/>
  <c r="J4358" i="5"/>
  <c r="J4359" i="5"/>
  <c r="J4360" i="5"/>
  <c r="J4361" i="5"/>
  <c r="J4362" i="5"/>
  <c r="J4363" i="5"/>
  <c r="J4364" i="5"/>
  <c r="J4365" i="5"/>
  <c r="J4366" i="5"/>
  <c r="J4367" i="5"/>
  <c r="J4368" i="5"/>
  <c r="J4369" i="5"/>
  <c r="J4370" i="5"/>
  <c r="J4371" i="5"/>
  <c r="J4372" i="5"/>
  <c r="J4373" i="5"/>
  <c r="J4374" i="5"/>
  <c r="J4375" i="5"/>
  <c r="J4376" i="5"/>
  <c r="J4377" i="5"/>
  <c r="J4378" i="5"/>
  <c r="J4379" i="5"/>
  <c r="J4380" i="5"/>
  <c r="J4381" i="5"/>
  <c r="J4382" i="5"/>
  <c r="J4383" i="5"/>
  <c r="J4384" i="5"/>
  <c r="J4385" i="5"/>
  <c r="J4386" i="5"/>
  <c r="J4387" i="5"/>
  <c r="J4388" i="5"/>
  <c r="J4389" i="5"/>
  <c r="J4390" i="5"/>
  <c r="J4391" i="5"/>
  <c r="J4392" i="5"/>
  <c r="J4393" i="5"/>
  <c r="J4394" i="5"/>
  <c r="J4395" i="5"/>
  <c r="J4396" i="5"/>
  <c r="J4397" i="5"/>
  <c r="J4398" i="5"/>
  <c r="J4399" i="5"/>
  <c r="J4400" i="5"/>
  <c r="J4401" i="5"/>
  <c r="J4402" i="5"/>
  <c r="J4403" i="5"/>
  <c r="J4404" i="5"/>
  <c r="J4405" i="5"/>
  <c r="J4406" i="5"/>
  <c r="J4407" i="5"/>
  <c r="J4408" i="5"/>
  <c r="J4409" i="5"/>
  <c r="J4410" i="5"/>
  <c r="J4411" i="5"/>
  <c r="J4412" i="5"/>
  <c r="J4413" i="5"/>
  <c r="J4414" i="5"/>
  <c r="J4415" i="5"/>
  <c r="J4416" i="5"/>
  <c r="J4417" i="5"/>
  <c r="J4418" i="5"/>
  <c r="J4419" i="5"/>
  <c r="J4420" i="5"/>
  <c r="J4421" i="5"/>
  <c r="J4422" i="5"/>
  <c r="J4423" i="5"/>
  <c r="J4424" i="5"/>
  <c r="J4425" i="5"/>
  <c r="J4426" i="5"/>
  <c r="J4427" i="5"/>
  <c r="J4428" i="5"/>
  <c r="J4429" i="5"/>
  <c r="J4430" i="5"/>
  <c r="J4431" i="5"/>
  <c r="J4432" i="5"/>
  <c r="J4433" i="5"/>
  <c r="J4434" i="5"/>
  <c r="J4435" i="5"/>
  <c r="J4436" i="5"/>
  <c r="J4437" i="5"/>
  <c r="J4438" i="5"/>
  <c r="J4439" i="5"/>
  <c r="J4440" i="5"/>
  <c r="J4441" i="5"/>
  <c r="J4442" i="5"/>
  <c r="J4443" i="5"/>
  <c r="J4444" i="5"/>
  <c r="J4445" i="5"/>
  <c r="J4446" i="5"/>
  <c r="J4447" i="5"/>
  <c r="J4448" i="5"/>
  <c r="J4449" i="5"/>
  <c r="J4450" i="5"/>
  <c r="J4451" i="5"/>
  <c r="J4452" i="5"/>
  <c r="J4453" i="5"/>
  <c r="J4454" i="5"/>
  <c r="J4455" i="5"/>
  <c r="J4456" i="5"/>
  <c r="J4457" i="5"/>
  <c r="J4458" i="5"/>
  <c r="J4459" i="5"/>
  <c r="J4460" i="5"/>
  <c r="J4461" i="5"/>
  <c r="J4462" i="5"/>
  <c r="J4463" i="5"/>
  <c r="J4464" i="5"/>
  <c r="J4465" i="5"/>
  <c r="J4466" i="5"/>
  <c r="J4467" i="5"/>
  <c r="J4468" i="5"/>
  <c r="J4469" i="5"/>
  <c r="J4470" i="5"/>
  <c r="J4471" i="5"/>
  <c r="J4472" i="5"/>
  <c r="J4473" i="5"/>
  <c r="J4474" i="5"/>
  <c r="J4475" i="5"/>
  <c r="J4476" i="5"/>
  <c r="J4477" i="5"/>
  <c r="J4478" i="5"/>
  <c r="J4479" i="5"/>
  <c r="J4480" i="5"/>
  <c r="J4481" i="5"/>
  <c r="J4482" i="5"/>
  <c r="J4483" i="5"/>
  <c r="J4484" i="5"/>
  <c r="J4485" i="5"/>
  <c r="J4486" i="5"/>
  <c r="J4487" i="5"/>
  <c r="J4488" i="5"/>
  <c r="J4489" i="5"/>
  <c r="J4490" i="5"/>
  <c r="J4491" i="5"/>
  <c r="J4492" i="5"/>
  <c r="J4493" i="5"/>
  <c r="J4494" i="5"/>
  <c r="J4495" i="5"/>
  <c r="J4496" i="5"/>
  <c r="J4497" i="5"/>
  <c r="J4498" i="5"/>
  <c r="J4499" i="5"/>
  <c r="J4500" i="5"/>
  <c r="J4501" i="5"/>
  <c r="J4502" i="5"/>
  <c r="J4503" i="5"/>
  <c r="J4504" i="5"/>
  <c r="J4505" i="5"/>
  <c r="J4506" i="5"/>
  <c r="J4507" i="5"/>
  <c r="J4508" i="5"/>
  <c r="J4509" i="5"/>
  <c r="J4510" i="5"/>
  <c r="J4511" i="5"/>
  <c r="J4512" i="5"/>
  <c r="J4513" i="5"/>
  <c r="J4514" i="5"/>
  <c r="J4515" i="5"/>
  <c r="J4516" i="5"/>
  <c r="J4517" i="5"/>
  <c r="J4518" i="5"/>
  <c r="J4519" i="5"/>
  <c r="J4520" i="5"/>
  <c r="J4521" i="5"/>
  <c r="J4522" i="5"/>
  <c r="J4523" i="5"/>
  <c r="J4524" i="5"/>
  <c r="J4525" i="5"/>
  <c r="J4526" i="5"/>
  <c r="J4527" i="5"/>
  <c r="J4528" i="5"/>
  <c r="J4529" i="5"/>
  <c r="J4530" i="5"/>
  <c r="J4531" i="5"/>
  <c r="J4532" i="5"/>
  <c r="J4533" i="5"/>
  <c r="J4534" i="5"/>
  <c r="J4535" i="5"/>
  <c r="J4536" i="5"/>
  <c r="J4537" i="5"/>
  <c r="J4538" i="5"/>
  <c r="J4539" i="5"/>
  <c r="J4540" i="5"/>
  <c r="J4541" i="5"/>
  <c r="J4542" i="5"/>
  <c r="J4543" i="5"/>
  <c r="J4544" i="5"/>
  <c r="J4545" i="5"/>
  <c r="J4546" i="5"/>
  <c r="J4547" i="5"/>
  <c r="J4548" i="5"/>
  <c r="J4549" i="5"/>
  <c r="J4550" i="5"/>
  <c r="J4551" i="5"/>
  <c r="J4552" i="5"/>
  <c r="J4553" i="5"/>
  <c r="J4554" i="5"/>
  <c r="J4555" i="5"/>
  <c r="J4556" i="5"/>
  <c r="J4557" i="5"/>
  <c r="J4558" i="5"/>
  <c r="J4559" i="5"/>
  <c r="J4560" i="5"/>
  <c r="J4561" i="5"/>
  <c r="J4562" i="5"/>
  <c r="J4563" i="5"/>
  <c r="J4564" i="5"/>
  <c r="J4565" i="5"/>
  <c r="J4566" i="5"/>
  <c r="J4567" i="5"/>
  <c r="J4568" i="5"/>
  <c r="J4569" i="5"/>
  <c r="J4570" i="5"/>
  <c r="J4571" i="5"/>
  <c r="J4572" i="5"/>
  <c r="J4573" i="5"/>
  <c r="J4574" i="5"/>
  <c r="J4575" i="5"/>
  <c r="J4576" i="5"/>
  <c r="J4577" i="5"/>
  <c r="J4578" i="5"/>
  <c r="J4579" i="5"/>
  <c r="J4580" i="5"/>
  <c r="J4581" i="5"/>
  <c r="J4582" i="5"/>
  <c r="J4583" i="5"/>
  <c r="J4584" i="5"/>
  <c r="J4585" i="5"/>
  <c r="J4586" i="5"/>
  <c r="J4587" i="5"/>
  <c r="J4588" i="5"/>
  <c r="J4589" i="5"/>
  <c r="J4590" i="5"/>
  <c r="J4591" i="5"/>
  <c r="J4592" i="5"/>
  <c r="J4593" i="5"/>
  <c r="J4594" i="5"/>
  <c r="J4595" i="5"/>
  <c r="J4596" i="5"/>
  <c r="J4597" i="5"/>
  <c r="J4598" i="5"/>
  <c r="J4599" i="5"/>
  <c r="J4600" i="5"/>
  <c r="J4601" i="5"/>
  <c r="J4602" i="5"/>
  <c r="J4603" i="5"/>
  <c r="J4604" i="5"/>
  <c r="J4605" i="5"/>
  <c r="J4606" i="5"/>
  <c r="J4607" i="5"/>
  <c r="J4608" i="5"/>
  <c r="J4609" i="5"/>
  <c r="J4610" i="5"/>
  <c r="J4611" i="5"/>
  <c r="J4612" i="5"/>
  <c r="J4613" i="5"/>
  <c r="J4614" i="5"/>
  <c r="J4615" i="5"/>
  <c r="J4616" i="5"/>
  <c r="J4617" i="5"/>
  <c r="J4618" i="5"/>
  <c r="J4619" i="5"/>
  <c r="J4620" i="5"/>
  <c r="J4621" i="5"/>
  <c r="J4622" i="5"/>
  <c r="J4623" i="5"/>
  <c r="J4624" i="5"/>
  <c r="J4625" i="5"/>
  <c r="J4626" i="5"/>
  <c r="J4627" i="5"/>
  <c r="J4628" i="5"/>
  <c r="J4629" i="5"/>
  <c r="J4630" i="5"/>
  <c r="J4631" i="5"/>
  <c r="J4632" i="5"/>
  <c r="J4633" i="5"/>
  <c r="J4634" i="5"/>
  <c r="J4635" i="5"/>
  <c r="J4636" i="5"/>
  <c r="J4637" i="5"/>
  <c r="J4638" i="5"/>
  <c r="J4639" i="5"/>
  <c r="J4640" i="5"/>
  <c r="J4641" i="5"/>
  <c r="J4642" i="5"/>
  <c r="J4643" i="5"/>
  <c r="J4644" i="5"/>
  <c r="J4645" i="5"/>
  <c r="J4646" i="5"/>
  <c r="J4647" i="5"/>
  <c r="J4648" i="5"/>
  <c r="J4649" i="5"/>
  <c r="J4650" i="5"/>
  <c r="J4651" i="5"/>
  <c r="J4652" i="5"/>
  <c r="J4653" i="5"/>
  <c r="J4654" i="5"/>
  <c r="J4655" i="5"/>
  <c r="J4656" i="5"/>
  <c r="J4657" i="5"/>
  <c r="J4658" i="5"/>
  <c r="J4659" i="5"/>
  <c r="J4660" i="5"/>
  <c r="J4661" i="5"/>
  <c r="J4662" i="5"/>
  <c r="J4663" i="5"/>
  <c r="J4664" i="5"/>
  <c r="J4665" i="5"/>
  <c r="J4666" i="5"/>
  <c r="J4667" i="5"/>
  <c r="J4668" i="5"/>
  <c r="J4669" i="5"/>
  <c r="J4670" i="5"/>
  <c r="J4671" i="5"/>
  <c r="J4672" i="5"/>
  <c r="J4673" i="5"/>
  <c r="J4674" i="5"/>
  <c r="J4675" i="5"/>
  <c r="J4676" i="5"/>
  <c r="J4677" i="5"/>
  <c r="J4678" i="5"/>
  <c r="J4679" i="5"/>
  <c r="J4680" i="5"/>
  <c r="J4681" i="5"/>
  <c r="J4682" i="5"/>
  <c r="J4683" i="5"/>
  <c r="J4684" i="5"/>
  <c r="J4685" i="5"/>
  <c r="J4686" i="5"/>
  <c r="J4687" i="5"/>
  <c r="J4688" i="5"/>
  <c r="J4689" i="5"/>
  <c r="J4690" i="5"/>
  <c r="J4691" i="5"/>
  <c r="J4692" i="5"/>
  <c r="J4693" i="5"/>
  <c r="J4694" i="5"/>
  <c r="J4695" i="5"/>
  <c r="J4696" i="5"/>
  <c r="J4697" i="5"/>
  <c r="J4698" i="5"/>
  <c r="J4699" i="5"/>
  <c r="J4700" i="5"/>
  <c r="J4701" i="5"/>
  <c r="J4702" i="5"/>
  <c r="J4703" i="5"/>
  <c r="J4704" i="5"/>
  <c r="J4705" i="5"/>
  <c r="J4706" i="5"/>
  <c r="J4707" i="5"/>
  <c r="J4708" i="5"/>
  <c r="J4709" i="5"/>
  <c r="J4710" i="5"/>
  <c r="J4711" i="5"/>
  <c r="J4712" i="5"/>
  <c r="J4713" i="5"/>
  <c r="J4714" i="5"/>
  <c r="J4715" i="5"/>
  <c r="J4716" i="5"/>
  <c r="J4717" i="5"/>
  <c r="J4718" i="5"/>
  <c r="J4719" i="5"/>
  <c r="J4720" i="5"/>
  <c r="J4721" i="5"/>
  <c r="J4722" i="5"/>
  <c r="J4723" i="5"/>
  <c r="J4724" i="5"/>
  <c r="J4725" i="5"/>
  <c r="J4726" i="5"/>
  <c r="J4727" i="5"/>
  <c r="J4728" i="5"/>
  <c r="J4729" i="5"/>
  <c r="J4730" i="5"/>
  <c r="J4731" i="5"/>
  <c r="J4732" i="5"/>
  <c r="J4733" i="5"/>
  <c r="J4734" i="5"/>
  <c r="J4735" i="5"/>
  <c r="J4736" i="5"/>
  <c r="J4737" i="5"/>
  <c r="J4738" i="5"/>
  <c r="J4739" i="5"/>
  <c r="J4740" i="5"/>
  <c r="J4741" i="5"/>
  <c r="J4742" i="5"/>
  <c r="J4743" i="5"/>
  <c r="J4744" i="5"/>
  <c r="J4745" i="5"/>
  <c r="J4746" i="5"/>
  <c r="J4747" i="5"/>
  <c r="J4748" i="5"/>
  <c r="J4749" i="5"/>
  <c r="J4750" i="5"/>
  <c r="J4751" i="5"/>
  <c r="J4752" i="5"/>
  <c r="J4753" i="5"/>
  <c r="J4754" i="5"/>
  <c r="J4755" i="5"/>
  <c r="J4756" i="5"/>
  <c r="J4757" i="5"/>
  <c r="J4758" i="5"/>
  <c r="J4759" i="5"/>
  <c r="J4760" i="5"/>
  <c r="J4761" i="5"/>
  <c r="J4762" i="5"/>
  <c r="J4763" i="5"/>
  <c r="J4764" i="5"/>
  <c r="J4765" i="5"/>
  <c r="J4766" i="5"/>
  <c r="J4767" i="5"/>
  <c r="J4768" i="5"/>
  <c r="J4769" i="5"/>
  <c r="J4770" i="5"/>
  <c r="J4771" i="5"/>
  <c r="J4772" i="5"/>
  <c r="J4773" i="5"/>
  <c r="J4774" i="5"/>
  <c r="J4775" i="5"/>
  <c r="J4776" i="5"/>
  <c r="J4777" i="5"/>
  <c r="J4778" i="5"/>
  <c r="J4779" i="5"/>
  <c r="J4780" i="5"/>
  <c r="J4781" i="5"/>
  <c r="J4782" i="5"/>
  <c r="J4783" i="5"/>
  <c r="J4784" i="5"/>
  <c r="J4785" i="5"/>
  <c r="J4786" i="5"/>
  <c r="J4787" i="5"/>
  <c r="J4788" i="5"/>
  <c r="J4789" i="5"/>
  <c r="J4790" i="5"/>
  <c r="J4791" i="5"/>
  <c r="J4792" i="5"/>
  <c r="J4793" i="5"/>
  <c r="J4794" i="5"/>
  <c r="J4795" i="5"/>
  <c r="J4796" i="5"/>
  <c r="J4797" i="5"/>
  <c r="J4798" i="5"/>
  <c r="J4799" i="5"/>
  <c r="J4800" i="5"/>
  <c r="J4801" i="5"/>
  <c r="J4802" i="5"/>
  <c r="J4803" i="5"/>
  <c r="J4804" i="5"/>
  <c r="J4805" i="5"/>
  <c r="J4806" i="5"/>
  <c r="J4807" i="5"/>
  <c r="J4808" i="5"/>
  <c r="J4809" i="5"/>
  <c r="J4810" i="5"/>
  <c r="J4811" i="5"/>
  <c r="J4812" i="5"/>
  <c r="J4813" i="5"/>
  <c r="J4814" i="5"/>
  <c r="J4815" i="5"/>
  <c r="J4816" i="5"/>
  <c r="J4817" i="5"/>
  <c r="J4818" i="5"/>
  <c r="J4819" i="5"/>
  <c r="J4820" i="5"/>
  <c r="J4821" i="5"/>
  <c r="J4822" i="5"/>
  <c r="J4823" i="5"/>
  <c r="J4824" i="5"/>
  <c r="J4825" i="5"/>
  <c r="J4826" i="5"/>
  <c r="J4827" i="5"/>
  <c r="J4828" i="5"/>
  <c r="J4829" i="5"/>
  <c r="J4830" i="5"/>
  <c r="J4831" i="5"/>
  <c r="J4832" i="5"/>
  <c r="J4833" i="5"/>
  <c r="J4834" i="5"/>
  <c r="J4835" i="5"/>
  <c r="J4836" i="5"/>
  <c r="J4837" i="5"/>
  <c r="J4838" i="5"/>
  <c r="J4839" i="5"/>
  <c r="J4840" i="5"/>
  <c r="J4841" i="5"/>
  <c r="J4842" i="5"/>
  <c r="J4843" i="5"/>
  <c r="J4844" i="5"/>
  <c r="J4845" i="5"/>
  <c r="J4846" i="5"/>
  <c r="J4847" i="5"/>
  <c r="J4848" i="5"/>
  <c r="J4849" i="5"/>
  <c r="J4850" i="5"/>
  <c r="J4851" i="5"/>
  <c r="J4852" i="5"/>
  <c r="J4853" i="5"/>
  <c r="J4854" i="5"/>
  <c r="J4855" i="5"/>
  <c r="J4856" i="5"/>
  <c r="J4857" i="5"/>
  <c r="J4858" i="5"/>
  <c r="J4859" i="5"/>
  <c r="J4860" i="5"/>
  <c r="J4861" i="5"/>
  <c r="J4862" i="5"/>
  <c r="J4863" i="5"/>
  <c r="J4864" i="5"/>
  <c r="J4865" i="5"/>
  <c r="J4866" i="5"/>
  <c r="J4867" i="5"/>
  <c r="J4868" i="5"/>
  <c r="J4869" i="5"/>
  <c r="J4870" i="5"/>
  <c r="J4871" i="5"/>
  <c r="J4872" i="5"/>
  <c r="J4873" i="5"/>
  <c r="J4874" i="5"/>
  <c r="J4875" i="5"/>
  <c r="J4876" i="5"/>
  <c r="J4877" i="5"/>
  <c r="J4878" i="5"/>
  <c r="J4879" i="5"/>
  <c r="J4880" i="5"/>
  <c r="J4881" i="5"/>
  <c r="J4882" i="5"/>
  <c r="J4883" i="5"/>
  <c r="J4884" i="5"/>
  <c r="J4885" i="5"/>
  <c r="J4886" i="5"/>
  <c r="J4887" i="5"/>
  <c r="J4888" i="5"/>
  <c r="J4889" i="5"/>
  <c r="J4890" i="5"/>
  <c r="J4891" i="5"/>
  <c r="J4892" i="5"/>
  <c r="J4893" i="5"/>
  <c r="J4894" i="5"/>
  <c r="J4895" i="5"/>
  <c r="J4896" i="5"/>
  <c r="J4897" i="5"/>
  <c r="J4898" i="5"/>
  <c r="J4899" i="5"/>
  <c r="J4900" i="5"/>
  <c r="J4901" i="5"/>
  <c r="J4902" i="5"/>
  <c r="J4903" i="5"/>
  <c r="J4904" i="5"/>
  <c r="J4905" i="5"/>
  <c r="J4906" i="5"/>
  <c r="J4907" i="5"/>
  <c r="J4908" i="5"/>
  <c r="J4909" i="5"/>
  <c r="J4910" i="5"/>
  <c r="J4911" i="5"/>
  <c r="J4912" i="5"/>
  <c r="J4913" i="5"/>
  <c r="J4914" i="5"/>
  <c r="J4915" i="5"/>
  <c r="J4916" i="5"/>
  <c r="J4917" i="5"/>
  <c r="J4918" i="5"/>
  <c r="J4919" i="5"/>
  <c r="J4920" i="5"/>
  <c r="J4921" i="5"/>
  <c r="J4922" i="5"/>
  <c r="J4923" i="5"/>
  <c r="J4924" i="5"/>
  <c r="J4925" i="5"/>
  <c r="J4926" i="5"/>
  <c r="J4927" i="5"/>
  <c r="J4928" i="5"/>
  <c r="J4929" i="5"/>
  <c r="J4930" i="5"/>
  <c r="J4931" i="5"/>
  <c r="J4932" i="5"/>
  <c r="J4933" i="5"/>
  <c r="J4934" i="5"/>
  <c r="J4935" i="5"/>
  <c r="J4936" i="5"/>
  <c r="J4937" i="5"/>
  <c r="J4938" i="5"/>
  <c r="J4939" i="5"/>
  <c r="J4940" i="5"/>
  <c r="J4941" i="5"/>
  <c r="J4942" i="5"/>
  <c r="J4943" i="5"/>
  <c r="J4944" i="5"/>
  <c r="J4945" i="5"/>
  <c r="J4946" i="5"/>
  <c r="J4947" i="5"/>
  <c r="J4948" i="5"/>
  <c r="J4949" i="5"/>
  <c r="J4950" i="5"/>
  <c r="J4951" i="5"/>
  <c r="J4952" i="5"/>
  <c r="J4953" i="5"/>
  <c r="J4954" i="5"/>
  <c r="J4955" i="5"/>
  <c r="J4956" i="5"/>
  <c r="J4957" i="5"/>
  <c r="J4958" i="5"/>
  <c r="J4959" i="5"/>
  <c r="J4960" i="5"/>
  <c r="J4961" i="5"/>
  <c r="J4962" i="5"/>
  <c r="J4963" i="5"/>
  <c r="J4964" i="5"/>
  <c r="J4965" i="5"/>
  <c r="J4966" i="5"/>
  <c r="J4967" i="5"/>
  <c r="J4968" i="5"/>
  <c r="J4969" i="5"/>
  <c r="J4970" i="5"/>
  <c r="J4971" i="5"/>
  <c r="J4972" i="5"/>
  <c r="J4973" i="5"/>
  <c r="J4974" i="5"/>
  <c r="J4975" i="5"/>
  <c r="J4976" i="5"/>
  <c r="J4977" i="5"/>
  <c r="J4978" i="5"/>
  <c r="J4979" i="5"/>
  <c r="J4980" i="5"/>
  <c r="J4981" i="5"/>
  <c r="J4982" i="5"/>
  <c r="J4983" i="5"/>
  <c r="J4984" i="5"/>
  <c r="J4985" i="5"/>
  <c r="J4986" i="5"/>
  <c r="J4987" i="5"/>
  <c r="J4988" i="5"/>
  <c r="J4989" i="5"/>
  <c r="J4990" i="5"/>
  <c r="J4991" i="5"/>
  <c r="J4992" i="5"/>
  <c r="J4993" i="5"/>
  <c r="J4994" i="5"/>
  <c r="J4995" i="5"/>
  <c r="J4996" i="5"/>
  <c r="J4997" i="5"/>
  <c r="J4998" i="5"/>
  <c r="J4999" i="5"/>
  <c r="J5000" i="5"/>
  <c r="J5001" i="5"/>
  <c r="J5002" i="5"/>
  <c r="J5003" i="5"/>
  <c r="J5004" i="5"/>
  <c r="J5005" i="5"/>
  <c r="J5006" i="5"/>
  <c r="J5007" i="5"/>
  <c r="J5008" i="5"/>
  <c r="J5009" i="5"/>
  <c r="J5010" i="5"/>
  <c r="J5011" i="5"/>
  <c r="J5012" i="5"/>
  <c r="J5013" i="5"/>
  <c r="J5014" i="5"/>
  <c r="J5015" i="5"/>
  <c r="J5016" i="5"/>
  <c r="J5017" i="5"/>
  <c r="J5018" i="5"/>
  <c r="J5019" i="5"/>
  <c r="J5020" i="5"/>
  <c r="J5021" i="5"/>
  <c r="J5022" i="5"/>
  <c r="J5023" i="5"/>
  <c r="J5024" i="5"/>
  <c r="J5025" i="5"/>
  <c r="J5026" i="5"/>
  <c r="J5027" i="5"/>
  <c r="J5028" i="5"/>
  <c r="J5029" i="5"/>
  <c r="J5030" i="5"/>
  <c r="J5031" i="5"/>
  <c r="J5032" i="5"/>
  <c r="J5033" i="5"/>
  <c r="J5034" i="5"/>
  <c r="J5035" i="5"/>
  <c r="J5036" i="5"/>
  <c r="J5037" i="5"/>
  <c r="J5038" i="5"/>
  <c r="J5039" i="5"/>
  <c r="J5040" i="5"/>
  <c r="J5041" i="5"/>
  <c r="J5042" i="5"/>
  <c r="J5043" i="5"/>
  <c r="J5044" i="5"/>
  <c r="J5045" i="5"/>
  <c r="J5046" i="5"/>
  <c r="J5047" i="5"/>
  <c r="J5048" i="5"/>
  <c r="J5049" i="5"/>
  <c r="J5050" i="5"/>
  <c r="J5051" i="5"/>
  <c r="J5052" i="5"/>
  <c r="J5053" i="5"/>
  <c r="J5054" i="5"/>
  <c r="J5055" i="5"/>
  <c r="J5056" i="5"/>
  <c r="J5057" i="5"/>
  <c r="J5058" i="5"/>
  <c r="J5059" i="5"/>
  <c r="J5060" i="5"/>
  <c r="J5061" i="5"/>
  <c r="J5062" i="5"/>
  <c r="J5063" i="5"/>
  <c r="J5064" i="5"/>
  <c r="J5065" i="5"/>
  <c r="J5066" i="5"/>
  <c r="J5067" i="5"/>
  <c r="J5068" i="5"/>
  <c r="J5069" i="5"/>
  <c r="J5070" i="5"/>
  <c r="J5071" i="5"/>
  <c r="J5072" i="5"/>
  <c r="J5073" i="5"/>
  <c r="J5074" i="5"/>
  <c r="J5075" i="5"/>
  <c r="J5076" i="5"/>
  <c r="J5077" i="5"/>
  <c r="J5078" i="5"/>
  <c r="J5079" i="5"/>
  <c r="J5080" i="5"/>
  <c r="J5081" i="5"/>
  <c r="J5082" i="5"/>
  <c r="J5083" i="5"/>
  <c r="J5084" i="5"/>
  <c r="J5085" i="5"/>
  <c r="J5086" i="5"/>
  <c r="J5087" i="5"/>
  <c r="J5088" i="5"/>
  <c r="J5089" i="5"/>
  <c r="J5090" i="5"/>
  <c r="J5091" i="5"/>
  <c r="J5092" i="5"/>
  <c r="J5093" i="5"/>
  <c r="J5094" i="5"/>
  <c r="J5095" i="5"/>
  <c r="J5096" i="5"/>
  <c r="J5097" i="5"/>
  <c r="J5098" i="5"/>
  <c r="J5099" i="5"/>
  <c r="J5100" i="5"/>
  <c r="J5101" i="5"/>
  <c r="J5102" i="5"/>
  <c r="J5103" i="5"/>
  <c r="J5104" i="5"/>
  <c r="J5105" i="5"/>
  <c r="J5106" i="5"/>
  <c r="J5107" i="5"/>
  <c r="J5108" i="5"/>
  <c r="J5109" i="5"/>
  <c r="J5110" i="5"/>
  <c r="J5111" i="5"/>
  <c r="J5112" i="5"/>
  <c r="J5113" i="5"/>
  <c r="J5114" i="5"/>
  <c r="J5115" i="5"/>
  <c r="J5116" i="5"/>
  <c r="J5117" i="5"/>
  <c r="J5118" i="5"/>
  <c r="J5119" i="5"/>
  <c r="J5120" i="5"/>
  <c r="J5121" i="5"/>
  <c r="J5122" i="5"/>
  <c r="J5123" i="5"/>
  <c r="J5124" i="5"/>
  <c r="J5125" i="5"/>
  <c r="J5126" i="5"/>
  <c r="J5127" i="5"/>
  <c r="J5128" i="5"/>
  <c r="J5129" i="5"/>
  <c r="J5130" i="5"/>
  <c r="J5131" i="5"/>
  <c r="J5132" i="5"/>
  <c r="J5133" i="5"/>
  <c r="J5134" i="5"/>
  <c r="J5135" i="5"/>
  <c r="J5136" i="5"/>
  <c r="J5137" i="5"/>
  <c r="J5138" i="5"/>
  <c r="J5139" i="5"/>
  <c r="J5140" i="5"/>
  <c r="J5141" i="5"/>
  <c r="J5142" i="5"/>
  <c r="J5143" i="5"/>
  <c r="J5144" i="5"/>
  <c r="J5145" i="5"/>
  <c r="J5146" i="5"/>
  <c r="J5147" i="5"/>
  <c r="J5148" i="5"/>
  <c r="J5149" i="5"/>
  <c r="J5150" i="5"/>
  <c r="J5151" i="5"/>
  <c r="J5152" i="5"/>
  <c r="J5153" i="5"/>
  <c r="J5154" i="5"/>
  <c r="J5155" i="5"/>
  <c r="J5156" i="5"/>
  <c r="J5157" i="5"/>
  <c r="J5158" i="5"/>
  <c r="J5159" i="5"/>
  <c r="J5160" i="5"/>
  <c r="J5161" i="5"/>
  <c r="J5162" i="5"/>
  <c r="J5163" i="5"/>
  <c r="J5164" i="5"/>
  <c r="J5165" i="5"/>
  <c r="J5166" i="5"/>
  <c r="J5167" i="5"/>
  <c r="J5168" i="5"/>
  <c r="J5169" i="5"/>
  <c r="J5170" i="5"/>
  <c r="J5171" i="5"/>
  <c r="J5172" i="5"/>
  <c r="J5173" i="5"/>
  <c r="J5174" i="5"/>
  <c r="J5175" i="5"/>
  <c r="J5176" i="5"/>
  <c r="J5177" i="5"/>
  <c r="J5178" i="5"/>
  <c r="J5179" i="5"/>
  <c r="J5180" i="5"/>
  <c r="J5181" i="5"/>
  <c r="J5182" i="5"/>
  <c r="J5183" i="5"/>
  <c r="J5184" i="5"/>
  <c r="J5185" i="5"/>
  <c r="J5186" i="5"/>
  <c r="J5187" i="5"/>
  <c r="J5188" i="5"/>
  <c r="J5189" i="5"/>
  <c r="J5190" i="5"/>
  <c r="J5191" i="5"/>
  <c r="J5192" i="5"/>
  <c r="J5193" i="5"/>
  <c r="J5194" i="5"/>
  <c r="J5195" i="5"/>
  <c r="J5196" i="5"/>
  <c r="J5197" i="5"/>
  <c r="J5198" i="5"/>
  <c r="J5199" i="5"/>
  <c r="J5200" i="5"/>
  <c r="J5201" i="5"/>
  <c r="J5202" i="5"/>
  <c r="J5203" i="5"/>
  <c r="J5204" i="5"/>
  <c r="J5205" i="5"/>
  <c r="J5206" i="5"/>
  <c r="J5207" i="5"/>
  <c r="J5208" i="5"/>
  <c r="J5209" i="5"/>
  <c r="J5210" i="5"/>
  <c r="J5211" i="5"/>
  <c r="J5212" i="5"/>
  <c r="J5213" i="5"/>
  <c r="J5214" i="5"/>
  <c r="J5215" i="5"/>
  <c r="J5216" i="5"/>
  <c r="J5217" i="5"/>
  <c r="J5218" i="5"/>
  <c r="J5219" i="5"/>
  <c r="J5220" i="5"/>
  <c r="J5221" i="5"/>
  <c r="J5222" i="5"/>
  <c r="J5223" i="5"/>
  <c r="J5224" i="5"/>
  <c r="J5225" i="5"/>
  <c r="J5226" i="5"/>
  <c r="J5227" i="5"/>
  <c r="J5228" i="5"/>
  <c r="J5229" i="5"/>
  <c r="J5230" i="5"/>
  <c r="J5231" i="5"/>
  <c r="J5232" i="5"/>
  <c r="J5233" i="5"/>
  <c r="J5234" i="5"/>
  <c r="J5235" i="5"/>
  <c r="J5236" i="5"/>
  <c r="J5237" i="5"/>
  <c r="J5238" i="5"/>
  <c r="J5239" i="5"/>
  <c r="J5240" i="5"/>
  <c r="J5241" i="5"/>
  <c r="J5242" i="5"/>
  <c r="J5243" i="5"/>
  <c r="J5244" i="5"/>
  <c r="J5245" i="5"/>
  <c r="J5246" i="5"/>
  <c r="J5247" i="5"/>
  <c r="J5248" i="5"/>
  <c r="J5249" i="5"/>
  <c r="J5250" i="5"/>
  <c r="J5251" i="5"/>
  <c r="J5252" i="5"/>
  <c r="J5253" i="5"/>
  <c r="J5254" i="5"/>
  <c r="J5255" i="5"/>
  <c r="J5256" i="5"/>
  <c r="J5257" i="5"/>
  <c r="J5258" i="5"/>
  <c r="J5259" i="5"/>
  <c r="J5260" i="5"/>
  <c r="J5261" i="5"/>
  <c r="J5262" i="5"/>
  <c r="J5263" i="5"/>
  <c r="J5264" i="5"/>
  <c r="J5265" i="5"/>
  <c r="J5266" i="5"/>
  <c r="J5267" i="5"/>
  <c r="J5268" i="5"/>
  <c r="J5269" i="5"/>
  <c r="J5270" i="5"/>
  <c r="J5271" i="5"/>
  <c r="J5272" i="5"/>
  <c r="J5273" i="5"/>
  <c r="J5274" i="5"/>
  <c r="J5275" i="5"/>
  <c r="J5276" i="5"/>
  <c r="J5277" i="5"/>
  <c r="J5278" i="5"/>
  <c r="J5279" i="5"/>
  <c r="J5280" i="5"/>
  <c r="J5281" i="5"/>
  <c r="J5282" i="5"/>
  <c r="J5283" i="5"/>
  <c r="J5284" i="5"/>
  <c r="J5285" i="5"/>
  <c r="J5286" i="5"/>
  <c r="J5287" i="5"/>
  <c r="J5288" i="5"/>
  <c r="J5289" i="5"/>
  <c r="J5290" i="5"/>
  <c r="J5291" i="5"/>
  <c r="J5292" i="5"/>
  <c r="J5293" i="5"/>
  <c r="J5294" i="5"/>
  <c r="J5295" i="5"/>
  <c r="J5296" i="5"/>
  <c r="J5297" i="5"/>
  <c r="J5298" i="5"/>
  <c r="J5299" i="5"/>
  <c r="J5300" i="5"/>
  <c r="J5301" i="5"/>
  <c r="J5302" i="5"/>
  <c r="J5303" i="5"/>
  <c r="J5304" i="5"/>
  <c r="J5305" i="5"/>
  <c r="J5306" i="5"/>
  <c r="J5307" i="5"/>
  <c r="J5308" i="5"/>
  <c r="J5309" i="5"/>
  <c r="J5310" i="5"/>
  <c r="J5311" i="5"/>
  <c r="J5312" i="5"/>
  <c r="J5313" i="5"/>
  <c r="J5314" i="5"/>
  <c r="J5315" i="5"/>
  <c r="J5316" i="5"/>
  <c r="J5317" i="5"/>
  <c r="J5318" i="5"/>
  <c r="J5319" i="5"/>
  <c r="J5320" i="5"/>
  <c r="J5321" i="5"/>
  <c r="J5322" i="5"/>
  <c r="J5323" i="5"/>
  <c r="J5324" i="5"/>
  <c r="J5325" i="5"/>
  <c r="J5326" i="5"/>
  <c r="J5327" i="5"/>
  <c r="J5328" i="5"/>
  <c r="J5329" i="5"/>
  <c r="J5330" i="5"/>
  <c r="J5331" i="5"/>
  <c r="J5332" i="5"/>
  <c r="J5333" i="5"/>
  <c r="J5334" i="5"/>
  <c r="J5335" i="5"/>
  <c r="J5336" i="5"/>
  <c r="J5337" i="5"/>
  <c r="J5338" i="5"/>
  <c r="J5339" i="5"/>
  <c r="J5340" i="5"/>
  <c r="J5341" i="5"/>
  <c r="J5342" i="5"/>
  <c r="J5343" i="5"/>
  <c r="J5344" i="5"/>
  <c r="J5345" i="5"/>
  <c r="J5346" i="5"/>
  <c r="J5347" i="5"/>
  <c r="J5348" i="5"/>
  <c r="J5349" i="5"/>
  <c r="J5350" i="5"/>
  <c r="J5351" i="5"/>
  <c r="J5352" i="5"/>
  <c r="J5353" i="5"/>
  <c r="J5354" i="5"/>
  <c r="J5355" i="5"/>
  <c r="J5356" i="5"/>
  <c r="J5357" i="5"/>
  <c r="J5358" i="5"/>
  <c r="J5359" i="5"/>
  <c r="J5360" i="5"/>
  <c r="J5361" i="5"/>
  <c r="J5362" i="5"/>
  <c r="J5363" i="5"/>
  <c r="J5364" i="5"/>
  <c r="J5365" i="5"/>
  <c r="J5366" i="5"/>
  <c r="J5367" i="5"/>
  <c r="J5368" i="5"/>
  <c r="J5369" i="5"/>
  <c r="J5370" i="5"/>
  <c r="J5371" i="5"/>
  <c r="J5372" i="5"/>
  <c r="J5373" i="5"/>
  <c r="J5374" i="5"/>
  <c r="J5375" i="5"/>
  <c r="J5376" i="5"/>
  <c r="J5377" i="5"/>
  <c r="J5378" i="5"/>
  <c r="J5379" i="5"/>
  <c r="J5380" i="5"/>
  <c r="J5381" i="5"/>
  <c r="J5382" i="5"/>
  <c r="J5383" i="5"/>
  <c r="J5384" i="5"/>
  <c r="J5385" i="5"/>
  <c r="J5386" i="5"/>
  <c r="J5387" i="5"/>
  <c r="J5388" i="5"/>
  <c r="J5389" i="5"/>
  <c r="J5390" i="5"/>
  <c r="J5391" i="5"/>
  <c r="J5392" i="5"/>
  <c r="J5393" i="5"/>
  <c r="J5394" i="5"/>
  <c r="J5395" i="5"/>
  <c r="J5396" i="5"/>
  <c r="J5397" i="5"/>
  <c r="J5398" i="5"/>
  <c r="J5399" i="5"/>
  <c r="J5400" i="5"/>
  <c r="J5401" i="5"/>
  <c r="J5402" i="5"/>
  <c r="J5403" i="5"/>
  <c r="J5404" i="5"/>
  <c r="J5405" i="5"/>
  <c r="J5406" i="5"/>
  <c r="J5407" i="5"/>
  <c r="J5408" i="5"/>
  <c r="J5409" i="5"/>
  <c r="J5410" i="5"/>
  <c r="J5411" i="5"/>
  <c r="J5412" i="5"/>
  <c r="J5413" i="5"/>
  <c r="J5414" i="5"/>
  <c r="J5415" i="5"/>
  <c r="J5416" i="5"/>
  <c r="J5417" i="5"/>
  <c r="J5418" i="5"/>
  <c r="J5419" i="5"/>
  <c r="J5420" i="5"/>
  <c r="J5421" i="5"/>
  <c r="J5422" i="5"/>
  <c r="J5423" i="5"/>
  <c r="J5424" i="5"/>
  <c r="J5425" i="5"/>
  <c r="J5426" i="5"/>
  <c r="J5427" i="5"/>
  <c r="J5428" i="5"/>
  <c r="J5429" i="5"/>
  <c r="J5430" i="5"/>
  <c r="J5431" i="5"/>
  <c r="J5432" i="5"/>
  <c r="J5433" i="5"/>
  <c r="J5434" i="5"/>
  <c r="J5435" i="5"/>
  <c r="J5436" i="5"/>
  <c r="J5437" i="5"/>
  <c r="J5438" i="5"/>
  <c r="J5439" i="5"/>
  <c r="J5440" i="5"/>
  <c r="J5441" i="5"/>
  <c r="J5442" i="5"/>
  <c r="J5443" i="5"/>
  <c r="J5444" i="5"/>
  <c r="J5445" i="5"/>
  <c r="J5446" i="5"/>
  <c r="J5447" i="5"/>
  <c r="J5448" i="5"/>
  <c r="J5449" i="5"/>
  <c r="J5450" i="5"/>
  <c r="J5451" i="5"/>
  <c r="J5452" i="5"/>
  <c r="J5453" i="5"/>
  <c r="J5454" i="5"/>
  <c r="J5455" i="5"/>
  <c r="J5456" i="5"/>
  <c r="J5457" i="5"/>
  <c r="J5458" i="5"/>
  <c r="J5459" i="5"/>
  <c r="J5460" i="5"/>
  <c r="J5461" i="5"/>
  <c r="J5462" i="5"/>
  <c r="J5463" i="5"/>
  <c r="J5464" i="5"/>
  <c r="J5465" i="5"/>
  <c r="J5466" i="5"/>
  <c r="J5467" i="5"/>
  <c r="J5468" i="5"/>
  <c r="J5469" i="5"/>
  <c r="J5470" i="5"/>
  <c r="J5471" i="5"/>
  <c r="J5472" i="5"/>
  <c r="J5473" i="5"/>
  <c r="J5474" i="5"/>
  <c r="J5475" i="5"/>
  <c r="J5476" i="5"/>
  <c r="J5477" i="5"/>
  <c r="J5478" i="5"/>
  <c r="J5479" i="5"/>
  <c r="J5480" i="5"/>
  <c r="J5481" i="5"/>
  <c r="J5482" i="5"/>
  <c r="J5483" i="5"/>
  <c r="J5484" i="5"/>
  <c r="J5485" i="5"/>
  <c r="J5486" i="5"/>
  <c r="J5487" i="5"/>
  <c r="J5488" i="5"/>
  <c r="J5489" i="5"/>
  <c r="J5490" i="5"/>
  <c r="J5491" i="5"/>
  <c r="J5492" i="5"/>
  <c r="J5493" i="5"/>
  <c r="J5494" i="5"/>
  <c r="J5495" i="5"/>
  <c r="J5496" i="5"/>
  <c r="J5497" i="5"/>
  <c r="J5498" i="5"/>
  <c r="J5499" i="5"/>
  <c r="J5500" i="5"/>
  <c r="J5501" i="5"/>
  <c r="J5502" i="5"/>
  <c r="J5503" i="5"/>
  <c r="J5504" i="5"/>
  <c r="J5505" i="5"/>
  <c r="J5506" i="5"/>
  <c r="J5507" i="5"/>
  <c r="J5508" i="5"/>
  <c r="J5509" i="5"/>
  <c r="J5510" i="5"/>
  <c r="J5511" i="5"/>
  <c r="J5512" i="5"/>
  <c r="J5513" i="5"/>
  <c r="J5514" i="5"/>
  <c r="J5515" i="5"/>
  <c r="J5516" i="5"/>
  <c r="J5517" i="5"/>
  <c r="J5518" i="5"/>
  <c r="J5519" i="5"/>
  <c r="J5520" i="5"/>
  <c r="J5521" i="5"/>
  <c r="J5522" i="5"/>
  <c r="J5523" i="5"/>
  <c r="J5524" i="5"/>
  <c r="J5525" i="5"/>
  <c r="J5526" i="5"/>
  <c r="J5527" i="5"/>
  <c r="J5528" i="5"/>
  <c r="J5529" i="5"/>
  <c r="J5530" i="5"/>
  <c r="J5531" i="5"/>
  <c r="J5532" i="5"/>
  <c r="J5533" i="5"/>
  <c r="J5534" i="5"/>
  <c r="J5535" i="5"/>
  <c r="J5536" i="5"/>
  <c r="J5537" i="5"/>
  <c r="J5538" i="5"/>
  <c r="J5539" i="5"/>
  <c r="J5540" i="5"/>
  <c r="J5541" i="5"/>
  <c r="J5542" i="5"/>
  <c r="J5543" i="5"/>
  <c r="J5544" i="5"/>
  <c r="J5545" i="5"/>
  <c r="J5546" i="5"/>
  <c r="J5547" i="5"/>
  <c r="J5548" i="5"/>
  <c r="J5549" i="5"/>
  <c r="J5550" i="5"/>
  <c r="J5551" i="5"/>
  <c r="J5552" i="5"/>
  <c r="J5553" i="5"/>
  <c r="J5554" i="5"/>
  <c r="J5555" i="5"/>
  <c r="J5556" i="5"/>
  <c r="J5557" i="5"/>
  <c r="J5558" i="5"/>
  <c r="J5559" i="5"/>
  <c r="J5560" i="5"/>
  <c r="J5561" i="5"/>
  <c r="J5562" i="5"/>
  <c r="J5563" i="5"/>
  <c r="J5564" i="5"/>
  <c r="J5565" i="5"/>
  <c r="J5566" i="5"/>
  <c r="J5567" i="5"/>
  <c r="J5568" i="5"/>
  <c r="J5569" i="5"/>
  <c r="J5570" i="5"/>
  <c r="J5571" i="5"/>
  <c r="J5572" i="5"/>
  <c r="J5573" i="5"/>
  <c r="J5574" i="5"/>
  <c r="J5575" i="5"/>
  <c r="J5576" i="5"/>
  <c r="J5577" i="5"/>
  <c r="J5578" i="5"/>
  <c r="J5579" i="5"/>
  <c r="J5580" i="5"/>
  <c r="J5581" i="5"/>
  <c r="J5582" i="5"/>
  <c r="J5583" i="5"/>
  <c r="J5584" i="5"/>
  <c r="J5585" i="5"/>
  <c r="J5586" i="5"/>
  <c r="J5587" i="5"/>
  <c r="J5588" i="5"/>
  <c r="J5589" i="5"/>
  <c r="J5590" i="5"/>
  <c r="J5591" i="5"/>
  <c r="J5592" i="5"/>
  <c r="J5593" i="5"/>
  <c r="J5594" i="5"/>
  <c r="J5595" i="5"/>
  <c r="J5596" i="5"/>
  <c r="J5597" i="5"/>
  <c r="J5598" i="5"/>
  <c r="J5599" i="5"/>
  <c r="J5600" i="5"/>
  <c r="J5601" i="5"/>
  <c r="J5602" i="5"/>
  <c r="J5603" i="5"/>
  <c r="J5604" i="5"/>
  <c r="J5605" i="5"/>
  <c r="J5606" i="5"/>
  <c r="J5607" i="5"/>
  <c r="J5608" i="5"/>
  <c r="J5609" i="5"/>
  <c r="J5610" i="5"/>
  <c r="J5611" i="5"/>
  <c r="J5612" i="5"/>
  <c r="J5613" i="5"/>
  <c r="J5614" i="5"/>
  <c r="J5615" i="5"/>
  <c r="J5616" i="5"/>
  <c r="J5617" i="5"/>
  <c r="J5618" i="5"/>
  <c r="J5619" i="5"/>
  <c r="J5620" i="5"/>
  <c r="J5621" i="5"/>
  <c r="J5622" i="5"/>
  <c r="J5623" i="5"/>
  <c r="J5624" i="5"/>
  <c r="J5625" i="5"/>
  <c r="J5626" i="5"/>
  <c r="J5627" i="5"/>
  <c r="J5628" i="5"/>
  <c r="J5629" i="5"/>
  <c r="J5630" i="5"/>
  <c r="J5631" i="5"/>
  <c r="J5632" i="5"/>
  <c r="J5633" i="5"/>
  <c r="J5634" i="5"/>
  <c r="J5635" i="5"/>
  <c r="J5636" i="5"/>
  <c r="J5637" i="5"/>
  <c r="J5638" i="5"/>
  <c r="J5639" i="5"/>
  <c r="J5640" i="5"/>
  <c r="J5641" i="5"/>
  <c r="J5642" i="5"/>
  <c r="J5643" i="5"/>
  <c r="J5644" i="5"/>
  <c r="J5645" i="5"/>
  <c r="J5646" i="5"/>
  <c r="J5647" i="5"/>
  <c r="J5648" i="5"/>
  <c r="J5649" i="5"/>
  <c r="J5650" i="5"/>
  <c r="J5651" i="5"/>
  <c r="J5652" i="5"/>
  <c r="J5653" i="5"/>
  <c r="J5654" i="5"/>
  <c r="J5655" i="5"/>
  <c r="J5656" i="5"/>
  <c r="J5657" i="5"/>
  <c r="J5658" i="5"/>
  <c r="J5659" i="5"/>
  <c r="J5660" i="5"/>
  <c r="J5661" i="5"/>
  <c r="J5662" i="5"/>
  <c r="J5663" i="5"/>
  <c r="J5664" i="5"/>
  <c r="J5665" i="5"/>
  <c r="J5666" i="5"/>
  <c r="J5667" i="5"/>
  <c r="J5668" i="5"/>
  <c r="J5669" i="5"/>
  <c r="J5670" i="5"/>
  <c r="J5671" i="5"/>
  <c r="J5672" i="5"/>
  <c r="J5673" i="5"/>
  <c r="J5674" i="5"/>
  <c r="J5675" i="5"/>
  <c r="J5676" i="5"/>
  <c r="J5677" i="5"/>
  <c r="J5678" i="5"/>
  <c r="J5679" i="5"/>
  <c r="J5680" i="5"/>
  <c r="J5681" i="5"/>
  <c r="J5682" i="5"/>
  <c r="J5683" i="5"/>
  <c r="J5684" i="5"/>
  <c r="J5685" i="5"/>
  <c r="J5686" i="5"/>
  <c r="J5687" i="5"/>
  <c r="J5688" i="5"/>
  <c r="J5689" i="5"/>
  <c r="J5690" i="5"/>
  <c r="J5691" i="5"/>
  <c r="J5692" i="5"/>
  <c r="J5693" i="5"/>
  <c r="J5694" i="5"/>
  <c r="J5695" i="5"/>
  <c r="J5696" i="5"/>
  <c r="J5697" i="5"/>
  <c r="J5698" i="5"/>
  <c r="J5699" i="5"/>
  <c r="J5700" i="5"/>
  <c r="J5701" i="5"/>
  <c r="J5702" i="5"/>
  <c r="J5703" i="5"/>
  <c r="J5704" i="5"/>
  <c r="J5705" i="5"/>
  <c r="J5706" i="5"/>
  <c r="J5707" i="5"/>
  <c r="J5708" i="5"/>
  <c r="J5709" i="5"/>
  <c r="J5710" i="5"/>
  <c r="J5711" i="5"/>
  <c r="J5712" i="5"/>
  <c r="J5713" i="5"/>
  <c r="J5714" i="5"/>
  <c r="J5715" i="5"/>
  <c r="J5716" i="5"/>
  <c r="J5717" i="5"/>
  <c r="J5718" i="5"/>
  <c r="J5719" i="5"/>
  <c r="J5720" i="5"/>
  <c r="J5721" i="5"/>
  <c r="J5722" i="5"/>
  <c r="J5723" i="5"/>
  <c r="J5724" i="5"/>
  <c r="J5725" i="5"/>
  <c r="J5726" i="5"/>
  <c r="J5727" i="5"/>
  <c r="J5728" i="5"/>
  <c r="J5729" i="5"/>
  <c r="J5730" i="5"/>
  <c r="J5731" i="5"/>
  <c r="J5732" i="5"/>
  <c r="J5733" i="5"/>
  <c r="J5734" i="5"/>
  <c r="J5735" i="5"/>
  <c r="J5736" i="5"/>
  <c r="J5737" i="5"/>
  <c r="J5738" i="5"/>
  <c r="J5739" i="5"/>
  <c r="J5740" i="5"/>
  <c r="J5741" i="5"/>
  <c r="J5742" i="5"/>
  <c r="J5743" i="5"/>
  <c r="J5744" i="5"/>
  <c r="J5745" i="5"/>
  <c r="J5746" i="5"/>
  <c r="J5747" i="5"/>
  <c r="J5748" i="5"/>
  <c r="J5749" i="5"/>
  <c r="J5750" i="5"/>
  <c r="J5751" i="5"/>
  <c r="J5752" i="5"/>
  <c r="J5753" i="5"/>
  <c r="J5754" i="5"/>
  <c r="J5755" i="5"/>
  <c r="J5756" i="5"/>
  <c r="J5757" i="5"/>
  <c r="J5758" i="5"/>
  <c r="J5759" i="5"/>
  <c r="J5760" i="5"/>
  <c r="J5761" i="5"/>
  <c r="J5762" i="5"/>
  <c r="J5763" i="5"/>
  <c r="J5764" i="5"/>
  <c r="J5765" i="5"/>
  <c r="J5766" i="5"/>
  <c r="J5767" i="5"/>
  <c r="J5768" i="5"/>
  <c r="J5769" i="5"/>
  <c r="J5770" i="5"/>
  <c r="J5771" i="5"/>
  <c r="J5772" i="5"/>
  <c r="J5773" i="5"/>
  <c r="J5774" i="5"/>
  <c r="J5775" i="5"/>
  <c r="J5776" i="5"/>
  <c r="J5777" i="5"/>
  <c r="J5778" i="5"/>
  <c r="J5779" i="5"/>
  <c r="J5780" i="5"/>
  <c r="J5781" i="5"/>
  <c r="J5782" i="5"/>
  <c r="J5783" i="5"/>
  <c r="J5784" i="5"/>
  <c r="J5785" i="5"/>
  <c r="J5786" i="5"/>
  <c r="J5787" i="5"/>
  <c r="J5788" i="5"/>
  <c r="J5789" i="5"/>
  <c r="J5790" i="5"/>
  <c r="J5791" i="5"/>
  <c r="J5792" i="5"/>
  <c r="J5793" i="5"/>
  <c r="J5794" i="5"/>
  <c r="J5795" i="5"/>
  <c r="J5796" i="5"/>
  <c r="J5797" i="5"/>
  <c r="J5798" i="5"/>
  <c r="J5799" i="5"/>
  <c r="J5800" i="5"/>
  <c r="J5801" i="5"/>
  <c r="J5802" i="5"/>
  <c r="J5803" i="5"/>
  <c r="J5804" i="5"/>
  <c r="J5805" i="5"/>
  <c r="J5806" i="5"/>
  <c r="J5807" i="5"/>
  <c r="J5808" i="5"/>
  <c r="J5809" i="5"/>
  <c r="J5810" i="5"/>
  <c r="J5811" i="5"/>
  <c r="J5812" i="5"/>
  <c r="J5813" i="5"/>
  <c r="J5814" i="5"/>
  <c r="J5815" i="5"/>
  <c r="J5816" i="5"/>
  <c r="J5817" i="5"/>
  <c r="J5818" i="5"/>
  <c r="J5819" i="5"/>
  <c r="J5820" i="5"/>
  <c r="J5821" i="5"/>
  <c r="J5822" i="5"/>
  <c r="J5823" i="5"/>
  <c r="J5824" i="5"/>
  <c r="J5825" i="5"/>
  <c r="J5826" i="5"/>
  <c r="J5827" i="5"/>
  <c r="J5828" i="5"/>
  <c r="J5829" i="5"/>
  <c r="J5830" i="5"/>
  <c r="J5831" i="5"/>
  <c r="J5832" i="5"/>
  <c r="J5833" i="5"/>
  <c r="J5834" i="5"/>
  <c r="J5835" i="5"/>
  <c r="J5836" i="5"/>
  <c r="J5837" i="5"/>
  <c r="J5838" i="5"/>
  <c r="J5839" i="5"/>
  <c r="J5840" i="5"/>
  <c r="J5841" i="5"/>
  <c r="J5842" i="5"/>
  <c r="J5843" i="5"/>
  <c r="J5844" i="5"/>
  <c r="J5845" i="5"/>
  <c r="J5846" i="5"/>
  <c r="J5847" i="5"/>
  <c r="J5848" i="5"/>
  <c r="J5849" i="5"/>
  <c r="J5850" i="5"/>
  <c r="J5851" i="5"/>
  <c r="J5852" i="5"/>
  <c r="J5853" i="5"/>
  <c r="J5854" i="5"/>
  <c r="J5855" i="5"/>
  <c r="J5856" i="5"/>
  <c r="J5857" i="5"/>
  <c r="J5858" i="5"/>
  <c r="J5859" i="5"/>
  <c r="J5860" i="5"/>
  <c r="J5861" i="5"/>
  <c r="J5862" i="5"/>
  <c r="J5863" i="5"/>
  <c r="J5864" i="5"/>
  <c r="J5865" i="5"/>
  <c r="J5866" i="5"/>
  <c r="J5867" i="5"/>
  <c r="J5868" i="5"/>
  <c r="J5869" i="5"/>
  <c r="J5870" i="5"/>
  <c r="J5871" i="5"/>
  <c r="J5872" i="5"/>
  <c r="J5873" i="5"/>
  <c r="J5874" i="5"/>
  <c r="J5875" i="5"/>
  <c r="J5876" i="5"/>
  <c r="J5877" i="5"/>
  <c r="J5878" i="5"/>
  <c r="J5879" i="5"/>
  <c r="J5880" i="5"/>
  <c r="J5881" i="5"/>
  <c r="J5882" i="5"/>
  <c r="J5883" i="5"/>
  <c r="J5884" i="5"/>
  <c r="J5885" i="5"/>
  <c r="J5886" i="5"/>
  <c r="J5887" i="5"/>
  <c r="J5888" i="5"/>
  <c r="J5889" i="5"/>
  <c r="J5890" i="5"/>
  <c r="J5891" i="5"/>
  <c r="J5892" i="5"/>
  <c r="J5893" i="5"/>
  <c r="J5894" i="5"/>
  <c r="J5895" i="5"/>
  <c r="J5896" i="5"/>
  <c r="J5897" i="5"/>
  <c r="J5898" i="5"/>
  <c r="J5899" i="5"/>
  <c r="J5900" i="5"/>
  <c r="J5901" i="5"/>
  <c r="J5902" i="5"/>
  <c r="J5903" i="5"/>
  <c r="J5904" i="5"/>
  <c r="J5905" i="5"/>
  <c r="J5906" i="5"/>
  <c r="J5907" i="5"/>
  <c r="J5908" i="5"/>
  <c r="J5909" i="5"/>
  <c r="J5910" i="5"/>
  <c r="J5911" i="5"/>
  <c r="J5912" i="5"/>
  <c r="J5913" i="5"/>
  <c r="J5914" i="5"/>
  <c r="J5915" i="5"/>
  <c r="J5916" i="5"/>
  <c r="J5917" i="5"/>
  <c r="J5918" i="5"/>
  <c r="J5919" i="5"/>
  <c r="J5920" i="5"/>
  <c r="J5921" i="5"/>
  <c r="J5922" i="5"/>
  <c r="J5923" i="5"/>
  <c r="J5924" i="5"/>
  <c r="J5925" i="5"/>
  <c r="J5926" i="5"/>
  <c r="J5927" i="5"/>
  <c r="J5928" i="5"/>
  <c r="J5929" i="5"/>
  <c r="J5930" i="5"/>
  <c r="J5931" i="5"/>
  <c r="J5932" i="5"/>
  <c r="J5933" i="5"/>
  <c r="J5934" i="5"/>
  <c r="J5935" i="5"/>
  <c r="J5936" i="5"/>
  <c r="J5937" i="5"/>
  <c r="J5938" i="5"/>
  <c r="J5939" i="5"/>
  <c r="J5940" i="5"/>
  <c r="J5941" i="5"/>
  <c r="J5942" i="5"/>
  <c r="J5943" i="5"/>
  <c r="J5944" i="5"/>
  <c r="J5945" i="5"/>
  <c r="J5946" i="5"/>
  <c r="J5947" i="5"/>
  <c r="J5948" i="5"/>
  <c r="J5949" i="5"/>
  <c r="J5950" i="5"/>
  <c r="J5951" i="5"/>
  <c r="J5952" i="5"/>
  <c r="J5953" i="5"/>
  <c r="J5954" i="5"/>
  <c r="J5955" i="5"/>
  <c r="J5956" i="5"/>
  <c r="J5957" i="5"/>
  <c r="J5958" i="5"/>
  <c r="J5959" i="5"/>
  <c r="J5960" i="5"/>
  <c r="J5961" i="5"/>
  <c r="J5962" i="5"/>
  <c r="J5963" i="5"/>
  <c r="J5964" i="5"/>
  <c r="J5965" i="5"/>
  <c r="J5966" i="5"/>
  <c r="J5967" i="5"/>
  <c r="J5968" i="5"/>
  <c r="J5969" i="5"/>
  <c r="J5970" i="5"/>
  <c r="J5971" i="5"/>
  <c r="J5972" i="5"/>
  <c r="J5973" i="5"/>
  <c r="J5974" i="5"/>
  <c r="J5975" i="5"/>
  <c r="J5976" i="5"/>
  <c r="J5977" i="5"/>
  <c r="J5978" i="5"/>
  <c r="J5979" i="5"/>
  <c r="J5980" i="5"/>
  <c r="J5981" i="5"/>
  <c r="J5982" i="5"/>
  <c r="J5983" i="5"/>
  <c r="J5984" i="5"/>
  <c r="J5985" i="5"/>
  <c r="J5986" i="5"/>
  <c r="J5987" i="5"/>
  <c r="J5988" i="5"/>
  <c r="J5989" i="5"/>
  <c r="J5990" i="5"/>
  <c r="J5991" i="5"/>
  <c r="J5992" i="5"/>
  <c r="J5993" i="5"/>
  <c r="J5994" i="5"/>
  <c r="J5995" i="5"/>
  <c r="J5996" i="5"/>
  <c r="J5997" i="5"/>
  <c r="J5998" i="5"/>
  <c r="J5999" i="5"/>
  <c r="J6000" i="5"/>
  <c r="J6001" i="5"/>
  <c r="J6002" i="5"/>
  <c r="J6003" i="5"/>
  <c r="J6004" i="5"/>
  <c r="J6005" i="5"/>
  <c r="J6006" i="5"/>
  <c r="J6007" i="5"/>
  <c r="J6008" i="5"/>
  <c r="J6009" i="5"/>
  <c r="J6010" i="5"/>
  <c r="J6011" i="5"/>
  <c r="J6012" i="5"/>
  <c r="J6013" i="5"/>
  <c r="J6014" i="5"/>
  <c r="J6015" i="5"/>
  <c r="J6016" i="5"/>
  <c r="J6017" i="5"/>
  <c r="J6018" i="5"/>
  <c r="J6019" i="5"/>
  <c r="J6020" i="5"/>
  <c r="J6021" i="5"/>
  <c r="J6022" i="5"/>
  <c r="J6023" i="5"/>
  <c r="J6024" i="5"/>
  <c r="J6025" i="5"/>
  <c r="J6026" i="5"/>
  <c r="J6027" i="5"/>
  <c r="J6028" i="5"/>
  <c r="J6029" i="5"/>
  <c r="J6030" i="5"/>
  <c r="J6031" i="5"/>
  <c r="J6032" i="5"/>
  <c r="J6033" i="5"/>
  <c r="J6034" i="5"/>
  <c r="J6035" i="5"/>
  <c r="J6036" i="5"/>
  <c r="J6037" i="5"/>
  <c r="J6038" i="5"/>
  <c r="J6039" i="5"/>
  <c r="J6040" i="5"/>
  <c r="J6041" i="5"/>
  <c r="J6042" i="5"/>
  <c r="J6043" i="5"/>
  <c r="J6044" i="5"/>
  <c r="J6045" i="5"/>
  <c r="J6046" i="5"/>
  <c r="J6047" i="5"/>
  <c r="J6048" i="5"/>
  <c r="J6049" i="5"/>
  <c r="J6050" i="5"/>
  <c r="J6051" i="5"/>
  <c r="J6052" i="5"/>
  <c r="J6053" i="5"/>
  <c r="J6054" i="5"/>
  <c r="J6055" i="5"/>
  <c r="J6056" i="5"/>
  <c r="J6057" i="5"/>
  <c r="J6058" i="5"/>
  <c r="J6059" i="5"/>
  <c r="J6060" i="5"/>
  <c r="J6061" i="5"/>
  <c r="J6062" i="5"/>
  <c r="J6063" i="5"/>
  <c r="J6064" i="5"/>
  <c r="J6065" i="5"/>
  <c r="J6066" i="5"/>
  <c r="J6067" i="5"/>
  <c r="J6068" i="5"/>
  <c r="J6069" i="5"/>
  <c r="J6070" i="5"/>
  <c r="J6071" i="5"/>
  <c r="J6072" i="5"/>
  <c r="J6073" i="5"/>
  <c r="J6074" i="5"/>
  <c r="J6075" i="5"/>
  <c r="J6076" i="5"/>
  <c r="J6077" i="5"/>
  <c r="J6078" i="5"/>
  <c r="J6079" i="5"/>
  <c r="J6080" i="5"/>
  <c r="J6081" i="5"/>
  <c r="J6082" i="5"/>
  <c r="J6083" i="5"/>
  <c r="J6084" i="5"/>
  <c r="J6085" i="5"/>
  <c r="J6086" i="5"/>
  <c r="J6087" i="5"/>
  <c r="J6088" i="5"/>
  <c r="J6089" i="5"/>
  <c r="J6090" i="5"/>
  <c r="J6091" i="5"/>
  <c r="J6092" i="5"/>
  <c r="J6093" i="5"/>
  <c r="J6094" i="5"/>
  <c r="J6095" i="5"/>
  <c r="J6096" i="5"/>
  <c r="J6097" i="5"/>
  <c r="J6098" i="5"/>
  <c r="J6099" i="5"/>
  <c r="J6100" i="5"/>
  <c r="J6101" i="5"/>
  <c r="J6102" i="5"/>
  <c r="J6103" i="5"/>
  <c r="J6104" i="5"/>
  <c r="J6105" i="5"/>
  <c r="J6106" i="5"/>
  <c r="J6107" i="5"/>
  <c r="J6108" i="5"/>
  <c r="J6109" i="5"/>
  <c r="J6110" i="5"/>
  <c r="J6111" i="5"/>
  <c r="J6112" i="5"/>
  <c r="J6113" i="5"/>
  <c r="J6114" i="5"/>
  <c r="J6115" i="5"/>
  <c r="J6116" i="5"/>
  <c r="J6117" i="5"/>
  <c r="J6118" i="5"/>
  <c r="J6119" i="5"/>
  <c r="J6120" i="5"/>
  <c r="J6121" i="5"/>
  <c r="J6122" i="5"/>
  <c r="J6123" i="5"/>
  <c r="J6124" i="5"/>
  <c r="J6125" i="5"/>
  <c r="J6126" i="5"/>
  <c r="J6127" i="5"/>
  <c r="J6128" i="5"/>
  <c r="J6129" i="5"/>
  <c r="J6130" i="5"/>
  <c r="J6131" i="5"/>
  <c r="J6132" i="5"/>
  <c r="J6133" i="5"/>
  <c r="J6134" i="5"/>
  <c r="J6135" i="5"/>
  <c r="J6136" i="5"/>
  <c r="J6137" i="5"/>
  <c r="J6138" i="5"/>
  <c r="J6139" i="5"/>
  <c r="J6140" i="5"/>
  <c r="J6141" i="5"/>
  <c r="J6142" i="5"/>
  <c r="J6143" i="5"/>
  <c r="J6144" i="5"/>
  <c r="J6145" i="5"/>
  <c r="J6146" i="5"/>
  <c r="J6147" i="5"/>
  <c r="J6148" i="5"/>
  <c r="J6149" i="5"/>
  <c r="J6150" i="5"/>
  <c r="J6151" i="5"/>
  <c r="J6152" i="5"/>
  <c r="J6153" i="5"/>
  <c r="J6154" i="5"/>
  <c r="J6155" i="5"/>
  <c r="J6156" i="5"/>
  <c r="J6157" i="5"/>
  <c r="J6158" i="5"/>
  <c r="J6159" i="5"/>
  <c r="J6160" i="5"/>
  <c r="J6161" i="5"/>
  <c r="J6162" i="5"/>
  <c r="J6163" i="5"/>
  <c r="J6164" i="5"/>
  <c r="J6165" i="5"/>
  <c r="J6166" i="5"/>
  <c r="J6167" i="5"/>
  <c r="J6168" i="5"/>
  <c r="J6169" i="5"/>
  <c r="J6170" i="5"/>
  <c r="J6171" i="5"/>
  <c r="J6172" i="5"/>
  <c r="J6173" i="5"/>
  <c r="J6174" i="5"/>
  <c r="J6175" i="5"/>
  <c r="J6176" i="5"/>
  <c r="J6177" i="5"/>
  <c r="J6178" i="5"/>
  <c r="J6179" i="5"/>
  <c r="J6180" i="5"/>
  <c r="J6181" i="5"/>
  <c r="J6182" i="5"/>
  <c r="J6183" i="5"/>
  <c r="J6184" i="5"/>
  <c r="J6185" i="5"/>
  <c r="J6186" i="5"/>
  <c r="J6187" i="5"/>
  <c r="J6188" i="5"/>
  <c r="J6189" i="5"/>
  <c r="J6190" i="5"/>
  <c r="J6191" i="5"/>
  <c r="J6192" i="5"/>
  <c r="J6193" i="5"/>
  <c r="J6194" i="5"/>
  <c r="J6195" i="5"/>
  <c r="J6196" i="5"/>
  <c r="J6197" i="5"/>
  <c r="J6198" i="5"/>
  <c r="J6199" i="5"/>
  <c r="J6200" i="5"/>
  <c r="J6201" i="5"/>
  <c r="J6202" i="5"/>
  <c r="J6203" i="5"/>
  <c r="J6204" i="5"/>
  <c r="J6205" i="5"/>
  <c r="J6206" i="5"/>
  <c r="J6207" i="5"/>
  <c r="J6208" i="5"/>
  <c r="J6209" i="5"/>
  <c r="J6210" i="5"/>
  <c r="J6211" i="5"/>
  <c r="J6212" i="5"/>
  <c r="J6213" i="5"/>
  <c r="J6214" i="5"/>
  <c r="J6215" i="5"/>
  <c r="J6216" i="5"/>
  <c r="J6217" i="5"/>
  <c r="J6218" i="5"/>
  <c r="J6219" i="5"/>
  <c r="J6220" i="5"/>
  <c r="J6221" i="5"/>
  <c r="J6222" i="5"/>
  <c r="J6223" i="5"/>
  <c r="J6224" i="5"/>
  <c r="J6225" i="5"/>
  <c r="J6226" i="5"/>
  <c r="J6227" i="5"/>
  <c r="J6228" i="5"/>
  <c r="J6229" i="5"/>
  <c r="J6230" i="5"/>
  <c r="J6231" i="5"/>
  <c r="J6232" i="5"/>
  <c r="J6233" i="5"/>
  <c r="J6234" i="5"/>
  <c r="J6235" i="5"/>
  <c r="J6236" i="5"/>
  <c r="J6237" i="5"/>
  <c r="J6238" i="5"/>
  <c r="J6239" i="5"/>
  <c r="J6240" i="5"/>
  <c r="J6241" i="5"/>
  <c r="J6242" i="5"/>
  <c r="J6243" i="5"/>
  <c r="J6244" i="5"/>
  <c r="J6245" i="5"/>
  <c r="J6246" i="5"/>
  <c r="J6247" i="5"/>
  <c r="J6248" i="5"/>
  <c r="J6249" i="5"/>
  <c r="J6250" i="5"/>
  <c r="J6251" i="5"/>
  <c r="J6252" i="5"/>
  <c r="J6253" i="5"/>
  <c r="J6254" i="5"/>
  <c r="J6255" i="5"/>
  <c r="J6256" i="5"/>
  <c r="J6257" i="5"/>
  <c r="J6258" i="5"/>
  <c r="J6259" i="5"/>
  <c r="J6260" i="5"/>
  <c r="J6261" i="5"/>
  <c r="J6262" i="5"/>
  <c r="J6263" i="5"/>
  <c r="J6264" i="5"/>
  <c r="J6265" i="5"/>
  <c r="J6266" i="5"/>
  <c r="J6267" i="5"/>
  <c r="J6268" i="5"/>
  <c r="J6269" i="5"/>
  <c r="J6270" i="5"/>
  <c r="J6271" i="5"/>
  <c r="J6272" i="5"/>
  <c r="J6273" i="5"/>
  <c r="J6274" i="5"/>
  <c r="J6275" i="5"/>
  <c r="J6276" i="5"/>
  <c r="J6277" i="5"/>
  <c r="J6278" i="5"/>
  <c r="J6279" i="5"/>
  <c r="J6280" i="5"/>
  <c r="J6281" i="5"/>
  <c r="J6282" i="5"/>
  <c r="J6283" i="5"/>
  <c r="J6284" i="5"/>
  <c r="J6285" i="5"/>
  <c r="J6286" i="5"/>
  <c r="J6287" i="5"/>
  <c r="J6288" i="5"/>
  <c r="J6289" i="5"/>
  <c r="J6290" i="5"/>
  <c r="J6291" i="5"/>
  <c r="J6292" i="5"/>
  <c r="J6293" i="5"/>
  <c r="J6294" i="5"/>
  <c r="J6295" i="5"/>
  <c r="J6296" i="5"/>
  <c r="J6297" i="5"/>
  <c r="J6298" i="5"/>
  <c r="J6299" i="5"/>
  <c r="J6300" i="5"/>
  <c r="J6301" i="5"/>
  <c r="J6302" i="5"/>
  <c r="J6303" i="5"/>
  <c r="J6304" i="5"/>
  <c r="J6305" i="5"/>
  <c r="J6306" i="5"/>
  <c r="J6307" i="5"/>
  <c r="J6308" i="5"/>
  <c r="J6309" i="5"/>
  <c r="J6310" i="5"/>
  <c r="J6311" i="5"/>
  <c r="J6312" i="5"/>
  <c r="J6313" i="5"/>
  <c r="J6314" i="5"/>
  <c r="J6315" i="5"/>
  <c r="J6316" i="5"/>
  <c r="J6317" i="5"/>
  <c r="J6318" i="5"/>
  <c r="J6319" i="5"/>
  <c r="J6320" i="5"/>
  <c r="J6321" i="5"/>
  <c r="J6322" i="5"/>
  <c r="J6323" i="5"/>
  <c r="J6324" i="5"/>
  <c r="J6325" i="5"/>
  <c r="J6326" i="5"/>
  <c r="J6327" i="5"/>
  <c r="J6328" i="5"/>
  <c r="J6329" i="5"/>
  <c r="J6330" i="5"/>
  <c r="J6331" i="5"/>
  <c r="J6332" i="5"/>
  <c r="J6333" i="5"/>
  <c r="J6334" i="5"/>
  <c r="J6335" i="5"/>
  <c r="J6336" i="5"/>
  <c r="J6337" i="5"/>
  <c r="J6338" i="5"/>
  <c r="J6339" i="5"/>
  <c r="J6340" i="5"/>
  <c r="J6341" i="5"/>
  <c r="J6342" i="5"/>
  <c r="J6343" i="5"/>
  <c r="J6344" i="5"/>
  <c r="J6345" i="5"/>
  <c r="J6346" i="5"/>
  <c r="J6347" i="5"/>
  <c r="J6348" i="5"/>
  <c r="J6349" i="5"/>
  <c r="J6350" i="5"/>
  <c r="J6351" i="5"/>
  <c r="J6352" i="5"/>
  <c r="J6353" i="5"/>
  <c r="J6354" i="5"/>
  <c r="J6355" i="5"/>
  <c r="J6356" i="5"/>
  <c r="J6357" i="5"/>
  <c r="J6358" i="5"/>
  <c r="J6359" i="5"/>
  <c r="J6360" i="5"/>
  <c r="J6361" i="5"/>
  <c r="J6362" i="5"/>
  <c r="J6363" i="5"/>
  <c r="J6364" i="5"/>
  <c r="J6365" i="5"/>
  <c r="J6366" i="5"/>
  <c r="J6367" i="5"/>
  <c r="J6368" i="5"/>
  <c r="J6369" i="5"/>
  <c r="J6370" i="5"/>
  <c r="J6371" i="5"/>
  <c r="J6372" i="5"/>
  <c r="J6373" i="5"/>
  <c r="J6374" i="5"/>
  <c r="J6375" i="5"/>
  <c r="J6376" i="5"/>
  <c r="J6377" i="5"/>
  <c r="J6378" i="5"/>
  <c r="J6379" i="5"/>
  <c r="J6380" i="5"/>
  <c r="J6381" i="5"/>
  <c r="J6382" i="5"/>
  <c r="J6383" i="5"/>
  <c r="J6384" i="5"/>
  <c r="J6385" i="5"/>
  <c r="J6386" i="5"/>
  <c r="J6387" i="5"/>
  <c r="J6388" i="5"/>
  <c r="J6389" i="5"/>
  <c r="J6390" i="5"/>
  <c r="J6391" i="5"/>
  <c r="J6392" i="5"/>
  <c r="J6393" i="5"/>
  <c r="J6394" i="5"/>
  <c r="J6395" i="5"/>
  <c r="J6396" i="5"/>
  <c r="J6397" i="5"/>
  <c r="J6398" i="5"/>
  <c r="J6399" i="5"/>
  <c r="J6400" i="5"/>
  <c r="J6401" i="5"/>
  <c r="J6402" i="5"/>
  <c r="J6403" i="5"/>
  <c r="J6404" i="5"/>
  <c r="J6405" i="5"/>
  <c r="J6406" i="5"/>
  <c r="J6407" i="5"/>
  <c r="J6408" i="5"/>
  <c r="J6409" i="5"/>
  <c r="J6410" i="5"/>
  <c r="J6411" i="5"/>
  <c r="J6412" i="5"/>
  <c r="J6413" i="5"/>
  <c r="J6414" i="5"/>
  <c r="J6415" i="5"/>
  <c r="J6416" i="5"/>
  <c r="J6417" i="5"/>
  <c r="J6418" i="5"/>
  <c r="J6419" i="5"/>
  <c r="J6420" i="5"/>
  <c r="J6421" i="5"/>
  <c r="J6422" i="5"/>
  <c r="J6423" i="5"/>
  <c r="J6424" i="5"/>
  <c r="J6425" i="5"/>
  <c r="J6426" i="5"/>
  <c r="J6427" i="5"/>
  <c r="J6428" i="5"/>
  <c r="J6429" i="5"/>
  <c r="J6430" i="5"/>
  <c r="J6431" i="5"/>
  <c r="J6432" i="5"/>
  <c r="J6433" i="5"/>
  <c r="J6434" i="5"/>
  <c r="J6435" i="5"/>
  <c r="J6436" i="5"/>
  <c r="J6437" i="5"/>
  <c r="J6438" i="5"/>
  <c r="J6439" i="5"/>
  <c r="J6440" i="5"/>
  <c r="J6441" i="5"/>
  <c r="J6442" i="5"/>
  <c r="J6443" i="5"/>
  <c r="J6444" i="5"/>
  <c r="J6445" i="5"/>
  <c r="J6446" i="5"/>
  <c r="J6447" i="5"/>
  <c r="J6448" i="5"/>
  <c r="J6449" i="5"/>
  <c r="J6450" i="5"/>
  <c r="J6451" i="5"/>
  <c r="J6452" i="5"/>
  <c r="J6453" i="5"/>
  <c r="J6454" i="5"/>
  <c r="J6455" i="5"/>
  <c r="J6456" i="5"/>
  <c r="J6457" i="5"/>
  <c r="J6458" i="5"/>
  <c r="J6459" i="5"/>
  <c r="J6460" i="5"/>
  <c r="J6461" i="5"/>
  <c r="J6462" i="5"/>
  <c r="J6463" i="5"/>
  <c r="J6464" i="5"/>
  <c r="J6465" i="5"/>
  <c r="J6466" i="5"/>
  <c r="J6467" i="5"/>
  <c r="J6468" i="5"/>
  <c r="J6469" i="5"/>
  <c r="J6470" i="5"/>
  <c r="J6471" i="5"/>
  <c r="J6472" i="5"/>
  <c r="J6473" i="5"/>
  <c r="J6474" i="5"/>
  <c r="J6475" i="5"/>
  <c r="J6476" i="5"/>
  <c r="J6477" i="5"/>
  <c r="J6478" i="5"/>
  <c r="J6479" i="5"/>
  <c r="J6480" i="5"/>
  <c r="J6481" i="5"/>
  <c r="J6482" i="5"/>
  <c r="J6483" i="5"/>
  <c r="J6484" i="5"/>
  <c r="J6485" i="5"/>
  <c r="J6486" i="5"/>
  <c r="J6487" i="5"/>
  <c r="J6488" i="5"/>
  <c r="J6489" i="5"/>
  <c r="J6490" i="5"/>
  <c r="J6491" i="5"/>
  <c r="J6492" i="5"/>
  <c r="J6493" i="5"/>
  <c r="J6494" i="5"/>
  <c r="J6495" i="5"/>
  <c r="J6496" i="5"/>
  <c r="J6497" i="5"/>
  <c r="J6498" i="5"/>
  <c r="J6499" i="5"/>
  <c r="J6500" i="5"/>
  <c r="J6501" i="5"/>
  <c r="J6502" i="5"/>
  <c r="J6503" i="5"/>
  <c r="J6504" i="5"/>
  <c r="J6505" i="5"/>
  <c r="J6506" i="5"/>
  <c r="J6507" i="5"/>
  <c r="J6508" i="5"/>
  <c r="J6509" i="5"/>
  <c r="J6510" i="5"/>
  <c r="J6511" i="5"/>
  <c r="J6512" i="5"/>
  <c r="J6513" i="5"/>
  <c r="J6514" i="5"/>
  <c r="J6515" i="5"/>
  <c r="J6516" i="5"/>
  <c r="J6517" i="5"/>
  <c r="J6518" i="5"/>
  <c r="J6519" i="5"/>
  <c r="J6520" i="5"/>
  <c r="J6521" i="5"/>
  <c r="J6522" i="5"/>
  <c r="J6523" i="5"/>
  <c r="J6524" i="5"/>
  <c r="J6525" i="5"/>
  <c r="J6526" i="5"/>
  <c r="J6527" i="5"/>
  <c r="J6528" i="5"/>
  <c r="J6529" i="5"/>
  <c r="J6530" i="5"/>
  <c r="J6531" i="5"/>
  <c r="J6532" i="5"/>
  <c r="J6533" i="5"/>
  <c r="J6534" i="5"/>
  <c r="J6535" i="5"/>
  <c r="J6536" i="5"/>
  <c r="J6537" i="5"/>
  <c r="J6538" i="5"/>
  <c r="J6539" i="5"/>
  <c r="J6540" i="5"/>
  <c r="J6541" i="5"/>
  <c r="J6542" i="5"/>
  <c r="J6543" i="5"/>
  <c r="J6544" i="5"/>
  <c r="J6545" i="5"/>
  <c r="J6546" i="5"/>
  <c r="J6547" i="5"/>
  <c r="J6548" i="5"/>
  <c r="J6549" i="5"/>
  <c r="J6550" i="5"/>
  <c r="J6551" i="5"/>
  <c r="J6552" i="5"/>
  <c r="J6553" i="5"/>
  <c r="J6554" i="5"/>
  <c r="J6555" i="5"/>
  <c r="J6556" i="5"/>
  <c r="J6557" i="5"/>
  <c r="J6558" i="5"/>
  <c r="J6559" i="5"/>
  <c r="J6560" i="5"/>
  <c r="J6561" i="5"/>
  <c r="J6562" i="5"/>
  <c r="J6563" i="5"/>
  <c r="J6564" i="5"/>
  <c r="J6565" i="5"/>
  <c r="J6566" i="5"/>
  <c r="J6567" i="5"/>
  <c r="J6568" i="5"/>
  <c r="J6569" i="5"/>
  <c r="J6570" i="5"/>
  <c r="J6571" i="5"/>
  <c r="J6572" i="5"/>
  <c r="J6573" i="5"/>
  <c r="J6574" i="5"/>
  <c r="J6575" i="5"/>
  <c r="J6576" i="5"/>
  <c r="J6577" i="5"/>
  <c r="J6578" i="5"/>
  <c r="J6579" i="5"/>
  <c r="J6580" i="5"/>
  <c r="J6581" i="5"/>
  <c r="J6582" i="5"/>
  <c r="J6583" i="5"/>
  <c r="J6584" i="5"/>
  <c r="J6585" i="5"/>
  <c r="J6586" i="5"/>
  <c r="J6587" i="5"/>
  <c r="J6588" i="5"/>
  <c r="J6589" i="5"/>
  <c r="J6590" i="5"/>
  <c r="J6591" i="5"/>
  <c r="J6592" i="5"/>
  <c r="J6593" i="5"/>
  <c r="J6594" i="5"/>
  <c r="J6595" i="5"/>
  <c r="J6596" i="5"/>
  <c r="J6597" i="5"/>
  <c r="J6598" i="5"/>
  <c r="J6599" i="5"/>
  <c r="J6600" i="5"/>
  <c r="J6601" i="5"/>
  <c r="J6602" i="5"/>
  <c r="J6603" i="5"/>
  <c r="J6604" i="5"/>
  <c r="J6605" i="5"/>
  <c r="J6606" i="5"/>
  <c r="J6607" i="5"/>
  <c r="J6608" i="5"/>
  <c r="J6609" i="5"/>
  <c r="J6610" i="5"/>
  <c r="J6611" i="5"/>
  <c r="J6612" i="5"/>
  <c r="J6613" i="5"/>
  <c r="J6614" i="5"/>
  <c r="J6615" i="5"/>
  <c r="J6616" i="5"/>
  <c r="J6617" i="5"/>
  <c r="J6618" i="5"/>
  <c r="J6619" i="5"/>
  <c r="J6620" i="5"/>
  <c r="J6621" i="5"/>
  <c r="J6622" i="5"/>
  <c r="J6623" i="5"/>
  <c r="J6624" i="5"/>
  <c r="J6625" i="5"/>
  <c r="J6626" i="5"/>
  <c r="J6627" i="5"/>
  <c r="J6628" i="5"/>
  <c r="J6629" i="5"/>
  <c r="J6630" i="5"/>
  <c r="J6631" i="5"/>
  <c r="J6632" i="5"/>
  <c r="J6633" i="5"/>
  <c r="J6634" i="5"/>
  <c r="J6635" i="5"/>
  <c r="J6636" i="5"/>
  <c r="J6637" i="5"/>
  <c r="J6638" i="5"/>
  <c r="J6639" i="5"/>
  <c r="J6640" i="5"/>
  <c r="J6641" i="5"/>
  <c r="J6642" i="5"/>
  <c r="J6643" i="5"/>
  <c r="J6644" i="5"/>
  <c r="J6645" i="5"/>
  <c r="J6646" i="5"/>
  <c r="J6647" i="5"/>
  <c r="J6648" i="5"/>
  <c r="J6649" i="5"/>
  <c r="J6650" i="5"/>
  <c r="J6651" i="5"/>
  <c r="J6652" i="5"/>
  <c r="J6653" i="5"/>
  <c r="J6654" i="5"/>
  <c r="J6655" i="5"/>
  <c r="J6656" i="5"/>
  <c r="J6657" i="5"/>
  <c r="J6658" i="5"/>
  <c r="J6659" i="5"/>
  <c r="J6660" i="5"/>
  <c r="J6661" i="5"/>
  <c r="J6662" i="5"/>
  <c r="J6663" i="5"/>
  <c r="J6664" i="5"/>
  <c r="J6665" i="5"/>
  <c r="J6666" i="5"/>
  <c r="J6667" i="5"/>
  <c r="J6668" i="5"/>
  <c r="J6669" i="5"/>
  <c r="J6670" i="5"/>
  <c r="J6671" i="5"/>
  <c r="J6672" i="5"/>
  <c r="J6673" i="5"/>
  <c r="J6674" i="5"/>
  <c r="J6675" i="5"/>
  <c r="J6676" i="5"/>
  <c r="J6677" i="5"/>
  <c r="J6678" i="5"/>
  <c r="J6679" i="5"/>
  <c r="J6680" i="5"/>
  <c r="J6681" i="5"/>
  <c r="J6682" i="5"/>
  <c r="J6683" i="5"/>
  <c r="J6684" i="5"/>
  <c r="J6685" i="5"/>
  <c r="J6686" i="5"/>
  <c r="J6687" i="5"/>
  <c r="J6688" i="5"/>
  <c r="J6689" i="5"/>
  <c r="J6690" i="5"/>
  <c r="J6691" i="5"/>
  <c r="J6692" i="5"/>
  <c r="J6693" i="5"/>
  <c r="J6694" i="5"/>
  <c r="J6695" i="5"/>
  <c r="J6696" i="5"/>
  <c r="J6697" i="5"/>
  <c r="J6698" i="5"/>
  <c r="J6699" i="5"/>
  <c r="J6700" i="5"/>
  <c r="J6701" i="5"/>
  <c r="J6702" i="5"/>
  <c r="J6703" i="5"/>
  <c r="J6704" i="5"/>
  <c r="J6705" i="5"/>
  <c r="J6706" i="5"/>
  <c r="J6707" i="5"/>
  <c r="J6708" i="5"/>
  <c r="J6709" i="5"/>
  <c r="J6710" i="5"/>
  <c r="J6711" i="5"/>
  <c r="J6712" i="5"/>
  <c r="J6713" i="5"/>
  <c r="J6714" i="5"/>
  <c r="J6715" i="5"/>
  <c r="J6716" i="5"/>
  <c r="J6717" i="5"/>
  <c r="J6718" i="5"/>
  <c r="J6719" i="5"/>
  <c r="J6720" i="5"/>
  <c r="J6721" i="5"/>
  <c r="J6722" i="5"/>
  <c r="J6723" i="5"/>
  <c r="J6724" i="5"/>
  <c r="J6725" i="5"/>
  <c r="J6726" i="5"/>
  <c r="J6727" i="5"/>
  <c r="J6728" i="5"/>
  <c r="J6729" i="5"/>
  <c r="J6730" i="5"/>
  <c r="J6731" i="5"/>
  <c r="J6732" i="5"/>
  <c r="J6733" i="5"/>
  <c r="J6734" i="5"/>
  <c r="J6735" i="5"/>
  <c r="J6736" i="5"/>
  <c r="J6737" i="5"/>
  <c r="J6738" i="5"/>
  <c r="J6739" i="5"/>
  <c r="J6740" i="5"/>
  <c r="J6741" i="5"/>
  <c r="J6742" i="5"/>
  <c r="J6743" i="5"/>
  <c r="J6744" i="5"/>
  <c r="J6745" i="5"/>
  <c r="J6746" i="5"/>
  <c r="J6747" i="5"/>
  <c r="J6748" i="5"/>
  <c r="J6749" i="5"/>
  <c r="J6750" i="5"/>
  <c r="J6751" i="5"/>
  <c r="J6752" i="5"/>
  <c r="J6753" i="5"/>
  <c r="J6754" i="5"/>
  <c r="J6755" i="5"/>
  <c r="J6756" i="5"/>
  <c r="J6757" i="5"/>
  <c r="J6758" i="5"/>
  <c r="J6759" i="5"/>
  <c r="J6760" i="5"/>
  <c r="J6761" i="5"/>
  <c r="J6762" i="5"/>
  <c r="J6763" i="5"/>
  <c r="J6764" i="5"/>
  <c r="J6765" i="5"/>
  <c r="J6766" i="5"/>
  <c r="J6767" i="5"/>
  <c r="J6768" i="5"/>
  <c r="J6769" i="5"/>
  <c r="J6770" i="5"/>
  <c r="J6771" i="5"/>
  <c r="J6772" i="5"/>
  <c r="J6773" i="5"/>
  <c r="J6774" i="5"/>
  <c r="J6775" i="5"/>
  <c r="J6776" i="5"/>
  <c r="J6777" i="5"/>
  <c r="J6778" i="5"/>
  <c r="J6779" i="5"/>
  <c r="J6780" i="5"/>
  <c r="J6781" i="5"/>
  <c r="J6782" i="5"/>
  <c r="J6783" i="5"/>
  <c r="J6784" i="5"/>
  <c r="J6785" i="5"/>
  <c r="J6786" i="5"/>
  <c r="J6787" i="5"/>
  <c r="J6788" i="5"/>
  <c r="J6789" i="5"/>
  <c r="J6790" i="5"/>
  <c r="J6791" i="5"/>
  <c r="J6792" i="5"/>
  <c r="J6793" i="5"/>
  <c r="J6794" i="5"/>
  <c r="J6795" i="5"/>
  <c r="J6796" i="5"/>
  <c r="J6797" i="5"/>
  <c r="J6798" i="5"/>
  <c r="J6799" i="5"/>
  <c r="J6800" i="5"/>
  <c r="J6801" i="5"/>
  <c r="J6802" i="5"/>
  <c r="J6803" i="5"/>
  <c r="J6804" i="5"/>
  <c r="J6805" i="5"/>
  <c r="J6806" i="5"/>
  <c r="J6807" i="5"/>
  <c r="J6808" i="5"/>
  <c r="J6809" i="5"/>
  <c r="J6810" i="5"/>
  <c r="J6811" i="5"/>
  <c r="J6812" i="5"/>
  <c r="J6813" i="5"/>
  <c r="J6814" i="5"/>
  <c r="J6815" i="5"/>
  <c r="J6816" i="5"/>
  <c r="J6817" i="5"/>
  <c r="J6818" i="5"/>
  <c r="J6819" i="5"/>
  <c r="J6820" i="5"/>
  <c r="J6821" i="5"/>
  <c r="J6822" i="5"/>
  <c r="J6823" i="5"/>
  <c r="J6824" i="5"/>
  <c r="J6825" i="5"/>
  <c r="J6826" i="5"/>
  <c r="J6827" i="5"/>
  <c r="J6828" i="5"/>
  <c r="J6829" i="5"/>
  <c r="J6830" i="5"/>
  <c r="J6831" i="5"/>
  <c r="J6832" i="5"/>
  <c r="J6833" i="5"/>
  <c r="J6834" i="5"/>
  <c r="J6835" i="5"/>
  <c r="J6836" i="5"/>
  <c r="J6837" i="5"/>
  <c r="J6838" i="5"/>
  <c r="J6839" i="5"/>
  <c r="J6840" i="5"/>
  <c r="J6841" i="5"/>
  <c r="J6842" i="5"/>
  <c r="J6843" i="5"/>
  <c r="J6844" i="5"/>
  <c r="J6845" i="5"/>
  <c r="J6846" i="5"/>
  <c r="J6847" i="5"/>
  <c r="J6848" i="5"/>
  <c r="J6849" i="5"/>
  <c r="J6850" i="5"/>
  <c r="J6851" i="5"/>
  <c r="J6852" i="5"/>
  <c r="J6853" i="5"/>
  <c r="J6854" i="5"/>
  <c r="J6855" i="5"/>
  <c r="J6856" i="5"/>
  <c r="J6857" i="5"/>
  <c r="J6858" i="5"/>
  <c r="J6859" i="5"/>
  <c r="J6860" i="5"/>
  <c r="J6861" i="5"/>
  <c r="J6862" i="5"/>
  <c r="J6863" i="5"/>
  <c r="J6864" i="5"/>
  <c r="J6865" i="5"/>
  <c r="J6866" i="5"/>
  <c r="J6867" i="5"/>
  <c r="J6868" i="5"/>
  <c r="J6869" i="5"/>
  <c r="J6870" i="5"/>
  <c r="J6871" i="5"/>
  <c r="J6872" i="5"/>
  <c r="J6873" i="5"/>
  <c r="J6874" i="5"/>
  <c r="J6875" i="5"/>
  <c r="J6876" i="5"/>
  <c r="J6877" i="5"/>
  <c r="J6878" i="5"/>
  <c r="J6879" i="5"/>
  <c r="J6880" i="5"/>
  <c r="J6881" i="5"/>
  <c r="J6882" i="5"/>
  <c r="J6883" i="5"/>
  <c r="J6884" i="5"/>
  <c r="J6885" i="5"/>
  <c r="J6886" i="5"/>
  <c r="J6887" i="5"/>
  <c r="J6888" i="5"/>
  <c r="J6889" i="5"/>
  <c r="J6890" i="5"/>
  <c r="J6891" i="5"/>
  <c r="J6892" i="5"/>
  <c r="J6893" i="5"/>
  <c r="J6894" i="5"/>
  <c r="J6895" i="5"/>
  <c r="J6896" i="5"/>
  <c r="J6897" i="5"/>
  <c r="J6898" i="5"/>
  <c r="J6899" i="5"/>
  <c r="J6900" i="5"/>
  <c r="J6901" i="5"/>
  <c r="J6902" i="5"/>
  <c r="J6903" i="5"/>
  <c r="J6904" i="5"/>
  <c r="J6905" i="5"/>
  <c r="J6906" i="5"/>
  <c r="J6907" i="5"/>
  <c r="J6908" i="5"/>
  <c r="J6909" i="5"/>
  <c r="J6910" i="5"/>
  <c r="J6911" i="5"/>
  <c r="J6912" i="5"/>
  <c r="J6913" i="5"/>
  <c r="J6914" i="5"/>
  <c r="J6915" i="5"/>
  <c r="J6916" i="5"/>
  <c r="J6917" i="5"/>
  <c r="J6918" i="5"/>
  <c r="J6919" i="5"/>
  <c r="J6920" i="5"/>
  <c r="J6921" i="5"/>
  <c r="J6922" i="5"/>
  <c r="J6923" i="5"/>
  <c r="J6924" i="5"/>
  <c r="J6925" i="5"/>
  <c r="J6926" i="5"/>
  <c r="J6927" i="5"/>
  <c r="J6928" i="5"/>
  <c r="J6929" i="5"/>
  <c r="J6930" i="5"/>
  <c r="J6931" i="5"/>
  <c r="J6932" i="5"/>
  <c r="J6933" i="5"/>
  <c r="J6934" i="5"/>
  <c r="J6935" i="5"/>
  <c r="J6936" i="5"/>
  <c r="J6937" i="5"/>
  <c r="J6938" i="5"/>
  <c r="J6939" i="5"/>
  <c r="J6940" i="5"/>
  <c r="J6941" i="5"/>
  <c r="J6942" i="5"/>
  <c r="J6943" i="5"/>
  <c r="J6944" i="5"/>
  <c r="J6945" i="5"/>
  <c r="J6946" i="5"/>
  <c r="J6947" i="5"/>
  <c r="J6948" i="5"/>
  <c r="J6949" i="5"/>
  <c r="J6950" i="5"/>
  <c r="J6951" i="5"/>
  <c r="J6952" i="5"/>
  <c r="J6953" i="5"/>
  <c r="J6954" i="5"/>
  <c r="J6955" i="5"/>
  <c r="J6956" i="5"/>
  <c r="J6957" i="5"/>
  <c r="J6958" i="5"/>
  <c r="J6959" i="5"/>
  <c r="J6960" i="5"/>
  <c r="J6961" i="5"/>
  <c r="J6962" i="5"/>
  <c r="J6963" i="5"/>
  <c r="J6964" i="5"/>
  <c r="J6965" i="5"/>
  <c r="J6966" i="5"/>
  <c r="J6967" i="5"/>
  <c r="J6968" i="5"/>
  <c r="J6969" i="5"/>
  <c r="J6970" i="5"/>
  <c r="J6971" i="5"/>
  <c r="J6972" i="5"/>
  <c r="J6973" i="5"/>
  <c r="J6974" i="5"/>
  <c r="J6975" i="5"/>
  <c r="J6976" i="5"/>
  <c r="J6977" i="5"/>
  <c r="J6978" i="5"/>
  <c r="J6979" i="5"/>
  <c r="J6980" i="5"/>
  <c r="J6981" i="5"/>
  <c r="J6982" i="5"/>
  <c r="J6983" i="5"/>
  <c r="J6984" i="5"/>
  <c r="J6985" i="5"/>
  <c r="J6986" i="5"/>
  <c r="J6987" i="5"/>
  <c r="J6988" i="5"/>
  <c r="J6989" i="5"/>
  <c r="J6990" i="5"/>
  <c r="J6991" i="5"/>
  <c r="J6992" i="5"/>
  <c r="J6993" i="5"/>
  <c r="J6994" i="5"/>
  <c r="J6995" i="5"/>
  <c r="J6996" i="5"/>
  <c r="J6997" i="5"/>
  <c r="J6998" i="5"/>
  <c r="J6999" i="5"/>
  <c r="J7000" i="5"/>
  <c r="J7001" i="5"/>
  <c r="J7002" i="5"/>
  <c r="J7003" i="5"/>
  <c r="J7004" i="5"/>
  <c r="J7005" i="5"/>
  <c r="J7006" i="5"/>
  <c r="J7007" i="5"/>
  <c r="J7008" i="5"/>
  <c r="J7009" i="5"/>
  <c r="J7010" i="5"/>
  <c r="J7011" i="5"/>
  <c r="J7012" i="5"/>
  <c r="J7013" i="5"/>
  <c r="J7014" i="5"/>
  <c r="J7015" i="5"/>
  <c r="J7016" i="5"/>
  <c r="J7017" i="5"/>
  <c r="J7018" i="5"/>
  <c r="J7019" i="5"/>
  <c r="J7020" i="5"/>
  <c r="J7021" i="5"/>
  <c r="J7022" i="5"/>
  <c r="J7023" i="5"/>
  <c r="J7024" i="5"/>
  <c r="J7025" i="5"/>
  <c r="J7026" i="5"/>
  <c r="J7027" i="5"/>
  <c r="J7028" i="5"/>
  <c r="J7029" i="5"/>
  <c r="J7030" i="5"/>
  <c r="J7031" i="5"/>
  <c r="J7032" i="5"/>
  <c r="J7033" i="5"/>
  <c r="J7034" i="5"/>
  <c r="J7035" i="5"/>
  <c r="J7036" i="5"/>
  <c r="J7037" i="5"/>
  <c r="J7038" i="5"/>
  <c r="J7039" i="5"/>
  <c r="J7040" i="5"/>
  <c r="J7041" i="5"/>
  <c r="J7042" i="5"/>
  <c r="J7043" i="5"/>
  <c r="J7044" i="5"/>
  <c r="J7045" i="5"/>
  <c r="J7046" i="5"/>
  <c r="J7047" i="5"/>
  <c r="J7048" i="5"/>
  <c r="J7049" i="5"/>
  <c r="J7050" i="5"/>
  <c r="J7051" i="5"/>
  <c r="J7052" i="5"/>
  <c r="J7053" i="5"/>
  <c r="J7054" i="5"/>
  <c r="J7055" i="5"/>
  <c r="J7056" i="5"/>
  <c r="J7057" i="5"/>
  <c r="J7058" i="5"/>
  <c r="J7059" i="5"/>
  <c r="J7060" i="5"/>
  <c r="J7061" i="5"/>
  <c r="J7062" i="5"/>
  <c r="J7063" i="5"/>
  <c r="J7064" i="5"/>
  <c r="J7065" i="5"/>
  <c r="J7066" i="5"/>
  <c r="J7067" i="5"/>
  <c r="J7068" i="5"/>
  <c r="J7069" i="5"/>
  <c r="J7070" i="5"/>
  <c r="J7071" i="5"/>
  <c r="J7072" i="5"/>
  <c r="J7073" i="5"/>
  <c r="J7074" i="5"/>
  <c r="J7075" i="5"/>
  <c r="J7076" i="5"/>
  <c r="J7077" i="5"/>
  <c r="J7078" i="5"/>
  <c r="J7079" i="5"/>
  <c r="J7080" i="5"/>
  <c r="J7081" i="5"/>
  <c r="J7082" i="5"/>
  <c r="J7083" i="5"/>
  <c r="J7084" i="5"/>
  <c r="J7085" i="5"/>
  <c r="J7086" i="5"/>
  <c r="J7087" i="5"/>
  <c r="J7088" i="5"/>
  <c r="J7089" i="5"/>
  <c r="J7090" i="5"/>
  <c r="J7091" i="5"/>
  <c r="J7092" i="5"/>
  <c r="J7093" i="5"/>
  <c r="J7094" i="5"/>
  <c r="J7095" i="5"/>
  <c r="J7096" i="5"/>
  <c r="J7097" i="5"/>
  <c r="J7098" i="5"/>
  <c r="J7099" i="5"/>
  <c r="J7100" i="5"/>
  <c r="J7101" i="5"/>
  <c r="J7102" i="5"/>
  <c r="J7103" i="5"/>
  <c r="J7104" i="5"/>
  <c r="J7105" i="5"/>
  <c r="J7106" i="5"/>
  <c r="J7107" i="5"/>
  <c r="J7108" i="5"/>
  <c r="J7109" i="5"/>
  <c r="J7110" i="5"/>
  <c r="J7111" i="5"/>
  <c r="J7112" i="5"/>
  <c r="J7113" i="5"/>
  <c r="J7114" i="5"/>
  <c r="J7115" i="5"/>
  <c r="J7116" i="5"/>
  <c r="J7117" i="5"/>
  <c r="J7118" i="5"/>
  <c r="J7119" i="5"/>
  <c r="J7120" i="5"/>
  <c r="J7121" i="5"/>
  <c r="J7122" i="5"/>
  <c r="J7123" i="5"/>
  <c r="J7124" i="5"/>
  <c r="J7125" i="5"/>
  <c r="J7126" i="5"/>
  <c r="J7127" i="5"/>
  <c r="J7128" i="5"/>
  <c r="J7129" i="5"/>
  <c r="J7130" i="5"/>
  <c r="J7131" i="5"/>
  <c r="J7132" i="5"/>
  <c r="J7133" i="5"/>
  <c r="J7134" i="5"/>
  <c r="J7135" i="5"/>
  <c r="J7136" i="5"/>
  <c r="J7137" i="5"/>
  <c r="J7138" i="5"/>
  <c r="J7139" i="5"/>
  <c r="J7140" i="5"/>
  <c r="J7141" i="5"/>
  <c r="J7142" i="5"/>
  <c r="J7143" i="5"/>
  <c r="J7144" i="5"/>
  <c r="J7145" i="5"/>
  <c r="J7146" i="5"/>
  <c r="J7147" i="5"/>
  <c r="J7148" i="5"/>
  <c r="J7149" i="5"/>
  <c r="J7150" i="5"/>
  <c r="J7151" i="5"/>
  <c r="J7152" i="5"/>
  <c r="J7153" i="5"/>
  <c r="J7154" i="5"/>
  <c r="J7155" i="5"/>
  <c r="J7156" i="5"/>
  <c r="J7157" i="5"/>
  <c r="J7158" i="5"/>
  <c r="J7159" i="5"/>
  <c r="J7160" i="5"/>
  <c r="J7161" i="5"/>
  <c r="J7162" i="5"/>
  <c r="J7163" i="5"/>
  <c r="J7164" i="5"/>
  <c r="J7165" i="5"/>
  <c r="J7166" i="5"/>
  <c r="J7167" i="5"/>
  <c r="J7168" i="5"/>
  <c r="J7169" i="5"/>
  <c r="J7170" i="5"/>
  <c r="J7171" i="5"/>
  <c r="J7172" i="5"/>
  <c r="J7173" i="5"/>
  <c r="J7174" i="5"/>
  <c r="J7175" i="5"/>
  <c r="J7176" i="5"/>
  <c r="J7177" i="5"/>
  <c r="J7178" i="5"/>
  <c r="J7179" i="5"/>
  <c r="J7180" i="5"/>
  <c r="J7181" i="5"/>
  <c r="J7182" i="5"/>
  <c r="J7183" i="5"/>
  <c r="J7184" i="5"/>
  <c r="J7185" i="5"/>
  <c r="J7186" i="5"/>
  <c r="J7187" i="5"/>
  <c r="J7188" i="5"/>
  <c r="J7189" i="5"/>
  <c r="J7190" i="5"/>
  <c r="J7191" i="5"/>
  <c r="J7192" i="5"/>
  <c r="J7193" i="5"/>
  <c r="J7194" i="5"/>
  <c r="J7195" i="5"/>
  <c r="J7196" i="5"/>
  <c r="J7197" i="5"/>
  <c r="J7198" i="5"/>
  <c r="J7199" i="5"/>
  <c r="J7200" i="5"/>
  <c r="J7201" i="5"/>
  <c r="J7202" i="5"/>
  <c r="J7203" i="5"/>
  <c r="J7204" i="5"/>
  <c r="J7205" i="5"/>
  <c r="J7206" i="5"/>
  <c r="J7207" i="5"/>
  <c r="J7208" i="5"/>
  <c r="J7209" i="5"/>
  <c r="J7210" i="5"/>
  <c r="J7211" i="5"/>
  <c r="J7212" i="5"/>
  <c r="J7213" i="5"/>
  <c r="J7214" i="5"/>
  <c r="J7215" i="5"/>
  <c r="J7216" i="5"/>
  <c r="J7217" i="5"/>
  <c r="J7218" i="5"/>
  <c r="J7219" i="5"/>
  <c r="J7220" i="5"/>
  <c r="J7221" i="5"/>
  <c r="J7222" i="5"/>
  <c r="J7223" i="5"/>
  <c r="J7224" i="5"/>
  <c r="J7225" i="5"/>
  <c r="J7226" i="5"/>
  <c r="J7227" i="5"/>
  <c r="J7228" i="5"/>
  <c r="J7229" i="5"/>
  <c r="J7230" i="5"/>
  <c r="J7231" i="5"/>
  <c r="J7232" i="5"/>
  <c r="J7233" i="5"/>
  <c r="J7234" i="5"/>
  <c r="J7235" i="5"/>
  <c r="J7236" i="5"/>
  <c r="J7237" i="5"/>
  <c r="J7238" i="5"/>
  <c r="J7239" i="5"/>
  <c r="J7240" i="5"/>
  <c r="J7241" i="5"/>
  <c r="J7242" i="5"/>
  <c r="J7243" i="5"/>
  <c r="J7244" i="5"/>
  <c r="J7245" i="5"/>
  <c r="J7246" i="5"/>
  <c r="J7247" i="5"/>
  <c r="J7248" i="5"/>
  <c r="J7249" i="5"/>
  <c r="J7250" i="5"/>
  <c r="J7251" i="5"/>
  <c r="J7252" i="5"/>
  <c r="J7253" i="5"/>
  <c r="J7254" i="5"/>
  <c r="J7255" i="5"/>
  <c r="J7256" i="5"/>
  <c r="J7257" i="5"/>
  <c r="J7258" i="5"/>
  <c r="J7259" i="5"/>
  <c r="J7260" i="5"/>
  <c r="J7261" i="5"/>
  <c r="J7262" i="5"/>
  <c r="J7263" i="5"/>
  <c r="J7264" i="5"/>
  <c r="J7265" i="5"/>
  <c r="J7266" i="5"/>
  <c r="J7267" i="5"/>
  <c r="J7268" i="5"/>
  <c r="J7269" i="5"/>
  <c r="J7270" i="5"/>
  <c r="J7271" i="5"/>
  <c r="J7272" i="5"/>
  <c r="J7273" i="5"/>
  <c r="J7274" i="5"/>
  <c r="J7275" i="5"/>
  <c r="J7276" i="5"/>
  <c r="J7277" i="5"/>
  <c r="J7278" i="5"/>
  <c r="J7279" i="5"/>
  <c r="J7280" i="5"/>
  <c r="J7281" i="5"/>
  <c r="J7282" i="5"/>
  <c r="J7283" i="5"/>
  <c r="J7284" i="5"/>
  <c r="J7285" i="5"/>
  <c r="J7286" i="5"/>
  <c r="J7287" i="5"/>
  <c r="J7288" i="5"/>
  <c r="J7289" i="5"/>
  <c r="J7290" i="5"/>
  <c r="J7291" i="5"/>
  <c r="J7292" i="5"/>
  <c r="J7293" i="5"/>
  <c r="J7294" i="5"/>
  <c r="J7295" i="5"/>
  <c r="J7296" i="5"/>
  <c r="J7297" i="5"/>
  <c r="J7298" i="5"/>
  <c r="J7299" i="5"/>
  <c r="J7300" i="5"/>
  <c r="J7301" i="5"/>
  <c r="J7302" i="5"/>
  <c r="J7303" i="5"/>
  <c r="J7304" i="5"/>
  <c r="J7305" i="5"/>
  <c r="J7306" i="5"/>
  <c r="J7307" i="5"/>
  <c r="J7308" i="5"/>
  <c r="J7309" i="5"/>
  <c r="J7310" i="5"/>
  <c r="J7311" i="5"/>
  <c r="J7312" i="5"/>
  <c r="J7313" i="5"/>
  <c r="J7314" i="5"/>
  <c r="J7315" i="5"/>
  <c r="J7316" i="5"/>
  <c r="J7317" i="5"/>
  <c r="J7318" i="5"/>
  <c r="J7319" i="5"/>
  <c r="J7320" i="5"/>
  <c r="J7321" i="5"/>
  <c r="J7322" i="5"/>
  <c r="J7323" i="5"/>
  <c r="J7324" i="5"/>
  <c r="J7325" i="5"/>
  <c r="J7326" i="5"/>
  <c r="J7327" i="5"/>
  <c r="J7328" i="5"/>
  <c r="J7329" i="5"/>
  <c r="J7330" i="5"/>
  <c r="J7331" i="5"/>
  <c r="J7332" i="5"/>
  <c r="J7333" i="5"/>
  <c r="J7334" i="5"/>
  <c r="J7335" i="5"/>
  <c r="J7336" i="5"/>
  <c r="J7337" i="5"/>
  <c r="J7338" i="5"/>
  <c r="J7339" i="5"/>
  <c r="J7340" i="5"/>
  <c r="J7341" i="5"/>
  <c r="J7342" i="5"/>
  <c r="J7343" i="5"/>
  <c r="J7344" i="5"/>
  <c r="J7345" i="5"/>
  <c r="J7346" i="5"/>
  <c r="J7347" i="5"/>
  <c r="J7348" i="5"/>
  <c r="J7349" i="5"/>
  <c r="J7350" i="5"/>
  <c r="J7351" i="5"/>
  <c r="J7352" i="5"/>
  <c r="J7353" i="5"/>
  <c r="J7354" i="5"/>
  <c r="J7355" i="5"/>
  <c r="J7356" i="5"/>
  <c r="J7357" i="5"/>
  <c r="J7358" i="5"/>
  <c r="J7359" i="5"/>
  <c r="J7360" i="5"/>
  <c r="J7361" i="5"/>
  <c r="J7362" i="5"/>
  <c r="J7363" i="5"/>
  <c r="J7364" i="5"/>
  <c r="J7365" i="5"/>
  <c r="J7366" i="5"/>
  <c r="J7367" i="5"/>
  <c r="J7368" i="5"/>
  <c r="J7369" i="5"/>
  <c r="J7370" i="5"/>
  <c r="J7371" i="5"/>
  <c r="J7372" i="5"/>
  <c r="J7373" i="5"/>
  <c r="J7374" i="5"/>
  <c r="J7375" i="5"/>
  <c r="J7376" i="5"/>
  <c r="J7377" i="5"/>
  <c r="J7378" i="5"/>
  <c r="J7379" i="5"/>
  <c r="J7380" i="5"/>
  <c r="J7381" i="5"/>
  <c r="J7382" i="5"/>
  <c r="J7383" i="5"/>
  <c r="J7384" i="5"/>
  <c r="J7385" i="5"/>
  <c r="J7386" i="5"/>
  <c r="J7387" i="5"/>
  <c r="J7388" i="5"/>
  <c r="J7389" i="5"/>
  <c r="J7390" i="5"/>
  <c r="J7391" i="5"/>
  <c r="J7392" i="5"/>
  <c r="J7393" i="5"/>
  <c r="J7394" i="5"/>
  <c r="J7395" i="5"/>
  <c r="J7396" i="5"/>
  <c r="J7397" i="5"/>
  <c r="J7398" i="5"/>
  <c r="J7399" i="5"/>
  <c r="J7400" i="5"/>
  <c r="J7401" i="5"/>
  <c r="J7402" i="5"/>
  <c r="J7403" i="5"/>
  <c r="J7404" i="5"/>
  <c r="J7405" i="5"/>
  <c r="J7406" i="5"/>
  <c r="J7407" i="5"/>
  <c r="J7408" i="5"/>
  <c r="J7409" i="5"/>
  <c r="J7410" i="5"/>
  <c r="J7411" i="5"/>
  <c r="J7412" i="5"/>
  <c r="J7413" i="5"/>
  <c r="J7414" i="5"/>
  <c r="J7415" i="5"/>
  <c r="J7416" i="5"/>
  <c r="J7417" i="5"/>
  <c r="J7418" i="5"/>
  <c r="J7419" i="5"/>
  <c r="J7420" i="5"/>
  <c r="J7421" i="5"/>
  <c r="J7422" i="5"/>
  <c r="J7423" i="5"/>
  <c r="J7424" i="5"/>
  <c r="J7425" i="5"/>
  <c r="J7426" i="5"/>
  <c r="J7427" i="5"/>
  <c r="J7428" i="5"/>
  <c r="J7429" i="5"/>
  <c r="J7430" i="5"/>
  <c r="J7431" i="5"/>
  <c r="J7432" i="5"/>
  <c r="J7433" i="5"/>
  <c r="J7434" i="5"/>
  <c r="J7435" i="5"/>
  <c r="J7436" i="5"/>
  <c r="J7437" i="5"/>
  <c r="J7438" i="5"/>
  <c r="J7439" i="5"/>
  <c r="J7440" i="5"/>
  <c r="J7441" i="5"/>
  <c r="J7442" i="5"/>
  <c r="J7443" i="5"/>
  <c r="J7444" i="5"/>
  <c r="J7445" i="5"/>
  <c r="J7446" i="5"/>
  <c r="J7447" i="5"/>
  <c r="J7448" i="5"/>
  <c r="J7449" i="5"/>
  <c r="J7450" i="5"/>
  <c r="J7451" i="5"/>
  <c r="J7452" i="5"/>
  <c r="J7453" i="5"/>
  <c r="J7454" i="5"/>
  <c r="J7455" i="5"/>
  <c r="J7456" i="5"/>
  <c r="J7457" i="5"/>
  <c r="J7458" i="5"/>
  <c r="J7459" i="5"/>
  <c r="J7460" i="5"/>
  <c r="J7461" i="5"/>
  <c r="J7462" i="5"/>
  <c r="J7463" i="5"/>
  <c r="J7464" i="5"/>
  <c r="J7465" i="5"/>
  <c r="J7466" i="5"/>
  <c r="J7467" i="5"/>
  <c r="J7468" i="5"/>
  <c r="J7469" i="5"/>
  <c r="J7470" i="5"/>
  <c r="J7471" i="5"/>
  <c r="J7472" i="5"/>
  <c r="J7473" i="5"/>
  <c r="J7474" i="5"/>
  <c r="J7475" i="5"/>
  <c r="J7476" i="5"/>
  <c r="J7477" i="5"/>
  <c r="J7478" i="5"/>
  <c r="J7479" i="5"/>
  <c r="J7480" i="5"/>
  <c r="J7481" i="5"/>
  <c r="J7482" i="5"/>
  <c r="J7483" i="5"/>
  <c r="J7484" i="5"/>
  <c r="J7485" i="5"/>
  <c r="J7486" i="5"/>
  <c r="J7487" i="5"/>
  <c r="J7488" i="5"/>
  <c r="J7489" i="5"/>
  <c r="J7490" i="5"/>
  <c r="J7491" i="5"/>
  <c r="J7492" i="5"/>
  <c r="J7493" i="5"/>
  <c r="J7494" i="5"/>
  <c r="J7495" i="5"/>
  <c r="J7496" i="5"/>
  <c r="J7497" i="5"/>
  <c r="J7498" i="5"/>
  <c r="J7499" i="5"/>
  <c r="J7500" i="5"/>
  <c r="J7501" i="5"/>
  <c r="J7502" i="5"/>
  <c r="J7503" i="5"/>
  <c r="J7504" i="5"/>
  <c r="J7505" i="5"/>
  <c r="J7506" i="5"/>
  <c r="J7507" i="5"/>
  <c r="J7508" i="5"/>
  <c r="J7509" i="5"/>
  <c r="J7510" i="5"/>
  <c r="J7511" i="5"/>
  <c r="J7512" i="5"/>
  <c r="J7513" i="5"/>
  <c r="J7514" i="5"/>
  <c r="J7515" i="5"/>
  <c r="J7516" i="5"/>
  <c r="J7517" i="5"/>
  <c r="J7518" i="5"/>
  <c r="J7519" i="5"/>
  <c r="J7520" i="5"/>
  <c r="J7521" i="5"/>
  <c r="J7522" i="5"/>
  <c r="J7523" i="5"/>
  <c r="J7524" i="5"/>
  <c r="J7525" i="5"/>
  <c r="J7526" i="5"/>
  <c r="J7527" i="5"/>
  <c r="J7528" i="5"/>
  <c r="J7529" i="5"/>
  <c r="J7530" i="5"/>
  <c r="J7531" i="5"/>
  <c r="J7532" i="5"/>
  <c r="J7533" i="5"/>
  <c r="J7534" i="5"/>
  <c r="J7535" i="5"/>
  <c r="J7536" i="5"/>
  <c r="J7537" i="5"/>
  <c r="J7538" i="5"/>
  <c r="J7539" i="5"/>
  <c r="J7540" i="5"/>
  <c r="J7541" i="5"/>
  <c r="J7542" i="5"/>
  <c r="J7543" i="5"/>
  <c r="J7544" i="5"/>
  <c r="J7545" i="5"/>
  <c r="J7546" i="5"/>
  <c r="J7547" i="5"/>
  <c r="J7548" i="5"/>
  <c r="J7549" i="5"/>
  <c r="J7550" i="5"/>
  <c r="J7551" i="5"/>
  <c r="J7552" i="5"/>
  <c r="J7553" i="5"/>
  <c r="J7554" i="5"/>
  <c r="J7555" i="5"/>
  <c r="J7556" i="5"/>
  <c r="J7557" i="5"/>
  <c r="J7558" i="5"/>
  <c r="J7559" i="5"/>
  <c r="J7560" i="5"/>
  <c r="J7561" i="5"/>
  <c r="J7562" i="5"/>
  <c r="J7563" i="5"/>
  <c r="J7564" i="5"/>
  <c r="J7565" i="5"/>
  <c r="J7566" i="5"/>
  <c r="J7567" i="5"/>
  <c r="J7568" i="5"/>
  <c r="J7569" i="5"/>
  <c r="J7570" i="5"/>
  <c r="J7571" i="5"/>
  <c r="J7572" i="5"/>
  <c r="J7573" i="5"/>
  <c r="J7574" i="5"/>
  <c r="J7575" i="5"/>
  <c r="J7576" i="5"/>
  <c r="J7577" i="5"/>
  <c r="J7578" i="5"/>
  <c r="J7579" i="5"/>
  <c r="J7580" i="5"/>
  <c r="J7581" i="5"/>
  <c r="J7582" i="5"/>
  <c r="J7583" i="5"/>
  <c r="J7584" i="5"/>
  <c r="J7585" i="5"/>
  <c r="J7586" i="5"/>
  <c r="J7587" i="5"/>
  <c r="J7588" i="5"/>
  <c r="J7589" i="5"/>
  <c r="J7590" i="5"/>
  <c r="J7591" i="5"/>
  <c r="J7592" i="5"/>
  <c r="J7593" i="5"/>
  <c r="J7594" i="5"/>
  <c r="J7595" i="5"/>
  <c r="J7596" i="5"/>
  <c r="J7597" i="5"/>
  <c r="J7598" i="5"/>
  <c r="J7599" i="5"/>
  <c r="J7600" i="5"/>
  <c r="J7601" i="5"/>
  <c r="J7602" i="5"/>
  <c r="J7603" i="5"/>
  <c r="J7604" i="5"/>
  <c r="J7605" i="5"/>
  <c r="J7606" i="5"/>
  <c r="J7607" i="5"/>
  <c r="J7608" i="5"/>
  <c r="J7609" i="5"/>
  <c r="J7610" i="5"/>
  <c r="J7611" i="5"/>
  <c r="J7612" i="5"/>
  <c r="J7613" i="5"/>
  <c r="J7614" i="5"/>
  <c r="J7615" i="5"/>
  <c r="J7616" i="5"/>
  <c r="J7617" i="5"/>
  <c r="J7618" i="5"/>
  <c r="J7619" i="5"/>
  <c r="J7620" i="5"/>
  <c r="J7621" i="5"/>
  <c r="J7622" i="5"/>
  <c r="J7623" i="5"/>
  <c r="J7624" i="5"/>
  <c r="J7625" i="5"/>
  <c r="J7626" i="5"/>
  <c r="J7627" i="5"/>
  <c r="J7628" i="5"/>
  <c r="J7629" i="5"/>
  <c r="J7630" i="5"/>
  <c r="J7631" i="5"/>
  <c r="J7632" i="5"/>
  <c r="J7633" i="5"/>
  <c r="J7634" i="5"/>
  <c r="J7635" i="5"/>
  <c r="J7636" i="5"/>
  <c r="J7637" i="5"/>
  <c r="J7638" i="5"/>
  <c r="J7639" i="5"/>
  <c r="J7640" i="5"/>
  <c r="J7641" i="5"/>
  <c r="J7642" i="5"/>
  <c r="J7643" i="5"/>
  <c r="J7644" i="5"/>
  <c r="J7645" i="5"/>
  <c r="J7646" i="5"/>
  <c r="J7647" i="5"/>
  <c r="J7648" i="5"/>
  <c r="J7649" i="5"/>
  <c r="J7650" i="5"/>
  <c r="J7651" i="5"/>
  <c r="J7652" i="5"/>
  <c r="J7653" i="5"/>
  <c r="J7654" i="5"/>
  <c r="J7655" i="5"/>
  <c r="J7656" i="5"/>
  <c r="J7657" i="5"/>
  <c r="J7658" i="5"/>
  <c r="J7659" i="5"/>
  <c r="J7660" i="5"/>
  <c r="J7661" i="5"/>
  <c r="J7662" i="5"/>
  <c r="J7663" i="5"/>
  <c r="J7664" i="5"/>
  <c r="J7665" i="5"/>
  <c r="J7666" i="5"/>
  <c r="J7667" i="5"/>
  <c r="J7668" i="5"/>
  <c r="J7669" i="5"/>
  <c r="J7670" i="5"/>
  <c r="J7671" i="5"/>
  <c r="J7672" i="5"/>
  <c r="J7673" i="5"/>
  <c r="J7674" i="5"/>
  <c r="J7675" i="5"/>
  <c r="J7676" i="5"/>
  <c r="J7677" i="5"/>
  <c r="J7678" i="5"/>
  <c r="J7679" i="5"/>
  <c r="J7680" i="5"/>
  <c r="J7681" i="5"/>
  <c r="J7682" i="5"/>
  <c r="J7683" i="5"/>
  <c r="J7684" i="5"/>
  <c r="J7685" i="5"/>
  <c r="J7686" i="5"/>
  <c r="J7687" i="5"/>
  <c r="J7688" i="5"/>
  <c r="J7689" i="5"/>
  <c r="J7690" i="5"/>
  <c r="J7691" i="5"/>
  <c r="J7692" i="5"/>
  <c r="J7693" i="5"/>
  <c r="J7694" i="5"/>
  <c r="J7695" i="5"/>
  <c r="J7696" i="5"/>
  <c r="J7697" i="5"/>
  <c r="J7698" i="5"/>
  <c r="J7699" i="5"/>
  <c r="J7700" i="5"/>
  <c r="J7701" i="5"/>
  <c r="J7702" i="5"/>
  <c r="J7703" i="5"/>
  <c r="J7704" i="5"/>
  <c r="J7705" i="5"/>
  <c r="J7706" i="5"/>
  <c r="J7707" i="5"/>
  <c r="J7708" i="5"/>
  <c r="J7709" i="5"/>
  <c r="J7710" i="5"/>
  <c r="J7711" i="5"/>
  <c r="J7712" i="5"/>
  <c r="J7713" i="5"/>
  <c r="J7714" i="5"/>
  <c r="J7715" i="5"/>
  <c r="J7716" i="5"/>
  <c r="J7717" i="5"/>
  <c r="J7718" i="5"/>
  <c r="J7719" i="5"/>
  <c r="J7720" i="5"/>
  <c r="J7721" i="5"/>
  <c r="J7722" i="5"/>
  <c r="J7723" i="5"/>
  <c r="J7724" i="5"/>
  <c r="J7725" i="5"/>
  <c r="J7726" i="5"/>
  <c r="J7727" i="5"/>
  <c r="J7728" i="5"/>
  <c r="J7729" i="5"/>
  <c r="J7730" i="5"/>
  <c r="J7731" i="5"/>
  <c r="J7732" i="5"/>
  <c r="J7733" i="5"/>
  <c r="J7734" i="5"/>
  <c r="J7735" i="5"/>
  <c r="J7736" i="5"/>
  <c r="J7737" i="5"/>
  <c r="J7738" i="5"/>
  <c r="J7739" i="5"/>
  <c r="J7740" i="5"/>
  <c r="J7741" i="5"/>
  <c r="J7742" i="5"/>
  <c r="J7743" i="5"/>
  <c r="J7744" i="5"/>
  <c r="J7745" i="5"/>
  <c r="J7746" i="5"/>
  <c r="J7747" i="5"/>
  <c r="J7748" i="5"/>
  <c r="J7749" i="5"/>
  <c r="J7750" i="5"/>
  <c r="J7751" i="5"/>
  <c r="J7752" i="5"/>
  <c r="J7753" i="5"/>
  <c r="J7754" i="5"/>
  <c r="J7755" i="5"/>
  <c r="J7756" i="5"/>
  <c r="J7757" i="5"/>
  <c r="J7758" i="5"/>
  <c r="J7759" i="5"/>
  <c r="J7760" i="5"/>
  <c r="J7761" i="5"/>
  <c r="J7762" i="5"/>
  <c r="J7763" i="5"/>
  <c r="J7764" i="5"/>
  <c r="J7765" i="5"/>
  <c r="J7766" i="5"/>
  <c r="J7767" i="5"/>
  <c r="J7768" i="5"/>
  <c r="J7769" i="5"/>
  <c r="J7770" i="5"/>
  <c r="J7771" i="5"/>
  <c r="J7772" i="5"/>
  <c r="J7773" i="5"/>
  <c r="J7774" i="5"/>
  <c r="J7775" i="5"/>
  <c r="J7776" i="5"/>
  <c r="J7777" i="5"/>
  <c r="J7778" i="5"/>
  <c r="J7779" i="5"/>
  <c r="J7780" i="5"/>
  <c r="J7781" i="5"/>
  <c r="J7782" i="5"/>
  <c r="J7783" i="5"/>
  <c r="J7784" i="5"/>
  <c r="J7785" i="5"/>
  <c r="J7786" i="5"/>
  <c r="J7787" i="5"/>
  <c r="J7788" i="5"/>
  <c r="J7789" i="5"/>
  <c r="J7790" i="5"/>
  <c r="J7791" i="5"/>
  <c r="J7792" i="5"/>
  <c r="J7793" i="5"/>
  <c r="J7794" i="5"/>
  <c r="J7795" i="5"/>
  <c r="J7796" i="5"/>
  <c r="J7797" i="5"/>
  <c r="J7798" i="5"/>
  <c r="J7799" i="5"/>
  <c r="J7800" i="5"/>
  <c r="J7801" i="5"/>
  <c r="J7802" i="5"/>
  <c r="J7803" i="5"/>
  <c r="J7804" i="5"/>
  <c r="J7805" i="5"/>
  <c r="J7806" i="5"/>
  <c r="J7807" i="5"/>
  <c r="J7808" i="5"/>
  <c r="J7809" i="5"/>
  <c r="J7810" i="5"/>
  <c r="J7811" i="5"/>
  <c r="J7812" i="5"/>
  <c r="J7813" i="5"/>
  <c r="J7814" i="5"/>
  <c r="J7815" i="5"/>
  <c r="J7816" i="5"/>
  <c r="J7817" i="5"/>
  <c r="J7818" i="5"/>
  <c r="J7819" i="5"/>
  <c r="J7820" i="5"/>
  <c r="J7821" i="5"/>
  <c r="J7822" i="5"/>
  <c r="J7823" i="5"/>
  <c r="J7824" i="5"/>
  <c r="J7825" i="5"/>
  <c r="J7826" i="5"/>
  <c r="J7827" i="5"/>
  <c r="J7828" i="5"/>
  <c r="J7829" i="5"/>
  <c r="J7830" i="5"/>
  <c r="J7831" i="5"/>
  <c r="J7832" i="5"/>
  <c r="J7833" i="5"/>
  <c r="J7834" i="5"/>
  <c r="J7835" i="5"/>
  <c r="J7836" i="5"/>
  <c r="J7837" i="5"/>
  <c r="J7838" i="5"/>
  <c r="J7839" i="5"/>
  <c r="J7840" i="5"/>
  <c r="J7841" i="5"/>
  <c r="J7842" i="5"/>
  <c r="J7843" i="5"/>
  <c r="J7844" i="5"/>
  <c r="J7845" i="5"/>
  <c r="J7846" i="5"/>
  <c r="J7847" i="5"/>
  <c r="J7848" i="5"/>
  <c r="J7849" i="5"/>
  <c r="J7850" i="5"/>
  <c r="J7851" i="5"/>
  <c r="J7852" i="5"/>
  <c r="J7853" i="5"/>
  <c r="J7854" i="5"/>
  <c r="J7855" i="5"/>
  <c r="J7856" i="5"/>
  <c r="J7857" i="5"/>
  <c r="J7858" i="5"/>
  <c r="J7859" i="5"/>
  <c r="J7860" i="5"/>
  <c r="J7861" i="5"/>
  <c r="J7862" i="5"/>
  <c r="J7863" i="5"/>
  <c r="J7864" i="5"/>
  <c r="J7865" i="5"/>
  <c r="J7866" i="5"/>
  <c r="J7867" i="5"/>
  <c r="J7868" i="5"/>
  <c r="J7869" i="5"/>
  <c r="J7870" i="5"/>
  <c r="J7871" i="5"/>
  <c r="J7872" i="5"/>
  <c r="J7873" i="5"/>
  <c r="J7874" i="5"/>
  <c r="J7875" i="5"/>
  <c r="J7876" i="5"/>
  <c r="J7877" i="5"/>
  <c r="J7878" i="5"/>
  <c r="J7879" i="5"/>
  <c r="J7880" i="5"/>
  <c r="J7881" i="5"/>
  <c r="J7882" i="5"/>
  <c r="J7883" i="5"/>
  <c r="J7884" i="5"/>
  <c r="J7885" i="5"/>
  <c r="J7886" i="5"/>
  <c r="J7887" i="5"/>
  <c r="J7888" i="5"/>
  <c r="J7889" i="5"/>
  <c r="J7890" i="5"/>
  <c r="J7891" i="5"/>
  <c r="J7892" i="5"/>
  <c r="J7893" i="5"/>
  <c r="J7894" i="5"/>
  <c r="J7895" i="5"/>
  <c r="J7896" i="5"/>
  <c r="J7897" i="5"/>
  <c r="J7898" i="5"/>
  <c r="J7899" i="5"/>
  <c r="J7900" i="5"/>
  <c r="J7901" i="5"/>
  <c r="J7902" i="5"/>
  <c r="J7903" i="5"/>
  <c r="J7904" i="5"/>
  <c r="J7905" i="5"/>
  <c r="J7906" i="5"/>
  <c r="J7907" i="5"/>
  <c r="J7908" i="5"/>
  <c r="J7909" i="5"/>
  <c r="J7910" i="5"/>
  <c r="J7911" i="5"/>
  <c r="J7912" i="5"/>
  <c r="J7913" i="5"/>
  <c r="J7914" i="5"/>
  <c r="J7915" i="5"/>
  <c r="J7916" i="5"/>
  <c r="J7917" i="5"/>
  <c r="J7918" i="5"/>
  <c r="J7919" i="5"/>
  <c r="J7920" i="5"/>
  <c r="J7921" i="5"/>
  <c r="J7922" i="5"/>
  <c r="J7923" i="5"/>
  <c r="J7924" i="5"/>
  <c r="J7925" i="5"/>
  <c r="J7926" i="5"/>
  <c r="J7927" i="5"/>
  <c r="J7928" i="5"/>
  <c r="J7929" i="5"/>
  <c r="J7930" i="5"/>
  <c r="J7931" i="5"/>
  <c r="J7932" i="5"/>
  <c r="J7933" i="5"/>
  <c r="J7934" i="5"/>
  <c r="J7935" i="5"/>
  <c r="J7936" i="5"/>
  <c r="J7937" i="5"/>
  <c r="J7938" i="5"/>
  <c r="J7939" i="5"/>
  <c r="J7940" i="5"/>
  <c r="J7941" i="5"/>
  <c r="J7942" i="5"/>
  <c r="J7943" i="5"/>
  <c r="J7944" i="5"/>
  <c r="J7945" i="5"/>
  <c r="J7946" i="5"/>
  <c r="J7947" i="5"/>
  <c r="J7948" i="5"/>
  <c r="J7949" i="5"/>
  <c r="J7950" i="5"/>
  <c r="J7951" i="5"/>
  <c r="J7952" i="5"/>
  <c r="J7953" i="5"/>
  <c r="J7954" i="5"/>
  <c r="J7955" i="5"/>
  <c r="J7956" i="5"/>
  <c r="J7957" i="5"/>
  <c r="J7958" i="5"/>
  <c r="J7959" i="5"/>
  <c r="J7960" i="5"/>
  <c r="J7961" i="5"/>
  <c r="J7962" i="5"/>
  <c r="J7963" i="5"/>
  <c r="J7964" i="5"/>
  <c r="J7965" i="5"/>
  <c r="J7966" i="5"/>
  <c r="J7967" i="5"/>
  <c r="J7968" i="5"/>
  <c r="J7969" i="5"/>
  <c r="J7970" i="5"/>
  <c r="J7971" i="5"/>
  <c r="J7972" i="5"/>
  <c r="J7973" i="5"/>
  <c r="J7974" i="5"/>
  <c r="J7975" i="5"/>
  <c r="J7976" i="5"/>
  <c r="J7977" i="5"/>
  <c r="J7978" i="5"/>
  <c r="J7979" i="5"/>
  <c r="J7980" i="5"/>
  <c r="J7981" i="5"/>
  <c r="J7982" i="5"/>
  <c r="J7983" i="5"/>
  <c r="J7984" i="5"/>
  <c r="J7985" i="5"/>
  <c r="J7986" i="5"/>
  <c r="J7987" i="5"/>
  <c r="J7988" i="5"/>
  <c r="J7989" i="5"/>
  <c r="J7990" i="5"/>
  <c r="J7991" i="5"/>
  <c r="J7992" i="5"/>
  <c r="J7993" i="5"/>
  <c r="J7994" i="5"/>
  <c r="J7995" i="5"/>
  <c r="J7996" i="5"/>
  <c r="J7997" i="5"/>
  <c r="J7998" i="5"/>
  <c r="J7999" i="5"/>
  <c r="J8000" i="5"/>
  <c r="J8001" i="5"/>
  <c r="J8002" i="5"/>
  <c r="J8003" i="5"/>
  <c r="J8004" i="5"/>
  <c r="J8005" i="5"/>
  <c r="J8006" i="5"/>
  <c r="J8007" i="5"/>
  <c r="J8008" i="5"/>
  <c r="J8009" i="5"/>
  <c r="J8010" i="5"/>
  <c r="J8011" i="5"/>
  <c r="J8012" i="5"/>
  <c r="J8013" i="5"/>
  <c r="J8014" i="5"/>
  <c r="J8015" i="5"/>
  <c r="J8016" i="5"/>
  <c r="J8017" i="5"/>
  <c r="J8018" i="5"/>
  <c r="J8019" i="5"/>
  <c r="J8020" i="5"/>
  <c r="J8021" i="5"/>
  <c r="J8022" i="5"/>
  <c r="J8023" i="5"/>
  <c r="J8024" i="5"/>
  <c r="J8025" i="5"/>
  <c r="J8026" i="5"/>
  <c r="J8027" i="5"/>
  <c r="J8028" i="5"/>
  <c r="J8029" i="5"/>
  <c r="J8030" i="5"/>
  <c r="J8031" i="5"/>
  <c r="J8032" i="5"/>
  <c r="J8033" i="5"/>
  <c r="J8034" i="5"/>
  <c r="J8035" i="5"/>
  <c r="J8036" i="5"/>
  <c r="J8037" i="5"/>
  <c r="J8038" i="5"/>
  <c r="J8039" i="5"/>
  <c r="J8040" i="5"/>
  <c r="J8041" i="5"/>
  <c r="J8042" i="5"/>
  <c r="J8043" i="5"/>
  <c r="J8044" i="5"/>
  <c r="J8045" i="5"/>
  <c r="J8046" i="5"/>
  <c r="J8047" i="5"/>
  <c r="J8048" i="5"/>
  <c r="J8049" i="5"/>
  <c r="J8050" i="5"/>
  <c r="J8051" i="5"/>
  <c r="J8052" i="5"/>
  <c r="J8053" i="5"/>
  <c r="J8054" i="5"/>
  <c r="J8055" i="5"/>
  <c r="J8056" i="5"/>
  <c r="J8057" i="5"/>
  <c r="J8058" i="5"/>
  <c r="J8059" i="5"/>
  <c r="J8060" i="5"/>
  <c r="J8061" i="5"/>
  <c r="J8062" i="5"/>
  <c r="J8063" i="5"/>
  <c r="J8064" i="5"/>
  <c r="J8065" i="5"/>
  <c r="J8066" i="5"/>
  <c r="J8067" i="5"/>
  <c r="J8068" i="5"/>
  <c r="J8069" i="5"/>
  <c r="J8070" i="5"/>
  <c r="J8071" i="5"/>
  <c r="J8072" i="5"/>
  <c r="J8073" i="5"/>
  <c r="J8074" i="5"/>
  <c r="J8075" i="5"/>
  <c r="J8076" i="5"/>
  <c r="J8077" i="5"/>
  <c r="J8078" i="5"/>
  <c r="J8079" i="5"/>
  <c r="J8080" i="5"/>
  <c r="J8081" i="5"/>
  <c r="J8082" i="5"/>
  <c r="J8083" i="5"/>
  <c r="J8084" i="5"/>
  <c r="J8085" i="5"/>
  <c r="J8086" i="5"/>
  <c r="J8087" i="5"/>
  <c r="J8088" i="5"/>
  <c r="J8089" i="5"/>
  <c r="J8090" i="5"/>
  <c r="J8091" i="5"/>
  <c r="J8092" i="5"/>
  <c r="J8093" i="5"/>
  <c r="J8094" i="5"/>
  <c r="J8095" i="5"/>
  <c r="J8096" i="5"/>
  <c r="J8097" i="5"/>
  <c r="J8098" i="5"/>
  <c r="J8099" i="5"/>
  <c r="J8100" i="5"/>
  <c r="J8101" i="5"/>
  <c r="J8102" i="5"/>
  <c r="J8103" i="5"/>
  <c r="J8104" i="5"/>
  <c r="J8105" i="5"/>
  <c r="J8106" i="5"/>
  <c r="J8107" i="5"/>
  <c r="J8108" i="5"/>
  <c r="J8109" i="5"/>
  <c r="J8110" i="5"/>
  <c r="J8111" i="5"/>
  <c r="J8112" i="5"/>
  <c r="J8113" i="5"/>
  <c r="J8114" i="5"/>
  <c r="J8115" i="5"/>
  <c r="J8116" i="5"/>
  <c r="J8117" i="5"/>
  <c r="J8118" i="5"/>
  <c r="J8119" i="5"/>
  <c r="J8120" i="5"/>
  <c r="J8121" i="5"/>
  <c r="J8122" i="5"/>
  <c r="J8123" i="5"/>
  <c r="J8124" i="5"/>
  <c r="J8125" i="5"/>
  <c r="J8126" i="5"/>
  <c r="J8127" i="5"/>
  <c r="J8128" i="5"/>
  <c r="J8129" i="5"/>
  <c r="J8130" i="5"/>
  <c r="J8131" i="5"/>
  <c r="J8132" i="5"/>
  <c r="J8133" i="5"/>
  <c r="J8134" i="5"/>
  <c r="J8135" i="5"/>
  <c r="J8136" i="5"/>
  <c r="J8137" i="5"/>
  <c r="J8138" i="5"/>
  <c r="J8139" i="5"/>
  <c r="J8140" i="5"/>
  <c r="J8141" i="5"/>
  <c r="J8142" i="5"/>
  <c r="J8143" i="5"/>
  <c r="J8144" i="5"/>
  <c r="J8145" i="5"/>
  <c r="J8146" i="5"/>
  <c r="J8147" i="5"/>
  <c r="J8148" i="5"/>
  <c r="J8149" i="5"/>
  <c r="J8150" i="5"/>
  <c r="J8151" i="5"/>
  <c r="J8152" i="5"/>
  <c r="J8153" i="5"/>
  <c r="J8154" i="5"/>
  <c r="J8155" i="5"/>
  <c r="J8156" i="5"/>
  <c r="J8157" i="5"/>
  <c r="J8158" i="5"/>
  <c r="J8159" i="5"/>
  <c r="J8160" i="5"/>
  <c r="J8161" i="5"/>
  <c r="J8162" i="5"/>
  <c r="J8163" i="5"/>
  <c r="J8164" i="5"/>
  <c r="J8165" i="5"/>
  <c r="J8166" i="5"/>
  <c r="J8167" i="5"/>
  <c r="J8168" i="5"/>
  <c r="J8169" i="5"/>
  <c r="J8170" i="5"/>
  <c r="J8171" i="5"/>
  <c r="J8172" i="5"/>
  <c r="J8173" i="5"/>
  <c r="J8174" i="5"/>
  <c r="J8175" i="5"/>
  <c r="J8176" i="5"/>
  <c r="J8177" i="5"/>
  <c r="J8178" i="5"/>
  <c r="J8179" i="5"/>
  <c r="J8180" i="5"/>
  <c r="J8181" i="5"/>
  <c r="J8182" i="5"/>
  <c r="J8183" i="5"/>
  <c r="J8184" i="5"/>
  <c r="J8185" i="5"/>
  <c r="J8186" i="5"/>
  <c r="J8187" i="5"/>
  <c r="J8188" i="5"/>
  <c r="J8189" i="5"/>
  <c r="J8190" i="5"/>
  <c r="J8191" i="5"/>
  <c r="J8192" i="5"/>
  <c r="J8193" i="5"/>
  <c r="J8194" i="5"/>
  <c r="J8195" i="5"/>
  <c r="J8196" i="5"/>
  <c r="J8197" i="5"/>
  <c r="J8198" i="5"/>
  <c r="J8199" i="5"/>
  <c r="J8200" i="5"/>
  <c r="J8201" i="5"/>
  <c r="J8202" i="5"/>
  <c r="J8203" i="5"/>
  <c r="J8204" i="5"/>
  <c r="J8205" i="5"/>
  <c r="J8206" i="5"/>
  <c r="J8207" i="5"/>
  <c r="J8208" i="5"/>
  <c r="J8209" i="5"/>
  <c r="J8210" i="5"/>
  <c r="J8211" i="5"/>
  <c r="J8212" i="5"/>
  <c r="J8213" i="5"/>
  <c r="J8214" i="5"/>
  <c r="J8215" i="5"/>
  <c r="J8216" i="5"/>
  <c r="J8217" i="5"/>
  <c r="J8218" i="5"/>
  <c r="J8219" i="5"/>
  <c r="J8220" i="5"/>
  <c r="J8221" i="5"/>
  <c r="J8222" i="5"/>
  <c r="J8223" i="5"/>
  <c r="J8224" i="5"/>
  <c r="J8225" i="5"/>
  <c r="J8226" i="5"/>
  <c r="J8227" i="5"/>
  <c r="J8228" i="5"/>
  <c r="J8229" i="5"/>
  <c r="J8230" i="5"/>
  <c r="J8231" i="5"/>
  <c r="J8232" i="5"/>
  <c r="J8233" i="5"/>
  <c r="J8234" i="5"/>
  <c r="J8235" i="5"/>
  <c r="J8236" i="5"/>
  <c r="J8237" i="5"/>
  <c r="J8238" i="5"/>
  <c r="J8239" i="5"/>
  <c r="J8240" i="5"/>
  <c r="J8241" i="5"/>
  <c r="J8242" i="5"/>
  <c r="J8243" i="5"/>
  <c r="J8244" i="5"/>
  <c r="J8245" i="5"/>
  <c r="J8246" i="5"/>
  <c r="J8247" i="5"/>
  <c r="J8248" i="5"/>
  <c r="J8249" i="5"/>
  <c r="J8250" i="5"/>
  <c r="J8251" i="5"/>
  <c r="J8252" i="5"/>
  <c r="J8253" i="5"/>
  <c r="J8254" i="5"/>
  <c r="J8255" i="5"/>
  <c r="J8256" i="5"/>
  <c r="J8257" i="5"/>
  <c r="J8258" i="5"/>
  <c r="J8259" i="5"/>
  <c r="J8260" i="5"/>
  <c r="J8261" i="5"/>
  <c r="J8262" i="5"/>
  <c r="J8263" i="5"/>
  <c r="J8264" i="5"/>
  <c r="J8265" i="5"/>
  <c r="J8266" i="5"/>
  <c r="J8267" i="5"/>
  <c r="J8268" i="5"/>
  <c r="J8269" i="5"/>
  <c r="J8270" i="5"/>
  <c r="J8271" i="5"/>
  <c r="J8272" i="5"/>
  <c r="J8273" i="5"/>
  <c r="J8274" i="5"/>
  <c r="J8275" i="5"/>
  <c r="J8276" i="5"/>
  <c r="J8277" i="5"/>
  <c r="J8278" i="5"/>
  <c r="J8279" i="5"/>
  <c r="J8280" i="5"/>
  <c r="J8281" i="5"/>
  <c r="J8282" i="5"/>
  <c r="J8283" i="5"/>
  <c r="J8284" i="5"/>
  <c r="J8285" i="5"/>
  <c r="J8286" i="5"/>
  <c r="J8287" i="5"/>
  <c r="J8288" i="5"/>
  <c r="J8289" i="5"/>
  <c r="J8290" i="5"/>
  <c r="J8291" i="5"/>
  <c r="J8292" i="5"/>
  <c r="J8293" i="5"/>
  <c r="J8294" i="5"/>
  <c r="J8295" i="5"/>
  <c r="J8296" i="5"/>
  <c r="J8297" i="5"/>
  <c r="J8298" i="5"/>
  <c r="J8299" i="5"/>
  <c r="J8300" i="5"/>
  <c r="J8301" i="5"/>
  <c r="J8302" i="5"/>
  <c r="J8303" i="5"/>
  <c r="J8304" i="5"/>
  <c r="J8305" i="5"/>
  <c r="J8306" i="5"/>
  <c r="J8307" i="5"/>
  <c r="J8308" i="5"/>
  <c r="J8309" i="5"/>
  <c r="J8310" i="5"/>
  <c r="J8311" i="5"/>
  <c r="J8312" i="5"/>
  <c r="J8313" i="5"/>
  <c r="J8314" i="5"/>
  <c r="J8315" i="5"/>
  <c r="J8316" i="5"/>
  <c r="J8317" i="5"/>
  <c r="J8318" i="5"/>
  <c r="J8319" i="5"/>
  <c r="J8320" i="5"/>
  <c r="J8321" i="5"/>
  <c r="J8322" i="5"/>
  <c r="J8323" i="5"/>
  <c r="J8324" i="5"/>
  <c r="J8325" i="5"/>
  <c r="J8326" i="5"/>
  <c r="J8327" i="5"/>
  <c r="J8328" i="5"/>
  <c r="J8329" i="5"/>
  <c r="J8330" i="5"/>
  <c r="J8331" i="5"/>
  <c r="J8332" i="5"/>
  <c r="J8333" i="5"/>
  <c r="J8334" i="5"/>
  <c r="J8335" i="5"/>
  <c r="J8336" i="5"/>
  <c r="J8337" i="5"/>
  <c r="J8338" i="5"/>
  <c r="J8339" i="5"/>
  <c r="J8340" i="5"/>
  <c r="J8341" i="5"/>
  <c r="J8342" i="5"/>
  <c r="J8343" i="5"/>
  <c r="J8344" i="5"/>
  <c r="J8345" i="5"/>
  <c r="J8346" i="5"/>
  <c r="J8347" i="5"/>
  <c r="J8348" i="5"/>
  <c r="J8349" i="5"/>
  <c r="J8350" i="5"/>
  <c r="J8351" i="5"/>
  <c r="J8352" i="5"/>
  <c r="J8353" i="5"/>
  <c r="J8354" i="5"/>
  <c r="J8355" i="5"/>
  <c r="J8356" i="5"/>
  <c r="J8357" i="5"/>
  <c r="J8358" i="5"/>
  <c r="J8359" i="5"/>
  <c r="J8360" i="5"/>
  <c r="J8361" i="5"/>
  <c r="J8362" i="5"/>
  <c r="J8363" i="5"/>
  <c r="J8364" i="5"/>
  <c r="J8365" i="5"/>
  <c r="J8366" i="5"/>
  <c r="J8367" i="5"/>
  <c r="J8368" i="5"/>
  <c r="J8369" i="5"/>
  <c r="J8370" i="5"/>
  <c r="J8371" i="5"/>
  <c r="J8372" i="5"/>
  <c r="J8373" i="5"/>
  <c r="J8374" i="5"/>
  <c r="J8375" i="5"/>
  <c r="J8376" i="5"/>
  <c r="J8377" i="5"/>
  <c r="J8378" i="5"/>
  <c r="J8379" i="5"/>
  <c r="J8380" i="5"/>
  <c r="J8381" i="5"/>
  <c r="J8382" i="5"/>
  <c r="J8383" i="5"/>
  <c r="J8384" i="5"/>
  <c r="J8385" i="5"/>
  <c r="J8386" i="5"/>
  <c r="J8387" i="5"/>
  <c r="J8388" i="5"/>
  <c r="J8389" i="5"/>
  <c r="J8390" i="5"/>
  <c r="J8391" i="5"/>
  <c r="J8392" i="5"/>
  <c r="J8393" i="5"/>
  <c r="J8394" i="5"/>
  <c r="J8395" i="5"/>
  <c r="J8396" i="5"/>
  <c r="J8397" i="5"/>
  <c r="J8398" i="5"/>
  <c r="J8399" i="5"/>
  <c r="J8400" i="5"/>
  <c r="J8401" i="5"/>
  <c r="J8402" i="5"/>
  <c r="J8403" i="5"/>
  <c r="J8404" i="5"/>
  <c r="J8405" i="5"/>
  <c r="J8406" i="5"/>
  <c r="J8407" i="5"/>
  <c r="J8408" i="5"/>
  <c r="J8409" i="5"/>
  <c r="J8410" i="5"/>
  <c r="J8411" i="5"/>
  <c r="J8412" i="5"/>
  <c r="J8413" i="5"/>
  <c r="J8414" i="5"/>
  <c r="J8415" i="5"/>
  <c r="J8416" i="5"/>
  <c r="J8417" i="5"/>
  <c r="J8418" i="5"/>
  <c r="J8419" i="5"/>
  <c r="J8420" i="5"/>
  <c r="J8421" i="5"/>
  <c r="J8422" i="5"/>
  <c r="J8423" i="5"/>
  <c r="J8424" i="5"/>
  <c r="J8425" i="5"/>
  <c r="J8426" i="5"/>
  <c r="J8427" i="5"/>
  <c r="J8428" i="5"/>
  <c r="J8429" i="5"/>
  <c r="J8430" i="5"/>
  <c r="J8431" i="5"/>
  <c r="J8432" i="5"/>
  <c r="J8433" i="5"/>
  <c r="J8434" i="5"/>
  <c r="J8435" i="5"/>
  <c r="J8436" i="5"/>
  <c r="J8437" i="5"/>
  <c r="J8438" i="5"/>
  <c r="J8439" i="5"/>
  <c r="J8440" i="5"/>
  <c r="J8441" i="5"/>
  <c r="J8442" i="5"/>
  <c r="J8443" i="5"/>
  <c r="J8444" i="5"/>
  <c r="J8445" i="5"/>
  <c r="J8446" i="5"/>
  <c r="J8447" i="5"/>
  <c r="J8448" i="5"/>
  <c r="J8449" i="5"/>
  <c r="J8450" i="5"/>
  <c r="J8451" i="5"/>
  <c r="J8452" i="5"/>
  <c r="J8453" i="5"/>
  <c r="J8454" i="5"/>
  <c r="J8455" i="5"/>
  <c r="J8456" i="5"/>
  <c r="J8457" i="5"/>
  <c r="J8458" i="5"/>
  <c r="J8459" i="5"/>
  <c r="J8460" i="5"/>
  <c r="J8461" i="5"/>
  <c r="J8462" i="5"/>
  <c r="J8463" i="5"/>
  <c r="J8464" i="5"/>
  <c r="J8465" i="5"/>
  <c r="J8466" i="5"/>
  <c r="J8467" i="5"/>
  <c r="J8468" i="5"/>
  <c r="J8469" i="5"/>
  <c r="J8470" i="5"/>
  <c r="J8471" i="5"/>
  <c r="J8472" i="5"/>
  <c r="J8473" i="5"/>
  <c r="J8474" i="5"/>
  <c r="J8475" i="5"/>
  <c r="J8476" i="5"/>
  <c r="J8477" i="5"/>
  <c r="J8478" i="5"/>
  <c r="J8479" i="5"/>
  <c r="J8480" i="5"/>
  <c r="J8481" i="5"/>
  <c r="J8482" i="5"/>
  <c r="J8483" i="5"/>
  <c r="J8484" i="5"/>
  <c r="J8485" i="5"/>
  <c r="J8486" i="5"/>
  <c r="J8487" i="5"/>
  <c r="J8488" i="5"/>
  <c r="J8489" i="5"/>
  <c r="J8490" i="5"/>
  <c r="J8491" i="5"/>
  <c r="J8492" i="5"/>
  <c r="J8493" i="5"/>
  <c r="J8494" i="5"/>
  <c r="J8495" i="5"/>
  <c r="J8496" i="5"/>
  <c r="J8497" i="5"/>
  <c r="J8498" i="5"/>
  <c r="J8499" i="5"/>
  <c r="J8500" i="5"/>
  <c r="J8501" i="5"/>
  <c r="J8502" i="5"/>
  <c r="J8503" i="5"/>
  <c r="J8504" i="5"/>
  <c r="J8505" i="5"/>
  <c r="J8506" i="5"/>
  <c r="J8507" i="5"/>
  <c r="J8508" i="5"/>
  <c r="J8509" i="5"/>
  <c r="J8510" i="5"/>
  <c r="J8511" i="5"/>
  <c r="J8512" i="5"/>
  <c r="J8513" i="5"/>
  <c r="J8514" i="5"/>
  <c r="J8515" i="5"/>
  <c r="J8516" i="5"/>
  <c r="J8517" i="5"/>
  <c r="J8518" i="5"/>
  <c r="J8519" i="5"/>
  <c r="J8520" i="5"/>
  <c r="J8521" i="5"/>
  <c r="J8522" i="5"/>
  <c r="J8523" i="5"/>
  <c r="J8524" i="5"/>
  <c r="J8525" i="5"/>
  <c r="J8526" i="5"/>
  <c r="J8527" i="5"/>
  <c r="J8528" i="5"/>
  <c r="J8529" i="5"/>
  <c r="J8530" i="5"/>
  <c r="J8531" i="5"/>
  <c r="J8532" i="5"/>
  <c r="J8533" i="5"/>
  <c r="J8534" i="5"/>
  <c r="J8535" i="5"/>
  <c r="J8536" i="5"/>
  <c r="J8537" i="5"/>
  <c r="J8538" i="5"/>
  <c r="J8539" i="5"/>
  <c r="J8540" i="5"/>
  <c r="J8541" i="5"/>
  <c r="J8542" i="5"/>
  <c r="J8543" i="5"/>
  <c r="J8544" i="5"/>
  <c r="J8545" i="5"/>
  <c r="J8546" i="5"/>
  <c r="J8547" i="5"/>
  <c r="J8548" i="5"/>
  <c r="J8549" i="5"/>
  <c r="J8550" i="5"/>
  <c r="J8551" i="5"/>
  <c r="J8552" i="5"/>
  <c r="J8553" i="5"/>
  <c r="J8554" i="5"/>
  <c r="J8555" i="5"/>
  <c r="J8556" i="5"/>
  <c r="J8557" i="5"/>
  <c r="J8558" i="5"/>
  <c r="J8559" i="5"/>
  <c r="J8560" i="5"/>
  <c r="J8561" i="5"/>
  <c r="J8562" i="5"/>
  <c r="J8563" i="5"/>
  <c r="J8564" i="5"/>
  <c r="J8565" i="5"/>
  <c r="J8566" i="5"/>
  <c r="J8567" i="5"/>
  <c r="J8568" i="5"/>
  <c r="J8569" i="5"/>
  <c r="J8570" i="5"/>
  <c r="J8571" i="5"/>
  <c r="J8572" i="5"/>
  <c r="J8573" i="5"/>
  <c r="J8574" i="5"/>
  <c r="J8575" i="5"/>
  <c r="J8576" i="5"/>
  <c r="J8577" i="5"/>
  <c r="J8578" i="5"/>
  <c r="J8579" i="5"/>
  <c r="J8580" i="5"/>
  <c r="J8581" i="5"/>
  <c r="J8582" i="5"/>
  <c r="J8583" i="5"/>
  <c r="J8584" i="5"/>
  <c r="J8585" i="5"/>
  <c r="J8586" i="5"/>
  <c r="J8587" i="5"/>
  <c r="J8588" i="5"/>
  <c r="J8589" i="5"/>
  <c r="J8590" i="5"/>
  <c r="J8591" i="5"/>
  <c r="J8592" i="5"/>
  <c r="J8593" i="5"/>
  <c r="J8594" i="5"/>
  <c r="J8595" i="5"/>
  <c r="J8596" i="5"/>
  <c r="J8597" i="5"/>
  <c r="J8598" i="5"/>
  <c r="J8599" i="5"/>
  <c r="J8600" i="5"/>
  <c r="J8601" i="5"/>
  <c r="J8602" i="5"/>
  <c r="J8603" i="5"/>
  <c r="J8604" i="5"/>
  <c r="J8605" i="5"/>
  <c r="J8606" i="5"/>
  <c r="J8607" i="5"/>
  <c r="J8608" i="5"/>
  <c r="J8609" i="5"/>
  <c r="J8610" i="5"/>
  <c r="J8611" i="5"/>
  <c r="J8612" i="5"/>
  <c r="J8613" i="5"/>
  <c r="J8614" i="5"/>
  <c r="J8615" i="5"/>
  <c r="J8616" i="5"/>
  <c r="J8617" i="5"/>
  <c r="J8618" i="5"/>
  <c r="J8619" i="5"/>
  <c r="J8620" i="5"/>
  <c r="J8621" i="5"/>
  <c r="J8622" i="5"/>
  <c r="J8623" i="5"/>
  <c r="J8624" i="5"/>
  <c r="J8625" i="5"/>
  <c r="J8626" i="5"/>
  <c r="J8627" i="5"/>
  <c r="J8628" i="5"/>
  <c r="J8629" i="5"/>
  <c r="J8630" i="5"/>
  <c r="J8631" i="5"/>
  <c r="J8632" i="5"/>
  <c r="J8633" i="5"/>
  <c r="J8634" i="5"/>
  <c r="J8635" i="5"/>
  <c r="J8636" i="5"/>
  <c r="J8637" i="5"/>
  <c r="J8638" i="5"/>
  <c r="J8639" i="5"/>
  <c r="J8640" i="5"/>
  <c r="J8641" i="5"/>
  <c r="J8642" i="5"/>
  <c r="J8643" i="5"/>
  <c r="J8644" i="5"/>
  <c r="J8645" i="5"/>
  <c r="J8646" i="5"/>
  <c r="J8647" i="5"/>
  <c r="J8648" i="5"/>
  <c r="J8649" i="5"/>
  <c r="J8650" i="5"/>
  <c r="J8651" i="5"/>
  <c r="J8652" i="5"/>
  <c r="J8653" i="5"/>
  <c r="J8654" i="5"/>
  <c r="J8655" i="5"/>
  <c r="J8656" i="5"/>
  <c r="J8657" i="5"/>
  <c r="J8658" i="5"/>
  <c r="J8659" i="5"/>
  <c r="J8660" i="5"/>
  <c r="J8661" i="5"/>
  <c r="J8662" i="5"/>
  <c r="J8663" i="5"/>
  <c r="J8664" i="5"/>
  <c r="J8665" i="5"/>
  <c r="J8666" i="5"/>
  <c r="J8667" i="5"/>
  <c r="J8668" i="5"/>
  <c r="J8669" i="5"/>
  <c r="J8670" i="5"/>
  <c r="J8671" i="5"/>
  <c r="J8672" i="5"/>
  <c r="J8673" i="5"/>
  <c r="J8674" i="5"/>
  <c r="J8675" i="5"/>
  <c r="J8676" i="5"/>
  <c r="J8677" i="5"/>
  <c r="J8678" i="5"/>
  <c r="J8679" i="5"/>
  <c r="J8680" i="5"/>
  <c r="J8681" i="5"/>
  <c r="J8682" i="5"/>
  <c r="J8683" i="5"/>
  <c r="J8684" i="5"/>
  <c r="J8685" i="5"/>
  <c r="J8686" i="5"/>
  <c r="J8687" i="5"/>
  <c r="J8688" i="5"/>
  <c r="J8689" i="5"/>
  <c r="J8690" i="5"/>
  <c r="J8691" i="5"/>
  <c r="J8692" i="5"/>
  <c r="J8693" i="5"/>
  <c r="J8694" i="5"/>
  <c r="J8695" i="5"/>
  <c r="J8696" i="5"/>
  <c r="J8697" i="5"/>
  <c r="J8698" i="5"/>
  <c r="J8699" i="5"/>
  <c r="J8700" i="5"/>
  <c r="J8701" i="5"/>
  <c r="J8702" i="5"/>
  <c r="J8703" i="5"/>
  <c r="J8704" i="5"/>
  <c r="J8705" i="5"/>
  <c r="J8706" i="5"/>
  <c r="J8707" i="5"/>
  <c r="J8708" i="5"/>
  <c r="J8709" i="5"/>
  <c r="J8710" i="5"/>
  <c r="J8711" i="5"/>
  <c r="J8712" i="5"/>
  <c r="J8713" i="5"/>
  <c r="J8714" i="5"/>
  <c r="J8715" i="5"/>
  <c r="J8716" i="5"/>
  <c r="J8717" i="5"/>
  <c r="J8718" i="5"/>
  <c r="J8719" i="5"/>
  <c r="J8720" i="5"/>
  <c r="J8721" i="5"/>
  <c r="J8722" i="5"/>
  <c r="J8723" i="5"/>
  <c r="J8724" i="5"/>
  <c r="J8725" i="5"/>
  <c r="J8726" i="5"/>
  <c r="J8727" i="5"/>
  <c r="J8728" i="5"/>
  <c r="J8729" i="5"/>
  <c r="J8730" i="5"/>
  <c r="J8731" i="5"/>
  <c r="J8732" i="5"/>
  <c r="J8733" i="5"/>
  <c r="J8734" i="5"/>
  <c r="J8735" i="5"/>
  <c r="J8736" i="5"/>
  <c r="J8737" i="5"/>
  <c r="J8738" i="5"/>
  <c r="J8739" i="5"/>
  <c r="J8740" i="5"/>
  <c r="J8741" i="5"/>
  <c r="J8742" i="5"/>
  <c r="J8743" i="5"/>
  <c r="J8744" i="5"/>
  <c r="J8745" i="5"/>
  <c r="J8746" i="5"/>
  <c r="J8747" i="5"/>
  <c r="J8748" i="5"/>
  <c r="J8749" i="5"/>
  <c r="J8750" i="5"/>
  <c r="J8751" i="5"/>
  <c r="J8752" i="5"/>
  <c r="J8753" i="5"/>
  <c r="J8754" i="5"/>
  <c r="J8755" i="5"/>
  <c r="J8756" i="5"/>
  <c r="J8757" i="5"/>
  <c r="J8758" i="5"/>
  <c r="J8759" i="5"/>
  <c r="J8760" i="5"/>
  <c r="J8761" i="5"/>
  <c r="J8762" i="5"/>
  <c r="J8763" i="5"/>
  <c r="J8764" i="5"/>
  <c r="J8765" i="5"/>
  <c r="J8766" i="5"/>
  <c r="J8767" i="5"/>
  <c r="J8768" i="5"/>
  <c r="J8769" i="5"/>
  <c r="J8770" i="5"/>
  <c r="J8771" i="5"/>
  <c r="J8772" i="5"/>
  <c r="J8773" i="5"/>
  <c r="J8774" i="5"/>
  <c r="J8775" i="5"/>
  <c r="J8776" i="5"/>
  <c r="J8777" i="5"/>
  <c r="J8778" i="5"/>
  <c r="J8779" i="5"/>
  <c r="J8780" i="5"/>
  <c r="J8781" i="5"/>
  <c r="J8782" i="5"/>
  <c r="J8783" i="5"/>
  <c r="J8784" i="5"/>
  <c r="J8785" i="5"/>
  <c r="J8786" i="5"/>
  <c r="J8787" i="5"/>
  <c r="J8788" i="5"/>
  <c r="J8789" i="5"/>
  <c r="J8790" i="5"/>
  <c r="J8791" i="5"/>
  <c r="J8792" i="5"/>
  <c r="J8793" i="5"/>
  <c r="J8794" i="5"/>
  <c r="J8795" i="5"/>
  <c r="J8796" i="5"/>
  <c r="J8797" i="5"/>
  <c r="J8798" i="5"/>
  <c r="J8799" i="5"/>
  <c r="J8800" i="5"/>
  <c r="J8801" i="5"/>
  <c r="J8802" i="5"/>
  <c r="J8803" i="5"/>
  <c r="J8804" i="5"/>
  <c r="J8805" i="5"/>
  <c r="J8806" i="5"/>
  <c r="J8807" i="5"/>
  <c r="J8808" i="5"/>
  <c r="J8809" i="5"/>
  <c r="J8810" i="5"/>
  <c r="J8811" i="5"/>
  <c r="J8812" i="5"/>
  <c r="J8813" i="5"/>
  <c r="J8814" i="5"/>
  <c r="J8815" i="5"/>
  <c r="J8816" i="5"/>
  <c r="J8817" i="5"/>
  <c r="J8818" i="5"/>
  <c r="J8819" i="5"/>
  <c r="J8820" i="5"/>
  <c r="J8821" i="5"/>
  <c r="J8822" i="5"/>
  <c r="J8823" i="5"/>
  <c r="J8824" i="5"/>
  <c r="J8825" i="5"/>
  <c r="J8826" i="5"/>
  <c r="J8827" i="5"/>
  <c r="J8828" i="5"/>
  <c r="J8829" i="5"/>
  <c r="J8830" i="5"/>
  <c r="J8831" i="5"/>
  <c r="J8832" i="5"/>
  <c r="J8833" i="5"/>
  <c r="J8834" i="5"/>
  <c r="J8835" i="5"/>
  <c r="J8836" i="5"/>
  <c r="J8837" i="5"/>
  <c r="J8838" i="5"/>
  <c r="J8839" i="5"/>
  <c r="J8840" i="5"/>
  <c r="J8841" i="5"/>
  <c r="J8842" i="5"/>
  <c r="J8843" i="5"/>
  <c r="J8844" i="5"/>
  <c r="J8845" i="5"/>
  <c r="J8846" i="5"/>
  <c r="J8847" i="5"/>
  <c r="J8848" i="5"/>
  <c r="J8849" i="5"/>
  <c r="J8850" i="5"/>
  <c r="J8851" i="5"/>
  <c r="J8852" i="5"/>
  <c r="J8853" i="5"/>
  <c r="J8854" i="5"/>
  <c r="J8855" i="5"/>
  <c r="J8856" i="5"/>
  <c r="J8857" i="5"/>
  <c r="J8858" i="5"/>
  <c r="J8859" i="5"/>
  <c r="J8860" i="5"/>
  <c r="J8861" i="5"/>
  <c r="J8862" i="5"/>
  <c r="J8863" i="5"/>
  <c r="J8864" i="5"/>
  <c r="J8865" i="5"/>
  <c r="J8866" i="5"/>
  <c r="J8867" i="5"/>
  <c r="J8868" i="5"/>
  <c r="J8869" i="5"/>
  <c r="J8870" i="5"/>
  <c r="J8871" i="5"/>
  <c r="J8872" i="5"/>
  <c r="J8873" i="5"/>
  <c r="J8874" i="5"/>
  <c r="J8875" i="5"/>
  <c r="J8876" i="5"/>
  <c r="J8877" i="5"/>
  <c r="J8878" i="5"/>
  <c r="J8879" i="5"/>
  <c r="J8880" i="5"/>
  <c r="J8881" i="5"/>
  <c r="J8882" i="5"/>
  <c r="J8883" i="5"/>
  <c r="J8884" i="5"/>
  <c r="J8885" i="5"/>
  <c r="J8886" i="5"/>
  <c r="J8887" i="5"/>
  <c r="J8888" i="5"/>
  <c r="J8889" i="5"/>
  <c r="J8890" i="5"/>
  <c r="J8891" i="5"/>
  <c r="J8892" i="5"/>
  <c r="J8893" i="5"/>
  <c r="J8894" i="5"/>
  <c r="J8895" i="5"/>
  <c r="J8896" i="5"/>
  <c r="J8897" i="5"/>
  <c r="J8898" i="5"/>
  <c r="J8899" i="5"/>
  <c r="J8900" i="5"/>
  <c r="J8901" i="5"/>
  <c r="J8902" i="5"/>
  <c r="J8903" i="5"/>
  <c r="J8904" i="5"/>
  <c r="J8905" i="5"/>
  <c r="J8906" i="5"/>
  <c r="J8907" i="5"/>
  <c r="J8908" i="5"/>
  <c r="J8909" i="5"/>
  <c r="J8910" i="5"/>
  <c r="J8911" i="5"/>
  <c r="J8912" i="5"/>
  <c r="J8913" i="5"/>
  <c r="J8914" i="5"/>
  <c r="J8915" i="5"/>
  <c r="J8916" i="5"/>
  <c r="J8917" i="5"/>
  <c r="J8918" i="5"/>
  <c r="J8919" i="5"/>
  <c r="J8920" i="5"/>
  <c r="J8921" i="5"/>
  <c r="J8922" i="5"/>
  <c r="J8923" i="5"/>
  <c r="J8924" i="5"/>
  <c r="J8925" i="5"/>
  <c r="J8926" i="5"/>
  <c r="J8927" i="5"/>
  <c r="J8928" i="5"/>
  <c r="J8929" i="5"/>
  <c r="J8930" i="5"/>
  <c r="J8931" i="5"/>
  <c r="J8932" i="5"/>
  <c r="J8933" i="5"/>
  <c r="J8934" i="5"/>
  <c r="J8935" i="5"/>
  <c r="J8936" i="5"/>
  <c r="J8937" i="5"/>
  <c r="J8938" i="5"/>
  <c r="J8939" i="5"/>
  <c r="J8940" i="5"/>
  <c r="J8941" i="5"/>
  <c r="J8942" i="5"/>
  <c r="J8943" i="5"/>
  <c r="J8944" i="5"/>
  <c r="J8945" i="5"/>
  <c r="J8946" i="5"/>
  <c r="J8947" i="5"/>
  <c r="J8948" i="5"/>
  <c r="J8949" i="5"/>
  <c r="J8950" i="5"/>
  <c r="J8951" i="5"/>
  <c r="J8952" i="5"/>
  <c r="J8953" i="5"/>
  <c r="J8954" i="5"/>
  <c r="J8955" i="5"/>
  <c r="J8956" i="5"/>
  <c r="J8957" i="5"/>
  <c r="J8958" i="5"/>
  <c r="J8959" i="5"/>
  <c r="J8960" i="5"/>
  <c r="J8961" i="5"/>
  <c r="J8962" i="5"/>
  <c r="J8963" i="5"/>
  <c r="J8964" i="5"/>
  <c r="J8965" i="5"/>
  <c r="J8966" i="5"/>
  <c r="J8967" i="5"/>
  <c r="J8968" i="5"/>
  <c r="J8969" i="5"/>
  <c r="J8970" i="5"/>
  <c r="J8971" i="5"/>
  <c r="J8972" i="5"/>
  <c r="J8973" i="5"/>
  <c r="J8974" i="5"/>
  <c r="J8975" i="5"/>
  <c r="J8976" i="5"/>
  <c r="J8977" i="5"/>
  <c r="J8978" i="5"/>
  <c r="J8979" i="5"/>
  <c r="J8980" i="5"/>
  <c r="J8981" i="5"/>
  <c r="J8982" i="5"/>
  <c r="J8983" i="5"/>
  <c r="J8984" i="5"/>
  <c r="J8985" i="5"/>
  <c r="J8986" i="5"/>
  <c r="J8987" i="5"/>
  <c r="J8988" i="5"/>
  <c r="J8989" i="5"/>
  <c r="J8990" i="5"/>
  <c r="J8991" i="5"/>
  <c r="J8992" i="5"/>
  <c r="J8993" i="5"/>
  <c r="J8994" i="5"/>
  <c r="J8995" i="5"/>
  <c r="J8996" i="5"/>
  <c r="J8997" i="5"/>
  <c r="J8998" i="5"/>
  <c r="J8999" i="5"/>
  <c r="J9000" i="5"/>
  <c r="J9001" i="5"/>
  <c r="J9002" i="5"/>
  <c r="J9003" i="5"/>
  <c r="J9004" i="5"/>
  <c r="J9005" i="5"/>
  <c r="J9006" i="5"/>
  <c r="J9007" i="5"/>
  <c r="J9008" i="5"/>
  <c r="J9009" i="5"/>
  <c r="J9010" i="5"/>
  <c r="J9011" i="5"/>
  <c r="J9012" i="5"/>
  <c r="J9013" i="5"/>
  <c r="J9014" i="5"/>
  <c r="J9015" i="5"/>
  <c r="J9016" i="5"/>
  <c r="J9017" i="5"/>
  <c r="J9018" i="5"/>
  <c r="J9019" i="5"/>
  <c r="J9020" i="5"/>
  <c r="J9021" i="5"/>
  <c r="J9022" i="5"/>
  <c r="J9023" i="5"/>
  <c r="J9024" i="5"/>
  <c r="J9025" i="5"/>
  <c r="J9026" i="5"/>
  <c r="J9027" i="5"/>
  <c r="J9028" i="5"/>
  <c r="J9029" i="5"/>
  <c r="J9030" i="5"/>
  <c r="J9031" i="5"/>
  <c r="J9032" i="5"/>
  <c r="J9033" i="5"/>
  <c r="J9034" i="5"/>
  <c r="J9035" i="5"/>
  <c r="J9036" i="5"/>
  <c r="J9037" i="5"/>
  <c r="J9038" i="5"/>
  <c r="J9039" i="5"/>
  <c r="J9040" i="5"/>
  <c r="J9041" i="5"/>
  <c r="J9042" i="5"/>
  <c r="J9043" i="5"/>
  <c r="J9044" i="5"/>
  <c r="J9045" i="5"/>
  <c r="J9046" i="5"/>
  <c r="J9047" i="5"/>
  <c r="J9048" i="5"/>
  <c r="J9049" i="5"/>
  <c r="J9050" i="5"/>
  <c r="J9051" i="5"/>
  <c r="J9052" i="5"/>
  <c r="J9053" i="5"/>
  <c r="J9054" i="5"/>
  <c r="J9055" i="5"/>
  <c r="J9056" i="5"/>
  <c r="J9057" i="5"/>
  <c r="J9058" i="5"/>
  <c r="J9059" i="5"/>
  <c r="J9060" i="5"/>
  <c r="J9061" i="5"/>
  <c r="J9062" i="5"/>
  <c r="J9063" i="5"/>
  <c r="J9064" i="5"/>
  <c r="J9065" i="5"/>
  <c r="J9066" i="5"/>
  <c r="J9067" i="5"/>
  <c r="J9068" i="5"/>
  <c r="J9069" i="5"/>
  <c r="J9070" i="5"/>
  <c r="J9071" i="5"/>
  <c r="J9072" i="5"/>
  <c r="J9073" i="5"/>
  <c r="J9074" i="5"/>
  <c r="J9075" i="5"/>
  <c r="J9076" i="5"/>
  <c r="J9077" i="5"/>
  <c r="J9078" i="5"/>
  <c r="J9079" i="5"/>
  <c r="J9080" i="5"/>
  <c r="J9081" i="5"/>
  <c r="J9082" i="5"/>
  <c r="J9083" i="5"/>
  <c r="J9084" i="5"/>
  <c r="J9085" i="5"/>
  <c r="J9086" i="5"/>
  <c r="J9087" i="5"/>
  <c r="J9088" i="5"/>
  <c r="J9089" i="5"/>
  <c r="J9090" i="5"/>
  <c r="J9091" i="5"/>
  <c r="J9092" i="5"/>
  <c r="J9093" i="5"/>
  <c r="J9094" i="5"/>
  <c r="J9095" i="5"/>
  <c r="J9096" i="5"/>
  <c r="J9097" i="5"/>
  <c r="J9098" i="5"/>
  <c r="J9099" i="5"/>
  <c r="J9100" i="5"/>
  <c r="J9101" i="5"/>
  <c r="J9102" i="5"/>
  <c r="J9103" i="5"/>
  <c r="J9104" i="5"/>
  <c r="J9105" i="5"/>
  <c r="J9106" i="5"/>
  <c r="J9107" i="5"/>
  <c r="J9108" i="5"/>
  <c r="J9109" i="5"/>
  <c r="J9110" i="5"/>
  <c r="J9111" i="5"/>
  <c r="J9112" i="5"/>
  <c r="J9113" i="5"/>
  <c r="J9114" i="5"/>
  <c r="J9115" i="5"/>
  <c r="J9116" i="5"/>
  <c r="J9117" i="5"/>
  <c r="J9118" i="5"/>
  <c r="J9119" i="5"/>
  <c r="J9120" i="5"/>
  <c r="J9121" i="5"/>
  <c r="J9122" i="5"/>
  <c r="J9123" i="5"/>
  <c r="J9124" i="5"/>
  <c r="J9125" i="5"/>
  <c r="J9126" i="5"/>
  <c r="J9127" i="5"/>
  <c r="J9128" i="5"/>
  <c r="J9129" i="5"/>
  <c r="J9130" i="5"/>
  <c r="J9131" i="5"/>
  <c r="J9132" i="5"/>
  <c r="J9133" i="5"/>
  <c r="J9134" i="5"/>
  <c r="J9135" i="5"/>
  <c r="J9136" i="5"/>
  <c r="J9137" i="5"/>
  <c r="J9138" i="5"/>
  <c r="J9139" i="5"/>
  <c r="J9140" i="5"/>
  <c r="J9141" i="5"/>
  <c r="J9142" i="5"/>
  <c r="J9143" i="5"/>
  <c r="J9144" i="5"/>
  <c r="J9145" i="5"/>
  <c r="J9146" i="5"/>
  <c r="J9147" i="5"/>
  <c r="J9148" i="5"/>
  <c r="J9149" i="5"/>
  <c r="J9150" i="5"/>
  <c r="J9151" i="5"/>
  <c r="J9152" i="5"/>
  <c r="J9153" i="5"/>
  <c r="J9154" i="5"/>
  <c r="J9155" i="5"/>
  <c r="J9156" i="5"/>
  <c r="J9157" i="5"/>
  <c r="J9158" i="5"/>
  <c r="J9159" i="5"/>
  <c r="J9160" i="5"/>
  <c r="J9161" i="5"/>
  <c r="J9162" i="5"/>
  <c r="J9163" i="5"/>
  <c r="J9164" i="5"/>
  <c r="J9165" i="5"/>
  <c r="J9166" i="5"/>
  <c r="J9167" i="5"/>
  <c r="J9168" i="5"/>
  <c r="J9169" i="5"/>
  <c r="J9170" i="5"/>
  <c r="J9171" i="5"/>
  <c r="J9172" i="5"/>
  <c r="J9173" i="5"/>
  <c r="J9174" i="5"/>
  <c r="J9175" i="5"/>
  <c r="J9176" i="5"/>
  <c r="J9177" i="5"/>
  <c r="J9178" i="5"/>
  <c r="J9179" i="5"/>
  <c r="J9180" i="5"/>
  <c r="J9181" i="5"/>
  <c r="J9182" i="5"/>
  <c r="J9183" i="5"/>
  <c r="J9184" i="5"/>
  <c r="J9185" i="5"/>
  <c r="J9186" i="5"/>
  <c r="J9187" i="5"/>
  <c r="J9188" i="5"/>
  <c r="J9189" i="5"/>
  <c r="J9190" i="5"/>
  <c r="J9191" i="5"/>
  <c r="J9192" i="5"/>
  <c r="J9193" i="5"/>
  <c r="J9194" i="5"/>
  <c r="J9195" i="5"/>
  <c r="J9196" i="5"/>
  <c r="J9197" i="5"/>
  <c r="J9198" i="5"/>
  <c r="J9199" i="5"/>
  <c r="J9200" i="5"/>
  <c r="J9201" i="5"/>
  <c r="J9202" i="5"/>
  <c r="J9203" i="5"/>
  <c r="J9204" i="5"/>
  <c r="J9205" i="5"/>
  <c r="J9206" i="5"/>
  <c r="J9207" i="5"/>
  <c r="J9208" i="5"/>
  <c r="J9209" i="5"/>
  <c r="J9210" i="5"/>
  <c r="J9211" i="5"/>
  <c r="J9212" i="5"/>
  <c r="J9213" i="5"/>
  <c r="J9214" i="5"/>
  <c r="J9215" i="5"/>
  <c r="J9216" i="5"/>
  <c r="J9217" i="5"/>
  <c r="J9218" i="5"/>
  <c r="J9219" i="5"/>
  <c r="J9220" i="5"/>
  <c r="J9221" i="5"/>
  <c r="J9222" i="5"/>
  <c r="J9223" i="5"/>
  <c r="J9224" i="5"/>
  <c r="J9225" i="5"/>
  <c r="J9226" i="5"/>
  <c r="J9227" i="5"/>
  <c r="J9228" i="5"/>
  <c r="J9229" i="5"/>
  <c r="J9230" i="5"/>
  <c r="J9231" i="5"/>
  <c r="J9232" i="5"/>
  <c r="J9233" i="5"/>
  <c r="J9234" i="5"/>
  <c r="J9235" i="5"/>
  <c r="J9236" i="5"/>
  <c r="J9237" i="5"/>
  <c r="J9238" i="5"/>
  <c r="J9239" i="5"/>
  <c r="J9240" i="5"/>
  <c r="J9241" i="5"/>
  <c r="J9242" i="5"/>
  <c r="J9243" i="5"/>
  <c r="J9244" i="5"/>
  <c r="J9245" i="5"/>
  <c r="J9246" i="5"/>
  <c r="J9247" i="5"/>
  <c r="J9248" i="5"/>
  <c r="J9249" i="5"/>
  <c r="J9250" i="5"/>
  <c r="J9251" i="5"/>
  <c r="J9252" i="5"/>
  <c r="J9253" i="5"/>
  <c r="J9254" i="5"/>
  <c r="J9255" i="5"/>
  <c r="J9256" i="5"/>
  <c r="J9257" i="5"/>
  <c r="J9258" i="5"/>
  <c r="J9259" i="5"/>
  <c r="J9260" i="5"/>
  <c r="J9261" i="5"/>
  <c r="J9262" i="5"/>
  <c r="J9263" i="5"/>
  <c r="J9264" i="5"/>
  <c r="J9265" i="5"/>
  <c r="J9266" i="5"/>
  <c r="J9267" i="5"/>
  <c r="J9268" i="5"/>
  <c r="J9269" i="5"/>
  <c r="J9270" i="5"/>
  <c r="J9271" i="5"/>
  <c r="J9272" i="5"/>
  <c r="J9273" i="5"/>
  <c r="J9274" i="5"/>
  <c r="J9275" i="5"/>
  <c r="J9276" i="5"/>
  <c r="J9277" i="5"/>
  <c r="J9278" i="5"/>
  <c r="J9279" i="5"/>
  <c r="J9280" i="5"/>
  <c r="J9281" i="5"/>
  <c r="J9282" i="5"/>
  <c r="J9283" i="5"/>
  <c r="J9284" i="5"/>
  <c r="J9285" i="5"/>
  <c r="J9286" i="5"/>
  <c r="J9287" i="5"/>
  <c r="J9288" i="5"/>
  <c r="J9289" i="5"/>
  <c r="J9290" i="5"/>
  <c r="J9291" i="5"/>
  <c r="J9292" i="5"/>
  <c r="J9293" i="5"/>
  <c r="J9294" i="5"/>
  <c r="J9295" i="5"/>
  <c r="J9296" i="5"/>
  <c r="J9297" i="5"/>
  <c r="J9298" i="5"/>
  <c r="J9299" i="5"/>
  <c r="J9300" i="5"/>
  <c r="J9301" i="5"/>
  <c r="J9302" i="5"/>
  <c r="J9303" i="5"/>
  <c r="J9304" i="5"/>
  <c r="J9305" i="5"/>
  <c r="J9306" i="5"/>
  <c r="J9307" i="5"/>
  <c r="J9308" i="5"/>
  <c r="J9309" i="5"/>
  <c r="J9310" i="5"/>
  <c r="J9311" i="5"/>
  <c r="J9312" i="5"/>
  <c r="J9313" i="5"/>
  <c r="J9314" i="5"/>
  <c r="J9315" i="5"/>
  <c r="J9316" i="5"/>
  <c r="J9317" i="5"/>
  <c r="J9318" i="5"/>
  <c r="J9319" i="5"/>
  <c r="J9320" i="5"/>
  <c r="J9321" i="5"/>
  <c r="J9322" i="5"/>
  <c r="J9323" i="5"/>
  <c r="J9324" i="5"/>
  <c r="J9325" i="5"/>
  <c r="J9326" i="5"/>
  <c r="J9327" i="5"/>
  <c r="J9328" i="5"/>
  <c r="J9329" i="5"/>
  <c r="J9330" i="5"/>
  <c r="J9331" i="5"/>
  <c r="J9332" i="5"/>
  <c r="J9333" i="5"/>
  <c r="J9334" i="5"/>
  <c r="J9335" i="5"/>
  <c r="J9336" i="5"/>
  <c r="J9337" i="5"/>
  <c r="J9338" i="5"/>
  <c r="J9339" i="5"/>
  <c r="J9340" i="5"/>
  <c r="J9341" i="5"/>
  <c r="J9342" i="5"/>
  <c r="J9343" i="5"/>
  <c r="J9344" i="5"/>
  <c r="J9345" i="5"/>
  <c r="J9346" i="5"/>
  <c r="J9347" i="5"/>
  <c r="J9348" i="5"/>
  <c r="J9349" i="5"/>
  <c r="J9350" i="5"/>
  <c r="J9351" i="5"/>
  <c r="J9352" i="5"/>
  <c r="J9353" i="5"/>
  <c r="J9354" i="5"/>
  <c r="J9355" i="5"/>
  <c r="J9356" i="5"/>
  <c r="J9357" i="5"/>
  <c r="J9358" i="5"/>
  <c r="J9359" i="5"/>
  <c r="J9360" i="5"/>
  <c r="J9361" i="5"/>
  <c r="J9362" i="5"/>
  <c r="J9363" i="5"/>
  <c r="J9364" i="5"/>
  <c r="J9365" i="5"/>
  <c r="J9366" i="5"/>
  <c r="J9367" i="5"/>
  <c r="J9368" i="5"/>
  <c r="J9369" i="5"/>
  <c r="J9370" i="5"/>
  <c r="J9371" i="5"/>
  <c r="J9372" i="5"/>
  <c r="J9373" i="5"/>
  <c r="J9374" i="5"/>
  <c r="J9375" i="5"/>
  <c r="J9376" i="5"/>
  <c r="J9377" i="5"/>
  <c r="J9378" i="5"/>
  <c r="J9379" i="5"/>
  <c r="J9380" i="5"/>
  <c r="J9381" i="5"/>
  <c r="J9382" i="5"/>
  <c r="J9383" i="5"/>
  <c r="J9384" i="5"/>
  <c r="J9385" i="5"/>
  <c r="J9386" i="5"/>
  <c r="J9387" i="5"/>
  <c r="J9388" i="5"/>
  <c r="J9389" i="5"/>
  <c r="J9390" i="5"/>
  <c r="J9391" i="5"/>
  <c r="J9392" i="5"/>
  <c r="J9393" i="5"/>
  <c r="J9394" i="5"/>
  <c r="J9395" i="5"/>
  <c r="J9396" i="5"/>
  <c r="J9397" i="5"/>
  <c r="J9398" i="5"/>
  <c r="J9399" i="5"/>
  <c r="J9400" i="5"/>
  <c r="J9401" i="5"/>
  <c r="J9402" i="5"/>
  <c r="J9403" i="5"/>
  <c r="J9404" i="5"/>
  <c r="J9405" i="5"/>
  <c r="J9406" i="5"/>
  <c r="J9407" i="5"/>
  <c r="J9408" i="5"/>
  <c r="J9409" i="5"/>
  <c r="J9410" i="5"/>
  <c r="J9411" i="5"/>
  <c r="J9412" i="5"/>
  <c r="J9413" i="5"/>
  <c r="J9414" i="5"/>
  <c r="J9415" i="5"/>
  <c r="J9416" i="5"/>
  <c r="J9417" i="5"/>
  <c r="J9418" i="5"/>
  <c r="J9419" i="5"/>
  <c r="J9420" i="5"/>
  <c r="J9421" i="5"/>
  <c r="J9422" i="5"/>
  <c r="J9423" i="5"/>
  <c r="J9424" i="5"/>
  <c r="J9425" i="5"/>
  <c r="J9426" i="5"/>
  <c r="J9427" i="5"/>
  <c r="J9428" i="5"/>
  <c r="J9429" i="5"/>
  <c r="J9430" i="5"/>
  <c r="J9431" i="5"/>
  <c r="J9432" i="5"/>
  <c r="J9433" i="5"/>
  <c r="J9434" i="5"/>
  <c r="J9435" i="5"/>
  <c r="J9436" i="5"/>
  <c r="J9437" i="5"/>
  <c r="J9438" i="5"/>
  <c r="J9439" i="5"/>
  <c r="J9440" i="5"/>
  <c r="J9441" i="5"/>
  <c r="J9442" i="5"/>
  <c r="J9443" i="5"/>
  <c r="J9444" i="5"/>
  <c r="J9445" i="5"/>
  <c r="J9446" i="5"/>
  <c r="J9447" i="5"/>
  <c r="J9448" i="5"/>
  <c r="J9449" i="5"/>
  <c r="J9450" i="5"/>
  <c r="J9451" i="5"/>
  <c r="J9452" i="5"/>
  <c r="J9453" i="5"/>
  <c r="J9454" i="5"/>
  <c r="J9455" i="5"/>
  <c r="J9456" i="5"/>
  <c r="J9457" i="5"/>
  <c r="J9458" i="5"/>
  <c r="J9459" i="5"/>
  <c r="J9460" i="5"/>
  <c r="J9461" i="5"/>
  <c r="J9462" i="5"/>
  <c r="J9463" i="5"/>
  <c r="J9464" i="5"/>
  <c r="J9465" i="5"/>
  <c r="J9466" i="5"/>
  <c r="J9467" i="5"/>
  <c r="J9468" i="5"/>
  <c r="J9469" i="5"/>
  <c r="J9470" i="5"/>
  <c r="J9471" i="5"/>
  <c r="J9472" i="5"/>
  <c r="J9473" i="5"/>
  <c r="J9474" i="5"/>
  <c r="J9475" i="5"/>
  <c r="J9476" i="5"/>
  <c r="J9477" i="5"/>
  <c r="J9478" i="5"/>
  <c r="J9479" i="5"/>
  <c r="J9480" i="5"/>
  <c r="J9481" i="5"/>
  <c r="J9482" i="5"/>
  <c r="J9483" i="5"/>
  <c r="J9484" i="5"/>
  <c r="J9485" i="5"/>
  <c r="J9486" i="5"/>
  <c r="J9487" i="5"/>
  <c r="J9488" i="5"/>
  <c r="J9489" i="5"/>
  <c r="J9490" i="5"/>
  <c r="J9491" i="5"/>
  <c r="J9492" i="5"/>
  <c r="J9493" i="5"/>
  <c r="J9494" i="5"/>
  <c r="J9495" i="5"/>
  <c r="J9496" i="5"/>
  <c r="J9497" i="5"/>
  <c r="J9498" i="5"/>
  <c r="J9499" i="5"/>
  <c r="J9500" i="5"/>
  <c r="J9501" i="5"/>
  <c r="J9502" i="5"/>
  <c r="J9503" i="5"/>
  <c r="J9504" i="5"/>
  <c r="J9505" i="5"/>
  <c r="J9506" i="5"/>
  <c r="J9507" i="5"/>
  <c r="J9508" i="5"/>
  <c r="J9509" i="5"/>
  <c r="J9510" i="5"/>
  <c r="J9511" i="5"/>
  <c r="J9512" i="5"/>
  <c r="J9513" i="5"/>
  <c r="J9514" i="5"/>
  <c r="J9515" i="5"/>
  <c r="J9516" i="5"/>
  <c r="J9517" i="5"/>
  <c r="J9518" i="5"/>
  <c r="J9519" i="5"/>
  <c r="J9520" i="5"/>
  <c r="J9521" i="5"/>
  <c r="J9522" i="5"/>
  <c r="J9523" i="5"/>
  <c r="J9524" i="5"/>
  <c r="J9525" i="5"/>
  <c r="J9526" i="5"/>
  <c r="J9527" i="5"/>
  <c r="J9528" i="5"/>
  <c r="J9529" i="5"/>
  <c r="J9530" i="5"/>
  <c r="J9531" i="5"/>
  <c r="J9532" i="5"/>
  <c r="J9533" i="5"/>
  <c r="J9534" i="5"/>
  <c r="J9535" i="5"/>
  <c r="J9536" i="5"/>
  <c r="J9537" i="5"/>
  <c r="J9538" i="5"/>
  <c r="J9539" i="5"/>
  <c r="J9540" i="5"/>
  <c r="J9541" i="5"/>
  <c r="J9542" i="5"/>
  <c r="J9543" i="5"/>
  <c r="J9544" i="5"/>
  <c r="J9545" i="5"/>
  <c r="J9546" i="5"/>
  <c r="J9547" i="5"/>
  <c r="J9548" i="5"/>
  <c r="J9549" i="5"/>
  <c r="J9550" i="5"/>
  <c r="J9551" i="5"/>
  <c r="J9552" i="5"/>
  <c r="J9553" i="5"/>
  <c r="J9554" i="5"/>
  <c r="J9555" i="5"/>
  <c r="J9556" i="5"/>
  <c r="J9557" i="5"/>
  <c r="J9558" i="5"/>
  <c r="J9559" i="5"/>
  <c r="J9560" i="5"/>
  <c r="J9561" i="5"/>
  <c r="J9562" i="5"/>
  <c r="J9563" i="5"/>
  <c r="J9564" i="5"/>
  <c r="J9565" i="5"/>
  <c r="J9566" i="5"/>
  <c r="J9567" i="5"/>
  <c r="J9568" i="5"/>
  <c r="J9569" i="5"/>
  <c r="J9570" i="5"/>
  <c r="J9571" i="5"/>
  <c r="J9572" i="5"/>
  <c r="J9573" i="5"/>
  <c r="J9574" i="5"/>
  <c r="J9575" i="5"/>
  <c r="J9576" i="5"/>
  <c r="J9577" i="5"/>
  <c r="J9578" i="5"/>
  <c r="J9579" i="5"/>
  <c r="J9580" i="5"/>
  <c r="J9581" i="5"/>
  <c r="J9582" i="5"/>
  <c r="J9583" i="5"/>
  <c r="J9584" i="5"/>
  <c r="J9585" i="5"/>
  <c r="J9586" i="5"/>
  <c r="J9587" i="5"/>
  <c r="J9588" i="5"/>
  <c r="J9589" i="5"/>
  <c r="J9590" i="5"/>
  <c r="J9591" i="5"/>
  <c r="J9592" i="5"/>
  <c r="J9593" i="5"/>
  <c r="J9594" i="5"/>
  <c r="J9595" i="5"/>
  <c r="J9596" i="5"/>
  <c r="J9597" i="5"/>
  <c r="J9598" i="5"/>
  <c r="J9599" i="5"/>
  <c r="J9600" i="5"/>
  <c r="J9601" i="5"/>
  <c r="J9602" i="5"/>
  <c r="J9603" i="5"/>
  <c r="J9604" i="5"/>
  <c r="J9605" i="5"/>
  <c r="J9606" i="5"/>
  <c r="J9607" i="5"/>
  <c r="J9608" i="5"/>
  <c r="J9609" i="5"/>
  <c r="J9610" i="5"/>
  <c r="J9611" i="5"/>
  <c r="J9612" i="5"/>
  <c r="J9613" i="5"/>
  <c r="J9614" i="5"/>
  <c r="J9615" i="5"/>
  <c r="J9616" i="5"/>
  <c r="J9617" i="5"/>
  <c r="J9618" i="5"/>
  <c r="J9619" i="5"/>
  <c r="J9620" i="5"/>
  <c r="J9621" i="5"/>
  <c r="J9622" i="5"/>
  <c r="J9623" i="5"/>
  <c r="J9624" i="5"/>
  <c r="J9625" i="5"/>
  <c r="J9626" i="5"/>
  <c r="J9627" i="5"/>
  <c r="J9628" i="5"/>
  <c r="J9629" i="5"/>
  <c r="J9630" i="5"/>
  <c r="J9631" i="5"/>
  <c r="J9632" i="5"/>
  <c r="J9633" i="5"/>
  <c r="J9634" i="5"/>
  <c r="J9635" i="5"/>
  <c r="J9636" i="5"/>
  <c r="J9637" i="5"/>
  <c r="J9638" i="5"/>
  <c r="J9639" i="5"/>
  <c r="J9640" i="5"/>
  <c r="J9641" i="5"/>
  <c r="J9642" i="5"/>
  <c r="J9643" i="5"/>
  <c r="J9644" i="5"/>
  <c r="J9645" i="5"/>
  <c r="J9646" i="5"/>
  <c r="J9647" i="5"/>
  <c r="J9648" i="5"/>
  <c r="J9649" i="5"/>
  <c r="J9650" i="5"/>
  <c r="J9651" i="5"/>
  <c r="J9652" i="5"/>
  <c r="J9653" i="5"/>
  <c r="J9654" i="5"/>
  <c r="J9655" i="5"/>
  <c r="J9656" i="5"/>
  <c r="J9657" i="5"/>
  <c r="J9658" i="5"/>
  <c r="J9659" i="5"/>
  <c r="J9660" i="5"/>
  <c r="J9661" i="5"/>
  <c r="J9662" i="5"/>
  <c r="J9663" i="5"/>
  <c r="J9664" i="5"/>
  <c r="J9665" i="5"/>
  <c r="J9666" i="5"/>
  <c r="J9667" i="5"/>
  <c r="J9668" i="5"/>
  <c r="J9669" i="5"/>
  <c r="J9670" i="5"/>
  <c r="J9671" i="5"/>
  <c r="J9672" i="5"/>
  <c r="J9673" i="5"/>
  <c r="J9674" i="5"/>
  <c r="J9675" i="5"/>
  <c r="J9676" i="5"/>
  <c r="J9677" i="5"/>
  <c r="J9678" i="5"/>
  <c r="J9679" i="5"/>
  <c r="J9680" i="5"/>
  <c r="J9681" i="5"/>
  <c r="J9682" i="5"/>
  <c r="J9683" i="5"/>
  <c r="J9684" i="5"/>
  <c r="J9685" i="5"/>
  <c r="J9686" i="5"/>
  <c r="J9687" i="5"/>
  <c r="J9688" i="5"/>
  <c r="J9689" i="5"/>
  <c r="J9690" i="5"/>
  <c r="J9691" i="5"/>
  <c r="J9692" i="5"/>
  <c r="J9693" i="5"/>
  <c r="J9694" i="5"/>
  <c r="J9695" i="5"/>
  <c r="J9696" i="5"/>
  <c r="J9697" i="5"/>
  <c r="J9698" i="5"/>
  <c r="J9699" i="5"/>
  <c r="J9700" i="5"/>
  <c r="J9701" i="5"/>
  <c r="J9702" i="5"/>
  <c r="J9703" i="5"/>
  <c r="J9704" i="5"/>
  <c r="J9705" i="5"/>
  <c r="J9706" i="5"/>
  <c r="J9707" i="5"/>
  <c r="J9708" i="5"/>
  <c r="J9709" i="5"/>
  <c r="J9710" i="5"/>
  <c r="J9711" i="5"/>
  <c r="J9712" i="5"/>
  <c r="J9713" i="5"/>
  <c r="J9714" i="5"/>
  <c r="J9715" i="5"/>
  <c r="J9716" i="5"/>
  <c r="J9717" i="5"/>
  <c r="J9718" i="5"/>
  <c r="J9719" i="5"/>
  <c r="J9720" i="5"/>
  <c r="J9721" i="5"/>
  <c r="J9722" i="5"/>
  <c r="J9723" i="5"/>
  <c r="J9724" i="5"/>
  <c r="J9725" i="5"/>
  <c r="J9726" i="5"/>
  <c r="J9727" i="5"/>
  <c r="J9728" i="5"/>
  <c r="J9729" i="5"/>
  <c r="J9730" i="5"/>
  <c r="J9731" i="5"/>
  <c r="J9732" i="5"/>
  <c r="J9733" i="5"/>
  <c r="J9734" i="5"/>
  <c r="J9735" i="5"/>
  <c r="J9736" i="5"/>
  <c r="J9737" i="5"/>
  <c r="J9738" i="5"/>
  <c r="J9739" i="5"/>
  <c r="J9740" i="5"/>
  <c r="J9741" i="5"/>
  <c r="J9742" i="5"/>
  <c r="J9743" i="5"/>
  <c r="J9744" i="5"/>
  <c r="J9745" i="5"/>
  <c r="J9746" i="5"/>
  <c r="J9747" i="5"/>
  <c r="J9748" i="5"/>
  <c r="J9749" i="5"/>
  <c r="J9750" i="5"/>
  <c r="J9751" i="5"/>
  <c r="J9752" i="5"/>
  <c r="J9753" i="5"/>
  <c r="J9754" i="5"/>
  <c r="J9755" i="5"/>
  <c r="J9756" i="5"/>
  <c r="J9757" i="5"/>
  <c r="J9758" i="5"/>
  <c r="J9759" i="5"/>
  <c r="J9760" i="5"/>
  <c r="J9761" i="5"/>
  <c r="J9762" i="5"/>
  <c r="J9763" i="5"/>
  <c r="J9764" i="5"/>
  <c r="J9765" i="5"/>
  <c r="J9766" i="5"/>
  <c r="J9767" i="5"/>
  <c r="J9768" i="5"/>
  <c r="J9769" i="5"/>
  <c r="J9770" i="5"/>
  <c r="J9771" i="5"/>
  <c r="J9772" i="5"/>
  <c r="J9773" i="5"/>
  <c r="J9774" i="5"/>
  <c r="J9775" i="5"/>
  <c r="J9776" i="5"/>
  <c r="J9777" i="5"/>
  <c r="J9778" i="5"/>
  <c r="J9779" i="5"/>
  <c r="J9780" i="5"/>
  <c r="J9781" i="5"/>
  <c r="J9782" i="5"/>
  <c r="J9783" i="5"/>
  <c r="J9784" i="5"/>
  <c r="J9785" i="5"/>
  <c r="J9786" i="5"/>
  <c r="J9787" i="5"/>
  <c r="J9788" i="5"/>
  <c r="J9789" i="5"/>
  <c r="J9790" i="5"/>
  <c r="J9791" i="5"/>
  <c r="J9792" i="5"/>
  <c r="J9793" i="5"/>
  <c r="J9794" i="5"/>
  <c r="J9795" i="5"/>
  <c r="J9796" i="5"/>
  <c r="J9797" i="5"/>
  <c r="J9798" i="5"/>
  <c r="J9799" i="5"/>
  <c r="J9800" i="5"/>
  <c r="J9801" i="5"/>
  <c r="J9802" i="5"/>
  <c r="J9803" i="5"/>
  <c r="J9804" i="5"/>
  <c r="J9805" i="5"/>
  <c r="J9806" i="5"/>
  <c r="J9807" i="5"/>
  <c r="J9808" i="5"/>
  <c r="J9809" i="5"/>
  <c r="J9810" i="5"/>
  <c r="J9811" i="5"/>
  <c r="J9812" i="5"/>
  <c r="J9813" i="5"/>
  <c r="J9814" i="5"/>
  <c r="J9815" i="5"/>
  <c r="J9816" i="5"/>
  <c r="J9817" i="5"/>
  <c r="J9818" i="5"/>
  <c r="J9819" i="5"/>
  <c r="J9820" i="5"/>
  <c r="J9821" i="5"/>
  <c r="J9822" i="5"/>
  <c r="J9823" i="5"/>
  <c r="J9824" i="5"/>
  <c r="J9825" i="5"/>
  <c r="J9826" i="5"/>
  <c r="J9827" i="5"/>
  <c r="J9828" i="5"/>
  <c r="J9829" i="5"/>
  <c r="J9830" i="5"/>
  <c r="J9831" i="5"/>
  <c r="J9832" i="5"/>
  <c r="J9833" i="5"/>
  <c r="J9834" i="5"/>
  <c r="J9835" i="5"/>
  <c r="J9836" i="5"/>
  <c r="J9837" i="5"/>
  <c r="J9838" i="5"/>
  <c r="J9839" i="5"/>
  <c r="J9840" i="5"/>
  <c r="J9841" i="5"/>
  <c r="J9842" i="5"/>
  <c r="J9843" i="5"/>
  <c r="J9844" i="5"/>
  <c r="J9845" i="5"/>
  <c r="J9846" i="5"/>
  <c r="J9847" i="5"/>
  <c r="J9848" i="5"/>
  <c r="J9849" i="5"/>
  <c r="J9850" i="5"/>
  <c r="J9851" i="5"/>
  <c r="J9852" i="5"/>
  <c r="J9853" i="5"/>
  <c r="J9854" i="5"/>
  <c r="J9855" i="5"/>
  <c r="J9856" i="5"/>
  <c r="J9857" i="5"/>
  <c r="J9858" i="5"/>
  <c r="J9859" i="5"/>
  <c r="J9860" i="5"/>
  <c r="J9861" i="5"/>
  <c r="J9862" i="5"/>
  <c r="J9863" i="5"/>
  <c r="J9864" i="5"/>
  <c r="J9865" i="5"/>
  <c r="J9866" i="5"/>
  <c r="J9867" i="5"/>
  <c r="J9868" i="5"/>
  <c r="J9869" i="5"/>
  <c r="J9870" i="5"/>
  <c r="J9871" i="5"/>
  <c r="J9872" i="5"/>
  <c r="J9873" i="5"/>
  <c r="J9874" i="5"/>
  <c r="J9875" i="5"/>
  <c r="J9876" i="5"/>
  <c r="J9877" i="5"/>
  <c r="J9878" i="5"/>
  <c r="J9879" i="5"/>
  <c r="J9880" i="5"/>
  <c r="J9881" i="5"/>
  <c r="J9882" i="5"/>
  <c r="J9883" i="5"/>
  <c r="J9884" i="5"/>
  <c r="J9885" i="5"/>
  <c r="J9886" i="5"/>
  <c r="J9887" i="5"/>
  <c r="J9888" i="5"/>
  <c r="J9889" i="5"/>
  <c r="J9890" i="5"/>
  <c r="J9891" i="5"/>
  <c r="J9892" i="5"/>
  <c r="J9893" i="5"/>
  <c r="J9894" i="5"/>
  <c r="J9895" i="5"/>
  <c r="J9896" i="5"/>
  <c r="J9897" i="5"/>
  <c r="J9898" i="5"/>
  <c r="J9899" i="5"/>
  <c r="J9900" i="5"/>
  <c r="J9901" i="5"/>
  <c r="J9902" i="5"/>
  <c r="J9903" i="5"/>
  <c r="J9904" i="5"/>
  <c r="J9905" i="5"/>
  <c r="J9906" i="5"/>
  <c r="J9907" i="5"/>
  <c r="J9908" i="5"/>
  <c r="J9909" i="5"/>
  <c r="J9910" i="5"/>
  <c r="J9911" i="5"/>
  <c r="J9912" i="5"/>
  <c r="J9913" i="5"/>
  <c r="J9914" i="5"/>
  <c r="J9915" i="5"/>
  <c r="J9916" i="5"/>
  <c r="J9917" i="5"/>
  <c r="J9918" i="5"/>
  <c r="J9919" i="5"/>
  <c r="J9920" i="5"/>
  <c r="J9921" i="5"/>
  <c r="J9922" i="5"/>
  <c r="J9923" i="5"/>
  <c r="J9924" i="5"/>
  <c r="J9925" i="5"/>
  <c r="J9926" i="5"/>
  <c r="J9927" i="5"/>
  <c r="J9928" i="5"/>
  <c r="J9929" i="5"/>
  <c r="J9930" i="5"/>
  <c r="J9931" i="5"/>
  <c r="J9932" i="5"/>
  <c r="J9933" i="5"/>
  <c r="J9934" i="5"/>
  <c r="J9935" i="5"/>
  <c r="J9936" i="5"/>
  <c r="J9937" i="5"/>
  <c r="J9938" i="5"/>
  <c r="J9939" i="5"/>
  <c r="J9940" i="5"/>
  <c r="J9941" i="5"/>
  <c r="J9942" i="5"/>
  <c r="J9943" i="5"/>
  <c r="J9944" i="5"/>
  <c r="J9945" i="5"/>
  <c r="J9946" i="5"/>
  <c r="J9947" i="5"/>
  <c r="J9948" i="5"/>
  <c r="J9949" i="5"/>
  <c r="J9950" i="5"/>
  <c r="J9951" i="5"/>
  <c r="J9952" i="5"/>
  <c r="J9953" i="5"/>
  <c r="J9954" i="5"/>
  <c r="J9955" i="5"/>
  <c r="J9956" i="5"/>
  <c r="J9957" i="5"/>
  <c r="J9958" i="5"/>
  <c r="J9959" i="5"/>
  <c r="J9960" i="5"/>
  <c r="J9961" i="5"/>
  <c r="J9962" i="5"/>
  <c r="J9963" i="5"/>
  <c r="J9964" i="5"/>
  <c r="J9965" i="5"/>
  <c r="J9966" i="5"/>
  <c r="J9967" i="5"/>
  <c r="J9968" i="5"/>
  <c r="J9969" i="5"/>
  <c r="J9970" i="5"/>
  <c r="J9971" i="5"/>
  <c r="J9972" i="5"/>
  <c r="J9973" i="5"/>
  <c r="J9974" i="5"/>
  <c r="J9975" i="5"/>
  <c r="J9976" i="5"/>
  <c r="J9977" i="5"/>
  <c r="J9978" i="5"/>
  <c r="J9979" i="5"/>
  <c r="J9980" i="5"/>
  <c r="J9981" i="5"/>
  <c r="J9982" i="5"/>
  <c r="J9983" i="5"/>
  <c r="J9984" i="5"/>
  <c r="J9985" i="5"/>
  <c r="J9986" i="5"/>
  <c r="J9987" i="5"/>
  <c r="J9988" i="5"/>
  <c r="J9989" i="5"/>
  <c r="J9990" i="5"/>
  <c r="J9991" i="5"/>
  <c r="J9992" i="5"/>
  <c r="J9993" i="5"/>
  <c r="J9994" i="5"/>
  <c r="J9995" i="5"/>
  <c r="J9996" i="5"/>
  <c r="J9997" i="5"/>
  <c r="J9998" i="5"/>
  <c r="J9999" i="5"/>
  <c r="J10000" i="5"/>
  <c r="J10001" i="5"/>
  <c r="J10002" i="5"/>
  <c r="J10003" i="5"/>
  <c r="J10004" i="5"/>
  <c r="J10005" i="5"/>
  <c r="J10006" i="5"/>
  <c r="J10007" i="5"/>
  <c r="J10008" i="5"/>
  <c r="J10009" i="5"/>
  <c r="J10010" i="5"/>
  <c r="J10011" i="5"/>
  <c r="J10012" i="5"/>
  <c r="J10013" i="5"/>
  <c r="J10014" i="5"/>
  <c r="J10015" i="5"/>
  <c r="J10016" i="5"/>
  <c r="J10017" i="5"/>
  <c r="J10018" i="5"/>
  <c r="J10019" i="5"/>
  <c r="J10020" i="5"/>
  <c r="J10021" i="5"/>
  <c r="J10022" i="5"/>
  <c r="J10023" i="5"/>
  <c r="J10024" i="5"/>
  <c r="J10025" i="5"/>
  <c r="J10026" i="5"/>
  <c r="J10027" i="5"/>
  <c r="J10028" i="5"/>
  <c r="J10029" i="5"/>
  <c r="J10030" i="5"/>
  <c r="J10031" i="5"/>
  <c r="J10032" i="5"/>
  <c r="J10033" i="5"/>
  <c r="J10034" i="5"/>
  <c r="J10035" i="5"/>
  <c r="J10036" i="5"/>
  <c r="J10037" i="5"/>
  <c r="J10038" i="5"/>
  <c r="J10039" i="5"/>
  <c r="J10040" i="5"/>
  <c r="J10041" i="5"/>
  <c r="J10042" i="5"/>
  <c r="J10043" i="5"/>
  <c r="J10044" i="5"/>
  <c r="J10045" i="5"/>
  <c r="J10046" i="5"/>
  <c r="J10047" i="5"/>
  <c r="J10048" i="5"/>
  <c r="J10049" i="5"/>
  <c r="J10050" i="5"/>
  <c r="J10051" i="5"/>
  <c r="J10052" i="5"/>
  <c r="J10053" i="5"/>
  <c r="J10054" i="5"/>
  <c r="J10055" i="5"/>
  <c r="J10056" i="5"/>
  <c r="J10057" i="5"/>
  <c r="J10058" i="5"/>
  <c r="J10059" i="5"/>
  <c r="J10060" i="5"/>
  <c r="J10061" i="5"/>
  <c r="J10062" i="5"/>
  <c r="J10063" i="5"/>
  <c r="J10064" i="5"/>
  <c r="J10065" i="5"/>
  <c r="J10066" i="5"/>
  <c r="J10067" i="5"/>
  <c r="J10068" i="5"/>
  <c r="J10069" i="5"/>
  <c r="J10070" i="5"/>
  <c r="J10071" i="5"/>
  <c r="J10072" i="5"/>
  <c r="J10073" i="5"/>
  <c r="J10074" i="5"/>
  <c r="J10075" i="5"/>
  <c r="J10076" i="5"/>
  <c r="J10077" i="5"/>
  <c r="J10078" i="5"/>
  <c r="J10079" i="5"/>
  <c r="J10080" i="5"/>
  <c r="J10081" i="5"/>
  <c r="J10082" i="5"/>
  <c r="J10083" i="5"/>
  <c r="J10084" i="5"/>
  <c r="J10085" i="5"/>
  <c r="J10086" i="5"/>
  <c r="J10087" i="5"/>
  <c r="J10088" i="5"/>
  <c r="J10089" i="5"/>
  <c r="J10090" i="5"/>
  <c r="J10091" i="5"/>
  <c r="J10092" i="5"/>
  <c r="J10093" i="5"/>
  <c r="J10094" i="5"/>
  <c r="J10095" i="5"/>
  <c r="J10096" i="5"/>
  <c r="J10097" i="5"/>
  <c r="J10098" i="5"/>
  <c r="J10099" i="5"/>
  <c r="J10100" i="5"/>
  <c r="J10101" i="5"/>
  <c r="J10102" i="5"/>
  <c r="J10103" i="5"/>
  <c r="J10104" i="5"/>
  <c r="J10105" i="5"/>
  <c r="J10106" i="5"/>
  <c r="J10107" i="5"/>
  <c r="J10108" i="5"/>
  <c r="J10109" i="5"/>
  <c r="J10110" i="5"/>
  <c r="J10111" i="5"/>
  <c r="J10112" i="5"/>
  <c r="J10113" i="5"/>
  <c r="J10114" i="5"/>
  <c r="J10115" i="5"/>
  <c r="J10116" i="5"/>
  <c r="J10117" i="5"/>
  <c r="J10118" i="5"/>
  <c r="J10119" i="5"/>
  <c r="J10120" i="5"/>
  <c r="J10121" i="5"/>
  <c r="J10122" i="5"/>
  <c r="J10123" i="5"/>
  <c r="J10124" i="5"/>
  <c r="J10125" i="5"/>
  <c r="J10126" i="5"/>
  <c r="J10127" i="5"/>
  <c r="J10128" i="5"/>
  <c r="J10129" i="5"/>
  <c r="J10130" i="5"/>
  <c r="J10131" i="5"/>
  <c r="J10132" i="5"/>
  <c r="J10133" i="5"/>
  <c r="J10134" i="5"/>
  <c r="J10135" i="5"/>
  <c r="J10136" i="5"/>
  <c r="J10137" i="5"/>
  <c r="J10138" i="5"/>
  <c r="J10139" i="5"/>
  <c r="J10140" i="5"/>
  <c r="J10141" i="5"/>
  <c r="J10142" i="5"/>
  <c r="J10143" i="5"/>
  <c r="J10144" i="5"/>
  <c r="J10145" i="5"/>
  <c r="J10146" i="5"/>
  <c r="J10147" i="5"/>
  <c r="J10148" i="5"/>
  <c r="J10149" i="5"/>
  <c r="J10150" i="5"/>
  <c r="J10151" i="5"/>
  <c r="J10152" i="5"/>
  <c r="J10153" i="5"/>
  <c r="J10154" i="5"/>
  <c r="J10155" i="5"/>
  <c r="J10156" i="5"/>
  <c r="J10157" i="5"/>
  <c r="J10158" i="5"/>
  <c r="J10159" i="5"/>
  <c r="J10160" i="5"/>
  <c r="J10161" i="5"/>
  <c r="J10162" i="5"/>
  <c r="J10163" i="5"/>
  <c r="J10164" i="5"/>
  <c r="J10165" i="5"/>
  <c r="J10166" i="5"/>
  <c r="J10167" i="5"/>
  <c r="J10168" i="5"/>
  <c r="J10169" i="5"/>
  <c r="J10170" i="5"/>
  <c r="J10171" i="5"/>
  <c r="J10172" i="5"/>
  <c r="J10173" i="5"/>
  <c r="J10174" i="5"/>
  <c r="J10175" i="5"/>
  <c r="J10176" i="5"/>
  <c r="J10177" i="5"/>
  <c r="J10178" i="5"/>
  <c r="J10179" i="5"/>
  <c r="J10180" i="5"/>
  <c r="J10181" i="5"/>
  <c r="J10182" i="5"/>
  <c r="J10183" i="5"/>
  <c r="J10184" i="5"/>
  <c r="J10185" i="5"/>
  <c r="J10186" i="5"/>
  <c r="J10187" i="5"/>
  <c r="J10188" i="5"/>
  <c r="J10189" i="5"/>
  <c r="J10190" i="5"/>
  <c r="J10191" i="5"/>
  <c r="J10192" i="5"/>
  <c r="J10193" i="5"/>
  <c r="J10194" i="5"/>
  <c r="J10195" i="5"/>
  <c r="J10196" i="5"/>
  <c r="J10197" i="5"/>
  <c r="J10198" i="5"/>
  <c r="J10199" i="5"/>
  <c r="J10200" i="5"/>
  <c r="J10201" i="5"/>
  <c r="J10202" i="5"/>
  <c r="J10203" i="5"/>
  <c r="J10204" i="5"/>
  <c r="J10205" i="5"/>
  <c r="J10206" i="5"/>
  <c r="J10207" i="5"/>
  <c r="J10208" i="5"/>
  <c r="J10209" i="5"/>
  <c r="J10210" i="5"/>
  <c r="J10211" i="5"/>
  <c r="J10212" i="5"/>
  <c r="J10213" i="5"/>
  <c r="J10214" i="5"/>
  <c r="J10215" i="5"/>
  <c r="J10216" i="5"/>
  <c r="J10217" i="5"/>
  <c r="J10218" i="5"/>
  <c r="J10219" i="5"/>
  <c r="J10220" i="5"/>
  <c r="J10221" i="5"/>
  <c r="J10222" i="5"/>
  <c r="J10223" i="5"/>
  <c r="J10224" i="5"/>
  <c r="J10225" i="5"/>
  <c r="J10226" i="5"/>
  <c r="J10227" i="5"/>
  <c r="J10228" i="5"/>
  <c r="J10229" i="5"/>
  <c r="J10230" i="5"/>
  <c r="J10231" i="5"/>
  <c r="J10232" i="5"/>
  <c r="J10233" i="5"/>
  <c r="J10234" i="5"/>
  <c r="J10235" i="5"/>
  <c r="J10236" i="5"/>
  <c r="J10237" i="5"/>
  <c r="J10238" i="5"/>
  <c r="J10239" i="5"/>
  <c r="J10240" i="5"/>
  <c r="J10241" i="5"/>
  <c r="J10242" i="5"/>
  <c r="J10243" i="5"/>
  <c r="J10244" i="5"/>
  <c r="J10245" i="5"/>
  <c r="J10246" i="5"/>
  <c r="J10247" i="5"/>
  <c r="J10248" i="5"/>
  <c r="J10249" i="5"/>
  <c r="J10250" i="5"/>
  <c r="J10251" i="5"/>
  <c r="J10252" i="5"/>
  <c r="J10253" i="5"/>
  <c r="J10254" i="5"/>
  <c r="J10255" i="5"/>
  <c r="J10256" i="5"/>
  <c r="J10257" i="5"/>
  <c r="J10258" i="5"/>
  <c r="J10259" i="5"/>
  <c r="J10260" i="5"/>
  <c r="J10261" i="5"/>
  <c r="J10262" i="5"/>
  <c r="J10263" i="5"/>
  <c r="J10264" i="5"/>
  <c r="J10265" i="5"/>
  <c r="J10266" i="5"/>
  <c r="J10267" i="5"/>
  <c r="J10268" i="5"/>
  <c r="J10269" i="5"/>
  <c r="J10270" i="5"/>
  <c r="J10271" i="5"/>
  <c r="J10272" i="5"/>
  <c r="J10273" i="5"/>
  <c r="J10274" i="5"/>
  <c r="J10275" i="5"/>
  <c r="J10276" i="5"/>
  <c r="J10277" i="5"/>
  <c r="J10278" i="5"/>
  <c r="J10279" i="5"/>
  <c r="J10280" i="5"/>
  <c r="J10281" i="5"/>
  <c r="J10282" i="5"/>
  <c r="J10283" i="5"/>
  <c r="J10284" i="5"/>
  <c r="J10285" i="5"/>
  <c r="J10286" i="5"/>
  <c r="J10287" i="5"/>
  <c r="J10288" i="5"/>
  <c r="J10289" i="5"/>
  <c r="J10290" i="5"/>
  <c r="J10291" i="5"/>
  <c r="J10292" i="5"/>
  <c r="J10293" i="5"/>
  <c r="J10294" i="5"/>
  <c r="J10295" i="5"/>
  <c r="J10296" i="5"/>
  <c r="J10297" i="5"/>
  <c r="J10298" i="5"/>
  <c r="J10299" i="5"/>
  <c r="J10300" i="5"/>
  <c r="J10301" i="5"/>
  <c r="J10302" i="5"/>
  <c r="J10303" i="5"/>
  <c r="J10304" i="5"/>
  <c r="J10305" i="5"/>
  <c r="J10306" i="5"/>
  <c r="J10307" i="5"/>
  <c r="J10308" i="5"/>
  <c r="J10309" i="5"/>
  <c r="J10310" i="5"/>
  <c r="J10311" i="5"/>
  <c r="J10312" i="5"/>
  <c r="J10313" i="5"/>
  <c r="J10314" i="5"/>
  <c r="J10315" i="5"/>
  <c r="J10316" i="5"/>
  <c r="J10317" i="5"/>
  <c r="J10318" i="5"/>
  <c r="J10319" i="5"/>
  <c r="J10320" i="5"/>
  <c r="J10321" i="5"/>
  <c r="J10322" i="5"/>
  <c r="J10323" i="5"/>
  <c r="J10324" i="5"/>
  <c r="J10325" i="5"/>
  <c r="J10326" i="5"/>
  <c r="J10327" i="5"/>
  <c r="J10328" i="5"/>
  <c r="J10329" i="5"/>
  <c r="J10330" i="5"/>
  <c r="J10331" i="5"/>
  <c r="J10332" i="5"/>
  <c r="J10333" i="5"/>
  <c r="J10334" i="5"/>
  <c r="J10335" i="5"/>
  <c r="J10336" i="5"/>
  <c r="J10337" i="5"/>
  <c r="J10338" i="5"/>
  <c r="J10339" i="5"/>
  <c r="J10340" i="5"/>
  <c r="J10341" i="5"/>
  <c r="J10342" i="5"/>
  <c r="J10343" i="5"/>
  <c r="J10344" i="5"/>
  <c r="J10345" i="5"/>
  <c r="J10346" i="5"/>
  <c r="J10347" i="5"/>
  <c r="J10348" i="5"/>
  <c r="J10349" i="5"/>
  <c r="J10350" i="5"/>
  <c r="J10351" i="5"/>
  <c r="J10352" i="5"/>
  <c r="J10353" i="5"/>
  <c r="J10354" i="5"/>
  <c r="J10355" i="5"/>
  <c r="J10356" i="5"/>
  <c r="J10357" i="5"/>
  <c r="J10358" i="5"/>
  <c r="J10359" i="5"/>
  <c r="J10360" i="5"/>
  <c r="J10361" i="5"/>
  <c r="J10362" i="5"/>
  <c r="J10363" i="5"/>
  <c r="J10364" i="5"/>
  <c r="J10365" i="5"/>
  <c r="J10366" i="5"/>
  <c r="J10367" i="5"/>
  <c r="J10368" i="5"/>
  <c r="J10369" i="5"/>
  <c r="J10370" i="5"/>
  <c r="J10371" i="5"/>
  <c r="J10372" i="5"/>
  <c r="J10373" i="5"/>
  <c r="J10374" i="5"/>
  <c r="J10375" i="5"/>
  <c r="J10376" i="5"/>
  <c r="J10377" i="5"/>
  <c r="J10378" i="5"/>
  <c r="J10379" i="5"/>
  <c r="J10380" i="5"/>
  <c r="J10381" i="5"/>
  <c r="J10382" i="5"/>
  <c r="J10383" i="5"/>
  <c r="J10384" i="5"/>
  <c r="J10385" i="5"/>
  <c r="J10386" i="5"/>
  <c r="J10387" i="5"/>
  <c r="J10388" i="5"/>
  <c r="J10389" i="5"/>
  <c r="J10390" i="5"/>
  <c r="J10391" i="5"/>
  <c r="J10392" i="5"/>
  <c r="J10393" i="5"/>
  <c r="J10394" i="5"/>
  <c r="J10395" i="5"/>
  <c r="J10396" i="5"/>
  <c r="J10397" i="5"/>
  <c r="J10398" i="5"/>
  <c r="J10399" i="5"/>
  <c r="J10400" i="5"/>
  <c r="J10401" i="5"/>
  <c r="J10402" i="5"/>
  <c r="J10403" i="5"/>
  <c r="J10404" i="5"/>
  <c r="J10405" i="5"/>
  <c r="J10406" i="5"/>
  <c r="J10407" i="5"/>
  <c r="J10408" i="5"/>
  <c r="J10409" i="5"/>
  <c r="J10410" i="5"/>
  <c r="J10411" i="5"/>
  <c r="J10412" i="5"/>
  <c r="J10413" i="5"/>
  <c r="J10414" i="5"/>
  <c r="J10415" i="5"/>
  <c r="J10416" i="5"/>
  <c r="J10417" i="5"/>
  <c r="J10418" i="5"/>
  <c r="J10419" i="5"/>
  <c r="J10420" i="5"/>
  <c r="J10421" i="5"/>
  <c r="J10422" i="5"/>
  <c r="J10423" i="5"/>
  <c r="J10424" i="5"/>
  <c r="J10425" i="5"/>
  <c r="J10426" i="5"/>
  <c r="J10427" i="5"/>
  <c r="J10428" i="5"/>
  <c r="J10429" i="5"/>
  <c r="J10430" i="5"/>
  <c r="J10431" i="5"/>
  <c r="J10432" i="5"/>
  <c r="J10433" i="5"/>
  <c r="J10434" i="5"/>
  <c r="J10435" i="5"/>
  <c r="J10436" i="5"/>
  <c r="J10437" i="5"/>
  <c r="J10438" i="5"/>
  <c r="J10439" i="5"/>
  <c r="J10440" i="5"/>
  <c r="J10441" i="5"/>
  <c r="J10442" i="5"/>
  <c r="J10443" i="5"/>
  <c r="J10444" i="5"/>
  <c r="J10445" i="5"/>
  <c r="J10446" i="5"/>
  <c r="J10447" i="5"/>
  <c r="J10448" i="5"/>
  <c r="J10449" i="5"/>
  <c r="J10450" i="5"/>
  <c r="J10451" i="5"/>
  <c r="J10452" i="5"/>
  <c r="J10453" i="5"/>
  <c r="J10454" i="5"/>
  <c r="J10455" i="5"/>
  <c r="J10456" i="5"/>
  <c r="J10457" i="5"/>
  <c r="J10458" i="5"/>
  <c r="J10459" i="5"/>
  <c r="J10460" i="5"/>
  <c r="J10461" i="5"/>
  <c r="J10462" i="5"/>
  <c r="J10463" i="5"/>
  <c r="J10464" i="5"/>
  <c r="J10465" i="5"/>
  <c r="J10466" i="5"/>
  <c r="J10467" i="5"/>
  <c r="J10468" i="5"/>
  <c r="J10469" i="5"/>
  <c r="J10470" i="5"/>
  <c r="J10471" i="5"/>
  <c r="J10472" i="5"/>
  <c r="J10473" i="5"/>
  <c r="J10474" i="5"/>
  <c r="J10475" i="5"/>
  <c r="J10476" i="5"/>
  <c r="J10477" i="5"/>
  <c r="J10478" i="5"/>
  <c r="J10479" i="5"/>
  <c r="J10480" i="5"/>
  <c r="J10481" i="5"/>
  <c r="J10482" i="5"/>
  <c r="J10483" i="5"/>
  <c r="J10484" i="5"/>
  <c r="J10485" i="5"/>
  <c r="J10486" i="5"/>
  <c r="J10487" i="5"/>
  <c r="J10488" i="5"/>
  <c r="J10489" i="5"/>
  <c r="J10490" i="5"/>
  <c r="J10491" i="5"/>
  <c r="J10492" i="5"/>
  <c r="J10493" i="5"/>
  <c r="J10494" i="5"/>
  <c r="J10495" i="5"/>
  <c r="J10496" i="5"/>
  <c r="J10497" i="5"/>
  <c r="J10498" i="5"/>
  <c r="J10499" i="5"/>
  <c r="J10500" i="5"/>
  <c r="J10501" i="5"/>
  <c r="J10502" i="5"/>
  <c r="J10503" i="5"/>
  <c r="J10504" i="5"/>
  <c r="J10505" i="5"/>
  <c r="J10506" i="5"/>
  <c r="J10507" i="5"/>
  <c r="J10508" i="5"/>
  <c r="J10509" i="5"/>
  <c r="J10510" i="5"/>
  <c r="J10511" i="5"/>
  <c r="J10512" i="5"/>
  <c r="J10513" i="5"/>
  <c r="J10514" i="5"/>
  <c r="J10515" i="5"/>
  <c r="J10516" i="5"/>
  <c r="J10517" i="5"/>
  <c r="J10518" i="5"/>
  <c r="J10519" i="5"/>
  <c r="J10520" i="5"/>
  <c r="J10521" i="5"/>
  <c r="J10522" i="5"/>
  <c r="J10523" i="5"/>
  <c r="J10524" i="5"/>
  <c r="J10525" i="5"/>
  <c r="J10526" i="5"/>
  <c r="J10527" i="5"/>
  <c r="J10528" i="5"/>
  <c r="J10529" i="5"/>
  <c r="J10530" i="5"/>
  <c r="J10531" i="5"/>
  <c r="J10532" i="5"/>
  <c r="J10533" i="5"/>
  <c r="J10534" i="5"/>
  <c r="J10535" i="5"/>
  <c r="J10536" i="5"/>
  <c r="J10537" i="5"/>
  <c r="J10538" i="5"/>
  <c r="J10539" i="5"/>
  <c r="J10540" i="5"/>
  <c r="J10541" i="5"/>
  <c r="J10542" i="5"/>
  <c r="J10543" i="5"/>
  <c r="J10544" i="5"/>
  <c r="J10545" i="5"/>
  <c r="J10546" i="5"/>
  <c r="J10547" i="5"/>
  <c r="J10548" i="5"/>
  <c r="J10549" i="5"/>
  <c r="J10550" i="5"/>
  <c r="J10551" i="5"/>
  <c r="J10552" i="5"/>
  <c r="J10553" i="5"/>
  <c r="J10554" i="5"/>
  <c r="J10555" i="5"/>
  <c r="J10556" i="5"/>
  <c r="J10557" i="5"/>
  <c r="J10558" i="5"/>
  <c r="J10559" i="5"/>
  <c r="J10560" i="5"/>
  <c r="J10561" i="5"/>
  <c r="J10562" i="5"/>
  <c r="J10563" i="5"/>
  <c r="J10564" i="5"/>
  <c r="J10565" i="5"/>
  <c r="J10566" i="5"/>
  <c r="J10567" i="5"/>
  <c r="J10568" i="5"/>
  <c r="J10569" i="5"/>
  <c r="J10570" i="5"/>
  <c r="J10571" i="5"/>
  <c r="J10572" i="5"/>
  <c r="J10573" i="5"/>
  <c r="J10574" i="5"/>
  <c r="J10575" i="5"/>
  <c r="J10576" i="5"/>
  <c r="J10577" i="5"/>
  <c r="J10578" i="5"/>
  <c r="J10579" i="5"/>
  <c r="J10580" i="5"/>
  <c r="J10581" i="5"/>
  <c r="J10582" i="5"/>
  <c r="J10583" i="5"/>
  <c r="J10584" i="5"/>
  <c r="J10585" i="5"/>
  <c r="J10586" i="5"/>
  <c r="J10587" i="5"/>
  <c r="J10588" i="5"/>
  <c r="J10589" i="5"/>
  <c r="J10590" i="5"/>
  <c r="J10591" i="5"/>
  <c r="J10592" i="5"/>
  <c r="J10593" i="5"/>
  <c r="J10594" i="5"/>
  <c r="J10595" i="5"/>
  <c r="J10596" i="5"/>
  <c r="J10597" i="5"/>
  <c r="J10598" i="5"/>
  <c r="J10599" i="5"/>
  <c r="J10600" i="5"/>
  <c r="J10601" i="5"/>
  <c r="J10602" i="5"/>
  <c r="J10603" i="5"/>
  <c r="J10604" i="5"/>
  <c r="J10605" i="5"/>
  <c r="J10606" i="5"/>
  <c r="J10607" i="5"/>
  <c r="J10608" i="5"/>
  <c r="J10609" i="5"/>
  <c r="J10610" i="5"/>
  <c r="J10611" i="5"/>
  <c r="J10612" i="5"/>
  <c r="J10613" i="5"/>
  <c r="J10614" i="5"/>
  <c r="J10615" i="5"/>
  <c r="J10616" i="5"/>
  <c r="J10617" i="5"/>
  <c r="J10618" i="5"/>
  <c r="J10619" i="5"/>
  <c r="J10620" i="5"/>
  <c r="J10621" i="5"/>
  <c r="J10622" i="5"/>
  <c r="J10623" i="5"/>
  <c r="J10624" i="5"/>
  <c r="J10625" i="5"/>
  <c r="J10626" i="5"/>
  <c r="J10627" i="5"/>
  <c r="J10628" i="5"/>
  <c r="J10629" i="5"/>
  <c r="J10630" i="5"/>
  <c r="J10631" i="5"/>
  <c r="J10632" i="5"/>
  <c r="J10633" i="5"/>
  <c r="J10634" i="5"/>
  <c r="J10635" i="5"/>
  <c r="J10636" i="5"/>
  <c r="J10637" i="5"/>
  <c r="J10638" i="5"/>
  <c r="J10639" i="5"/>
  <c r="J10640" i="5"/>
  <c r="J10641" i="5"/>
  <c r="J10642" i="5"/>
  <c r="J10643" i="5"/>
  <c r="J10644" i="5"/>
  <c r="J10645" i="5"/>
  <c r="J10646" i="5"/>
  <c r="J10647" i="5"/>
  <c r="J10648" i="5"/>
  <c r="J10649" i="5"/>
  <c r="J10650" i="5"/>
  <c r="J10651" i="5"/>
  <c r="J10652" i="5"/>
  <c r="J10653" i="5"/>
  <c r="J10654" i="5"/>
  <c r="J10655" i="5"/>
  <c r="J10656" i="5"/>
  <c r="J10657" i="5"/>
  <c r="J10658" i="5"/>
  <c r="J10659" i="5"/>
  <c r="J10660" i="5"/>
  <c r="J10661" i="5"/>
  <c r="J10662" i="5"/>
  <c r="J10663" i="5"/>
  <c r="J10664" i="5"/>
  <c r="J10665" i="5"/>
  <c r="J10666" i="5"/>
  <c r="J10667" i="5"/>
  <c r="J10668" i="5"/>
  <c r="J10669" i="5"/>
  <c r="J10670" i="5"/>
  <c r="J10671" i="5"/>
  <c r="J10672" i="5"/>
  <c r="J10673" i="5"/>
  <c r="J10674" i="5"/>
  <c r="J10675" i="5"/>
  <c r="J10676" i="5"/>
  <c r="J10677" i="5"/>
  <c r="J10678" i="5"/>
  <c r="J10679" i="5"/>
  <c r="J10680" i="5"/>
  <c r="J10681" i="5"/>
  <c r="J10682" i="5"/>
  <c r="J10683" i="5"/>
  <c r="J10684" i="5"/>
  <c r="J10685" i="5"/>
  <c r="J10686" i="5"/>
  <c r="J10687" i="5"/>
  <c r="J10688" i="5"/>
  <c r="J10689" i="5"/>
  <c r="J10690" i="5"/>
  <c r="J10691" i="5"/>
  <c r="J10692" i="5"/>
  <c r="J10693" i="5"/>
  <c r="J10694" i="5"/>
  <c r="J10695" i="5"/>
  <c r="J10696" i="5"/>
  <c r="J10697" i="5"/>
  <c r="J10698" i="5"/>
  <c r="J10699" i="5"/>
  <c r="J10700" i="5"/>
  <c r="J10701" i="5"/>
  <c r="J10702" i="5"/>
  <c r="J10703" i="5"/>
  <c r="J10704" i="5"/>
  <c r="J10705" i="5"/>
  <c r="J10706" i="5"/>
  <c r="J10707" i="5"/>
  <c r="J10708" i="5"/>
  <c r="J10709" i="5"/>
  <c r="J10710" i="5"/>
  <c r="J10711" i="5"/>
  <c r="J10712" i="5"/>
  <c r="J10713" i="5"/>
  <c r="J10714" i="5"/>
  <c r="J10715" i="5"/>
  <c r="J10716" i="5"/>
  <c r="J10717" i="5"/>
  <c r="J10718" i="5"/>
  <c r="J10719" i="5"/>
  <c r="J10720" i="5"/>
  <c r="J10721" i="5"/>
  <c r="J10722" i="5"/>
  <c r="J10723" i="5"/>
  <c r="J10724" i="5"/>
  <c r="J10725" i="5"/>
  <c r="J10726" i="5"/>
  <c r="J10727" i="5"/>
  <c r="J10728" i="5"/>
  <c r="J10729" i="5"/>
  <c r="J10730" i="5"/>
  <c r="J10731" i="5"/>
  <c r="J10732" i="5"/>
  <c r="J10733" i="5"/>
  <c r="J10734" i="5"/>
  <c r="J10735" i="5"/>
  <c r="J10736" i="5"/>
  <c r="J10737" i="5"/>
  <c r="J10738" i="5"/>
  <c r="J10739" i="5"/>
  <c r="J10740" i="5"/>
  <c r="J10741" i="5"/>
  <c r="J10742" i="5"/>
  <c r="J10743" i="5"/>
  <c r="J10744" i="5"/>
  <c r="J10745" i="5"/>
  <c r="J10746" i="5"/>
  <c r="J10747" i="5"/>
  <c r="J10748" i="5"/>
  <c r="J10749" i="5"/>
  <c r="J10750" i="5"/>
  <c r="J10751" i="5"/>
  <c r="J10752" i="5"/>
  <c r="J10753" i="5"/>
  <c r="J10754" i="5"/>
  <c r="J10755" i="5"/>
  <c r="J10756" i="5"/>
  <c r="J10757" i="5"/>
  <c r="J10758" i="5"/>
  <c r="J10759" i="5"/>
  <c r="J10760" i="5"/>
  <c r="J10761" i="5"/>
  <c r="J10762" i="5"/>
  <c r="J10763" i="5"/>
  <c r="J10764" i="5"/>
  <c r="J10765" i="5"/>
  <c r="J10766" i="5"/>
  <c r="J10767" i="5"/>
  <c r="J10768" i="5"/>
  <c r="J10769" i="5"/>
  <c r="J10770" i="5"/>
  <c r="J10771" i="5"/>
  <c r="J10772" i="5"/>
  <c r="J10773" i="5"/>
  <c r="J10774" i="5"/>
  <c r="J10775" i="5"/>
  <c r="J10776" i="5"/>
  <c r="J10777" i="5"/>
  <c r="J10778" i="5"/>
  <c r="J10779" i="5"/>
  <c r="J10780" i="5"/>
  <c r="J10781" i="5"/>
  <c r="J10782" i="5"/>
  <c r="J10783" i="5"/>
  <c r="J10784" i="5"/>
  <c r="J10785" i="5"/>
  <c r="J10786" i="5"/>
  <c r="J10787" i="5"/>
  <c r="J10788" i="5"/>
  <c r="J10789" i="5"/>
  <c r="J10790" i="5"/>
  <c r="J10791" i="5"/>
  <c r="J10792" i="5"/>
  <c r="J10793" i="5"/>
  <c r="J10794" i="5"/>
  <c r="J10795" i="5"/>
  <c r="J10796" i="5"/>
  <c r="J10797" i="5"/>
  <c r="J10798" i="5"/>
  <c r="J10799" i="5"/>
  <c r="J10800" i="5"/>
  <c r="J10801" i="5"/>
  <c r="J10802" i="5"/>
  <c r="J10803" i="5"/>
  <c r="J10804" i="5"/>
  <c r="J10805" i="5"/>
  <c r="J10806" i="5"/>
  <c r="J10807" i="5"/>
  <c r="J10808" i="5"/>
  <c r="J10809" i="5"/>
  <c r="J10810" i="5"/>
  <c r="J10811" i="5"/>
  <c r="J10812" i="5"/>
  <c r="J10813" i="5"/>
  <c r="J10814" i="5"/>
  <c r="J10815" i="5"/>
  <c r="J10816" i="5"/>
  <c r="J10817" i="5"/>
  <c r="J10818" i="5"/>
  <c r="J10819" i="5"/>
  <c r="J10820" i="5"/>
  <c r="J10821" i="5"/>
  <c r="J10822" i="5"/>
  <c r="J10823" i="5"/>
  <c r="J10824" i="5"/>
  <c r="J10825" i="5"/>
  <c r="J10826" i="5"/>
  <c r="J10827" i="5"/>
  <c r="J10828" i="5"/>
  <c r="J10829" i="5"/>
  <c r="J10830" i="5"/>
  <c r="J10831" i="5"/>
  <c r="J10832" i="5"/>
  <c r="J10833" i="5"/>
  <c r="J10834" i="5"/>
  <c r="J10835" i="5"/>
  <c r="J10836" i="5"/>
  <c r="J10837" i="5"/>
  <c r="J10838" i="5"/>
  <c r="J10839" i="5"/>
  <c r="J10840" i="5"/>
  <c r="J10841" i="5"/>
  <c r="J10842" i="5"/>
  <c r="J10843" i="5"/>
  <c r="J10844" i="5"/>
  <c r="J10845" i="5"/>
  <c r="J10846" i="5"/>
  <c r="J10847" i="5"/>
  <c r="J10848" i="5"/>
  <c r="J10849" i="5"/>
  <c r="J10850" i="5"/>
  <c r="J10851" i="5"/>
  <c r="J10852" i="5"/>
  <c r="J10853" i="5"/>
  <c r="J10854" i="5"/>
  <c r="J10855" i="5"/>
  <c r="J10856" i="5"/>
  <c r="J10857" i="5"/>
  <c r="J10858" i="5"/>
  <c r="J10859" i="5"/>
  <c r="J10860" i="5"/>
  <c r="J10861" i="5"/>
  <c r="J10862" i="5"/>
  <c r="J10863" i="5"/>
  <c r="J10864" i="5"/>
  <c r="J10865" i="5"/>
  <c r="J10866" i="5"/>
  <c r="J10867" i="5"/>
  <c r="J10868" i="5"/>
  <c r="J10869" i="5"/>
  <c r="J10870" i="5"/>
  <c r="J10871" i="5"/>
  <c r="J10872" i="5"/>
  <c r="J10873" i="5"/>
  <c r="J10874" i="5"/>
  <c r="J10875" i="5"/>
  <c r="J10876" i="5"/>
  <c r="J10877" i="5"/>
  <c r="J10878" i="5"/>
  <c r="J10879" i="5"/>
  <c r="J10880" i="5"/>
  <c r="J10881" i="5"/>
  <c r="J10882" i="5"/>
  <c r="J10883" i="5"/>
  <c r="J10884" i="5"/>
  <c r="J10885" i="5"/>
  <c r="J10886" i="5"/>
  <c r="J10887" i="5"/>
  <c r="J10888" i="5"/>
  <c r="J10889" i="5"/>
  <c r="J10890" i="5"/>
  <c r="J10891" i="5"/>
  <c r="J10892" i="5"/>
  <c r="J10893" i="5"/>
  <c r="J10894" i="5"/>
  <c r="J10895" i="5"/>
  <c r="J10896" i="5"/>
  <c r="J10897" i="5"/>
  <c r="J10898" i="5"/>
  <c r="J10899" i="5"/>
  <c r="J10900" i="5"/>
  <c r="J10901" i="5"/>
  <c r="J10902" i="5"/>
  <c r="J10903" i="5"/>
  <c r="J10904" i="5"/>
  <c r="J10905" i="5"/>
  <c r="J10906" i="5"/>
  <c r="J10907" i="5"/>
  <c r="J10908" i="5"/>
  <c r="J10909" i="5"/>
  <c r="J10910" i="5"/>
  <c r="J10911" i="5"/>
  <c r="J10912" i="5"/>
  <c r="J10913" i="5"/>
  <c r="J10914" i="5"/>
  <c r="J10915" i="5"/>
  <c r="J10916" i="5"/>
  <c r="J10917" i="5"/>
  <c r="J10918" i="5"/>
  <c r="J10919" i="5"/>
  <c r="J10920" i="5"/>
  <c r="J10921" i="5"/>
  <c r="J10922" i="5"/>
  <c r="J10923" i="5"/>
  <c r="J10924" i="5"/>
  <c r="J10925" i="5"/>
  <c r="J10926" i="5"/>
  <c r="J10927" i="5"/>
  <c r="J10928" i="5"/>
  <c r="J10929" i="5"/>
  <c r="J10930" i="5"/>
  <c r="J10931" i="5"/>
  <c r="J10932" i="5"/>
  <c r="J10933" i="5"/>
  <c r="J10934" i="5"/>
  <c r="J10935" i="5"/>
  <c r="J10936" i="5"/>
  <c r="J10937" i="5"/>
  <c r="J10938" i="5"/>
  <c r="J10939" i="5"/>
  <c r="J10940" i="5"/>
  <c r="J10941" i="5"/>
  <c r="J10942" i="5"/>
  <c r="J10943" i="5"/>
  <c r="J10944" i="5"/>
  <c r="J10945" i="5"/>
  <c r="J10946" i="5"/>
  <c r="J10947" i="5"/>
  <c r="J10948" i="5"/>
  <c r="J10949" i="5"/>
  <c r="J10950" i="5"/>
  <c r="J10951" i="5"/>
  <c r="J10952" i="5"/>
  <c r="J10953" i="5"/>
  <c r="J10954" i="5"/>
  <c r="J10955" i="5"/>
  <c r="J10956" i="5"/>
  <c r="J2" i="5"/>
  <c r="N419" i="2" l="1"/>
  <c r="N418" i="2"/>
  <c r="M419" i="2"/>
  <c r="M418" i="2"/>
  <c r="N1532" i="2" l="1"/>
  <c r="N1531" i="2" l="1"/>
  <c r="N1530" i="2"/>
  <c r="N341" i="2"/>
  <c r="A341" i="2"/>
  <c r="N1529" i="2"/>
  <c r="N906" i="2"/>
  <c r="A1483" i="2"/>
  <c r="A14" i="6"/>
  <c r="A1482" i="2"/>
  <c r="A1457" i="2"/>
  <c r="A185" i="2"/>
  <c r="A1456" i="2"/>
  <c r="A1461" i="2"/>
  <c r="F36" i="4" l="1"/>
  <c r="G36" i="4" s="1"/>
  <c r="D36" i="4"/>
  <c r="B36" i="4"/>
  <c r="A36" i="4"/>
  <c r="F35" i="4"/>
  <c r="G35" i="4" s="1"/>
  <c r="D35" i="4"/>
  <c r="B35" i="4"/>
  <c r="A35" i="4"/>
  <c r="A1487" i="2"/>
  <c r="N1497" i="2"/>
  <c r="M1497" i="2"/>
  <c r="N1480" i="2"/>
  <c r="N263" i="2" l="1"/>
  <c r="N565" i="2"/>
  <c r="N564" i="2"/>
  <c r="N563" i="2"/>
  <c r="N562" i="2"/>
  <c r="N561" i="2"/>
  <c r="N560" i="2"/>
  <c r="N559" i="2"/>
  <c r="N558" i="2"/>
  <c r="N557" i="2"/>
  <c r="N556" i="2"/>
  <c r="N555" i="2"/>
  <c r="N377" i="2"/>
  <c r="N376" i="2"/>
  <c r="N375" i="2"/>
  <c r="N554" i="2" l="1"/>
  <c r="N178" i="2"/>
  <c r="A1488" i="2" l="1"/>
  <c r="A20" i="2"/>
  <c r="N20" i="2"/>
  <c r="A21" i="2"/>
  <c r="A22" i="2"/>
  <c r="N22" i="2"/>
  <c r="A23" i="2"/>
  <c r="N23" i="2"/>
  <c r="A24" i="2"/>
  <c r="N24" i="2"/>
  <c r="A25" i="2"/>
  <c r="N25" i="2"/>
  <c r="A26" i="2"/>
  <c r="N26" i="2"/>
  <c r="A27" i="2"/>
  <c r="N27" i="2"/>
  <c r="A28" i="2"/>
  <c r="N28" i="2"/>
  <c r="A29" i="2"/>
  <c r="N29" i="2"/>
  <c r="A30" i="2"/>
  <c r="N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N53" i="2"/>
  <c r="A54" i="2"/>
  <c r="N54" i="2"/>
  <c r="A55" i="2"/>
  <c r="N55" i="2"/>
  <c r="A56" i="2"/>
  <c r="N56" i="2"/>
  <c r="A57" i="2"/>
  <c r="N57" i="2"/>
  <c r="A58" i="2"/>
  <c r="N58" i="2"/>
  <c r="A59" i="2"/>
  <c r="N59" i="2"/>
  <c r="A60" i="2"/>
  <c r="N60" i="2"/>
  <c r="A61" i="2"/>
  <c r="N61" i="2"/>
  <c r="A62" i="2"/>
  <c r="N62" i="2"/>
  <c r="A63" i="2"/>
  <c r="N63" i="2"/>
  <c r="A64" i="2"/>
  <c r="N64" i="2"/>
  <c r="A65" i="2"/>
  <c r="N65" i="2"/>
  <c r="A66" i="2"/>
  <c r="N66" i="2"/>
  <c r="A67" i="2"/>
  <c r="N67" i="2"/>
  <c r="A68" i="2"/>
  <c r="N68" i="2"/>
  <c r="A69" i="2"/>
  <c r="N69" i="2"/>
  <c r="A70" i="2"/>
  <c r="N70" i="2"/>
  <c r="A71" i="2"/>
  <c r="N71" i="2"/>
  <c r="A72" i="2"/>
  <c r="N72" i="2"/>
  <c r="A73" i="2"/>
  <c r="N73" i="2"/>
  <c r="A74" i="2"/>
  <c r="N74" i="2"/>
  <c r="A75" i="2"/>
  <c r="N75" i="2"/>
  <c r="A76" i="2"/>
  <c r="N76" i="2"/>
  <c r="A77" i="2"/>
  <c r="N77" i="2"/>
  <c r="A78" i="2"/>
  <c r="N78" i="2"/>
  <c r="A79" i="2"/>
  <c r="N79" i="2"/>
  <c r="A80" i="2"/>
  <c r="N80" i="2"/>
  <c r="A81" i="2"/>
  <c r="N81" i="2"/>
  <c r="A82" i="2"/>
  <c r="N82" i="2"/>
  <c r="A83" i="2"/>
  <c r="A84" i="2"/>
  <c r="A85" i="2"/>
  <c r="A86" i="2"/>
  <c r="N86" i="2"/>
  <c r="A87" i="2"/>
  <c r="A88" i="2"/>
  <c r="N88" i="2"/>
  <c r="A89" i="2"/>
  <c r="N89" i="2"/>
  <c r="A90" i="2"/>
  <c r="N90" i="2"/>
  <c r="A91" i="2"/>
  <c r="N91" i="2"/>
  <c r="A92" i="2"/>
  <c r="N92" i="2"/>
  <c r="A93" i="2"/>
  <c r="A94" i="2"/>
  <c r="A95" i="2"/>
  <c r="A96" i="2"/>
  <c r="N96" i="2"/>
  <c r="A97" i="2"/>
  <c r="N97" i="2"/>
  <c r="A98" i="2"/>
  <c r="N98" i="2"/>
  <c r="A99" i="2"/>
  <c r="N99" i="2"/>
  <c r="A100" i="2"/>
  <c r="N100" i="2"/>
  <c r="A101" i="2"/>
  <c r="N101" i="2"/>
  <c r="A102" i="2"/>
  <c r="N102" i="2"/>
  <c r="A103" i="2"/>
  <c r="N103" i="2"/>
  <c r="A104" i="2"/>
  <c r="N104" i="2"/>
  <c r="A105" i="2"/>
  <c r="N105" i="2"/>
  <c r="A106" i="2"/>
  <c r="N106" i="2"/>
  <c r="A107" i="2"/>
  <c r="N107" i="2"/>
  <c r="A108" i="2"/>
  <c r="N108" i="2"/>
  <c r="A109" i="2"/>
  <c r="A110" i="2"/>
  <c r="N110" i="2"/>
  <c r="A111" i="2"/>
  <c r="N111" i="2"/>
  <c r="A112" i="2"/>
  <c r="N112" i="2"/>
  <c r="A113" i="2"/>
  <c r="N113" i="2"/>
  <c r="A114" i="2"/>
  <c r="N114" i="2"/>
  <c r="A115" i="2"/>
  <c r="A116" i="2"/>
  <c r="A117" i="2"/>
  <c r="N117" i="2"/>
  <c r="A118" i="2"/>
  <c r="N118" i="2"/>
  <c r="A120" i="2"/>
  <c r="N120" i="2"/>
  <c r="A121" i="2"/>
  <c r="N121" i="2"/>
  <c r="A122" i="2"/>
  <c r="A123" i="2"/>
  <c r="A124" i="2"/>
  <c r="A125" i="2"/>
  <c r="N125" i="2"/>
  <c r="A126" i="2"/>
  <c r="N126" i="2"/>
  <c r="A127" i="2"/>
  <c r="N127" i="2"/>
  <c r="A128" i="2"/>
  <c r="A129" i="2"/>
  <c r="N129" i="2"/>
  <c r="A130" i="2"/>
  <c r="N130" i="2"/>
  <c r="A131" i="2"/>
  <c r="A132" i="2"/>
  <c r="N132" i="2"/>
  <c r="A133" i="2"/>
  <c r="N133" i="2"/>
  <c r="A134" i="2"/>
  <c r="A135" i="2"/>
  <c r="A136" i="2"/>
  <c r="A137" i="2"/>
  <c r="A138" i="2"/>
  <c r="A139" i="2"/>
  <c r="A140" i="2"/>
  <c r="N140" i="2"/>
  <c r="A141" i="2"/>
  <c r="N141" i="2"/>
  <c r="A142" i="2"/>
  <c r="N142" i="2"/>
  <c r="A143" i="2"/>
  <c r="N143" i="2"/>
  <c r="A144" i="2"/>
  <c r="N144" i="2"/>
  <c r="A145" i="2"/>
  <c r="N145" i="2"/>
  <c r="A146" i="2"/>
  <c r="N146" i="2"/>
  <c r="A147" i="2"/>
  <c r="N147" i="2"/>
  <c r="A148" i="2"/>
  <c r="N148" i="2"/>
  <c r="A149" i="2"/>
  <c r="A150" i="2"/>
  <c r="A151" i="2"/>
  <c r="A152" i="2"/>
  <c r="A153" i="2"/>
  <c r="A154" i="2"/>
  <c r="N154" i="2"/>
  <c r="A155" i="2"/>
  <c r="N155" i="2"/>
  <c r="A156" i="2"/>
  <c r="N156" i="2"/>
  <c r="A157" i="2"/>
  <c r="N157" i="2"/>
  <c r="A158" i="2"/>
  <c r="A159" i="2"/>
  <c r="A242" i="2" l="1"/>
  <c r="N1458" i="2" l="1"/>
  <c r="N293" i="2"/>
  <c r="M293" i="2"/>
  <c r="N371" i="2"/>
  <c r="M371" i="2"/>
  <c r="N370" i="2"/>
  <c r="M370" i="2"/>
  <c r="N331" i="2"/>
  <c r="N333" i="2"/>
  <c r="N274" i="2"/>
  <c r="M274" i="2"/>
  <c r="N260" i="2"/>
  <c r="N277" i="2"/>
  <c r="N369" i="2"/>
  <c r="M369" i="2"/>
  <c r="N287" i="2"/>
  <c r="M287" i="2"/>
  <c r="N311" i="2" l="1"/>
  <c r="A331" i="2"/>
  <c r="J298" i="2"/>
  <c r="A298" i="2"/>
  <c r="J303" i="2"/>
  <c r="A303" i="2"/>
  <c r="J304" i="2"/>
  <c r="H304" i="2"/>
  <c r="A304" i="2"/>
  <c r="J283" i="2"/>
  <c r="A283" i="2"/>
  <c r="J320" i="2"/>
  <c r="A320" i="2"/>
  <c r="J324" i="2"/>
  <c r="A324" i="2"/>
  <c r="A308" i="2"/>
  <c r="A239" i="2" l="1"/>
  <c r="A329" i="2"/>
  <c r="A2" i="2"/>
  <c r="N313" i="2"/>
  <c r="A313" i="2"/>
  <c r="A270" i="2" l="1"/>
  <c r="A1484" i="2" l="1"/>
  <c r="N296" i="2" l="1"/>
  <c r="A296" i="2"/>
  <c r="N291" i="2"/>
  <c r="N289" i="2"/>
  <c r="N272" i="2"/>
  <c r="A272" i="2"/>
  <c r="N357" i="2"/>
  <c r="N356" i="2"/>
  <c r="N290" i="2"/>
  <c r="A289" i="2"/>
  <c r="A290" i="2"/>
  <c r="A291" i="2"/>
  <c r="N286" i="2"/>
  <c r="A286" i="2"/>
  <c r="A327" i="2"/>
  <c r="N349" i="2" l="1"/>
  <c r="N1485" i="2"/>
  <c r="N394" i="2"/>
  <c r="N412" i="2"/>
  <c r="N275" i="2"/>
  <c r="N336" i="2"/>
  <c r="N335" i="2"/>
  <c r="N338" i="2"/>
  <c r="N262" i="2"/>
  <c r="N330" i="2"/>
  <c r="N374" i="2"/>
  <c r="A178" i="2" l="1"/>
  <c r="A262" i="2"/>
  <c r="A254" i="2" l="1"/>
  <c r="A330" i="2"/>
  <c r="N360" i="2" l="1"/>
  <c r="N359" i="2"/>
  <c r="F37" i="4" l="1"/>
  <c r="G37" i="4" s="1"/>
  <c r="D37" i="4"/>
  <c r="B37" i="4"/>
  <c r="A37" i="4"/>
  <c r="F37" i="6"/>
  <c r="G37" i="6" s="1"/>
  <c r="D37" i="6"/>
  <c r="B37" i="6"/>
  <c r="A37" i="6"/>
  <c r="F36" i="6"/>
  <c r="G36" i="6" s="1"/>
  <c r="D36" i="6"/>
  <c r="B36" i="6"/>
  <c r="A36" i="6"/>
  <c r="F35" i="6"/>
  <c r="G35" i="6" s="1"/>
  <c r="D35" i="6"/>
  <c r="B35" i="6"/>
  <c r="A35" i="6"/>
  <c r="F34" i="6"/>
  <c r="G34" i="6" s="1"/>
  <c r="D34" i="6"/>
  <c r="B34" i="6"/>
  <c r="A34" i="6"/>
  <c r="N344" i="2" l="1"/>
  <c r="N271" i="2" l="1"/>
  <c r="A271" i="2"/>
  <c r="J280" i="2" l="1"/>
  <c r="N280" i="2" s="1"/>
  <c r="H280" i="2"/>
  <c r="A280" i="2"/>
  <c r="A162" i="2" l="1"/>
  <c r="N481" i="2"/>
  <c r="A1467" i="2" l="1"/>
  <c r="N405" i="2" l="1"/>
  <c r="A342" i="2"/>
  <c r="A1486" i="2" l="1"/>
  <c r="A897" i="2"/>
  <c r="A896" i="2"/>
  <c r="A181" i="2"/>
  <c r="A180" i="2"/>
  <c r="J187" i="2" l="1"/>
  <c r="H187" i="2"/>
  <c r="A187" i="2"/>
  <c r="N1481" i="2"/>
  <c r="N901" i="2"/>
  <c r="A901" i="2"/>
  <c r="N1477" i="2"/>
  <c r="A1477" i="2"/>
  <c r="N1473" i="2"/>
  <c r="N1472" i="2"/>
  <c r="A1469" i="2" l="1"/>
  <c r="J184" i="2"/>
  <c r="H184" i="2"/>
  <c r="A184" i="2"/>
  <c r="A189" i="2"/>
  <c r="N1478" i="2"/>
  <c r="A1478" i="2"/>
  <c r="A265" i="2" l="1"/>
  <c r="A266" i="2"/>
  <c r="A269" i="2" l="1"/>
  <c r="A264" i="2"/>
  <c r="A332" i="2" l="1"/>
  <c r="A333" i="2"/>
  <c r="A253" i="2"/>
  <c r="A255" i="2"/>
  <c r="A256" i="2"/>
  <c r="A257" i="2"/>
  <c r="A258" i="2"/>
  <c r="A259" i="2"/>
  <c r="A260" i="2"/>
  <c r="A267" i="2"/>
  <c r="A268" i="2"/>
  <c r="N902" i="2" l="1"/>
  <c r="N1459" i="2"/>
  <c r="N1475" i="2"/>
  <c r="N1476" i="2"/>
  <c r="A325" i="2" l="1"/>
  <c r="A326" i="2"/>
  <c r="A263" i="2"/>
  <c r="A307" i="2"/>
  <c r="A305" i="2"/>
  <c r="A322" i="2"/>
  <c r="N1468" i="2" l="1"/>
  <c r="N340" i="2"/>
  <c r="N339" i="2"/>
  <c r="N328" i="2"/>
  <c r="N346" i="2"/>
  <c r="A328" i="2"/>
  <c r="N297" i="2" l="1"/>
  <c r="A297" i="2"/>
  <c r="A236" i="2" l="1"/>
  <c r="N235" i="2"/>
  <c r="A235" i="2"/>
  <c r="N232" i="2"/>
  <c r="A232" i="2"/>
  <c r="N233" i="2"/>
  <c r="A233" i="2"/>
  <c r="F33" i="6" l="1"/>
  <c r="G33" i="6" s="1"/>
  <c r="D33" i="6"/>
  <c r="B33" i="6"/>
  <c r="A33" i="6"/>
  <c r="F32" i="6"/>
  <c r="G32" i="6" s="1"/>
  <c r="D32" i="6"/>
  <c r="B32" i="6"/>
  <c r="A32" i="6"/>
  <c r="F31" i="6"/>
  <c r="G31" i="6" s="1"/>
  <c r="D31" i="6"/>
  <c r="B31" i="6"/>
  <c r="A31" i="6"/>
  <c r="F30" i="6"/>
  <c r="G30" i="6" s="1"/>
  <c r="D30" i="6"/>
  <c r="B30" i="6"/>
  <c r="A30" i="6"/>
  <c r="F29" i="6"/>
  <c r="G29" i="6" s="1"/>
  <c r="D29" i="6"/>
  <c r="B29" i="6"/>
  <c r="A29" i="6"/>
  <c r="F28" i="6"/>
  <c r="G28" i="6" s="1"/>
  <c r="D28" i="6"/>
  <c r="B28" i="6"/>
  <c r="A28" i="6"/>
  <c r="F27" i="6"/>
  <c r="G27" i="6" s="1"/>
  <c r="D27" i="6"/>
  <c r="B27" i="6"/>
  <c r="A27" i="6"/>
  <c r="F26" i="6"/>
  <c r="G26" i="6" s="1"/>
  <c r="D26" i="6"/>
  <c r="B26" i="6"/>
  <c r="A26" i="6"/>
  <c r="F25" i="6"/>
  <c r="G25" i="6" s="1"/>
  <c r="D25" i="6"/>
  <c r="B25" i="6"/>
  <c r="A25" i="6"/>
  <c r="F24" i="6"/>
  <c r="G24" i="6" s="1"/>
  <c r="D24" i="6"/>
  <c r="B24" i="6"/>
  <c r="A24" i="6"/>
  <c r="F23" i="6"/>
  <c r="G23" i="6" s="1"/>
  <c r="D23" i="6"/>
  <c r="B23" i="6"/>
  <c r="A23" i="6"/>
  <c r="F22" i="6"/>
  <c r="G22" i="6" s="1"/>
  <c r="D22" i="6"/>
  <c r="B22" i="6"/>
  <c r="A22" i="6"/>
  <c r="F21" i="6"/>
  <c r="G21" i="6" s="1"/>
  <c r="D21" i="6"/>
  <c r="B21" i="6"/>
  <c r="A21" i="6"/>
  <c r="F20" i="6"/>
  <c r="G20" i="6" s="1"/>
  <c r="D20" i="6"/>
  <c r="B20" i="6"/>
  <c r="A20" i="6"/>
  <c r="F19" i="6"/>
  <c r="G19" i="6" s="1"/>
  <c r="D19" i="6"/>
  <c r="B19" i="6"/>
  <c r="A19" i="6"/>
  <c r="F18" i="6"/>
  <c r="G18" i="6" s="1"/>
  <c r="D18" i="6"/>
  <c r="B18" i="6"/>
  <c r="A18" i="6"/>
  <c r="F17" i="6"/>
  <c r="G17" i="6" s="1"/>
  <c r="D17" i="6"/>
  <c r="B17" i="6"/>
  <c r="A17" i="6"/>
  <c r="F16" i="6"/>
  <c r="G16" i="6" s="1"/>
  <c r="D16" i="6"/>
  <c r="B16" i="6"/>
  <c r="A16" i="6"/>
  <c r="F15" i="6"/>
  <c r="G15" i="6" s="1"/>
  <c r="D15" i="6"/>
  <c r="B15" i="6"/>
  <c r="A15" i="6"/>
  <c r="F14" i="6"/>
  <c r="G14" i="6" s="1"/>
  <c r="D14" i="6"/>
  <c r="B14" i="6"/>
  <c r="B9" i="6"/>
  <c r="F4" i="6"/>
  <c r="B9" i="4"/>
  <c r="F4" i="4"/>
  <c r="N234" i="2"/>
  <c r="A234" i="2"/>
  <c r="N244" i="2"/>
  <c r="A244" i="2"/>
  <c r="N310" i="2"/>
  <c r="A310" i="2"/>
  <c r="N309" i="2"/>
  <c r="A309" i="2"/>
  <c r="N231" i="2"/>
  <c r="A231" i="2"/>
  <c r="A274" i="2"/>
  <c r="A300" i="2"/>
  <c r="N294" i="2"/>
  <c r="A294" i="2"/>
  <c r="N261" i="2"/>
  <c r="A261" i="2"/>
  <c r="N295" i="2"/>
  <c r="A295" i="2"/>
  <c r="A9" i="2"/>
  <c r="A10" i="2"/>
  <c r="A14" i="2"/>
  <c r="A3" i="2"/>
  <c r="A5" i="2"/>
  <c r="A273" i="2"/>
  <c r="A338" i="2"/>
  <c r="N337" i="2"/>
  <c r="A337" i="2"/>
  <c r="A319" i="2"/>
  <c r="A314" i="2"/>
  <c r="A317" i="2"/>
  <c r="A315" i="2"/>
  <c r="A246" i="2"/>
  <c r="A238" i="2"/>
  <c r="A237" i="2"/>
  <c r="A245" i="2"/>
  <c r="A164" i="2"/>
  <c r="A241" i="2"/>
  <c r="A275" i="2"/>
  <c r="A340" i="2"/>
  <c r="A339" i="2"/>
  <c r="N318" i="2"/>
  <c r="A318" i="2"/>
  <c r="N312" i="2"/>
  <c r="A312" i="2"/>
  <c r="A287" i="2"/>
  <c r="N276" i="2"/>
  <c r="A276" i="2"/>
  <c r="N345" i="2"/>
  <c r="A335" i="2"/>
  <c r="A336" i="2"/>
  <c r="N306" i="2"/>
  <c r="A306" i="2"/>
  <c r="J282" i="2"/>
  <c r="A282" i="2"/>
  <c r="N284" i="2"/>
  <c r="A284" i="2"/>
  <c r="N363" i="2"/>
  <c r="N364" i="2"/>
  <c r="N281" i="2"/>
  <c r="A281" i="2"/>
  <c r="N278" i="2"/>
  <c r="A278" i="2"/>
  <c r="A285" i="2"/>
  <c r="A277" i="2"/>
  <c r="N288" i="2"/>
  <c r="A288" i="2"/>
  <c r="A316" i="2"/>
  <c r="A293" i="2"/>
  <c r="A311" i="2"/>
  <c r="N368" i="2"/>
  <c r="N292" i="2"/>
  <c r="H292" i="2"/>
  <c r="A292" i="2"/>
  <c r="N279" i="2"/>
  <c r="J279" i="2"/>
  <c r="H279" i="2"/>
  <c r="A279" i="2"/>
  <c r="J302" i="2"/>
  <c r="H302" i="2"/>
  <c r="A302" i="2"/>
  <c r="J299" i="2"/>
  <c r="H299" i="2"/>
  <c r="A299" i="2"/>
  <c r="J323" i="2"/>
  <c r="H323" i="2"/>
  <c r="A323" i="2"/>
  <c r="J321" i="2"/>
  <c r="H321" i="2"/>
  <c r="A321" i="2"/>
  <c r="J301" i="2"/>
  <c r="H301" i="2"/>
  <c r="A301" i="2"/>
  <c r="A251" i="2"/>
  <c r="A250" i="2"/>
  <c r="A248" i="2"/>
  <c r="A249" i="2"/>
  <c r="A240" i="2"/>
  <c r="A247" i="2"/>
  <c r="A230" i="2"/>
  <c r="A229" i="2"/>
  <c r="A243" i="2"/>
  <c r="A1479" i="2"/>
  <c r="A1481" i="2"/>
  <c r="A1480" i="2"/>
  <c r="A1485" i="2"/>
  <c r="A1468" i="2"/>
  <c r="A898" i="2"/>
  <c r="A902" i="2"/>
  <c r="A1459" i="2"/>
  <c r="A1475" i="2"/>
  <c r="A1476" i="2"/>
  <c r="A1464" i="2"/>
  <c r="A1474" i="2"/>
  <c r="H900" i="2"/>
  <c r="A900" i="2"/>
  <c r="J186" i="2"/>
  <c r="H186" i="2"/>
  <c r="A186" i="2"/>
  <c r="J1463" i="2"/>
  <c r="H1463" i="2"/>
  <c r="A1463" i="2"/>
  <c r="J1460" i="2"/>
  <c r="H1460" i="2"/>
  <c r="A1460" i="2"/>
  <c r="J1466" i="2"/>
  <c r="H1466" i="2"/>
  <c r="A1466" i="2"/>
  <c r="J1465" i="2"/>
  <c r="H1465" i="2"/>
  <c r="A1465" i="2"/>
  <c r="J1462" i="2"/>
  <c r="H1462" i="2"/>
  <c r="A1462" i="2"/>
  <c r="A1470" i="2"/>
  <c r="A1471" i="2"/>
  <c r="A188" i="2"/>
  <c r="A183" i="2"/>
  <c r="A9486" i="2"/>
  <c r="A899" i="2"/>
  <c r="A182" i="2"/>
  <c r="A1458" i="2"/>
  <c r="A1472" i="2"/>
  <c r="A1473" i="2"/>
  <c r="A179" i="2"/>
  <c r="A172" i="2"/>
  <c r="A173" i="2"/>
  <c r="A169" i="2"/>
  <c r="A168" i="2"/>
  <c r="A167" i="2"/>
  <c r="A170" i="2"/>
  <c r="A177" i="2"/>
  <c r="A174" i="2"/>
  <c r="A176" i="2"/>
  <c r="A166" i="2"/>
  <c r="A175" i="2"/>
  <c r="A171" i="2"/>
  <c r="A165" i="2"/>
  <c r="A160" i="2"/>
  <c r="A163" i="2"/>
  <c r="A161" i="2"/>
  <c r="A8" i="2"/>
  <c r="A7" i="2"/>
  <c r="A13" i="2"/>
  <c r="A12" i="2"/>
  <c r="A11" i="2"/>
  <c r="A19" i="2"/>
  <c r="A16" i="2"/>
  <c r="A17" i="2"/>
  <c r="A15" i="2"/>
  <c r="A18" i="2"/>
  <c r="A22" i="4" l="1"/>
  <c r="A21" i="4"/>
  <c r="G22" i="4"/>
  <c r="B22" i="4"/>
  <c r="G21" i="4"/>
  <c r="B21" i="4"/>
  <c r="A20" i="4"/>
  <c r="A16" i="4"/>
  <c r="G17" i="4"/>
  <c r="B18" i="4"/>
  <c r="A19" i="4"/>
  <c r="G20" i="4"/>
  <c r="G16" i="4"/>
  <c r="B17" i="4"/>
  <c r="G18" i="4"/>
  <c r="A18" i="4"/>
  <c r="G19" i="4"/>
  <c r="B20" i="4"/>
  <c r="B16" i="4"/>
  <c r="A17" i="4"/>
  <c r="B19" i="4"/>
  <c r="A15" i="4"/>
  <c r="G14" i="4"/>
  <c r="A14" i="4"/>
  <c r="B15" i="4"/>
  <c r="G15" i="4"/>
  <c r="B14" i="4"/>
  <c r="N282" i="2"/>
  <c r="M282" i="2"/>
  <c r="G38" i="6"/>
  <c r="G38" i="4" l="1"/>
  <c r="G39" i="4"/>
</calcChain>
</file>

<file path=xl/sharedStrings.xml><?xml version="1.0" encoding="utf-8"?>
<sst xmlns="http://schemas.openxmlformats.org/spreadsheetml/2006/main" count="144925" uniqueCount="32903">
  <si>
    <t>Ref</t>
  </si>
  <si>
    <t>Désignation</t>
  </si>
  <si>
    <t>Fournisseur</t>
  </si>
  <si>
    <t>Ref fournisseur</t>
  </si>
  <si>
    <t>unité / prix</t>
  </si>
  <si>
    <t>Somme de Prix/U HT</t>
  </si>
  <si>
    <t>VIS.AF.H.4.8x25</t>
  </si>
  <si>
    <t>020614825</t>
  </si>
  <si>
    <t>VIS.AF.H.4.8x38</t>
  </si>
  <si>
    <t xml:space="preserve"> 020614838</t>
  </si>
  <si>
    <t>VISBETON102</t>
  </si>
  <si>
    <t>Vis Amoiii tête large AW30 7.5x102 ZI</t>
  </si>
  <si>
    <t>0234 930 102</t>
  </si>
  <si>
    <t>VISBETON252</t>
  </si>
  <si>
    <t>Vis Amoiii tête large AW30 7.5x252 ZI</t>
  </si>
  <si>
    <t>0234 830 252</t>
  </si>
  <si>
    <t>Boite</t>
  </si>
  <si>
    <t>VISBETON52</t>
  </si>
  <si>
    <t>Vis Amoiii tête large AW30 7.5x52 ZI</t>
  </si>
  <si>
    <t>0234 930 52</t>
  </si>
  <si>
    <t>VISBETON82</t>
  </si>
  <si>
    <t>Vis Amoiii tête large AW30 7.5x82 ZI</t>
  </si>
  <si>
    <t>0234 930 82</t>
  </si>
  <si>
    <t>VISTOLE3,96x16</t>
  </si>
  <si>
    <t>Vis à tole AW TF 3,96 x 16 mm</t>
  </si>
  <si>
    <t>0123 939 16</t>
  </si>
  <si>
    <t>Clés</t>
  </si>
  <si>
    <t>Famille</t>
  </si>
  <si>
    <t>Fabricant</t>
  </si>
  <si>
    <t>tenu en stock</t>
  </si>
  <si>
    <t>Conditionnement</t>
  </si>
  <si>
    <t>Multiple cde</t>
  </si>
  <si>
    <t>Unité Qte</t>
  </si>
  <si>
    <t>Ancien Prix/U HT</t>
  </si>
  <si>
    <t>Prix/U HT</t>
  </si>
  <si>
    <t>Coeff conversion</t>
  </si>
  <si>
    <t>SILICON.TRANS</t>
  </si>
  <si>
    <t>Mastic</t>
  </si>
  <si>
    <t>Silicon translucide</t>
  </si>
  <si>
    <t>ACDIS</t>
  </si>
  <si>
    <t>N820-000300B</t>
  </si>
  <si>
    <t>Non</t>
  </si>
  <si>
    <t>300 ml</t>
  </si>
  <si>
    <t>UN</t>
  </si>
  <si>
    <t>SILICON.BLANC</t>
  </si>
  <si>
    <t>Silicon Blanc</t>
  </si>
  <si>
    <t>N820-000300A</t>
  </si>
  <si>
    <t>SILICON.PIERRE</t>
  </si>
  <si>
    <t>Silicon Pierre</t>
  </si>
  <si>
    <t>SILICON.NOIR</t>
  </si>
  <si>
    <t>Silicon Noir</t>
  </si>
  <si>
    <t>N820-000300E</t>
  </si>
  <si>
    <t>SILICONPU.BLANC</t>
  </si>
  <si>
    <t>Mastic Colle PU blanc</t>
  </si>
  <si>
    <t>?</t>
  </si>
  <si>
    <t>FONDJOINT.20</t>
  </si>
  <si>
    <t>Conpri bande</t>
  </si>
  <si>
    <t>Fond de joint mousse cylindrique diam 20</t>
  </si>
  <si>
    <t>OFJPU20A</t>
  </si>
  <si>
    <t>ML2</t>
  </si>
  <si>
    <t>FONDJOINT.30</t>
  </si>
  <si>
    <t>Fond de joint mousse cylindrique diam 30</t>
  </si>
  <si>
    <t>OFJPU30A</t>
  </si>
  <si>
    <t>FONDJOINT.40</t>
  </si>
  <si>
    <t>Fond de joint mousse cylindrique diam 40</t>
  </si>
  <si>
    <t>OFJPU40A</t>
  </si>
  <si>
    <t>BPRAL3004</t>
  </si>
  <si>
    <t>Peinture</t>
  </si>
  <si>
    <t>Aerosol 520 ml RAL 3004</t>
  </si>
  <si>
    <t>OAC520O</t>
  </si>
  <si>
    <t>520 ml</t>
  </si>
  <si>
    <t>BPRALXXXX</t>
  </si>
  <si>
    <t>Toleesterel</t>
  </si>
  <si>
    <t>Tôle</t>
  </si>
  <si>
    <t>Tôle alu Estérel 3000x1210 ep 0,7 mm</t>
  </si>
  <si>
    <t>AKRAPLAST</t>
  </si>
  <si>
    <t>YA0600E30</t>
  </si>
  <si>
    <t>Z0100-B5050</t>
  </si>
  <si>
    <t>Profil Alu</t>
  </si>
  <si>
    <t>Poteaux optima</t>
  </si>
  <si>
    <t>barre</t>
  </si>
  <si>
    <t>ZO300-B5050</t>
  </si>
  <si>
    <t>Profil clip blanc (Cloisoir)</t>
  </si>
  <si>
    <t>ZO800-130</t>
  </si>
  <si>
    <t>Plat liaison alu 150mm - 5mm</t>
  </si>
  <si>
    <t>POLY32REFLEX3000</t>
  </si>
  <si>
    <t>Polycarbonate</t>
  </si>
  <si>
    <t>AKRATHERM 5M REFLEX 3000x1230x32</t>
  </si>
  <si>
    <t>XO32H3000</t>
  </si>
  <si>
    <t>POLY32REFLEX3500</t>
  </si>
  <si>
    <t>AKRATHERM 5M REFLEX 3500x1230x32</t>
  </si>
  <si>
    <t>XO32H3500</t>
  </si>
  <si>
    <t>POLY32REFLEX4000</t>
  </si>
  <si>
    <t>AKRATHERM 5M REFLEX 4000x1230x32</t>
  </si>
  <si>
    <t>XO32H4000</t>
  </si>
  <si>
    <t>POLY32REFLEX4500</t>
  </si>
  <si>
    <t>AKRATHERM 5M REFLEX 4500x1230x32</t>
  </si>
  <si>
    <t>XO32H4500</t>
  </si>
  <si>
    <t>POLY32REFLEX5000</t>
  </si>
  <si>
    <t>AKRATHERM 5M REFLEX 5000x1230x32</t>
  </si>
  <si>
    <t>XO32H6000</t>
  </si>
  <si>
    <t>POLY32REFLEX6000</t>
  </si>
  <si>
    <t>AKRATHERM 5M REFLEX 6000x1230x32</t>
  </si>
  <si>
    <t>XO32H7000</t>
  </si>
  <si>
    <t>YA0140L70</t>
  </si>
  <si>
    <t>RIVE STYLE LUBERON LG7000</t>
  </si>
  <si>
    <t>WA15-B7000</t>
  </si>
  <si>
    <t>CHEVRON DELTA 9010 Lg7000</t>
  </si>
  <si>
    <t>YA0075D</t>
  </si>
  <si>
    <t>Profil PVC</t>
  </si>
  <si>
    <t>PROF.PVC LIAISON FAST6000</t>
  </si>
  <si>
    <t>ALUSTRONG28</t>
  </si>
  <si>
    <t>Pan Isolant</t>
  </si>
  <si>
    <t>Alustrong 3000 x 1500 x 28</t>
  </si>
  <si>
    <t>ZBX283015</t>
  </si>
  <si>
    <t>ALUSTRONG24</t>
  </si>
  <si>
    <t>Alustrong 3000 x 1500 x 24</t>
  </si>
  <si>
    <t>ZBX243015</t>
  </si>
  <si>
    <t>POLY32INOCLORE2000</t>
  </si>
  <si>
    <t>AKRATHERM INCOLORE 2000x1200x32</t>
  </si>
  <si>
    <t>XI32G2000</t>
  </si>
  <si>
    <t>POLY32INOCLORE2500</t>
  </si>
  <si>
    <t>AKRATHERM INCOLORE 2500x1200x32</t>
  </si>
  <si>
    <t>XI32G2500</t>
  </si>
  <si>
    <t>POLY32INOCLORE3000</t>
  </si>
  <si>
    <t>AKRATHERM INCOLORE 3000x1200x32</t>
  </si>
  <si>
    <t>XI32G3000</t>
  </si>
  <si>
    <t>POLY32INOCLORE3500</t>
  </si>
  <si>
    <t>AKRATHERM INCOLORE 3500x1200x32</t>
  </si>
  <si>
    <t>XI32G3500</t>
  </si>
  <si>
    <t>POLY32INOCLORE4000</t>
  </si>
  <si>
    <t>AKRATHERM INCOLORE 4000x1200x32</t>
  </si>
  <si>
    <t>XI32G4000</t>
  </si>
  <si>
    <t>POLY32INOCLORE4500</t>
  </si>
  <si>
    <t>AKRATHERM INCOLORE 4500x1200x32</t>
  </si>
  <si>
    <t>XI32G4500</t>
  </si>
  <si>
    <t>POLY32INOCLORE6000</t>
  </si>
  <si>
    <t>AKRATHERM INCOLORE 6000x1200x32</t>
  </si>
  <si>
    <t>XI32G6000</t>
  </si>
  <si>
    <t>POLY32INOCLORE7000</t>
  </si>
  <si>
    <t>AKRATHERM INCOLORE 7000x1200x32</t>
  </si>
  <si>
    <t>XI32G7000</t>
  </si>
  <si>
    <t>WAA29B4500</t>
  </si>
  <si>
    <t>Chevron rive US2 RPT Blanc</t>
  </si>
  <si>
    <t>WAA20B4500</t>
  </si>
  <si>
    <t>Chevron US2 RPT Blanc</t>
  </si>
  <si>
    <t>WA61-00010</t>
  </si>
  <si>
    <t>Joint</t>
  </si>
  <si>
    <t>Joint serreur US</t>
  </si>
  <si>
    <t>WAA29B7000</t>
  </si>
  <si>
    <t>WAA20B7000</t>
  </si>
  <si>
    <t>XHV50-33</t>
  </si>
  <si>
    <t>Ruban adhesif . Ajouré 50mmx33 pour 25/32 mm</t>
  </si>
  <si>
    <t>YA0125B80</t>
  </si>
  <si>
    <t>Acroche Basse synthia</t>
  </si>
  <si>
    <t>YA0135B</t>
  </si>
  <si>
    <t>Joint Accroche Faitière Synthia BLANC</t>
  </si>
  <si>
    <t>ML</t>
  </si>
  <si>
    <t>YA0135M</t>
  </si>
  <si>
    <t>Joint Accroche Faitière Synthia MARRON</t>
  </si>
  <si>
    <t>WO32</t>
  </si>
  <si>
    <t>Obturateur 32 mm Blanc</t>
  </si>
  <si>
    <t>oui</t>
  </si>
  <si>
    <t>WAA85-X0000</t>
  </si>
  <si>
    <t>Accessoire</t>
  </si>
  <si>
    <t>Embout Chevron US2 Blanc</t>
  </si>
  <si>
    <t>un</t>
  </si>
  <si>
    <t>WAA86-X0000</t>
  </si>
  <si>
    <t>profil alu</t>
  </si>
  <si>
    <t>WA08-L7000</t>
  </si>
  <si>
    <t>Barre</t>
  </si>
  <si>
    <t>XI25E3000</t>
  </si>
  <si>
    <t>AKRATHERM INCOLORE 3000X1200X25</t>
  </si>
  <si>
    <t>XI25E3500</t>
  </si>
  <si>
    <t>AKRATHERM INCOLORE 3500X1200X25</t>
  </si>
  <si>
    <t>XI25E4000</t>
  </si>
  <si>
    <t>AKRATHERM INCOLORE 4000X1200X25</t>
  </si>
  <si>
    <t>XI25E6000</t>
  </si>
  <si>
    <t>AKRATHERM INCOLORE 6000X1200X25</t>
  </si>
  <si>
    <t>XI25E7000</t>
  </si>
  <si>
    <t>AKRATHERM INCOLORE 7000X1200X25</t>
  </si>
  <si>
    <t>XHV50-55</t>
  </si>
  <si>
    <t>Ruban adhesif . Alu 50mmx50 pour 25/32 mm</t>
  </si>
  <si>
    <t>XHV38-50</t>
  </si>
  <si>
    <t>Ruban adhesif . Alu 38mmx50 pour 16/20 mm</t>
  </si>
  <si>
    <t>XHV75-50</t>
  </si>
  <si>
    <t>Ruban adhesif . Alu75mmx50 pour 55 mm</t>
  </si>
  <si>
    <t>XHV38-10</t>
  </si>
  <si>
    <t>Ruban adhesif . Ajouré 38mmx10m pour 16/20 mm</t>
  </si>
  <si>
    <t>XHV38-33</t>
  </si>
  <si>
    <t>Ruban adhesif . Ajouré 38mmx33m pour 16/20 mm</t>
  </si>
  <si>
    <t>XHV50-10</t>
  </si>
  <si>
    <t>Ruban adhesif . Ajouré 50mmx10m pour 25/32 mm</t>
  </si>
  <si>
    <t>Ruban adhesif . Ajouré 50mmx33m pour 25/32 mm</t>
  </si>
  <si>
    <t>XHV80-33</t>
  </si>
  <si>
    <t>Ruban adhesif . Ajouré 75mmx33m pour 55 mm</t>
  </si>
  <si>
    <t>WD20-7000</t>
  </si>
  <si>
    <t>Rehausse chénaux US 2 Blanc</t>
  </si>
  <si>
    <t>YSV042220</t>
  </si>
  <si>
    <t>Cloisoir mural ondule 2200 MM luberon</t>
  </si>
  <si>
    <t>YSV102160</t>
  </si>
  <si>
    <t>Profil bas genoise 2160 MM luberon</t>
  </si>
  <si>
    <t>YA0246</t>
  </si>
  <si>
    <t>Ruban adhesif</t>
  </si>
  <si>
    <t>Akraglue 20 x 11 ML x 1mm</t>
  </si>
  <si>
    <t>YA0244</t>
  </si>
  <si>
    <t>Akraglue 50,8 x 33 ML x 1mm</t>
  </si>
  <si>
    <t>YA0248</t>
  </si>
  <si>
    <t>Akraglue 152 x 11 ML x 1mm</t>
  </si>
  <si>
    <t>WAA89-90950</t>
  </si>
  <si>
    <t>Jambe de force pour réhausse US2</t>
  </si>
  <si>
    <t>X106D3503</t>
  </si>
  <si>
    <t>AKRATHERM INCOLORE 3500X2100X6</t>
  </si>
  <si>
    <t>WA15-B4500</t>
  </si>
  <si>
    <t>CHEVRON DELTA 9010 Lg4500</t>
  </si>
  <si>
    <t>COUDEPVC45D80SABLE</t>
  </si>
  <si>
    <t>EP PVC</t>
  </si>
  <si>
    <t>Coude 45° Diam 80 Couleur sable</t>
  </si>
  <si>
    <t>BATGC4F080S</t>
  </si>
  <si>
    <t>MANCHPVCD80SABLE</t>
  </si>
  <si>
    <t>Manchon égal Diam 80 couleur Sable</t>
  </si>
  <si>
    <t>BATGME080S</t>
  </si>
  <si>
    <t>COLLEPVC</t>
  </si>
  <si>
    <t>Colle pression 1L Aqua eau potable CSTB + Pinceau</t>
  </si>
  <si>
    <t>COLCC1AQ</t>
  </si>
  <si>
    <t>1 L</t>
  </si>
  <si>
    <t>TUYAUXPVCD80SABLE</t>
  </si>
  <si>
    <t>Tuyau descente Diam 80 Couleur sable</t>
  </si>
  <si>
    <t>BATGTD080S</t>
  </si>
  <si>
    <t>CALESILICON</t>
  </si>
  <si>
    <t>Cales</t>
  </si>
  <si>
    <t>Cale silicon</t>
  </si>
  <si>
    <t>BALITRAND</t>
  </si>
  <si>
    <t>MUTLIMETRE</t>
  </si>
  <si>
    <t>Outillage</t>
  </si>
  <si>
    <t>Mutlimètre control/tension digital</t>
  </si>
  <si>
    <t>519.854</t>
  </si>
  <si>
    <t>Tube</t>
  </si>
  <si>
    <t>Tube ? diam 80 mm blanc 2 ml</t>
  </si>
  <si>
    <t>026.882</t>
  </si>
  <si>
    <t>2 ml</t>
  </si>
  <si>
    <t>PINCECOUP</t>
  </si>
  <si>
    <t>Pince coupante courbet</t>
  </si>
  <si>
    <t>322.386</t>
  </si>
  <si>
    <t>LAMECUT</t>
  </si>
  <si>
    <t>Lame cutter 18mm</t>
  </si>
  <si>
    <t>323 849</t>
  </si>
  <si>
    <t>PINCEDENU</t>
  </si>
  <si>
    <t>Pince à denuder</t>
  </si>
  <si>
    <t>322.425</t>
  </si>
  <si>
    <t>CAISSEOUTIL</t>
  </si>
  <si>
    <t>Malette alu mini 330x230x135</t>
  </si>
  <si>
    <t>280.207</t>
  </si>
  <si>
    <t>Bte tvis ultimate plat PZ</t>
  </si>
  <si>
    <t>396.441</t>
  </si>
  <si>
    <t>Barre de pontage EQ MO</t>
  </si>
  <si>
    <t>642.402</t>
  </si>
  <si>
    <t>Barre de pontage  13m netre $$</t>
  </si>
  <si>
    <t>642.403</t>
  </si>
  <si>
    <t>TUBEGALVA100x20x1,5</t>
  </si>
  <si>
    <t>Profil Acier</t>
  </si>
  <si>
    <t>Tube serr. galva rectang. 100x20x1,50 mm poids = 2,757 kg/m</t>
  </si>
  <si>
    <t>Balitrand</t>
  </si>
  <si>
    <t xml:space="preserve"> 017.323</t>
  </si>
  <si>
    <t>COUDEPVC90D80BLC</t>
  </si>
  <si>
    <t>Coude 90° Diam 80 Couleur Blanc</t>
  </si>
  <si>
    <t>026547</t>
  </si>
  <si>
    <t>COUDEPVC45D80BLC</t>
  </si>
  <si>
    <t>Coude 45° Diam 80 Couleur Blanc</t>
  </si>
  <si>
    <t>TUYAUXPVCD80BLC</t>
  </si>
  <si>
    <t>Tuyau 2M descente Diam 80 Couleur Blanc</t>
  </si>
  <si>
    <t>026882</t>
  </si>
  <si>
    <t>2 ML</t>
  </si>
  <si>
    <t>7308TH</t>
  </si>
  <si>
    <t>Chevron "T" thermique (7308TH)</t>
  </si>
  <si>
    <t>Berton Sicard ( Arcelor mittal)</t>
  </si>
  <si>
    <t>7308/4TH</t>
  </si>
  <si>
    <t>PARCLOSE REMPL.28/32</t>
  </si>
  <si>
    <t>JOINT APPUI REMPLISSAGE</t>
  </si>
  <si>
    <t>Rlx</t>
  </si>
  <si>
    <t>JONCTION CHENEAU 90°INT</t>
  </si>
  <si>
    <t>PL80x8</t>
  </si>
  <si>
    <t>Renfort</t>
  </si>
  <si>
    <t>MEPLAT 80X8</t>
  </si>
  <si>
    <t>JOINT INT. EXT.</t>
  </si>
  <si>
    <t>JOINT EXT. SABLIERE</t>
  </si>
  <si>
    <t>7305TH</t>
  </si>
  <si>
    <t>TUB EXT RPT 65X100</t>
  </si>
  <si>
    <t>7305/4TH</t>
  </si>
  <si>
    <t>INTERCALAIRE PVC REMP32</t>
  </si>
  <si>
    <t>CAPOT VISSE 39</t>
  </si>
  <si>
    <t>JOINT ASSISE 7</t>
  </si>
  <si>
    <t>CHEVRON 106MM</t>
  </si>
  <si>
    <t>OBTURATEUR</t>
  </si>
  <si>
    <t>JOINT EXT. 2</t>
  </si>
  <si>
    <t>Embout de chevron</t>
  </si>
  <si>
    <t>7645TH</t>
  </si>
  <si>
    <t>FAITIERE RPT</t>
  </si>
  <si>
    <t>CAPOT FAITIERE</t>
  </si>
  <si>
    <t>7760TH</t>
  </si>
  <si>
    <t>SABLIERE CHENEAU</t>
  </si>
  <si>
    <t>7760/4TH</t>
  </si>
  <si>
    <t>REHAUSSE MOULUREE DC 104</t>
  </si>
  <si>
    <t>EMBOUT 7760TH+7603</t>
  </si>
  <si>
    <t>JONCTION (7760TH) CHENEAU 180°</t>
  </si>
  <si>
    <t>7050/4TH</t>
  </si>
  <si>
    <t>POTEAU D’ANGLE 76X116</t>
  </si>
  <si>
    <t>T50X30</t>
  </si>
  <si>
    <t>Tube Alu 50 x 30 mm ep 1,8</t>
  </si>
  <si>
    <t>6.5</t>
  </si>
  <si>
    <t>L40X20</t>
  </si>
  <si>
    <t>Cornière alu 50 x 30 mm ep 1,8</t>
  </si>
  <si>
    <t>L60X40</t>
  </si>
  <si>
    <t>Cornière alu 60 x 40 mm ep 1,8</t>
  </si>
  <si>
    <t>L100X50</t>
  </si>
  <si>
    <t>Cornière alu 100 x 50 mm ep 1,8</t>
  </si>
  <si>
    <t>Etrier238x48</t>
  </si>
  <si>
    <t>Fixation</t>
  </si>
  <si>
    <t>Etrier brides latérales IUSE Ht 239 Lg 48</t>
  </si>
  <si>
    <t>Etrier238x93</t>
  </si>
  <si>
    <t>Etrier brides latérales IUSE Ht 239 Lg 93</t>
  </si>
  <si>
    <t>PANISO100</t>
  </si>
  <si>
    <t>Isolant</t>
  </si>
  <si>
    <t>Panneaux Ioslant Steicoflex 122x57,5 Ep 100mm</t>
  </si>
  <si>
    <t>FLEX100</t>
  </si>
  <si>
    <t>PAQUET DE 4</t>
  </si>
  <si>
    <t>M2</t>
  </si>
  <si>
    <t>PANISO200</t>
  </si>
  <si>
    <t>Panneaux Isolant Steicoflex 122x57,5 Ep 200mm</t>
  </si>
  <si>
    <t>PAQUET DE 2</t>
  </si>
  <si>
    <t>SCIERADIALE305</t>
  </si>
  <si>
    <t>Scie radiale circulaire lame Diam 305mm</t>
  </si>
  <si>
    <t>FERBAT</t>
  </si>
  <si>
    <t>Makita LS1219L</t>
  </si>
  <si>
    <t>999</t>
  </si>
  <si>
    <t>PIEDSCIE</t>
  </si>
  <si>
    <t>Pied pour scie makita</t>
  </si>
  <si>
    <t>Makita DEAWST06</t>
  </si>
  <si>
    <t>DEWALT DWS780</t>
  </si>
  <si>
    <t>069780</t>
  </si>
  <si>
    <t>Perceuse-Percu 18v 5.2A  +  3 batteries</t>
  </si>
  <si>
    <t>MAKITA DHP482RM3J</t>
  </si>
  <si>
    <t>527482</t>
  </si>
  <si>
    <t>JOINT EXTERIEUR 12</t>
  </si>
  <si>
    <t>ENTRETOISE CHEVRON</t>
  </si>
  <si>
    <t>7018TH</t>
  </si>
  <si>
    <t>POTEAU DROIT 76X118 6,5m</t>
  </si>
  <si>
    <t>7018/4TH</t>
  </si>
  <si>
    <t>POTEAU DROIT 76X118 4 m</t>
  </si>
  <si>
    <t>7018/4Th</t>
  </si>
  <si>
    <t>7058/4</t>
  </si>
  <si>
    <t>CAPOT 9</t>
  </si>
  <si>
    <t>L1001002</t>
  </si>
  <si>
    <t>CORNIERE 100X100X2</t>
  </si>
  <si>
    <t>L100202</t>
  </si>
  <si>
    <t>CORNIERE 100X20X2</t>
  </si>
  <si>
    <t>L100502</t>
  </si>
  <si>
    <t>CORNIERE 100X50X2</t>
  </si>
  <si>
    <t>L1010X2</t>
  </si>
  <si>
    <t>CORNIERE 10X10X2</t>
  </si>
  <si>
    <t>L1515X2</t>
  </si>
  <si>
    <t>CORNIERE 15X15X2</t>
  </si>
  <si>
    <t>L2015X2</t>
  </si>
  <si>
    <t>CORNIERE 20X15X2</t>
  </si>
  <si>
    <t>L2020X2</t>
  </si>
  <si>
    <t>CORNIERE 20X20X2</t>
  </si>
  <si>
    <t>L2510X2</t>
  </si>
  <si>
    <t>CORNIERE 25X10X2</t>
  </si>
  <si>
    <t>L2525X2</t>
  </si>
  <si>
    <t>CORNIERE 25X25X2</t>
  </si>
  <si>
    <t>L3015X2</t>
  </si>
  <si>
    <t>CORNIERE 30X15X2</t>
  </si>
  <si>
    <t>L3030X2</t>
  </si>
  <si>
    <t>CORNIERE 30X30X2</t>
  </si>
  <si>
    <t>L3520X2</t>
  </si>
  <si>
    <t>CORNIERE 35X20X2</t>
  </si>
  <si>
    <t>L4020X2</t>
  </si>
  <si>
    <t>CORNIERE 40X20X2</t>
  </si>
  <si>
    <t>L4040X2</t>
  </si>
  <si>
    <t>CORNIERE 40X40X2</t>
  </si>
  <si>
    <t>L4545X2</t>
  </si>
  <si>
    <t>CORNIERE 45X45X2</t>
  </si>
  <si>
    <t>L5020X2</t>
  </si>
  <si>
    <t>CORNIERE 50X20X2</t>
  </si>
  <si>
    <t>L5050X2</t>
  </si>
  <si>
    <t>CORNIERE 50X50X2</t>
  </si>
  <si>
    <t>L602018</t>
  </si>
  <si>
    <t>CORNIERE 60X20X1,8</t>
  </si>
  <si>
    <t>L6030X2</t>
  </si>
  <si>
    <t>CORNIERE 60X30X2</t>
  </si>
  <si>
    <t>L6060X6</t>
  </si>
  <si>
    <t>CORNIERE 60X60X6</t>
  </si>
  <si>
    <t>L8060X2</t>
  </si>
  <si>
    <t>CORNIERE 80X60X2</t>
  </si>
  <si>
    <t>PL100X8</t>
  </si>
  <si>
    <t>MEPLAT 100X8</t>
  </si>
  <si>
    <t>PL15X3</t>
  </si>
  <si>
    <t>MEPLAT 15X3</t>
  </si>
  <si>
    <t>PL20X2</t>
  </si>
  <si>
    <t>MEPLAT 20X2</t>
  </si>
  <si>
    <t>PL20X3</t>
  </si>
  <si>
    <t>MEPLAT 20X3</t>
  </si>
  <si>
    <t>PL25X3</t>
  </si>
  <si>
    <t>MEPLAT 25X3</t>
  </si>
  <si>
    <t>PL30X2</t>
  </si>
  <si>
    <t>MEPLAT 30X2</t>
  </si>
  <si>
    <t>PL30X3</t>
  </si>
  <si>
    <t>MEPLAT 30X3</t>
  </si>
  <si>
    <t>PL40X2</t>
  </si>
  <si>
    <t>MEPLAT 40X2</t>
  </si>
  <si>
    <t>PL40X3</t>
  </si>
  <si>
    <t>MEPLAT 40X3</t>
  </si>
  <si>
    <t>PL50X2</t>
  </si>
  <si>
    <t>MEPLAT 50X2</t>
  </si>
  <si>
    <t>PL50X8</t>
  </si>
  <si>
    <t>MEPLAT 50X8</t>
  </si>
  <si>
    <t>PL60X2</t>
  </si>
  <si>
    <t>MEPLAT 60X2</t>
  </si>
  <si>
    <t>PL80X8</t>
  </si>
  <si>
    <t>JOINT LEVRE 72 MM</t>
  </si>
  <si>
    <t>Oui</t>
  </si>
  <si>
    <t>Clip Fixation Réhausse</t>
  </si>
  <si>
    <t>REHAUSSE CONTEMP VR</t>
  </si>
  <si>
    <t>7051/4TH</t>
  </si>
  <si>
    <t>7051TH</t>
  </si>
  <si>
    <t>CAPOT 66</t>
  </si>
  <si>
    <t>7124TH</t>
  </si>
  <si>
    <t>PROFIL MONTANT 75X31</t>
  </si>
  <si>
    <t>7055TH</t>
  </si>
  <si>
    <t>LIAISO110X31</t>
  </si>
  <si>
    <t>7119TH</t>
  </si>
  <si>
    <t>POTEAU VARIABLE FEMELLE</t>
  </si>
  <si>
    <t>7121TH</t>
  </si>
  <si>
    <t>POTEAU VARIABLE 120/140</t>
  </si>
  <si>
    <t>OSB3_18_2500x675</t>
  </si>
  <si>
    <t>Bois</t>
  </si>
  <si>
    <t>Plaque Bois OSB3 18mm emboitable2500x675</t>
  </si>
  <si>
    <t>Panneaux Isolant Steicoflex 122x57,5 Ep 50mm</t>
  </si>
  <si>
    <t>ETANCHEITE LAT. GALAND</t>
  </si>
  <si>
    <t>Sepalumic</t>
  </si>
  <si>
    <t>2004A</t>
  </si>
  <si>
    <t>CLOSOIR POUR 2655</t>
  </si>
  <si>
    <t>PLIAGE POUR GALANDAGE 3 VANTAUX</t>
  </si>
  <si>
    <t>PROFIL ACCROCHE POUR GALANDAGE 2 VANTAUX</t>
  </si>
  <si>
    <t>C60x40</t>
  </si>
  <si>
    <t>Cornière 60x40</t>
  </si>
  <si>
    <t>C60X40</t>
  </si>
  <si>
    <t>CAPOT POUR DESCENTE D'EAU</t>
  </si>
  <si>
    <t>DESCENTE D'EAU DROITE</t>
  </si>
  <si>
    <t>DESCENTE D'EAU A 90°</t>
  </si>
  <si>
    <t>DESCENTE D'EAU A 135°</t>
  </si>
  <si>
    <t>PROFIL COMPENSATEUR</t>
  </si>
  <si>
    <t>POUTRE POUR VOLET ROULANT</t>
  </si>
  <si>
    <t>PROFIL DE LIAISON TH 83X50</t>
  </si>
  <si>
    <t>PROFIL DE LIAISON</t>
  </si>
  <si>
    <t>LIAISON DE 80 MM</t>
  </si>
  <si>
    <t>POTEAU 135° 3-RAILS</t>
  </si>
  <si>
    <t>POTEAU D'ANGLE 135°</t>
  </si>
  <si>
    <t>POTEAU D' ANGLE CARRE</t>
  </si>
  <si>
    <t>DEMI POTEAU D'ANGLE VARIABLE     MALE</t>
  </si>
  <si>
    <t>DEMI POTEAU D'ANGLE VARIABLE     FEMELLE</t>
  </si>
  <si>
    <t>POTEAU RECTANGULAIRE</t>
  </si>
  <si>
    <t>POTEAU D'ANGLE LARGE</t>
  </si>
  <si>
    <t>SUPPORT CHEVRON</t>
  </si>
  <si>
    <t>BAVETTE DE FAITAGE</t>
  </si>
  <si>
    <t>PROFIL MURAL</t>
  </si>
  <si>
    <t>7238/B</t>
  </si>
  <si>
    <t>1/2 PROFIL MURAL INTERIEUR</t>
  </si>
  <si>
    <t>SABLIERE SEULE</t>
  </si>
  <si>
    <t>CHENEAU</t>
  </si>
  <si>
    <t>TUBE RENFORT ACIER 80X20 GALVA   LG 6,10</t>
  </si>
  <si>
    <t>CLOSOIR</t>
  </si>
  <si>
    <t>CLOSOIR CACHE FIXATIONS</t>
  </si>
  <si>
    <t>SERREUR PARTIE DROITE PREPERCE</t>
  </si>
  <si>
    <t>SERREUR TOITURE POUR ARETIER PREPERCE</t>
  </si>
  <si>
    <t>SERREUR DE FAITAGE PREPERCE</t>
  </si>
  <si>
    <t>7011/b</t>
  </si>
  <si>
    <t>SUPPORT POUR NOUE FIXE</t>
  </si>
  <si>
    <t>EPINE PVC TOITURE TUBULAIRE</t>
  </si>
  <si>
    <t>CHEVRON TUBULAIRE</t>
  </si>
  <si>
    <t>TRAVERSE</t>
  </si>
  <si>
    <t>SERREUR TOITURE REMPLISSAGE MAXI 35 MM</t>
  </si>
  <si>
    <t>SERREUR POUR ARETIER</t>
  </si>
  <si>
    <t>SERREUR DE RIVE REMPLISSAGE MAXI 35 MM</t>
  </si>
  <si>
    <t>LIAISON VERTICALE OU HORIZONTALE</t>
  </si>
  <si>
    <t>MENEAU DE RENFORT</t>
  </si>
  <si>
    <t>LIAISON 90° DE 80 X 80</t>
  </si>
  <si>
    <t>POTEAU D'ANGLE RECTANGULAIRE</t>
  </si>
  <si>
    <t>POTEAU ARTICULE MALE POUR DORMANT DE 70</t>
  </si>
  <si>
    <t>POTEAU ARTICULE FEMELLE DORMANT 70MM</t>
  </si>
  <si>
    <t>PROFIL DE LIAISON DE 100</t>
  </si>
  <si>
    <t>PROFIL DE LIAISON RENFORCE</t>
  </si>
  <si>
    <t>PROFIL DE LIAISON SIMPLE</t>
  </si>
  <si>
    <t>POTEAU D'ANGLE CARRE</t>
  </si>
  <si>
    <t>T60x30</t>
  </si>
  <si>
    <t>Tube 60 x 30 x 2</t>
  </si>
  <si>
    <t>CREPINE</t>
  </si>
  <si>
    <t>ESSUITOUT</t>
  </si>
  <si>
    <t>Nettoyage</t>
  </si>
  <si>
    <t>Bobine essui tout</t>
  </si>
  <si>
    <t>0899 800 470</t>
  </si>
  <si>
    <t>Bobine</t>
  </si>
  <si>
    <t>FOR.BET.PERFO.6x200</t>
  </si>
  <si>
    <t>Forêts</t>
  </si>
  <si>
    <t>Forêt beton (pour perforateur) Diam 6mm Lg 200</t>
  </si>
  <si>
    <t>Vis</t>
  </si>
  <si>
    <t>Vis autoforeuse Inox A2 tête hexagonale 4.8 x25</t>
  </si>
  <si>
    <t>boite 500</t>
  </si>
  <si>
    <t>Vis autoforeuse Inox A2  tête hexagonale 4.8 x38</t>
  </si>
  <si>
    <t>Boite 500</t>
  </si>
  <si>
    <t>CACHEVIS.N</t>
  </si>
  <si>
    <t>Cache</t>
  </si>
  <si>
    <t xml:space="preserve">Cache vis noir </t>
  </si>
  <si>
    <t>0590 730 112</t>
  </si>
  <si>
    <t>Cache vis ? Type3 D15</t>
  </si>
  <si>
    <t>0590 790 111</t>
  </si>
  <si>
    <t>0892 854 31</t>
  </si>
  <si>
    <t>310 ml</t>
  </si>
  <si>
    <t>0892 854 32</t>
  </si>
  <si>
    <t>0892 211</t>
  </si>
  <si>
    <t>Bande alu/butyl 100mmx10m ALU</t>
  </si>
  <si>
    <t>0992 871 100</t>
  </si>
  <si>
    <t>Bande alu/butyl 200mmx10m ALU</t>
  </si>
  <si>
    <t>0992 871 200</t>
  </si>
  <si>
    <t>Bande alu/butyl 200mmx10m PLOMB</t>
  </si>
  <si>
    <t>0992 870 200</t>
  </si>
  <si>
    <t>Bande alu/butyl 200mmx10m SAUMON</t>
  </si>
  <si>
    <t>0992 872 200</t>
  </si>
  <si>
    <t>Bande alu/butyl 300mmx10m SAUMON</t>
  </si>
  <si>
    <t>0992 872 300</t>
  </si>
  <si>
    <t>Brosse plate chnatier N°30</t>
  </si>
  <si>
    <t>0693103 30</t>
  </si>
  <si>
    <t>VKP PLUS 15/4-9mm - 8M</t>
  </si>
  <si>
    <t>0875 061 54</t>
  </si>
  <si>
    <t>FOR.HSS.4</t>
  </si>
  <si>
    <t>Forêt long HSS 4.0 mm</t>
  </si>
  <si>
    <t>0629 40</t>
  </si>
  <si>
    <t>FOR.HSS.6</t>
  </si>
  <si>
    <t>Forêt long HSS 6.0 mm</t>
  </si>
  <si>
    <t>0629 60</t>
  </si>
  <si>
    <t>PEMBOUT.150</t>
  </si>
  <si>
    <t>Porte embout 6 pans creux 150mm</t>
  </si>
  <si>
    <t>0614 176 639</t>
  </si>
  <si>
    <t>PSILICON</t>
  </si>
  <si>
    <t>Pompe silicon manuel 400 ml</t>
  </si>
  <si>
    <t>0891 400 410</t>
  </si>
  <si>
    <t>MOUSSENET</t>
  </si>
  <si>
    <t>Mousse nettoyante ALU PVC</t>
  </si>
  <si>
    <t>0892 200 870</t>
  </si>
  <si>
    <t>400 ml</t>
  </si>
  <si>
    <t>Compri bande</t>
  </si>
  <si>
    <t xml:space="preserve">0875820100 </t>
  </si>
  <si>
    <t>50m</t>
  </si>
  <si>
    <t xml:space="preserve">0875840100 </t>
  </si>
  <si>
    <t>25m</t>
  </si>
  <si>
    <t>LAMESCIE305x30</t>
  </si>
  <si>
    <t>Lame</t>
  </si>
  <si>
    <t>Lame de scie circulaire universelle (Alu,bois)</t>
  </si>
  <si>
    <t>0611930532</t>
  </si>
  <si>
    <t>LAMESSABREACIERBOIS</t>
  </si>
  <si>
    <t>Lame scie sabre Bois + acier 3,6x150x1,25</t>
  </si>
  <si>
    <t>0615815030</t>
  </si>
  <si>
    <t>INSERTM5</t>
  </si>
  <si>
    <t>Insert Acier zingué M5 sans collerette</t>
  </si>
  <si>
    <t>091775</t>
  </si>
  <si>
    <t>INSERTM6</t>
  </si>
  <si>
    <t>Insert Acier zingué M6 sans collerette</t>
  </si>
  <si>
    <t>091776</t>
  </si>
  <si>
    <t>SACPOUBELLE</t>
  </si>
  <si>
    <t>consommable</t>
  </si>
  <si>
    <t>SAC POUBELLE 130L/55MICRONS 82X115</t>
  </si>
  <si>
    <t>SILICON,1015</t>
  </si>
  <si>
    <t>Silicon 1015</t>
  </si>
  <si>
    <t>0892 853 320</t>
  </si>
  <si>
    <t>310ml</t>
  </si>
  <si>
    <t>non</t>
  </si>
  <si>
    <t>FORETBETON6,5x260</t>
  </si>
  <si>
    <t>Forêt</t>
  </si>
  <si>
    <t>FORET BETON LONGLIFE PLUS 6,5X260</t>
  </si>
  <si>
    <t>0648 056 526</t>
  </si>
  <si>
    <t>Pairs</t>
  </si>
  <si>
    <t>FORETHSS4</t>
  </si>
  <si>
    <t>forêt</t>
  </si>
  <si>
    <t>MECHE LONGUE-HSS -  4,0 MM</t>
  </si>
  <si>
    <t xml:space="preserve">0629 40 </t>
  </si>
  <si>
    <t>Boite 20</t>
  </si>
  <si>
    <t>FORETHSS6</t>
  </si>
  <si>
    <t>MECHE LONGUE-HSS -  6,0 MM</t>
  </si>
  <si>
    <t xml:space="preserve">0629 60 </t>
  </si>
  <si>
    <t>VIS.BET.P.?x200</t>
  </si>
  <si>
    <t>Vis beton tête plate ? X 200</t>
  </si>
  <si>
    <t>Plaque Bois OSB3 18mm emboitable 2500x675</t>
  </si>
  <si>
    <t>DOSB18</t>
  </si>
  <si>
    <t>OSB3_9_2500x1250</t>
  </si>
  <si>
    <t>Plaque Bois OSB3 9mm  bord Droit 2500x1250</t>
  </si>
  <si>
    <t>OSB3_22_2500x1250</t>
  </si>
  <si>
    <t>Plaque Bois OSB3 22mm emboitable 2500x1250</t>
  </si>
  <si>
    <t>OSB3_9_2800x1196</t>
  </si>
  <si>
    <t>Plaque Bois OSB3 9mm 2800x1196</t>
  </si>
  <si>
    <t>OSB9</t>
  </si>
  <si>
    <t>7130TH</t>
  </si>
  <si>
    <t>SABLIERE VR INTEGRE</t>
  </si>
  <si>
    <t>7130/4TH</t>
  </si>
  <si>
    <t>CHENEAU VOLET ROULANT</t>
  </si>
  <si>
    <t>7784/4</t>
  </si>
  <si>
    <t>CAPOT CONTEMPORAIN VR</t>
  </si>
  <si>
    <t>7796/4</t>
  </si>
  <si>
    <t>ACCROCHE BAS DE CAPOT 78</t>
  </si>
  <si>
    <t>EMBOUT 7784+7796+7798</t>
  </si>
  <si>
    <t>7050TH</t>
  </si>
  <si>
    <t>7053/4</t>
  </si>
  <si>
    <t>7125TH</t>
  </si>
  <si>
    <t>PROFIL MONTANT 120X31</t>
  </si>
  <si>
    <t>7125/4TH</t>
  </si>
  <si>
    <t>Resitrix1x10</t>
  </si>
  <si>
    <t>Entanchéité</t>
  </si>
  <si>
    <t>TSE</t>
  </si>
  <si>
    <t>PRIMERRESITRIX</t>
  </si>
  <si>
    <t>Primer D'accrochage FG35 4,5 Kg</t>
  </si>
  <si>
    <t>RENFORT SABLIERE BRUT</t>
  </si>
  <si>
    <t>n</t>
  </si>
  <si>
    <t>ACRYLIQUE.INT.BLANC</t>
  </si>
  <si>
    <t>Mastic Acrylique interieur Blanc</t>
  </si>
  <si>
    <t>ACRYLIQUE.EXT.BLANC</t>
  </si>
  <si>
    <t>Mastic Acrylique extèrieur Blanc</t>
  </si>
  <si>
    <t>SILICON.7016</t>
  </si>
  <si>
    <t>Silicon 7016</t>
  </si>
  <si>
    <t>CALE.BOIS.5</t>
  </si>
  <si>
    <t>Cale</t>
  </si>
  <si>
    <t>Cale Bois 18x70x5 mm</t>
  </si>
  <si>
    <t>CALE.BOIS.4</t>
  </si>
  <si>
    <t>Cale Bois 18x70x4 mm</t>
  </si>
  <si>
    <t>CHENEAU RAPPORTE</t>
  </si>
  <si>
    <t>L40x20</t>
  </si>
  <si>
    <t>SABLIERE SIMPLE</t>
  </si>
  <si>
    <t>REHAUSSE DROITE DC 104</t>
  </si>
  <si>
    <t>CAPOT VISSE 31</t>
  </si>
  <si>
    <t>OBTURATEUR 32</t>
  </si>
  <si>
    <t>I24045</t>
  </si>
  <si>
    <t>Poutre I Steico 240 45x39</t>
  </si>
  <si>
    <t>(*)DESCENTE D’EAU</t>
  </si>
  <si>
    <t>(*)CAPOT DESCENTE D’EAU</t>
  </si>
  <si>
    <t>Poutre I Steico 240x90x39</t>
  </si>
  <si>
    <t>2204A</t>
  </si>
  <si>
    <t>CLOSOIR POUR CADRE OUVRANT</t>
  </si>
  <si>
    <t>L2010x2</t>
  </si>
  <si>
    <t>L20X10 P.V.C. POUR JONCTION PROFILES</t>
  </si>
  <si>
    <t>L20X10</t>
  </si>
  <si>
    <t>Adresse</t>
  </si>
  <si>
    <t>Contact</t>
  </si>
  <si>
    <t>Code client</t>
  </si>
  <si>
    <t>02888</t>
  </si>
  <si>
    <t xml:space="preserve"> ART16</t>
  </si>
  <si>
    <t>Dominique</t>
  </si>
  <si>
    <t>AMITUBES</t>
  </si>
  <si>
    <t>INSTALLUX</t>
  </si>
  <si>
    <t>020025</t>
  </si>
  <si>
    <t>PREFAL</t>
  </si>
  <si>
    <t>DISPANO</t>
  </si>
  <si>
    <t>G3GNX</t>
  </si>
  <si>
    <t>ARTSA001</t>
  </si>
  <si>
    <t>date</t>
  </si>
  <si>
    <t>Les 4 Chemins 83460 Les Arcs</t>
  </si>
  <si>
    <r>
      <rPr>
        <u/>
        <sz val="8"/>
        <color theme="1"/>
        <rFont val="Calibri"/>
        <family val="2"/>
        <scheme val="minor"/>
      </rPr>
      <t>Site :</t>
    </r>
    <r>
      <rPr>
        <sz val="8"/>
        <color theme="1"/>
        <rFont val="Calibri"/>
        <family val="2"/>
        <scheme val="minor"/>
      </rPr>
      <t xml:space="preserve"> www.arts-alu.com</t>
    </r>
  </si>
  <si>
    <r>
      <rPr>
        <u/>
        <sz val="8"/>
        <color theme="1"/>
        <rFont val="Calibri"/>
        <family val="2"/>
        <scheme val="minor"/>
      </rPr>
      <t>Email :</t>
    </r>
    <r>
      <rPr>
        <sz val="8"/>
        <color theme="1"/>
        <rFont val="Calibri"/>
        <family val="2"/>
        <scheme val="minor"/>
      </rPr>
      <t xml:space="preserve"> contact@artssalu.fr</t>
    </r>
  </si>
  <si>
    <t>N° Client:</t>
  </si>
  <si>
    <t>REF :</t>
  </si>
  <si>
    <t>Délai souhaité :</t>
  </si>
  <si>
    <t>Cond</t>
  </si>
  <si>
    <t>Qte</t>
  </si>
  <si>
    <t>PU</t>
  </si>
  <si>
    <t>Montant</t>
  </si>
  <si>
    <t>REF</t>
  </si>
  <si>
    <t>TOTAL</t>
  </si>
  <si>
    <t>Référence</t>
  </si>
  <si>
    <t>Cond.</t>
  </si>
  <si>
    <t>P5003</t>
  </si>
  <si>
    <t>REJET D’EAU</t>
  </si>
  <si>
    <t>P5004</t>
  </si>
  <si>
    <t>COUVRE JOINT 35</t>
  </si>
  <si>
    <t>P5005</t>
  </si>
  <si>
    <t>COUVRE JOINT 53</t>
  </si>
  <si>
    <t>P5006T</t>
  </si>
  <si>
    <t>TRAVERSE 72</t>
  </si>
  <si>
    <t>P5007T</t>
  </si>
  <si>
    <t>TRAVERSE 99</t>
  </si>
  <si>
    <t>P5008T</t>
  </si>
  <si>
    <t>TRAVERSE 168</t>
  </si>
  <si>
    <t>P5009T</t>
  </si>
  <si>
    <t>MENEAU RENFORCE 72</t>
  </si>
  <si>
    <t>P5010T</t>
  </si>
  <si>
    <t>MENEAU RENFORCE 99</t>
  </si>
  <si>
    <t>P5011T</t>
  </si>
  <si>
    <t>BATTUE RAPPORTEE FRANC.</t>
  </si>
  <si>
    <t>P5012T</t>
  </si>
  <si>
    <t>BATTUE RAPPORTEE ANGL.</t>
  </si>
  <si>
    <t>P5013T</t>
  </si>
  <si>
    <t>DORM. FOND PLAT 37,6</t>
  </si>
  <si>
    <t>P5014T</t>
  </si>
  <si>
    <t>DORM. CAGE TOLE 37,6</t>
  </si>
  <si>
    <t>P5015T</t>
  </si>
  <si>
    <t>DORM. FOND PLAT 52,3</t>
  </si>
  <si>
    <t>P5016T</t>
  </si>
  <si>
    <t>DORM. CAGE TOLE 52,3</t>
  </si>
  <si>
    <t>P5017T</t>
  </si>
  <si>
    <t>DORM. FOND PLAT 41,9</t>
  </si>
  <si>
    <t>P5018T</t>
  </si>
  <si>
    <t>DORM. CAGE TOLE 41,9</t>
  </si>
  <si>
    <t>P5019T</t>
  </si>
  <si>
    <t>DORM. FOND PLAT 56,6</t>
  </si>
  <si>
    <t>P5020T</t>
  </si>
  <si>
    <t>DORM. CAGE TOLE 56,6</t>
  </si>
  <si>
    <t>P5021T</t>
  </si>
  <si>
    <t>(*)DORMANT FOND PLAT 28</t>
  </si>
  <si>
    <t>P5022</t>
  </si>
  <si>
    <t>(*)DORMANT FD PLAT 28 MM</t>
  </si>
  <si>
    <t>P5023T</t>
  </si>
  <si>
    <t>OUVRANT A LA FRANCAISE</t>
  </si>
  <si>
    <t>P5024T</t>
  </si>
  <si>
    <t>OUVRANT A L’ANGLAISE</t>
  </si>
  <si>
    <t>P5025</t>
  </si>
  <si>
    <t>P5026</t>
  </si>
  <si>
    <t>P5027</t>
  </si>
  <si>
    <t>P5028</t>
  </si>
  <si>
    <t>P5029</t>
  </si>
  <si>
    <t>P5030</t>
  </si>
  <si>
    <t>DORM. 37,6 FP</t>
  </si>
  <si>
    <t>P5031</t>
  </si>
  <si>
    <t>DORMANT 37,6 CLIP</t>
  </si>
  <si>
    <t>P5032</t>
  </si>
  <si>
    <t>DORMANT 52,3 FP</t>
  </si>
  <si>
    <t>P5033</t>
  </si>
  <si>
    <t>DORMANT 52,3 CLIP</t>
  </si>
  <si>
    <t>P5034</t>
  </si>
  <si>
    <t>DORMANT 41,9 FP CC</t>
  </si>
  <si>
    <t>P5035</t>
  </si>
  <si>
    <t>DORMANT 41,9 CLIP CC</t>
  </si>
  <si>
    <t>P5036</t>
  </si>
  <si>
    <t>DORMANT 56,6 FP CC</t>
  </si>
  <si>
    <t>P5038T</t>
  </si>
  <si>
    <t>OUVRANT DOUBLE ACTION</t>
  </si>
  <si>
    <t>P5039T</t>
  </si>
  <si>
    <t>DORMANT DOUBLE ACTION</t>
  </si>
  <si>
    <t>P5040</t>
  </si>
  <si>
    <t>P5041</t>
  </si>
  <si>
    <t>P5043</t>
  </si>
  <si>
    <t>P5044</t>
  </si>
  <si>
    <t>P5049T</t>
  </si>
  <si>
    <t>PROFIL DE BASE HT=28MM</t>
  </si>
  <si>
    <t>P5053T</t>
  </si>
  <si>
    <t>(*)DORMT 28MM CAGE A TOL</t>
  </si>
  <si>
    <t>P5054T</t>
  </si>
  <si>
    <t>MENEAU RENF.SIMPLE 129MM</t>
  </si>
  <si>
    <t>P5055</t>
  </si>
  <si>
    <t>RAIL HAUT PORTES REPLIA.</t>
  </si>
  <si>
    <t>P5056</t>
  </si>
  <si>
    <t>RAIL BAS PORTES REPLIA.</t>
  </si>
  <si>
    <t>P5058</t>
  </si>
  <si>
    <t>FINITION HAUTE / P5055</t>
  </si>
  <si>
    <t>P5061T</t>
  </si>
  <si>
    <t>BATTUE RAPPORTEE VA/VIEN</t>
  </si>
  <si>
    <t>P5064</t>
  </si>
  <si>
    <t>P5065</t>
  </si>
  <si>
    <t>P5066T</t>
  </si>
  <si>
    <t>PLINTHE 161MM</t>
  </si>
  <si>
    <t>P5066T/1</t>
  </si>
  <si>
    <t>PLINTHE 161 MM 1M.</t>
  </si>
  <si>
    <t>P5067</t>
  </si>
  <si>
    <t>2 DEPARTS 50X55</t>
  </si>
  <si>
    <t>P5068</t>
  </si>
  <si>
    <t>P5068/1</t>
  </si>
  <si>
    <t>PLINTHE 161MM LG 1ML</t>
  </si>
  <si>
    <t>P5071T</t>
  </si>
  <si>
    <t>(*)DORMANT MIXTE 28MM</t>
  </si>
  <si>
    <t>P5072</t>
  </si>
  <si>
    <t>(*)DORM.CAGE A TOLE 28MM</t>
  </si>
  <si>
    <t>P5073T</t>
  </si>
  <si>
    <t>DORMANT FOND PLAT 30 MM</t>
  </si>
  <si>
    <t>P5074T</t>
  </si>
  <si>
    <t>DORMANT 30MM CAGE A TOLE</t>
  </si>
  <si>
    <t>P5075T</t>
  </si>
  <si>
    <t>DORMANT MIXTE 30MM</t>
  </si>
  <si>
    <t>P5076</t>
  </si>
  <si>
    <t>DORMANT FOND PLAT 30MM</t>
  </si>
  <si>
    <t>P5077</t>
  </si>
  <si>
    <t>DORMANT CAGE A TOLE 30MM</t>
  </si>
  <si>
    <t>P6002</t>
  </si>
  <si>
    <t>ADAPTATION PORTE</t>
  </si>
  <si>
    <t>P6039</t>
  </si>
  <si>
    <t>MONTANT PRE-PERCE 50MM</t>
  </si>
  <si>
    <t>P6040</t>
  </si>
  <si>
    <t>MONTANT PRE-PERCE 70MM</t>
  </si>
  <si>
    <t>P6041</t>
  </si>
  <si>
    <t>CAPOT GLISSE</t>
  </si>
  <si>
    <t>P6046</t>
  </si>
  <si>
    <t>MOUSTIQUAIRE</t>
  </si>
  <si>
    <t>P6048</t>
  </si>
  <si>
    <t>COUVRE-JOINT</t>
  </si>
  <si>
    <t>P6051</t>
  </si>
  <si>
    <t>TRAVERSE HAUTE</t>
  </si>
  <si>
    <t>P6052</t>
  </si>
  <si>
    <t>TRAVERSE BASSE</t>
  </si>
  <si>
    <t>P6053</t>
  </si>
  <si>
    <t>PORTE LAME</t>
  </si>
  <si>
    <t>REHAUSSE 23,5</t>
  </si>
  <si>
    <t>P6056</t>
  </si>
  <si>
    <t>PRECADRE BAS</t>
  </si>
  <si>
    <t>P6057</t>
  </si>
  <si>
    <t>PRECADRE HAUT</t>
  </si>
  <si>
    <t>P6058</t>
  </si>
  <si>
    <t>DORMANT PRECADRE</t>
  </si>
  <si>
    <t>P6060</t>
  </si>
  <si>
    <t>DORMANT VOLET BATTANT</t>
  </si>
  <si>
    <t>P6061</t>
  </si>
  <si>
    <t>OUVRANT VOLET BATTANT</t>
  </si>
  <si>
    <t>P6062</t>
  </si>
  <si>
    <t>OUVRANT SEMI-FIXE VOLET</t>
  </si>
  <si>
    <t>P6063</t>
  </si>
  <si>
    <t>REMPLISSAGE PANNEAU</t>
  </si>
  <si>
    <t>TU100102</t>
  </si>
  <si>
    <t>TUBE CARRE 100X100X2</t>
  </si>
  <si>
    <t>TU100502</t>
  </si>
  <si>
    <t>TUBE RECT.100X50X2</t>
  </si>
  <si>
    <t>TU125125</t>
  </si>
  <si>
    <t>TUBE CARRE 125X125X2,2</t>
  </si>
  <si>
    <t>TU2010X2</t>
  </si>
  <si>
    <t>TUBE RECT.20X10X2</t>
  </si>
  <si>
    <t>TU2020X2</t>
  </si>
  <si>
    <t>TUBE CARRE 20X20X2</t>
  </si>
  <si>
    <t>TU2525X2</t>
  </si>
  <si>
    <t>TUBE CARRE 25X25X2</t>
  </si>
  <si>
    <t>TU3010X2</t>
  </si>
  <si>
    <t>TUBE RECT.30X10X2</t>
  </si>
  <si>
    <t>TU3030X2</t>
  </si>
  <si>
    <t>TUBE CARRE 30X30X2</t>
  </si>
  <si>
    <t>TU40X2</t>
  </si>
  <si>
    <t>TUBE DIAMETRE 40X2</t>
  </si>
  <si>
    <t>TU4020X2</t>
  </si>
  <si>
    <t>TUBE RECT. 40X20X2</t>
  </si>
  <si>
    <t>TU4040X2</t>
  </si>
  <si>
    <t>TUBE CARRE 40X40X2</t>
  </si>
  <si>
    <t>TU4545/2</t>
  </si>
  <si>
    <t>TUBE 45X45X1.5 LG2</t>
  </si>
  <si>
    <t>TU454515</t>
  </si>
  <si>
    <t>TUBE 45X45X1.5</t>
  </si>
  <si>
    <t>TU50X2</t>
  </si>
  <si>
    <t>TUBE DIAMETRE 50X2</t>
  </si>
  <si>
    <t>TU503017</t>
  </si>
  <si>
    <t>TUBE RECT. 50X30X1,7</t>
  </si>
  <si>
    <t>TU5050X2</t>
  </si>
  <si>
    <t>TUBE CARRE 50X50X2</t>
  </si>
  <si>
    <t>TU60X2/3</t>
  </si>
  <si>
    <t>TUBE DIAM 60 EP 2 MM</t>
  </si>
  <si>
    <t>TU6020X2</t>
  </si>
  <si>
    <t>TUBE RECT. 60X20X2</t>
  </si>
  <si>
    <t>TU7050X2</t>
  </si>
  <si>
    <t>TUBE RECT. 70X50X2</t>
  </si>
  <si>
    <t>TU7070X2</t>
  </si>
  <si>
    <t>TUBE CARRE 70X70X2</t>
  </si>
  <si>
    <t>TU80X2</t>
  </si>
  <si>
    <t>TUBE DIAMETRE 80X2</t>
  </si>
  <si>
    <t>T4040X3</t>
  </si>
  <si>
    <t>PROFIL T 4040X3</t>
  </si>
  <si>
    <t>U109X2</t>
  </si>
  <si>
    <t>U 10X9X10</t>
  </si>
  <si>
    <t>U15X29</t>
  </si>
  <si>
    <t>U 15X29X15</t>
  </si>
  <si>
    <t>U15X32</t>
  </si>
  <si>
    <t>MONTANT EMBOIT. 32X1,4</t>
  </si>
  <si>
    <t>U2012X2</t>
  </si>
  <si>
    <t>U 20X12X20</t>
  </si>
  <si>
    <t>U2015X2</t>
  </si>
  <si>
    <t>U 20X15X20</t>
  </si>
  <si>
    <t>U2020X2</t>
  </si>
  <si>
    <t>U 20X20X20</t>
  </si>
  <si>
    <t>U2045X2</t>
  </si>
  <si>
    <t>U 20X45X20</t>
  </si>
  <si>
    <t>U2525X2</t>
  </si>
  <si>
    <t>U 25X25X25</t>
  </si>
  <si>
    <t>U2540X2</t>
  </si>
  <si>
    <t>U 25X40X25</t>
  </si>
  <si>
    <t>U3020X2</t>
  </si>
  <si>
    <t>U 30X20X30</t>
  </si>
  <si>
    <t>11/140</t>
  </si>
  <si>
    <t>CORNIERE PARCLOSE 40X40</t>
  </si>
  <si>
    <t>20L</t>
  </si>
  <si>
    <t>PARCLOSE A PIED 20</t>
  </si>
  <si>
    <t>21L</t>
  </si>
  <si>
    <t>PARCLOSE A PIED 25</t>
  </si>
  <si>
    <t>23/20L</t>
  </si>
  <si>
    <t>23/25L</t>
  </si>
  <si>
    <t>26L</t>
  </si>
  <si>
    <t>27/20</t>
  </si>
  <si>
    <t>27/20L</t>
  </si>
  <si>
    <t>PORTE BROSSE</t>
  </si>
  <si>
    <t>INTERMEDIAIRE 80X80</t>
  </si>
  <si>
    <t>ANGLE EXTERIEUR 80X80</t>
  </si>
  <si>
    <t>ANGLE INTERIEUR 80X80</t>
  </si>
  <si>
    <t>PORTE BROSSE 181/182/183</t>
  </si>
  <si>
    <t>*LIAISON G 140/BAVETTE</t>
  </si>
  <si>
    <t>PARCLOSE INDEPENDANTE</t>
  </si>
  <si>
    <t>CORNIERE PARCLOSE 30X30</t>
  </si>
  <si>
    <t>ENCADREMENT PM</t>
  </si>
  <si>
    <t>ENCADREMENT GM</t>
  </si>
  <si>
    <t>ANGLE 40X40 ROND</t>
  </si>
  <si>
    <t>2 DEPARTS 40X40.</t>
  </si>
  <si>
    <t>140/R</t>
  </si>
  <si>
    <t>2 DEPARTS 40X40 RENFORCE</t>
  </si>
  <si>
    <t>1 DEPART 14X40</t>
  </si>
  <si>
    <t>MENEAU 18,5X40</t>
  </si>
  <si>
    <t>142/80</t>
  </si>
  <si>
    <t>INTERMEDIAIRE 18,5X80</t>
  </si>
  <si>
    <t>143/15</t>
  </si>
  <si>
    <t>BANDEAU 150X40</t>
  </si>
  <si>
    <t>143/151</t>
  </si>
  <si>
    <t>BANDEAU 150X40 LG:996 MM</t>
  </si>
  <si>
    <t>143/80</t>
  </si>
  <si>
    <t>BANDEAU 80X40</t>
  </si>
  <si>
    <t>143/801</t>
  </si>
  <si>
    <t>BANDEAU 80X40 LG:996 MM</t>
  </si>
  <si>
    <t>144/12</t>
  </si>
  <si>
    <t>INTERMEDIAIRE 120</t>
  </si>
  <si>
    <t>144/80</t>
  </si>
  <si>
    <t>INTERMEDIAIRE 80</t>
  </si>
  <si>
    <t>ANGLE 40X40 CARRE</t>
  </si>
  <si>
    <t>3 DEPARTS 40X40</t>
  </si>
  <si>
    <t>RAIL HAUT PORTE ACCORD.</t>
  </si>
  <si>
    <t>SEUIL 40 ET 80</t>
  </si>
  <si>
    <t>CACHE RAINURE 40</t>
  </si>
  <si>
    <t>150L</t>
  </si>
  <si>
    <t>BATTUE FEUILLURE 35</t>
  </si>
  <si>
    <t>BATTUE DBL ETANCHEITE</t>
  </si>
  <si>
    <t>152L</t>
  </si>
  <si>
    <t>CLOSOIR SIMPLE</t>
  </si>
  <si>
    <t>153L</t>
  </si>
  <si>
    <t>BATTUE FEUILLURE 45</t>
  </si>
  <si>
    <t>*BATTUE SIMPL ETANCHEITE</t>
  </si>
  <si>
    <t>159/F</t>
  </si>
  <si>
    <t>ANGLE 90 A 135 FEMELLE</t>
  </si>
  <si>
    <t>159/M</t>
  </si>
  <si>
    <t>ANGLE 90 A 135 MALE</t>
  </si>
  <si>
    <t>PARCLOSE A VISSER</t>
  </si>
  <si>
    <t>RAIL HAUT PORTE COULISS.</t>
  </si>
  <si>
    <t>CACHE PORTE COULISSANTE</t>
  </si>
  <si>
    <t>ANGLE EXTERIEUR 80X40</t>
  </si>
  <si>
    <t>ANGLE INTERIEUR 80X40</t>
  </si>
  <si>
    <t>*PARCLOSE REMPL. 46/65</t>
  </si>
  <si>
    <t>SEUIL PORTE 140</t>
  </si>
  <si>
    <t>TRAVERSE DOUBLE CAGE</t>
  </si>
  <si>
    <t>HUISSERIE A BATTUE</t>
  </si>
  <si>
    <t>OUVRANT FRANC. 40X77</t>
  </si>
  <si>
    <t>OUVRANT ANGLAISE 40X77</t>
  </si>
  <si>
    <t>MENEAU 80</t>
  </si>
  <si>
    <t>CAGE C.J. RAPPORTE</t>
  </si>
  <si>
    <t>MENEAU 1 AILE FIXE</t>
  </si>
  <si>
    <t>TRAV BARREAU DEFENSE</t>
  </si>
  <si>
    <t>ANGLE 40X40 135°</t>
  </si>
  <si>
    <t>*PARCLOSE TALON SECURITE</t>
  </si>
  <si>
    <t>PARCLOSE TALON SECURITE</t>
  </si>
  <si>
    <t>LISSE HAUTE NON PERFOREE</t>
  </si>
  <si>
    <t>MAIN COURANTE 25</t>
  </si>
  <si>
    <t>PROFIL BAS PR BARREAUDAG</t>
  </si>
  <si>
    <t>LISS BASS NON PERFORE</t>
  </si>
  <si>
    <t>BARREAU A UNE FIXATION</t>
  </si>
  <si>
    <t>RAIDISSEUR 40X20</t>
  </si>
  <si>
    <t>RAIDISSEUR 40X20 USINE</t>
  </si>
  <si>
    <t>CLOSOIR PROFIL BARREAUDA</t>
  </si>
  <si>
    <t>PROFIL POUR BARREAUDAGE</t>
  </si>
  <si>
    <t>MAIN COURANTE 40</t>
  </si>
  <si>
    <t>BARREAU OVAL</t>
  </si>
  <si>
    <t>MAIN COURANTE ELLIPTIQUE</t>
  </si>
  <si>
    <t>LISSE HTE PERFOREE GC</t>
  </si>
  <si>
    <t>LISSE BASS PERFORE GC</t>
  </si>
  <si>
    <t>323D</t>
  </si>
  <si>
    <t>EMBOUT MC 312 DROIT</t>
  </si>
  <si>
    <t>323G</t>
  </si>
  <si>
    <t>EMBOUT MC 312 GAUCHE</t>
  </si>
  <si>
    <t>MAIN COURANTE DIAM.63</t>
  </si>
  <si>
    <t>LISSE HTE REMP SOUS LISS</t>
  </si>
  <si>
    <t>LISSE HAUTE PERFOREE</t>
  </si>
  <si>
    <t>LISSE CIRCULAIRE</t>
  </si>
  <si>
    <t>MAIN COURANTE</t>
  </si>
  <si>
    <t>CLOSOIR HAUT BARREAUDAGE</t>
  </si>
  <si>
    <t>LISSE RECTANGULAIRE</t>
  </si>
  <si>
    <t>PROFIL CADRE HT RECT.</t>
  </si>
  <si>
    <t>LISSE HAUTE / LAME 612</t>
  </si>
  <si>
    <t>BARREAU LOSANGE 1 FIXATI</t>
  </si>
  <si>
    <t>PROFIL CADRE BAS RECT.</t>
  </si>
  <si>
    <t>LISSE BASSE PERFOREE</t>
  </si>
  <si>
    <t>MC PR REMPL SOUS LISSE</t>
  </si>
  <si>
    <t>PROFIL REMP BAS NEZ DALL</t>
  </si>
  <si>
    <t>LISSE BASSE / LAME 612</t>
  </si>
  <si>
    <t>TRAV.BASSE/AUTOPORTANT</t>
  </si>
  <si>
    <t>504N</t>
  </si>
  <si>
    <t>PLATINE CIRCULAIRE</t>
  </si>
  <si>
    <t>POTEAU VARIABLE</t>
  </si>
  <si>
    <t>LAME 120X20</t>
  </si>
  <si>
    <t>BOUCHON CIRCULAIRE</t>
  </si>
  <si>
    <t>PLASTRON POTEAU 150X150</t>
  </si>
  <si>
    <t>508/2</t>
  </si>
  <si>
    <t>PLASTRON POTEAU LG 2M</t>
  </si>
  <si>
    <t>POTEAU 150X150</t>
  </si>
  <si>
    <t>509/2</t>
  </si>
  <si>
    <t>POTEAU 150X150 LG 2M</t>
  </si>
  <si>
    <t>BOUCHON POTEAU VARIABLE</t>
  </si>
  <si>
    <t>BATTEMENT CENTRAL BOMBE</t>
  </si>
  <si>
    <t>518/2</t>
  </si>
  <si>
    <t>BATTEMENT CENTRAL</t>
  </si>
  <si>
    <t>CLOSOIR EXTREMITE BOMBE</t>
  </si>
  <si>
    <t>T DE RECEPTION</t>
  </si>
  <si>
    <t>MONTANT 3 RAINURES</t>
  </si>
  <si>
    <t>523/4</t>
  </si>
  <si>
    <t>BARREAU ECONOMIQUE 80X20</t>
  </si>
  <si>
    <t>KIT MOTORISATION SOMFY</t>
  </si>
  <si>
    <t>PROFIL SUPPORT TOLE</t>
  </si>
  <si>
    <t>PORTE JOINT PORT BATTANT</t>
  </si>
  <si>
    <t>532/3</t>
  </si>
  <si>
    <t>PORTE JOINT COULISSANT</t>
  </si>
  <si>
    <t>533/2</t>
  </si>
  <si>
    <t>BOUCHON D BATTMT CENTRAL</t>
  </si>
  <si>
    <t>BOUCHON DROIT CLOSOIR</t>
  </si>
  <si>
    <t>CACHE SECURITE / 509</t>
  </si>
  <si>
    <t>541I</t>
  </si>
  <si>
    <t>GUIDE OLIVE CACHE CREMA</t>
  </si>
  <si>
    <t>541I/4</t>
  </si>
  <si>
    <t>RAIDISSEUR PR 541 ET 543</t>
  </si>
  <si>
    <t>542/4</t>
  </si>
  <si>
    <t>543I</t>
  </si>
  <si>
    <t>CACHE CREMAILLERE</t>
  </si>
  <si>
    <t>543I/4</t>
  </si>
  <si>
    <t>BOUCHON GAUCHE CLOSOIR</t>
  </si>
  <si>
    <t>BOUCHON G BATTMT CENTRAL</t>
  </si>
  <si>
    <t>BOUCHON PR DEMI POTELET</t>
  </si>
  <si>
    <t>TE DE FIXATION POUR 566</t>
  </si>
  <si>
    <t>DECOR ROND DIAMETRE 100</t>
  </si>
  <si>
    <t>PIECE RECEPT ET CENTREUR</t>
  </si>
  <si>
    <t>575/4</t>
  </si>
  <si>
    <t>DEMI POTELET</t>
  </si>
  <si>
    <t>PORTE OLIVE GUIDE LAT CO</t>
  </si>
  <si>
    <t>PROFIL/TOLE EP 2 MM</t>
  </si>
  <si>
    <t>CONTREPLAQUE GU LATERAL</t>
  </si>
  <si>
    <t>U PORTE-JOINT</t>
  </si>
  <si>
    <t>GUIDE A LA FERMETURE</t>
  </si>
  <si>
    <t>PETITE TRAVERSE</t>
  </si>
  <si>
    <t>597-C3-U</t>
  </si>
  <si>
    <t>TRAVERSE CINT.USIN.2250</t>
  </si>
  <si>
    <t>MONTANT 140X115</t>
  </si>
  <si>
    <t>EMBOUT GOUTTE D EAU</t>
  </si>
  <si>
    <t>LAME ‘Z’ 110X20</t>
  </si>
  <si>
    <t>PROFIL DE BATTUE</t>
  </si>
  <si>
    <t>LAME 100X20</t>
  </si>
  <si>
    <t>BARREAU 100X20</t>
  </si>
  <si>
    <t>LAME 200X20</t>
  </si>
  <si>
    <t>615/C1</t>
  </si>
  <si>
    <t>CHAPEAU GENDARME 1420</t>
  </si>
  <si>
    <t>615/C2</t>
  </si>
  <si>
    <t>CHAPEAU GENDARME 2000</t>
  </si>
  <si>
    <t>615/C3</t>
  </si>
  <si>
    <t>CHAPEAU GENDARME 2250</t>
  </si>
  <si>
    <t>615/C4</t>
  </si>
  <si>
    <t>CHAPEAU GENDARME 2600</t>
  </si>
  <si>
    <t>615/P1</t>
  </si>
  <si>
    <t>PLEIN CINTRE 900</t>
  </si>
  <si>
    <t>615/P2</t>
  </si>
  <si>
    <t>PLEIN CINTRE 1200</t>
  </si>
  <si>
    <t>615/P3</t>
  </si>
  <si>
    <t>PLEIN CINTRE 1800</t>
  </si>
  <si>
    <t>615/P4</t>
  </si>
  <si>
    <t>PLEIN CINTRE 3000</t>
  </si>
  <si>
    <t>615/P5</t>
  </si>
  <si>
    <t>PLEIN CINTRE 3600</t>
  </si>
  <si>
    <t>CACHE RAINURE</t>
  </si>
  <si>
    <t>620/5</t>
  </si>
  <si>
    <t>TRAVERSE INTERMEDIAIRE</t>
  </si>
  <si>
    <t>621/C1</t>
  </si>
  <si>
    <t>621/C2</t>
  </si>
  <si>
    <t>621/C3</t>
  </si>
  <si>
    <t>621/C4</t>
  </si>
  <si>
    <t>621/P1</t>
  </si>
  <si>
    <t>621/P2</t>
  </si>
  <si>
    <t>621/P3</t>
  </si>
  <si>
    <t>621/P4</t>
  </si>
  <si>
    <t>621/3</t>
  </si>
  <si>
    <t>622/3</t>
  </si>
  <si>
    <t>MONTANT D’EXTREMITE</t>
  </si>
  <si>
    <t>623/4</t>
  </si>
  <si>
    <t>624/5</t>
  </si>
  <si>
    <t>POTEAU 3 DEPARTS</t>
  </si>
  <si>
    <t>POTEAU DE CLOTURE</t>
  </si>
  <si>
    <t>TRAVERSE DE CLOTURE</t>
  </si>
  <si>
    <t>1/2 TRAVERSE 30</t>
  </si>
  <si>
    <t>627/3</t>
  </si>
  <si>
    <t>1/2 TRAVERSE 60</t>
  </si>
  <si>
    <t>628/3</t>
  </si>
  <si>
    <t>629/P3</t>
  </si>
  <si>
    <t>MENEAU 80 CINTRE 2001</t>
  </si>
  <si>
    <t>PARCLOSE REMPL. 2</t>
  </si>
  <si>
    <t>631/2</t>
  </si>
  <si>
    <t>CLOSOIR EXTREMITE</t>
  </si>
  <si>
    <t>632/3</t>
  </si>
  <si>
    <t>TRAV. CLOTURE DBL CLIP.</t>
  </si>
  <si>
    <t>BARREAU 20X20</t>
  </si>
  <si>
    <t>635/5</t>
  </si>
  <si>
    <t>FESTON NON USINE</t>
  </si>
  <si>
    <t>EMBOUT /MONTANT 623</t>
  </si>
  <si>
    <t>EMBOUT /POTEAU 624</t>
  </si>
  <si>
    <t>EMBOUT /MONTANT 625</t>
  </si>
  <si>
    <t>CACHE FIXATION POTELET</t>
  </si>
  <si>
    <t>PLATINE FIXATION /628</t>
  </si>
  <si>
    <t>PLATINE FIXATION /621</t>
  </si>
  <si>
    <t>PAIRE VOLUTE INTER</t>
  </si>
  <si>
    <t>EMBOUT FLEUR DE LYS</t>
  </si>
  <si>
    <t>EMBOUT BOULE</t>
  </si>
  <si>
    <t>EMBOUT FLECHE</t>
  </si>
  <si>
    <t>EMBOUT ROND</t>
  </si>
  <si>
    <t>EMBOUT DE LAME/612</t>
  </si>
  <si>
    <t>BUTEE ARRET AU SOL</t>
  </si>
  <si>
    <t>REGULATEUR DE PENTE</t>
  </si>
  <si>
    <t>EMBOUT FINITION /626/641</t>
  </si>
  <si>
    <t>EMBOUT /622</t>
  </si>
  <si>
    <t>PAIRE VOLUTE SUPERIEURE</t>
  </si>
  <si>
    <t>LIAISON 140/140</t>
  </si>
  <si>
    <t>BARREAU PORTILLON 140</t>
  </si>
  <si>
    <t>POIGNEE BANDEAU</t>
  </si>
  <si>
    <t>1103/1</t>
  </si>
  <si>
    <t>POIGNEE BANDEAU LG:996MM</t>
  </si>
  <si>
    <t>PLATINE /102-104</t>
  </si>
  <si>
    <t>1425TH</t>
  </si>
  <si>
    <t>ANGLE 53,5X53,5</t>
  </si>
  <si>
    <t>1637A</t>
  </si>
  <si>
    <t>*FIX. MARECHAL DIAM.50</t>
  </si>
  <si>
    <t>PAIRE D’ENTREE/CYLINDRE</t>
  </si>
  <si>
    <t>LIAISON SECTION 50</t>
  </si>
  <si>
    <t>PROFIL LIAISON CAGES</t>
  </si>
  <si>
    <t>JONCTION RENFORCEE</t>
  </si>
  <si>
    <t>RAIDISSEUR 87X36</t>
  </si>
  <si>
    <t>RAIDISSEUR 65X36</t>
  </si>
  <si>
    <t>PARCLOSE ANODISABLE CLIP</t>
  </si>
  <si>
    <t>5050L</t>
  </si>
  <si>
    <t>PARCLOSE LAQUABLE CLIP</t>
  </si>
  <si>
    <t>PARCLOSE CLIPABLE 8.5</t>
  </si>
  <si>
    <t>5051L</t>
  </si>
  <si>
    <t>PARCLOSE CLIP 8.5 LAQUEE</t>
  </si>
  <si>
    <t>PARCLOSE CLIPABLE 13.5</t>
  </si>
  <si>
    <t>PARCLOSE CLIPABLE 18.5</t>
  </si>
  <si>
    <t>PARCLOSE CLIPABLE 23.5</t>
  </si>
  <si>
    <t>PARCLOSE CLIPABLE 28.5</t>
  </si>
  <si>
    <t>CAPOT /5041/5042</t>
  </si>
  <si>
    <t>ELARGISSEUR DE FEUILLURE</t>
  </si>
  <si>
    <t>*CVRE-JOINT RENO CARRE</t>
  </si>
  <si>
    <t>PROFIL DE DILATATION</t>
  </si>
  <si>
    <t>SEUIL PORTE</t>
  </si>
  <si>
    <t>SEUIL PORTE A BATTUE</t>
  </si>
  <si>
    <t>SEUIL PORTE 36.5MM</t>
  </si>
  <si>
    <t>SEUIL PTE VEC ALVEOV</t>
  </si>
  <si>
    <t>PRECADRE ISOLATION 135</t>
  </si>
  <si>
    <t>PRECADRE ISOLATION 160</t>
  </si>
  <si>
    <t>PRECADRE ISOLATION 100</t>
  </si>
  <si>
    <t>5167TH</t>
  </si>
  <si>
    <t>DORM.PRECADRE ISOL.100</t>
  </si>
  <si>
    <t>5169TH</t>
  </si>
  <si>
    <t>DORM.PRECADRE ISOL 100</t>
  </si>
  <si>
    <t>5170TH</t>
  </si>
  <si>
    <t>DORM. PRECADRE ISOL 120</t>
  </si>
  <si>
    <t>TAPEE 15</t>
  </si>
  <si>
    <t>TAPEE 25</t>
  </si>
  <si>
    <t>TAPEE 35</t>
  </si>
  <si>
    <t>TAPEE 45</t>
  </si>
  <si>
    <t>TAPEE 55</t>
  </si>
  <si>
    <t>TAPEE 65</t>
  </si>
  <si>
    <t>5401TH</t>
  </si>
  <si>
    <t>(*)DORMANT 50</t>
  </si>
  <si>
    <t>5402TH</t>
  </si>
  <si>
    <t>(*)DORM. A RECOUVREMENT</t>
  </si>
  <si>
    <t>5403TH</t>
  </si>
  <si>
    <t>DORMANT SS RECOUV. 64MM</t>
  </si>
  <si>
    <t>5404TH</t>
  </si>
  <si>
    <t>DORMANT 64</t>
  </si>
  <si>
    <t>5405TH</t>
  </si>
  <si>
    <t>5406TH</t>
  </si>
  <si>
    <t>5407TH</t>
  </si>
  <si>
    <t>DORMANT ITALIENNE</t>
  </si>
  <si>
    <t>5408TH</t>
  </si>
  <si>
    <t>DORM. ITALIERAPORTE</t>
  </si>
  <si>
    <t>5409TH</t>
  </si>
  <si>
    <t>DORM. INTEGRATIOMRID</t>
  </si>
  <si>
    <t>5410TH</t>
  </si>
  <si>
    <t>INVERSEUR DE FEUILLURE</t>
  </si>
  <si>
    <t>5411TH</t>
  </si>
  <si>
    <t>MENEAU 72</t>
  </si>
  <si>
    <t>5412TH</t>
  </si>
  <si>
    <t>MENEAU 99</t>
  </si>
  <si>
    <t>5415TH</t>
  </si>
  <si>
    <t>MENEAU 168</t>
  </si>
  <si>
    <t>5416TH</t>
  </si>
  <si>
    <t>5417TH</t>
  </si>
  <si>
    <t>5418TH</t>
  </si>
  <si>
    <t>5419TH</t>
  </si>
  <si>
    <t>DORMANT 64 A RECOUV.</t>
  </si>
  <si>
    <t>5420TH</t>
  </si>
  <si>
    <t>JOINTEMENT OF 2 VTX</t>
  </si>
  <si>
    <t>5421TH</t>
  </si>
  <si>
    <t>OUVRANT FRANCAISE 65</t>
  </si>
  <si>
    <t>5422TH</t>
  </si>
  <si>
    <t>OUVRANT FRANCAISE 79</t>
  </si>
  <si>
    <t>5423TH</t>
  </si>
  <si>
    <t>OUVRANT FRANCAISE 94</t>
  </si>
  <si>
    <t>5424TH</t>
  </si>
  <si>
    <t>OUVRANT FRANCAISE 65,5</t>
  </si>
  <si>
    <t>5427TH</t>
  </si>
  <si>
    <t>PROF.DORM. HT 63,8</t>
  </si>
  <si>
    <t>INTERM. BASCULANT</t>
  </si>
  <si>
    <t>5429TH</t>
  </si>
  <si>
    <t>OUVRANT ITALIEN. BASCUL</t>
  </si>
  <si>
    <t>5432TH</t>
  </si>
  <si>
    <t>MENEAU SIMPLE 129MM</t>
  </si>
  <si>
    <t>5433TH</t>
  </si>
  <si>
    <t>DORM. A RECOUVREMENT</t>
  </si>
  <si>
    <t>5434TH</t>
  </si>
  <si>
    <t>OUVRANT PROJECTION</t>
  </si>
  <si>
    <t>5435TH</t>
  </si>
  <si>
    <t>MENEAU RENFORCE LG 120MM</t>
  </si>
  <si>
    <t>5436TH</t>
  </si>
  <si>
    <t>DORMANT 100 MM CAGE EXT</t>
  </si>
  <si>
    <t>5450TH</t>
  </si>
  <si>
    <t>MONTANT ANGLE VARIABLE</t>
  </si>
  <si>
    <t>5452TH</t>
  </si>
  <si>
    <t>LIAISON SECTION 50 RPT</t>
  </si>
  <si>
    <t>5453TH</t>
  </si>
  <si>
    <t>LIAISON 101,5/101,5RPT</t>
  </si>
  <si>
    <t>5454TH</t>
  </si>
  <si>
    <t>LIAISON 57,5/101,5 RPT</t>
  </si>
  <si>
    <t>5455TH</t>
  </si>
  <si>
    <t>LIAISOSECT.57,5 RPT</t>
  </si>
  <si>
    <t>5456TH</t>
  </si>
  <si>
    <t>MONTANT ANGLE 135°</t>
  </si>
  <si>
    <t>5465TH</t>
  </si>
  <si>
    <t>(*)DORM.SS RECOU.SS CAGE</t>
  </si>
  <si>
    <t>5499TH</t>
  </si>
  <si>
    <t>MENEAU RENFORT INTEGRE</t>
  </si>
  <si>
    <t>5501TH</t>
  </si>
  <si>
    <t>DORMANT 50 CAGE CLIP/TOL</t>
  </si>
  <si>
    <t>5502TH</t>
  </si>
  <si>
    <t>DORMANT A RECOUVREMENT</t>
  </si>
  <si>
    <t>5503TH</t>
  </si>
  <si>
    <t>DORMANT 50 CAGE A CLIP</t>
  </si>
  <si>
    <t>5504TH</t>
  </si>
  <si>
    <t>DORMANT 50MM FOND PLAT</t>
  </si>
  <si>
    <t>5505TH</t>
  </si>
  <si>
    <t>DORMANT MIXTE FP/CAG.TOL</t>
  </si>
  <si>
    <t>PARCLOSE ARRONDIE 3,5</t>
  </si>
  <si>
    <t>PARCLOSE ARRONDIE 8.5</t>
  </si>
  <si>
    <t>PARCLOSE ARRONDIE 13.5</t>
  </si>
  <si>
    <t>PARCLOSE ARRONDIE 23.5</t>
  </si>
  <si>
    <t>PARCLOSE ARRONDIE 28,5</t>
  </si>
  <si>
    <t>PARCLOSE MOULUREE 8.5</t>
  </si>
  <si>
    <t>PARCLOSE MOULUREE 13.5</t>
  </si>
  <si>
    <t>FINITION CHANF DOR 100</t>
  </si>
  <si>
    <t>5618TH</t>
  </si>
  <si>
    <t>*OUVRANT PORTE-FEUILLE</t>
  </si>
  <si>
    <t>5622TH</t>
  </si>
  <si>
    <t>*PROFIL DE JOINTEMENT</t>
  </si>
  <si>
    <t>BRAS DEPORTE EMP RECTANG</t>
  </si>
  <si>
    <t>TRINGLE CREMONE</t>
  </si>
  <si>
    <t>*(PAUMELLE DEUX BRANCHES</t>
  </si>
  <si>
    <t>5866N</t>
  </si>
  <si>
    <t>PAUMELLE 2 BRANCHES</t>
  </si>
  <si>
    <t>2 DEPARTS 50X28</t>
  </si>
  <si>
    <t>PROF.ADAPT.PORTE CLARIT</t>
  </si>
  <si>
    <t>SEUIL TRADI</t>
  </si>
  <si>
    <t>MENEAU RENFORCE 55</t>
  </si>
  <si>
    <t>MENEAU RENFORCE 28</t>
  </si>
  <si>
    <t>FEUILLURE RAPPORTEE</t>
  </si>
  <si>
    <t>(*)DORMANT 50 A CAGE</t>
  </si>
  <si>
    <t>(*)DORM.AVEC RECOUVREMEN</t>
  </si>
  <si>
    <t>(*)DORMANT 50 SANS CAGE</t>
  </si>
  <si>
    <t>DORMANT HT 64 A CAGE</t>
  </si>
  <si>
    <t>DORM. 64 COUVR.JOINT</t>
  </si>
  <si>
    <t>DORMANT 64 SANS CAGE</t>
  </si>
  <si>
    <t>DORMANT 128MM</t>
  </si>
  <si>
    <t>MENEAU SIMPLE 72</t>
  </si>
  <si>
    <t>5939/1</t>
  </si>
  <si>
    <t>MENEAU 168X50-1M</t>
  </si>
  <si>
    <t>INTERM.OF 2VTX RAPPORTE</t>
  </si>
  <si>
    <t>OUVRANT FRANC. 65.5</t>
  </si>
  <si>
    <t>OUVRANT FRANC. 79</t>
  </si>
  <si>
    <t>BATTUE RAPORT. VA/VIENT</t>
  </si>
  <si>
    <t>BATTUE RAPPORTEE</t>
  </si>
  <si>
    <t>CLOSOIR FEUILLURE</t>
  </si>
  <si>
    <t>CLOSOIR 50</t>
  </si>
  <si>
    <t>DORMANT 50 SANS CAGE</t>
  </si>
  <si>
    <t>PROFIL CACHE CAGE A TOLE</t>
  </si>
  <si>
    <t>6598/4</t>
  </si>
  <si>
    <t>LIAISON COUVRE JOINT</t>
  </si>
  <si>
    <t>CAGE C.J RAPPORTEE</t>
  </si>
  <si>
    <t>6600/4</t>
  </si>
  <si>
    <t>CAGE RAPPORTEE</t>
  </si>
  <si>
    <t>TAPEE 57</t>
  </si>
  <si>
    <t>TAPEE 22</t>
  </si>
  <si>
    <t>TAPEE 32</t>
  </si>
  <si>
    <t>TAPEE 42</t>
  </si>
  <si>
    <t>TAPEE 52</t>
  </si>
  <si>
    <t>TAPEE 62</t>
  </si>
  <si>
    <t>TAPEE 72</t>
  </si>
  <si>
    <t>TAPEE 82</t>
  </si>
  <si>
    <t>TAPEE 37</t>
  </si>
  <si>
    <t>TAPEE 102</t>
  </si>
  <si>
    <t>TAPEE 92</t>
  </si>
  <si>
    <t>REJET OU RECUP. D’EAU</t>
  </si>
  <si>
    <t>JET D’EAU</t>
  </si>
  <si>
    <t>REJET D’EAU A CLIPER</t>
  </si>
  <si>
    <t>RECUPERATEUR EAU CLIPE</t>
  </si>
  <si>
    <t>6625/4</t>
  </si>
  <si>
    <t>BANDEAU VENTOUSE ELCTRMG</t>
  </si>
  <si>
    <t>6626/4</t>
  </si>
  <si>
    <t>RENFORT BANDEAU /6625</t>
  </si>
  <si>
    <t>6627/4</t>
  </si>
  <si>
    <t>RENFORT POIGNEE /6625</t>
  </si>
  <si>
    <t>MOULURE RUSTIQUE</t>
  </si>
  <si>
    <t>RECUPERATEUR EAU</t>
  </si>
  <si>
    <t>COUVRE JOINT RECUP.</t>
  </si>
  <si>
    <t>BAVETTE 40</t>
  </si>
  <si>
    <t>BAVETTE 60</t>
  </si>
  <si>
    <t>BAVETTE 80</t>
  </si>
  <si>
    <t>BAVETTE 100</t>
  </si>
  <si>
    <t>BAVETTE 120</t>
  </si>
  <si>
    <t>BAVETTE 150</t>
  </si>
  <si>
    <t>6647/1</t>
  </si>
  <si>
    <t>EMBOUT DE BAVETTE LG:1M</t>
  </si>
  <si>
    <t>BAVETTE TUBUL.100MM RJD</t>
  </si>
  <si>
    <t>BAVETTE TUBUL. 100MM RJA</t>
  </si>
  <si>
    <t>COUVRE PIECE APPUI EXT.</t>
  </si>
  <si>
    <t>OUVRANT MOUSTIQUAIRE.</t>
  </si>
  <si>
    <t>DORMANT MOUSTI CAGES</t>
  </si>
  <si>
    <t>CAPOT OGIVE 150</t>
  </si>
  <si>
    <t>BRISE SOLEIL 150</t>
  </si>
  <si>
    <t>BRISE SOLEIL 200</t>
  </si>
  <si>
    <t>DORM.PERI.RENOV.MENUISER</t>
  </si>
  <si>
    <t>INTERCALAIRE CAPOT OGIVE</t>
  </si>
  <si>
    <t>PROFIL TUBULAIRE</t>
  </si>
  <si>
    <t>EMBOUT /6960</t>
  </si>
  <si>
    <t>CHEVRON MOULURE 60</t>
  </si>
  <si>
    <t>7016/4TH</t>
  </si>
  <si>
    <t>POTEAU 150° 75</t>
  </si>
  <si>
    <t>7016TH</t>
  </si>
  <si>
    <t>7017/4TH</t>
  </si>
  <si>
    <t>POTEAU 150° 120</t>
  </si>
  <si>
    <t>7017TH</t>
  </si>
  <si>
    <t>POTEAU DROIT 76X118</t>
  </si>
  <si>
    <t>CACHE RAINURE /7231TH</t>
  </si>
  <si>
    <t>RENFORT SABLIERE</t>
  </si>
  <si>
    <t>ASSEMBLAGE CHEVRON</t>
  </si>
  <si>
    <t>REPRISE ARTICULATION</t>
  </si>
  <si>
    <t>CAPOT DE RIVE 94 MM</t>
  </si>
  <si>
    <t>CACHE ARTICULATION</t>
  </si>
  <si>
    <t>OBTURATEUR 16</t>
  </si>
  <si>
    <t>OBTURATEUR 25</t>
  </si>
  <si>
    <t>PROFIL /EQUERRAGE 7020TH</t>
  </si>
  <si>
    <t>ASSEMBLAGE ARETIER</t>
  </si>
  <si>
    <t>FINITION FAITIERE 106 MM</t>
  </si>
  <si>
    <t>7054TH</t>
  </si>
  <si>
    <t>LIAISO65X31</t>
  </si>
  <si>
    <t>7056TH</t>
  </si>
  <si>
    <t>JONCTION IMPOSTE 110X31</t>
  </si>
  <si>
    <t>COLLIER SERRAGE DIAM 80</t>
  </si>
  <si>
    <t>OBTURATEUR 55MM</t>
  </si>
  <si>
    <t>7120TH</t>
  </si>
  <si>
    <t>POTEAU VARIABLE 140/160</t>
  </si>
  <si>
    <t>7126/4TH</t>
  </si>
  <si>
    <t>PROFIL LIAISON 135° 75</t>
  </si>
  <si>
    <t>7126TH</t>
  </si>
  <si>
    <t>PROFIL LIAISO135° 75</t>
  </si>
  <si>
    <t>7127/4TH</t>
  </si>
  <si>
    <t>PROFIL LIAISON 135° 120</t>
  </si>
  <si>
    <t>7127TH</t>
  </si>
  <si>
    <t>PROFIL LIAISO135° 120</t>
  </si>
  <si>
    <t>7130/3TH</t>
  </si>
  <si>
    <t>ACCROCHE BAS DE CAPOT</t>
  </si>
  <si>
    <t>COULISSE VOLET ROULANT</t>
  </si>
  <si>
    <t>PASSE FILS BUTEE ARRIERE</t>
  </si>
  <si>
    <t>7150TH</t>
  </si>
  <si>
    <t>DORM. CHASSIS TOITURE</t>
  </si>
  <si>
    <t>OUVR. CACHE CHASSIS TOIT</t>
  </si>
  <si>
    <t>7152/4TH</t>
  </si>
  <si>
    <t>POTEAU ANGLE 90° 65X75</t>
  </si>
  <si>
    <t>7152TH</t>
  </si>
  <si>
    <t>LAME FINALE VOLET ROULAN</t>
  </si>
  <si>
    <t>7190/4TH</t>
  </si>
  <si>
    <t>POTEAU ANGLE 90° 120X120</t>
  </si>
  <si>
    <t>CAPOT 84</t>
  </si>
  <si>
    <t>CAPOT 94</t>
  </si>
  <si>
    <t>7211/4</t>
  </si>
  <si>
    <t>CAPOT DE RIVE 84</t>
  </si>
  <si>
    <t>*CAPOT DECALE P.THERMOT.</t>
  </si>
  <si>
    <t>PARCLOSE REMPL.09/13</t>
  </si>
  <si>
    <t>PARCLOSE REMPL.16/20</t>
  </si>
  <si>
    <t>PARCLOSE REMPL.23/27</t>
  </si>
  <si>
    <t>PARCLOSE REMPL.51/55</t>
  </si>
  <si>
    <t>NOUE 143MM</t>
  </si>
  <si>
    <t>ARTICULATIO/NOUE 7225</t>
  </si>
  <si>
    <t>CAPOT INT. /NOUE 7225</t>
  </si>
  <si>
    <t>7235TH</t>
  </si>
  <si>
    <t>P.BASE ARETIER ARTICULE</t>
  </si>
  <si>
    <t>7236TH</t>
  </si>
  <si>
    <t>ARTICULATIO/ARETIER</t>
  </si>
  <si>
    <t>7300/4TH</t>
  </si>
  <si>
    <t>EPINE RPTH 100 MM</t>
  </si>
  <si>
    <t>7300TH</t>
  </si>
  <si>
    <t>7301/4TH</t>
  </si>
  <si>
    <t>EPINE RPTH 120</t>
  </si>
  <si>
    <t>7301TH</t>
  </si>
  <si>
    <t>EPINE TUBUL.</t>
  </si>
  <si>
    <t>7303/4TH</t>
  </si>
  <si>
    <t>EPINE TUBUL.RPTH 120</t>
  </si>
  <si>
    <t>7303TH</t>
  </si>
  <si>
    <t>7304/4TH</t>
  </si>
  <si>
    <t>EPINE TUBUL.RPTH 150</t>
  </si>
  <si>
    <t>7304TH</t>
  </si>
  <si>
    <t>7306TH</t>
  </si>
  <si>
    <t>PROFIL DE RIVE RPTH</t>
  </si>
  <si>
    <t>CHEVRORIVE 100</t>
  </si>
  <si>
    <t>CHEVRODECALE 32/67</t>
  </si>
  <si>
    <t>7323TH</t>
  </si>
  <si>
    <t>SEUIL RALLONGE</t>
  </si>
  <si>
    <t>7324/4TH</t>
  </si>
  <si>
    <t>EPINE TUBULAIRE REM=55MM</t>
  </si>
  <si>
    <t>7324TH</t>
  </si>
  <si>
    <t>7325TH</t>
  </si>
  <si>
    <t>PROFIL DE RIVE REM=55MM</t>
  </si>
  <si>
    <t>7330TH</t>
  </si>
  <si>
    <t>ARETIER TUBUL.RPTH 150</t>
  </si>
  <si>
    <t>7600/4</t>
  </si>
  <si>
    <t>(*)POUTRE PRINCIPALE</t>
  </si>
  <si>
    <t>7600/7</t>
  </si>
  <si>
    <t>7602/4A</t>
  </si>
  <si>
    <t>*TRAVERSE INTERM. 210</t>
  </si>
  <si>
    <t>GACHE+REHAUSSE PTL 1VT</t>
  </si>
  <si>
    <t>7607/4TH</t>
  </si>
  <si>
    <t>SABLIERE CHENEAU 138MM</t>
  </si>
  <si>
    <t>7607TH</t>
  </si>
  <si>
    <t>(*)SUP.MEMB ETANCH.HAUT</t>
  </si>
  <si>
    <t>REPRISE CHENEAU /7606</t>
  </si>
  <si>
    <t>(*)SUP.MEMB ETANCH.BAS</t>
  </si>
  <si>
    <t>(*)PROF BARDAGE CHENEAU</t>
  </si>
  <si>
    <t>PROFILE FIXATIOBARDAGE</t>
  </si>
  <si>
    <t>CHEVRO156MM RENFORCE</t>
  </si>
  <si>
    <t>CHEVROMOULURE 230 MM</t>
  </si>
  <si>
    <t>PATTE REPRISE REHAUSSE</t>
  </si>
  <si>
    <t>CHEVRO106MM</t>
  </si>
  <si>
    <t>7624/4</t>
  </si>
  <si>
    <t>CAPOT CLIPPE 31</t>
  </si>
  <si>
    <t>7626/4</t>
  </si>
  <si>
    <t>(*)BAVETTE ETANCHEITE</t>
  </si>
  <si>
    <t>CHENEAU 230</t>
  </si>
  <si>
    <t>7628/4</t>
  </si>
  <si>
    <t>(*)COFFRE VOLET ROUL 257</t>
  </si>
  <si>
    <t>DEMI ARETIER ARTICULE</t>
  </si>
  <si>
    <t>SUP PVC ARETIER ARTICULE</t>
  </si>
  <si>
    <t>7635TH</t>
  </si>
  <si>
    <t>CHEVRODE RIVE</t>
  </si>
  <si>
    <t>(*)REPRISE ARTICULATION</t>
  </si>
  <si>
    <t>7637TH</t>
  </si>
  <si>
    <t>CHEVRORIVE 105 MM</t>
  </si>
  <si>
    <t>SUPPORT BORDE VR</t>
  </si>
  <si>
    <t>7646/4</t>
  </si>
  <si>
    <t>CHEVRON 156MM</t>
  </si>
  <si>
    <t>ECLISSE REHAUSSE / 7229</t>
  </si>
  <si>
    <t>*COFFRE A STORE</t>
  </si>
  <si>
    <t>CHEVRON 106MM SEMI RENF</t>
  </si>
  <si>
    <t>7653/4</t>
  </si>
  <si>
    <t>7655/4</t>
  </si>
  <si>
    <t>TRAVERSE INTERM TUB</t>
  </si>
  <si>
    <t>SUPPORT BORDE</t>
  </si>
  <si>
    <t>7658THP</t>
  </si>
  <si>
    <t>ARTICULA BORDEE DRAINEE</t>
  </si>
  <si>
    <t>PORTE JOINT ARTICULATION</t>
  </si>
  <si>
    <t>CHEVRON 106MM RENFORCE</t>
  </si>
  <si>
    <t>7661/4</t>
  </si>
  <si>
    <t>ARETIER MOULURE 160MM</t>
  </si>
  <si>
    <t>7662/4</t>
  </si>
  <si>
    <t>ARET MOUL 180 SS CAGE</t>
  </si>
  <si>
    <t>7664/4</t>
  </si>
  <si>
    <t>CAPOT TRAVERSE INTERM</t>
  </si>
  <si>
    <t>PROFIL NOUE</t>
  </si>
  <si>
    <t>7665/4</t>
  </si>
  <si>
    <t>CAPOT ARETIER</t>
  </si>
  <si>
    <t>7668TH</t>
  </si>
  <si>
    <t>(*)PROFIL DE LIAISON</t>
  </si>
  <si>
    <t>CAPOT INTERIEUR ARETIER</t>
  </si>
  <si>
    <t>JOINT FAITIERE EPINE</t>
  </si>
  <si>
    <t>ADAPTATEUR POUTRE BOIS</t>
  </si>
  <si>
    <t>ARTICULATION NOUE</t>
  </si>
  <si>
    <t>ARTICULATION CHEVRON 108</t>
  </si>
  <si>
    <t>PROFIL DE FINITION</t>
  </si>
  <si>
    <t>7680TH</t>
  </si>
  <si>
    <t>(*)POTEAU 180°</t>
  </si>
  <si>
    <t>7681TH</t>
  </si>
  <si>
    <t>(*)POTEAU 90° RENTRANT</t>
  </si>
  <si>
    <t>7682TH</t>
  </si>
  <si>
    <t>(*)POTEAU 90° SORTANT</t>
  </si>
  <si>
    <t>7683TH</t>
  </si>
  <si>
    <t>(*)POTEAU 150°</t>
  </si>
  <si>
    <t>7684TH</t>
  </si>
  <si>
    <t>(*)POTEAU 135°</t>
  </si>
  <si>
    <t>(*)ASS QUEUE DE BILLARD</t>
  </si>
  <si>
    <t>ARTICULATIOCHEVRO156</t>
  </si>
  <si>
    <t>7691TH</t>
  </si>
  <si>
    <t>CHEVRORIVE 70</t>
  </si>
  <si>
    <t>ARETIER MOULURE 230MM</t>
  </si>
  <si>
    <t>TUBE DIAM 16X1,5 /7751</t>
  </si>
  <si>
    <t>CHENEAU VR LG 4M</t>
  </si>
  <si>
    <t>CAPOT MOULURE VR</t>
  </si>
  <si>
    <t>7785/4</t>
  </si>
  <si>
    <t>CAPOT MOULURE VR LG 4M</t>
  </si>
  <si>
    <t>CHEVRON MOULUREE 66MM</t>
  </si>
  <si>
    <t>7816/4</t>
  </si>
  <si>
    <t>7816/4M</t>
  </si>
  <si>
    <t>CAPOT CLIPPE 39</t>
  </si>
  <si>
    <t>CAPOT CLIPPE 39 DECALE</t>
  </si>
  <si>
    <t>CAPOT DECALE A VISSER</t>
  </si>
  <si>
    <t>(*)SUPPORT 90° COUL VR</t>
  </si>
  <si>
    <t>(*)ACC BAS DE COFFRE</t>
  </si>
  <si>
    <t>ARETIER MOULURE 126</t>
  </si>
  <si>
    <t>CAPOT CLIPPE 36</t>
  </si>
  <si>
    <t>CAPOT VISSE 36</t>
  </si>
  <si>
    <t>7836/4</t>
  </si>
  <si>
    <t>TRAVERSE 116MM</t>
  </si>
  <si>
    <t>TRAVERSE 157MM</t>
  </si>
  <si>
    <t>CAPOT 16MM L=60MM</t>
  </si>
  <si>
    <t>SERREUR PERFORE</t>
  </si>
  <si>
    <t>8104P</t>
  </si>
  <si>
    <t>PROFIL SERREUR 60MM</t>
  </si>
  <si>
    <t>CAPOT DE 20MM L60MM</t>
  </si>
  <si>
    <t>MONTANT 60X158MM</t>
  </si>
  <si>
    <t>TRAVERSE 168MM</t>
  </si>
  <si>
    <t>MONTANT 60X170MM</t>
  </si>
  <si>
    <t>MONTANT 73X54</t>
  </si>
  <si>
    <t>MONTANT 100X54</t>
  </si>
  <si>
    <t>MONTANT 150X54</t>
  </si>
  <si>
    <t>TRAVERSE 53X54</t>
  </si>
  <si>
    <t>CAPOT EXT.46 ARRONDI</t>
  </si>
  <si>
    <t>*PARCLOSE 9</t>
  </si>
  <si>
    <t>PARCLOSE 18</t>
  </si>
  <si>
    <t>CAPOT OGIVE 89.5</t>
  </si>
  <si>
    <t>CAPOT OGIVE 70</t>
  </si>
  <si>
    <t>CAPOT EN H</t>
  </si>
  <si>
    <t>SERREUR 70 MM PERFORE</t>
  </si>
  <si>
    <t>8290P</t>
  </si>
  <si>
    <t>PROFIL SERREUR;L=70MM</t>
  </si>
  <si>
    <t>CAPOT 16</t>
  </si>
  <si>
    <t>CAPOT 20</t>
  </si>
  <si>
    <t>CAPOT SERREUR</t>
  </si>
  <si>
    <t>CAPOT DE H=16; L=70MM</t>
  </si>
  <si>
    <t>SERREUR DRAINAGE PREPERC</t>
  </si>
  <si>
    <t>SERREUR 70 PERFORE DRAIN</t>
  </si>
  <si>
    <t>MONTANT 31</t>
  </si>
  <si>
    <t>MONTANT 58</t>
  </si>
  <si>
    <t>MONTANT 78</t>
  </si>
  <si>
    <t>MONTANT 98</t>
  </si>
  <si>
    <t>MONTANT 118</t>
  </si>
  <si>
    <t>MONTANT 138</t>
  </si>
  <si>
    <t>MONTANT 158</t>
  </si>
  <si>
    <t>MONTANT 178</t>
  </si>
  <si>
    <t>MONTANT 198</t>
  </si>
  <si>
    <t>MONTANT 218</t>
  </si>
  <si>
    <t>MONTANT 238</t>
  </si>
  <si>
    <t>TRAVERSE 31</t>
  </si>
  <si>
    <t>TRAVERSE 58</t>
  </si>
  <si>
    <t>TRAVERSE 78</t>
  </si>
  <si>
    <t>TRAVERSE 98</t>
  </si>
  <si>
    <t>TRAVERSE 118</t>
  </si>
  <si>
    <t>TRAVERSE 138</t>
  </si>
  <si>
    <t>MONTANT H=31; L=70MM</t>
  </si>
  <si>
    <t>MONTANT DE 218MM</t>
  </si>
  <si>
    <t>POTEAU D’ANGLE</t>
  </si>
  <si>
    <t>PROFIL DE DILATATION A98</t>
  </si>
  <si>
    <t>PROFIL DE DILATATION B98</t>
  </si>
  <si>
    <t>PROFIL DE DILATATION 118</t>
  </si>
  <si>
    <t>PROFIL DE DILATATION 138</t>
  </si>
  <si>
    <t>PROF.DE DILATATION B138</t>
  </si>
  <si>
    <t>PARCLOSE 10</t>
  </si>
  <si>
    <t>PARCLOSE 20</t>
  </si>
  <si>
    <t>PARCLOSE 30</t>
  </si>
  <si>
    <t>SERREUR VERRIERE</t>
  </si>
  <si>
    <t>PROFIL ADAPTATION</t>
  </si>
  <si>
    <t>OUVRANT ITALIENNE DESIGN</t>
  </si>
  <si>
    <t>DORMANT ITALIENNE DESIGN</t>
  </si>
  <si>
    <t>8565P</t>
  </si>
  <si>
    <t>SERREUR PRE-PERC</t>
  </si>
  <si>
    <t>REDUCTEUR MONTANT 30MM</t>
  </si>
  <si>
    <t>RENFORT MONTANT 8569</t>
  </si>
  <si>
    <t>REDUCTEUR MONTANT 20MM</t>
  </si>
  <si>
    <t>REDUCTEUR MONTANT 10MM</t>
  </si>
  <si>
    <t>OUVRANT POMPIER</t>
  </si>
  <si>
    <t>DORMANT POMPIER</t>
  </si>
  <si>
    <t>CADRE FIXE OUVRANT 24</t>
  </si>
  <si>
    <t>TRAVERSE RENFORCEE</t>
  </si>
  <si>
    <t>MONTANT 116X72.5</t>
  </si>
  <si>
    <t>MONTANT 93,5X72,5</t>
  </si>
  <si>
    <t>MONTANT 82X72.5</t>
  </si>
  <si>
    <t>DEMI TRAVERSE RENFORCEE</t>
  </si>
  <si>
    <t>DEMI MONTANT 54,5X42,7</t>
  </si>
  <si>
    <t>PARCLOSE 27</t>
  </si>
  <si>
    <t>PARCLOSE RIVETER</t>
  </si>
  <si>
    <t>8843TH</t>
  </si>
  <si>
    <t>CADRE OUVRANT RPTH</t>
  </si>
  <si>
    <t>CADRE OUV VEC TH BL</t>
  </si>
  <si>
    <t>DEMI MONTANT 116MM</t>
  </si>
  <si>
    <t>PARCLOSE VEP VITRAGE=43</t>
  </si>
  <si>
    <t>CHICANE RAPPORTEE</t>
  </si>
  <si>
    <t>COUVRE JOINT 70</t>
  </si>
  <si>
    <t>COUVRE JOINT 50</t>
  </si>
  <si>
    <t>COUVRE JOINT 20</t>
  </si>
  <si>
    <t>BAVETTE 25</t>
  </si>
  <si>
    <t>COUVRE JOINT 35MM TOLE</t>
  </si>
  <si>
    <t>COUVRE JOINT 70MM TOLE</t>
  </si>
  <si>
    <t>COUVRE JOINT 30</t>
  </si>
  <si>
    <t>CVRE JOINT 50 MOUL TOLE</t>
  </si>
  <si>
    <t>CVRE JOINT 70 MOUL TOLE</t>
  </si>
  <si>
    <t>COUVRE JOINT 35 MOULURE</t>
  </si>
  <si>
    <t>COUVRE JOINT 50 MM</t>
  </si>
  <si>
    <t>MONTANT EXT. SIMPLE</t>
  </si>
  <si>
    <t>9190/4</t>
  </si>
  <si>
    <t>MONTANT EXT. RENFORCE</t>
  </si>
  <si>
    <t>9191/4</t>
  </si>
  <si>
    <t>MONTANT CROIS. SIMPLE</t>
  </si>
  <si>
    <t>9192/4</t>
  </si>
  <si>
    <t>MONTANT CROIS. RENFORCE</t>
  </si>
  <si>
    <t>9194/4</t>
  </si>
  <si>
    <t>TRAVERSE HAUTE ET BASSE</t>
  </si>
  <si>
    <t>9290/4TH</t>
  </si>
  <si>
    <t>9290TH</t>
  </si>
  <si>
    <t>9291/4TH</t>
  </si>
  <si>
    <t>MONTANT LAT. RENFORCE</t>
  </si>
  <si>
    <t>9291TH</t>
  </si>
  <si>
    <t>9292/4TH</t>
  </si>
  <si>
    <t>9292TH</t>
  </si>
  <si>
    <t>9294/4TH</t>
  </si>
  <si>
    <t>9294TH</t>
  </si>
  <si>
    <t>9295TH</t>
  </si>
  <si>
    <t>TRAV. BASSE</t>
  </si>
  <si>
    <t>9296TH</t>
  </si>
  <si>
    <t>DORM. PERIPH.2 RAILS O</t>
  </si>
  <si>
    <t>DORM. PERI.2 RAILS O CJ</t>
  </si>
  <si>
    <t>DORM. PERIPH.3 RAILS O</t>
  </si>
  <si>
    <t>DORM. RAPPORTE 2 RAILS O</t>
  </si>
  <si>
    <t>DORMANT GALANDAGE</t>
  </si>
  <si>
    <t>CAPOT INT GALANDAGE</t>
  </si>
  <si>
    <t>CAPOT INT COUPE GAL</t>
  </si>
  <si>
    <t>SUP. CHICANE RAPPORTE</t>
  </si>
  <si>
    <t>CAPOT CHICANE RAPPORTEE</t>
  </si>
  <si>
    <t>CLOSOIR INT GAL 2 RAILS</t>
  </si>
  <si>
    <t>SUPPORT CAPOT POUR GAL</t>
  </si>
  <si>
    <t>CAPOT EXT POUR COULISSE</t>
  </si>
  <si>
    <t>JOINTEMENT VANTAUX</t>
  </si>
  <si>
    <t>*CAPOT EXTERIEUR 40°</t>
  </si>
  <si>
    <t>9356TH</t>
  </si>
  <si>
    <t>DORM.MONORAIL GORGE CLIP</t>
  </si>
  <si>
    <t>9357TH</t>
  </si>
  <si>
    <t>DORMANT MONORAIL DROIT</t>
  </si>
  <si>
    <t>9359TH</t>
  </si>
  <si>
    <t>9363TH</t>
  </si>
  <si>
    <t>9364TH</t>
  </si>
  <si>
    <t>9365TH</t>
  </si>
  <si>
    <t>DORM. PERIP.2RAILS OCJ</t>
  </si>
  <si>
    <t>9366TH</t>
  </si>
  <si>
    <t>DORMANT MOUSTIQUAIRE</t>
  </si>
  <si>
    <t>9367TH</t>
  </si>
  <si>
    <t>DORM. RAPP. 2 RAILS O.</t>
  </si>
  <si>
    <t>9368TH</t>
  </si>
  <si>
    <t>DORM. PERIPH. 2 R MIXTE</t>
  </si>
  <si>
    <t>9371TH</t>
  </si>
  <si>
    <t>9373TH</t>
  </si>
  <si>
    <t>9374TH</t>
  </si>
  <si>
    <t>DORM. PERIPH.3 R MIXTE</t>
  </si>
  <si>
    <t>9375TH</t>
  </si>
  <si>
    <t>DORMANT GAL 1 RAIL</t>
  </si>
  <si>
    <t>9376TH</t>
  </si>
  <si>
    <t>DORMANT GAL 2 RAILS</t>
  </si>
  <si>
    <t>9377TH</t>
  </si>
  <si>
    <t>DORMANT GAL 2 RAILS 80MM</t>
  </si>
  <si>
    <t>CLOSOIR DORM. MONORAIL</t>
  </si>
  <si>
    <t>CLOSOIR INT. HORIZONTAL</t>
  </si>
  <si>
    <t>CLOSOIR INT. VERTICAL</t>
  </si>
  <si>
    <t>REJET D’EAU-MONORAIL</t>
  </si>
  <si>
    <t>RAIL HAUT RAPPORTE</t>
  </si>
  <si>
    <t>SUPPORT ETROIT EXT GAL</t>
  </si>
  <si>
    <t>PROFIL DE FINITION INT</t>
  </si>
  <si>
    <t>KIT CUVETTE SIMPLE 45°</t>
  </si>
  <si>
    <t>KIT CUVETTE DOUBLE 45°</t>
  </si>
  <si>
    <t>KIT CUVETTE DB CLE 45°</t>
  </si>
  <si>
    <t>KIT CUV SIMPLE AUTO45</t>
  </si>
  <si>
    <t>BARREAU 60X20</t>
  </si>
  <si>
    <t>LAME 340X20</t>
  </si>
  <si>
    <t>BARREAU 200X20</t>
  </si>
  <si>
    <t>LAME 20X20MM CARRE</t>
  </si>
  <si>
    <t>LAME 100X20MM</t>
  </si>
  <si>
    <t>LAME 100MM AVEC ALVEO</t>
  </si>
  <si>
    <t>LAME 170X20MM</t>
  </si>
  <si>
    <t>DORMANT CAGE A TOLE</t>
  </si>
  <si>
    <t>DORMANT A FOND PLAT</t>
  </si>
  <si>
    <t>DORMANT CAGE A TOLE PF</t>
  </si>
  <si>
    <t>DORMANT FOND PLAT GC</t>
  </si>
  <si>
    <t>DORMANT A L’ITALIENNE</t>
  </si>
  <si>
    <t>DORMANT DE RENOVATION</t>
  </si>
  <si>
    <t>PROFIL OUV ITALIENNE</t>
  </si>
  <si>
    <t>INVERS. FEUILLURE ITAL</t>
  </si>
  <si>
    <t>DORMANT RECOUVR.TAP 100</t>
  </si>
  <si>
    <t>PROFIL RECOUVR.TAP 120</t>
  </si>
  <si>
    <t>TRAVERSE OUVRANT</t>
  </si>
  <si>
    <t>MENEAU 71.5 MM</t>
  </si>
  <si>
    <t>410031/1</t>
  </si>
  <si>
    <t>MENEAU 71.5 MM.</t>
  </si>
  <si>
    <t>MENEAU RENFORCE 71.5 MM</t>
  </si>
  <si>
    <t>MENEAU 117 MM</t>
  </si>
  <si>
    <t>MENEAU RENFORCE 117 MM</t>
  </si>
  <si>
    <t>MENEAU 168 MM</t>
  </si>
  <si>
    <t>OUVRANT FRANCAISE CHAN.</t>
  </si>
  <si>
    <t>OUVRANT FRANCAISE DROIT</t>
  </si>
  <si>
    <t>OUVRANT PF A LA FRAN.</t>
  </si>
  <si>
    <t>410044N</t>
  </si>
  <si>
    <t>OUVR. PF FRANCAISE</t>
  </si>
  <si>
    <t>JOINTEMENT PF SM</t>
  </si>
  <si>
    <t>OUVRANT PF</t>
  </si>
  <si>
    <t>JOINTEMENT PF GRAND OUV</t>
  </si>
  <si>
    <t>DORMANT PLAT INT</t>
  </si>
  <si>
    <t>DORMANT 124MM</t>
  </si>
  <si>
    <t>MONTANT FIXE MONORAIL</t>
  </si>
  <si>
    <t>DORMANT ITE DRAIN.DIRECT</t>
  </si>
  <si>
    <t>PROFIL DE LIAISO180°</t>
  </si>
  <si>
    <t>PROFIL DE LIAISO135°</t>
  </si>
  <si>
    <t>PROFIL DE LIAISO90°</t>
  </si>
  <si>
    <t>PROFIL DE LIAISON VAR.</t>
  </si>
  <si>
    <t>DORMANT ITE</t>
  </si>
  <si>
    <t>DORMANT DRAINAGE DIRECT</t>
  </si>
  <si>
    <t>OUVRANT CAGE DE 16</t>
  </si>
  <si>
    <t>OUV JOINT SF CAGE DE 16</t>
  </si>
  <si>
    <t>DORMANT HT 57MM</t>
  </si>
  <si>
    <t>JONCTION 3 RAILS</t>
  </si>
  <si>
    <t>MENEAU 84 MM</t>
  </si>
  <si>
    <t>DORMANT D’INTEGRATION</t>
  </si>
  <si>
    <t>RENFORT 50-70</t>
  </si>
  <si>
    <t>OUVRANT FRANC.AFFLEURANT</t>
  </si>
  <si>
    <t>OUVRANT FRANC.AFFLEUR.SF</t>
  </si>
  <si>
    <t>DORMANT CAGE A TOLE OC</t>
  </si>
  <si>
    <t>DORMANT PLAT OC</t>
  </si>
  <si>
    <t>DORMANT HAUT CC OC</t>
  </si>
  <si>
    <t>DORMANT OC70 CAGE A TOLE</t>
  </si>
  <si>
    <t>DORMANT RENO OC</t>
  </si>
  <si>
    <t>DORMANT TAPEE INT 120</t>
  </si>
  <si>
    <t>TRAVERSE DT OC 70 109MM</t>
  </si>
  <si>
    <t>MENEAU RENFORCE 109.5 MM</t>
  </si>
  <si>
    <t>MENEAU 155 MM</t>
  </si>
  <si>
    <t>TRAVERSE OUVRANT 72MM</t>
  </si>
  <si>
    <t>MENEAU 206 MM</t>
  </si>
  <si>
    <t>MENEAU ASYMETRIQUE 90.5</t>
  </si>
  <si>
    <t>MENEAU ASYMETRIQUE 80</t>
  </si>
  <si>
    <t>DORMANT CD BAS 120 OC</t>
  </si>
  <si>
    <t>DORMANT CD TRAV. HT 120</t>
  </si>
  <si>
    <t>DORMANT CD MONT.120 OC</t>
  </si>
  <si>
    <t>DORMANT RENOVATION SPE</t>
  </si>
  <si>
    <t>DORMANT CD BAS 160 OC</t>
  </si>
  <si>
    <t>DORMANT CD HT 160MM OC</t>
  </si>
  <si>
    <t>DORMANT CD LAT. 160 MM</t>
  </si>
  <si>
    <t>DORMANT ITE OC OC</t>
  </si>
  <si>
    <t>DORMANT DRAIN.DIR.OC</t>
  </si>
  <si>
    <t>MONTANT SERRURE</t>
  </si>
  <si>
    <t>DORMANT CD MT 100MM</t>
  </si>
  <si>
    <t>DORMANT CD HT 100MM</t>
  </si>
  <si>
    <t>DORMANT CD BAS 100MM</t>
  </si>
  <si>
    <t>DORMANT CD LAT 180MM</t>
  </si>
  <si>
    <t>DORMANT CD HT 180MM</t>
  </si>
  <si>
    <t>DORMANT CD BAS 180MM</t>
  </si>
  <si>
    <t>DORMANT DE HT: 200MM</t>
  </si>
  <si>
    <t>MONTANT SEMI-FIXE</t>
  </si>
  <si>
    <t>DORMANT 83 CAGE A TOLE</t>
  </si>
  <si>
    <t>DORM.FON.PLAT DRAI.CACHE</t>
  </si>
  <si>
    <t>DORM.FON.PLAT DRAI.DIREC</t>
  </si>
  <si>
    <t>*BATTUE RAPPORTEE.C16</t>
  </si>
  <si>
    <t>LIAISON CAGE A TOLE</t>
  </si>
  <si>
    <t>P. DE LIAISON STATIQUE</t>
  </si>
  <si>
    <t>COUVRE JOINT PLAT 70 MM</t>
  </si>
  <si>
    <t>COUVRE JOINT 24MM</t>
  </si>
  <si>
    <t>COUVRE JOINT 35MM</t>
  </si>
  <si>
    <t>ADAPTATION FACADE</t>
  </si>
  <si>
    <t>TAPEE 120MM</t>
  </si>
  <si>
    <t>TAPEE 140MM</t>
  </si>
  <si>
    <t>TAPEE 160MM</t>
  </si>
  <si>
    <t>TAPEE RAPPORTEE DE 200MM</t>
  </si>
  <si>
    <t>COUVRE JOINT RENO ARRON.</t>
  </si>
  <si>
    <t>COUVRE JOINT RENO CHANF.</t>
  </si>
  <si>
    <t>COUVRE JOINT RENO DROIT.</t>
  </si>
  <si>
    <t>BAVETTE 100MM</t>
  </si>
  <si>
    <t>BAVETTE 120MM</t>
  </si>
  <si>
    <t>BAVETTE 140MM</t>
  </si>
  <si>
    <t>BAVETTE 160MM</t>
  </si>
  <si>
    <t>BAVETTE 40MM</t>
  </si>
  <si>
    <t>COUVRE JOINT 50MM</t>
  </si>
  <si>
    <t>C.J. RENO. CHANF. 70MM</t>
  </si>
  <si>
    <t>PARCLOSE DROITE /24 A 26</t>
  </si>
  <si>
    <t>PARCLOSE DROITE /27 A 29</t>
  </si>
  <si>
    <t>PARCLOSE DROITE /30 A 32</t>
  </si>
  <si>
    <t>PARCLOSE ARR /24 A 26</t>
  </si>
  <si>
    <t>PARCLOSE ARRO /27 A 29</t>
  </si>
  <si>
    <t>PARCLOSE ARRO /30 A 32</t>
  </si>
  <si>
    <t>PARCLOSE CAR /24 A 26</t>
  </si>
  <si>
    <t>PARCLOSE CAR /27 A 29</t>
  </si>
  <si>
    <t>PARCLOSE CAR /30 A 32</t>
  </si>
  <si>
    <t>PARCLOSE CARREE /42 A 44</t>
  </si>
  <si>
    <t>PARCLOSE CHAN /24 A 26</t>
  </si>
  <si>
    <t>PARCLOSE CHAN /27 A 29</t>
  </si>
  <si>
    <t>PARCLOSE CHAN /30 A 32</t>
  </si>
  <si>
    <t>BAVETTE DE 200MM</t>
  </si>
  <si>
    <t>BAVETTE TUBUL. 100 RJD</t>
  </si>
  <si>
    <t>BAVETTE TUBUL. 100 RJA</t>
  </si>
  <si>
    <t>COUVRE JOINT RENO 80MM</t>
  </si>
  <si>
    <t>CACHE FEUILLURE</t>
  </si>
  <si>
    <t>BAVETTE TUBULAIRE A R.GE</t>
  </si>
  <si>
    <t>BAVETTE CLIP. DIRECT 15</t>
  </si>
  <si>
    <t>BAVETTE CLIP. DIRECT 141</t>
  </si>
  <si>
    <t>TAPEE RAPPORTEE 180MM</t>
  </si>
  <si>
    <t>TRAVERSE PETIT BOIS</t>
  </si>
  <si>
    <t>PARCLOSE DRT 8 A 11MM</t>
  </si>
  <si>
    <t>PARCLOSE CLIP. D 52 A 55</t>
  </si>
  <si>
    <t>LIAISON STAT. GRDE CAGE</t>
  </si>
  <si>
    <t>BAVETTE DE 180MM</t>
  </si>
  <si>
    <t>PARCLOSE DT VIT 45 A 48</t>
  </si>
  <si>
    <t>ETANCHEITE SOUS TRAVERSE</t>
  </si>
  <si>
    <t>PARCLOSE DROITE 36/38MM</t>
  </si>
  <si>
    <t>TAPEE DE RENOVATION</t>
  </si>
  <si>
    <t>BAVETTE DE RENOVATION</t>
  </si>
  <si>
    <t>PARCLOSE DT 36 A 39MM</t>
  </si>
  <si>
    <t>PARCLOSE DTE 32 A 35MM</t>
  </si>
  <si>
    <t>PARCLOSE DTE 45 A 48MM</t>
  </si>
  <si>
    <t>CAPOT MONTANT SEMI-FIXE</t>
  </si>
  <si>
    <t>RALLONGE DE BATTUE</t>
  </si>
  <si>
    <t>CAPOT TRAVERSE D’OUV.</t>
  </si>
  <si>
    <t>BATTEMENT CAGE DE 16</t>
  </si>
  <si>
    <t>CAPOT TRAVERSE OUVRANT</t>
  </si>
  <si>
    <t>RENFORT JOINTEMENT SF</t>
  </si>
  <si>
    <t>PARCLOSE DT 27 A 29MM</t>
  </si>
  <si>
    <t>PARCLOSE DT 30 A 32MM</t>
  </si>
  <si>
    <t>PARCLOSE DT EP33 A 35</t>
  </si>
  <si>
    <t>PARCLOSE DT EP36 A 38</t>
  </si>
  <si>
    <t>PARCLOSE DT 42 A 47 MM</t>
  </si>
  <si>
    <t>PARCLOSE DT 24 A 26MM</t>
  </si>
  <si>
    <t>PARCLOSE MT SERRURE</t>
  </si>
  <si>
    <t>REJET D EAU</t>
  </si>
  <si>
    <t>BEQUILLE SPLE PORTE ZED</t>
  </si>
  <si>
    <t>PAUMELLE OF CAGE DE 16</t>
  </si>
  <si>
    <t>DORMANT 36.5 GORGE A TL</t>
  </si>
  <si>
    <t>DORMANT 36.5 FOND PLAT</t>
  </si>
  <si>
    <t>DORMANT 39.7 GORGE A TL</t>
  </si>
  <si>
    <t>DORMANT 39.7 FOND PLAT</t>
  </si>
  <si>
    <t>PLINTHE COUPE DROITE</t>
  </si>
  <si>
    <t>510008/1</t>
  </si>
  <si>
    <t>PLINTHE COUPE DROITE 1M</t>
  </si>
  <si>
    <t>DORMANT 39,7 MIXTE</t>
  </si>
  <si>
    <t>OUVRANT ANTI PINCE DOIGT</t>
  </si>
  <si>
    <t>DORMANT ANTI-PINCE DOIGT</t>
  </si>
  <si>
    <t>BATTUE RAPPORTEE DA</t>
  </si>
  <si>
    <t>DORMANT CAGE A CLIP</t>
  </si>
  <si>
    <t>JONCTIORENFORCEE</t>
  </si>
  <si>
    <t>TRAVERSE REDUITE</t>
  </si>
  <si>
    <t>TRAVERSE OUVRANT RED.</t>
  </si>
  <si>
    <t>TRAVERSE RED. LG 100</t>
  </si>
  <si>
    <t>TRAVERSE RED. LG 125</t>
  </si>
  <si>
    <t>DORMANT 39.7 CAGE T OC</t>
  </si>
  <si>
    <t>BATTUE RAP.COMETE ANG</t>
  </si>
  <si>
    <t>REJET D’EAU OUVR. PERIPH</t>
  </si>
  <si>
    <t>PROFIL OUVR.VENT.ELEC.</t>
  </si>
  <si>
    <t>PROFIL DORM.VENT.ELEC.</t>
  </si>
  <si>
    <t>REJET D’EAU POUR PLINTHE</t>
  </si>
  <si>
    <t>PROFIL POIGNEE DE TIRAGE</t>
  </si>
  <si>
    <t>SEUIL TRADITIONNEL</t>
  </si>
  <si>
    <t>DEMI CAPOT OUVRANT APD</t>
  </si>
  <si>
    <t>CORNIERE PORTE APD 50TH</t>
  </si>
  <si>
    <t>PORTE BROSSE DORMANT</t>
  </si>
  <si>
    <t>PORTE BROSSE/510008</t>
  </si>
  <si>
    <t>CLOSOIR 70</t>
  </si>
  <si>
    <t>TAPEE DE 100 MM RPT</t>
  </si>
  <si>
    <t>TAPEE DE 120 MM RPT</t>
  </si>
  <si>
    <t>TAPEE DE 100 MM RPT ESP</t>
  </si>
  <si>
    <t>1/2 PROF POTEAU 150° 124</t>
  </si>
  <si>
    <t>1/2 PROF POTEAU 135° 124</t>
  </si>
  <si>
    <t>710003N</t>
  </si>
  <si>
    <t>POTEAU 90° SORTANT 124</t>
  </si>
  <si>
    <t>POTEAU 180° 124MM</t>
  </si>
  <si>
    <t>POTEAU 135° 138MM</t>
  </si>
  <si>
    <t>CAPOT 150° CHANFREINE</t>
  </si>
  <si>
    <t>CAPOT 135° CHANF</t>
  </si>
  <si>
    <t>CAPOT 90° CHANFREINE</t>
  </si>
  <si>
    <t>CAPOT 180° EXTREMITE</t>
  </si>
  <si>
    <t>JONCTION DORMANT 124MM</t>
  </si>
  <si>
    <t>FINITION PLAT</t>
  </si>
  <si>
    <t>PROF FINITION POTEAU</t>
  </si>
  <si>
    <t>PROFIL FINITION RIVE</t>
  </si>
  <si>
    <t>SUPPORT COULISSES</t>
  </si>
  <si>
    <t>PROFIL EXT RIVE 135MM</t>
  </si>
  <si>
    <t>PROFIL INT RIVE 135MM</t>
  </si>
  <si>
    <t>CAPOT 90°</t>
  </si>
  <si>
    <t>CAPOT 180° EXTREM</t>
  </si>
  <si>
    <t>PROFIL DE BASE</t>
  </si>
  <si>
    <t>720050/5</t>
  </si>
  <si>
    <t>PROFIL LATERAL</t>
  </si>
  <si>
    <t>720051/5</t>
  </si>
  <si>
    <t>GOUTTIERE</t>
  </si>
  <si>
    <t>720053/5</t>
  </si>
  <si>
    <t>COUVERCLE</t>
  </si>
  <si>
    <t>720054/5</t>
  </si>
  <si>
    <t>SUPPORT LAME COTE MOT</t>
  </si>
  <si>
    <t>720055/5</t>
  </si>
  <si>
    <t>720056N</t>
  </si>
  <si>
    <t>LAME PERGOLA</t>
  </si>
  <si>
    <t>720056N3</t>
  </si>
  <si>
    <t>GOULOTTE</t>
  </si>
  <si>
    <t>720057/5</t>
  </si>
  <si>
    <t>TRINGLE</t>
  </si>
  <si>
    <t>POUTRE 2 MODULES</t>
  </si>
  <si>
    <t>720066/5</t>
  </si>
  <si>
    <t>COLLIER DESCENTE DIAM 80</t>
  </si>
  <si>
    <t>BIELLETTE MOTEUR</t>
  </si>
  <si>
    <t>DORMANT 2 RAILS</t>
  </si>
  <si>
    <t>DORMANT 2 RAILS RECU EAU</t>
  </si>
  <si>
    <t>DORMANT 3 RAILS</t>
  </si>
  <si>
    <t>DORMANT 3 RAILS RECU EAU</t>
  </si>
  <si>
    <t>DORMANT 2 RAILS RENO</t>
  </si>
  <si>
    <t>DORMANT 2 RAILS PLAT INT</t>
  </si>
  <si>
    <t>DORMANT 2 RAILS 124MM</t>
  </si>
  <si>
    <t>DORMANT 3 RAILS 124MM</t>
  </si>
  <si>
    <t>MONTANT EXTREMITE SIMPLE</t>
  </si>
  <si>
    <t>910010/4</t>
  </si>
  <si>
    <t>MONTANT EXTREMITE CARRE</t>
  </si>
  <si>
    <t>910011/4</t>
  </si>
  <si>
    <t>MONTANT VTX LIGNE CARRE</t>
  </si>
  <si>
    <t>910012/4</t>
  </si>
  <si>
    <t>MONTANT EXTREMITE ROND</t>
  </si>
  <si>
    <t>910013/4</t>
  </si>
  <si>
    <t>MONTANT VTX LIGNE ROND</t>
  </si>
  <si>
    <t>910014/4</t>
  </si>
  <si>
    <t>910016B</t>
  </si>
  <si>
    <t>MONTANT RENFORT REVERS</t>
  </si>
  <si>
    <t>MONTANT CROISEMENT SIMPL</t>
  </si>
  <si>
    <t>910020/4</t>
  </si>
  <si>
    <t>MONTANT CROISEMENT CARRE</t>
  </si>
  <si>
    <t>910021/4</t>
  </si>
  <si>
    <t>MONTANT CROISEMENT ROND</t>
  </si>
  <si>
    <t>910022/4</t>
  </si>
  <si>
    <t>MONTANT CROISEMENT CLAS</t>
  </si>
  <si>
    <t>910023/4</t>
  </si>
  <si>
    <t>FINITION EXTER MONORAIL</t>
  </si>
  <si>
    <t>DORMANT 2 RAILS RECOUVR</t>
  </si>
  <si>
    <t>DORMANT 2 RAILS PLAT</t>
  </si>
  <si>
    <t>910051N</t>
  </si>
  <si>
    <t>DORMANT 3 RAILS PLAT</t>
  </si>
  <si>
    <t>DOR 2 RAILS FOND PLAT</t>
  </si>
  <si>
    <t>910210P</t>
  </si>
  <si>
    <t>SEUIL BAS PREDRAINE</t>
  </si>
  <si>
    <t>910211P</t>
  </si>
  <si>
    <t>SEUIL PREDRAINE 45</t>
  </si>
  <si>
    <t>SEUIL MONORAIL</t>
  </si>
  <si>
    <t>MONT CROISEMENT SIMPLE</t>
  </si>
  <si>
    <t>ANGLE SUPPORT GACHE</t>
  </si>
  <si>
    <t>MONTANT COUVRE RAIL</t>
  </si>
  <si>
    <t>RECUPERATEUR EAU RAPPORT</t>
  </si>
  <si>
    <t>CACHE VIS RECUPERATEUR</t>
  </si>
  <si>
    <t>SUPPORT CAPOT INTERIEUR</t>
  </si>
  <si>
    <t>SUPPORT CROISEMENT</t>
  </si>
  <si>
    <t>SUPPORT CROISEMENT VR</t>
  </si>
  <si>
    <t>PROF FINITION INT GAL</t>
  </si>
  <si>
    <t>CAPOT RECUP EAU GAL</t>
  </si>
  <si>
    <t>BAVETTE GALANDAGE</t>
  </si>
  <si>
    <t>CLOSOIR INT GAL</t>
  </si>
  <si>
    <t>CLOSOIR DORMANT MONORAIL</t>
  </si>
  <si>
    <t>MONT CROISEMENT GAL</t>
  </si>
  <si>
    <t>CACHE RAIL</t>
  </si>
  <si>
    <t>BAVETTE 110MM</t>
  </si>
  <si>
    <t>SEUIL PMR 2 RAILS</t>
  </si>
  <si>
    <t>SEUIL PMR 3 RAILS</t>
  </si>
  <si>
    <t>TAPEE DOUBLAGE 140 CGD</t>
  </si>
  <si>
    <t>TAPEE DOUBLAGE 160 CGD</t>
  </si>
  <si>
    <t>TAPEE DOUBLAGE 180 CGD</t>
  </si>
  <si>
    <t>TAPEE DOUBLAGE 200 CGD</t>
  </si>
  <si>
    <t>CAPOT DE CROISEMENT</t>
  </si>
  <si>
    <t>920222P</t>
  </si>
  <si>
    <t>RENFORT CROISEMENT</t>
  </si>
  <si>
    <t>CAPOT RENFORT CROISEMENT</t>
  </si>
  <si>
    <t>PARCLOSE D’ANGLE</t>
  </si>
  <si>
    <t>A5032</t>
  </si>
  <si>
    <t>PAUMELLE A CLAMER</t>
  </si>
  <si>
    <t>A5034</t>
  </si>
  <si>
    <t>PAUMELLE 3 BR. A CLAMER</t>
  </si>
  <si>
    <t>A5036</t>
  </si>
  <si>
    <t>GACHE FILANTE 1 VANTAIL</t>
  </si>
  <si>
    <t>A5037</t>
  </si>
  <si>
    <t>GACHE FILANTE 2 VANTAUX</t>
  </si>
  <si>
    <t>A5068</t>
  </si>
  <si>
    <t>PAUMELLE A CLAMER SS AXE</t>
  </si>
  <si>
    <t>A5080</t>
  </si>
  <si>
    <t>PAUMELLE 2B APPL. 67/20</t>
  </si>
  <si>
    <t>A5081</t>
  </si>
  <si>
    <t>PAUMELLE 2B APPL. 92/20</t>
  </si>
  <si>
    <t>A5082</t>
  </si>
  <si>
    <t>PAUMELLE D’ANGLE SERIE F</t>
  </si>
  <si>
    <t>A5083</t>
  </si>
  <si>
    <t>PAUMELLE D’ANGLE RPT</t>
  </si>
  <si>
    <t>A5084</t>
  </si>
  <si>
    <t>PAUMELLE D’ANGLE GD RPT</t>
  </si>
  <si>
    <t>A5086</t>
  </si>
  <si>
    <t>PAUMELLE 3B 67/20</t>
  </si>
  <si>
    <t>A5087</t>
  </si>
  <si>
    <t>PAUMELLE 3B 92/20</t>
  </si>
  <si>
    <t>P5001</t>
  </si>
  <si>
    <t>SEUIL PLAT 8 MM</t>
  </si>
  <si>
    <t>P5002</t>
  </si>
  <si>
    <t>SEUIL RENFORCE 11 MM</t>
  </si>
  <si>
    <t>23/20</t>
  </si>
  <si>
    <t>23/25</t>
  </si>
  <si>
    <t>SABOT DALLE 2 FIX.</t>
  </si>
  <si>
    <t>(*)EMBOUT MAIN COUR. 120</t>
  </si>
  <si>
    <t>FIXATION LISSE H.ET B.</t>
  </si>
  <si>
    <t>EMBOUT LISSE BASSE</t>
  </si>
  <si>
    <t>EMBOUT MAIN COUR.</t>
  </si>
  <si>
    <t>SABOT DEPORTE DALLE</t>
  </si>
  <si>
    <t>PINCE ORIENTABLE PR REMP</t>
  </si>
  <si>
    <t>EMBOUT MAIN COUR. 63</t>
  </si>
  <si>
    <t>FIXATION MUR.MAIN COUR.</t>
  </si>
  <si>
    <t>PINCE DLE MAIN COURANTE</t>
  </si>
  <si>
    <t>RAIL COULISSANT</t>
  </si>
  <si>
    <t>EMBOUT /318</t>
  </si>
  <si>
    <t>POIGNEE HT 130</t>
  </si>
  <si>
    <t>EMBOUT DECOUPE /1103</t>
  </si>
  <si>
    <t>POIGNEE POUSSOIR 250</t>
  </si>
  <si>
    <t>POIGNEE POUSSOIR 350</t>
  </si>
  <si>
    <t>ACCES.POSE POIGNEE G/140</t>
  </si>
  <si>
    <t>ACCES.POSE POIGNEE G5000</t>
  </si>
  <si>
    <t>ACCES.POSE PORTE VERRE</t>
  </si>
  <si>
    <t>FIX. MARECHAL DIAM. 40</t>
  </si>
  <si>
    <t>POIGNEE POUSSOIR TUB.350</t>
  </si>
  <si>
    <t>PAUMELLE CLARIT LUXE</t>
  </si>
  <si>
    <t>PIVOT BAS AXE 62.5</t>
  </si>
  <si>
    <t>PAUMELLE PORTE BOIS</t>
  </si>
  <si>
    <t>PAUMELLE PORTE ALU.BAGUE</t>
  </si>
  <si>
    <t>PAUMELLE PORTE ALU.ROULT</t>
  </si>
  <si>
    <t>PAUMELLE CHARIOT</t>
  </si>
  <si>
    <t>PAUMELLE EXTREM CHARIOT</t>
  </si>
  <si>
    <t>PAUMELLE GUIDE</t>
  </si>
  <si>
    <t>PAUMELLE EXTREM GUIDE</t>
  </si>
  <si>
    <t>1760N</t>
  </si>
  <si>
    <t>PAUMELLE RENF.ECO.REGLA.</t>
  </si>
  <si>
    <t>FERME PORTE BRAS COMPAS</t>
  </si>
  <si>
    <t>FERME PORTE BRAS GLISS.</t>
  </si>
  <si>
    <t>POIGNEE CUVETTE</t>
  </si>
  <si>
    <t>ARRET AU PIED</t>
  </si>
  <si>
    <t>1853N</t>
  </si>
  <si>
    <t>BEQUILLE SIMPLE CARRE 8</t>
  </si>
  <si>
    <t>1854N</t>
  </si>
  <si>
    <t>BEQUILLE DOUBLE CARRE 8</t>
  </si>
  <si>
    <t>BEQUILLE SIMPLE BOREALE</t>
  </si>
  <si>
    <t>BEQUILLE DBL CARRE 8MM</t>
  </si>
  <si>
    <t>*BEQUILLE SIMPLE HORUS</t>
  </si>
  <si>
    <t>*BEQUILLE DBL “HORUS”</t>
  </si>
  <si>
    <t>*ROSACE CYLINDRE</t>
  </si>
  <si>
    <t>*BEQUILLE OPERA DOUBLE</t>
  </si>
  <si>
    <t>ROSACE OPERA</t>
  </si>
  <si>
    <t>AERATEUR ENCASTRABLE</t>
  </si>
  <si>
    <t>VERROU SEMI-FIXE</t>
  </si>
  <si>
    <t>CREMONE POMPIER TOURNAN</t>
  </si>
  <si>
    <t>ROSACE DE SECURITE</t>
  </si>
  <si>
    <t>GACHE HAUTE /5766/5767</t>
  </si>
  <si>
    <t>CACHE BARILLET 30</t>
  </si>
  <si>
    <t>MAN.INT.5891 SS BEQUILLE</t>
  </si>
  <si>
    <t>POIGNEE A OLIVE DROITE</t>
  </si>
  <si>
    <t>POIGNEE A OLIVE GAUCHE</t>
  </si>
  <si>
    <t>PIVOTS BASC.COMETE 1D+1G</t>
  </si>
  <si>
    <t>VERROU BAIONNETTE</t>
  </si>
  <si>
    <t>CREMONE /5833/34/35/36</t>
  </si>
  <si>
    <t>FERME IMPOSTE A LEVIER</t>
  </si>
  <si>
    <t>COMPAS SUPPLEMENT./5837</t>
  </si>
  <si>
    <t>TRINGLE+CAPOT 3M  /5837</t>
  </si>
  <si>
    <t>BEQUILLE PLATE “BOREALE”</t>
  </si>
  <si>
    <t>LOQUETEAU A CLAMER/SOUF.</t>
  </si>
  <si>
    <t>BEQUILLE ESTIVALE DRT</t>
  </si>
  <si>
    <t>BEQUILLE ESTIVALE GCH</t>
  </si>
  <si>
    <t>BEQUILLE ESTIVALE DBL</t>
  </si>
  <si>
    <t>PAUMELLE CL.FAIBLE TRAF.</t>
  </si>
  <si>
    <t>5868N</t>
  </si>
  <si>
    <t>PAUMELLE 3 BRANCHES</t>
  </si>
  <si>
    <t>BEQUILLE FENETRE OPERA</t>
  </si>
  <si>
    <t>5874P</t>
  </si>
  <si>
    <t>FER. OF 1&amp;2 VTX REVERS</t>
  </si>
  <si>
    <t>5875N</t>
  </si>
  <si>
    <t>FERM.OF 1&amp;2 VTX A CLE</t>
  </si>
  <si>
    <t>5877N</t>
  </si>
  <si>
    <t>FERM.1.2VANTAUX A CARR</t>
  </si>
  <si>
    <t>5879N</t>
  </si>
  <si>
    <t>(*PAUMELLE OB 2 VANTAUX</t>
  </si>
  <si>
    <t>5880P</t>
  </si>
  <si>
    <t>(*FERRURE OB REVERSIBLE</t>
  </si>
  <si>
    <t>5894N</t>
  </si>
  <si>
    <t>CONDAMN POSITION OF/OB</t>
  </si>
  <si>
    <t>5897N</t>
  </si>
  <si>
    <t>(*FERRURE OB RV.BOIT.ENC</t>
  </si>
  <si>
    <t>EMBOUT CHEVRON</t>
  </si>
  <si>
    <t>EMBOUT RIVE/7306TH D+G</t>
  </si>
  <si>
    <t>REHAUSSE CHANF. DC 104</t>
  </si>
  <si>
    <t>BAVETTE FAITIERE 125</t>
  </si>
  <si>
    <t>ARTICULATION ARETIER</t>
  </si>
  <si>
    <t>MONTANT 228X54</t>
  </si>
  <si>
    <t>MONTANT 53X54</t>
  </si>
  <si>
    <t>MONTANT 185X54</t>
  </si>
  <si>
    <t>TRAVERSE 38,5X54</t>
  </si>
  <si>
    <t>ADAPT.OUVRANT ITALIENNE</t>
  </si>
  <si>
    <t>MONTANT MINCE DE 158</t>
  </si>
  <si>
    <t>SERREUR SPECIFIQUE</t>
  </si>
  <si>
    <t>VECALU GAUCHE</t>
  </si>
  <si>
    <t>VECALU DROITE</t>
  </si>
  <si>
    <t>SUPPORT DE COLLAGE</t>
  </si>
  <si>
    <t>PARCLOSE POUR 8857</t>
  </si>
  <si>
    <t>FERMETURE GAUCHE OUVRANT</t>
  </si>
  <si>
    <t>FERMETURE DROITE OUVRANT</t>
  </si>
  <si>
    <t>PROFIL AERATEUR 24MM</t>
  </si>
  <si>
    <t>9022/3</t>
  </si>
  <si>
    <t>PRF AERATEUR 24 HT LG3M</t>
  </si>
  <si>
    <t>PROFIL AERATEUR 24MM BAS</t>
  </si>
  <si>
    <t>9023/3</t>
  </si>
  <si>
    <t>PRF AERATEUR 24 BAS LG3M</t>
  </si>
  <si>
    <t>RAIL ALUMINIUM RAPPORTE</t>
  </si>
  <si>
    <t>BUTEE ARRET MULTI VTX</t>
  </si>
  <si>
    <t>POIGNEE MANOEUVRE</t>
  </si>
  <si>
    <t>POIGNEE TIRAGE</t>
  </si>
  <si>
    <t>FERM. CUV. MULTIPTS</t>
  </si>
  <si>
    <t>POIGN MANOEUVRE APPLI</t>
  </si>
  <si>
    <t>*FERMETURE SEMI-FIXE</t>
  </si>
  <si>
    <t>GACHE DORM. PERIPHER.</t>
  </si>
  <si>
    <t>*GACHE 9880 DORM.PERIPH</t>
  </si>
  <si>
    <t>*GACHE VANTAUX EN LIGNE</t>
  </si>
  <si>
    <t>*GACHE /9880 MONORAIL</t>
  </si>
  <si>
    <t>FACADE STANDARD</t>
  </si>
  <si>
    <t>FACADE MONTANT RENF</t>
  </si>
  <si>
    <t>POIGNEE DE TIRAGE SIMPLE</t>
  </si>
  <si>
    <t>FERMETURE SIMPLE</t>
  </si>
  <si>
    <t>FERMETURE EN SAILLIE</t>
  </si>
  <si>
    <t>POIGNEE EXT. A CLEF</t>
  </si>
  <si>
    <t>FACADE EXT. STANDARD</t>
  </si>
  <si>
    <t>9935A</t>
  </si>
  <si>
    <t>*KIT CUVETTE DOUBLE45°</t>
  </si>
  <si>
    <t>9937A</t>
  </si>
  <si>
    <t>*KIT CUV SIMPLE AUTO45</t>
  </si>
  <si>
    <t>FACADE CARRE</t>
  </si>
  <si>
    <t>COQUILLE MANOEUVRE SPLE</t>
  </si>
  <si>
    <t>CALIPSO INT.MANOEUVRT</t>
  </si>
  <si>
    <t>CALIPSO EXT.MANOEUVRT</t>
  </si>
  <si>
    <t>CALIPSO EXTERIEUR FIX</t>
  </si>
  <si>
    <t>LAME 20X20MM</t>
  </si>
  <si>
    <t>413040NR</t>
  </si>
  <si>
    <t>413040NR   OUVRANT CH 23-28 NR</t>
  </si>
  <si>
    <t>413041NR</t>
  </si>
  <si>
    <t>413041NR   OUVRANT SF CH 23-28NR</t>
  </si>
  <si>
    <t>413042NR</t>
  </si>
  <si>
    <t>413042NR   OUVRANT DROIT 23-28 NR</t>
  </si>
  <si>
    <t>413043NR</t>
  </si>
  <si>
    <t>413043NR   OUVRANT SF DT 23-28 NR</t>
  </si>
  <si>
    <t>SEUIL REDUIT RPT</t>
  </si>
  <si>
    <t>413050NR</t>
  </si>
  <si>
    <t>413050NR   OUVRANT C16 (23-28)</t>
  </si>
  <si>
    <t>413063NR</t>
  </si>
  <si>
    <t>413063NR   OUVRANT DROIT 29-34 NR</t>
  </si>
  <si>
    <t>413064NR</t>
  </si>
  <si>
    <t>413064NR   OUVRANT SF DT 29-34NR</t>
  </si>
  <si>
    <t>413067NR</t>
  </si>
  <si>
    <t>413067NR   OUVRANT DT 35-40NR</t>
  </si>
  <si>
    <t>TRINGLE 14-18</t>
  </si>
  <si>
    <t>TAPEE RETOUR DE 50</t>
  </si>
  <si>
    <t>BLOC PLATINE A CARRE 7MM</t>
  </si>
  <si>
    <t>PAUMELLE A CLAMER REGLA.</t>
  </si>
  <si>
    <t>450074D</t>
  </si>
  <si>
    <t>*BEQUILLE DR.PORTE ZED</t>
  </si>
  <si>
    <t>450074G</t>
  </si>
  <si>
    <t>*BEQUILLE G.PORTE ZED</t>
  </si>
  <si>
    <t>450075A</t>
  </si>
  <si>
    <t>*BEQUILLE FENETRE ZED</t>
  </si>
  <si>
    <t>450076A</t>
  </si>
  <si>
    <t>*BEQUILLE DBLE PORTE ZED</t>
  </si>
  <si>
    <t>ROSACE ZED</t>
  </si>
  <si>
    <t>KIT PAUMELLE OB</t>
  </si>
  <si>
    <t>KIT 130 KG OB G16</t>
  </si>
  <si>
    <t>ENS CHARN. OB SUP+INF</t>
  </si>
  <si>
    <t>ENS CHARN. OF SUP+INF</t>
  </si>
  <si>
    <t>KIT CHARNIERE 3 LAMES</t>
  </si>
  <si>
    <t>CHARNIERE INTERMEDIAIRE</t>
  </si>
  <si>
    <t>LOQUETEAU</t>
  </si>
  <si>
    <t>FERRURE OB REVERIBLE</t>
  </si>
  <si>
    <t>KIT PAUMELLE OB 2VTX</t>
  </si>
  <si>
    <t>FERRURE OB BOI. ENCASTRE</t>
  </si>
  <si>
    <t>SEUIL A RPT</t>
  </si>
  <si>
    <t>BATTUE RAP. COMETE FRA</t>
  </si>
  <si>
    <t>FERME PORTE A GLISS.MODB</t>
  </si>
  <si>
    <t>FERME PORTE A GLISS.MODG</t>
  </si>
  <si>
    <t>GLISSIERE FERME PTE APP.</t>
  </si>
  <si>
    <t>VERROU SF EN APPLIQUE</t>
  </si>
  <si>
    <t>KIT AMBIDEXTRE ANTIPANIC</t>
  </si>
  <si>
    <t>BARRE HOR.1385 ANTIPANIC</t>
  </si>
  <si>
    <t>KIT TRINGLE ANTIPANIC</t>
  </si>
  <si>
    <t>KIT BOIT.H&amp;BAS ANTIPANIC</t>
  </si>
  <si>
    <t>KIT LATERAL ANTIPANIC</t>
  </si>
  <si>
    <t>BEQUILLE EXT.ANTIPANIC</t>
  </si>
  <si>
    <t>BOITIER PUSH PAD</t>
  </si>
  <si>
    <t>KIT DEVOYE 9MM POUR 5762</t>
  </si>
  <si>
    <t>PAUMELLE 3 LAMES A CLA</t>
  </si>
  <si>
    <t>SEUIL 90X8</t>
  </si>
  <si>
    <t>SUPPORT LUMINAIRE</t>
  </si>
  <si>
    <t>PEIGNE ANTI-SOULEVEMENT</t>
  </si>
  <si>
    <t>910010B</t>
  </si>
  <si>
    <t>MONT EXTREM ANTI BILAME</t>
  </si>
  <si>
    <t>910010B4</t>
  </si>
  <si>
    <t>910011B4</t>
  </si>
  <si>
    <t>MONT CARRE ANTI BILAME</t>
  </si>
  <si>
    <t>910013B4</t>
  </si>
  <si>
    <t>MONT ROND ANTI BILAME</t>
  </si>
  <si>
    <t>RAIL ALUMINIUM</t>
  </si>
  <si>
    <t>P6050</t>
  </si>
  <si>
    <t>LAME ALU JALOUSIE</t>
  </si>
  <si>
    <t>DORMANT 140 RALLONGE</t>
  </si>
  <si>
    <t>EMBOUT MAIN COUR. 25MM</t>
  </si>
  <si>
    <t>CROSSE DE MAIN COURANTE.</t>
  </si>
  <si>
    <t>ROSACE GARDE CORPS</t>
  </si>
  <si>
    <t>PIVOT PORTAIL</t>
  </si>
  <si>
    <t>558MO</t>
  </si>
  <si>
    <t>PIVOT PORTAIL MOTORISE</t>
  </si>
  <si>
    <t>CALE ARRIERE PAUMELLE</t>
  </si>
  <si>
    <t>GOND PORTAIL MALE</t>
  </si>
  <si>
    <t>GOND A SCELLER</t>
  </si>
  <si>
    <t>EMB FINITION GUIDE OLIVE</t>
  </si>
  <si>
    <t>KIT EMBOUT CACHE CREMAIL</t>
  </si>
  <si>
    <t>GOND DE PORTAIL</t>
  </si>
  <si>
    <t>CACHE ROULETTE</t>
  </si>
  <si>
    <t>*PORTE OLIV GUID LAT COU</t>
  </si>
  <si>
    <t>PORTE OLIVE GUID SUP COU</t>
  </si>
  <si>
    <t>BUTEE PORTILLON</t>
  </si>
  <si>
    <t>638/A</t>
  </si>
  <si>
    <t>FESTON ARRONDI EXT H1270</t>
  </si>
  <si>
    <t>638/C</t>
  </si>
  <si>
    <t>FESTON ARRONDI EXT H805</t>
  </si>
  <si>
    <t>638/D</t>
  </si>
  <si>
    <t>FESTON ARRONDI EXT H1080</t>
  </si>
  <si>
    <t>PLATINE FIXATION /627</t>
  </si>
  <si>
    <t>PAIRE VOLUTE CENTRALE</t>
  </si>
  <si>
    <t>PLATINE /140</t>
  </si>
  <si>
    <t>PLATINE 144/80 /168 /169</t>
  </si>
  <si>
    <t>*BEQUILLE OPERA SIMPLE</t>
  </si>
  <si>
    <t>*PAUMELLE REGL 2 BRANC</t>
  </si>
  <si>
    <t>EMBOUT /6959</t>
  </si>
  <si>
    <t>EMBOUT SUR 8205</t>
  </si>
  <si>
    <t>BAVETTE FAITIERE 85</t>
  </si>
  <si>
    <t>EMBOUT /ARETIER 7235TH</t>
  </si>
  <si>
    <t>EMBOUT RIVE /TUB.7207</t>
  </si>
  <si>
    <t>ARTICULATION FAITIERE</t>
  </si>
  <si>
    <t>*KIT EMB.CHEVR /7604</t>
  </si>
  <si>
    <t>TIRANT VERANDA</t>
  </si>
  <si>
    <t>CAPOT DE 190</t>
  </si>
  <si>
    <t>MONTANT DE 208</t>
  </si>
  <si>
    <t>TRAVERSE PERCUTANTE 206</t>
  </si>
  <si>
    <t>BEQUILLE POUR 8953</t>
  </si>
  <si>
    <t>EMBOUT MENEAU RENF / VIS</t>
  </si>
  <si>
    <t>FERRURE A CLE A POIGN</t>
  </si>
  <si>
    <t>FERM.CUV.POIGN MULTIP</t>
  </si>
  <si>
    <t>POIGN MANOEUVRE ENCAS</t>
  </si>
  <si>
    <t>*GACHE/9880 DOR SS RECUP</t>
  </si>
  <si>
    <t>9934A</t>
  </si>
  <si>
    <t>*KIT CUVETTE SIMPLE45°</t>
  </si>
  <si>
    <t>9936A</t>
  </si>
  <si>
    <t>*KIT CUVETTE DB CLE45°</t>
  </si>
  <si>
    <t>121022/3</t>
  </si>
  <si>
    <t>(*)REHAUSSE 200</t>
  </si>
  <si>
    <t>DORMANT 4 RAILS</t>
  </si>
  <si>
    <t>OUVRANT ANGLE</t>
  </si>
  <si>
    <t>A6015</t>
  </si>
  <si>
    <t>CREMONE INDEXEE</t>
  </si>
  <si>
    <t>A6075</t>
  </si>
  <si>
    <t>CREMONE NEFER INDEXEE</t>
  </si>
  <si>
    <t>A6077</t>
  </si>
  <si>
    <t>CREMONE RAMSES E.REDUIT</t>
  </si>
  <si>
    <t>(*)REHAUSSE 150</t>
  </si>
  <si>
    <t>TOL1X2C2</t>
  </si>
  <si>
    <t>TOL1000X2000X2 PERF CARR</t>
  </si>
  <si>
    <t>TOL1X2R2</t>
  </si>
  <si>
    <t>TOL1000X2000X2 PERF ROND</t>
  </si>
  <si>
    <t>RACCORD MC REF 310</t>
  </si>
  <si>
    <t>KIT BOUCHONS BARREAUDAGE</t>
  </si>
  <si>
    <t>KIT EMBOUTS LISSE CIRC</t>
  </si>
  <si>
    <t>KIT EMBOUTS MC 330</t>
  </si>
  <si>
    <t>SABOT NEZ-DE-DALLE</t>
  </si>
  <si>
    <t>RACCORD MAIN COURANTE</t>
  </si>
  <si>
    <t>CACHE SABOT/341</t>
  </si>
  <si>
    <t>SUPPORT MURAL REMPLISSAG</t>
  </si>
  <si>
    <t>KIT EMBOUTS MC 375</t>
  </si>
  <si>
    <t>KIT EMBOUTS LISSE RECT</t>
  </si>
  <si>
    <t>RACCORD MC REF 301</t>
  </si>
  <si>
    <t>CACHE PINCE 381</t>
  </si>
  <si>
    <t>PROFIL U PR B LIBRES 3ML</t>
  </si>
  <si>
    <t>CACHE-SABOT NEZ-DE-DALLE</t>
  </si>
  <si>
    <t>CACHE ETRIER</t>
  </si>
  <si>
    <t>CACHE VIS GOND 564</t>
  </si>
  <si>
    <t>CACHE PIGNON</t>
  </si>
  <si>
    <t>GUIDAGE SUP AUTOPORTANT</t>
  </si>
  <si>
    <t>ENTRETOISE 390 MM</t>
  </si>
  <si>
    <t>FIX MONT/TRAV INTERMED</t>
  </si>
  <si>
    <t>SABOT TOURNIQUET</t>
  </si>
  <si>
    <t>FIXATION MURALE CLOTURE</t>
  </si>
  <si>
    <t>KIT BOUCHONS/PROFIL 500</t>
  </si>
  <si>
    <t>CHAPEAU POTEAU 150X150</t>
  </si>
  <si>
    <t>PLATINE FIXATION PR 597</t>
  </si>
  <si>
    <t>597-C1-U</t>
  </si>
  <si>
    <t>TRAVERSE CINT.USIN.1420</t>
  </si>
  <si>
    <t>597-C2-U</t>
  </si>
  <si>
    <t>TRAVERSE CINT.USIN.2000</t>
  </si>
  <si>
    <t>597-C4-U</t>
  </si>
  <si>
    <t>TRAVERSE CINT.USIN.2600</t>
  </si>
  <si>
    <t>KIT MOTEUR INTEGRE AABIS</t>
  </si>
  <si>
    <t>ROSACE DECOR 385X195MM</t>
  </si>
  <si>
    <t>1638A</t>
  </si>
  <si>
    <t>*FIX. MARECHAL DIAM. 40</t>
  </si>
  <si>
    <t>BEQUILLE SPLE PORTE FLOW</t>
  </si>
  <si>
    <t>BEQUILLE PLATE HORUS</t>
  </si>
  <si>
    <t>KIT CALES/PAUMELLES 5755</t>
  </si>
  <si>
    <t>CREMONE “FLOW” OF/OB</t>
  </si>
  <si>
    <t>*BEQUILLE TOKYO</t>
  </si>
  <si>
    <t>5881P</t>
  </si>
  <si>
    <t>(*FER. OB 1&amp;2 VTX A CLE</t>
  </si>
  <si>
    <t>5888P</t>
  </si>
  <si>
    <t>(*FER. OB LOGIQUE A CLE</t>
  </si>
  <si>
    <t>KIT POINTE</t>
  </si>
  <si>
    <t>6591N</t>
  </si>
  <si>
    <t>CRETE DE TOIT</t>
  </si>
  <si>
    <t>PALMETTE PETIT MODELE</t>
  </si>
  <si>
    <t>EQUERRE 90° 27,4X45</t>
  </si>
  <si>
    <t>CAPOT SUP.PLATINE /7748</t>
  </si>
  <si>
    <t>CAPOT SUP.PLATINE /7749</t>
  </si>
  <si>
    <t>CAPOT SUP.PLATINE /7750</t>
  </si>
  <si>
    <t>EMBOUT /NOUE 7225</t>
  </si>
  <si>
    <t>(*)REHAUSSE 50</t>
  </si>
  <si>
    <t>CACHE ELARGI 7701 / 7752</t>
  </si>
  <si>
    <t>PLATINE 180° 5 DEPARTS</t>
  </si>
  <si>
    <t>PLATINE 180° 7 DEPARTS</t>
  </si>
  <si>
    <t>PLATINE 90° 4 DEPARTS</t>
  </si>
  <si>
    <t>EMBOUT TRAVERSE INTERM.</t>
  </si>
  <si>
    <t>EMBOUT CAPOT</t>
  </si>
  <si>
    <t>EMBOUT SUP FIXATIOARET</t>
  </si>
  <si>
    <t>EMBOUT ARETIER</t>
  </si>
  <si>
    <t>EMBOUT 7607TH+7603</t>
  </si>
  <si>
    <t>EMBOUT 7607TH+7604</t>
  </si>
  <si>
    <t>EMBOUT 7607TH+7605</t>
  </si>
  <si>
    <t>EMBOUT 7607TH</t>
  </si>
  <si>
    <t>EMBOUT 7760TH+7604</t>
  </si>
  <si>
    <t>EMBOUT 7760TH</t>
  </si>
  <si>
    <t>EMBOUT CHEN VR+7603</t>
  </si>
  <si>
    <t>EMBOUT CHEN VR+7604</t>
  </si>
  <si>
    <t>EMBOUT CHEN VR+7605</t>
  </si>
  <si>
    <t>CLIP FIX. REHAUSSE</t>
  </si>
  <si>
    <t>REHAUSSEUR CAPOT 210</t>
  </si>
  <si>
    <t>EMBOUT CHENEAU VR 180</t>
  </si>
  <si>
    <t>EMBOUT CHENEAU VR 210</t>
  </si>
  <si>
    <t>BUTEE D’OUVRANTS</t>
  </si>
  <si>
    <t>CALIPSO INTERIEUR FIX</t>
  </si>
  <si>
    <t>MANOEUVRE MONT RENF</t>
  </si>
  <si>
    <t>AEROSOL PEINTURE DECORS</t>
  </si>
  <si>
    <t>KIT BARRE PALPEUSE</t>
  </si>
  <si>
    <t>ENSEMBLE PAUMELLE 180</t>
  </si>
  <si>
    <t>FIN DE COURSE MECANIQUE</t>
  </si>
  <si>
    <t>POIGNEE DE TIRAGE</t>
  </si>
  <si>
    <t>PANNEAU 3OCULI CARRES/4L</t>
  </si>
  <si>
    <t>PANNEAU 3OCULI RONDS/4L</t>
  </si>
  <si>
    <t>PANNEAU 3OCU RONDS ID/4L</t>
  </si>
  <si>
    <t>PANNEAU 4OCULI CARRES/5L</t>
  </si>
  <si>
    <t>PANNEAU 3OCULI RONDS 5L</t>
  </si>
  <si>
    <t>PANNEAU 4OCU RONDS ID/5L</t>
  </si>
  <si>
    <t>OCULUS CARRE COTE 300MM</t>
  </si>
  <si>
    <t>OCULUS ROND DIAM 300MM</t>
  </si>
  <si>
    <t>CHAPEAU POTEAU 180X180</t>
  </si>
  <si>
    <t>413040BL</t>
  </si>
  <si>
    <t>413040BL    OUVRANT CH 23-28 BL</t>
  </si>
  <si>
    <t>413041BL</t>
  </si>
  <si>
    <t>413041BL    OUVRANT SF CH 23-28BL</t>
  </si>
  <si>
    <t>413042BL</t>
  </si>
  <si>
    <t>413042BL    OUVRANT DROIT 23-28 BL</t>
  </si>
  <si>
    <t>413043BL</t>
  </si>
  <si>
    <t>413043BL    OUVRANT SF DT 23-28 BL</t>
  </si>
  <si>
    <t>413050BL</t>
  </si>
  <si>
    <t>413050BL    OUVRANT C16 (23-28)</t>
  </si>
  <si>
    <t>413063BL</t>
  </si>
  <si>
    <t>413063BL    OUVRANT DROIT 29-34 BL</t>
  </si>
  <si>
    <t>413064BL</t>
  </si>
  <si>
    <t>413064BL    OUVRANT SF DT 29-34BL</t>
  </si>
  <si>
    <t>413069BL</t>
  </si>
  <si>
    <t>OUVRANT DROIT 41-46 BL</t>
  </si>
  <si>
    <t>(*FERMETURE OF 1VTL / 2V</t>
  </si>
  <si>
    <t>(*FERM.A CLE ENTROUV.OF</t>
  </si>
  <si>
    <t>(*FERMETURE A CARRE OF</t>
  </si>
  <si>
    <t>(*FER.A CLE S’ENTR.OBREV</t>
  </si>
  <si>
    <t>(*FERRAGE OB LOGIQUE</t>
  </si>
  <si>
    <t>(*FERR.ENCASTREE OB REV.</t>
  </si>
  <si>
    <t>(*KIT PAUMELLES OB 2VTX</t>
  </si>
  <si>
    <t>PAUMELLE EN APPLIQUE E47</t>
  </si>
  <si>
    <t>FERRAGE 3PTS OF SECURISE</t>
  </si>
  <si>
    <t>FERRAGE 3PTS OF PMR</t>
  </si>
  <si>
    <t>CREMONE CHRONO</t>
  </si>
  <si>
    <t>CREMON CHRONO OB LOG CLE</t>
  </si>
  <si>
    <t>KIT JOUE / BAVETTE 100</t>
  </si>
  <si>
    <t>KIT JOUE / BAVETTE 120</t>
  </si>
  <si>
    <t>KIT JOUE / BAVETTE 140</t>
  </si>
  <si>
    <t>KIT JOUE / BAVETTE 160</t>
  </si>
  <si>
    <t>KIT JOUE BAVETTE 200MM</t>
  </si>
  <si>
    <t>KIT JOUE BAVETTE 180MM</t>
  </si>
  <si>
    <t>FERRURE OB REV. A CLE</t>
  </si>
  <si>
    <t>FERRURE OB LOGIQUE A CLE</t>
  </si>
  <si>
    <t>550037N</t>
  </si>
  <si>
    <t>ENS. VERROUS SF + GACHES</t>
  </si>
  <si>
    <t>(*PAUMELLE SOLOBLOC</t>
  </si>
  <si>
    <t>POIGNEE POUSSOIR</t>
  </si>
  <si>
    <t>ENTRETOISE POUR POIGNEE</t>
  </si>
  <si>
    <t>POIGNEE SELENE SIMPLE</t>
  </si>
  <si>
    <t>POIG.DBL.SELENE TRAVERS.</t>
  </si>
  <si>
    <t>CACHE COUPE ANGLE PERGO</t>
  </si>
  <si>
    <t>910011B</t>
  </si>
  <si>
    <t>910013B</t>
  </si>
  <si>
    <t>DORMANT MONORAIL</t>
  </si>
  <si>
    <t>POIGNEE CHRONOS INT MANO</t>
  </si>
  <si>
    <t>POIGNEE CHRONOS FIXE</t>
  </si>
  <si>
    <t>POIGNEE CHRONOS EXT MANO</t>
  </si>
  <si>
    <t>COQUILLE CHRONOS INT MAN</t>
  </si>
  <si>
    <t>COQUILLE CHRONOS INT FIX</t>
  </si>
  <si>
    <t>COQUILLE CHRONOS EXT MAN</t>
  </si>
  <si>
    <t>COQUILLE CHRONOS EXT FIX</t>
  </si>
  <si>
    <t>POIG FLORCILE INT MAN DR</t>
  </si>
  <si>
    <t>POIG FLORCILE INT MAN GA</t>
  </si>
  <si>
    <t>POIG FLORCILE FIXE</t>
  </si>
  <si>
    <t>POI FLO INT D AVEC950024</t>
  </si>
  <si>
    <t>POI FLO EXT G AVEC950023</t>
  </si>
  <si>
    <t>POI FLO INT G AVEC950026</t>
  </si>
  <si>
    <t>POI FLO EXT D AVEC950025</t>
  </si>
  <si>
    <t>*POIGNEE TIRAGE</t>
  </si>
  <si>
    <t>POIGNEE LEV ET CUVETTE</t>
  </si>
  <si>
    <t>POIGNEE DOUBLE LEVAGE</t>
  </si>
  <si>
    <t>BOUCHONS RECUP EAU D+G</t>
  </si>
  <si>
    <t>BOUCHON D’ANGLE</t>
  </si>
  <si>
    <t>CALE MONORAIL</t>
  </si>
  <si>
    <t>KIT BOUCHONS RENFORT</t>
  </si>
  <si>
    <t>A6016</t>
  </si>
  <si>
    <t>ENSEMBLE TREUIL</t>
  </si>
  <si>
    <t>A6016-6</t>
  </si>
  <si>
    <t>MANIVELLE LG=2400MM</t>
  </si>
  <si>
    <t>ROSACE DECOR 460X230MM</t>
  </si>
  <si>
    <t>663-3</t>
  </si>
  <si>
    <t>ECROU BORGNE M6 ACIER</t>
  </si>
  <si>
    <t>CRETE DE TOIT LG 1000MM</t>
  </si>
  <si>
    <t>ARRET DE REMPLISSAGE</t>
  </si>
  <si>
    <t>CACHE 7701</t>
  </si>
  <si>
    <t>EMBOUT FAITIERE</t>
  </si>
  <si>
    <t>7231TH</t>
  </si>
  <si>
    <t>FAITIERE RPT SS BECQUET</t>
  </si>
  <si>
    <t>CORNIERE CACHE COUPE VR</t>
  </si>
  <si>
    <t>PINCEAU RETOUCHE RAL DIV</t>
  </si>
  <si>
    <t>413069NR</t>
  </si>
  <si>
    <t>OUVRANT DROIT 41-46 NR</t>
  </si>
  <si>
    <t>BEQUILLE FENETRE ZED</t>
  </si>
  <si>
    <t>720064A</t>
  </si>
  <si>
    <t>*POUTRE TUB PRE-DRAINEE</t>
  </si>
  <si>
    <t>720064A5</t>
  </si>
  <si>
    <t>720065A</t>
  </si>
  <si>
    <t>*POUTRE DRAINEE PERCEE</t>
  </si>
  <si>
    <t>720065A5</t>
  </si>
  <si>
    <t>REHAUSSEUR FEUILLURE</t>
  </si>
  <si>
    <t>7652TH</t>
  </si>
  <si>
    <t>FAITIERE DECALEE 32/67</t>
  </si>
  <si>
    <t>PROFIL REHAUSSEUR PVC</t>
  </si>
  <si>
    <t>1861D</t>
  </si>
  <si>
    <t>*BEQUILLE FLOW D</t>
  </si>
  <si>
    <t>1861G</t>
  </si>
  <si>
    <t>*BEQUILLE FLOW G</t>
  </si>
  <si>
    <t>PAUM/CHAS.TOI.7150&amp;TH</t>
  </si>
  <si>
    <t>CREMONE POUR ITALIENNE</t>
  </si>
  <si>
    <t>450098A</t>
  </si>
  <si>
    <t>*PAUMELLE OF GORGE 16</t>
  </si>
  <si>
    <t>A5000</t>
  </si>
  <si>
    <t>BLOC SEUIL PLAT</t>
  </si>
  <si>
    <t>A5001</t>
  </si>
  <si>
    <t>BLOC SEUIL RENFORCE</t>
  </si>
  <si>
    <t>A5002</t>
  </si>
  <si>
    <t>ETANCHEITE OUVRANT</t>
  </si>
  <si>
    <t>A5003</t>
  </si>
  <si>
    <t>EMBOUT REJET D’EAU</t>
  </si>
  <si>
    <t>A5004</t>
  </si>
  <si>
    <t>CENTREUR</t>
  </si>
  <si>
    <t>A5005</t>
  </si>
  <si>
    <t>EMBOUT AILE SEM.FIX. D+G</t>
  </si>
  <si>
    <t>A5006</t>
  </si>
  <si>
    <t>SUP. CALE</t>
  </si>
  <si>
    <t>A5069</t>
  </si>
  <si>
    <t>ETANCH.SEUIL P5057/P5056</t>
  </si>
  <si>
    <t>A5070</t>
  </si>
  <si>
    <t>EMBOUT FINIT.P5055/P5058</t>
  </si>
  <si>
    <t>A5073</t>
  </si>
  <si>
    <t>BUTEE DIAM. 35X24MM</t>
  </si>
  <si>
    <t>BOUCHON RAIDISSEUR</t>
  </si>
  <si>
    <t>JOINT CACHE VUE</t>
  </si>
  <si>
    <t>576DT</t>
  </si>
  <si>
    <t>JOINT CACHE VUE / DETAIL</t>
  </si>
  <si>
    <t>JOINT CACHE VUE CENTRE</t>
  </si>
  <si>
    <t>591DT</t>
  </si>
  <si>
    <t>ARRET AU SOL</t>
  </si>
  <si>
    <t>EMBOUT /5420TH G+D</t>
  </si>
  <si>
    <t>*PARCLOSE PVC</t>
  </si>
  <si>
    <t>DEFLECTEUR 10</t>
  </si>
  <si>
    <t>DEFLECTEUR A CLAPET</t>
  </si>
  <si>
    <t>CACHE TROU DIAMETRE 12</t>
  </si>
  <si>
    <t>CACHE TROU DIAMETRE 14</t>
  </si>
  <si>
    <t>EMBOUT /6621 G+D</t>
  </si>
  <si>
    <t>EMBOUT D+G /6622</t>
  </si>
  <si>
    <t>EMBOUT /RECUP.EAU 6623</t>
  </si>
  <si>
    <t>EMBOUT /6625 H+B</t>
  </si>
  <si>
    <t>EMBOUT /6626 H+B</t>
  </si>
  <si>
    <t>EMBOUT /6627 H+B</t>
  </si>
  <si>
    <t>EMBOUT RECUP. G+D</t>
  </si>
  <si>
    <t>INTERCALAIRE PVC OUVERT</t>
  </si>
  <si>
    <t>(*)CAPOT RUPTURE PVC</t>
  </si>
  <si>
    <t>7642/4</t>
  </si>
  <si>
    <t>ISOLANT THERMIQUE 18X75</t>
  </si>
  <si>
    <t>REHAUS INTERCALAIRE PVC</t>
  </si>
  <si>
    <t>REHAUS PVC 10</t>
  </si>
  <si>
    <t>ISOLANT THERMIQUE 25X20</t>
  </si>
  <si>
    <t>(*)CORN PVC 30X30X2,5</t>
  </si>
  <si>
    <t>INTERCALAIRE PVC REMP 55</t>
  </si>
  <si>
    <t>7819/4</t>
  </si>
  <si>
    <t>EMBOUT AERATEUR HAUT G+D</t>
  </si>
  <si>
    <t>EMBOUT AERATEUR BAS G+D</t>
  </si>
  <si>
    <t>CACHE BARRETTE PVC</t>
  </si>
  <si>
    <t>BOUCLIER THERMIQUE</t>
  </si>
  <si>
    <t>CACHE TROU DIAMETRE 10</t>
  </si>
  <si>
    <t>GUIDE CROISEMENT</t>
  </si>
  <si>
    <t>GUIDE EXTREMITE</t>
  </si>
  <si>
    <t>JOINT CACHE RAINURE</t>
  </si>
  <si>
    <t>GUIDE CROISEMENT H+B</t>
  </si>
  <si>
    <t>EMBOUT /9349 / FC5-FC6</t>
  </si>
  <si>
    <t>EMBOUT D’EXTREMITE</t>
  </si>
  <si>
    <t>EMBOUT DU RECUP.EAU/6624</t>
  </si>
  <si>
    <t>EMBOUT FINIT.(H+B)MT.EXT</t>
  </si>
  <si>
    <t>EMBOUT FINIT.(H+B)MT.CRT</t>
  </si>
  <si>
    <t>ARRET AMORTISSEUR</t>
  </si>
  <si>
    <t>EMBOUT ETANCHEITE CENTR</t>
  </si>
  <si>
    <t>EMBOUT SEMI FIXE</t>
  </si>
  <si>
    <t>KIT ETANCHEITE BATTUE</t>
  </si>
  <si>
    <t>KIT ETANCH.PF.VS DROIT</t>
  </si>
  <si>
    <t>KIT ETANCH.PF.VS GAUCHE</t>
  </si>
  <si>
    <t>ETANCH.OUVRANT PF 1&amp;2VTX</t>
  </si>
  <si>
    <t>ETANCH. BATT. CENTRAL PF</t>
  </si>
  <si>
    <t>KIT BOUCHON REJET D EAU</t>
  </si>
  <si>
    <t>KIT EMBOUT ETANCH MT SF</t>
  </si>
  <si>
    <t>KIT EMBOUT TRAVERSE SF</t>
  </si>
  <si>
    <t>KIT EMBOUT D+G/423044</t>
  </si>
  <si>
    <t>KIT BOUCH.RENF.JOINT.SF</t>
  </si>
  <si>
    <t>JONC DE FINITION</t>
  </si>
  <si>
    <t>GACHE HAUTE P.VER.SF APP</t>
  </si>
  <si>
    <t>KIT EMB. REJET D’EAU D+G</t>
  </si>
  <si>
    <t>KIT EMB. DE SEUIL D+G</t>
  </si>
  <si>
    <t>KIT EMB.D’AILE SF D+G</t>
  </si>
  <si>
    <t>KIT EMB.REJET EAU PL D+G</t>
  </si>
  <si>
    <t>CHICANE CROISEMENT.RAPPO</t>
  </si>
  <si>
    <t>BOUCLIER THERMIQUE BAS</t>
  </si>
  <si>
    <t>CHICANE CROISEMENT</t>
  </si>
  <si>
    <t>BOUCLIER THERMIQUE DORM</t>
  </si>
  <si>
    <t>CACHE BARRETTE SEUIL</t>
  </si>
  <si>
    <t>GUIDAGE MONT EXTREMITE</t>
  </si>
  <si>
    <t>BOUCHONS EXTRE CARRE H+B</t>
  </si>
  <si>
    <t>BOUCH VTX LIGN CARRE H+B</t>
  </si>
  <si>
    <t>BOUCHONS EXTRE ROND H+B</t>
  </si>
  <si>
    <t>BOUCH VTX LIGNE ROND H+B</t>
  </si>
  <si>
    <t>GUIDAGE MONT CROISEM H+B</t>
  </si>
  <si>
    <t>BOUCHONS CROIS CARRE H+B</t>
  </si>
  <si>
    <t>BOUCHONS CROIS ROND H+B</t>
  </si>
  <si>
    <t>BOUCHON CROIS CLASSIQUE</t>
  </si>
  <si>
    <t>BOUCHON JONCT VTX LIGNE</t>
  </si>
  <si>
    <t>BOUCHONS RECUPERATEUR</t>
  </si>
  <si>
    <t>BOUCHONS ETANCHEITE GAL</t>
  </si>
  <si>
    <t>A5033</t>
  </si>
  <si>
    <t>ETANCHEITE DROITE</t>
  </si>
  <si>
    <t>A5035</t>
  </si>
  <si>
    <t>ETANCHEITE GAUCHE</t>
  </si>
  <si>
    <t>A6032</t>
  </si>
  <si>
    <t>BAGUE</t>
  </si>
  <si>
    <t>A6035</t>
  </si>
  <si>
    <t>KIT DE FLASQUES</t>
  </si>
  <si>
    <t>A6040</t>
  </si>
  <si>
    <t>EQUERRE DE MOUSTIQUAIRE</t>
  </si>
  <si>
    <t>A6045</t>
  </si>
  <si>
    <t>KIT BOUCHONS ETANCHEITE</t>
  </si>
  <si>
    <t>J5001</t>
  </si>
  <si>
    <t>J5003</t>
  </si>
  <si>
    <t>BROSSE 20 MM</t>
  </si>
  <si>
    <t>P5063</t>
  </si>
  <si>
    <t>PROFIL PORTE JOINT</t>
  </si>
  <si>
    <t>CACHE VIS /1288/1291/313</t>
  </si>
  <si>
    <t>EMBOUT /201</t>
  </si>
  <si>
    <t>EMBOUT ETANCHEITE BAS</t>
  </si>
  <si>
    <t>ISOLATION PVC BASCULANT</t>
  </si>
  <si>
    <t>GUIDE TIGE CREMONE</t>
  </si>
  <si>
    <t>*BOUCHON RECUP.COUPE 45°</t>
  </si>
  <si>
    <t>CLIP FIX. PATTE MAINTIEN</t>
  </si>
  <si>
    <t>REHAUSSEUR PVC</t>
  </si>
  <si>
    <t>JOINT DE TRAVERSE 2</t>
  </si>
  <si>
    <t>JOINT DE TRAVERSE 6</t>
  </si>
  <si>
    <t>JOINT A BOURRER 4</t>
  </si>
  <si>
    <t>ETANCHEITE CROIS. H+B</t>
  </si>
  <si>
    <t>JOINT EXTERIEUR A CLIP.</t>
  </si>
  <si>
    <t>JOINT A BOURRER 3MM</t>
  </si>
  <si>
    <t>JOINT A BOURRER 5MM</t>
  </si>
  <si>
    <t>JOINT A BOURRER 5 A 7MM</t>
  </si>
  <si>
    <t>PROFIL PVC POTEAU 150°</t>
  </si>
  <si>
    <t>PROFIL PVC POTEAU 135°</t>
  </si>
  <si>
    <t>PROFIL PVC POTEAU 90°</t>
  </si>
  <si>
    <t>SUPPORT VANTAIL FIXE</t>
  </si>
  <si>
    <t>940024N</t>
  </si>
  <si>
    <t>JOINT PORTEFEUILLE 24-25</t>
  </si>
  <si>
    <t>JOINT PORTEFEUILLE 28</t>
  </si>
  <si>
    <t>JOINT PORTEFEUILLE 29</t>
  </si>
  <si>
    <t>JOINT PORTEFEUILLE 31</t>
  </si>
  <si>
    <t>BOUCHON 14,3 X 74,2</t>
  </si>
  <si>
    <t>PAIRE EMBOUTS DBLAGE 120</t>
  </si>
  <si>
    <t>PAIRE EMBOUTS DBLAGE 140</t>
  </si>
  <si>
    <t>PAIRE EMBOUTS DBLAGE 160</t>
  </si>
  <si>
    <t>PAIRE EMBOUTS DBLAGE 100</t>
  </si>
  <si>
    <t>BUSETTE A VOLET</t>
  </si>
  <si>
    <t>A50071</t>
  </si>
  <si>
    <t>EQUERRE 12,7 X 41,8</t>
  </si>
  <si>
    <t>A50072</t>
  </si>
  <si>
    <t>EQUERRE 45,6 X 41,8</t>
  </si>
  <si>
    <t>A50073</t>
  </si>
  <si>
    <t>EQUERRE 45.6X41.8 PERCEE</t>
  </si>
  <si>
    <t>A50075</t>
  </si>
  <si>
    <t>EQUERRE/DORMANT DOUBLE A</t>
  </si>
  <si>
    <t>A50081</t>
  </si>
  <si>
    <t>A50083</t>
  </si>
  <si>
    <t>EQUERRE REGL. 12,7X41,8</t>
  </si>
  <si>
    <t>A50091</t>
  </si>
  <si>
    <t>EQUERRE 12,7 X 27,1</t>
  </si>
  <si>
    <t>A50093</t>
  </si>
  <si>
    <t>EQUERRE REGL. 12,7X27,1</t>
  </si>
  <si>
    <t>A50101</t>
  </si>
  <si>
    <t>BLOC HT 14,6</t>
  </si>
  <si>
    <t>A50102</t>
  </si>
  <si>
    <t>BLOC HT 26,9</t>
  </si>
  <si>
    <t>A50103</t>
  </si>
  <si>
    <t>BLOC HT 41,6</t>
  </si>
  <si>
    <t>A50104</t>
  </si>
  <si>
    <t>(*BLOC HT 13</t>
  </si>
  <si>
    <t>A50105</t>
  </si>
  <si>
    <t>BLOC D’ASSEMBLAGE HT111</t>
  </si>
  <si>
    <t>A50107</t>
  </si>
  <si>
    <t>BLOC ASSEM.REG.12,7X27,1</t>
  </si>
  <si>
    <t>A50108</t>
  </si>
  <si>
    <t>EQUERRE 15,4X12,7</t>
  </si>
  <si>
    <t>A50109</t>
  </si>
  <si>
    <t>BLOC ASSEMB. HT15,2</t>
  </si>
  <si>
    <t>A50110</t>
  </si>
  <si>
    <t>EQUERRE REGLAB.15,4X12,7</t>
  </si>
  <si>
    <t>A5023</t>
  </si>
  <si>
    <t>SERRURE 1 PT</t>
  </si>
  <si>
    <t>A5024</t>
  </si>
  <si>
    <t>SERRURE 1 PT ROULEAU</t>
  </si>
  <si>
    <t>A5025</t>
  </si>
  <si>
    <t>SERRURE 3 PT</t>
  </si>
  <si>
    <t>A5026N</t>
  </si>
  <si>
    <t>SER 3PTS RELEV.A CROCHET</t>
  </si>
  <si>
    <t>A5027</t>
  </si>
  <si>
    <t>SERRURE 3 PTS ROULEAU</t>
  </si>
  <si>
    <t>A5028</t>
  </si>
  <si>
    <t>GACHE INOX</t>
  </si>
  <si>
    <t>A5029</t>
  </si>
  <si>
    <t>GACHE CENTRALE</t>
  </si>
  <si>
    <t>A5030</t>
  </si>
  <si>
    <t>GACHE ELECTRIQUE</t>
  </si>
  <si>
    <t>A5038</t>
  </si>
  <si>
    <t>CLAMEAU 14/17</t>
  </si>
  <si>
    <t>A5039</t>
  </si>
  <si>
    <t>KIT CONTACTEUR FEUILLURE</t>
  </si>
  <si>
    <t>A5041</t>
  </si>
  <si>
    <t>PATTE FIX RENOVATION</t>
  </si>
  <si>
    <t>A5042</t>
  </si>
  <si>
    <t>ANTI DEGONDAGE PAC</t>
  </si>
  <si>
    <t>A5050</t>
  </si>
  <si>
    <t>BROSSE D’ETANCHEITE 32</t>
  </si>
  <si>
    <t>A5051</t>
  </si>
  <si>
    <t>BROSSE D’ETANCHEITE 40</t>
  </si>
  <si>
    <t>A5052</t>
  </si>
  <si>
    <t>BROSSE D’ETANCHEITE 45</t>
  </si>
  <si>
    <t>A5061</t>
  </si>
  <si>
    <t>SERRURE 3PTS + GACHE</t>
  </si>
  <si>
    <t>A5062</t>
  </si>
  <si>
    <t>SERRURE 5PTS + GACHE</t>
  </si>
  <si>
    <t>A5063</t>
  </si>
  <si>
    <t>SERRURE 3PTS AUTO D</t>
  </si>
  <si>
    <t>A5065</t>
  </si>
  <si>
    <t>SERRURE 3PTS AUTO G</t>
  </si>
  <si>
    <t>A5067</t>
  </si>
  <si>
    <t>KIT CHARIOT PORT.REPLIA</t>
  </si>
  <si>
    <t>A5071N</t>
  </si>
  <si>
    <t>SERRURE 3PTS PENE DORM.</t>
  </si>
  <si>
    <t>A5072N</t>
  </si>
  <si>
    <t>ACCES.SER.PORTE A CLAMER</t>
  </si>
  <si>
    <t>A5076</t>
  </si>
  <si>
    <t>MOTEUR TRANSFO CABLE</t>
  </si>
  <si>
    <t>A5090</t>
  </si>
  <si>
    <t>KIT FIX PAUMELLE 2B</t>
  </si>
  <si>
    <t>A5091</t>
  </si>
  <si>
    <t>KIT FIX PAUMELLE 3B</t>
  </si>
  <si>
    <t>A5092</t>
  </si>
  <si>
    <t>KIT FIX ANCRAGE P 2B</t>
  </si>
  <si>
    <t>A5093</t>
  </si>
  <si>
    <t>KIT FIX ANCRAGE P 3B</t>
  </si>
  <si>
    <t>A6016-2</t>
  </si>
  <si>
    <t>KIT TULIPE MANIVELLE</t>
  </si>
  <si>
    <t>A6033</t>
  </si>
  <si>
    <t>VIS EPAULEE FREIN FILET</t>
  </si>
  <si>
    <t>A6034</t>
  </si>
  <si>
    <t>KIT BIELLETTE</t>
  </si>
  <si>
    <t>A6036</t>
  </si>
  <si>
    <t>KIT EMBOUT P.LAME</t>
  </si>
  <si>
    <t>A6037</t>
  </si>
  <si>
    <t>EQUERRE DE RENFORT</t>
  </si>
  <si>
    <t>A6038</t>
  </si>
  <si>
    <t>ADHESIF D’ETANCHEITE</t>
  </si>
  <si>
    <t>A6038GC</t>
  </si>
  <si>
    <t>ADHESIF D’ETANCHEITE 100</t>
  </si>
  <si>
    <t>A6042</t>
  </si>
  <si>
    <t>EQUERRE 1/4 DE TOUR</t>
  </si>
  <si>
    <t>A6043</t>
  </si>
  <si>
    <t>BROSSE MOUSTIQUAIRE</t>
  </si>
  <si>
    <t>A6046</t>
  </si>
  <si>
    <t>JOINT TRAME</t>
  </si>
  <si>
    <t>A6059</t>
  </si>
  <si>
    <t>JOINT TRAME LINEAIRE</t>
  </si>
  <si>
    <t>A6061</t>
  </si>
  <si>
    <t>PETIT FLASQUE MT GAUCHE</t>
  </si>
  <si>
    <t>A6062</t>
  </si>
  <si>
    <t>PETIT FLASQUE MT DROIT</t>
  </si>
  <si>
    <t>A6064</t>
  </si>
  <si>
    <t>KIT ENTRAINEMENT TRINGLE</t>
  </si>
  <si>
    <t>A6065</t>
  </si>
  <si>
    <t>BOUCHON ETANCH. 50MM CJ</t>
  </si>
  <si>
    <t>A6066</t>
  </si>
  <si>
    <t>BOUCHON ETANCH. 50MM FP</t>
  </si>
  <si>
    <t>A6067</t>
  </si>
  <si>
    <t>ENTRAINEUR TRINGLE TREUI</t>
  </si>
  <si>
    <t>A6070</t>
  </si>
  <si>
    <t>KIT FIXATION CREMONE</t>
  </si>
  <si>
    <t>A6071</t>
  </si>
  <si>
    <t>KIT FIX. CREMONE NEFER</t>
  </si>
  <si>
    <t>A6078</t>
  </si>
  <si>
    <t>KIT DE FIXATION</t>
  </si>
  <si>
    <t>A6079</t>
  </si>
  <si>
    <t>AXE DE FIXATION</t>
  </si>
  <si>
    <t>A6080</t>
  </si>
  <si>
    <t>TERMINAL REGLABLE</t>
  </si>
  <si>
    <t>A6082</t>
  </si>
  <si>
    <t>VERROU REGLABLE</t>
  </si>
  <si>
    <t>A6088</t>
  </si>
  <si>
    <t>GACHE SIMPLE</t>
  </si>
  <si>
    <t>A6089</t>
  </si>
  <si>
    <t>ARRET AUTOMATIQUE VOLET</t>
  </si>
  <si>
    <t>CHCM5X12</t>
  </si>
  <si>
    <t>VM CHC M5X12 INOX</t>
  </si>
  <si>
    <t>CHCM6X16</t>
  </si>
  <si>
    <t>VM CHC M6X16 INOX</t>
  </si>
  <si>
    <t>CHCM8X35</t>
  </si>
  <si>
    <t>VM CHC M8X35 INOX</t>
  </si>
  <si>
    <t>CHCM8X50</t>
  </si>
  <si>
    <t>VM CHC M8X50X50 INOX</t>
  </si>
  <si>
    <t>CHCM8X70</t>
  </si>
  <si>
    <t>CHC M8X70X70 ENTIER FILE</t>
  </si>
  <si>
    <t>CL112</t>
  </si>
  <si>
    <t>CLIP PROFILS /112 /167</t>
  </si>
  <si>
    <t>CL140</t>
  </si>
  <si>
    <t>CLIP PARCLOSE A PIED</t>
  </si>
  <si>
    <t>D5045</t>
  </si>
  <si>
    <t>ECHANTILLON OC70TH 45°</t>
  </si>
  <si>
    <t>ECROUHM5</t>
  </si>
  <si>
    <t>ECROU HU 5 INOX</t>
  </si>
  <si>
    <t>ECROUHM6</t>
  </si>
  <si>
    <t>ECROU HU M6 INOX</t>
  </si>
  <si>
    <t>ECROUHM8</t>
  </si>
  <si>
    <t>ECROU HU 8 INOX</t>
  </si>
  <si>
    <t>F5000</t>
  </si>
  <si>
    <t>BLOC OUTIL PORTE A CLAM.</t>
  </si>
  <si>
    <t>F5001</t>
  </si>
  <si>
    <t>PLAQUE COPIAGE SERRURE</t>
  </si>
  <si>
    <t>F5003</t>
  </si>
  <si>
    <t>GAB. EQUERRE</t>
  </si>
  <si>
    <t>F5004</t>
  </si>
  <si>
    <t>PLAQUE COPIAGE GACHE</t>
  </si>
  <si>
    <t>F5005</t>
  </si>
  <si>
    <t>BRIDES DE SERRAGE</t>
  </si>
  <si>
    <t>F5007</t>
  </si>
  <si>
    <t>GAB.PER.EQU.VA.27,1X12,7</t>
  </si>
  <si>
    <t>F5008</t>
  </si>
  <si>
    <t>GAB.PER.EQU.VA.41,8X12,7</t>
  </si>
  <si>
    <t>F5009</t>
  </si>
  <si>
    <t>GAB.PER.BLOC V.27,1X12,7</t>
  </si>
  <si>
    <t>F5011</t>
  </si>
  <si>
    <t>ADAPT.GAB.PERC.CAGE 20,2</t>
  </si>
  <si>
    <t>F6063</t>
  </si>
  <si>
    <t>GABARIT KIT ENTR BEQUIL</t>
  </si>
  <si>
    <t>F6064</t>
  </si>
  <si>
    <t>PLAQUE DE COPIAGE</t>
  </si>
  <si>
    <t>F6065</t>
  </si>
  <si>
    <t>GAB PERC DRAINAGE TRAV</t>
  </si>
  <si>
    <t>F6066</t>
  </si>
  <si>
    <t>GAB PERC MONTANT FIX TRA</t>
  </si>
  <si>
    <t>F6067</t>
  </si>
  <si>
    <t>GABARIT PERCAGE TREUIL</t>
  </si>
  <si>
    <t>F6070</t>
  </si>
  <si>
    <t>PLAQUE DE COPIAGE VOLET</t>
  </si>
  <si>
    <t>GC6X50</t>
  </si>
  <si>
    <t>GOUP ISO 8740 3 CAN 120</t>
  </si>
  <si>
    <t>HM5BORGN</t>
  </si>
  <si>
    <t>ECROU HM5 BORGNE INOX</t>
  </si>
  <si>
    <t>HM5FREIN</t>
  </si>
  <si>
    <t>ECROU HM5 FREIN</t>
  </si>
  <si>
    <t>HM8FREIN</t>
  </si>
  <si>
    <t>ECROU HM8 FREIN</t>
  </si>
  <si>
    <t>J/124</t>
  </si>
  <si>
    <t>JOINT ANTI-PINCE DOIGT</t>
  </si>
  <si>
    <t>JB/121</t>
  </si>
  <si>
    <t>JOINT BATTUE CLIPPE</t>
  </si>
  <si>
    <t>JG/122</t>
  </si>
  <si>
    <t>JOINT GLACE</t>
  </si>
  <si>
    <t>J25/806</t>
  </si>
  <si>
    <t>JOINT CLIPPE</t>
  </si>
  <si>
    <t>J25/810</t>
  </si>
  <si>
    <t>J5004</t>
  </si>
  <si>
    <t>JOINT CENTRAL</t>
  </si>
  <si>
    <t>J6007</t>
  </si>
  <si>
    <t>JOINT PORTE LAME</t>
  </si>
  <si>
    <t>J6008</t>
  </si>
  <si>
    <t>JOINT REMPLISSAGE</t>
  </si>
  <si>
    <t>J6009</t>
  </si>
  <si>
    <t>JONC MOUSTIQUAIRE</t>
  </si>
  <si>
    <t>J6009/50</t>
  </si>
  <si>
    <t>P5057</t>
  </si>
  <si>
    <t>SEUIL RPT PORTES REPLIA.</t>
  </si>
  <si>
    <t>P5062</t>
  </si>
  <si>
    <t>SEUIL 11MM</t>
  </si>
  <si>
    <t>P6049</t>
  </si>
  <si>
    <t>RIV 4</t>
  </si>
  <si>
    <t>ECROU A SERTIR M4 11,5MM</t>
  </si>
  <si>
    <t>RIV 5</t>
  </si>
  <si>
    <t>ECROU A SERTIR M5 15MM</t>
  </si>
  <si>
    <t>RIV 5IN</t>
  </si>
  <si>
    <t>RIVET TARAUD M5 INOX</t>
  </si>
  <si>
    <t>RIV 5TR</t>
  </si>
  <si>
    <t>ECROU A SERTIR M5.CANNE</t>
  </si>
  <si>
    <t>RIV 6</t>
  </si>
  <si>
    <t>ECROU A SERTIR M6 17MM</t>
  </si>
  <si>
    <t>RIV 6IN</t>
  </si>
  <si>
    <t>RIVET TARAUD M6 INOX</t>
  </si>
  <si>
    <t>RIV 6TA</t>
  </si>
  <si>
    <t>ECROU SERT.M6 TETE AFFL</t>
  </si>
  <si>
    <t>RIV 8</t>
  </si>
  <si>
    <t>ECROU A SERTIR M8 19MM</t>
  </si>
  <si>
    <t>RONDEL5</t>
  </si>
  <si>
    <t>RONDELLE PLATE ZU 5 INOX</t>
  </si>
  <si>
    <t>RONDEV5</t>
  </si>
  <si>
    <t>RONDELLE EVENTAIL DIA 5</t>
  </si>
  <si>
    <t>SCRP4X40</t>
  </si>
  <si>
    <t>VT THPBP 3,8X40X44 POZI</t>
  </si>
  <si>
    <t>SCRP5X20</t>
  </si>
  <si>
    <t>VT THPBP 4,8X20X24 POZI</t>
  </si>
  <si>
    <t>SCRP5X30</t>
  </si>
  <si>
    <t>VT THPBP 4,8X30X35 POZI</t>
  </si>
  <si>
    <t>SCRP5X45</t>
  </si>
  <si>
    <t>VT THPBP 4,8X45X50 POZI</t>
  </si>
  <si>
    <t>SCRP5X65</t>
  </si>
  <si>
    <t>VT THPBP 4,8X65X70 POZI</t>
  </si>
  <si>
    <t>TCB10X16</t>
  </si>
  <si>
    <t>VT TCB 10X15,9 INOX POZI</t>
  </si>
  <si>
    <t>TCB10X19</t>
  </si>
  <si>
    <t>VT TCB 10X19 INOX POZI</t>
  </si>
  <si>
    <t>TCB10X26</t>
  </si>
  <si>
    <t>VT TCB 10X25,4 INOX POZI</t>
  </si>
  <si>
    <t>TCB10X32</t>
  </si>
  <si>
    <t>VT TCB 10X31,7 INOX POZI</t>
  </si>
  <si>
    <t>TCB10X38</t>
  </si>
  <si>
    <t>VT TCB 10X38 INOX POZI</t>
  </si>
  <si>
    <t>TCB10X51</t>
  </si>
  <si>
    <t>VT TCB 10X50,8 INOX POZI</t>
  </si>
  <si>
    <t>TCB109.5</t>
  </si>
  <si>
    <t>VT TCB 10X9,5 BOUT PL.I.</t>
  </si>
  <si>
    <t>TCB12X16</t>
  </si>
  <si>
    <t>VT TCB 12X15,9 INOX POZI</t>
  </si>
  <si>
    <t>TCB12X25</t>
  </si>
  <si>
    <t>VT TCB 12X25,4 INOX POZI</t>
  </si>
  <si>
    <t>TCB12X32</t>
  </si>
  <si>
    <t>VT TCB 12X31,7 INOX POZI</t>
  </si>
  <si>
    <t>TCB12X38</t>
  </si>
  <si>
    <t>VT TCB 12X38 INOX POZI</t>
  </si>
  <si>
    <t>TCB4X16</t>
  </si>
  <si>
    <t>VT TCB 4X15,9 INOX POZI</t>
  </si>
  <si>
    <t>TCB4X25</t>
  </si>
  <si>
    <t>VT TCB N4X25,4 INOX POZI</t>
  </si>
  <si>
    <t>TCB4X6.5</t>
  </si>
  <si>
    <t>VT TCB 4X6,4 INOX POZI</t>
  </si>
  <si>
    <t>TCB7X13</t>
  </si>
  <si>
    <t>VT TCB 7X12,7 INOX POZI</t>
  </si>
  <si>
    <t>TCB7X16</t>
  </si>
  <si>
    <t>VT TCB 7X15,9 INOX POZI</t>
  </si>
  <si>
    <t>TCB7X19</t>
  </si>
  <si>
    <t>VT TCB 7X19 INOX POZI</t>
  </si>
  <si>
    <t>TCB7X25</t>
  </si>
  <si>
    <t>VT TCB 7X25,4 INOX POZI</t>
  </si>
  <si>
    <t>TCB7X38</t>
  </si>
  <si>
    <t>VT TCB 7X38 INOX POZI</t>
  </si>
  <si>
    <t>TCB7X9.5</t>
  </si>
  <si>
    <t>VT TCB 7X9,5 INOX POZI</t>
  </si>
  <si>
    <t>TFM5X16</t>
  </si>
  <si>
    <t>VM TF M5X16 INOX POZI</t>
  </si>
  <si>
    <t>TF10X16</t>
  </si>
  <si>
    <t>VT TF 10X15,9 INOX POZI</t>
  </si>
  <si>
    <t>TF10X38</t>
  </si>
  <si>
    <t>VT TF 10X38 INOX POZI</t>
  </si>
  <si>
    <t>TF10X45</t>
  </si>
  <si>
    <t>VT TF 10X45 INOX POZI</t>
  </si>
  <si>
    <t>TF12X25</t>
  </si>
  <si>
    <t>VT TF 12X25,4 INOX POZI</t>
  </si>
  <si>
    <t>TF7X13</t>
  </si>
  <si>
    <t>VT TF 7X12,7 INOX POZI</t>
  </si>
  <si>
    <t>TF7X19</t>
  </si>
  <si>
    <t>VT TF 7X19 INOX POZI</t>
  </si>
  <si>
    <t>TF7X32</t>
  </si>
  <si>
    <t>VT TF 7X31,7 INOX POZI</t>
  </si>
  <si>
    <t>THM6X16</t>
  </si>
  <si>
    <t>VM TH M6X16 ENTFIL.INOX</t>
  </si>
  <si>
    <t>THM8X20</t>
  </si>
  <si>
    <t>VM TH M8X20 ENT.FIL.INOX</t>
  </si>
  <si>
    <t>30-4</t>
  </si>
  <si>
    <t>EMBOUT DE TIGE CREMONE</t>
  </si>
  <si>
    <t>CALE ASSISE SPLE</t>
  </si>
  <si>
    <t>CALE ASSISE DOUBLE</t>
  </si>
  <si>
    <t>CHARIOT PORTE COULISSANT</t>
  </si>
  <si>
    <t>GUIDE BAS PORTE COUL.</t>
  </si>
  <si>
    <t>BOITE A ROULEMENT</t>
  </si>
  <si>
    <t>GACHE ARRET PORTE COULIS</t>
  </si>
  <si>
    <t>CLAMEAU / MC REF. 375</t>
  </si>
  <si>
    <t>CARRE FIXATION /306</t>
  </si>
  <si>
    <t>EQUERRE DE LISSE</t>
  </si>
  <si>
    <t>ECLISSE ORIENTABLE</t>
  </si>
  <si>
    <t>ECLISSE VARIABLE</t>
  </si>
  <si>
    <t>FIXATION RAIDISSEUR/LIS.</t>
  </si>
  <si>
    <t>CLAMEAU MAIN COURANTE</t>
  </si>
  <si>
    <t>FIXATION BARREAU/RAMPANT</t>
  </si>
  <si>
    <t>FIXATIO BARREAU/RAMPA</t>
  </si>
  <si>
    <t>ECLISSE ORIEN VARI SPLE</t>
  </si>
  <si>
    <t>ECLISSE ORIEN VARI DBL</t>
  </si>
  <si>
    <t>RACCORD LISSE HAUTE BAS</t>
  </si>
  <si>
    <t>JOINT POUR REMPL 2MM EP</t>
  </si>
  <si>
    <t>JOINT REMPL 8 A 10 MM EP</t>
  </si>
  <si>
    <t>GACHE INOX SERRURE 407</t>
  </si>
  <si>
    <t>SERRURE 1/2TOUR A LA CLE</t>
  </si>
  <si>
    <t>SERRURE A ROULEAU</t>
  </si>
  <si>
    <t>SERRURE PENE DORM. SEUL</t>
  </si>
  <si>
    <t>SERRURE CREMONE A CLE</t>
  </si>
  <si>
    <t>SERRURE CREMONE A CARRE</t>
  </si>
  <si>
    <t>VERROU DE FEUILL.152-157</t>
  </si>
  <si>
    <t>SERRURE 1/2TOUR RETRACT.</t>
  </si>
  <si>
    <t>VERROU DE FEUILL.182-183</t>
  </si>
  <si>
    <t>SERRURE 3 PTS</t>
  </si>
  <si>
    <t>GACHE ELECT. SIMPLE</t>
  </si>
  <si>
    <t>GACHE ELECTR.DEC.MANUEL.</t>
  </si>
  <si>
    <t>SERRURE PORTE COUL.</t>
  </si>
  <si>
    <t>GACHE /5751G.140</t>
  </si>
  <si>
    <t>470K1</t>
  </si>
  <si>
    <t>CASSETTE DRAINAGE OUV</t>
  </si>
  <si>
    <t>470K2</t>
  </si>
  <si>
    <t>CASSETTE DRAIN ITALIENNE</t>
  </si>
  <si>
    <t>473K1</t>
  </si>
  <si>
    <t>CASSETTE DORMANT HAUT</t>
  </si>
  <si>
    <t>473K2</t>
  </si>
  <si>
    <t>CASSETTE CAGE DE 16</t>
  </si>
  <si>
    <t>RENFORT POTEAU 150X150</t>
  </si>
  <si>
    <t>PLATINE FIXATION 624</t>
  </si>
  <si>
    <t>RACCORD DE RAIL</t>
  </si>
  <si>
    <t>KIT TIRANT ET EQUERRES</t>
  </si>
  <si>
    <t>CHARIOT AUTOPORTANT</t>
  </si>
  <si>
    <t>ETRIER POTEAU 150X150</t>
  </si>
  <si>
    <t>CONTREPLAQUE AUTOPORTANT</t>
  </si>
  <si>
    <t>KIT PLATINE CLOTURE</t>
  </si>
  <si>
    <t>SERRURE BATTEUSE</t>
  </si>
  <si>
    <t>PLATINE POUR 542</t>
  </si>
  <si>
    <t>CONTRE PLAQUE PR 542</t>
  </si>
  <si>
    <t>JONCTION COULISSANT</t>
  </si>
  <si>
    <t>CONTREPLAQUE POUR 525</t>
  </si>
  <si>
    <t>BUTEE AUTOPORTANT</t>
  </si>
  <si>
    <t>SUPPORT POUR BUTEE</t>
  </si>
  <si>
    <t>KIT ANTI DEGONDAGE</t>
  </si>
  <si>
    <t>570P</t>
  </si>
  <si>
    <t>SABOT POLYAMIDE</t>
  </si>
  <si>
    <t>CALES POUR SABOT</t>
  </si>
  <si>
    <t>ROUE SUPPORT</t>
  </si>
  <si>
    <t>KIT 3 CREMAILLERES + VIS</t>
  </si>
  <si>
    <t>CREMAILLERE</t>
  </si>
  <si>
    <t>CLIP INOX PARCLOSE TALON</t>
  </si>
  <si>
    <t>CLAMEAU ACIER DIAMETRE 4</t>
  </si>
  <si>
    <t>CLAMEAU ACIER DIAMETRE 5</t>
  </si>
  <si>
    <t>CLAMEAU INOX DIAMETRE 5</t>
  </si>
  <si>
    <t>CALE /PLEIN CINTRE</t>
  </si>
  <si>
    <t>EQUERRE DE CLOTURE</t>
  </si>
  <si>
    <t>FIXATION CLOTURE</t>
  </si>
  <si>
    <t>CONTREPLAQUE BOUT TRAV.</t>
  </si>
  <si>
    <t>CONTREPLAQUE FIXATION</t>
  </si>
  <si>
    <t>FIXATION /625</t>
  </si>
  <si>
    <t>CONTREPLAQUE /621/660</t>
  </si>
  <si>
    <t>CONTREPLAQUE /622</t>
  </si>
  <si>
    <t>663-2</t>
  </si>
  <si>
    <t>AXE ACIER LG 40MM</t>
  </si>
  <si>
    <t>SABOT A COND SEMI FIXE</t>
  </si>
  <si>
    <t>SERRURE PTL COULISSANT</t>
  </si>
  <si>
    <t>JOINT TUBULAIRE 5,5MM</t>
  </si>
  <si>
    <t>ENTRETOISE GUIDE</t>
  </si>
  <si>
    <t>MANCHON POUR RAIL 640</t>
  </si>
  <si>
    <t>KIT 2 ROUES DIAM 75+VIS</t>
  </si>
  <si>
    <t>SERRURE PTL BATTANT</t>
  </si>
  <si>
    <t>REHAUSSEUR DE 50MM</t>
  </si>
  <si>
    <t>GACHE GAUCHE PTL 2VTX</t>
  </si>
  <si>
    <t>GACHE DROITE PTL 2VTX</t>
  </si>
  <si>
    <t>SUP. D GACHE ELEC 1VT</t>
  </si>
  <si>
    <t>SUP. G GACHE ELEC 1VT</t>
  </si>
  <si>
    <t>SUP. D GACHE ELEC 2VT</t>
  </si>
  <si>
    <t>SUP. G GACHE ELEC 2VT</t>
  </si>
  <si>
    <t>*BOUCHON INTERIEUR /140</t>
  </si>
  <si>
    <t>JOINT A BOURRER 2MM</t>
  </si>
  <si>
    <t>JOINT A BOURRER 3 MM</t>
  </si>
  <si>
    <t>JOINT A BOURRER 4 MM</t>
  </si>
  <si>
    <t>JOINT A BOURRER 5 MM</t>
  </si>
  <si>
    <t>JOINT A BOURRER 6 MM</t>
  </si>
  <si>
    <t>JOINT A BOURRER 7 MM</t>
  </si>
  <si>
    <t>JOINT A BOURRER 8 MM</t>
  </si>
  <si>
    <t>JOINT A BOURRER 10 MM</t>
  </si>
  <si>
    <t>971K1</t>
  </si>
  <si>
    <t>CASS. PARTIE DROITE RENF</t>
  </si>
  <si>
    <t>971K2</t>
  </si>
  <si>
    <t>CASS. PARTIE BIAIS RENF</t>
  </si>
  <si>
    <t>971K3</t>
  </si>
  <si>
    <t>CASS. PARTIE ARROND RENF</t>
  </si>
  <si>
    <t>EQUERRE 19X35,8</t>
  </si>
  <si>
    <t>EQUERRE PORTE 140</t>
  </si>
  <si>
    <t>EQUERRE REGLAB. 19X36</t>
  </si>
  <si>
    <t>BLOC ASSEMB. 18,5</t>
  </si>
  <si>
    <t>BLOC ASSEMB. 58,6</t>
  </si>
  <si>
    <t>BLOC ASSEMB. 63</t>
  </si>
  <si>
    <t>BLOC ASSEMB. 19X36</t>
  </si>
  <si>
    <t>BLOC ASSEMB. 59X36</t>
  </si>
  <si>
    <t>BLOC ASSEMB. 63,5X36</t>
  </si>
  <si>
    <t>EQUERRE PORTE /182-183</t>
  </si>
  <si>
    <t>PLAQUE FIXATION /308/201</t>
  </si>
  <si>
    <t>T D’ASSEMBLAGE</t>
  </si>
  <si>
    <t>VERIN PROFIL 140</t>
  </si>
  <si>
    <t>PATTE SCELL. COUDEE</t>
  </si>
  <si>
    <t>EQUERRE ACIER PM</t>
  </si>
  <si>
    <t>EQUERRE ACIER GM</t>
  </si>
  <si>
    <t>EQUERRE ALUMINIUM GM</t>
  </si>
  <si>
    <t>EQUERRE ALUMINIUM PM</t>
  </si>
  <si>
    <t>EQUERRE REGLAB. S/140</t>
  </si>
  <si>
    <t>EQUERRE REGLAB. ECO/140</t>
  </si>
  <si>
    <t>EQUERRE REGLAB. EXT.</t>
  </si>
  <si>
    <t>BROSSE 7 MM</t>
  </si>
  <si>
    <t>BROSSE 10 MM</t>
  </si>
  <si>
    <t>1502/25</t>
  </si>
  <si>
    <t>BROSSE 14 MM</t>
  </si>
  <si>
    <t>1504/25</t>
  </si>
  <si>
    <t>ACCES.POSE /1641 SEULE</t>
  </si>
  <si>
    <t>ACCES.POSE /1641 DBL</t>
  </si>
  <si>
    <t>PIVOT HAUT AXE 74</t>
  </si>
  <si>
    <t>PIVOT HAUT AXE 62.5</t>
  </si>
  <si>
    <t>COMPAS SOUFFLET/140</t>
  </si>
  <si>
    <t>CONTACTEUR FEUILLURE</t>
  </si>
  <si>
    <t>ROULEMENT BILLES PAUM</t>
  </si>
  <si>
    <t>RONDELLE NYLON PAUMELLE</t>
  </si>
  <si>
    <t>TIGES M8 1M+1,5M</t>
  </si>
  <si>
    <t>CYL DBL PAN DIN VARIE</t>
  </si>
  <si>
    <t>CYL DBL B T DIN VARIE</t>
  </si>
  <si>
    <t>1834N</t>
  </si>
  <si>
    <t>CYL DBLE 30+30 N°20561</t>
  </si>
  <si>
    <t>CYL B.T. 30+30 N° 87657A</t>
  </si>
  <si>
    <t>CARRE DE BEQUILL LG 140</t>
  </si>
  <si>
    <t>(*CARRE BEQUILLE LG 100M</t>
  </si>
  <si>
    <t>CARRE BEQUILLE LG 127MM</t>
  </si>
  <si>
    <t>CARRE BEQUILLE LG 145MM</t>
  </si>
  <si>
    <t>CARRE BEQUILLE LG 160MM</t>
  </si>
  <si>
    <t>EMBOUT TU 30X10X2</t>
  </si>
  <si>
    <t>CLIP PLASTIQUE</t>
  </si>
  <si>
    <t>4710S9N</t>
  </si>
  <si>
    <t>SUPPORT POST9 OUT.471000</t>
  </si>
  <si>
    <t>PATTE PRECADRES</t>
  </si>
  <si>
    <t>EQUERRE /5191/92</t>
  </si>
  <si>
    <t>EQUERRE /5193/94/95</t>
  </si>
  <si>
    <t>EQUERRE EXT POUR CADRES</t>
  </si>
  <si>
    <t>EQUERRE CAGE 10,5X46,8</t>
  </si>
  <si>
    <t>EQUERRE 13.3X33</t>
  </si>
  <si>
    <t>EQUERRE 13.3X26</t>
  </si>
  <si>
    <t>EQUERRE 27,1X26</t>
  </si>
  <si>
    <t>EQU.REG. 13.3X33/5067</t>
  </si>
  <si>
    <t>(*)EQUERRE 13.2X12.7</t>
  </si>
  <si>
    <t>EQUERRE DE MAINTIEN DA</t>
  </si>
  <si>
    <t>EQU.REG. 27.1X33/5065</t>
  </si>
  <si>
    <t>VIS A TETE CLIPABLE</t>
  </si>
  <si>
    <t>VIS CONIQUE INOX</t>
  </si>
  <si>
    <t>EQUERRE REGLAB.13.3X25.8</t>
  </si>
  <si>
    <t>EQUERRE REGLAB.27.1X25.8</t>
  </si>
  <si>
    <t>EQUERRE REGLAB.27.1X22.2</t>
  </si>
  <si>
    <t>(*EQUERRE REGL.13.3X22.2</t>
  </si>
  <si>
    <t>(*)EQUERRE 13.3X6.1</t>
  </si>
  <si>
    <t>EQUERRE 27,1X22,2</t>
  </si>
  <si>
    <t>EQUERRE 27,1X6,1</t>
  </si>
  <si>
    <t>EQUERRE 41,8X25,5</t>
  </si>
  <si>
    <t>EQUERRE 7X6,1</t>
  </si>
  <si>
    <t>EQUERRE 19X6,1</t>
  </si>
  <si>
    <t>EQUERRE 19X22,2</t>
  </si>
  <si>
    <t>EQUERRE VIS. 10,5X35</t>
  </si>
  <si>
    <t>EQUERRE 27.1X33</t>
  </si>
  <si>
    <t>EQUERRE 41.8X33</t>
  </si>
  <si>
    <t>EQUERRE DE MAINTIEN</t>
  </si>
  <si>
    <t>EQUERRE 15X22.2</t>
  </si>
  <si>
    <t>EQUERRE 15X45.5</t>
  </si>
  <si>
    <t>EQUERRE 41,6X22,2</t>
  </si>
  <si>
    <t>EQUERRE 10,3X34,8</t>
  </si>
  <si>
    <t>BLOC ASSEMB. 15X22,2</t>
  </si>
  <si>
    <t>BLOC ASSEMB. 41,8X22,2</t>
  </si>
  <si>
    <t>(*BLOC ASSEMB. 13,3X22,2</t>
  </si>
  <si>
    <t>BLOC ASSEMB. 27,1X22,2</t>
  </si>
  <si>
    <t>BLOC ASSEMB. 14,9X36,5</t>
  </si>
  <si>
    <t>(*BLOC ASSEMB. 13,3X36,5</t>
  </si>
  <si>
    <t>PATTE SCELL 5152/3/4/5/6</t>
  </si>
  <si>
    <t>CLIP DE PARCLOSE INOX</t>
  </si>
  <si>
    <t>OUTIL A GOUPILLER</t>
  </si>
  <si>
    <t>*GOUPILLE A COLLERETTE</t>
  </si>
  <si>
    <t>(*EQUERRE REGL 13.3X12.5</t>
  </si>
  <si>
    <t>EQUERRE 15,4X22,2</t>
  </si>
  <si>
    <t>EQUERRE 15,4X6,1</t>
  </si>
  <si>
    <t>EQUERRE 15,4X45,6</t>
  </si>
  <si>
    <t>BLOC ASSEM. 15,4X22,2</t>
  </si>
  <si>
    <t>BLOC ASSEM. 15,4X45,6</t>
  </si>
  <si>
    <t>EQUERRE REGLAB.15,4X22,2</t>
  </si>
  <si>
    <t>EQUERRE REGLAB.15,4X6,1</t>
  </si>
  <si>
    <t>(*EQUERRE REGL.13,3X45,6</t>
  </si>
  <si>
    <t>EQUERRE REGLAB.27,1X45,6</t>
  </si>
  <si>
    <t>EQUERRE 41,8X6,1</t>
  </si>
  <si>
    <t>EQUERRE 19X42,5</t>
  </si>
  <si>
    <t>EQUERRE 27,1X45,6</t>
  </si>
  <si>
    <t>BLOC ASSEMB.27,1X45,6</t>
  </si>
  <si>
    <t>BLOC ASSEMB. 41,8X45,6</t>
  </si>
  <si>
    <t>BLOC ASSEMB.110,8X45,6</t>
  </si>
  <si>
    <t>BLOC ASSEMB.110,8X22,2</t>
  </si>
  <si>
    <t>(*BLOC ASSEMB. 13,3X22</t>
  </si>
  <si>
    <t>(*BLOC ASSEMB. 13,3X43,5</t>
  </si>
  <si>
    <t>BLOC ANTI-DEVERS TRAV.</t>
  </si>
  <si>
    <t>EQUERRE VIS. 27,1X45,6</t>
  </si>
  <si>
    <t>EQU.VIS. 27,1X33/5065</t>
  </si>
  <si>
    <t>EQU. VIS. 41,8X33/5066</t>
  </si>
  <si>
    <t>EQUERRE REGLAB.15,4X45,5</t>
  </si>
  <si>
    <t>BLOC ASS.REGL.15,4X22,2</t>
  </si>
  <si>
    <t>BROSSE BASSE</t>
  </si>
  <si>
    <t>ETANCHEITE BASSE APD</t>
  </si>
  <si>
    <t>BLOC ASS.REGL.15,4X45,5</t>
  </si>
  <si>
    <t>JOINT BARRIERE BASCULANT</t>
  </si>
  <si>
    <t>JOINT BARRIERE</t>
  </si>
  <si>
    <t>ANGLE VULCAN /5544/5545</t>
  </si>
  <si>
    <t>BOUCHON INT./5428</t>
  </si>
  <si>
    <t>JOINT BATTUE</t>
  </si>
  <si>
    <t>JOINT ACCOUSTIQUE</t>
  </si>
  <si>
    <t>JOINT DILATATION</t>
  </si>
  <si>
    <t>SUPPORT CALE D’ASSISE</t>
  </si>
  <si>
    <t>VERIN DE VITRAGE</t>
  </si>
  <si>
    <t>*VERIN DE CALAGE</t>
  </si>
  <si>
    <t>KIT BOUCHONS VANT.(D+G)</t>
  </si>
  <si>
    <t>PIVOT ET PLAQUE</t>
  </si>
  <si>
    <t>AXE RECTANG. /5660</t>
  </si>
  <si>
    <t>AXE CARRE /5660</t>
  </si>
  <si>
    <t>AXE RECTANG.HT 10/5660</t>
  </si>
  <si>
    <t>BRAS DROIT EMP.RECTANG.</t>
  </si>
  <si>
    <t>GUIDE POUR TIGE CREMONE</t>
  </si>
  <si>
    <t>BROCHE ANTI DEGONDAGE</t>
  </si>
  <si>
    <t>KIT ANTI EFFRACTION 2 BR</t>
  </si>
  <si>
    <t>KIT ANTI EFFRACTION 3 BR</t>
  </si>
  <si>
    <t>5705/16</t>
  </si>
  <si>
    <t>BROSSE 16</t>
  </si>
  <si>
    <t>BROSSE 13X1250</t>
  </si>
  <si>
    <t>ETANCHEITE PORTE DA</t>
  </si>
  <si>
    <t>ETANCHEITE PORTE DA APD</t>
  </si>
  <si>
    <t>PIVOT HAUT</t>
  </si>
  <si>
    <t>SERRURE ROULEAU</t>
  </si>
  <si>
    <t>SERRURE PENE DEMI TOUR</t>
  </si>
  <si>
    <t>SERRURE 3 PTS PENE DORM</t>
  </si>
  <si>
    <t>SERRURE 5 POINTS H&amp;B</t>
  </si>
  <si>
    <t>VERROU FEUILLURE</t>
  </si>
  <si>
    <t>SERRURE PENE DORM BASCL</t>
  </si>
  <si>
    <t>SERRURE 3 PTS TET.FILAN.</t>
  </si>
  <si>
    <t>GACHE /5751G.5000</t>
  </si>
  <si>
    <t>GACHE BASSE /5754</t>
  </si>
  <si>
    <t>SERR 3 PTS TET FIL ROUL</t>
  </si>
  <si>
    <t>CYL DBL 61MM VARIE</t>
  </si>
  <si>
    <t>GACHE BASSE /5766/5767</t>
  </si>
  <si>
    <t>SER 3 PTS PEN DORM 1/2T</t>
  </si>
  <si>
    <t>RENFORT D’ANGLE</t>
  </si>
  <si>
    <t>CYL DBL 35+35 VARIE</t>
  </si>
  <si>
    <t>KIT ACCESSOIRE SERRURE</t>
  </si>
  <si>
    <t>ACCES.SER.PORTE COMETE</t>
  </si>
  <si>
    <t>1/2 CYL.30+10 VARIE</t>
  </si>
  <si>
    <t>1/2 CYL.30+10 N°77656A</t>
  </si>
  <si>
    <t>CYL DBL 30+70 VARIE</t>
  </si>
  <si>
    <t>CYL DBL 30+70 N°56776A</t>
  </si>
  <si>
    <t>CYL DBL DIN VARIE 30/50</t>
  </si>
  <si>
    <t>CYL DBL.30+50 N°68545A</t>
  </si>
  <si>
    <t>CYL DBL 35+35 S’ENTROUV</t>
  </si>
  <si>
    <t>CYL DBL 40+40 VARIE</t>
  </si>
  <si>
    <t>1/2 CYL. 10X40</t>
  </si>
  <si>
    <t>1/2 CYL. 10X35</t>
  </si>
  <si>
    <t>FERMETURE SEMI-FIXE 2VTX</t>
  </si>
  <si>
    <t>CYL DBL 35+35 BT</t>
  </si>
  <si>
    <t>5803P</t>
  </si>
  <si>
    <t>VERROU SF MANOEUV.CENTRA</t>
  </si>
  <si>
    <t>VERROU SEMI FIXE LG 400</t>
  </si>
  <si>
    <t>5805P</t>
  </si>
  <si>
    <t>VERROU SEMI FIXE LG 220</t>
  </si>
  <si>
    <t>SERRURE PENE DORM./PF</t>
  </si>
  <si>
    <t>5808N</t>
  </si>
  <si>
    <t>ESPACEUR /VANTAIL SF</t>
  </si>
  <si>
    <t>GUIDE POUR CREMONE</t>
  </si>
  <si>
    <t>VER.SF MANOEU.CENTR.CLAM</t>
  </si>
  <si>
    <t>COMPAS CHASSIS PROJECT</t>
  </si>
  <si>
    <t>KIT ASSEMBL./1PAIRE 8939</t>
  </si>
  <si>
    <t>KIT ASSEMBL./1PAIRE 8929</t>
  </si>
  <si>
    <t>FERMETURE 2PTS ITALIENNE</t>
  </si>
  <si>
    <t>FERMETURE 2PTS BASCULANT</t>
  </si>
  <si>
    <t>FERMETURE 4PTS BASCULANT</t>
  </si>
  <si>
    <t>FERMETURE 5PTS BASCULANT</t>
  </si>
  <si>
    <t>*(FOURREAUX EXCENTRESA+B</t>
  </si>
  <si>
    <t>5841N</t>
  </si>
  <si>
    <t>FOURREAU EXCENTRE/5866N</t>
  </si>
  <si>
    <t>5863N</t>
  </si>
  <si>
    <t>VERROU SUPPLEMENTAIRE</t>
  </si>
  <si>
    <t>LIMITEUR D’OUVERTURE</t>
  </si>
  <si>
    <t>KIT COMPAS SOUFFLET</t>
  </si>
  <si>
    <t>KIT FOURR. EXCENT./5868N</t>
  </si>
  <si>
    <t>GOUPILLE/5866N-5868N</t>
  </si>
  <si>
    <t>5878N</t>
  </si>
  <si>
    <t>CLE CARRE 7 /5877N</t>
  </si>
  <si>
    <t>VERROU MEDIAN</t>
  </si>
  <si>
    <t>5885N</t>
  </si>
  <si>
    <t>COMPAS OB PM</t>
  </si>
  <si>
    <t>5886N</t>
  </si>
  <si>
    <t>COMPAS OB GM</t>
  </si>
  <si>
    <t>5887N</t>
  </si>
  <si>
    <t>COMPAS ADDITIONNEL</t>
  </si>
  <si>
    <t>5889N</t>
  </si>
  <si>
    <t>VERROU TRAV / MONTANT OB</t>
  </si>
  <si>
    <t>CREM POMPIER FRAPPE</t>
  </si>
  <si>
    <t>GACHE</t>
  </si>
  <si>
    <t>5896N</t>
  </si>
  <si>
    <t>COMPAS LIMITEUR</t>
  </si>
  <si>
    <t>5898N</t>
  </si>
  <si>
    <t>FERRURE OF1&amp;2VTX BT.EN</t>
  </si>
  <si>
    <t>COMPAS POUR SOUFFLET</t>
  </si>
  <si>
    <t>GACHE HAUTE EP. 10MM</t>
  </si>
  <si>
    <t>EMBOUT BAVETTE TUB. RJD</t>
  </si>
  <si>
    <t>EMBOUT BAVETTE TUB. RJA</t>
  </si>
  <si>
    <t>KIT EMBOUT DBLAGE 100MM</t>
  </si>
  <si>
    <t>KIT EMBOUT DBLAGE 120MM</t>
  </si>
  <si>
    <t>KIT EMBOUT DBLAGE 140MM</t>
  </si>
  <si>
    <t>KIT ETANCHEITE TRAVERSE</t>
  </si>
  <si>
    <t>CLAMEAU CAGE 24X20</t>
  </si>
  <si>
    <t>KIT ETANCH. CHASSIS FIXE</t>
  </si>
  <si>
    <t>CLAMEAU CAGE 21X15.</t>
  </si>
  <si>
    <t>CLAMEAU CAGE 31X26</t>
  </si>
  <si>
    <t>PATTE DE FIXATION 55</t>
  </si>
  <si>
    <t>PATTE DE FIXATION 68</t>
  </si>
  <si>
    <t>PATTE DE FIXATION 78</t>
  </si>
  <si>
    <t>PATTE DE FIXATION 88</t>
  </si>
  <si>
    <t>PATTE DE FIXATION 98</t>
  </si>
  <si>
    <t>PATTE DE FIXATION 108</t>
  </si>
  <si>
    <t>PATTE DE FIXATION 118</t>
  </si>
  <si>
    <t>PATTE DE FIXATION 128</t>
  </si>
  <si>
    <t>PATTE DE FIXATION 138</t>
  </si>
  <si>
    <t>PATTE FIX. DORM. RENO</t>
  </si>
  <si>
    <t>PATTE FIX. DORM. RENO.</t>
  </si>
  <si>
    <t>INTERCALAIRE PVC</t>
  </si>
  <si>
    <t>JOINT BAVETTE</t>
  </si>
  <si>
    <t>JOINT EXT. 4 SILICONE</t>
  </si>
  <si>
    <t>7064V</t>
  </si>
  <si>
    <t>JOINT EXT. 4 VERNI</t>
  </si>
  <si>
    <t>JOINT DE CHENEAU</t>
  </si>
  <si>
    <t>JOINT EXT. 6</t>
  </si>
  <si>
    <t>JOINT 6 A 20/51 A 55MM</t>
  </si>
  <si>
    <t>JOINT TENUE 20 A 24MM</t>
  </si>
  <si>
    <t>JOINT EXTERIEUR 8</t>
  </si>
  <si>
    <t>JOINT DOUBLE LEVRES</t>
  </si>
  <si>
    <t>JOINT LEVRE</t>
  </si>
  <si>
    <t>CREPINE/DESCENTE DIAM 80</t>
  </si>
  <si>
    <t>TAMPON D’ETANCHEITE</t>
  </si>
  <si>
    <t>JONCTION CHENEAU 180°</t>
  </si>
  <si>
    <t>JONCTION CHENEAU 90°EXT</t>
  </si>
  <si>
    <t>JONCTION CHENEAU 135°INT</t>
  </si>
  <si>
    <t>JONCTION CHENEAU 135°EXT</t>
  </si>
  <si>
    <t>JONCTION CHENEAU 150°INT</t>
  </si>
  <si>
    <t>JOINT 24 A 32/56 A 67MM</t>
  </si>
  <si>
    <t>TIGE FILETEE M5X100 INOX</t>
  </si>
  <si>
    <t>GOUPILLE ALU DIAM 6,3X21</t>
  </si>
  <si>
    <t>TIGE FILETEE M5X120 INOX</t>
  </si>
  <si>
    <t>JOINT TRAVERSE INTERM</t>
  </si>
  <si>
    <t>EQUERRE 135° 27,4X45</t>
  </si>
  <si>
    <t>EQUERRE 150° 27,4X45</t>
  </si>
  <si>
    <t>EQUERRE 180° 27,4X45</t>
  </si>
  <si>
    <t>CACHE COUPE VR 180°</t>
  </si>
  <si>
    <t>CACHE COUPE ONGLET 90°</t>
  </si>
  <si>
    <t>CACHE COUPE ONGLET 135°</t>
  </si>
  <si>
    <t>CACHE COUPE ONGLET 150°</t>
  </si>
  <si>
    <t>ECLISSE CHEN. 7131 180°</t>
  </si>
  <si>
    <t>ECLISSE CHENEAU 7131 90°</t>
  </si>
  <si>
    <t>ECLISSE CHEN. 7131 135°</t>
  </si>
  <si>
    <t>ECLISSE CHEN. 7131 150°</t>
  </si>
  <si>
    <t>JOINT COULISSE VR ALUROY</t>
  </si>
  <si>
    <t>JOINT LAME FINALE V.R.</t>
  </si>
  <si>
    <t>JOINT BROSSE VRX3,5</t>
  </si>
  <si>
    <t>JOINT LEVRE 52 MM</t>
  </si>
  <si>
    <t>JOINT EXT SABL FAIT 117</t>
  </si>
  <si>
    <t>CLIP CAPOT EXTERIEUR</t>
  </si>
  <si>
    <t>7251B</t>
  </si>
  <si>
    <t>CLIP /FIX.DOUCINE 7008</t>
  </si>
  <si>
    <t>CLIP CAPOT /7227</t>
  </si>
  <si>
    <t>ECLISSE DROITE</t>
  </si>
  <si>
    <t>PATTE MAINT.7603/7604</t>
  </si>
  <si>
    <t>PATTE MAINT.REH. 7605</t>
  </si>
  <si>
    <t>PATTE MAINTIE7603/7604</t>
  </si>
  <si>
    <t>JONCTIO7607TH 90° EXT.</t>
  </si>
  <si>
    <t>JONCTIO7607TH 135° EXT</t>
  </si>
  <si>
    <t>JONCTIO7607TH 150° EXT</t>
  </si>
  <si>
    <t>JONCTIO7607TH 180°</t>
  </si>
  <si>
    <t>JONC CHEVR 180°</t>
  </si>
  <si>
    <t>(*)KIT ECROU CLAM /EQU.</t>
  </si>
  <si>
    <t>(*)CLIP POUR PROF 7618</t>
  </si>
  <si>
    <t>PATTE DE MAINT. REH.7605</t>
  </si>
  <si>
    <t>JONCTIOCHENEAU VR 90°</t>
  </si>
  <si>
    <t>JONCTIOCHENEAU VR 135°</t>
  </si>
  <si>
    <t>JONCTIO7607TH 90° INT</t>
  </si>
  <si>
    <t>JONCTIO7607TH 135° INT</t>
  </si>
  <si>
    <t>JONCTIO7607TH 150° INT</t>
  </si>
  <si>
    <t>JONCTIOCHEN.VR 90° INT</t>
  </si>
  <si>
    <t>JONCTIOCHEN.VR 135°INT</t>
  </si>
  <si>
    <t>JONCTIOCHEN.VR 150°INT</t>
  </si>
  <si>
    <t>(*)KIT EQU+CLAMX 90°</t>
  </si>
  <si>
    <t>(*)KIT EQU+CLAMX 135</t>
  </si>
  <si>
    <t>ARRET REMP NOUE/ARETIER</t>
  </si>
  <si>
    <t>FIXATIOARETIER CHENEAU</t>
  </si>
  <si>
    <t>FIXATIONOUE CHENEAU</t>
  </si>
  <si>
    <t>TIGE FILETEE M10LG3MINOX</t>
  </si>
  <si>
    <t>(*)ETRIER</t>
  </si>
  <si>
    <t>EQUERRE D’ARETIER</t>
  </si>
  <si>
    <t>PATTE MAINTIEN 7603/7604</t>
  </si>
  <si>
    <t>PATTE MAINTIEN 7605</t>
  </si>
  <si>
    <t>JOINT COUPURE TH 10</t>
  </si>
  <si>
    <t>JOINT COUPURE TH 12</t>
  </si>
  <si>
    <t>JOINT COUPURE TH 14</t>
  </si>
  <si>
    <t>JOINT COUPURE TH 18</t>
  </si>
  <si>
    <t>JOINT EXT 10</t>
  </si>
  <si>
    <t>JOINT ARETIER</t>
  </si>
  <si>
    <t>JOINT VITRAGE</t>
  </si>
  <si>
    <t>JOINT BATTEMENT</t>
  </si>
  <si>
    <t>JOINT EXTREM 21MM VEC</t>
  </si>
  <si>
    <t>JOINT VITRAGE CLIPE</t>
  </si>
  <si>
    <t>JOINT CENTRAL 11</t>
  </si>
  <si>
    <t>JOINT COUPURE THERM. 6</t>
  </si>
  <si>
    <t>JOINT COUPURE THERM 11</t>
  </si>
  <si>
    <t>JOINT ASSISE 3</t>
  </si>
  <si>
    <t>JOINT ASSISE 5</t>
  </si>
  <si>
    <t>JOINT ASSISE 9</t>
  </si>
  <si>
    <t>JOINT ASSISE 11</t>
  </si>
  <si>
    <t>JOINT VITRA EXT. 4/5</t>
  </si>
  <si>
    <t>JOINT VITRAGE EXT. 7</t>
  </si>
  <si>
    <t>BANDE BUTYL</t>
  </si>
  <si>
    <t>CALE DE VITRAGE</t>
  </si>
  <si>
    <t>JOINT ASSISE 13</t>
  </si>
  <si>
    <t>JOINT ASSISE 15</t>
  </si>
  <si>
    <t>JOINT DE TRAVERSE 4</t>
  </si>
  <si>
    <t>JOINT DE TRAVERSE 8</t>
  </si>
  <si>
    <t>JOINT DE TRAVERSE 10</t>
  </si>
  <si>
    <t>JOINT VITRAGE EXT.3</t>
  </si>
  <si>
    <t>JT TRAME HORIZ. LG 6.5</t>
  </si>
  <si>
    <t>INTERCALAIRE 16</t>
  </si>
  <si>
    <t>JOINT DE DILATATION</t>
  </si>
  <si>
    <t>JOINT DILATATION PR TOLE</t>
  </si>
  <si>
    <t>ESPACEUR 24 (LG 3M)</t>
  </si>
  <si>
    <t>ESPACEUR 34 (LG 3M)</t>
  </si>
  <si>
    <t>JOINT VEC</t>
  </si>
  <si>
    <t>BAVETTE</t>
  </si>
  <si>
    <t>INTERCALAIRE 26</t>
  </si>
  <si>
    <t>INTERCALAIRE 36</t>
  </si>
  <si>
    <t>INTERCALAIRE 20</t>
  </si>
  <si>
    <t>SUPPORT CALE VITRAGE</t>
  </si>
  <si>
    <t>FERMETURE ITALIENNE 2PTS</t>
  </si>
  <si>
    <t>SUPPORT ITALIENNE 24</t>
  </si>
  <si>
    <t>SUPPORT ITALIENNE 32</t>
  </si>
  <si>
    <t>ETANCH MONTANT/TRAVERSE</t>
  </si>
  <si>
    <t>8652Z</t>
  </si>
  <si>
    <t>BLOC ASSEMB. PERCUTANT</t>
  </si>
  <si>
    <t>BLOC ANTI-DEVERS</t>
  </si>
  <si>
    <t>8654/12</t>
  </si>
  <si>
    <t>BLOC ASSEMBLAGE LG1196</t>
  </si>
  <si>
    <t>*SUPPORT ITALIENNE 24</t>
  </si>
  <si>
    <t>PIECE DE RETENUE</t>
  </si>
  <si>
    <t>PIECE CONTINUITE ETANCH</t>
  </si>
  <si>
    <t>1/2 ESPACEUR OUVRANT</t>
  </si>
  <si>
    <t>*MEMBRANE EPDM LARG.100</t>
  </si>
  <si>
    <t>GACHE REGLABLE</t>
  </si>
  <si>
    <t>PCE DE RETENUE TRONQUEE</t>
  </si>
  <si>
    <t>EMBOUT SERREUR VERRIERE</t>
  </si>
  <si>
    <t>VERROUILLEUR</t>
  </si>
  <si>
    <t>ENSEMBLE RAIDISSEUR</t>
  </si>
  <si>
    <t>SUPPORT DE CALE POMPIER</t>
  </si>
  <si>
    <t>EQUERRE A V CAGE 27,1X49</t>
  </si>
  <si>
    <t>CLAMEAU 1/4 T CAGE 15X20</t>
  </si>
  <si>
    <t>DECONDAMNATION POMPIER</t>
  </si>
  <si>
    <t>CALE DE VITRAGE 4X22X80</t>
  </si>
  <si>
    <t>CALE DE VITRAGE 4X30X80</t>
  </si>
  <si>
    <t>SUPPORT D’ASSISE</t>
  </si>
  <si>
    <t>JOINT TRAME HORIZONTALE</t>
  </si>
  <si>
    <t>JOINT CADRE VULCANISE</t>
  </si>
  <si>
    <t>JOINT A CLIPPER PARCLOSE</t>
  </si>
  <si>
    <t>EQUERRE 37,3 X 10,5MM</t>
  </si>
  <si>
    <t>EQUERRE 13.3X11.5</t>
  </si>
  <si>
    <t>EQUERRE 12X41.1</t>
  </si>
  <si>
    <t>ACCROCHAGE LATERAL</t>
  </si>
  <si>
    <t>ACCROCHAGE BAS</t>
  </si>
  <si>
    <t>EQUERRE 13.3X54.5</t>
  </si>
  <si>
    <t>EQUERRE 13.3X24.4</t>
  </si>
  <si>
    <t>FERRU(D+G)ITLE.REGLA.</t>
  </si>
  <si>
    <t>PIECE DE SECURITE</t>
  </si>
  <si>
    <t>EQUERRE 10.5X37.3</t>
  </si>
  <si>
    <t>EQUERRE 19X13,5</t>
  </si>
  <si>
    <t>FERR(D+G)ITLNE.REG.PM</t>
  </si>
  <si>
    <t>RIVET ALU/INOX 3,2X10</t>
  </si>
  <si>
    <t>FERRURE ITAL REG. (D+G)</t>
  </si>
  <si>
    <t>KIT ASSEMBL./1PAIRE 8950</t>
  </si>
  <si>
    <t>FERMETURE 2 PTS</t>
  </si>
  <si>
    <t>EQUERRE SERTIR 10.5X15.3</t>
  </si>
  <si>
    <t>EQU.PERC.COMP.ITA.UNIV54</t>
  </si>
  <si>
    <t>BLOC ASSEMB. MURIVEC</t>
  </si>
  <si>
    <t>GACHE M/F SUR TRAV H</t>
  </si>
  <si>
    <t>PAUM OUVRANT POMPIER</t>
  </si>
  <si>
    <t>FERMETURE OUVR. POMPIER</t>
  </si>
  <si>
    <t>9003N</t>
  </si>
  <si>
    <t>KIT FERM. 2PTS VERSUS</t>
  </si>
  <si>
    <t>9010N</t>
  </si>
  <si>
    <t>9015N</t>
  </si>
  <si>
    <t>KIT FERM. 3PTS VERSUS</t>
  </si>
  <si>
    <t>PATTE A SCELLEMENT</t>
  </si>
  <si>
    <t>VIS DE CLIPPAGE BOUCLIER</t>
  </si>
  <si>
    <t>RAIL INOX</t>
  </si>
  <si>
    <t>*RAIL INOX /9330</t>
  </si>
  <si>
    <t>RAIL COMPOSITE</t>
  </si>
  <si>
    <t>MOUSSE ISOLANTE</t>
  </si>
  <si>
    <t>(*)EQUERRE 13.3X45.5</t>
  </si>
  <si>
    <t>(*)EQUERRE 13,3X22,2</t>
  </si>
  <si>
    <t>EQUERRE 13,3X29,2</t>
  </si>
  <si>
    <t>EQUERRE 13,3X73,7</t>
  </si>
  <si>
    <t>EQUERRE 13,3X39,7</t>
  </si>
  <si>
    <t>EQUERRE 15X30,8</t>
  </si>
  <si>
    <t>EQUERRE 15X15</t>
  </si>
  <si>
    <t>JOINT VANTX EN LIGNE</t>
  </si>
  <si>
    <t>BOUCHON 13,8 X 70</t>
  </si>
  <si>
    <t>BOUCHON 13,8 X 114</t>
  </si>
  <si>
    <t>BOUCHON 13,8 X 65</t>
  </si>
  <si>
    <t>BOUCHON ETAN.6804</t>
  </si>
  <si>
    <t>BOUCHON ETAN.9432</t>
  </si>
  <si>
    <t>BROSSE LAME CENTR.7.5</t>
  </si>
  <si>
    <t>BROSSE LAME 7MM</t>
  </si>
  <si>
    <t>9521/25</t>
  </si>
  <si>
    <t>BROSSE LAME 9,5MM</t>
  </si>
  <si>
    <t>9522/25</t>
  </si>
  <si>
    <t>JOINT GLISSANT 6,5</t>
  </si>
  <si>
    <t>JOINT GLISSANT 9,5</t>
  </si>
  <si>
    <t>JOINT GLISSANT 5,5</t>
  </si>
  <si>
    <t>BAVETTE ELASTOMERE</t>
  </si>
  <si>
    <t>CLAPET A BILLE</t>
  </si>
  <si>
    <t>PIECE TREMPLIN VANTAIL</t>
  </si>
  <si>
    <t>CLIP COUVRE JOINT/OXYDE</t>
  </si>
  <si>
    <t>CLIP COUVRE JOINT/LAQUE</t>
  </si>
  <si>
    <t>JOINT PORTEF. 6</t>
  </si>
  <si>
    <t>JOINT PORTEF. 8</t>
  </si>
  <si>
    <t>JOINT PORTEF. 10</t>
  </si>
  <si>
    <t>JOINT PORTEF 20</t>
  </si>
  <si>
    <t>JOINT PORTEF. 22</t>
  </si>
  <si>
    <t>9678N</t>
  </si>
  <si>
    <t>JOINT PORTEF. 24MM</t>
  </si>
  <si>
    <t>JOINT PORTEF. 26</t>
  </si>
  <si>
    <t>JOINT BOURRER JEU 4,25</t>
  </si>
  <si>
    <t>JOINT BOURRER JEU 2,25</t>
  </si>
  <si>
    <t>ETANCHEITE CROIS.</t>
  </si>
  <si>
    <t>ETANCHEITE INF.SOUS RAIL</t>
  </si>
  <si>
    <t>RENFORT D’ANGLE DORM.</t>
  </si>
  <si>
    <t>BUTEE VANTAIL HT 9</t>
  </si>
  <si>
    <t>CHARIOT SPLE BAGUE POM</t>
  </si>
  <si>
    <t>CHARIOT SPLE REG BAG POM</t>
  </si>
  <si>
    <t>9764N</t>
  </si>
  <si>
    <t>CHARIOT DBLE FIXE POM</t>
  </si>
  <si>
    <t>9765N</t>
  </si>
  <si>
    <t>CHARIOT DBLE FIXE INOX</t>
  </si>
  <si>
    <t>9766N</t>
  </si>
  <si>
    <t>CHARIOT DBLE REGL.POM</t>
  </si>
  <si>
    <t>9767N</t>
  </si>
  <si>
    <t>CHARIOT DBLE REGL.INOX</t>
  </si>
  <si>
    <t>CHARIOT ALU DOU REG INOX</t>
  </si>
  <si>
    <t>PATIN BLOCAGE SEMI-FIXE</t>
  </si>
  <si>
    <t>CONDAMNATION SF</t>
  </si>
  <si>
    <t>CALE ANTIDEGONDAGE NOIRE</t>
  </si>
  <si>
    <t>CHARIOT FIXE RLT</t>
  </si>
  <si>
    <t>CHARIOT REGLABLE RLT</t>
  </si>
  <si>
    <t>CHARIOT FIXE</t>
  </si>
  <si>
    <t>TETIERE FILANTE 2 PTS</t>
  </si>
  <si>
    <t>TETIERE FILANTE 3 PTS</t>
  </si>
  <si>
    <t>BLOC SERRURE MANUEL</t>
  </si>
  <si>
    <t>BLOC SERRURE AUTOMATIQUE</t>
  </si>
  <si>
    <t>9919N</t>
  </si>
  <si>
    <t>KIT FERMETURE VERSUS</t>
  </si>
  <si>
    <t>KIT FERM. 5PTS VERSUS</t>
  </si>
  <si>
    <t>9950N</t>
  </si>
  <si>
    <t>FERRAGE 1PT REGLABLE</t>
  </si>
  <si>
    <t>9951N</t>
  </si>
  <si>
    <t>FERRAGE 3PTS REGLABLE</t>
  </si>
  <si>
    <t>9952N</t>
  </si>
  <si>
    <t>FERRAGE 3PT A CLE REG</t>
  </si>
  <si>
    <t>GACHE COULISSANT</t>
  </si>
  <si>
    <t>9958N</t>
  </si>
  <si>
    <t>BLOC DE FIXATION</t>
  </si>
  <si>
    <t>9959N</t>
  </si>
  <si>
    <t>FERRAGE 2PTS REGLABLE</t>
  </si>
  <si>
    <t>CLAM FER 950000 A 950002</t>
  </si>
  <si>
    <t>RENFORT FIXATION SERRU</t>
  </si>
  <si>
    <t>CREMONE 2 POINTS+GACHE</t>
  </si>
  <si>
    <t>CREMONE 3 POINTS+GACHE</t>
  </si>
  <si>
    <t>CREMONE 5 POINTS+GACHE</t>
  </si>
  <si>
    <t>CREM 5 PTS CLE+GACHE F</t>
  </si>
  <si>
    <t>GOMME ALUMINIUM</t>
  </si>
  <si>
    <t>CUTTER</t>
  </si>
  <si>
    <t>BOMBE SILICONE</t>
  </si>
  <si>
    <t>LUBRIFIANT POUR OUTIL</t>
  </si>
  <si>
    <t>FORET TARAUD M8 PORTAIL</t>
  </si>
  <si>
    <t>COLLE BROSSE JOINT(20GR)</t>
  </si>
  <si>
    <t>CALE FOURCHETTE 2</t>
  </si>
  <si>
    <t>CALE FOURCHETTE 3</t>
  </si>
  <si>
    <t>AEROSOL PEINTURE LBF</t>
  </si>
  <si>
    <t>AEROSOL PEINT. ACRYL9010</t>
  </si>
  <si>
    <t>KIT CALE SCIAGE CAP 7132</t>
  </si>
  <si>
    <t>PINCEAU RETOUCH.LBF</t>
  </si>
  <si>
    <t>PINCEAU RETOUCHE BLANC</t>
  </si>
  <si>
    <t>RENOVATEUR ALU LAQUE</t>
  </si>
  <si>
    <t>NETTOYANT ALU OXY/LAQ 1L</t>
  </si>
  <si>
    <t>CALE DEBIT PARCL.5510/21</t>
  </si>
  <si>
    <t>KIT CALES SCIAGE/7607TH</t>
  </si>
  <si>
    <t>CALE VITRAGE BOIS 2MM</t>
  </si>
  <si>
    <t>CALE VITRAGE BOIS 3MM</t>
  </si>
  <si>
    <t>CALE VITRAGE BOIS 5MM</t>
  </si>
  <si>
    <t>ECH. LUCIOLE EPINE</t>
  </si>
  <si>
    <t>RIVET ETANCHE DIAM 4X11</t>
  </si>
  <si>
    <t>GAB 1285-6-7-8/1206A1215</t>
  </si>
  <si>
    <t>GAB.1201-03-04-18/3202</t>
  </si>
  <si>
    <t>GABARIT</t>
  </si>
  <si>
    <t>50008N</t>
  </si>
  <si>
    <t>GABARIT PAUMELLE 1760N</t>
  </si>
  <si>
    <t>*OUTIL GARDE CORPS</t>
  </si>
  <si>
    <t>*OUTIL DE POINCONNAGE</t>
  </si>
  <si>
    <t>GAB. EQU. REGLABLE</t>
  </si>
  <si>
    <t>*OUTIL 140 ASSEMB.</t>
  </si>
  <si>
    <t>*OUTIL 140 PAUM.</t>
  </si>
  <si>
    <t>PLAQUE COP. 407/08/14/33</t>
  </si>
  <si>
    <t>PLAQUE COP. 429/30/31/45</t>
  </si>
  <si>
    <t>PLAQUE COPIAGE /432/434</t>
  </si>
  <si>
    <t>*PLAQUE COPIAGE /436/437</t>
  </si>
  <si>
    <t>PLAQUE DE COPIAGE AABIS</t>
  </si>
  <si>
    <t>GABARIT PERCAGE PLINTHE</t>
  </si>
  <si>
    <t>GAB PERCAGE PIVOT HAUT</t>
  </si>
  <si>
    <t>GAB PERCAGE BRAS DROIT</t>
  </si>
  <si>
    <t>GAB PERCAGE AUTOPORTANT</t>
  </si>
  <si>
    <t>GABARIT DE PERCAGE</t>
  </si>
  <si>
    <t>OUTIL POINC PORTAIL</t>
  </si>
  <si>
    <t>PLAQUE COPIAGE PORTAIL</t>
  </si>
  <si>
    <t>GAB. /658/659</t>
  </si>
  <si>
    <t>PLAQUE COPIAGE</t>
  </si>
  <si>
    <t>*PLAQUE M INTEGREE STORM</t>
  </si>
  <si>
    <t>PLAQUE MOTEUR INT COULIS</t>
  </si>
  <si>
    <t>GAB. EQUERRE /9401</t>
  </si>
  <si>
    <t>GAB. BLOC VARIABLE</t>
  </si>
  <si>
    <t>GAB.PER. / EQU. REGL.</t>
  </si>
  <si>
    <t>*GAB. RENF.PAUMELLE OB</t>
  </si>
  <si>
    <t>GAB PAUM 2/3 B ENT 67/92</t>
  </si>
  <si>
    <t>GAB PAUM ANGLE 8 MM A</t>
  </si>
  <si>
    <t>OUTIL INSERT CONTRE PLAQ</t>
  </si>
  <si>
    <t>*PLAQUE COPIAGE FERRURES</t>
  </si>
  <si>
    <t>PLAQUE COPIAGE FERRURES</t>
  </si>
  <si>
    <t>PRESSE A POUMON</t>
  </si>
  <si>
    <t>OUTIL ESPACE OUVRANT</t>
  </si>
  <si>
    <t>OUTIL ESPACE DORMANT</t>
  </si>
  <si>
    <t>PLAQUE COPIAGE /5874/80</t>
  </si>
  <si>
    <t>PLAQUE COPIAGE SERRURES</t>
  </si>
  <si>
    <t>GAB PERC 8917/8918 CADR</t>
  </si>
  <si>
    <t>GAB PERC8917/8812-13-14</t>
  </si>
  <si>
    <t>GAB. /BLOC 8972</t>
  </si>
  <si>
    <t>OUTIL POINCONNAGE VEC</t>
  </si>
  <si>
    <t>*OUTIL POINC.D54 COMPLET</t>
  </si>
  <si>
    <t>58106A</t>
  </si>
  <si>
    <t>*OUTIL POINC. D54 ALLEGE</t>
  </si>
  <si>
    <t>OUTIL FACADE COMPLET</t>
  </si>
  <si>
    <t>58107-1</t>
  </si>
  <si>
    <t>CASSETTE TROUS 5,5 TRAV</t>
  </si>
  <si>
    <t>58107-2</t>
  </si>
  <si>
    <t>CASSETTE DRAINAGE CAPOTS</t>
  </si>
  <si>
    <t>58107-3</t>
  </si>
  <si>
    <t>CASSETTE DRAIN. SERREURS</t>
  </si>
  <si>
    <t>58107-4</t>
  </si>
  <si>
    <t>CASS.TROU 3,5 ENTRE 21MM</t>
  </si>
  <si>
    <t>58107-5</t>
  </si>
  <si>
    <t>CASS.TROU 3,5 ENTRE 36MM</t>
  </si>
  <si>
    <t>58107-50</t>
  </si>
  <si>
    <t>*KIT VERROUILLAGE 58107</t>
  </si>
  <si>
    <t>GABARIT POUR MONTANTS</t>
  </si>
  <si>
    <t>GABARIT POSITIONN. ITAL.</t>
  </si>
  <si>
    <t>OUTIL FIXE UNIVERS 54MM</t>
  </si>
  <si>
    <t>GAB PERC.COMPAS ITA.DORM</t>
  </si>
  <si>
    <t>GAB PERC.COMPAS ITA.OUVR</t>
  </si>
  <si>
    <t>OUTIL FIXE TRAV. UNIV.54</t>
  </si>
  <si>
    <t>GAB. PERCAGE</t>
  </si>
  <si>
    <t>PLAQUE COPIAGE FERM CUV</t>
  </si>
  <si>
    <t>PLAQUE COPIAGE CALP/ESTI</t>
  </si>
  <si>
    <t>PLAQUE COP. /9065/9184</t>
  </si>
  <si>
    <t>PLAQUE.COPIAGE/FER.MULPT</t>
  </si>
  <si>
    <t>OUTIL GALAXIE 14</t>
  </si>
  <si>
    <t>59162B</t>
  </si>
  <si>
    <t>*OUTIL GAL26 OUVRANT</t>
  </si>
  <si>
    <t>*OUTIL GAL26 DORMANT</t>
  </si>
  <si>
    <t>OUTIL GAL26 DORM.</t>
  </si>
  <si>
    <t>59165K1</t>
  </si>
  <si>
    <t>KIT CONFORMITE 59165</t>
  </si>
  <si>
    <t>OUTIL GAL26 OUVR.</t>
  </si>
  <si>
    <t>OUTIL GAL.26 FERM.</t>
  </si>
  <si>
    <t>TCB N°7X16 TORX</t>
  </si>
  <si>
    <t>TCB N°10X13 TORX</t>
  </si>
  <si>
    <t>TCB N°12X25 TORX</t>
  </si>
  <si>
    <t>TCB N°12X32 TORX</t>
  </si>
  <si>
    <t>TCB N°12X51 TORX</t>
  </si>
  <si>
    <t>TCB N°10X9,5 TORX</t>
  </si>
  <si>
    <t>TF N°12X38 TORX</t>
  </si>
  <si>
    <t>TF N°12X45 TORX</t>
  </si>
  <si>
    <t>VT TF 2,9X16 INOX POZI</t>
  </si>
  <si>
    <t>BARRE PALPEUSE LG 2000MM</t>
  </si>
  <si>
    <t>CARRE 100X100 INOX BROSS</t>
  </si>
  <si>
    <t>CARRE 80X80 INOX BROSSE</t>
  </si>
  <si>
    <t>DECOR INOX BROSSE 80X480</t>
  </si>
  <si>
    <t>DEMI LUNE / 4 LAMES</t>
  </si>
  <si>
    <t>DEMI LUNE / 5 LAMES</t>
  </si>
  <si>
    <t>POIGNEE DE TIRAGE 90MM</t>
  </si>
  <si>
    <t>PLATINE POTEAU 180X180</t>
  </si>
  <si>
    <t>TARAUD M6 LG 110MM</t>
  </si>
  <si>
    <t>TARAUD M8</t>
  </si>
  <si>
    <t>PARCLOSE PVC</t>
  </si>
  <si>
    <t>BOUCLIER THERM/SUPP.CALE</t>
  </si>
  <si>
    <t>BATTEMENT CENTRAL PVC</t>
  </si>
  <si>
    <t>PROFIL SOUS SEUIL PVC</t>
  </si>
  <si>
    <t>JOINT DE BATTUE</t>
  </si>
  <si>
    <t>*JOINT CACHE RAINURE SF</t>
  </si>
  <si>
    <t>JOINT FINITION UNIVERS54</t>
  </si>
  <si>
    <t>*BOUCLIER THERMIQUEXPE</t>
  </si>
  <si>
    <t>ANGLE VULCAN. / 440000</t>
  </si>
  <si>
    <t>*BOUCLIER THERMIQUE</t>
  </si>
  <si>
    <t>JOINT ACOUSTIQUE</t>
  </si>
  <si>
    <t>PORTE BROSSE PORTE</t>
  </si>
  <si>
    <t>JOINT CACHE RAIN CTR</t>
  </si>
  <si>
    <t>JOINT DORMANT</t>
  </si>
  <si>
    <t>PIECE D’ANGLE P.441015</t>
  </si>
  <si>
    <t>JOINT DE SEUIL</t>
  </si>
  <si>
    <t>(*FERM.ENCASTREE OF 1&amp;2V</t>
  </si>
  <si>
    <t>VERROU SEMI-FIXE LG.200</t>
  </si>
  <si>
    <t>VERROU SEMI-FIXE LG 400</t>
  </si>
  <si>
    <t>COMPAS LIM. A FREIN 200</t>
  </si>
  <si>
    <t>COMPAS LIM. A FREIN 320</t>
  </si>
  <si>
    <t>COMPAS LIM. A FREIN 450</t>
  </si>
  <si>
    <t>COMPAS CHASSIS SOUFFLET</t>
  </si>
  <si>
    <t>(*COMPAS OB PETIT MODELE</t>
  </si>
  <si>
    <t>(*COMPAS OB GRAND MODELE</t>
  </si>
  <si>
    <t>(*COMPAS OB LOGIQUE PM</t>
  </si>
  <si>
    <t>(*COMPAS OB LOGIQUE GM</t>
  </si>
  <si>
    <t>(*COMPAS ADDITIONNEL</t>
  </si>
  <si>
    <t>(*VERROU MONTANT OB</t>
  </si>
  <si>
    <t>(*VERROU TRAVERSE OB</t>
  </si>
  <si>
    <t>(*VERROU TRAV.OB LOGIQUE</t>
  </si>
  <si>
    <t>CONDAMN. POSITION OF/OB</t>
  </si>
  <si>
    <t>*(RENV.ANGLE FERM.4PTS I</t>
  </si>
  <si>
    <t>VERROU SUP ITALIENNE</t>
  </si>
  <si>
    <t>(*FERMETURE CTRALE 2 VTX</t>
  </si>
  <si>
    <t>SUPPORT DE VANTAIL</t>
  </si>
  <si>
    <t>(*EMBASE A RELEV.BEQU.DB</t>
  </si>
  <si>
    <t>*GACHE POUR SEUIL</t>
  </si>
  <si>
    <t>SERRURE 3PTS REL.+GACHES</t>
  </si>
  <si>
    <t>COMPAS OF</t>
  </si>
  <si>
    <t>COMPAS OB 280/500</t>
  </si>
  <si>
    <t>COMPAS OB 501/750</t>
  </si>
  <si>
    <t>COMPAS OB 751/1200</t>
  </si>
  <si>
    <t>COMPAS OB 1201/1600</t>
  </si>
  <si>
    <t>KIT DE BASE OB</t>
  </si>
  <si>
    <t>KIT DE BASE OF</t>
  </si>
  <si>
    <t>COMPAS OB 450 A 670MM</t>
  </si>
  <si>
    <t>COMPAS OB 671 A 1300MM</t>
  </si>
  <si>
    <t>COMPAS OB 1301 A 1400MM</t>
  </si>
  <si>
    <t>KIT CHARN. OB INV. PT DT</t>
  </si>
  <si>
    <t>KIT CHARN. OB INV. MD DT</t>
  </si>
  <si>
    <t>KIT CHARN. OB INV. GD DT</t>
  </si>
  <si>
    <t>PLAQUETTE CREM. OF</t>
  </si>
  <si>
    <t>KIT CHARN. OF INV. DT</t>
  </si>
  <si>
    <t>KIT CHARN. OF INV. GC</t>
  </si>
  <si>
    <t>TRINGLE DE REGLAGE 100MM</t>
  </si>
  <si>
    <t>TRINGLE DE REGLAGE 150MM</t>
  </si>
  <si>
    <t>TRINGLE DE REGLAGE 200MM</t>
  </si>
  <si>
    <t>TRINGLE DE REGLAGE 250MM</t>
  </si>
  <si>
    <t>TRINGLE DE REGLAGE 300MM</t>
  </si>
  <si>
    <t>TRINGLE DE REGLAGE 350MM</t>
  </si>
  <si>
    <t>TRINGLE DE REGLAGE 400MM</t>
  </si>
  <si>
    <t>TRINGLE DE RACCORD.365MM</t>
  </si>
  <si>
    <t>BOIT. CREMONE ENCASTREE</t>
  </si>
  <si>
    <t>LIMITEUR D’OUV 601-1300</t>
  </si>
  <si>
    <t>LIMITEUR D’OUV 1301-1400</t>
  </si>
  <si>
    <t>GACHE OF 2 VTX</t>
  </si>
  <si>
    <t>RENVOI D’ANGLE</t>
  </si>
  <si>
    <t>ENS. DE 2 GACHES</t>
  </si>
  <si>
    <t>VERROUILLEUR MEDIAN OF</t>
  </si>
  <si>
    <t>VERROU DBLE OUVRANT</t>
  </si>
  <si>
    <t>KIT CHARN. OB INV. PT GC</t>
  </si>
  <si>
    <t>KIT CHARN. OB INV. MD GC</t>
  </si>
  <si>
    <t>KIT CHARN. OB INV. GD GC</t>
  </si>
  <si>
    <t>CARDAN A EMBOUT</t>
  </si>
  <si>
    <t>VERROU ALLONGE SEMI-FIXE</t>
  </si>
  <si>
    <t>KIT RENFORT PAUMELLE</t>
  </si>
  <si>
    <t>KIT SOUFFLET POIGNEE MT</t>
  </si>
  <si>
    <t>KIT SOUFFLET POIGN. TRAV</t>
  </si>
  <si>
    <t>VIS STHC M5X16 BT POINTU</t>
  </si>
  <si>
    <t>KIT VERROUILEUR MEDIAN</t>
  </si>
  <si>
    <t>COMPAS A RESSORT</t>
  </si>
  <si>
    <t>TRINGLE 110MM (SOUFFLET)</t>
  </si>
  <si>
    <t>TRINGLE 160MM</t>
  </si>
  <si>
    <t>FERRAGE DIM. REDUITE</t>
  </si>
  <si>
    <t>KIT DE BASE OB LOGIQUE</t>
  </si>
  <si>
    <t>COMPAS OB LOG.450-670</t>
  </si>
  <si>
    <t>COMPAS OB LOG.671-1300</t>
  </si>
  <si>
    <t>GACHE S-FIXE SEUIL PMR</t>
  </si>
  <si>
    <t>GACHE V. SERV SEUIL PMR</t>
  </si>
  <si>
    <t>FOURCHE CREMONE DIN L</t>
  </si>
  <si>
    <t>GACHE SEUIL PMR</t>
  </si>
  <si>
    <t>SERRURE 3 PTS A RELEVAGE</t>
  </si>
  <si>
    <t>GACHES HAUTE ET BASSE</t>
  </si>
  <si>
    <t>COMPAS A ABSORPTION</t>
  </si>
  <si>
    <t>EQUERRE D’ALIGNEMENT</t>
  </si>
  <si>
    <t>KIT DE JONCTION ALIGNEM.</t>
  </si>
  <si>
    <t>VIS M5</t>
  </si>
  <si>
    <t>EQUERRE /15,4X8</t>
  </si>
  <si>
    <t>EQUERRE /15,4X20,2</t>
  </si>
  <si>
    <t>EQUERRE /15X29,2</t>
  </si>
  <si>
    <t>EQUERRE /41,8X8,8</t>
  </si>
  <si>
    <t>EQUERRE /41,8X29,2</t>
  </si>
  <si>
    <t>BLOC D’ASSEMB. 60.9X20.2</t>
  </si>
  <si>
    <t>BLOC D’ASSEMB. 15.4X20.4</t>
  </si>
  <si>
    <t>EQUERRE REGL. 19,6X41,8</t>
  </si>
  <si>
    <t>EQUERRE REGL. 20,2X27,1</t>
  </si>
  <si>
    <t>BLOC ASSEM.REG.20,2X27,1</t>
  </si>
  <si>
    <t>EQUERRE REGL. 15,4X29,2</t>
  </si>
  <si>
    <t>EQUERRE REGL. 15,4X8</t>
  </si>
  <si>
    <t>EQUERRE REGL. 15,4X20,2</t>
  </si>
  <si>
    <t>(*)CLIP INOX</t>
  </si>
  <si>
    <t>KIT BOUCHONS CAGE 16</t>
  </si>
  <si>
    <t>KIT ETANCHEITE CAGE 16</t>
  </si>
  <si>
    <t>EQUERRE USINEE OUVR. ITA</t>
  </si>
  <si>
    <t>EQUERRE /27,1X8</t>
  </si>
  <si>
    <t>EQUERRE /27,1X20,2</t>
  </si>
  <si>
    <t>BLOC REG D+G 20X15</t>
  </si>
  <si>
    <t>*SUPPORT CALE OUVRANT</t>
  </si>
  <si>
    <t>*SUPPORT CALE TRAV.INT</t>
  </si>
  <si>
    <t>EQUERRE 10,5X8,5MM</t>
  </si>
  <si>
    <t>EQUERRE 10,3X33,1MM</t>
  </si>
  <si>
    <t>EQUERRE 10,3X8MM</t>
  </si>
  <si>
    <t>KIT ETANCH.TRAVERSE/DOR</t>
  </si>
  <si>
    <t>KIT ETANCH.TRAVERSE/OUV</t>
  </si>
  <si>
    <t>ETANCHEITE CAGE EUROP.</t>
  </si>
  <si>
    <t>EQUERRE REGL.41.8X8</t>
  </si>
  <si>
    <t>EQUERRE REGL.41.8X29.2</t>
  </si>
  <si>
    <t>KIT ETANCH.FIX.SEUIL 70</t>
  </si>
  <si>
    <t>EMBOUT SEUIL TAPEE 100MM</t>
  </si>
  <si>
    <t>EMBOUT SEUIL TAPEE 120MM</t>
  </si>
  <si>
    <t>EMBOUT SEUIL TAPEE 140MM</t>
  </si>
  <si>
    <t>EMBOUT SEUIL TAPEE 160MM</t>
  </si>
  <si>
    <t>EMBOUT SEUIL SANS ISOLAT</t>
  </si>
  <si>
    <t>SUP.CALE VIT OUVRANT</t>
  </si>
  <si>
    <t>ADHESIF DBLE FACE 33ML</t>
  </si>
  <si>
    <t>PAIRE EMB.TAP 140A200 DG</t>
  </si>
  <si>
    <t>SUP.CALE VIT OUVR 410080</t>
  </si>
  <si>
    <t>(*VERROU SEMI-FIXE</t>
  </si>
  <si>
    <t>DEFLECTEUR G32TH</t>
  </si>
  <si>
    <t>EQUERRE ALIGNEMENT</t>
  </si>
  <si>
    <t>GOUP LG10/461006 FG8L10</t>
  </si>
  <si>
    <t>PLAQUE ETANCHEITE HT 120</t>
  </si>
  <si>
    <t>PLAQUE ETANCHEITE BS 120</t>
  </si>
  <si>
    <t>PLAQUE ETANCHEITE HT 160</t>
  </si>
  <si>
    <t>PLAQUE ETANCHEITE BS 160</t>
  </si>
  <si>
    <t>PAIRE D+G EMBT ETANCH DT</t>
  </si>
  <si>
    <t>PLAQUE ETANCHEITE HT 100</t>
  </si>
  <si>
    <t>PLAQUE ETANCHEITE BS 100</t>
  </si>
  <si>
    <t>PLAQUE ETANCHEITE HT 180</t>
  </si>
  <si>
    <t>PLAQUE ETANCHEITE BS 180</t>
  </si>
  <si>
    <t>ETANCHEITE TRAV/DORMANT</t>
  </si>
  <si>
    <t>EQUERRE 18,8X29,8MM</t>
  </si>
  <si>
    <t>EQUERRE 10,3X20MM</t>
  </si>
  <si>
    <t>KIT MOUSSE ETANCHEITE</t>
  </si>
  <si>
    <t>EMBOUT D’ETANCH. SEUIL</t>
  </si>
  <si>
    <t>PLAQUE ETANCHEITE PT</t>
  </si>
  <si>
    <t>PLAQUE ETANCHEITE GD</t>
  </si>
  <si>
    <t>KIT ETANCH.FIX.SEUIL OC</t>
  </si>
  <si>
    <t>KIT ETANCHEITE SEUIL PMR</t>
  </si>
  <si>
    <t>SUPPORT CALE VITR.23-28</t>
  </si>
  <si>
    <t>SUP.DE CALE VIT 29-34</t>
  </si>
  <si>
    <t>SUP.DE CALE VIT 35-40</t>
  </si>
  <si>
    <t>SUP.DE CALE VIT 41-46</t>
  </si>
  <si>
    <t>OUTIL DORM.ESPACE 70TH</t>
  </si>
  <si>
    <t>470000N</t>
  </si>
  <si>
    <t>OUTIL DORM.ESPACE70/82TH</t>
  </si>
  <si>
    <t>BLOC OUTIL TOURE70 OUV</t>
  </si>
  <si>
    <t>GABARIT PERC.PAUM.450036</t>
  </si>
  <si>
    <t>ROULETTE JOINT 440000</t>
  </si>
  <si>
    <t>ROULETTE JOINT 440015</t>
  </si>
  <si>
    <t>GAB.PER.EQU.VA.15,4X29,2</t>
  </si>
  <si>
    <t>GAB.PER.EQU.VA.15,4X8</t>
  </si>
  <si>
    <t>GABARIT DE PERCAGE OUV</t>
  </si>
  <si>
    <t>GABARIT DE PERCAGE DOR</t>
  </si>
  <si>
    <t>PLAQUE DE COPIAGE OF-OB</t>
  </si>
  <si>
    <t>PLAQUE DE COPIAGE ITAL.</t>
  </si>
  <si>
    <t>PLAQUE DE COPIAGE 5891</t>
  </si>
  <si>
    <t>GAB.PER.EQU.VA. 41.8X8</t>
  </si>
  <si>
    <t>GAB.PER.EQU.VA.41.8X29.2</t>
  </si>
  <si>
    <t>OUTIL OUVR.ESPACE 70TH</t>
  </si>
  <si>
    <t>471000N</t>
  </si>
  <si>
    <t>OUTIL OUVR.ESPACE70/82TH</t>
  </si>
  <si>
    <t>BLOC OUTIL OUV. OUTIFO</t>
  </si>
  <si>
    <t>BLOC OUTIL DMT OUTIFD</t>
  </si>
  <si>
    <t>MATRICE POSTE 12</t>
  </si>
  <si>
    <t>KIT CALE SCIAGE 26MM</t>
  </si>
  <si>
    <t>KIT CALE SCIAGE 29MM</t>
  </si>
  <si>
    <t>KIT CALE SCIAGE 32MM</t>
  </si>
  <si>
    <t>VERIPNEUMATIQUE</t>
  </si>
  <si>
    <t>OUTIL DOR.45 OC</t>
  </si>
  <si>
    <t>OUTIL OUVRANT OC</t>
  </si>
  <si>
    <t>OUTIL DOR.COUPE D. OC</t>
  </si>
  <si>
    <t>SEUIL RPT P. SOLOBLOC</t>
  </si>
  <si>
    <t>JOINT DE BATTEMENT</t>
  </si>
  <si>
    <t>*MOUSSE XPE 25X20</t>
  </si>
  <si>
    <t>JOINT SEUIL SOLOBLOC</t>
  </si>
  <si>
    <t>JOINT APD COMETE 50TH</t>
  </si>
  <si>
    <t>JOINT DE FINITION APD</t>
  </si>
  <si>
    <t>FERME PORTE ENCASTRE</t>
  </si>
  <si>
    <t>GLISSIERE F.PTE ENC DINL</t>
  </si>
  <si>
    <t>GLISSIERE F.PTE ENC DINR</t>
  </si>
  <si>
    <t>PLINTHE AUTOMAT. L=1000</t>
  </si>
  <si>
    <t>PLINTHE AUTOMAT. L=1100</t>
  </si>
  <si>
    <t>PLINTHE AUTOMAT. L=1200</t>
  </si>
  <si>
    <t>CYLINDRE 45+45 VARIE</t>
  </si>
  <si>
    <t>CYLINDRE 45+45 S ENTROU</t>
  </si>
  <si>
    <t>CYLINDRE 45+45 VARIE BT</t>
  </si>
  <si>
    <t>CYLINDRE 45+45 S ENT. BT</t>
  </si>
  <si>
    <t>FERME PORTE ENCASTRE DA</t>
  </si>
  <si>
    <t>1/2 CYLINDRE 10+45 VARIE</t>
  </si>
  <si>
    <t>1/2 CYLINDRE 10+45 S ENT</t>
  </si>
  <si>
    <t>CYLINDRE 45X50 VARIE</t>
  </si>
  <si>
    <t>SERRURE 2 PTS COFR 16MM</t>
  </si>
  <si>
    <t>SERRURE 1PT P.DORMANT</t>
  </si>
  <si>
    <t>SERRURE 3 PT GENOUILLERE</t>
  </si>
  <si>
    <t>SERRURE 3PTS A CROCHETS</t>
  </si>
  <si>
    <t>SERRURE 5PTS A CROCHET</t>
  </si>
  <si>
    <t>SERRURE 3PTS A RELEVAGE</t>
  </si>
  <si>
    <t>GACHE HAUTE OU BASSE</t>
  </si>
  <si>
    <t>GACHE FILANTE</t>
  </si>
  <si>
    <t>GACHE FILANTE DIN L</t>
  </si>
  <si>
    <t>GACHE FILANTE DIN R</t>
  </si>
  <si>
    <t>SERRURE 3PTS TETIERE PA</t>
  </si>
  <si>
    <t>GACHE FILANTE PA</t>
  </si>
  <si>
    <t>GACHE BASSE P.VER.SF APP</t>
  </si>
  <si>
    <t>(*GACHE HAUTE P.VER.SF</t>
  </si>
  <si>
    <t>GACHE CENTRALE MOULEE RG</t>
  </si>
  <si>
    <t>GACHE HAUTE+BASSE MOULEE</t>
  </si>
  <si>
    <t>GACHE BASSE VERROU SF F</t>
  </si>
  <si>
    <t>GACHE CENTRALE 2 VANTAUX</t>
  </si>
  <si>
    <t>BOUCHON P GACHE ELECTIQ</t>
  </si>
  <si>
    <t>GACHE FILANTE 5 POINTS</t>
  </si>
  <si>
    <t>GACHE ELECTRIQUE COM70TH</t>
  </si>
  <si>
    <t>GACHE A VERROUS</t>
  </si>
  <si>
    <t>PENE JOURNALIER DUR</t>
  </si>
  <si>
    <t>GACHE CENT. RAMPE DIN R</t>
  </si>
  <si>
    <t>GACHE CENT. RAMPE DIN L</t>
  </si>
  <si>
    <t>GACHE ELEC A RAMPE</t>
  </si>
  <si>
    <t>GACHE CENTRALE DINR</t>
  </si>
  <si>
    <t>GACHE CENTRALE DINL</t>
  </si>
  <si>
    <t>GACHE GALET</t>
  </si>
  <si>
    <t>GUIDE CREMONE ONGLET</t>
  </si>
  <si>
    <t>GUIDE CREMONE COUPE DR</t>
  </si>
  <si>
    <t>SERRURE 5PTS C16 CROCHET</t>
  </si>
  <si>
    <t>SERRURE 5PTS C16 GALETS</t>
  </si>
  <si>
    <t>GACHE A CROCHET</t>
  </si>
  <si>
    <t>GUIDE CREMONE ONGLET 70T</t>
  </si>
  <si>
    <t>GUIDE CREMONE PLINTHE</t>
  </si>
  <si>
    <t>KIT GACHE HAUTE ET BASSE</t>
  </si>
  <si>
    <t>KIT GACHE REGLABLE H&amp;B</t>
  </si>
  <si>
    <t>FAUX PIVOT PORTE 70TH DA</t>
  </si>
  <si>
    <t>BRAS DROIT 70 APD SEUIL</t>
  </si>
  <si>
    <t>CANON POUR SEUIL 520015</t>
  </si>
  <si>
    <t>ENSEMBLE GACHE CLAMEAUX</t>
  </si>
  <si>
    <t>EQUERRE 41,8X20,2 MOULEE</t>
  </si>
  <si>
    <t>SUPPORT DE CALE DE VIT.</t>
  </si>
  <si>
    <t>EMBOUT ETANCH. OUVR.DRT</t>
  </si>
  <si>
    <t>EMBOUT ETANCH.OUVR.GCH</t>
  </si>
  <si>
    <t>KIT EMBOUT MON VENTOUSE</t>
  </si>
  <si>
    <t>BOUCHON OUVRANT ROND</t>
  </si>
  <si>
    <t>BLOC ASS.DOR.VENT.ELEC.</t>
  </si>
  <si>
    <t>BLOC ASS.OUV.VENT.ELEC.</t>
  </si>
  <si>
    <t>REHAUSSE GACHE A5029</t>
  </si>
  <si>
    <t>ACCESSOIRE POSE POIGNEES</t>
  </si>
  <si>
    <t>PAIRE H ET B BOUCH VTX</t>
  </si>
  <si>
    <t>BLOC D’ASS.20,2X27,1</t>
  </si>
  <si>
    <t>EQUERRE OUV.41,8X19,6</t>
  </si>
  <si>
    <t>BOUCHON RACCORD ANGLE</t>
  </si>
  <si>
    <t>BUTOIR DE PORTE</t>
  </si>
  <si>
    <t>EQUERRE OUVR.FERME-P.ENC</t>
  </si>
  <si>
    <t>KIT BOUCHON SF VENTOUSES</t>
  </si>
  <si>
    <t>KIT CONTREPLAQUE+CLAMEAU</t>
  </si>
  <si>
    <t>KIT FIXATION BRAS 5670</t>
  </si>
  <si>
    <t>ENSEMBLE CONTREPLAQUES</t>
  </si>
  <si>
    <t>ETANCHEITE FIX. SEUIL</t>
  </si>
  <si>
    <t>ETANCHEITE COTE SERRURE</t>
  </si>
  <si>
    <t>OUTIL COMETE 70TH</t>
  </si>
  <si>
    <t>PLAQUE DE COP.SERRURES</t>
  </si>
  <si>
    <t>PLAQUE DE COP.FERME-P EN</t>
  </si>
  <si>
    <t>OUTIL REGLAGE PAU.560011</t>
  </si>
  <si>
    <t>(*PLAQUE COPIAGE GACHE E</t>
  </si>
  <si>
    <t>GABARIT PERCAGE PAUM 92</t>
  </si>
  <si>
    <t>GABARIT PERC. 550062</t>
  </si>
  <si>
    <t>GABARIT PERCAGE EQUERRE</t>
  </si>
  <si>
    <t>GABARIT PERC. OUV OC70</t>
  </si>
  <si>
    <t>PLAQUE/COMETE 70TH APD</t>
  </si>
  <si>
    <t>PLAQUE BRAS DEPORTE</t>
  </si>
  <si>
    <t>GABARIT BRAS DEPORTE</t>
  </si>
  <si>
    <t>PLAQUE/SERRURE 550018</t>
  </si>
  <si>
    <t>PLAQUE BR DR COMETE 50TH</t>
  </si>
  <si>
    <t>GABARIT PIVOT COMETE 50</t>
  </si>
  <si>
    <t>GABARIT PAUMELLE ANGLE</t>
  </si>
  <si>
    <t>GABARIT 2 BRANCH. 67/20</t>
  </si>
  <si>
    <t>GABARIT 2/3 BRAN. 67/20</t>
  </si>
  <si>
    <t>PLAQUE PERCAGE SEUIL APD</t>
  </si>
  <si>
    <t>PLAQUE/VERROU SEMI-FIXE</t>
  </si>
  <si>
    <t>SUPPORT DE TAPEE PVC</t>
  </si>
  <si>
    <t>EQUERRE DE FIXATION GO</t>
  </si>
  <si>
    <t>PROFIL PVC CENTREUR</t>
  </si>
  <si>
    <t>PROFIL GARDE A L’EAU DOR</t>
  </si>
  <si>
    <t>VIS FERRAGE 9950 A 9952</t>
  </si>
  <si>
    <t>VT THPBP 4,8X65X90 POZI</t>
  </si>
  <si>
    <t>TCB N°8X19 AUT.PERC.CARR</t>
  </si>
  <si>
    <t>VIS SPT 4,3X30 SPT TORX</t>
  </si>
  <si>
    <t>VIS TBS 6X70 SR2</t>
  </si>
  <si>
    <t>PATTE DE FIXATION LG100</t>
  </si>
  <si>
    <t>PATTE DE FIXATION LG120</t>
  </si>
  <si>
    <t>PATTE DE FIXATION LG140</t>
  </si>
  <si>
    <t>PATTE DE FIXATION LG160</t>
  </si>
  <si>
    <t>INTERCALAIRE LG 40</t>
  </si>
  <si>
    <t>INTERCALAIRE LG 90</t>
  </si>
  <si>
    <t>CLAMEAU / CAGE 10X14</t>
  </si>
  <si>
    <t>PATTE FIX. PRECADRE 100</t>
  </si>
  <si>
    <t>PATTE FIX. PRECADRE 120</t>
  </si>
  <si>
    <t>PATTE DE FIXATION LG 200</t>
  </si>
  <si>
    <t>PATTE OSSATURE BOIS35/50</t>
  </si>
  <si>
    <t>PATTE 150MM 13/50</t>
  </si>
  <si>
    <t>PATTE 150MM 22/50</t>
  </si>
  <si>
    <t>PATTE RENO DEPOSE TOTALE</t>
  </si>
  <si>
    <t>RALLONGE PATTE RENO DT</t>
  </si>
  <si>
    <t>EMBOUT DE BAVETTE T. RD</t>
  </si>
  <si>
    <t>EMBOUT DE BAVETTE T. RA</t>
  </si>
  <si>
    <t>PATTE FIX. TRAV. BASSE</t>
  </si>
  <si>
    <t>VIS/PATTE FIXATION/DORM.</t>
  </si>
  <si>
    <t>CALE PATTE RENO.DEP.T</t>
  </si>
  <si>
    <t>CALE PATTE A GOUSSET</t>
  </si>
  <si>
    <t>PATTE DE FIXATION 180MM</t>
  </si>
  <si>
    <t>JOINT ETANCHEITE LAME</t>
  </si>
  <si>
    <t>CALE POSITIONNEMENT</t>
  </si>
  <si>
    <t>AXE POUR EMB DE LAME</t>
  </si>
  <si>
    <t>ROTULE CLIP</t>
  </si>
  <si>
    <t>FIXATIOPOT INTERM.</t>
  </si>
  <si>
    <t>760019I</t>
  </si>
  <si>
    <t>FIX.POT INTER. VIS I</t>
  </si>
  <si>
    <t>AXE DE TRINGLE</t>
  </si>
  <si>
    <t>KIT LUMINAIRE</t>
  </si>
  <si>
    <t>ROND D7 INOX PERG. DOUBL</t>
  </si>
  <si>
    <t>EQUERRE POUTRE PERGOLA</t>
  </si>
  <si>
    <t>KIT MAINTIECHENEAU</t>
  </si>
  <si>
    <t>EQUERRE POUTRE 180</t>
  </si>
  <si>
    <t>CARRE D’ALIGNEMENT</t>
  </si>
  <si>
    <t>KIT PLATS D’ALIGNEMENT</t>
  </si>
  <si>
    <t>CALE DE MAINTIEN</t>
  </si>
  <si>
    <t>BRIDE MOT. GAUCHE 1 MOD</t>
  </si>
  <si>
    <t>BRIDE MOT. DROITE 1 MOD</t>
  </si>
  <si>
    <t>BRIDE MOT. PERGO 2 MOD</t>
  </si>
  <si>
    <t>EQUERRE MAINTIEANGLE</t>
  </si>
  <si>
    <t>760063D</t>
  </si>
  <si>
    <t>KIT DE FIXATIOPOTEAU D</t>
  </si>
  <si>
    <t>760063G</t>
  </si>
  <si>
    <t>KIT DE FIXATIOPOTEAU G</t>
  </si>
  <si>
    <t>GABARIT PERCA EQ 9412</t>
  </si>
  <si>
    <t>GABARIT PERCA EQ 760029</t>
  </si>
  <si>
    <t>GABARIT PERCAGE POTEAU</t>
  </si>
  <si>
    <t>GABARIT PERCAGE EQ760043</t>
  </si>
  <si>
    <t>PLAT RENFORT VISSAGE 3ML</t>
  </si>
  <si>
    <t>JOINT GLISSANT</t>
  </si>
  <si>
    <t>JOINT GLISSANT MONTANT</t>
  </si>
  <si>
    <t>JOINT LAME 8,5MM</t>
  </si>
  <si>
    <t>940025/2</t>
  </si>
  <si>
    <t>JOINT LAME 11MM</t>
  </si>
  <si>
    <t>JOINT OUVRANT PERI</t>
  </si>
  <si>
    <t>JOINT OUVRANT BAS</t>
  </si>
  <si>
    <t>JOINT OUVRANT ANGLE</t>
  </si>
  <si>
    <t>JOINT FINIT VTX EN LIGNE</t>
  </si>
  <si>
    <t>JOINT FINIT MONORAIL</t>
  </si>
  <si>
    <t>FERRAGE 1 POINT CHRONOS</t>
  </si>
  <si>
    <t>FERRAGE 3 POINTS CHRONO</t>
  </si>
  <si>
    <t>FERRAGE 3PTS CLE CHRONO</t>
  </si>
  <si>
    <t>GACHE SIMPLE CHRONOS</t>
  </si>
  <si>
    <t>GACHE FERRAGE 9950A9952</t>
  </si>
  <si>
    <t>FERRURE AUDAX 1PT</t>
  </si>
  <si>
    <t>FERRURE AUDAX 3PTS</t>
  </si>
  <si>
    <t>AUDAX 3PTS A CLE</t>
  </si>
  <si>
    <t>950018N</t>
  </si>
  <si>
    <t>CHARIOT DOUBLE FIXE POM</t>
  </si>
  <si>
    <t>CHARIOT DOUBLE REGL POM</t>
  </si>
  <si>
    <t>CHARIOT DOUBLE FIXE INOX</t>
  </si>
  <si>
    <t>CHARIOT DOUBLE REGL INOX</t>
  </si>
  <si>
    <t>CHARIOT DOUBLE FIXE</t>
  </si>
  <si>
    <t>CACHE BARRETTE MT LG1,5M</t>
  </si>
  <si>
    <t>CREMONE 2POINTS+GACHE</t>
  </si>
  <si>
    <t>CREMONE 5 POINTS+GACHE F</t>
  </si>
  <si>
    <t>950094A</t>
  </si>
  <si>
    <t>*CREM 5 PTS CLE+GACHE F</t>
  </si>
  <si>
    <t>KIT CHARIOTS GACHE VIS</t>
  </si>
  <si>
    <t>TRINGLE LIAISON 1398</t>
  </si>
  <si>
    <t>TRINGLE LIAISON 1898</t>
  </si>
  <si>
    <t>SERRURE 2/4 PTS 2170</t>
  </si>
  <si>
    <t>SERRURE 2/4 PTS 2570</t>
  </si>
  <si>
    <t>CLAMEAU DE FIXATION</t>
  </si>
  <si>
    <t>FIXATION CROISEMENT GAL</t>
  </si>
  <si>
    <t>ETANCHEITE CROISEM H+B</t>
  </si>
  <si>
    <t>DEFLECTEUR</t>
  </si>
  <si>
    <t>BUTEE DE VANTAIL</t>
  </si>
  <si>
    <t>ETANCH CROIS INT 3 RAILS</t>
  </si>
  <si>
    <t>MOUSSE ETANCHEITE GAL</t>
  </si>
  <si>
    <t>960032N</t>
  </si>
  <si>
    <t>CENTREUR SUR OUVRANT</t>
  </si>
  <si>
    <t>SUPPORT CHICANE MONO</t>
  </si>
  <si>
    <t>CENTREUR AUDAX</t>
  </si>
  <si>
    <t>BOUCHON ETANCHEITE IMPOS</t>
  </si>
  <si>
    <t>BROSSE ETANCHEITE 41MM</t>
  </si>
  <si>
    <t>ADH ETANCH.SEUIL PMR 2R</t>
  </si>
  <si>
    <t>ADH ETANCH.SEUIL PMR 3R</t>
  </si>
  <si>
    <t>PATIN DE BLOCAGE G32</t>
  </si>
  <si>
    <t>MOUSSE D’ETANCHEITE</t>
  </si>
  <si>
    <t>KIT VERROUILLAGE SF</t>
  </si>
  <si>
    <t>EQUERRE 19X24,8</t>
  </si>
  <si>
    <t>EQUERRE 19X16,4</t>
  </si>
  <si>
    <t>EQUERRE 24,8X19</t>
  </si>
  <si>
    <t>JOINT D’ANGLE</t>
  </si>
  <si>
    <t>SUPPORT CALE DE VITRAGE</t>
  </si>
  <si>
    <t>BLOC D’ASSEMBLAGE SEUIL</t>
  </si>
  <si>
    <t>PIECE ECARTEMENT</t>
  </si>
  <si>
    <t>ETANCHEITE HAUTE</t>
  </si>
  <si>
    <t>960211D</t>
  </si>
  <si>
    <t>ETANCHEITE CROIS VS DR</t>
  </si>
  <si>
    <t>960211G</t>
  </si>
  <si>
    <t>ETANCHEITE CROIS VS GA</t>
  </si>
  <si>
    <t>BROSSE ETANCH DORMANT</t>
  </si>
  <si>
    <t>GUIDAGE OUVRANT</t>
  </si>
  <si>
    <t>KIT EMBOUTS SEUIL</t>
  </si>
  <si>
    <t>KIT EMBOUT DE SEUIL HAUT</t>
  </si>
  <si>
    <t>MOUSSE VANTAIL FIXE</t>
  </si>
  <si>
    <t>MOUSSE ETANCH SEUIL</t>
  </si>
  <si>
    <t>KIT FIXATION VANT BLOQUE</t>
  </si>
  <si>
    <t>MOUSSE SEUIL 910211P</t>
  </si>
  <si>
    <t>MOUSSE SEUIL 910212</t>
  </si>
  <si>
    <t>MOUSSE SEUIL 910213</t>
  </si>
  <si>
    <t>KIT ENTRETOISE</t>
  </si>
  <si>
    <t>BUTEE SEMI FIXE ANGLE</t>
  </si>
  <si>
    <t>OUTIL DORMANT GAL 32TH</t>
  </si>
  <si>
    <t>970001K4</t>
  </si>
  <si>
    <t>KIT POSTE 4 DRAIN 910040</t>
  </si>
  <si>
    <t>OUTIL OUVRANT GAL 32TH</t>
  </si>
  <si>
    <t>970002BO</t>
  </si>
  <si>
    <t>OUTIL TOUR OUVRANT 32TH</t>
  </si>
  <si>
    <t>PLAQUE COPIAGE CHRONOS</t>
  </si>
  <si>
    <t>PLAQUE COP FER 9950A9952</t>
  </si>
  <si>
    <t>GABARIT PERCAGE CHRONOS</t>
  </si>
  <si>
    <t>GABARIT PER FER9950A9952</t>
  </si>
  <si>
    <t>CALE A VITRER</t>
  </si>
  <si>
    <t>GABARIT DE PERCAGE GAL</t>
  </si>
  <si>
    <t>CLE MONTAGE CENT.960032N</t>
  </si>
  <si>
    <t>GABARIT EQ 960200-202</t>
  </si>
  <si>
    <t>BLOC OUTIL 45TH</t>
  </si>
  <si>
    <t>GABARIT EQ 960202 ANGLE</t>
  </si>
  <si>
    <t>PLAQUE COPIAGE GD</t>
  </si>
  <si>
    <t>OUTIL PORTE CASSETTES</t>
  </si>
  <si>
    <t>EMBOUT REHAUSSEUR 510025</t>
  </si>
  <si>
    <t>7650A</t>
  </si>
  <si>
    <t>*REHAUSSE 50</t>
  </si>
  <si>
    <t>P6055</t>
  </si>
  <si>
    <t>REHAUSSEUR 30MM</t>
  </si>
  <si>
    <t>J/128</t>
  </si>
  <si>
    <t>JOINT FAITIERE SABLIERE</t>
  </si>
  <si>
    <t>GAB. /6202/04/12</t>
  </si>
  <si>
    <t>58108-50</t>
  </si>
  <si>
    <t>*KIT MAJ GABARIT 58108</t>
  </si>
  <si>
    <t>SEPALUMIC</t>
  </si>
  <si>
    <t>ABKEL4601001</t>
  </si>
  <si>
    <t>SERRURE 1PT ABLOY ELECTROMEC.EL460 AXE 35 EA.92 CONTROLE ENT</t>
  </si>
  <si>
    <t>AB3115</t>
  </si>
  <si>
    <t>REFERENCE RESERVEE POUR SEPA MAROC</t>
  </si>
  <si>
    <t>AB3120</t>
  </si>
  <si>
    <t>AB3130</t>
  </si>
  <si>
    <t>REFERENCE RESERVEE POUR ADM</t>
  </si>
  <si>
    <t>AB3140A</t>
  </si>
  <si>
    <t>AB3140B</t>
  </si>
  <si>
    <t>AB5110</t>
  </si>
  <si>
    <t>AB5120</t>
  </si>
  <si>
    <t>AB5125</t>
  </si>
  <si>
    <t>AB5135</t>
  </si>
  <si>
    <t>AB6010</t>
  </si>
  <si>
    <t>AB6020</t>
  </si>
  <si>
    <t>AB6030</t>
  </si>
  <si>
    <t>AB6040</t>
  </si>
  <si>
    <t>AB6050</t>
  </si>
  <si>
    <t>AB6051</t>
  </si>
  <si>
    <t>AB7010</t>
  </si>
  <si>
    <t>AB7015</t>
  </si>
  <si>
    <t>AB7020</t>
  </si>
  <si>
    <t>AB7030</t>
  </si>
  <si>
    <t>AB7040</t>
  </si>
  <si>
    <t>AB7045</t>
  </si>
  <si>
    <t>AB7050</t>
  </si>
  <si>
    <t>AB7055</t>
  </si>
  <si>
    <t>AB7060</t>
  </si>
  <si>
    <t>AB7065</t>
  </si>
  <si>
    <t>ACCMAIL</t>
  </si>
  <si>
    <t>ACCOMPAGNEMENT MAILING</t>
  </si>
  <si>
    <t>ACRYL</t>
  </si>
  <si>
    <t>MOUSSE PRE-COMP. ACRYL 15X15 LG 18 M</t>
  </si>
  <si>
    <t>PAR141410+FER00</t>
  </si>
  <si>
    <t>ADH.POMPIER BLANC RETRO 140X140 + ROUGE ROND D100</t>
  </si>
  <si>
    <t>ADHESIF</t>
  </si>
  <si>
    <t>ADHESIF IMPRIME 48X100ML</t>
  </si>
  <si>
    <t>ADHMASQ</t>
  </si>
  <si>
    <t>SCOTCH PAPIER 38MMX50ML</t>
  </si>
  <si>
    <t>4323</t>
  </si>
  <si>
    <t>ADHESIF DE MASQUAGE LARGEUR 50 MM (JAUNE)</t>
  </si>
  <si>
    <t>TESA 4289 19X66</t>
  </si>
  <si>
    <t>(PAR CARTON DE 96 ROULEAUX)</t>
  </si>
  <si>
    <t>ADMICRO</t>
  </si>
  <si>
    <t>ADHESIF MICROPERFORE 2 VISUELS</t>
  </si>
  <si>
    <t>AD0171</t>
  </si>
  <si>
    <t>CALE 8 X 5 NOIRE</t>
  </si>
  <si>
    <t>AD0173</t>
  </si>
  <si>
    <t>CALE D'APPUI 10 X 4 ROUGE</t>
  </si>
  <si>
    <t>AD0174</t>
  </si>
  <si>
    <t>CALE 10 X 3 JAUNE</t>
  </si>
  <si>
    <t>AD0175</t>
  </si>
  <si>
    <t>CALE 10 X 2 BLANCHE</t>
  </si>
  <si>
    <t>AD0176</t>
  </si>
  <si>
    <t>CALE D'APPUI 18 X 4 ROUGE</t>
  </si>
  <si>
    <t>GO36501</t>
  </si>
  <si>
    <t>250 CALES DE POSE 36X50 EP.1 NOIRE</t>
  </si>
  <si>
    <t>AD0189</t>
  </si>
  <si>
    <t>250 CALES DE POSE 36 X 50 EP.1 NOIRE</t>
  </si>
  <si>
    <t>GO36502</t>
  </si>
  <si>
    <t>250 CALES DE POSE 36X50 EP.2 GRISE</t>
  </si>
  <si>
    <t>AD0190</t>
  </si>
  <si>
    <t>250 CALES DE POSE 36 X 50 EP.2 GRISE</t>
  </si>
  <si>
    <t>GO36503</t>
  </si>
  <si>
    <t>250 CALES DE POSE 36X50 EP. 3 BLANCHE</t>
  </si>
  <si>
    <t>AD0191</t>
  </si>
  <si>
    <t>250 CALES DE POSE 36 X 50 EP.3 BLANCHE</t>
  </si>
  <si>
    <t>GO36505</t>
  </si>
  <si>
    <t>250 CALES DE POSE 36X50 EP. 5 INCOLORE</t>
  </si>
  <si>
    <t>AD0192</t>
  </si>
  <si>
    <t>250 CALES DE POSE 36 X 50 EP.5 INCOLORE</t>
  </si>
  <si>
    <t>AD0193</t>
  </si>
  <si>
    <t>250 CALES DE POSE 80 X 36 EP.1 NOIRE</t>
  </si>
  <si>
    <t>AD0194</t>
  </si>
  <si>
    <t>250 CALES DE POSE 80 X 36 EP.2 GRISE</t>
  </si>
  <si>
    <t>AD0195</t>
  </si>
  <si>
    <t>250 CALES DE POSE 80 X 36 EP.3 BLANCHE</t>
  </si>
  <si>
    <t>CALE 36X80</t>
  </si>
  <si>
    <t>250 CALES DE POSE 36X80 EP.5 INCOLORE</t>
  </si>
  <si>
    <t>AD0196</t>
  </si>
  <si>
    <t>250 CALES DE POSE 80 X 36 EP.5 INCOLORE</t>
  </si>
  <si>
    <t>AD0198</t>
  </si>
  <si>
    <t>PRODUIT DE NETTOYAGE</t>
  </si>
  <si>
    <t>AD0199</t>
  </si>
  <si>
    <t>BOMBE AEROSOL RETOUCHE  CONT.150ML</t>
  </si>
  <si>
    <t>AD0200</t>
  </si>
  <si>
    <t>STICK POUR RETOUCHE 12ML</t>
  </si>
  <si>
    <t>LOD1</t>
  </si>
  <si>
    <t>FLACON RETOUCHE 12 ML</t>
  </si>
  <si>
    <t>FLACON RETOUCHE</t>
  </si>
  <si>
    <t>FLACON RETOUCHE GSA 10 ML RAL. GRANITÉ</t>
  </si>
  <si>
    <t>STYLO RETOUCHE</t>
  </si>
  <si>
    <t>STYLO RETOUCHE RAL.     GRANITÉ</t>
  </si>
  <si>
    <t>103908</t>
  </si>
  <si>
    <t>FLACON RETOUCHE GSA 10 ML BEIGE RAL.1015</t>
  </si>
  <si>
    <t>STYLO RETOUCHE RAL.1015 BRILLANT</t>
  </si>
  <si>
    <t>ART0893 340 206</t>
  </si>
  <si>
    <t>PINCEAU DE RETOUCHE 12 ML RAL.1015</t>
  </si>
  <si>
    <t>FLACON RETOUCHE 12ML</t>
  </si>
  <si>
    <t>STYLO RETOUCHE RAL.9010 BRILLANT</t>
  </si>
  <si>
    <t>0893 340 204</t>
  </si>
  <si>
    <t>PINCEAU RETOUCHE RAL 9010 BRILLANT</t>
  </si>
  <si>
    <t>STYLO RETOUCHE GOLDEN OAK (CHENE DORÉ)</t>
  </si>
  <si>
    <t>FLACON RETOUCHE DE 12 ML RAL.9005S</t>
  </si>
  <si>
    <t>103984</t>
  </si>
  <si>
    <t>FLACON RETOUCHE GSA 10 ML NOIR RAL.9005</t>
  </si>
  <si>
    <t>STYLO RETOUCHE "CHAMPAGNE ANODIC" FUTURA</t>
  </si>
  <si>
    <t/>
  </si>
  <si>
    <t>FLACON RETOUCHE GSA 10 ML RAL STD</t>
  </si>
  <si>
    <t>STYLO RETOUCHE RAL. STANDARD</t>
  </si>
  <si>
    <t>STICK RETOUCHE</t>
  </si>
  <si>
    <t>STICK RETOUCHE RAL. SATINÉ</t>
  </si>
  <si>
    <t>FLACON RETOUCHE GSA 10 ML "SILVER"</t>
  </si>
  <si>
    <t>STYLO RETOUCHE TEINTE "SILVER" (FUTURA)</t>
  </si>
  <si>
    <t>111210</t>
  </si>
  <si>
    <t>FLACON RETOUCHE GSA 10 ML RAL H.STD</t>
  </si>
  <si>
    <t>STYLO RETOUCHE RAL. HORS STD</t>
  </si>
  <si>
    <t>STYLO RETOUCHE BRUN 1247 (DUPONT POWDER)</t>
  </si>
  <si>
    <t>STYLO RETOUCHE RAL.7016 GRANITÉ</t>
  </si>
  <si>
    <t>STICK NOIR 2100</t>
  </si>
  <si>
    <t>STICK RETOUCHE NOIR 2100 SABLÉ FUTURA</t>
  </si>
  <si>
    <t>STYLO RETOUCHE NOIR 2100 SABLÉ FUTURA</t>
  </si>
  <si>
    <t>LUBCOUP 010009</t>
  </si>
  <si>
    <t>(PAR CARTON DE 12 AEROSOLS)</t>
  </si>
  <si>
    <t>AD0201</t>
  </si>
  <si>
    <t>BOMBE AEROSOL LUBRIFIANT COUPE*SUPP*</t>
  </si>
  <si>
    <t>AD0202</t>
  </si>
  <si>
    <t>GOMME ABRASIVE</t>
  </si>
  <si>
    <t>ACRYLPOMP</t>
  </si>
  <si>
    <t>APPLICATEUR POUR SMALL-JOINT</t>
  </si>
  <si>
    <t>AD0203</t>
  </si>
  <si>
    <t>APPLICATEUR POUR MASTIC</t>
  </si>
  <si>
    <t>AD0204</t>
  </si>
  <si>
    <t>MASTIC POUR ETANCHEITE (COUPE D'ONGLET)</t>
  </si>
  <si>
    <t>MONO TOPP TRANS</t>
  </si>
  <si>
    <t>SMALL JOINT/CARTON DE 12 PINTS INCOLORE</t>
  </si>
  <si>
    <t>AD0205</t>
  </si>
  <si>
    <t>MASTIC POUR ETANCHEITE 1ER CAT.</t>
  </si>
  <si>
    <t>MONO</t>
  </si>
  <si>
    <t>MASTIC POUR ETANCHEITE 1ERE CATEGORIE</t>
  </si>
  <si>
    <t>M0NO</t>
  </si>
  <si>
    <t>AD0206</t>
  </si>
  <si>
    <t>MASTIC POUR ASSEMBLAGE FAIBLE EPAISSEUR</t>
  </si>
  <si>
    <t>MISTRAL 1030</t>
  </si>
  <si>
    <t>FERME_IMPOSTE CONDITIONNE EN SAC</t>
  </si>
  <si>
    <t>AD0207</t>
  </si>
  <si>
    <t>FERME IMPOSTE LG.3000*SUPP*REMPL/92207*</t>
  </si>
  <si>
    <t>F-I MISTRAL 3ML</t>
  </si>
  <si>
    <t>FERME-IMPOSTE "MISTRAL"3ML A CABLE SOUPLE</t>
  </si>
  <si>
    <t>SKINB930BL</t>
  </si>
  <si>
    <t>MISTRAL 1001B</t>
  </si>
  <si>
    <t>FERME IMPOSTE VASISTAS LG.3000</t>
  </si>
  <si>
    <t>CES PRIX NE SONT PAS DES PRIX DE PIECE DETACHEES</t>
  </si>
  <si>
    <t>AD0207A</t>
  </si>
  <si>
    <t>TREUIL+MANIVELLE+RECEPTEUR</t>
  </si>
  <si>
    <t>CES PRIX NE SONT PAS DES PRIX DE PIECES DETACHEES</t>
  </si>
  <si>
    <t>AD0207B</t>
  </si>
  <si>
    <t>TUBE DIAM 8MM, LG 3 METRES POUR F.I</t>
  </si>
  <si>
    <t>AD0207C</t>
  </si>
  <si>
    <t>CABLE EQUIPE LG 3 METRES POUR F.I</t>
  </si>
  <si>
    <t>AD0207D</t>
  </si>
  <si>
    <t>TUBE MAGASIN DIAM 8MM POUR F.I</t>
  </si>
  <si>
    <t>MISTRAL 1060</t>
  </si>
  <si>
    <t>AD0208</t>
  </si>
  <si>
    <t>FERME IMPOSTE LG.6000*SUPP*REMPL/92208*</t>
  </si>
  <si>
    <t>AD0208A</t>
  </si>
  <si>
    <t>TREUIL+MANIVELLE+RECEPTEUR POUR F.I 6 M</t>
  </si>
  <si>
    <t>AD0208C</t>
  </si>
  <si>
    <t>CABLE EQUIPE LG 6 METRES POUR F.I</t>
  </si>
  <si>
    <t>270 R 3015</t>
  </si>
  <si>
    <t>GPN 270 30X15                              MIN FACT 650 F HT</t>
  </si>
  <si>
    <t>AD0209</t>
  </si>
  <si>
    <t>BOUCHON POUR TUBE 30 X 15</t>
  </si>
  <si>
    <t>102216</t>
  </si>
  <si>
    <t>BOUCHON NOIR POUR TUBE 40X20</t>
  </si>
  <si>
    <t>270 R 4020</t>
  </si>
  <si>
    <t>BOUCHON GPN 270 40X20                      MIN FACT 500 F HT</t>
  </si>
  <si>
    <t>AD0210</t>
  </si>
  <si>
    <t>BOUCHON POUR TUBE 40 X 20</t>
  </si>
  <si>
    <t>260 Q 4040</t>
  </si>
  <si>
    <t>BOUCHON GPN 260 40X40                      MIN FACT 500 F HT</t>
  </si>
  <si>
    <t>AD0211</t>
  </si>
  <si>
    <t>BOUCHON POUR TUBE 40 X 40</t>
  </si>
  <si>
    <t>GPN 1000/1073</t>
  </si>
  <si>
    <t>CHAPEAU DE PROTECTION 6 PANS   GRIS        MIN FACT 500 F HT</t>
  </si>
  <si>
    <t>AD0212</t>
  </si>
  <si>
    <t>BOUCHON CACHE-ECROU M12</t>
  </si>
  <si>
    <t>CHAPEAU DE PROTECTION 6 PANS   NOIR        MIN FACT 500 F HT</t>
  </si>
  <si>
    <t>BOUCHON GRIS OU NOIR POUR ECROU M12</t>
  </si>
  <si>
    <t>NICOLL 100310</t>
  </si>
  <si>
    <t>ENTREE D'AIR AUTOREGLABLE INT 30 M³ MARRON</t>
  </si>
  <si>
    <t>VM30 GAM 0153</t>
  </si>
  <si>
    <t>ENTREE D'AIR AUTOREGLABLE INT.30 M3</t>
  </si>
  <si>
    <t>AD0213</t>
  </si>
  <si>
    <t>ENTREE D'AIR AUTOREGLABLE INT.30M3</t>
  </si>
  <si>
    <t>ENTREE D'AIR AUTOREGLABLE INT. 30 M3</t>
  </si>
  <si>
    <t>100129</t>
  </si>
  <si>
    <t>GRILLE AERATION ANJOS VM GAM 30 M³/H INT.</t>
  </si>
  <si>
    <t>ENTREE D'AIR AUTOREGLABLE INT.30M3 **</t>
  </si>
  <si>
    <t>100131</t>
  </si>
  <si>
    <t>ENTREE D'AIR AUTOREGLABLE INT 30 M3</t>
  </si>
  <si>
    <t>100636</t>
  </si>
  <si>
    <t>CACHE EXTERIEUR CAMV 30 M3/H</t>
  </si>
  <si>
    <t>NICOLL 100312</t>
  </si>
  <si>
    <t>DEFLECTEUR EXTERIEUR 30 M³     MARRON</t>
  </si>
  <si>
    <t>CAMV 0169 30M3</t>
  </si>
  <si>
    <t>DEFLECTEUR EXTERIEUR 30 M3</t>
  </si>
  <si>
    <t>AD0214</t>
  </si>
  <si>
    <t>DEFLECTEUR EXTERIEUR 30M3</t>
  </si>
  <si>
    <t>CAMV 30 ANJOS</t>
  </si>
  <si>
    <t>DEFLECTEUR EXTERIEUR 30 M3/H CAVM IVOIRE</t>
  </si>
  <si>
    <t>100141</t>
  </si>
  <si>
    <t>CACHE EXTERIEUR CAMV 30 M³/H</t>
  </si>
  <si>
    <t>100143</t>
  </si>
  <si>
    <t>104245</t>
  </si>
  <si>
    <t>GRILLE AERATION VM GAM 15M3/H INT.</t>
  </si>
  <si>
    <t>NICOLL 100335</t>
  </si>
  <si>
    <t>ENTREE D'AIR AUTOREGLABLE INT 15 M³</t>
  </si>
  <si>
    <t>AD0215</t>
  </si>
  <si>
    <t>GRILLE AERATION VM15GAM IVOIRE</t>
  </si>
  <si>
    <t>100125</t>
  </si>
  <si>
    <t>GRILLE AERATION VM GAM 15-30 M3/H SECABLE</t>
  </si>
  <si>
    <t>ENTREEE D'AIR AUTOREGLABLE INT. 15 M3</t>
  </si>
  <si>
    <t>ENTREE D'AIR AUTOREGLABLE INT.15M3</t>
  </si>
  <si>
    <t>100127</t>
  </si>
  <si>
    <t>3 30 9038</t>
  </si>
  <si>
    <t>ENTREE D'AIR AUTOREGL. VM 15 M3/H INT.</t>
  </si>
  <si>
    <t>CACHE EXTERIEUR CAMV 15 M3/H</t>
  </si>
  <si>
    <t>NICOLL 100337</t>
  </si>
  <si>
    <t>DEFLECTEUR EXTERIEUR 15 M³</t>
  </si>
  <si>
    <t>AD0216</t>
  </si>
  <si>
    <t>DEFLECTEUR EXTERIEUR 15M3</t>
  </si>
  <si>
    <t>CAMV 15 ANJOS</t>
  </si>
  <si>
    <t>DEFLECTEUR EXTERIEUR 15 M3</t>
  </si>
  <si>
    <t>100138</t>
  </si>
  <si>
    <t>CACHE EXTERIEUR CAMV 15 M³/H</t>
  </si>
  <si>
    <t>100140</t>
  </si>
  <si>
    <t>3306290</t>
  </si>
  <si>
    <t>GRILLE ENTREE D'AIR PLATE ALU INT. TYPE 478 DIM.275X20</t>
  </si>
  <si>
    <t>107825</t>
  </si>
  <si>
    <t>GRILLE AERATION PLATE 478/1  275X22</t>
  </si>
  <si>
    <t>AD0217</t>
  </si>
  <si>
    <t>GRILLE VENTILATION PLANE ALU</t>
  </si>
  <si>
    <t>3306294</t>
  </si>
  <si>
    <t>3306291</t>
  </si>
  <si>
    <t>107827</t>
  </si>
  <si>
    <t>GRILLE AERATION PLATE ALU 478/1  275X22</t>
  </si>
  <si>
    <t>3306305 (9005S)</t>
  </si>
  <si>
    <t>3306292</t>
  </si>
  <si>
    <t>AD0218</t>
  </si>
  <si>
    <t>PRODUIT NETTOYAGE POUR ALU LAQUE</t>
  </si>
  <si>
    <t>AD0219</t>
  </si>
  <si>
    <t>CLE DE SERRAGE EQUERRE  5MM</t>
  </si>
  <si>
    <t>AD0220</t>
  </si>
  <si>
    <t>BOMBE AEROSOL LAQUE   CONT.400ML</t>
  </si>
  <si>
    <t>BOMBE PEINT.RAL</t>
  </si>
  <si>
    <t>BOMBE AEROSOL RETOUCHE CONT.400 ML</t>
  </si>
  <si>
    <t>AD0221</t>
  </si>
  <si>
    <t>JOINT PREFORME DIAMETRE 6 MM</t>
  </si>
  <si>
    <t>TREMGAZE DIAM 6</t>
  </si>
  <si>
    <t>VENDU PAR CARTON DE 270 METRES (TEINTE GRIS OU BRONZE)</t>
  </si>
  <si>
    <t>AD0222</t>
  </si>
  <si>
    <t>RUBAN PREFORME 1,5X9  PR SERIE 1000*SUP</t>
  </si>
  <si>
    <t>270 R 3520</t>
  </si>
  <si>
    <t>BOUCHON GPN 270  30X15                    MIN FACT 500 F HT</t>
  </si>
  <si>
    <t>AD0223</t>
  </si>
  <si>
    <t>BOUCHON POUR TUBE 35 X 20</t>
  </si>
  <si>
    <t>011247  CP5 20G</t>
  </si>
  <si>
    <t>COLLE CYANO 20G REF: CP.20 (POUR EPDM)</t>
  </si>
  <si>
    <t>103977</t>
  </si>
  <si>
    <t>COLLE CYANO GSA FLACON DE 20GR</t>
  </si>
  <si>
    <t>504 300 001</t>
  </si>
  <si>
    <t>COLLE CYANO FLACON 20 GR (POUR EPDM)</t>
  </si>
  <si>
    <t>741000E20Z</t>
  </si>
  <si>
    <t>COLLE CYANO LIQUIDE 20 GR PR JOINTS EPDM</t>
  </si>
  <si>
    <t>AD0224</t>
  </si>
  <si>
    <t>COLLE CYANOLITE POUR JOINTS</t>
  </si>
  <si>
    <t>741000020Z</t>
  </si>
  <si>
    <t>COLLE CYANO FESTIX CY11 (FLACON 20 G)</t>
  </si>
  <si>
    <t>FESTIX CY12 GEL</t>
  </si>
  <si>
    <t>COLLE CYANO GEL POUR JOINTS EPDM</t>
  </si>
  <si>
    <t>270 R 8040</t>
  </si>
  <si>
    <t>BOUCHON GPN 270 80X40                     MIN FACT 500 F HT</t>
  </si>
  <si>
    <t>AD0225</t>
  </si>
  <si>
    <t>BOUCHON POUR TUBE 80X40</t>
  </si>
  <si>
    <t>102206</t>
  </si>
  <si>
    <t>BOUCHON NOIR POUR TUBE 25X25</t>
  </si>
  <si>
    <t>AD0226</t>
  </si>
  <si>
    <t>BOUCHON POUR TUBE 25X25</t>
  </si>
  <si>
    <t>AD0227</t>
  </si>
  <si>
    <t>ROULETTE POUR JOINTS F90 ET 10055</t>
  </si>
  <si>
    <t>AD0228</t>
  </si>
  <si>
    <t>CLEF DE SERRAGE EQUERRE DUOTHERM  4MM</t>
  </si>
  <si>
    <t>AD0229</t>
  </si>
  <si>
    <t>CLE HEXAGONALE A POIGNEE DIAMETRE 3 MM</t>
  </si>
  <si>
    <t>AD0230</t>
  </si>
  <si>
    <t>CLE HEXAGONALE A POIGNEE DIAMETRE 2,5 MM</t>
  </si>
  <si>
    <t>AD0231</t>
  </si>
  <si>
    <t>ROULETTE PR MISE EN PLACE DU JOINT 50500</t>
  </si>
  <si>
    <t>AD0232</t>
  </si>
  <si>
    <t>RENOVATEUR PR PROF ANODISES (FLASH ALU)</t>
  </si>
  <si>
    <t>AD0233</t>
  </si>
  <si>
    <t>ROULETTE POUR JOINTS 50500/50510/ART581</t>
  </si>
  <si>
    <t>ROULETTE POUR JOINTS 50500/50510/ART581  REMPLACE AD0231</t>
  </si>
  <si>
    <t>AD0234</t>
  </si>
  <si>
    <t>BOMBE AEROSOL RETOUCHE*REMPL/AD0220*</t>
  </si>
  <si>
    <t>RAL.DIVERS</t>
  </si>
  <si>
    <t>BOMBE AEROSOL RETOUCHE 400 ML RAL.</t>
  </si>
  <si>
    <t>BOMBE RAL 400ML</t>
  </si>
  <si>
    <t>BOMBE AEROSOL RETOUCHE CONTENANCE 400ML</t>
  </si>
  <si>
    <t>664.302</t>
  </si>
  <si>
    <t>BOMBE AEROSOL RETOUCHE 400 ML RAL.9010 BRILLANT</t>
  </si>
  <si>
    <t>BOMBE PEINTURE</t>
  </si>
  <si>
    <t>BOMBE AEROSOL RETOUCHE CONTENANCE 400 ML</t>
  </si>
  <si>
    <t>664.394</t>
  </si>
  <si>
    <t>BOMBE AEROSOL RETOUCHE 400 ML RAL.9005 SATINÉ</t>
  </si>
  <si>
    <t>BOMBE RETOUCHE AEROSOL CONTENANCE 400 ML</t>
  </si>
  <si>
    <t>AD0235</t>
  </si>
  <si>
    <t>RACCORD DISTRIBUTEUR D'AIR POUR POUMONS</t>
  </si>
  <si>
    <t>AD0236</t>
  </si>
  <si>
    <t>RACCORD COUDE DISTRIBUTEUR D'AIR</t>
  </si>
  <si>
    <t>AD0237</t>
  </si>
  <si>
    <t>RACCORD PIQUAGE DROIT MALE</t>
  </si>
  <si>
    <t>AD0238</t>
  </si>
  <si>
    <t>TÉ ÉGAL DIAM 8</t>
  </si>
  <si>
    <t>AD0239</t>
  </si>
  <si>
    <t>EMBOUT FEMELLE BSP</t>
  </si>
  <si>
    <t>AD0240</t>
  </si>
  <si>
    <t>CORP FEMELLE BSP</t>
  </si>
  <si>
    <t>AD0241</t>
  </si>
  <si>
    <t>RISLAN DIAM 8 EXT</t>
  </si>
  <si>
    <t>AFFMAG</t>
  </si>
  <si>
    <t>AFFICHES MAGASIN 50X70</t>
  </si>
  <si>
    <t>AFFMAGC</t>
  </si>
  <si>
    <t>AFFICHES MAGASIN 50X70 A LA CARTE</t>
  </si>
  <si>
    <t>AF1COUL</t>
  </si>
  <si>
    <t>AFFICHE 50 X 70 - COULEUR</t>
  </si>
  <si>
    <t>AF1CRIM</t>
  </si>
  <si>
    <t>AFFICHE 50 X 70 - CREDIT D'IMPOTS</t>
  </si>
  <si>
    <t>AF1DOMO</t>
  </si>
  <si>
    <t>AFFICHE 50 X 70 - DOMOTIQUE</t>
  </si>
  <si>
    <t>AF1DUAL</t>
  </si>
  <si>
    <t>AFFICHE 50 X 70 - ESPACE DUAL</t>
  </si>
  <si>
    <t>AF1ECOR</t>
  </si>
  <si>
    <t>AFFICHE 50 X 70 - ECO-RESPONSABLE</t>
  </si>
  <si>
    <t>AF1PARA</t>
  </si>
  <si>
    <t>AFFICHE 50 X 70 - PARRAINAGE</t>
  </si>
  <si>
    <t>AF10172</t>
  </si>
  <si>
    <t>AFFICHE 50 X 70 - FEMME</t>
  </si>
  <si>
    <t>AF10173</t>
  </si>
  <si>
    <t>AFFICHE 50 X 70 - CHAT FILOU</t>
  </si>
  <si>
    <t>AF10175</t>
  </si>
  <si>
    <t>AFFICHE 50 X 70 - PETIT GARCON</t>
  </si>
  <si>
    <t>AF2COUL</t>
  </si>
  <si>
    <t>AFFICHE 120 X 176 - COULEUR</t>
  </si>
  <si>
    <t>AF2CR</t>
  </si>
  <si>
    <t>AFFICHE 120 X 176 - CAMPAGNE REPIQUE</t>
  </si>
  <si>
    <t>AF2CRIM</t>
  </si>
  <si>
    <t>AFFICHE 120 X 176 - CREDIT D'IMPOTS</t>
  </si>
  <si>
    <t>AF2DOMO</t>
  </si>
  <si>
    <t>AFFICHE 120 X 176 - DOMOTIQUE</t>
  </si>
  <si>
    <t>AF2DUAL</t>
  </si>
  <si>
    <t>AFFICHE 120 X 176 - ESPACE DUAL</t>
  </si>
  <si>
    <t>AF2ECOR</t>
  </si>
  <si>
    <t>AFFICHE 120 X 176 - ECO-RESPONSABLE</t>
  </si>
  <si>
    <t>AF2PARA</t>
  </si>
  <si>
    <t>AFFICHE 120 X 176 - PARRAINAGE</t>
  </si>
  <si>
    <t>AF20172</t>
  </si>
  <si>
    <t>AFFICHE 120 X 176 - FEMME</t>
  </si>
  <si>
    <t>AF20173</t>
  </si>
  <si>
    <t>AFFICHE 120 X 176 - CHAT FILOU</t>
  </si>
  <si>
    <t>AF20175</t>
  </si>
  <si>
    <t>AFFICHE 120 X 176 - PETIT GARCON</t>
  </si>
  <si>
    <t>113 002</t>
  </si>
  <si>
    <t>AGRAFEUSE RAPID 1 DX</t>
  </si>
  <si>
    <t>0193 Q</t>
  </si>
  <si>
    <t>AGRAFE (BOUCLE)</t>
  </si>
  <si>
    <t>(PAR CARTON DE 1000)</t>
  </si>
  <si>
    <t>AGRAFE</t>
  </si>
  <si>
    <t>113 207</t>
  </si>
  <si>
    <t>BOITE DE 5000 AGRAFES 26/6</t>
  </si>
  <si>
    <t>0270 Q</t>
  </si>
  <si>
    <t>AGRAFES IMPEGA 26/6 PAR BOITE DE 5000</t>
  </si>
  <si>
    <t>ALCLCR  SILVER</t>
  </si>
  <si>
    <t>ANGLE COULISSANT RPTH SILVER-RESID. ALU</t>
  </si>
  <si>
    <t>ALCLCR</t>
  </si>
  <si>
    <t>ANGLE COUL RPTH 1015 GRANITÉ-RESID. ALU</t>
  </si>
  <si>
    <t>ALCLD</t>
  </si>
  <si>
    <t>ANGLE COULISSANT RUPT.-RESIDENCE ALU</t>
  </si>
  <si>
    <t>ALCLL</t>
  </si>
  <si>
    <t>ANGLE COULISSANT FROID-RESIDENCE ALU</t>
  </si>
  <si>
    <t>ALCLMAL</t>
  </si>
  <si>
    <t>MALETTE ALU COULISSANT</t>
  </si>
  <si>
    <t>ALFRCR</t>
  </si>
  <si>
    <t>ANGLE OF 1 VTL OC CLASSIC RENO-RESID.ALU</t>
  </si>
  <si>
    <t>ALFRDM</t>
  </si>
  <si>
    <t>ANGLE OF 1 VTL RPTH MOULUREE-RESID. ALU</t>
  </si>
  <si>
    <t>ANGLE OF 1 VTL RUPT MOULUREE-RESID. ALU</t>
  </si>
  <si>
    <t>ALFRMAL</t>
  </si>
  <si>
    <t>MALETTE ALU FRAPPE</t>
  </si>
  <si>
    <t>ALPLDC</t>
  </si>
  <si>
    <t>ANGLE PORTE LOURDE 1 VTL RPTH-RESID. ALU</t>
  </si>
  <si>
    <t>ALPLLC</t>
  </si>
  <si>
    <t>ANGLE PORTE LOURDE 1 VTL FROID-RESID.ALU</t>
  </si>
  <si>
    <t>ALTOCJ</t>
  </si>
  <si>
    <t>TOTEM COUVRE-JOINTS A CLIPPER-RESID. ALU</t>
  </si>
  <si>
    <t>ALTOPO</t>
  </si>
  <si>
    <t>TOTEM POIGNEES VERSUS-RESIDENCE ALU EXIGENCE</t>
  </si>
  <si>
    <t>AMPHALO</t>
  </si>
  <si>
    <t>AMPOULE OSRAM DECOSTAR TITAN 35 ECO 35W</t>
  </si>
  <si>
    <t>ANNEAU</t>
  </si>
  <si>
    <t>ANNEAU TRUARC POUR F761</t>
  </si>
  <si>
    <t>114 720</t>
  </si>
  <si>
    <t>APPLICATEUR POUR CORRECTEUR SOLIDE</t>
  </si>
  <si>
    <t>APCLD</t>
  </si>
  <si>
    <t>ANGLE COULISSANT 2 VTX - LOFT</t>
  </si>
  <si>
    <t>104,409</t>
  </si>
  <si>
    <t>BATTEM.ETANC BB2/N2 LG.2M24 EP40/48 (S.450)</t>
  </si>
  <si>
    <t>104.409</t>
  </si>
  <si>
    <t>BB2/N2 LG.2M24</t>
  </si>
  <si>
    <t>104.692</t>
  </si>
  <si>
    <t>BATT.ETANC.BB2/N2 LG.2M50 EP.40/48(S450)</t>
  </si>
  <si>
    <t>89121</t>
  </si>
  <si>
    <t>89122</t>
  </si>
  <si>
    <t>BATT.ETANC.BB2/N3 LG.2M50 EP.48/58 (S.4500)</t>
  </si>
  <si>
    <t>APFRDC</t>
  </si>
  <si>
    <t>ANGLE FRAPPE - LOFT</t>
  </si>
  <si>
    <t>105262</t>
  </si>
  <si>
    <t>ENSEMBLE A-P FAPIM PANAMA CROSS 3 PTS BARRE BASCULANTE</t>
  </si>
  <si>
    <t>APPCCE0112</t>
  </si>
  <si>
    <t>COQUILLE EXT. CONDAMNATION CYLINDRE</t>
  </si>
  <si>
    <t>APPCCE01++</t>
  </si>
  <si>
    <t>APPCCE</t>
  </si>
  <si>
    <t>APPCCE0190</t>
  </si>
  <si>
    <t>APPCCE0195</t>
  </si>
  <si>
    <t>APPCCI0112</t>
  </si>
  <si>
    <t>COQUILLE CHRONOS INTERIEURE</t>
  </si>
  <si>
    <t>APPCCI01++</t>
  </si>
  <si>
    <t>APPCCI</t>
  </si>
  <si>
    <t>APPCCI0190</t>
  </si>
  <si>
    <t>COQUILLE CHRONOS INTERIEURE              (À L'UNITÉ = 5,96)</t>
  </si>
  <si>
    <t>APPCCI0195</t>
  </si>
  <si>
    <t>POIGNÉE CHRONOS COQUILLE INTERIEURE</t>
  </si>
  <si>
    <t>APPCCI01_12</t>
  </si>
  <si>
    <t>60015(Z1923.60)</t>
  </si>
  <si>
    <t>ARRÊT PORTE KARCHER NICKEL SAT Z1923.60 D.50 X HT.25</t>
  </si>
  <si>
    <t>APZ1925 CHROMÉ</t>
  </si>
  <si>
    <t>ARRÊT DE PORTE KARCHER Z1925 CHROMÉ D.37 X HT.37 MM</t>
  </si>
  <si>
    <t>T290UHF</t>
  </si>
  <si>
    <t>JOINT A BOURRER INTERIEUR (CARTON: 2X50M)</t>
  </si>
  <si>
    <t>290 UHF</t>
  </si>
  <si>
    <t>JOINT A BOURRER INTERIEUR (COND 50 M)</t>
  </si>
  <si>
    <t>ART265</t>
  </si>
  <si>
    <t>JOINT A BOURRER INTERIEUR **</t>
  </si>
  <si>
    <t>ART275</t>
  </si>
  <si>
    <t>JOINT A BOURRER INTERIEUR</t>
  </si>
  <si>
    <t>P92777</t>
  </si>
  <si>
    <t>JOINT A BOURRER INTERIEUR (COND. 50 M)</t>
  </si>
  <si>
    <t>T289UHF</t>
  </si>
  <si>
    <t>JOINT A BOURRER INTERIEUR (CARTON: 2X100M)</t>
  </si>
  <si>
    <t>289 UHF (T289)</t>
  </si>
  <si>
    <t>JOINT A BOURRER INTERIEUR (CART:100 M X 2)</t>
  </si>
  <si>
    <t>1H245</t>
  </si>
  <si>
    <t>JP 1H245 M4479 COURONNE 100M   MARQUEE</t>
  </si>
  <si>
    <t>ART283</t>
  </si>
  <si>
    <t>ART488</t>
  </si>
  <si>
    <t>VERROU A LARDER EN ACIER GALVA</t>
  </si>
  <si>
    <t>ART 581</t>
  </si>
  <si>
    <t>JOINT FIXE EXTERIEUR TALQUE (COND. 100 M)</t>
  </si>
  <si>
    <t>1H261</t>
  </si>
  <si>
    <t>JP 1H261 M4479 GALETTES 100 M</t>
  </si>
  <si>
    <t>ART581</t>
  </si>
  <si>
    <t>JOINT FIXE EXTERIEUR</t>
  </si>
  <si>
    <t>T292UHF2</t>
  </si>
  <si>
    <t>ART 684 (T292)</t>
  </si>
  <si>
    <t>ART684</t>
  </si>
  <si>
    <t>AS0500</t>
  </si>
  <si>
    <t>VERROU DE COULISSANT INGERSOL</t>
  </si>
  <si>
    <t>AS0501</t>
  </si>
  <si>
    <t>POIGNEE DE TIRAGE "ATHEA"</t>
  </si>
  <si>
    <t>POIGNEE DE TIRAGE ATHEA</t>
  </si>
  <si>
    <t>AS108</t>
  </si>
  <si>
    <t>SERRURE 2 POINTS CORNI</t>
  </si>
  <si>
    <t>AS701</t>
  </si>
  <si>
    <t>BEQUILLE  EXTRA-PLATE</t>
  </si>
  <si>
    <t>AS702</t>
  </si>
  <si>
    <t>CYLINDRE OVALE POUR SERRURE</t>
  </si>
  <si>
    <t>AS705</t>
  </si>
  <si>
    <t>ENSEMBLE TEG       FIN   ** 92310 **</t>
  </si>
  <si>
    <t>ENSEMBLE TEG</t>
  </si>
  <si>
    <t>AS706</t>
  </si>
  <si>
    <t>TIGE DIAM.6 ACIER ZINGUE</t>
  </si>
  <si>
    <t>AS710</t>
  </si>
  <si>
    <t>CYLINDRE OVALE A BOUTON MOLETE</t>
  </si>
  <si>
    <t>AS711</t>
  </si>
  <si>
    <t>SERRURE 1 POINT CANON OVALE</t>
  </si>
  <si>
    <t>AS712</t>
  </si>
  <si>
    <t>SERRURE VERTICALE PENE 1/2 TOUR/ DORMANT</t>
  </si>
  <si>
    <t>AS713</t>
  </si>
  <si>
    <t>SERRURE HORIZONTALE</t>
  </si>
  <si>
    <t>ATB2105</t>
  </si>
  <si>
    <t>9010INT/8004EXT EP 28-38MM   1 A 500</t>
  </si>
  <si>
    <t>ATB2106</t>
  </si>
  <si>
    <t>9010INT/8004EXT EP 28-38MM  501 A 600</t>
  </si>
  <si>
    <t>ATB2107</t>
  </si>
  <si>
    <t>9010INT/8004EXT EP 28-38MM  601 A 700</t>
  </si>
  <si>
    <t>ATB2108</t>
  </si>
  <si>
    <t>9010INT/8004EXT EP 28-38MM  701 A 800</t>
  </si>
  <si>
    <t>ATB2109</t>
  </si>
  <si>
    <t>9010INT/8004EXT EP 28-38MM  801 A 900</t>
  </si>
  <si>
    <t>ATB2110</t>
  </si>
  <si>
    <t>9010INT/8004EXT EP 28-38MM  901 A 1000</t>
  </si>
  <si>
    <t>ATB2111</t>
  </si>
  <si>
    <t>9010INT/8004EXT EP 28-38MM  1001 A 1100</t>
  </si>
  <si>
    <t>ATB2112</t>
  </si>
  <si>
    <t>9010INT/8004EXT EP 28-38MM  1101 A 1200</t>
  </si>
  <si>
    <t>ATB2113</t>
  </si>
  <si>
    <t>9010INT/8004EXT EP 28-38MM  1201 A 1300</t>
  </si>
  <si>
    <t>ATB2114</t>
  </si>
  <si>
    <t>9010INT/8004EXT EP 28-38MM  1301 A 1400</t>
  </si>
  <si>
    <t>ATB2115</t>
  </si>
  <si>
    <t>9010INT/8004EXT EP 28-38MM  1401 A 1500</t>
  </si>
  <si>
    <t>ATB2205</t>
  </si>
  <si>
    <t>9010INT/8004EXT EP 40-50MM   1 A 500</t>
  </si>
  <si>
    <t>ATB2206</t>
  </si>
  <si>
    <t>9010INT/8004EXT EP 40-50MM  501 A 600</t>
  </si>
  <si>
    <t>ATB2207</t>
  </si>
  <si>
    <t>9010INT/8004EXT EP 40-50MM  601 A 700</t>
  </si>
  <si>
    <t>ATB2208</t>
  </si>
  <si>
    <t>9010INT/8004EXT EP 40-50MM  701 A 800</t>
  </si>
  <si>
    <t>ATB2209</t>
  </si>
  <si>
    <t>9010INT/8004EXT EP 40-50MM  801 A 900</t>
  </si>
  <si>
    <t>ATB2210</t>
  </si>
  <si>
    <t>9010INT/8004EXT EP 40-50MM  901 A 1000</t>
  </si>
  <si>
    <t>ATB2211</t>
  </si>
  <si>
    <t>9010INT/8004EXT EP 40-50MM  1001 A 1100</t>
  </si>
  <si>
    <t>ATB2212</t>
  </si>
  <si>
    <t>9010INT/8004EXT EP 40-50MM  1101 A 1200</t>
  </si>
  <si>
    <t>ATB2213</t>
  </si>
  <si>
    <t>9010INT/8004EXT EP 40-50MM  1201 A 1300</t>
  </si>
  <si>
    <t>ATB2214</t>
  </si>
  <si>
    <t>9010INT/8004EXT EP 40-50MM  1301 A 1400</t>
  </si>
  <si>
    <t>ATB2215</t>
  </si>
  <si>
    <t>9010INT/8004EXT EP 40-50MM  1401 A 1500</t>
  </si>
  <si>
    <t>ATB2305</t>
  </si>
  <si>
    <t>9010INT/8004EXT EP 52-62MM   1 A 500</t>
  </si>
  <si>
    <t>ATB2306</t>
  </si>
  <si>
    <t>9010INT/8004EXT EP 52-62MM  501 A 600</t>
  </si>
  <si>
    <t>ATB2307</t>
  </si>
  <si>
    <t>9010INT/8004EXT EP 52-62MM  601 A 700</t>
  </si>
  <si>
    <t>ATB2308</t>
  </si>
  <si>
    <t>9010INT/8004EXT EP 52-62MM  701 A 800</t>
  </si>
  <si>
    <t>ATB2309</t>
  </si>
  <si>
    <t>9010INT/8004EXT EP 52-62MM  801 A 900</t>
  </si>
  <si>
    <t>ATB2310</t>
  </si>
  <si>
    <t>9010INT/8004EXT EP 52-62MM  901 A 1000</t>
  </si>
  <si>
    <t>ATB2311</t>
  </si>
  <si>
    <t>9010INT/8004EXT EP 52-62MM  1001 A 1100</t>
  </si>
  <si>
    <t>ATB2312</t>
  </si>
  <si>
    <t>9010INT/8004EXT EP 52-62MM  1101 A 1200</t>
  </si>
  <si>
    <t>ATB2313</t>
  </si>
  <si>
    <t>9010INT/8004EXT EP 52-62MM  1201 A 1300</t>
  </si>
  <si>
    <t>ATB2314</t>
  </si>
  <si>
    <t>9010INT/8004EXT EP 52-62MM  1301 A 1400</t>
  </si>
  <si>
    <t>ATB2315</t>
  </si>
  <si>
    <t>9010INT/8004EXT EP 52-62MM  1401 A 1500</t>
  </si>
  <si>
    <t>ATB2405</t>
  </si>
  <si>
    <t>9010INT/8004EXT EP 64-74MM   1 A 500</t>
  </si>
  <si>
    <t>ATB2406</t>
  </si>
  <si>
    <t>9010INT/8004EXT EP 64-74MM  501 A 600</t>
  </si>
  <si>
    <t>ATB2407</t>
  </si>
  <si>
    <t>9010INT/8004EXT EP 64-74MM  601 A 700</t>
  </si>
  <si>
    <t>ATB2408</t>
  </si>
  <si>
    <t>9010INT/8004EXT EP 64-74MM  701 A 800</t>
  </si>
  <si>
    <t>ATB2409</t>
  </si>
  <si>
    <t>9010INT/8004EXT EP 64-74MM  801 A 900</t>
  </si>
  <si>
    <t>ATB2410</t>
  </si>
  <si>
    <t>9010INT/8004EXT EP 64-74MM  901 A 1000</t>
  </si>
  <si>
    <t>ATB2411</t>
  </si>
  <si>
    <t>9010INT/8004EXT EP 64-74MM  1001 A 1100</t>
  </si>
  <si>
    <t>ATB2412</t>
  </si>
  <si>
    <t>9010INT/8004EXT EP 64-74MM  1101 A 1200</t>
  </si>
  <si>
    <t>ATB2413</t>
  </si>
  <si>
    <t>9010INT/8004EXT EP 64-74MM  1201 A 1300</t>
  </si>
  <si>
    <t>ATB2414</t>
  </si>
  <si>
    <t>9010INT/8004EXT EP 64-74MM  1301 A 1400</t>
  </si>
  <si>
    <t>ATB2415</t>
  </si>
  <si>
    <t>9010INT/8004EXT EP 64-74MM  1401 A 1500</t>
  </si>
  <si>
    <t>ATB2505</t>
  </si>
  <si>
    <t>9010INT/8004EXT EP 76-86MM   1 A 500</t>
  </si>
  <si>
    <t>ATB2506</t>
  </si>
  <si>
    <t>9010INT/8004EXT EP 76-86MM  501 A 600</t>
  </si>
  <si>
    <t>ATB2507</t>
  </si>
  <si>
    <t>9010INT/8004EXT EP 76-86MM  601 A 700</t>
  </si>
  <si>
    <t>ATB2508</t>
  </si>
  <si>
    <t>9010INT/8004EXT EP 76-86MM  701 A 800</t>
  </si>
  <si>
    <t>ATB2509</t>
  </si>
  <si>
    <t>9010INT/8004EXT EP 76-86MM  801 A 900</t>
  </si>
  <si>
    <t>ATB2510</t>
  </si>
  <si>
    <t>9010INT/8004EXT EP 76-86MM  901 A 1000</t>
  </si>
  <si>
    <t>ATB2511</t>
  </si>
  <si>
    <t>9010INT/8004EXT EP 76-86MM  1001 A 1100</t>
  </si>
  <si>
    <t>ATB2512</t>
  </si>
  <si>
    <t>9010INT/8004EXT EP 76-86MM  1101 A 1200</t>
  </si>
  <si>
    <t>ATB2513</t>
  </si>
  <si>
    <t>9010INT/8004EXT EP 76-86MM  1201 A 1300</t>
  </si>
  <si>
    <t>ATB2514</t>
  </si>
  <si>
    <t>9010INT/8004EXT EP 76-86MM  1301 A 1400</t>
  </si>
  <si>
    <t>ATB2515</t>
  </si>
  <si>
    <t>9010INT/8004EXT EP 76-86MM  1401 A 1500</t>
  </si>
  <si>
    <t>ATB2605</t>
  </si>
  <si>
    <t>9010INT/7024EXT EP 28-38MM   1 A 500</t>
  </si>
  <si>
    <t>ATB2606</t>
  </si>
  <si>
    <t>9010INT/7024EXT EP 28-38MM  501 A 600</t>
  </si>
  <si>
    <t>ATB2607</t>
  </si>
  <si>
    <t>9010INT/7024EXT EP 28-38MM  601 A 700</t>
  </si>
  <si>
    <t>ATB2608</t>
  </si>
  <si>
    <t>9010INT/7024EXT EP 28-38MM  701 A 800</t>
  </si>
  <si>
    <t>ATB2609</t>
  </si>
  <si>
    <t>9010INT/7024EXT EP 28-38MM  801 A 900</t>
  </si>
  <si>
    <t>ATB2610</t>
  </si>
  <si>
    <t>9010INT/7024EXT EP 28-38MM  901 A 1000</t>
  </si>
  <si>
    <t>ATB2611</t>
  </si>
  <si>
    <t>9010INT/7024EXT EP 28-38MM  1001 A 1100</t>
  </si>
  <si>
    <t>ATB2612</t>
  </si>
  <si>
    <t>9010INT/7024EXT EP 28-38MM  1101 A 1200</t>
  </si>
  <si>
    <t>ATB2613</t>
  </si>
  <si>
    <t>9010INT/7024EXT EP 28-38MM  1201 A 1300</t>
  </si>
  <si>
    <t>ATB2614</t>
  </si>
  <si>
    <t>9010INT/7024EXT EP 28-38MM  1301 A 1400</t>
  </si>
  <si>
    <t>ATB2615</t>
  </si>
  <si>
    <t>9010INT/7024EXT EP 28-38MM  1401 A 1500</t>
  </si>
  <si>
    <t>ATB2705</t>
  </si>
  <si>
    <t>9010INT/7024EXT EP 40-50MM   1 A 500</t>
  </si>
  <si>
    <t>ATB2706</t>
  </si>
  <si>
    <t>9010INT/7024EXT EP 40-50MM  501 A 600</t>
  </si>
  <si>
    <t>ATB2707</t>
  </si>
  <si>
    <t>9010INT/7024EXT EP 40-50MM  601 A 700</t>
  </si>
  <si>
    <t>ATB2708</t>
  </si>
  <si>
    <t>9010INT/7024EXT EP 40-50MM  701 A 800</t>
  </si>
  <si>
    <t>ATB2709</t>
  </si>
  <si>
    <t>9010INT/7024EXT EP 40-50MM  801 A 900</t>
  </si>
  <si>
    <t>ATB2710</t>
  </si>
  <si>
    <t>9010INT/7024EXT EP 40-50MM  901 A 1000</t>
  </si>
  <si>
    <t>ATB2711</t>
  </si>
  <si>
    <t>9010INT/7024EXT EP 40-50MM  1001 A 1100</t>
  </si>
  <si>
    <t>ATB2712</t>
  </si>
  <si>
    <t>9010INT/7024EXT EP 40-50MM  1101 A 1200</t>
  </si>
  <si>
    <t>ATB2713</t>
  </si>
  <si>
    <t>9010INT/7024EXT EP 40-50MM  1201 A 1300</t>
  </si>
  <si>
    <t>ATB2714</t>
  </si>
  <si>
    <t>9010INT/7024EXT EP 40-50MM  1301 A 1400</t>
  </si>
  <si>
    <t>ATB2715</t>
  </si>
  <si>
    <t>9010INT/7024EXT EP 40-50MM  1401 A 1500</t>
  </si>
  <si>
    <t>ATB2805</t>
  </si>
  <si>
    <t>9010INT/7024EXT EP 52-62MM   1 A 500</t>
  </si>
  <si>
    <t>ATB2806</t>
  </si>
  <si>
    <t>9010INT/7024EXT EP 52-62MM  501 A 600</t>
  </si>
  <si>
    <t>ATB2807</t>
  </si>
  <si>
    <t>9010INT/7024EXT EP 52-62MM  601 A 700</t>
  </si>
  <si>
    <t>ATB2808</t>
  </si>
  <si>
    <t>9010INT/7024EXT EP 52-62MM  701 A 800</t>
  </si>
  <si>
    <t>ATB2809</t>
  </si>
  <si>
    <t>9010INT/7024EXT EP 52-62MM  801 A 900</t>
  </si>
  <si>
    <t>ATB2810</t>
  </si>
  <si>
    <t>9010INT/7024EXT EP 52-62MM  901 A 1000</t>
  </si>
  <si>
    <t>ATB2811</t>
  </si>
  <si>
    <t>9010INT/7024EXT EP 52-62MM  1001 A 1100</t>
  </si>
  <si>
    <t>ATB2812</t>
  </si>
  <si>
    <t>9010INT/7024EXT EP 52-62MM  1101 A 1200</t>
  </si>
  <si>
    <t>ATB2813</t>
  </si>
  <si>
    <t>9010INT/7024EXT EP 52-62MM  1201 A 1300</t>
  </si>
  <si>
    <t>ATB2814</t>
  </si>
  <si>
    <t>9010INT/7024EXT EP 52-62MM  1301 A 1400</t>
  </si>
  <si>
    <t>ATB2815</t>
  </si>
  <si>
    <t>9010INT/7024EXT EP 52-62MM  1401 A 1500</t>
  </si>
  <si>
    <t>ATB2905</t>
  </si>
  <si>
    <t>9010INT/7024EXT EP 64-74MM   1 A 500</t>
  </si>
  <si>
    <t>ATB2906</t>
  </si>
  <si>
    <t>9010INT/7024EXT EP 64-74MM  501 A 600</t>
  </si>
  <si>
    <t>ATB2907</t>
  </si>
  <si>
    <t>9010INT/7024EXT EP 64-74MM  601 A 700</t>
  </si>
  <si>
    <t>ATB2908</t>
  </si>
  <si>
    <t>9010INT/7024EXT EP 64-74MM  701 A 800</t>
  </si>
  <si>
    <t>ATB2909</t>
  </si>
  <si>
    <t>9010INT/7024EXT EP 64-74MM  801 A 900</t>
  </si>
  <si>
    <t>ATB2910</t>
  </si>
  <si>
    <t>9010INT/7024EXT EP 64-74MM  901 A 1000</t>
  </si>
  <si>
    <t>ATB2911</t>
  </si>
  <si>
    <t>9010INT/7024EXT EP 64-74MM  1001 A 1100</t>
  </si>
  <si>
    <t>ATB2912</t>
  </si>
  <si>
    <t>9010INT/7024EXT EP 64-74MM  1101 A 1200</t>
  </si>
  <si>
    <t>ATB2913</t>
  </si>
  <si>
    <t>9010INT/7024EXT EP 64-74MM  1201 A 1300</t>
  </si>
  <si>
    <t>ATB2914</t>
  </si>
  <si>
    <t>9010INT/7024EXT EP 64-74MM  1301 A 1400</t>
  </si>
  <si>
    <t>ATB2915</t>
  </si>
  <si>
    <t>9010INT/7024EXT EP 64-74MM  1401 A 1500</t>
  </si>
  <si>
    <t>ATB3005</t>
  </si>
  <si>
    <t>9010INT/7024EXT EP 76-86MM   1 A 500</t>
  </si>
  <si>
    <t>ATB3006</t>
  </si>
  <si>
    <t>9010INT/7024EXT EP 76-86MM  501 A 600</t>
  </si>
  <si>
    <t>ATB3007</t>
  </si>
  <si>
    <t>9010INT/7024EXT EP 76-86MM  601 A 700</t>
  </si>
  <si>
    <t>ATB3008</t>
  </si>
  <si>
    <t>9010INT/7024EXT EP 76-86MM  701 A 800</t>
  </si>
  <si>
    <t>ATB3009</t>
  </si>
  <si>
    <t>9010INT/7024EXT EP 76-86MM  801 A 900</t>
  </si>
  <si>
    <t>ATB3010</t>
  </si>
  <si>
    <t>9010INT/7024EXT EP 76-86MM  901 A 1000</t>
  </si>
  <si>
    <t>ATB3011</t>
  </si>
  <si>
    <t>9010INT/7024EXT EP 76-86MM  1001 A 1100</t>
  </si>
  <si>
    <t>ATB3012</t>
  </si>
  <si>
    <t>9010INT/7024EXT EP 76-86MM  1101 A 1200</t>
  </si>
  <si>
    <t>ATB3013</t>
  </si>
  <si>
    <t>9010INT/7024EXT EP 76-86MM  1201 A 1300</t>
  </si>
  <si>
    <t>ATB3014</t>
  </si>
  <si>
    <t>9010INT/7024EXT EP 76-86MM  1301 A 1400</t>
  </si>
  <si>
    <t>ATB3015</t>
  </si>
  <si>
    <t>9010INT/7024EXT EP 76-86MM  1401 A 1500</t>
  </si>
  <si>
    <t>ATB4005</t>
  </si>
  <si>
    <t>2 RAL / 2 FACES EP 28-38MM   1 A 500</t>
  </si>
  <si>
    <t>ATB4006</t>
  </si>
  <si>
    <t>2 RAL / 2 FACES EP 28-38MM  501 A 600</t>
  </si>
  <si>
    <t>ATB4007</t>
  </si>
  <si>
    <t>2 RAL / 2 FACES EP 28-38MM  601 A 700</t>
  </si>
  <si>
    <t>ATB4008</t>
  </si>
  <si>
    <t>2 RAL / 2 FACES EP 28-38MM  701 A 800</t>
  </si>
  <si>
    <t>ATB4009</t>
  </si>
  <si>
    <t>2 RAL / 2 FACES EP 28-38MM  801 A 900</t>
  </si>
  <si>
    <t>ATB4010</t>
  </si>
  <si>
    <t>2 RAL / 2 FACES EP 28-38MM  901 A 1000</t>
  </si>
  <si>
    <t>ATB4011</t>
  </si>
  <si>
    <t>2 RAL / 2 FACES EP 28-38MM  1001 A 1100</t>
  </si>
  <si>
    <t>ATB4012</t>
  </si>
  <si>
    <t>2 RAL / 2 FACES EP 28-38MM  1101 A 1200</t>
  </si>
  <si>
    <t>ATB4013</t>
  </si>
  <si>
    <t>2 RAL / 2 FACES EP 28-38MM  1201 A 1300</t>
  </si>
  <si>
    <t>ATB4014</t>
  </si>
  <si>
    <t>2 RAL / 2 FACES EP 28-38MM  1301 A 1400</t>
  </si>
  <si>
    <t>ATB4015</t>
  </si>
  <si>
    <t>2 RAL / 2 FACES EP 28-38MM  1401 A 1500</t>
  </si>
  <si>
    <t>ATB4105</t>
  </si>
  <si>
    <t>2 RAL / 2 FACES /EP 40-50MM   1 A 500</t>
  </si>
  <si>
    <t>ATB4106</t>
  </si>
  <si>
    <t>2 RAL / 2 FACES /EP 40-50MM  501 A 600</t>
  </si>
  <si>
    <t>ATB4107</t>
  </si>
  <si>
    <t>2 RAL / 2 FACES /EP 40-50MM  601 A 700</t>
  </si>
  <si>
    <t>ATB4108</t>
  </si>
  <si>
    <t>2 RAL / 2 FACES /EP 40-50MM  701 A 800</t>
  </si>
  <si>
    <t>ATB4109</t>
  </si>
  <si>
    <t>2 RAL / 2 FACES /EP 40-50MM  801 A 900</t>
  </si>
  <si>
    <t>ATB4110</t>
  </si>
  <si>
    <t>2 RAL / 2 FACES /EP 40-50MM  901 A 1000</t>
  </si>
  <si>
    <t>ATB4111</t>
  </si>
  <si>
    <t>2 RAL / 2 FACES /EP 40-50MM  1001 A 1100</t>
  </si>
  <si>
    <t>ATB4112</t>
  </si>
  <si>
    <t>2 RAL / 2 FACES /EP 40-50MM  1101 A 1200</t>
  </si>
  <si>
    <t>ATB4113</t>
  </si>
  <si>
    <t>2 RAL / 2 FACES /EP 40-50MM  1201 A 1300</t>
  </si>
  <si>
    <t>ATB4114</t>
  </si>
  <si>
    <t>2 RAL / 2 FACES /EP 40-50MM  1301 A 1400</t>
  </si>
  <si>
    <t>ATB4115</t>
  </si>
  <si>
    <t>2 RAL / 2 FACES /EP 40-50MM  1401 A 1500</t>
  </si>
  <si>
    <t>ATB4205</t>
  </si>
  <si>
    <t>2 RAL / 2 FACES /EP 52-62MM   1 A 500</t>
  </si>
  <si>
    <t>ATB4206</t>
  </si>
  <si>
    <t>2 RAL / 2 FACES /EP 52-62MM  501 A 600</t>
  </si>
  <si>
    <t>ATB4207</t>
  </si>
  <si>
    <t>2 RAL / 2 FACES /EP 52-62MM  601 A 700</t>
  </si>
  <si>
    <t>ATB4208</t>
  </si>
  <si>
    <t>2 RAL / 2 FACES /EP 52-62MM  701 A 800</t>
  </si>
  <si>
    <t>ATB4209</t>
  </si>
  <si>
    <t>2 RAL / 2 FACES /EP 52-62MM  801 A 900</t>
  </si>
  <si>
    <t>ATB4210</t>
  </si>
  <si>
    <t>2 RAL / 2 FACES /EP 52-62MM  901 A 1000</t>
  </si>
  <si>
    <t>ATB4211</t>
  </si>
  <si>
    <t>2 RAL / 2 FACES /EP 52-62MM  1001 A 1100</t>
  </si>
  <si>
    <t>ATB4212</t>
  </si>
  <si>
    <t>2 RAL / 2 FACES /EP 52-62MM  1101 A 1200</t>
  </si>
  <si>
    <t>ATB4213</t>
  </si>
  <si>
    <t>2 RAL / 2 FACES /EP 52-62MM  1201 A 1300</t>
  </si>
  <si>
    <t>ATB4214</t>
  </si>
  <si>
    <t>2 RAL / 2 FACES /EP 52-62MM  1301 A 1400</t>
  </si>
  <si>
    <t>ATB4215</t>
  </si>
  <si>
    <t>2 RAL / 2 FACES /EP 52-62MM  1401 A 1500</t>
  </si>
  <si>
    <t>ATB4305</t>
  </si>
  <si>
    <t>2 RAL / 2 FACES /EP 64-74MM   1 A 500</t>
  </si>
  <si>
    <t>ATB4306</t>
  </si>
  <si>
    <t>2 RAL / 2 FACES /EP 64-74MM  501 A 600</t>
  </si>
  <si>
    <t>ATB4307</t>
  </si>
  <si>
    <t>2 RAL / 2 FACES /EP 64-74MM  601 A 700</t>
  </si>
  <si>
    <t>ATB4308</t>
  </si>
  <si>
    <t>2 RAL / 2 FACES /EP 64-74MM  701 A 800</t>
  </si>
  <si>
    <t>ATB4309</t>
  </si>
  <si>
    <t>2 RAL / 2 FACES /EP 64-74MM  801 A 900</t>
  </si>
  <si>
    <t>ATB4310</t>
  </si>
  <si>
    <t>2 RAL / 2 FACES /EP 64-74MM  901 A 1000</t>
  </si>
  <si>
    <t>ATB4311</t>
  </si>
  <si>
    <t>2 RAL / 2 FACES /EP 64-74MM  1001 A 1100</t>
  </si>
  <si>
    <t>ATB4312</t>
  </si>
  <si>
    <t>2 RAL / 2 FACES /EP 64-74MM  1101 A 1200</t>
  </si>
  <si>
    <t>ATB4313</t>
  </si>
  <si>
    <t>2 RAL / 2 FACES /EP 64-74MM  1201 A 1300</t>
  </si>
  <si>
    <t>ATB4314</t>
  </si>
  <si>
    <t>2 RAL / 2 FACES /EP 64-74MM  1301 A 1400</t>
  </si>
  <si>
    <t>ATB4315</t>
  </si>
  <si>
    <t>2 RAL / 2 FACES /EP 64-74MM  1401 A 1500</t>
  </si>
  <si>
    <t>ATB4405</t>
  </si>
  <si>
    <t>2 RAL / 2 FACES /EP 76-86MM   1 A 500</t>
  </si>
  <si>
    <t>ATB4406</t>
  </si>
  <si>
    <t>2 RAL / 2 FACES /EP 76-86MM  501 A 600</t>
  </si>
  <si>
    <t>ATB4407</t>
  </si>
  <si>
    <t>2 RAL / 2 FACES /EP 76-86MM  601 A 700</t>
  </si>
  <si>
    <t>ATB4408</t>
  </si>
  <si>
    <t>2 RAL / 2 FACES /EP 76-86MM  701 A 800</t>
  </si>
  <si>
    <t>ATB4409</t>
  </si>
  <si>
    <t>2 RAL / 2 FACES /EP 76-86MM  801 A 900</t>
  </si>
  <si>
    <t>ATB4410</t>
  </si>
  <si>
    <t>2 RAL / 2 FACES /EP 76-86MM  901 A 1000</t>
  </si>
  <si>
    <t>ATB4411</t>
  </si>
  <si>
    <t>2 RAL / 2 FACES /EP 76-86MM  1001 A 1100</t>
  </si>
  <si>
    <t>ATB4412</t>
  </si>
  <si>
    <t>2 RAL / 2 FACES /EP 76-86MM  1101 A 1200</t>
  </si>
  <si>
    <t>ATB4413</t>
  </si>
  <si>
    <t>2 RAL / 2 FACES /EP 76-86MM  1201 A 1300</t>
  </si>
  <si>
    <t>ATB4414</t>
  </si>
  <si>
    <t>2 RAL / 2 FACES /EP 76-86MM  1301 A 1400</t>
  </si>
  <si>
    <t>ATB4415</t>
  </si>
  <si>
    <t>2 RAL / 2 FACES /EP 76-86MM  1401 A 1500</t>
  </si>
  <si>
    <t>ATM1105</t>
  </si>
  <si>
    <t>9010INT/9010EXT EP 28-38MM   1 A 500</t>
  </si>
  <si>
    <t>ATM1106</t>
  </si>
  <si>
    <t>9010INT/9010EXT EP 28-38MM  501 A 600</t>
  </si>
  <si>
    <t>ATM1107</t>
  </si>
  <si>
    <t>9010INT/9010EXT EP 28-38MM  601 A 700</t>
  </si>
  <si>
    <t>ATM1108</t>
  </si>
  <si>
    <t>9010INT/9010EXT EP 28-38MM  701 A 800</t>
  </si>
  <si>
    <t>ATM1109</t>
  </si>
  <si>
    <t>9010INT/9010EXT EP 28-38MM  801 A 900</t>
  </si>
  <si>
    <t>ATM1110</t>
  </si>
  <si>
    <t>9010INT/9010EXT EP 28-38MM  901 A 1000</t>
  </si>
  <si>
    <t>ATM1111</t>
  </si>
  <si>
    <t>9010INT/9010EXT EP 28-38MM  1001 A 1100</t>
  </si>
  <si>
    <t>ATM1112</t>
  </si>
  <si>
    <t>9010INT/9010EXT EP 28-38MM  1101 A 1200</t>
  </si>
  <si>
    <t>ATM1113</t>
  </si>
  <si>
    <t>9010INT/9010EXT EP 28-38MM  1201 A 1300</t>
  </si>
  <si>
    <t>ATM1114</t>
  </si>
  <si>
    <t>9010INT/9010EXT EP 28-38MM  1301 A 1400</t>
  </si>
  <si>
    <t>ATM1115</t>
  </si>
  <si>
    <t>9010INT/9010EXT EP 28-38MM  1401 A 1500</t>
  </si>
  <si>
    <t>ATM1205</t>
  </si>
  <si>
    <t>9010INT/9010EXT EP 40-50MM   1 A 500</t>
  </si>
  <si>
    <t>ATM1206</t>
  </si>
  <si>
    <t>9010INT/9010EXT EP 40-50MM  501 A 600</t>
  </si>
  <si>
    <t>ATM1207</t>
  </si>
  <si>
    <t>9010INT/9010EXT EP 40-50MM  601 A 700</t>
  </si>
  <si>
    <t>ATM1208</t>
  </si>
  <si>
    <t>9010INT/9010EXT EP 40-50MM  701 A 800</t>
  </si>
  <si>
    <t>ATM1209</t>
  </si>
  <si>
    <t>9010INT/9010EXT EP 40-50MM  801 A 900</t>
  </si>
  <si>
    <t>ATM1210</t>
  </si>
  <si>
    <t>9010INT/9010EXT EP 40-50MM  901 A 1000</t>
  </si>
  <si>
    <t>ATM1211</t>
  </si>
  <si>
    <t>9010INT/9010EXT EP 40-50MM  1001 A 1100</t>
  </si>
  <si>
    <t>ATM1212</t>
  </si>
  <si>
    <t>9010INT/9010EXT EP 40-50MM  1101 A 1200</t>
  </si>
  <si>
    <t>ATM1213</t>
  </si>
  <si>
    <t>9010INT/9010EXT EP 40-50MM  1201 A 1300</t>
  </si>
  <si>
    <t>ATM1214</t>
  </si>
  <si>
    <t>9010INT/9010EXT EP 40-50MM  1301 A 1400</t>
  </si>
  <si>
    <t>ATM1215</t>
  </si>
  <si>
    <t>9010INT/9010EXT EP 40-50MM  1401 A 1500</t>
  </si>
  <si>
    <t>ATM1305</t>
  </si>
  <si>
    <t>9010INT/9010EXT EP 52-62MM   1 A 500</t>
  </si>
  <si>
    <t>ATM1306</t>
  </si>
  <si>
    <t>9010INT/9010EXT EP 52-62MM  501 A 600</t>
  </si>
  <si>
    <t>ATM1307</t>
  </si>
  <si>
    <t>9010INT/9010EXT EP 52-62MM  601 A 700</t>
  </si>
  <si>
    <t>ATM1308</t>
  </si>
  <si>
    <t>9010INT/9010EXT EP 52-62MM  701 A 800</t>
  </si>
  <si>
    <t>ATM1309</t>
  </si>
  <si>
    <t>9010INT/9010EXT EP 52-62MM  801 A 900</t>
  </si>
  <si>
    <t>ATM1310</t>
  </si>
  <si>
    <t>9010INT/9010EXT EP 52-62MM  901 A 1000</t>
  </si>
  <si>
    <t>ATM1311</t>
  </si>
  <si>
    <t>9010INT/9010EXT EP 52-62MM  1001 A 1100</t>
  </si>
  <si>
    <t>ATM1312</t>
  </si>
  <si>
    <t>9010INT/9010EXT EP 52-62MM  1101 A 1200</t>
  </si>
  <si>
    <t>ATM1313</t>
  </si>
  <si>
    <t>9010INT/9010EXT EP 52-62MM  1201 A 1300</t>
  </si>
  <si>
    <t>ATM1314</t>
  </si>
  <si>
    <t>9010INT/9010EXT EP 52-62MM  1301 A 1400</t>
  </si>
  <si>
    <t>ATM1315</t>
  </si>
  <si>
    <t>9010INT/9010EXT EP 52-62MM  1401 A 1500</t>
  </si>
  <si>
    <t>ATM1405</t>
  </si>
  <si>
    <t>9010INT/9010EXT EP 64-74MM   1 A 500</t>
  </si>
  <si>
    <t>ATM1406</t>
  </si>
  <si>
    <t>9010INT/9010EXT EP 64-74MM  501 A 600</t>
  </si>
  <si>
    <t>ATM1407</t>
  </si>
  <si>
    <t>9010INT/9010EXT EP 64-74MM  601 A 700</t>
  </si>
  <si>
    <t>ATM1408</t>
  </si>
  <si>
    <t>9010INT/9010EXT EP 64-74MM  701 A 800</t>
  </si>
  <si>
    <t>ATM1409</t>
  </si>
  <si>
    <t>9010INT/9010EXT EP 64-74MM  801 A 900</t>
  </si>
  <si>
    <t>ATM1410</t>
  </si>
  <si>
    <t>9010INT/9010EXT EP 64-74MM  901 A 1000</t>
  </si>
  <si>
    <t>ATM1411</t>
  </si>
  <si>
    <t>9010INT/9010EXT EP 64-74MM  1001 A 1100</t>
  </si>
  <si>
    <t>ATM1412</t>
  </si>
  <si>
    <t>9010INT/9010EXT EP 64-74MM  1101 A 1200</t>
  </si>
  <si>
    <t>ATM1413</t>
  </si>
  <si>
    <t>9010INT/9010EXT EP 64-74MM  1201 A 1300</t>
  </si>
  <si>
    <t>ATM1414</t>
  </si>
  <si>
    <t>9010INT/9010EXT EP 64-74MM  1301 A 1400</t>
  </si>
  <si>
    <t>ATM1415</t>
  </si>
  <si>
    <t>9010INT/9010EXT EP 64-74MM  1401 A 1500</t>
  </si>
  <si>
    <t>ATM1505</t>
  </si>
  <si>
    <t>9010INT/9010EXT EP 76-86MM   1 A 500</t>
  </si>
  <si>
    <t>ATM1506</t>
  </si>
  <si>
    <t>9010INT/9010EXT EP 76-86MM  501 A 600</t>
  </si>
  <si>
    <t>ATM1507</t>
  </si>
  <si>
    <t>9010INT/9010EXT EP 76-86MM  601 A 700</t>
  </si>
  <si>
    <t>ATM1508</t>
  </si>
  <si>
    <t>9010INT/9010EXT EP 76-86MM  701 A 800</t>
  </si>
  <si>
    <t>ATM1509</t>
  </si>
  <si>
    <t>9010INT/9010EXT EP 76-86MM  801 A 900</t>
  </si>
  <si>
    <t>ATM1510</t>
  </si>
  <si>
    <t>9010INT/9010EXT EP 76-86MM  901 A 1000</t>
  </si>
  <si>
    <t>ATM1511</t>
  </si>
  <si>
    <t>9010INT/9010EXT EP 76-86MM  1001 A 1100</t>
  </si>
  <si>
    <t>ATM1512</t>
  </si>
  <si>
    <t>9010INT/9010EXT EP 76-86MM  1101 A 1200</t>
  </si>
  <si>
    <t>ATM1513</t>
  </si>
  <si>
    <t>9010INT/9010EXT EP 76-86MM  1201 A 1300</t>
  </si>
  <si>
    <t>ATM1514</t>
  </si>
  <si>
    <t>9010INT/9010EXT EP 76-86MM  1301 A 1400</t>
  </si>
  <si>
    <t>ATM1515</t>
  </si>
  <si>
    <t>9010INT/9010EXT EP 76-86MM  1401 A 1500</t>
  </si>
  <si>
    <t>ATM3105</t>
  </si>
  <si>
    <t>1 RAL / 2 FACES EP 28-38MM   1 A 500</t>
  </si>
  <si>
    <t>ATM3106</t>
  </si>
  <si>
    <t>1 RAL / 2 FACES EP 28-38MM  501 A 600</t>
  </si>
  <si>
    <t>ATM3107</t>
  </si>
  <si>
    <t>1 RAL / 2 FACES EP 28-38MM  601 A 700</t>
  </si>
  <si>
    <t>ATM3108</t>
  </si>
  <si>
    <t>1 RAL / 2 FACES EP 28-38MM  701 A 800</t>
  </si>
  <si>
    <t>ATM3109</t>
  </si>
  <si>
    <t>1 RAL / 2 FACES EP 28-38MM  801 A 900</t>
  </si>
  <si>
    <t>ATM3110</t>
  </si>
  <si>
    <t>1 RAL / 2 FACES EP 28-38MM  901 A 1000</t>
  </si>
  <si>
    <t>ATM3111</t>
  </si>
  <si>
    <t>1 RAL / 2 FACES EP 28-38MM  1001 A 1100</t>
  </si>
  <si>
    <t>ATM3112</t>
  </si>
  <si>
    <t>1 RAL / 2 FACES EP 28-38MM  1101 A 1200</t>
  </si>
  <si>
    <t>ATM3113</t>
  </si>
  <si>
    <t>1 RAL / 2 FACES EP 28-38MM  1201 A 1300</t>
  </si>
  <si>
    <t>ATM3114</t>
  </si>
  <si>
    <t>1 RAL / 2 FACES EP 28-38MM  1301 A 1400</t>
  </si>
  <si>
    <t>ATM3115</t>
  </si>
  <si>
    <t>1 RAL / 2 FACES EP 28-38MM  1401 A 1500</t>
  </si>
  <si>
    <t>ATM3205</t>
  </si>
  <si>
    <t>1 RAL / 2 FACES EP 40-50MM   1 A 500</t>
  </si>
  <si>
    <t>ATM3206</t>
  </si>
  <si>
    <t>1 RAL / 2 FACES EP 40-50MM  501 A 600</t>
  </si>
  <si>
    <t>ATM3207</t>
  </si>
  <si>
    <t>1 RAL / 2 FACES EP 40-50MM  601 A 700</t>
  </si>
  <si>
    <t>ATM3208</t>
  </si>
  <si>
    <t>1 RAL / 2 FACES EP 40-50MM  701 A 800</t>
  </si>
  <si>
    <t>ATM3209</t>
  </si>
  <si>
    <t>1 RAL / 2 FACES EP 40-50MM  801 A 900</t>
  </si>
  <si>
    <t>ATM3210</t>
  </si>
  <si>
    <t>1 RAL / 2 FACES EP 40-50MM  901 A 1000</t>
  </si>
  <si>
    <t>ATM3211</t>
  </si>
  <si>
    <t>1 RAL / 2 FACES EP 40-50MM  1001 A 1100</t>
  </si>
  <si>
    <t>ATM3212</t>
  </si>
  <si>
    <t>1 RAL / 2 FACES EP 40-50MM  1101 A 1200</t>
  </si>
  <si>
    <t>ATM3213</t>
  </si>
  <si>
    <t>1 RAL / 2 FACES EP 40-50MM  1201 A 1300</t>
  </si>
  <si>
    <t>ATM3214</t>
  </si>
  <si>
    <t>1 RAL / 2 FACES EP 40-50MM  1301 A 1400</t>
  </si>
  <si>
    <t>ATM3215</t>
  </si>
  <si>
    <t>1 RAL / 2 FACES EP 40-50MM  1401 A 1500</t>
  </si>
  <si>
    <t>ATM3305</t>
  </si>
  <si>
    <t>1 RAL / 2 FACES EP 52-62MM   1 A 500</t>
  </si>
  <si>
    <t>ATM3306</t>
  </si>
  <si>
    <t>1 RAL / 2 FACES EP 52-62MM  501 A 600</t>
  </si>
  <si>
    <t>ATM3307</t>
  </si>
  <si>
    <t>1 RAL / 2 FACES EP 52-62MM  601 A 700</t>
  </si>
  <si>
    <t>ATM3308</t>
  </si>
  <si>
    <t>1 RAL / 2 FACES EP 52-62MM  701 A 800</t>
  </si>
  <si>
    <t>ATM3309</t>
  </si>
  <si>
    <t>1 RAL / 2 FACES EP 52-62MM  801 A 900</t>
  </si>
  <si>
    <t>ATM3310</t>
  </si>
  <si>
    <t>1 RAL / 2 FACES EP 52-62MM  901 A 1000</t>
  </si>
  <si>
    <t>ATM3311</t>
  </si>
  <si>
    <t>1 RAL / 2 FACES EP 52-62MM  1001 A 1100</t>
  </si>
  <si>
    <t>ATM3312</t>
  </si>
  <si>
    <t>1 RAL / 2 FACES EP 52-62MM  1101 A 1200</t>
  </si>
  <si>
    <t>ATM3313</t>
  </si>
  <si>
    <t>1 RAL / 2 FACES EP 52-62MM  1201 A 1300</t>
  </si>
  <si>
    <t>ATM3314</t>
  </si>
  <si>
    <t>1 RAL / 2 FACES EP 52-62MM  1301 A 1400</t>
  </si>
  <si>
    <t>ATM3315</t>
  </si>
  <si>
    <t>1 RAL / 2 FACES EP 52-62MM  1401 A 1500</t>
  </si>
  <si>
    <t>ATM3405</t>
  </si>
  <si>
    <t>1 RAL / 2 FACES EP 64-74MM   1 A 500</t>
  </si>
  <si>
    <t>ATM3406</t>
  </si>
  <si>
    <t>1 RAL / 2 FACES EP 64-74MM  501 A 600</t>
  </si>
  <si>
    <t>ATM3407</t>
  </si>
  <si>
    <t>1 RAL / 2 FACES EP 64-74MM  601 A 700</t>
  </si>
  <si>
    <t>ATM3408</t>
  </si>
  <si>
    <t>1 RAL / 2 FACES EP 64-74MM  701 A 800</t>
  </si>
  <si>
    <t>ATM3409</t>
  </si>
  <si>
    <t>1 RAL / 2 FACES EP 64-74MM  801 A 900</t>
  </si>
  <si>
    <t>ATM3410</t>
  </si>
  <si>
    <t>1 RAL / 2 FACES EP 64-74MM  901 A 1000</t>
  </si>
  <si>
    <t>ATM3411</t>
  </si>
  <si>
    <t>1 RAL / 2 FACES EP 64-74MM  1001 A 1100</t>
  </si>
  <si>
    <t>ATM3412</t>
  </si>
  <si>
    <t>1 RAL / 2 FACES EP 64-74MM  1101 A 1200</t>
  </si>
  <si>
    <t>ATM3413</t>
  </si>
  <si>
    <t>1 RAL / 2 FACES EP 64-74MM  1201 A 1300</t>
  </si>
  <si>
    <t>ATM3414</t>
  </si>
  <si>
    <t>1 RAL / 2 FACES EP 64-74MM  1301 A 1400</t>
  </si>
  <si>
    <t>ATM3415</t>
  </si>
  <si>
    <t>1 RAL / 2 FACES EP 64-74MM  1401 A 1500</t>
  </si>
  <si>
    <t>ATM3505</t>
  </si>
  <si>
    <t>1 RAL / 2 FACES EP 76-86MM   1 A 500</t>
  </si>
  <si>
    <t>ATM3506</t>
  </si>
  <si>
    <t>1 RAL / 2 FACES EP 76-86MM  501 A 600</t>
  </si>
  <si>
    <t>ATM3507</t>
  </si>
  <si>
    <t>1 RAL / 2 FACES EP 76-86MM  601 A 700</t>
  </si>
  <si>
    <t>ATM3508</t>
  </si>
  <si>
    <t>1 RAL / 2 FACES EP 76-86MM  701 A 800</t>
  </si>
  <si>
    <t>ATM3509</t>
  </si>
  <si>
    <t>1 RAL / 2 FACES EP 76-86MM  801 A 900</t>
  </si>
  <si>
    <t>ATM3510</t>
  </si>
  <si>
    <t>1 RAL / 2 FACES EP 76-86MM  901 A 1000</t>
  </si>
  <si>
    <t>ATM3511</t>
  </si>
  <si>
    <t>1 RAL / 2 FACES EP 76-86MM  1001 A 1100</t>
  </si>
  <si>
    <t>ATM3512</t>
  </si>
  <si>
    <t>1 RAL / 2 FACES EP 76-86MM  1101 A 1200</t>
  </si>
  <si>
    <t>ATM3513</t>
  </si>
  <si>
    <t>1 RAL / 2 FACES EP 76-86MM  1201 A 1300</t>
  </si>
  <si>
    <t>ATM3514</t>
  </si>
  <si>
    <t>1 RAL / 2 FACES EP 76-86MM  1301 A 1400</t>
  </si>
  <si>
    <t>ATM3515</t>
  </si>
  <si>
    <t>1 RAL / 2 FACES EP 76-86MM  1401 A 1500</t>
  </si>
  <si>
    <t>ATTRING</t>
  </si>
  <si>
    <t>TRINGLE DE 2ML FPO0042 NOIRE</t>
  </si>
  <si>
    <t>AXIS POLIBRIL</t>
  </si>
  <si>
    <t>(PAR CARTON DE 12 BOMBES)</t>
  </si>
  <si>
    <t>AXP01</t>
  </si>
  <si>
    <t>AXP02</t>
  </si>
  <si>
    <t>AXP03</t>
  </si>
  <si>
    <t>SN3/11 S7981</t>
  </si>
  <si>
    <t>VIS AUTOFOREUSE INOX A2 T4,8X19TC</t>
  </si>
  <si>
    <t>TEKTCLP2A4.8X25</t>
  </si>
  <si>
    <t>VIS INOX T4,8X25 TCL AUTOFOREUSE</t>
  </si>
  <si>
    <t>7504N-2-4.8X25Z</t>
  </si>
  <si>
    <t>VT TCL-Z AUTOPERCEUSE DIN7504N 4,8X25 A2</t>
  </si>
  <si>
    <t>0211 148 25</t>
  </si>
  <si>
    <t>VIS ZEBRA PIAS INOX TCB 7504 4,8X25</t>
  </si>
  <si>
    <t>SN3/17 S7982</t>
  </si>
  <si>
    <t>VIS AUTOFOREUSE INOX A2 T4,8X25TFP</t>
  </si>
  <si>
    <t>TEKTCLPZ4.8X25</t>
  </si>
  <si>
    <t>VIS AC.ZINGUÉ AUTOFOREUSE T.4,8X25 TC POZIDRIV</t>
  </si>
  <si>
    <t>TEKTCLP2A4.8X32</t>
  </si>
  <si>
    <t>VIS INOX T4,8X32 TCL AUTOFOREUSE</t>
  </si>
  <si>
    <t>0211 148 32</t>
  </si>
  <si>
    <t>VIS ZEBRA PIAS INOX TCB 7504 4,8X32</t>
  </si>
  <si>
    <t>SA3/30-32 67780</t>
  </si>
  <si>
    <t>VIS AUTOFOREUSE INOX T.10X37C</t>
  </si>
  <si>
    <t>A10010</t>
  </si>
  <si>
    <t>A10010M</t>
  </si>
  <si>
    <t>*DORMANT OUVERT 2 RAILS RECOUVRE INT</t>
  </si>
  <si>
    <t>A10012</t>
  </si>
  <si>
    <t>A10012M</t>
  </si>
  <si>
    <t>*DORMANT TUBULAIRE 2 RAILS RECOUVRE INT</t>
  </si>
  <si>
    <t>A10013</t>
  </si>
  <si>
    <t>A10014</t>
  </si>
  <si>
    <t>A10015</t>
  </si>
  <si>
    <t>A10018</t>
  </si>
  <si>
    <t>A10020</t>
  </si>
  <si>
    <t>*TRAVERSE HAUTE ET BASSE D'OUVRANT</t>
  </si>
  <si>
    <t>A10030</t>
  </si>
  <si>
    <t>*MONTANT OUVRANT LATERAL</t>
  </si>
  <si>
    <t>A10035</t>
  </si>
  <si>
    <t>*MONTANT OUVRANT LATERAL RENFORCE</t>
  </si>
  <si>
    <t>A10039</t>
  </si>
  <si>
    <t>*LIAISON VANTAUX FACE A FACE</t>
  </si>
  <si>
    <t>A10040</t>
  </si>
  <si>
    <t>*MONTANT OUVRANT CENTRAL</t>
  </si>
  <si>
    <t>A10050</t>
  </si>
  <si>
    <t>*MONTANT OUVRANT CENTRAL RENFORCE</t>
  </si>
  <si>
    <t>A1030</t>
  </si>
  <si>
    <t>EMBOUT MONTANT PORTAIL</t>
  </si>
  <si>
    <t>B3924001AUTO</t>
  </si>
  <si>
    <t>SANGLE DE TRANSPORT AVEC VIS AUTOFOREUSE POUR PORTABLOC</t>
  </si>
  <si>
    <t>A1052</t>
  </si>
  <si>
    <t>EMBOUT MONTANT CRAPAUD PORTAIL</t>
  </si>
  <si>
    <t>A1059</t>
  </si>
  <si>
    <t>EMBOUT TRAVERSE COULISSANT</t>
  </si>
  <si>
    <t>A1079</t>
  </si>
  <si>
    <t>EMBOUT BATTUE 2 VANTAUX</t>
  </si>
  <si>
    <t>A1080</t>
  </si>
  <si>
    <t>EMBOUT BATTUE PORTILLON</t>
  </si>
  <si>
    <t>A1092</t>
  </si>
  <si>
    <t>EMBOUT TRAVERSE 1018</t>
  </si>
  <si>
    <t>9260R</t>
  </si>
  <si>
    <t>COIN CARTON RECTANG. 9260B GORGE 60 EP.12MM</t>
  </si>
  <si>
    <t>ANGLE 130 X 50</t>
  </si>
  <si>
    <t>PROFILE PLASTIFOAM ANGLE 130X50X60</t>
  </si>
  <si>
    <t>A130X50</t>
  </si>
  <si>
    <t>PROFILE ANGLE 130X50X60</t>
  </si>
  <si>
    <t>ANGLE 170 X 50</t>
  </si>
  <si>
    <t>PROFILE PLASTIFOAM ANGLE 170X50X80</t>
  </si>
  <si>
    <t>M-CCV40+2P+2E</t>
  </si>
  <si>
    <t>COIN VARIABLE+ELASTIQUE COIN CARTON PC30+ANGLE COLLE</t>
  </si>
  <si>
    <t>COINMOUSSECOMPE</t>
  </si>
  <si>
    <t>PROFILE PLASTIFOAM ANGLE 180X100X80</t>
  </si>
  <si>
    <t>A180100</t>
  </si>
  <si>
    <t>PROFILE ANGLE 180X100X80</t>
  </si>
  <si>
    <t>ANGLE 200 X 30</t>
  </si>
  <si>
    <t>PROFILE PLASTIFOAM ANGLE 200X30X100</t>
  </si>
  <si>
    <t>ANGLE 200 X 65</t>
  </si>
  <si>
    <t>PROFILE PLASTIFOAM ANGLE 200X65X100</t>
  </si>
  <si>
    <t>A20010</t>
  </si>
  <si>
    <t>A20015</t>
  </si>
  <si>
    <t>A20020</t>
  </si>
  <si>
    <t>A20040</t>
  </si>
  <si>
    <t>A20050</t>
  </si>
  <si>
    <t>A20090</t>
  </si>
  <si>
    <t>ANGLE 250 X 100</t>
  </si>
  <si>
    <t>PROFILE PLASTIFOAM ANGLE 250X100X80</t>
  </si>
  <si>
    <t>ANGLE 280 X 100</t>
  </si>
  <si>
    <t>PROFILE PLASTIFOAM ANGLE 280X100X100</t>
  </si>
  <si>
    <t>SA32</t>
  </si>
  <si>
    <t>GALET REGLABLE</t>
  </si>
  <si>
    <t>A32</t>
  </si>
  <si>
    <t>A320</t>
  </si>
  <si>
    <t>ROULETTE POUR GALET A.32*SAV DU A32*</t>
  </si>
  <si>
    <t>A35</t>
  </si>
  <si>
    <t>GALET DOUBLE REGLABLE RENFORCE*SAV*</t>
  </si>
  <si>
    <t>A35/A</t>
  </si>
  <si>
    <t>GALET DOUBLE REGLABLE *SAV*</t>
  </si>
  <si>
    <t>A35/B</t>
  </si>
  <si>
    <t>USINAGE SUR A35/A   *SAV*</t>
  </si>
  <si>
    <t>9240R</t>
  </si>
  <si>
    <t>COIN CARTON DD20 RECTANGULAIRE GORGE 40</t>
  </si>
  <si>
    <t>G35 A90 3 PLIS</t>
  </si>
  <si>
    <t>PROFIL U 35X90X1700MM</t>
  </si>
  <si>
    <t>A351</t>
  </si>
  <si>
    <t>ROULETTE DE RECHANGE POUR A35</t>
  </si>
  <si>
    <t>TEKTCLP2A2.9X13</t>
  </si>
  <si>
    <t>VIS TECK TCL POZ 18/10 2,9X13 INOX A2</t>
  </si>
  <si>
    <t>LYSM0034</t>
  </si>
  <si>
    <t>VT TCL 7504N 2,9 X 13 POZI A2</t>
  </si>
  <si>
    <t>ZEB3X13</t>
  </si>
  <si>
    <t>VIS AUTOFOREUSE INOX A2 2,9X13 TCB</t>
  </si>
  <si>
    <t>0211 129 13</t>
  </si>
  <si>
    <t>VIS ZEBRA PIAS INOX TCB 7504 2,9X13</t>
  </si>
  <si>
    <t>A5009</t>
  </si>
  <si>
    <t>PATTE REHA DEPOSE TOTALE ISO 60MM</t>
  </si>
  <si>
    <t>1288962</t>
  </si>
  <si>
    <t>1288963</t>
  </si>
  <si>
    <t>PATTE REHA DEPOSE TOTALE ISO 80MM</t>
  </si>
  <si>
    <t>1288964</t>
  </si>
  <si>
    <t>PATTE REHA DEPOSE TOTALE ISO 100MM</t>
  </si>
  <si>
    <t>1288965</t>
  </si>
  <si>
    <t>RALLONGE PATTE REHA 93MM</t>
  </si>
  <si>
    <t>1288966</t>
  </si>
  <si>
    <t>RALLONGE PATTE REHA 123MM</t>
  </si>
  <si>
    <t>G58 A90 + NIDA</t>
  </si>
  <si>
    <t>PROFIL U 60X70X1800MM + RENFORT</t>
  </si>
  <si>
    <t>3309018+3309420</t>
  </si>
  <si>
    <t>VMC ISOLA 2 30RA (41DB)</t>
  </si>
  <si>
    <t>3309374+3309187</t>
  </si>
  <si>
    <t>711565</t>
  </si>
  <si>
    <t>VIS ACIER ZINGUÉ AUTOFOREUSE T3,9X15TFP</t>
  </si>
  <si>
    <t>61501</t>
  </si>
  <si>
    <t>VIS AUTOFOREUSE INOX A2 T3,9X16TC</t>
  </si>
  <si>
    <t>TEKTFP2A3.9X16</t>
  </si>
  <si>
    <t>VIS INOX A2 AUTOFOREUSE T3.9X16 TF POZIDRIV</t>
  </si>
  <si>
    <t>61515</t>
  </si>
  <si>
    <t>VIS AUTOFOREUSE INOX A2 T3,9X19TFP</t>
  </si>
  <si>
    <t>TEKTFPZ3.9X19</t>
  </si>
  <si>
    <t>VIS AC.ZINGUÉ AUTOFOREUSE T.3,9X19 TFP POZIDRIV</t>
  </si>
  <si>
    <t>TEKTFP2A3.9X25</t>
  </si>
  <si>
    <t>VIS INOX A2 AUTOFOREUSE T3,9X25 TF POZIDRIV</t>
  </si>
  <si>
    <t>0206 39 32</t>
  </si>
  <si>
    <t>ZEBRA PIAS AW 20 TCB AC ZI 3,9X32 (BOITE DE 1000 VIS)</t>
  </si>
  <si>
    <t>Q11021</t>
  </si>
  <si>
    <t>VIS AUTOFOREUSE T3,9X32TF AC.ZINGUÉ (TÊTE LAQUÉ BLANC)</t>
  </si>
  <si>
    <t>A7003</t>
  </si>
  <si>
    <t>BOUCHON DORMANT</t>
  </si>
  <si>
    <t>62090</t>
  </si>
  <si>
    <t>VIS AUTOFOREUSE INOX A2 T4,2X16TC</t>
  </si>
  <si>
    <t>TEKTFP2A4.2X16</t>
  </si>
  <si>
    <t>VIS INOX A2 AUTOFOREUSE T.4,2X16 POZIDRIV</t>
  </si>
  <si>
    <t>TEKTCLP2A4,2X19</t>
  </si>
  <si>
    <t>VIS INOX T4,2X19 TCL AUTOFOREUSE</t>
  </si>
  <si>
    <t>SA3/3-6S7981SR2</t>
  </si>
  <si>
    <t>60957</t>
  </si>
  <si>
    <t>VIS AUTOFOREUSE 4,2X19 TH ACIER ZINGUÉ (SN3/12-7504/K)</t>
  </si>
  <si>
    <t>67767</t>
  </si>
  <si>
    <t>VIS AUTOFOREUSE INOX A2 T4,2X22TC</t>
  </si>
  <si>
    <t>62091</t>
  </si>
  <si>
    <t>VIS AUTOFOREUSE INOX A2 T4,2X23TC</t>
  </si>
  <si>
    <t>TEKTFP2A4.2X25</t>
  </si>
  <si>
    <t>VIS INOX A2 AUTOFOREUSE T4,2X25 TF POZIDRIV</t>
  </si>
  <si>
    <t>67770</t>
  </si>
  <si>
    <t>VIS AUTOFOREUSE INOX A2 T.4,2X31C</t>
  </si>
  <si>
    <t>60603</t>
  </si>
  <si>
    <t>VIS AUTOFOREUSE INOX A2 T.4,2X37TC</t>
  </si>
  <si>
    <t>TEKTFP2A4.2X9.5</t>
  </si>
  <si>
    <t>VIS AUTOFOREUSE INOX T4,2X9,5 TF POZIDRIV</t>
  </si>
  <si>
    <t>G80 A90 3 PLIS</t>
  </si>
  <si>
    <t>PROFIL U 80X90X1700MM</t>
  </si>
  <si>
    <t>BACHE</t>
  </si>
  <si>
    <t>BACHE D'EXPOSITION</t>
  </si>
  <si>
    <t>BACHE02</t>
  </si>
  <si>
    <t>BACHE D'EXPOSITION 1400 X 900</t>
  </si>
  <si>
    <t>BACHE03</t>
  </si>
  <si>
    <t>BACHE D'EXPOSITION 3000 X 2400</t>
  </si>
  <si>
    <t>BACHE04</t>
  </si>
  <si>
    <t>BACHE D'EXPOSITION 300 X 80</t>
  </si>
  <si>
    <t>102193</t>
  </si>
  <si>
    <t>ENTREE BOITE AUX LETTRE ARGENT 300 X 65</t>
  </si>
  <si>
    <t>102188</t>
  </si>
  <si>
    <t>ENTREE BOITE AUX LETTRES CHAMPAGNE 270 X 70</t>
  </si>
  <si>
    <t>BALLON</t>
  </si>
  <si>
    <t>BALLON DE BAUDRUCHE LOT DE 100</t>
  </si>
  <si>
    <t>101597</t>
  </si>
  <si>
    <t>BANDEAU VENTOUSES 2500MM ARGT (2 VENTOUSES)</t>
  </si>
  <si>
    <t>BANDEAU RENOVATION ALU HT 2500MM A 2 VENTOUSES</t>
  </si>
  <si>
    <t>BO 600 RN</t>
  </si>
  <si>
    <t>PROFIL RENOVATION 2 VENTOUSES LG.2500MM</t>
  </si>
  <si>
    <t>148694</t>
  </si>
  <si>
    <t>BANDEAU 2500 MM ANOD.CHAMP.+ 2 VENTOUSES SEWOSY CPREG1</t>
  </si>
  <si>
    <t>SWCPREG1BR+SWRA</t>
  </si>
  <si>
    <t>BANDEAU 2500 MM RAL.1015 + 2 VENTOUSES</t>
  </si>
  <si>
    <t>PROFIL RENOVATION 2 VENTOUSES LG.2500 MM</t>
  </si>
  <si>
    <t>119083</t>
  </si>
  <si>
    <t>BANDEAU VENTOUSES 2500 MM BLANC (2 VENTOUSES)</t>
  </si>
  <si>
    <t>BANDV.12-24-48V</t>
  </si>
  <si>
    <t>BANDEAU-VENTOUSES LG:2,5 ML 2 VENTOUSES DE 300KG</t>
  </si>
  <si>
    <t>101658</t>
  </si>
  <si>
    <t>BANDEAU VENTOUSES 2500 MM NOIR (2 VENTOUSES) RAL.9005 BRILL.</t>
  </si>
  <si>
    <t>BANDEAU RENOVATION ALU HT.2500MM A 2 VENTOUSES</t>
  </si>
  <si>
    <t>SWCPREG1CH+SWRA</t>
  </si>
  <si>
    <t>BANDEAU 2500 MM ANOD.CHAMP.+ 2 VENTOUSES</t>
  </si>
  <si>
    <t>PROFIL RENOVATION 2 VENTOUSES L.2500 MM</t>
  </si>
  <si>
    <t>148672</t>
  </si>
  <si>
    <t>BANDEAU VENTOUSES 2500 MM BRUT (2 VENTOUSES)</t>
  </si>
  <si>
    <t>BANDEAU VENTOUS</t>
  </si>
  <si>
    <t>BANDEAU-VENTOUSES BRUT LG 2500MM 24V 2 VENTOUSES</t>
  </si>
  <si>
    <t>113409</t>
  </si>
  <si>
    <t>PROFIL RENOVATION 2 VENTOUSES LG. 2500 MM</t>
  </si>
  <si>
    <t>BAND.VENT. 48V</t>
  </si>
  <si>
    <t>BANDEAU-VENTOUSES 48V LG:2,5ML 2 VENTOUSES 300KG</t>
  </si>
  <si>
    <t>BANDEAU 48 VCC</t>
  </si>
  <si>
    <t>BANDEAU-VENTOUSES 48V LG 2500 MM</t>
  </si>
  <si>
    <t>BANNER1</t>
  </si>
  <si>
    <t>METAL BANNER 2.40X2M PHOTO</t>
  </si>
  <si>
    <t>BANNER2</t>
  </si>
  <si>
    <t>BANNER 2,4X2M ESPACE2VIE</t>
  </si>
  <si>
    <t>SC-KLT6421-1D01</t>
  </si>
  <si>
    <t>BAC BLEU GRAND KLT 6421 + COUVERCLE (RETOUR CONSIGNE)</t>
  </si>
  <si>
    <t>1430483</t>
  </si>
  <si>
    <t>BAC BLEU GRAND KLT 6421 + COUVERCLE WINKHAUS (SOUS CONSIGNE)</t>
  </si>
  <si>
    <t>SC-KLT4321-1D01</t>
  </si>
  <si>
    <t>BAC BLEU PETIT KLT 4321 + COUVERCLE (RETOUR CONSIGNE)</t>
  </si>
  <si>
    <t>1430475</t>
  </si>
  <si>
    <t>BAC BLEU PETIT KLT 4321 + COUVERCLE WINKHAUS (SOUS CONSIGNE)</t>
  </si>
  <si>
    <t>BB1102</t>
  </si>
  <si>
    <t>BANC DE BUTEES POUR OUTIL PP1100</t>
  </si>
  <si>
    <t>BD/PLAQ.FER PAT</t>
  </si>
  <si>
    <t>BEQ.DBLE "NAMUR"/PLAQ. 28MM AXE 92MM C8MM FER PATINÉ</t>
  </si>
  <si>
    <t>742177</t>
  </si>
  <si>
    <t>BEQUILLE 103 SUR BOITIER VIEUX LAITON</t>
  </si>
  <si>
    <t>ENS. MM24/1325</t>
  </si>
  <si>
    <t>BEQU. DBLE 1325 S/PLAT.43 EP.40 CARRE 8 MM</t>
  </si>
  <si>
    <t>1080217</t>
  </si>
  <si>
    <t>BOUTON FIXE EXT./PLAQUE AVEC PASSAGE CYL.(POUR ANTIPANIQUE)</t>
  </si>
  <si>
    <t>1080227</t>
  </si>
  <si>
    <t>1080237</t>
  </si>
  <si>
    <t>BHEFELM</t>
  </si>
  <si>
    <t>POIGNEE HEFEL MANUELLE VERSUS</t>
  </si>
  <si>
    <t>127 404</t>
  </si>
  <si>
    <t>STYLO BIC CRISTAL VERT</t>
  </si>
  <si>
    <t>127 401</t>
  </si>
  <si>
    <t>STYLO BIC CRISTAL BLEU</t>
  </si>
  <si>
    <t>3001J</t>
  </si>
  <si>
    <t>BIC</t>
  </si>
  <si>
    <t>STYLO BIC CRISTAL</t>
  </si>
  <si>
    <t>127 402</t>
  </si>
  <si>
    <t>STYLO BIC CRISTAL NOIR</t>
  </si>
  <si>
    <t>3005N</t>
  </si>
  <si>
    <t>127 403</t>
  </si>
  <si>
    <t>STYLO BIC CRISTAL ROUGE</t>
  </si>
  <si>
    <t>3003L</t>
  </si>
  <si>
    <t>BLOCA4</t>
  </si>
  <si>
    <t>BLOC NOTES A4</t>
  </si>
  <si>
    <t>BLOCA5</t>
  </si>
  <si>
    <t>BLOC NOTES A5</t>
  </si>
  <si>
    <t>134 782</t>
  </si>
  <si>
    <t>BLOC DIFFUSION 100 FEUILLES 5X5 56G BLANC</t>
  </si>
  <si>
    <t>0535 N</t>
  </si>
  <si>
    <t>BLOC FACTORY (LOT DE 20 BLOCS 21 X 29,7)</t>
  </si>
  <si>
    <t>BLOCNOT</t>
  </si>
  <si>
    <t>BLOC NOTES</t>
  </si>
  <si>
    <t>BOA</t>
  </si>
  <si>
    <t>BOUTON D'OUVERTURE AMOVIBLE</t>
  </si>
  <si>
    <t>APPBOA0112I</t>
  </si>
  <si>
    <t>BOIHALO</t>
  </si>
  <si>
    <t>BOITIER CONVERTISSEUR SPOTS HALOGENE</t>
  </si>
  <si>
    <t>BOITE MONT MANU</t>
  </si>
  <si>
    <t>(PAR LOT DE 2520 BOITES DE 235X80X108)</t>
  </si>
  <si>
    <t>PAR LOT DE 2520 BOITES DE 235X80X108</t>
  </si>
  <si>
    <t>230105155BIOTON</t>
  </si>
  <si>
    <t>(PAR LOT DE 1800 BOITES DE 230X105X155)</t>
  </si>
  <si>
    <t>283618</t>
  </si>
  <si>
    <t>BOITE ARCHIVE FASTECO 4882 (PAR 50)</t>
  </si>
  <si>
    <t>144 012</t>
  </si>
  <si>
    <t>LOT DE 10 BOITES ARCHIVE MG CLASS DOS 10CM</t>
  </si>
  <si>
    <t>2268 G</t>
  </si>
  <si>
    <t>LOT DE 25 BOITES ARCHIVES FACTORY DOS 8 CM</t>
  </si>
  <si>
    <t>BOITE</t>
  </si>
  <si>
    <t>BOITE ARCHIVES DOS 10 CM</t>
  </si>
  <si>
    <t>BOITIER</t>
  </si>
  <si>
    <t>BOITIER CONVERTISSEUR 1 A 10 SPOTS LEDS</t>
  </si>
  <si>
    <t>BOIVLL2</t>
  </si>
  <si>
    <t>BOITIER CONVERTISSEUR SPOTS LED</t>
  </si>
  <si>
    <t>BOOKCOM</t>
  </si>
  <si>
    <t>BOOK COM</t>
  </si>
  <si>
    <t>0840B.23</t>
  </si>
  <si>
    <t>CREMONE OB 1 FOURCHE TYPE BORA</t>
  </si>
  <si>
    <t>148787</t>
  </si>
  <si>
    <t>BOUTON POUSSOIR LUMINEUX BLEU NO+N..</t>
  </si>
  <si>
    <t>SWPB19NONF</t>
  </si>
  <si>
    <t>BOUTON POUSSOIR INOX ENCASTRÉ NO/NF</t>
  </si>
  <si>
    <t>BP D19 CAB</t>
  </si>
  <si>
    <t>BOUTON POUSSOIR NO/NF D19 PRECABLE 20CM</t>
  </si>
  <si>
    <t>1129990</t>
  </si>
  <si>
    <t>BOUTON RUSTIQUE 09 SUR BOITIER FER PATINÉ</t>
  </si>
  <si>
    <t>1129983</t>
  </si>
  <si>
    <t>BOUTON RUSTIQUE 09 SUR BOITIER BLANC</t>
  </si>
  <si>
    <t>A2000 / 1129981</t>
  </si>
  <si>
    <t>BOUTON RUSTIQUE 09 SUR BOITIER LAITONNÉ</t>
  </si>
  <si>
    <t>1129981</t>
  </si>
  <si>
    <t>751591</t>
  </si>
  <si>
    <t>BOUTON DE TIRAGE LAITON PVD BO 33 L 06</t>
  </si>
  <si>
    <t>GS 129145</t>
  </si>
  <si>
    <t>UNITÉ D'ARRÊT PR F-P. ENCASTRÉ GEZE BOXER</t>
  </si>
  <si>
    <t>GSBOXER.G12MM</t>
  </si>
  <si>
    <t>GLISSIERE BOXER 12MM POUR F-P GEZE BOXER</t>
  </si>
  <si>
    <t>COUL+BRAS BOXER</t>
  </si>
  <si>
    <t>COULISSE + 1/2 BRAS POUR F-P GEZE BOXER</t>
  </si>
  <si>
    <t>COUL+BRAS+ARRET</t>
  </si>
  <si>
    <t>COULISSE + 1/2 BRAS AVEC ARRET POUR BOXER</t>
  </si>
  <si>
    <t>GSBOXER2/4</t>
  </si>
  <si>
    <t>F-P. ENCASTRE GEZE BOXER 32 SS BRAS F.2-4</t>
  </si>
  <si>
    <t>GEZE BOXER 32</t>
  </si>
  <si>
    <t>GEZE BOXER 3-6</t>
  </si>
  <si>
    <t>FERME-PORTE ENCASTRE GEZE BOXER 3-6 SS BRAS</t>
  </si>
  <si>
    <t>GEZE BOXER 40</t>
  </si>
  <si>
    <t>F-P. ENCASTRE GEZE BOXER 40 SS BRAS F.3-6</t>
  </si>
  <si>
    <t>SWPB19NONC/PP</t>
  </si>
  <si>
    <t>BOUTON POUSSOIR INOX SANS PLAQUE POUR BANDEAU-VENTOUSES</t>
  </si>
  <si>
    <t>06.10.01</t>
  </si>
  <si>
    <t>BOUCHON PLASTIQUE DIAM.10 MM BLANC EUROPE</t>
  </si>
  <si>
    <t>06.10.08</t>
  </si>
  <si>
    <t>BOUCHON PLASTIQUE DIAM.10 MM NOIR</t>
  </si>
  <si>
    <t>WAGS910_06</t>
  </si>
  <si>
    <t>BOUCHON POUR PAUMELLE VENICE 5601C_06</t>
  </si>
  <si>
    <t>HD600.050045B</t>
  </si>
  <si>
    <t>BROSSE ADHESIVE LARGEUR 50 MM</t>
  </si>
  <si>
    <t>136 350</t>
  </si>
  <si>
    <t>PAQUET 100 BRISTOL 100X150 BLANCHES 5X5</t>
  </si>
  <si>
    <t>BRISTOL</t>
  </si>
  <si>
    <t>FICHES BRISTOL 100X150 - 5X5 - 210 G</t>
  </si>
  <si>
    <t>136 355</t>
  </si>
  <si>
    <t>PAQUET 100 BRISTOL 100X150 VERTES 5X5</t>
  </si>
  <si>
    <t>BS5281</t>
  </si>
  <si>
    <t>PAIRE DE BOUCHONS D &amp; G POUR SEUIL 5281</t>
  </si>
  <si>
    <t>K382 FIXE CENTR</t>
  </si>
  <si>
    <t>BOUTON TIRAGE FIXE CENTRÉ K382 KARCHER  LAITON POLI</t>
  </si>
  <si>
    <t>BOUTON TIRAGE FIXE CENTRÉ K382 KARCHER  CHROMÉ POLI/INOX SAT</t>
  </si>
  <si>
    <t>BOUTON TIRAGE FIXE CENTRÉ K382 KARCHER  VIEUX LAITON</t>
  </si>
  <si>
    <t>BULL/50</t>
  </si>
  <si>
    <t>ROULEAU DE BULPAK EN 05MX150M</t>
  </si>
  <si>
    <t>BULLE</t>
  </si>
  <si>
    <t>FILM A BULLES DIAM 10MM - 1X150ML</t>
  </si>
  <si>
    <t>BULL LAIZE 20CM</t>
  </si>
  <si>
    <t>(CONDITIONNEMENT PAR 150 M²)</t>
  </si>
  <si>
    <t>BULL500</t>
  </si>
  <si>
    <t>BULLPACK 80 MICRONS  500 MM X 100M</t>
  </si>
  <si>
    <t>APPBUT019006</t>
  </si>
  <si>
    <t>BUTÉE CHRONOS + VIS</t>
  </si>
  <si>
    <t>APPBUT01++++</t>
  </si>
  <si>
    <t>APPBUT011015</t>
  </si>
  <si>
    <t>BUTCHRO</t>
  </si>
  <si>
    <t>APPBUT019010</t>
  </si>
  <si>
    <t>APPBUT019005S</t>
  </si>
  <si>
    <t>APPBUT01SILV</t>
  </si>
  <si>
    <t>APPBUT011247</t>
  </si>
  <si>
    <t>APPBUT017016G</t>
  </si>
  <si>
    <t>BUTYL</t>
  </si>
  <si>
    <t>MASTIC BUTYL NOIR CARTOUCHE 310ML</t>
  </si>
  <si>
    <t>BU833</t>
  </si>
  <si>
    <t>JUDAS LAITON BUGNALL REF. BU 883</t>
  </si>
  <si>
    <t>B23F</t>
  </si>
  <si>
    <t>B23F VEC  15MM X 16,5MM</t>
  </si>
  <si>
    <t>B24B501</t>
  </si>
  <si>
    <t>AERATEUR TH/90 24MM BAS 9010/6009 S</t>
  </si>
  <si>
    <t>B24B502</t>
  </si>
  <si>
    <t>AERATEUR TH/90 24MM BAS 1015S/7016S</t>
  </si>
  <si>
    <t>B24B503</t>
  </si>
  <si>
    <t>AERATEUR TH/90 24MM BAS 9010B/3004S</t>
  </si>
  <si>
    <t>B24H501</t>
  </si>
  <si>
    <t>AERATEUR TH/90 24MM HAUT 9010/6009 S</t>
  </si>
  <si>
    <t>B24H502</t>
  </si>
  <si>
    <t>AERATEUR TH/90 24MM HAUT 1015S/7016S</t>
  </si>
  <si>
    <t>B24H503</t>
  </si>
  <si>
    <t>AERATEUR TH/90 24MM HAUT 9010B/3004S</t>
  </si>
  <si>
    <t>SB25</t>
  </si>
  <si>
    <t>PIED MOULE DROIT</t>
  </si>
  <si>
    <t>B25</t>
  </si>
  <si>
    <t>B25/B</t>
  </si>
  <si>
    <t>CACHE PLASTIQUE CARRE POUR B 25</t>
  </si>
  <si>
    <t>B252/5</t>
  </si>
  <si>
    <t>PIECE PLASTIQUE G.C. AC5 POUR B25</t>
  </si>
  <si>
    <t>B252/6</t>
  </si>
  <si>
    <t>PIECE PLASTIQUE G.C AC6 POUR B25</t>
  </si>
  <si>
    <t>B25/C</t>
  </si>
  <si>
    <t>PIECE PLASTIQUE G.C 6 POUR B 25</t>
  </si>
  <si>
    <t>SB 252</t>
  </si>
  <si>
    <t>SACHET B25 (20 AC5 &amp; 80 AC6)</t>
  </si>
  <si>
    <t>B25/D</t>
  </si>
  <si>
    <t>SACHET CACHES PLASTIQUES POUR 20 B25</t>
  </si>
  <si>
    <t>B25/E</t>
  </si>
  <si>
    <t>ACCESSOIRES DE FONCTION POUR B25 (ZING.)</t>
  </si>
  <si>
    <t>SB25K</t>
  </si>
  <si>
    <t>PIED MOULE DROIT TRAITEMENT SPECIAL</t>
  </si>
  <si>
    <t>B25K</t>
  </si>
  <si>
    <t>SB26/1</t>
  </si>
  <si>
    <t>PIED DEPORTE/ FIXATION SUR DALLE</t>
  </si>
  <si>
    <t>B26</t>
  </si>
  <si>
    <t>PIED DEPORTE, FIXATION SUR DALLE</t>
  </si>
  <si>
    <t>B26/1-L</t>
  </si>
  <si>
    <t>B26/1</t>
  </si>
  <si>
    <t>PIED DEPORTE PIECE MOULEE SEULE</t>
  </si>
  <si>
    <t>B26/2</t>
  </si>
  <si>
    <t>PIECE DE SERRAGE</t>
  </si>
  <si>
    <t>B26/3</t>
  </si>
  <si>
    <t>PLAQUE PLASTIQUE</t>
  </si>
  <si>
    <t>B26/4</t>
  </si>
  <si>
    <t>CACHE VIS PLASTIQUE POUR B26</t>
  </si>
  <si>
    <t>B26090D</t>
  </si>
  <si>
    <t>BSM DROIT + AFM DROIT + PALPEUR</t>
  </si>
  <si>
    <t>B26090G</t>
  </si>
  <si>
    <t>BSM GAUCHE + AFM GAUCHE + PALPEUR</t>
  </si>
  <si>
    <t>PREBSM0100I</t>
  </si>
  <si>
    <t>BLOC SERRURE MANUEL COND INDUSTRIEL "B"</t>
  </si>
  <si>
    <t>PREFAD0190</t>
  </si>
  <si>
    <t>FACE AVANT DEMI-LUNE "B"</t>
  </si>
  <si>
    <t>B26136</t>
  </si>
  <si>
    <t>GACHE ZAMACK A GLISSER ZINGUEE</t>
  </si>
  <si>
    <t>PREGZG0110I</t>
  </si>
  <si>
    <t>GACHE ZAMACK A GLISSER ZINGUEE "B"</t>
  </si>
  <si>
    <t>B26136B</t>
  </si>
  <si>
    <t>BISEAUTAGE DE LA GÂCHE</t>
  </si>
  <si>
    <t>USINAGE B26136B</t>
  </si>
  <si>
    <t>USINAGE GÂCHE B26136 BISEAUTÉE (POUR SAV)</t>
  </si>
  <si>
    <t>SB27/1</t>
  </si>
  <si>
    <t>PIED MOULE A L'ANGLAISE</t>
  </si>
  <si>
    <t>B27</t>
  </si>
  <si>
    <t>*PIED MOULE A L'ANGLAISE</t>
  </si>
  <si>
    <t>SB28/1</t>
  </si>
  <si>
    <t>PIED MOULE DROIT POUR MURETTE EP. 100 MM</t>
  </si>
  <si>
    <t>B28</t>
  </si>
  <si>
    <t>*PIED MOULE DROIT POUR MURETTE EP.100 MM</t>
  </si>
  <si>
    <t>PIED MOULE DROIT  POUR MURETTE EP. 100 MM</t>
  </si>
  <si>
    <t>B29</t>
  </si>
  <si>
    <t>FIXATION A L'ANGLAISE PR TREMIE ETROITE</t>
  </si>
  <si>
    <t>BOUCHON 30X30</t>
  </si>
  <si>
    <t>BOUCHON PVC NOIR POUR TUBE ALU 30 X 30</t>
  </si>
  <si>
    <t>SB31</t>
  </si>
  <si>
    <t>RACCORD DROIT POUR 552</t>
  </si>
  <si>
    <t>B31</t>
  </si>
  <si>
    <t>B32</t>
  </si>
  <si>
    <t>EQUERRE A PLAT POUR 552</t>
  </si>
  <si>
    <t>B32 80X80X13</t>
  </si>
  <si>
    <t>B33</t>
  </si>
  <si>
    <t>EQUERRE VERTICALE POUR 552</t>
  </si>
  <si>
    <t>PRES3G0110I</t>
  </si>
  <si>
    <t>SERR 3 PTS A GLISSER+2 GACHES+CENTREUR "B"</t>
  </si>
  <si>
    <t>PREDUO0100I</t>
  </si>
  <si>
    <t>PAK VERROU DUO "B"(CROCH AFM CENT)SS GACHE</t>
  </si>
  <si>
    <t>SB39</t>
  </si>
  <si>
    <t>EQUERRE 90° A PLAT POUR 554</t>
  </si>
  <si>
    <t>B39</t>
  </si>
  <si>
    <t>*EQUERRE 90 A PLAT POUR 554 *SUPP*</t>
  </si>
  <si>
    <t>SB41</t>
  </si>
  <si>
    <t>CAVALIER POUR FIXATION 553</t>
  </si>
  <si>
    <t>B41</t>
  </si>
  <si>
    <t>*CAVALIER POUR FIXATION 553  *SUPP*</t>
  </si>
  <si>
    <t>SB42</t>
  </si>
  <si>
    <t>EQUERRE D'ANGLE VARIABLE A PLAT POUR 554</t>
  </si>
  <si>
    <t>B42</t>
  </si>
  <si>
    <t>*EQUERRE ANGLE VARIABLE A PLAT*SUPP*</t>
  </si>
  <si>
    <t>SB43-A</t>
  </si>
  <si>
    <t>EQUERRE FIXATION SUR TABLEAU POUR 554</t>
  </si>
  <si>
    <t>B43</t>
  </si>
  <si>
    <t>*EQUERRE FIXATION SUR TABLEAU POUR 554</t>
  </si>
  <si>
    <t>SB43</t>
  </si>
  <si>
    <t>SB43-L</t>
  </si>
  <si>
    <t>SB44</t>
  </si>
  <si>
    <t>EQUERRE D'ANGLE VARIABLE POUR RAMPE</t>
  </si>
  <si>
    <t>B44</t>
  </si>
  <si>
    <t>*EQUERRE ANGLE VARIABLE PR RAMPE*SUPP*</t>
  </si>
  <si>
    <t>SB45</t>
  </si>
  <si>
    <t>RACCORD DROIT POUR 554</t>
  </si>
  <si>
    <t>B45</t>
  </si>
  <si>
    <t>*RACCORD DROIT POUR 554  *SUPP*</t>
  </si>
  <si>
    <t>B46D</t>
  </si>
  <si>
    <t>*FIXATION TABLEAU DEPORTEE/554 DROITE</t>
  </si>
  <si>
    <t>SB46</t>
  </si>
  <si>
    <t>FIXATION TABLEAU DEPORTEE/554 DROITE</t>
  </si>
  <si>
    <t>B46G</t>
  </si>
  <si>
    <t>*FIXATION TABLEAU DEPORTEE/554 GAUCHE</t>
  </si>
  <si>
    <t>FIXATION TABLEAU DEPORTEE/ 554 GAUCHE</t>
  </si>
  <si>
    <t>FIXATION TABLEAU DEPORTEE/554 GAUCHE</t>
  </si>
  <si>
    <t>B47</t>
  </si>
  <si>
    <t>*FIXATION 552 SUR MUR</t>
  </si>
  <si>
    <t>B48</t>
  </si>
  <si>
    <t>*EQUERRE POUR MAIN COURANTE HAUTE *</t>
  </si>
  <si>
    <t>EQUERRE POUR MAIN COURANTE HAUTE</t>
  </si>
  <si>
    <t>SB49</t>
  </si>
  <si>
    <t>FIXATION MURALE INVISIBLE</t>
  </si>
  <si>
    <t>B49</t>
  </si>
  <si>
    <t>*FIXATION MURALE INVISIBLE     *SUPP*</t>
  </si>
  <si>
    <t>B50</t>
  </si>
  <si>
    <t>*EQUERRE D'ASSEMBLAGE POUR 554</t>
  </si>
  <si>
    <t>102212</t>
  </si>
  <si>
    <t>BOUCHON PVC NOIR POUR TUBE 50 X 50</t>
  </si>
  <si>
    <t>BOUCHON 50X50</t>
  </si>
  <si>
    <t>B51</t>
  </si>
  <si>
    <t>BOUCH00241</t>
  </si>
  <si>
    <t>EMBOUT RECTANGULAIRE 60X30 NOIR</t>
  </si>
  <si>
    <t>B8X30</t>
  </si>
  <si>
    <t>VIS TH INOX A2 933 FT M8X20</t>
  </si>
  <si>
    <t>CABHALO</t>
  </si>
  <si>
    <t>TOURET 200M CABLE TRESSE 1X1.5MM2</t>
  </si>
  <si>
    <t>CABLEDS</t>
  </si>
  <si>
    <t>COURONNE 50M DE CABLE 2X1,5MM2 RIGIDE</t>
  </si>
  <si>
    <t>CAB1500</t>
  </si>
  <si>
    <t>CABLE SILICONE DE 1500 POUR SPOTS PLS</t>
  </si>
  <si>
    <t>CAB5000</t>
  </si>
  <si>
    <t>CABLE SILICONE DE 5000 POUR SPOTS PLS</t>
  </si>
  <si>
    <t>ESO 210K PZ 71</t>
  </si>
  <si>
    <t>ROSACE DE SÉCURITÉ (OVALE)</t>
  </si>
  <si>
    <t>138 952</t>
  </si>
  <si>
    <t>PAPIER OPAQUE A3+ - REF. 61150 - 250 F.</t>
  </si>
  <si>
    <t>5591 G</t>
  </si>
  <si>
    <t>BOITE 250 F. PAPIER OPAQUE CAD 90 G BLANC</t>
  </si>
  <si>
    <t>CADRPHO</t>
  </si>
  <si>
    <t>CADRE PHOTOS A SUSPENDRE LOT DE 4</t>
  </si>
  <si>
    <t>CADRSUP</t>
  </si>
  <si>
    <t>CADRES SUSPENDU IMPRIMES R/V</t>
  </si>
  <si>
    <t>135 802</t>
  </si>
  <si>
    <t>CAHIER SUPER CONQUERANT A4 192 PAGES 5X5</t>
  </si>
  <si>
    <t>0895 Q</t>
  </si>
  <si>
    <t>135 806</t>
  </si>
  <si>
    <t>CAHIER SUPER CONQUERANT 17X22CM 192 P. 5X5</t>
  </si>
  <si>
    <t>0888 Z</t>
  </si>
  <si>
    <t>CAIS680</t>
  </si>
  <si>
    <t>CAISSE BOIS 400X6800X400</t>
  </si>
  <si>
    <t>CALE CAPT. 5MM</t>
  </si>
  <si>
    <t>CALE CAPTEUR POLYACETAL BLANC EP.5 MM</t>
  </si>
  <si>
    <t>6259 B</t>
  </si>
  <si>
    <t>CALCULATRICE CASIO FX 92 COLLEGE</t>
  </si>
  <si>
    <t>CALCUL</t>
  </si>
  <si>
    <t>CALE ALU 4MM</t>
  </si>
  <si>
    <t>CALE ALU EP.4 MM PREPERCEE 3 TROUS</t>
  </si>
  <si>
    <t>CALEND</t>
  </si>
  <si>
    <t>CALENDRIER GN</t>
  </si>
  <si>
    <t>CALE ALU TS3000</t>
  </si>
  <si>
    <t>CALE ALU PR F-P.TS3000 DIM.225*42*13,5 MM</t>
  </si>
  <si>
    <t>CALE ALU TS5000</t>
  </si>
  <si>
    <t>CALE ALU PR F-P.TS5000 DIM.286*42*13,5 MM</t>
  </si>
  <si>
    <t>CALE1MM</t>
  </si>
  <si>
    <t>CALE VITRAGE 80 X 24 X 1 MM BLANCHE</t>
  </si>
  <si>
    <t>CALE2MM</t>
  </si>
  <si>
    <t>CALE VITRAGE 80 X 24 X 2 MM BLEUE</t>
  </si>
  <si>
    <t>CALE3MM</t>
  </si>
  <si>
    <t>CALE VITRAGE 80 X 24 x 3 MM ROUGE</t>
  </si>
  <si>
    <t>CALE4MM</t>
  </si>
  <si>
    <t>CALE VITRAGE 80 X 24 X 4 MM JAUNE</t>
  </si>
  <si>
    <t>CALE5MM</t>
  </si>
  <si>
    <t>CALE VITRAGE 80 X 24 X 5 MM VERTE</t>
  </si>
  <si>
    <t>CALE63A</t>
  </si>
  <si>
    <t>CALE POSTE 63 A DU PP3311</t>
  </si>
  <si>
    <t>CALE65B</t>
  </si>
  <si>
    <t>CALE BASSE POSTE 65</t>
  </si>
  <si>
    <t>CALE65H</t>
  </si>
  <si>
    <t>CALE HAUTE POSTE 65</t>
  </si>
  <si>
    <t>FE6360C</t>
  </si>
  <si>
    <t>CALE POUR CONTACTEUR FEB 6360</t>
  </si>
  <si>
    <t>F6360/1</t>
  </si>
  <si>
    <t>MI235A</t>
  </si>
  <si>
    <t>CALE PORTE GRAND MODELE ARGENT</t>
  </si>
  <si>
    <t>102.292</t>
  </si>
  <si>
    <t>B/CALE PORTE ARGENT 180  43150</t>
  </si>
  <si>
    <t>MI235BL</t>
  </si>
  <si>
    <t>CALE PORTE GRAND MODELE BLANC</t>
  </si>
  <si>
    <t>113.439</t>
  </si>
  <si>
    <t>B/CALE PORTE BLANC 180</t>
  </si>
  <si>
    <t>148575</t>
  </si>
  <si>
    <t>CALE PORTE GRAND MODELE NOIR</t>
  </si>
  <si>
    <t>CAL4543</t>
  </si>
  <si>
    <t>CALE ALU POUR VERROU 4543</t>
  </si>
  <si>
    <t>CALE ALU EP.8MM VERSION COURTE 5 PERÇAGES</t>
  </si>
  <si>
    <t>CAL4544</t>
  </si>
  <si>
    <t>CALE ALU EP.8MM VERSION LONGUE 5 PERÇAGES</t>
  </si>
  <si>
    <t>3309425</t>
  </si>
  <si>
    <t>CAPUCHON DE FAÇADE CE2A 0146 BEIGE</t>
  </si>
  <si>
    <t>CAPUCHON DE FACADE CE2A 0146 BEIGE</t>
  </si>
  <si>
    <t>3309420</t>
  </si>
  <si>
    <t>CAPUCHON DE FAÇADE CE2A 0146 BLANC</t>
  </si>
  <si>
    <t>CAPUCHON DE FACADE CE2A 0146 BLANC</t>
  </si>
  <si>
    <t>3309187</t>
  </si>
  <si>
    <t>CAPUCHON DE FAÇADE CE2A NOIR</t>
  </si>
  <si>
    <t>CAPUCHON DE FACADE CE2A NOIR</t>
  </si>
  <si>
    <t>CARTON GM</t>
  </si>
  <si>
    <t>(DIMENSIONS : 460 X 260 X 260)</t>
  </si>
  <si>
    <t>C.A.REF 65</t>
  </si>
  <si>
    <t>CARTON 500X400X300 D.C.40KG</t>
  </si>
  <si>
    <t>CARTON MM</t>
  </si>
  <si>
    <t>(DIMENSIONS : 300 X 200 X 170)</t>
  </si>
  <si>
    <t>CARTON PM</t>
  </si>
  <si>
    <t>(DIMENSIONS : 300 X 200 X 100)</t>
  </si>
  <si>
    <t>CAM23</t>
  </si>
  <si>
    <t>CAISSE AMERIC. SC REF.23 - 400X300X200</t>
  </si>
  <si>
    <t>CAM65</t>
  </si>
  <si>
    <t>CAISSE AMERIC. DC REF.65 - 500X400X300</t>
  </si>
  <si>
    <t>CAR1222</t>
  </si>
  <si>
    <t>CARTON ACCORDEON TYPE MAUGIN</t>
  </si>
  <si>
    <t>CAR1750</t>
  </si>
  <si>
    <t>CARTON ACCORDEON TYPE CIVIERE</t>
  </si>
  <si>
    <t>CAR2020</t>
  </si>
  <si>
    <t>CARTON ACCORDEON TYPE TOLE</t>
  </si>
  <si>
    <t>CASQGN</t>
  </si>
  <si>
    <t>CASQUETTE GRANDEUR NATURE</t>
  </si>
  <si>
    <t>CATGENE</t>
  </si>
  <si>
    <t>CATALOGUE GENERAL DES PROFILES ET ACCESS</t>
  </si>
  <si>
    <t>CAT1600</t>
  </si>
  <si>
    <t>CATALOGUE MUR RIDEAU A CADRES W80 ED2</t>
  </si>
  <si>
    <t>CAT2400</t>
  </si>
  <si>
    <t>CATALOGUE VOLET ROULANT 2400 EDS</t>
  </si>
  <si>
    <t>CAT3100</t>
  </si>
  <si>
    <t>CATALOGUE COULISSANT 3100  ED8</t>
  </si>
  <si>
    <t>CAT3200</t>
  </si>
  <si>
    <t>CATALOGUE COULISSANT 3200 ED2</t>
  </si>
  <si>
    <t>CAT3200 ED2</t>
  </si>
  <si>
    <t>CAT5700</t>
  </si>
  <si>
    <t>CATALOGUE DUOTHERM 5700 ED1</t>
  </si>
  <si>
    <t>CAT7000</t>
  </si>
  <si>
    <t>CATALOGUE TECHNIQUE SEPALUMIC SERIE 7000</t>
  </si>
  <si>
    <t>CAT7700</t>
  </si>
  <si>
    <t>CATALOGUE FACADES VERANDAS 7700 ED1</t>
  </si>
  <si>
    <t>CAVIGN</t>
  </si>
  <si>
    <t>CARTES DE VISITE GRANDEUR NATURE (500)</t>
  </si>
  <si>
    <t>CA25X18</t>
  </si>
  <si>
    <t>CAISSE AMERICAINE 250X180X140 SC20</t>
  </si>
  <si>
    <t>CA2500</t>
  </si>
  <si>
    <t>CATALOGUE PORTAIL 2500 ED3</t>
  </si>
  <si>
    <t>CA35X23</t>
  </si>
  <si>
    <t>CAISSE AMERICAINE 350X230X250 SC20</t>
  </si>
  <si>
    <t>CA39X39</t>
  </si>
  <si>
    <t>CAISSE AMERICAINE 390X390X260 SC</t>
  </si>
  <si>
    <t>CA400</t>
  </si>
  <si>
    <t>CAISSE AMERICAINE 400X400X400</t>
  </si>
  <si>
    <t>CA52X25</t>
  </si>
  <si>
    <t>CAISSE AMERICAINE 520X230X200 PC20</t>
  </si>
  <si>
    <t>CA 5200C ED2</t>
  </si>
  <si>
    <t>CATALOGUE 5200I-PROCESS CLASSIC ED2</t>
  </si>
  <si>
    <t>CA5300P</t>
  </si>
  <si>
    <t>CATALOGUE SERIE 5300 PORTE A PANNEAU</t>
  </si>
  <si>
    <t>CA60X20</t>
  </si>
  <si>
    <t>CAISSE AMERICAINE 600X200X200 SC</t>
  </si>
  <si>
    <t>CA60X60</t>
  </si>
  <si>
    <t>CAISSE AMERICAINE 600X600X150 DC</t>
  </si>
  <si>
    <t>CARRÉ 7X70 TR14</t>
  </si>
  <si>
    <t>TRIANGLE DE 14 SUR TIGE CARRÉ 7X70 MM</t>
  </si>
  <si>
    <t>ZDTRI3914.707</t>
  </si>
  <si>
    <t>TRIANGLE DE 14 AVEC PLATINE SUR CARRÉ DE 7X70 MM</t>
  </si>
  <si>
    <t>113702</t>
  </si>
  <si>
    <t>CREMONE ALU APPLICA 877</t>
  </si>
  <si>
    <t>113701</t>
  </si>
  <si>
    <t>113706</t>
  </si>
  <si>
    <t>KIT 2 TRINGLES APPLICA 877 HT=2500MM</t>
  </si>
  <si>
    <t>113705</t>
  </si>
  <si>
    <t>KIT 2 TRINGLES APPLICA 877 H=2500MM</t>
  </si>
  <si>
    <t>HPGCCL0112</t>
  </si>
  <si>
    <t>CUVETTE DE CROISEMENT A LEVIER CHRONOS SERIE 3100</t>
  </si>
  <si>
    <t>HPGCCL0190</t>
  </si>
  <si>
    <t>CUVETTE DE CROISEMANT A LEVIER CHRONOS SERIE 3100</t>
  </si>
  <si>
    <t>HPGCCL0195</t>
  </si>
  <si>
    <t>CDPHOTO</t>
  </si>
  <si>
    <t>CD PHOTOTHEQUE</t>
  </si>
  <si>
    <t>GACHE CDS 2316</t>
  </si>
  <si>
    <t>GACHE LA CROISEE DS REF.2316</t>
  </si>
  <si>
    <t>CD10</t>
  </si>
  <si>
    <t>CONDITIONNEMENT PAR 10</t>
  </si>
  <si>
    <t>CD100</t>
  </si>
  <si>
    <t>CONDITIONNEMENT PAR 100 ELEMENTS</t>
  </si>
  <si>
    <t>CD100/3</t>
  </si>
  <si>
    <t>CONDITIONNEMENT 50 + 50 + 100 ELEMENTS</t>
  </si>
  <si>
    <t>CD2</t>
  </si>
  <si>
    <t>CONDITIONNEMENT PAR 2 ELEMENTS</t>
  </si>
  <si>
    <t>CD2X500</t>
  </si>
  <si>
    <t>CONDITIONNEMENT 2 X 500 ELEMENTS</t>
  </si>
  <si>
    <t>CD20</t>
  </si>
  <si>
    <t>CONDITIONNEMENT PAR 20 ELEMENTS</t>
  </si>
  <si>
    <t>CD200/2</t>
  </si>
  <si>
    <t>CONDITIONNEMENT 2 X 100 ELEMENTS</t>
  </si>
  <si>
    <t>CD4</t>
  </si>
  <si>
    <t>CONDITIONNEMENT PAR 4 ELEMENTS</t>
  </si>
  <si>
    <t>CD40ANS</t>
  </si>
  <si>
    <t>CD 40 ANS SEPALUMIC</t>
  </si>
  <si>
    <t>CD500</t>
  </si>
  <si>
    <t>CONDITIONNEMENT PAR 500 ELEMENTS</t>
  </si>
  <si>
    <t>CGPS450</t>
  </si>
  <si>
    <t>CALE=&gt; GACHE HA20455/56;HA20010/11(S450)</t>
  </si>
  <si>
    <t>CHARJAU</t>
  </si>
  <si>
    <t>CHARGES JAUNES POUR CLOUS BETON</t>
  </si>
  <si>
    <t>CHARTE</t>
  </si>
  <si>
    <t>CHARTE GRAPHIQUE</t>
  </si>
  <si>
    <t>144 519</t>
  </si>
  <si>
    <t>PAQUET DE 100 CHEMISES DIFFUSION 180 G</t>
  </si>
  <si>
    <t>1306W</t>
  </si>
  <si>
    <t>CHEMISES FACTORY PAR PAQUET DE 100</t>
  </si>
  <si>
    <t>CHEMISE</t>
  </si>
  <si>
    <t>CHEMISE CARTONNEES 24 X 32 - 160G/M²</t>
  </si>
  <si>
    <t>CHEML</t>
  </si>
  <si>
    <t>CHEMISE TAILLE L - BRODEE</t>
  </si>
  <si>
    <t>9790 F</t>
  </si>
  <si>
    <t>LOT DE 5 CHEMISES POUR LISTING 12"X380MM</t>
  </si>
  <si>
    <t>CHEMM</t>
  </si>
  <si>
    <t>CHEMISE TAILLE M - BRODEE</t>
  </si>
  <si>
    <t>CHEMS</t>
  </si>
  <si>
    <t>CHEMISE TAILLE S - BRODEE</t>
  </si>
  <si>
    <t>145 510</t>
  </si>
  <si>
    <t>CHEMISE DIFFUSION A SANGLE MASTIC</t>
  </si>
  <si>
    <t>1768 C</t>
  </si>
  <si>
    <t>CHEMISE FACTORY A SANGLE TEXTILE 24X32 CM</t>
  </si>
  <si>
    <t>CHEMXL</t>
  </si>
  <si>
    <t>CHEMISE TAILLE XL - BRODEE</t>
  </si>
  <si>
    <t>CHEMXS</t>
  </si>
  <si>
    <t>CHEMISE TAILLE XS - BRODEE</t>
  </si>
  <si>
    <t>CHEM2XL</t>
  </si>
  <si>
    <t>CHEMISE TAILLE XXL - BRODEE</t>
  </si>
  <si>
    <t>CHEM3XL</t>
  </si>
  <si>
    <t>CHEMISE TAILLE XXXL - BRODEE</t>
  </si>
  <si>
    <t>CHEVALE</t>
  </si>
  <si>
    <t>CHEVALET EN T INVERSE</t>
  </si>
  <si>
    <t>405665</t>
  </si>
  <si>
    <t>CARTON 400 FORMATS (8X50) PRINTEX 38/30</t>
  </si>
  <si>
    <t>CHIFFON</t>
  </si>
  <si>
    <t>CHIFFON NETTOYAGE</t>
  </si>
  <si>
    <t>0899.800.911</t>
  </si>
  <si>
    <t>CONDITIONNEMENT PAR PAQUET DE 50</t>
  </si>
  <si>
    <t>CHUSBGN</t>
  </si>
  <si>
    <t>CHARGEUR USB ALLUME CIGARE GRANDEUR NAT.</t>
  </si>
  <si>
    <t>55200</t>
  </si>
  <si>
    <t>BEQ.DOUBLES KARCHER CHYPRE-ER29/ROSACE OVALE+2 ENT.CYL.OVAL.</t>
  </si>
  <si>
    <t>CIRCLIP</t>
  </si>
  <si>
    <t>CIRCLIP 18/10  POUR F761</t>
  </si>
  <si>
    <t>2569W</t>
  </si>
  <si>
    <t>CISEAUX BOUTS POINTUS 20 CM NICKELES</t>
  </si>
  <si>
    <t>CISEAUX</t>
  </si>
  <si>
    <t>SEPKAS0100</t>
  </si>
  <si>
    <t>CYLINDRE SEUL S'ENTROUVRANT (3 CLES) POUR 26102</t>
  </si>
  <si>
    <t>CJALCO</t>
  </si>
  <si>
    <t>COUVRE JOINT ALCO CINTRAGE L60X10X2</t>
  </si>
  <si>
    <t>CJALCO L60X10</t>
  </si>
  <si>
    <t>CJ16X60</t>
  </si>
  <si>
    <t>CLEF JONCTION ALU OMEGA 16X60</t>
  </si>
  <si>
    <t>990854</t>
  </si>
  <si>
    <t>CLAMEAU M5 25.1X18.9 + VIS</t>
  </si>
  <si>
    <t>CLAM 31,3X20X2</t>
  </si>
  <si>
    <t>CLAMEAU 31,3 X 20 X EP.2MM SANS TROU/SANS ECROU</t>
  </si>
  <si>
    <t>9755 F</t>
  </si>
  <si>
    <t>CLASSEUR LISTING CONTINU 12"X380MM BLEU</t>
  </si>
  <si>
    <t>9821 J</t>
  </si>
  <si>
    <t>CLASSEUR LISTING CONTINU 12"X380MM ROUGE</t>
  </si>
  <si>
    <t>140 001</t>
  </si>
  <si>
    <t>CLASSEUR A4 AVEC RADO DOS 5CM</t>
  </si>
  <si>
    <t>1816 D</t>
  </si>
  <si>
    <t>CLASSEUR IMPEGA TYPE RADO DOS 4 CM 28X32</t>
  </si>
  <si>
    <t>146 000</t>
  </si>
  <si>
    <t>CLASSEUR A LEVIER DOS 8 CM</t>
  </si>
  <si>
    <t>1675 X</t>
  </si>
  <si>
    <t>LOT DE 10 CLASSEURS FACTORY DOS 7 CM 28X32</t>
  </si>
  <si>
    <t>CLEAN SMALL</t>
  </si>
  <si>
    <t>BIDON NETTOYANT CLEAN SMALL 5 LITRES       (5,89 HT/LITRE)</t>
  </si>
  <si>
    <t>ELECTROCLEANER</t>
  </si>
  <si>
    <t>(PAR BIDON DE 30 KG)</t>
  </si>
  <si>
    <t>1970_Z5</t>
  </si>
  <si>
    <t>CLE DE RECHANGE CARRÉE FAPIM SUR N° 2D056</t>
  </si>
  <si>
    <t>CLOU635</t>
  </si>
  <si>
    <t>CLOU BETON 6 X 35</t>
  </si>
  <si>
    <t>CM35</t>
  </si>
  <si>
    <t>COINS MOUSSE U35 AILES 100MM 300/BOITE</t>
  </si>
  <si>
    <t>CM45</t>
  </si>
  <si>
    <t>COINS MOUSSE U45 AILES 100MM 200/BOITE</t>
  </si>
  <si>
    <t>CO/A107</t>
  </si>
  <si>
    <t>PROFIL CLIENT COMBES A107</t>
  </si>
  <si>
    <t>CO/A109</t>
  </si>
  <si>
    <t>PROFIL CLIENT COMBES A109</t>
  </si>
  <si>
    <t>CO/A170</t>
  </si>
  <si>
    <t>PROFIL CLIENT COMBES A170</t>
  </si>
  <si>
    <t>CO/A172</t>
  </si>
  <si>
    <t>PROFIL CLIENT COMBES A172</t>
  </si>
  <si>
    <t>CO/A175</t>
  </si>
  <si>
    <t>PROFIL CLIENT COMBES A175</t>
  </si>
  <si>
    <t>CO/A176</t>
  </si>
  <si>
    <t>PROFIL CLIENT COMBES A176</t>
  </si>
  <si>
    <t>COFFRET</t>
  </si>
  <si>
    <t>COFFRET REMISE DE CLEFS</t>
  </si>
  <si>
    <t>SEPCOI0112</t>
  </si>
  <si>
    <t>POIGNÉE CHRONOS OUVERTE INTÉRIEURE</t>
  </si>
  <si>
    <t>SEPCOI0190</t>
  </si>
  <si>
    <t>POIGNÉE CHRONOS OUVERTE INTÉRIEURE   (9,87 SI CDE À L'UNITÉ)</t>
  </si>
  <si>
    <t>F26094</t>
  </si>
  <si>
    <t>SEPCOI0195</t>
  </si>
  <si>
    <t>SEPCOI01 CHAMP</t>
  </si>
  <si>
    <t>POIGNÉE CHRONOS OUVERTE INTERIEURE</t>
  </si>
  <si>
    <t>SEPCOI01</t>
  </si>
  <si>
    <t>399 500 090</t>
  </si>
  <si>
    <t>COLLIER DE CABLAGE NYLON BLANC 540 X 7,6 (FIX.BLISTER/DORM.)</t>
  </si>
  <si>
    <t>0502 181 7</t>
  </si>
  <si>
    <t>COLLIER ATT-CABLE NYLON NOIR 7,8 X 540 (PR FIX. BLISTER/DORM</t>
  </si>
  <si>
    <t>COLLEPU</t>
  </si>
  <si>
    <t>PU902 POLYMERE BLANC CARTOUCHE 310 ML</t>
  </si>
  <si>
    <t>COLPIC MS</t>
  </si>
  <si>
    <t>CARTOUCHE COLLE MS POLYMERE BLANC (PAR 12)</t>
  </si>
  <si>
    <t>COMPACTA 400</t>
  </si>
  <si>
    <t>(PAR PALETTE DE 650 KG) 2,20 KG/BOBINE      PREFALU 6,10/BOB</t>
  </si>
  <si>
    <t>PAR PALETTE DE 600 KG</t>
  </si>
  <si>
    <t>TTSWH10405</t>
  </si>
  <si>
    <t>CONTACT DE PORTE A BILLE METALLIQUE CABLE 4 ML</t>
  </si>
  <si>
    <t>EFF103903</t>
  </si>
  <si>
    <t>CONTACT MAGNETIQUE 10390U6M NO/NF CABLE DE 6 ML</t>
  </si>
  <si>
    <t>CONTACT DE PORTE A BILLE METALLIQUE CABLE 4ML</t>
  </si>
  <si>
    <t>1001033C</t>
  </si>
  <si>
    <t>CONTACTEUR NONF/CABLE 6M/DIAM.6MM/LG.30MM (POUR COULISSANT)</t>
  </si>
  <si>
    <t>107 373</t>
  </si>
  <si>
    <t>CORBEILLE OKAPI FUMME</t>
  </si>
  <si>
    <t>2531 G</t>
  </si>
  <si>
    <t>CORBEILLE VALREX FUMEE</t>
  </si>
  <si>
    <t>CORDSTRAP</t>
  </si>
  <si>
    <t>(PAR ROULEAU DE 850 ML)</t>
  </si>
  <si>
    <t>CORNIER</t>
  </si>
  <si>
    <t>CORNIERES CARTON</t>
  </si>
  <si>
    <t>114 691</t>
  </si>
  <si>
    <t>BLANC CORRECTEUR DIFFUSION 20 ML</t>
  </si>
  <si>
    <t>3985 H</t>
  </si>
  <si>
    <t>CORRECTEUR LIQUID PAPER 20 ML</t>
  </si>
  <si>
    <t>CORRECT</t>
  </si>
  <si>
    <t>COUBGN</t>
  </si>
  <si>
    <t>ENS. COUVERTURE NUANCIER BOIS GNP</t>
  </si>
  <si>
    <t>COUCGN</t>
  </si>
  <si>
    <t>ENS. COUVERTURE NUANCIER CLASSIC GNP</t>
  </si>
  <si>
    <t>COULISSEAU TCP</t>
  </si>
  <si>
    <t>JEU 4 COULISSEAUX PR TRINGLE CR.-POMPIER</t>
  </si>
  <si>
    <t>COUOGN</t>
  </si>
  <si>
    <t>ENS. COUVERTURE NUANCIER ORIGINAL GNP</t>
  </si>
  <si>
    <t>POLYCOUPE 40</t>
  </si>
  <si>
    <t>600394189</t>
  </si>
  <si>
    <t>(CARTON 12 AEROSOLS 650 ML) POLYCOUPE 320</t>
  </si>
  <si>
    <t>POLYCOUPE 320</t>
  </si>
  <si>
    <t>(PAR CARTON DE 12 AEROSOLS 650 ML)</t>
  </si>
  <si>
    <t>COUSEP</t>
  </si>
  <si>
    <t>ENSEMBLE COUVERTURE NUANCIER SEPALUMIC</t>
  </si>
  <si>
    <t>1503003</t>
  </si>
  <si>
    <t>LOT DE 1000 COUTEAUX EN PLASTIQUE</t>
  </si>
  <si>
    <t>744700</t>
  </si>
  <si>
    <t>LOT 2000 COUTEAUX</t>
  </si>
  <si>
    <t>COUTEAU</t>
  </si>
  <si>
    <t>COUTEAU PLASTIQUE</t>
  </si>
  <si>
    <t>5566 N</t>
  </si>
  <si>
    <t>RAMETTE 250 FLES A4 JAUNE 160 G</t>
  </si>
  <si>
    <t>COUVAEM</t>
  </si>
  <si>
    <t>COUVERTURE OFFRE ANO-EXCLU-MET</t>
  </si>
  <si>
    <t>COUVBOI</t>
  </si>
  <si>
    <t>COUVERTURE OFFRE BOIS</t>
  </si>
  <si>
    <t>COUVCLA</t>
  </si>
  <si>
    <t>COUVERTURE OFFRE CLASSIQUES</t>
  </si>
  <si>
    <t>COUVGN</t>
  </si>
  <si>
    <t>ENS. COUVERTURE NUANCIER GANDEUR NATURE</t>
  </si>
  <si>
    <t>COUVSEP</t>
  </si>
  <si>
    <t>ENS. COUVERTURE NUANCIER SEPALUMIC</t>
  </si>
  <si>
    <t>FMS052803</t>
  </si>
  <si>
    <t>CREMONE-POMPIER A TOURNER 2800 IGNIS RAL.9005</t>
  </si>
  <si>
    <t>127 281</t>
  </si>
  <si>
    <t>BOITE DE 6 CRAYONS GLASOCHROM 108 BLANCS</t>
  </si>
  <si>
    <t>2921 F</t>
  </si>
  <si>
    <t>BOITE DE 12 CRAYONS LABORATOIRE GLASOCHROM</t>
  </si>
  <si>
    <t>127 175</t>
  </si>
  <si>
    <t>BOITE DE 12 CRAYONS GRIS HB DIFFUSION</t>
  </si>
  <si>
    <t>2700 E</t>
  </si>
  <si>
    <t>BOITE DE 12 CRAYONS GRIS HB IMPEGA</t>
  </si>
  <si>
    <t>CRAYON</t>
  </si>
  <si>
    <t>131 540</t>
  </si>
  <si>
    <t>PORTE-MINES A 120 PENTEL 0,5 MM</t>
  </si>
  <si>
    <t>131 391</t>
  </si>
  <si>
    <t>PORTE-MINES MARS MICRO 775 - 0,5 MM</t>
  </si>
  <si>
    <t>7773 X</t>
  </si>
  <si>
    <t>PORTE-MINES STAEDTLER MARS MICRO 0,5 MM</t>
  </si>
  <si>
    <t>131 531</t>
  </si>
  <si>
    <t>CRITERIUM 2 MM</t>
  </si>
  <si>
    <t>7755 V</t>
  </si>
  <si>
    <t>CONTE CRITERIUM 2613 - 2 MM</t>
  </si>
  <si>
    <t>CROUTE</t>
  </si>
  <si>
    <t>LOT DE CARNETS DE ROUTE</t>
  </si>
  <si>
    <t>CR50X23</t>
  </si>
  <si>
    <t>CROISILLON 500X230X90 PC10</t>
  </si>
  <si>
    <t>ART.RH008</t>
  </si>
  <si>
    <t>CLE DE SERRAGE PR VERIN POSE ART.600.05</t>
  </si>
  <si>
    <t>SWPSCONV4824</t>
  </si>
  <si>
    <t>CONVERTISSEUR DE TENSION 48/24VDC</t>
  </si>
  <si>
    <t>0585 R</t>
  </si>
  <si>
    <t>BLOC CUBE RECYCLE 800 FLES</t>
  </si>
  <si>
    <t>746110</t>
  </si>
  <si>
    <t>LOT 6000 CUILLERES A CAFE PLASTIQUE</t>
  </si>
  <si>
    <t>105 737</t>
  </si>
  <si>
    <t>LOT DE 2000 PETITES CUILLERES EN PLASTIQUE</t>
  </si>
  <si>
    <t>6555 L</t>
  </si>
  <si>
    <t>LOT DE 500 PETITES CUILLERES</t>
  </si>
  <si>
    <t>1503005</t>
  </si>
  <si>
    <t>LOT DE 1000 PETITES CUILLERES EN PLASTIQUE</t>
  </si>
  <si>
    <t>746125</t>
  </si>
  <si>
    <t>LOT 2000 CUILLERES DESSERT PLASTIQUE</t>
  </si>
  <si>
    <t>CUTTER VERT</t>
  </si>
  <si>
    <t>A3255010</t>
  </si>
  <si>
    <t>CACHE-VIS POUR VERROU BRIO PLUS 2963</t>
  </si>
  <si>
    <t>0875 061 01</t>
  </si>
  <si>
    <t>ROULEAU DE 13ML DE COMPRIBANDE LARG.10MM NOIR (20 RLX/CART.)</t>
  </si>
  <si>
    <t>103788</t>
  </si>
  <si>
    <t>( PAR CARTON DE 1000 CALES )</t>
  </si>
  <si>
    <t>CALVIT 100X15X2</t>
  </si>
  <si>
    <t>103789</t>
  </si>
  <si>
    <t>CALVIT 100X15X3</t>
  </si>
  <si>
    <t>103791</t>
  </si>
  <si>
    <t>CALVIT 100X15X5</t>
  </si>
  <si>
    <t>631802002Z</t>
  </si>
  <si>
    <t>CALE VITRAGE 80X20X2 (CARTON DE 1000)</t>
  </si>
  <si>
    <t>631802003Z</t>
  </si>
  <si>
    <t>CALE VITRAGE 80X20X3 (CARTON DE 1000)</t>
  </si>
  <si>
    <t>631802005Z</t>
  </si>
  <si>
    <t>CALE VITRAGE 80X20X5 (CARTON DE 1000)</t>
  </si>
  <si>
    <t>631802006Z</t>
  </si>
  <si>
    <t>CALE VITRAGE 80X20X6 (CARTON DE 1000)</t>
  </si>
  <si>
    <t>103803</t>
  </si>
  <si>
    <t>( PAR CARTON DE 1000 CALES 100X22X2 )</t>
  </si>
  <si>
    <t>CALVIT 80X22X2</t>
  </si>
  <si>
    <t>631802202Z</t>
  </si>
  <si>
    <t>CALE VITRAGE 80X22X2 (CARTON DE 1000)</t>
  </si>
  <si>
    <t>103804</t>
  </si>
  <si>
    <t>( PAR CARTON DE 1000 CALES 100X22X3 )</t>
  </si>
  <si>
    <t>CALVIT 80X22X3</t>
  </si>
  <si>
    <t>631802203Z</t>
  </si>
  <si>
    <t>CALE VITRAGE 80X22X3 (CARTON DE 1000)</t>
  </si>
  <si>
    <t>103806</t>
  </si>
  <si>
    <t>( PAR CARTON DE 1000 CALES 100X22X5 )</t>
  </si>
  <si>
    <t>CALVIT 80X22X5</t>
  </si>
  <si>
    <t>631802205Z</t>
  </si>
  <si>
    <t>CALE VITRAGE 80X22X5 (CARTON DE 1000)</t>
  </si>
  <si>
    <t>631802206Z</t>
  </si>
  <si>
    <t>CALE VITRAGE 80X22X6 (CARTON DE 1000)</t>
  </si>
  <si>
    <t>631802602Z</t>
  </si>
  <si>
    <t>CALE VITRAGE 80X26X2 (CARTON DE 1000)</t>
  </si>
  <si>
    <t>631802603Z</t>
  </si>
  <si>
    <t>CALE VITRAGE 80X26X3 (CARTON DE 1000)</t>
  </si>
  <si>
    <t>631802605Z</t>
  </si>
  <si>
    <t>CALE VITRAGE 80X26X5 (CARTON DE 1000)</t>
  </si>
  <si>
    <t>CAVI266</t>
  </si>
  <si>
    <t>CALE VITRAGE 80X26X6 (CARTON DE 1000)</t>
  </si>
  <si>
    <t>631802606Z</t>
  </si>
  <si>
    <t>B 06 07 28 CE4C</t>
  </si>
  <si>
    <t>CALE VITRAGE PLAST.80X28X6 AVEC EPAULEMENT</t>
  </si>
  <si>
    <t>631803602Z</t>
  </si>
  <si>
    <t>(PAR CARTON DE 1000 CALES)</t>
  </si>
  <si>
    <t>CALE VITRAGE 80X36X2 (CARTON DE 1000)</t>
  </si>
  <si>
    <t>631803603Z</t>
  </si>
  <si>
    <t>CALE VITRAGE 80X36X3 (CARTON DE 1000)</t>
  </si>
  <si>
    <t>631803605Z</t>
  </si>
  <si>
    <t>CALE VITRAGE 80X36X5 (CARTON DE 1000)</t>
  </si>
  <si>
    <t>631803606Z</t>
  </si>
  <si>
    <t>CALE VITRAGE 80X36X6 (CARTON DE 1000)</t>
  </si>
  <si>
    <t>XTRA 51 (30/30)</t>
  </si>
  <si>
    <t>CYL XTRA 60MM (30/30)INT/EXT INDEPENDANT</t>
  </si>
  <si>
    <t>ME42313545V</t>
  </si>
  <si>
    <t>CYL.EUROP.46MM(23+23)D.E.IDENTIQUE NICKELÉ</t>
  </si>
  <si>
    <t>IMP017055 MV</t>
  </si>
  <si>
    <t>CYL.EUROP.50MM(25+25)D.E.IDENTIQUE NICKELÉ</t>
  </si>
  <si>
    <t>1017061</t>
  </si>
  <si>
    <t>CYL.EUROP.60MM(30+30)D.E.IDENTIQUE NICKELÉ</t>
  </si>
  <si>
    <t>ME42313545</t>
  </si>
  <si>
    <t>CYL.EUROP.D.E.45MM PAN.AXÉ NICKELÉ</t>
  </si>
  <si>
    <t>CYLCHRO</t>
  </si>
  <si>
    <t>CYLINDRE 25X25 POUR CHRONOS</t>
  </si>
  <si>
    <t>0 90 4805</t>
  </si>
  <si>
    <t>1017050</t>
  </si>
  <si>
    <t>CYL.NICK.D.E.45MM (22,5X22,5) PR CHRONOS</t>
  </si>
  <si>
    <t>CYL.ELECTR.60MM</t>
  </si>
  <si>
    <t>CYLINDRE ELECTRONIQUE 60 MM (30+30)</t>
  </si>
  <si>
    <t>MET024560</t>
  </si>
  <si>
    <t>CYL.EUROP.D.E.NICKELÉ 105MM(45/60)5 PISTONS</t>
  </si>
  <si>
    <t>CYL.110MM(60+50</t>
  </si>
  <si>
    <t>CYL. EUROP.110MM (60+50)</t>
  </si>
  <si>
    <t>CYL110(60+50)MV</t>
  </si>
  <si>
    <t>CYL.110MM (60+50) NICK.IDENTIQUE</t>
  </si>
  <si>
    <t>ME423113545</t>
  </si>
  <si>
    <t>CYL DBLE 4231/35 L 45MM</t>
  </si>
  <si>
    <t>ME443100</t>
  </si>
  <si>
    <t>CYL DBLE L45MM P.35 S'ENTR.</t>
  </si>
  <si>
    <t>VE7101NT65</t>
  </si>
  <si>
    <t>CYL. EUROP. D.E. 65 MM "NT" SECURITÉ+CP</t>
  </si>
  <si>
    <t>CYL70AXÉ(35/35)</t>
  </si>
  <si>
    <t>CYL.EUROP.70MM NICK.D.E. PAN.AXÉ (35/35)</t>
  </si>
  <si>
    <t>CYL70AXÉ+BOUMOL</t>
  </si>
  <si>
    <t>CYL.EUROP.NICK.70MM AXÉ(35/35) AVEC BOUTON MOLETÉ</t>
  </si>
  <si>
    <t>J83261802V</t>
  </si>
  <si>
    <t>CYL.NICKELE 70 MM (35+35 AXÉ) MOLETÉ IDENTIQUE</t>
  </si>
  <si>
    <t>1022075</t>
  </si>
  <si>
    <t>CYL.EUROP.NICKELÉ 75MM (30+45)+ CP + 5 CLÉS</t>
  </si>
  <si>
    <t>VE7101NT75</t>
  </si>
  <si>
    <t>CYL.DBLE 7101NT 75MM(32,5+42,5) VACHETTE SÉCURITÉ + CARTE PR</t>
  </si>
  <si>
    <t>119212</t>
  </si>
  <si>
    <t>CYLINDRE NICKELE 80MM (30/50) D.E.</t>
  </si>
  <si>
    <t>VE7001.40X40</t>
  </si>
  <si>
    <t>CYL. EUROP. D.E. 80 MM PANETON AXÉ (40/40)</t>
  </si>
  <si>
    <t>119612</t>
  </si>
  <si>
    <t>CYL.EUROP.NICK.80MM PAN.AXÉ 40/40 S'ENTROUVRANT</t>
  </si>
  <si>
    <t>CYLMOL80(40/40)</t>
  </si>
  <si>
    <t>CYL.MOLETÉ NICKELÉ 80MM PANETON AXÉ 40/40</t>
  </si>
  <si>
    <t>1022082</t>
  </si>
  <si>
    <t>CYL.HAUTE SECURITE 80MM (40+40) 5 CLÉS + CARTE PROPRIÉTÉ</t>
  </si>
  <si>
    <t>MOC29D3151+MOCL</t>
  </si>
  <si>
    <t>CYL.MOTURA NICK.82MM(31+51) 5 CLES+ CARTE PROPRIÉTÉ</t>
  </si>
  <si>
    <t>ABUE5N30/50K</t>
  </si>
  <si>
    <t>CYL.EUROP.DE.NICK.80MM (30/50) S'ENTROUVRANT</t>
  </si>
  <si>
    <t>VE3001.80</t>
  </si>
  <si>
    <t>CYL.EUR.80MM(40/40 AXÉ)MOLETÉ IDENTIQUE</t>
  </si>
  <si>
    <t>CYL80MO(30M+50)</t>
  </si>
  <si>
    <t>CYLINDRE NICKELÉ 80MM MOLETÉ(30 MOL+50)</t>
  </si>
  <si>
    <t>CYL80MO(50M+30)</t>
  </si>
  <si>
    <t>CYLINDRE NICKELÉ 80MM MOLETÉ (50 MOL+30)</t>
  </si>
  <si>
    <t>CYL.MOTURA NICK.82MM(31+51) 5 CLÉS+ CARTE DE PROPRIÉTÉ</t>
  </si>
  <si>
    <t>1022187</t>
  </si>
  <si>
    <t>CYL.EUROP.NICK.80MM (50+30) SÉCURITÉ 5 CLÉS+CARTE PROPRIÉTÉ</t>
  </si>
  <si>
    <t>CYL80S</t>
  </si>
  <si>
    <t>CYLINDRE NICK.50/30 SÉCURITÉ 5 CLÉS + CARTE DE PROPRIÉTÉ</t>
  </si>
  <si>
    <t>CYL80S+CP IDENT</t>
  </si>
  <si>
    <t>CYL.DE.NICK.80MM(30/50) SECURITÉ+CP IDENTIQUE</t>
  </si>
  <si>
    <t>LIN-C2-30X50-MV</t>
  </si>
  <si>
    <t>CYL.DE.NICK.80MM(30+50)SECURITÉ 5CLÉS+CP IDENTIQUE</t>
  </si>
  <si>
    <t>SR439105</t>
  </si>
  <si>
    <t>CYL 30/55 NICK.</t>
  </si>
  <si>
    <t>SR4391050531000</t>
  </si>
  <si>
    <t>CYL. EUROP. DE 30/55 NICK S'ENTROUVRANT</t>
  </si>
  <si>
    <t>1027239</t>
  </si>
  <si>
    <t>CYL. HAUTE SECURITE 95MM (40/55) S'ENTROUVRANT 5 CLES + CP</t>
  </si>
  <si>
    <t>C100</t>
  </si>
  <si>
    <t>POIGNEE A PINCER ECO</t>
  </si>
  <si>
    <t>C12</t>
  </si>
  <si>
    <t>ETANCHEITE CENTRALE HAUTE ET BASSE</t>
  </si>
  <si>
    <t>C14BIS</t>
  </si>
  <si>
    <t>ARRET DE BROSSE CONDITIONNE</t>
  </si>
  <si>
    <t>C15X15 L60X10</t>
  </si>
  <si>
    <t>CARRE PLEIN DE 15X15</t>
  </si>
  <si>
    <t>C15X15</t>
  </si>
  <si>
    <t>SJ5003/3M</t>
  </si>
  <si>
    <t>BUTEE ADHESIVE EP. 4 MM</t>
  </si>
  <si>
    <t>C17</t>
  </si>
  <si>
    <t>BUTEE ADHESIVE   EP. 4M/M *VOIR 26039</t>
  </si>
  <si>
    <t>C18</t>
  </si>
  <si>
    <t>BROSSE 7 X 7</t>
  </si>
  <si>
    <t>C20</t>
  </si>
  <si>
    <t>P12-20Y</t>
  </si>
  <si>
    <t>BOB. FILM ETIR. AUTO LZ 500/20µ TRANSP.(MINI 500KG/30KG BOB)</t>
  </si>
  <si>
    <t>C23</t>
  </si>
  <si>
    <t>GACHE AVEC VIS</t>
  </si>
  <si>
    <t>CAM15</t>
  </si>
  <si>
    <t>CAISSE AMERICAINE SIMPLE CAN. 300X250X200</t>
  </si>
  <si>
    <t>SEP.2RAS.S600I</t>
  </si>
  <si>
    <t>TETIERE 2 PTS A GLISSER CHRONOS + GACHE</t>
  </si>
  <si>
    <t>SEP.3RA.S600I</t>
  </si>
  <si>
    <t>TETIERE 3 PTS A GLISSER CHRONOS + GACHES</t>
  </si>
  <si>
    <t>APP.3RA.C600I</t>
  </si>
  <si>
    <t>TET.3 PTS A GLISSER CHRONOS+GACHES+CYLINDRE</t>
  </si>
  <si>
    <t>C331001</t>
  </si>
  <si>
    <t>POINCON DELARDAGE AILETTESS P29</t>
  </si>
  <si>
    <t>C331002</t>
  </si>
  <si>
    <t>MATRICE SUP DELARDAGE AILETTES P29</t>
  </si>
  <si>
    <t>C331003</t>
  </si>
  <si>
    <t>MATRICE INTER DELARDAGE AILETTES P29</t>
  </si>
  <si>
    <t>C331004</t>
  </si>
  <si>
    <t>MATRICE INTER CENTRALE DELARDAGE AILP29</t>
  </si>
  <si>
    <t>C331005</t>
  </si>
  <si>
    <t>MATRICE INF DELARDAGE AIL P29</t>
  </si>
  <si>
    <t>C331006</t>
  </si>
  <si>
    <t>POINCON GRUGEAGE 14*13 P32</t>
  </si>
  <si>
    <t>C331007</t>
  </si>
  <si>
    <t>POINCON TROU DE 4,5 GRUGEAGE 14*13 P32</t>
  </si>
  <si>
    <t>C331008</t>
  </si>
  <si>
    <t>POINCON TROU DIAM 11 P32</t>
  </si>
  <si>
    <t>C331009</t>
  </si>
  <si>
    <t>POINCON TROU DE 4,5 INTERIEUR P32</t>
  </si>
  <si>
    <t>C331010</t>
  </si>
  <si>
    <t>POINCON TROU DE 4,5 EXTERIEUR P32</t>
  </si>
  <si>
    <t>C331011</t>
  </si>
  <si>
    <t>MATRICE PERCAGE 4,5ET GRUGEAGE 14*13 P32</t>
  </si>
  <si>
    <t>C331012</t>
  </si>
  <si>
    <t>MATRICE LATERAL SUP TROU DE11 P32</t>
  </si>
  <si>
    <t>C331013</t>
  </si>
  <si>
    <t>MATRICE LATERAL INF TROU DE 11 P32</t>
  </si>
  <si>
    <t>C331014</t>
  </si>
  <si>
    <t>MATRICE CENTRALE SUP TROU DE11 P 32</t>
  </si>
  <si>
    <t>C331015</t>
  </si>
  <si>
    <t>MATRICE CENTRALE INF TROU DE11 P 32</t>
  </si>
  <si>
    <t>C331016</t>
  </si>
  <si>
    <t>MATRICE EVAC EAU/RAIL P40</t>
  </si>
  <si>
    <t>C331017</t>
  </si>
  <si>
    <t>MATRICE POSTE 40</t>
  </si>
  <si>
    <t>C331019</t>
  </si>
  <si>
    <t>POINCON SUP DRAINAGE TUB P41 PP3310C</t>
  </si>
  <si>
    <t>C331020</t>
  </si>
  <si>
    <t>POINCON INF DRAINAGE TUB P41 PP3310C</t>
  </si>
  <si>
    <t>C331026</t>
  </si>
  <si>
    <t>MATRICE SUP DRAINAGE CH DE ROUL</t>
  </si>
  <si>
    <t>C331027</t>
  </si>
  <si>
    <t>MATRICE INF DRAIN CH DE ROUL</t>
  </si>
  <si>
    <t>C331028</t>
  </si>
  <si>
    <t>MATRICE CENT SUP TROU DE 11 P32 PP3310C</t>
  </si>
  <si>
    <t>C331029</t>
  </si>
  <si>
    <t>MATRICE CENTR INF TROU DE11 P32 PP3310C</t>
  </si>
  <si>
    <t>C331030</t>
  </si>
  <si>
    <t>POINCON TROU DE 11 CENTRAL P32 PP3310C</t>
  </si>
  <si>
    <t>C331031</t>
  </si>
  <si>
    <t>KIT P41 ET 43 PP3310C</t>
  </si>
  <si>
    <t>C331033</t>
  </si>
  <si>
    <t>KIT POSTE 43 PP3310C</t>
  </si>
  <si>
    <t>C331034</t>
  </si>
  <si>
    <t>MAT SUP DRAINAGE ENTRE CH DE ROUL P43</t>
  </si>
  <si>
    <t>C331035</t>
  </si>
  <si>
    <t>MAT INF DRAINAGE CH DE ROUL</t>
  </si>
  <si>
    <t>C331036</t>
  </si>
  <si>
    <t>KIT SOUFLETTE P32 PP3310</t>
  </si>
  <si>
    <t>C331037</t>
  </si>
  <si>
    <t>GUIDE POINCON POSTE 32 PP3310</t>
  </si>
  <si>
    <t>C331038</t>
  </si>
  <si>
    <t>KIT POSTE41/43(PP3310C)POUR PROFIL 3442</t>
  </si>
  <si>
    <t>C331039</t>
  </si>
  <si>
    <t>KIT P 41 (PROFIL 3448)</t>
  </si>
  <si>
    <t>C331040</t>
  </si>
  <si>
    <t>GUIDE POINCON PP3310 POSTE 32</t>
  </si>
  <si>
    <t>C331041</t>
  </si>
  <si>
    <t>POINCON INFERIEUR POUR KIT K331041</t>
  </si>
  <si>
    <t>C331042</t>
  </si>
  <si>
    <t>POINCON SUPERIEUR POU KIT K331041</t>
  </si>
  <si>
    <t>C331043</t>
  </si>
  <si>
    <t>MATRICE SUPERIEURE POUR KIT K331041</t>
  </si>
  <si>
    <t>C331044</t>
  </si>
  <si>
    <t>MATRICE INFERIEURE POUR KIT K331041</t>
  </si>
  <si>
    <t>C331094</t>
  </si>
  <si>
    <t>POINCON SUP DRAINAGE TUB</t>
  </si>
  <si>
    <t>C331095</t>
  </si>
  <si>
    <t>POINCON INF DRAINAGE TUB</t>
  </si>
  <si>
    <t>C331096</t>
  </si>
  <si>
    <t>MATRICE SUP DRAINAGE TUB</t>
  </si>
  <si>
    <t>C331097</t>
  </si>
  <si>
    <t>MATRICE INF DRAINAGE TUB</t>
  </si>
  <si>
    <t>C331098</t>
  </si>
  <si>
    <t>C331099</t>
  </si>
  <si>
    <t>MATRICE INF DRAINAGE CH DE ROUL</t>
  </si>
  <si>
    <t>C33141</t>
  </si>
  <si>
    <t>TETIERE 2 PTS CHRONOS</t>
  </si>
  <si>
    <t>APP.2RA.S500I</t>
  </si>
  <si>
    <t>C34105</t>
  </si>
  <si>
    <t>KIT TETIERE 3 PTS CHRONOS</t>
  </si>
  <si>
    <t>APP.3RA.S500I</t>
  </si>
  <si>
    <t>C34105C</t>
  </si>
  <si>
    <t>TETIERE 3 PTS AVEC PASSAGE CYL.</t>
  </si>
  <si>
    <t>APP.3RA.C500I</t>
  </si>
  <si>
    <t>TETIERE 3 PTS REGLAB-CYL-AFM</t>
  </si>
  <si>
    <t>C35</t>
  </si>
  <si>
    <t>BOUCHON DE 14,5</t>
  </si>
  <si>
    <t>C37</t>
  </si>
  <si>
    <t>*BOUCHON DE 11,5 M/M (26037)</t>
  </si>
  <si>
    <t>C4354TP</t>
  </si>
  <si>
    <t>CALE 15X20 MM EP:6 MM AVEC PERCAGE CENTRÉ DIAM.6 MM</t>
  </si>
  <si>
    <t>4978207+2971054</t>
  </si>
  <si>
    <t>CYL.SÉCURITÉ D.E.À BOUTON RPE04 N 60/45 SW8 (5 CLÉS + CP)</t>
  </si>
  <si>
    <t>1082426+2971054</t>
  </si>
  <si>
    <t>CYL.SUPER SÉCURITÉ D.E.À BOUTON XT04 N 60/45 (5 CLÉS + CP)</t>
  </si>
  <si>
    <t>CYL D.E K 105/45/X60 3C VARIE NICKELE</t>
  </si>
  <si>
    <t>4974629+2971054</t>
  </si>
  <si>
    <t>CYL.SÉCURITÉ D.E. RPE01 N 45/60 SW8 (5 CLÉS+CARTE PROPRIÉTÉ)</t>
  </si>
  <si>
    <t>C.RPE 45/60 10C</t>
  </si>
  <si>
    <t>CYL RPE 105MM (45/60) 10 CLÉS + CARTE PROPRIÉTÉ</t>
  </si>
  <si>
    <t>CYL.SÉCURITÉ D.E.RPE01 N 45/60 SW85(5 CLÉS+CARTE PR.)IDENTIQ</t>
  </si>
  <si>
    <t>532429+2971054</t>
  </si>
  <si>
    <t>CYL.SUPER SÉCURITÉ D.E. XT01 N 45/60 (5 CLÉS + CARTE PROPR.)</t>
  </si>
  <si>
    <t>C50</t>
  </si>
  <si>
    <t>BOUCHON DE SEUIL POUR 1419</t>
  </si>
  <si>
    <t>CAMDEMENAGEUR</t>
  </si>
  <si>
    <t>CAISSE AMERICAINE SIMPLE CAN. 500X300X330</t>
  </si>
  <si>
    <t>C52</t>
  </si>
  <si>
    <t>GALET FIXE ABS 40 KG LE VANTAIL (26452)</t>
  </si>
  <si>
    <t>C521001</t>
  </si>
  <si>
    <t>POINCON DELARDAGE AILETTE P36</t>
  </si>
  <si>
    <t>C521002</t>
  </si>
  <si>
    <t>MATRICE EXT DELARDAGE AILETTE P36</t>
  </si>
  <si>
    <t>C521003</t>
  </si>
  <si>
    <t>MATRICE INF DELARDAGE AILETTE P36</t>
  </si>
  <si>
    <t>C521004</t>
  </si>
  <si>
    <t>POINCON TROU DE 11 POSTERIEUR P38</t>
  </si>
  <si>
    <t>C521005</t>
  </si>
  <si>
    <t>POINCON TROU DE 4,5 P38</t>
  </si>
  <si>
    <t>C521007</t>
  </si>
  <si>
    <t>MATRICE PERCAGE TROUS DE 4,5</t>
  </si>
  <si>
    <t>C521008</t>
  </si>
  <si>
    <t>MATRICE LATER PERC TROU DE 11 P38</t>
  </si>
  <si>
    <t>C521009</t>
  </si>
  <si>
    <t>MATRICE SUP PERCAGE TROUS DE 11</t>
  </si>
  <si>
    <t>C521010</t>
  </si>
  <si>
    <t>PAS DE PRIX</t>
  </si>
  <si>
    <t>C521011</t>
  </si>
  <si>
    <t>C521012</t>
  </si>
  <si>
    <t>MATRICE INF PERCAGE TROUS DE 11 P38</t>
  </si>
  <si>
    <t>C521013</t>
  </si>
  <si>
    <t>POINCON SUP DRAINAGE DU TUBULAIRE P56</t>
  </si>
  <si>
    <t>C521014</t>
  </si>
  <si>
    <t>POINCON INF DRAINAGE DU TUBULAIRE P56</t>
  </si>
  <si>
    <t>C521015</t>
  </si>
  <si>
    <t>MATRICE SUP DRAINAGE DU TUBULAIRE P 56</t>
  </si>
  <si>
    <t>C521016</t>
  </si>
  <si>
    <t>MATRICE INF DRAINAGE DU TUBULAIRE P56</t>
  </si>
  <si>
    <t>C521017</t>
  </si>
  <si>
    <t>POINCON SUP DRAINAGE CH DE ROULEMENT P57</t>
  </si>
  <si>
    <t>C521018</t>
  </si>
  <si>
    <t>POINCON INF DRAINAGE CH DE ROULEMENT P57</t>
  </si>
  <si>
    <t>C521019</t>
  </si>
  <si>
    <t>MATRICE SUP DRAINAGE CH DE ROULEMENT P57</t>
  </si>
  <si>
    <t>C521020</t>
  </si>
  <si>
    <t>MATRICE INF DRAINAGE CH DE ROULEMENT P57</t>
  </si>
  <si>
    <t>C521021</t>
  </si>
  <si>
    <t>GUIDE POINCON DRAIN CH DE ROULEMENT P57</t>
  </si>
  <si>
    <t>C521022</t>
  </si>
  <si>
    <t>POINCON TROU DE 11 ANTERIEUR P38</t>
  </si>
  <si>
    <t>C521023</t>
  </si>
  <si>
    <t>POINCON GRUGEAGE14 X 13 P38</t>
  </si>
  <si>
    <t>C521024</t>
  </si>
  <si>
    <t>MATRICE PERCAGE TROU DE 4,5 P38</t>
  </si>
  <si>
    <t>C521025</t>
  </si>
  <si>
    <t>MATRICE CENTR TROUS DE 11+GRUG 14X13 P38</t>
  </si>
  <si>
    <t>C521026</t>
  </si>
  <si>
    <t>MA CENTR PERCAGE 4,5 ET GRUGEAGE 14 P38</t>
  </si>
  <si>
    <t>C521028</t>
  </si>
  <si>
    <t>KIT PP5210 POUR 5249 ET 5253</t>
  </si>
  <si>
    <t>C521029</t>
  </si>
  <si>
    <t>MATRICE SUP PERCAGE TROU DE11 P38</t>
  </si>
  <si>
    <t>C521030</t>
  </si>
  <si>
    <t>MATRICE INF PERCAGE TROU DE 11 P38</t>
  </si>
  <si>
    <t>C521031</t>
  </si>
  <si>
    <t>POINCON TROU 4,5 P 38</t>
  </si>
  <si>
    <t>C521032</t>
  </si>
  <si>
    <t>KIT SOUFLETTE P38 PP5210C</t>
  </si>
  <si>
    <t>C521033</t>
  </si>
  <si>
    <t>KIT POSTE 36ET38 (PP5210)(5214+5463)</t>
  </si>
  <si>
    <t>C521034</t>
  </si>
  <si>
    <t>POINCON INF EVACUATION EAU LAT. 30X5,5</t>
  </si>
  <si>
    <t>C521035</t>
  </si>
  <si>
    <t>MATRICE SUP EVACUATION EAU LAT. 30X5,5</t>
  </si>
  <si>
    <t>C521036</t>
  </si>
  <si>
    <t>MATRICE INF EVACUATION EAU LAT. 30X5,5</t>
  </si>
  <si>
    <t>C521037</t>
  </si>
  <si>
    <t>POINCON CENTRAL DIAMETRE 11 MM</t>
  </si>
  <si>
    <t>C521038</t>
  </si>
  <si>
    <t>POINCON SUP EVACUATION EAU LAT. 30X5,5</t>
  </si>
  <si>
    <t>C521098</t>
  </si>
  <si>
    <t>MATRICE SUP DRAINAGE CHEMIN DE ROULEMENT</t>
  </si>
  <si>
    <t>C521101</t>
  </si>
  <si>
    <t>POINCON DRAINAGE TRAVERSE POSTE 44</t>
  </si>
  <si>
    <t>C521102</t>
  </si>
  <si>
    <t>MATRICE POSTE 44 SUR PP5211C</t>
  </si>
  <si>
    <t>C521103</t>
  </si>
  <si>
    <t>POINCON DRAINAGE DORMANT P58</t>
  </si>
  <si>
    <t>C521104</t>
  </si>
  <si>
    <t>MATRICE DRAINAGE DORMANT P58</t>
  </si>
  <si>
    <t>C521105</t>
  </si>
  <si>
    <t>POINCON DRAINAGE DU PROFIL 5235 P59</t>
  </si>
  <si>
    <t>C521106</t>
  </si>
  <si>
    <t>MATRICE DRAINAGE DU PROFIL 5235 P59</t>
  </si>
  <si>
    <t>C521107</t>
  </si>
  <si>
    <t>POINCON POUR KIT K521158</t>
  </si>
  <si>
    <t>C521108</t>
  </si>
  <si>
    <t>MATRICE POUR KIT K521158</t>
  </si>
  <si>
    <t>C521201</t>
  </si>
  <si>
    <t>POINCON EVACUATION D'EAU P45</t>
  </si>
  <si>
    <t>C521202</t>
  </si>
  <si>
    <t>MATRICE EVACUATION D'EAU P45</t>
  </si>
  <si>
    <t>C521203</t>
  </si>
  <si>
    <t>POINCON DECOUPE A 45 P60</t>
  </si>
  <si>
    <t>C521204</t>
  </si>
  <si>
    <t>MATRICE DECOUPE PARCLOSE 45 I PROC</t>
  </si>
  <si>
    <t>C521205</t>
  </si>
  <si>
    <t>MATRICE DECOUPE 45  AVEC ANGLE</t>
  </si>
  <si>
    <t>C56</t>
  </si>
  <si>
    <t>BOUCHON DE 8 POUR OUVRANT</t>
  </si>
  <si>
    <t>C57</t>
  </si>
  <si>
    <t>CALE ANTI DEGONDAGE EPAISS.10MM (26457)</t>
  </si>
  <si>
    <t>C57/A</t>
  </si>
  <si>
    <t>CALE ANTI DEGONDAGE EP 10 MM</t>
  </si>
  <si>
    <t>CAM80</t>
  </si>
  <si>
    <t>CAISSE AMERICAINE DOUBLE CAN. 600X450X400</t>
  </si>
  <si>
    <t>C61</t>
  </si>
  <si>
    <t>GACHE MOULEE PR DORMANT S/SEMI FIXE</t>
  </si>
  <si>
    <t>C62</t>
  </si>
  <si>
    <t>VERROU SIMPLE MANUEL AVEC CROCHET &amp; VIS</t>
  </si>
  <si>
    <t>C622</t>
  </si>
  <si>
    <t>VERROU DOUBLE MANUEL AVEC CROCHET &amp; VIS</t>
  </si>
  <si>
    <t>C625</t>
  </si>
  <si>
    <t>VERROU DOUBLE A 3 CLES AVEC CROCHET&amp;VIS</t>
  </si>
  <si>
    <t>C64</t>
  </si>
  <si>
    <t>BOUCHON DORMANT PERIPHERIQUE              + VALUE COND 0,09F</t>
  </si>
  <si>
    <t>BOUCHON DORMANT PERIPHERIQUE (*)</t>
  </si>
  <si>
    <t>C65</t>
  </si>
  <si>
    <t>GALET SIMPLE VANTAIL MAXI 65 KG</t>
  </si>
  <si>
    <t>C66</t>
  </si>
  <si>
    <t>GALET DOUBLE, VANTAIL MAXI 130KG</t>
  </si>
  <si>
    <t>C66S</t>
  </si>
  <si>
    <t>GALET DOUBLE A AIGUILLE</t>
  </si>
  <si>
    <t>C67</t>
  </si>
  <si>
    <t>GALET DOUBLE BOOGIE FIXE  MAXI 130 KG</t>
  </si>
  <si>
    <t>C69</t>
  </si>
  <si>
    <t>VERROU SIMPLE A TIRETTE AVEC CALE &amp; VIS</t>
  </si>
  <si>
    <t>C69/A</t>
  </si>
  <si>
    <t>VERROU SIMPLE A TIRETTE</t>
  </si>
  <si>
    <t>C69/B</t>
  </si>
  <si>
    <t>CALE POUR VERROU SIMPLE A TIRETTE C69/A</t>
  </si>
  <si>
    <t>C72</t>
  </si>
  <si>
    <t>GACHE POUR 303</t>
  </si>
  <si>
    <t>ZDTRI3911.708</t>
  </si>
  <si>
    <t>TRIANGLE DE 11 AVEC PLATINE SUR CARRÉ DE 7X80 MM</t>
  </si>
  <si>
    <t>ADH TESA 51390</t>
  </si>
  <si>
    <t>(PAR CARTON DE 32 ROULEAUX)</t>
  </si>
  <si>
    <t>118329</t>
  </si>
  <si>
    <t>DEMI-CYLINDRE EUROP.NICK.40MM(30X10)VARIE</t>
  </si>
  <si>
    <t>081.689</t>
  </si>
  <si>
    <t>1/2 CYLINDRE 5P 40MM NICK.83302A (AP JPM)</t>
  </si>
  <si>
    <t>101502</t>
  </si>
  <si>
    <t>DEMI-CYL.NICK.40MM 30X10 VARIE STD</t>
  </si>
  <si>
    <t>118330</t>
  </si>
  <si>
    <t>DEMI-CYL.EUROP.NICK.40MM(30X10)S'ENTROUVR.</t>
  </si>
  <si>
    <t>DEMI CYL.EUROP.NICK.40MM(30X10)S'ENTROUVR.</t>
  </si>
  <si>
    <t>101504</t>
  </si>
  <si>
    <t>DEMI-CYL.EUROP.NICK.40MM 30X10 S'ENTR.STD</t>
  </si>
  <si>
    <t>J83590902</t>
  </si>
  <si>
    <t>DEMI-CYL. EUROP. 40MM BOUTON NICKELE</t>
  </si>
  <si>
    <t>1/2 CYL 40 MOL</t>
  </si>
  <si>
    <t>DEMI-CYL. EURO 40MM BOUTON ROND NICKELÉ</t>
  </si>
  <si>
    <t>MI1268.PEG</t>
  </si>
  <si>
    <t>DEMI-CYLINDRE EUROP.40MM TRIANGLE POMPIER</t>
  </si>
  <si>
    <t>MOC28M3100</t>
  </si>
  <si>
    <t>DEMI-CYL.EUROP.40MM SECURITE + CARTE PROPRIETE</t>
  </si>
  <si>
    <t>1605200</t>
  </si>
  <si>
    <t>DEMI-CYL.EUROP.40MM SECURITÉ + CARTE PROPRIÉTÉ</t>
  </si>
  <si>
    <t>DCYL40S(5CL+CP)</t>
  </si>
  <si>
    <t>DEMI-CYL.EUROP.40MM SECURITÉ/5CLÉS + CARTE PROPRIÉTÉ</t>
  </si>
  <si>
    <t>VE5001.50</t>
  </si>
  <si>
    <t>DEMI-CYL. EUROPEEN 50 MM (40+10) VARIE STD</t>
  </si>
  <si>
    <t>DEMI-CYL50MMIDE</t>
  </si>
  <si>
    <t>DEMI-CYL.EUROP.50MM (40+10) IDENTIQUE NICKELÉ</t>
  </si>
  <si>
    <t>J71591102</t>
  </si>
  <si>
    <t>DEMI-CYL. 50 MM (40+10) A BOUTON MOLETÉ NICKELÉ</t>
  </si>
  <si>
    <t>1/2 CYL 60MM</t>
  </si>
  <si>
    <t>DEMI-CYL. 60 MM (50+10) NICKELÉ VARIÉ</t>
  </si>
  <si>
    <t>DCYL60JPM / N°</t>
  </si>
  <si>
    <t>DEMI-CYL. 60 MM (50+10) NICK. IDENTIQUE</t>
  </si>
  <si>
    <t>1027479</t>
  </si>
  <si>
    <t>DEMI-CYL 40MM S'ENTROUVRANT HTE SECURITÉ 5 CLÉS + CP</t>
  </si>
  <si>
    <t>DECOVER</t>
  </si>
  <si>
    <t>DEVIS COVER</t>
  </si>
  <si>
    <t>DEGRAIS</t>
  </si>
  <si>
    <t>DEGRAISSANT VHB</t>
  </si>
  <si>
    <t>DEMICYL</t>
  </si>
  <si>
    <t>DEMI CYLINDRE POUR 26102</t>
  </si>
  <si>
    <t>DEPA4C</t>
  </si>
  <si>
    <t>DEPLIANTS FORMAT A4 A LA CARTE</t>
  </si>
  <si>
    <t>DEPA5C</t>
  </si>
  <si>
    <t>DEPLIANTS FORMAT A5 A LA CARTE</t>
  </si>
  <si>
    <t>DEPFENE</t>
  </si>
  <si>
    <t>DEPLIANTS AH12 10000EX FENETRAL</t>
  </si>
  <si>
    <t>DEPFOIC</t>
  </si>
  <si>
    <t>DEPLIANTS FOIRE A LA CARTE</t>
  </si>
  <si>
    <t>DEPFOIR</t>
  </si>
  <si>
    <t>DEPLIANTS FOIRE</t>
  </si>
  <si>
    <t>DEPFOI8</t>
  </si>
  <si>
    <t>DEPLIANTS FOIRE REPIQUE 8 PAGES</t>
  </si>
  <si>
    <t>DEPLOT</t>
  </si>
  <si>
    <t>DEPLIANTS PROMO LOT DE 10</t>
  </si>
  <si>
    <t>DEPLOTC</t>
  </si>
  <si>
    <t>DEPLIANT PROMO A LA CARTE LOT DE 100</t>
  </si>
  <si>
    <t>DEPMARQ</t>
  </si>
  <si>
    <t>DEPLIANTS MARQUE LOT DE 1000 REPIQUES</t>
  </si>
  <si>
    <t>DEPPE12</t>
  </si>
  <si>
    <t>DEPLIANTS 2 VOLETS 1000 EX PE12</t>
  </si>
  <si>
    <t>DEPSUP</t>
  </si>
  <si>
    <t>DEPLIANTS 2 VOLETS 1000 EX SUPPL.</t>
  </si>
  <si>
    <t>DEPSUPC</t>
  </si>
  <si>
    <t>LOT 1000 DEPLIANTS SUP A LA CARTE</t>
  </si>
  <si>
    <t>DEPSUPP</t>
  </si>
  <si>
    <t>DEPLIANTS SUPPL PRINTEMPS 1500 ARTVERAND</t>
  </si>
  <si>
    <t>DEP3V11</t>
  </si>
  <si>
    <t>DEPLIANT 3 VOLETS 2011 1000 EX</t>
  </si>
  <si>
    <t>242 C</t>
  </si>
  <si>
    <t>DOUBLE FACE EP.1MM X 12MM (ROULEAU 100ML)</t>
  </si>
  <si>
    <t>NO 2816091</t>
  </si>
  <si>
    <t>V 2800 1,6X9 (24 ROULEAUX DE 61 ML)</t>
  </si>
  <si>
    <t>DF2620</t>
  </si>
  <si>
    <t>DOUBLE FACE V.2800 NOIR 1,6 X 9</t>
  </si>
  <si>
    <t>TTDG-800</t>
  </si>
  <si>
    <t>DIGICODE DG-800 A CLAVIER+LECTEUR PROXIM. 10 BADGES</t>
  </si>
  <si>
    <t>166 490</t>
  </si>
  <si>
    <t>BOITE DE 10 DISQUETTES 3"1/2 DF-HD 3M</t>
  </si>
  <si>
    <t>9872 V</t>
  </si>
  <si>
    <t>BOITE DE 10 DIQUETTES 3"1/2 DF-HD IMPEGA</t>
  </si>
  <si>
    <t>DOCINCL</t>
  </si>
  <si>
    <t>POCHETTE ADHES. DOCUMENTS CI-INCLUS A5</t>
  </si>
  <si>
    <t>DOUFFLINE 200X4</t>
  </si>
  <si>
    <t>(CONDITIONNEMENT PAR 150 M2)</t>
  </si>
  <si>
    <t>DOUFFINE 300MM</t>
  </si>
  <si>
    <t>(COND.PAR 150 M2 = 4 RLX DE 125 ML) EP:4MM</t>
  </si>
  <si>
    <t>DOUFLINE030/40R</t>
  </si>
  <si>
    <t>(COND.PAR 150 M2 = 4 RLX DE 125 ML) EP:4MM  (ROUL= 37,50 M²)</t>
  </si>
  <si>
    <t>DOUFFLINE 300MM</t>
  </si>
  <si>
    <t>(COND.PAR 195 M2 = 5 RLX DE 130 ML) EP:4MM</t>
  </si>
  <si>
    <t>DOUHALO</t>
  </si>
  <si>
    <t>DOUILLE HALO G4 DOUBLE ISO &amp; CAPUCHON II</t>
  </si>
  <si>
    <t>2525329</t>
  </si>
  <si>
    <t>PAUMELLE DR HAHN PR PORTE PVC KT-SV D12 R15/20MM RAL.9005S</t>
  </si>
  <si>
    <t>DRAPEAU</t>
  </si>
  <si>
    <t>DRAPEAU GN POUR MAT A POTENCE</t>
  </si>
  <si>
    <t>DRAPFUN</t>
  </si>
  <si>
    <t>DRAPEAU FUNBEACH MEDIUM 280</t>
  </si>
  <si>
    <t>DRAP330</t>
  </si>
  <si>
    <t>DRAPEAU FUN BEACH STANDARD 4M</t>
  </si>
  <si>
    <t>5441-D/9010</t>
  </si>
  <si>
    <t>POIGNEE CROISEES DS REF.5441 DROITE C 7MMX33MM</t>
  </si>
  <si>
    <t>5441-G/9010</t>
  </si>
  <si>
    <t>POIGNEE CROISEES DS REF.5441 GAUCHE C.7MMX33MM</t>
  </si>
  <si>
    <t>136 701</t>
  </si>
  <si>
    <t>MANIFOLD FORMAT A5 - 50 DUPLICATA</t>
  </si>
  <si>
    <t>4659 A</t>
  </si>
  <si>
    <t>MANIFOLD FACTORY FORMAT A5 - 50 DUPLICATA</t>
  </si>
  <si>
    <t>D331001</t>
  </si>
  <si>
    <t>MATRICE SUP DRAINAGE TUBULAIRE P41 3442</t>
  </si>
  <si>
    <t>D331002</t>
  </si>
  <si>
    <t>MATRICE INF DRAINAGE TUBULAIRE P41 3442</t>
  </si>
  <si>
    <t>DROIT 400 X 30</t>
  </si>
  <si>
    <t>PROFILE PLASTIFOAM DROIT 400X30X100</t>
  </si>
  <si>
    <t>DROIT 400 X 65</t>
  </si>
  <si>
    <t>PROFILE PLASTIFOAM DROIT 400X65X100</t>
  </si>
  <si>
    <t>DROIT 400 X 100</t>
  </si>
  <si>
    <t>PROFILE PLASTIFOAM DROIT 400X100X100</t>
  </si>
  <si>
    <t>731562  FER PAT</t>
  </si>
  <si>
    <t>FAUSSE-CRÉMONE AVEC BOUTON RUSTIQUE FER PATINÉ</t>
  </si>
  <si>
    <t>D7000</t>
  </si>
  <si>
    <t>FAUSSE-CREMONE A BOUTON RUSTIQUE</t>
  </si>
  <si>
    <t>731563</t>
  </si>
  <si>
    <t>FAUSSE-CRÉMONE A BOUTON RUSTIQUE</t>
  </si>
  <si>
    <t>731566</t>
  </si>
  <si>
    <t>FAUSSE-CREMONE A BOUTON RUSTIQUE 09</t>
  </si>
  <si>
    <t>780362  FER PAT</t>
  </si>
  <si>
    <t>FAUSSE-CRÉMONE AVEC BÉQUILLE RUSTIQUE FER PATINÉ</t>
  </si>
  <si>
    <t>780361</t>
  </si>
  <si>
    <t>FAUSSE-CREMONE AVEC BEQUILLE RUSTIQUE 103</t>
  </si>
  <si>
    <t>778266</t>
  </si>
  <si>
    <t>FAUSSE-CRÉMONE AVEC BÉQUILLE RUSTIQUE VIEUX LAITON</t>
  </si>
  <si>
    <t>731705</t>
  </si>
  <si>
    <t>JEU DE 2 TRINGLES POUR FAUSSE-CRÉMONE FER PATINÉ</t>
  </si>
  <si>
    <t>D7002</t>
  </si>
  <si>
    <t>JEU DE 2 TRINGLES POUR FAUSSE-CRÉMONE</t>
  </si>
  <si>
    <t>731703</t>
  </si>
  <si>
    <t>731701</t>
  </si>
  <si>
    <t>JEU DE 2 TRINGLES POUR FAUSSE-CRÉMONE VIEUX LAITON</t>
  </si>
  <si>
    <t>731711  FER PAT</t>
  </si>
  <si>
    <t>JEU DE 2 TRINGLES GDE HAUT. PR FAUSSE-CRÉMONE FER PATINÉ</t>
  </si>
  <si>
    <t>D7006</t>
  </si>
  <si>
    <t>JEU DE TRINGLES GDE HAUT. PR FAUSSE-CREMONE</t>
  </si>
  <si>
    <t>731710</t>
  </si>
  <si>
    <t>JEU DE 2 TRINGLES GDE HAUT. PR FAUSSE-CR</t>
  </si>
  <si>
    <t>731706</t>
  </si>
  <si>
    <t>JEU DE TRINGLES GDE HAUT. PR FAUSSE-CR VIEUX LAITON</t>
  </si>
  <si>
    <t>EA24BB</t>
  </si>
  <si>
    <t>JEU D'EMBOUTS THM90/24 BLANC BAS</t>
  </si>
  <si>
    <t>EA24BN</t>
  </si>
  <si>
    <t>JEU D'EMBOUTS THM90/24 NOIR BAS</t>
  </si>
  <si>
    <t>EA24HB</t>
  </si>
  <si>
    <t>JEU D'EMBOUTS THM90/24 BLANC HAUT</t>
  </si>
  <si>
    <t>EA24HN</t>
  </si>
  <si>
    <t>JEU D'EMBOUTS THM90/24 NOIR HAUT</t>
  </si>
  <si>
    <t>EHB2A010</t>
  </si>
  <si>
    <t>ECROU BORGNE 18/10 010</t>
  </si>
  <si>
    <t>63400HR10</t>
  </si>
  <si>
    <t>ECROU BORGNE M 10 INOX  COND.BOITE DE 100</t>
  </si>
  <si>
    <t>ECBM10</t>
  </si>
  <si>
    <t>ECROU BORGNE M 10</t>
  </si>
  <si>
    <t>122745310</t>
  </si>
  <si>
    <t>ECROU BORGNE 27453 M10 A2  (BOITE DE 100)</t>
  </si>
  <si>
    <t>ECBM12</t>
  </si>
  <si>
    <t>ECROU BORGNE M12       POUR F751</t>
  </si>
  <si>
    <t>122745314</t>
  </si>
  <si>
    <t>A2 ECR BORGN M14 NFE27453</t>
  </si>
  <si>
    <t>1 63 03 000 1</t>
  </si>
  <si>
    <t>ECR BORGN 27453 M 8 A2</t>
  </si>
  <si>
    <t>ECCM5</t>
  </si>
  <si>
    <t>ECROU CARRE M5 INOX</t>
  </si>
  <si>
    <t>020050001</t>
  </si>
  <si>
    <t>ECROU CARRE M 5</t>
  </si>
  <si>
    <t>1 60 10 000 1</t>
  </si>
  <si>
    <t>ECR HU 934 M10 A2</t>
  </si>
  <si>
    <t>EHU2A004</t>
  </si>
  <si>
    <t>ECROU HU A2 004 DIN 934</t>
  </si>
  <si>
    <t>EHU2A006</t>
  </si>
  <si>
    <t>ECROU HU 18/10 006 DIN 934</t>
  </si>
  <si>
    <t>1 60 06 000 1</t>
  </si>
  <si>
    <t>ECR HU 934 M6 A2</t>
  </si>
  <si>
    <t>EHN2A004</t>
  </si>
  <si>
    <t>ECROU NYLSTOP 18/10 004 DIN965</t>
  </si>
  <si>
    <t>EHN2A006</t>
  </si>
  <si>
    <t>ECROU NYLSTOP 18/10 006 DIN965</t>
  </si>
  <si>
    <t>EC. NYLSTOP M10</t>
  </si>
  <si>
    <t>ECROU NYLSTOP M10 INOX A2</t>
  </si>
  <si>
    <t>ECPM12</t>
  </si>
  <si>
    <t>ECROU PLAT M12    POUR F751</t>
  </si>
  <si>
    <t>ECROUM4</t>
  </si>
  <si>
    <t>ECROU INOX M4</t>
  </si>
  <si>
    <t>ECROU12</t>
  </si>
  <si>
    <t>ECROU 6 PANS D12 INOX</t>
  </si>
  <si>
    <t>EDPP79</t>
  </si>
  <si>
    <t>GABARIT PERCAGE OUVR. PORTABLOC EURADIF</t>
  </si>
  <si>
    <t>EFM10</t>
  </si>
  <si>
    <t>ECROU FREIN BN INOX A2 985 M 10</t>
  </si>
  <si>
    <t>EF284 71</t>
  </si>
  <si>
    <t>BEQUILLE DE FENETRE INOX KARCHER EF284 71</t>
  </si>
  <si>
    <t>EF284/EAR400</t>
  </si>
  <si>
    <t>BEQUILLE DE FENETRE INOX REGLAGE A CRAN INOX EF 284/EAR400</t>
  </si>
  <si>
    <t>164387</t>
  </si>
  <si>
    <t>CARTOUCHE ENCRE NOIRE HP DESKJET - 51626A</t>
  </si>
  <si>
    <t>6435 C</t>
  </si>
  <si>
    <t>4048 Z</t>
  </si>
  <si>
    <t>PAQUET 500 ENVELOPPES DL 80 G AVEC FENETRE</t>
  </si>
  <si>
    <t>ENGAGEM</t>
  </si>
  <si>
    <t>POSTER ENGAGEMENTS GRANDEUR NATURE</t>
  </si>
  <si>
    <t>ENSEIGH</t>
  </si>
  <si>
    <t>ENSEIGNE HABITAT</t>
  </si>
  <si>
    <t>ENSEIGN</t>
  </si>
  <si>
    <t>ENSEIGNE GRANDEUR NATURE VERANDAS</t>
  </si>
  <si>
    <t>ENSE003</t>
  </si>
  <si>
    <t>ENSEIGNE 91X304</t>
  </si>
  <si>
    <t>3404906</t>
  </si>
  <si>
    <t>ENTREE PVC VOLET ALU DOUBLE FACE (PASSAGE COURRIER 254 X 38)</t>
  </si>
  <si>
    <t>3404907</t>
  </si>
  <si>
    <t>3404901</t>
  </si>
  <si>
    <t>ENTREE ET VOLET ALU DOUBLE FACE (PASSAGE COURRIER 254 X 38)</t>
  </si>
  <si>
    <t>141 092</t>
  </si>
  <si>
    <t>BOITE DE 500 ENVELOPPES 110X220MM</t>
  </si>
  <si>
    <t>4024 H</t>
  </si>
  <si>
    <t>BOITE DE 500 ENVELOPPES FACTORY 110X220 MM</t>
  </si>
  <si>
    <t>141 853</t>
  </si>
  <si>
    <t>PAQUET DE 100 SACS GUILBULLE N°7</t>
  </si>
  <si>
    <t>4236 J</t>
  </si>
  <si>
    <t>POCHETTES BULLE D'AIR 240 X 340 MM</t>
  </si>
  <si>
    <t>141 850</t>
  </si>
  <si>
    <t>PAQUET DE 100 SACS GUILBULLE N°3</t>
  </si>
  <si>
    <t>4234 Q</t>
  </si>
  <si>
    <t>POCHETTES BULLE D'AIR 150 X 215 MM</t>
  </si>
  <si>
    <t>141 711</t>
  </si>
  <si>
    <t>PAQUET DE 250 ENVELOPPES SOUFFLET - 3CM C4</t>
  </si>
  <si>
    <t>4130 L</t>
  </si>
  <si>
    <t>PAQUET DE 50 ENVELOPPES SOUFFLET - 3CM C4</t>
  </si>
  <si>
    <t>JEN300013</t>
  </si>
  <si>
    <t>ENS. BEQUILLE + CLE EXT ARGENT</t>
  </si>
  <si>
    <t>082.121</t>
  </si>
  <si>
    <t>ENS.BEQUILLE EXT.REV.ARGENT EN2000</t>
  </si>
  <si>
    <t>JEN300015</t>
  </si>
  <si>
    <t>ENS. BEQUILLE + CLE EXT. BLANC</t>
  </si>
  <si>
    <t>082.122</t>
  </si>
  <si>
    <t>ENS. BEQUILLE EXT.REV.BLANC EN2000</t>
  </si>
  <si>
    <t>JEN300014</t>
  </si>
  <si>
    <t>ENS. BEQUILLE + CLE EXT. NOIR</t>
  </si>
  <si>
    <t>082.124</t>
  </si>
  <si>
    <t>ENS. BEQUILLE EXT REV NOIR EN2000</t>
  </si>
  <si>
    <t>JEN360001</t>
  </si>
  <si>
    <t>POIGNEE TIRAGE SC PE ARGENT</t>
  </si>
  <si>
    <t>082.111</t>
  </si>
  <si>
    <t>POIGNEE FIXE AGT CYL. EN 2600</t>
  </si>
  <si>
    <t>JEN360003</t>
  </si>
  <si>
    <t>POIGNEE TIRAGE SC PE BLANC</t>
  </si>
  <si>
    <t>082.112</t>
  </si>
  <si>
    <t>POIGNEE FIXE BLANC CYL EN 2600</t>
  </si>
  <si>
    <t>JEN360004</t>
  </si>
  <si>
    <t>POIGNEE TIRAGE SC PE NOIR</t>
  </si>
  <si>
    <t>082.114</t>
  </si>
  <si>
    <t>POIGNEE FIXE NOIR CYL EN 2600</t>
  </si>
  <si>
    <t>106384</t>
  </si>
  <si>
    <t>ENS.EN3300-05 NOIR BOUTON TOURN.&amp; PASS.CYL. PR A-P JPM</t>
  </si>
  <si>
    <t>116653</t>
  </si>
  <si>
    <t>ENS.EN3600-03-0A NOIR BOUTON FIXE &amp; PASS.CYL. PR A-P JPM</t>
  </si>
  <si>
    <t>SP-AUR1280-0D01</t>
  </si>
  <si>
    <t>ENTOURAGE DE PALETTE EN BOIS (RETOUR CONSIGNE)</t>
  </si>
  <si>
    <t>1430521</t>
  </si>
  <si>
    <t>ENTOURAGE DE PALETTE EN BOIS 1200 (SOUS CONSIGNE)</t>
  </si>
  <si>
    <t>112114</t>
  </si>
  <si>
    <t>JOINT EURO-PARE-DOIGT REF.5090(ETROIT+LARGE) LG: 2150 MM</t>
  </si>
  <si>
    <t>104858</t>
  </si>
  <si>
    <t>JOINT EURO-PARE-DOIGT 5090 (ETROIT+LARGE) LG: 2150 MM</t>
  </si>
  <si>
    <t>EURO-P-D. 90/90</t>
  </si>
  <si>
    <t>JOINT EURO-PARE-DOIGT REF.9090 (JT LARGE X2)</t>
  </si>
  <si>
    <t>103325</t>
  </si>
  <si>
    <t>JOINT EURO-PARE-DOIGT REF.9090 (JT LARGE X2) LG: 2150 MM</t>
  </si>
  <si>
    <t>154019</t>
  </si>
  <si>
    <t>JOINT EURO-PARE-DOIGT REF.9090 (JT LARGE X2) LG: 2500 MM</t>
  </si>
  <si>
    <t>104857</t>
  </si>
  <si>
    <t>EPD(JT LARGEX2)</t>
  </si>
  <si>
    <t>EURO PARE-PARE-DOIGT (JT LARGEX2) LG.2150 MM</t>
  </si>
  <si>
    <t>FFLZ300EFF</t>
  </si>
  <si>
    <t>EQUERRE L+Z P/VENTOUSE APPLIQUE 300 KG</t>
  </si>
  <si>
    <t>ER.28 CLE055200</t>
  </si>
  <si>
    <t>ENS.KARCHER RHODES ER.28 INOX SAT.CLE 055200 SUR ROSACE</t>
  </si>
  <si>
    <t>ER.28 CO 055200</t>
  </si>
  <si>
    <t>ENS.KARCHER RHODES ER.28 INOX CO 055200 SUR ROSACE</t>
  </si>
  <si>
    <t>ESCARGO</t>
  </si>
  <si>
    <t>CUTTER ESCARGOT IMPRIME SEPALUMIC</t>
  </si>
  <si>
    <t>E.ADH ENL.89X36</t>
  </si>
  <si>
    <t>ETIQUETTE ADH ENLEVABLE 89X36 =&gt; AGS</t>
  </si>
  <si>
    <t>ETIQPDV</t>
  </si>
  <si>
    <t>ETIQUETTES POCHETTES DEVIS</t>
  </si>
  <si>
    <t>ETIQUE</t>
  </si>
  <si>
    <t>ETIQUETTES GUIDES</t>
  </si>
  <si>
    <t>116 660</t>
  </si>
  <si>
    <t>BOITE 3000 ETIQUETTES 1 POSE DE FRONT</t>
  </si>
  <si>
    <t>4325K</t>
  </si>
  <si>
    <t>ETIQUETL60X10</t>
  </si>
  <si>
    <t>ETIQUETTES ADHESIVES 107X48,8</t>
  </si>
  <si>
    <t>ETIQUET</t>
  </si>
  <si>
    <t>ETIQ.ROUGE BLIS</t>
  </si>
  <si>
    <t>ETIQUETTE ADHÉSIVE ROUGE POUR BLISTER</t>
  </si>
  <si>
    <t>EZ211D45H30</t>
  </si>
  <si>
    <t>BUTOIR AU SOL KARCHER EZ211 DIAM.45/HT.30</t>
  </si>
  <si>
    <t>EZ211D45H50</t>
  </si>
  <si>
    <t>BUTOIR AU SOL KARCHER DIAM.45MM/HT.50MM</t>
  </si>
  <si>
    <t>EZ211D45H63</t>
  </si>
  <si>
    <t>BUTOIR AU SOL KARCHER EZ211 DIAM.45/HT.63</t>
  </si>
  <si>
    <t>ETQ ADH 100X100</t>
  </si>
  <si>
    <t>ETIQUETTE ADHESIVE VELIN TRANSFERT 100X100MM / MANDRIN 76 MM</t>
  </si>
  <si>
    <t>E100X99,2 VVP</t>
  </si>
  <si>
    <t>ETIQ.ADH.100X100 VIERGE VELIN PERM. 1000/RL MANDRIN D.40MM</t>
  </si>
  <si>
    <t>E20/150 CAMPANI</t>
  </si>
  <si>
    <t>ECLISSE ALU 20/10 BRUT 100X100X13 A 150°</t>
  </si>
  <si>
    <t>E30/150 CAMPANI</t>
  </si>
  <si>
    <t>ECLISSE ALU 30/10 BRUT 40X40X16 A 150°</t>
  </si>
  <si>
    <t>E90/30 CAMPANI</t>
  </si>
  <si>
    <t>ECLISSE ALU 30/10 BRUT 40X40X36 A 90°</t>
  </si>
  <si>
    <t>E415</t>
  </si>
  <si>
    <t>FILM ETIRABLE MANUEL REF E415</t>
  </si>
  <si>
    <t>ETQ ADH 89X27</t>
  </si>
  <si>
    <t>ETIQUETTE ADH. VELIN TRANSFERT 89X27 MM / MANDRIN 76 MM</t>
  </si>
  <si>
    <t>ET.89X27 VVP</t>
  </si>
  <si>
    <t>ETIQ.ADH.89X27 VIERGE VELIN PERM. 4500/RL MANDRIN 76MM</t>
  </si>
  <si>
    <t>PROFIL FAC</t>
  </si>
  <si>
    <t>(EN CARTON DE 160 ML)</t>
  </si>
  <si>
    <t>FACOULI</t>
  </si>
  <si>
    <t>COULIFIX  3100</t>
  </si>
  <si>
    <t>FAT3007</t>
  </si>
  <si>
    <t>ACCESSOIRE FAT</t>
  </si>
  <si>
    <t>FA1100</t>
  </si>
  <si>
    <t>1100  SELECTA  CURTAIN WALL</t>
  </si>
  <si>
    <t>FA1500</t>
  </si>
  <si>
    <t>1500   W44   CURTAIN WALL</t>
  </si>
  <si>
    <t>FA2000</t>
  </si>
  <si>
    <t>JALOUSIE WINDOW 2000   ZEPHYR</t>
  </si>
  <si>
    <t>FA2200</t>
  </si>
  <si>
    <t>SHUTTER 2200 ALISE</t>
  </si>
  <si>
    <t>FA2400</t>
  </si>
  <si>
    <t>ROLLER SHUTTER 2400</t>
  </si>
  <si>
    <t>FA2600S</t>
  </si>
  <si>
    <t>SLIDING WINDOW 2600S   SONORA</t>
  </si>
  <si>
    <t>FA3100</t>
  </si>
  <si>
    <t>3100 SLIDING WINDOW</t>
  </si>
  <si>
    <t>FA3200</t>
  </si>
  <si>
    <t>3200  SLIDING  WINDOW</t>
  </si>
  <si>
    <t>FA4200</t>
  </si>
  <si>
    <t>CASEMENT WINDOM 4200</t>
  </si>
  <si>
    <t>FA4300</t>
  </si>
  <si>
    <t>SLIDING WINDOW 4300</t>
  </si>
  <si>
    <t>FA450</t>
  </si>
  <si>
    <t>DOOR  450</t>
  </si>
  <si>
    <t>FA4500</t>
  </si>
  <si>
    <t>DOOR  4500/4500TH</t>
  </si>
  <si>
    <t>FA5000</t>
  </si>
  <si>
    <t>CASEMENT WINDOW 5000</t>
  </si>
  <si>
    <t>FA5200A</t>
  </si>
  <si>
    <t>I PROCESS ADVANCE+CASEMENT WINDOW</t>
  </si>
  <si>
    <t>FA5200C</t>
  </si>
  <si>
    <t>I PROCESS CLASSIC+CASEMENT WINDOW</t>
  </si>
  <si>
    <t>FA5200E</t>
  </si>
  <si>
    <t>I PROCESS EVOLUTION+CASEMENT WINDOW</t>
  </si>
  <si>
    <t>FA5200R</t>
  </si>
  <si>
    <t>EVOLUTION'AIR CASEMENT WINDOW</t>
  </si>
  <si>
    <t>FA5500</t>
  </si>
  <si>
    <t>BALLUSTRADE  5500   LINEA</t>
  </si>
  <si>
    <t>FA7000</t>
  </si>
  <si>
    <t>CONSERVATORIES  7000  COTTAGE</t>
  </si>
  <si>
    <t>FC0010</t>
  </si>
  <si>
    <t>FRAISEUSE COPIEUSE MANUELLE</t>
  </si>
  <si>
    <t>FC0011</t>
  </si>
  <si>
    <t>FRAISEUSE COPIEUSE ELECTRONIQUE</t>
  </si>
  <si>
    <t>FC0012</t>
  </si>
  <si>
    <t>ETAU AVEC COPIEUR</t>
  </si>
  <si>
    <t>FC0013</t>
  </si>
  <si>
    <t>SUPPORT A ROULEAUX</t>
  </si>
  <si>
    <t>PU ST 22 GRIS</t>
  </si>
  <si>
    <t>MOUSSE POLYURETHANE 15X15 A CELLULES OUVERTES (BLISTER 2X5M)</t>
  </si>
  <si>
    <t>TEXTILE13X250</t>
  </si>
  <si>
    <t>FEUILLARD TEXTILE 13 MM X 250 ML(X 8 RLX)</t>
  </si>
  <si>
    <t>TEXTILE13X500</t>
  </si>
  <si>
    <t>FEUILLARD TEXTILE 13MM X 500 ML (X8 RLX)</t>
  </si>
  <si>
    <t>FETEX13</t>
  </si>
  <si>
    <t>FEUILLARD TEXTILE 13 MM X 250 ML</t>
  </si>
  <si>
    <t>FEUILPP</t>
  </si>
  <si>
    <t>FEUILLARD PP 12X0,6X1500  DIAMETRE 335</t>
  </si>
  <si>
    <t>128 001</t>
  </si>
  <si>
    <t>FEUTRE GUIL'LINER 80 NOIR</t>
  </si>
  <si>
    <t>4845 M</t>
  </si>
  <si>
    <t>FEUTRE VISA 880 0,8 MM NOIR</t>
  </si>
  <si>
    <t>128 002</t>
  </si>
  <si>
    <t>FEUTRE GUIL'LINER 80 ROUGE</t>
  </si>
  <si>
    <t>4843 K</t>
  </si>
  <si>
    <t>FEUTRE VISA 880 0,8 MM ROUGE</t>
  </si>
  <si>
    <t>FEUTRE</t>
  </si>
  <si>
    <t>FEUTRE EPAIS</t>
  </si>
  <si>
    <t>SET FIX. EZ1065</t>
  </si>
  <si>
    <t>SET FIXATION SIMPLE/TRAVERS. KARCHER INOX EZ 1065</t>
  </si>
  <si>
    <t>FE125</t>
  </si>
  <si>
    <t>FILM ETIRABLE 23MICRON 125MM (CART 24P)</t>
  </si>
  <si>
    <t>FE300</t>
  </si>
  <si>
    <t>FILM ETIRABLE 300M X 45CM EP.23 MICRONS</t>
  </si>
  <si>
    <t>EFF-EFF 138.13</t>
  </si>
  <si>
    <t>GACHE ELECT.A RUPTURE EFF-EFF 138.13 (POUR WINKHAUS)</t>
  </si>
  <si>
    <t>FF14ATP12</t>
  </si>
  <si>
    <t>GACHE ELECT. APPLIQUE 12V EMISSION POUR A-P (ANTI-PANIQUE)</t>
  </si>
  <si>
    <t>147294</t>
  </si>
  <si>
    <t>GACHE ELECT. APPLIQUE 12V RUPTURE POUR A-P (ANTIPANIQUE)</t>
  </si>
  <si>
    <t>Q6000</t>
  </si>
  <si>
    <t>ENTREBAILLEUR FERCO REF.G21344</t>
  </si>
  <si>
    <t>FICELLE</t>
  </si>
  <si>
    <t>FICELLE PP 0.75/2 (PELOTE DE 2 KG)</t>
  </si>
  <si>
    <t>FICELLE PP 75/2</t>
  </si>
  <si>
    <t>(PAR PELOTE DE 2 KG)</t>
  </si>
  <si>
    <t>FILSV1V2010BL</t>
  </si>
  <si>
    <t>FIL ELECTR. SOUPLE 2 X 1MM BLANC X 100M</t>
  </si>
  <si>
    <t>012.3130.9</t>
  </si>
  <si>
    <t>FIL ELECT.SOUPLE 2 X 0,75 MM X 100M BLANC</t>
  </si>
  <si>
    <t>FILMPP</t>
  </si>
  <si>
    <t>FILM POLYETHYLENE DIAMETRE 20 MANDRIN 36</t>
  </si>
  <si>
    <t>FILM TT C1/105</t>
  </si>
  <si>
    <t>BOBINE FILM TRANSF.THERM.QUALITÉ CIRE PREMIUM C1/105MM X450M</t>
  </si>
  <si>
    <t>FILM ETIR 125MM</t>
  </si>
  <si>
    <t>(PAR CARTON DE 12 RLX DE 300 ML)</t>
  </si>
  <si>
    <t>115 234</t>
  </si>
  <si>
    <t>CARTON DE 24 RLX DE 300 ML (LAIZE 110 MM)</t>
  </si>
  <si>
    <t>FILM ETIR 125</t>
  </si>
  <si>
    <t>PAR CARTON DE 12 RLX DE 300ML</t>
  </si>
  <si>
    <t>FILM165</t>
  </si>
  <si>
    <t>FILM 1650 80 MICRONS TRANSPARENT 49KGS</t>
  </si>
  <si>
    <t>FILM265</t>
  </si>
  <si>
    <t>FILM 2650 80 MICRONS TRANSPARENT  50KGS</t>
  </si>
  <si>
    <t>FILM325</t>
  </si>
  <si>
    <t>FILM 3250 80 MICRONS TRANSPARENT  50KGS</t>
  </si>
  <si>
    <t>FILM380</t>
  </si>
  <si>
    <t>FILM DE PELLIPLACAGE POUR CARTON NON ENDUIT 200µ</t>
  </si>
  <si>
    <t>C2032</t>
  </si>
  <si>
    <t>GLTE LAIZE 380</t>
  </si>
  <si>
    <t>GLTE LAIZE 390</t>
  </si>
  <si>
    <t>FILM ETIR 450MM</t>
  </si>
  <si>
    <t>(PAR CARTON DE 6 ROULEAUX)</t>
  </si>
  <si>
    <t>(PAR PALETTE DE 12 CARTONS DE 6 ROULEAUX)</t>
  </si>
  <si>
    <t>PAR CARTON DE 6 RLX</t>
  </si>
  <si>
    <t>FILM ETIR.80 MI</t>
  </si>
  <si>
    <t>FILM ETIRABLE LAIZE 125 MM/ EP 80 MICRONS</t>
  </si>
  <si>
    <t>F-I.MISTRAL 5ML</t>
  </si>
  <si>
    <t>FERME-IMPOSTE SOUPLE MISTRAL CÂBLE 5 ML</t>
  </si>
  <si>
    <t>FIXCABL</t>
  </si>
  <si>
    <t>PASSE-FILS SIMPLE 12X17X20 (EX PASSCAB)</t>
  </si>
  <si>
    <t>FLASH ALU</t>
  </si>
  <si>
    <t>(PAR CARTON DE 12 BOMBES DE 400ML)</t>
  </si>
  <si>
    <t>FLASH A</t>
  </si>
  <si>
    <t>BOMBE AEROSOL FLASH ALU 400 ML</t>
  </si>
  <si>
    <t>METALISH</t>
  </si>
  <si>
    <t>FLOORMATE 20 MM</t>
  </si>
  <si>
    <t>(LOT DE 20 PLAQUES)</t>
  </si>
  <si>
    <t>FLOOR40</t>
  </si>
  <si>
    <t>(LOT DE 10 PLAQUES)</t>
  </si>
  <si>
    <t>130 003</t>
  </si>
  <si>
    <t>SURLIGNEUR GUILFLASH ORANGE</t>
  </si>
  <si>
    <t>4938 J</t>
  </si>
  <si>
    <t>SURLIGNEUR STABILO BOSS ORANGE</t>
  </si>
  <si>
    <t>130 002</t>
  </si>
  <si>
    <t>SURLIGNEUR GUILFLASH BLEU</t>
  </si>
  <si>
    <t>4936 G</t>
  </si>
  <si>
    <t>SURLIGNEUR STABILO BOSS BLEU</t>
  </si>
  <si>
    <t>130 004</t>
  </si>
  <si>
    <t>SURLIGNEUR GUILFLASH ROSE</t>
  </si>
  <si>
    <t>4923 B</t>
  </si>
  <si>
    <t>SURLIGNEUR STABILO BOSS ROSE</t>
  </si>
  <si>
    <t>130 000</t>
  </si>
  <si>
    <t>SURLIGNEUR GUILFLASH JAUNE</t>
  </si>
  <si>
    <t>4922 A</t>
  </si>
  <si>
    <t>SURLIGNEUR STABILO BOSS JAUNE</t>
  </si>
  <si>
    <t>130 006</t>
  </si>
  <si>
    <t>SURLIGNEUR GUILFLASH VERT</t>
  </si>
  <si>
    <t>4924 C</t>
  </si>
  <si>
    <t>SURLIGNEUR STABILO BOSS VERT</t>
  </si>
  <si>
    <t>FLYCITE</t>
  </si>
  <si>
    <t>FLYER POUR LE SITE</t>
  </si>
  <si>
    <t>FLYERA6</t>
  </si>
  <si>
    <t>FLYER CAMPAGNE PROMO REPIQUE (PAR 1000)</t>
  </si>
  <si>
    <t>FLYERCR</t>
  </si>
  <si>
    <t>FORMES</t>
  </si>
  <si>
    <t>POSTER FORMES VERANDAS</t>
  </si>
  <si>
    <t>1503004</t>
  </si>
  <si>
    <t>LOT DE 1000 FOURCHETTES EN PLASTIQUE</t>
  </si>
  <si>
    <t>745705</t>
  </si>
  <si>
    <t>LOT 2000 FOURCHETTES 165 MM PLASTIQUE</t>
  </si>
  <si>
    <t>FOURCHE</t>
  </si>
  <si>
    <t>FOURCHETTE EN PLASTIQUE</t>
  </si>
  <si>
    <t>FO4023</t>
  </si>
  <si>
    <t>TRAIN FRAISE 406/425/902 POUR FOM</t>
  </si>
  <si>
    <t>FO5000</t>
  </si>
  <si>
    <t>TRAIN DE FRAISES CARBURE POUR DUO 5000</t>
  </si>
  <si>
    <t>FO5072</t>
  </si>
  <si>
    <t>TRAIN DE FRAISES POUR 5072 ET 5010</t>
  </si>
  <si>
    <t>PF 568(1091504)</t>
  </si>
  <si>
    <t>FILM PROTECT.ADH./GRANITÉ 100 MM X 100 M (CARTON DE 18 RLX)</t>
  </si>
  <si>
    <t>FRNG 160µ/700MM</t>
  </si>
  <si>
    <t>FILM RETR.NEUTRE NON GLISS.160µ/LAIZE 700MM (PAR 1 TONNE)</t>
  </si>
  <si>
    <t>FRMP BARB.1700</t>
  </si>
  <si>
    <t>FILM RET.MIC.PERF.BARBIER 1700 (PAR 3 T.)</t>
  </si>
  <si>
    <t>FRMP BARB.2000</t>
  </si>
  <si>
    <t>FILM RET.MIC.PERF.BARBIER 2000 (PAR 3 T.)</t>
  </si>
  <si>
    <t>FRMP2700/70µ</t>
  </si>
  <si>
    <t>FILM RET.MIC.PERF.TYPE BL80F/70µ (75 KG)</t>
  </si>
  <si>
    <t>FRMP BARB.2700</t>
  </si>
  <si>
    <t>FILM RET.MIC.PERF.BARBIER 2700 (PAR 3T.)</t>
  </si>
  <si>
    <t>FILM N. PEBD RET.BI-OR.MIC.PERF./70µ (75 KG)</t>
  </si>
  <si>
    <t>FRMP3000/70µ</t>
  </si>
  <si>
    <t>PRMP BARB.3000</t>
  </si>
  <si>
    <t>FILM RET.MIC.PERF.BARBIER 3000 (PAR 3T.)</t>
  </si>
  <si>
    <t>FRNG160µ/2500MM</t>
  </si>
  <si>
    <t>FILM RETR.NEUTRE NON GLISS.160µ/LAIZE 2500MM (PAR 1 TONNE)</t>
  </si>
  <si>
    <t>B4430110AW1...</t>
  </si>
  <si>
    <t>B...AW1-TTRCFLATOUT TOSHIBA B-SV4 110X300AW3M1NOIR-ATT B-SV4</t>
  </si>
  <si>
    <t>0642B_37</t>
  </si>
  <si>
    <t>POIGNÉE OSIRIDE SANS MANCHE/CARRÉ 7MM LG 34MM</t>
  </si>
  <si>
    <t>0650_Z5</t>
  </si>
  <si>
    <t>MECANISME MONODIRECT. CARRÉ 7MM PR OF/OB</t>
  </si>
  <si>
    <t>0651_Z5</t>
  </si>
  <si>
    <t>MECANISME MONODIRECT. CARRÉ 7MM (OB)</t>
  </si>
  <si>
    <t>0652_Z5</t>
  </si>
  <si>
    <t>MECANISME BIDIRECT. CARRÉ 7MM (OF)</t>
  </si>
  <si>
    <t>F07</t>
  </si>
  <si>
    <t>EQUERRE EVEREST EXP 40/18</t>
  </si>
  <si>
    <t>0200/250B</t>
  </si>
  <si>
    <t>SQUADRA EVEREST EXP. 40/18 DACRAL          582 LIRES/0,0034</t>
  </si>
  <si>
    <t>F07I</t>
  </si>
  <si>
    <t>EQUERRE ALU/INOX</t>
  </si>
  <si>
    <t>0782B.32 (9010)</t>
  </si>
  <si>
    <t>POIGNEE OB POUR POIGNEE AMOVIBLE REF.0783    (POUR OB "PSY")</t>
  </si>
  <si>
    <t>0783_37</t>
  </si>
  <si>
    <t>MANCHE AMOVIBLE POUR CREMONE OF/OB       (POUR OF/OB "PSY")</t>
  </si>
  <si>
    <t>0790B_32</t>
  </si>
  <si>
    <t>CREMONE OF 2 FOURCHES (PSY)</t>
  </si>
  <si>
    <t>0792B.32</t>
  </si>
  <si>
    <t>CREMONE OF POUR POIGNEE AMOVIBLE REF.0783   (POUR OF "PSY")</t>
  </si>
  <si>
    <t>CROMONE OF 2 FOURCHES (PSY)</t>
  </si>
  <si>
    <t>F101</t>
  </si>
  <si>
    <t>COMPAS POUR VASISTAS SANS PAUMELLE</t>
  </si>
  <si>
    <t>8060</t>
  </si>
  <si>
    <t>PIVOT HAUT DORMA                           MODIF ADS = 18,60</t>
  </si>
  <si>
    <t>F103</t>
  </si>
  <si>
    <t>PIVOT HAUT POUR PORTE SECURIT ALU</t>
  </si>
  <si>
    <t>F104</t>
  </si>
  <si>
    <t>CONTACTEUR POUR GACHE ELECTRIQUE</t>
  </si>
  <si>
    <t>NF6360</t>
  </si>
  <si>
    <t>CONTACTEUR ELECTRIQUE</t>
  </si>
  <si>
    <t>F105</t>
  </si>
  <si>
    <t>ANTI-PANIQUE UN VANTAIL</t>
  </si>
  <si>
    <t>F106</t>
  </si>
  <si>
    <t>ANTI-PANIQUE FERMETURE HAUT ET BAS</t>
  </si>
  <si>
    <t>F107</t>
  </si>
  <si>
    <t>CYLINDRE SEUL POUR F.105</t>
  </si>
  <si>
    <t>CORNI 04980.20</t>
  </si>
  <si>
    <t>TRINGLE AVEC PENE LATERAL PR SERRURE 3 PTS</t>
  </si>
  <si>
    <t>F108</t>
  </si>
  <si>
    <t>TRINGLE AVEC PENE LATERAL PR SERRURE3PT*</t>
  </si>
  <si>
    <t>F108/B</t>
  </si>
  <si>
    <t>KIT POUR GUIDE TRINGLE F 108</t>
  </si>
  <si>
    <t>F109</t>
  </si>
  <si>
    <t>RENVOI POUR TIGE 419 SUR SERRURE</t>
  </si>
  <si>
    <t>F11</t>
  </si>
  <si>
    <t>COMPAS POUR VASISTAS AVEC PAUMELLES</t>
  </si>
  <si>
    <t>F110</t>
  </si>
  <si>
    <t>EQUERRE A PION EXTERIEUR MB.NC 45P</t>
  </si>
  <si>
    <t>0421</t>
  </si>
  <si>
    <t>SQUADRA MB. NC 45 P DACRAL                 603 LIRES/ 0,0034</t>
  </si>
  <si>
    <t>F110I</t>
  </si>
  <si>
    <t>EQUERRE A PION EXT. ALU/INOX</t>
  </si>
  <si>
    <t>SF114-A</t>
  </si>
  <si>
    <t>EQUERRE D'ASSEMBLAGE 450 / 463</t>
  </si>
  <si>
    <t>F114</t>
  </si>
  <si>
    <t>EQUERRE ASSEMBLAGE 450/463 (PAR 2 + VIS)</t>
  </si>
  <si>
    <t>SF114-N</t>
  </si>
  <si>
    <t>EQUERRE D'ASSEMBLAGE 450/463</t>
  </si>
  <si>
    <t>F114/A</t>
  </si>
  <si>
    <t>EQUERRE D'ASSEMBLAGE 450/463 (SEULE)</t>
  </si>
  <si>
    <t>F114P</t>
  </si>
  <si>
    <t>EQUERRE D'ASSEMBLAGE 450/463 (PREFAL)</t>
  </si>
  <si>
    <t>STAR LAT+BQ/CYL</t>
  </si>
  <si>
    <t>ANTIPANIQUE REVERS.1 PT LAT + KIT BEQ/CYL</t>
  </si>
  <si>
    <t>F115</t>
  </si>
  <si>
    <t>ANTI-PANIQUE REVERSIBLE+BEQUILLE+SERRURE</t>
  </si>
  <si>
    <t>COY464000</t>
  </si>
  <si>
    <t>ANTI PAN. STAR MODULAIRE REV.</t>
  </si>
  <si>
    <t>F115/A</t>
  </si>
  <si>
    <t>KIT PLAQUE/BEQUILLE/EUROCYL PR ANTI PANI</t>
  </si>
  <si>
    <t>F115/AB</t>
  </si>
  <si>
    <t>BOITIER + BARRE DE POUSSEE PR A.P. STAR</t>
  </si>
  <si>
    <t>COY464010</t>
  </si>
  <si>
    <t>BARRE HORIZ PR A.P. STAR CORNI</t>
  </si>
  <si>
    <t>F115/B</t>
  </si>
  <si>
    <t>BARRE HORIZONTALE PR ANTI PANIQUE STAR</t>
  </si>
  <si>
    <t>F115/B1</t>
  </si>
  <si>
    <t>BARRE DE POUSSEE POUR A.P LONGUEUR 790</t>
  </si>
  <si>
    <t>F115/B2</t>
  </si>
  <si>
    <t>BARRE DE POUSSEE POUR A.P. LONGUEUR 990</t>
  </si>
  <si>
    <t>F115/B3</t>
  </si>
  <si>
    <t>BARRE DE POUSSEE POUR A.P. LONGUEUR 1190</t>
  </si>
  <si>
    <t>COY464050+ DCYL</t>
  </si>
  <si>
    <t>KIT BEQUIL + CYL STAR CORNI</t>
  </si>
  <si>
    <t>F115/C</t>
  </si>
  <si>
    <t>BEQUILLE + EUROCYLINDRE PR A.P. STAR</t>
  </si>
  <si>
    <t>F115/D</t>
  </si>
  <si>
    <t>BEQUILLE POUR ANTI PANIQUE</t>
  </si>
  <si>
    <t>9510 FEB</t>
  </si>
  <si>
    <t>F115/E</t>
  </si>
  <si>
    <t>CYLINDRE POUR ANTI PANIQUE</t>
  </si>
  <si>
    <t>160 FEB</t>
  </si>
  <si>
    <t>F115D</t>
  </si>
  <si>
    <t>ANTI-PANIQUE 1 VTL+SERRURE+BEQUILLE D.P</t>
  </si>
  <si>
    <t>F115D/A</t>
  </si>
  <si>
    <t>BOITE DE MANOEUVRE A.P 1 VTL DROITE</t>
  </si>
  <si>
    <t>F115G</t>
  </si>
  <si>
    <t>ANTI-PANIQUE 1 VTL+SERRURE+BEQUILLE G.P</t>
  </si>
  <si>
    <t>F115G/A</t>
  </si>
  <si>
    <t>BOITE DE MANOEUVRE A.P 1 VTL GAUCHE</t>
  </si>
  <si>
    <t>F1152</t>
  </si>
  <si>
    <t>BARRE DE POUSSEE POUR AP LONGUEUR 990</t>
  </si>
  <si>
    <t>STAR 2 PT H &amp; B</t>
  </si>
  <si>
    <t>ANTI-PANIQUE REVERSIBLE + PENES HAUT &amp; BAS</t>
  </si>
  <si>
    <t>F116</t>
  </si>
  <si>
    <t>ANTI-PANIQUE REVERSIBLE PENE HAUT ET BAS</t>
  </si>
  <si>
    <t>F116/A</t>
  </si>
  <si>
    <t>BOITIER ANTIPANIQUE REVERSIBLE</t>
  </si>
  <si>
    <t>COY464022</t>
  </si>
  <si>
    <t>KIT TRINGLES VERT H/B 2,20 M</t>
  </si>
  <si>
    <t>F116/B</t>
  </si>
  <si>
    <t>TRINGLES PR A.P. STAR MODULAIRE</t>
  </si>
  <si>
    <t>COY464020</t>
  </si>
  <si>
    <t>PENES HT &amp; BAS PR A.P. STAR</t>
  </si>
  <si>
    <t>F116/G</t>
  </si>
  <si>
    <t>GACHE + 4 CALES POUR A.P.</t>
  </si>
  <si>
    <t>F116/T1</t>
  </si>
  <si>
    <t>TRINGLE VERTICALE POUR A.P. HAUTEUR 220</t>
  </si>
  <si>
    <t>F116/T2</t>
  </si>
  <si>
    <t>TRINGLE VERTICALE POUR A.P. HAUTEUR 240</t>
  </si>
  <si>
    <t>F116/T3</t>
  </si>
  <si>
    <t>TRINGLE VERTICALE POUR A.P. HAUTEUR 260</t>
  </si>
  <si>
    <t>F116/T4</t>
  </si>
  <si>
    <t>TRINGLE VERTICALE POUR A.P. HAUTEUR 280</t>
  </si>
  <si>
    <t>F116D</t>
  </si>
  <si>
    <t>ANTI-PANIQUE POUR VTL S.F (H &amp; B) D.P</t>
  </si>
  <si>
    <t>F116D/A</t>
  </si>
  <si>
    <t>BOITE DE MANOEUVRE VTL SEMI.FIXE DROITE</t>
  </si>
  <si>
    <t>F116G</t>
  </si>
  <si>
    <t>ANTI-PANIQUE POUR VTL S.F (H &amp; B) G.P</t>
  </si>
  <si>
    <t>F116G/A</t>
  </si>
  <si>
    <t>BOITE DE MANOEUVRE VTL SEMI.FIXE GAUCHE</t>
  </si>
  <si>
    <t>111343</t>
  </si>
  <si>
    <t>PIVOT HAUT SEPHDAR</t>
  </si>
  <si>
    <t>F117</t>
  </si>
  <si>
    <t>PIVOT HAUT POUR VA ET VIENT</t>
  </si>
  <si>
    <t>102032</t>
  </si>
  <si>
    <t>JEU DE TRINGLES T.E.G POUR 982/30</t>
  </si>
  <si>
    <t>F118</t>
  </si>
  <si>
    <t>TRINGLE DE SERRURE HAUT &amp; BAS</t>
  </si>
  <si>
    <t>F12/B</t>
  </si>
  <si>
    <t>SACHET ACC 4 PAUMELLES POUR F 12 BIS</t>
  </si>
  <si>
    <t>SF121</t>
  </si>
  <si>
    <t>SACHET ACCESSOIRE/ 4 PAUMELLES</t>
  </si>
  <si>
    <t>F121</t>
  </si>
  <si>
    <t>SACHET ACCESSOIRES/4 PAUMELLES</t>
  </si>
  <si>
    <t>F1355</t>
  </si>
  <si>
    <t>LIMITATEUR D'OUVERTURE*</t>
  </si>
  <si>
    <t>F1355 SAVIO</t>
  </si>
  <si>
    <t>LIMITATEUR D'OUVERTURE</t>
  </si>
  <si>
    <t>1407I.05</t>
  </si>
  <si>
    <t>PAIRE DE PAUMELLES PR MECANISME O.B.(G3)</t>
  </si>
  <si>
    <t>1407</t>
  </si>
  <si>
    <t>PAIRE DE PAUMELLES POUR MECANISME O.B.</t>
  </si>
  <si>
    <t>1407I.32</t>
  </si>
  <si>
    <t>PAIRE DE PAUMELLES PR MECANISME O.B.(G3)         4,76 EUROS</t>
  </si>
  <si>
    <t>F1407I</t>
  </si>
  <si>
    <t>PAIRE DE PAUMELLES PR MECANISME O.B (G3)</t>
  </si>
  <si>
    <t>1407I.37</t>
  </si>
  <si>
    <t>1407I</t>
  </si>
  <si>
    <t>PAIRE DE PAUMELLES POUR MECANISME OB (G3)</t>
  </si>
  <si>
    <t>1407.15</t>
  </si>
  <si>
    <t>F1407I.G5</t>
  </si>
  <si>
    <t>1407I-1247</t>
  </si>
  <si>
    <t>PAIRE DE PAUMELLE POUR MECANISME O.B (G3)</t>
  </si>
  <si>
    <t>1407.06</t>
  </si>
  <si>
    <t>1452BI</t>
  </si>
  <si>
    <t>COMPAS COURT PR MECANISME O.B. "G3"</t>
  </si>
  <si>
    <t>1452B</t>
  </si>
  <si>
    <t>F1452BI</t>
  </si>
  <si>
    <t>1452CI</t>
  </si>
  <si>
    <t>COMPAS MOYEN PR MECANISME O.B. "G3"</t>
  </si>
  <si>
    <t>F1452CI</t>
  </si>
  <si>
    <t>1452D</t>
  </si>
  <si>
    <t>COMPAS LONG PR MECANISME O.B. "G3"                7,98 EUROS</t>
  </si>
  <si>
    <t>1455</t>
  </si>
  <si>
    <t>COMPAS ADDITIONNEL PR OB"G3"(OUV.1200/1700)</t>
  </si>
  <si>
    <t>1459_Z5</t>
  </si>
  <si>
    <t>COMPAS LIMITATEUR D'OUVERTURE AVEC FREIN</t>
  </si>
  <si>
    <t>0900</t>
  </si>
  <si>
    <t>SQUADRETTA AD ANGOLAZIONE VARIABILE        2473 LIRES/0,0034</t>
  </si>
  <si>
    <t>F15</t>
  </si>
  <si>
    <t>EQUERRE F.07 VARIABLE</t>
  </si>
  <si>
    <t>1563I.00</t>
  </si>
  <si>
    <t>AXE DE CONNEXION AVEC GUIDE POUR TRINGLE POLYAMIDE</t>
  </si>
  <si>
    <t>1593I.00</t>
  </si>
  <si>
    <t>AXE EXCENTRIQUE AVEC GUIDE DE FERM. SUPPL. PR TR. POLYAMIDE</t>
  </si>
  <si>
    <t>F16X850</t>
  </si>
  <si>
    <t>FEUILLARD 16MMX1100M RESISTANCE 450KG</t>
  </si>
  <si>
    <t>1606_Z5</t>
  </si>
  <si>
    <t>GACHE POUR SEUIL 5281 (PR OUVRANT CACHÉ)</t>
  </si>
  <si>
    <t>1626</t>
  </si>
  <si>
    <t>VERROU CENTRAL                                    2,94 EUROS</t>
  </si>
  <si>
    <t>1636C.Z5</t>
  </si>
  <si>
    <t>KIT GACHE SECURITÉ + AXE CONNEXION/GUIDE</t>
  </si>
  <si>
    <t>1746</t>
  </si>
  <si>
    <t>1843.L5</t>
  </si>
  <si>
    <t>CREMONE RAMSES A CLE (ENCOMBREMENT REDUIT)        7,25 EUROS</t>
  </si>
  <si>
    <t>1843.32</t>
  </si>
  <si>
    <t>CREMONE RAMSES A CLE (ENCOMBREMENT REDUIT)</t>
  </si>
  <si>
    <t>1843.37</t>
  </si>
  <si>
    <t>1841</t>
  </si>
  <si>
    <t>CREMONE RAMSES OF A CLÉ 2 FOURCHES</t>
  </si>
  <si>
    <t>1843.16</t>
  </si>
  <si>
    <t>CREMONE RAMSES A CLE LAITON (ENCOMBREMENT REDUIT)</t>
  </si>
  <si>
    <t>1843_G5</t>
  </si>
  <si>
    <t>1843.03</t>
  </si>
  <si>
    <t>CREMONE RAMSES OF 2 FOURCHES INOX PVD</t>
  </si>
  <si>
    <t>1843</t>
  </si>
  <si>
    <t>CREMONE OF A CLE 2 FOURCHES</t>
  </si>
  <si>
    <t>88604 SANS AXE</t>
  </si>
  <si>
    <t>GALET SANS AXE 653DN</t>
  </si>
  <si>
    <t>F19</t>
  </si>
  <si>
    <t>GALET PR PORTE REPLIABLE SUSPENDUE SS AX</t>
  </si>
  <si>
    <t>F19CC</t>
  </si>
  <si>
    <t>CALE TRAV. HTE VANTAIL SUSPENDU S.2600L</t>
  </si>
  <si>
    <t>CALE ALU TRAV.HTE VANT.SUSPENDU S.2600 (2686) DIM.100X23X12</t>
  </si>
  <si>
    <t>F19CC26</t>
  </si>
  <si>
    <t>CALE TRAV. HTE VANTAIL SUSPENDU S.2600 (2686)</t>
  </si>
  <si>
    <t>F19CC31</t>
  </si>
  <si>
    <t>CALE TRAV. HTE VANTAIL SUSPENDU S.3100</t>
  </si>
  <si>
    <t>0653D</t>
  </si>
  <si>
    <t>MONTURE MANTION 0653D</t>
  </si>
  <si>
    <t>88605 AVEC AXE</t>
  </si>
  <si>
    <t>GALET AVEC AXE 653D POUR PORTE COUL. SUSPENDUE</t>
  </si>
  <si>
    <t>F19S</t>
  </si>
  <si>
    <t>GALET PR PORTE COUL SUSPENDUE AVEC AXE</t>
  </si>
  <si>
    <t>F201</t>
  </si>
  <si>
    <t>GACHE UN VANTAIL AVEC ROULEAU</t>
  </si>
  <si>
    <t>F202</t>
  </si>
  <si>
    <t>GACHE DEUX VANTAUX AVEC EMBOUT F.50</t>
  </si>
  <si>
    <t>F21</t>
  </si>
  <si>
    <t>EMBOUT DE SEUIL 410/411/429               + VALUE COND 0,05F</t>
  </si>
  <si>
    <t>EMBOUT INT DE SEUIL 410-411-429*</t>
  </si>
  <si>
    <t>F2101</t>
  </si>
  <si>
    <t>*TRAVERSE DORMANT JALOUSIE</t>
  </si>
  <si>
    <t>F2102</t>
  </si>
  <si>
    <t>*MONTANT DORMANT JALOUSIE</t>
  </si>
  <si>
    <t>F2103</t>
  </si>
  <si>
    <t>*CLOSOIR MONT.DORMANT JALOUSIE</t>
  </si>
  <si>
    <t>F2104</t>
  </si>
  <si>
    <t>*PROFIL DE LIAISON JALOUSIE</t>
  </si>
  <si>
    <t>F2105</t>
  </si>
  <si>
    <t>*PIECE D'APPUI POUR JALOUSIE</t>
  </si>
  <si>
    <t>F2106</t>
  </si>
  <si>
    <t>*LISSE HAUTE DE POSE JALOUSIE</t>
  </si>
  <si>
    <t>F22</t>
  </si>
  <si>
    <t>EMBOUT DE RECUPERATION D'EAU              + VALUE COND 0,04F</t>
  </si>
  <si>
    <t>EMBOUT DE RECUPERATION D'EAU</t>
  </si>
  <si>
    <t>F23</t>
  </si>
  <si>
    <t>CREMONE, AVEC RODILLO, AVEC VIS</t>
  </si>
  <si>
    <t>F23/A</t>
  </si>
  <si>
    <t>CREMONE A LEVER</t>
  </si>
  <si>
    <t>F24</t>
  </si>
  <si>
    <t>ROULEAU DE GACHE</t>
  </si>
  <si>
    <t>F25</t>
  </si>
  <si>
    <t>RODILLO DE CREMONE</t>
  </si>
  <si>
    <t>F28</t>
  </si>
  <si>
    <t>CONTRE CALE D ACCESSOIRE POUR VIS M4</t>
  </si>
  <si>
    <t>SF29</t>
  </si>
  <si>
    <t>CONTRE CALE D'ACCESSOIRE ACIER</t>
  </si>
  <si>
    <t>9084</t>
  </si>
  <si>
    <t>CAMMES PICCOLA PER CERNIERA</t>
  </si>
  <si>
    <t>F29</t>
  </si>
  <si>
    <t>CONTRE-CALE D'ACCESSOIRE ACIER</t>
  </si>
  <si>
    <t>F291</t>
  </si>
  <si>
    <t>GACHE DE PORTE UN VANTAIL INOX</t>
  </si>
  <si>
    <t>SF31</t>
  </si>
  <si>
    <t>ASSEMBLAGE 403 / SEUIL 410 411 429</t>
  </si>
  <si>
    <t>F31</t>
  </si>
  <si>
    <t>ASSEMBLAGE 403/SEUIL  410-411-429*</t>
  </si>
  <si>
    <t>3223B</t>
  </si>
  <si>
    <t>COMPAS COURT HT:150MM POUR CH. A SOUFFLET</t>
  </si>
  <si>
    <t>SF34</t>
  </si>
  <si>
    <t>FIXATION SOCLE 408</t>
  </si>
  <si>
    <t>F34</t>
  </si>
  <si>
    <t>FIXATION SOCLE 408*</t>
  </si>
  <si>
    <t>F3717A</t>
  </si>
  <si>
    <t>VERROU DE PORTE A PLAQUER FAPIM LG.675 MM</t>
  </si>
  <si>
    <t>F3717B</t>
  </si>
  <si>
    <t>VERROU DE PORTE A PLAQUER FAPIM LG: 675 MM</t>
  </si>
  <si>
    <t>F3717N</t>
  </si>
  <si>
    <t>FA3726N</t>
  </si>
  <si>
    <t>VERROU ATLAS A CLE 250MM NOIR</t>
  </si>
  <si>
    <t>105677</t>
  </si>
  <si>
    <t>VERROU FAPIM EN APPLIQUE 250 MM A CLÉ</t>
  </si>
  <si>
    <t>3834C</t>
  </si>
  <si>
    <t>VERROU A ENFILER AVEC EMBOUT EN ACIER</t>
  </si>
  <si>
    <t>F3835</t>
  </si>
  <si>
    <t>RALLONGE POUR VERROU 3834C</t>
  </si>
  <si>
    <t>SF42</t>
  </si>
  <si>
    <t>CAVALIER POUR TRAVERSE OU MONTANT 415</t>
  </si>
  <si>
    <t>F42</t>
  </si>
  <si>
    <t>CAVALIER POUR TRAVERSE MONTANT 415 *4040</t>
  </si>
  <si>
    <t>F42/B</t>
  </si>
  <si>
    <t>AXE DE F42</t>
  </si>
  <si>
    <t>SF43</t>
  </si>
  <si>
    <t>CAVALIER POUR TRAVERSE OU MONTANT 405</t>
  </si>
  <si>
    <t>F43</t>
  </si>
  <si>
    <t>CAVALIER POUR TRAVERSE 405 *</t>
  </si>
  <si>
    <t>F45</t>
  </si>
  <si>
    <t>EQUERRE DE RENFORT POUR 414 &amp; 415</t>
  </si>
  <si>
    <t>F4528</t>
  </si>
  <si>
    <t>*COUVRE JOINT 15/30</t>
  </si>
  <si>
    <t>F51</t>
  </si>
  <si>
    <t>BOUCHON POUR O.F 2 VANTAUX                 + VALUE COND 0,05</t>
  </si>
  <si>
    <t>BOUCHON POUR O.F 2 VANTAUX*</t>
  </si>
  <si>
    <t>F515</t>
  </si>
  <si>
    <t>PIVOT BASCULANT AVEC FOURRURE ET VIS*</t>
  </si>
  <si>
    <t>PIVOT BASCULANT AVEC FOURRURE ET VIS</t>
  </si>
  <si>
    <t>F515/A</t>
  </si>
  <si>
    <t>PIVOT POUR F 515</t>
  </si>
  <si>
    <t>F515/B</t>
  </si>
  <si>
    <t>JEU DE 4 FOURRURES POUR F 515</t>
  </si>
  <si>
    <t>F515/B1</t>
  </si>
  <si>
    <t>FOURRURE POUR CHASSIS DROIT</t>
  </si>
  <si>
    <t>F515/B2</t>
  </si>
  <si>
    <t>FOURRURE POUR DORMANT DROIT</t>
  </si>
  <si>
    <t>F515/B3</t>
  </si>
  <si>
    <t>FOURRURE POUR CHASSIS GAUCHE</t>
  </si>
  <si>
    <t>F515/B4</t>
  </si>
  <si>
    <t>FOURRURE POUR DORMANT GAUCHE</t>
  </si>
  <si>
    <t>F515/C</t>
  </si>
  <si>
    <t>JEU DE 8 VIS POUR PIVOT F 515</t>
  </si>
  <si>
    <t>F515/D</t>
  </si>
  <si>
    <t>JEU DE 4 FOURRURES + 8 VIS POUR F515</t>
  </si>
  <si>
    <t>F515/P</t>
  </si>
  <si>
    <t>CONE POUR PIVOT F515 (PIVOTANT VERTICAL)</t>
  </si>
  <si>
    <t>F52</t>
  </si>
  <si>
    <t>TAPEE POUR 1629 ET 1080</t>
  </si>
  <si>
    <t>F54</t>
  </si>
  <si>
    <t>BROSSE ENJOLIVEUR</t>
  </si>
  <si>
    <t>5291650N</t>
  </si>
  <si>
    <t>F54M</t>
  </si>
  <si>
    <t>JOINT BROSSE 12MM LONG 10 ML</t>
  </si>
  <si>
    <t>F55</t>
  </si>
  <si>
    <t>PAUMELLES****</t>
  </si>
  <si>
    <t>F57</t>
  </si>
  <si>
    <t>F57TH</t>
  </si>
  <si>
    <t>JOINT DE BATTUE POUR PORTE THERMIQUE</t>
  </si>
  <si>
    <t>F58</t>
  </si>
  <si>
    <t>JOINT DE BATTUE POUR OSCILLO-BATTANT *</t>
  </si>
  <si>
    <t>F59</t>
  </si>
  <si>
    <t>PIVOT HAUT VA-ET-VIENT AVEC VISSERIE</t>
  </si>
  <si>
    <t>STREMLER2260.36</t>
  </si>
  <si>
    <t>SERRURE STREMLER 1 PT 1/2 TOUR REF.2260.36.0</t>
  </si>
  <si>
    <t>STR2606</t>
  </si>
  <si>
    <t>F60</t>
  </si>
  <si>
    <t>SERRURE INOX AVEC PENE DEMI-TOUR*SUPP*</t>
  </si>
  <si>
    <t>SR2260360</t>
  </si>
  <si>
    <t>SERRURE STREMLER  2260_36 POUR F60</t>
  </si>
  <si>
    <t>F60/A</t>
  </si>
  <si>
    <t>SERRURE STREMLER 2260.36 POUR F60</t>
  </si>
  <si>
    <t>F60/30</t>
  </si>
  <si>
    <t>SERRURE INOX AVEC PENE DEMI-TOUR 30MM</t>
  </si>
  <si>
    <t>F601</t>
  </si>
  <si>
    <t>CYLINDRE 60 MM POUR F 60</t>
  </si>
  <si>
    <t>F62</t>
  </si>
  <si>
    <t>BEQUIL.,ROSACE SERT,CARRE 8M/M(VOIR4560)</t>
  </si>
  <si>
    <t>F64</t>
  </si>
  <si>
    <t>PIVOT BAS VA-ET-VIENT AVEC EQUERRE</t>
  </si>
  <si>
    <t>148689</t>
  </si>
  <si>
    <t>BRAS DU BAS MUSTAD AXE CARRE</t>
  </si>
  <si>
    <t>F64/A</t>
  </si>
  <si>
    <t>PIVOT BAS VA-ET-VIENT</t>
  </si>
  <si>
    <t>F65</t>
  </si>
  <si>
    <t>PIVOT HAUT SIMPLE ACTION</t>
  </si>
  <si>
    <t>PIVOT HAUT SIMPLE ACTION* REMPL / 45465*</t>
  </si>
  <si>
    <t>F66D</t>
  </si>
  <si>
    <t>PIVOT BAS SIMPLE ACTION *REMPL/45466D*</t>
  </si>
  <si>
    <t>PIVOT BAS SIMPLE ACTION POUR PORTE D.T</t>
  </si>
  <si>
    <t>F66G</t>
  </si>
  <si>
    <t>PIVOT BAS SIMPLE ACTION *REMPL / 45466G*</t>
  </si>
  <si>
    <t>PIVOT BAS SIMPLE ACTION POUR PORTE G.T</t>
  </si>
  <si>
    <t>F68</t>
  </si>
  <si>
    <t>GACHE DE SERRURE POUR F.87 ET F.78</t>
  </si>
  <si>
    <t>D773ABA</t>
  </si>
  <si>
    <t>F-P. TS77 N°3 BRAS SANS ARRET</t>
  </si>
  <si>
    <t>F71</t>
  </si>
  <si>
    <t>FERME PORTE HAUT AVEC BRAS D'ARRET 90</t>
  </si>
  <si>
    <t>D773BBA</t>
  </si>
  <si>
    <t>FERME PORTE TS77/3 AVEC BRAS NORMAL</t>
  </si>
  <si>
    <t>LEHL010</t>
  </si>
  <si>
    <t>D773N</t>
  </si>
  <si>
    <t>TS 77</t>
  </si>
  <si>
    <t>FERME PORTE TS77/3 AVEC BRAS SANS ARRET</t>
  </si>
  <si>
    <t>D77ABA</t>
  </si>
  <si>
    <t>FERME-PORTE DORMA TS 77/3 BRAS D'ARRET</t>
  </si>
  <si>
    <t>D77BLBA</t>
  </si>
  <si>
    <t>FERME-PORTE DORMA TS77/3 BRAS D'ARRET</t>
  </si>
  <si>
    <t>D77NBA</t>
  </si>
  <si>
    <t>SF710</t>
  </si>
  <si>
    <t>CALE DE BLOOM</t>
  </si>
  <si>
    <t>F710</t>
  </si>
  <si>
    <t>GS500390+AC+PI</t>
  </si>
  <si>
    <t>FR.SOL GEZE TS500 EN3 A90°+AXE CARRE+PL.INOX</t>
  </si>
  <si>
    <t>090.410+090.415</t>
  </si>
  <si>
    <t>FREIN SOL AXE CARRE MAB.7210/R 105°+ PLAQUE INOX</t>
  </si>
  <si>
    <t>F72</t>
  </si>
  <si>
    <t>FERME PORTE BAS AVEC ARRET FORCE N3</t>
  </si>
  <si>
    <t>F72/A</t>
  </si>
  <si>
    <t>FREIN BTS 84 AXE CARRE ARRET 90° OU 105°</t>
  </si>
  <si>
    <t>DORMA BTS 84  **92372/A**</t>
  </si>
  <si>
    <t>F72/B</t>
  </si>
  <si>
    <t>PLAQUE INOX BTS 84</t>
  </si>
  <si>
    <t>PLAQUE INOX BTS 84   ** 92372/B **</t>
  </si>
  <si>
    <t>F72/105</t>
  </si>
  <si>
    <t>FERME PORTE BAS AVEC ARRET FORCE 3 A105</t>
  </si>
  <si>
    <t>F72/90</t>
  </si>
  <si>
    <t>FERME PORTE BAS AVEC ARRET N3 90*92372</t>
  </si>
  <si>
    <t>TS500NV COMPLET</t>
  </si>
  <si>
    <t>FR.SOL GEZE TS500NV 1-4 A90°+AXE CARRE+PL.INOX</t>
  </si>
  <si>
    <t>GS5003SA+AC+PI</t>
  </si>
  <si>
    <t>FR.SOL GEZE TS500 EN3 SANS ARRET+AXE CARRÉ+PL.INOX</t>
  </si>
  <si>
    <t>RE3005/KA</t>
  </si>
  <si>
    <t>ENTREE CYLINDRE ADHESIVE 3005/K ARGENT</t>
  </si>
  <si>
    <t>1080900</t>
  </si>
  <si>
    <t>ROSACE ADHESIVE</t>
  </si>
  <si>
    <t>F73</t>
  </si>
  <si>
    <t>ENTREE DE CYLINDRE</t>
  </si>
  <si>
    <t>S.260/7</t>
  </si>
  <si>
    <t>1080904</t>
  </si>
  <si>
    <t>ENTRÉE DE CYLINDRE</t>
  </si>
  <si>
    <t>RE3005/KBL</t>
  </si>
  <si>
    <t>ENTREE CYLINDRE ADHESIVE 3005/K BLANC</t>
  </si>
  <si>
    <t>1080902</t>
  </si>
  <si>
    <t>RE3005/KN</t>
  </si>
  <si>
    <t>ENTREE CYLINDRE ADHESIVE 3005/K NOIR</t>
  </si>
  <si>
    <t>1080901</t>
  </si>
  <si>
    <t>1080909</t>
  </si>
  <si>
    <t>ROSACE ADHESIVE (ADHESIF FOURNI A PART)</t>
  </si>
  <si>
    <t>2100B.16</t>
  </si>
  <si>
    <t>ENTREE DE CYLINDRE EUROPEEN LAITON PVD</t>
  </si>
  <si>
    <t>2100B.03</t>
  </si>
  <si>
    <t>ENTREE DE CYLINDRE EUROPEEN INOX PVD</t>
  </si>
  <si>
    <t>F73B</t>
  </si>
  <si>
    <t>ENTREE DE CYLINDRE BEZAULT</t>
  </si>
  <si>
    <t>ENTREE DE CYLINDRE BORGNE ADHESIVE</t>
  </si>
  <si>
    <t>0022020</t>
  </si>
  <si>
    <t>ROSACE BORGNE ADHESIVE</t>
  </si>
  <si>
    <t>FF1279</t>
  </si>
  <si>
    <t>ROSACE IKON PROTECTION PLUIE CYL EUROP.</t>
  </si>
  <si>
    <t>F74</t>
  </si>
  <si>
    <t>GACHE DE SERRURE POUR F77, F89, F78</t>
  </si>
  <si>
    <t>F75</t>
  </si>
  <si>
    <t>PAUMELLE HAUTE POUR REPLIABLE AVEC AXE</t>
  </si>
  <si>
    <t>SF751</t>
  </si>
  <si>
    <t>AXE POUR F 75</t>
  </si>
  <si>
    <t>F751</t>
  </si>
  <si>
    <t>AXE HAUT POUR PORTE REPLIABLE + DOUILLE</t>
  </si>
  <si>
    <t>F751/A</t>
  </si>
  <si>
    <t>AXE HAUT POUR PORTE REPLIABLE</t>
  </si>
  <si>
    <t>6689_88</t>
  </si>
  <si>
    <t>BOCCOLA PER PORTONI NYLON      NERO</t>
  </si>
  <si>
    <t>F751/B</t>
  </si>
  <si>
    <t>DOUILLE PLASTIQUE POUR AXE DE REPLIABLE</t>
  </si>
  <si>
    <t>DOUILLE PLASTIQUE</t>
  </si>
  <si>
    <t>F752</t>
  </si>
  <si>
    <t>PAUMELLE ALU</t>
  </si>
  <si>
    <t>F76</t>
  </si>
  <si>
    <t>PAUMELLE BASSE POUR REPLIABLE AVEC AXE</t>
  </si>
  <si>
    <t>SF761</t>
  </si>
  <si>
    <t>AXE POUR F 76</t>
  </si>
  <si>
    <t>F761</t>
  </si>
  <si>
    <t>AXE BAS POUR PORTE REPLIABLE + DOUILLE</t>
  </si>
  <si>
    <t>F761/A</t>
  </si>
  <si>
    <t>AXE POUR F76</t>
  </si>
  <si>
    <t>F77</t>
  </si>
  <si>
    <t>SERRURE 1 POINT POUR VA-ET-VIENT</t>
  </si>
  <si>
    <t>F77C</t>
  </si>
  <si>
    <t>SERRURE CORNI ART.984.00.30</t>
  </si>
  <si>
    <t>SERRURE 1 POINT AVEC CYLINDRE</t>
  </si>
  <si>
    <t>F77C/A</t>
  </si>
  <si>
    <t>COFFRE DE SERRURE 1 POINT F77/C S/CYLIND</t>
  </si>
  <si>
    <t>F77C25</t>
  </si>
  <si>
    <t>SERRURE 1 POINT*</t>
  </si>
  <si>
    <t>F77C30</t>
  </si>
  <si>
    <t>F78</t>
  </si>
  <si>
    <t>SERRURE 3 POINTS AVEC PENE DEMI-TOUR</t>
  </si>
  <si>
    <t>F79</t>
  </si>
  <si>
    <t>*POIGNEE BANDEAU</t>
  </si>
  <si>
    <t>SF791</t>
  </si>
  <si>
    <t>EMBOUT SUPPORT POIGNEE BANDEAU</t>
  </si>
  <si>
    <t>F791</t>
  </si>
  <si>
    <t>*EMBOUT SUPPORT POIGNEE BANDEAU</t>
  </si>
  <si>
    <t>F792</t>
  </si>
  <si>
    <t>*PLAT 100X8 LG 800 POUR POIGNEE BANDEAU</t>
  </si>
  <si>
    <t>F80</t>
  </si>
  <si>
    <t>SERRURE HAUT &amp; BAS</t>
  </si>
  <si>
    <t>F80/A</t>
  </si>
  <si>
    <t>COFFRE DE SERRURE HAUT &amp; BAS</t>
  </si>
  <si>
    <t>SF81</t>
  </si>
  <si>
    <t>EQUERRE POUR F 64</t>
  </si>
  <si>
    <t>F81</t>
  </si>
  <si>
    <t>EQUERRE POUR F.64</t>
  </si>
  <si>
    <t>3070</t>
  </si>
  <si>
    <t>BEQU. DOUBLE EC:40/48 CARRE 8  ARGENT</t>
  </si>
  <si>
    <t>F82</t>
  </si>
  <si>
    <t>BEQUILLE DOUBLE *</t>
  </si>
  <si>
    <t>BEQU. DOUBLE EC:40/48 CARRE 8  BRONZE AE6</t>
  </si>
  <si>
    <t>BEQ. DOUBLE EC:40/48 CARRE 8   BLANC 9010</t>
  </si>
  <si>
    <t>BEQ. DOUBLE EC:40/48 CARRE 8   NOIR ANODISE</t>
  </si>
  <si>
    <t>BEQ. DOUBLE EC:40/48 CARRE 8   CHAMPAGNE</t>
  </si>
  <si>
    <t>BEQUILLE DOUBLE EC : 40/48     BRUT</t>
  </si>
  <si>
    <t>BEQUILLE DOUBLE</t>
  </si>
  <si>
    <t>SF83</t>
  </si>
  <si>
    <t>CAVALIER POUR 408 409</t>
  </si>
  <si>
    <t>F83</t>
  </si>
  <si>
    <t>CAVALIER POUR 408-409*</t>
  </si>
  <si>
    <t>111978</t>
  </si>
  <si>
    <t>BOITIER CREMONE POMPIER GRIS 9006</t>
  </si>
  <si>
    <t>111987</t>
  </si>
  <si>
    <t>BOITIER CREMONE POMPIER BLANC 9010</t>
  </si>
  <si>
    <t>111986</t>
  </si>
  <si>
    <t>BOITIER CREMONE POMPIER NOIR 9005</t>
  </si>
  <si>
    <t>112008</t>
  </si>
  <si>
    <t>TRINGLE P/CREMONE POMPIER GRIS 9006</t>
  </si>
  <si>
    <t>112022</t>
  </si>
  <si>
    <t>TRINGLE P/CREMONE POMPIER BLANC 9010</t>
  </si>
  <si>
    <t>112014</t>
  </si>
  <si>
    <t>TRINGLE P/CREMONE POMPIER NOIR 9005</t>
  </si>
  <si>
    <t>S326</t>
  </si>
  <si>
    <t>GACHE POUR VERROU F 69</t>
  </si>
  <si>
    <t>F84</t>
  </si>
  <si>
    <t>**GACHE POUR VERROU F.69** SUPP F96/C</t>
  </si>
  <si>
    <t>111991</t>
  </si>
  <si>
    <t>KIT PENE HAUT/BAS GRIS 9006 + GACHE</t>
  </si>
  <si>
    <t>112006</t>
  </si>
  <si>
    <t>KIT PENE HAUT/BAS BLANC 9010 + GACHE</t>
  </si>
  <si>
    <t>111992</t>
  </si>
  <si>
    <t>KIT PENE HAUT/BAS NOIR 9005 + GACHE</t>
  </si>
  <si>
    <t>8521_32</t>
  </si>
  <si>
    <t>GACHE EL.D'OUVERTURE SS ANTI-REP AV.DEBL</t>
  </si>
  <si>
    <t>8521_G6</t>
  </si>
  <si>
    <t>GACHE EL.D'OUVERTURE SANS ANTI-REPETEUR,AVEC DEBLOCAGE</t>
  </si>
  <si>
    <t>FA8580BL</t>
  </si>
  <si>
    <t>MANOEUVRE POMME ROTATIVE+CLE EXT BLANC 9010</t>
  </si>
  <si>
    <t>FAPIM 8585</t>
  </si>
  <si>
    <t>BOUTON DE TIRAGE ET CYLINDRE</t>
  </si>
  <si>
    <t>118163</t>
  </si>
  <si>
    <t>F87</t>
  </si>
  <si>
    <t>SERRURE 1 POINT AVEC PENE DEMI-TOUR</t>
  </si>
  <si>
    <t>F87C</t>
  </si>
  <si>
    <t>SERRURE 1 POINT CORNI ART.980.00.30</t>
  </si>
  <si>
    <t>SERRURE 1 POINT AVEC DEMI-TOUR + CYLINDR</t>
  </si>
  <si>
    <t>F87C/A</t>
  </si>
  <si>
    <t>COFFRE DE SERRURE 1 PT +1/2 TOUR F87C</t>
  </si>
  <si>
    <t>SR2241450</t>
  </si>
  <si>
    <t>STREMLER 1/2 TOUR REF.2241.45.0</t>
  </si>
  <si>
    <t>CO9800025</t>
  </si>
  <si>
    <t>SERRURE A PENE DEMI-TOUR (3 PTS S.400)</t>
  </si>
  <si>
    <t>F87C25</t>
  </si>
  <si>
    <t>SERRURE 1 POINT DEMI TOUR ENTRAXE25*</t>
  </si>
  <si>
    <t>F87C30</t>
  </si>
  <si>
    <t>SERRURE 1 POINT DEMI TOUR ENTRAXE 30*</t>
  </si>
  <si>
    <t>F88</t>
  </si>
  <si>
    <t>CAVALIER POUR ASSEMBLAGE 451-455 + VIS</t>
  </si>
  <si>
    <t>ART 0500</t>
  </si>
  <si>
    <t>CAVALLOTTO 6MA 40X18                        306 LIRES/0,0034</t>
  </si>
  <si>
    <t>F88/A</t>
  </si>
  <si>
    <t>CAVALIERS POUR ASSEMBLAGE 451-455</t>
  </si>
  <si>
    <t>F89</t>
  </si>
  <si>
    <t>SERRURE 3 POINTS POUR VA-ET-VIENT</t>
  </si>
  <si>
    <t>A1U01000</t>
  </si>
  <si>
    <t>F90 4431/4475                              AMORT 0,25/32000M</t>
  </si>
  <si>
    <t>F90</t>
  </si>
  <si>
    <t>JOINT ENJOLIVEUR INTERIEUR</t>
  </si>
  <si>
    <t>F91</t>
  </si>
  <si>
    <t>VERROU A PLAQUER HAUT ET BAS</t>
  </si>
  <si>
    <t>F91/B</t>
  </si>
  <si>
    <t>GACHE POUR F91 ET 4538</t>
  </si>
  <si>
    <t>F911</t>
  </si>
  <si>
    <t>GACHE POUR F.91</t>
  </si>
  <si>
    <t>F93</t>
  </si>
  <si>
    <t>SERRURE A ROULEAU 1 POINT AVEC PENE</t>
  </si>
  <si>
    <t xml:space="preserve"> F93C</t>
  </si>
  <si>
    <t>SERRURE CORNI ART.983.00.30</t>
  </si>
  <si>
    <t>F93C</t>
  </si>
  <si>
    <t>SERRURE A ROULEAU 1 POINT + CYLINDRE</t>
  </si>
  <si>
    <t>F93C/A</t>
  </si>
  <si>
    <t>COFFRE DE SERRURE 1 PT A ROULEAU F93C</t>
  </si>
  <si>
    <t>CO9830025</t>
  </si>
  <si>
    <t>SERRURE CORNI A ROULEAU (S.400)</t>
  </si>
  <si>
    <t>F93C25</t>
  </si>
  <si>
    <t>SERRURE A ROULEAU 1 POINT*</t>
  </si>
  <si>
    <t>F93C30</t>
  </si>
  <si>
    <t>148696</t>
  </si>
  <si>
    <t>CRAPAUDINE CHROME A CARRÉ FRANÇAIS</t>
  </si>
  <si>
    <t>F94</t>
  </si>
  <si>
    <t>CRAPAUDINE A CARRE FRANCAIS</t>
  </si>
  <si>
    <t>F95</t>
  </si>
  <si>
    <t>SERRURE A ROULEAU 3 POINTS AVEC PENE</t>
  </si>
  <si>
    <t>CO9810030</t>
  </si>
  <si>
    <t>SERRURE CORNI A CROCHET (3PTS)</t>
  </si>
  <si>
    <t>F95C</t>
  </si>
  <si>
    <t>SERRURE A CROCHET</t>
  </si>
  <si>
    <t>F95C/A</t>
  </si>
  <si>
    <t>SERRURE A CROCHET SANS CYLINDRE</t>
  </si>
  <si>
    <t>EL FF 27EKL</t>
  </si>
  <si>
    <t>G.E. EFF-EFF 27.E.KL 12V + TETIERE COURTE</t>
  </si>
  <si>
    <t>102128</t>
  </si>
  <si>
    <t>GACHE ELECTRIQUE SANS CALE TETIERE COURTE</t>
  </si>
  <si>
    <t>F96</t>
  </si>
  <si>
    <t>F96/A</t>
  </si>
  <si>
    <t>GACHE ELECTRIQUE+TETIERE LONGUE SS CALE</t>
  </si>
  <si>
    <t>F96/B</t>
  </si>
  <si>
    <t>TETIERE COURTE POUR F96</t>
  </si>
  <si>
    <t>F96/C</t>
  </si>
  <si>
    <t>SUPPORT POUR GACHE ELECTRIQUE</t>
  </si>
  <si>
    <t>FF27EKL24</t>
  </si>
  <si>
    <t>GACHE ELECTRIQUE 24V + DECONDAMN. MANUEL.</t>
  </si>
  <si>
    <t>BEUGNOT 2026</t>
  </si>
  <si>
    <t>GACHE ELECT. BEUGNOT UNIV. RRAD 12V</t>
  </si>
  <si>
    <t>FFE7AEKL130+110</t>
  </si>
  <si>
    <t>G.ELECT 27E.ECO 12 V. KL.130 + TET. KL 110</t>
  </si>
  <si>
    <t>F97</t>
  </si>
  <si>
    <t>BATTEUSE AVEC GACHE</t>
  </si>
  <si>
    <t>F97/A</t>
  </si>
  <si>
    <t>BATTEUSE</t>
  </si>
  <si>
    <t>F97/C</t>
  </si>
  <si>
    <t>GACHE DE BATTEUSE F97G OU F97D</t>
  </si>
  <si>
    <t>F97D</t>
  </si>
  <si>
    <t>BATTEUSE AVEC GACHE*</t>
  </si>
  <si>
    <t>BATTEUSE DROITE + GACHE</t>
  </si>
  <si>
    <t>F97D/A</t>
  </si>
  <si>
    <t>BATTEUSE DROITE</t>
  </si>
  <si>
    <t>F97G</t>
  </si>
  <si>
    <t>BATTEUSE GAUCHE + GACHE</t>
  </si>
  <si>
    <t>F97G/A</t>
  </si>
  <si>
    <t>BATTEUSE GAUCHE</t>
  </si>
  <si>
    <t>6401 ARGENT</t>
  </si>
  <si>
    <t>LOQUETEAU VASISTAS CROISEES DS + GACHE</t>
  </si>
  <si>
    <t>F98</t>
  </si>
  <si>
    <t>CRIQUET VASISTAS AVEC GACHE*</t>
  </si>
  <si>
    <t>6401 BLANC</t>
  </si>
  <si>
    <t>6401 NOIR</t>
  </si>
  <si>
    <t>101334</t>
  </si>
  <si>
    <t>LOQUETEAU GIESSE REF.1701 AVEC GACHE</t>
  </si>
  <si>
    <t>CRIQUET VASISTAS AVEC GACHE</t>
  </si>
  <si>
    <t>F99003</t>
  </si>
  <si>
    <t>PROFIL CADRE VITRE</t>
  </si>
  <si>
    <t>ABEA32410000</t>
  </si>
  <si>
    <t>GACHE POUR SERRURE ABLOY</t>
  </si>
  <si>
    <t>GACHEIV</t>
  </si>
  <si>
    <t>GACHE INOX A VISSER POUR GALANDAGE</t>
  </si>
  <si>
    <t>APPGIV0100</t>
  </si>
  <si>
    <t>GAND/PLAQUE 27</t>
  </si>
  <si>
    <t>BEQ.DOUBLES KARCHER GAND/PLAQUE LARG.27 MM</t>
  </si>
  <si>
    <t>GAND/RO+2E</t>
  </si>
  <si>
    <t>BEQ.DOUBLES KARCHER GAND/ROSACE OVALE + 2 ENTREES CYL.</t>
  </si>
  <si>
    <t>GANT007</t>
  </si>
  <si>
    <t>GANTS TAILLE 7 (GRANDEUR NATURE)</t>
  </si>
  <si>
    <t>GANT008</t>
  </si>
  <si>
    <t>GANTS TAILLE 8 (GRANDEUR NATURE)</t>
  </si>
  <si>
    <t>GANT009</t>
  </si>
  <si>
    <t>GANTS TAILLE 9 (GRANDEUR NATURE)</t>
  </si>
  <si>
    <t>9984 N</t>
  </si>
  <si>
    <t>GAZ SEC ECOLOGIQUE</t>
  </si>
  <si>
    <t>2067050</t>
  </si>
  <si>
    <t>GACHE BASSE INOX PR CREMONE-POMPIER</t>
  </si>
  <si>
    <t>GCL3030</t>
  </si>
  <si>
    <t>CORNIERE L30X30 EP. 4 MM (5054)</t>
  </si>
  <si>
    <t>GCL6040</t>
  </si>
  <si>
    <t>CORNIERE L60X40 EP.5 MM (5055/B 5069)</t>
  </si>
  <si>
    <t>GCP1005</t>
  </si>
  <si>
    <t>MEPLAT DE 100 X 5 MM</t>
  </si>
  <si>
    <t>GCP1006</t>
  </si>
  <si>
    <t>MEPLAT DE 100 X 6 MM (5048/A)</t>
  </si>
  <si>
    <t>GCP105</t>
  </si>
  <si>
    <t>MEPLAT DE 10 X 5 MM (5051/A)</t>
  </si>
  <si>
    <t>GCP605</t>
  </si>
  <si>
    <t>MEPLAT DE 60 X 5 MM (5047/A)</t>
  </si>
  <si>
    <t>GCU3932</t>
  </si>
  <si>
    <t>PROFIL U DE 39 X 32 EP.4MM (1126/B)</t>
  </si>
  <si>
    <t>GC1 GRIS</t>
  </si>
  <si>
    <t>EMBOUT POUR G 501</t>
  </si>
  <si>
    <t>GC1</t>
  </si>
  <si>
    <t>*EMBOUT POUR 501   *SUPP*</t>
  </si>
  <si>
    <t>GC1  NOIR</t>
  </si>
  <si>
    <t>GC14</t>
  </si>
  <si>
    <t>GACHE CENTRALE POUR PF                    (WINKHAUS 2450195)</t>
  </si>
  <si>
    <t>2450195</t>
  </si>
  <si>
    <t>STV-SB FR F20-14 V GR</t>
  </si>
  <si>
    <t>GC2 GRIS</t>
  </si>
  <si>
    <t>EMBOUT POUR R 1832</t>
  </si>
  <si>
    <t>GC2</t>
  </si>
  <si>
    <t>*EMBOUT POUR R.1832    *SUPP*</t>
  </si>
  <si>
    <t>GC3 GRIS</t>
  </si>
  <si>
    <t>EMBOUT POUR R 1831</t>
  </si>
  <si>
    <t>GC3</t>
  </si>
  <si>
    <t>*EMBOUT POUR R.1831      *SUPP*</t>
  </si>
  <si>
    <t>GC4 GRIS</t>
  </si>
  <si>
    <t>EMBOUT POUR 554</t>
  </si>
  <si>
    <t>GC4</t>
  </si>
  <si>
    <t>*EMBOUT POUR 554   *SUPP*</t>
  </si>
  <si>
    <t>GC5 GRIS</t>
  </si>
  <si>
    <t>EMBOUT POUR 1838</t>
  </si>
  <si>
    <t>GC5</t>
  </si>
  <si>
    <t>*EMBOUT POUR 1838 *SUPP*</t>
  </si>
  <si>
    <t>GC5    S</t>
  </si>
  <si>
    <t>GC505</t>
  </si>
  <si>
    <t>PROFIL POUR PINCE ARTICLEE (5037/A)</t>
  </si>
  <si>
    <t>GC50500</t>
  </si>
  <si>
    <t>GABARIT DECOUPE JOINT CENTRAL DUO 5000</t>
  </si>
  <si>
    <t>GC50500S</t>
  </si>
  <si>
    <t>GC506</t>
  </si>
  <si>
    <t>PROFIL U POUR PINCE (5037/B)</t>
  </si>
  <si>
    <t>GC510</t>
  </si>
  <si>
    <t>PROFIL SUPPORT MAIN COURANTE (5038/A)</t>
  </si>
  <si>
    <t>GC511</t>
  </si>
  <si>
    <t>PROFIL POUR CALE DE B26</t>
  </si>
  <si>
    <t>GC512</t>
  </si>
  <si>
    <t>PROFIL POUR PINCE DE 74 MM (5043)</t>
  </si>
  <si>
    <t>GC513</t>
  </si>
  <si>
    <t>PROFIL POUR CLAMEAU (5056/A)</t>
  </si>
  <si>
    <t>GC514E</t>
  </si>
  <si>
    <t>PROFIL EQUERRE (5045/A 5046/A 72310/A)</t>
  </si>
  <si>
    <t>GC526</t>
  </si>
  <si>
    <t>PROFIL POUR PINCE 60 MM (1126/A)</t>
  </si>
  <si>
    <t>GC528</t>
  </si>
  <si>
    <t>PROFIL U COURT POUR PINCE (5055/A)</t>
  </si>
  <si>
    <t>GC6 GRIS</t>
  </si>
  <si>
    <t>EMBOUT POUR 1886</t>
  </si>
  <si>
    <t>GC6</t>
  </si>
  <si>
    <t>*EMBOUT POUR 1886         *SUPP*</t>
  </si>
  <si>
    <t>GC6    S</t>
  </si>
  <si>
    <t>GC600</t>
  </si>
  <si>
    <t>PROFIL SABOT A L'ANGLAISE (1385/A)</t>
  </si>
  <si>
    <t>GC601</t>
  </si>
  <si>
    <t>PROFIL POUR EQUERRE A SERTIR (4043)</t>
  </si>
  <si>
    <t>SGC7-A</t>
  </si>
  <si>
    <t>EMBOUT DE MAIN COURANTE 559</t>
  </si>
  <si>
    <t>GC7</t>
  </si>
  <si>
    <t>*EMBOUT DE MAIN COURANTE 559</t>
  </si>
  <si>
    <t>GC7    S</t>
  </si>
  <si>
    <t>SGC7-L</t>
  </si>
  <si>
    <t>SGC7</t>
  </si>
  <si>
    <t>GC8</t>
  </si>
  <si>
    <t>EMBOUT PLASTIQUE POUR 564      GRIS</t>
  </si>
  <si>
    <t>*EMBOUT PLASTIQUE PR 564*SUPP **55314**</t>
  </si>
  <si>
    <t>EMBOUT PLASTIQUE POUR 564      BLANC</t>
  </si>
  <si>
    <t>EMBOUT PLASTIQUE POUR 564      NOIR</t>
  </si>
  <si>
    <t>GC9</t>
  </si>
  <si>
    <t>BOUCHON POUR MC 566    *SUPP*</t>
  </si>
  <si>
    <t>FA8520A</t>
  </si>
  <si>
    <t>GACHE ELECT P/A-PANIQ. FAPIM PANAMA ARGENT</t>
  </si>
  <si>
    <t>124016</t>
  </si>
  <si>
    <t>GACHE ELECT P/A-PANIQ. FAPIM PANAMA BLANC</t>
  </si>
  <si>
    <t>124015</t>
  </si>
  <si>
    <t>GACHE ELECT P/A-PANIQ.FAPIM PANAMA NOIRE</t>
  </si>
  <si>
    <t>GLS004600</t>
  </si>
  <si>
    <t>GACHE ELECT.DORCAS 99-2 EMISSION 10/24 VOLTS</t>
  </si>
  <si>
    <t>DIG00010</t>
  </si>
  <si>
    <t>GACHE ELECTRIQUE À EMISSION 12 VOLTS STD RR</t>
  </si>
  <si>
    <t>GENT/RO+2E</t>
  </si>
  <si>
    <t>BEQ.DOUBLES KARCHER GENT/ROSACE OVALE + 2 ENTREES CYL.</t>
  </si>
  <si>
    <t>EFF148130</t>
  </si>
  <si>
    <t>G.E.10/24V PR GLISSIERE DE PENE A DECONDAMNATION</t>
  </si>
  <si>
    <t>GLS004500</t>
  </si>
  <si>
    <t>G.E ENC.EMIS.10/24V A/RAMPE STD REF.99-1 NF TOP</t>
  </si>
  <si>
    <t>GLS004634</t>
  </si>
  <si>
    <t>G.E ENC.RUPTURE 24V 99-1 U2 STD REF.99-2 N524F U2</t>
  </si>
  <si>
    <t>GBH14</t>
  </si>
  <si>
    <t>GACHE HAUTE/BASSE POUR PF                 (WINKHAUS 2450128)</t>
  </si>
  <si>
    <t>2450128</t>
  </si>
  <si>
    <t>STV-SB F 20-14 MV GR</t>
  </si>
  <si>
    <t>GACHE HAUTE POUR CREMONE-POMPIER</t>
  </si>
  <si>
    <t>2068051</t>
  </si>
  <si>
    <t>GH2017</t>
  </si>
  <si>
    <t>GUIDE DE L'HABITAT 2017</t>
  </si>
  <si>
    <t>GH2017R</t>
  </si>
  <si>
    <t>GUIDE DE L'HABITAT 2017 REPIQUE</t>
  </si>
  <si>
    <t>GNCARTE</t>
  </si>
  <si>
    <t>CARTE DE FRANCE</t>
  </si>
  <si>
    <t>GNCHEMI</t>
  </si>
  <si>
    <t>POCHETTE DEVIS GRANDEUR NATURE</t>
  </si>
  <si>
    <t>GNCLEF</t>
  </si>
  <si>
    <t>PORTE CLEF</t>
  </si>
  <si>
    <t>GNLOGO</t>
  </si>
  <si>
    <t>ETIQUETTES LOGO GN PLANCHE DE 100 EX</t>
  </si>
  <si>
    <t>GNPOSTR</t>
  </si>
  <si>
    <t>POSTER PHOTO 50X70CM (CHOIX PARMI 10 MOD</t>
  </si>
  <si>
    <t>GNP3100</t>
  </si>
  <si>
    <t>COULISSANT GAMME 3100</t>
  </si>
  <si>
    <t>GNP3200</t>
  </si>
  <si>
    <t>COULISSANT GRANDE DIMENSION GAMME 3200</t>
  </si>
  <si>
    <t>GNP4300</t>
  </si>
  <si>
    <t>COULISSANT A LEVAGE GAMME 4300</t>
  </si>
  <si>
    <t>GNP4500</t>
  </si>
  <si>
    <t>GAMME DE PORTE N 4500 (ACCESSOIRES)</t>
  </si>
  <si>
    <t>GNP5000</t>
  </si>
  <si>
    <t>CHASSIS A FRAPPE  N 5000</t>
  </si>
  <si>
    <t>GNP7000</t>
  </si>
  <si>
    <t>TOITURE CHENEAUX N 7000</t>
  </si>
  <si>
    <t>GNP7001</t>
  </si>
  <si>
    <t>TOITURE CHEVRON N 7001</t>
  </si>
  <si>
    <t>GNP7002</t>
  </si>
  <si>
    <t>ACCESSOIRES DE TOITURE N 7002</t>
  </si>
  <si>
    <t>GNSTYLO</t>
  </si>
  <si>
    <t>STYLO-BILLE   LOGO GN</t>
  </si>
  <si>
    <t>117 634</t>
  </si>
  <si>
    <t>GOMME PLASTIQUE DIFFUSION P20</t>
  </si>
  <si>
    <t>4442R</t>
  </si>
  <si>
    <t>BOITE DE 20 GOMMES IMPEGA</t>
  </si>
  <si>
    <t>GOMME</t>
  </si>
  <si>
    <t>GOUTTIE</t>
  </si>
  <si>
    <t>GOUTTIERE PVC DIAM 80  LONGUEUR 3M</t>
  </si>
  <si>
    <t>GAINE 150MM 70M</t>
  </si>
  <si>
    <t>GAINE POLYETHYLENE 70MI LAIZE 150MM       15KG/ROULEAU</t>
  </si>
  <si>
    <t>GAINE 220MM 70M</t>
  </si>
  <si>
    <t>GAINE POLYETHYLENE 70MI LAIZE 220MM      20KG/ROULEAU</t>
  </si>
  <si>
    <t>3309056</t>
  </si>
  <si>
    <t>GRILLE ENTREE AIR FAÇADE PLAST. 390X23      BEIGE</t>
  </si>
  <si>
    <t>GRILLE ENTREE AIR FACADE PLAST. 390X23      BEIGE</t>
  </si>
  <si>
    <t>3309049</t>
  </si>
  <si>
    <t>GRILLE ENTREE AIR FAÇADE PLAST. 390X23      BLANC</t>
  </si>
  <si>
    <t>GRILLE ENTREE AIR FACADE PLAST. 390X23      BLANC</t>
  </si>
  <si>
    <t>3309048</t>
  </si>
  <si>
    <t>GRILLE ENTREE AIR FAÇADE PLAST. 360X23</t>
  </si>
  <si>
    <t>GRILLE ENTREE AIR FACADE PLAST. 360X23     NOIR</t>
  </si>
  <si>
    <t>GP2300</t>
  </si>
  <si>
    <t>GABARIT PERCAGE PORTAIL</t>
  </si>
  <si>
    <t>GP25001</t>
  </si>
  <si>
    <t>GABARIT DE PERCAGE TRAV. INT. PORTAIL V3</t>
  </si>
  <si>
    <t>GP25002</t>
  </si>
  <si>
    <t>FORET ETAGE (DIAM7 / 7DIAM17) PORTAIL V3</t>
  </si>
  <si>
    <t>GP25003</t>
  </si>
  <si>
    <t>GABARIT DE PERCAGE TRAVERSES 2540/2548</t>
  </si>
  <si>
    <t>GP2600</t>
  </si>
  <si>
    <t>GP3200</t>
  </si>
  <si>
    <t>GABARIT DE PERCAGE DRAINAGE RAIL DE 8 MM</t>
  </si>
  <si>
    <t>GP37001</t>
  </si>
  <si>
    <t>GABARIT PERCAGES DIAM8 POUR 3761 CLF</t>
  </si>
  <si>
    <t>GP37002</t>
  </si>
  <si>
    <t>CALE DE POSE PR CHICANE PVC 3624 ET 3778</t>
  </si>
  <si>
    <t>GP37003</t>
  </si>
  <si>
    <t>CALE DE POSE PR CHICANE PVC 3758</t>
  </si>
  <si>
    <t>GP37004</t>
  </si>
  <si>
    <t>TRAIN DE FRAISE POUR 3761 COULIFIX</t>
  </si>
  <si>
    <t>GP400</t>
  </si>
  <si>
    <t>GABARIT DE PERCAGE POUR O.B</t>
  </si>
  <si>
    <t>GP4005</t>
  </si>
  <si>
    <t>GAB.PERC.PR CAVA. 40317/PROFIL 4005/4013</t>
  </si>
  <si>
    <t>GP412</t>
  </si>
  <si>
    <t>GABARIT DE PERCAGE PR TIGES 412</t>
  </si>
  <si>
    <t>GP43001</t>
  </si>
  <si>
    <t>GABARIT PERCAGE OUVRANT 4304</t>
  </si>
  <si>
    <t>GP43002</t>
  </si>
  <si>
    <t>GP43002 G DE PER DT 4303(SERIE 4300)</t>
  </si>
  <si>
    <t>GP43003</t>
  </si>
  <si>
    <t>GABARIT A FRAPPER DRAIN B ET E DT4302</t>
  </si>
  <si>
    <t>GP43004</t>
  </si>
  <si>
    <t>POINCONNEUSE POUR CAPOT 4306</t>
  </si>
  <si>
    <t>GP4500D</t>
  </si>
  <si>
    <t>GABARIT PERCAGE EQUERRE A GOUPILLER</t>
  </si>
  <si>
    <t>GP47001</t>
  </si>
  <si>
    <t>GP478/2</t>
  </si>
  <si>
    <t>GRILLE PLANE RENSON 478/2 LG 375MM/H 20MM (30M3/H)</t>
  </si>
  <si>
    <t>GP50315</t>
  </si>
  <si>
    <t>GABARIT POUR PERCAGE EQUERRE 50315</t>
  </si>
  <si>
    <t>GP5200</t>
  </si>
  <si>
    <t>GABARIT DE PERCAGE FICHE 52004</t>
  </si>
  <si>
    <t>GP54306</t>
  </si>
  <si>
    <t>GABARIT PERCAGE EQUERRE VARIABLE 54306</t>
  </si>
  <si>
    <t>09038450</t>
  </si>
  <si>
    <t>GP6563</t>
  </si>
  <si>
    <t>GABARIT DE PERCAGE POUR PAUMELLE 6563</t>
  </si>
  <si>
    <t>6825</t>
  </si>
  <si>
    <t>GABARIT DE PERÇAGE POUR PAUMELLE LOIRA+</t>
  </si>
  <si>
    <t>2 75 06 000 0</t>
  </si>
  <si>
    <t>ROND WZ 127B 6 A4</t>
  </si>
  <si>
    <t>124141 + 124140</t>
  </si>
  <si>
    <t>BOITE DE BASE ALU-KIPP EV1</t>
  </si>
  <si>
    <t>124143 + 124142</t>
  </si>
  <si>
    <t>BOITE DE BASE ALU-KIPP RAL.9010</t>
  </si>
  <si>
    <t>124144 + 124145</t>
  </si>
  <si>
    <t>BOITE DE BASE ALU-KIPP RAL.9005</t>
  </si>
  <si>
    <t>124140</t>
  </si>
  <si>
    <t>COMPAS SUPPLEMENTAIRE ALU-KIPP EV1</t>
  </si>
  <si>
    <t>124142</t>
  </si>
  <si>
    <t>COMPAS SUPPLEMENTAIRE ALU-KIPP RAL.9010</t>
  </si>
  <si>
    <t>124145</t>
  </si>
  <si>
    <t>COMPAS SUPPLEMENTAIRE ALU-KIPP RAL.9005</t>
  </si>
  <si>
    <t>111076</t>
  </si>
  <si>
    <t>TRINGLE ET PROFIL ALU-KIPP 3000MM EV1</t>
  </si>
  <si>
    <t>111078</t>
  </si>
  <si>
    <t>TRINGLE ET PROFIL ALU-KIPP 3000MM 9010</t>
  </si>
  <si>
    <t>112132</t>
  </si>
  <si>
    <t>TRINGLE ET PROFIL ALU-KIPP 3000MM 9005</t>
  </si>
  <si>
    <t>111073</t>
  </si>
  <si>
    <t>TRINGLE ET PROFIL ALU-KIPP 2000MM EV1</t>
  </si>
  <si>
    <t>111075</t>
  </si>
  <si>
    <t>TRINGLE ET PROFIL ALU-KIPP 2000MM 9010</t>
  </si>
  <si>
    <t>112131</t>
  </si>
  <si>
    <t>TRINGLE ET PROFIL ALU-KIPP 2000MM 9005</t>
  </si>
  <si>
    <t>111053</t>
  </si>
  <si>
    <t>MANCHON FILETE TRINGLE ALU-KIPP 11-1362/4</t>
  </si>
  <si>
    <t>111079</t>
  </si>
  <si>
    <t>GUIDE DE TRINGLE POUR F-IMPOSTE GSA</t>
  </si>
  <si>
    <t>146665</t>
  </si>
  <si>
    <t>TRINGLE SEULE ALU-KIPP LG.3000MM</t>
  </si>
  <si>
    <t>KIT TRINGLE POUR FERME-IMPOSTE GSA 80 (SUPPORT TRINGLE)</t>
  </si>
  <si>
    <t>GUIDEHB</t>
  </si>
  <si>
    <t>GUIDE DE L'HABITAT</t>
  </si>
  <si>
    <t>GUIDEV</t>
  </si>
  <si>
    <t>GUIDE DE LA VERANDA VIERGE</t>
  </si>
  <si>
    <t>GUIDEVR</t>
  </si>
  <si>
    <t>GUIDES VERANDA REPIQUES</t>
  </si>
  <si>
    <t>GUIDE11</t>
  </si>
  <si>
    <t>GUIDE DE LA VERANDA 2011</t>
  </si>
  <si>
    <t>GUIRLAN</t>
  </si>
  <si>
    <t>GUIRLANDES GRANDEUR NATURE</t>
  </si>
  <si>
    <t>GV2017</t>
  </si>
  <si>
    <t>GUIDE DE LA VERANDA 2017</t>
  </si>
  <si>
    <t>GV2017R</t>
  </si>
  <si>
    <t>GUIDE DE LA VERANDA 2017 REPIQUE</t>
  </si>
  <si>
    <t>GV21</t>
  </si>
  <si>
    <t>GACHE POUR POIGNEE 10046</t>
  </si>
  <si>
    <t>02983 370</t>
  </si>
  <si>
    <t>VERROU SIMPLE GIESSE "BRIO PLUS"</t>
  </si>
  <si>
    <t>02983 610</t>
  </si>
  <si>
    <t>VERROU SIMPLE GIESSE "BRIO PLUS"    (P.A.CHEZ SEPA=3,01)</t>
  </si>
  <si>
    <t>02983 500</t>
  </si>
  <si>
    <t>02964 610</t>
  </si>
  <si>
    <t>CUVETTE EXTERNE SIMPLE GIESSE "BRIO PLUS"</t>
  </si>
  <si>
    <t>02967 370</t>
  </si>
  <si>
    <t>POIGNEE EXT. A CLE GIESSE "BRIO"</t>
  </si>
  <si>
    <t>02967 610</t>
  </si>
  <si>
    <t>02967 500</t>
  </si>
  <si>
    <t>A4942</t>
  </si>
  <si>
    <t>CROCHET GIESSE LG:44,5/DEPORT:1,5 (DUOTH)</t>
  </si>
  <si>
    <t>04990</t>
  </si>
  <si>
    <t>CROCHET GIESSE "BRIO PLUS" LG.36,3MM ("S")</t>
  </si>
  <si>
    <t>04991</t>
  </si>
  <si>
    <t>CROCHET GIESSE "BRIO PLUS" LG.44MM ("DUO")</t>
  </si>
  <si>
    <t>04992</t>
  </si>
  <si>
    <t>CROCHET GIESSE "BRIO PLUS" LG.38 MM ("L")</t>
  </si>
  <si>
    <t>G5210D</t>
  </si>
  <si>
    <t>GUIDE PROFIL</t>
  </si>
  <si>
    <t>077723</t>
  </si>
  <si>
    <t>VERROU/CLE INGERSOLL PDL1 (N° VARIE)</t>
  </si>
  <si>
    <t>101225</t>
  </si>
  <si>
    <t>VERROU DE COULISSANT (LAT.) A CLE S'ENTROUVRANT</t>
  </si>
  <si>
    <t>100201</t>
  </si>
  <si>
    <t>118596</t>
  </si>
  <si>
    <t>VERROU DE COULISSANT (LAT.) A CLE S'ENTROUVARNT</t>
  </si>
  <si>
    <t>TOHOPDL1</t>
  </si>
  <si>
    <t>SERRURE BAIE COULISSANTE SUR N° A.302 ARG.</t>
  </si>
  <si>
    <t>1069AA</t>
  </si>
  <si>
    <t>VERROU/CLE INGERSOLL PDL1 (MEME N° A.302)</t>
  </si>
  <si>
    <t>HA20000</t>
  </si>
  <si>
    <t>SERR. 3PTS AUTOMATIQUE GAUCHE WINKHAUS</t>
  </si>
  <si>
    <t>5011899</t>
  </si>
  <si>
    <t>STV-LE100XAV2-F24184 L20/35 92/8 M2 LSCOFGR</t>
  </si>
  <si>
    <t>5011910</t>
  </si>
  <si>
    <t>STV-LE100XAV2-F24184 L20/35 92/8 M2 RSCOFGR</t>
  </si>
  <si>
    <t>5011874</t>
  </si>
  <si>
    <t>STV-SB FRA F20-900-12 RS GR</t>
  </si>
  <si>
    <t>5011875</t>
  </si>
  <si>
    <t>STV-SB FRA F20-900-12 LS GR</t>
  </si>
  <si>
    <t>5011912</t>
  </si>
  <si>
    <t>STV-LE50XGRT. SL F20-12-30 MV2 GR</t>
  </si>
  <si>
    <t>HA20005</t>
  </si>
  <si>
    <t>SERRURE 3 PTS A LEVAGE WINKHAUS</t>
  </si>
  <si>
    <t>5010505</t>
  </si>
  <si>
    <t>STV-LF FG24126 L01/30 92/8 M2 GR</t>
  </si>
  <si>
    <t>2412498</t>
  </si>
  <si>
    <t>STV-SB FR F20-12 V GR</t>
  </si>
  <si>
    <t>2412640</t>
  </si>
  <si>
    <t>STV-SB F 20-12 MV GR</t>
  </si>
  <si>
    <t>HA20008</t>
  </si>
  <si>
    <t>SERRURE 5 PTS A LEVAGE WINKHAUS</t>
  </si>
  <si>
    <t>5010511</t>
  </si>
  <si>
    <t>STV-FG24184 L03/35 92/8 M4 GR</t>
  </si>
  <si>
    <t>5011876</t>
  </si>
  <si>
    <t>STV-LE50XGRT. SL F20-12-30 MV4 GR</t>
  </si>
  <si>
    <t>5015110</t>
  </si>
  <si>
    <t>STV-TAGESFALLE 10/9 TAFA FA STARK LS</t>
  </si>
  <si>
    <t>5015111</t>
  </si>
  <si>
    <t>STV-TAGESFALLE 10/9 TAFA FA STARK RS</t>
  </si>
  <si>
    <t>HA20013</t>
  </si>
  <si>
    <t>SERRURE 3 PTS COURTE 1770 MM A CLE</t>
  </si>
  <si>
    <t>4996897</t>
  </si>
  <si>
    <t>SERRURE 3 PTS 1770 MM A CLE</t>
  </si>
  <si>
    <t>WIN315312</t>
  </si>
  <si>
    <t>SERRURE 3 POINTS À CLÉ  (5016241)</t>
  </si>
  <si>
    <t>5016241</t>
  </si>
  <si>
    <t>STV-LF F26184 L03/35S 92/8 M2 COF GR</t>
  </si>
  <si>
    <t>5017591</t>
  </si>
  <si>
    <t>STV-SB FRA U26-00 SKG RS GR</t>
  </si>
  <si>
    <t>5017592</t>
  </si>
  <si>
    <t>STV-SB FRA U26-00 AVU SKG LS GR</t>
  </si>
  <si>
    <t>1805741</t>
  </si>
  <si>
    <t>STV-SB U26-00 SKG MV GR</t>
  </si>
  <si>
    <t>5018160</t>
  </si>
  <si>
    <t>STV-LF F26184 L03/35S 92/8 M4 COF GR</t>
  </si>
  <si>
    <t>5015362</t>
  </si>
  <si>
    <t>STV-SL U26-00 BN13AVML34 KRFABMV2LSCOFGR</t>
  </si>
  <si>
    <t>5015361</t>
  </si>
  <si>
    <t>STV-SL U26-00 BN13AVML34 KRFABMV2RSCOFGR</t>
  </si>
  <si>
    <t>5011895</t>
  </si>
  <si>
    <t>STV-LE100XANSCHL.SCH.STV-U256/26-00STOGR</t>
  </si>
  <si>
    <t>5011896</t>
  </si>
  <si>
    <t>STV-LE100XANSCHL.SCH.STV-U399/26-00STOGR</t>
  </si>
  <si>
    <t>5011897</t>
  </si>
  <si>
    <t>STV-LE100XANSCHL.SCH.STV-U541/26-00STOGR</t>
  </si>
  <si>
    <t>4952637</t>
  </si>
  <si>
    <t>STV-SB TKR U2403 UV MC</t>
  </si>
  <si>
    <t>5016242</t>
  </si>
  <si>
    <t>STV-LE100XF26184-69 L03/35S 92/8 M3 COFGR</t>
  </si>
  <si>
    <t>WIN700722</t>
  </si>
  <si>
    <t>GACHE FIL.4P.CR.U26X6 GHT.GHE</t>
  </si>
  <si>
    <t>5017005</t>
  </si>
  <si>
    <t>STV-LE100XSLU2600BN1369AVML34KRFABMV3LCG</t>
  </si>
  <si>
    <t>WIN700721</t>
  </si>
  <si>
    <t>GACHE FIL.4P.CR.U26X6 GHT.DTE</t>
  </si>
  <si>
    <t>5017006</t>
  </si>
  <si>
    <t>STV-LE100XSLU2600BN1369AVML34KRFABMV3RCG</t>
  </si>
  <si>
    <t>4937813</t>
  </si>
  <si>
    <t>STV-LE100XADAPTER PVC-26 SW</t>
  </si>
  <si>
    <t>5016261</t>
  </si>
  <si>
    <t>STV-LE100XESS F2660/35S 92/8 GR</t>
  </si>
  <si>
    <t>148E.13</t>
  </si>
  <si>
    <t>GACHE ELECT.EFF-EFF PROFIX CONTACT STA 10/24V + DECOND. MANU</t>
  </si>
  <si>
    <t>EFF001482</t>
  </si>
  <si>
    <t>GACHE ELECT.EFF-EFF PROFIX SPE.CONTACT STA 10/24V + DEC.MANU</t>
  </si>
  <si>
    <t>ISO782351</t>
  </si>
  <si>
    <t>SERRURE 2 PTS PR PORTE ANTI-PINCE-DOIGT</t>
  </si>
  <si>
    <t>1346403</t>
  </si>
  <si>
    <t>STV-SB TKR F2402 BV OT GR</t>
  </si>
  <si>
    <t>2863660</t>
  </si>
  <si>
    <t>STV-SETX130KLEMMPLA.12-24+M4X12MC</t>
  </si>
  <si>
    <t>5011917</t>
  </si>
  <si>
    <t>STV-LE500XSTOPFEN SCHRAUBLOCH DM4 WS</t>
  </si>
  <si>
    <t>5020306</t>
  </si>
  <si>
    <t>STV-LF ESS OR F2660/35S 92/8 GR            (TÊTIÈRE DE 26X3)</t>
  </si>
  <si>
    <t>GACHE CENTRALE POUR PF</t>
  </si>
  <si>
    <t>GHB14</t>
  </si>
  <si>
    <t>GACHE HAUTE/BASSE POUR PF</t>
  </si>
  <si>
    <t>5030627</t>
  </si>
  <si>
    <t>STV-LF SB FRAU26-00 AVU FAB SKG LS GR</t>
  </si>
  <si>
    <t>5030626</t>
  </si>
  <si>
    <t>STV-LF SB FRA U26-00 AVU FAB SKG RS GR</t>
  </si>
  <si>
    <t>GLS004601</t>
  </si>
  <si>
    <t>GACHE ELEC.GLS 99.U2 EMISSION 10/24V+DEC.MANU.PR GACHE RAMPE</t>
  </si>
  <si>
    <t>EFF001381</t>
  </si>
  <si>
    <t>GACHE ELECT.A RUPT.12V EFF-EFFF 138.13 (PR WINKHAUS) S.450</t>
  </si>
  <si>
    <t>GLS004622</t>
  </si>
  <si>
    <t>GACHE ELECT.A RUPT.AVEC RAMPE DÉGAGÉE (PR WINKHAUS) S.4500TH</t>
  </si>
  <si>
    <t>5031382</t>
  </si>
  <si>
    <t>STV-LF AV3-F1660 L79/35 92/8 M4 LS GR</t>
  </si>
  <si>
    <t>5031381</t>
  </si>
  <si>
    <t>STV-LF AV3-F1660 L79/35 92/8 M4 RS GR</t>
  </si>
  <si>
    <t>2555481</t>
  </si>
  <si>
    <t>STV-F1660 L03/45 92/8 M4 MC</t>
  </si>
  <si>
    <t>2089133</t>
  </si>
  <si>
    <t>STV-TBV F1660 L01/45 92/8 M4 LS MC (MULTIPOINTS GAUCHE)</t>
  </si>
  <si>
    <t>2089125</t>
  </si>
  <si>
    <t>STV-TBV F1660 L01/45 92/8 M4 RS MC (MULTIPOINTS DROITE)</t>
  </si>
  <si>
    <t>5032143</t>
  </si>
  <si>
    <t>STV-LE SB FRA U26-14/13 AV3U FAB SKGLSGR</t>
  </si>
  <si>
    <t>5032141</t>
  </si>
  <si>
    <t>STV-LE SB FRA U26-14/13 AV3U FAB SKGRSGR</t>
  </si>
  <si>
    <t>5031688</t>
  </si>
  <si>
    <t>STV-LH SB FRA U26-XX AVU FAB1 S SKG LS MC</t>
  </si>
  <si>
    <t>5031687</t>
  </si>
  <si>
    <t>STV-LH SB FRA U26-XX AVU FAB1 S SKG RS MC</t>
  </si>
  <si>
    <t>5031689</t>
  </si>
  <si>
    <t>STV-GRT.SL U26-XX SKG MV4 MC</t>
  </si>
  <si>
    <t>5035800</t>
  </si>
  <si>
    <t>STV-GRT SL TBV U26-14/13 MV4 GR</t>
  </si>
  <si>
    <t>2227233</t>
  </si>
  <si>
    <t>STV-ZV F1600 R8 FÜR SB MV MC</t>
  </si>
  <si>
    <t>5032144</t>
  </si>
  <si>
    <t>STV-SB U26-XX SKG MV MC</t>
  </si>
  <si>
    <t>2604123 / F9</t>
  </si>
  <si>
    <t>FICHE MEN.PVC BIXACTA 3 REGL. FEMELLE DROITE D.16</t>
  </si>
  <si>
    <t>2604124 / F9</t>
  </si>
  <si>
    <t>FICHE MEN.PVC BIXACTA 3 REGL.FEMELLE GAUCHE D.16</t>
  </si>
  <si>
    <t>2604122 / F9</t>
  </si>
  <si>
    <t>FICHE MEN.PVC BIXACTA 3 REGL. MÂLE D.16</t>
  </si>
  <si>
    <t>2270398/ALU NIS</t>
  </si>
  <si>
    <t>CACHE FICHE BOUT PLAT POUR EXACTA D.16 / ALU NICKELÉ SATINÉ</t>
  </si>
  <si>
    <t>HA20124</t>
  </si>
  <si>
    <t>CONTRE-PLAQUE AVEC RESSORT A LAME PR PROFIL 5706 (PORTABLOC)</t>
  </si>
  <si>
    <t>1403374 / F9</t>
  </si>
  <si>
    <t>ENS./ROSACE NEW-YORK ALU CLÉ I 1810/42K/42KS SANS VIS C8</t>
  </si>
  <si>
    <t>1309899 / F9</t>
  </si>
  <si>
    <t>DEMI-BEQUILLE NEW-YORK</t>
  </si>
  <si>
    <t>1308471 / F9</t>
  </si>
  <si>
    <t>ROSACE DOUBLE RONDE</t>
  </si>
  <si>
    <t>1308472 / F9</t>
  </si>
  <si>
    <t>ROSACE DOUBLE CARRÉE</t>
  </si>
  <si>
    <t>1412404 / F69</t>
  </si>
  <si>
    <t>ENS./ROSACE TRONDHEIM INOX CLÉ I E1430Z/42K/42KS/ÉP.75/85 C8</t>
  </si>
  <si>
    <t>1412399 / F69</t>
  </si>
  <si>
    <t>DEMI-BÉQUILLE TRONDHEIM</t>
  </si>
  <si>
    <t>1510195/F49&amp;9-2</t>
  </si>
  <si>
    <t>ENS./ROSACE LECCE ALU CLÉ I 2 POIGNÉES FEMELLES C8 ÉP.67-77</t>
  </si>
  <si>
    <t>3939428/F49&amp;9-2</t>
  </si>
  <si>
    <t>DEMI-BÉQUILLE LECCE (REF.HOPPE 3939428)</t>
  </si>
  <si>
    <t>1510199/F49-F69</t>
  </si>
  <si>
    <t>ENS./ROSACE ATHINAÏ LAITON CLÉ I C8 ÉP.73-91</t>
  </si>
  <si>
    <t>1510198/F49-F69</t>
  </si>
  <si>
    <t>DEMI-BEQUILLE ALTHINAÏ</t>
  </si>
  <si>
    <t>1403304 / F9</t>
  </si>
  <si>
    <t>ENS./ROSACE DALLAS ALU CLÉ I 1643/52KV/52KS C8X78MM</t>
  </si>
  <si>
    <t>1403767 / F9</t>
  </si>
  <si>
    <t>DEMI-BÉQUILLE DALLAS</t>
  </si>
  <si>
    <t>1308469 / F9</t>
  </si>
  <si>
    <t>SET DE MONTAGE DEMI-GARNITURE RONDE</t>
  </si>
  <si>
    <t>1308470 / F9</t>
  </si>
  <si>
    <t>SET DE MONTAGE DEMI-GARNITURE CARRÉE</t>
  </si>
  <si>
    <t>15DB1 PL1 R.DIV</t>
  </si>
  <si>
    <t>POIGNEE BEQUILLE HAUTE/CAPOT METAL RAL.DIVERS</t>
  </si>
  <si>
    <t>15DB1 PL1</t>
  </si>
  <si>
    <t>POIGNEE BEQUILLE HAUTE/CAPOT METAL RAL.1015B CARRE 7/32</t>
  </si>
  <si>
    <t>15DB1 PL1 1015S</t>
  </si>
  <si>
    <t>POIGNEE BEQUILLE HAUTE/CAPOT METAL C7/32 RAL.1015 SATINÉ</t>
  </si>
  <si>
    <t>POIGNEE BEQUILLE HAUTE/CAPOT METAL  RAL.9010B CARRE 7/32</t>
  </si>
  <si>
    <t>15DB1 PL1 9005S</t>
  </si>
  <si>
    <t>POIGNEE BEQUILLE HAUTE/CAPOT METAL RAL.9005 SATINÉ</t>
  </si>
  <si>
    <t>15DB1 PL1 A.CH.</t>
  </si>
  <si>
    <t>POIGNEE BEQUILLE HAUTE/CAPOT METAL ANODIC CHAMPAGNE</t>
  </si>
  <si>
    <t>POIGNEE BEQUILLE HAUTE/CAPOT METAL RAL.DIV.</t>
  </si>
  <si>
    <t>15DB1 PL1 9006</t>
  </si>
  <si>
    <t>POIGNEE BEQUILLE HAUTE/CAPOT METAL RAL.9006</t>
  </si>
  <si>
    <t>15DB1 PL1  9006</t>
  </si>
  <si>
    <t>15DB1 PL1  1247</t>
  </si>
  <si>
    <t>POIGNEE BEQUILLE HAUTE/CAPOT METAL BRUN 1247</t>
  </si>
  <si>
    <t>15DB1 PL1 G2900</t>
  </si>
  <si>
    <t>POIGNEE BEQUILLE HAUTE/CAPOT METAL C7/32</t>
  </si>
  <si>
    <t>15DB1 PL1 PERLE</t>
  </si>
  <si>
    <t>POIGNEE BEQUILLE HAUTE/CAPOT METAL PERLE</t>
  </si>
  <si>
    <t>15DB1 PL1 9016S</t>
  </si>
  <si>
    <t>POIGNEE BEQUILLE HAUTE/CAPOT METAL RAL.9016S CARRÉ 7/32</t>
  </si>
  <si>
    <t>POIGNEE BEQUILLE HAUTE/CAPOT METAL RAL.7016 GRANITÉ</t>
  </si>
  <si>
    <t>15DB1 PL1 N2100</t>
  </si>
  <si>
    <t>POIGNEE BEQUILLE HAUTE/CAPOT METAL NOIR 2100 SABLÉ</t>
  </si>
  <si>
    <t>15DB2 PL1</t>
  </si>
  <si>
    <t>POIGNEE BEQ.HAUTE ECO/CAPOT SYNTHESE RAL.9010B CARRE 7/32</t>
  </si>
  <si>
    <t>15DB2 PL1 9005S</t>
  </si>
  <si>
    <t>POIGNEE BEQ.HAUTE ECO/CAPOT SYNTHESE RAL.9005 SAT CARRÉ 7/32</t>
  </si>
  <si>
    <t>15DB3 PL1</t>
  </si>
  <si>
    <t>POIGNEE BEQUILLE DROITE/CAPOT METAL</t>
  </si>
  <si>
    <t>15DR1 PL1 R.DIV</t>
  </si>
  <si>
    <t>ROSETTE METAL CARRÉ RAL.DIVERS</t>
  </si>
  <si>
    <t>15DR1 PL1</t>
  </si>
  <si>
    <t>ROSETTE METAL CARRE RAL.1015B</t>
  </si>
  <si>
    <t>ROSETTE METAL CARRE RAL.9010B</t>
  </si>
  <si>
    <t>15DR1 PL1 9005S</t>
  </si>
  <si>
    <t>ROSETTE METAL CARRE RAL.9005 SATINÉ</t>
  </si>
  <si>
    <t>ROSETTE METAL CARRE RAL.DIVERS (SAUF G290 = 0,70X10)</t>
  </si>
  <si>
    <t>15DR1 PL1 9006</t>
  </si>
  <si>
    <t>ROSETTE METAL CARRE RAL.9006</t>
  </si>
  <si>
    <t>ROSETTE METAL CARRE RAL.DIVERS</t>
  </si>
  <si>
    <t>15DR1 PL1 1247</t>
  </si>
  <si>
    <t>ROSETTE METAL CARRE BRUN 1247</t>
  </si>
  <si>
    <t>15DR1 PL1 PERLE</t>
  </si>
  <si>
    <t>ROSETTE METAL CARRE PERLE</t>
  </si>
  <si>
    <t>ROSETTE METAL CARRE RAL.7016 GRANITÉ</t>
  </si>
  <si>
    <t>15DR1 PL1 N2100</t>
  </si>
  <si>
    <t>ROSETTE METAL CARRE NOIR 2100 SABLÉ</t>
  </si>
  <si>
    <t>15DC1 PL1</t>
  </si>
  <si>
    <t>POIGNEE BEQUILLE A CLE RAL.1015B</t>
  </si>
  <si>
    <t>FMS095102 1015B</t>
  </si>
  <si>
    <t>POIGNEE BEQUILLE A CLE RAL.9010B</t>
  </si>
  <si>
    <t>FMS095108 9010B</t>
  </si>
  <si>
    <t>15DC1 PL1 9005S</t>
  </si>
  <si>
    <t>POIGNEE BEQUILLE A CLE RAL.9005 SATINÉ</t>
  </si>
  <si>
    <t>FMS095107 9005S</t>
  </si>
  <si>
    <t>15DC1 PL1 G2900</t>
  </si>
  <si>
    <t>POIGNEE BEQUILLE A CLE GRIS 2900 SABLÉ (UNIQUEMENT)</t>
  </si>
  <si>
    <t>FMS095106 G2900</t>
  </si>
  <si>
    <t>15DC1 PL1 9006</t>
  </si>
  <si>
    <t>POIGNEE BEQUILLE A CLE RAL.9006</t>
  </si>
  <si>
    <t>FMS095101 9006</t>
  </si>
  <si>
    <t>15DC1 PL1 PERLE</t>
  </si>
  <si>
    <t>POIGNEE BEQUILLE A CLE PERLE</t>
  </si>
  <si>
    <t>FMS095104 PERLE</t>
  </si>
  <si>
    <t>POIGNEE BEQUILLE A CLE RAL.7016 GRANITÉ</t>
  </si>
  <si>
    <t>FMS095103 7016G</t>
  </si>
  <si>
    <t>15DC1 PL1 N2100</t>
  </si>
  <si>
    <t>POIGNEE BEQUILLE A CLE NOIR 2100 SABLÉ</t>
  </si>
  <si>
    <t>FMS095105 N2100</t>
  </si>
  <si>
    <t>15DD2 PL1</t>
  </si>
  <si>
    <t>ENS.POIGN.BEQ.DBLE EXTRA PLATE/SS ROSET. RAL.1015B</t>
  </si>
  <si>
    <t>ENS.POIGN.BEQ.DBLE EXTRA PLATE/SS ROSET. RAL.9010B</t>
  </si>
  <si>
    <t>15DD2 PL1 9005S</t>
  </si>
  <si>
    <t>ENS.POIGN.BEQ.DBLE EXTRA PLATE/SS ROSET. RAL.9005 SATINÉ</t>
  </si>
  <si>
    <t>15DD2 PL1 R.DIV</t>
  </si>
  <si>
    <t>ENS.POIGN.BEQ.DBLE EXTRA PL./SS ROS. RAL.DIV.(G290=10,59X10)</t>
  </si>
  <si>
    <t>15DD2 PL1 9006</t>
  </si>
  <si>
    <t>ENS.POIGN.BEQ.DBLE EXTRA PLATE/SS.ROSET. RAL.9006</t>
  </si>
  <si>
    <t>ENS.POIGN.BEQ.DBLE EXTRA PLATE/SS ROSET. RAL.DIVERS</t>
  </si>
  <si>
    <t>15DD2 PL1 PERLE</t>
  </si>
  <si>
    <t>ENS.POIGN.BEQ.DBLE EXTRA PLATE/SS ROSET. PERLE</t>
  </si>
  <si>
    <t>15DD2 PL1 7016G</t>
  </si>
  <si>
    <t>ENS.POIGN.BEQ.DBLE EXTRA PLATE/SS ROSET. RAL.7016 GRANITÉ</t>
  </si>
  <si>
    <t>15DD2 PL1 N2100</t>
  </si>
  <si>
    <t>ENS.POIGN.BEQ.DBLE EXTRA PLATE/SS ROSET. NOIR 2100 SABLÉ</t>
  </si>
  <si>
    <t>15DP1 PL1</t>
  </si>
  <si>
    <t>POIGN.BEQ. PORTE LOURDE SIMPLE/C.8MM RAL.1015B</t>
  </si>
  <si>
    <t>POIGN.BEQ. PORTE LOURDE SIMPLE/C.8MM RAL.9010B</t>
  </si>
  <si>
    <t>15DP1 PL1 9005S</t>
  </si>
  <si>
    <t>POIGN.BEQ. PORTE LOURDE SIMPLE/C.8MM RAL.9005 SATINÉ</t>
  </si>
  <si>
    <t>15DP1 PL1 R.DIV</t>
  </si>
  <si>
    <t>POIGN.BEQ. PORTE LOURDE SIMPLE/C.8MM RAL.DIV.(G290 =3,72X10)</t>
  </si>
  <si>
    <t>15DP1 PL1 9006</t>
  </si>
  <si>
    <t>POIGN.BEQ. PORTE LOURDE SIMPLE/C.8MM RAL;9006</t>
  </si>
  <si>
    <t>POIGN.BEQ. PORTE LOURDE SIMPLE/C.8MM RAL.DIVERS</t>
  </si>
  <si>
    <t>15DP1 PL1 PERLE</t>
  </si>
  <si>
    <t>POIGN.BEQ. PORTE LOURDE SIMPLE/C.8MM PERLE</t>
  </si>
  <si>
    <t>POIGN.BEQ. PORTE LOURDE SIMPLE/C.8MM RAL.7016 GRANITÉ</t>
  </si>
  <si>
    <t>15DP1 PL1 N2100</t>
  </si>
  <si>
    <t>POIGN.BEQ. PORTE LOURDE SIMPLE/C.8MM NOIR 2100 SABLÉ</t>
  </si>
  <si>
    <t>15DP3 PL1 R.DIV</t>
  </si>
  <si>
    <t>POIGN.BEQ.PORTE LOURDE DOUBLE/C.8X120MM RAL.DIVERS</t>
  </si>
  <si>
    <t>15DP3 PL1</t>
  </si>
  <si>
    <t>POIGN.BEQ.PORTE LOURDE DOUBLE/C.8X120MM RAL.1015B</t>
  </si>
  <si>
    <t>POIGN.BEQ.PORTE LOURDE DOUBLE/C.8X120MM RAL.9010B</t>
  </si>
  <si>
    <t>15DP3 PL1 9005S</t>
  </si>
  <si>
    <t>POIGN.BEQ.PORTE LOURDE DOUBLE/C.8X120MM RAL.9005 SATINÉ</t>
  </si>
  <si>
    <t>POIGN.BEQ.PORTE LOURDE DOUBLE/C.8X120MM RAL DIV(G290=7,45X10</t>
  </si>
  <si>
    <t>15DP3 PL1 9006</t>
  </si>
  <si>
    <t>POIGN.BEQ.PORTE LOURDE DOUBLE/C.8X120MM RAL.9006</t>
  </si>
  <si>
    <t>15DP3 PL1 1247</t>
  </si>
  <si>
    <t>POIGN.BEQ.PORTE LOURDE DOUBLE/C.8X120MM BRUN 1247</t>
  </si>
  <si>
    <t>15DP3 PL1 PERLE</t>
  </si>
  <si>
    <t>POIGN.BEQ.PORTE LOURDE DOUBLE/C.8X120MM PERLE</t>
  </si>
  <si>
    <t>POIGN.BEQ.PORTE LOURDE DOUBLE/C.8X120MM RAL.7016 GRANITÉ</t>
  </si>
  <si>
    <t>15DP3 PL1 N2100</t>
  </si>
  <si>
    <t>POIGN.BEQ.PORTE LOURDE DOUBLE/C.8X120MM NOIR 2100 SABLÉ</t>
  </si>
  <si>
    <t>10P2P PL1 9010B</t>
  </si>
  <si>
    <t>POIGNEE XENO SS.MEC./OUVERT.VERS LE HAUT 9010B</t>
  </si>
  <si>
    <t>10P2P PL1 PERLE</t>
  </si>
  <si>
    <t>POIGNEE XENO SS.MEC./OUVERT.VERS LE HAUT PERLE</t>
  </si>
  <si>
    <t>10P5P PL1 9010B</t>
  </si>
  <si>
    <t>POIGN.DOUBLE XENO A SAILLIE REDUITE SS.MEC./SS ROSETTE 9010B</t>
  </si>
  <si>
    <t>10P5P PL1 PERLE</t>
  </si>
  <si>
    <t>POIGN.DOUBLE XENO A SAILLIE REDUITE SS.MEC./SS ROSETTE PERLE</t>
  </si>
  <si>
    <t>10Q1 PL1</t>
  </si>
  <si>
    <t>POIGNEE FIXE RAL.9010B</t>
  </si>
  <si>
    <t>10Q1 PL1 PERLE</t>
  </si>
  <si>
    <t>POIGNEE FIXE PERLE</t>
  </si>
  <si>
    <t>10P2C PL1</t>
  </si>
  <si>
    <t>KIT MECAN.SIMPLE+PROT.CH. PR POIGN.XENO HA20210(2,06 PAR 25)</t>
  </si>
  <si>
    <t>10P5C PL1</t>
  </si>
  <si>
    <t>KIT MECAN.DOUBLE+PROT.CH. PR POIGN.XENO HA20211(1,79 PAR 25)</t>
  </si>
  <si>
    <t>5030959</t>
  </si>
  <si>
    <t>STV-LF F3060P34 L03/35 92/8M2GR</t>
  </si>
  <si>
    <t>5030961</t>
  </si>
  <si>
    <t>STV-LF SB FRA U35-00 P34 AVU FAB1 RS GR</t>
  </si>
  <si>
    <t>5030962</t>
  </si>
  <si>
    <t>STV-LF SB FRA U35-00 P34 AVU FAB1 LS GR</t>
  </si>
  <si>
    <t>5030960</t>
  </si>
  <si>
    <t>STV-LG SB U35-00 P34 SKG UMV GR</t>
  </si>
  <si>
    <t>2779396</t>
  </si>
  <si>
    <t>STV-ESS U2460/35 92/8 MC</t>
  </si>
  <si>
    <t>4938155</t>
  </si>
  <si>
    <t>STV-U24125 L03/35 92/8 M2 GR</t>
  </si>
  <si>
    <t>2095568</t>
  </si>
  <si>
    <t>STV-U2460 L03/35 92/8 M2 MC</t>
  </si>
  <si>
    <t>5018829</t>
  </si>
  <si>
    <t>STV-SB FRA U2402 AVU SKG LS MC</t>
  </si>
  <si>
    <t>5018827</t>
  </si>
  <si>
    <t>STV-SB FRA U2402 AVU SKG RS MC</t>
  </si>
  <si>
    <t>5020190</t>
  </si>
  <si>
    <t>STV-SB FRA U2402 AVU FAB SKG LS MC</t>
  </si>
  <si>
    <t>5020179</t>
  </si>
  <si>
    <t>STV-SB FRA U2402 AVU FAB SKG RS MS</t>
  </si>
  <si>
    <t>2326207</t>
  </si>
  <si>
    <t>STV-SB U2402 SKG MV MC</t>
  </si>
  <si>
    <t>1508410</t>
  </si>
  <si>
    <t>HEURTOIR VICTORIAN</t>
  </si>
  <si>
    <t>HRKA11</t>
  </si>
  <si>
    <t>HILZINGER - COULISSE RKA11</t>
  </si>
  <si>
    <t>ILLMOD</t>
  </si>
  <si>
    <t>ILLMOD 600 7 A 14 MM NOIR (TARIF 200RLX)</t>
  </si>
  <si>
    <t>147 641</t>
  </si>
  <si>
    <t>JEU D'INTERCALAIRES A4 12 POSITIONS 3/10</t>
  </si>
  <si>
    <t>1995 H</t>
  </si>
  <si>
    <t>10 JEUX D'INTERCALAIRES FACTORY 12 TOUCHES</t>
  </si>
  <si>
    <t>147 581</t>
  </si>
  <si>
    <t>JEU D'INTERCALAIRES A4 6 POSITIONS 3/10</t>
  </si>
  <si>
    <t>1984 E</t>
  </si>
  <si>
    <t>10 JEUX D'INTERCALAIRES FACTORY 6 TOUCHES</t>
  </si>
  <si>
    <t>9763 F</t>
  </si>
  <si>
    <t>INTERCALAIRE LISTING 12 TOUCHES 12"X380MM</t>
  </si>
  <si>
    <t>IP03001</t>
  </si>
  <si>
    <t>CIVIERE MODELE 0537-V6</t>
  </si>
  <si>
    <t>JPM8901</t>
  </si>
  <si>
    <t>AP JPM 8901 ARGENT 1 PT LAT.</t>
  </si>
  <si>
    <t>J89010007</t>
  </si>
  <si>
    <t>FAP JPM 89 1 PT LAT BLANC</t>
  </si>
  <si>
    <t>082.106</t>
  </si>
  <si>
    <t>FERM ANTIP REV BLC 1PT LT 8901</t>
  </si>
  <si>
    <t>082.108</t>
  </si>
  <si>
    <t>FERM. ANTIP. REV. NOIR 1PT LT 8901</t>
  </si>
  <si>
    <t>082.107</t>
  </si>
  <si>
    <t>FERM. ANTIP. REV.BLC 2 PTS LT 8902</t>
  </si>
  <si>
    <t>JPJ100001</t>
  </si>
  <si>
    <t>FAP JPM 90 1 PT LAT ARGENT</t>
  </si>
  <si>
    <t>082.260</t>
  </si>
  <si>
    <t>F. ANTIP.S.MAN. PUSH-BAR  9000</t>
  </si>
  <si>
    <t>JPJ100007</t>
  </si>
  <si>
    <t>FAP JPM 90 1 PT LAT BLANC</t>
  </si>
  <si>
    <t>082.261</t>
  </si>
  <si>
    <t>F.ANTIP.S.MAN. PUSH-BAR  9000</t>
  </si>
  <si>
    <t>JPJ100002</t>
  </si>
  <si>
    <t>FAP JPM 90 1 PT LAT NOIR</t>
  </si>
  <si>
    <t>JPM9000</t>
  </si>
  <si>
    <t>FERM.ANTIP.JPM9000 PUSH-BAR 1 PT LAT NOIR</t>
  </si>
  <si>
    <t>PUSH-BAR 1 PT LAT LG.1200 MM ARGENT</t>
  </si>
  <si>
    <t>082.9NB</t>
  </si>
  <si>
    <t>AP 91000001 ARG 1200MM 1 POINT</t>
  </si>
  <si>
    <t>JPJ110003</t>
  </si>
  <si>
    <t>AP JPM 9100 BLC 1200MM 1 POINT</t>
  </si>
  <si>
    <t>106391</t>
  </si>
  <si>
    <t>AP JPM PUSH-BAR 1 PT LG 1200MM / REF: PJ1000-02-0A</t>
  </si>
  <si>
    <t>AP JPM 9100 NOIR 1200MM 1 POINT</t>
  </si>
  <si>
    <t>JPM9300A</t>
  </si>
  <si>
    <t>A-P JPM 9300 PUSH-BAR ARGENT 2 PTS H &amp; B</t>
  </si>
  <si>
    <t>082.264</t>
  </si>
  <si>
    <t>FERM.ANTIPAN. ARGENT PUSH-BAR HB JPM 9300</t>
  </si>
  <si>
    <t>J93000007</t>
  </si>
  <si>
    <t>FAP JPM90 2PTS H&amp;B BLANC</t>
  </si>
  <si>
    <t>082.265</t>
  </si>
  <si>
    <t>FERM. ANTIPAN. BLANC PUSH BAR HB JPM 9300</t>
  </si>
  <si>
    <t>JPM9300N</t>
  </si>
  <si>
    <t>AP JPM 9300 PUSH-BAR NOIR 2 PTS H &amp; B</t>
  </si>
  <si>
    <t>JPM 9300</t>
  </si>
  <si>
    <t>J94000001</t>
  </si>
  <si>
    <t>FAP JPM 90 2 PTS HAUT/BAS LG:1200MM</t>
  </si>
  <si>
    <t>JPM 9400</t>
  </si>
  <si>
    <t>AP 94000001 ARG 1200MM 2 PTS H &amp; B</t>
  </si>
  <si>
    <t>JPJ210003</t>
  </si>
  <si>
    <t>AP JPM 9400 BLANC 1200MM 2 PTS H &amp; B</t>
  </si>
  <si>
    <t>J94000011</t>
  </si>
  <si>
    <t>PUSH-BAR 2 PTS HT/BAS LG.1200MM NOIRE</t>
  </si>
  <si>
    <t>AP JPM 9400 NOIR 1200MM 2 PTS H &amp; B</t>
  </si>
  <si>
    <t>JTCOR10</t>
  </si>
  <si>
    <t>JOINT CORDE DIAMETRE 10</t>
  </si>
  <si>
    <t>1910155</t>
  </si>
  <si>
    <t>JUDAS OPTIQUE ESPION 26/65MM DORÉ</t>
  </si>
  <si>
    <t>1910152</t>
  </si>
  <si>
    <t>JUDAS OPTIQUE ESPION 26/65MM CHROMÉ</t>
  </si>
  <si>
    <t>890300221Z</t>
  </si>
  <si>
    <t>A-P. JPM 8903 3 PTS BARRE RALLONGEE 1200MM</t>
  </si>
  <si>
    <t>KIT FIX.D/PPAIL</t>
  </si>
  <si>
    <t>KIT FIXATION DOUBLE PR PAIRE POIGNEES AILERON</t>
  </si>
  <si>
    <t>2200005</t>
  </si>
  <si>
    <t>KIT FIX PAIL DB</t>
  </si>
  <si>
    <t>KIT FIXATION SEUL PR POIGNÉE AILERON DOUBLE</t>
  </si>
  <si>
    <t>3460507</t>
  </si>
  <si>
    <t>SERRURE 5 PTS A RELEVAGE RÉF.MFD AS-4354-P6/24-35-92-8-41-S</t>
  </si>
  <si>
    <t>KFV4354</t>
  </si>
  <si>
    <t>SERRURE 5 PTS A RELEVAGE KFV REF.3456049</t>
  </si>
  <si>
    <t>KIT P21</t>
  </si>
  <si>
    <t>KIT COMPLET USINAGE MONTANT FROID</t>
  </si>
  <si>
    <t>KIT BAND.-VENT.</t>
  </si>
  <si>
    <t>KIT BANDEAU-VENTOUSES (EMBOUTS &amp; FIX.)</t>
  </si>
  <si>
    <t>KITCOR</t>
  </si>
  <si>
    <t>KIT ENTREE</t>
  </si>
  <si>
    <t>KITENTF</t>
  </si>
  <si>
    <t>KIT ENTREE ADHERENT (FABRICANT)</t>
  </si>
  <si>
    <t>KITENTR</t>
  </si>
  <si>
    <t>KIT ENTREE ADHERENT</t>
  </si>
  <si>
    <t>KITP21</t>
  </si>
  <si>
    <t>KIT2V+C SEVOSY</t>
  </si>
  <si>
    <t>SWEF30035EN(X2)+SWZ/PCBEXT1+SWZ/PCBEXT6+SWSB044</t>
  </si>
  <si>
    <t>KIT2011</t>
  </si>
  <si>
    <t>KIT ENTREE (FABR + REV)</t>
  </si>
  <si>
    <t>KIT2012</t>
  </si>
  <si>
    <t>KIT ENTREE 2012 (FAB ET REVEND)</t>
  </si>
  <si>
    <t>KIT2013</t>
  </si>
  <si>
    <t>KIT ENTREE 2013 (FAB ET REVEND)</t>
  </si>
  <si>
    <t>KIT2014</t>
  </si>
  <si>
    <t>KIT ENTREE 2014 (FAB ET RENVEND)</t>
  </si>
  <si>
    <t>KIT3419</t>
  </si>
  <si>
    <t>KIT POUR ADAPTATION SUR PP3004(3419)</t>
  </si>
  <si>
    <t>KKCOUL</t>
  </si>
  <si>
    <t>KAKEMONO - COULEUR</t>
  </si>
  <si>
    <t>KKCRIMP</t>
  </si>
  <si>
    <t>KAKEMONO - CREDIT D'IMPOTS</t>
  </si>
  <si>
    <t>KKDOMOT</t>
  </si>
  <si>
    <t>KAKEMONO - DOMOTIQUE</t>
  </si>
  <si>
    <t>KKDUAL</t>
  </si>
  <si>
    <t>KAKEMONO - ESPACE DUAL</t>
  </si>
  <si>
    <t>KKECORE</t>
  </si>
  <si>
    <t>KAKEMONO - ECO-RESPONSABLE</t>
  </si>
  <si>
    <t>KKPARRA</t>
  </si>
  <si>
    <t>KAKEMONO - PARRAINAGE</t>
  </si>
  <si>
    <t>KK20171</t>
  </si>
  <si>
    <t>KAKEMONO - COUPLE</t>
  </si>
  <si>
    <t>KK20172</t>
  </si>
  <si>
    <t>KAKEMONO - FEMME</t>
  </si>
  <si>
    <t>KK20173</t>
  </si>
  <si>
    <t>KAKEMONO - CHAT FILOU</t>
  </si>
  <si>
    <t>KK20174</t>
  </si>
  <si>
    <t>KAKEMONO - FEMME ENCEINTE</t>
  </si>
  <si>
    <t>KOMBL05</t>
  </si>
  <si>
    <t>KOMACELL BLANC 654   3050 X 1220 X 5</t>
  </si>
  <si>
    <t>KOMBL08</t>
  </si>
  <si>
    <t>KOMACELL BLANC 652   3000 X 1250 X 8</t>
  </si>
  <si>
    <t>KOMBL10</t>
  </si>
  <si>
    <t>KOMACELL BLANC 652   3000 X 1250 X 10</t>
  </si>
  <si>
    <t>KOMBL19</t>
  </si>
  <si>
    <t>KOMACELL BLANC 652   3000 X 1250 X 19</t>
  </si>
  <si>
    <t>KOMBL30</t>
  </si>
  <si>
    <t>KOMACELL BLANC 652   3000 X 1250 X 30</t>
  </si>
  <si>
    <t>40520/1 KOTON M</t>
  </si>
  <si>
    <t>(PAR CARTON DE 400 CHIFFONS)</t>
  </si>
  <si>
    <t>CHIFFON KOTON S</t>
  </si>
  <si>
    <t>(PAR CARTON DE 800 CHIFFONS)</t>
  </si>
  <si>
    <t>KPP2605</t>
  </si>
  <si>
    <t>KIT MONTANT TH POSTE 21</t>
  </si>
  <si>
    <t>KR1126</t>
  </si>
  <si>
    <t>KIT VISSERIE POUR REF.1126(PINCE ALTU ECO)</t>
  </si>
  <si>
    <t>K1COUL</t>
  </si>
  <si>
    <t>KAKEMONO 85 X 200 - COULEUR</t>
  </si>
  <si>
    <t>K1CRIMP</t>
  </si>
  <si>
    <t>KAKEMONO 85 X 200 - CREDIT D'IMPOTS</t>
  </si>
  <si>
    <t>K1DOMOT</t>
  </si>
  <si>
    <t>KAKEMONO 85 X 200 - DOMOTIQUE</t>
  </si>
  <si>
    <t>K1DUAL</t>
  </si>
  <si>
    <t>KAKEMONO 85 X 200 - ESPACE DUAL</t>
  </si>
  <si>
    <t>K1ECORE</t>
  </si>
  <si>
    <t>KAKEMONO 85 X 200 - ECO-RESPONSABLE</t>
  </si>
  <si>
    <t>K1PARRA</t>
  </si>
  <si>
    <t>KAKEMONO 85 X 200 - PARRAINAGE</t>
  </si>
  <si>
    <t>K120171</t>
  </si>
  <si>
    <t>KAKEMONO 85 X 200 - COUPLE</t>
  </si>
  <si>
    <t>K120172</t>
  </si>
  <si>
    <t>KAKEMONO 85 X 200 - FEMME</t>
  </si>
  <si>
    <t>K120173</t>
  </si>
  <si>
    <t>KAKEMONO 85 X 200 - CHAT FILOU</t>
  </si>
  <si>
    <t>K120174</t>
  </si>
  <si>
    <t>KAKEMONO 85 X 200 - FEMME ENCEINTE</t>
  </si>
  <si>
    <t>K170B01</t>
  </si>
  <si>
    <t>KIT TRANSFO.P.170/1=&gt;170A/1A (4 RAILS)</t>
  </si>
  <si>
    <t>K170B08</t>
  </si>
  <si>
    <t>KIT TRANSFO.P.171/1=&gt;171A (4 RAILS)</t>
  </si>
  <si>
    <t>K2COUL</t>
  </si>
  <si>
    <t>KAKEMONO 120 X 200 - COULEUR</t>
  </si>
  <si>
    <t>K2CRIMP</t>
  </si>
  <si>
    <t>KAKEMONO 120 X 200 - CREDIT D'IMPOTS</t>
  </si>
  <si>
    <t>K2DOMOT</t>
  </si>
  <si>
    <t>KAKEMONO 120 X 200 - DOMOTIQUE</t>
  </si>
  <si>
    <t>K2DUAL</t>
  </si>
  <si>
    <t>KAKEMONO 120 X 200 - ESPACE DUAL</t>
  </si>
  <si>
    <t>K2ECORE</t>
  </si>
  <si>
    <t>KAKEMONO 120 X 200 - ECO-RESPONSABLE</t>
  </si>
  <si>
    <t>K2PARRA</t>
  </si>
  <si>
    <t>KAKEMONO 120 X 200 - PARRAINAGE</t>
  </si>
  <si>
    <t>K220171</t>
  </si>
  <si>
    <t>KAKEMONO 120 X 200 - COUPLE</t>
  </si>
  <si>
    <t>K220172</t>
  </si>
  <si>
    <t>KAKEMONO 120 X 200 - FEMME</t>
  </si>
  <si>
    <t>K220173</t>
  </si>
  <si>
    <t>KAKEMONO 120 X 200 - CHAT FILOU</t>
  </si>
  <si>
    <t>K220174</t>
  </si>
  <si>
    <t>KAKEMONO 120 X 200 - FEMME ENCEINTE</t>
  </si>
  <si>
    <t>K3CLIRE</t>
  </si>
  <si>
    <t>KAKEMONO 240 X 200 - CLIENT REPIQUE</t>
  </si>
  <si>
    <t>K320694</t>
  </si>
  <si>
    <t>KIT POUR POSTE 94 PP3206A</t>
  </si>
  <si>
    <t>K331041</t>
  </si>
  <si>
    <t>KIT POUR POSTE 41 PP3310</t>
  </si>
  <si>
    <t>K33116A</t>
  </si>
  <si>
    <t>KIT POUR POSTE 6A PP3311</t>
  </si>
  <si>
    <t>3456049</t>
  </si>
  <si>
    <t>SERRURE 5 PTS A RELEVAGE TETIERE PLATE 16MM</t>
  </si>
  <si>
    <t>K4354TP</t>
  </si>
  <si>
    <t>K500306</t>
  </si>
  <si>
    <t>KIT POUR POSTE 6 PP5003</t>
  </si>
  <si>
    <t>K500410</t>
  </si>
  <si>
    <t>KIT POST 10 EQUER. 18X10 PP5003 - PP5004</t>
  </si>
  <si>
    <t>K521056</t>
  </si>
  <si>
    <t>KIT POUR POSTE 56 PP5210</t>
  </si>
  <si>
    <t>K521158</t>
  </si>
  <si>
    <t>KIT POUR POSTE 58 PP5211</t>
  </si>
  <si>
    <t>LAMPES</t>
  </si>
  <si>
    <t>LAMPE HALOGENE 12 V 28MM 35 WATTS</t>
  </si>
  <si>
    <t>DET4OX27</t>
  </si>
  <si>
    <t>LITEAU BOIS EPICEA 40X27 LONG.300 MM</t>
  </si>
  <si>
    <t>DET4X4</t>
  </si>
  <si>
    <t>LITEAU BOIS EPICEA 40X40 LONG.300 MM</t>
  </si>
  <si>
    <t>LC100</t>
  </si>
  <si>
    <t>*CORNIERE EGALE 100X100X1,5 **L100X16**</t>
  </si>
  <si>
    <t>LE/VR13</t>
  </si>
  <si>
    <t>COULISSE VOLET ROULANT LEUL (VR013AL)</t>
  </si>
  <si>
    <t>LINGEGN</t>
  </si>
  <si>
    <t>LINGETTE MICROFIBRE GRANDEUR NATURE</t>
  </si>
  <si>
    <t>155 111</t>
  </si>
  <si>
    <t>LISTING DUPLI 240X12" BLANC 1000 FEUILLES</t>
  </si>
  <si>
    <t>9651 F</t>
  </si>
  <si>
    <t>LISTING 240X12" 1200 FEUILLES 2+0</t>
  </si>
  <si>
    <t>155 113</t>
  </si>
  <si>
    <t>LISTING 240X12" 3+0 BLANC 750 FEUILLES</t>
  </si>
  <si>
    <t>9670 N</t>
  </si>
  <si>
    <t>LIVCOUF</t>
  </si>
  <si>
    <t>LIVRET COULEUR VERSION FABRICANT  CLES</t>
  </si>
  <si>
    <t>LL2001D</t>
  </si>
  <si>
    <t>USINAGE POSTE FIXE SUR JALOUSIE (7/99)</t>
  </si>
  <si>
    <t>LL2002E</t>
  </si>
  <si>
    <t>USIN.POSTE VARIABLE JALOU.+PIGE (7/99)</t>
  </si>
  <si>
    <t>LUBSEC AL7</t>
  </si>
  <si>
    <t>(QUANTITE EXPRIMEE EN LITRES - FUT DE 200L)</t>
  </si>
  <si>
    <t>L10X10</t>
  </si>
  <si>
    <t>CORNIERE INEGALE 10 X 10 X 1,5</t>
  </si>
  <si>
    <t>L100X16</t>
  </si>
  <si>
    <t>CORNIERE EGALE 100X100X1,6</t>
  </si>
  <si>
    <t>"L"ALU 100X20X2</t>
  </si>
  <si>
    <t>CORNIERE INEGALE ALU 100 X 20 X 2</t>
  </si>
  <si>
    <t>L110X15</t>
  </si>
  <si>
    <t>CORNIERE INEGALE 110 X 15 X 1,5 (CJ)</t>
  </si>
  <si>
    <t>8790</t>
  </si>
  <si>
    <t>CORNIERE INEGALE 110 X 15</t>
  </si>
  <si>
    <t>P32881</t>
  </si>
  <si>
    <t>L110X40</t>
  </si>
  <si>
    <t>CORNIERE L110X40 EPAISSEUR 1,8 MM</t>
  </si>
  <si>
    <t>L115X25</t>
  </si>
  <si>
    <t>CORNIERE 115 X 25 X 2,3</t>
  </si>
  <si>
    <t>L15X10</t>
  </si>
  <si>
    <t>CORNIERE INEGALE 15 X 10 X 1,5</t>
  </si>
  <si>
    <t>L15X15</t>
  </si>
  <si>
    <t>CORNIERE EGALE 15 X 15 X 1,5</t>
  </si>
  <si>
    <t>CORN. 15X15</t>
  </si>
  <si>
    <t>CORNIERE ALU 15 X 15 X 1,5</t>
  </si>
  <si>
    <t>CORN. 15X15X1,5</t>
  </si>
  <si>
    <t>L150X15</t>
  </si>
  <si>
    <t>CORNIERE 150X15X2</t>
  </si>
  <si>
    <t>CORNIERE INEGALE 20 X 10 X 1,5</t>
  </si>
  <si>
    <t>F03364</t>
  </si>
  <si>
    <t>L20X20</t>
  </si>
  <si>
    <t>CORNIERE EGALE 20 X 20 X 1,5</t>
  </si>
  <si>
    <t>F00260</t>
  </si>
  <si>
    <t>CORNIERE EGALE 20 X 20 X 1.5</t>
  </si>
  <si>
    <t>4315</t>
  </si>
  <si>
    <t>CORNIERE EGALE 20 X 20 1.5</t>
  </si>
  <si>
    <t>P29865</t>
  </si>
  <si>
    <t>CORNIERE EGALE 20 X 20 1,5</t>
  </si>
  <si>
    <t>L25X25</t>
  </si>
  <si>
    <t>CORNIERE EGALE 25 X 25 X 1,5</t>
  </si>
  <si>
    <t>F00297</t>
  </si>
  <si>
    <t>4303</t>
  </si>
  <si>
    <t>L25X25X1,5</t>
  </si>
  <si>
    <t>P34113</t>
  </si>
  <si>
    <t>CORNIERE 25 X 25 1,5</t>
  </si>
  <si>
    <t>L30X10</t>
  </si>
  <si>
    <t>CORNIERE INEGALE 30 X 10 X 1,5 (CJ)</t>
  </si>
  <si>
    <t>L30X10X1,5</t>
  </si>
  <si>
    <t>CORNIERE 30 X 10 X 1.5</t>
  </si>
  <si>
    <t>F08926</t>
  </si>
  <si>
    <t>CORNIERE INEGALE 30 X 10 X 1,5</t>
  </si>
  <si>
    <t>B20209</t>
  </si>
  <si>
    <t>8316</t>
  </si>
  <si>
    <t>CORNIERE INEGALE 30 X 10 X 1.5</t>
  </si>
  <si>
    <t>P30617</t>
  </si>
  <si>
    <t>L30X12</t>
  </si>
  <si>
    <t>COUVRE JOINT CINTRAGE 30X12 EP.1,5MM</t>
  </si>
  <si>
    <t>L30X15</t>
  </si>
  <si>
    <t>CORNIERE INEGALE 30 X 15 X 1,5</t>
  </si>
  <si>
    <t>00145</t>
  </si>
  <si>
    <t>CORNIERE INEGALE 30 X 15 X 1.5</t>
  </si>
  <si>
    <t>L30X20</t>
  </si>
  <si>
    <t>CORNIERE INEGALE 30 X 20 X 1,5</t>
  </si>
  <si>
    <t>F01128</t>
  </si>
  <si>
    <t>CORNIERE INEGALE 30 X 20 X 1.5</t>
  </si>
  <si>
    <t>P11515</t>
  </si>
  <si>
    <t>L30X30</t>
  </si>
  <si>
    <t>CORNIERE EGALE 30 X 30 X 1,5</t>
  </si>
  <si>
    <t>F02908</t>
  </si>
  <si>
    <t>4304</t>
  </si>
  <si>
    <t>L30X30X1,5</t>
  </si>
  <si>
    <t>P40088</t>
  </si>
  <si>
    <t>"L" 30X30X3 ALU</t>
  </si>
  <si>
    <t>CORNIERE EGALE 30 X 30 X 3 ALU</t>
  </si>
  <si>
    <t>"L"30X30X3 ALU</t>
  </si>
  <si>
    <t>CORNIERE 30X30 EPAISSEUR 2,5 POUR 45472</t>
  </si>
  <si>
    <t>L3030X3</t>
  </si>
  <si>
    <t>CORNIERE 30X30 EP3 (F114/A 45472G &amp; D)</t>
  </si>
  <si>
    <t>L3030X30</t>
  </si>
  <si>
    <t>L40X10</t>
  </si>
  <si>
    <t>CORNIERE INEGALE 40 X 10 (CJ)</t>
  </si>
  <si>
    <t>B20210</t>
  </si>
  <si>
    <t>CORNIERE 40 X 10 X 1,5</t>
  </si>
  <si>
    <t>8791</t>
  </si>
  <si>
    <t>CORNIERE INEGALE 40X10X1,5</t>
  </si>
  <si>
    <t>P41282</t>
  </si>
  <si>
    <t>CORNIERE INEGALE 40 X 10 X 1,5</t>
  </si>
  <si>
    <t>L40X12</t>
  </si>
  <si>
    <t>COUVRE JOINT CINTRAGE 40X12 EP 1,5MM</t>
  </si>
  <si>
    <t>L40X15</t>
  </si>
  <si>
    <t>CORNIERE 40 X 15</t>
  </si>
  <si>
    <t>CORNIERE INEGALE 40 X 20 X 1,5</t>
  </si>
  <si>
    <t>L40X20X1,5</t>
  </si>
  <si>
    <t>CORNIERE INEGALE 40 X 20 X 1.5</t>
  </si>
  <si>
    <t>4301</t>
  </si>
  <si>
    <t>CORNIERE  INEGALE 40 X 20 X 1.5</t>
  </si>
  <si>
    <t>P19349R</t>
  </si>
  <si>
    <t>CORN.40X20X1,5</t>
  </si>
  <si>
    <t>CORNIERE 40 X 20 X 1,5</t>
  </si>
  <si>
    <t>L40X40</t>
  </si>
  <si>
    <t>CORNIERE EGALE 40 X 40 X 2</t>
  </si>
  <si>
    <t>CORN. 40X40X2</t>
  </si>
  <si>
    <t>CORNIERE ALU 40 X 40 X 2</t>
  </si>
  <si>
    <t>F00936</t>
  </si>
  <si>
    <t>4305</t>
  </si>
  <si>
    <t>L40X40X2</t>
  </si>
  <si>
    <t>P25948R</t>
  </si>
  <si>
    <t>"L"40X40X5 ALU</t>
  </si>
  <si>
    <t>CORNIERE EGALE 40 X 40 X 5 ALU</t>
  </si>
  <si>
    <t>L50X12</t>
  </si>
  <si>
    <t>COUVRE JOINT CINTRAGE 50X12 EP 2MM</t>
  </si>
  <si>
    <t>L50X25</t>
  </si>
  <si>
    <t>CORNIERE INEGALE 50 X 25 X 2</t>
  </si>
  <si>
    <t>L ALU 50 X 25</t>
  </si>
  <si>
    <t>CORNIERE ALU 50 X 25 X 2</t>
  </si>
  <si>
    <t>F02744</t>
  </si>
  <si>
    <t>4307</t>
  </si>
  <si>
    <t>P27685R</t>
  </si>
  <si>
    <t>L50X30</t>
  </si>
  <si>
    <t>CORNIERE INEGALE 50 X 30 X 2</t>
  </si>
  <si>
    <t>"L"ALU 50X50X2</t>
  </si>
  <si>
    <t>CORNIERE EGALE ALU 50 X 50 X 2</t>
  </si>
  <si>
    <t>L50X50</t>
  </si>
  <si>
    <t>CORNIERE EGALE 50 X 50 X 2</t>
  </si>
  <si>
    <t>F01161</t>
  </si>
  <si>
    <t>4318</t>
  </si>
  <si>
    <t>L50X50X2</t>
  </si>
  <si>
    <t>P25136R</t>
  </si>
  <si>
    <t>"L"50X50X4 ALU</t>
  </si>
  <si>
    <t>CORNIERE EGALE 50 X 50 X 4 ALU</t>
  </si>
  <si>
    <t>L60X12</t>
  </si>
  <si>
    <t>COUVRE JOINT CINTRAGE 60X12 EP 2MM</t>
  </si>
  <si>
    <t>L60X30</t>
  </si>
  <si>
    <t>CORNIERE INEGALE 60 X 30 X 2</t>
  </si>
  <si>
    <t>"L"ALU 60X30X2</t>
  </si>
  <si>
    <t>CORNIERE ALU INEGALE 60 X 30 X 2</t>
  </si>
  <si>
    <t>L60X30X2</t>
  </si>
  <si>
    <t>F01428</t>
  </si>
  <si>
    <t>B91452</t>
  </si>
  <si>
    <t>A4219</t>
  </si>
  <si>
    <t>P27686R</t>
  </si>
  <si>
    <t>CORNIERE INEGALE 60 X 40 X 1,3</t>
  </si>
  <si>
    <t>A-03012</t>
  </si>
  <si>
    <t>L60X40X1,5</t>
  </si>
  <si>
    <t>L60X40 1,5</t>
  </si>
  <si>
    <t>L60X60 1,5</t>
  </si>
  <si>
    <t>CORNIERE EGALE 60 X 60 X 2</t>
  </si>
  <si>
    <t>L60X60</t>
  </si>
  <si>
    <t>L70X15 1,5</t>
  </si>
  <si>
    <t>CORNIERE INEGALE 70 X 15 X 1,5 (CJ)</t>
  </si>
  <si>
    <t>L70X15</t>
  </si>
  <si>
    <t>8794</t>
  </si>
  <si>
    <t>CORNIERE INEGALE 70X15</t>
  </si>
  <si>
    <t>P32882</t>
  </si>
  <si>
    <t>L80X40</t>
  </si>
  <si>
    <t>CORNIERE L 80X40 EPAISSEUR 1,5 MM</t>
  </si>
  <si>
    <t>"L" ALU 80X40X2</t>
  </si>
  <si>
    <t>CORNIERE ALU INEGALE 80 X 40 X 2</t>
  </si>
  <si>
    <t>60019 (CONDAMN)</t>
  </si>
  <si>
    <t>ENSEMBLE ER45Q-BAD71 (POIG.MADEIRA+ROSACES COND/DÉC.KARCHER)</t>
  </si>
  <si>
    <t>60017 (CLÉ L)</t>
  </si>
  <si>
    <t>ENSEMBLE REF.ER45Q-BB71 (POIGNÉES MADEIRA+2 ROSACES CARRÉES)</t>
  </si>
  <si>
    <t>MAQEPTU</t>
  </si>
  <si>
    <t>MAQUETTE TOITURE 7200/7205/7261/7265</t>
  </si>
  <si>
    <t>MAQFTRE</t>
  </si>
  <si>
    <t>MAQUETTE TOITURE 7000/7013/7245-46-47</t>
  </si>
  <si>
    <t>MAQPOIG</t>
  </si>
  <si>
    <t>MAQUETTE POIGNEES 26092/098/096/100/099</t>
  </si>
  <si>
    <t>MAQRHCA</t>
  </si>
  <si>
    <t>MAQUETTE TOITURE 7000/7276/7275/7005</t>
  </si>
  <si>
    <t>129 462</t>
  </si>
  <si>
    <t>GUILMARKER POINTE BISEAUTEE STANDARD NOIR</t>
  </si>
  <si>
    <t>4855 P</t>
  </si>
  <si>
    <t>MARKER CONTE ONYX NOIR</t>
  </si>
  <si>
    <t>753384</t>
  </si>
  <si>
    <t>MARTEAU DE PORTE LAITON PVD H200 L100 06</t>
  </si>
  <si>
    <t>MATEL/G</t>
  </si>
  <si>
    <t>100 POCHETTES MATELASSEES G (240X370)</t>
  </si>
  <si>
    <t>TREMACRYL 15X20</t>
  </si>
  <si>
    <t>MOUSSE TREMACRYL 15X20 GRIS (PAR 320 ML)</t>
  </si>
  <si>
    <t>MA5259</t>
  </si>
  <si>
    <t>MACHINE POUR USINAGE TIGE DE CREMONE</t>
  </si>
  <si>
    <t>MBX2003</t>
  </si>
  <si>
    <t>GOUPILLE</t>
  </si>
  <si>
    <t>MC2V</t>
  </si>
  <si>
    <t>MAQUETTE TOITURE CONFORT 2 VIE</t>
  </si>
  <si>
    <t>MEC</t>
  </si>
  <si>
    <t>MOUSSE D'ÉTANCHÉITÉ PR CHRONOS</t>
  </si>
  <si>
    <t>APPMEC0100I</t>
  </si>
  <si>
    <t>METALUX 14/39,5</t>
  </si>
  <si>
    <t>SERRURE METALUX N° 14 COFFRE 39,5 MM (PENE DORMANT SEUL)</t>
  </si>
  <si>
    <t>METALUX 14/46</t>
  </si>
  <si>
    <t>SERRURE METALUX N° 14 COFFRE DE 46 MM</t>
  </si>
  <si>
    <t>MET2036</t>
  </si>
  <si>
    <t>SERRURE METALUX N°20/COFFRE DE 36 MM</t>
  </si>
  <si>
    <t>MET2039</t>
  </si>
  <si>
    <t>METALUX 1/2 TOUR REF.20/39,5</t>
  </si>
  <si>
    <t>MET3030</t>
  </si>
  <si>
    <t>METALUX N°30 COFFRE DE 30 MM</t>
  </si>
  <si>
    <t>MET3046</t>
  </si>
  <si>
    <t>SERRURE METALUX N°30 COFFRE 46</t>
  </si>
  <si>
    <t>ME33D</t>
  </si>
  <si>
    <t>SERRURE 1 PT METALUX N° 33D COFFRE 35 MM</t>
  </si>
  <si>
    <t>ME33G</t>
  </si>
  <si>
    <t>SERRURE 1 PT METALUX N° 33G COFFRE 35 MM</t>
  </si>
  <si>
    <t>MINIGRIP80X120</t>
  </si>
  <si>
    <t>SACHET MINI-GRIP 80 X 120 (PAR 1000)</t>
  </si>
  <si>
    <t>PROFIL MINIFAC</t>
  </si>
  <si>
    <t>(EN CARTON DE 200 ML)</t>
  </si>
  <si>
    <t>600394127</t>
  </si>
  <si>
    <t>(CARTON DE 12 AEROSOLS) MICROLUB 22</t>
  </si>
  <si>
    <t>MICROLUB 22</t>
  </si>
  <si>
    <t>MOUSSE</t>
  </si>
  <si>
    <t>ROULEAU DE MOUSSE 1,5</t>
  </si>
  <si>
    <t>MTCO</t>
  </si>
  <si>
    <t>CARTOUCHE MASTIC MTCO BLANC POUR SERTISSAGE</t>
  </si>
  <si>
    <t>CARTOUCHE MASTIC MTCO TRANSLUCIDE POUR SERTISSAGE</t>
  </si>
  <si>
    <t>MURCOU</t>
  </si>
  <si>
    <t>KIT SHOWROOM - MUR COULEUR</t>
  </si>
  <si>
    <t>MVX4551</t>
  </si>
  <si>
    <t>APPUIE PROFIL TRAVERSE FROIDE</t>
  </si>
  <si>
    <t>MVX519</t>
  </si>
  <si>
    <t>APPUIE PROFIL TRAVERSE THERMIQUE</t>
  </si>
  <si>
    <t>VHE2A10X065</t>
  </si>
  <si>
    <t>VIS TH EF 18/10 10X065 DIN 933</t>
  </si>
  <si>
    <t>VHE2A10X80</t>
  </si>
  <si>
    <t>VIS INOX M10X80TH ENTIEREMENT FILETEE</t>
  </si>
  <si>
    <t>M10X80H</t>
  </si>
  <si>
    <t>VIS INOX M10X80 TH</t>
  </si>
  <si>
    <t>1 00 10 080 1</t>
  </si>
  <si>
    <t>TH 933 M10X80 A2</t>
  </si>
  <si>
    <t>VTH 931 M10X90</t>
  </si>
  <si>
    <t>VIS TH PF 18/10 10X090 DIN 931</t>
  </si>
  <si>
    <t>M10X90/26H INOX</t>
  </si>
  <si>
    <t>VIS 6 PANS INOX 18/10  COND.BOITE DE 100</t>
  </si>
  <si>
    <t>M10X90H</t>
  </si>
  <si>
    <t>VIS INOX M10X90 TH</t>
  </si>
  <si>
    <t>1 04 10 090 1</t>
  </si>
  <si>
    <t>VTH 931 M10X90 A2   (BOITE DE 100 VIS)</t>
  </si>
  <si>
    <t>1293114110</t>
  </si>
  <si>
    <t>A2 THEF M14X110 DIN931</t>
  </si>
  <si>
    <t>M24B001</t>
  </si>
  <si>
    <t>AERATEUR TH/90 24MM BAS 9010B</t>
  </si>
  <si>
    <t>M24B002</t>
  </si>
  <si>
    <t>AERATEUR TH/90 24MM BAS 1015S</t>
  </si>
  <si>
    <t>M24B003</t>
  </si>
  <si>
    <t>AERATEUR TH/90 24MM BAS 7016S</t>
  </si>
  <si>
    <t>M24B004</t>
  </si>
  <si>
    <t>AERATEUR TH/90 24MM BAS 8014S</t>
  </si>
  <si>
    <t>M24B005</t>
  </si>
  <si>
    <t>AERATEUR TH/90 24MM BAS 2800 SABLE</t>
  </si>
  <si>
    <t>M24B006</t>
  </si>
  <si>
    <t>AERATEUR TH/90 24MM BAS 5003S</t>
  </si>
  <si>
    <t>M24B007</t>
  </si>
  <si>
    <t>AERATEUR TH/90 24MM BAS 6009S</t>
  </si>
  <si>
    <t>M24B008</t>
  </si>
  <si>
    <t>AERATEUR TH/90 24MM BAS 7006S</t>
  </si>
  <si>
    <t>M24B009</t>
  </si>
  <si>
    <t>AERATEUR TH/90 24MM BAS 7035S</t>
  </si>
  <si>
    <t>M24B010</t>
  </si>
  <si>
    <t>AERATEUR TH/90 24MM BAS 9008M</t>
  </si>
  <si>
    <t>M24B011</t>
  </si>
  <si>
    <t>AERATEUR TH/90 24MM BAS 9005S</t>
  </si>
  <si>
    <t>M24B100</t>
  </si>
  <si>
    <t>AERATEUR TH/90 24MM BAS RAL INT/EXT</t>
  </si>
  <si>
    <t>M24B500</t>
  </si>
  <si>
    <t>M24B504</t>
  </si>
  <si>
    <t>AERATEUR TH/90 24MM BAS 3004S</t>
  </si>
  <si>
    <t>M24H001</t>
  </si>
  <si>
    <t>AERATEUR TH/90 24MM HAUT 9010B</t>
  </si>
  <si>
    <t>M24H002</t>
  </si>
  <si>
    <t>AERATEUR TH/90 24MM HAUT 1015S</t>
  </si>
  <si>
    <t>M24H003</t>
  </si>
  <si>
    <t>AERATEUR TH/90 24MM HAUT 7016S</t>
  </si>
  <si>
    <t>M24H004</t>
  </si>
  <si>
    <t>AERATEUR TH/90 24MM HAUT 8014S</t>
  </si>
  <si>
    <t>M24H005</t>
  </si>
  <si>
    <t>AERATEUR TH/90 24MM HAUT 2800 SABLE</t>
  </si>
  <si>
    <t>M24H006</t>
  </si>
  <si>
    <t>AERATEUR TH/90 24MM HAUT 5003S</t>
  </si>
  <si>
    <t>M24H007</t>
  </si>
  <si>
    <t>AERATEUR TH/90 24MM HAUT 6009S</t>
  </si>
  <si>
    <t>M24H008</t>
  </si>
  <si>
    <t>AERATEUR TH/90 24MM HAUT 7006S</t>
  </si>
  <si>
    <t>M24H009</t>
  </si>
  <si>
    <t>AERATEUR TH/90 24MM HAUT 7035S</t>
  </si>
  <si>
    <t>M24H010</t>
  </si>
  <si>
    <t>AERATEUR TH/90 24MM HAUT 9008M</t>
  </si>
  <si>
    <t>M24H011</t>
  </si>
  <si>
    <t>AERATEUR TH/90 24MM HAUT 9005S</t>
  </si>
  <si>
    <t>M24H100</t>
  </si>
  <si>
    <t>AERATEUR TH/90 24MM HAUT RAL INT/EXT</t>
  </si>
  <si>
    <t>M24H500</t>
  </si>
  <si>
    <t>AERATEUR TH/90 24MM HT RAL INT/ RAL EXT</t>
  </si>
  <si>
    <t>M24H504</t>
  </si>
  <si>
    <t>AERATEUR TH/90 24MM HAUT 3004S</t>
  </si>
  <si>
    <t>M28</t>
  </si>
  <si>
    <t>POIGNEE AILERON LG 250 M/M</t>
  </si>
  <si>
    <t>M28B100</t>
  </si>
  <si>
    <t>AERATEUR TH/90 28MM BAS RAL INT/EXT</t>
  </si>
  <si>
    <t>M28B500</t>
  </si>
  <si>
    <t>AERATEUR TH/90 28MM BAS RAL INT/ RAL EXT</t>
  </si>
  <si>
    <t>M28H100</t>
  </si>
  <si>
    <t>AERATEUR TH/90 28MM HAUT RAL INT/EXT</t>
  </si>
  <si>
    <t>M28H500</t>
  </si>
  <si>
    <t>AERATEUR TH/90 28MM HT RAL INT/ RAL EXT</t>
  </si>
  <si>
    <t>M33H100</t>
  </si>
  <si>
    <t>AERATEUR TH/90 33MM HAUT RAL INT/EXT</t>
  </si>
  <si>
    <t>M33H500</t>
  </si>
  <si>
    <t>AERATEUR TH/90 33MM HT RAL INT/ RAL EXT</t>
  </si>
  <si>
    <t>VMTFP2A04X010</t>
  </si>
  <si>
    <t>VIS M4X10 TFP POZ INOX A2</t>
  </si>
  <si>
    <t>1 25 04 010 1</t>
  </si>
  <si>
    <t>VM TF PZ 965 M4X10 A2</t>
  </si>
  <si>
    <t>M4X12BH</t>
  </si>
  <si>
    <t>VIS INOX M4X12 BHC</t>
  </si>
  <si>
    <t>M4X12CH</t>
  </si>
  <si>
    <t>VIS INOX M4X12 CHC</t>
  </si>
  <si>
    <t>12912040122 1</t>
  </si>
  <si>
    <t>VM TCHC 912 M4X12 A2</t>
  </si>
  <si>
    <t>VMTFP2A04X012</t>
  </si>
  <si>
    <t>VIS M4X12 TFP POZ INOX A2</t>
  </si>
  <si>
    <t>M4X12TF</t>
  </si>
  <si>
    <t>VIS INOX M4X12 TF</t>
  </si>
  <si>
    <t>M4X14CH</t>
  </si>
  <si>
    <t>VIS M4X14 CHC</t>
  </si>
  <si>
    <t>1 54 04 014 1</t>
  </si>
  <si>
    <t>VM TCHC 912 M4X14 A2</t>
  </si>
  <si>
    <t>M4X16BH</t>
  </si>
  <si>
    <t>VIS INOX M4X16 BHC</t>
  </si>
  <si>
    <t>M4X16CH</t>
  </si>
  <si>
    <t>VIS INOX M4X16 CHC</t>
  </si>
  <si>
    <t>1 54 04 016 1</t>
  </si>
  <si>
    <t>VM TCHC 912 M4X16 A2</t>
  </si>
  <si>
    <t>M4X25BH</t>
  </si>
  <si>
    <t>VIS INOX M4X25 BHC</t>
  </si>
  <si>
    <t>VHCTC2A04X30</t>
  </si>
  <si>
    <t>VIS INOX A2 M4X30 TCHC</t>
  </si>
  <si>
    <t>M4X30CH</t>
  </si>
  <si>
    <t>VIS INOX M4X30 CHC</t>
  </si>
  <si>
    <t>1291204030</t>
  </si>
  <si>
    <t>VM TCHC 912 M4X30 A2</t>
  </si>
  <si>
    <t>M4X30F</t>
  </si>
  <si>
    <t>VIS INOX M4X30 TFP POZ</t>
  </si>
  <si>
    <t>1 25 04 030 1</t>
  </si>
  <si>
    <t>VM TF POZ 965 M4X30 A2</t>
  </si>
  <si>
    <t>VHCTC2A04X35</t>
  </si>
  <si>
    <t>VIS INOX A2 M4X35 TCHC</t>
  </si>
  <si>
    <t>1 08 04 040 1</t>
  </si>
  <si>
    <t>VM TC 84 M4X40 A2</t>
  </si>
  <si>
    <t>VHCSTP02A04X005</t>
  </si>
  <si>
    <t>VIS M4X5 STHC BOUT CUVETTE INOX A2</t>
  </si>
  <si>
    <t>01040040005</t>
  </si>
  <si>
    <t>VM STHC CONE DIN914 4X5 A2</t>
  </si>
  <si>
    <t>M4X5HC</t>
  </si>
  <si>
    <t>VIS INOX M4X5 TETE HEXAGONALE CREUSE</t>
  </si>
  <si>
    <t>VMTC2A04X050</t>
  </si>
  <si>
    <t>VIS MTX TC 18/10 04X050 DIN 84</t>
  </si>
  <si>
    <t>M4X6F</t>
  </si>
  <si>
    <t>VIS INOX M4X6 TFP POZ</t>
  </si>
  <si>
    <t>1 25 04 006 1</t>
  </si>
  <si>
    <t>M4X6TF</t>
  </si>
  <si>
    <t>VIS M4X6 TFP</t>
  </si>
  <si>
    <t>M4X8HC</t>
  </si>
  <si>
    <t>VIS INOX M4X8 STHC</t>
  </si>
  <si>
    <t>M5CHCTU</t>
  </si>
  <si>
    <t>M5VRCTU</t>
  </si>
  <si>
    <t>VMTCP2A05X010</t>
  </si>
  <si>
    <t>VIS INOX M5X10 TETE CYLINDRIQUE</t>
  </si>
  <si>
    <t>M5X10C</t>
  </si>
  <si>
    <t>M5X10F</t>
  </si>
  <si>
    <t>VIS INOX M5X10 TFP POZ</t>
  </si>
  <si>
    <t>1 25 05 010 1</t>
  </si>
  <si>
    <t>VM TF POZ 965 M5X10 A2</t>
  </si>
  <si>
    <t>ST0510C</t>
  </si>
  <si>
    <t>VIS M5X10 STHC</t>
  </si>
  <si>
    <t>M5X10HC</t>
  </si>
  <si>
    <t>M5X10STHC</t>
  </si>
  <si>
    <t>M5X10TF</t>
  </si>
  <si>
    <t>VIS INOX M5X10 TF POZIDRIVE</t>
  </si>
  <si>
    <t>M5X12F</t>
  </si>
  <si>
    <t>VIS INOX M 5X12 TFP POZ</t>
  </si>
  <si>
    <t>1 25 05 012 1</t>
  </si>
  <si>
    <t>VM TF POZ 965 M5X12 A2</t>
  </si>
  <si>
    <t>M5X12TF</t>
  </si>
  <si>
    <t>VIS M5X12 TFB</t>
  </si>
  <si>
    <t>M5X15CH</t>
  </si>
  <si>
    <t>VIS INOX M5X15 CHC</t>
  </si>
  <si>
    <t>VMTCLP2A05X016</t>
  </si>
  <si>
    <t>V.MTX TCL POZ A2 5X16 DIN 7985</t>
  </si>
  <si>
    <t>M5X16C</t>
  </si>
  <si>
    <t>VIS INOX M5X16 TCL POZ</t>
  </si>
  <si>
    <t>1 27 05 016 1</t>
  </si>
  <si>
    <t>A2 VM TCLPZ M5X16 DIN7985</t>
  </si>
  <si>
    <t>VMTFP2A05X016</t>
  </si>
  <si>
    <t>VIS M5X16 TFP POZ INOX A2</t>
  </si>
  <si>
    <t>M5X16F</t>
  </si>
  <si>
    <t>VIS INOX M5X16 TFP POZ</t>
  </si>
  <si>
    <t>1 25 05 016 1</t>
  </si>
  <si>
    <t>VM TF POZ 965 M5X16 A2</t>
  </si>
  <si>
    <t>VHE2A05X016</t>
  </si>
  <si>
    <t>VIS INOX M5X16 TH</t>
  </si>
  <si>
    <t>M5X16TC</t>
  </si>
  <si>
    <t>VIS M5X16TCL</t>
  </si>
  <si>
    <t>M5X16TF</t>
  </si>
  <si>
    <t>VIS M5X16 TFP</t>
  </si>
  <si>
    <t>VMTCP2A05X020</t>
  </si>
  <si>
    <t>VIS M5X20 TCL POZ INOX A2</t>
  </si>
  <si>
    <t>M5X20C</t>
  </si>
  <si>
    <t>VIS INOX METAUX TC 5X20</t>
  </si>
  <si>
    <t>M5X20CH</t>
  </si>
  <si>
    <t>VIS INOX M5X20 CHC</t>
  </si>
  <si>
    <t>1291205020</t>
  </si>
  <si>
    <t>TCHC 912 M5X20 A2</t>
  </si>
  <si>
    <t>VMTFP2A05X020</t>
  </si>
  <si>
    <t>VIS M5X20 TFP POZ INOX A2</t>
  </si>
  <si>
    <t>M5X20F</t>
  </si>
  <si>
    <t>VIS INOX M5X20 TFP POZ</t>
  </si>
  <si>
    <t>1 25 05 020 1</t>
  </si>
  <si>
    <t>VM TF POZ 965 M5X20 A2</t>
  </si>
  <si>
    <t>M5X20TF</t>
  </si>
  <si>
    <t>VIS M5X20 TFP</t>
  </si>
  <si>
    <t>M5X20TR</t>
  </si>
  <si>
    <t>VIS M5X20 TR</t>
  </si>
  <si>
    <t>M5X25F</t>
  </si>
  <si>
    <t>VIS INOX M5X25 TFP POZ</t>
  </si>
  <si>
    <t>1 25 05 025 1</t>
  </si>
  <si>
    <t>VM TF POZ 965 M5X25 A2</t>
  </si>
  <si>
    <t>M5X25TF</t>
  </si>
  <si>
    <t>VIS M5X25 TFP</t>
  </si>
  <si>
    <t>VMTFP2A05X030</t>
  </si>
  <si>
    <t>VIS M5X30 TFP POZ INOX A2</t>
  </si>
  <si>
    <t>M5X30F</t>
  </si>
  <si>
    <t>VIS INOX M5X30 TFP POZ</t>
  </si>
  <si>
    <t>1 25 05 030 1</t>
  </si>
  <si>
    <t>VM TF POZ 965 M5X30 A2</t>
  </si>
  <si>
    <t>VIS M5X30 TF AZ</t>
  </si>
  <si>
    <t>VIS M5X30 TFP ACIER ZINGUÉ</t>
  </si>
  <si>
    <t>VIS M5X30 TPF ACIER ZINGUÉ</t>
  </si>
  <si>
    <t>M5X30TF</t>
  </si>
  <si>
    <t>VIS M5X30 TFP</t>
  </si>
  <si>
    <t>VMTFP2A05X035</t>
  </si>
  <si>
    <t>VIS INOX A2 M5X35 TFP POZIDRIV</t>
  </si>
  <si>
    <t>1 25 05 035 1</t>
  </si>
  <si>
    <t>VM TF PZ 965 M5X35 A2</t>
  </si>
  <si>
    <t>M5X4HC</t>
  </si>
  <si>
    <t>VIS INOX M5X4 STHC</t>
  </si>
  <si>
    <t>1 57 05 004 1</t>
  </si>
  <si>
    <t>1 25 05 040 1</t>
  </si>
  <si>
    <t>VM TF POZ 965 M 5X40 A2</t>
  </si>
  <si>
    <t>M5X5HC</t>
  </si>
  <si>
    <t>VIS INOX M5X5 TETE HEXAGONALE CREUSE</t>
  </si>
  <si>
    <t>VMTFP2A05X050</t>
  </si>
  <si>
    <t>V.MTX TF POZ A2 05X050DIN0965</t>
  </si>
  <si>
    <t>1 25 05 050 1</t>
  </si>
  <si>
    <t>MTF POZ 965 M5X50 A2</t>
  </si>
  <si>
    <t>M5X6F</t>
  </si>
  <si>
    <t>VIS INOX M5X6 TFP POZ</t>
  </si>
  <si>
    <t>1 06 05 006 1</t>
  </si>
  <si>
    <t>VM TF 963 M5X6 A2</t>
  </si>
  <si>
    <t>M5X6H</t>
  </si>
  <si>
    <t>VIS INOX M5X6 TH</t>
  </si>
  <si>
    <t>1 00 05 006 1</t>
  </si>
  <si>
    <t>VM TH 933 M5X6 A2</t>
  </si>
  <si>
    <t>VHCSTPO2A05X006</t>
  </si>
  <si>
    <t>VIS M5X6 STHC BOUT CUVETTE INOX A2</t>
  </si>
  <si>
    <t>M5X6HC</t>
  </si>
  <si>
    <t>VIS INOX M5X6 STHC</t>
  </si>
  <si>
    <t>1 57 05 006 1</t>
  </si>
  <si>
    <t>M5X6TF</t>
  </si>
  <si>
    <t>VIS M5X6 TFP</t>
  </si>
  <si>
    <t>M5X6TH</t>
  </si>
  <si>
    <t>VIS M5X6 TH</t>
  </si>
  <si>
    <t>M5X8TCL INOX A2</t>
  </si>
  <si>
    <t>VIS INOX A2 MX5 TCL CRUCIFORME</t>
  </si>
  <si>
    <t>VMTFP2A05X008</t>
  </si>
  <si>
    <t>VIS INOX A2 M5X8 TFP POZIDRIV</t>
  </si>
  <si>
    <t>M5X8F</t>
  </si>
  <si>
    <t>VIS INOX M5X8 TF FENDUE</t>
  </si>
  <si>
    <t>1 06 05 008 1</t>
  </si>
  <si>
    <t>VHCSTPO2A05X008</t>
  </si>
  <si>
    <t>VIS M5X8 STHC BOUT POINTU INOX A2</t>
  </si>
  <si>
    <t>M52106</t>
  </si>
  <si>
    <t>MOUSSE CELL. EPDM RECTANG. 50X10MM EP.2MM AVEC 1 FACE ADHES.</t>
  </si>
  <si>
    <t>13254775</t>
  </si>
  <si>
    <t>MOUSSE CELLULAIRE EPDM DROITE 70X20MM EP.2MM 1 FACE ADHESIVE</t>
  </si>
  <si>
    <t>13254842</t>
  </si>
  <si>
    <t>13254808</t>
  </si>
  <si>
    <t>MOUSSE CELLULAIRE EPDM GAUCHE 70X20MM EP.2MM 1 FACE ADHESIVE</t>
  </si>
  <si>
    <t>13254737</t>
  </si>
  <si>
    <t>M6X10HC</t>
  </si>
  <si>
    <t>VIS INOX M6X10 STHC</t>
  </si>
  <si>
    <t>M6X12 STHC</t>
  </si>
  <si>
    <t>VIS INOX M6X12 STHC BOUT CUVETTE (PAR 500)</t>
  </si>
  <si>
    <t>ST0612C</t>
  </si>
  <si>
    <t>VIS METAUX 6X12 STHC</t>
  </si>
  <si>
    <t>M6X12HC</t>
  </si>
  <si>
    <t>VIS INOX M6X12 STHC</t>
  </si>
  <si>
    <t>1291606012</t>
  </si>
  <si>
    <t>VHCTC2A06X016</t>
  </si>
  <si>
    <t>VIS INOX M6X16 TCHC</t>
  </si>
  <si>
    <t>1 00 06 016 1</t>
  </si>
  <si>
    <t>TH 933 M6X16 A2</t>
  </si>
  <si>
    <t>M6X18FH</t>
  </si>
  <si>
    <t>VIS INOX A2  M6X18F  HC</t>
  </si>
  <si>
    <t>M6X20CH</t>
  </si>
  <si>
    <t>VIS INOX M6X20 CHC</t>
  </si>
  <si>
    <t>1 54 06 020 1</t>
  </si>
  <si>
    <t>VM TCHC 912 M6X20 A2</t>
  </si>
  <si>
    <t>M6X30CH</t>
  </si>
  <si>
    <t>VIS INOX M6X30 CHC</t>
  </si>
  <si>
    <t>1 54 06 030 1</t>
  </si>
  <si>
    <t>VM TCHC 912 M6X30</t>
  </si>
  <si>
    <t>VHCTC2A06X040</t>
  </si>
  <si>
    <t>VIS INOX A2 M6X40 CHC</t>
  </si>
  <si>
    <t>M6X40CH</t>
  </si>
  <si>
    <t>VIS INOX M6X40 CHC</t>
  </si>
  <si>
    <t>1 54 06 040 1</t>
  </si>
  <si>
    <t>VM TCHC 912 M6X40 A2</t>
  </si>
  <si>
    <t>VHCTC2A06X50</t>
  </si>
  <si>
    <t>VIS M6X50 CHC INOX A2</t>
  </si>
  <si>
    <t>VMTFP2A06X050</t>
  </si>
  <si>
    <t>ST0606C</t>
  </si>
  <si>
    <t>VIS METAUX 6X6 STHC</t>
  </si>
  <si>
    <t>M6X6HC</t>
  </si>
  <si>
    <t>VIS INOX M6X6 STHC</t>
  </si>
  <si>
    <t>1 57 06 006 1</t>
  </si>
  <si>
    <t>VHCSTPO2A06X008</t>
  </si>
  <si>
    <t>VIS M6X8 STHC BOUT POINTU INOX A2</t>
  </si>
  <si>
    <t>M7CHETU</t>
  </si>
  <si>
    <t>M7VRESR</t>
  </si>
  <si>
    <t>MAQUETTE VERANDA 7700</t>
  </si>
  <si>
    <t>M8X10FH</t>
  </si>
  <si>
    <t>VIS 8X10 FRAISEE HEXA CREUSE 60 DEGRES</t>
  </si>
  <si>
    <t>M8X10HC</t>
  </si>
  <si>
    <t>VIS M8X10 STHC BOUT PLAT</t>
  </si>
  <si>
    <t>M8X12HC</t>
  </si>
  <si>
    <t>VIS M8X12 STHC BOUT PLAT</t>
  </si>
  <si>
    <t>M8X16HC</t>
  </si>
  <si>
    <t>VIS M8X16 STHC BOUT PLAT</t>
  </si>
  <si>
    <t>VHCTC2A08X040</t>
  </si>
  <si>
    <t>VIS INOX A2 M8X40 TCHC</t>
  </si>
  <si>
    <t>NUBFPPO</t>
  </si>
  <si>
    <t>DOC.COULEURS BTOB DOCUMENT POUR FPPO</t>
  </si>
  <si>
    <t>NUBGN</t>
  </si>
  <si>
    <t>NUANCIER BOIS GNP</t>
  </si>
  <si>
    <t>NUBSEPA</t>
  </si>
  <si>
    <t>NUANCIER BOIS SEPALUMIC</t>
  </si>
  <si>
    <t>NUBTOB</t>
  </si>
  <si>
    <t>DOCUMENTATION OFFICE COULEUR BTOB</t>
  </si>
  <si>
    <t>NUBTOC</t>
  </si>
  <si>
    <t>OFFRE COULEUR - NUANCIER BTOC</t>
  </si>
  <si>
    <t>NUCGN</t>
  </si>
  <si>
    <t>NUANCIER CLASSIC GRANDEUR NATURE</t>
  </si>
  <si>
    <t>NUCLEUL</t>
  </si>
  <si>
    <t>DOCUMENTATION COULEUR BTOC DOCUMENT</t>
  </si>
  <si>
    <t>NUCSEPA</t>
  </si>
  <si>
    <t>NUANCIER PALETTE CLASSIQUES</t>
  </si>
  <si>
    <t>NUGSEPA</t>
  </si>
  <si>
    <t>NUANCIER PALETTE GRANDEUR NATURE</t>
  </si>
  <si>
    <t>NULEUL</t>
  </si>
  <si>
    <t>DOCUMENTATION COULEUR BTOB DOCUMENT</t>
  </si>
  <si>
    <t>NUOGN</t>
  </si>
  <si>
    <t>NUANCIER ORIGINAL GRANDEUR NATURE</t>
  </si>
  <si>
    <t>NUOSEPA</t>
  </si>
  <si>
    <t>NUANCIER ORIGINAL SEPALUMIC</t>
  </si>
  <si>
    <t>NUSGNP</t>
  </si>
  <si>
    <t>NUANCIER SPECIFIQUE GRANDEUR NATURE PROD</t>
  </si>
  <si>
    <t>NUVMA50</t>
  </si>
  <si>
    <t>DOCUMENTATION COULEUR B TO B VMA50</t>
  </si>
  <si>
    <t>OD0500</t>
  </si>
  <si>
    <t>RACCORD COUDE SYNTHETIQUE POUR POUSSOIR</t>
  </si>
  <si>
    <t>OD0501</t>
  </si>
  <si>
    <t>HUILEUR POUR SOCLE</t>
  </si>
  <si>
    <t>OD0502</t>
  </si>
  <si>
    <t>HUILEUR AVEC MANOMETRE</t>
  </si>
  <si>
    <t>OD0503</t>
  </si>
  <si>
    <t>GODET 1/4 POUCE</t>
  </si>
  <si>
    <t>OD0504</t>
  </si>
  <si>
    <t>MANOMETRE DIAM. 40 1/8 POUCE</t>
  </si>
  <si>
    <t>OD0505</t>
  </si>
  <si>
    <t>TUYAU RILSAN DIAM. 4 MM</t>
  </si>
  <si>
    <t>OD0506</t>
  </si>
  <si>
    <t>TUYAU RILSAN DIAM 8 MM</t>
  </si>
  <si>
    <t>OD0507</t>
  </si>
  <si>
    <t>TUYAU RILSAN DIAM 10 MM</t>
  </si>
  <si>
    <t>OD0508</t>
  </si>
  <si>
    <t>TUYAN EN SPIRALE RILSAN 7 METRES</t>
  </si>
  <si>
    <t>OD0509</t>
  </si>
  <si>
    <t>SOUFFLETTE POUR AIR</t>
  </si>
  <si>
    <t>OD0510</t>
  </si>
  <si>
    <t>POUSSOIR 5 VOIES AVEC RACCORD 1/8</t>
  </si>
  <si>
    <t>OD0511</t>
  </si>
  <si>
    <t>FILTRE SILENCIEUX 1/8</t>
  </si>
  <si>
    <t>OD0512</t>
  </si>
  <si>
    <t>CAPOT PROTECTION POUR POUSSOIR 5 VOIES</t>
  </si>
  <si>
    <t>OD0513</t>
  </si>
  <si>
    <t>KIT JOINTS POUR CYLINDRE 1500 KG</t>
  </si>
  <si>
    <t>OD0514</t>
  </si>
  <si>
    <t>KIT JOINTS POUR CYLINDRE 1100 KG</t>
  </si>
  <si>
    <t>OD0515</t>
  </si>
  <si>
    <t>FRAISE A QUEUE CYLINDRIQUE PR COPIEUSE 3</t>
  </si>
  <si>
    <t>OD0516</t>
  </si>
  <si>
    <t>FRAISE A QUEUE CYLINDRIQUE PR COPIEUSE 4</t>
  </si>
  <si>
    <t>OD0517</t>
  </si>
  <si>
    <t>FRAISE A QUEUE CYLINDRIQUE PR COPIEUSE 5</t>
  </si>
  <si>
    <t>OD0518</t>
  </si>
  <si>
    <t>FORET ETAGE DIAMETRE 11,5 X 6</t>
  </si>
  <si>
    <t>OD0519</t>
  </si>
  <si>
    <t>FORET ETAGE DIAMETRE 18 X 6</t>
  </si>
  <si>
    <t>OD0520</t>
  </si>
  <si>
    <t>RONDELLE INTERCALAIRE PR FRAISES 32X2</t>
  </si>
  <si>
    <t>OD0521</t>
  </si>
  <si>
    <t>RONDELLE INTERCALAIRE PR FRAISE 32X3</t>
  </si>
  <si>
    <t>OD0522</t>
  </si>
  <si>
    <t>RONDELLE INTERCALAIRE PR FRAISE 32X5</t>
  </si>
  <si>
    <t>OD0523</t>
  </si>
  <si>
    <t>RONDELLE INTERCALAIRE PR FRAISE 32X10</t>
  </si>
  <si>
    <t>6510</t>
  </si>
  <si>
    <t>FORET DE PERCAGE PASSAGE VERIN REF.650000</t>
  </si>
  <si>
    <t>OD0524</t>
  </si>
  <si>
    <t>FORET PERCAGE PASSAGE VERRIN POSE 4071</t>
  </si>
  <si>
    <t>OD0525</t>
  </si>
  <si>
    <t>OUTIL DE LAMAGE DIAM 21 POUR OD0524</t>
  </si>
  <si>
    <t>ORDOFLEX 42</t>
  </si>
  <si>
    <t>POCHE 400 ML MASTIC POLYUR. ORDOFLEX 42</t>
  </si>
  <si>
    <t>OMNIFIT 50 M</t>
  </si>
  <si>
    <t>FREIN FILETS OMNIFIT 50 M (50 G)</t>
  </si>
  <si>
    <t>ONDULE</t>
  </si>
  <si>
    <t>CARTON ONDULE 120 CM X 80 ML (36KG/RLX)</t>
  </si>
  <si>
    <t>CART ONDU 140CM</t>
  </si>
  <si>
    <t>(PAR ROULEAU DE 50 KG)</t>
  </si>
  <si>
    <t>SA 2009</t>
  </si>
  <si>
    <t>PAR CARTON DE 24 CARTOUCHES</t>
  </si>
  <si>
    <t>C0 503020</t>
  </si>
  <si>
    <t>ORDOCAL PROTEC 50 S 50X30X20</t>
  </si>
  <si>
    <t>OR 5310</t>
  </si>
  <si>
    <t>PAR CARTON DE 25 CARTOUCHES</t>
  </si>
  <si>
    <t>650040101Z</t>
  </si>
  <si>
    <t>NETTOYANT PERENNATOR R 401 (BIDON 1 L)</t>
  </si>
  <si>
    <t>ORDONET</t>
  </si>
  <si>
    <t>PRODUIT DE NETTOYAGE PERENNATOR R 401</t>
  </si>
  <si>
    <t>0195 J</t>
  </si>
  <si>
    <t>DEGRAFEUR FACTORY</t>
  </si>
  <si>
    <t>POIGNÉE ACHILLE CHRONOS "A" MONOCOLORE POUR SÉRIE 3100</t>
  </si>
  <si>
    <t>POIGNÉE ACHILLE CHRONOS "A" POUR SÉRIE 3100</t>
  </si>
  <si>
    <t>SEPACA00119D</t>
  </si>
  <si>
    <t>POIGNÉE ACHILLE CHRONOS "A" MONOCOLORE POUR SÉRIE 3200</t>
  </si>
  <si>
    <t>PACK</t>
  </si>
  <si>
    <t>PACK OUTILS</t>
  </si>
  <si>
    <t>PAILGN</t>
  </si>
  <si>
    <t>PAILLASSON GRANDEUR NATURE</t>
  </si>
  <si>
    <t>PAILLAS</t>
  </si>
  <si>
    <t>*PAILLASSONS GNV **PAILGN**</t>
  </si>
  <si>
    <t>PAILSEP</t>
  </si>
  <si>
    <t>PAILLASSON SEPALUMIC</t>
  </si>
  <si>
    <t>LC6823.907+6818</t>
  </si>
  <si>
    <t>PAIRE POIGN. AILERON HT.250MM + FIX. DOUBLE 80</t>
  </si>
  <si>
    <t>101336 + 101353</t>
  </si>
  <si>
    <t>200031 + 200005</t>
  </si>
  <si>
    <t>PAIRE POIGN. AILERON HT.250MM + KIT FIX. DOUBLE</t>
  </si>
  <si>
    <t>PAIRE P.AIL.IGS</t>
  </si>
  <si>
    <t>PAIRE POIGNEES AILERON IGS</t>
  </si>
  <si>
    <t>LC6823.989+6818</t>
  </si>
  <si>
    <t>101338 + 101353</t>
  </si>
  <si>
    <t>LC6823.936+6818</t>
  </si>
  <si>
    <t>101340 + 101353</t>
  </si>
  <si>
    <t>200032 + 200005</t>
  </si>
  <si>
    <t>LC6823.913+6818</t>
  </si>
  <si>
    <t>101339 + 101353</t>
  </si>
  <si>
    <t>200033 + 200005</t>
  </si>
  <si>
    <t>148688 + 101353</t>
  </si>
  <si>
    <t>100558 + 101353</t>
  </si>
  <si>
    <t>200034 + 200005</t>
  </si>
  <si>
    <t>146170</t>
  </si>
  <si>
    <t>PAIRE POIGNEES AILERON LG.300MM ENTRAXE 200MM CHAMP. 10303</t>
  </si>
  <si>
    <t>PALT</t>
  </si>
  <si>
    <t>OUTIL SPECIAL EN PRET A LONG TERME</t>
  </si>
  <si>
    <t>PANDRD1</t>
  </si>
  <si>
    <t>PANNEAU DIRECTIONNEL DROIT 2000 X 1000</t>
  </si>
  <si>
    <t>PANDRG1</t>
  </si>
  <si>
    <t>PANNEAU DIRECTIONNEL GAUCHE 2000 X 1000</t>
  </si>
  <si>
    <t>PANNGM</t>
  </si>
  <si>
    <t>PANNEAU CHANTIER GRAND MODELE 80 X 120</t>
  </si>
  <si>
    <t>PANNGMR</t>
  </si>
  <si>
    <t>PANNEAUX CHANTIER GRAND MODELE REPIQUES</t>
  </si>
  <si>
    <t>PANNPM</t>
  </si>
  <si>
    <t>PANNEAU CHANTIER PETIT MODELE 40 X 60</t>
  </si>
  <si>
    <t>PANNPMR</t>
  </si>
  <si>
    <t>PANNEAUX CHANTIER PETIT MODELE REPIQUES</t>
  </si>
  <si>
    <t>PANTGM</t>
  </si>
  <si>
    <t>PANNEAU CHANTIER T. GR. MODELE 900 X 600</t>
  </si>
  <si>
    <t>PANTGMR</t>
  </si>
  <si>
    <t>PANNEAU CHANTIER T. GR. MODELE REPIQUE</t>
  </si>
  <si>
    <t>PANTTM</t>
  </si>
  <si>
    <t>PANNEAU CHANTIER TT GR. MODELE 3000X1500</t>
  </si>
  <si>
    <t>157 032</t>
  </si>
  <si>
    <t>RAMETTE PAPIER A3 STANDARD 80 G/M² BLANC</t>
  </si>
  <si>
    <t>6006 J</t>
  </si>
  <si>
    <t>RAMETTE PAPIER A3 80G/M² BLANC FACTORY</t>
  </si>
  <si>
    <t>PAPIER REPRO A4</t>
  </si>
  <si>
    <t>RAMETTE DE PAPIER REPRO 80 G/M² BLANC</t>
  </si>
  <si>
    <t>157 030</t>
  </si>
  <si>
    <t>RAMETTE PAPIER A4 STANDARD 80 G/M² BLANC</t>
  </si>
  <si>
    <t>6005 R</t>
  </si>
  <si>
    <t>RAMETTE PAPIER A4 80G/M² BLANC FACTORY</t>
  </si>
  <si>
    <t>PAPERSO</t>
  </si>
  <si>
    <t>PROGRAMME D'ANALYS PERSONALISEE</t>
  </si>
  <si>
    <t>TTDL400</t>
  </si>
  <si>
    <t>PASSAGE DE CABLE ENCASTRE LG.290 MM</t>
  </si>
  <si>
    <t>OPE008600</t>
  </si>
  <si>
    <t>PASSE CÂBLE ENCAST.D14/260 NICKELE</t>
  </si>
  <si>
    <t>PATPOT1</t>
  </si>
  <si>
    <t>PATTE PIED DE POTEAU PERGOLA</t>
  </si>
  <si>
    <t>SEPAVA0119/9007</t>
  </si>
  <si>
    <t>POIGNÉE ACHILLE VERSUS "A" MONOCOLORE</t>
  </si>
  <si>
    <t>SEPAVA01</t>
  </si>
  <si>
    <t>SEPAVA0115</t>
  </si>
  <si>
    <t>POIGNÉE ACHILLE VERSUS "A" MONOCOLORE    (PAR 20 = 15,20 HT)</t>
  </si>
  <si>
    <t>SEPAVA0190</t>
  </si>
  <si>
    <t>POIGNÉE ACHILLE VERSUS "A" MONOCOLORE (A L'UNITE = 33,84)</t>
  </si>
  <si>
    <t>SEPAVA0195</t>
  </si>
  <si>
    <t>SEPAVA01PLATUM</t>
  </si>
  <si>
    <t>POIGNÉE ACHILLE VERSUS "A" PLATINIUM</t>
  </si>
  <si>
    <t>SEPAVA2119/9007</t>
  </si>
  <si>
    <t>P.ACHILLE VERSUS "A" BÂTON CHÊNE MOYEN   (PAR 20 = 19,90 HT)</t>
  </si>
  <si>
    <t>SEPAVA2115</t>
  </si>
  <si>
    <t>SEPAVA2190</t>
  </si>
  <si>
    <t>SEPAVA2195</t>
  </si>
  <si>
    <t>SEPAVA1119/9007</t>
  </si>
  <si>
    <t>P.ACHILLE VERSUS "A" BÂTON HÊTRE CLAIR   (PAR 20 = 19,90 HT)</t>
  </si>
  <si>
    <t>SEPAVA11_7035B</t>
  </si>
  <si>
    <t>P. ACHILLE VERSUS "A" BÂTON HÊTRE CLAIR</t>
  </si>
  <si>
    <t>SEPAVA1115</t>
  </si>
  <si>
    <t>SEPAVA1190</t>
  </si>
  <si>
    <t>SEPAVA1195</t>
  </si>
  <si>
    <t xml:space="preserve">                                         (PAR 20 = 40 EUROS)</t>
  </si>
  <si>
    <t>SEPAVA3119/9007</t>
  </si>
  <si>
    <t>P.ACHILLE VERSUS "A" BÂTON WENGÉ         (PAR 20 = 24,90 HT)</t>
  </si>
  <si>
    <t>SEPAVA3115</t>
  </si>
  <si>
    <t>P.ACHILLE VERSUS "A" BÂTON WENGÉ         (PAR 20 = 19,90 HT)</t>
  </si>
  <si>
    <t>SEPAVA3190</t>
  </si>
  <si>
    <t>SEPAVA3195</t>
  </si>
  <si>
    <t>PA33105</t>
  </si>
  <si>
    <t>PATIN PR SERRURE 3 PTS A GLISSER B33105</t>
  </si>
  <si>
    <t>SAV B33105</t>
  </si>
  <si>
    <t>PATIN ISOLATION BLANC 5MM SEPPAT0100    (POUR B33105)</t>
  </si>
  <si>
    <t>PLOT ADH.50X50</t>
  </si>
  <si>
    <t>PLOT ADHESIF ALVEOLAIRE 50X50XEP.25MM REPOSITIONNABLE/1 FACE</t>
  </si>
  <si>
    <t>PA508</t>
  </si>
  <si>
    <t>PROFIL POIGNEE AILERON (45390/91/92/93)</t>
  </si>
  <si>
    <t>POIG.BAT.ES3G</t>
  </si>
  <si>
    <t>POIGNÉE BÂTON KARCHER INOX D.32MM REF:ES3G / LG: 2000 MM</t>
  </si>
  <si>
    <t>DUV341740</t>
  </si>
  <si>
    <t>FIXATION DF.TRAV.30/90 INVIOLABLE X2</t>
  </si>
  <si>
    <t>DUV353161</t>
  </si>
  <si>
    <t>SUPP.EMB.DROITS D.40 INOX 316 X 2 (PAIRE)</t>
  </si>
  <si>
    <t>DUV316425</t>
  </si>
  <si>
    <t>TUBE INOX 316 SAT.D40X1.5  2.5M</t>
  </si>
  <si>
    <t>PBMD"DIVA IX"1M</t>
  </si>
  <si>
    <t>PAIRE POIGNEES BATON MARECHAL INOX LONG.1M COMPLETE</t>
  </si>
  <si>
    <t>PBMD"DIVA IX"3M</t>
  </si>
  <si>
    <t>PAIRE POIGN.BATON MARECHAL INOX LG: 3M COMPLETE (SI 232,94)</t>
  </si>
  <si>
    <t>PBMDD500+FIXAT.</t>
  </si>
  <si>
    <t>POIGNEE BATON MARECHAL DOUBLE DÉPORTÉE HT 500 MM + FIXATIONS</t>
  </si>
  <si>
    <t>PBMS"DIVA IX"1M</t>
  </si>
  <si>
    <t>POIGNEE BATON MARECHAL SIMPLE INOX LONG.1M COMPLETE</t>
  </si>
  <si>
    <t>PBMS"DIVA IX"3M</t>
  </si>
  <si>
    <t>POIGNÉE BATON MARECHAL SIMPLE INOX LONG.3M COMPLETE</t>
  </si>
  <si>
    <t>PBMSD500+FIXAT.</t>
  </si>
  <si>
    <t>POIGNEE BATON MARECHAL SIMPLE DÉPORTÉE HT 500 MM + FIXATIONS</t>
  </si>
  <si>
    <t>SEPBSAR</t>
  </si>
  <si>
    <t>PENTURE BASSE SIMPLE ACTION REVERSIBLE</t>
  </si>
  <si>
    <t>PBUL120</t>
  </si>
  <si>
    <t>POCHETTE BULLE TRICOUCHE 120X160MM</t>
  </si>
  <si>
    <t>PBUL180</t>
  </si>
  <si>
    <t>POCHETTE BULLE TRICOUCHE 180X300MM</t>
  </si>
  <si>
    <t>SWZ/AEB2.BRUT</t>
  </si>
  <si>
    <t>PROFIL CARRÉ P/BANDEAU 2500MM BRUT</t>
  </si>
  <si>
    <t>PARCLOSE CPREG1</t>
  </si>
  <si>
    <t>PROFIL CLOSOIR P/BANDEAU-VENTOUSES LG 2500 (SEWOSY "CPREG1")</t>
  </si>
  <si>
    <t>PCLEGN</t>
  </si>
  <si>
    <t>PORTE CLE GRANDEUR NATURE</t>
  </si>
  <si>
    <t>PCUV35B</t>
  </si>
  <si>
    <t>POIGNEE CUVETTE RONDE 35 MM BLANCHE</t>
  </si>
  <si>
    <t>803207</t>
  </si>
  <si>
    <t>PRECALE VITRAGE 80X31,5X7 (CARTON DE 1000)</t>
  </si>
  <si>
    <t>PEHD300</t>
  </si>
  <si>
    <t>PEHD300 NOIR 2000 X 1000 X 40</t>
  </si>
  <si>
    <t>0514 R</t>
  </si>
  <si>
    <t>PEIGNE POUR MACHINE A RELIER 15,5MM BLANC</t>
  </si>
  <si>
    <t>PEN6X25</t>
  </si>
  <si>
    <t>VIS DE PENTURE TX30 AC.ZI 6X25</t>
  </si>
  <si>
    <t>600410568</t>
  </si>
  <si>
    <t>(QTÉ EN KG/FUT DE 54 KG) PERFOLUB NE 22</t>
  </si>
  <si>
    <t>PERFOLUB NE 22</t>
  </si>
  <si>
    <t>(QUANTITE EXPRIMEE EN KG/FUT DE 54 KG)</t>
  </si>
  <si>
    <t>119 681</t>
  </si>
  <si>
    <t>PERFORATEUR DIFFUSION P212</t>
  </si>
  <si>
    <t>PFB120</t>
  </si>
  <si>
    <t>PANNEAU STECO THERM 1,35X0,6MM (0,81M/P</t>
  </si>
  <si>
    <t>PGABYS</t>
  </si>
  <si>
    <t>PLAQUETTE RAL ABYSSE GNP</t>
  </si>
  <si>
    <t>PGA5</t>
  </si>
  <si>
    <t>PLAQUETTE TON BOIS ACACIA A5 GNP</t>
  </si>
  <si>
    <t>PGBLAC</t>
  </si>
  <si>
    <t>PLAQUETTE RAL BLACK GNP</t>
  </si>
  <si>
    <t>PGBORA</t>
  </si>
  <si>
    <t>PLAQUETTE RAL BORA 2525 GNP</t>
  </si>
  <si>
    <t>PGBRON</t>
  </si>
  <si>
    <t>PLAQUETTE RAL BRONZE GNP</t>
  </si>
  <si>
    <t>PGCANON</t>
  </si>
  <si>
    <t>PLAQUETTE RAL CANON 2525 GNP</t>
  </si>
  <si>
    <t>PGCD11</t>
  </si>
  <si>
    <t>PLAQUETTE TON BOIS CHENE CD11 GNP</t>
  </si>
  <si>
    <t>PGCD11G</t>
  </si>
  <si>
    <t>PLAQUETTE TON BOIS CHENE CD11G GNP</t>
  </si>
  <si>
    <t>PGCHAM</t>
  </si>
  <si>
    <t>PLAQUETTE RAL CHAMPAGNE GNP</t>
  </si>
  <si>
    <t>PGCIEL</t>
  </si>
  <si>
    <t>PLAQUETTE RAL CIEL AZUREEN GNP</t>
  </si>
  <si>
    <t>PGC1</t>
  </si>
  <si>
    <t>PLAQUETTE TON BOIS CHENE C1 GNP</t>
  </si>
  <si>
    <t>PGC4</t>
  </si>
  <si>
    <t>PLAQUETTE TON BOIS CHENE C4 GNP</t>
  </si>
  <si>
    <t>PGC8</t>
  </si>
  <si>
    <t>PLAQUETTE TON BOIS CHENE C8 GNP</t>
  </si>
  <si>
    <t>PGG2800</t>
  </si>
  <si>
    <t>PLAQUETTE RAL GRIS 2800 GNP</t>
  </si>
  <si>
    <t>PGG2900</t>
  </si>
  <si>
    <t>PLAQUETTE RAL 2900 GNP (POUSSIERE)</t>
  </si>
  <si>
    <t>PGNATU</t>
  </si>
  <si>
    <t>PLAQUETTE RAL NATURA GNP</t>
  </si>
  <si>
    <t>PGNEPT</t>
  </si>
  <si>
    <t>PLAQUETTE RAL NEPTUNE GNP</t>
  </si>
  <si>
    <t>PGNUIT</t>
  </si>
  <si>
    <t>PLAQUETTE RAL NUIT ETOILEE GNP</t>
  </si>
  <si>
    <t>PGN10</t>
  </si>
  <si>
    <t>PLAQUETTE TON BOIS NOYER N10 GNP</t>
  </si>
  <si>
    <t>PGN2100</t>
  </si>
  <si>
    <t>PLAQUETTE RAL NOIR 2100 GNP</t>
  </si>
  <si>
    <t>PGN6</t>
  </si>
  <si>
    <t>PLAQUETTE TON BOIS NOYER N6 GNP</t>
  </si>
  <si>
    <t>PGO7</t>
  </si>
  <si>
    <t>PLAQUETTE TON BOIS NOYER O7 GNP</t>
  </si>
  <si>
    <t>PGPINP2</t>
  </si>
  <si>
    <t>PLAQUETTE TON BOIS PIN P2 GNP</t>
  </si>
  <si>
    <t>PGPOLA</t>
  </si>
  <si>
    <t>PLAQUETTE RAL POLAIRE GNP</t>
  </si>
  <si>
    <t>PGQART2</t>
  </si>
  <si>
    <t>PLAQUETTE RAL QUARTZ 2 GNP</t>
  </si>
  <si>
    <t>PGRIVI</t>
  </si>
  <si>
    <t>PLAQUETTE RAL RIVIERE GNP</t>
  </si>
  <si>
    <t>PGROMAR</t>
  </si>
  <si>
    <t>PLAQUETTE RAL MARS 2525 GNP</t>
  </si>
  <si>
    <t>PGSAPH</t>
  </si>
  <si>
    <t>PLAQUETTE RAL SAPHIRE GNP</t>
  </si>
  <si>
    <t>PGSLVR</t>
  </si>
  <si>
    <t>PLAQUETTE RAL SILVER GNP</t>
  </si>
  <si>
    <t>PGSTAR</t>
  </si>
  <si>
    <t>PLAQUETTE RAL STARLIGHT 2525 GNP</t>
  </si>
  <si>
    <t>PG1015G</t>
  </si>
  <si>
    <t>PLAQUETTE RAL 1015 GRANITE GNP</t>
  </si>
  <si>
    <t>PG1019G</t>
  </si>
  <si>
    <t>PLAQUETTE RAL 1019 GRANITE GNP</t>
  </si>
  <si>
    <t>PG1247</t>
  </si>
  <si>
    <t>PLAQUETTE RAL 1247 GNP</t>
  </si>
  <si>
    <t>PG1247G</t>
  </si>
  <si>
    <t>PLAQUETTE RAL 1247 GRANITE GNP</t>
  </si>
  <si>
    <t>PG3003G</t>
  </si>
  <si>
    <t>PLAQUETTE RAL 3003 GRANITE GNP</t>
  </si>
  <si>
    <t>PG3004G</t>
  </si>
  <si>
    <t>PLAQUETTE RAL 3004 GRANITE GNP</t>
  </si>
  <si>
    <t>PG5003G</t>
  </si>
  <si>
    <t>PLAQUETTE RAL 5003 GRANITE GNP</t>
  </si>
  <si>
    <t>PG5010G</t>
  </si>
  <si>
    <t>PLAQUETTE RAL 5010 GRANITE GNP</t>
  </si>
  <si>
    <t>PG6005G</t>
  </si>
  <si>
    <t>PLAQUETTE RAL 6005 GRANITE GNP</t>
  </si>
  <si>
    <t>PG6009G</t>
  </si>
  <si>
    <t>PLAQUETTE RAL 6009 GRANITE GNP</t>
  </si>
  <si>
    <t>PG6021G</t>
  </si>
  <si>
    <t>PLAQUETTE RAL 6021 GRANITE GNP</t>
  </si>
  <si>
    <t>PG7006G</t>
  </si>
  <si>
    <t>PLAQUETTE RAL 7006 GRANITE GNP</t>
  </si>
  <si>
    <t>PG7015G</t>
  </si>
  <si>
    <t>PLAQUETTE RAL 7015 GRANITE GNP</t>
  </si>
  <si>
    <t>PG7016G</t>
  </si>
  <si>
    <t>PLAQUETTE RAL 7016 GRANITE GNP</t>
  </si>
  <si>
    <t>PG7016M</t>
  </si>
  <si>
    <t>PLAQUETTE RAL 7016 METALLISEE GNP</t>
  </si>
  <si>
    <t>PG7016S</t>
  </si>
  <si>
    <t>PLAQUETTE RAL 7016 SATINE GNP</t>
  </si>
  <si>
    <t>PG7022G</t>
  </si>
  <si>
    <t>PLAQUETTE RAL 7022 GRANITE GNP</t>
  </si>
  <si>
    <t>PG7031G</t>
  </si>
  <si>
    <t>PLAQUETTE RAL 7031 GRANITE GNP</t>
  </si>
  <si>
    <t>PG7035G</t>
  </si>
  <si>
    <t>PLAQUETTE RAL 7035 GRANITE GNP</t>
  </si>
  <si>
    <t>PG7039G</t>
  </si>
  <si>
    <t>PLAQUETTE RAL 7039 GRANITE GNP</t>
  </si>
  <si>
    <t>PG7044G</t>
  </si>
  <si>
    <t>PLAQUETTE RAL 7044 GRANITE GNP</t>
  </si>
  <si>
    <t>PG8011G</t>
  </si>
  <si>
    <t>PLAQUETTE RAL 8011 GRANITE GNP</t>
  </si>
  <si>
    <t>PG8014G</t>
  </si>
  <si>
    <t>PLAQUETTE RAL 8014 GRANITE GNP</t>
  </si>
  <si>
    <t>PG8019G</t>
  </si>
  <si>
    <t>PLAQUETTE RAL 8019 GRANITE GNP</t>
  </si>
  <si>
    <t>PG9005G</t>
  </si>
  <si>
    <t>PLAQUETTE RAL 9005 GRANITE GNP</t>
  </si>
  <si>
    <t>PG9006M</t>
  </si>
  <si>
    <t>PLAQUETTE RAL 9006 METALLISE GNP</t>
  </si>
  <si>
    <t>PG9006S</t>
  </si>
  <si>
    <t>PLAQUETTE RAL 9006 SATINE GNP</t>
  </si>
  <si>
    <t>PG9008M</t>
  </si>
  <si>
    <t>PLAQUETTE RAL 9008 METALLISE GNP</t>
  </si>
  <si>
    <t>PG9010</t>
  </si>
  <si>
    <t>PLAQUETTE RAL 9010 BRILLANT GNP</t>
  </si>
  <si>
    <t>PG9010G</t>
  </si>
  <si>
    <t>PLAQUETTE RAL 9010 GRANITE GNP</t>
  </si>
  <si>
    <t>PG9016G</t>
  </si>
  <si>
    <t>PLAQUETTE RAL 9016 GRANITE GNP</t>
  </si>
  <si>
    <t>PHOA4C</t>
  </si>
  <si>
    <t>PHOTOCOPIE A4 COULEUR</t>
  </si>
  <si>
    <t>SEPHSAR</t>
  </si>
  <si>
    <t>PENTURE HAUTE SIMPLE ACTION REVERSIBLE</t>
  </si>
  <si>
    <t>128 807</t>
  </si>
  <si>
    <t>FEUTRE PILOT V5 NOIR</t>
  </si>
  <si>
    <t>4765U</t>
  </si>
  <si>
    <t>PILOTV5</t>
  </si>
  <si>
    <t>FEUTRE PILOT V5</t>
  </si>
  <si>
    <t>128 808</t>
  </si>
  <si>
    <t>FEUTRE PILOT V5 ROUGE</t>
  </si>
  <si>
    <t>4763 S</t>
  </si>
  <si>
    <t>PISTOLE</t>
  </si>
  <si>
    <t>PISTOLET POUR CLOUS A BETON</t>
  </si>
  <si>
    <t>ORDOMAS 300 E</t>
  </si>
  <si>
    <t>PITOLET MANUEL POUR POCHE D'ORDOFLEX 42</t>
  </si>
  <si>
    <t>PLAQUE BP SEWOS</t>
  </si>
  <si>
    <t>PLAQUE DE BOUTON POUSSOIR PR BAND-VENT.</t>
  </si>
  <si>
    <t>PLABYS</t>
  </si>
  <si>
    <t>PLAQUETTE RAL ABYSSE SEPALUMIC</t>
  </si>
  <si>
    <t>PLAIMAN</t>
  </si>
  <si>
    <t>AIMANT POUR PLAQUE LOGO</t>
  </si>
  <si>
    <t>PLALOGO</t>
  </si>
  <si>
    <t>PLAQUETTE LOGO SEPALUMIC</t>
  </si>
  <si>
    <t>PLAQCHG</t>
  </si>
  <si>
    <t>PACK CHANGEMENT POUDRE (LOT 2 PLAQCOU)</t>
  </si>
  <si>
    <t>PLAQCOU</t>
  </si>
  <si>
    <t>PLAQUE LAQUE EMBOUTI PICTO</t>
  </si>
  <si>
    <t>PLAQMAJ</t>
  </si>
  <si>
    <t>MAJ PLAQUE LAQUE EMBOUTI PICTO</t>
  </si>
  <si>
    <t>PLAQRAL</t>
  </si>
  <si>
    <t>FEUILLE DE 40 PLAQUETTES DE 1 RAL</t>
  </si>
  <si>
    <t>PLAQUE PC10 HAV</t>
  </si>
  <si>
    <t>PLAQUE CARTON HAVANE DIM. 350 X 500 MM</t>
  </si>
  <si>
    <t>58218(P350X500)</t>
  </si>
  <si>
    <t>PLAQUE 350X500 ECRU PETITE CANNELURE 6KG</t>
  </si>
  <si>
    <t>PLAQUEB</t>
  </si>
  <si>
    <t>PLAQUETTE PRESENTATION RESEAU GN</t>
  </si>
  <si>
    <t>PLAST RETRACT</t>
  </si>
  <si>
    <t>FILM RET.1300X2</t>
  </si>
  <si>
    <t>EP.200 MICRONS (PAR ROULEAU DE 60 KG)</t>
  </si>
  <si>
    <t>1938 P</t>
  </si>
  <si>
    <t>PAQUET DE 100 POCHETTES PERFOREES FACTORY</t>
  </si>
  <si>
    <t>PLAT ALU 15MM</t>
  </si>
  <si>
    <t>PLAT ALU BRUT 30/10E LARG.15MM X LG.1000MM</t>
  </si>
  <si>
    <t>PLAT ALU 27MM</t>
  </si>
  <si>
    <t>PLAT ALU BRUT 30/10E LARG.27MM X LG.1000MM</t>
  </si>
  <si>
    <t>PLA5</t>
  </si>
  <si>
    <t>PLAQUETTE TON BOIS ACACIA A5 SEPALUMIC</t>
  </si>
  <si>
    <t>PLBLAC</t>
  </si>
  <si>
    <t>PLAQUETTE RAL BLACK SEPALUMIC</t>
  </si>
  <si>
    <t>PLBORA</t>
  </si>
  <si>
    <t>PLAQUETTE RAL BORA 2525 SEPALUMIC</t>
  </si>
  <si>
    <t>PLBRON</t>
  </si>
  <si>
    <t>PLAQUETTE RAL BRONZE SEPALUMIC</t>
  </si>
  <si>
    <t>PLCANON</t>
  </si>
  <si>
    <t>PLAQUETTE RAL CANON 2525 SEPALUMIC</t>
  </si>
  <si>
    <t>PLCD11</t>
  </si>
  <si>
    <t>PLAQUETTE TON BOIS CHENE CD11 SEPALUMIC</t>
  </si>
  <si>
    <t>PLCD11G</t>
  </si>
  <si>
    <t>PLAQUETTE TON BOIS CHENE CD11G SEPALUMIC</t>
  </si>
  <si>
    <t>PLCHAM</t>
  </si>
  <si>
    <t>PLAQUETTE RAL CHAMPAGNE SEPALUMIC</t>
  </si>
  <si>
    <t>PLCIEL</t>
  </si>
  <si>
    <t>PLAQUETTE RAL CIEL AZUREEN SEPALUMIC</t>
  </si>
  <si>
    <t>PLC1</t>
  </si>
  <si>
    <t>PLAQUETTE TON BOIS CHENE C1 SEPALUMIC</t>
  </si>
  <si>
    <t>PLC4</t>
  </si>
  <si>
    <t>PLAQUETTE TON BOIS CHENE C4 SEPALUMIC</t>
  </si>
  <si>
    <t>PLC8</t>
  </si>
  <si>
    <t>PLAQUETTE TON BOIS CHENE C8 SEPALUMIC</t>
  </si>
  <si>
    <t>PLG2800</t>
  </si>
  <si>
    <t>PLAQUETTE RAL GRIS 2800 SEPALUMIC</t>
  </si>
  <si>
    <t>PLG2900</t>
  </si>
  <si>
    <t>PLAQUETTE RAL 2900 SEPALUMIC (POUSSIERE)</t>
  </si>
  <si>
    <t>PLIRENO</t>
  </si>
  <si>
    <t>PLIAGE ALU 15/10 EME POUR CHASSIS RENO+</t>
  </si>
  <si>
    <t>PLIAGE ALU 15/10EME POUR SEUIL CHASSIS RENO+</t>
  </si>
  <si>
    <t>PLNATU</t>
  </si>
  <si>
    <t>PLAQUETTE RAL NATURA SEPALUMIC</t>
  </si>
  <si>
    <t>PLNEPT</t>
  </si>
  <si>
    <t>PLAQUETTE RAL NEPTUNE SEPALUMIC</t>
  </si>
  <si>
    <t>PLNUIT</t>
  </si>
  <si>
    <t>PLAQUETTE RAL NUIT ETOILEE SEPALUMIC</t>
  </si>
  <si>
    <t>PLN10</t>
  </si>
  <si>
    <t>PLAQUETTE TON BOIS NOYER N10 SEPALUMIC</t>
  </si>
  <si>
    <t>PLN2100</t>
  </si>
  <si>
    <t>PLAQUETTE RAL NOIR 2100 SEPALUMIC</t>
  </si>
  <si>
    <t>PLN6</t>
  </si>
  <si>
    <t>PLAQUETTE TON BOIS NOYER N6 SEPALUMIC</t>
  </si>
  <si>
    <t>PLO7</t>
  </si>
  <si>
    <t>PLAQUETTE TON BOIS NOYER O7 SEPALUMIC</t>
  </si>
  <si>
    <t>PLPINP2</t>
  </si>
  <si>
    <t>PLAQUETTE TON BOIS PIN P2 SEPALUMIC</t>
  </si>
  <si>
    <t>PLPOLA</t>
  </si>
  <si>
    <t>PLAQUETTE RAL POLAIRE SEPALUMIC</t>
  </si>
  <si>
    <t>PLQART2</t>
  </si>
  <si>
    <t>PLAQUETTE RAL QUARTZ 2 SEPALUMIC</t>
  </si>
  <si>
    <t>PLRIVI</t>
  </si>
  <si>
    <t>PLAQUETTE RAL RIVIERE SEPALUMIC</t>
  </si>
  <si>
    <t>PLROMAR</t>
  </si>
  <si>
    <t>PLAQUETTE RAL MARS 2525 SEPALUMIC</t>
  </si>
  <si>
    <t>PLSAPH</t>
  </si>
  <si>
    <t>PLAQUETTE RAL SAPHIRE SEPALUMIC</t>
  </si>
  <si>
    <t>PLSLVR</t>
  </si>
  <si>
    <t>PLAQUETTE RAL SILVER SEPALUMIC</t>
  </si>
  <si>
    <t>PLSTAR</t>
  </si>
  <si>
    <t>PLAQUETTE RAL STARLIGHT 2525 SEPALUMIC</t>
  </si>
  <si>
    <t>PLVBROC</t>
  </si>
  <si>
    <t>KIT SHOWROOM - PORTE BROCHURE</t>
  </si>
  <si>
    <t>PLVCOMP</t>
  </si>
  <si>
    <t>KIT SHOWROOM - COMPTOIR</t>
  </si>
  <si>
    <t>PLVCOU</t>
  </si>
  <si>
    <t>KIT SHOWROOM - TOTEM COULEUR</t>
  </si>
  <si>
    <t>PLVKAKE</t>
  </si>
  <si>
    <t>KIT SHOWROOM - ROLL UP KAKEMONO</t>
  </si>
  <si>
    <t>PLVKIT</t>
  </si>
  <si>
    <t>KIT SHOWROOM - MODULE D'ACCUEIL</t>
  </si>
  <si>
    <t>PLVLCD</t>
  </si>
  <si>
    <t>KIT SHOWROOM - MAT LCD AVEC BROCHURES</t>
  </si>
  <si>
    <t>PLVSHOW</t>
  </si>
  <si>
    <t>KIT SHOWROOM - SHOWCASE</t>
  </si>
  <si>
    <t>PL1015G</t>
  </si>
  <si>
    <t>PLAQUETTE RAL 1015 GRANITE SEPALUMIC</t>
  </si>
  <si>
    <t>PL1019G</t>
  </si>
  <si>
    <t>PLAQUETTE RAL 1019 GRANITE SEPALUMIC</t>
  </si>
  <si>
    <t>PL1247</t>
  </si>
  <si>
    <t>PLAQUETTE RAL 1247 SEPALUMIC</t>
  </si>
  <si>
    <t>PL1247G</t>
  </si>
  <si>
    <t>PLAQUETTE RAL 1247 GRANITE SEPALUMIC</t>
  </si>
  <si>
    <t>PL20X40</t>
  </si>
  <si>
    <t>CORNIERE ALU 20X40X2</t>
  </si>
  <si>
    <t>PL3003G</t>
  </si>
  <si>
    <t>PLAQUETTE RAL 3003 GRANITE SEPALUMIC</t>
  </si>
  <si>
    <t>PL3004G</t>
  </si>
  <si>
    <t>PLAQUETTE RAL 3004 GRANITE SEPALUMIC</t>
  </si>
  <si>
    <t>PL400</t>
  </si>
  <si>
    <t>COLLE MONOCOMPOSANT</t>
  </si>
  <si>
    <t>760PL4BECZ</t>
  </si>
  <si>
    <t>PL 400 COLLE BEIGE CCH 300 ML</t>
  </si>
  <si>
    <t>PL50X23</t>
  </si>
  <si>
    <t>PLAQUE 500X230 SC10</t>
  </si>
  <si>
    <t>PL5003G</t>
  </si>
  <si>
    <t>PLAQUETTE RAL 5003 GRANITE SEPALUMIC</t>
  </si>
  <si>
    <t>PL5010G</t>
  </si>
  <si>
    <t>PLAQUETTE RAL 5010 GRANITE SEPALUMIC</t>
  </si>
  <si>
    <t>PL6005G</t>
  </si>
  <si>
    <t>PLAQUETTE RAL 6005 GRANITE SEPALUMIC</t>
  </si>
  <si>
    <t>PL6009G</t>
  </si>
  <si>
    <t>PLAQUETTE RAL 6009 GRANITE SEPALUMIC</t>
  </si>
  <si>
    <t>PL6021G</t>
  </si>
  <si>
    <t>PLAQUETTE RAL 6021 GRANITE SEPALUMIC</t>
  </si>
  <si>
    <t>PL7006G</t>
  </si>
  <si>
    <t>PLAQUETTE RAL 7006 GRANITE SEPALUMIC</t>
  </si>
  <si>
    <t>PL7015G</t>
  </si>
  <si>
    <t>PLAQUETTE RAL 7015 GRANITE SEPALUMIC</t>
  </si>
  <si>
    <t>PL7016G</t>
  </si>
  <si>
    <t>PLAQUETTE RAL 7016 GRANITE SEPALUMIC</t>
  </si>
  <si>
    <t>PL7016M</t>
  </si>
  <si>
    <t>PLAQUETTE RAL 7016 METALLISEE SEPALUMIC</t>
  </si>
  <si>
    <t>PL7016S</t>
  </si>
  <si>
    <t>PLAQUETTE RAL 7016 SATINE SEPALUMIC</t>
  </si>
  <si>
    <t>PL7022G</t>
  </si>
  <si>
    <t>PLAQUETTE RAL 7022 GRANITE SEPALUMIC</t>
  </si>
  <si>
    <t>PL7031G</t>
  </si>
  <si>
    <t>PLAQUETTE RAL 7031 GRANITE SEPALUMIC</t>
  </si>
  <si>
    <t>PL7035G</t>
  </si>
  <si>
    <t>PLAQUETTE RAL 7035 GRANITE SEPALUMIC</t>
  </si>
  <si>
    <t>PL7039G</t>
  </si>
  <si>
    <t>PLAQUETTE RAL 7039 GRANITE SEPALUMIC</t>
  </si>
  <si>
    <t>PL7044G</t>
  </si>
  <si>
    <t>PLAQUETTE RAL 7044 GRANITE SEPALUMIC</t>
  </si>
  <si>
    <t>PL8011G</t>
  </si>
  <si>
    <t>PLAQUETTE RAL 8011 GRANITE SEPALUMIC</t>
  </si>
  <si>
    <t>PL8014G</t>
  </si>
  <si>
    <t>PLAQUETTE RAL 8014 GRANITE SEPALUMIC</t>
  </si>
  <si>
    <t>PL8019G</t>
  </si>
  <si>
    <t>PLAQUETTE RAL 8019 GRANITE SEPALUMIC</t>
  </si>
  <si>
    <t>PL9005G</t>
  </si>
  <si>
    <t>PLAQUETTE RAL 9005 GRANITE SEPALUMIC</t>
  </si>
  <si>
    <t>PL9006M</t>
  </si>
  <si>
    <t>PLAQUETTE RAL 9006 METALLISE SEPALUMIC</t>
  </si>
  <si>
    <t>PL9006S</t>
  </si>
  <si>
    <t>PLAQUETTE RAL 9006 SATINE SEPALUMIC</t>
  </si>
  <si>
    <t>PL9008M</t>
  </si>
  <si>
    <t>PLAQUETTE RAL 9008 METALLISE SEPALUMIC</t>
  </si>
  <si>
    <t>PL9010</t>
  </si>
  <si>
    <t>PLAQUETTE RAL 9010 BRILLANT SEPALUMIC</t>
  </si>
  <si>
    <t>PL9010G</t>
  </si>
  <si>
    <t>PLAQUETTE RAL 9010 GRANITE SEPALUMIC</t>
  </si>
  <si>
    <t>PL9016G</t>
  </si>
  <si>
    <t>PLAQUETTE RAL 9016 GRANITE SEPALUMIC</t>
  </si>
  <si>
    <t>PMOUSSE</t>
  </si>
  <si>
    <t>PLOT MOUSSE PE 30 KG/M3 BLANC DIM100X100</t>
  </si>
  <si>
    <t>PM4000</t>
  </si>
  <si>
    <t>PRESSE MANUELLE TROU EQUERRE 50300</t>
  </si>
  <si>
    <t>DOC. CI-INCLUS</t>
  </si>
  <si>
    <t>(PAR CARTON DE 1000 POCHETTES)</t>
  </si>
  <si>
    <t>DOC CI-INCLUS</t>
  </si>
  <si>
    <t>144 776</t>
  </si>
  <si>
    <t>LOT DE 10 POCHETTES A RABATS ET ELASTIQUE</t>
  </si>
  <si>
    <t>POCHETT</t>
  </si>
  <si>
    <t>POCHETTE A RABATS ET ELASTIQUE</t>
  </si>
  <si>
    <t>POCHKDO</t>
  </si>
  <si>
    <t>POCHETTE CADEAU</t>
  </si>
  <si>
    <t>POCIN</t>
  </si>
  <si>
    <t>ANGLE PORTAIL CINEMA 3 TEINTES BLC-VERT-MARRON</t>
  </si>
  <si>
    <t>ANGLE PORTAIL CINEMA 3 TEINTES FAUX BOIS</t>
  </si>
  <si>
    <t>POLYCOU</t>
  </si>
  <si>
    <t>POLYCOUP (CUTTER ESCARGOT)</t>
  </si>
  <si>
    <t>POL32CL</t>
  </si>
  <si>
    <t>THERMOCLEAR 2UV 32MM INCOLORE</t>
  </si>
  <si>
    <t>POL32OP</t>
  </si>
  <si>
    <t>THERMOCLEAR 2UV 32MM OPALE</t>
  </si>
  <si>
    <t>POL32RE</t>
  </si>
  <si>
    <t>PRIMALITE SILHOUETTE PEARL</t>
  </si>
  <si>
    <t>POL55OP</t>
  </si>
  <si>
    <t>THERMOCLEAR  2UV 55MM OPALE SOLAIRE</t>
  </si>
  <si>
    <t>POMAL</t>
  </si>
  <si>
    <t>MALETTE PORTAIL</t>
  </si>
  <si>
    <t>POPORTI</t>
  </si>
  <si>
    <t>PORTILLON EXPO CINEMA TEINTE BOIS</t>
  </si>
  <si>
    <t>PORTILLON EXPO CINEMA BICOLORE 9010/6005</t>
  </si>
  <si>
    <t>PORTILLON EXPO CINEMA RAL.6005</t>
  </si>
  <si>
    <t>POPRE</t>
  </si>
  <si>
    <t>PORTILLON EXPO CINEMA PREMIO</t>
  </si>
  <si>
    <t>POPREC</t>
  </si>
  <si>
    <t>ANGLE PORTAIL CINEMA PREMIO TEINTE N900S (NOIR 900 SABLÉ)</t>
  </si>
  <si>
    <t>0360 J</t>
  </si>
  <si>
    <t>PAPILLONS IMPEGA NOTES JAUNES 76X76 MM</t>
  </si>
  <si>
    <t>POT10</t>
  </si>
  <si>
    <t>TOTEM 10 COULEURS</t>
  </si>
  <si>
    <t>POT3B</t>
  </si>
  <si>
    <t>TOTEM 3 TEINTES BOIS PORTAIL</t>
  </si>
  <si>
    <t>POT3M</t>
  </si>
  <si>
    <t>TOTEM 3 TEINTES METALLIC PORTAIL</t>
  </si>
  <si>
    <t>1430467</t>
  </si>
  <si>
    <t>PAIRE DE PEIGNE ACIER/SERRURES WINKHAUS (SOUS CONSIGNE)</t>
  </si>
  <si>
    <t>SP-RUN0000-0C01</t>
  </si>
  <si>
    <t>PAIRE PEIGNE ACIER TYPE1/SERRURES WINKHAUS (RETOUR CONSIGNE)</t>
  </si>
  <si>
    <t>PAIRE PEIGNE ACIER TYPE 1/SERRURES WINKHAUS (SOUS CONSIGNE)</t>
  </si>
  <si>
    <t>SP-RUN7423-0C01</t>
  </si>
  <si>
    <t>PAIRE PEIGNE ACIER TYPE2/SERRURES WINKHAUS (RETOUR CONSIGNE)</t>
  </si>
  <si>
    <t>2413626</t>
  </si>
  <si>
    <t>PAIRE PEIGNE ACIER TYPE 2/SERRURES WINKHAUS (SOUS CONSIGNE)</t>
  </si>
  <si>
    <t>PDD30K800X1200</t>
  </si>
  <si>
    <t>PLAQUE DD30 KRAFT DIM.800 X 1200 MM (PROTECTION PORTABLOC)</t>
  </si>
  <si>
    <t>PP1000</t>
  </si>
  <si>
    <t>PP1000 - OUTIL DRAINAGE SERIE 1000</t>
  </si>
  <si>
    <t>PP1040</t>
  </si>
  <si>
    <t>PP1040 - OUT TROUS EQUERRE F07 ET F110</t>
  </si>
  <si>
    <t>PP1100</t>
  </si>
  <si>
    <t>PP1100 - USI.TRAV.EVAC.EQUER.CAVAL+SOCLE</t>
  </si>
  <si>
    <t>PP1100A</t>
  </si>
  <si>
    <t>PP1100A - USINAG.TRAV,EVAC,EQUERRE,CAVAL</t>
  </si>
  <si>
    <t>PP1100C</t>
  </si>
  <si>
    <t>PP1100C - USIN.TRAV.VAC.EQU.CAVA.+SOCLE</t>
  </si>
  <si>
    <t>PP1100P</t>
  </si>
  <si>
    <t>PP1100P - USIN.TRAV.VAC.EQU.CAVA.+SOCLE</t>
  </si>
  <si>
    <t>PP1100S</t>
  </si>
  <si>
    <t>PP1100S - SOCLE POUR OUTIL PP1100</t>
  </si>
  <si>
    <t>PP1101</t>
  </si>
  <si>
    <t>PP1101 - USI.EVAC.EQUERRE&amp;CAVALIER+SOCLE</t>
  </si>
  <si>
    <t>PP1101A</t>
  </si>
  <si>
    <t>PP1101A - USI.EVACUAT,EQUERRE &amp; CAVALIER</t>
  </si>
  <si>
    <t>PP1501</t>
  </si>
  <si>
    <t>PP1501 - OUTIL POUR MR W44 P80 80 ET 81</t>
  </si>
  <si>
    <t>PP1601</t>
  </si>
  <si>
    <t>PP1601 - OUTIL MUR RIDEAU W 80</t>
  </si>
  <si>
    <t>PP1801</t>
  </si>
  <si>
    <t>PP1801 - OUTIL W58</t>
  </si>
  <si>
    <t>PP1802</t>
  </si>
  <si>
    <t>FORET ETAGE DIAM 7/12MM</t>
  </si>
  <si>
    <t>PP1803</t>
  </si>
  <si>
    <t>GABARIT DE PERCAGE W58</t>
  </si>
  <si>
    <t>PP1804</t>
  </si>
  <si>
    <t>PP1801 - TABLE SUPPORT OUTIL PP1801</t>
  </si>
  <si>
    <t>PP2001</t>
  </si>
  <si>
    <t>USINAGE POSTES FIXES SUR JALOUSIE</t>
  </si>
  <si>
    <t>PP2001A</t>
  </si>
  <si>
    <t>USINAGE POSTES FIXES SUR JALOUSIE(1/97)</t>
  </si>
  <si>
    <t>PP2001B</t>
  </si>
  <si>
    <t>USINAGE POSTE FIXE SUR JALOUSIE (7/97)</t>
  </si>
  <si>
    <t>PP2001C</t>
  </si>
  <si>
    <t>USINAGE POSTE FIXE SUR JALOUSIE (02/99)</t>
  </si>
  <si>
    <t>PP2001D</t>
  </si>
  <si>
    <t>PP2001P</t>
  </si>
  <si>
    <t>USINAGE POSTES FIXES JALOUSIE PROTOTYPE</t>
  </si>
  <si>
    <t>PP2002</t>
  </si>
  <si>
    <t>USINAGE POSTES VARIABLES SUR JALOUSIE</t>
  </si>
  <si>
    <t>PP2002A</t>
  </si>
  <si>
    <t>USINAGE POSTES VARIABLES JALOUSIE (1/97)</t>
  </si>
  <si>
    <t>PP2002B</t>
  </si>
  <si>
    <t>USINAGES POSTES VARIABLES JALOUSIE(7/97)</t>
  </si>
  <si>
    <t>PP2002C</t>
  </si>
  <si>
    <t>USINAGE POSTE VARIABLE JALOUSIE + PIGE</t>
  </si>
  <si>
    <t>PP2002D</t>
  </si>
  <si>
    <t>USIN. POSTE VARIABLE JALOU.+ PIGE (2/99)</t>
  </si>
  <si>
    <t>PP2002E</t>
  </si>
  <si>
    <t>PP2002P</t>
  </si>
  <si>
    <t>USIN POSTES VARIABLES JALOUSIE PROTOTYPE</t>
  </si>
  <si>
    <t>PP2003</t>
  </si>
  <si>
    <t>OUTIL JALOUSIE UNIQUE NVLE GENERATION</t>
  </si>
  <si>
    <t>PP2201</t>
  </si>
  <si>
    <t>OUTIL VOLET REPLIABLE (SRB)</t>
  </si>
  <si>
    <t>PP2210</t>
  </si>
  <si>
    <t>OUTIL POSTE 1/B POUR BATTUE 2243</t>
  </si>
  <si>
    <t>PP2310</t>
  </si>
  <si>
    <t>OUTIL POUR PORTAIL</t>
  </si>
  <si>
    <t>PP2310P</t>
  </si>
  <si>
    <t>PP2311</t>
  </si>
  <si>
    <t>OUTIL PORTAIL</t>
  </si>
  <si>
    <t>PP2311P</t>
  </si>
  <si>
    <t>PP2401</t>
  </si>
  <si>
    <t>USINAGE TRAVERSE ET OUVRANT</t>
  </si>
  <si>
    <t>PP2401A</t>
  </si>
  <si>
    <t>USINAGE TRAVERSE ET OUVRANT SERIE 240</t>
  </si>
  <si>
    <t>PP2402</t>
  </si>
  <si>
    <t>USINAGE COMPLET</t>
  </si>
  <si>
    <t>PP2410</t>
  </si>
  <si>
    <t>USINAGE COMPLET SERIE 240</t>
  </si>
  <si>
    <t>PP2510</t>
  </si>
  <si>
    <t>OUTIL PORTAIL USINAGE DES MONTANTS</t>
  </si>
  <si>
    <t>PP2511</t>
  </si>
  <si>
    <t>OUTIL POINCONNAGE PORTAIL COULISSANT</t>
  </si>
  <si>
    <t>PP2511A</t>
  </si>
  <si>
    <t>OUTIL PORTAIL COULISSANT SIMPLIFIE</t>
  </si>
  <si>
    <t>PP2601</t>
  </si>
  <si>
    <t>POINCON USINAGE OUVRANT</t>
  </si>
  <si>
    <t>PP2601A</t>
  </si>
  <si>
    <t>PP2602</t>
  </si>
  <si>
    <t>POINCON USINAGE DORMANT ET TRAVERSE</t>
  </si>
  <si>
    <t>PP2602A</t>
  </si>
  <si>
    <t>PP2603</t>
  </si>
  <si>
    <t>KIT DE MODIFICATION OUTILS EXISTANTS</t>
  </si>
  <si>
    <t>PP2603A</t>
  </si>
  <si>
    <t>PP2603A 6 P EXPORT SERIE 2600S(PP2603A)</t>
  </si>
  <si>
    <t>PP2604</t>
  </si>
  <si>
    <t>POINCON USINAGE VERROU AVEC SOCLE</t>
  </si>
  <si>
    <t>PP2604A</t>
  </si>
  <si>
    <t>POINCON USINAGE VERROU + PEDALE</t>
  </si>
  <si>
    <t>PP2604B</t>
  </si>
  <si>
    <t>POINCON USINAGE VERROU + PEDALE + SOCLE</t>
  </si>
  <si>
    <t>PP2604C</t>
  </si>
  <si>
    <t>OUTIL PR USINAGE VERROU SANS SOCLE</t>
  </si>
  <si>
    <t>PP2604P</t>
  </si>
  <si>
    <t>PP2604R</t>
  </si>
  <si>
    <t>PP2604 RENNES</t>
  </si>
  <si>
    <t>PP2605</t>
  </si>
  <si>
    <t>POINCON USINAGE OUVRANT DORMANT</t>
  </si>
  <si>
    <t>PP2605A</t>
  </si>
  <si>
    <t>POINCON USINAGE OUVRANT DORMANT(25/3/97)</t>
  </si>
  <si>
    <t>PP2605B</t>
  </si>
  <si>
    <t>POINCON USINAGE OUVRANT DORMANT(20/10/98</t>
  </si>
  <si>
    <t>PP2605C</t>
  </si>
  <si>
    <t>POINCON USINAGE OUVRANT DORMANT (1/6/99)</t>
  </si>
  <si>
    <t>PP2605D</t>
  </si>
  <si>
    <t>OUTIL COMPACT SANS SOCLE</t>
  </si>
  <si>
    <t>PP2605E</t>
  </si>
  <si>
    <t>PP2605E + SERIE S</t>
  </si>
  <si>
    <t>PP2606</t>
  </si>
  <si>
    <t>OUTIL USIN.OUVRANT TUBUL. 2600S SS SOCLE</t>
  </si>
  <si>
    <t>PP2607</t>
  </si>
  <si>
    <t>OUTIL PR DRAINAGE &amp; DORMANT ECO SS SOCLE</t>
  </si>
  <si>
    <t>PP2608</t>
  </si>
  <si>
    <t>OUTIL PR TROU D'EQUERRE 50300 SS SOCLE</t>
  </si>
  <si>
    <t>PP2609</t>
  </si>
  <si>
    <t>OUTIL USINAGE TRAVERSE 2600S SS SOCLE</t>
  </si>
  <si>
    <t>PP2610</t>
  </si>
  <si>
    <t>POINCON USINAGE COULISSANT 2600 S</t>
  </si>
  <si>
    <t>PP2610P</t>
  </si>
  <si>
    <t>OUTIL PROTOTYPE COULISSANT EXPORT</t>
  </si>
  <si>
    <t>PP2611</t>
  </si>
  <si>
    <t>OUTIL PP2611</t>
  </si>
  <si>
    <t>PP2649</t>
  </si>
  <si>
    <t>OUTIL ENTAILLE RENFORT 2649</t>
  </si>
  <si>
    <t>PP3000P</t>
  </si>
  <si>
    <t>PROTOTYPE P3000P</t>
  </si>
  <si>
    <t>PP3001</t>
  </si>
  <si>
    <t>POINCON DUOTHERM MULTI POSTES AVEC SOCLE</t>
  </si>
  <si>
    <t>PP3002</t>
  </si>
  <si>
    <t>POINCON DUO 3000 N.G.MLT POSTES + SOCLE</t>
  </si>
  <si>
    <t>PP3002A</t>
  </si>
  <si>
    <t>POINCON 3000 NG MULTI POSTE+SOCLE (1/98)</t>
  </si>
  <si>
    <t>PP3003</t>
  </si>
  <si>
    <t>OUTIL POUR CHASSIS COULISSANT AVEC SOCLE</t>
  </si>
  <si>
    <t>PP3003A</t>
  </si>
  <si>
    <t>USINAGE COMPLET COULISSANT</t>
  </si>
  <si>
    <t>PP3003B</t>
  </si>
  <si>
    <t>OUTIL COULISSANT 2600/3000 VERSION 2</t>
  </si>
  <si>
    <t>PP3003P</t>
  </si>
  <si>
    <t>PP3004</t>
  </si>
  <si>
    <t>OUTIL COMPLEM. PR COULISSANT SANS SOCLE</t>
  </si>
  <si>
    <t>PP3004A</t>
  </si>
  <si>
    <t>PP3004A OUT COMPL DT 2600,3000,3100,IP</t>
  </si>
  <si>
    <t>PP3005</t>
  </si>
  <si>
    <t>OUTIL COMPLEMENTAIRE POUR COULISSANTS</t>
  </si>
  <si>
    <t>PP3006</t>
  </si>
  <si>
    <t>KIT 3000N AVEC POSTE N 12 SANS SOCLE</t>
  </si>
  <si>
    <t>PP3006P</t>
  </si>
  <si>
    <t>PP3007</t>
  </si>
  <si>
    <t>KIT 2600N SPECIAL REUNION SANS SOCLE</t>
  </si>
  <si>
    <t>PP3015</t>
  </si>
  <si>
    <t>OUVRANTS VERTICAUX STANDARDS</t>
  </si>
  <si>
    <t>PP3015A</t>
  </si>
  <si>
    <t>OUVRANTS VERTICAUX STANDARD  (25/2/97)</t>
  </si>
  <si>
    <t>PP3015B</t>
  </si>
  <si>
    <t>PP3016</t>
  </si>
  <si>
    <t>POINCONNAGE DES TROUS D'EQUERRE</t>
  </si>
  <si>
    <t>PP3017</t>
  </si>
  <si>
    <t>DELARDAGE DES TRAVERSES</t>
  </si>
  <si>
    <t>PP3017A</t>
  </si>
  <si>
    <t>DELARDAGE DE TRAVERSES</t>
  </si>
  <si>
    <t>PP3018</t>
  </si>
  <si>
    <t>DORMANTS VERTICAUX TRADITIONNELS</t>
  </si>
  <si>
    <t>PP3018A</t>
  </si>
  <si>
    <t>PP3019</t>
  </si>
  <si>
    <t>DRAINAGE CHEMIN DE ROULEMENT</t>
  </si>
  <si>
    <t>PP3020</t>
  </si>
  <si>
    <t>DRAINAGE CHEMIN DE ROULEMENT ET CLAPETS</t>
  </si>
  <si>
    <t>PP3020A</t>
  </si>
  <si>
    <t>DRAIN. CHEMIN ROULEMENTS &amp; CLAPETS(2/97)</t>
  </si>
  <si>
    <t>PP3020B</t>
  </si>
  <si>
    <t>DRAINAGE CHEMIN ROULEMENTS &amp; CLAPETS</t>
  </si>
  <si>
    <t>PP3021</t>
  </si>
  <si>
    <t>OUVRANTS VERTICAUX A COUPURE THERMIQUE</t>
  </si>
  <si>
    <t>PP3022</t>
  </si>
  <si>
    <t>OUTIL D'APPOINT COMPLET PR MULTI.USINAGE</t>
  </si>
  <si>
    <t>PP3103</t>
  </si>
  <si>
    <t>OUTIL USINAGE COULISSANT 3100 (7 POSTES)</t>
  </si>
  <si>
    <t>PP3103R</t>
  </si>
  <si>
    <t>OUTIL PP3103R</t>
  </si>
  <si>
    <t>PP3106</t>
  </si>
  <si>
    <t>OUTIL SERIE 3100</t>
  </si>
  <si>
    <t>PP3106A</t>
  </si>
  <si>
    <t>OUTIL SERIE 3100 AVEC MODIF POSTE 64</t>
  </si>
  <si>
    <t>PP3106P</t>
  </si>
  <si>
    <t>OUTIL OUVRANTS INDUSTRIELS</t>
  </si>
  <si>
    <t>PP3106R</t>
  </si>
  <si>
    <t>PP3107</t>
  </si>
  <si>
    <t>OUTIL USINNAGE TRAVERSE 3436I</t>
  </si>
  <si>
    <t>PP3203</t>
  </si>
  <si>
    <t>PP3203 OUTIL EQUERRE MONO MATRICE D/G</t>
  </si>
  <si>
    <t>PP3204</t>
  </si>
  <si>
    <t>PP3204 OUTIL TROUS D'EQUERRE DT 70MM</t>
  </si>
  <si>
    <t>PP3204S</t>
  </si>
  <si>
    <t>SOCLE OUTILS PP 3203 &amp; PP3204</t>
  </si>
  <si>
    <t>PP3205</t>
  </si>
  <si>
    <t>PP3205 USINAGE VERROU GAMME 3100 / 3200</t>
  </si>
  <si>
    <t>PP3206</t>
  </si>
  <si>
    <t>OUTIL SERIE COUL SERIE 3200</t>
  </si>
  <si>
    <t>PP3206A</t>
  </si>
  <si>
    <t>PP3206A / POINCONNEUSE SERIE 3200</t>
  </si>
  <si>
    <t>PP3260A(VDS)</t>
  </si>
  <si>
    <t>PP3210</t>
  </si>
  <si>
    <t>PP3210 OUTIL USI DT C DROITE S3200</t>
  </si>
  <si>
    <t>PP3210C</t>
  </si>
  <si>
    <t>PP3210C OUTIL USI DT C DROITE S3200</t>
  </si>
  <si>
    <t>PP3310</t>
  </si>
  <si>
    <t>OUTIL DORMANT COUPE DROITE</t>
  </si>
  <si>
    <t>PP3310C</t>
  </si>
  <si>
    <t>OUTIL SERIE 3100 + RENO</t>
  </si>
  <si>
    <t>PP3310P</t>
  </si>
  <si>
    <t>POINCON USINAGE DORMT CP DTE SANS SOCLE</t>
  </si>
  <si>
    <t>PP3311</t>
  </si>
  <si>
    <t>POINCONNEUSE POUR SERIES 3419 - 5260</t>
  </si>
  <si>
    <t>PP3312</t>
  </si>
  <si>
    <t>POINCONNEUSE PR DORMANTS 3100 &amp; 3200</t>
  </si>
  <si>
    <t>PP3312A</t>
  </si>
  <si>
    <t>PP3313</t>
  </si>
  <si>
    <t>POINCON PR CAVALIER TRAVERSE OUV VISIBLE</t>
  </si>
  <si>
    <t>PP3314</t>
  </si>
  <si>
    <t>USINAGE COULISSANT 3103 ET FRAPPE 5003</t>
  </si>
  <si>
    <t>PP3404</t>
  </si>
  <si>
    <t>KIT POUR DRAINAGE FOND DE RAIL</t>
  </si>
  <si>
    <t>PP3456</t>
  </si>
  <si>
    <t>PP3701</t>
  </si>
  <si>
    <t>PP3701 - OUTIL DRAINAGE DORMANT 3700</t>
  </si>
  <si>
    <t>PP3701A</t>
  </si>
  <si>
    <t>PP3701A - OUTIL DRAINAGE DORMANT 3700</t>
  </si>
  <si>
    <t>PP3703</t>
  </si>
  <si>
    <t>PP3703 - OUTIL USINAGE OUVRANT 24MM</t>
  </si>
  <si>
    <t>PP3704</t>
  </si>
  <si>
    <t>PP3704 - OUTIL USINAGE OUVRANT 32MM</t>
  </si>
  <si>
    <t>PP3706</t>
  </si>
  <si>
    <t>PP3706 - OUTIL MONTANT DORMANT CD 3700</t>
  </si>
  <si>
    <t>PP3707</t>
  </si>
  <si>
    <t>PP3707 - OUTIL POUR EQUERRE A PION 54300</t>
  </si>
  <si>
    <t>PP3707A</t>
  </si>
  <si>
    <t>PP3707A - OUTIL EQ A PION 54300 + POST11</t>
  </si>
  <si>
    <t>PP3707B</t>
  </si>
  <si>
    <t>PP3707B - OUTIL EQ A PION 54300 + POST11</t>
  </si>
  <si>
    <t>PP3708</t>
  </si>
  <si>
    <t>PP3708 - OUTIL COULIFIX 3700</t>
  </si>
  <si>
    <t>PP3708A</t>
  </si>
  <si>
    <t>PP3708A - OUTIL DRAINAGE DORMANTS 3700</t>
  </si>
  <si>
    <t>PP3710</t>
  </si>
  <si>
    <t>PP3710 - OUTIL PROFILS ACCESSOIRES 3700</t>
  </si>
  <si>
    <t>PP3711</t>
  </si>
  <si>
    <t>PP3711 - OUTIL MONOPOSTE 11</t>
  </si>
  <si>
    <t>PP3712</t>
  </si>
  <si>
    <t>PP3712 - OUTIL DRAINAGE COMPL. PP3701A</t>
  </si>
  <si>
    <t>PP3721</t>
  </si>
  <si>
    <t>PP3721 - OUTIL IND HYDRAUL. DORMANT CD</t>
  </si>
  <si>
    <t>PP3722</t>
  </si>
  <si>
    <t>PP3722 - OUT IND. HYDRAUL.OT CARON GCHE</t>
  </si>
  <si>
    <t>PP3723</t>
  </si>
  <si>
    <t>PP3723 - OUTIL IND. HYDRAUL.OT CARON DTE</t>
  </si>
  <si>
    <t>PP3724</t>
  </si>
  <si>
    <t>PP3724 - OUT IND. HYDRAU. RENF.MONTANTS</t>
  </si>
  <si>
    <t>PP4000</t>
  </si>
  <si>
    <t>OUTIL CREMONE SERIE 4000</t>
  </si>
  <si>
    <t>PP4000A</t>
  </si>
  <si>
    <t>KIT DE TRANSFORMATION PP4018 EN PP4000</t>
  </si>
  <si>
    <t>PP4015</t>
  </si>
  <si>
    <t>POINCONNAGE TROUS D'EQUERRE &amp; USINAGE</t>
  </si>
  <si>
    <t>PP4016</t>
  </si>
  <si>
    <t>DRAINAGE ET SERTISSAGE</t>
  </si>
  <si>
    <t>PP4017</t>
  </si>
  <si>
    <t>USINAGE DES PAUMELLES</t>
  </si>
  <si>
    <t>PP4018</t>
  </si>
  <si>
    <t>USINAGE CREMONES ET TIGES</t>
  </si>
  <si>
    <t>PP4019</t>
  </si>
  <si>
    <t>PP4021</t>
  </si>
  <si>
    <t>USINAGE CREMONE ROTO COUPE ET PERCAGE OB</t>
  </si>
  <si>
    <t>PP4203</t>
  </si>
  <si>
    <t>PP4203 9 P EXPORT SERIE 4200/450/4500</t>
  </si>
  <si>
    <t>PP4205</t>
  </si>
  <si>
    <t>PP4205 7 POSTE SERIE 4200/2600S</t>
  </si>
  <si>
    <t>PP4300</t>
  </si>
  <si>
    <t>OUTIL POUR SERIE COUL RELEVAGE 4300</t>
  </si>
  <si>
    <t>PP4515</t>
  </si>
  <si>
    <t>USINAGE EQUERRE</t>
  </si>
  <si>
    <t>PP4853A</t>
  </si>
  <si>
    <t>PISTOLET PNEUMATIQUE AVEC REGULATEUR</t>
  </si>
  <si>
    <t>PP5001</t>
  </si>
  <si>
    <t>PP5001A</t>
  </si>
  <si>
    <t>POINCON DUO MULTI POSTES+SOCLE (4/97)</t>
  </si>
  <si>
    <t>PP5001B</t>
  </si>
  <si>
    <t>POINCON DUO MULTI POSTES+SOCLE (11/98)</t>
  </si>
  <si>
    <t>PP5001P</t>
  </si>
  <si>
    <t>PP5002</t>
  </si>
  <si>
    <t>OUTIL POUR TIGE DE CREMONE FAPIM</t>
  </si>
  <si>
    <t>PP5003</t>
  </si>
  <si>
    <t>PP5003 OUTIL POUR CHASSIS A FRAPPE</t>
  </si>
  <si>
    <t>PP5003A</t>
  </si>
  <si>
    <t>PP5003A OUTIL DE FRAPPE</t>
  </si>
  <si>
    <t>PP5003P</t>
  </si>
  <si>
    <t>OUTIL POUR CHASSIS A FRAPPE AVEC SOCLE</t>
  </si>
  <si>
    <t>PP5003R</t>
  </si>
  <si>
    <t>PP 5003 RENNES</t>
  </si>
  <si>
    <t>PP5004</t>
  </si>
  <si>
    <t>OUTIL USINAGE EQUERRE SANS SOCLE</t>
  </si>
  <si>
    <t>PP5004A</t>
  </si>
  <si>
    <t>PP5004A USINAGE TROUS D'EQUERRE + P69</t>
  </si>
  <si>
    <t>PP5004P</t>
  </si>
  <si>
    <t>OUTIL USINAGE EQUERRES AVEC SOCLE</t>
  </si>
  <si>
    <t>PP5005</t>
  </si>
  <si>
    <t>OUTIL POUR DORMANT 55 PORTE MONOBLOC</t>
  </si>
  <si>
    <t>PP5005B</t>
  </si>
  <si>
    <t>POINCON EQUERRE SPECIALE BIASON SS SOCLE</t>
  </si>
  <si>
    <t>PP5006</t>
  </si>
  <si>
    <t>OUTIL POUR DORMANT 70/80 PORTE MONOBLOC</t>
  </si>
  <si>
    <t>PP5210</t>
  </si>
  <si>
    <t>OUTIL USINAGE DORMANTS LATERAUX S.SOCLE</t>
  </si>
  <si>
    <t>PP5210C</t>
  </si>
  <si>
    <t>OUTIL USINAGE DORMANTS LATERAUX SS SOCLE</t>
  </si>
  <si>
    <t>PP5210D</t>
  </si>
  <si>
    <t>OUTIL 5200 COUPE DROITE</t>
  </si>
  <si>
    <t>PP5210P</t>
  </si>
  <si>
    <t>OUTIL USINAGE DORMANTS LATERAUX SANS SOC</t>
  </si>
  <si>
    <t>PP5211</t>
  </si>
  <si>
    <t>OUTIL DRAIN.DORM.COUPE DRTE FRAPPE&amp;COULI</t>
  </si>
  <si>
    <t>PP5211C</t>
  </si>
  <si>
    <t>OUTIL DRAINAGE 5200,5240,5222,5235</t>
  </si>
  <si>
    <t>PP5211P</t>
  </si>
  <si>
    <t>OUTIL DRAIN.DORM.COUPE DRT FRAP.&amp; COULIS</t>
  </si>
  <si>
    <t>PP5212</t>
  </si>
  <si>
    <t>OUTIL DRAIN.DORM.COUPE ONGLET &amp; PARCLOSE</t>
  </si>
  <si>
    <t>PP5212C</t>
  </si>
  <si>
    <t>OUTIL DRAIN. DORMT.CP ONGLET/PARECL 5219</t>
  </si>
  <si>
    <t>PP5212P</t>
  </si>
  <si>
    <t>OUTIL DRAINAGE DORMT COUPE ONGLET&amp;PARECL</t>
  </si>
  <si>
    <t>PP5213</t>
  </si>
  <si>
    <t>OUTIL GAMME EVOLUTION</t>
  </si>
  <si>
    <t>PP5213P</t>
  </si>
  <si>
    <t>PP5214</t>
  </si>
  <si>
    <t>OUTIL EVOLUTION PASSAGE DE TRINGLE</t>
  </si>
  <si>
    <t>PP5214P</t>
  </si>
  <si>
    <t>PP5215</t>
  </si>
  <si>
    <t>OUTIL USINAGE TIGE CREMONE 5269</t>
  </si>
  <si>
    <t>PP5215A</t>
  </si>
  <si>
    <t>PP5215A USINAGE TRINGLE EVOL +BUTEE</t>
  </si>
  <si>
    <t>PP5215P</t>
  </si>
  <si>
    <t>PP5216</t>
  </si>
  <si>
    <t>PP5216 MISE EN PLACE JOINT RESPIRANT</t>
  </si>
  <si>
    <t>PP5500</t>
  </si>
  <si>
    <t>POINCON USINAGE MONTANT FORT ET BARREAU</t>
  </si>
  <si>
    <t>PP5517</t>
  </si>
  <si>
    <t>PASSAGE DE MONTANT FORT 40X20</t>
  </si>
  <si>
    <t>PP5518</t>
  </si>
  <si>
    <t>PP56300</t>
  </si>
  <si>
    <t>OUTILLAGE 56300</t>
  </si>
  <si>
    <t>PP8800</t>
  </si>
  <si>
    <t>OUTIL POUR SERIE AX10</t>
  </si>
  <si>
    <t>PP8801</t>
  </si>
  <si>
    <t>OUTIL AX10 NOUVELLE GENERATION</t>
  </si>
  <si>
    <t>PP8801M</t>
  </si>
  <si>
    <t>OUTIL PP8801 (MAROC) AVEC ANCIEN POST.47</t>
  </si>
  <si>
    <t>PP8802</t>
  </si>
  <si>
    <t>OUTIL GAMME 8800 VERROU + GACHE</t>
  </si>
  <si>
    <t>PP8803</t>
  </si>
  <si>
    <t>OUTIL EXPORT PP8803 SERIE4400/2600/8800</t>
  </si>
  <si>
    <t>PP8804</t>
  </si>
  <si>
    <t>OUTIL EXPORT PP8804 SERIE 4200/450</t>
  </si>
  <si>
    <t>PRABYS</t>
  </si>
  <si>
    <t>PLAQUETTE ABYSSE (SANS STICKEUR)</t>
  </si>
  <si>
    <t>PRA5</t>
  </si>
  <si>
    <t>PLAQUETTE ACACIA A5 (SANS STICKEUR)</t>
  </si>
  <si>
    <t>PRBLAC</t>
  </si>
  <si>
    <t>PLAQUETTE BLACK (SANS STICKEUR)</t>
  </si>
  <si>
    <t>PRBORA</t>
  </si>
  <si>
    <t>PLAQUETTE BORA 2525 (SANS STICKEUR)</t>
  </si>
  <si>
    <t>PRBRON</t>
  </si>
  <si>
    <t>PLAQUETTE BRONZE (SANS STICKEUR)</t>
  </si>
  <si>
    <t>PRCANON</t>
  </si>
  <si>
    <t>PLAQUETTE CANON 2525 (SANS STICKEUR)</t>
  </si>
  <si>
    <t>PRCD11</t>
  </si>
  <si>
    <t>PLAQUETTE CHENE CD11 (SANS STICKEUR)</t>
  </si>
  <si>
    <t>PRCD11G</t>
  </si>
  <si>
    <t>PLAQUETTE CHENE CD11G (SANS STICKEUR)</t>
  </si>
  <si>
    <t>PRCHAM</t>
  </si>
  <si>
    <t>PLAQUETTE CHAMPAGNE (SANS STICKEUR)</t>
  </si>
  <si>
    <t>PRCIEL</t>
  </si>
  <si>
    <t>PLAQUETTE CIEL AZUREEN (SANS STICKEUR)</t>
  </si>
  <si>
    <t>PRC1</t>
  </si>
  <si>
    <t>PLAQUETTE CHENE C1 (SANS STICKEUR)</t>
  </si>
  <si>
    <t>PRC4</t>
  </si>
  <si>
    <t>PLAQUETTE CHENE C4 (SANS STICKEUR)</t>
  </si>
  <si>
    <t>PRC8</t>
  </si>
  <si>
    <t>PLAQUETTE CHENE C8 (SANS STICKEUR)</t>
  </si>
  <si>
    <t>PRG2800</t>
  </si>
  <si>
    <t>PLAQUETTE GRIS G2800 (SANS STICKEUR)</t>
  </si>
  <si>
    <t>PRG2900</t>
  </si>
  <si>
    <t>PLAQUETTE G2900 (SANS STICKEUR)</t>
  </si>
  <si>
    <t>PRIM94</t>
  </si>
  <si>
    <t>PRIMAIRE 94   284ML</t>
  </si>
  <si>
    <t>PRNATU</t>
  </si>
  <si>
    <t>PLAQUETTE NATURA (SANS STICKEUR)</t>
  </si>
  <si>
    <t>PRNEPT</t>
  </si>
  <si>
    <t>PLAQUETTE NEPTUNE (SANS STICKEUR)</t>
  </si>
  <si>
    <t>PRNUIT</t>
  </si>
  <si>
    <t>PLAQUETTE NUIT ETOILEE (SANS STICKEUR)</t>
  </si>
  <si>
    <t>PRN10</t>
  </si>
  <si>
    <t>PLAQUETTE NOYER N10 (SANS STICKEUR)</t>
  </si>
  <si>
    <t>PRN2100</t>
  </si>
  <si>
    <t>PLAQUETTE NOIR 2100 (SANS STICKEUR)</t>
  </si>
  <si>
    <t>PRN6</t>
  </si>
  <si>
    <t>PLAQUETTE NOYER N6 (SANS STICKEUR)</t>
  </si>
  <si>
    <t>PROGLAZE LM</t>
  </si>
  <si>
    <t>CARTOUCHE SILICONE NEUTRE GRIS</t>
  </si>
  <si>
    <t>CARTOUCHE SILICONE NEUTRE BRONZE</t>
  </si>
  <si>
    <t>CARTOUCHE SILICONE NEUTRE TERRE DE FRANCE</t>
  </si>
  <si>
    <t>CARTOUCHE SILICONE NEUTRE BLANC</t>
  </si>
  <si>
    <t>CARTOUCHE SILICONE NEUTRE NOIR</t>
  </si>
  <si>
    <t>PROGLAZE TN</t>
  </si>
  <si>
    <t>CARTOUCHE SILICONE NEUTRE TRANSLUCIDE</t>
  </si>
  <si>
    <t>4601010GRZ</t>
  </si>
  <si>
    <t>CARTOUCHE SILICONE GRIS</t>
  </si>
  <si>
    <t>460551CPFZ</t>
  </si>
  <si>
    <t>CARTOUCHE SILICONE TERRE DE FRANCE</t>
  </si>
  <si>
    <t>4601010BLZ</t>
  </si>
  <si>
    <t>CARTOUCHE SILICONE BLANC</t>
  </si>
  <si>
    <t>4601010NOZ</t>
  </si>
  <si>
    <t>CARTOUCHE SILICONE NOIR</t>
  </si>
  <si>
    <t>PROPLAN</t>
  </si>
  <si>
    <t>ADHESIF PROTECTION 140MMX100M/80µ(14M2/RL)</t>
  </si>
  <si>
    <t>PRO7</t>
  </si>
  <si>
    <t>PLAQUETTE NOYER O7 (SANS STICKEUR)</t>
  </si>
  <si>
    <t>PRPINP2</t>
  </si>
  <si>
    <t>PLAQUETTE PIN P2 (SANS STICKEUR)</t>
  </si>
  <si>
    <t>PRPOLA</t>
  </si>
  <si>
    <t>PLAQUETTE POLAIRE GNP</t>
  </si>
  <si>
    <t>PRQART2</t>
  </si>
  <si>
    <t>PLAQUETTE QUARTZ 2 (SANS STICKEUR)</t>
  </si>
  <si>
    <t>PRRIVI</t>
  </si>
  <si>
    <t>PLAQUETTE RIVIERE (SANS STICKEUR)</t>
  </si>
  <si>
    <t>PRROMAR</t>
  </si>
  <si>
    <t>PLAQUETTE MARS 2525 (SANS STICKEUR)</t>
  </si>
  <si>
    <t>PRSAPH</t>
  </si>
  <si>
    <t>PLAQUETTE SAPHIRE (SANS STICKEUR)</t>
  </si>
  <si>
    <t>PRSLVR</t>
  </si>
  <si>
    <t>PLAQUETTE SILVER (SANS STICKEUR)</t>
  </si>
  <si>
    <t>PRSTAR</t>
  </si>
  <si>
    <t>PLAQUETTE STARLIGHT 2525 (SANS STICKEUR)</t>
  </si>
  <si>
    <t>PRZ1100</t>
  </si>
  <si>
    <t>PLAQUE REFOULEE TYPE Z 1100X1130</t>
  </si>
  <si>
    <t>PRZ600</t>
  </si>
  <si>
    <t>CARTON ACCORDEON LAIZE 600MM (667ML/PAL)</t>
  </si>
  <si>
    <t>PR1015G</t>
  </si>
  <si>
    <t>PLAQUETTE RAL1015 GRANI.(SANS STICKEUR)</t>
  </si>
  <si>
    <t>PR1019G</t>
  </si>
  <si>
    <t>PLAQUETTE 1019 GRANITE (SANS STICKEUR)</t>
  </si>
  <si>
    <t>PR1247</t>
  </si>
  <si>
    <t>PLAQUETTE 1247 (SANS STICKEUR)</t>
  </si>
  <si>
    <t>PR1247G</t>
  </si>
  <si>
    <t>PLAQUETTE 1247 GRANITE (SANS STICKEUR)</t>
  </si>
  <si>
    <t>JPR2E0001</t>
  </si>
  <si>
    <t>POIGNÉE ROTATIVE JPM AVEC PASSAGE CYLINDRE</t>
  </si>
  <si>
    <t>PR3003G</t>
  </si>
  <si>
    <t>PLAQUETTE 3003 GRANITE (SANS STICKEUR)</t>
  </si>
  <si>
    <t>PR3004G</t>
  </si>
  <si>
    <t>PLAQUETTE 3004 GRANITE (SANS STICKEUR)</t>
  </si>
  <si>
    <t>PR5003G</t>
  </si>
  <si>
    <t>PLAQUETTE 5003 GRANITE (SANS STICKEUR)</t>
  </si>
  <si>
    <t>PR5010G</t>
  </si>
  <si>
    <t>PLAQUETTE 5010 GRANITE (SANS STICKEUR)</t>
  </si>
  <si>
    <t>PR6005G</t>
  </si>
  <si>
    <t>PLAQUETTE 6005 GRANITE (SANS STICKEUR)</t>
  </si>
  <si>
    <t>PR6009G</t>
  </si>
  <si>
    <t>PLAQUETTE 6009 GRANITE (SANS STICKEUR)</t>
  </si>
  <si>
    <t>PR6021G</t>
  </si>
  <si>
    <t>PLAQUETTE 6021 GRANITE (SANS STICKEUR)</t>
  </si>
  <si>
    <t>PR7006G</t>
  </si>
  <si>
    <t>PLAQUETTE 7006 GRANITE (SANS STICKEUR)</t>
  </si>
  <si>
    <t>PR7015G</t>
  </si>
  <si>
    <t>PLAQUETTE 7015 GRANITE (SANS STICKEUR)</t>
  </si>
  <si>
    <t>PR7016G</t>
  </si>
  <si>
    <t>PLAQUETTE 7016 GRANITE (SANS STICKEUR)</t>
  </si>
  <si>
    <t>PR7016M</t>
  </si>
  <si>
    <t>PLAQUETTE 7016 METALLISE (SANS STICKEUR)</t>
  </si>
  <si>
    <t>PR7016S</t>
  </si>
  <si>
    <t>PLAQUETTE 7016 SATINE (SANS STICKEUR)</t>
  </si>
  <si>
    <t>PR7022G</t>
  </si>
  <si>
    <t>PLAQUETTE 7022 GRANITE (SANS STICKEUR)</t>
  </si>
  <si>
    <t>PR7031G</t>
  </si>
  <si>
    <t>PLAQUETTE 7031 GRANITE (SANS STICKEUR)</t>
  </si>
  <si>
    <t>PR7035G</t>
  </si>
  <si>
    <t>PLAQUETTE 7035 GRANITE (SANS STICKEUR)</t>
  </si>
  <si>
    <t>PR7039G</t>
  </si>
  <si>
    <t>PLAQUETTE 7039 GRANITE (SANS STICKEUR)</t>
  </si>
  <si>
    <t>PR7044G</t>
  </si>
  <si>
    <t>PLAQUETTE 7044 GRANITE (SANS STICKEUR)</t>
  </si>
  <si>
    <t>PR8011G</t>
  </si>
  <si>
    <t>PLAQUETTE 8011 GRANITE (SANS STICKEUR)</t>
  </si>
  <si>
    <t>PR8014G</t>
  </si>
  <si>
    <t>PLAQUETTE 8014 GRANITE (SANS STICKEUR)</t>
  </si>
  <si>
    <t>PR8019G</t>
  </si>
  <si>
    <t>PLAQUETTE 8019 GRANITE (SANS STICKEUR)</t>
  </si>
  <si>
    <t>PR9005G</t>
  </si>
  <si>
    <t>PLAQUETTE 9005 GRANITE (SANS STICKEUR)</t>
  </si>
  <si>
    <t>PR9006M</t>
  </si>
  <si>
    <t>PLAQUETTE 9006 METALLISE (SANS STICKEUR)</t>
  </si>
  <si>
    <t>PR9006S</t>
  </si>
  <si>
    <t>PLAQUETTE 9006 SATINE (SANS STICKEUR)</t>
  </si>
  <si>
    <t>PR9008M</t>
  </si>
  <si>
    <t>PLAQUETTE 9008 METALLISE (SANS STICKEUR)</t>
  </si>
  <si>
    <t>PR9010</t>
  </si>
  <si>
    <t>PLAQUETTE 9010 BRILLANT (SANS STICKEUR)</t>
  </si>
  <si>
    <t>PR9010G</t>
  </si>
  <si>
    <t>PLAQUETTE 9010 GRANITE (SANS STICKEUR)</t>
  </si>
  <si>
    <t>PR9016G</t>
  </si>
  <si>
    <t>PLAQUETTE 9016 GRANITE (SANS STICKEUR)</t>
  </si>
  <si>
    <t>SP-SEC1280-0D01</t>
  </si>
  <si>
    <t>PLAQUE DE SÉCURITÉ BLEU SP 1218 (RETOUR CONSIGNE)</t>
  </si>
  <si>
    <t>1430491</t>
  </si>
  <si>
    <t>PLAQUE DE SÉCURITÉ BLEU SP 1218 (SOUS CONSIGNE)</t>
  </si>
  <si>
    <t>PSPVCC</t>
  </si>
  <si>
    <t>PANNEAU SANDWICH PVC A LA DEMANDE</t>
  </si>
  <si>
    <t>PSVCHVR</t>
  </si>
  <si>
    <t>PATTE SUPPORT CHENEAU VOLET ROULANT</t>
  </si>
  <si>
    <t>PSV7013</t>
  </si>
  <si>
    <t>PATTE SUPPORT VITRAGE 7013</t>
  </si>
  <si>
    <t>PSV7723</t>
  </si>
  <si>
    <t>PATTE SUPPORT VITRAGE 7723</t>
  </si>
  <si>
    <t>PS164BP</t>
  </si>
  <si>
    <t>PANNEAUX SANDWICH 164 R16 ALU</t>
  </si>
  <si>
    <t>PS24BB</t>
  </si>
  <si>
    <t>PANNEAUX SANDWICH 24 MM BLANC/BLANC</t>
  </si>
  <si>
    <t>PS24BEI</t>
  </si>
  <si>
    <t>PANN. ISOL. 2 FACES ALU 10/10EME 1015G</t>
  </si>
  <si>
    <t>PS24GRI</t>
  </si>
  <si>
    <t>PANN. ISOL.2 FACES ALU 10/10EME 7016G</t>
  </si>
  <si>
    <t>PS32BA</t>
  </si>
  <si>
    <t>ISOTOIT AST PREMIUM 32MM BLANC-ARDOISE</t>
  </si>
  <si>
    <t>PS32BB</t>
  </si>
  <si>
    <t>ISOTOIT AST PREMIUM 32MM BLANC-BLANC</t>
  </si>
  <si>
    <t>PS32BT</t>
  </si>
  <si>
    <t>ISOTOIT AST PREMIUM 32MM BLANC-TUILE</t>
  </si>
  <si>
    <t>PS55BA</t>
  </si>
  <si>
    <t>ISOTOIT AST PREMIUM 55MM BLANC-ARDOISE</t>
  </si>
  <si>
    <t>PS55BB</t>
  </si>
  <si>
    <t>ISOTOIT AST PREMIUM 55MM BLANC-BLANC</t>
  </si>
  <si>
    <t>PS55BT</t>
  </si>
  <si>
    <t>ISOTOIT AST PREMIUM 55MM BLANC-TUILE</t>
  </si>
  <si>
    <t>PS65BA</t>
  </si>
  <si>
    <t>ISOTOIT AST PREMIUM 65MM BLANC-ARDOISE</t>
  </si>
  <si>
    <t>PS65BB</t>
  </si>
  <si>
    <t>ISOTOIT AST PREMIUM 65MM BLANC-BLANC</t>
  </si>
  <si>
    <t>PS65BT</t>
  </si>
  <si>
    <t>ISOTOIT AST PREMIUM 65MM BLANC-TUILE</t>
  </si>
  <si>
    <t>PS68BA</t>
  </si>
  <si>
    <t>ISOTOIT ELS540 68MM BLANC-ARDOISE</t>
  </si>
  <si>
    <t>PS68BB</t>
  </si>
  <si>
    <t>ISOTOIT ELS540 68MM BLANC-BLANC</t>
  </si>
  <si>
    <t>PS68BT</t>
  </si>
  <si>
    <t>ISOTOIT ELS540 68MM BLANC-TUILE</t>
  </si>
  <si>
    <t>PS82BA</t>
  </si>
  <si>
    <t>TC82MM BLANC-ARDOISE</t>
  </si>
  <si>
    <t>PS82BB</t>
  </si>
  <si>
    <t>TC82MM BLANC-BLANC</t>
  </si>
  <si>
    <t>PS82BT</t>
  </si>
  <si>
    <t>TC82MM BLANC-TUILE</t>
  </si>
  <si>
    <t>PTC100</t>
  </si>
  <si>
    <t>TUBE ALU 100X100X2</t>
  </si>
  <si>
    <t>PTRAP15</t>
  </si>
  <si>
    <t>PATTE ALU 30/10E L.15MM X LG.160MM PLIÉE/PERCÉE POUR TRAPÈZE</t>
  </si>
  <si>
    <t>PTRAP27</t>
  </si>
  <si>
    <t>PATTE ALU 30/10E L.27MM X LG.160MM PLIÉE/PERCÉE POUR TRAPÈZE</t>
  </si>
  <si>
    <t>PT40X20</t>
  </si>
  <si>
    <t>TUBE ALU 40X20 EP.2</t>
  </si>
  <si>
    <t>PURSA40</t>
  </si>
  <si>
    <t>PANN.POLYST.EXTRUDE URSA XPS NWE 40 DIM.2500X600 R=1,2M²,K/W</t>
  </si>
  <si>
    <t>PU25X25</t>
  </si>
  <si>
    <t>U ALU 25X25X2</t>
  </si>
  <si>
    <t>PU30X20</t>
  </si>
  <si>
    <t>U ALU 30X20X30X2</t>
  </si>
  <si>
    <t>502 500 001</t>
  </si>
  <si>
    <t>COLLE PU40 CARTOUCHE 300 ML</t>
  </si>
  <si>
    <t>502 500 004</t>
  </si>
  <si>
    <t>PVBADTN</t>
  </si>
  <si>
    <t>BARRETTE DE DORMANTS NEUF-RESIDENCE PVC</t>
  </si>
  <si>
    <t>PVBADTR</t>
  </si>
  <si>
    <t>BARRETTE DE DORMANTS RENO-RESIDENCE PVC</t>
  </si>
  <si>
    <t>PVFRDC</t>
  </si>
  <si>
    <t>ANGLE PVC CHENE DORE-RESIDENCE PVC EXIGENCE</t>
  </si>
  <si>
    <t>PVFRDM</t>
  </si>
  <si>
    <t>ANGLE PVC PARECL. MOULUREE-RESIDENCE PVC</t>
  </si>
  <si>
    <t>PVFRDR</t>
  </si>
  <si>
    <t>ANGLE PVC PARECLOSE RONDE-RESIDENCE PVC</t>
  </si>
  <si>
    <t>PVMAL</t>
  </si>
  <si>
    <t>MALETTE PVC</t>
  </si>
  <si>
    <t>PVTOCJ</t>
  </si>
  <si>
    <t>TOTEM COUVRE-JOINTS A CLIPPER-RESID.PVC</t>
  </si>
  <si>
    <t>PVTO5</t>
  </si>
  <si>
    <t>TOTEM 5 TEINTES-RESIDENCE PVC EXIGENCE</t>
  </si>
  <si>
    <t>PVTO9</t>
  </si>
  <si>
    <t>TOTEM COLORLINE 9 TEINTES-RESID.PVC EXIGENCE</t>
  </si>
  <si>
    <t>PZN2100</t>
  </si>
  <si>
    <t>POUDRE NOIR 2100</t>
  </si>
  <si>
    <t>PZORDO</t>
  </si>
  <si>
    <t>POUDRE ORDOS 2525 SABLE YW387I (AKZO)</t>
  </si>
  <si>
    <t>PZ9005G</t>
  </si>
  <si>
    <t>POUDRE RAL 9005 GRANITE</t>
  </si>
  <si>
    <t>P10X3</t>
  </si>
  <si>
    <t>*MEPLAT 10X3</t>
  </si>
  <si>
    <t>P10X4</t>
  </si>
  <si>
    <t>MEPLAT DE 10 X 4</t>
  </si>
  <si>
    <t>P100X10</t>
  </si>
  <si>
    <t>MEPLAT 100 X 10</t>
  </si>
  <si>
    <t>F01384</t>
  </si>
  <si>
    <t>4716</t>
  </si>
  <si>
    <t>M100X10</t>
  </si>
  <si>
    <t>P100X8</t>
  </si>
  <si>
    <t>MEPLAT 100 X 8</t>
  </si>
  <si>
    <t>F02775</t>
  </si>
  <si>
    <t>M100X8</t>
  </si>
  <si>
    <t>P25409R</t>
  </si>
  <si>
    <t>P1000</t>
  </si>
  <si>
    <t>PROFIL MONTANT PORTAIL</t>
  </si>
  <si>
    <t>P1001</t>
  </si>
  <si>
    <t>PROFIL TRAV 2 F PORTAIL</t>
  </si>
  <si>
    <t>P1001A</t>
  </si>
  <si>
    <t>PROFIL TRAV 2 F PORTAIL SPECIAL CINTRAGE</t>
  </si>
  <si>
    <t>P1001B</t>
  </si>
  <si>
    <t>PROFIL 1001 POUR CINTRAGE</t>
  </si>
  <si>
    <t>PS12001</t>
  </si>
  <si>
    <t>PLAT SOUPLE L800 EP.8 24MM LG115 SECABLE+FACE ADHES</t>
  </si>
  <si>
    <t>PLAT SOUPLE</t>
  </si>
  <si>
    <t>PLAT SOUPLE SECABLE + FACE ADHESIVE (CORRUPAD)</t>
  </si>
  <si>
    <t>P100101</t>
  </si>
  <si>
    <t>POINCON DRAINAGE VECMA</t>
  </si>
  <si>
    <t>P100102</t>
  </si>
  <si>
    <t>MATRICE DRAINAGE VECMA</t>
  </si>
  <si>
    <t>P100103</t>
  </si>
  <si>
    <t>POINCON DRAINAGE CAPOTS</t>
  </si>
  <si>
    <t>P100104</t>
  </si>
  <si>
    <t>MATRICE DRAINAGE CAPOTS</t>
  </si>
  <si>
    <t>P100105</t>
  </si>
  <si>
    <t>POINCON FIXATION TRAVERSE 1102</t>
  </si>
  <si>
    <t>P100106</t>
  </si>
  <si>
    <t>MATRICE FIXATION TRAVERSE 1102</t>
  </si>
  <si>
    <t>P100107</t>
  </si>
  <si>
    <t>POINCON PASSAGE TRAVERSE/MENEAU</t>
  </si>
  <si>
    <t>P100108</t>
  </si>
  <si>
    <t>MATRICE PASSAGE POINCON/MENEAU</t>
  </si>
  <si>
    <t>P100109</t>
  </si>
  <si>
    <t>POINCON PION EQUERRE</t>
  </si>
  <si>
    <t>P100110</t>
  </si>
  <si>
    <t>MATRICE TROU EQUERRE ET CLE</t>
  </si>
  <si>
    <t>P100111</t>
  </si>
  <si>
    <t>POINCON PASSAGE CLE/EQUERRE</t>
  </si>
  <si>
    <t>P100112</t>
  </si>
  <si>
    <t>POINCON PION DU CAVALIER</t>
  </si>
  <si>
    <t>P100113</t>
  </si>
  <si>
    <t>MATRICE PION DU CAVALIER</t>
  </si>
  <si>
    <t>P100114</t>
  </si>
  <si>
    <t>HUILEUR POUR OUTIL SERIE 1100</t>
  </si>
  <si>
    <t>P100115</t>
  </si>
  <si>
    <t>PEDALE</t>
  </si>
  <si>
    <t>P100116</t>
  </si>
  <si>
    <t>COUTEAU EVACUATION EAU CAPOTS</t>
  </si>
  <si>
    <t>P100117</t>
  </si>
  <si>
    <t>MATRICE EVAUATION EAU CAPOTS</t>
  </si>
  <si>
    <t>P100118</t>
  </si>
  <si>
    <t>MATRICE TROU EQUERRE 50300</t>
  </si>
  <si>
    <t>P1002</t>
  </si>
  <si>
    <t>CAPOT PORTAIL</t>
  </si>
  <si>
    <t>P1003</t>
  </si>
  <si>
    <t>PLANCHE CV PORTAIL</t>
  </si>
  <si>
    <t>P1004</t>
  </si>
  <si>
    <t>LAME JOINTIVE PORTAIL</t>
  </si>
  <si>
    <t>1004</t>
  </si>
  <si>
    <t>P1005</t>
  </si>
  <si>
    <t>BATTEMENT PORTAIL</t>
  </si>
  <si>
    <t>P1006</t>
  </si>
  <si>
    <t>TRAV. PORTAIL COUL. LG. 6,50</t>
  </si>
  <si>
    <t>P1006L1</t>
  </si>
  <si>
    <t>TRAVERSE PORTAIL COUL. LG. 4,70</t>
  </si>
  <si>
    <t>P1008</t>
  </si>
  <si>
    <t>MONTANT POUR AUTOMATISME</t>
  </si>
  <si>
    <t>P1009</t>
  </si>
  <si>
    <t>CAPOT POUR P1008</t>
  </si>
  <si>
    <t>P1013</t>
  </si>
  <si>
    <t>PROFIL FIX CREMAIL COUL.</t>
  </si>
  <si>
    <t>P1016</t>
  </si>
  <si>
    <t>TRAVERSE SUP. 1F/PORTAIL</t>
  </si>
  <si>
    <t>P1016A</t>
  </si>
  <si>
    <t>TRAVERSE SUP 1 F PORT. SPECIAL CINTRAGE</t>
  </si>
  <si>
    <t>P1016B</t>
  </si>
  <si>
    <t>PROFIL 1016 POUR CINTRAGE</t>
  </si>
  <si>
    <t>P1017</t>
  </si>
  <si>
    <t>CLOSOIR REMPLISSAGE 1003</t>
  </si>
  <si>
    <t>P1018</t>
  </si>
  <si>
    <t>TRAVERSE BASSE PORT. COUL</t>
  </si>
  <si>
    <t>P1018L1</t>
  </si>
  <si>
    <t>TRAVERSE BASSE COUL. L.4,70</t>
  </si>
  <si>
    <t>P1019</t>
  </si>
  <si>
    <t>PROFIL GUID. COUL. APPLIQUE</t>
  </si>
  <si>
    <t>P1020</t>
  </si>
  <si>
    <t>PILIER PORTAIL LG. 2,30M</t>
  </si>
  <si>
    <t>P1024</t>
  </si>
  <si>
    <t>P104X30</t>
  </si>
  <si>
    <t>PLIAGE ALU 15/10 EME "L"104X30 PREPERCE</t>
  </si>
  <si>
    <t>P110X30</t>
  </si>
  <si>
    <t>PLIAGE ALU 15/10 EME "L"110X30</t>
  </si>
  <si>
    <t>P110016</t>
  </si>
  <si>
    <t>POINCON TROU OBLONG EQUERRE</t>
  </si>
  <si>
    <t>P110017</t>
  </si>
  <si>
    <t>POINCON TROU D'EQUERRE</t>
  </si>
  <si>
    <t>P113X30</t>
  </si>
  <si>
    <t>PLIAGE ALU 15/10 EME "L"113X30 PREPERCE</t>
  </si>
  <si>
    <t>P116X30</t>
  </si>
  <si>
    <t>PLIAGE ALU 15/10 EME "L"116X30</t>
  </si>
  <si>
    <t>P1200</t>
  </si>
  <si>
    <t>POTEAU INTERMEDIAIRE CLOTURE</t>
  </si>
  <si>
    <t>P1201</t>
  </si>
  <si>
    <t>POTEAU ANGLE 90° CLOTURE</t>
  </si>
  <si>
    <t>P1202</t>
  </si>
  <si>
    <t>PROFIL ECHELLE CLOTURE</t>
  </si>
  <si>
    <t>P1203</t>
  </si>
  <si>
    <t>CAPOT DE POTEAU CLOTURE</t>
  </si>
  <si>
    <t>P1204</t>
  </si>
  <si>
    <t>CLOSOIR LAME CLOTURE</t>
  </si>
  <si>
    <t>P124X30</t>
  </si>
  <si>
    <t>PLIAGE ALU 15/10 EME "L"124X30 PREPERCE</t>
  </si>
  <si>
    <t>P133X30</t>
  </si>
  <si>
    <t>PLIAGE ALU 15/10 EME "L"133X30 PREPERCE</t>
  </si>
  <si>
    <t>P144X30</t>
  </si>
  <si>
    <t>PLIAGE ALU 15/10 EME "L"144X30 PREPERCE</t>
  </si>
  <si>
    <t>P15K001</t>
  </si>
  <si>
    <t>KIT PAUMELLES CACHEES OF1 GAUCHE</t>
  </si>
  <si>
    <t>P15K002</t>
  </si>
  <si>
    <t>KIT PAUMELLES CACHEES OF1 DROIT</t>
  </si>
  <si>
    <t>P15X5</t>
  </si>
  <si>
    <t>MEPLAT 15 X 5</t>
  </si>
  <si>
    <t>P150101</t>
  </si>
  <si>
    <t>MATRICE BOUBLE PERCAGE P1</t>
  </si>
  <si>
    <t>P150102</t>
  </si>
  <si>
    <t>GUIDE ANTERIEURE POSTE 2</t>
  </si>
  <si>
    <t>P150103</t>
  </si>
  <si>
    <t>POINCON EVAC EAU P1</t>
  </si>
  <si>
    <t>P150104</t>
  </si>
  <si>
    <t>GUIDE POSTERIEURE POSTE 2</t>
  </si>
  <si>
    <t>P150105</t>
  </si>
  <si>
    <t>MATRICE EVACUATION EAU POSTE 2</t>
  </si>
  <si>
    <t>P150106</t>
  </si>
  <si>
    <t>GUIDE DOUBLE TROU OBLONG POSTE 1</t>
  </si>
  <si>
    <t>P150107</t>
  </si>
  <si>
    <t>POINCON DOUBLE TROU OBLONG POSTE 2</t>
  </si>
  <si>
    <t>P153X30</t>
  </si>
  <si>
    <t>PLIAGE ALU 15/10 EME "L"153X30 PREPERCE</t>
  </si>
  <si>
    <t>P160101</t>
  </si>
  <si>
    <t>POINCON EQUERRE D 9 MM POSTE 119</t>
  </si>
  <si>
    <t>P160102</t>
  </si>
  <si>
    <t>POINCON EQUERRE TROU OBLONG POSTE 119</t>
  </si>
  <si>
    <t>P160103</t>
  </si>
  <si>
    <t>MATRICE EQUERRE D 9 MM POSTE 119</t>
  </si>
  <si>
    <t>P160104</t>
  </si>
  <si>
    <t>POINCON TROU GOUPILLE D 3 MM POSTE 120</t>
  </si>
  <si>
    <t>P160105</t>
  </si>
  <si>
    <t>MATRICE TROU GOUPILLE D 3 MM POSTE 120</t>
  </si>
  <si>
    <t>P160106</t>
  </si>
  <si>
    <t>POINCON DELARDAGE AILETTES POSTE 121</t>
  </si>
  <si>
    <t>P160107</t>
  </si>
  <si>
    <t>MATRICE DELARDAGE AILETTES POSTE 121</t>
  </si>
  <si>
    <t>P160108</t>
  </si>
  <si>
    <t>POINCON TRAVERSE D 4,5 MM POSTE 122</t>
  </si>
  <si>
    <t>P160109</t>
  </si>
  <si>
    <t>MATRICE PERCAGE TRAVERSE D 4,5 MM P 122</t>
  </si>
  <si>
    <t>P160110</t>
  </si>
  <si>
    <t>POINCON EVACUATION EAU POSTE 124</t>
  </si>
  <si>
    <t>P160111</t>
  </si>
  <si>
    <t>MATRICE EVACUATION EAU POSTE 124</t>
  </si>
  <si>
    <t>P160112</t>
  </si>
  <si>
    <t>P160113</t>
  </si>
  <si>
    <t>POINCON TROU OBLONG POIGNEE POSTE 125</t>
  </si>
  <si>
    <t>P160114</t>
  </si>
  <si>
    <t>POINCON D 5,5 MM POSTE 125</t>
  </si>
  <si>
    <t>P160115</t>
  </si>
  <si>
    <t>P160116</t>
  </si>
  <si>
    <t>MATRICE TROU OBLONG POIGNEE POSTE 125</t>
  </si>
  <si>
    <t>P160117</t>
  </si>
  <si>
    <t>POINCON LG 47 MM POSTE 126</t>
  </si>
  <si>
    <t>P160118</t>
  </si>
  <si>
    <t>P160119</t>
  </si>
  <si>
    <t>MATRICE LG 47 MM POSTE 126</t>
  </si>
  <si>
    <t>P180101</t>
  </si>
  <si>
    <t>POINCON DELARDAGE</t>
  </si>
  <si>
    <t>P180102</t>
  </si>
  <si>
    <t>MATRICE DELARDAGE</t>
  </si>
  <si>
    <t>P180103</t>
  </si>
  <si>
    <t>P180104</t>
  </si>
  <si>
    <t>P180105</t>
  </si>
  <si>
    <t>POINCON TROU OBLONG SUR MONTANT</t>
  </si>
  <si>
    <t>P180106</t>
  </si>
  <si>
    <t>MATRICE TROU OBLONG SUR MONTANT</t>
  </si>
  <si>
    <t>P180107</t>
  </si>
  <si>
    <t>POINCON DELARDAGE POSTE 4</t>
  </si>
  <si>
    <t>P180108</t>
  </si>
  <si>
    <t>MATRICE 4 ANTERIEURE DELARDAGE POSTE 4</t>
  </si>
  <si>
    <t>P180109</t>
  </si>
  <si>
    <t>MATRICE 4 POSTERIEURE DELARDAGE POSTE 4</t>
  </si>
  <si>
    <t>P180110</t>
  </si>
  <si>
    <t>MATRICE 3 DELARDAGE POSTE 4</t>
  </si>
  <si>
    <t>P180111</t>
  </si>
  <si>
    <t>MATRICE 2 DELARDAGE POSTE 4</t>
  </si>
  <si>
    <t>P180112</t>
  </si>
  <si>
    <t>MATRICE 1 DELARDAGE POSTE 4</t>
  </si>
  <si>
    <t>P180113</t>
  </si>
  <si>
    <t>P180114</t>
  </si>
  <si>
    <t>P20X2</t>
  </si>
  <si>
    <t>PLAT DE 20 X 2</t>
  </si>
  <si>
    <t>P2000</t>
  </si>
  <si>
    <t>PEDALE + REHAUSSE POUR OUTIL JALOUSIE</t>
  </si>
  <si>
    <t>P2000B</t>
  </si>
  <si>
    <t>PEDALE AVEC SECURITE</t>
  </si>
  <si>
    <t>P2001</t>
  </si>
  <si>
    <t>PROFIL LAME OVALE</t>
  </si>
  <si>
    <t>P200102</t>
  </si>
  <si>
    <t>MATRICE DE SERTISSAGE AXE BIELLETTES</t>
  </si>
  <si>
    <t>P200103</t>
  </si>
  <si>
    <t>SUPPORT BIELLETTE</t>
  </si>
  <si>
    <t>P200105</t>
  </si>
  <si>
    <t>MATRICE D'EVACUATION D'EAU DROITE</t>
  </si>
  <si>
    <t>P200106</t>
  </si>
  <si>
    <t>MATRICE EVACUATION D'EAU GAUCHE</t>
  </si>
  <si>
    <t>P200107</t>
  </si>
  <si>
    <t>MATRICE PERCAGE DORMANT</t>
  </si>
  <si>
    <t>P200108</t>
  </si>
  <si>
    <t>BUTEE MODIFIEE POSTE 2 OUTIL PP2001</t>
  </si>
  <si>
    <t>P200112</t>
  </si>
  <si>
    <t>MATRICE USINAGE CREMONE</t>
  </si>
  <si>
    <t>P200114</t>
  </si>
  <si>
    <t>POINCON PASSAGE CREMONE</t>
  </si>
  <si>
    <t>P200119</t>
  </si>
  <si>
    <t>POINCON EVACUATION D'EAU DROITE</t>
  </si>
  <si>
    <t>P200120</t>
  </si>
  <si>
    <t>POINCON EVACUATION D'EAU GAUCHE</t>
  </si>
  <si>
    <t>P200150</t>
  </si>
  <si>
    <t>POINCON FIXATION CREMONE 61MM P1</t>
  </si>
  <si>
    <t>P200151</t>
  </si>
  <si>
    <t>POINCON ASSEMBLAGE DORMANT</t>
  </si>
  <si>
    <t>P200152</t>
  </si>
  <si>
    <t>POINCON DE SERTISSAGE AXE BIELLETTES</t>
  </si>
  <si>
    <t>P200154</t>
  </si>
  <si>
    <t>PION DE CENTRAGE CREMONE P9</t>
  </si>
  <si>
    <t>P200157</t>
  </si>
  <si>
    <t>POINCON FIXATION CREMONE</t>
  </si>
  <si>
    <t>P200201</t>
  </si>
  <si>
    <t>PISTON POUR OUTIL PP2001 ET PP2002</t>
  </si>
  <si>
    <t>P200202</t>
  </si>
  <si>
    <t>KIT DE JOINTS POUR PISTON P200201</t>
  </si>
  <si>
    <t>P200204</t>
  </si>
  <si>
    <t>MATRICE PERCAGE TIGE ENTRAINEMENT</t>
  </si>
  <si>
    <t>P200206</t>
  </si>
  <si>
    <t>GUIDE PERCAGE TIGE D' ENTRAINEMENT</t>
  </si>
  <si>
    <t>P200207</t>
  </si>
  <si>
    <t>GUIDE PROFIL DROIT POSTE 4</t>
  </si>
  <si>
    <t>P200208</t>
  </si>
  <si>
    <t>GUIDE PROFIL GAUCHE POSTE 4</t>
  </si>
  <si>
    <t>P200209</t>
  </si>
  <si>
    <t>MATRICE TROU EMBOUT DE LAME</t>
  </si>
  <si>
    <t>P200210</t>
  </si>
  <si>
    <t>BUTEE REGLABLE P6</t>
  </si>
  <si>
    <t>P200213</t>
  </si>
  <si>
    <t>MATRICE TROU DE POSE</t>
  </si>
  <si>
    <t>P200222</t>
  </si>
  <si>
    <t>PIGE DE REGLAGE PP2002</t>
  </si>
  <si>
    <t>P200252</t>
  </si>
  <si>
    <t>POINCON TROUS DE POSE</t>
  </si>
  <si>
    <t>P200253</t>
  </si>
  <si>
    <t>POINCON PASSAGE EMBOUT DE LAME</t>
  </si>
  <si>
    <t>P200254</t>
  </si>
  <si>
    <t>POINCON TIGE D'ENTRAINEMENT</t>
  </si>
  <si>
    <t>P200258</t>
  </si>
  <si>
    <t>PION DE BUTEE REGLAGE TROU DE POSE</t>
  </si>
  <si>
    <t>P200260</t>
  </si>
  <si>
    <t>BUTEE DE PERCAGE TIGE D'ENTRAINEMENT</t>
  </si>
  <si>
    <t>P200261</t>
  </si>
  <si>
    <t>BUTEE TROU DE PASSAGE EMBOUT DE LAME</t>
  </si>
  <si>
    <t>P200319</t>
  </si>
  <si>
    <t>BUTEE MODIFIEE POSTE 2 OUTIL PP2003</t>
  </si>
  <si>
    <t>P200320</t>
  </si>
  <si>
    <t>POINCON DRAINAGE</t>
  </si>
  <si>
    <t>P200321</t>
  </si>
  <si>
    <t>MATRICE DRAINAGE DROITE</t>
  </si>
  <si>
    <t>P200322</t>
  </si>
  <si>
    <t>MATRICE DRAINAGE GAUCHE</t>
  </si>
  <si>
    <t>P200323</t>
  </si>
  <si>
    <t>POINCON DIAMETRE 6 X 90</t>
  </si>
  <si>
    <t>P205</t>
  </si>
  <si>
    <t>PROFIL PLANCHETTE REF.P205</t>
  </si>
  <si>
    <t>P2118</t>
  </si>
  <si>
    <t>POINCON INFERRIEUR MONTANT FROID KIT</t>
  </si>
  <si>
    <t>P2119</t>
  </si>
  <si>
    <t>MATRICE INFERIEURE MONTANT FROID KIT</t>
  </si>
  <si>
    <t>P2120</t>
  </si>
  <si>
    <t>MATRICE SUPERIEURE MONTANT FROID KIT</t>
  </si>
  <si>
    <t>P2121</t>
  </si>
  <si>
    <t>POINCON KIT P 21</t>
  </si>
  <si>
    <t>P2203</t>
  </si>
  <si>
    <t>PROFIL LAME PLEINE</t>
  </si>
  <si>
    <t>P2204A</t>
  </si>
  <si>
    <t>P2204D</t>
  </si>
  <si>
    <t>SUPPORT DROIT DE LAME OVALE</t>
  </si>
  <si>
    <t>P2204G</t>
  </si>
  <si>
    <t>SUPPORT GAUCHE DE LAME OVALE</t>
  </si>
  <si>
    <t>P2205</t>
  </si>
  <si>
    <t>BATTUE CENTRALE 2 VTX POUR VOLET EN Z</t>
  </si>
  <si>
    <t>P2207</t>
  </si>
  <si>
    <t>ENCADREMENT POUR VOLET EN Z</t>
  </si>
  <si>
    <t>P2302</t>
  </si>
  <si>
    <t>MANCHON POUR GARDE CORPS POUR 2302</t>
  </si>
  <si>
    <t>PLAT ALU 25X2</t>
  </si>
  <si>
    <t>MEPLAT ALU DE 25 X 2</t>
  </si>
  <si>
    <t>P25X2</t>
  </si>
  <si>
    <t>PLAT FOURNI EN BRUT PAR PREFAL</t>
  </si>
  <si>
    <t>P25X4</t>
  </si>
  <si>
    <t>MEPLAT 25X4</t>
  </si>
  <si>
    <t>P251011</t>
  </si>
  <si>
    <t>MATRICE P1 P2 P3 - OUTIL PP2510</t>
  </si>
  <si>
    <t>P251012</t>
  </si>
  <si>
    <t>MATRICE AVANT P1 - OUTIL PP2510</t>
  </si>
  <si>
    <t>P251013</t>
  </si>
  <si>
    <t>MATRICE ARRIRRE P1 - OUTIL PP2510</t>
  </si>
  <si>
    <t>P251014</t>
  </si>
  <si>
    <t>POINCON P1 - OUTIL PP2510</t>
  </si>
  <si>
    <t>P251022</t>
  </si>
  <si>
    <t>MATRICE AVANT P2 - OUTIL PP2510</t>
  </si>
  <si>
    <t>P251023</t>
  </si>
  <si>
    <t>MATRICE ARRIERE P2 - OUTIL PP2510</t>
  </si>
  <si>
    <t>P251024</t>
  </si>
  <si>
    <t>POINCON P2 - OUTIL PP2510</t>
  </si>
  <si>
    <t>P251032</t>
  </si>
  <si>
    <t>MATRICE AVANT P 3 - OUTIL PP2510</t>
  </si>
  <si>
    <t>P251033</t>
  </si>
  <si>
    <t>MATRICE ARRIERE P 3 - OUTIL PP2510</t>
  </si>
  <si>
    <t>P251034</t>
  </si>
  <si>
    <t>POINCON P 3 - OUTIL PP2510</t>
  </si>
  <si>
    <t>P251041</t>
  </si>
  <si>
    <t>MATRICE P 4 - OUTIL PP2510</t>
  </si>
  <si>
    <t>P251042</t>
  </si>
  <si>
    <t>POINCON P 4 - OUTIL PP2510</t>
  </si>
  <si>
    <t>P251051</t>
  </si>
  <si>
    <t>MATRICE P 5 - OUTIL PP2510</t>
  </si>
  <si>
    <t>P251052</t>
  </si>
  <si>
    <t>POINCON P 5 - OUTIL PP2510</t>
  </si>
  <si>
    <t>P251061</t>
  </si>
  <si>
    <t>MATRICE P 6 - OUTIL PP2510</t>
  </si>
  <si>
    <t>P251062</t>
  </si>
  <si>
    <t>POINCON 42 P 6 - OUTIL PP2510</t>
  </si>
  <si>
    <t>P251063</t>
  </si>
  <si>
    <t>POINCON 43 P 6 - OUTIL PP2510</t>
  </si>
  <si>
    <t>P251064</t>
  </si>
  <si>
    <t>POINCON 44 P6 - OUTIL PP2510</t>
  </si>
  <si>
    <t>P251101</t>
  </si>
  <si>
    <t>POINCON P10</t>
  </si>
  <si>
    <t>P251111</t>
  </si>
  <si>
    <t>MATRICE P11</t>
  </si>
  <si>
    <t>P251112</t>
  </si>
  <si>
    <t>POINCON P11</t>
  </si>
  <si>
    <t>P251121</t>
  </si>
  <si>
    <t>MATRICE P12</t>
  </si>
  <si>
    <t>P251122</t>
  </si>
  <si>
    <t>POINCON P12</t>
  </si>
  <si>
    <t>P251131</t>
  </si>
  <si>
    <t>MATRICE P13</t>
  </si>
  <si>
    <t>P251132</t>
  </si>
  <si>
    <t>POINCON P13</t>
  </si>
  <si>
    <t>P251171</t>
  </si>
  <si>
    <t>MATRICE AVANT P7</t>
  </si>
  <si>
    <t>P251172</t>
  </si>
  <si>
    <t>MATRICE ARRIERE P7</t>
  </si>
  <si>
    <t>P251173</t>
  </si>
  <si>
    <t>POINCON P7</t>
  </si>
  <si>
    <t>P251181</t>
  </si>
  <si>
    <t>MATRICE P8</t>
  </si>
  <si>
    <t>P251182</t>
  </si>
  <si>
    <t>POINCON ARRIERE P8</t>
  </si>
  <si>
    <t>P251183</t>
  </si>
  <si>
    <t>POINCON AVANT P8</t>
  </si>
  <si>
    <t>P251191</t>
  </si>
  <si>
    <t>MATRICE P9/10</t>
  </si>
  <si>
    <t>P251192</t>
  </si>
  <si>
    <t>POINCON P9</t>
  </si>
  <si>
    <t>P260101</t>
  </si>
  <si>
    <t>POINCON PR PASSAGE RAIL SERIE 2600S</t>
  </si>
  <si>
    <t>P260102</t>
  </si>
  <si>
    <t>POINCON DIAMETRE 5MM SERIE 2600S</t>
  </si>
  <si>
    <t>P260103</t>
  </si>
  <si>
    <t>MATRICE PASSA. RAIL&amp;ASSEM. TRAV.SERIE S</t>
  </si>
  <si>
    <t>P260104</t>
  </si>
  <si>
    <t>POINCON PR CREUVAGE CLOISON SERIE 2600 S</t>
  </si>
  <si>
    <t>P260105</t>
  </si>
  <si>
    <t>MATRICE PR CREUVAGE CLOISON SERIE 2600S</t>
  </si>
  <si>
    <t>P260106</t>
  </si>
  <si>
    <t>CALE SOUTIEN MATRICE</t>
  </si>
  <si>
    <t>P260107</t>
  </si>
  <si>
    <t>MATRICE PASSAGE RAIL &amp; ASS. TRAV SERIE L</t>
  </si>
  <si>
    <t>P260108</t>
  </si>
  <si>
    <t>POINCON POUR CREUVAGE CLOISON SER 2600 L</t>
  </si>
  <si>
    <t>P260109</t>
  </si>
  <si>
    <t>MATRICE PR CREUVAGE CLOISON SERIE 2600 L</t>
  </si>
  <si>
    <t>P260110</t>
  </si>
  <si>
    <t>POINCON POUR DRAINAGE TRAVERSE</t>
  </si>
  <si>
    <t>P260111</t>
  </si>
  <si>
    <t>MATRICE POUR DRAINAGE TRAVERSE</t>
  </si>
  <si>
    <t>P260112</t>
  </si>
  <si>
    <t>P260113</t>
  </si>
  <si>
    <t>CALE D'EPAISSEUR POUR SERIE 2600L</t>
  </si>
  <si>
    <t>P260114</t>
  </si>
  <si>
    <t>POINCON PASSAGE RAIL MONTANTS RENFORCES</t>
  </si>
  <si>
    <t>P260115</t>
  </si>
  <si>
    <t>MATRICE CENTRALE</t>
  </si>
  <si>
    <t>P260116</t>
  </si>
  <si>
    <t>MATRICE EXTERIEURE</t>
  </si>
  <si>
    <t>P260117</t>
  </si>
  <si>
    <t>POINCON POUR PRE ENTAILLE DU VERROU</t>
  </si>
  <si>
    <t>P260118</t>
  </si>
  <si>
    <t>MORDACHE MOBILE HAUTE POUR DUOTHERM 3000</t>
  </si>
  <si>
    <t>P260119</t>
  </si>
  <si>
    <t>MORDACHE FIXE BASSE POUR DUOTHERM 3000</t>
  </si>
  <si>
    <t>P260120</t>
  </si>
  <si>
    <t>CALE D'APPUI AVANT POUR DUOTHERM &amp; 2600L</t>
  </si>
  <si>
    <t>P260121</t>
  </si>
  <si>
    <t>CALE D'APPUI ARRIERE PR PROFILS SIMPLES</t>
  </si>
  <si>
    <t>P260122</t>
  </si>
  <si>
    <t>MORDACHE MOBILE HAUTE PR SERIE 2600 L&amp;S</t>
  </si>
  <si>
    <t>P260123</t>
  </si>
  <si>
    <t>MORDACHE FIXE BASSE POUR SERIE 2600 L&amp;S</t>
  </si>
  <si>
    <t>P260124</t>
  </si>
  <si>
    <t>CALE D'APPUI AVANT POUR SERIE 2600 S</t>
  </si>
  <si>
    <t>P260125</t>
  </si>
  <si>
    <t>MATRICE FINITION ENTAILLE VERROU</t>
  </si>
  <si>
    <t>P260126</t>
  </si>
  <si>
    <t>POINCON FINITION ENTAILLE VERROU</t>
  </si>
  <si>
    <t>P260127</t>
  </si>
  <si>
    <t>POINCON POUR ENTAILLE CROCHET DU VERROU</t>
  </si>
  <si>
    <t>P260128</t>
  </si>
  <si>
    <t>MATRICE POUR ENTAILLE CROCHET DU VERROU</t>
  </si>
  <si>
    <t>P260129</t>
  </si>
  <si>
    <t>CALE D'APPUI POUR SERIE 2600 S</t>
  </si>
  <si>
    <t>P260130</t>
  </si>
  <si>
    <t>CYLINDRE</t>
  </si>
  <si>
    <t>P260131</t>
  </si>
  <si>
    <t>PISTON</t>
  </si>
  <si>
    <t>P260132</t>
  </si>
  <si>
    <t>TIGES</t>
  </si>
  <si>
    <t>P260133</t>
  </si>
  <si>
    <t>DOUILLES EN BRONZE</t>
  </si>
  <si>
    <t>P260134</t>
  </si>
  <si>
    <t>JOINT TORIQUE POUR CYLINDRE DIAM 3,5</t>
  </si>
  <si>
    <t>P260135</t>
  </si>
  <si>
    <t>JOINT TORIQUE POUR PISTON DIAM 8</t>
  </si>
  <si>
    <t>P260136</t>
  </si>
  <si>
    <t>JOINT TORIQUE POUR DOUILLES</t>
  </si>
  <si>
    <t>P260137</t>
  </si>
  <si>
    <t>SOUPAPE MONOSTABLE</t>
  </si>
  <si>
    <t>P260138</t>
  </si>
  <si>
    <t>PROTECTION DE SOUPAPE PARTIE HAUTE</t>
  </si>
  <si>
    <t>P260139</t>
  </si>
  <si>
    <t>PROTECTION DE SOUPAPE PARTIE BASSE</t>
  </si>
  <si>
    <t>P260140</t>
  </si>
  <si>
    <t>POINCON POUR ENTAILLES SUR TRAVERSES</t>
  </si>
  <si>
    <t>P260141</t>
  </si>
  <si>
    <t>MATRICES POUR ENTAILLES SUR TRAVERSES</t>
  </si>
  <si>
    <t>P260142</t>
  </si>
  <si>
    <t>GUIDE POINCON DELARDAGE AILETTES</t>
  </si>
  <si>
    <t>P260143</t>
  </si>
  <si>
    <t>RACCORD COUDE POUR INVERSEUR P260137</t>
  </si>
  <si>
    <t>P260144</t>
  </si>
  <si>
    <t>GUIDE POINCON P260108 P17/21</t>
  </si>
  <si>
    <t>P260145</t>
  </si>
  <si>
    <t>FIN DE COURSE PNEUMATIQUE PP2601/2604</t>
  </si>
  <si>
    <t>P260146</t>
  </si>
  <si>
    <t>ATTACHE POINCON FINITION ANT VERROU</t>
  </si>
  <si>
    <t>P260147</t>
  </si>
  <si>
    <t>SOUFFLETTE + FLEXIBLE</t>
  </si>
  <si>
    <t>P260148</t>
  </si>
  <si>
    <t>GUIDE PROFIL TRAVERSE POSTE 23 (PP2605)</t>
  </si>
  <si>
    <t>P260301</t>
  </si>
  <si>
    <t>MATRICE DRAINAGE P507</t>
  </si>
  <si>
    <t>P260303</t>
  </si>
  <si>
    <t>SUPPORT POINCON DRAINAGE P507</t>
  </si>
  <si>
    <t>P260304</t>
  </si>
  <si>
    <t>POINCON DRAINAGE P509</t>
  </si>
  <si>
    <t>P260305</t>
  </si>
  <si>
    <t>MATRICE SUP DRAINAGE LATERAL P509</t>
  </si>
  <si>
    <t>P260306</t>
  </si>
  <si>
    <t>MATRICE INF DRAINAGE LATERAL P509</t>
  </si>
  <si>
    <t>P260307</t>
  </si>
  <si>
    <t>POINCON ROND EQUERRE P510</t>
  </si>
  <si>
    <t>P260308</t>
  </si>
  <si>
    <t>POINCON TROU OBLONG EQUERRE P510</t>
  </si>
  <si>
    <t>P260309</t>
  </si>
  <si>
    <t>MATRICE EQUERRE P510</t>
  </si>
  <si>
    <t>P260310</t>
  </si>
  <si>
    <t>GUIDE POINCON EQUERRE P510</t>
  </si>
  <si>
    <t>P260311</t>
  </si>
  <si>
    <t>FOURCHETTE B POUR SERIE 4500 P510</t>
  </si>
  <si>
    <t>P260312</t>
  </si>
  <si>
    <t>POINCON BUTEE P517A</t>
  </si>
  <si>
    <t>P260313</t>
  </si>
  <si>
    <t>POINCON DIAM 6 PASSAGE RAIL P517A</t>
  </si>
  <si>
    <t>P260314</t>
  </si>
  <si>
    <t>POINCON DIAM 5 PASSAGE RAIL P517A</t>
  </si>
  <si>
    <t>P260315</t>
  </si>
  <si>
    <t>MATRICE PASSAGE RAIL P517A</t>
  </si>
  <si>
    <t>P260318</t>
  </si>
  <si>
    <t>POINCON TRAVERSE P523</t>
  </si>
  <si>
    <t>P260319</t>
  </si>
  <si>
    <t>MATRICE TRAVERSE P523</t>
  </si>
  <si>
    <t>P260320</t>
  </si>
  <si>
    <t>GUIDE PROFILS SERIE S P522</t>
  </si>
  <si>
    <t>P2604KP</t>
  </si>
  <si>
    <t>POINCON USINAGE VERROU AVEC SOCLE KIT 24</t>
  </si>
  <si>
    <t>P260401</t>
  </si>
  <si>
    <t>POINCON TROU OBLONG POIGNEE</t>
  </si>
  <si>
    <t>P260402</t>
  </si>
  <si>
    <t>MATRICE LATERALE TROU OBLONG POIGNEE</t>
  </si>
  <si>
    <t>P260403</t>
  </si>
  <si>
    <t>SUPPORT SUP TROU OBLONG POIGNEE A</t>
  </si>
  <si>
    <t>P260404</t>
  </si>
  <si>
    <t>SUPPORT INF TROU OBLONG POIGNEE A</t>
  </si>
  <si>
    <t>P260406</t>
  </si>
  <si>
    <t>CALE D'EPAISSEUR TROU OBLONG POIGNEE A</t>
  </si>
  <si>
    <t>P260407</t>
  </si>
  <si>
    <t>SUPPORT SUPERIEUR TROU OBLONG POIGNEE B</t>
  </si>
  <si>
    <t>P260408</t>
  </si>
  <si>
    <t>SUPPORT INFERIEUR TROU OBLONG POIGNEE B</t>
  </si>
  <si>
    <t>P260409</t>
  </si>
  <si>
    <t>CALE D EPAISSEUR TROU OBLONG POIGNEE B</t>
  </si>
  <si>
    <t>P260410</t>
  </si>
  <si>
    <t>MATRICE TROU OBLONG SERRURE</t>
  </si>
  <si>
    <t>P260411</t>
  </si>
  <si>
    <t>POINCON TROU OBLONG SERRURE</t>
  </si>
  <si>
    <t>P260412</t>
  </si>
  <si>
    <t>SUPPORT PROFILES TROU OBLONG SERR 3000</t>
  </si>
  <si>
    <t>P260414</t>
  </si>
  <si>
    <t>SUPPORT PROFILES TROU OBLONG SERR 2600L</t>
  </si>
  <si>
    <t>P260415</t>
  </si>
  <si>
    <t>TIGE FILETEE POUR MOLETTE DE SERRAGE</t>
  </si>
  <si>
    <t>P260416</t>
  </si>
  <si>
    <t>MOLETTE DE SERRAGE</t>
  </si>
  <si>
    <t>P260417</t>
  </si>
  <si>
    <t>PIECE D'APPUI SUR MATRICE P260402</t>
  </si>
  <si>
    <t>P260420</t>
  </si>
  <si>
    <t>SUPPORT SUP C TROU OBLONG POIGNEE</t>
  </si>
  <si>
    <t>P260421</t>
  </si>
  <si>
    <t>SUPPORT INF C TROU OBLONG POIGNEE</t>
  </si>
  <si>
    <t>P260422</t>
  </si>
  <si>
    <t>CALE D'EPAISSEUR C</t>
  </si>
  <si>
    <t>P260423</t>
  </si>
  <si>
    <t>KIT MORDACHE(3100)NOUVEAU PP2604C</t>
  </si>
  <si>
    <t>P260424</t>
  </si>
  <si>
    <t>KIT MORDACHE(3100)ANCIEN OUTIL PP2604C</t>
  </si>
  <si>
    <t>P260425</t>
  </si>
  <si>
    <t>P260431</t>
  </si>
  <si>
    <t>POINCON TROUS OBLONG POIGNEE 2 PARTIES</t>
  </si>
  <si>
    <t>P260432</t>
  </si>
  <si>
    <t>PROTECTION MOBILE INFERIEURE</t>
  </si>
  <si>
    <t>P260493</t>
  </si>
  <si>
    <t>POINCON TROU OBLONG CROCHET P20</t>
  </si>
  <si>
    <t>P260496</t>
  </si>
  <si>
    <t>CALE D'EPAISSEUR D</t>
  </si>
  <si>
    <t>P260497</t>
  </si>
  <si>
    <t>MATRICE TROU OBLONG CROCHET/KIT P260424</t>
  </si>
  <si>
    <t>P260498</t>
  </si>
  <si>
    <t>POINCON DU KIT P260424</t>
  </si>
  <si>
    <t>P260501</t>
  </si>
  <si>
    <t>POINCON DE 11,5 X 70 POUR EQUERRE F07I</t>
  </si>
  <si>
    <t>P260520</t>
  </si>
  <si>
    <t>MATRICE EVAC OUVRANT PARCLOSE</t>
  </si>
  <si>
    <t>P260521</t>
  </si>
  <si>
    <t>FOURCHETTE ADAPTATION EQUERRE 4200 P10</t>
  </si>
  <si>
    <t>P261001</t>
  </si>
  <si>
    <t>POINCON PASSAGE RAIL P17A</t>
  </si>
  <si>
    <t>P261002</t>
  </si>
  <si>
    <t>POINCON DIAM 5 POSTE 17/A</t>
  </si>
  <si>
    <t>P261003</t>
  </si>
  <si>
    <t>MATRICE PASSAGE RAIL POSTE 17/A</t>
  </si>
  <si>
    <t>P261004</t>
  </si>
  <si>
    <t>POINCON CREUVAGE CLOISON POSTE 22</t>
  </si>
  <si>
    <t>P261005</t>
  </si>
  <si>
    <t>MATRICE POUR CREUVAGE CLOISON POSTE 22</t>
  </si>
  <si>
    <t>P261006</t>
  </si>
  <si>
    <t>POINCON TROU ASSEMBLAGE POSTE 27</t>
  </si>
  <si>
    <t>P261007</t>
  </si>
  <si>
    <t>MATRICE TROUS ASSEMBLAGE POSTE 27</t>
  </si>
  <si>
    <t>P261008</t>
  </si>
  <si>
    <t>POINCON ENCASTREMENT POSTE 28</t>
  </si>
  <si>
    <t>P261009</t>
  </si>
  <si>
    <t>MATRICE INF ENCASTREMENT POSTE 28</t>
  </si>
  <si>
    <t>P261010</t>
  </si>
  <si>
    <t>MATRICE CENTRALE ENCASTREMENT POSTE 28</t>
  </si>
  <si>
    <t>P261011</t>
  </si>
  <si>
    <t>MATRICE SUP ENCASTREMENT POSTE 28</t>
  </si>
  <si>
    <t>P261012</t>
  </si>
  <si>
    <t>POINCON DIAM 4 SERRURE POSTE 34/A ET B</t>
  </si>
  <si>
    <t>P261017</t>
  </si>
  <si>
    <t>MATRICE LATERALE HAUTE POSTE 28</t>
  </si>
  <si>
    <t>P261018</t>
  </si>
  <si>
    <t>MATRICE LATERALE BASSE POSTE 28</t>
  </si>
  <si>
    <t>P2656</t>
  </si>
  <si>
    <t>TRAVERSE INTERMEDIAIRE DROITE</t>
  </si>
  <si>
    <t>P30X12</t>
  </si>
  <si>
    <t>PLIAGE ALU 15/10 EME "L"30X12</t>
  </si>
  <si>
    <t>P30X13</t>
  </si>
  <si>
    <t>PLIAGE ALU 15/10 EME "L"30X13</t>
  </si>
  <si>
    <t>P30X15</t>
  </si>
  <si>
    <t>PLIAGE ALU 15/010 EME "L"30X15</t>
  </si>
  <si>
    <t>P30X2</t>
  </si>
  <si>
    <t>P30X2  1,5</t>
  </si>
  <si>
    <t>P30X3</t>
  </si>
  <si>
    <t>*MEPLAT 30X3 **P30X2**</t>
  </si>
  <si>
    <t>4703</t>
  </si>
  <si>
    <t>MEPLAT 30 X 3</t>
  </si>
  <si>
    <t>M30X3</t>
  </si>
  <si>
    <t>PLAT ALU 30 X 3</t>
  </si>
  <si>
    <t>P29624R</t>
  </si>
  <si>
    <t>P30X4</t>
  </si>
  <si>
    <t>MEPLAT 30 X 4</t>
  </si>
  <si>
    <t>M30X4</t>
  </si>
  <si>
    <t>P29625R</t>
  </si>
  <si>
    <t>PLAT ALU 30X5</t>
  </si>
  <si>
    <t>MEPLAT ALU 30X5</t>
  </si>
  <si>
    <t>P30X5</t>
  </si>
  <si>
    <t>MEPLAT 30X5 (POUR EFFET BI-LAME 3100)</t>
  </si>
  <si>
    <t>P30X6</t>
  </si>
  <si>
    <t>MEPLAT DE 30 X 6</t>
  </si>
  <si>
    <t>P300101</t>
  </si>
  <si>
    <t>MATRICE PASSAGE RAIL &amp; ASSEMBL S/MONTANT</t>
  </si>
  <si>
    <t>P300102</t>
  </si>
  <si>
    <t>POINCON PASSAGE TROU ASSEMBL TRAVERSE</t>
  </si>
  <si>
    <t>P300103</t>
  </si>
  <si>
    <t>POINCON OVALE PASSAGE RAIL S/MONTANT</t>
  </si>
  <si>
    <t>P300104</t>
  </si>
  <si>
    <t>PIECE ESCAMOTABLE MATRICE PASSAGE RAIL/M</t>
  </si>
  <si>
    <t>P300105</t>
  </si>
  <si>
    <t>MATRICE PASSAGE RAIL CLOISON EXT MONT AC</t>
  </si>
  <si>
    <t>P300106</t>
  </si>
  <si>
    <t>POINCON PASSAGE VIS ASSEMBL TRAVERSE</t>
  </si>
  <si>
    <t>P300107</t>
  </si>
  <si>
    <t>POINC OVALE PASS. RAIL CLOISON EXT M.ACC</t>
  </si>
  <si>
    <t>P300108</t>
  </si>
  <si>
    <t>POINCON PASSAGE RAIL/MONTANTS RENFORCES</t>
  </si>
  <si>
    <t>P300109</t>
  </si>
  <si>
    <t>MATRICE PASSAGE RAIL/MONTANTS RENFORCES</t>
  </si>
  <si>
    <t>P300110</t>
  </si>
  <si>
    <t>MATRICE TROU D'EQUERRE A PION</t>
  </si>
  <si>
    <t>P300111</t>
  </si>
  <si>
    <t>POINCON DIAM 9MM POUR EQUERRE A PION</t>
  </si>
  <si>
    <t>P300112</t>
  </si>
  <si>
    <t>POINCON OVALE P/CLE DE SERRAGE EQUERRE</t>
  </si>
  <si>
    <t>P300113</t>
  </si>
  <si>
    <t>POINCON P/ENTAILLES S/TRAVERSES</t>
  </si>
  <si>
    <t>P300114</t>
  </si>
  <si>
    <t>MATRICE POUR ENTAILLES S/TRAVERSES</t>
  </si>
  <si>
    <t>P300115</t>
  </si>
  <si>
    <t>MATRICE P/ENTAILLE DE COUVRE JOINT</t>
  </si>
  <si>
    <t>P300116</t>
  </si>
  <si>
    <t>POINCON P/ENTAILLE DE COUVRE JOINT</t>
  </si>
  <si>
    <t>P300117</t>
  </si>
  <si>
    <t>MATRICE EVACUATION EAU ENTRE RAIL INFER</t>
  </si>
  <si>
    <t>P300118</t>
  </si>
  <si>
    <t>MATRICE EVACUATION EAU ENTRE RAIL SUPER.</t>
  </si>
  <si>
    <t>P300119</t>
  </si>
  <si>
    <t>POINCON EVACUATION D'EAU ENTRE RAIL</t>
  </si>
  <si>
    <t>P300120</t>
  </si>
  <si>
    <t>KIT 13/14/15</t>
  </si>
  <si>
    <t>P300121</t>
  </si>
  <si>
    <t>KIT 16</t>
  </si>
  <si>
    <t>P300122</t>
  </si>
  <si>
    <t>KIT 9</t>
  </si>
  <si>
    <t>P300201</t>
  </si>
  <si>
    <t>MATRICE TROU D'EQUERRE F07I</t>
  </si>
  <si>
    <t>P300202</t>
  </si>
  <si>
    <t>P300203</t>
  </si>
  <si>
    <t>ETRIER DE RATTRAPAGE</t>
  </si>
  <si>
    <t>P300204</t>
  </si>
  <si>
    <t>P300205</t>
  </si>
  <si>
    <t>MATRICE POUR ENTAILLES SUR TRAVERSES</t>
  </si>
  <si>
    <t>P300206</t>
  </si>
  <si>
    <t>MATRICE EVACUATION D'EAU ENTRE RAIL INF</t>
  </si>
  <si>
    <t>P300207</t>
  </si>
  <si>
    <t>MATRICE EVACUATION D'EAU ENTRE RAIL SUP</t>
  </si>
  <si>
    <t>P300208</t>
  </si>
  <si>
    <t>P300209</t>
  </si>
  <si>
    <t>PROTECTION MATRICE AVEC CALE</t>
  </si>
  <si>
    <t>P300224</t>
  </si>
  <si>
    <t>POINCON MONTANT 3000</t>
  </si>
  <si>
    <t>P300260</t>
  </si>
  <si>
    <t>KIT JOINTS SPY POUMONTS</t>
  </si>
  <si>
    <t>P300302</t>
  </si>
  <si>
    <t>POINCON 11,5*70 EQUERRE F071</t>
  </si>
  <si>
    <t>P300304</t>
  </si>
  <si>
    <t>POINCON DRAINAGE SUP POSTE 9</t>
  </si>
  <si>
    <t>P300305</t>
  </si>
  <si>
    <t>POINCON DRAINAGE INF POSTE 9</t>
  </si>
  <si>
    <t>P300306</t>
  </si>
  <si>
    <t>MATRICE DRAINAGE SUP POSTE 9</t>
  </si>
  <si>
    <t>P300307</t>
  </si>
  <si>
    <t>MATRICE DRAINAGE INF POSTE9</t>
  </si>
  <si>
    <t>P300313</t>
  </si>
  <si>
    <t>POINCON PASSAGE DE RAIL POSTE 17/B</t>
  </si>
  <si>
    <t>P300314</t>
  </si>
  <si>
    <t>POINCON DIAMETRE 5MM POSTE 17/B</t>
  </si>
  <si>
    <t>P300315</t>
  </si>
  <si>
    <t>MATRICE PASSAGE RAIL POSTE 17/B</t>
  </si>
  <si>
    <t>P300316</t>
  </si>
  <si>
    <t>POINCON SUP MONTANT FROID POSTE 21</t>
  </si>
  <si>
    <t>P300317</t>
  </si>
  <si>
    <t>MATRICE MONTANT FROID POSTE 21</t>
  </si>
  <si>
    <t>P300318</t>
  </si>
  <si>
    <t>BUTEE ARRIERE POINCON POSTE 21</t>
  </si>
  <si>
    <t>P300319</t>
  </si>
  <si>
    <t>SERRE PROFIL A POSTE 23 (DUOTHERME)</t>
  </si>
  <si>
    <t>P300321</t>
  </si>
  <si>
    <t>POINCON TRAVERSE POSTE 23</t>
  </si>
  <si>
    <t>P300322</t>
  </si>
  <si>
    <t>MATRICE TRAVERSE GAUCHE POSTE 23</t>
  </si>
  <si>
    <t>P300323</t>
  </si>
  <si>
    <t>MATRICE TRAV DROITE POSTE 23</t>
  </si>
  <si>
    <t>P300324</t>
  </si>
  <si>
    <t>POINCON MONTANT DE TETE THERMIQUE P 30</t>
  </si>
  <si>
    <t>P300325</t>
  </si>
  <si>
    <t>MATRICE MONTANT 3000 POSTE 30/31</t>
  </si>
  <si>
    <t>P300326</t>
  </si>
  <si>
    <t>POINCON MONTANT THERMIQUE POSTE 31</t>
  </si>
  <si>
    <t>P300327</t>
  </si>
  <si>
    <t>MATRICE MONTANT 3000</t>
  </si>
  <si>
    <t>P300328</t>
  </si>
  <si>
    <t>DEVETISSEUR POSTE 17B</t>
  </si>
  <si>
    <t>P300329</t>
  </si>
  <si>
    <t>GUIDE HAUT POSTE 17/B</t>
  </si>
  <si>
    <t>P300330</t>
  </si>
  <si>
    <t>GUIDE BAS POUR PP3003 POSTE 17/B</t>
  </si>
  <si>
    <t>P300331</t>
  </si>
  <si>
    <t>GUIDE CENTRALE POSTE 17/B</t>
  </si>
  <si>
    <t>P300334</t>
  </si>
  <si>
    <t>P300336</t>
  </si>
  <si>
    <t>BUTEE CENTRALE</t>
  </si>
  <si>
    <t>P300337</t>
  </si>
  <si>
    <t>GUIDE HAUT POSTE 31</t>
  </si>
  <si>
    <t>P300338</t>
  </si>
  <si>
    <t>GUIDE BAS P31</t>
  </si>
  <si>
    <t>P300339</t>
  </si>
  <si>
    <t>GUIDE HAUT POSTE 30</t>
  </si>
  <si>
    <t>P300340</t>
  </si>
  <si>
    <t>PIECE D'APPUI SUR GUIDE HAUT POSTE 30</t>
  </si>
  <si>
    <t>P300341</t>
  </si>
  <si>
    <t>GUIDE PROFILE BAS POSTE 30</t>
  </si>
  <si>
    <t>P300342</t>
  </si>
  <si>
    <t>PIECE D'APPUI SUR GUIDE BAS POSTE 30</t>
  </si>
  <si>
    <t>P300349</t>
  </si>
  <si>
    <t>KIT POUR POSTE 17/20</t>
  </si>
  <si>
    <t>P300350</t>
  </si>
  <si>
    <t>PLAQUETTE GUIDE PROFIL POUR KIT P21</t>
  </si>
  <si>
    <t>P300351</t>
  </si>
  <si>
    <t>PLAQUETTE D'EVACUATION COPEAUX P23</t>
  </si>
  <si>
    <t>P300352</t>
  </si>
  <si>
    <t>POINCON MONTANT ACCROCHAGE THERMIQUE</t>
  </si>
  <si>
    <t>P300353</t>
  </si>
  <si>
    <t>PIECES D'APPUI P31</t>
  </si>
  <si>
    <t>P300354</t>
  </si>
  <si>
    <t>APPUI PROFIL THERMIQUE POSTE 30</t>
  </si>
  <si>
    <t>P300355</t>
  </si>
  <si>
    <t>APPUI PROFIL THERMIQUE POSTE 31</t>
  </si>
  <si>
    <t>P300402</t>
  </si>
  <si>
    <t>MATRICE SUR TROU OBLONG SUR RENFORT P12</t>
  </si>
  <si>
    <t>P300403</t>
  </si>
  <si>
    <t>POINCON SUP PASSAGE RECUP POSTE 12</t>
  </si>
  <si>
    <t>P300405</t>
  </si>
  <si>
    <t>MAT INF POUR RENFORT POSTE 12</t>
  </si>
  <si>
    <t>P300406</t>
  </si>
  <si>
    <t>POINCON INF PASSAGE RECUP POSTE 12</t>
  </si>
  <si>
    <t>P300407</t>
  </si>
  <si>
    <t>MATRICE SUP DRAINAGE POSTE 16</t>
  </si>
  <si>
    <t>P300408</t>
  </si>
  <si>
    <t>POINCON SUP DRAINAGE POSTE 16</t>
  </si>
  <si>
    <t>P300409</t>
  </si>
  <si>
    <t>MATRICE INF DRAINAGE POSTE 16</t>
  </si>
  <si>
    <t>P300410</t>
  </si>
  <si>
    <t>POINCON INF DRAINAGE POSTE 16</t>
  </si>
  <si>
    <t>P300411</t>
  </si>
  <si>
    <t>PLAQUETTE GUIDE POINCON POSTE 16</t>
  </si>
  <si>
    <t>P300412</t>
  </si>
  <si>
    <t>MATRICE DRAINAGE TRAVERSE POSTE 18</t>
  </si>
  <si>
    <t>P300413</t>
  </si>
  <si>
    <t>POINCON DRAINAGE TRAVERSE POSTE 18</t>
  </si>
  <si>
    <t>P300414</t>
  </si>
  <si>
    <t>GUIDE POINCON DRAINAGE TRAVERSE P 18</t>
  </si>
  <si>
    <t>P300415</t>
  </si>
  <si>
    <t>PLAQUETTE GUIDE POINCON TRAVERSE P 18</t>
  </si>
  <si>
    <t>P300416</t>
  </si>
  <si>
    <t>MATRICE SUP. PR RENFORT RECEPTION BUTEE</t>
  </si>
  <si>
    <t>P300417</t>
  </si>
  <si>
    <t>MATRICE INF. PR RENFORT RECEPTION BUTEE</t>
  </si>
  <si>
    <t>P300418</t>
  </si>
  <si>
    <t>BUTEE SUP. POUR MATRICE P300416</t>
  </si>
  <si>
    <t>P300419</t>
  </si>
  <si>
    <t>BUTEE INF. POUR MATRICE P300417</t>
  </si>
  <si>
    <t>P300420</t>
  </si>
  <si>
    <t>VIS POUR BUTEE P300418 ET P300419</t>
  </si>
  <si>
    <t>P300421</t>
  </si>
  <si>
    <t>KIT POSTE 12 PASSAGE 3390 MODIFIE 2PIECE</t>
  </si>
  <si>
    <t>P300601</t>
  </si>
  <si>
    <t>POINCON SUP PASSAGE CHEMIN DE ROULEMENT</t>
  </si>
  <si>
    <t>P300602</t>
  </si>
  <si>
    <t>MATRICE INF TROU OBLONG SUR RENFORCEMENT</t>
  </si>
  <si>
    <t>P310310</t>
  </si>
  <si>
    <t>KIT TROU EQUERRE POUR OUTIL PP3103</t>
  </si>
  <si>
    <t>P310363</t>
  </si>
  <si>
    <t>KIT POSTE 63 POUR USINAGE DU MONTANT CI</t>
  </si>
  <si>
    <t>P31060</t>
  </si>
  <si>
    <t>KIT POUR 3106 CREDIT D'IMPOT</t>
  </si>
  <si>
    <t>P310601</t>
  </si>
  <si>
    <t>POINCON SUPERIEUR GRUGEAGE P63</t>
  </si>
  <si>
    <t>P310602</t>
  </si>
  <si>
    <t>POINCON INFERIEUR GRUGEAGE P63</t>
  </si>
  <si>
    <t>P310603</t>
  </si>
  <si>
    <t>MATRICE SUP GRUGEAGE P63</t>
  </si>
  <si>
    <t>P310604</t>
  </si>
  <si>
    <t>MATRICE INF GRUGEAGE P63</t>
  </si>
  <si>
    <t>P310605</t>
  </si>
  <si>
    <t>POINCON SUP PASSAGE RAIL P64</t>
  </si>
  <si>
    <t>P310606</t>
  </si>
  <si>
    <t>POINCON INF PASSAGE RAIL P64</t>
  </si>
  <si>
    <t>P310607</t>
  </si>
  <si>
    <t>MATRICE SUP PASSAGE RAIL P64</t>
  </si>
  <si>
    <t>P310608</t>
  </si>
  <si>
    <t>MATRICE INF PASSAGE RAIL P 64</t>
  </si>
  <si>
    <t>P310609</t>
  </si>
  <si>
    <t>POINCON SUPERIEUR GRUGEAGE P65</t>
  </si>
  <si>
    <t>P310610</t>
  </si>
  <si>
    <t>POINCON INFERIEUR GRUGEAGE P65</t>
  </si>
  <si>
    <t>P310611</t>
  </si>
  <si>
    <t>MATRICE SUP GRUGEAGE P 65</t>
  </si>
  <si>
    <t>P310612</t>
  </si>
  <si>
    <t>MATRICE INF GRUGEAGE P 65</t>
  </si>
  <si>
    <t>P310613</t>
  </si>
  <si>
    <t>POINCON TROUS OBLONG PASSAGE RAIL P 66</t>
  </si>
  <si>
    <t>P310614</t>
  </si>
  <si>
    <t>POINCON DIAM6 PASSAGE RAIL P66(CACHEVIS)</t>
  </si>
  <si>
    <t>P310615</t>
  </si>
  <si>
    <t>POINCON PASSAGE RAIL DIAM 5 P 66</t>
  </si>
  <si>
    <t>P310616</t>
  </si>
  <si>
    <t>MATRICE PASSAGE RAIL P66</t>
  </si>
  <si>
    <t>P310617</t>
  </si>
  <si>
    <t>MATRICE SUP PASSAGE RAIL MONT ACC LARGE</t>
  </si>
  <si>
    <t>P310618</t>
  </si>
  <si>
    <t>MATRICE INF PASSAGE RAIL MONT ACC LARGE</t>
  </si>
  <si>
    <t>P310619</t>
  </si>
  <si>
    <t>KIT POSTE 64 ENTAILLE 15 OU 27</t>
  </si>
  <si>
    <t>P310620</t>
  </si>
  <si>
    <t>PATIN SUP POSTE 65 PP3106</t>
  </si>
  <si>
    <t>P310621</t>
  </si>
  <si>
    <t>PATIN INF P65 PP3106</t>
  </si>
  <si>
    <t>P310622</t>
  </si>
  <si>
    <t>PATIN PVC POSTE 63 SUR 3106CI ET 3103CI</t>
  </si>
  <si>
    <t>P320301</t>
  </si>
  <si>
    <t>POINCON EQUERRE PR TETON CARRE D 11X92</t>
  </si>
  <si>
    <t>P320302</t>
  </si>
  <si>
    <t>POINCON EQUERRE PR RAINURE SERRURE D9X95</t>
  </si>
  <si>
    <t>P320303</t>
  </si>
  <si>
    <t>MATRICE INTERCHANGEABLECOTE DROIT</t>
  </si>
  <si>
    <t>P320304</t>
  </si>
  <si>
    <t>MATRICE INTERCHANGEABLE COTE GAUCHE</t>
  </si>
  <si>
    <t>P320305</t>
  </si>
  <si>
    <t>PROTECTEUR</t>
  </si>
  <si>
    <t>P320401</t>
  </si>
  <si>
    <t>POINCOIN EQUERRE PR TETON CARRE D 11X92</t>
  </si>
  <si>
    <t>P320402</t>
  </si>
  <si>
    <t>P320403</t>
  </si>
  <si>
    <t>MATRICE FIXE COTE DROITE / REP 13 DS1</t>
  </si>
  <si>
    <t>P320404</t>
  </si>
  <si>
    <t>MATRICE FIXE COTE GAUCHE / REPERE 13 IS1</t>
  </si>
  <si>
    <t>P320405</t>
  </si>
  <si>
    <t>P320501</t>
  </si>
  <si>
    <t>POINCON POIGNEE P103</t>
  </si>
  <si>
    <t>P320502</t>
  </si>
  <si>
    <t>MATRICE POIGNEE P103</t>
  </si>
  <si>
    <t>P320505</t>
  </si>
  <si>
    <t>SUPPORT P103 PROFILS 3424/3428</t>
  </si>
  <si>
    <t>P320506</t>
  </si>
  <si>
    <t>SUPPORT P103 PROFILS 3224/3228</t>
  </si>
  <si>
    <t>P320507</t>
  </si>
  <si>
    <t>MATRICE TROU OBLONG SERRURE P104</t>
  </si>
  <si>
    <t>P320508</t>
  </si>
  <si>
    <t>SUPPORT P104 PROFILS 3224/3228</t>
  </si>
  <si>
    <t>P320601</t>
  </si>
  <si>
    <t>POINCON SUP EVAC EAU LATERAL P94</t>
  </si>
  <si>
    <t>P320602</t>
  </si>
  <si>
    <t>POINCON INF EVAC EAU LATERAL P94</t>
  </si>
  <si>
    <t>P320603</t>
  </si>
  <si>
    <t>MATRICE INF EVAC EAU LATERALE P94</t>
  </si>
  <si>
    <t>P320604</t>
  </si>
  <si>
    <t>MATRICE SUP EVAC EAU LATERALE P94</t>
  </si>
  <si>
    <t>P320605</t>
  </si>
  <si>
    <t>MATRICE EVAC EAU P95</t>
  </si>
  <si>
    <t>P320606</t>
  </si>
  <si>
    <t>POINCON EVAC EAU AILETTE P95</t>
  </si>
  <si>
    <t>P320607</t>
  </si>
  <si>
    <t>PLAT GUIDE POINCON P95</t>
  </si>
  <si>
    <t>P320609</t>
  </si>
  <si>
    <t>POINCON TROUS OBLONG DT P96</t>
  </si>
  <si>
    <t>P320610</t>
  </si>
  <si>
    <t>MATRICE BUTEE P96</t>
  </si>
  <si>
    <t>P320611</t>
  </si>
  <si>
    <t>POINCON SUP EVAC EAU P97</t>
  </si>
  <si>
    <t>P320612</t>
  </si>
  <si>
    <t>POINCON INF EVAC EAU P97</t>
  </si>
  <si>
    <t>P320613</t>
  </si>
  <si>
    <t>PLAT GUIDE POINCON P97</t>
  </si>
  <si>
    <t>P320614</t>
  </si>
  <si>
    <t>MATRICE SUP EVAC EAU P97</t>
  </si>
  <si>
    <t>P320615</t>
  </si>
  <si>
    <t>MATRICE INF EVACUATION EAU P97</t>
  </si>
  <si>
    <t>P320616</t>
  </si>
  <si>
    <t>MATRICE SUP S P97</t>
  </si>
  <si>
    <t>P320617</t>
  </si>
  <si>
    <t>MATRICE SUP I P97</t>
  </si>
  <si>
    <t>P320618</t>
  </si>
  <si>
    <t>POINCON SUP GRUGEAGE MONTANT P98</t>
  </si>
  <si>
    <t>P320619</t>
  </si>
  <si>
    <t>POINCON INF GRUGEAGE MONTANT P98</t>
  </si>
  <si>
    <t>P320620</t>
  </si>
  <si>
    <t>MATRICE SUP GRUGEAGE MONTANT P98</t>
  </si>
  <si>
    <t>P320621</t>
  </si>
  <si>
    <t>MATRICE INF GRUGEAGE MONTANT P98</t>
  </si>
  <si>
    <t>P320622</t>
  </si>
  <si>
    <t>POINCON SUP GRUGEAGE MONTANT P99</t>
  </si>
  <si>
    <t>P320623</t>
  </si>
  <si>
    <t>POINCON INF GRUGEAGE MONTANT P99</t>
  </si>
  <si>
    <t>P320624</t>
  </si>
  <si>
    <t>MATRICE SUP GRUGEAGE MONTANT P99</t>
  </si>
  <si>
    <t>P320625</t>
  </si>
  <si>
    <t>MATRICE INF GRUGEAGE MONTANT P99</t>
  </si>
  <si>
    <t>P320626</t>
  </si>
  <si>
    <t>MATRICE EVAC EAU RAIL POSTE 100 PP3206</t>
  </si>
  <si>
    <t>P320627</t>
  </si>
  <si>
    <t>POINCON EVAC EAU RAIL POSTE 100 PP3206</t>
  </si>
  <si>
    <t>P320628</t>
  </si>
  <si>
    <t>PLAT GUIDE POINCON P100</t>
  </si>
  <si>
    <t>P320629</t>
  </si>
  <si>
    <t>PATIN P99 DU PP3206 - P63A DU PP3311</t>
  </si>
  <si>
    <t>P320630</t>
  </si>
  <si>
    <t>PIECE D'APPUI POSTE 100</t>
  </si>
  <si>
    <t>P320631</t>
  </si>
  <si>
    <t>P320632</t>
  </si>
  <si>
    <t>P320633</t>
  </si>
  <si>
    <t>P320634</t>
  </si>
  <si>
    <t>P320635</t>
  </si>
  <si>
    <t>MOLETTE POSTE 97</t>
  </si>
  <si>
    <t>P321001</t>
  </si>
  <si>
    <t>MATRICE INFERIEURE DELARDAGE AILETTE P5</t>
  </si>
  <si>
    <t>P321002</t>
  </si>
  <si>
    <t>MATRICE INFERIEURE DOUBLE PERCAGE P2</t>
  </si>
  <si>
    <t>P321003</t>
  </si>
  <si>
    <t>MATRICE SUPERIEURE DOUBLE PERCAGE P2</t>
  </si>
  <si>
    <t>P321004</t>
  </si>
  <si>
    <t>MATRICE DOUBLE PERCAGE CENTRALE P2</t>
  </si>
  <si>
    <t>P321005</t>
  </si>
  <si>
    <t>MATRICE DOUBLE PERCAGE INFERIEURE P2</t>
  </si>
  <si>
    <t>P321006</t>
  </si>
  <si>
    <t>P321007</t>
  </si>
  <si>
    <t>MATRICE DELARDAGE AILETTE P5</t>
  </si>
  <si>
    <t>P321008</t>
  </si>
  <si>
    <t>MATRICE ANTERIEURE CENTRALE P1</t>
  </si>
  <si>
    <t>P321009</t>
  </si>
  <si>
    <t>MATRICE ANTERIEURE GAUCHE P1</t>
  </si>
  <si>
    <t>P321010</t>
  </si>
  <si>
    <t>MATRICE CENTRALE P1</t>
  </si>
  <si>
    <t>P321011</t>
  </si>
  <si>
    <t>MATRICE DRAINAGE DIA 8 P4</t>
  </si>
  <si>
    <t>P321012</t>
  </si>
  <si>
    <t>POINCON DELARDAGE CLIP INFERIEUR P5</t>
  </si>
  <si>
    <t>P321013</t>
  </si>
  <si>
    <t>POINCON ANTERIEUR POSTE 1</t>
  </si>
  <si>
    <t>P321014</t>
  </si>
  <si>
    <t>POINCON SUPERIEUR POSTE 1</t>
  </si>
  <si>
    <t>P321015</t>
  </si>
  <si>
    <t>POINCON DIA EXT 11 X 4,5 POSTE 2</t>
  </si>
  <si>
    <t>P321016</t>
  </si>
  <si>
    <t>POINCON TROU 4,5 POSTE 2</t>
  </si>
  <si>
    <t>P321017</t>
  </si>
  <si>
    <t>POINCON CENTRAL DIA 11 POSTE 2</t>
  </si>
  <si>
    <t>P321018</t>
  </si>
  <si>
    <t>POINCON DIA 4,5 ESCAMOTABLE POSTE 2</t>
  </si>
  <si>
    <t>P321019</t>
  </si>
  <si>
    <t>POINCON CENTRAL D 11 ESCAMOTABLE POSTE 2</t>
  </si>
  <si>
    <t>P321020</t>
  </si>
  <si>
    <t>POINCON DOUBLE EVACUATION POSTE 3</t>
  </si>
  <si>
    <t>P321021</t>
  </si>
  <si>
    <t>POINCON DELARDAGE CLIP POSTE 5</t>
  </si>
  <si>
    <t>P321022</t>
  </si>
  <si>
    <t>POINCON DRAINAGE DIA 8 POSTE 4</t>
  </si>
  <si>
    <t>P321023</t>
  </si>
  <si>
    <t>MATRICE POSTE 3</t>
  </si>
  <si>
    <t>SEPGZG0210</t>
  </si>
  <si>
    <t>GACHE ZAMACK A GLISSER + CENTREUR INTÉGRÉ (S.3200)</t>
  </si>
  <si>
    <t>SEPPEN0200I</t>
  </si>
  <si>
    <t>CROCHET PR VERROU 26090 SERIE 3200 (IND)</t>
  </si>
  <si>
    <t>SEPAFM0200I</t>
  </si>
  <si>
    <t>ANTI FAUSSE MANOEUVRE SERIE 3200 (IND)</t>
  </si>
  <si>
    <t>P3310CP</t>
  </si>
  <si>
    <t>P331001</t>
  </si>
  <si>
    <t>MATRICE BASSE POSTE 1</t>
  </si>
  <si>
    <t>P331002</t>
  </si>
  <si>
    <t>MATRICE 2 AILE BASSE POSTE 1</t>
  </si>
  <si>
    <t>P331003</t>
  </si>
  <si>
    <t>MATRICE 3 CENTRALE POSTE 1</t>
  </si>
  <si>
    <t>P331004</t>
  </si>
  <si>
    <t>MATRICE 4 AILE HAUTE POSTE 1</t>
  </si>
  <si>
    <t>P331005</t>
  </si>
  <si>
    <t>POINCON DECOUPE AILES</t>
  </si>
  <si>
    <t>P331005GE</t>
  </si>
  <si>
    <t>P331006</t>
  </si>
  <si>
    <t>POINCON CENTRAL POUR PASSAGE ISOLATION</t>
  </si>
  <si>
    <t>P331006GE JJG</t>
  </si>
  <si>
    <t>P331007</t>
  </si>
  <si>
    <t>POINCON ETAGE 2 POSTE 2</t>
  </si>
  <si>
    <t>P331007GE JJG</t>
  </si>
  <si>
    <t>P331008</t>
  </si>
  <si>
    <t>POINCON CYLINDRIQUE 3 POSTE 2</t>
  </si>
  <si>
    <t>P331009</t>
  </si>
  <si>
    <t>P331010</t>
  </si>
  <si>
    <t>POINCON ETAGE POSTE 2</t>
  </si>
  <si>
    <t>P331011</t>
  </si>
  <si>
    <t>MATRICE 2 SUP</t>
  </si>
  <si>
    <t>P331012</t>
  </si>
  <si>
    <t>MATRICE 2 INF POSTE 2</t>
  </si>
  <si>
    <t>P331013</t>
  </si>
  <si>
    <t>MATRICE 2 SUP POSTE 2</t>
  </si>
  <si>
    <t>P331014</t>
  </si>
  <si>
    <t>P331014GE JJG</t>
  </si>
  <si>
    <t>P331015</t>
  </si>
  <si>
    <t>P331016</t>
  </si>
  <si>
    <t>P331017</t>
  </si>
  <si>
    <t>MATRICE SUP POSTE 2</t>
  </si>
  <si>
    <t>P331018</t>
  </si>
  <si>
    <t>P331019</t>
  </si>
  <si>
    <t>P331020</t>
  </si>
  <si>
    <t>POINCON INFERIEUR DRAINAGE TUBULAIRE</t>
  </si>
  <si>
    <t>P331026</t>
  </si>
  <si>
    <t>MATRICE SUPERIEURE DRAINAGE</t>
  </si>
  <si>
    <t>P331027</t>
  </si>
  <si>
    <t>MATRICE INFERIEURE DRAINAGE</t>
  </si>
  <si>
    <t>P331101</t>
  </si>
  <si>
    <t>POINCON DRAINAGE P6A</t>
  </si>
  <si>
    <t>P331102</t>
  </si>
  <si>
    <t>MATRICE DRAINAGE P6A</t>
  </si>
  <si>
    <t>P331103</t>
  </si>
  <si>
    <t>GUIDE POINCON DRAINAGE P6A</t>
  </si>
  <si>
    <t>P331104</t>
  </si>
  <si>
    <t>POINCON SUPERIEUR POSTE 63A</t>
  </si>
  <si>
    <t>P331105</t>
  </si>
  <si>
    <t>POINCON SUP P 93</t>
  </si>
  <si>
    <t>P331106</t>
  </si>
  <si>
    <t>POINCON INF P 93</t>
  </si>
  <si>
    <t>P331107</t>
  </si>
  <si>
    <t>GUIDE POINCON P 93</t>
  </si>
  <si>
    <t>P331108</t>
  </si>
  <si>
    <t>MATRICE SUPERIEURE POSTE 93</t>
  </si>
  <si>
    <t>P331109</t>
  </si>
  <si>
    <t>MATRICE INF P 93</t>
  </si>
  <si>
    <t>P331110</t>
  </si>
  <si>
    <t>GUIDE PVC POSTE 63A</t>
  </si>
  <si>
    <t>P331111</t>
  </si>
  <si>
    <t>POINCON POUR KIT K33116A</t>
  </si>
  <si>
    <t>P331112</t>
  </si>
  <si>
    <t>MATRICE POUR KIT K33116A</t>
  </si>
  <si>
    <t>P331201</t>
  </si>
  <si>
    <t>MATRICE SUP EQUERRE P101</t>
  </si>
  <si>
    <t>P331202</t>
  </si>
  <si>
    <t>MATRICE INF EQUERRE P101</t>
  </si>
  <si>
    <t>P331203</t>
  </si>
  <si>
    <t>POINCON TROU RECTANGULAIRE P101</t>
  </si>
  <si>
    <t>P331204</t>
  </si>
  <si>
    <t>POINCON TROU OBLONG CLE P101</t>
  </si>
  <si>
    <t>P331205</t>
  </si>
  <si>
    <t>MATRICE TROU OBLONG P6 (IDEM P331201)</t>
  </si>
  <si>
    <t>P331206</t>
  </si>
  <si>
    <t>MATRICE BOUBLE PERCAGE P7 (IDEM P331202)</t>
  </si>
  <si>
    <t>P370170</t>
  </si>
  <si>
    <t>P370871</t>
  </si>
  <si>
    <t>PLAT ALU 40X2</t>
  </si>
  <si>
    <t>MEPLAT ALU 40X2</t>
  </si>
  <si>
    <t>P40X2</t>
  </si>
  <si>
    <t>P40X20</t>
  </si>
  <si>
    <t>PLIAGE ALU 15/10 EME "L"40X20</t>
  </si>
  <si>
    <t>P40X4</t>
  </si>
  <si>
    <t>*MEPLAT 40X4 **P40X2**</t>
  </si>
  <si>
    <t>M40X4</t>
  </si>
  <si>
    <t>MEPLAT 40 X 4</t>
  </si>
  <si>
    <t>P23961R</t>
  </si>
  <si>
    <t>P40X40</t>
  </si>
  <si>
    <t>PLIAGE ALU 15/10 EME "L"40X40</t>
  </si>
  <si>
    <t>P420301</t>
  </si>
  <si>
    <t>MATRICE CREMONE ET PERCAGE TIGE P501</t>
  </si>
  <si>
    <t>P420302</t>
  </si>
  <si>
    <t>POINCON TROU OBLONG CREMONE P501</t>
  </si>
  <si>
    <t>P420303</t>
  </si>
  <si>
    <t>POINCON PERCAGE CREMONE P501</t>
  </si>
  <si>
    <t>P420304</t>
  </si>
  <si>
    <t>PETIT PLAT GUIDE POINCON CREMONE</t>
  </si>
  <si>
    <t>P420305</t>
  </si>
  <si>
    <t>POINCON EPOINTAGE OUVRANTS P502</t>
  </si>
  <si>
    <t>P420306</t>
  </si>
  <si>
    <t>MATRICE EPOINTAGE OUVRANTS P502</t>
  </si>
  <si>
    <t>P420307</t>
  </si>
  <si>
    <t>POINCON DIAM 6 PERCAGE TIGE(412)P503</t>
  </si>
  <si>
    <t>P420308</t>
  </si>
  <si>
    <t>POINCON EVAC EAU DTS ET OUV P506</t>
  </si>
  <si>
    <t>P420309</t>
  </si>
  <si>
    <t>MATRICE EVC EAU DTS ET OUV P506</t>
  </si>
  <si>
    <t>P420310</t>
  </si>
  <si>
    <t>POINCON DIAM 8 POUR CALALIER P508</t>
  </si>
  <si>
    <t>P420311</t>
  </si>
  <si>
    <t>MATRICE CAVALIER P508</t>
  </si>
  <si>
    <t>P420312</t>
  </si>
  <si>
    <t>GUIDE POINCON CAVALIER P508</t>
  </si>
  <si>
    <t>P420313</t>
  </si>
  <si>
    <t>MATRICE TROU D'EQUERRE F07I P525</t>
  </si>
  <si>
    <t>P420314</t>
  </si>
  <si>
    <t>POINCON DE 11,5*70MM EQUERRE F07I P525</t>
  </si>
  <si>
    <t>P420315</t>
  </si>
  <si>
    <t>BUTEE TOURNANTE P525</t>
  </si>
  <si>
    <t>P420316</t>
  </si>
  <si>
    <t>GUIDE POINCON P525</t>
  </si>
  <si>
    <t>P420317</t>
  </si>
  <si>
    <t>POINCON DRAINAGE OUVRANTS P580</t>
  </si>
  <si>
    <t>P420318</t>
  </si>
  <si>
    <t>MATRICE DRAINAGE OUVRANTS P580</t>
  </si>
  <si>
    <t>P420319</t>
  </si>
  <si>
    <t>POINCON DIAM 10,5 POUR EQUERRE P581</t>
  </si>
  <si>
    <t>P420320</t>
  </si>
  <si>
    <t>POINCON OVALE POURCLE DE SERRAGE P581</t>
  </si>
  <si>
    <t>P420321</t>
  </si>
  <si>
    <t>MATRICE EQUERRE P581</t>
  </si>
  <si>
    <t>P420322</t>
  </si>
  <si>
    <t>GUIDE POICON EQUERRE P581</t>
  </si>
  <si>
    <t>P420323</t>
  </si>
  <si>
    <t>FOURCHETTE A SERIE 4500 P581</t>
  </si>
  <si>
    <t>P420324</t>
  </si>
  <si>
    <t>FOURCHETTE C POUR 88310 P581</t>
  </si>
  <si>
    <t>P420501</t>
  </si>
  <si>
    <t>MATRICE CREMONE P501</t>
  </si>
  <si>
    <t>P420502</t>
  </si>
  <si>
    <t>POINCON CREMONE OVALE P501</t>
  </si>
  <si>
    <t>P420503</t>
  </si>
  <si>
    <t>POINCON CREMONE DIAM 6 P501</t>
  </si>
  <si>
    <t>P430001</t>
  </si>
  <si>
    <t>MATRICE EXTERIEUR PERCAGE P1</t>
  </si>
  <si>
    <t>P430002</t>
  </si>
  <si>
    <t>MATRICE INTERIEUR INFERIEUR P1</t>
  </si>
  <si>
    <t>P430003</t>
  </si>
  <si>
    <t>MATRICE INTERIEUR SUPERIEUR P1</t>
  </si>
  <si>
    <t>P430004</t>
  </si>
  <si>
    <t>POINCON DIAM EXT11,INT4,5 P1</t>
  </si>
  <si>
    <t>P430005</t>
  </si>
  <si>
    <t>POINCON DIAM 4,5 P1</t>
  </si>
  <si>
    <t>P430006</t>
  </si>
  <si>
    <t>POINCON DIAM4,5 ANTERIEUR P1</t>
  </si>
  <si>
    <t>P430007</t>
  </si>
  <si>
    <t>MATRICE EQUERRE INFERIEUR P2</t>
  </si>
  <si>
    <t>P430008</t>
  </si>
  <si>
    <t>MATRICE EQUERRE SUPERIEUR P2</t>
  </si>
  <si>
    <t>P430009</t>
  </si>
  <si>
    <t>POINCON EQUERRE P2</t>
  </si>
  <si>
    <t>P430010</t>
  </si>
  <si>
    <t>MATRICE SUPERIEUR DRAINAGE P3</t>
  </si>
  <si>
    <t>P430011</t>
  </si>
  <si>
    <t>POINCON DRAINAGE HORIZONTAL P3</t>
  </si>
  <si>
    <t>P430012</t>
  </si>
  <si>
    <t>MATRICE INFERIEUR P3</t>
  </si>
  <si>
    <t>P430013</t>
  </si>
  <si>
    <t>MATRICE INFERIEUR DRAINAGE P4</t>
  </si>
  <si>
    <t>P430014</t>
  </si>
  <si>
    <t>MATRICE SUPERIEUR DRAINAGE P4</t>
  </si>
  <si>
    <t>P430015</t>
  </si>
  <si>
    <t>POINCON DRAINAGE VERTICAL P4</t>
  </si>
  <si>
    <t>P430016</t>
  </si>
  <si>
    <t>MATRICE DRAINAGE RAIL P5</t>
  </si>
  <si>
    <t>P430017</t>
  </si>
  <si>
    <t>POINCON EVACUATION D'EAU P5</t>
  </si>
  <si>
    <t>P430018</t>
  </si>
  <si>
    <t>MATRICE BOUCHON P6</t>
  </si>
  <si>
    <t>P430019</t>
  </si>
  <si>
    <t>POINCON USINAGE BOUCHON P6</t>
  </si>
  <si>
    <t>P430020</t>
  </si>
  <si>
    <t>P430021</t>
  </si>
  <si>
    <t>POINCON P6</t>
  </si>
  <si>
    <t>PLAT 225X23XEP5</t>
  </si>
  <si>
    <t>PLAT ALU 225X23XEP.5MM PR VERROU 4543</t>
  </si>
  <si>
    <t>P50X20</t>
  </si>
  <si>
    <t>PLIAGE ALU 15/10 EME "L"50X20</t>
  </si>
  <si>
    <t>P500101</t>
  </si>
  <si>
    <t>MATRICE CREMONE POSTE 1</t>
  </si>
  <si>
    <t>P500102</t>
  </si>
  <si>
    <t>POINCON CREMONE (SUPPORT) POSTE 1</t>
  </si>
  <si>
    <t>P500103</t>
  </si>
  <si>
    <t>POINCON CREMONE POSTE 1</t>
  </si>
  <si>
    <t>P500104</t>
  </si>
  <si>
    <t>PETITE PLAQUE SERRAGE POINCON POSTE 1</t>
  </si>
  <si>
    <t>P500105</t>
  </si>
  <si>
    <t>POINCON EPOINTAGE OUVRANTS POSTE 2</t>
  </si>
  <si>
    <t>P500106</t>
  </si>
  <si>
    <t>MATRICE EPOINTAGE OUVRANT POSTE 2</t>
  </si>
  <si>
    <t>P500107</t>
  </si>
  <si>
    <t>POINCON DIAM 6,1 T DE CREMONE POSTE 3</t>
  </si>
  <si>
    <t>P500108</t>
  </si>
  <si>
    <t>MATRICE TROU TIGE CREMONE POSTE 3</t>
  </si>
  <si>
    <t>P500109</t>
  </si>
  <si>
    <t>POINCON DIAMETRE 8 T DE CREM (PP5001)P4</t>
  </si>
  <si>
    <t>P500110</t>
  </si>
  <si>
    <t>P500111</t>
  </si>
  <si>
    <t>MATRICE PERCAGE TIGE (PP5001)P4</t>
  </si>
  <si>
    <t>P500112</t>
  </si>
  <si>
    <t>POINCON EVACUATION OUVR CACHE POSTE 5</t>
  </si>
  <si>
    <t>P500113</t>
  </si>
  <si>
    <t>MATRICE EVACUATION OUVRANT CACHEE P5</t>
  </si>
  <si>
    <t>P500114</t>
  </si>
  <si>
    <t>POINCON EVACUATION EAU A PARCLOSES P6</t>
  </si>
  <si>
    <t>P500115</t>
  </si>
  <si>
    <t>MATRICE EVACUATION EAU PP5001 POSTE 6</t>
  </si>
  <si>
    <t>P500116</t>
  </si>
  <si>
    <t>MATRICE EVACUATION EAU PP5003 POSTE 6</t>
  </si>
  <si>
    <t>P500117</t>
  </si>
  <si>
    <t>POINCON EVACUATION EAU/RAIL PP5001 P7</t>
  </si>
  <si>
    <t>P500118</t>
  </si>
  <si>
    <t>GUIDE POINCON EVAC. EAU P5001 POSTE 7</t>
  </si>
  <si>
    <t>P500119</t>
  </si>
  <si>
    <t>POINCON DIAMETRE 10,5 POSTE 8</t>
  </si>
  <si>
    <t>P500120</t>
  </si>
  <si>
    <t>MATRICE CAVALIER G PP5001 POSTE 8</t>
  </si>
  <si>
    <t>P500121</t>
  </si>
  <si>
    <t>MATRICE CAVALIER D PP5001 POSTE 8</t>
  </si>
  <si>
    <t>P500122</t>
  </si>
  <si>
    <t>POINCON EVAC EAU PP5001 POSTE 9</t>
  </si>
  <si>
    <t>P500123</t>
  </si>
  <si>
    <t>MATRICE SUP EVAC. EAU PP5001 POSTE 9</t>
  </si>
  <si>
    <t>P500124</t>
  </si>
  <si>
    <t>MATRICE INF EVAC. EAU PP5001 POSTE 9</t>
  </si>
  <si>
    <t>P500125</t>
  </si>
  <si>
    <t>POINCON DIAM 9 PP5001 POSTE 10</t>
  </si>
  <si>
    <t>P500126</t>
  </si>
  <si>
    <t>POINCON OVALE LG 70 MM / PP5001 POSTE 10</t>
  </si>
  <si>
    <t>P500127</t>
  </si>
  <si>
    <t>MATRICE EQUERRE PP5001/5003 POSTE 10</t>
  </si>
  <si>
    <t>P500128</t>
  </si>
  <si>
    <t>PROTECTION MATRICE PP5001/5003 POSTE 10</t>
  </si>
  <si>
    <t>P500129</t>
  </si>
  <si>
    <t>REGLE MILLIMETREE POUR POSTE 1 PP5001</t>
  </si>
  <si>
    <t>P500130</t>
  </si>
  <si>
    <t>BUTEE RETRACTABLE PP5001/5003 POSTE 6</t>
  </si>
  <si>
    <t>P500131</t>
  </si>
  <si>
    <t>SOCLE MACHINE SEUL D'OUTIL PP5001</t>
  </si>
  <si>
    <t>P500132</t>
  </si>
  <si>
    <t>PEDALE D'OUTIL PP5001</t>
  </si>
  <si>
    <t>P500133</t>
  </si>
  <si>
    <t>FILTRE ECHAPPEMENT D'OUTIL PP5001</t>
  </si>
  <si>
    <t>P500134</t>
  </si>
  <si>
    <t>BLOC HUILEUR POUR OUTIL PP5001</t>
  </si>
  <si>
    <t>P500135</t>
  </si>
  <si>
    <t>MANETTE INVERSEUR</t>
  </si>
  <si>
    <t>P500136</t>
  </si>
  <si>
    <t>GUIDE POINCON 11 BIS</t>
  </si>
  <si>
    <t>P500137</t>
  </si>
  <si>
    <t>GUIDE POINCON 11 TER</t>
  </si>
  <si>
    <t>P500138</t>
  </si>
  <si>
    <t>GUIDE P/MATRICE ESCAMOTABLE (P 11/11BIS)</t>
  </si>
  <si>
    <t>P500139</t>
  </si>
  <si>
    <t>GUIDE POINCON (POSTE 13)</t>
  </si>
  <si>
    <t>P500140</t>
  </si>
  <si>
    <t>GUIDE POINCON (POSTE 15)</t>
  </si>
  <si>
    <t>P500141</t>
  </si>
  <si>
    <t>GUIDE POINCON (POSTE 12)</t>
  </si>
  <si>
    <t>P500142</t>
  </si>
  <si>
    <t>GUIDE POINCON (POSTE 14)</t>
  </si>
  <si>
    <t>P500143</t>
  </si>
  <si>
    <t>GUIDE POINCON (POSTE 16)</t>
  </si>
  <si>
    <t>P500144</t>
  </si>
  <si>
    <t>FOURCHETTE SER. 4500 SUR P10 PP5001/5003</t>
  </si>
  <si>
    <t>P500145</t>
  </si>
  <si>
    <t>KIT POUR POSTE 3 OUTIL PP5001</t>
  </si>
  <si>
    <t>P500146</t>
  </si>
  <si>
    <t>OUTIL SERTISSAGE 50348 ET ENTR. CREMONE</t>
  </si>
  <si>
    <t>P500147</t>
  </si>
  <si>
    <t>POINCON DIAMETRE 8MM CAVALIER PP5003 P8</t>
  </si>
  <si>
    <t>P500148</t>
  </si>
  <si>
    <t>MATRICE CAVALIER GAUCHE PP5003 POSTE 8</t>
  </si>
  <si>
    <t>P500149</t>
  </si>
  <si>
    <t>MATRICE CAVALIER DROITE PP5003 POSTE 8</t>
  </si>
  <si>
    <t>P500150</t>
  </si>
  <si>
    <t>LEVIER PRINCIPAL DE PEDALE</t>
  </si>
  <si>
    <t>P500153</t>
  </si>
  <si>
    <t>POINCON OVALE POSTE 10 LG 107 MM</t>
  </si>
  <si>
    <t>P500154</t>
  </si>
  <si>
    <t>POINCON DIAM 9 POSTE 10 LG 109 MM</t>
  </si>
  <si>
    <t>P500156</t>
  </si>
  <si>
    <t>GUIDE POINCON P10 (PP5004)</t>
  </si>
  <si>
    <t>P500157</t>
  </si>
  <si>
    <t>POINCON EVACUATION EAU OUVRANT A PARCLOS</t>
  </si>
  <si>
    <t>P500302</t>
  </si>
  <si>
    <t>MATRICE EVACUATION POSTE 6 PP5003</t>
  </si>
  <si>
    <t>P500304</t>
  </si>
  <si>
    <t>PETITE PLAQUE SERRAGE POINCON PP5003 P1</t>
  </si>
  <si>
    <t>P500305</t>
  </si>
  <si>
    <t>EXTRACTEUR CREMONE PP5003 POSTE 1</t>
  </si>
  <si>
    <t>P500310</t>
  </si>
  <si>
    <t>GUIDE POINCON TIGE CRE PP5003 POSTE 3</t>
  </si>
  <si>
    <t>P500313</t>
  </si>
  <si>
    <t>GUIDE POINCON PP5003 POSTE 5</t>
  </si>
  <si>
    <t>P500316</t>
  </si>
  <si>
    <t>EPAISSEUR PROFILE PP5003 POSTE 6</t>
  </si>
  <si>
    <t>P500317</t>
  </si>
  <si>
    <t>GUIDE POINCON PP5003 POSTE 6</t>
  </si>
  <si>
    <t>P500321</t>
  </si>
  <si>
    <t>GUIDE POINCON CAVALIER PP5003 POSTE 8</t>
  </si>
  <si>
    <t>P500326</t>
  </si>
  <si>
    <t>GUIDE POINCON</t>
  </si>
  <si>
    <t>P500330</t>
  </si>
  <si>
    <t>GUIDE POINCON PP5003 POSTE 25</t>
  </si>
  <si>
    <t>P500331</t>
  </si>
  <si>
    <t>MATRICE EVACUATION EAU</t>
  </si>
  <si>
    <t>P500332</t>
  </si>
  <si>
    <t>KIT POSTE 5 (ANCIEN PP5003 )</t>
  </si>
  <si>
    <t>P500333</t>
  </si>
  <si>
    <t>KIT POSTE 6 (ANCIEN PP5003)SERIE 5100</t>
  </si>
  <si>
    <t>P500361</t>
  </si>
  <si>
    <t>CALE APPUI PROFIL EVALUCUATION EAU</t>
  </si>
  <si>
    <t>P500401</t>
  </si>
  <si>
    <t>PROTECTION MATRICE EQUERRE POSTE 10</t>
  </si>
  <si>
    <t>P500402</t>
  </si>
  <si>
    <t>POINCON DIAM 9 PP5003/5004  P10 102MM</t>
  </si>
  <si>
    <t>P500403</t>
  </si>
  <si>
    <t>GUIDE POINCON PP5003/5004 POSTE 10</t>
  </si>
  <si>
    <t>P500404</t>
  </si>
  <si>
    <t>MATRICE INF PP5004 POSTE 35</t>
  </si>
  <si>
    <t>P500405</t>
  </si>
  <si>
    <t>MATRICE SUP PP5004 POSTE 35</t>
  </si>
  <si>
    <t>P500406</t>
  </si>
  <si>
    <t>POINCON DIAM 5*74 PP5004 POSTE 35*SUPP*</t>
  </si>
  <si>
    <t>P500407</t>
  </si>
  <si>
    <t>POINCON DIAM 5*69 PP5004 POSTE 35*SUPP*</t>
  </si>
  <si>
    <t>P500408</t>
  </si>
  <si>
    <t>POINCON DIAM 5*77 PP5004 POSTE 35</t>
  </si>
  <si>
    <t>P500409</t>
  </si>
  <si>
    <t>POINCON DIAM 5*72,5 PP5004 POSTE 35</t>
  </si>
  <si>
    <t>P500410</t>
  </si>
  <si>
    <t>PROTECTION MATRICE PP5004 POSTE 35</t>
  </si>
  <si>
    <t>P500411</t>
  </si>
  <si>
    <t>GUIDE POINCON PP5004 POSTE 35</t>
  </si>
  <si>
    <t>P500412</t>
  </si>
  <si>
    <t>POINCON OVALE LG 99MM/PP5003/04 POSTE 10</t>
  </si>
  <si>
    <t>P500415</t>
  </si>
  <si>
    <t>REMPLACE P500406 POSTE 35</t>
  </si>
  <si>
    <t>P500416</t>
  </si>
  <si>
    <t>REMPLACE P500407 POSTE 35</t>
  </si>
  <si>
    <t>P500417</t>
  </si>
  <si>
    <t>MATRICE CAVALIER SUP TROU DIA 3 POSTE 69</t>
  </si>
  <si>
    <t>P500418</t>
  </si>
  <si>
    <t>MATRICE CAVALIER INF TROU DIA 4 POSTE 69</t>
  </si>
  <si>
    <t>P500419</t>
  </si>
  <si>
    <t>POINCON CAVALIER CENTRAL DIA 3 POSTE 69</t>
  </si>
  <si>
    <t>P500420</t>
  </si>
  <si>
    <t>POINCON CAVALIER CENTRAL DIA 8 P 69</t>
  </si>
  <si>
    <t>P500421</t>
  </si>
  <si>
    <t>POINCON CAVALIER LATERAL DIAM 3 P 69</t>
  </si>
  <si>
    <t>P500422</t>
  </si>
  <si>
    <t>GUIDE POINCON P 69</t>
  </si>
  <si>
    <t>P500425</t>
  </si>
  <si>
    <t>KIT PP5004 REMPLACE P25</t>
  </si>
  <si>
    <t>P500426</t>
  </si>
  <si>
    <t>P500427</t>
  </si>
  <si>
    <t>VIS POUR KIT K500410</t>
  </si>
  <si>
    <t>P500428</t>
  </si>
  <si>
    <t>FOURCHETTE POUR KIT K500410</t>
  </si>
  <si>
    <t>P500429</t>
  </si>
  <si>
    <t>MATRICE POUR KIT K500410</t>
  </si>
  <si>
    <t>P501</t>
  </si>
  <si>
    <t>MAIN COURANTE HAUTEUR 20MM</t>
  </si>
  <si>
    <t>P5210CP</t>
  </si>
  <si>
    <t>P521001</t>
  </si>
  <si>
    <t>MATRICE POSTE 1</t>
  </si>
  <si>
    <t>P521002</t>
  </si>
  <si>
    <t>MATRICE 2 POSTE 1</t>
  </si>
  <si>
    <t>P521003</t>
  </si>
  <si>
    <t>POINCONT POSTE 1</t>
  </si>
  <si>
    <t>P521003GE JJG</t>
  </si>
  <si>
    <t>P521004</t>
  </si>
  <si>
    <t>POINCON TROU DIAM 11</t>
  </si>
  <si>
    <t>P521005</t>
  </si>
  <si>
    <t>POINCON TROU DIAM 4,5</t>
  </si>
  <si>
    <t>P521007</t>
  </si>
  <si>
    <t>POINCON POSTE 37</t>
  </si>
  <si>
    <t>P521008</t>
  </si>
  <si>
    <t>POINCON 2 POSTE 37</t>
  </si>
  <si>
    <t>P521009</t>
  </si>
  <si>
    <t>MATRICE SUP 1 POSTE 3</t>
  </si>
  <si>
    <t>P521010</t>
  </si>
  <si>
    <t>MATRICE INF 1 POSTE3</t>
  </si>
  <si>
    <t>P521011</t>
  </si>
  <si>
    <t>P521012</t>
  </si>
  <si>
    <t>MATRICE INF 1 POSTE 3</t>
  </si>
  <si>
    <t>P521013</t>
  </si>
  <si>
    <t>MATRICE SUPERIEURE 3 POSTE 3</t>
  </si>
  <si>
    <t>P521013GE JJG</t>
  </si>
  <si>
    <t>P521014</t>
  </si>
  <si>
    <t>MATRICE INF 3 POSTE 3</t>
  </si>
  <si>
    <t>P521015</t>
  </si>
  <si>
    <t>POINCON ETAGE 1 POSTE 3</t>
  </si>
  <si>
    <t>P521015GE JJG</t>
  </si>
  <si>
    <t>P521016</t>
  </si>
  <si>
    <t>POINCON ETAGE 3 POSTE 3</t>
  </si>
  <si>
    <t>P521016GE JJG</t>
  </si>
  <si>
    <t>P521017</t>
  </si>
  <si>
    <t>POINCON ETAGE 2 POSTE 3</t>
  </si>
  <si>
    <t>P521017GE JJG</t>
  </si>
  <si>
    <t>P521018</t>
  </si>
  <si>
    <t>POINCON 3 POSTE 3</t>
  </si>
  <si>
    <t>P521018GE JJG</t>
  </si>
  <si>
    <t>P521019</t>
  </si>
  <si>
    <t>DEVETISSEUR POSTE3</t>
  </si>
  <si>
    <t>P521020</t>
  </si>
  <si>
    <t>P521021</t>
  </si>
  <si>
    <t>GUIDE POINCON DRAINAGE</t>
  </si>
  <si>
    <t>P521023</t>
  </si>
  <si>
    <t>POINCON GRUGEAGE 14X13</t>
  </si>
  <si>
    <t>P521025</t>
  </si>
  <si>
    <t>MATRICE CENTRALE TROU DIAM 11 POSTE 38</t>
  </si>
  <si>
    <t>P521026</t>
  </si>
  <si>
    <t>MATRICE CENTRALE TROUS DE 4.5+ GRUGEAGE</t>
  </si>
  <si>
    <t>P5211CP</t>
  </si>
  <si>
    <t>DRAIN.DORMANT RENO FRAPPE + SEUIL PORTE</t>
  </si>
  <si>
    <t>P521101</t>
  </si>
  <si>
    <t>POINCON POSTE 1</t>
  </si>
  <si>
    <t>P521101GE JJG</t>
  </si>
  <si>
    <t>P521102</t>
  </si>
  <si>
    <t>P521103</t>
  </si>
  <si>
    <t>SUPPORT PROFIL POSTE 1</t>
  </si>
  <si>
    <t>P521104</t>
  </si>
  <si>
    <t>DEVETISSEUR POSTE 1</t>
  </si>
  <si>
    <t>P521105</t>
  </si>
  <si>
    <t>POINCON POSTE 2</t>
  </si>
  <si>
    <t>P521105GE JJG</t>
  </si>
  <si>
    <t>P521106</t>
  </si>
  <si>
    <t>MATRICE POSTE 41</t>
  </si>
  <si>
    <t>P521107</t>
  </si>
  <si>
    <t>DEVETISSEUR POSTE 2</t>
  </si>
  <si>
    <t>P521108</t>
  </si>
  <si>
    <t>POINCON POSTE 4</t>
  </si>
  <si>
    <t>P521108GE JJG</t>
  </si>
  <si>
    <t>P521109</t>
  </si>
  <si>
    <t>MATRICE POSTE 43</t>
  </si>
  <si>
    <t>P521114</t>
  </si>
  <si>
    <t>MATRICE POSTE 4</t>
  </si>
  <si>
    <t>P521115</t>
  </si>
  <si>
    <t>POINCON POSTE 3</t>
  </si>
  <si>
    <t>P521115GE JJG</t>
  </si>
  <si>
    <t>P521116</t>
  </si>
  <si>
    <t>MATRICE POSTE 2</t>
  </si>
  <si>
    <t>P5212CP</t>
  </si>
  <si>
    <t>COUPE PARCLOSE 45  + DRAINAGE</t>
  </si>
  <si>
    <t>P521201</t>
  </si>
  <si>
    <t>POINCON POSTE 44</t>
  </si>
  <si>
    <t>P521203</t>
  </si>
  <si>
    <t>POINCON POSTE 45</t>
  </si>
  <si>
    <t>P521205</t>
  </si>
  <si>
    <t>POINÇON DECOUPE 5219 (PP5212M)</t>
  </si>
  <si>
    <t>P521301</t>
  </si>
  <si>
    <t>POINCON DIA 10 L=108 P53</t>
  </si>
  <si>
    <t>P521302</t>
  </si>
  <si>
    <t>POINCON DIAM 6 L=108 P53</t>
  </si>
  <si>
    <t>P521303</t>
  </si>
  <si>
    <t>MATRICE CREMONE P53</t>
  </si>
  <si>
    <t>P521304</t>
  </si>
  <si>
    <t>POINCON DELARDAGE POINTE OB P55</t>
  </si>
  <si>
    <t>P521305</t>
  </si>
  <si>
    <t>MATRICE DELARDAGE POINTE OB P55</t>
  </si>
  <si>
    <t>P521306</t>
  </si>
  <si>
    <t>MATRICE EQUERRE P10</t>
  </si>
  <si>
    <t>P521307</t>
  </si>
  <si>
    <t>POINCON 12X6 P10</t>
  </si>
  <si>
    <t>P521308</t>
  </si>
  <si>
    <t>POINCON DIAM 9 P10</t>
  </si>
  <si>
    <t>P521309</t>
  </si>
  <si>
    <t>POINCON DELARDAGE P54 P9 (PP5213)</t>
  </si>
  <si>
    <t>P521310</t>
  </si>
  <si>
    <t>MATRICE AVANT POSTE 54 SUR PP5213</t>
  </si>
  <si>
    <t>P521311</t>
  </si>
  <si>
    <t>MATRICE ARRIERE POSTE 54 SUR PP5213</t>
  </si>
  <si>
    <t>P521312</t>
  </si>
  <si>
    <t>SUPPORT MATRICE</t>
  </si>
  <si>
    <t>P521313</t>
  </si>
  <si>
    <t>GUIDE POINCON EQUERRE EVO +</t>
  </si>
  <si>
    <t>P521314</t>
  </si>
  <si>
    <t>PLAT ARRET EQUERRE P10 EVO+</t>
  </si>
  <si>
    <t>P521315</t>
  </si>
  <si>
    <t>KIT POSTE 10 POUR PASSAGE 52151,41,5295B</t>
  </si>
  <si>
    <t>P521401</t>
  </si>
  <si>
    <t>POINCON DELARDAGE GAUCHE</t>
  </si>
  <si>
    <t>P521402</t>
  </si>
  <si>
    <t>POINCON DELARDAGE DROIT</t>
  </si>
  <si>
    <t>P521403</t>
  </si>
  <si>
    <t>MATRICE DELARDAGE GAUCHE</t>
  </si>
  <si>
    <t>P521404</t>
  </si>
  <si>
    <t>P521405</t>
  </si>
  <si>
    <t>MATRICE DELARDAGE DROITE</t>
  </si>
  <si>
    <t>P521406</t>
  </si>
  <si>
    <t>P521407</t>
  </si>
  <si>
    <t>POINCON</t>
  </si>
  <si>
    <t>P521408</t>
  </si>
  <si>
    <t>MATRICE</t>
  </si>
  <si>
    <t>P521409</t>
  </si>
  <si>
    <t>P521410</t>
  </si>
  <si>
    <t>P521411</t>
  </si>
  <si>
    <t>P521412</t>
  </si>
  <si>
    <t>P521413</t>
  </si>
  <si>
    <t>KIT POSTE 67/61A/61B POUR 5224 ET 5225</t>
  </si>
  <si>
    <t>P521414</t>
  </si>
  <si>
    <t>P521501</t>
  </si>
  <si>
    <t>POINCON GAUCHE COUPE AILETTE P70/71</t>
  </si>
  <si>
    <t>P521502</t>
  </si>
  <si>
    <t>MATRICE COUPE AILETTE P70/71</t>
  </si>
  <si>
    <t>P521503</t>
  </si>
  <si>
    <t>MATRICE GAUCHE COUPE AILETTES P70/71</t>
  </si>
  <si>
    <t>P521504</t>
  </si>
  <si>
    <t>MATRICE DROITE DELARDAGE AILETTES</t>
  </si>
  <si>
    <t>P521505</t>
  </si>
  <si>
    <t>POINCON DROIT COUPE AILETTE</t>
  </si>
  <si>
    <t>P521506</t>
  </si>
  <si>
    <t>POINCON TROU OBLONG BRAS</t>
  </si>
  <si>
    <t>P521507</t>
  </si>
  <si>
    <t>MATRICE TROU OBLONG BRAS / POSTE 73</t>
  </si>
  <si>
    <t>P521508</t>
  </si>
  <si>
    <t>POINCON TROU OBLONG POSTE GRUGEAGE</t>
  </si>
  <si>
    <t>P521509</t>
  </si>
  <si>
    <t>P521510</t>
  </si>
  <si>
    <t>POINCON DIA 12 L=78</t>
  </si>
  <si>
    <t>P550429</t>
  </si>
  <si>
    <t>P57X30</t>
  </si>
  <si>
    <t>PLIAGE ALU 15/10 EME "L"57X30</t>
  </si>
  <si>
    <t>P60X2</t>
  </si>
  <si>
    <t>MEPLAT 60 X 2</t>
  </si>
  <si>
    <t>P70X12</t>
  </si>
  <si>
    <t>PLIAGE ALU 15/10 EME "L"70X12</t>
  </si>
  <si>
    <t>P70X30</t>
  </si>
  <si>
    <t>PLIAGE ALU 15/10 EME "L"70X30</t>
  </si>
  <si>
    <t>P72X30</t>
  </si>
  <si>
    <t>PLIAGE ALU 15/10 EME "L"72X30 PREPERCE</t>
  </si>
  <si>
    <t>P76X30</t>
  </si>
  <si>
    <t>PLIAGE ALU 15/10 EME "L"76X30</t>
  </si>
  <si>
    <t>P80X4</t>
  </si>
  <si>
    <t>MEPLAT 80X4</t>
  </si>
  <si>
    <t>P801/D</t>
  </si>
  <si>
    <t>ECLISSE ALU 20/10E"U"9X24X9 LG.1000 (S3000)</t>
  </si>
  <si>
    <t>P801/L</t>
  </si>
  <si>
    <t>ECLISSE ALU 20/10E"U"9X36X9 LG.1000(S2600)</t>
  </si>
  <si>
    <t>P801/32</t>
  </si>
  <si>
    <t>ECLISSE ALU 20/10E"U"9X17X9 LG.1000(S3200)</t>
  </si>
  <si>
    <t>P801/43</t>
  </si>
  <si>
    <t>ECLISSE ALU 20/10E"U"9X21X9 LG.1000(S.4300)</t>
  </si>
  <si>
    <t>P802</t>
  </si>
  <si>
    <t>PLIAGE ALU 15/10 EME "U" 40X15X25</t>
  </si>
  <si>
    <t>PLIAGE ALU 15/10 EME "U"40X15X25</t>
  </si>
  <si>
    <t>P84X23</t>
  </si>
  <si>
    <t>PLIAGE ALU 15/10 EME "L"84X23 PREPERCE</t>
  </si>
  <si>
    <t>P880001</t>
  </si>
  <si>
    <t>POINCON INF DE TRAVERSE P 46</t>
  </si>
  <si>
    <t>P880002</t>
  </si>
  <si>
    <t>MATRICE TRAV INFERIEUR P46</t>
  </si>
  <si>
    <t>P880003</t>
  </si>
  <si>
    <t>POINCON DE RENFORT P47</t>
  </si>
  <si>
    <t>P880004</t>
  </si>
  <si>
    <t>MATRICE SUP RENFORT DROIT P47</t>
  </si>
  <si>
    <t>P880005</t>
  </si>
  <si>
    <t>MATRICE SUP RENFORT GAUCHE P 47</t>
  </si>
  <si>
    <t>P880006</t>
  </si>
  <si>
    <t>MATRICE INF RENFORT DROIT P 47</t>
  </si>
  <si>
    <t>P880007</t>
  </si>
  <si>
    <t>MATRICE INF RENFORT GAUCHE P 47</t>
  </si>
  <si>
    <t>P880008</t>
  </si>
  <si>
    <t>POINCON SUP DE TRAVERSE P 48</t>
  </si>
  <si>
    <t>P880009</t>
  </si>
  <si>
    <t>POINCON INF DE TRAVERSE P 48</t>
  </si>
  <si>
    <t>P88001</t>
  </si>
  <si>
    <t>POINCON IN TRAV P 46</t>
  </si>
  <si>
    <t>P880010</t>
  </si>
  <si>
    <t>MATRICE CENTRALE DE TRAVERSE P48</t>
  </si>
  <si>
    <t>P880011</t>
  </si>
  <si>
    <t>MATRICE LATERALE DE TRAVERSE P 48</t>
  </si>
  <si>
    <t>P880012</t>
  </si>
  <si>
    <t>POINCON OBLONG P 49</t>
  </si>
  <si>
    <t>P880013</t>
  </si>
  <si>
    <t>POINCON DE 10,5*182 P49</t>
  </si>
  <si>
    <t>P880014</t>
  </si>
  <si>
    <t>MATRICE EQUERRE PP8801 POSTE 49</t>
  </si>
  <si>
    <t>P880015</t>
  </si>
  <si>
    <t>POINCON DE RAIL P 50</t>
  </si>
  <si>
    <t>P880016</t>
  </si>
  <si>
    <t>POINCON DE 5*59 P 50</t>
  </si>
  <si>
    <t>P880017</t>
  </si>
  <si>
    <t>MATRICE DE RAIL P 50</t>
  </si>
  <si>
    <t>P880018</t>
  </si>
  <si>
    <t>POINCON DE DRAINAGE P51</t>
  </si>
  <si>
    <t>P880019</t>
  </si>
  <si>
    <t>MATRICE DE DRAINAGE SUP P51</t>
  </si>
  <si>
    <t>P88002</t>
  </si>
  <si>
    <t>MATRICE TRAV INF P46</t>
  </si>
  <si>
    <t>P880020</t>
  </si>
  <si>
    <t>MATRICE DE DRAINAGE INF P51</t>
  </si>
  <si>
    <t>P880021</t>
  </si>
  <si>
    <t>POINCON DE DRAINAGE P52</t>
  </si>
  <si>
    <t>P880022</t>
  </si>
  <si>
    <t>MATRICE DRAINAGE P52 (PP8801)</t>
  </si>
  <si>
    <t>P880023</t>
  </si>
  <si>
    <t>MATRICE INFRENFORT DROITE P47</t>
  </si>
  <si>
    <t>P880024</t>
  </si>
  <si>
    <t>MATRICE INF RENFORT GAUCHE P47</t>
  </si>
  <si>
    <t>P880025</t>
  </si>
  <si>
    <t>GUIDE POINCON POSTE 50</t>
  </si>
  <si>
    <t>P880026</t>
  </si>
  <si>
    <t>POINCON DRAINAGE POSTE 51 / 30X5,5MM</t>
  </si>
  <si>
    <t>P880027</t>
  </si>
  <si>
    <t>MATRICE SUP DRAINAGE POSTE 51 / 30X5,5MM</t>
  </si>
  <si>
    <t>P880028</t>
  </si>
  <si>
    <t>MATRICE INF DRAINAGE POSTE 51 / 30X5,5MM</t>
  </si>
  <si>
    <t>P88003</t>
  </si>
  <si>
    <t>P88004</t>
  </si>
  <si>
    <t>MATRICE SUP RENF DROIT P 47</t>
  </si>
  <si>
    <t>P88005</t>
  </si>
  <si>
    <t>MATRICE SUP RENF GAUCHE P47</t>
  </si>
  <si>
    <t>P880201</t>
  </si>
  <si>
    <t>MATRICE TROUS OBLONG GACHE P75</t>
  </si>
  <si>
    <t>P880202</t>
  </si>
  <si>
    <t>POINCON TROUS OBLONG GACHE P75</t>
  </si>
  <si>
    <t>P880203</t>
  </si>
  <si>
    <t>MATRICE ANTERIEUR TROU OBLONG P76</t>
  </si>
  <si>
    <t>P880204</t>
  </si>
  <si>
    <t>MATRICE POST TROU OBLONG P 76</t>
  </si>
  <si>
    <t>P880205</t>
  </si>
  <si>
    <t>POINCON TROU OBLONG P76</t>
  </si>
  <si>
    <t>P880206</t>
  </si>
  <si>
    <t>SUPPORT SUP TROU OBLONG P76</t>
  </si>
  <si>
    <t>P880207</t>
  </si>
  <si>
    <t>SUPPORT INF TROU OBLONG P76</t>
  </si>
  <si>
    <t>P880208</t>
  </si>
  <si>
    <t>CALE D'EPAISSEUR P76</t>
  </si>
  <si>
    <t>P880209</t>
  </si>
  <si>
    <t>MATRICE USINAGE GACHE DT P77</t>
  </si>
  <si>
    <t>P880210</t>
  </si>
  <si>
    <t>POINCON USI GACHE DT P77</t>
  </si>
  <si>
    <t>P90X30</t>
  </si>
  <si>
    <t>PLIAGE ALU 15/10 EME "L"90X30</t>
  </si>
  <si>
    <t>P93X30</t>
  </si>
  <si>
    <t>PLIAGE ALU 15/10 EME "L"93X30 PREPERCE</t>
  </si>
  <si>
    <t>P96X30</t>
  </si>
  <si>
    <t>PLIAGE ALU 15/10 EME "L"96X30</t>
  </si>
  <si>
    <t>Q11062</t>
  </si>
  <si>
    <t>VIS DE POSE STTR 5,5X90 PR PATTE REHA</t>
  </si>
  <si>
    <t>1254885</t>
  </si>
  <si>
    <t>VIS DE POSE SPTR-BI/2/73-T25  5,5X90</t>
  </si>
  <si>
    <t>1641 V</t>
  </si>
  <si>
    <t>CHEMISE 3 RABATS ET ELASTIQUE BLEUE</t>
  </si>
  <si>
    <t>111516</t>
  </si>
  <si>
    <t>CROCHET DE RAPPEL COMPOSITE</t>
  </si>
  <si>
    <t>111515</t>
  </si>
  <si>
    <t>103340101</t>
  </si>
  <si>
    <t>RIVET ALX TEL 4,0 X 10 BRUT</t>
  </si>
  <si>
    <t>116140101</t>
  </si>
  <si>
    <t>(PAR BOITAGE DE 500 RIVETS)</t>
  </si>
  <si>
    <t>115140101</t>
  </si>
  <si>
    <t>116140141</t>
  </si>
  <si>
    <t>(PAR BOITAGE DE 500 RIVETS ALX TRS)</t>
  </si>
  <si>
    <t>115140141</t>
  </si>
  <si>
    <t>103140141</t>
  </si>
  <si>
    <t>ALX TRS 4,8X12</t>
  </si>
  <si>
    <t>RA48X12</t>
  </si>
  <si>
    <t>RIVET ALU ALX TRS 4,8 X 12</t>
  </si>
  <si>
    <t>103148121</t>
  </si>
  <si>
    <t>116148161</t>
  </si>
  <si>
    <t>115148161</t>
  </si>
  <si>
    <t>36564</t>
  </si>
  <si>
    <t>RENFORT PLAT EFFET BILAME POUR S.3100</t>
  </si>
  <si>
    <t>RB3100</t>
  </si>
  <si>
    <t>RENFORT PLAT BILAME POUR SERIE 3100</t>
  </si>
  <si>
    <t>114 721</t>
  </si>
  <si>
    <t>RECHARGE POUR CORRECTEUR SOLIDE</t>
  </si>
  <si>
    <t>RECEPT</t>
  </si>
  <si>
    <t>RECEPTEUR 2 X 750 WATTS</t>
  </si>
  <si>
    <t>RECUGEN 2017</t>
  </si>
  <si>
    <t>RECUEIL GENERAL 2017</t>
  </si>
  <si>
    <t>RECUGEN</t>
  </si>
  <si>
    <t>80013767</t>
  </si>
  <si>
    <t>PROD. ABSORBANT SOL RENOCLEAN ABS (PAR 20 KG)</t>
  </si>
  <si>
    <t>RE485/2</t>
  </si>
  <si>
    <t>GRILLE INT.À GLISS. RENSON TYPE 485 LG 375MM/HT 22MM(30M3/H)</t>
  </si>
  <si>
    <t>RHON'SEC</t>
  </si>
  <si>
    <t>CONDITIONNEMENT PAR SAC DE 20 KG</t>
  </si>
  <si>
    <t>RLCAMP</t>
  </si>
  <si>
    <t>ROLL UP - CAMPAGNE</t>
  </si>
  <si>
    <t>RLCOUL</t>
  </si>
  <si>
    <t>ROLL UP - COULEUR</t>
  </si>
  <si>
    <t>RLCRIMP</t>
  </si>
  <si>
    <t>ROLL UP - CREDIT D'IMPOTS</t>
  </si>
  <si>
    <t>RLDOMOT</t>
  </si>
  <si>
    <t>ROLL UP - DOMOTIQUE</t>
  </si>
  <si>
    <t>RLDUAL</t>
  </si>
  <si>
    <t>ROLL UP - ESPACE DUAL</t>
  </si>
  <si>
    <t>RLECORE</t>
  </si>
  <si>
    <t>ROLL UP - ECO-RESPONSABLE</t>
  </si>
  <si>
    <t>RLPARRA</t>
  </si>
  <si>
    <t>ROLL UP - PARRAINAGE</t>
  </si>
  <si>
    <t>RL20170</t>
  </si>
  <si>
    <t>ROLL UP - PETIT GARCON</t>
  </si>
  <si>
    <t>RL20171</t>
  </si>
  <si>
    <t>ROLL UP - COUPLE</t>
  </si>
  <si>
    <t>RL20172</t>
  </si>
  <si>
    <t>ROLL UP - FEMME</t>
  </si>
  <si>
    <t>RL20173</t>
  </si>
  <si>
    <t>ROLL UP - CHAT FILOU</t>
  </si>
  <si>
    <t>RL20174</t>
  </si>
  <si>
    <t>ROLL UP - FEMME ENCEINTE</t>
  </si>
  <si>
    <t>66200L10  LA210</t>
  </si>
  <si>
    <t>RONDELLE INOX 10X27X2  COND.BOITE DE 100</t>
  </si>
  <si>
    <t>RONDL10</t>
  </si>
  <si>
    <t>RONDELLE  L10X27X2</t>
  </si>
  <si>
    <t>1 72 10 000 0</t>
  </si>
  <si>
    <t>RONDELLE 27611 10 COND.BOITE DE 100</t>
  </si>
  <si>
    <t>RONDL12</t>
  </si>
  <si>
    <t>RONDELLE INOX D12</t>
  </si>
  <si>
    <t>RONDM10</t>
  </si>
  <si>
    <t>RONDELLE INOX A2 125   M 10</t>
  </si>
  <si>
    <t>RONDM12</t>
  </si>
  <si>
    <t>RONDELLE  M12X27X2,5      POUR F761</t>
  </si>
  <si>
    <t>RONDELLE M12</t>
  </si>
  <si>
    <t>RONDELLE PLATE M12X27X2,5</t>
  </si>
  <si>
    <t>RMN2A004</t>
  </si>
  <si>
    <t>RONDELLE INOX A2 MN 18/10 DE 004</t>
  </si>
  <si>
    <t>RMN2A005</t>
  </si>
  <si>
    <t>RONDELLE MN 18/10 DE 005 INOX A2</t>
  </si>
  <si>
    <t>M-2-5</t>
  </si>
  <si>
    <t>RONDELLE M 5  (5,5X12/1) A2</t>
  </si>
  <si>
    <t>RONDM5</t>
  </si>
  <si>
    <t>RONDELLE M 5 X 12 X 1</t>
  </si>
  <si>
    <t>1 70 05 000 0</t>
  </si>
  <si>
    <t>RONDELLE M 5</t>
  </si>
  <si>
    <t>ROND LL DIAM 5</t>
  </si>
  <si>
    <t>RONDELLE M5 LARGE INOX A2</t>
  </si>
  <si>
    <t>RONDM5L</t>
  </si>
  <si>
    <t>RONDELLE LL5 POUR PATTES PRECADRE</t>
  </si>
  <si>
    <t>RZN2A005</t>
  </si>
  <si>
    <t>RONDELLE ZN 18/10 DE 005</t>
  </si>
  <si>
    <t>RONDM6</t>
  </si>
  <si>
    <t>RONDELLE INOX A2 125   M 6</t>
  </si>
  <si>
    <t>RMN2A006</t>
  </si>
  <si>
    <t>RONDELLE MN 18/10 DE 6 MM</t>
  </si>
  <si>
    <t>1 70 06 000 0</t>
  </si>
  <si>
    <t>ROND M 27611 6 A2</t>
  </si>
  <si>
    <t>RONDM6P</t>
  </si>
  <si>
    <t>RONDELLE LARGE INOX A2 DIAM 6 LARG 18</t>
  </si>
  <si>
    <t>RONDM8</t>
  </si>
  <si>
    <t>RONDELLE PLATE LARGE A2 M 8X25</t>
  </si>
  <si>
    <t>2 70 08 000 0</t>
  </si>
  <si>
    <t>ROND M 27611 8 A2</t>
  </si>
  <si>
    <t>ROND10</t>
  </si>
  <si>
    <t>ROND DIAMETRE 10 MM POUR LAME 2044</t>
  </si>
  <si>
    <t>ROND12</t>
  </si>
  <si>
    <t>ROND DIAMETRE 12 MM POUR LAME 2034</t>
  </si>
  <si>
    <t>1 71 14 000 0</t>
  </si>
  <si>
    <t>ROND Z 27611 14 A2</t>
  </si>
  <si>
    <t>ROND5L</t>
  </si>
  <si>
    <t>RONDELLE INOX 5X16</t>
  </si>
  <si>
    <t>REAZ4A005</t>
  </si>
  <si>
    <t>RONDELLE EVENTAIL M5 INOX</t>
  </si>
  <si>
    <t>REAZ2A006</t>
  </si>
  <si>
    <t>RONDELLE EVENTAIL M6 INOX</t>
  </si>
  <si>
    <t>RLN2A010</t>
  </si>
  <si>
    <t>RONDELLE LN 18/10 MO DE 010</t>
  </si>
  <si>
    <t>RMN2A010</t>
  </si>
  <si>
    <t>RONDELLE MN 18/10 DE 010</t>
  </si>
  <si>
    <t>1 70 10 000 0</t>
  </si>
  <si>
    <t>ROND M 27611 10 A2</t>
  </si>
  <si>
    <t>12Z14</t>
  </si>
  <si>
    <t>A2 ROND Z14 NFE25513</t>
  </si>
  <si>
    <t>113603</t>
  </si>
  <si>
    <t>PROFIL RENFORT POIGNÉE 2500MM PR BANDEAU-VENTOUSES</t>
  </si>
  <si>
    <t>113693 CH.ANOD.</t>
  </si>
  <si>
    <t>113693 BLC 9010</t>
  </si>
  <si>
    <t>113693</t>
  </si>
  <si>
    <t>PROFIL DE RENFORT POIGNEE BANDEAU-VENTOUSES LG: 2500 MM</t>
  </si>
  <si>
    <t>RPOLY50</t>
  </si>
  <si>
    <t>RUBAN ADHESIF 50X132 POLYPRO MASSE ACRY.</t>
  </si>
  <si>
    <t>R08</t>
  </si>
  <si>
    <t>ROND INOX POUR 4534</t>
  </si>
  <si>
    <t>11704</t>
  </si>
  <si>
    <t>FERRAGE SECURE+ 3 PTS À CLÉ RIVALU (S.3200)</t>
  </si>
  <si>
    <t>200735</t>
  </si>
  <si>
    <t>FERRAGE COUL. SECURE+ 1PT CD17 RIVALU (S.3200)</t>
  </si>
  <si>
    <t>200736</t>
  </si>
  <si>
    <t>FERRAGE COUL. SECURE+ 3 PTS CD17 RIVALU (S.3200)(21,00HT/CT)</t>
  </si>
  <si>
    <t>200942</t>
  </si>
  <si>
    <t>FERRAGE SECURE+ 3 PTS A CLE CD17 RIVALU (S.3200)</t>
  </si>
  <si>
    <t>201289</t>
  </si>
  <si>
    <t>ANTI-SOULEVEMENT RIVALU (S.3200)</t>
  </si>
  <si>
    <t>203286</t>
  </si>
  <si>
    <t>GACHE ALUMINIUM A CLAMEAU RIVALU (S.3200)</t>
  </si>
  <si>
    <t>11612406</t>
  </si>
  <si>
    <t>RIVET ALX TRS 2,4 X 6 BLANC VRAC</t>
  </si>
  <si>
    <t>11512406</t>
  </si>
  <si>
    <t>RIVET ALX TRS 2,4 X 6 NOIR VRAC</t>
  </si>
  <si>
    <t>103124061</t>
  </si>
  <si>
    <t>RIVET ALX TRS 2,4 X 6 BRUT</t>
  </si>
  <si>
    <t>5700 AC.GALVA</t>
  </si>
  <si>
    <t>RENFORT AC.GALVA PR MONTANT ACCROCHAGE S.3100</t>
  </si>
  <si>
    <t>SABMETL</t>
  </si>
  <si>
    <t>SABOT METALLIQUE EN "L" POUR CAMPANILE</t>
  </si>
  <si>
    <t>SAC</t>
  </si>
  <si>
    <t>SACS EN PAPIER GN ROUGE LOT DE 250</t>
  </si>
  <si>
    <t>SAC/POU</t>
  </si>
  <si>
    <t>CARTON DE SACS POUBELLE GD FORMAT</t>
  </si>
  <si>
    <t>SACPE250X350</t>
  </si>
  <si>
    <t>(CARTON DE 2800 SACS DIM.250 X 350)</t>
  </si>
  <si>
    <t>SAC PT FORMAT</t>
  </si>
  <si>
    <t>(PAR LOT DE 1000 SACS DIM.100 X 200)</t>
  </si>
  <si>
    <t>PAR LOT DE 1000 SACS DIM 100 X 200</t>
  </si>
  <si>
    <t>895410</t>
  </si>
  <si>
    <t>(PAR COLIS DE 8 X 25 RLX)</t>
  </si>
  <si>
    <t>893031</t>
  </si>
  <si>
    <t>(PAR COLIS DE 50 X 20 RLX)</t>
  </si>
  <si>
    <t>SADELEC</t>
  </si>
  <si>
    <t>(PAR BIDON DE 120 LITRES)</t>
  </si>
  <si>
    <t>SADELEC 155</t>
  </si>
  <si>
    <t>(PAR BIDON DE 60 LITRES)</t>
  </si>
  <si>
    <t>MTR003238</t>
  </si>
  <si>
    <t>PAIRE DE SANGLES CLIQUET RETRACTABLE</t>
  </si>
  <si>
    <t>SAV134301</t>
  </si>
  <si>
    <t>COMPAS LIMITEUR A FREIN G31 SAVIO 1343 1</t>
  </si>
  <si>
    <t>106644</t>
  </si>
  <si>
    <t>POIGNEE TIRAGE SAVIO 2080</t>
  </si>
  <si>
    <t>106646</t>
  </si>
  <si>
    <t>106645</t>
  </si>
  <si>
    <t>SCE 48</t>
  </si>
  <si>
    <t>SCOTCH FRAGILE</t>
  </si>
  <si>
    <t>(PAR CARTON DE 36 ROULEAUX)</t>
  </si>
  <si>
    <t>PVC HAVANE 30MM</t>
  </si>
  <si>
    <t>SCOTCH HAVANE PVC REFENDU LARG.30MM</t>
  </si>
  <si>
    <t>PP HAVANE 38 MM</t>
  </si>
  <si>
    <t>(PAR CARTON DE 48 ROULEAUX 38 MM X 66 ML)</t>
  </si>
  <si>
    <t>ADH4120HAV50</t>
  </si>
  <si>
    <t>SCOTCH NEUTRE HAVANE LARGEUR 50 MM</t>
  </si>
  <si>
    <t>SCOTCH "PREFAL"</t>
  </si>
  <si>
    <t>(PAR LOT DE 500 ROULEAUX)</t>
  </si>
  <si>
    <t>(PAR LOT DE 14 CARTONS DE 48 ROULEAUX)</t>
  </si>
  <si>
    <t>8470D</t>
  </si>
  <si>
    <t>LOT 8 ROULEAUX ADHESIF FACTORY INVISIBLE</t>
  </si>
  <si>
    <t>SCOTCH</t>
  </si>
  <si>
    <t>ROULEAU DE SCOTCH</t>
  </si>
  <si>
    <t>SCOTFRA</t>
  </si>
  <si>
    <t>SCOTCH IMPRIME FRAGILE</t>
  </si>
  <si>
    <t>SCOTCH PP 38MM</t>
  </si>
  <si>
    <t>PRIX D'ACHAT à 8,00 FRS SI PRIS PAR 1344 ROULEAUX</t>
  </si>
  <si>
    <t>PRIX D'ACHAT à 8,62 FRS SI PRIS PAR 1536 ROULEAUX</t>
  </si>
  <si>
    <t>SCOTPP</t>
  </si>
  <si>
    <t>SCOTCH PP 38MM X 100M</t>
  </si>
  <si>
    <t>SCOTCH PVC 38MM</t>
  </si>
  <si>
    <t>PRIX 9,82 FRS SI PAR 1536 ROULEAUX</t>
  </si>
  <si>
    <t>SCOTPVC</t>
  </si>
  <si>
    <t>SCOTCH PVC 38MM X 100M</t>
  </si>
  <si>
    <t>64000 TRANSPAR.</t>
  </si>
  <si>
    <t>SCOTCH TRANSPARENT LARG.50 MM (PAR 36 RLX)</t>
  </si>
  <si>
    <t>SCOTSEP</t>
  </si>
  <si>
    <t>SCOTCH IMPRIME SEPALUMIC 38 MM X 100M</t>
  </si>
  <si>
    <t>SCTCH32</t>
  </si>
  <si>
    <t>SCOTCH PERFORE POUR 32MM (33ML*50MM)</t>
  </si>
  <si>
    <t>SCTCH55</t>
  </si>
  <si>
    <t>SCOTCH PERFORE POUR 55MM (33MLX60MM)</t>
  </si>
  <si>
    <t>PRESCI0112</t>
  </si>
  <si>
    <t>SEMELLE ETANCHÉITÉ PR CCI/CCIF/CCE/CCEF S.3100</t>
  </si>
  <si>
    <t>SEMELLE CHRONOS</t>
  </si>
  <si>
    <t>SEMELLE À ÉTANCHÉITÉ RENFORCÉE PR CHRONOS</t>
  </si>
  <si>
    <t>SEPSCO0112</t>
  </si>
  <si>
    <t>SEMELLE ÉTANCHÉITÉ RENFORCÉE PR CHRONOS S.3100</t>
  </si>
  <si>
    <t>PRESCO0112</t>
  </si>
  <si>
    <t>SEMELLE ÉTANCHEITÉ PR COI/COIF S.3100</t>
  </si>
  <si>
    <t>SEPARAL</t>
  </si>
  <si>
    <t>LIASSE RAL SEPALUMIC JUIN 2016</t>
  </si>
  <si>
    <t>552595</t>
  </si>
  <si>
    <t>LOT DE 5000 SERVIETTES OUATE 30X30 CM 1 PLI</t>
  </si>
  <si>
    <t>SERVIET</t>
  </si>
  <si>
    <t>SERVIETTE PAPIER 30 X 40 CM</t>
  </si>
  <si>
    <t>MINIGRIP180X250</t>
  </si>
  <si>
    <t>SAC AVEC FERM.GRIP 180X250 MM (CARTON DE 1000 SACS)</t>
  </si>
  <si>
    <t>SAC F.GRIP40X60</t>
  </si>
  <si>
    <t>SAC AVEC FERMETURE GRIP DIM.60 X 40 MM</t>
  </si>
  <si>
    <t>SAC F.GRIP60X80</t>
  </si>
  <si>
    <t>SAC AVEC FERMETURE GRIP DIM.60 X 80 MM</t>
  </si>
  <si>
    <t>SGABYS</t>
  </si>
  <si>
    <t>STICKEUR ABYSSE GNP</t>
  </si>
  <si>
    <t>SGA5</t>
  </si>
  <si>
    <t>STICKEUR TON BOIS ACACIA A5 GNP</t>
  </si>
  <si>
    <t>SGBLAC</t>
  </si>
  <si>
    <t>STICKEUR BLACK GNP</t>
  </si>
  <si>
    <t>SGBORA</t>
  </si>
  <si>
    <t>STICKEUR BORA 2525 GNP</t>
  </si>
  <si>
    <t>SGBRON</t>
  </si>
  <si>
    <t>STICKEUR BRONZE GNP</t>
  </si>
  <si>
    <t>SGCANON</t>
  </si>
  <si>
    <t>STICKEUR CANON 2525 GNP</t>
  </si>
  <si>
    <t>SGCD11</t>
  </si>
  <si>
    <t>STICKEUR TON BOIS CHENE CD11 GNP</t>
  </si>
  <si>
    <t>SGCD11G</t>
  </si>
  <si>
    <t>STICKEUR TON BOIS CHENE CD11G GNP</t>
  </si>
  <si>
    <t>SGCHAM</t>
  </si>
  <si>
    <t>STICKEUR CHAMPAGNE GNP</t>
  </si>
  <si>
    <t>SGCIEL</t>
  </si>
  <si>
    <t>STICKEUR CIEL AZUREEN GNP</t>
  </si>
  <si>
    <t>SGC1</t>
  </si>
  <si>
    <t>STICKEUR TON BOIS CHENE C1 GNP</t>
  </si>
  <si>
    <t>SGC4</t>
  </si>
  <si>
    <t>STICKEUR TON BOIS CHENE C4 GNP</t>
  </si>
  <si>
    <t>SGC8</t>
  </si>
  <si>
    <t>STICKEUR TON BOIS CHENE C8 GNP</t>
  </si>
  <si>
    <t>SGG2800</t>
  </si>
  <si>
    <t>STICKEUR GRIS 2800 GNP</t>
  </si>
  <si>
    <t>SGG2900</t>
  </si>
  <si>
    <t>STICKEUR GRIS 2900 GNP (POUSSIERE)</t>
  </si>
  <si>
    <t>SGNATU</t>
  </si>
  <si>
    <t>STICKEUR NATURA GNP</t>
  </si>
  <si>
    <t>SGNEPT</t>
  </si>
  <si>
    <t>STICKEUR NEPTUNE GNP</t>
  </si>
  <si>
    <t>SGNUIT</t>
  </si>
  <si>
    <t>STICKEUR NUIT ETOILEE GNP</t>
  </si>
  <si>
    <t>SGN10</t>
  </si>
  <si>
    <t>STICKEUR TON BOIS NOYER N10 GNP</t>
  </si>
  <si>
    <t>SGN2100</t>
  </si>
  <si>
    <t>STICKEUR NOIR 2100 GNP</t>
  </si>
  <si>
    <t>SGN6</t>
  </si>
  <si>
    <t>STICKEUR TON BOIS NOYER N6 GNP</t>
  </si>
  <si>
    <t>SGO7</t>
  </si>
  <si>
    <t>STICKEUR TON BOIS NOYER O7 GNP</t>
  </si>
  <si>
    <t>SGPINP2</t>
  </si>
  <si>
    <t>STICKEUR TON BOIS PIN P2 GNP</t>
  </si>
  <si>
    <t>SGPOLA</t>
  </si>
  <si>
    <t>STICKEUR POLAIRE GNP</t>
  </si>
  <si>
    <t>SGQART2</t>
  </si>
  <si>
    <t>STICKEUR QUARTZ 2 GNP</t>
  </si>
  <si>
    <t>SGRIVI</t>
  </si>
  <si>
    <t>STICKEUR RIVIERE GNP</t>
  </si>
  <si>
    <t>SGROMAR</t>
  </si>
  <si>
    <t>STICKEUR MARS 2525 GNP</t>
  </si>
  <si>
    <t>SGSAPH</t>
  </si>
  <si>
    <t>STICKEUR SAPHIRE GNP</t>
  </si>
  <si>
    <t>SGSLVR</t>
  </si>
  <si>
    <t>STICKEUR SILVER GNP</t>
  </si>
  <si>
    <t>SGSTAR</t>
  </si>
  <si>
    <t>STICKEUR STARLIGHT GNP</t>
  </si>
  <si>
    <t>SG1015G</t>
  </si>
  <si>
    <t>STICKEUR 1015 GRANITE GNP</t>
  </si>
  <si>
    <t>SG1019G</t>
  </si>
  <si>
    <t>STICKEUR 1019 GRANITE GNP</t>
  </si>
  <si>
    <t>SG1247</t>
  </si>
  <si>
    <t>STICKEUR BRONZE 1247 GNP</t>
  </si>
  <si>
    <t>SG1247G</t>
  </si>
  <si>
    <t>STICKEUR BRONZE 1247 GRANITE GNP</t>
  </si>
  <si>
    <t>SG3003G</t>
  </si>
  <si>
    <t>STICKEUR 3003 GRANITE GNP</t>
  </si>
  <si>
    <t>SG3004G</t>
  </si>
  <si>
    <t>STICKEUR 3004 GRANITE GNP</t>
  </si>
  <si>
    <t>SG5003G</t>
  </si>
  <si>
    <t>STICKEUR 5003 GRANITE GNP</t>
  </si>
  <si>
    <t>SG5010G</t>
  </si>
  <si>
    <t>STICKEUR 5010 GRANITE GNP</t>
  </si>
  <si>
    <t>SG6005G</t>
  </si>
  <si>
    <t>STICKEUR 6005 GRANITE GNP</t>
  </si>
  <si>
    <t>SG6009G</t>
  </si>
  <si>
    <t>STICKEUR 6009 GRANITE GNP</t>
  </si>
  <si>
    <t>SG6021G</t>
  </si>
  <si>
    <t>STICKEUR 6021 GRANITE GNP</t>
  </si>
  <si>
    <t>SG7006G</t>
  </si>
  <si>
    <t>STICKEUR 7006 GRANITE GNP</t>
  </si>
  <si>
    <t>SG7015G</t>
  </si>
  <si>
    <t>STICKEUR 7015 GRANITE GNP</t>
  </si>
  <si>
    <t>SG7016G</t>
  </si>
  <si>
    <t>STICKEUR 7016 GRANITE GNP</t>
  </si>
  <si>
    <t>SG7016M</t>
  </si>
  <si>
    <t>STICKEUR 7016 METALLISE GNP</t>
  </si>
  <si>
    <t>SG7016S</t>
  </si>
  <si>
    <t>STICKEUR 7016 SATINE GNP</t>
  </si>
  <si>
    <t>SG7022G</t>
  </si>
  <si>
    <t>STICKEUR 7022 GRANITE GNP</t>
  </si>
  <si>
    <t>SG7031G</t>
  </si>
  <si>
    <t>STICKEUR 7031 GRANITE GNP</t>
  </si>
  <si>
    <t>SG7035G</t>
  </si>
  <si>
    <t>STICKEUR 7035 GRANITE GNP</t>
  </si>
  <si>
    <t>SG7039G</t>
  </si>
  <si>
    <t>STICKEUR 7039 GRANITE GNP</t>
  </si>
  <si>
    <t>SG7044G</t>
  </si>
  <si>
    <t>STICKEUR 7044 GRANITE GNP</t>
  </si>
  <si>
    <t>SG8011G</t>
  </si>
  <si>
    <t>STICKEUR 8011 GRANITE GNP</t>
  </si>
  <si>
    <t>SG8014G</t>
  </si>
  <si>
    <t>STICKEUR 8014 GRANITE GNP</t>
  </si>
  <si>
    <t>SG8019G</t>
  </si>
  <si>
    <t>STICKEUR 8019 GRANITE GNP</t>
  </si>
  <si>
    <t>SG9005G</t>
  </si>
  <si>
    <t>STICKEUR 9005 GRANITE GNP</t>
  </si>
  <si>
    <t>SG9006M</t>
  </si>
  <si>
    <t>STICKEUR 9006 METALLISE GNP</t>
  </si>
  <si>
    <t>SG9006S</t>
  </si>
  <si>
    <t>STICKEUR 9006 SATINE GNP</t>
  </si>
  <si>
    <t>SG9008M</t>
  </si>
  <si>
    <t>STICKEUR 9008 METALLISE GNP</t>
  </si>
  <si>
    <t>SG9010</t>
  </si>
  <si>
    <t>STICKEUR 9010 BRILLANT GNP</t>
  </si>
  <si>
    <t>SG9010G</t>
  </si>
  <si>
    <t>STICKEUR 9010 GRANITE GNP</t>
  </si>
  <si>
    <t>SG9016G</t>
  </si>
  <si>
    <t>STICKEUR 9016 GRANITE GNP</t>
  </si>
  <si>
    <t>SHP 322</t>
  </si>
  <si>
    <t>SH0011</t>
  </si>
  <si>
    <t>SOCLE 1 POSTE</t>
  </si>
  <si>
    <t>SH0011B</t>
  </si>
  <si>
    <t>SOCLE 1 POSTE + PEDALE</t>
  </si>
  <si>
    <t>SH0011C</t>
  </si>
  <si>
    <t>SOCLE POUR OUTILS COULISSANT ET FRAPPE</t>
  </si>
  <si>
    <t>SH0012</t>
  </si>
  <si>
    <t>SOCLE 2 POSTES</t>
  </si>
  <si>
    <t>SH0013</t>
  </si>
  <si>
    <t>SOCLE 3 POSTES</t>
  </si>
  <si>
    <t>SH0014</t>
  </si>
  <si>
    <t>SOCLE 5 POSTES</t>
  </si>
  <si>
    <t>SH0015</t>
  </si>
  <si>
    <t>SOCLE 4 POSTES</t>
  </si>
  <si>
    <t>SH0016</t>
  </si>
  <si>
    <t>SOCLE PP5005 ET PP5006</t>
  </si>
  <si>
    <t>SILANE</t>
  </si>
  <si>
    <t>PRIMAIRE SILANE  1 L</t>
  </si>
  <si>
    <t>SILG280</t>
  </si>
  <si>
    <t>MASTIC SILICONE RAL 2800 SABLE /G280</t>
  </si>
  <si>
    <t>502100003(7004)</t>
  </si>
  <si>
    <t>SILICONE NEUTRE BAT. GRIS CLAIR 310 ML RAL7004</t>
  </si>
  <si>
    <t>502 100 006</t>
  </si>
  <si>
    <t>SILICONE NEUTRE BAT. BRONZE 310 ML</t>
  </si>
  <si>
    <t>502100007(1015)</t>
  </si>
  <si>
    <t>SILICONE NEUTRE BAT. PIERRE BEIGE 310 ML RAL1015</t>
  </si>
  <si>
    <t>502100002(9010)</t>
  </si>
  <si>
    <t>SILICONE NEUTRE BAT. BLANC 310 ML RAL9010</t>
  </si>
  <si>
    <t>502100005(9011)</t>
  </si>
  <si>
    <t>SILICONE NEUTRE BAT. NOIR 310 ML RAL9011</t>
  </si>
  <si>
    <t>SILICONE RAL</t>
  </si>
  <si>
    <t>SILICONE NEUTRE BAT. GRIS 310 ML (RAL.    )</t>
  </si>
  <si>
    <t>502 100 001</t>
  </si>
  <si>
    <t>SILICONE NEUTRE BAT. TRANSLUCIDE 310 ML</t>
  </si>
  <si>
    <t>SILICON</t>
  </si>
  <si>
    <t>SILICONE NEUTRE BATIMENT 310 ML</t>
  </si>
  <si>
    <t>502100004(8028)</t>
  </si>
  <si>
    <t>SILICONE NEUTRE BAT. MARRON 300 ML RAL8028</t>
  </si>
  <si>
    <t>502100008(7016)</t>
  </si>
  <si>
    <t>SILICONE NEUTRE BAT. GRIS ANTHRACITE 310 ML RAL7016</t>
  </si>
  <si>
    <t>SILORDO N 26</t>
  </si>
  <si>
    <t>CARTOUCHE SILICONE TRANSLUCIDE</t>
  </si>
  <si>
    <t>SIL1015</t>
  </si>
  <si>
    <t>MASTIC SILICONE RAL 1015</t>
  </si>
  <si>
    <t>SIL3004</t>
  </si>
  <si>
    <t>MASTIC SILICONE RAL 3004</t>
  </si>
  <si>
    <t>SIL5003</t>
  </si>
  <si>
    <t>MASTIC SILICONE RAL 5003</t>
  </si>
  <si>
    <t>SIL6009</t>
  </si>
  <si>
    <t>MASTIC SILICONE RAL 6009</t>
  </si>
  <si>
    <t>SIL7006</t>
  </si>
  <si>
    <t>MASTIC SILICONE RAL 7006</t>
  </si>
  <si>
    <t>SIL7016</t>
  </si>
  <si>
    <t>MASTIC SILICONE RAL 7016</t>
  </si>
  <si>
    <t>SIL7035</t>
  </si>
  <si>
    <t>MASTIC SILICONE RAL 7035</t>
  </si>
  <si>
    <t>SIL8014</t>
  </si>
  <si>
    <t>MASTIC SILICONE RAL 8014</t>
  </si>
  <si>
    <t>SIL9005</t>
  </si>
  <si>
    <t>MASTIC SILICONE RAL 9005</t>
  </si>
  <si>
    <t>SIL9006</t>
  </si>
  <si>
    <t>MASTIC SILICONE RAL 9006</t>
  </si>
  <si>
    <t>SIL9008</t>
  </si>
  <si>
    <t>MASTIC SILICONE RAL 9008 METALIQUE</t>
  </si>
  <si>
    <t>SIL9010</t>
  </si>
  <si>
    <t>MASTIC SILICONE RAL 9010</t>
  </si>
  <si>
    <t>1301451</t>
  </si>
  <si>
    <t>SOCLE DE MONTAGE POUR CONTACTEUR DE COULISSANT</t>
  </si>
  <si>
    <t>SMS</t>
  </si>
  <si>
    <t>SMS CAMPAGNE PERSONNALISE + FRAIS TRAIT.</t>
  </si>
  <si>
    <t>SOCLE POUR CONTACTEUR MAGNETIQUE DIAM.6 MM PR CL(2 PAR CONT)</t>
  </si>
  <si>
    <t>SEPFAE0112</t>
  </si>
  <si>
    <t>FACE ALU EXTERIEURE POUR SERIE 3000</t>
  </si>
  <si>
    <t>SEPFAE0115</t>
  </si>
  <si>
    <t>SEPFAE0190</t>
  </si>
  <si>
    <t>SEPFAE0195</t>
  </si>
  <si>
    <t>SEPFAE01</t>
  </si>
  <si>
    <t>SEPFAE0196</t>
  </si>
  <si>
    <t>SEPFAE0212</t>
  </si>
  <si>
    <t>FACE ALU EXTERIEURE POUR SERIE 2600 L</t>
  </si>
  <si>
    <t>SEPFAE0299 GRAN</t>
  </si>
  <si>
    <t>FACE ALU EXTERIEURE SERIE 2600 L</t>
  </si>
  <si>
    <t>SEPFAE0215</t>
  </si>
  <si>
    <t>SEPFAE0290</t>
  </si>
  <si>
    <t>SEPFAE0295</t>
  </si>
  <si>
    <t>SEPFAE02</t>
  </si>
  <si>
    <t>SOLVAL</t>
  </si>
  <si>
    <t>600412845</t>
  </si>
  <si>
    <t>(TONNELET DE 60 LITRES) SOLVER 35</t>
  </si>
  <si>
    <t>SOLVERT 35</t>
  </si>
  <si>
    <t>(QTE EXPRIMEE EN LITRE/CARTON DE 4 X 5L)</t>
  </si>
  <si>
    <t>SPCOHAL</t>
  </si>
  <si>
    <t>SPOT PLAFOND CARRE + DOUILLE + AMPOULE</t>
  </si>
  <si>
    <t>SPCOLED</t>
  </si>
  <si>
    <t>SPE001</t>
  </si>
  <si>
    <t>SPOTS ECOLED GRIS ARGENT</t>
  </si>
  <si>
    <t>563C/HS65</t>
  </si>
  <si>
    <t>FILM PROTECTION ADHESIF 100MM (PAR 18 RLX)</t>
  </si>
  <si>
    <t>SPHALO</t>
  </si>
  <si>
    <t>SPOTS HALOGENE 35 W ENCASTRE ALUMINIUM</t>
  </si>
  <si>
    <t>SPOTRG</t>
  </si>
  <si>
    <t>ANNONCE RADIO GN GENERIQUE</t>
  </si>
  <si>
    <t>SPOTRR</t>
  </si>
  <si>
    <t>ANNONCE RADIO GN REPIQUEE</t>
  </si>
  <si>
    <t>SPOTS</t>
  </si>
  <si>
    <t>SPOTS RONDO 33 ALUSAT MR8 12V/20-35W</t>
  </si>
  <si>
    <t>SPPL01</t>
  </si>
  <si>
    <t>SPOT LED ENCADRE PLAFOND 6,5W TOIT PLATE</t>
  </si>
  <si>
    <t>SPV2SA</t>
  </si>
  <si>
    <t>SPOT LED VEGA 2</t>
  </si>
  <si>
    <t>SP120</t>
  </si>
  <si>
    <t>SACHET PRESSION 120X180MM 50</t>
  </si>
  <si>
    <t>HPER1250 100MI</t>
  </si>
  <si>
    <t>HOUSSE PE RETRACTABLE 1250 EP.100 MICRONS</t>
  </si>
  <si>
    <t>F8535IA</t>
  </si>
  <si>
    <t>SELECTEUR DE FERMETURE ARGENT</t>
  </si>
  <si>
    <t>SRG280</t>
  </si>
  <si>
    <t>STICK RETOUCHE 2800 SABLE (G280)</t>
  </si>
  <si>
    <t>SRNUIT</t>
  </si>
  <si>
    <t>STICK RETOUCHE NUIT ETOILEE</t>
  </si>
  <si>
    <t>SRN2100</t>
  </si>
  <si>
    <t>STICK RETOUCHE NOIR 2100</t>
  </si>
  <si>
    <t>SRROMAR</t>
  </si>
  <si>
    <t>STICK RETOUCHE ROUGE MARS</t>
  </si>
  <si>
    <t>SR1015G</t>
  </si>
  <si>
    <t>STICK RETOUCHE 1015 GRANITE</t>
  </si>
  <si>
    <t>SR1015S</t>
  </si>
  <si>
    <t>STICK RETOUCHE 1015 SATINE</t>
  </si>
  <si>
    <t>SR1247</t>
  </si>
  <si>
    <t>STICK RETOUCHE 1247</t>
  </si>
  <si>
    <t>SR3004G</t>
  </si>
  <si>
    <t>STICK RETOUCHE 3004 GRANITE</t>
  </si>
  <si>
    <t>SR5003G</t>
  </si>
  <si>
    <t>STICK RETOUCHE 5003 GRANITE</t>
  </si>
  <si>
    <t>SR6005G</t>
  </si>
  <si>
    <t>STICK RETOUCHE 6005 GRANITE</t>
  </si>
  <si>
    <t>SR6009G</t>
  </si>
  <si>
    <t>STICK RETOUCHE 6009 GRANITE</t>
  </si>
  <si>
    <t>SR6021S</t>
  </si>
  <si>
    <t>STICK RETOUCHE 6021 SATINE</t>
  </si>
  <si>
    <t>SR7006G</t>
  </si>
  <si>
    <t>STICK RETOUCHE 7006 GRANITE</t>
  </si>
  <si>
    <t>SR7015G</t>
  </si>
  <si>
    <t>STICK RETOUCHE 7015 GRANITE</t>
  </si>
  <si>
    <t>SR7016G</t>
  </si>
  <si>
    <t>STICK RETOUCHE 7016 GRANITE</t>
  </si>
  <si>
    <t>SR7016M</t>
  </si>
  <si>
    <t>STICK RETOUCHE 7016 M</t>
  </si>
  <si>
    <t>SR7022</t>
  </si>
  <si>
    <t>STICK RETOUCHE 7022 BRILLANT</t>
  </si>
  <si>
    <t>SR7031G</t>
  </si>
  <si>
    <t>STICK RETOUCHE 7031 GRANITE</t>
  </si>
  <si>
    <t>SR7035G</t>
  </si>
  <si>
    <t>STICK RETOUCHE 7035 GRANITE</t>
  </si>
  <si>
    <t>SR8003S</t>
  </si>
  <si>
    <t>STICK RETOUCHE 8003 SATINE</t>
  </si>
  <si>
    <t>SR8011G</t>
  </si>
  <si>
    <t>STICK RETOUCHE 8011 GRANITE</t>
  </si>
  <si>
    <t>SR8014G</t>
  </si>
  <si>
    <t>STICK RETOUCHE 8014 GRANITE</t>
  </si>
  <si>
    <t>SR9005G</t>
  </si>
  <si>
    <t>STICK RETOUCHE 9005 GRANITE</t>
  </si>
  <si>
    <t>SR9006S</t>
  </si>
  <si>
    <t>STICK RETOUCHE 9006 SATINE</t>
  </si>
  <si>
    <t>SR9008M</t>
  </si>
  <si>
    <t>STICK RETOUCHE 9008 METALLIC</t>
  </si>
  <si>
    <t>SR9010</t>
  </si>
  <si>
    <t>STICK RETOUCHE 9010 BRILLANT</t>
  </si>
  <si>
    <t>SR9010G</t>
  </si>
  <si>
    <t>STICK RETOUCHE 9010 GRANITE</t>
  </si>
  <si>
    <t>SR9016</t>
  </si>
  <si>
    <t>STICK RETOUCHE 9016 BRILLANT</t>
  </si>
  <si>
    <t>144 494</t>
  </si>
  <si>
    <t>PAQUET DE 250 SOUS-CHEMISES 60G ASSORTIES</t>
  </si>
  <si>
    <t>1289 V</t>
  </si>
  <si>
    <t>PAQUET DE 100 SOUS-CHEMISES 22X31 CM</t>
  </si>
  <si>
    <t>STABYS</t>
  </si>
  <si>
    <t>STICKEUR ABYSSE SEPALUMIC</t>
  </si>
  <si>
    <t>STAND9M</t>
  </si>
  <si>
    <t>STAND PLIABLE 9M</t>
  </si>
  <si>
    <t>STA5</t>
  </si>
  <si>
    <t>STICKEUR TON BOIS ACACIA A5 SEPALUMIC</t>
  </si>
  <si>
    <t>STBLAC</t>
  </si>
  <si>
    <t>STICKEUR BLACK SEPALUMIC</t>
  </si>
  <si>
    <t>STBORA</t>
  </si>
  <si>
    <t>STICKEUR BORA 2525 SEPALUMIC</t>
  </si>
  <si>
    <t>STBRON</t>
  </si>
  <si>
    <t>STICKEUR BRONZE SEPALUMIC</t>
  </si>
  <si>
    <t>STCANON</t>
  </si>
  <si>
    <t>STICKEUR CANON 2525 SEPALUMIC</t>
  </si>
  <si>
    <t>STCD11</t>
  </si>
  <si>
    <t>STICKEUR TON BOIS CHENE CD11 SEPALUMIC</t>
  </si>
  <si>
    <t>STCD11G</t>
  </si>
  <si>
    <t>STICKEUR TON BOIS CHENE CD11G SEPALUMIC</t>
  </si>
  <si>
    <t>STCHAM</t>
  </si>
  <si>
    <t>STICKEUR CHAMPAGNE SEPALUMIC</t>
  </si>
  <si>
    <t>STCHCM6</t>
  </si>
  <si>
    <t>VIS STHC B.POINT.914 45H    6X6</t>
  </si>
  <si>
    <t>STCIEL</t>
  </si>
  <si>
    <t>STICKEUR CIEL AZUREEN SEPALUMIC</t>
  </si>
  <si>
    <t>STC1</t>
  </si>
  <si>
    <t>STICKEUR TON BOIS CHENE C1 SEPALUMIC</t>
  </si>
  <si>
    <t>STC4</t>
  </si>
  <si>
    <t>STICKEUR TON BOIS CHENE C4 SEPALUMIC</t>
  </si>
  <si>
    <t>STC8</t>
  </si>
  <si>
    <t>STICKEUR TON BOIS CHENE C8 SEPALUMIC</t>
  </si>
  <si>
    <t>STG2800</t>
  </si>
  <si>
    <t>STICKEUR GRIS 2800 SEPALUMIC</t>
  </si>
  <si>
    <t>STG2900</t>
  </si>
  <si>
    <t>STICKEUR GRIS 2900 SEPALUMIC (POUSSIERE)</t>
  </si>
  <si>
    <t>STHC5X4</t>
  </si>
  <si>
    <t>VIS SANS TETE HEXAGONALE CREUSE 5 X 4</t>
  </si>
  <si>
    <t>STKGBPO</t>
  </si>
  <si>
    <t>STICKEURS GRANDEUR NATURE PORTE OUVERTE</t>
  </si>
  <si>
    <t>STKGNPO</t>
  </si>
  <si>
    <t>STNATU</t>
  </si>
  <si>
    <t>STICKEUR NATURA SEPALUMIC</t>
  </si>
  <si>
    <t>STNEPT</t>
  </si>
  <si>
    <t>STICKEUR NEPTUNE SEPALUMIC</t>
  </si>
  <si>
    <t>STNUIT</t>
  </si>
  <si>
    <t>STICKEUR NUIT ETOILEE SEPALUMIC</t>
  </si>
  <si>
    <t>STN10</t>
  </si>
  <si>
    <t>STICKEUR TON BOIS NOYER N10 SEPALUMIC</t>
  </si>
  <si>
    <t>STN2100</t>
  </si>
  <si>
    <t>STICKEUR NOIR 2100 SEPALUMIC</t>
  </si>
  <si>
    <t>STN6</t>
  </si>
  <si>
    <t>STICKEUR TON BOIS NOYER N6 SEPALUMIC</t>
  </si>
  <si>
    <t>STOCKHOLM/PL.27</t>
  </si>
  <si>
    <t>BEQ.DOUBLES KARCHER STOCKHOLM/PLAQUE LARG.27 MM</t>
  </si>
  <si>
    <t>STOCKHOLM/RO+2E</t>
  </si>
  <si>
    <t>BEQ.DOUBLES KARCHER STOCKHOLM/ROSACE OVALE + 2 ENTREES CYL.</t>
  </si>
  <si>
    <t>STO7</t>
  </si>
  <si>
    <t>STICKEUR TON BOIS NOYER O7 SEPALUMIC</t>
  </si>
  <si>
    <t>STPINP2</t>
  </si>
  <si>
    <t>STICKEUR TON BOIS PIN P2 SEPALUMIC</t>
  </si>
  <si>
    <t>STPOLA</t>
  </si>
  <si>
    <t>STICKEUR POLAIRE SEPALUMIC</t>
  </si>
  <si>
    <t>STP5001</t>
  </si>
  <si>
    <t>GABARIT DECOUPE PARCLOSE (PENDULAIRE)</t>
  </si>
  <si>
    <t>STQART2</t>
  </si>
  <si>
    <t>STICKEUR QUARTZ 2 SEPALUMIC</t>
  </si>
  <si>
    <t>STRIVI</t>
  </si>
  <si>
    <t>STICKEUR RIVIERE SEPALUMIC</t>
  </si>
  <si>
    <t>STROMAR</t>
  </si>
  <si>
    <t>STICKEUR MARS 2525 SEPALUMIC</t>
  </si>
  <si>
    <t>STSAPH</t>
  </si>
  <si>
    <t>STICKEUR SAPHIRE SEPALUMIC</t>
  </si>
  <si>
    <t>STSLVR</t>
  </si>
  <si>
    <t>STICKEUR SILVER SEPALUMIC</t>
  </si>
  <si>
    <t>STSTAR</t>
  </si>
  <si>
    <t>STICKEUR STARLIGHT SEPALUMIC</t>
  </si>
  <si>
    <t>STT5000</t>
  </si>
  <si>
    <t>GABARIT DE DECOUPE PR PARCLOSE (TRANSV)</t>
  </si>
  <si>
    <t>STYRO</t>
  </si>
  <si>
    <t>ISOTAPE ADHES. 2 FACES 3000 X 1500 X 20</t>
  </si>
  <si>
    <t>STYRO30</t>
  </si>
  <si>
    <t>ISOTAPE ADHES. 2 FACES 3000 X 1000 X 30</t>
  </si>
  <si>
    <t>ST1015G</t>
  </si>
  <si>
    <t>STICKEUR 1015 GRANITE SEPALUMIC</t>
  </si>
  <si>
    <t>ST1019G</t>
  </si>
  <si>
    <t>STICKEUR 1019 GRANITE SEPALUMIC</t>
  </si>
  <si>
    <t>ST1247</t>
  </si>
  <si>
    <t>STICKEUR BRONZE 1247 SEPALUMIC</t>
  </si>
  <si>
    <t>ST1247G</t>
  </si>
  <si>
    <t>STICKEUR BRONZE 1247 GRANITE SEPALUMIC</t>
  </si>
  <si>
    <t>ST26ADJ</t>
  </si>
  <si>
    <t>PAIRE COMPAS SOBINCO ST26ADJ  P691 660R   (POUR PROJETE)</t>
  </si>
  <si>
    <t>ST3003G</t>
  </si>
  <si>
    <t>STICKEUR 3003 GRANITE SEPALUMIC</t>
  </si>
  <si>
    <t>ST3004G</t>
  </si>
  <si>
    <t>STICKEUR 3004 GRANITE SEPALUMIC</t>
  </si>
  <si>
    <t>ST5003G</t>
  </si>
  <si>
    <t>STICKEUR 5003 GRANITE SEPALUMIC</t>
  </si>
  <si>
    <t>ST5010G</t>
  </si>
  <si>
    <t>STICKEUR 5010 GRANITE SEPALUMIC</t>
  </si>
  <si>
    <t>ST6005G</t>
  </si>
  <si>
    <t>STICKEUR 6005 GRANITE SEPALUMIC</t>
  </si>
  <si>
    <t>ST6009G</t>
  </si>
  <si>
    <t>STICKEUR 6009 GRANITE SEPALUMIC</t>
  </si>
  <si>
    <t>ST6021G</t>
  </si>
  <si>
    <t>STICKEUR 6021 GRANITE SEPALUMIC</t>
  </si>
  <si>
    <t>ST7006G</t>
  </si>
  <si>
    <t>STICKEUR 7006 GRANITE SEPALUMIC</t>
  </si>
  <si>
    <t>ST7015G</t>
  </si>
  <si>
    <t>STICKEUR 7015 GRANITE SEPALUMIC</t>
  </si>
  <si>
    <t>ST7016G</t>
  </si>
  <si>
    <t>STICKEUR 7016 GRANITE SEPALUMIC</t>
  </si>
  <si>
    <t>ST7016M</t>
  </si>
  <si>
    <t>STICKEUR 7016 METALLISE SEPALUMIC</t>
  </si>
  <si>
    <t>ST7016S</t>
  </si>
  <si>
    <t>STICKEUR 7016 SATINE SEPALUMIC</t>
  </si>
  <si>
    <t>ST7022G</t>
  </si>
  <si>
    <t>STICKEUR 7022 GRANITE SEPALUMIC</t>
  </si>
  <si>
    <t>ST7031G</t>
  </si>
  <si>
    <t>STICKEUR 7031 GRANITE SEPALUMIC</t>
  </si>
  <si>
    <t>ST7035G</t>
  </si>
  <si>
    <t>STICKEUR 7035 GRANITE SEPALUMIC</t>
  </si>
  <si>
    <t>ST7039G</t>
  </si>
  <si>
    <t>STICKEUR 7039 GRANITE SEPALUMIC</t>
  </si>
  <si>
    <t>ST7044G</t>
  </si>
  <si>
    <t>STICKEUR 7044 GRANITE SEPALUMIC</t>
  </si>
  <si>
    <t>ST8011G</t>
  </si>
  <si>
    <t>STICKEUR 8011 GRANITE SEPALUMIC</t>
  </si>
  <si>
    <t>ST8014G</t>
  </si>
  <si>
    <t>STICKEUR 8014 GRANITE SEPALUMIC</t>
  </si>
  <si>
    <t>ST8019G</t>
  </si>
  <si>
    <t>STICKEUR 8019 GRANITE SEPALUMIC</t>
  </si>
  <si>
    <t>ST9005G</t>
  </si>
  <si>
    <t>STICKEUR 9005 GRANITE SEPALUMIC</t>
  </si>
  <si>
    <t>ST9006M</t>
  </si>
  <si>
    <t>STICKEUR 9006 METALLISE SEPALUMIC</t>
  </si>
  <si>
    <t>ST9006S</t>
  </si>
  <si>
    <t>STICKEUR 9006 SATINE SEPALUMIC</t>
  </si>
  <si>
    <t>ST9008M</t>
  </si>
  <si>
    <t>STICKEUR 9008 METALLISE SEPALUMIC</t>
  </si>
  <si>
    <t>ST9010</t>
  </si>
  <si>
    <t>STICKEUR 9010 BRILLANT SEPALUMIC</t>
  </si>
  <si>
    <t>ST9010G</t>
  </si>
  <si>
    <t>STICKEUR 9010 GRANITE SEPALUMIC</t>
  </si>
  <si>
    <t>ST9016G</t>
  </si>
  <si>
    <t>S10X8</t>
  </si>
  <si>
    <t>SAC POLYPRO 100X80  EP 90/100</t>
  </si>
  <si>
    <t>SER.2PTS AXE 35</t>
  </si>
  <si>
    <t>SERR.2 PTS AXE 35 MM PR PORTE DOUBLE ACTION</t>
  </si>
  <si>
    <t>S20X25</t>
  </si>
  <si>
    <t>SAC POLYPRO 200X250 EP 90/100</t>
  </si>
  <si>
    <t>S25X40</t>
  </si>
  <si>
    <t>SAC POLYPRO 250X400 EP 90/100</t>
  </si>
  <si>
    <t>1006970</t>
  </si>
  <si>
    <t>SERR.WINKHAUS 3PTS A CROCHETS TP24X3 REP.A</t>
  </si>
  <si>
    <t>TAG00261</t>
  </si>
  <si>
    <t>TUBE ACIER GALVA 40 X 40 X 2</t>
  </si>
  <si>
    <t>124 203</t>
  </si>
  <si>
    <t>TAILLE CRAYON ALU 1 USAGE</t>
  </si>
  <si>
    <t>TARFIL</t>
  </si>
  <si>
    <t>(BIDON DE 4,5 L)</t>
  </si>
  <si>
    <t>TARIFPO</t>
  </si>
  <si>
    <t>CATALOGUE PORTAIL GN</t>
  </si>
  <si>
    <t>TA 100X40 GALVA</t>
  </si>
  <si>
    <t>TUBE ACIER GALVA 100X40X3 LG: 6100 MM</t>
  </si>
  <si>
    <t>TA.450 AI</t>
  </si>
  <si>
    <t>GRILLE AZUR 2B  LG.288 MM / 19 M³/H</t>
  </si>
  <si>
    <t>TA450</t>
  </si>
  <si>
    <t>GRILLE AZUR 2B LG: 288 MM / 19 M3/H</t>
  </si>
  <si>
    <t>TA.450 BL</t>
  </si>
  <si>
    <t>TA.450 NO</t>
  </si>
  <si>
    <t>GRILLE AZUR 2B  LG.288 MM  / 19M³/H</t>
  </si>
  <si>
    <t>TA.450 SILVER</t>
  </si>
  <si>
    <t>TA 450 (RAL.)</t>
  </si>
  <si>
    <t>GRILLE AZUR 2B LG.288 MM / 19 M3/H</t>
  </si>
  <si>
    <t>TA.451 AI</t>
  </si>
  <si>
    <t>GRILLE AZUR 2B  LG.380 MM / 27M³/H</t>
  </si>
  <si>
    <t>TA451</t>
  </si>
  <si>
    <t>GRILLE AZUR 2B LG: 380 MM / 27 M3/H</t>
  </si>
  <si>
    <t>TA.451 BL</t>
  </si>
  <si>
    <t>GRILLE AZUR 2B  LG.380MM / 27M³/H</t>
  </si>
  <si>
    <t>GRILLE AZUR 2B LG.380MM 27 M3/H</t>
  </si>
  <si>
    <t>TA.451 NO</t>
  </si>
  <si>
    <t>GRILLE AZUR 2B  LG.380 MM /  27 M³/H</t>
  </si>
  <si>
    <t>TA.451 SILVER</t>
  </si>
  <si>
    <t>GRILLE AZUR 2B LG:380 MM / 27 M3/H</t>
  </si>
  <si>
    <t>TA.451 RAL.</t>
  </si>
  <si>
    <t>TA5200</t>
  </si>
  <si>
    <t>TABLE DE MONTAGE ET VITRE OUVRANT</t>
  </si>
  <si>
    <t>TA5201</t>
  </si>
  <si>
    <t>TABLE DE MONTAGE DORM ET OUV SEMI FIXE</t>
  </si>
  <si>
    <t>TB4504</t>
  </si>
  <si>
    <t>GABARIT DE TRACAGE POUR FERME PORTE</t>
  </si>
  <si>
    <t>TET COURTE G-E</t>
  </si>
  <si>
    <t>TÉTIÈRE COURTE ACIER ZINGUÉ PR GE EFF-EFF</t>
  </si>
  <si>
    <t>GLS004800</t>
  </si>
  <si>
    <t>TÉT.COURTE AC.ZINGUÉ LG:130 MM PR G-E EFF-EFF</t>
  </si>
  <si>
    <t>TC100</t>
  </si>
  <si>
    <t>TUBE CARRE 100 X 100 X 3</t>
  </si>
  <si>
    <t>TC100X3</t>
  </si>
  <si>
    <t>P29436</t>
  </si>
  <si>
    <t>TC39X16</t>
  </si>
  <si>
    <t>VIS ZEBRA PIAS INOX A2 AW TCB 3,9X16</t>
  </si>
  <si>
    <t>TC40X4</t>
  </si>
  <si>
    <t>TUBE CARRE 40 X 40 X 4</t>
  </si>
  <si>
    <t>TC42X19</t>
  </si>
  <si>
    <t>VIS ZEBRA PIAS INOX A2 AW TCB 4,2X19</t>
  </si>
  <si>
    <t>TC48X13</t>
  </si>
  <si>
    <t>VIS ZEBRA PIAS INOX A2 AW TCB 4,8X13</t>
  </si>
  <si>
    <t>TC48X19</t>
  </si>
  <si>
    <t>VIS ZEBRA PIAS INOX A2 AW TCB 4,8X19</t>
  </si>
  <si>
    <t>TC48X25</t>
  </si>
  <si>
    <t>VIS ZEBRA PIAS INOX A2 AW TCB 4,8X25</t>
  </si>
  <si>
    <t>TC48X32</t>
  </si>
  <si>
    <t>VIS ZEBRA PIAS INOX A2 AW TCB 4,8X32</t>
  </si>
  <si>
    <t>TC48X38</t>
  </si>
  <si>
    <t>VIS ZEBRA PIAS INOX A2 AW TCB 4,8X38</t>
  </si>
  <si>
    <t>TC48X45</t>
  </si>
  <si>
    <t>VIS ZEBRA PIAS INOX A2 AW TCB 4,8X45</t>
  </si>
  <si>
    <t>TC48X50</t>
  </si>
  <si>
    <t>VIS ZEBRA PIAS INOX A2 AW TCB 4,8X50</t>
  </si>
  <si>
    <t>TC50</t>
  </si>
  <si>
    <t>*TUBE CARRE 50 X 50 X 3</t>
  </si>
  <si>
    <t>SR2837</t>
  </si>
  <si>
    <t>JEU DE TIGES + EMBOUTS TEG STREMLER 2 PTS</t>
  </si>
  <si>
    <t>TELELED</t>
  </si>
  <si>
    <t>TELECOMMANDE TX TIME 2 BLANC</t>
  </si>
  <si>
    <t>TELHALO</t>
  </si>
  <si>
    <t>TELECOMMANDE TX POCKET 4</t>
  </si>
  <si>
    <t>TEL005</t>
  </si>
  <si>
    <t>TELECOMMANDE TX TIME 4 BLANC</t>
  </si>
  <si>
    <t>TEL007</t>
  </si>
  <si>
    <t>TELECOMMANDE P8T2</t>
  </si>
  <si>
    <t>TEL011</t>
  </si>
  <si>
    <t>** REFERENCE ANNULEE - CODE DISPONIBLE**</t>
  </si>
  <si>
    <t>TEM'K</t>
  </si>
  <si>
    <t>PRODUIT NETTOYAGE (LAQUAGE) BIDON 5 L</t>
  </si>
  <si>
    <t>148681</t>
  </si>
  <si>
    <t>TEMPO SEWO.TPNC 12-24V DC SS GAINE THERMO 1 CONTACT NC/5-60S</t>
  </si>
  <si>
    <t>TE40X20</t>
  </si>
  <si>
    <t>T 40X20X2</t>
  </si>
  <si>
    <t>TF2000</t>
  </si>
  <si>
    <t>JEU DE FRAISES POUR SERIE 2000</t>
  </si>
  <si>
    <t>TF35X40</t>
  </si>
  <si>
    <t>ASSY 3.0 TF FP - A2 - AW 20 - 3.5X40</t>
  </si>
  <si>
    <t>TF004</t>
  </si>
  <si>
    <t>TIGE FILETEE ZINGUEE DE 4 MM/LG.1 METRE</t>
  </si>
  <si>
    <t>TF4022</t>
  </si>
  <si>
    <t>JEU DE FRAISES CARBURE 400 STANDARD</t>
  </si>
  <si>
    <t>TF4023</t>
  </si>
  <si>
    <t>TRAIN DE FRAISE 406/425/902</t>
  </si>
  <si>
    <t>TF4045</t>
  </si>
  <si>
    <t>JEU DE FRAISES CARBURE 400 &amp; 450 TH</t>
  </si>
  <si>
    <t>TF42X16</t>
  </si>
  <si>
    <t>ZEBRA PIAS AW INOX A2 TFP - 4,2 X 16</t>
  </si>
  <si>
    <t>TF42X19</t>
  </si>
  <si>
    <t>ZEBRA PIAS AW INOX A2 TFP - 4,2 X 19</t>
  </si>
  <si>
    <t>TF42X22</t>
  </si>
  <si>
    <t>ZEBRA PIAS AW INOX A2 TFP - 4,2 X 22</t>
  </si>
  <si>
    <t>TF42X32</t>
  </si>
  <si>
    <t>ZEBRA PIAS AW INOX A2 TFP - 4,2 X 32</t>
  </si>
  <si>
    <t>TF4505</t>
  </si>
  <si>
    <t>GABARIT DE TRACAGE AU SOL POUR F.72</t>
  </si>
  <si>
    <t>TF4518</t>
  </si>
  <si>
    <t>JEU DE FRAISES CARBURE 450 STANDARD</t>
  </si>
  <si>
    <t>TF48X16</t>
  </si>
  <si>
    <t>ZEBRA PIAS AW INOX A2 TFP - 4,8 X 16</t>
  </si>
  <si>
    <t>TF48X25</t>
  </si>
  <si>
    <t>ZEBRA PIAS AW INOX A2 TFP - 4,8 X 25</t>
  </si>
  <si>
    <t>TF48X60</t>
  </si>
  <si>
    <t>ZEBRA PIAS AW INOX A2 TFP - 4,8 X 60</t>
  </si>
  <si>
    <t>TF5X50</t>
  </si>
  <si>
    <t>ASSY 3.0 TF FP - A2 - AW 20 - 5X50</t>
  </si>
  <si>
    <t>TF5000C</t>
  </si>
  <si>
    <t>TRAIN DE FRAISES PR 5005 / 5013 ANC MOD</t>
  </si>
  <si>
    <t>TF5000X</t>
  </si>
  <si>
    <t>TRAIN DE FRAISES PR 5004 / 5013 NOUV MOD</t>
  </si>
  <si>
    <t>TG4501</t>
  </si>
  <si>
    <t>GABARIT DE TRACAGE POUR GACHE</t>
  </si>
  <si>
    <t>TH5X30</t>
  </si>
  <si>
    <t>VIS TH INOX A2 933 FT 5X30</t>
  </si>
  <si>
    <t>TH6X30</t>
  </si>
  <si>
    <t>VIS TH INOX A2 933 FT  6X30</t>
  </si>
  <si>
    <t>TIGFI10</t>
  </si>
  <si>
    <t>TIGE FILETEE M10  LG 1M</t>
  </si>
  <si>
    <t>600410537</t>
  </si>
  <si>
    <t>(CARTON DE 4 X 4,5 KG) TITALUB 120 (MICRO LUB.)</t>
  </si>
  <si>
    <t>TITALUB 120</t>
  </si>
  <si>
    <t>PR MICROLUBRIFICATION (COND. 4,5 KG X 6)</t>
  </si>
  <si>
    <t>600410858</t>
  </si>
  <si>
    <t>(CARTON DE 4 X 4,5 KG) TITALUB VG 60</t>
  </si>
  <si>
    <t>600410520</t>
  </si>
  <si>
    <t>(TONNELET DE 54 KG) TITALUB 120 (MICRO LUB.)</t>
  </si>
  <si>
    <t>600410841</t>
  </si>
  <si>
    <t>(TONNELET 54 KG) TITALUB VG60 (MICRO-LUB.)</t>
  </si>
  <si>
    <t>FFHZS264</t>
  </si>
  <si>
    <t>TETIERE LONGUE HZS264 ACIER ZINGUÉ POUR GE EFF-EFF</t>
  </si>
  <si>
    <t>TETIERE S264</t>
  </si>
  <si>
    <t>TETIERE LONGUE S264 ZINGUEE (JMC)/REF.06264 ALU</t>
  </si>
  <si>
    <t>TOTANOD</t>
  </si>
  <si>
    <t>TOTEM TEINTES ANODICS (5)</t>
  </si>
  <si>
    <t>TOTCLAS</t>
  </si>
  <si>
    <t>TOTEM TEINTES CLASSIQUES (21)</t>
  </si>
  <si>
    <t>TOTEM</t>
  </si>
  <si>
    <t>TOTEM    (PLAT 40X2  LG 8CM)</t>
  </si>
  <si>
    <t>TOTEXCL</t>
  </si>
  <si>
    <t>TOTEM TEINTES EXCLUSIVES (7)</t>
  </si>
  <si>
    <t>TOTMETA</t>
  </si>
  <si>
    <t>TOTEM TEINTES METALICS (7)</t>
  </si>
  <si>
    <t>FMS052823</t>
  </si>
  <si>
    <t>TRINGLES P/CREM.-POMPIER IGNIS 1250 (X2) RAL.9005</t>
  </si>
  <si>
    <t>TP4502</t>
  </si>
  <si>
    <t>GABARIT DE TRACAGE POUR PIVOT</t>
  </si>
  <si>
    <t>TP4503</t>
  </si>
  <si>
    <t>136 084</t>
  </si>
  <si>
    <t>CARNET DE TRAITES NORMALISEES</t>
  </si>
  <si>
    <t>0914J</t>
  </si>
  <si>
    <t>CARNET DE TRAITES NORMALISEES EXACOMPTA</t>
  </si>
  <si>
    <t>TRAITE</t>
  </si>
  <si>
    <t>TRANSFO</t>
  </si>
  <si>
    <t>TRANSFORMATEURS ELECTRIQUE 105 3 OUTPUT</t>
  </si>
  <si>
    <t>0520 T</t>
  </si>
  <si>
    <t>COUVERTURE IMPEGA PVC TRANSPARENTE 20/100°</t>
  </si>
  <si>
    <t>TRANSPONDEUR</t>
  </si>
  <si>
    <t>TRANSPONDEUR POUR CYLINDRE ELECTRONIQUE</t>
  </si>
  <si>
    <t>4601010TRZ</t>
  </si>
  <si>
    <t>CARTOUCHE PERENNATOR FA 101 TRANSLUCIDE  (REMPL. LE TREMSIL)</t>
  </si>
  <si>
    <t>136 702</t>
  </si>
  <si>
    <t>MANOFILD FORMAT A5 - 50 TRIPLICATA</t>
  </si>
  <si>
    <t>4640 B</t>
  </si>
  <si>
    <t>MANIFOLD FACTORY FORMAT A5 - 50 TRIPLICATA</t>
  </si>
  <si>
    <t>113 433</t>
  </si>
  <si>
    <t>BOITE DE 1000 TROMBONES NICKELES 30 MM</t>
  </si>
  <si>
    <t>0317 T</t>
  </si>
  <si>
    <t>BOITE DE 1000 TROMBONES LUTETIA 30 MM</t>
  </si>
  <si>
    <t>TR105</t>
  </si>
  <si>
    <t>*TUBE RECTANGULAIRE 100 X 50 X 3</t>
  </si>
  <si>
    <t>TR20X2</t>
  </si>
  <si>
    <t>*TUBE ROND DIAMETRE 20 X 2</t>
  </si>
  <si>
    <t>TUBALU ROND 60</t>
  </si>
  <si>
    <t>TUBE ALU ROND DIAMETRE 60 X EP.2 MM</t>
  </si>
  <si>
    <t>TUBALU ROND 80</t>
  </si>
  <si>
    <t>TUBE ALU ROND DIAMETRE 80 X EP.3 MM</t>
  </si>
  <si>
    <t>TR80X2</t>
  </si>
  <si>
    <t>*TUBE ROND DIAMETRE 80 X 2</t>
  </si>
  <si>
    <t>TSHIRTL</t>
  </si>
  <si>
    <t>T-SHIRT GN L</t>
  </si>
  <si>
    <t>TSHIRTM</t>
  </si>
  <si>
    <t>T-SHIRT GN M</t>
  </si>
  <si>
    <t>TSHIRXL</t>
  </si>
  <si>
    <t>T-SHIRT GN XL</t>
  </si>
  <si>
    <t>TSHIXXL</t>
  </si>
  <si>
    <t>T-SHIRT GN XXL</t>
  </si>
  <si>
    <t>GS10003A</t>
  </si>
  <si>
    <t>GEZE TS.1000 FORCE 3 AVEC BRAS SANS ARRET</t>
  </si>
  <si>
    <t>090355</t>
  </si>
  <si>
    <t>GS10003BL</t>
  </si>
  <si>
    <t>090357</t>
  </si>
  <si>
    <t>090956</t>
  </si>
  <si>
    <t>GS2000BNBL</t>
  </si>
  <si>
    <t>BRAS COMPAS PR FERME-PORTE GEZE TS2000V</t>
  </si>
  <si>
    <t>GS2000VBCA</t>
  </si>
  <si>
    <t>FERME-PORTE SANS BRAS GEZE TS 2000V</t>
  </si>
  <si>
    <t>090.370</t>
  </si>
  <si>
    <t>103913</t>
  </si>
  <si>
    <t>GS2000VBCBL</t>
  </si>
  <si>
    <t>090.372</t>
  </si>
  <si>
    <t>103917</t>
  </si>
  <si>
    <t>FERME- PORTE GSA/TS2000VBC F2-4 S/BRAS</t>
  </si>
  <si>
    <t>GS2000VSBN</t>
  </si>
  <si>
    <t>090.371</t>
  </si>
  <si>
    <t>111333</t>
  </si>
  <si>
    <t>100351</t>
  </si>
  <si>
    <t>FERME-PORTE GEZE TS3000VBC FR.OUV. S/BRAS</t>
  </si>
  <si>
    <t>GS3000VBC1015</t>
  </si>
  <si>
    <t>FERME-PORTE GEZE TS3000 VBC S/BRAS RAL.1015</t>
  </si>
  <si>
    <t>148837   (9010)</t>
  </si>
  <si>
    <t>FERME-PORTE GEZE TS3000VBC FR.OUV. S/BRAS RAL.9010</t>
  </si>
  <si>
    <t>100383</t>
  </si>
  <si>
    <t>CAPOT TS3000VBC</t>
  </si>
  <si>
    <t>CAPOT SEUL POUR FACADE BOITIER TS3000VBC</t>
  </si>
  <si>
    <t>GS4000SBA</t>
  </si>
  <si>
    <t>FERME-PORTE SANS BRAS GEZE TS 4000</t>
  </si>
  <si>
    <t>104114</t>
  </si>
  <si>
    <t>FERME-PORTE TS4000 F1-6EN S/BRAS ARGENT</t>
  </si>
  <si>
    <t>GS4000SBBL</t>
  </si>
  <si>
    <t>FERME PORTE SANS BRAS GEZE TS 4000</t>
  </si>
  <si>
    <t>104116</t>
  </si>
  <si>
    <t>FERME-PORTE TS4000 F1-6EN S/BRAS BLANC</t>
  </si>
  <si>
    <t>GEZE TS4000</t>
  </si>
  <si>
    <t>104115</t>
  </si>
  <si>
    <t>FERME-PORTE TS4000EN F1-6 S/BRAS NOIR</t>
  </si>
  <si>
    <t>104113</t>
  </si>
  <si>
    <t>UNITE D'ARRET PR BRAS COULISSE TS 5000G</t>
  </si>
  <si>
    <t>GS2000BCA</t>
  </si>
  <si>
    <t>BRAS A COULISSE GEZE TS2000/4000</t>
  </si>
  <si>
    <t>090.378</t>
  </si>
  <si>
    <t>BRAS A COULISSE GEZE 69648 PR TS 2000V</t>
  </si>
  <si>
    <t>104110</t>
  </si>
  <si>
    <t>BRAS A GLISSIERE GEZE TS2000/4000</t>
  </si>
  <si>
    <t>GS2000BCBL</t>
  </si>
  <si>
    <t>BRAS A COULISSE GEZE TS 2000/4000</t>
  </si>
  <si>
    <t>090.380</t>
  </si>
  <si>
    <t>BRAS A COULISSE GEZE 33089 PR TS 2000V</t>
  </si>
  <si>
    <t>104112</t>
  </si>
  <si>
    <t>BRAS GLISSIERE GSA TS2000VBC &amp; TS4000</t>
  </si>
  <si>
    <t>GS2000BCN</t>
  </si>
  <si>
    <t>090.379</t>
  </si>
  <si>
    <t>BRAS A COULISSE GEZE 33087 PR TS 2000V</t>
  </si>
  <si>
    <t>111335</t>
  </si>
  <si>
    <t>TS4500</t>
  </si>
  <si>
    <t>GABARIT DE TRACAGE POUR SERRURE,POIGNEE</t>
  </si>
  <si>
    <t>104077+079+082</t>
  </si>
  <si>
    <t>FR.SOL GEZE TS500 NV A90°+AXE CARRÉ+PL.INOX</t>
  </si>
  <si>
    <t>104061</t>
  </si>
  <si>
    <t>FERME-PORTE GEZE TS5000 F2-6EN S/BRAS</t>
  </si>
  <si>
    <t>100804   (9010)</t>
  </si>
  <si>
    <t>FERME-PORTE GEZE TS5000 F2-6EN S/BRAS RAL.9010</t>
  </si>
  <si>
    <t>104062</t>
  </si>
  <si>
    <t>CAPOT TS5000</t>
  </si>
  <si>
    <t>CAPOT SEUL POUR FACADE BOITIER TS5000</t>
  </si>
  <si>
    <t>104064</t>
  </si>
  <si>
    <t>BRAS GLISSIERE RIVETE TS3000/TS5000       (SS BOITIER=12,16)</t>
  </si>
  <si>
    <t>BRAS GLISSIERE RIVETE TS3000/TS5000</t>
  </si>
  <si>
    <t>GS5000BC1015</t>
  </si>
  <si>
    <t>BRAS COULISSE POUR F-P GEZE TS5000 RAL.1015</t>
  </si>
  <si>
    <t>100793   (9010)</t>
  </si>
  <si>
    <t>BRAS GLISSIERE RIVETE TS3000/5000 RAL.9010(SS BOITIER=12,16)</t>
  </si>
  <si>
    <t>BRAS GLISSIERE RIVETE TS3000/TS5000 RAL.9010</t>
  </si>
  <si>
    <t>104065</t>
  </si>
  <si>
    <t>104070</t>
  </si>
  <si>
    <t>FERME-PORTE GEZE TS 5000L SANS BRAS (INVERSÉ)</t>
  </si>
  <si>
    <t>1811754  (9016)</t>
  </si>
  <si>
    <t>104072</t>
  </si>
  <si>
    <t>104071</t>
  </si>
  <si>
    <t>SACHET VIS+CAPU</t>
  </si>
  <si>
    <t>SACHET VIS + CAPUCHON POUR GEZE TS 3000/5000</t>
  </si>
  <si>
    <t>SACHET VIS + CAPUCHON POUR GEZE TS3000/5000</t>
  </si>
  <si>
    <t>TS 510</t>
  </si>
  <si>
    <t>FERME-PORTE HAUT TS 510 AVEC BRAS GLISS.(= TS3000 + TS5000G)</t>
  </si>
  <si>
    <t>FERME-PORTE HAUT TS510 AVEC BRAS GLISS. (= TS3000 + TS5000G)</t>
  </si>
  <si>
    <t>GS550NV+AC+PI</t>
  </si>
  <si>
    <t>FR.SOL GEZE TS550 NV A90°+AXE CARRÉ+PL.INOX</t>
  </si>
  <si>
    <t>TS 610</t>
  </si>
  <si>
    <t>FERME-PORTE HAUT TS610 AVEC BRAS GLISS. (= TS5000 + TS5000G)</t>
  </si>
  <si>
    <t>TS68ABN</t>
  </si>
  <si>
    <t>FERME-PORTE DORMA TS 68 BRAS NORMAL</t>
  </si>
  <si>
    <t>D68BLBN</t>
  </si>
  <si>
    <t>D68NBN</t>
  </si>
  <si>
    <t>D68ABA</t>
  </si>
  <si>
    <t>FERME-PORTE DORMA TS 68 BRAS ARRET</t>
  </si>
  <si>
    <t>D68BLBA</t>
  </si>
  <si>
    <t>D68NBA</t>
  </si>
  <si>
    <t>TS72BAA</t>
  </si>
  <si>
    <t>FERME-PORTE DORMA TS 72 BRAS ARRET</t>
  </si>
  <si>
    <t>TS72BABL</t>
  </si>
  <si>
    <t>TS72BAN</t>
  </si>
  <si>
    <t>TS93 ARGENT</t>
  </si>
  <si>
    <t>FERME-PORTE DORMA TS93 BRAS GLISS. F2-5</t>
  </si>
  <si>
    <t>TS93 BLC</t>
  </si>
  <si>
    <t>TS93 NOIR</t>
  </si>
  <si>
    <t>T10X15C</t>
  </si>
  <si>
    <t>VIS INOX TOLE 10X15 TCL</t>
  </si>
  <si>
    <t>T10X15F</t>
  </si>
  <si>
    <t>VIS INOX T 10 X15,9 TFP</t>
  </si>
  <si>
    <t>1 47 10 159 0</t>
  </si>
  <si>
    <t>VTT FPZ 7982 4,8X15,9 A2</t>
  </si>
  <si>
    <t>T10X16T</t>
  </si>
  <si>
    <t>VIS T.10 X 15,9 TFP</t>
  </si>
  <si>
    <t>T10X20C</t>
  </si>
  <si>
    <t>VIS INOX 4,8X20 TCL</t>
  </si>
  <si>
    <t>T10X25C</t>
  </si>
  <si>
    <t>VIS INOX T 10 X 25,4 TCL</t>
  </si>
  <si>
    <t>1 49 10 254 0</t>
  </si>
  <si>
    <t>VT TBL POZ 7981 4,8X25,4 A2</t>
  </si>
  <si>
    <t>T10X25T</t>
  </si>
  <si>
    <t>VIS T.10 X 25,4 TCL</t>
  </si>
  <si>
    <t>1 49 10 317 0</t>
  </si>
  <si>
    <t>VTT BLPZ 7981 4,8X31,7 A2</t>
  </si>
  <si>
    <t>1 47 10 317 0</t>
  </si>
  <si>
    <t>VTT FPZ 7982 4,8X31,7 A2</t>
  </si>
  <si>
    <t>T10X32A</t>
  </si>
  <si>
    <t>VIS INOX T10X32 TC AUTOFOREUSE</t>
  </si>
  <si>
    <t>T10X38A</t>
  </si>
  <si>
    <t>VIS INOX T10X38TC AUTOFOREUSE</t>
  </si>
  <si>
    <t>T10X38C</t>
  </si>
  <si>
    <t>VIS INOX T 10 X 38 TCL</t>
  </si>
  <si>
    <t>1 49 10 380 0</t>
  </si>
  <si>
    <t>VT TBL POZ 7981 4,8X38 A2</t>
  </si>
  <si>
    <t>T10X38T</t>
  </si>
  <si>
    <t>VIS T.10 X 38 TCL</t>
  </si>
  <si>
    <t>T10X45C</t>
  </si>
  <si>
    <t>VIS INOX T10X45TBL</t>
  </si>
  <si>
    <t>T10X60C</t>
  </si>
  <si>
    <t>VIS INOX T10X60TCL</t>
  </si>
  <si>
    <t>VTTFP2A4,8X70</t>
  </si>
  <si>
    <t>VIS INOX T.4,8 X 70 TFP</t>
  </si>
  <si>
    <t>T100X20</t>
  </si>
  <si>
    <t>TUBE RECTANGULAIRE 100 X 20 X 2</t>
  </si>
  <si>
    <t>T100X20X2</t>
  </si>
  <si>
    <t>TR100X20X2</t>
  </si>
  <si>
    <t>TUBALU 100X40X2</t>
  </si>
  <si>
    <t>TUBE ALU RECTANGULAIRE 100 X 40 X 2</t>
  </si>
  <si>
    <t>T100X40</t>
  </si>
  <si>
    <t>TUBE RECTANGULAIRE 100 X 40 X 2</t>
  </si>
  <si>
    <t>TR100X40X2</t>
  </si>
  <si>
    <t>TUBE RECTANGULAIRE  100 X 40 X 2</t>
  </si>
  <si>
    <t>P23959</t>
  </si>
  <si>
    <t>T100X50</t>
  </si>
  <si>
    <t>TUBE RECTANGULAIRE 100 X 50 X 2</t>
  </si>
  <si>
    <t>T100X50GE JJG</t>
  </si>
  <si>
    <t>TUBALU 100X50X2</t>
  </si>
  <si>
    <t>TUBE ALU RECTANGULAIRE 100 X 50 X 2</t>
  </si>
  <si>
    <t>T100X50X2</t>
  </si>
  <si>
    <t>TR100X50X2</t>
  </si>
  <si>
    <t>TUBALU 100X50</t>
  </si>
  <si>
    <t>P28492</t>
  </si>
  <si>
    <t>T100X75</t>
  </si>
  <si>
    <t>*TUBE RECTANGULAIRE 100 X 75 X 3</t>
  </si>
  <si>
    <t>T120/10</t>
  </si>
  <si>
    <t>*TOLE PLANE2000X1000 EP15/10 **T120X10**</t>
  </si>
  <si>
    <t>T120X10</t>
  </si>
  <si>
    <t>TOLE PLANE 2000 X 1000 EP.15/10</t>
  </si>
  <si>
    <t>TOLE 2000X1000 EP.15/10 (TON BOIS UNIQ.)</t>
  </si>
  <si>
    <t>TUBALU 120X40X2</t>
  </si>
  <si>
    <t>TUBE ALU RECTANGULAIRE 120 X 40 X 2</t>
  </si>
  <si>
    <t>T120X40</t>
  </si>
  <si>
    <t>TUBE RECTANGULAIRE 120X40X2 (RENFORT)</t>
  </si>
  <si>
    <t>T125X12</t>
  </si>
  <si>
    <t>*TOLE 2500X1250 EP.15/10 **T2500/1**</t>
  </si>
  <si>
    <t>T125X15</t>
  </si>
  <si>
    <t>*TOLE 2500X1500 EP.15/10 **ABAND**</t>
  </si>
  <si>
    <t>T130X12</t>
  </si>
  <si>
    <t>TOLE PLANE 3000 X 1250 EP.15/10</t>
  </si>
  <si>
    <t>TOLE 3000X1250 EP.15/10 (TON BOIS UNIQ.)</t>
  </si>
  <si>
    <t>TOLE PLANE 3000X1250 EP.15/10</t>
  </si>
  <si>
    <t>TOLE 3000 X 1250 X 1,5</t>
  </si>
  <si>
    <t>T130X15</t>
  </si>
  <si>
    <t>*TOLE 3000X1500 EP.15/10 **T3000/1**</t>
  </si>
  <si>
    <t>T135X15</t>
  </si>
  <si>
    <t>*TOLE 3500X1500 EP.12/10 **T3515**</t>
  </si>
  <si>
    <t>T140X15</t>
  </si>
  <si>
    <t>*TOLE 4000X1500 EP 15/10 **T4000/1**</t>
  </si>
  <si>
    <t>T15X15</t>
  </si>
  <si>
    <t>TUBE CARRE 15 X 15 X 1,5</t>
  </si>
  <si>
    <t>F21710</t>
  </si>
  <si>
    <t>TC15X1,5</t>
  </si>
  <si>
    <t>T150X20</t>
  </si>
  <si>
    <t>TUBE RECT 150 X 20 EP 1,8</t>
  </si>
  <si>
    <t>T150X30</t>
  </si>
  <si>
    <t>TUBE RECT. 150X30X1,5 - SUR CONSULTATION</t>
  </si>
  <si>
    <t>T150X50</t>
  </si>
  <si>
    <t>TUBE RECTANGULAIRE 150 X 50 X 2,5</t>
  </si>
  <si>
    <t>TUBE RECTANGULAIRE 150X50 EP 2MM</t>
  </si>
  <si>
    <t>TUBE ALU 150 X 50 X 2,5</t>
  </si>
  <si>
    <t>23696</t>
  </si>
  <si>
    <t>TUBE RECTANGULAIRE 150 X 50 X 2</t>
  </si>
  <si>
    <t>TUBE REC 150X50</t>
  </si>
  <si>
    <t>T150X52</t>
  </si>
  <si>
    <t>TUBE RECT 150X50 EP 2,5MM **PRIX NET**</t>
  </si>
  <si>
    <t>T150X53</t>
  </si>
  <si>
    <t>TUBE RECTANGULAIRE 150X50 EP 3MM</t>
  </si>
  <si>
    <t>TUBALU 180X50X3</t>
  </si>
  <si>
    <t>TUBE ALU RECTANGULAIRE 180 X 50 X 3</t>
  </si>
  <si>
    <t>T20X10</t>
  </si>
  <si>
    <t>TUBE RECTANGULAIRE 20 X 10 EP 1,5 MM</t>
  </si>
  <si>
    <t>TUBALU 20X20</t>
  </si>
  <si>
    <t>TUBE ALU CARRÉ 20 X 20 X 1,5</t>
  </si>
  <si>
    <t>T20X20</t>
  </si>
  <si>
    <t>TUBE CARRE 20 X 20 X 1,5</t>
  </si>
  <si>
    <t>TUBE ALU 20X20</t>
  </si>
  <si>
    <t>TUBE ALU CARRE 20 X 20 X 1,5</t>
  </si>
  <si>
    <t>4213</t>
  </si>
  <si>
    <t>TC20X1,5</t>
  </si>
  <si>
    <t>P29438R</t>
  </si>
  <si>
    <t>T2000/1</t>
  </si>
  <si>
    <t>TOLE 2000X1000 EP.15/10 (LAQUE UNIQU.)</t>
  </si>
  <si>
    <t>TOLE 2000 X 1000 EP.15/10</t>
  </si>
  <si>
    <t>T230/15</t>
  </si>
  <si>
    <t>TOLE 2000X3000 EP 15/10 POUR LC100</t>
  </si>
  <si>
    <t>T25X25</t>
  </si>
  <si>
    <t>TUBE CARRE 25 X 25 X 2</t>
  </si>
  <si>
    <t>F21329</t>
  </si>
  <si>
    <t>TC25X2</t>
  </si>
  <si>
    <t>P23421R</t>
  </si>
  <si>
    <t>TOLE 2,5 X 1,25</t>
  </si>
  <si>
    <t>ALLIAGE AG06 - H24 EP. 15/10 FILMEE 1 FACE</t>
  </si>
  <si>
    <t>T2500/1</t>
  </si>
  <si>
    <t>TOLE 2500 X 1250 EP.15/10</t>
  </si>
  <si>
    <t>ALLIAGE A5 - H24  EP. 15/10 FILMEE 1 FACE</t>
  </si>
  <si>
    <t>T2500/2</t>
  </si>
  <si>
    <t>TOLE 2500 X 1250 EP.1,5  DE 50 A 149 M2</t>
  </si>
  <si>
    <t>T2500/3</t>
  </si>
  <si>
    <t>TOLE 2500 X 1250 EP.1,5  DE 150 A 249 M2</t>
  </si>
  <si>
    <t>T2500/4</t>
  </si>
  <si>
    <t>TOLE 2500 X 1250 EP.1,5  DE 250 M2 ET +</t>
  </si>
  <si>
    <t>T3X13C</t>
  </si>
  <si>
    <t>VIS INOX T 2,9X13 POZY POUR 7032 ET 7033</t>
  </si>
  <si>
    <t>TUBE ALU 30X10</t>
  </si>
  <si>
    <t>TUBE ALU RECT. 30 X 10 X 1,5</t>
  </si>
  <si>
    <t>TUBALU 30 X 15</t>
  </si>
  <si>
    <t>TUBE ALU 30 X 15 X 1,5</t>
  </si>
  <si>
    <t>T30X15</t>
  </si>
  <si>
    <t>TUBALU 30X20X2</t>
  </si>
  <si>
    <t>TUBE ALU RECTANGULAIRE 30 X 20 X 2</t>
  </si>
  <si>
    <t>T30X20</t>
  </si>
  <si>
    <t>TUBE RECTANGULAIRE 30 X 20 X 1,5</t>
  </si>
  <si>
    <t>TUBALU 30X30X2</t>
  </si>
  <si>
    <t>TUBE CARRE ALU 30 X 30 X 2</t>
  </si>
  <si>
    <t>T30X30</t>
  </si>
  <si>
    <t>TUBE 30 X 30 POUR RENFORT SERTISSAGE PSD</t>
  </si>
  <si>
    <t>T30X30X2</t>
  </si>
  <si>
    <t>TUBE CARRE 30 X 30 X 2</t>
  </si>
  <si>
    <t>F20220</t>
  </si>
  <si>
    <t>TC30X1,5</t>
  </si>
  <si>
    <t>TUBE 30X30X2</t>
  </si>
  <si>
    <t>P29863</t>
  </si>
  <si>
    <t>T3000/1</t>
  </si>
  <si>
    <t>TOLE 3000 X 1500 EP.15/10</t>
  </si>
  <si>
    <t>TOLE 3 X 1,5 M</t>
  </si>
  <si>
    <t>ALLIAGE AG06 _ H24 EP. 15/10 FILMEE 1 FACE</t>
  </si>
  <si>
    <t>ALLIAGE A5 - H24 - EP. 15/10 FILMEE 1 FACE</t>
  </si>
  <si>
    <t>TOLE 3000 X 1500 X 1,5 FLEX (PLIAGE SANS CRAQUELURE)</t>
  </si>
  <si>
    <t>T3000/2</t>
  </si>
  <si>
    <t>TOLE 3000 X 1500 EP.1,5  DE 50 A 149 M2</t>
  </si>
  <si>
    <t>T3000/3</t>
  </si>
  <si>
    <t>TOLE 3000 X 1500 EP.1,5  DE 150 A 249 M2</t>
  </si>
  <si>
    <t>T3000/4</t>
  </si>
  <si>
    <t>TOLE 3000 X 1500 EP.1,5  DE 250 M2 ET +</t>
  </si>
  <si>
    <t>T3515</t>
  </si>
  <si>
    <t>*TOLE 3500 X 1500 EP 12/10</t>
  </si>
  <si>
    <t>T4X13C</t>
  </si>
  <si>
    <t>VIS INOX T4X13 POZY</t>
  </si>
  <si>
    <t>VTTFP2A2,9X19</t>
  </si>
  <si>
    <t>VIS INOX T 2,9X19 TFP POZIDRIV</t>
  </si>
  <si>
    <t>1 47 04 095 0</t>
  </si>
  <si>
    <t>VTT FPZ 7982 2,9X9,5 A2</t>
  </si>
  <si>
    <t>TUBALU 40X15X2</t>
  </si>
  <si>
    <t>TUBE ALU RECTANGULAIRE 40 X 15 X 2</t>
  </si>
  <si>
    <t>T40X20</t>
  </si>
  <si>
    <t>TUBE RECTANGULAIRE 40 X 20 X 1,5</t>
  </si>
  <si>
    <t>4379</t>
  </si>
  <si>
    <t>T40X20 GE JJG</t>
  </si>
  <si>
    <t>TUBALU 40X20X2</t>
  </si>
  <si>
    <t>TUBE RECTANGULAIRE 40 X 20 X 2</t>
  </si>
  <si>
    <t>4206</t>
  </si>
  <si>
    <t>TR40X20X1,5</t>
  </si>
  <si>
    <t>TUBE ALU RECTANGULAIRE 40 X 20 X 2</t>
  </si>
  <si>
    <t>P20565</t>
  </si>
  <si>
    <t>T40X40</t>
  </si>
  <si>
    <t>TUBE CARRE 40 X 40 X 2</t>
  </si>
  <si>
    <t>TUBE ALU 40X40</t>
  </si>
  <si>
    <t>TUBE ALU CARRE 40 X 40 X 2</t>
  </si>
  <si>
    <t>T40X40X2</t>
  </si>
  <si>
    <t>F20227</t>
  </si>
  <si>
    <t>4224</t>
  </si>
  <si>
    <t>TC40X2</t>
  </si>
  <si>
    <t>TUBALU 40X40X2</t>
  </si>
  <si>
    <t>P12813R</t>
  </si>
  <si>
    <t>T4000/1</t>
  </si>
  <si>
    <t>TOLE 4000 X 1500 EP.15/10 (SUR CONSUL.)</t>
  </si>
  <si>
    <t>T4000/2</t>
  </si>
  <si>
    <t>TOLE 4000 X 1500 X 1,5 (2)</t>
  </si>
  <si>
    <t>T4000/3</t>
  </si>
  <si>
    <t>TOLE 4000 X 1500 X 1,5 (3)</t>
  </si>
  <si>
    <t>T4000/4</t>
  </si>
  <si>
    <t>TOLE 4000 X 1500 X 1,5 (4)</t>
  </si>
  <si>
    <t>T4012/1</t>
  </si>
  <si>
    <t>TOLE 4000 X 1250 X 1,5              AG06</t>
  </si>
  <si>
    <t>T4012/2</t>
  </si>
  <si>
    <t>TOLE 4000 X 1250 X 1,5 (2)          AG06</t>
  </si>
  <si>
    <t>T4012/3</t>
  </si>
  <si>
    <t>TOLE 4000 X 1250 X 1,5 (3)          AG06</t>
  </si>
  <si>
    <t>T4012/4</t>
  </si>
  <si>
    <t>TOLE 4000 X 1250 X 1,5 (4)          AG06</t>
  </si>
  <si>
    <t>T45X25</t>
  </si>
  <si>
    <t>TUBE RECTANGULAIRE 45 X 25 X 2</t>
  </si>
  <si>
    <t>TUBALU 45X25</t>
  </si>
  <si>
    <t>TUBE RECTANGULAIRE ALU 45 X 25 X 1,5</t>
  </si>
  <si>
    <t>F20299</t>
  </si>
  <si>
    <t>00169</t>
  </si>
  <si>
    <t>TREC45X25X1,5</t>
  </si>
  <si>
    <t>TUBE RECTANGULAIRE 45 X 25 X 1,5</t>
  </si>
  <si>
    <t>T45X45</t>
  </si>
  <si>
    <t>TUBE CARRE 45 X 45 X 2</t>
  </si>
  <si>
    <t>T50X25</t>
  </si>
  <si>
    <t>TUBE RECTANGULAIRE 50 X 25 X 2</t>
  </si>
  <si>
    <t>F21191</t>
  </si>
  <si>
    <t>7059</t>
  </si>
  <si>
    <t>TR50X25X2</t>
  </si>
  <si>
    <t>P15714</t>
  </si>
  <si>
    <t>TUBE RECTANGULAIRE 50 X 30 X 1,5</t>
  </si>
  <si>
    <t>T50X50</t>
  </si>
  <si>
    <t>TUBE CARRE 50 X 50 X 2</t>
  </si>
  <si>
    <t>TUBALU 50X50X2</t>
  </si>
  <si>
    <t>TUBE ALU CARRE 50 X 50 X 2</t>
  </si>
  <si>
    <t>T50X50X2</t>
  </si>
  <si>
    <t>F20350</t>
  </si>
  <si>
    <t>TC50X2</t>
  </si>
  <si>
    <t>P24125R</t>
  </si>
  <si>
    <t>T55X55</t>
  </si>
  <si>
    <t>TUBE VARRE 55X55 EP 2 MM        (ELM_BS)</t>
  </si>
  <si>
    <t>T6X10TC</t>
  </si>
  <si>
    <t>VIS T.6 X 9,5 TC</t>
  </si>
  <si>
    <t>T6X16CA</t>
  </si>
  <si>
    <t>VIS AUTOPERCEUSE 3,5X16TBL(PR 4504/5304)</t>
  </si>
  <si>
    <t>T6X16FA</t>
  </si>
  <si>
    <t>VIS INOX 3,5X16 TETE FRAISEE AUTOFOREUSE</t>
  </si>
  <si>
    <t>T6X9C</t>
  </si>
  <si>
    <t>VIS INOX T6X9,5 TCL</t>
  </si>
  <si>
    <t>1 49 06 095 0</t>
  </si>
  <si>
    <t>VT TBL POZ 7981 3,5X9,5 A2</t>
  </si>
  <si>
    <t>TUBALU 60 X 30</t>
  </si>
  <si>
    <t>TUBE ALU RECT. 60 X 3O X 2</t>
  </si>
  <si>
    <t>T60X30</t>
  </si>
  <si>
    <t>TUBE RECTANGULAIRE 60 X 30 X 2</t>
  </si>
  <si>
    <t>TBE ALU 60X30</t>
  </si>
  <si>
    <t>TUBE 60 X 30 ALU</t>
  </si>
  <si>
    <t>TUBE ALU RECT. 60 X 30 X 2</t>
  </si>
  <si>
    <t>TR60X30X2</t>
  </si>
  <si>
    <t>TUBALU 60X40X2</t>
  </si>
  <si>
    <t>TUBE RECTANGULAIRE ALU 60 X 40 X 2</t>
  </si>
  <si>
    <t>TUBE ALU 60X40</t>
  </si>
  <si>
    <t>TUBE ALU 60X40X2</t>
  </si>
  <si>
    <t>T60X60</t>
  </si>
  <si>
    <t>TUBE CARRE 60 X 60 X 2</t>
  </si>
  <si>
    <t>TUBALU 60 X 60</t>
  </si>
  <si>
    <t>TUBE ALU CARRE 60 X 60 X 2</t>
  </si>
  <si>
    <t>F60694</t>
  </si>
  <si>
    <t>4217</t>
  </si>
  <si>
    <t>TC60X2</t>
  </si>
  <si>
    <t>TUBALU 60X60X2</t>
  </si>
  <si>
    <t>TUBE ALU 60 X 60 X 2</t>
  </si>
  <si>
    <t>P19488R</t>
  </si>
  <si>
    <t>VTTCLP2A3.9X13</t>
  </si>
  <si>
    <t>VIS TÔLE TCL POZ A2 3,9X13 DIN7981</t>
  </si>
  <si>
    <t>T7X13C</t>
  </si>
  <si>
    <t>VIS INOX A2  3,9 X 12,5 TC</t>
  </si>
  <si>
    <t>T7X15C</t>
  </si>
  <si>
    <t>VIS INOX T 7X15,9 TCL</t>
  </si>
  <si>
    <t>1 49 07 159 0</t>
  </si>
  <si>
    <t>VT TBL POZ 7981 3,9X15</t>
  </si>
  <si>
    <t>T7X15F</t>
  </si>
  <si>
    <t>VIS INOX T7X15,9 TFP</t>
  </si>
  <si>
    <t>12797239159</t>
  </si>
  <si>
    <t>VTT FPZ 7982 3,9X15,9 A2</t>
  </si>
  <si>
    <t>VTTFP2A3,9X16</t>
  </si>
  <si>
    <t>VIS INOX T3,9X16 TFP POZIDRIV</t>
  </si>
  <si>
    <t>T7X16TC</t>
  </si>
  <si>
    <t>VIS T.7 X 15,9 TCL</t>
  </si>
  <si>
    <t>T7X16TF</t>
  </si>
  <si>
    <t>VIS T.7 X 15,9 TFP</t>
  </si>
  <si>
    <t>T7X20F</t>
  </si>
  <si>
    <t>VIS INOX T7X20 TFP</t>
  </si>
  <si>
    <t>1550935</t>
  </si>
  <si>
    <t>VIS ACIER ZINGUÉ T3,9X22TFP             SP3/15-M3,9X22-GSW</t>
  </si>
  <si>
    <t>VTTCLP2A3.9X25</t>
  </si>
  <si>
    <t>VIS TOLE TCL POZ A2 3,9X25 DIN7981</t>
  </si>
  <si>
    <t>T7X25C</t>
  </si>
  <si>
    <t>VIS INOX T7X25,4 TCL</t>
  </si>
  <si>
    <t>1 49 07 254 0</t>
  </si>
  <si>
    <t>VT TBL POZ 7981 3,9X25,4 A2</t>
  </si>
  <si>
    <t>VTTFP2A3,9X25</t>
  </si>
  <si>
    <t>VIS INOX T3,9X25TFP POZIDRIV</t>
  </si>
  <si>
    <t>1 47 07 254 0</t>
  </si>
  <si>
    <t>VTT FPZ 7982 3,9X25,4 A2</t>
  </si>
  <si>
    <t>T7X25TC</t>
  </si>
  <si>
    <t>VIS T.7 X 25,4 TCL</t>
  </si>
  <si>
    <t>VT TCLPOZ3,9X38</t>
  </si>
  <si>
    <t>VIS TOLE TCLPOZ A2 3,9X38DIN7981</t>
  </si>
  <si>
    <t>T7X38C</t>
  </si>
  <si>
    <t>VIS TOLE 3,9X38TCL POZ</t>
  </si>
  <si>
    <t>VTTCTOA2 3,9X38</t>
  </si>
  <si>
    <t>VIS TOLE TC TORX A2 3,9X38 D 7981</t>
  </si>
  <si>
    <t>VTTFP2A3.9X38</t>
  </si>
  <si>
    <t>VIS TOLE TF POZ A2 3,9X38 DIN7982</t>
  </si>
  <si>
    <t>VIS 3,29X38</t>
  </si>
  <si>
    <t>VTTCLP2A3,9X10</t>
  </si>
  <si>
    <t>VIS TOLE TCLPOZ A2 3,9X10DIN965</t>
  </si>
  <si>
    <t>VTTFP2A3,9X10</t>
  </si>
  <si>
    <t>VIS INOX A2 T.3,9X9,5 TFP POZ DIN 7982</t>
  </si>
  <si>
    <t>T70X40</t>
  </si>
  <si>
    <t>TUBE 70X40 EP2 MR1500 (SUR CONSULTATION)</t>
  </si>
  <si>
    <t>T75X50</t>
  </si>
  <si>
    <t>TUBE 75X50X2</t>
  </si>
  <si>
    <t>T8X12C</t>
  </si>
  <si>
    <t>VIS INOX T 8X12,7 TCL</t>
  </si>
  <si>
    <t>1 49 08 127 0</t>
  </si>
  <si>
    <t>VT TBL POZ 7981 4,2X12,7 A2</t>
  </si>
  <si>
    <t>T8X13TC</t>
  </si>
  <si>
    <t>VIS T.8 X 12,7 TCL</t>
  </si>
  <si>
    <t>T 8X15,9 TC</t>
  </si>
  <si>
    <t>VT TC POZI INOX N°8X15,9 COND.BOITE DE 500</t>
  </si>
  <si>
    <t>T8X15C</t>
  </si>
  <si>
    <t>VIS INOX T 8X15,9 TCL</t>
  </si>
  <si>
    <t>1 49 08 159 0</t>
  </si>
  <si>
    <t>VT TBL POZ 7981 4,2X15,9 A2  BOITE DE 500</t>
  </si>
  <si>
    <t>T8X15F</t>
  </si>
  <si>
    <t>VIS INOX T8X15,9 TETE FRAISEE</t>
  </si>
  <si>
    <t>T8X16F</t>
  </si>
  <si>
    <t>VIS T.8 X 15,9 TFP</t>
  </si>
  <si>
    <t>T8X16FA</t>
  </si>
  <si>
    <t>VIS AUTOPERCEUSE 4,2X16 TETE FRAISEE</t>
  </si>
  <si>
    <t>T8X16TC</t>
  </si>
  <si>
    <t>VIS T.8 X 15,9 TCL</t>
  </si>
  <si>
    <t>T8X16TR</t>
  </si>
  <si>
    <t>VIS AUTOPERCEUSE 4,2X16 TETE RONDE</t>
  </si>
  <si>
    <t>VTTCLP2A4,2X19</t>
  </si>
  <si>
    <t>VIX TOLE INOX A2 4,2X19TCL POZIDRIV</t>
  </si>
  <si>
    <t>T8X19C</t>
  </si>
  <si>
    <t>VIS INOX T 8X19 TCL POZ</t>
  </si>
  <si>
    <t>1 49 02 190 0</t>
  </si>
  <si>
    <t>VT TBL POZ 7981 4,2X19</t>
  </si>
  <si>
    <t>TEKTCLP2A4.2X19</t>
  </si>
  <si>
    <t>VIS INOX T4,2X19TCL POZIDRIV AUTOFOREUSE</t>
  </si>
  <si>
    <t>T8X19CA</t>
  </si>
  <si>
    <t>VIS INOX T8X19TC AUTOFOREUSE</t>
  </si>
  <si>
    <t>T8X19TC</t>
  </si>
  <si>
    <t>VIS T.8 X 19 TCL</t>
  </si>
  <si>
    <t>961425</t>
  </si>
  <si>
    <t>VT-CL Z DIN7981C 4,2X25</t>
  </si>
  <si>
    <t>T8X25C</t>
  </si>
  <si>
    <t>VIS INOX T 8X25,4 TCL</t>
  </si>
  <si>
    <t>1 49 08 254 0</t>
  </si>
  <si>
    <t>A2 VTTBLPZ 4,2X25,4  DIN7981</t>
  </si>
  <si>
    <t>T8X25F</t>
  </si>
  <si>
    <t>VIS INOX 8 X 25,4 TFP</t>
  </si>
  <si>
    <t>T8X25TC</t>
  </si>
  <si>
    <t>VIS T.8 X 25,4 TCL</t>
  </si>
  <si>
    <t>T8X31C</t>
  </si>
  <si>
    <t>VIS INOX T 8X31,7 TCL</t>
  </si>
  <si>
    <t>12797142317</t>
  </si>
  <si>
    <t>VT TBL POZ 7981 4,2X31,7 A2</t>
  </si>
  <si>
    <t>1 47 08 317 0</t>
  </si>
  <si>
    <t>VTT FPZ 7982 4,2X31,7 A2</t>
  </si>
  <si>
    <t>T8X32TC</t>
  </si>
  <si>
    <t>VIS T.8X31,7 TCL</t>
  </si>
  <si>
    <t>T8X38C</t>
  </si>
  <si>
    <t>VIS INOX T 8X38 TCL</t>
  </si>
  <si>
    <t>12797142380</t>
  </si>
  <si>
    <t>VT TBL POZ 7981 4,2X38 A2</t>
  </si>
  <si>
    <t>VTCL6LOB4,2X38</t>
  </si>
  <si>
    <t>V.TOLE CYL LARGE 6 LOB DIN7981 A2 4,2X38</t>
  </si>
  <si>
    <t>VTTCLT2A4.2X38</t>
  </si>
  <si>
    <t>VIS TOLE TCL TORX 6 LOB A2 4.2X38 D 7981</t>
  </si>
  <si>
    <t>7981-2-4.2X38X</t>
  </si>
  <si>
    <t>VIS INOX VT TCL-X DIN7981C D.4,2X38 A2</t>
  </si>
  <si>
    <t>7981 XA2 4,2X38</t>
  </si>
  <si>
    <t>VIS INOX T 4,2X38 TETE CYL EMPREINTE TORX</t>
  </si>
  <si>
    <t>T8X38TC</t>
  </si>
  <si>
    <t>VIS T.8 X 38 TC</t>
  </si>
  <si>
    <t>VTTCLP2A4,2X50</t>
  </si>
  <si>
    <t>VIS TOLE INOX A2 4,2X50TCL POZIDRIV</t>
  </si>
  <si>
    <t>7981-2-4.2X50Z</t>
  </si>
  <si>
    <t>VT TCL-Z DIN7981C 4,2X50 A2</t>
  </si>
  <si>
    <t>VTTCLT2A4,2X50</t>
  </si>
  <si>
    <t>VIS TOLE TC TORK A2 4,2 X 50 DIN 7981</t>
  </si>
  <si>
    <t>4,2X50TORX BPTP</t>
  </si>
  <si>
    <t>VIS INOX A2 4,2X50 TORX T20 BOUT PILOTE/TÊTE POÉLIER</t>
  </si>
  <si>
    <t>T8X60TC</t>
  </si>
  <si>
    <t>VIS T.8 X 60 TCL</t>
  </si>
  <si>
    <t>VTTFP2A4,2X70</t>
  </si>
  <si>
    <t>VIS INOX T.4,2X70 TFP</t>
  </si>
  <si>
    <t>T8X80SP</t>
  </si>
  <si>
    <t>VIS INOX POUR POSE DE JALOUSIE</t>
  </si>
  <si>
    <t>T8X80TF</t>
  </si>
  <si>
    <t>T8X80ZJ</t>
  </si>
  <si>
    <t>VIS 4,8X80 ZING JAUNE</t>
  </si>
  <si>
    <t>T8X9,5C</t>
  </si>
  <si>
    <t>VIS INOX T 8X9,5 TCL</t>
  </si>
  <si>
    <t>TUBALU 80X20X2</t>
  </si>
  <si>
    <t>TUBE RECTANGULAIRE ALU 80 X 20 X 2</t>
  </si>
  <si>
    <t>T80X20</t>
  </si>
  <si>
    <t>TUBE RECTANGULAIRE 80 X 20 X 2</t>
  </si>
  <si>
    <t>TUBALU 80X40X2</t>
  </si>
  <si>
    <t>TUBE RECTANGULAIRE 80 X 40 X 2</t>
  </si>
  <si>
    <t>T80X40</t>
  </si>
  <si>
    <t>F20114</t>
  </si>
  <si>
    <t>4212</t>
  </si>
  <si>
    <t>TR80X40X2</t>
  </si>
  <si>
    <t>TUBE ALU RECTANGULAIRE 80 X 40 X 2</t>
  </si>
  <si>
    <t>P23958</t>
  </si>
  <si>
    <t>T80X50</t>
  </si>
  <si>
    <t>TUBE ALU 80 X 50 X 1,5</t>
  </si>
  <si>
    <t>TUBALU 80X80X2</t>
  </si>
  <si>
    <t>TUBE ALU CARRE 80 X 80 X 2</t>
  </si>
  <si>
    <t>T80X80</t>
  </si>
  <si>
    <t>TUBE CARRE 80 X 80 X 2</t>
  </si>
  <si>
    <t>F20852</t>
  </si>
  <si>
    <t>TC80X2</t>
  </si>
  <si>
    <t>P27688R</t>
  </si>
  <si>
    <t>T90X40</t>
  </si>
  <si>
    <t>RENFORT 90X40 MR1500 (SUR CONSULTATION)</t>
  </si>
  <si>
    <t>TUBE RECT 90X40 MR1500(SUR CONSULTATION)</t>
  </si>
  <si>
    <t>T90X90</t>
  </si>
  <si>
    <t>TUBE CARRE 90 X 90 X 2</t>
  </si>
  <si>
    <t>TC90X2</t>
  </si>
  <si>
    <t>UB26136</t>
  </si>
  <si>
    <t>USINAGE DE LA GACHE B26136 (BISEAUTAGE)</t>
  </si>
  <si>
    <t>UME120</t>
  </si>
  <si>
    <t>PROFIL MOUSSE PE U 1006120 (44/CARTON)</t>
  </si>
  <si>
    <t>UM100</t>
  </si>
  <si>
    <t>PROFIL MOUSSE U100 2 METRES (36/CARTONS)</t>
  </si>
  <si>
    <t>UM120</t>
  </si>
  <si>
    <t>PROFIL MOUSSE U120 2 METRES(22/CARTON)</t>
  </si>
  <si>
    <t>UM35</t>
  </si>
  <si>
    <t>PROFIL MOUSSE U25-35 2 METRES (120/CAR)</t>
  </si>
  <si>
    <t>UM45</t>
  </si>
  <si>
    <t>PROFIL MOUSSE U45 2 METRES (90/CARTON)</t>
  </si>
  <si>
    <t>UM60</t>
  </si>
  <si>
    <t>PROFIL MOUSSE U60 2 METRES (60/CARTON)</t>
  </si>
  <si>
    <t>U100X20</t>
  </si>
  <si>
    <t>U 100 X 20 X 2</t>
  </si>
  <si>
    <t>U12X17</t>
  </si>
  <si>
    <t>U DE RENFORT 12X17X2,5     LG 2500</t>
  </si>
  <si>
    <t>U12X17X2,5</t>
  </si>
  <si>
    <t>U DE RENFORT 12X17X12X2,5  LG.2500 MM   ACIER GALVA</t>
  </si>
  <si>
    <t>U 15X15X15X1,5</t>
  </si>
  <si>
    <t>"U" ALU 15 X 15 X 15 X 1,5</t>
  </si>
  <si>
    <t>U15X15</t>
  </si>
  <si>
    <t>U 15 X 15 X 1,5</t>
  </si>
  <si>
    <t>U ALU 15X15X15</t>
  </si>
  <si>
    <t>"U" ALU 15 X 15 X 15 _ EPAISSEUR 1,5</t>
  </si>
  <si>
    <t>F01187</t>
  </si>
  <si>
    <t>"U" 15 X 15 X 1,5</t>
  </si>
  <si>
    <t>4503</t>
  </si>
  <si>
    <t>U15X15X1,5</t>
  </si>
  <si>
    <t>"U" ALU 15 X 15 X 15 - EPAISSEUR 1,5</t>
  </si>
  <si>
    <t>U20X20</t>
  </si>
  <si>
    <t>*U 20 X 20 X 2 (** VOIR 461 **)</t>
  </si>
  <si>
    <t>F00996</t>
  </si>
  <si>
    <t>"U" 20 X 20 X 2</t>
  </si>
  <si>
    <t>U20X20X2</t>
  </si>
  <si>
    <t>P25689R</t>
  </si>
  <si>
    <t>U20X30</t>
  </si>
  <si>
    <t>U 20 X 30 X 2</t>
  </si>
  <si>
    <t>F00091</t>
  </si>
  <si>
    <t>"U" 20 X 30 X 2</t>
  </si>
  <si>
    <t>U20X30X2</t>
  </si>
  <si>
    <t>P29018R</t>
  </si>
  <si>
    <t>"U"ALU 25X25X2</t>
  </si>
  <si>
    <t>"U"ALU 25 X 25 X 2</t>
  </si>
  <si>
    <t>U25X25</t>
  </si>
  <si>
    <t>U 25 X 25 X 2</t>
  </si>
  <si>
    <t>F00999</t>
  </si>
  <si>
    <t>"U" 25 X 25 X 2</t>
  </si>
  <si>
    <t>4504</t>
  </si>
  <si>
    <t>U25X25X2</t>
  </si>
  <si>
    <t>P29623R</t>
  </si>
  <si>
    <t>U26X10</t>
  </si>
  <si>
    <t>U DE RENFORT 26X10X2,5  LONG 2500</t>
  </si>
  <si>
    <t>U26X10X2,5</t>
  </si>
  <si>
    <t>U DE RENFORT 10X26X10X2 LG:2500</t>
  </si>
  <si>
    <t>U30X20</t>
  </si>
  <si>
    <t>U 30 X 20 X 2</t>
  </si>
  <si>
    <t>F02423</t>
  </si>
  <si>
    <t>"U" 30 X 20 X 2</t>
  </si>
  <si>
    <t>U30X20X2</t>
  </si>
  <si>
    <t>U30X30</t>
  </si>
  <si>
    <t>U 30 X 30 X 2</t>
  </si>
  <si>
    <t>U40X20</t>
  </si>
  <si>
    <t>U 40 X 20 X 2</t>
  </si>
  <si>
    <t>F01004</t>
  </si>
  <si>
    <t>"U" 40 X 20 X 2</t>
  </si>
  <si>
    <t>U40X20X2</t>
  </si>
  <si>
    <t>P29618R</t>
  </si>
  <si>
    <t>U50X25</t>
  </si>
  <si>
    <t>"U" 50 X 25</t>
  </si>
  <si>
    <t>VALISES</t>
  </si>
  <si>
    <t>VALISE DE MAQUETTES 7000</t>
  </si>
  <si>
    <t>VILM5X12.2</t>
  </si>
  <si>
    <t>VIS ALU 5X12,2TF 6 PANS CREUX (POUR 40317)</t>
  </si>
  <si>
    <t>VAXTRPZ05X016</t>
  </si>
  <si>
    <t>VIS AGGLO VBA SPAX TR POZ.ZG 05X016</t>
  </si>
  <si>
    <t>VIS AGGLO 5X70F</t>
  </si>
  <si>
    <t>VIS AGGLO 5X70 TF FIL/TOTAL POZI AC.ZINGUE BICHROMATE</t>
  </si>
  <si>
    <t>VB52B70</t>
  </si>
  <si>
    <t>VALISES MAQUETTE 52 70</t>
  </si>
  <si>
    <t>V DIAB 25MM S/T</t>
  </si>
  <si>
    <t>VIS INOX "DIABOLO" LG:25 MM SOUS TÊTE PR POF 32145</t>
  </si>
  <si>
    <t>TTEMS600</t>
  </si>
  <si>
    <t>VENTOUSE APPLIQUE 300 KG 12/24V DC</t>
  </si>
  <si>
    <t>VENTOUSE + FIX.</t>
  </si>
  <si>
    <t>VENTOUSE SEULE+FIXATION PR BANDEAU-VENTOUSE</t>
  </si>
  <si>
    <t>P 335 ER</t>
  </si>
  <si>
    <t>105 725</t>
  </si>
  <si>
    <t>LOT DE 3000 GOBELETS BLANCS EN PLASTIQUE</t>
  </si>
  <si>
    <t>6558 X</t>
  </si>
  <si>
    <t>LOT DE 500 GOBELETS OPAQUES</t>
  </si>
  <si>
    <t>3511002</t>
  </si>
  <si>
    <t>LOT DE 1000 GOBELETS BLANCS EN PLASTIQUE</t>
  </si>
  <si>
    <t>720213</t>
  </si>
  <si>
    <t>LOT 3000 GOBELETS BLANCS 20/22 CL PLASTIQUE</t>
  </si>
  <si>
    <t>VHB</t>
  </si>
  <si>
    <t>VHB TAPE ASSEMBLY</t>
  </si>
  <si>
    <t>SEPDBL0100I</t>
  </si>
  <si>
    <t>VIS DIABOLO POUR POM 26094</t>
  </si>
  <si>
    <t>VISFOUR</t>
  </si>
  <si>
    <t>VIS FOURNIE PAR CAT</t>
  </si>
  <si>
    <t>VIS10PL</t>
  </si>
  <si>
    <t>VIS NUANCIER 10-20 PLAQUETTES</t>
  </si>
  <si>
    <t>VIS20PL</t>
  </si>
  <si>
    <t>VIS NUANCIER 20-30 PLAQUETTES</t>
  </si>
  <si>
    <t>VLR01</t>
  </si>
  <si>
    <t>RECEPTEUR 2 ZONES SPOT LED ENCAST PLAFON</t>
  </si>
  <si>
    <t>VLR05</t>
  </si>
  <si>
    <t>CONVERTISSEUR RECEPTEUR ECOLED DIMMABLE</t>
  </si>
  <si>
    <t>VMA501</t>
  </si>
  <si>
    <t>CAPOT POUR TRAVERSE 561 EN 1M08</t>
  </si>
  <si>
    <t>3309552</t>
  </si>
  <si>
    <t>ENTREE AIR AUTO-REGL. ACOUSTIQUE ESEA 30    IVOIRE</t>
  </si>
  <si>
    <t>3309505</t>
  </si>
  <si>
    <t>ENTREE AIR AUTO-REGL. ACOUSTIQUE ESEA 30    BLANC</t>
  </si>
  <si>
    <t>VMC ACOUST.39DB</t>
  </si>
  <si>
    <t>VMC ACOUSTIQUE 39 DB</t>
  </si>
  <si>
    <t>3309581</t>
  </si>
  <si>
    <t>ENTREE AIR AUTO-REGL. ACOUSTIQUE ESEA 30    NOIR</t>
  </si>
  <si>
    <t>3309590</t>
  </si>
  <si>
    <t>ENTREE D'AIR HYGROREGLABLE ISOLA HY</t>
  </si>
  <si>
    <t>A6002</t>
  </si>
  <si>
    <t>VMC HYGROREGLABLE</t>
  </si>
  <si>
    <t>3309591</t>
  </si>
  <si>
    <t>VMC HYGROREGL.</t>
  </si>
  <si>
    <t>ENTREE D'AIR HYGROREGLABLE KIT AERA HY+CE2A</t>
  </si>
  <si>
    <t>111952</t>
  </si>
  <si>
    <t>VMC COMPLETE INT ET EXT 45 M3/H</t>
  </si>
  <si>
    <t>VMC COMPLETE INT. ET EXT. 45 M3/H        (INT 2,10+EXT 0,75)</t>
  </si>
  <si>
    <t>VMC 45 M3/H</t>
  </si>
  <si>
    <t>VOM</t>
  </si>
  <si>
    <t>ANGLE VOLET MIXTE CLIMAT BLANC RAL.9010</t>
  </si>
  <si>
    <t>ANGLE VOLET MIXTE CLIMAT TEINTE BOIS</t>
  </si>
  <si>
    <t>ANGLE VOLET MIXTE CLIMAT RAL.5003 OU 6021</t>
  </si>
  <si>
    <t>ANGLE VOLET MIXTE CLIMAT RAL.9840</t>
  </si>
  <si>
    <t>VOMAL</t>
  </si>
  <si>
    <t>MALETTE VOLET</t>
  </si>
  <si>
    <t>VOP</t>
  </si>
  <si>
    <t>ANGLE VOLET PLEIN CLIMAT BLANC RAL.9010</t>
  </si>
  <si>
    <t>ANGLE VOLET PLEIN CLIMAT TEINTE BOIS</t>
  </si>
  <si>
    <t>ANGLE VOLET PLEIN CLIMAT RAL.5014</t>
  </si>
  <si>
    <t>ANGLE VOLET PLEIN CLIMAT RAL.9840</t>
  </si>
  <si>
    <t>RB605 ART600.05</t>
  </si>
  <si>
    <t>VERIN POSE PR DORMANTS RUPT.(COND.5X200)/ PAR 5000 = REM +3%</t>
  </si>
  <si>
    <t>VISCOTENE VT800</t>
  </si>
  <si>
    <t>CG23A50L1200/</t>
  </si>
  <si>
    <t>CANAL EP 6 PLIS 18MM GORGE 23 AILES 50</t>
  </si>
  <si>
    <t>C4P.G120.A90.PR</t>
  </si>
  <si>
    <t>PROFIL U 120X90X2000MM PREDECOUP 50</t>
  </si>
  <si>
    <t>V2001</t>
  </si>
  <si>
    <t>VERRIN COLONNE DEPLACEE POUR PP2001</t>
  </si>
  <si>
    <t>V2002</t>
  </si>
  <si>
    <t>VERRIN COLONNE STANDARD POUR PP2002</t>
  </si>
  <si>
    <t>V3310</t>
  </si>
  <si>
    <t>VERIN + PLAQUE POUR OUTIL PP3310</t>
  </si>
  <si>
    <t>61835</t>
  </si>
  <si>
    <t>VIS SPT/9-S-7981-4,3X15 TC INOX</t>
  </si>
  <si>
    <t>706851</t>
  </si>
  <si>
    <t>VIS SPT/16-S-4,3X22 INOX A2</t>
  </si>
  <si>
    <t>731528   (9016)</t>
  </si>
  <si>
    <t>VIS AC.ZINGUE SPT/16-4,3X22 LAQUÉE 9016 (POUR PVC)</t>
  </si>
  <si>
    <t>1351882  (9005)</t>
  </si>
  <si>
    <t>VIS AC.ZINGUÉ SPT/16-4,3X22 LAQUÉE 9005 (POUR PVC)</t>
  </si>
  <si>
    <t>Q11003 BLANC</t>
  </si>
  <si>
    <t>VIS SFS SPT/19-4,3X25 RAL.9010 (483922)</t>
  </si>
  <si>
    <t>Q11003 BRUN</t>
  </si>
  <si>
    <t>VIS SFS SPT/19-4,3X25 RAL.8017 (669835)</t>
  </si>
  <si>
    <t>SPT/22-4,3X28GS</t>
  </si>
  <si>
    <t>VIS STP/22-4,3 X 28 GS ACIER BICHR. ZING.</t>
  </si>
  <si>
    <t>1085503</t>
  </si>
  <si>
    <t>VIS SPT/24-S-4,3X30 TF INOX</t>
  </si>
  <si>
    <t>WAQB910</t>
  </si>
  <si>
    <t>GACHE POUR OB INVERSE</t>
  </si>
  <si>
    <t>WEDI30</t>
  </si>
  <si>
    <t>PANNEAUX DE CONSTRUCTION WEDI BA30MM  DIM.600X2500</t>
  </si>
  <si>
    <t>STV-F2460/30 92</t>
  </si>
  <si>
    <t>SERRURE WINKHAUS STV-F2460/30 92/...M2</t>
  </si>
  <si>
    <t>W25023</t>
  </si>
  <si>
    <t>FILM ETIRABLE MACHINE BARRES 8KGS</t>
  </si>
  <si>
    <t>WIN315112</t>
  </si>
  <si>
    <t>SERRURE 3PTS CROCHETS 92/35 T.24X3 CLÉ STD</t>
  </si>
  <si>
    <t>WIN315122</t>
  </si>
  <si>
    <t>SERR.3PTS CROCHETS 92/35 T.24X3 REL.STD REF.2911713</t>
  </si>
  <si>
    <t>WIN950782</t>
  </si>
  <si>
    <t>ROULEAU PR SERR.WINKHAUS 4933814 AXE 35 MM</t>
  </si>
  <si>
    <t>WIN515112</t>
  </si>
  <si>
    <t>SERRURE WINKHAUS 5 PTS SANS RELEVAGE POUR S.5000</t>
  </si>
  <si>
    <t>XP2601G</t>
  </si>
  <si>
    <t>GOUJON</t>
  </si>
  <si>
    <t>XP2601M</t>
  </si>
  <si>
    <t>MOLETTE</t>
  </si>
  <si>
    <t>ZA00001</t>
  </si>
  <si>
    <t>POINÇON USINAGE OUVRANT  (PP2601A)</t>
  </si>
  <si>
    <t>ZA00002</t>
  </si>
  <si>
    <t>POINÇON DUO 3000 MULTIPOS.+SOCLE(PP3001)</t>
  </si>
  <si>
    <t>ZA00003</t>
  </si>
  <si>
    <t>POINÇON DUO MULTIPOSTE + SOCLE (PP5001B)</t>
  </si>
  <si>
    <t>ZA00004</t>
  </si>
  <si>
    <t>POINÇON USINAGE OUVRANT+SOCLE (PP2601A)</t>
  </si>
  <si>
    <t>ZA00005</t>
  </si>
  <si>
    <t>POINÇON 3000 NG MULTIPOS+SOCLE(PP3002A)</t>
  </si>
  <si>
    <t>ZA00006</t>
  </si>
  <si>
    <t>POINÇON DUO MULTIPOSTES + SOCLE(PP5001B)</t>
  </si>
  <si>
    <t>ZA00007</t>
  </si>
  <si>
    <t>POINÇON DUO NG MULTIPOSTE+SOCLE PP3002</t>
  </si>
  <si>
    <t>ZA00008</t>
  </si>
  <si>
    <t>POINÇON DUO MULTIPOSSTE+SOCLE PP5001</t>
  </si>
  <si>
    <t>ZA00009</t>
  </si>
  <si>
    <t>POINÇON USINAGE OUVRANT    PP2601</t>
  </si>
  <si>
    <t>ZA00010</t>
  </si>
  <si>
    <t>OUTIL PR EVAC. EQUERRE &amp; CAV(PP1101A)</t>
  </si>
  <si>
    <t>ZA00011</t>
  </si>
  <si>
    <t>POINÇON USINAGE OUVRANT DORMANT PP2605A</t>
  </si>
  <si>
    <t>ZA00012</t>
  </si>
  <si>
    <t>PRESSE MANUELLE TROU EQUER 50300 PM4000</t>
  </si>
  <si>
    <t>ZA00013</t>
  </si>
  <si>
    <t>ZA00014</t>
  </si>
  <si>
    <t>POINÇON DUO MULTI POSTE+SOCLE (PP5001B)</t>
  </si>
  <si>
    <t>ZA00015</t>
  </si>
  <si>
    <t>POINÇON 3000NG MULTIPOSTE+SOCLE(PP3002A)</t>
  </si>
  <si>
    <t>ZA00016</t>
  </si>
  <si>
    <t>POINÇON USINAGE OUVRANT        PP2601</t>
  </si>
  <si>
    <t>ZA00017</t>
  </si>
  <si>
    <t>POINÇON DUO MULTIPOSTE+SOCLE PP5001</t>
  </si>
  <si>
    <t>ZA00018</t>
  </si>
  <si>
    <t>ZA00019</t>
  </si>
  <si>
    <t>POINÇON USINAGE OUVANT DORMANT  PP2605A</t>
  </si>
  <si>
    <t>ZA00020</t>
  </si>
  <si>
    <t>USINAGE POSTES FIXES SUR JALOUSIE PP2001</t>
  </si>
  <si>
    <t>ZA00021</t>
  </si>
  <si>
    <t>USINAGE POSTES VARIABLES JALOUSIE PP2002</t>
  </si>
  <si>
    <t>ZA00022</t>
  </si>
  <si>
    <t>POINÇON USINAGE VERROU+ PEDALE PP2604A</t>
  </si>
  <si>
    <t>ZA00023</t>
  </si>
  <si>
    <t>POINÇON  USINAGE OUVRANT DORMANT PP2605</t>
  </si>
  <si>
    <t>ZA00024</t>
  </si>
  <si>
    <t>POINÇON USINAGE OUVRANT   PP2601</t>
  </si>
  <si>
    <t>ZA00025</t>
  </si>
  <si>
    <t>POINÇON USINAGE DORMANT&amp;TRAVERSE PP2602</t>
  </si>
  <si>
    <t>ZA00026</t>
  </si>
  <si>
    <t>POINÇON USINAGE OUVRANT + SOCLE  PP2601A</t>
  </si>
  <si>
    <t>ZA00027</t>
  </si>
  <si>
    <t>ZA00028</t>
  </si>
  <si>
    <t>POINÇON 3000NG MULITPOST+SOCLE  PP3002A</t>
  </si>
  <si>
    <t>ZA00029</t>
  </si>
  <si>
    <t>PONÇON DUO MULTIPOST + SOCLE   PP5001B</t>
  </si>
  <si>
    <t>ZA00030</t>
  </si>
  <si>
    <t>OUTIL USINAGE OUVRANT DORMANT (PP2605A)</t>
  </si>
  <si>
    <t>ZA00031</t>
  </si>
  <si>
    <t>USIN TRAV ET OUVRANT SERIE 240  PP2401</t>
  </si>
  <si>
    <t>ZA00032</t>
  </si>
  <si>
    <t>USINAGE POSTES FIXES JALOUSIE PP2001B</t>
  </si>
  <si>
    <t>ZA00033</t>
  </si>
  <si>
    <t>USIN POSTES VARIA JALOUS+PIGE PP2002C</t>
  </si>
  <si>
    <t>ZA00034</t>
  </si>
  <si>
    <t>POINÇON USINAGE OUVRANT+SOCLE  PP2601A</t>
  </si>
  <si>
    <t>ZA00035</t>
  </si>
  <si>
    <t>POINCON DUO 3000 MULTIPOSTE+SOCLE PP3001</t>
  </si>
  <si>
    <t>ZA00036</t>
  </si>
  <si>
    <t>POINCON DUO MULITPOSTE+SOCLE PP5001A</t>
  </si>
  <si>
    <t>ZA00037</t>
  </si>
  <si>
    <t>POINÇON USINAGE OUVRANT DORMANT PP2605</t>
  </si>
  <si>
    <t>ZA00038</t>
  </si>
  <si>
    <t>POINÇON DUO MULTIPOSTES+ SOCLE PP5001B</t>
  </si>
  <si>
    <t>ZA00039</t>
  </si>
  <si>
    <t>POINÇON USINAGE OUVRANT   PP 2601</t>
  </si>
  <si>
    <t>ZA00040</t>
  </si>
  <si>
    <t>POINÇON USINAGE DORMANT&amp;TRAVERSE  PP2602</t>
  </si>
  <si>
    <t>ZA00041</t>
  </si>
  <si>
    <t>ZA00042</t>
  </si>
  <si>
    <t>ZA00043</t>
  </si>
  <si>
    <t>POINÇON DUO MULTIPOSTE + SOCLE PP5001</t>
  </si>
  <si>
    <t>ZA00044</t>
  </si>
  <si>
    <t>POINÇON USINAGE OUVRANT+SOCLE(PP2601A)</t>
  </si>
  <si>
    <t>ZA00045</t>
  </si>
  <si>
    <t>POINÇON USIN DORM &amp; TRAV+ SOCLE(PP2602A)</t>
  </si>
  <si>
    <t>ZA00046</t>
  </si>
  <si>
    <t>POINÇON DUO MULTIPOSTE+SOCLE PP PP5001A</t>
  </si>
  <si>
    <t>ZA00047</t>
  </si>
  <si>
    <t>ZA00048</t>
  </si>
  <si>
    <t>POINÇON USIN DORM &amp; TRAV + SOCLE PP2602A</t>
  </si>
  <si>
    <t>ZA00052</t>
  </si>
  <si>
    <t>POINÇON DUO MULTIPOSTES+SOCLE PP5001B</t>
  </si>
  <si>
    <t>ZA00053</t>
  </si>
  <si>
    <t>POINÇON USIN DORMANT&amp;TRAVERSE PP2602A</t>
  </si>
  <si>
    <t>ZA00054</t>
  </si>
  <si>
    <t>POINÇON USINAGE OUVRANT  PP2601A</t>
  </si>
  <si>
    <t>ZA00055</t>
  </si>
  <si>
    <t>PRESSE MANUELLE TROU EQUER 50300  PM4000</t>
  </si>
  <si>
    <t>ZA00056</t>
  </si>
  <si>
    <t>POINÇON DUO MULTIPOSTE + SOCLE  PP5001</t>
  </si>
  <si>
    <t>ZA00057</t>
  </si>
  <si>
    <t>ZA00058</t>
  </si>
  <si>
    <t>OUTIL CREMONE SERIE 4000    PP4000</t>
  </si>
  <si>
    <t>ZA00059</t>
  </si>
  <si>
    <t>POINÇON 3000 NG MULTIP.+ SOCLE (PP3002A)</t>
  </si>
  <si>
    <t>ZA00060</t>
  </si>
  <si>
    <t>POINÇON USINAGE OUVRANT + SOCLE(PP2601A)</t>
  </si>
  <si>
    <t>ZA00061</t>
  </si>
  <si>
    <t>UISNAGE EVAC,EQUER,CAVALIER+SOCLE PP1101</t>
  </si>
  <si>
    <t>ZA00062</t>
  </si>
  <si>
    <t>ZA00063</t>
  </si>
  <si>
    <t>OUTIL CREMONE SERIE 4000   PP4000</t>
  </si>
  <si>
    <t>ZA00064</t>
  </si>
  <si>
    <t>POINÇON USINAGE VERROU  PP2604</t>
  </si>
  <si>
    <t>ZA00065</t>
  </si>
  <si>
    <t>PROTOTYPE  PP3000     PP3000P</t>
  </si>
  <si>
    <t>ZA00067</t>
  </si>
  <si>
    <t>POINÇONNAGE DES TROUS D'EQUERRES PP3456</t>
  </si>
  <si>
    <t>ZA00068</t>
  </si>
  <si>
    <t>POINÇON DUO MULTIPOSTES + SOCLE PP5001B</t>
  </si>
  <si>
    <t>ZA00070</t>
  </si>
  <si>
    <t>USIN EQUER,EVACU,TRAV,CAVAL+SOCLE PP1100</t>
  </si>
  <si>
    <t>ZA00071</t>
  </si>
  <si>
    <t>ZA00072</t>
  </si>
  <si>
    <t>ZA00073</t>
  </si>
  <si>
    <t>ZA00074</t>
  </si>
  <si>
    <t>OUTIL PR DRAIN&amp;DORM ECO SS SOCLE(PP2607)</t>
  </si>
  <si>
    <t>ZA00075</t>
  </si>
  <si>
    <t>USIN POSTES FIXES JALOUSIE PROTO PP2001P</t>
  </si>
  <si>
    <t>ZA00076</t>
  </si>
  <si>
    <t>OUTIL POSTE VARIABLE SUR JALOUSIE</t>
  </si>
  <si>
    <t>ZA00077</t>
  </si>
  <si>
    <t>ZA00078</t>
  </si>
  <si>
    <t>POINÇON USINAGE OUVRANT  PP2601</t>
  </si>
  <si>
    <t>ZA00079</t>
  </si>
  <si>
    <t>POIN DUO NG 3000 MULTIPOSTE+SOCLE PP3002</t>
  </si>
  <si>
    <t>ZA00080</t>
  </si>
  <si>
    <t>ZA00081</t>
  </si>
  <si>
    <t>ZA00082</t>
  </si>
  <si>
    <t>POIN 3000NG MULTIPOSTES+SOCLE PP3002A</t>
  </si>
  <si>
    <t>ZA00083</t>
  </si>
  <si>
    <t>POINÇON DUO MULTIPOSTES+SOCLE  PP5001B</t>
  </si>
  <si>
    <t>ZA00084</t>
  </si>
  <si>
    <t>ZA00085</t>
  </si>
  <si>
    <t>ZA00086</t>
  </si>
  <si>
    <t>POINÇON USINAGE OUVRANT DORMANT  PP2605A</t>
  </si>
  <si>
    <t>ZA00087</t>
  </si>
  <si>
    <t>ZA00088</t>
  </si>
  <si>
    <t>ZA00089</t>
  </si>
  <si>
    <t>ZA00090</t>
  </si>
  <si>
    <t>POINÇON DUO MULTIPOSTE+SOCLE PP5001A</t>
  </si>
  <si>
    <t>ZA00091</t>
  </si>
  <si>
    <t>ZA00092</t>
  </si>
  <si>
    <t>POINÇON DUO 3000 MULTIPOSTE+SOCLE PP3001</t>
  </si>
  <si>
    <t>ZA00093</t>
  </si>
  <si>
    <t>ZA00094</t>
  </si>
  <si>
    <t>OUTIL PR EVAC. EQU &amp; CAV (PP1101A)</t>
  </si>
  <si>
    <t>ZA00095</t>
  </si>
  <si>
    <t>ZA00097</t>
  </si>
  <si>
    <t>ZA00098</t>
  </si>
  <si>
    <t>ZA00099</t>
  </si>
  <si>
    <t>ZA00100</t>
  </si>
  <si>
    <t>ZA00101</t>
  </si>
  <si>
    <t>POINCON USIN DORM &amp; TRAV+SOCLE PP2602A</t>
  </si>
  <si>
    <t>ZA00102</t>
  </si>
  <si>
    <t>ZA00103</t>
  </si>
  <si>
    <t>OUTIL DRAINAGE SERIE 1000 (PP1000)</t>
  </si>
  <si>
    <t>ZA00104</t>
  </si>
  <si>
    <t>OUTIL PR EVAC EQUERRE ET CAV (PP1101A)</t>
  </si>
  <si>
    <t>ZA00105</t>
  </si>
  <si>
    <t>ZA00106</t>
  </si>
  <si>
    <t>ZA00107</t>
  </si>
  <si>
    <t>ZA00108</t>
  </si>
  <si>
    <t>ZA00109</t>
  </si>
  <si>
    <t>POINÇ.USIN DORMANT &amp; TRAV+SOCLE(PP2602A)</t>
  </si>
  <si>
    <t>ZA00110</t>
  </si>
  <si>
    <t>ZA00111</t>
  </si>
  <si>
    <t>ZA00112</t>
  </si>
  <si>
    <t>POINÇON USINAGE VERROU+PEDALE PP2604A</t>
  </si>
  <si>
    <t>ZA00113</t>
  </si>
  <si>
    <t>POINÇON USINAGE OUVRANT DORMANT PP2605B</t>
  </si>
  <si>
    <t>ZA00114</t>
  </si>
  <si>
    <t>ZA00115</t>
  </si>
  <si>
    <t>ZA00116</t>
  </si>
  <si>
    <t>ZA00117</t>
  </si>
  <si>
    <t>POINÇON DUO 3000 MULTIP.+SOCLE(PP3001)</t>
  </si>
  <si>
    <t>ZA00118</t>
  </si>
  <si>
    <t>PONÇON USINAGE OUVRANT DORMANT PP2605</t>
  </si>
  <si>
    <t>ZA00119</t>
  </si>
  <si>
    <t>ZA00120</t>
  </si>
  <si>
    <t>POINÇON 3000NG MULTIPOSTE+SOCLE PP3002A</t>
  </si>
  <si>
    <t>ZA00121</t>
  </si>
  <si>
    <t>ZA00123</t>
  </si>
  <si>
    <t>OUVRANTS VERTICAUX STANDARD  PP3015</t>
  </si>
  <si>
    <t>ZA00124</t>
  </si>
  <si>
    <t>ZA00125</t>
  </si>
  <si>
    <t>ZA00129</t>
  </si>
  <si>
    <t>ZA00130</t>
  </si>
  <si>
    <t>ZA00131</t>
  </si>
  <si>
    <t>ZA00132</t>
  </si>
  <si>
    <t>POINCON USINAGE OUVRANT+SOCLE (PP2601A)</t>
  </si>
  <si>
    <t>ZA00133</t>
  </si>
  <si>
    <t>POINCON 3000 NG MUTIPOSTE+SOCLE(PP3002A)</t>
  </si>
  <si>
    <t>ZA00134</t>
  </si>
  <si>
    <t>POINCON DUO MULTIPOSTE+SOCLE (PP5001B)</t>
  </si>
  <si>
    <t>ZA00135</t>
  </si>
  <si>
    <t>ZA00136</t>
  </si>
  <si>
    <t>ZA00137</t>
  </si>
  <si>
    <t>ZA00138</t>
  </si>
  <si>
    <t>ZA00139</t>
  </si>
  <si>
    <t>ZA00140</t>
  </si>
  <si>
    <t>ZA00141</t>
  </si>
  <si>
    <t>POINÇON DUO MULTIPST+SOCLE (PP5001B)</t>
  </si>
  <si>
    <t>ZA00142</t>
  </si>
  <si>
    <t>ZA00143</t>
  </si>
  <si>
    <t>POINÇON USINAGE OUVRANT (PP2601A)</t>
  </si>
  <si>
    <t>ZA00144</t>
  </si>
  <si>
    <t>POINCON USINAGE OUVRANT DORMANT (PP2605)</t>
  </si>
  <si>
    <t>ZA00145</t>
  </si>
  <si>
    <t>ZA00146</t>
  </si>
  <si>
    <t>ZA00147</t>
  </si>
  <si>
    <t>ZA00148</t>
  </si>
  <si>
    <t>POINÇON DUO MULTIPOSTE+ SOCLE PP5001B</t>
  </si>
  <si>
    <t>ZA00149</t>
  </si>
  <si>
    <t>ZA00150</t>
  </si>
  <si>
    <t>ZA00407</t>
  </si>
  <si>
    <t>KIT 3000N AVEC POSTEN°12 SS SOCLE PP3006</t>
  </si>
  <si>
    <t>ZA00408</t>
  </si>
  <si>
    <t>ZA00409</t>
  </si>
  <si>
    <t>ZA00410</t>
  </si>
  <si>
    <t>ZA00411</t>
  </si>
  <si>
    <t>POINÇON DUO MULTI POSTE+SOCLE(PP5001B)</t>
  </si>
  <si>
    <t>ZA00412</t>
  </si>
  <si>
    <t>POINÇON DUO MULTI POSTE+SOCLE(PP3001)</t>
  </si>
  <si>
    <t>ZA00413</t>
  </si>
  <si>
    <t>POINÇON USINAGE OUV 2600/3000(PP2601A)</t>
  </si>
  <si>
    <t>VIS ZEBRA PIAS INOX TCB 7504 2,9 X 13</t>
  </si>
  <si>
    <t>ZF39X38</t>
  </si>
  <si>
    <t>VIS ZINGUE TORX AUTOFOREUSE TFC39X38</t>
  </si>
  <si>
    <t>ZF48X25</t>
  </si>
  <si>
    <t>VIS A TOLE AW AC ZI TF - 4,8 X 25</t>
  </si>
  <si>
    <t>ZOO1041</t>
  </si>
  <si>
    <t>PP2605E+ SERIE S</t>
  </si>
  <si>
    <t>ZR01222</t>
  </si>
  <si>
    <t>OUTIL USINAGE TRINGLE EVOLUTION</t>
  </si>
  <si>
    <t>ZR01255</t>
  </si>
  <si>
    <t>ZR01258</t>
  </si>
  <si>
    <t>Z000001</t>
  </si>
  <si>
    <t>PP3456 POINCON TROU EQUERRE</t>
  </si>
  <si>
    <t>Z000002</t>
  </si>
  <si>
    <t>Z000003</t>
  </si>
  <si>
    <t>PP3015 OUVRANTS VERTIC STD</t>
  </si>
  <si>
    <t>Z000004</t>
  </si>
  <si>
    <t>PP3015 OUVRANTS VERTICAUX STD</t>
  </si>
  <si>
    <t>Z000005</t>
  </si>
  <si>
    <t>PP3017 DELARDAGE TRAVERSES</t>
  </si>
  <si>
    <t>Z000006</t>
  </si>
  <si>
    <t>Z000007</t>
  </si>
  <si>
    <t>PP3020 DRAINAGE CHEM ROULT ET CLAPETS</t>
  </si>
  <si>
    <t>Z000008</t>
  </si>
  <si>
    <t>Z000009</t>
  </si>
  <si>
    <t>PP2603 KIT MODIF OUTILS EXISTANTS</t>
  </si>
  <si>
    <t>Z000010</t>
  </si>
  <si>
    <t>Z000011</t>
  </si>
  <si>
    <t>SH0013 SOCLE 3 POSTES</t>
  </si>
  <si>
    <t>Z000012</t>
  </si>
  <si>
    <t>SH0011 SOCLE 1 POSTE</t>
  </si>
  <si>
    <t>Z000013</t>
  </si>
  <si>
    <t>SH0014 SOCLE 5 POSTES</t>
  </si>
  <si>
    <t>Z000014</t>
  </si>
  <si>
    <t>PP2001D USIN POSTE FIXE JALOUSIE 7/99</t>
  </si>
  <si>
    <t>Z000015</t>
  </si>
  <si>
    <t>PP2002E USIN POSTE VAR JAL + PIGE 7/99</t>
  </si>
  <si>
    <t>Z000016</t>
  </si>
  <si>
    <t>PP2604B + SOCLE</t>
  </si>
  <si>
    <t>Z000017</t>
  </si>
  <si>
    <t>Z000018</t>
  </si>
  <si>
    <t>Z000019</t>
  </si>
  <si>
    <t>Z000020</t>
  </si>
  <si>
    <t>Z000021</t>
  </si>
  <si>
    <t>Z000022</t>
  </si>
  <si>
    <t>Z000023</t>
  </si>
  <si>
    <t>Z000024</t>
  </si>
  <si>
    <t>Z000025</t>
  </si>
  <si>
    <t>Z000026</t>
  </si>
  <si>
    <t>Z000027</t>
  </si>
  <si>
    <t>Z000028</t>
  </si>
  <si>
    <t>Z000029</t>
  </si>
  <si>
    <t>Z000030</t>
  </si>
  <si>
    <t>Z000031</t>
  </si>
  <si>
    <t>Z000032</t>
  </si>
  <si>
    <t>Z000033</t>
  </si>
  <si>
    <t>OUTIL USIN TRAV EVAC EQUER CAVAL + SOCLE</t>
  </si>
  <si>
    <t>Z000034</t>
  </si>
  <si>
    <t>OUTIL USIN TRAV EVAC EQUER CAVAV + SOCLE</t>
  </si>
  <si>
    <t>Z000035</t>
  </si>
  <si>
    <t>Z000036</t>
  </si>
  <si>
    <t>Z000037</t>
  </si>
  <si>
    <t>Z000038</t>
  </si>
  <si>
    <t>Z000039</t>
  </si>
  <si>
    <t>Z000040</t>
  </si>
  <si>
    <t>Z000041</t>
  </si>
  <si>
    <t>Z000042</t>
  </si>
  <si>
    <t>Z000043</t>
  </si>
  <si>
    <t>Z000044</t>
  </si>
  <si>
    <t>Z000045</t>
  </si>
  <si>
    <t>Z000046</t>
  </si>
  <si>
    <t>Z000047</t>
  </si>
  <si>
    <t>Z000048</t>
  </si>
  <si>
    <t>OUTIL USIN EVAC EQUER &amp; CAVAL + SOCLE</t>
  </si>
  <si>
    <t>Z000049</t>
  </si>
  <si>
    <t>Z000050</t>
  </si>
  <si>
    <t>OUTIL USIN EVAC EQUERR &amp; CAVAL + SOCLE</t>
  </si>
  <si>
    <t>Z000051</t>
  </si>
  <si>
    <t>OUTIL USIN EVACUA EQUERR &amp; CAVAL + SOCLE</t>
  </si>
  <si>
    <t>Z000052</t>
  </si>
  <si>
    <t>OUTIL USIN EVAC EQUERR CAVAL + SOCLE</t>
  </si>
  <si>
    <t>Z000053</t>
  </si>
  <si>
    <t>Z000054</t>
  </si>
  <si>
    <t>Z000055</t>
  </si>
  <si>
    <t>USINAGE POSTE FIXE SUR JALOUSIE</t>
  </si>
  <si>
    <t>Z000056</t>
  </si>
  <si>
    <t>Z000057</t>
  </si>
  <si>
    <t>USINAGE POSTES FIXES JALOUSIE</t>
  </si>
  <si>
    <t>Z000058</t>
  </si>
  <si>
    <t>Z000059</t>
  </si>
  <si>
    <t>USINAGE POSTES VARIABLES JALOUSIE + PIGE</t>
  </si>
  <si>
    <t>Z000060</t>
  </si>
  <si>
    <t>Z000061</t>
  </si>
  <si>
    <t>USINAGE POSTES VRIABLES JALOUSIE + PIGE</t>
  </si>
  <si>
    <t>Z000062</t>
  </si>
  <si>
    <t>Z000063</t>
  </si>
  <si>
    <t>Z000064</t>
  </si>
  <si>
    <t>Z000065</t>
  </si>
  <si>
    <t>POINÇON USINAGE OUVRANT</t>
  </si>
  <si>
    <t>Z000066</t>
  </si>
  <si>
    <t>Z000067</t>
  </si>
  <si>
    <t>Z000068</t>
  </si>
  <si>
    <t>Z000069</t>
  </si>
  <si>
    <t>Z000070</t>
  </si>
  <si>
    <t>Z000071</t>
  </si>
  <si>
    <t>Z000072</t>
  </si>
  <si>
    <t>Z000073</t>
  </si>
  <si>
    <t>Z000074</t>
  </si>
  <si>
    <t>POINÇON USINAGE DORMANT ET TRAVERSE</t>
  </si>
  <si>
    <t>Z000075</t>
  </si>
  <si>
    <t>POINÇON USINAGE DORMANT &amp; TRAVERSE+SOCLE</t>
  </si>
  <si>
    <t>Z000076</t>
  </si>
  <si>
    <t>Z000077</t>
  </si>
  <si>
    <t>Z000078</t>
  </si>
  <si>
    <t>Z000079</t>
  </si>
  <si>
    <t>Z000080</t>
  </si>
  <si>
    <t>POINÇON USINAGE VERROU+PEDALE+SOCLE</t>
  </si>
  <si>
    <t>Z000081</t>
  </si>
  <si>
    <t>POINÇON USINAGE VERROU + PEDALE + SOCLE</t>
  </si>
  <si>
    <t>Z000082</t>
  </si>
  <si>
    <t>POINÇON USINAGE VERROU +PEDALE + SOCLE</t>
  </si>
  <si>
    <t>Z000083</t>
  </si>
  <si>
    <t>Z000084</t>
  </si>
  <si>
    <t>Z000085</t>
  </si>
  <si>
    <t>Z000086</t>
  </si>
  <si>
    <t>POINÇON USINAGE OUVRANT DORMANT + SOCLE</t>
  </si>
  <si>
    <t>Z000087</t>
  </si>
  <si>
    <t>Z000088</t>
  </si>
  <si>
    <t>Z000089</t>
  </si>
  <si>
    <t>Z000090</t>
  </si>
  <si>
    <t>Z000091</t>
  </si>
  <si>
    <t>Z000092</t>
  </si>
  <si>
    <t>Z000093</t>
  </si>
  <si>
    <t>Z000094</t>
  </si>
  <si>
    <t>Z000095</t>
  </si>
  <si>
    <t>OUTIL USIN OUVRANT TUBUL 2600S SS SOCLE</t>
  </si>
  <si>
    <t>Z000096</t>
  </si>
  <si>
    <t>Z000097</t>
  </si>
  <si>
    <t>Z000098</t>
  </si>
  <si>
    <t>Z000099</t>
  </si>
  <si>
    <t>POINÇON DUOTHERM 3000 MULTIPOSTE + SOCLE</t>
  </si>
  <si>
    <t>Z000100</t>
  </si>
  <si>
    <t>POINÇON 3000 NG MULTIPOSTE + SOCLE</t>
  </si>
  <si>
    <t>Z000101</t>
  </si>
  <si>
    <t>POINÇON 3000 NG MULTI POSTE + SOCLE</t>
  </si>
  <si>
    <t>Z000102</t>
  </si>
  <si>
    <t>Z000104</t>
  </si>
  <si>
    <t>OUTIL CREMONES OUTIL 4000</t>
  </si>
  <si>
    <t>Z000105</t>
  </si>
  <si>
    <t>Z000106</t>
  </si>
  <si>
    <t>Z000107</t>
  </si>
  <si>
    <t>Z000108</t>
  </si>
  <si>
    <t>Z000109</t>
  </si>
  <si>
    <t>Z000110</t>
  </si>
  <si>
    <t>Z000111</t>
  </si>
  <si>
    <t>Z000112</t>
  </si>
  <si>
    <t>POINÇON DUOTHERM MULTIPOSTE + SOCLE</t>
  </si>
  <si>
    <t>Z000113</t>
  </si>
  <si>
    <t>POINÇON DUOTHERM MULTI POSTES + SOCLE</t>
  </si>
  <si>
    <t>Z000114</t>
  </si>
  <si>
    <t>Z000115</t>
  </si>
  <si>
    <t>Z000116</t>
  </si>
  <si>
    <t>POINÇON DUOTHERM MULTIPOSTES + SOCLE</t>
  </si>
  <si>
    <t>Z000117</t>
  </si>
  <si>
    <t>Z000201</t>
  </si>
  <si>
    <t>OUTIL PROTO PR CHAS.A FRAPPE SANS SOCLE</t>
  </si>
  <si>
    <t>Z000202</t>
  </si>
  <si>
    <t>OUTIL PROTO COULISSANT SANS SOCLE</t>
  </si>
  <si>
    <t>Z000203</t>
  </si>
  <si>
    <t>OUTIL PROTO USIN. VERROU SANS SOCLE</t>
  </si>
  <si>
    <t>Z000204</t>
  </si>
  <si>
    <t>OUTIL PROTO COMPL COULISS. SANS SOCLE</t>
  </si>
  <si>
    <t>Z000208</t>
  </si>
  <si>
    <t>OUTIL PR CHASSIS FRAPPE SS SOCLE PP5003</t>
  </si>
  <si>
    <t>Z000209</t>
  </si>
  <si>
    <t>Z000210</t>
  </si>
  <si>
    <t>Z000211</t>
  </si>
  <si>
    <t>Z000212</t>
  </si>
  <si>
    <t>Z000213</t>
  </si>
  <si>
    <t>OUTIL PR CHASSIS FRAPPE SS SOCLE PP 5003</t>
  </si>
  <si>
    <t>Z000214</t>
  </si>
  <si>
    <t>Z000215</t>
  </si>
  <si>
    <t>OUTIL PR CHASSIS FRAPPE SS SOCLE(PP5003)</t>
  </si>
  <si>
    <t>Z000216</t>
  </si>
  <si>
    <t>OUTIL PR CHASS.A FRAPPE SS SOCLE(PP5003)</t>
  </si>
  <si>
    <t>Z000217</t>
  </si>
  <si>
    <t>Z000218</t>
  </si>
  <si>
    <t>Z000219</t>
  </si>
  <si>
    <t>Z000220</t>
  </si>
  <si>
    <t>Z000221</t>
  </si>
  <si>
    <t>Z000222</t>
  </si>
  <si>
    <t>Z000223</t>
  </si>
  <si>
    <t>Z000224</t>
  </si>
  <si>
    <t>Z000225</t>
  </si>
  <si>
    <t>Z000226</t>
  </si>
  <si>
    <t>Z000227</t>
  </si>
  <si>
    <t>Z000228</t>
  </si>
  <si>
    <t>Z000229</t>
  </si>
  <si>
    <t>Z000230</t>
  </si>
  <si>
    <t>Z000231</t>
  </si>
  <si>
    <t>Z000232</t>
  </si>
  <si>
    <t>Z000233</t>
  </si>
  <si>
    <t>OUTIL PR CHASSIS COULISS SS SOCLE PP3003</t>
  </si>
  <si>
    <t>Z000234</t>
  </si>
  <si>
    <t>Z000235</t>
  </si>
  <si>
    <t>Z000236</t>
  </si>
  <si>
    <t>Z000237</t>
  </si>
  <si>
    <t>Z000238</t>
  </si>
  <si>
    <t>Z000239</t>
  </si>
  <si>
    <t>Z000240</t>
  </si>
  <si>
    <t>OUTIL PR CHASSIS COULIS SS SOCLE(PP3003)</t>
  </si>
  <si>
    <t>Z000241</t>
  </si>
  <si>
    <t>OUTIL PR CHASS.COULISS.SS SOCLE(PP3003)</t>
  </si>
  <si>
    <t>Z000242</t>
  </si>
  <si>
    <t>OUTIL PR CHASS.COULISS.SS SOCLE (PP3003)</t>
  </si>
  <si>
    <t>Z000243</t>
  </si>
  <si>
    <t>Z000244</t>
  </si>
  <si>
    <t>Z000245</t>
  </si>
  <si>
    <t>Z000246</t>
  </si>
  <si>
    <t>Z000247</t>
  </si>
  <si>
    <t>Z000248</t>
  </si>
  <si>
    <t>Z000249</t>
  </si>
  <si>
    <t>Z000250</t>
  </si>
  <si>
    <t>Z000251</t>
  </si>
  <si>
    <t>Z000252</t>
  </si>
  <si>
    <t>Z000253</t>
  </si>
  <si>
    <t>Z000254</t>
  </si>
  <si>
    <t>Z000255</t>
  </si>
  <si>
    <t>Z000256</t>
  </si>
  <si>
    <t>Z000257</t>
  </si>
  <si>
    <t>Z000258</t>
  </si>
  <si>
    <t>OUTIL PR USIN.VERROU SANS SOCLE(PP2604C)</t>
  </si>
  <si>
    <t>Z000259</t>
  </si>
  <si>
    <t>Z000260</t>
  </si>
  <si>
    <t>Z000261</t>
  </si>
  <si>
    <t>Z000262</t>
  </si>
  <si>
    <t>Z000263</t>
  </si>
  <si>
    <t>Z000264</t>
  </si>
  <si>
    <t>Z000265</t>
  </si>
  <si>
    <t>Z000266</t>
  </si>
  <si>
    <t>Z000267</t>
  </si>
  <si>
    <t>Z000268</t>
  </si>
  <si>
    <t>Z000269</t>
  </si>
  <si>
    <t>Z000270</t>
  </si>
  <si>
    <t>OUTIL PR USIN.VERROU SSANS SOCLE(PP2604C</t>
  </si>
  <si>
    <t>Z000271</t>
  </si>
  <si>
    <t>OUTIL PR USIN VERROU SS SOCLE PP2604C</t>
  </si>
  <si>
    <t>Z000272</t>
  </si>
  <si>
    <t>Z000273</t>
  </si>
  <si>
    <t>Z000274</t>
  </si>
  <si>
    <t>Z000275</t>
  </si>
  <si>
    <t>OUTIL PR USIN VERRUO SS SOCLE PP2604C</t>
  </si>
  <si>
    <t>Z000276</t>
  </si>
  <si>
    <t>Z000277</t>
  </si>
  <si>
    <t>Z000278</t>
  </si>
  <si>
    <t>OUTIL PR USINAGE VERR.SS SOCLE (PP2604C)</t>
  </si>
  <si>
    <t>Z000279</t>
  </si>
  <si>
    <t>Z000280</t>
  </si>
  <si>
    <t>Z000281</t>
  </si>
  <si>
    <t>Z000282</t>
  </si>
  <si>
    <t>Z000283</t>
  </si>
  <si>
    <t>OUTIL COMPLEM.PR COULIS.SS SOCLE(PP3004)</t>
  </si>
  <si>
    <t>Z000284</t>
  </si>
  <si>
    <t>OUTIL COMPL.PR COULISS SS SOCLE(PP3004)</t>
  </si>
  <si>
    <t>Z000285</t>
  </si>
  <si>
    <t>Z000286</t>
  </si>
  <si>
    <t>OUTIL COMPL.PR COULISS SS SOCLE (PP3004)</t>
  </si>
  <si>
    <t>Z000287</t>
  </si>
  <si>
    <t>Z000288</t>
  </si>
  <si>
    <t>OUTIL COMPL.PR COULIS. SS SOCLE(PP3004)</t>
  </si>
  <si>
    <t>Z000289</t>
  </si>
  <si>
    <t>Z000290</t>
  </si>
  <si>
    <t>OUTIL COMPL.PR COULISS.SS SOCLE(PP3004)</t>
  </si>
  <si>
    <t>Z000291</t>
  </si>
  <si>
    <t>Z000292</t>
  </si>
  <si>
    <t>Z000293</t>
  </si>
  <si>
    <t>KIT 3000N + POSTE N°21 SS SOCLE (PP3006)</t>
  </si>
  <si>
    <t>Z000294</t>
  </si>
  <si>
    <t>Z000295</t>
  </si>
  <si>
    <t>Z000296</t>
  </si>
  <si>
    <t>Z000297</t>
  </si>
  <si>
    <t>OUTIL COMPL.PR COULIS.SS SOCLE (PP3004)</t>
  </si>
  <si>
    <t>Z000298</t>
  </si>
  <si>
    <t>Z000299</t>
  </si>
  <si>
    <t>Z000300</t>
  </si>
  <si>
    <t>OUTIL COMPL.PR COULISS.SS SOCLE (PP3004)</t>
  </si>
  <si>
    <t>Z000301</t>
  </si>
  <si>
    <t>Z000302</t>
  </si>
  <si>
    <t>Z000323</t>
  </si>
  <si>
    <t>OUTIL COMPACT SANS SOCLE (PP2605D)</t>
  </si>
  <si>
    <t>Z000324</t>
  </si>
  <si>
    <t>OUTIL COMPACT SS SOCLE  (PP2605D)</t>
  </si>
  <si>
    <t>Z000325</t>
  </si>
  <si>
    <t>Z000326</t>
  </si>
  <si>
    <t>Z000327</t>
  </si>
  <si>
    <t>Z000328</t>
  </si>
  <si>
    <t>Z000329</t>
  </si>
  <si>
    <t>Z000330</t>
  </si>
  <si>
    <t>Z000331</t>
  </si>
  <si>
    <t>Z000332</t>
  </si>
  <si>
    <t>Z000333</t>
  </si>
  <si>
    <t>KIT 3000N + POSTE N°12 SS SOCLE(PP3006)</t>
  </si>
  <si>
    <t>Z000334</t>
  </si>
  <si>
    <t>Z000335</t>
  </si>
  <si>
    <t>Z000336</t>
  </si>
  <si>
    <t>Z000337</t>
  </si>
  <si>
    <t>Z000338</t>
  </si>
  <si>
    <t>Z000339</t>
  </si>
  <si>
    <t>KIT 3000N + POSTE N°12 SS SOCLE (PP3006)</t>
  </si>
  <si>
    <t>Z000340</t>
  </si>
  <si>
    <t>Z000341</t>
  </si>
  <si>
    <t>Z000342</t>
  </si>
  <si>
    <t>Z000343</t>
  </si>
  <si>
    <t>Z000344</t>
  </si>
  <si>
    <t>Z000345</t>
  </si>
  <si>
    <t>Z000346</t>
  </si>
  <si>
    <t>Z000347</t>
  </si>
  <si>
    <t>Z000348</t>
  </si>
  <si>
    <t>Z000349</t>
  </si>
  <si>
    <t>Z000350</t>
  </si>
  <si>
    <t>KIT 300N + POSTE N°12 SS SOCLE(PP3006)</t>
  </si>
  <si>
    <t>Z000351</t>
  </si>
  <si>
    <t>Z000352</t>
  </si>
  <si>
    <t>KIT 3000N+POSTE N°12 SS SOCLE (PP3006)</t>
  </si>
  <si>
    <t>Z000353</t>
  </si>
  <si>
    <t>Z000354</t>
  </si>
  <si>
    <t>Z000355</t>
  </si>
  <si>
    <t>Z000356</t>
  </si>
  <si>
    <t>Z000357</t>
  </si>
  <si>
    <t>Z000358</t>
  </si>
  <si>
    <t>Z000359</t>
  </si>
  <si>
    <t>Z000360</t>
  </si>
  <si>
    <t>KIT 3000N +POSTE N°12 SS SOCLE (PP3006))</t>
  </si>
  <si>
    <t>Z000361</t>
  </si>
  <si>
    <t>Z000362</t>
  </si>
  <si>
    <t>Z000363</t>
  </si>
  <si>
    <t>Z000364</t>
  </si>
  <si>
    <t>Z000365</t>
  </si>
  <si>
    <t>Z000366</t>
  </si>
  <si>
    <t>Z000367</t>
  </si>
  <si>
    <t>KIT3000B + POSTE N°12 SS SOCLE(PP3006)</t>
  </si>
  <si>
    <t>Z000368</t>
  </si>
  <si>
    <t>Z000369</t>
  </si>
  <si>
    <t>Z000370</t>
  </si>
  <si>
    <t>Z000371</t>
  </si>
  <si>
    <t>Z000372</t>
  </si>
  <si>
    <t>Z000373</t>
  </si>
  <si>
    <t>Z000374</t>
  </si>
  <si>
    <t>Z000375</t>
  </si>
  <si>
    <t>Z000376</t>
  </si>
  <si>
    <t>Z000377</t>
  </si>
  <si>
    <t>Z000378</t>
  </si>
  <si>
    <t>Z000379</t>
  </si>
  <si>
    <t>Z000380</t>
  </si>
  <si>
    <t>Z000381</t>
  </si>
  <si>
    <t>Z000382</t>
  </si>
  <si>
    <t>Z000383</t>
  </si>
  <si>
    <t>Z000384</t>
  </si>
  <si>
    <t>Z000385</t>
  </si>
  <si>
    <t>Z000386</t>
  </si>
  <si>
    <t>Z000387</t>
  </si>
  <si>
    <t>Z000388</t>
  </si>
  <si>
    <t>Z000389</t>
  </si>
  <si>
    <t>Z000390</t>
  </si>
  <si>
    <t>Z000391</t>
  </si>
  <si>
    <t>Z000392</t>
  </si>
  <si>
    <t>Z000393</t>
  </si>
  <si>
    <t>Z000394</t>
  </si>
  <si>
    <t>KIT 3000N + POSTE N°12 SS SOCLE PP3006</t>
  </si>
  <si>
    <t>Z000395</t>
  </si>
  <si>
    <t>Z000396</t>
  </si>
  <si>
    <t>Z000397</t>
  </si>
  <si>
    <t>Z000398</t>
  </si>
  <si>
    <t>Z000399</t>
  </si>
  <si>
    <t>Z000400</t>
  </si>
  <si>
    <t>Z000401</t>
  </si>
  <si>
    <t>Z000402</t>
  </si>
  <si>
    <t>Z000403</t>
  </si>
  <si>
    <t>Z000404</t>
  </si>
  <si>
    <t>Z000405</t>
  </si>
  <si>
    <t>Z000406</t>
  </si>
  <si>
    <t>Z000407</t>
  </si>
  <si>
    <t>KIT 3000N + POSTE  N°12 SS SOCLE(PP3006)</t>
  </si>
  <si>
    <t>Z000408</t>
  </si>
  <si>
    <t>Z000409</t>
  </si>
  <si>
    <t>Z000410</t>
  </si>
  <si>
    <t>Z000411</t>
  </si>
  <si>
    <t>Z000412</t>
  </si>
  <si>
    <t>Z000413</t>
  </si>
  <si>
    <t>Z000414</t>
  </si>
  <si>
    <t>Z000415</t>
  </si>
  <si>
    <t>Z000416</t>
  </si>
  <si>
    <t>Z000417</t>
  </si>
  <si>
    <t>Z000418</t>
  </si>
  <si>
    <t>Z000419</t>
  </si>
  <si>
    <t>Z000420</t>
  </si>
  <si>
    <t>Z000421</t>
  </si>
  <si>
    <t>Z000422</t>
  </si>
  <si>
    <t>Z000423</t>
  </si>
  <si>
    <t>Z000424</t>
  </si>
  <si>
    <t>Z000425</t>
  </si>
  <si>
    <t>Z000426</t>
  </si>
  <si>
    <t>Z000427</t>
  </si>
  <si>
    <t>Z000428</t>
  </si>
  <si>
    <t>Z000429</t>
  </si>
  <si>
    <t>Z000430</t>
  </si>
  <si>
    <t>Z000431</t>
  </si>
  <si>
    <t>KIT 3000N + POST EN°12 SS SOCLE (PP3006)</t>
  </si>
  <si>
    <t>Z000432</t>
  </si>
  <si>
    <t>Z000433</t>
  </si>
  <si>
    <t>Z000434</t>
  </si>
  <si>
    <t>KIT 3000N + PSTE N°12 SS SOCLE (PP3006)</t>
  </si>
  <si>
    <t>Z000435</t>
  </si>
  <si>
    <t>Z000436</t>
  </si>
  <si>
    <t>Z000437</t>
  </si>
  <si>
    <t>Z000438</t>
  </si>
  <si>
    <t>Z000439</t>
  </si>
  <si>
    <t>Z000440</t>
  </si>
  <si>
    <t>Z000441</t>
  </si>
  <si>
    <t>Z000442</t>
  </si>
  <si>
    <t>Z000443</t>
  </si>
  <si>
    <t>Z000444</t>
  </si>
  <si>
    <t>Z000445</t>
  </si>
  <si>
    <t>Z000446</t>
  </si>
  <si>
    <t>Z000447</t>
  </si>
  <si>
    <t>Z000448</t>
  </si>
  <si>
    <t>Z000449</t>
  </si>
  <si>
    <t>Z000450</t>
  </si>
  <si>
    <t>Z000451</t>
  </si>
  <si>
    <t>Z000452</t>
  </si>
  <si>
    <t>Z000453</t>
  </si>
  <si>
    <t>Z000454</t>
  </si>
  <si>
    <t>Z000455</t>
  </si>
  <si>
    <t>Z000456</t>
  </si>
  <si>
    <t>Z000457</t>
  </si>
  <si>
    <t>Z000458</t>
  </si>
  <si>
    <t>Z000459</t>
  </si>
  <si>
    <t>Z000460</t>
  </si>
  <si>
    <t>Z000461</t>
  </si>
  <si>
    <t>Z000462</t>
  </si>
  <si>
    <t>Z000463</t>
  </si>
  <si>
    <t>Z000464</t>
  </si>
  <si>
    <t>Z000465</t>
  </si>
  <si>
    <t>Z000466</t>
  </si>
  <si>
    <t>Z000467</t>
  </si>
  <si>
    <t>Z000468</t>
  </si>
  <si>
    <t>Z000469</t>
  </si>
  <si>
    <t>Z000470</t>
  </si>
  <si>
    <t>Z000471</t>
  </si>
  <si>
    <t>Z000472</t>
  </si>
  <si>
    <t>Z000473</t>
  </si>
  <si>
    <t>Z000474</t>
  </si>
  <si>
    <t>Z000475</t>
  </si>
  <si>
    <t>Z000476</t>
  </si>
  <si>
    <t>Z000477</t>
  </si>
  <si>
    <t>Z000478</t>
  </si>
  <si>
    <t>Z000479</t>
  </si>
  <si>
    <t>Z000480</t>
  </si>
  <si>
    <t>KIT 3000N+ POSTE N°12 SS SOCLE (PP3006)</t>
  </si>
  <si>
    <t>Z000481</t>
  </si>
  <si>
    <t>Z000482</t>
  </si>
  <si>
    <t>Z000483</t>
  </si>
  <si>
    <t>KIT 2600N SPECI.REUNION SS SOCLE(PP3007)</t>
  </si>
  <si>
    <t>Z000484</t>
  </si>
  <si>
    <t>KIT 2600N SPEC REUNION SS SOCLE (PP3007)</t>
  </si>
  <si>
    <t>Z000485</t>
  </si>
  <si>
    <t>Z000486</t>
  </si>
  <si>
    <t>KIT 2600N SPEC REUNION SS SOCLE(PP3007)</t>
  </si>
  <si>
    <t>Z000487</t>
  </si>
  <si>
    <t>Z000488</t>
  </si>
  <si>
    <t>Z000489</t>
  </si>
  <si>
    <t>Z000490</t>
  </si>
  <si>
    <t>Z000491</t>
  </si>
  <si>
    <t>Z000492</t>
  </si>
  <si>
    <t>Z000493</t>
  </si>
  <si>
    <t>Z000494</t>
  </si>
  <si>
    <t>Z000495</t>
  </si>
  <si>
    <t>Z000496</t>
  </si>
  <si>
    <t>Z000497</t>
  </si>
  <si>
    <t>Z000498</t>
  </si>
  <si>
    <t>Z000499</t>
  </si>
  <si>
    <t>Z000500</t>
  </si>
  <si>
    <t>Z000501</t>
  </si>
  <si>
    <t>Z000502</t>
  </si>
  <si>
    <t>Z000503</t>
  </si>
  <si>
    <t>Z000504</t>
  </si>
  <si>
    <t>Z000505</t>
  </si>
  <si>
    <t>Z000506</t>
  </si>
  <si>
    <t>Z000507</t>
  </si>
  <si>
    <t>Z000508</t>
  </si>
  <si>
    <t>Z000509</t>
  </si>
  <si>
    <t>Z000510</t>
  </si>
  <si>
    <t>Z000511</t>
  </si>
  <si>
    <t>Z000512</t>
  </si>
  <si>
    <t>Z000513</t>
  </si>
  <si>
    <t>Z000514</t>
  </si>
  <si>
    <t>Z000515</t>
  </si>
  <si>
    <t>KIT 300N + POSTE N°12 SS SOCLE (PP3006)</t>
  </si>
  <si>
    <t>Z000516</t>
  </si>
  <si>
    <t>Z000517</t>
  </si>
  <si>
    <t>Z000518</t>
  </si>
  <si>
    <t>Z000519</t>
  </si>
  <si>
    <t>DRAINAGE CHEMIN ROUL.&amp; CLAPETS(PP3020A)</t>
  </si>
  <si>
    <t>Z000520</t>
  </si>
  <si>
    <t>POINÇON USIN VERROU+PEDALE+SOCLE(PP2604)</t>
  </si>
  <si>
    <t>Z000521</t>
  </si>
  <si>
    <t>USIN POSTE FIXE SUR JALOUSIE (PP2001D)</t>
  </si>
  <si>
    <t>Z000522</t>
  </si>
  <si>
    <t>USIN POSTE VARIA JALOUSIE+PIGE(PP2002E)</t>
  </si>
  <si>
    <t>Z000523</t>
  </si>
  <si>
    <t>Z000524</t>
  </si>
  <si>
    <t>USIN. POSTE FIXE SUR JALOUSIE (PP2001D)</t>
  </si>
  <si>
    <t>Z000525</t>
  </si>
  <si>
    <t>USIN.POSTE VARIA.JALOUS.+PIGE(PP2002E)</t>
  </si>
  <si>
    <t>Z000526</t>
  </si>
  <si>
    <t>Z000527</t>
  </si>
  <si>
    <t>PP5003  Z000527</t>
  </si>
  <si>
    <t>Z000528</t>
  </si>
  <si>
    <t>Z000529</t>
  </si>
  <si>
    <t>Z000530</t>
  </si>
  <si>
    <t>Z000531</t>
  </si>
  <si>
    <t>Z000532</t>
  </si>
  <si>
    <t>Z000533</t>
  </si>
  <si>
    <t>Z000534</t>
  </si>
  <si>
    <t>Z000535</t>
  </si>
  <si>
    <t>Z000536</t>
  </si>
  <si>
    <t>Z000537</t>
  </si>
  <si>
    <t>Z000538</t>
  </si>
  <si>
    <t>Z000539</t>
  </si>
  <si>
    <t>Z000540</t>
  </si>
  <si>
    <t>Z000541</t>
  </si>
  <si>
    <t>Z000542</t>
  </si>
  <si>
    <t>Z000543</t>
  </si>
  <si>
    <t>Z000544</t>
  </si>
  <si>
    <t>Z000545</t>
  </si>
  <si>
    <t>Z000546</t>
  </si>
  <si>
    <t>Z000547</t>
  </si>
  <si>
    <t>Z000548</t>
  </si>
  <si>
    <t>Z000549</t>
  </si>
  <si>
    <t>Z000550</t>
  </si>
  <si>
    <t>Z000551</t>
  </si>
  <si>
    <t>Z000552</t>
  </si>
  <si>
    <t>Z000553</t>
  </si>
  <si>
    <t>Z000554</t>
  </si>
  <si>
    <t>Z000555</t>
  </si>
  <si>
    <t>Z000556</t>
  </si>
  <si>
    <t>Z000557</t>
  </si>
  <si>
    <t>Z000558</t>
  </si>
  <si>
    <t>Z000559</t>
  </si>
  <si>
    <t>Z000560</t>
  </si>
  <si>
    <t>Z000561</t>
  </si>
  <si>
    <t>Z000562</t>
  </si>
  <si>
    <t>Z000563</t>
  </si>
  <si>
    <t>Z000564</t>
  </si>
  <si>
    <t>Z000565</t>
  </si>
  <si>
    <t>Z000566</t>
  </si>
  <si>
    <t>Z000567</t>
  </si>
  <si>
    <t>Z000568</t>
  </si>
  <si>
    <t>Z000569</t>
  </si>
  <si>
    <t>Z000570</t>
  </si>
  <si>
    <t>Z000571</t>
  </si>
  <si>
    <t>Z000572</t>
  </si>
  <si>
    <t>Z000573</t>
  </si>
  <si>
    <t>OUTIL PR USINAGE VERROU SS SOCLE PP2604C</t>
  </si>
  <si>
    <t>Z000574</t>
  </si>
  <si>
    <t>Z000575</t>
  </si>
  <si>
    <t>Z000576</t>
  </si>
  <si>
    <t>Z000577</t>
  </si>
  <si>
    <t>Z000578</t>
  </si>
  <si>
    <t>Z000579</t>
  </si>
  <si>
    <t>Z000580</t>
  </si>
  <si>
    <t>Z000581</t>
  </si>
  <si>
    <t>Z000582</t>
  </si>
  <si>
    <t>Z000583</t>
  </si>
  <si>
    <t>Z000584</t>
  </si>
  <si>
    <t>Z000585</t>
  </si>
  <si>
    <t>Z000586</t>
  </si>
  <si>
    <t>Z000587</t>
  </si>
  <si>
    <t>Z000588</t>
  </si>
  <si>
    <t>Z000589</t>
  </si>
  <si>
    <t>OUTIL COMPLEM PR COULISS SS SOCLE PP3004</t>
  </si>
  <si>
    <t>Z000590</t>
  </si>
  <si>
    <t>Z000591</t>
  </si>
  <si>
    <t>Z000592</t>
  </si>
  <si>
    <t>Z000593</t>
  </si>
  <si>
    <t>Z000594</t>
  </si>
  <si>
    <t>Z000595</t>
  </si>
  <si>
    <t>Z000596</t>
  </si>
  <si>
    <t>Z000597</t>
  </si>
  <si>
    <t>Z000598</t>
  </si>
  <si>
    <t>Z000639</t>
  </si>
  <si>
    <t>Z000640</t>
  </si>
  <si>
    <t>Z000641</t>
  </si>
  <si>
    <t>Z000642</t>
  </si>
  <si>
    <t>Z000643</t>
  </si>
  <si>
    <t>Z000644</t>
  </si>
  <si>
    <t>Z000645</t>
  </si>
  <si>
    <t>Z000646</t>
  </si>
  <si>
    <t>USINAGE POSTE FIXE SUR JALOUSIE(PP2001D)</t>
  </si>
  <si>
    <t>Z000647</t>
  </si>
  <si>
    <t>Z000648</t>
  </si>
  <si>
    <t>Z000650</t>
  </si>
  <si>
    <t>USIN.POSTE VARIA.JALOUS.+PIGE (PP2002E)</t>
  </si>
  <si>
    <t>Z000651</t>
  </si>
  <si>
    <t>Z000652</t>
  </si>
  <si>
    <t>USIN. POSTE VARIA.JALOUS.+PIGE (PP2002E)</t>
  </si>
  <si>
    <t>Z000653</t>
  </si>
  <si>
    <t>OUTIL PR CHASS COULISS SS SOCLE (PP3003)</t>
  </si>
  <si>
    <t>Z000654</t>
  </si>
  <si>
    <t>Z000655</t>
  </si>
  <si>
    <t>Z000656</t>
  </si>
  <si>
    <t>Z000657</t>
  </si>
  <si>
    <t>Z000658</t>
  </si>
  <si>
    <t>Z000659</t>
  </si>
  <si>
    <t>Z000660</t>
  </si>
  <si>
    <t>Z000661</t>
  </si>
  <si>
    <t>Z000662</t>
  </si>
  <si>
    <t>Z000663</t>
  </si>
  <si>
    <t>OUTIL PR CHASS FRAPPE SS SOCLE (PP5003)</t>
  </si>
  <si>
    <t>Z000664</t>
  </si>
  <si>
    <t>OUTIL CHASS FRAPPE SS SOCLE (PP5003)</t>
  </si>
  <si>
    <t>Z000665</t>
  </si>
  <si>
    <t>Z000666</t>
  </si>
  <si>
    <t>Z000667</t>
  </si>
  <si>
    <t>OUTIL CHASS A FRAPPE SS SOCLE PP5003</t>
  </si>
  <si>
    <t>Z000668</t>
  </si>
  <si>
    <t>OUTIL CHASS A FRAPPE SS SOCLE (PP5003)</t>
  </si>
  <si>
    <t>Z000669</t>
  </si>
  <si>
    <t>Z000670</t>
  </si>
  <si>
    <t>Z000671</t>
  </si>
  <si>
    <t>Z000672</t>
  </si>
  <si>
    <t>OUTIL PR CHASS COULISS SS SOCLE (PP5003)</t>
  </si>
  <si>
    <t>Z000673</t>
  </si>
  <si>
    <t>OUTIL USINAGE VERROU SS SOCLE (PP2604C)</t>
  </si>
  <si>
    <t>Z000674</t>
  </si>
  <si>
    <t>Z000675</t>
  </si>
  <si>
    <t>Z000676</t>
  </si>
  <si>
    <t>Z000677</t>
  </si>
  <si>
    <t>Z000678</t>
  </si>
  <si>
    <t>Z000679</t>
  </si>
  <si>
    <t>Z000680</t>
  </si>
  <si>
    <t>Z000681</t>
  </si>
  <si>
    <t>Z000682</t>
  </si>
  <si>
    <t>Z000683</t>
  </si>
  <si>
    <t>Z000684</t>
  </si>
  <si>
    <t>OUTIL PR CHASS COULISS SS SOCLE PP3003</t>
  </si>
  <si>
    <t>Z000685</t>
  </si>
  <si>
    <t>Z000686</t>
  </si>
  <si>
    <t>Z000687</t>
  </si>
  <si>
    <t>Z000688</t>
  </si>
  <si>
    <t>Z000689</t>
  </si>
  <si>
    <t>Z000690</t>
  </si>
  <si>
    <t>Z000691</t>
  </si>
  <si>
    <t>Z000692</t>
  </si>
  <si>
    <t>Z000693</t>
  </si>
  <si>
    <t>OUTIL PR CHASS FRAPPE SS SOCLE PP5003</t>
  </si>
  <si>
    <t>Z000694</t>
  </si>
  <si>
    <t>Z000695</t>
  </si>
  <si>
    <t>Z000696</t>
  </si>
  <si>
    <t>Z000697</t>
  </si>
  <si>
    <t>Z000698</t>
  </si>
  <si>
    <t>Z000699</t>
  </si>
  <si>
    <t>Z000700</t>
  </si>
  <si>
    <t>Z000701</t>
  </si>
  <si>
    <t>Z000702</t>
  </si>
  <si>
    <t>Z000703</t>
  </si>
  <si>
    <t>Z000704</t>
  </si>
  <si>
    <t>Z000705</t>
  </si>
  <si>
    <t>Z000706</t>
  </si>
  <si>
    <t>Z000707</t>
  </si>
  <si>
    <t>Z000708</t>
  </si>
  <si>
    <t>Z000709</t>
  </si>
  <si>
    <t>Z000710</t>
  </si>
  <si>
    <t>Z000711</t>
  </si>
  <si>
    <t>Z000712</t>
  </si>
  <si>
    <t>Z000713</t>
  </si>
  <si>
    <t>OUTIL COMPL COULISS SS SOCLE PP3004</t>
  </si>
  <si>
    <t>Z000714</t>
  </si>
  <si>
    <t>OUTIL COMPL COOULISS SS SOCLE PP3004</t>
  </si>
  <si>
    <t>Z000715</t>
  </si>
  <si>
    <t>OUTIL COMPLEM COULISS SS SOCLE PP3004</t>
  </si>
  <si>
    <t>Z000716</t>
  </si>
  <si>
    <t>OUTIL COMPL COULIS SS SOCLE PP3004</t>
  </si>
  <si>
    <t>Z000717</t>
  </si>
  <si>
    <t>Z000718</t>
  </si>
  <si>
    <t>OUTIL COMPL PR COULISS SS SOCLE PP3004</t>
  </si>
  <si>
    <t>Z000719</t>
  </si>
  <si>
    <t>Z000720</t>
  </si>
  <si>
    <t>Z000721</t>
  </si>
  <si>
    <t>Z000722</t>
  </si>
  <si>
    <t>Z000723</t>
  </si>
  <si>
    <t>USINAGE POSTE FIXE SUR JALOUSIE PP2001D</t>
  </si>
  <si>
    <t>Z000724</t>
  </si>
  <si>
    <t>USINAGE POSTE FIXE SUR JLOUSIE PP2001D</t>
  </si>
  <si>
    <t>Z000725</t>
  </si>
  <si>
    <t>Z000726</t>
  </si>
  <si>
    <t>Z000727</t>
  </si>
  <si>
    <t>Z000728</t>
  </si>
  <si>
    <t>USIN POSTE VARIA JALOUSIE + PIGE PP2002E</t>
  </si>
  <si>
    <t>Z000729</t>
  </si>
  <si>
    <t>USIN POSTE VARIA JALOUSIE+PIGE PP2002E</t>
  </si>
  <si>
    <t>Z000730</t>
  </si>
  <si>
    <t>USINA POSTE VARIA JALOUSIE+PIGE PP2002E</t>
  </si>
  <si>
    <t>Z000731</t>
  </si>
  <si>
    <t>Z000732</t>
  </si>
  <si>
    <t>Z000733</t>
  </si>
  <si>
    <t>PP3310B OUTIL POUR USINAGE COUPE DROITE</t>
  </si>
  <si>
    <t>Z000734</t>
  </si>
  <si>
    <t>PP3310C OUTIL PROTO USINAGE COUPE DROITE</t>
  </si>
  <si>
    <t>Z000739</t>
  </si>
  <si>
    <t>PP2610 POINCON USINAGE COULISSANT 2600S</t>
  </si>
  <si>
    <t>Z000740</t>
  </si>
  <si>
    <t>Z000741</t>
  </si>
  <si>
    <t>Z000742</t>
  </si>
  <si>
    <t>Z000743</t>
  </si>
  <si>
    <t>Z000744</t>
  </si>
  <si>
    <t>Z000745</t>
  </si>
  <si>
    <t>Z000746</t>
  </si>
  <si>
    <t>Z000747</t>
  </si>
  <si>
    <t>Z000748</t>
  </si>
  <si>
    <t>Z000749</t>
  </si>
  <si>
    <t>Z000750</t>
  </si>
  <si>
    <t>Z000751</t>
  </si>
  <si>
    <t>Z000752</t>
  </si>
  <si>
    <t>Z000753</t>
  </si>
  <si>
    <t>Z000754</t>
  </si>
  <si>
    <t>Z000755</t>
  </si>
  <si>
    <t>Z000756</t>
  </si>
  <si>
    <t>Z000757</t>
  </si>
  <si>
    <t>Z000758</t>
  </si>
  <si>
    <t>Z000759</t>
  </si>
  <si>
    <t>Z000760</t>
  </si>
  <si>
    <t>Z000761</t>
  </si>
  <si>
    <t>Z000762</t>
  </si>
  <si>
    <t>Z000763</t>
  </si>
  <si>
    <t>Z000764</t>
  </si>
  <si>
    <t>PP3310 POINCON DORMANT CPE DRTE SS SOCLE</t>
  </si>
  <si>
    <t>Z000765</t>
  </si>
  <si>
    <t>Z000766</t>
  </si>
  <si>
    <t>Z000767</t>
  </si>
  <si>
    <t>Z000768</t>
  </si>
  <si>
    <t>Z000769</t>
  </si>
  <si>
    <t>Z000770</t>
  </si>
  <si>
    <t>Z000771</t>
  </si>
  <si>
    <t>Z000772</t>
  </si>
  <si>
    <t>Z000773</t>
  </si>
  <si>
    <t>Z000774</t>
  </si>
  <si>
    <t>PP2604 - OUTIL USINAGE VERROU SS SOCLE</t>
  </si>
  <si>
    <t>Z000775</t>
  </si>
  <si>
    <t>Z000776</t>
  </si>
  <si>
    <t>Z000777</t>
  </si>
  <si>
    <t>Z000778</t>
  </si>
  <si>
    <t>Z000779</t>
  </si>
  <si>
    <t>Z000780</t>
  </si>
  <si>
    <t>Z000781</t>
  </si>
  <si>
    <t>Z000782</t>
  </si>
  <si>
    <t>Z000783</t>
  </si>
  <si>
    <t>Z000784</t>
  </si>
  <si>
    <t>Z000785</t>
  </si>
  <si>
    <t>Z000786</t>
  </si>
  <si>
    <t>Z000787</t>
  </si>
  <si>
    <t>PP2001 - POSTES FIXES POUR JALOUSIE</t>
  </si>
  <si>
    <t>Z000788</t>
  </si>
  <si>
    <t>Z000789</t>
  </si>
  <si>
    <t>Z000790</t>
  </si>
  <si>
    <t>Z000791</t>
  </si>
  <si>
    <t>Z000792</t>
  </si>
  <si>
    <t>PP2002 - POSTES VARIABLE POUR JALOUSIE</t>
  </si>
  <si>
    <t>Z000793</t>
  </si>
  <si>
    <t>Z000794</t>
  </si>
  <si>
    <t>Z000795</t>
  </si>
  <si>
    <t>Z000796</t>
  </si>
  <si>
    <t>Z000797</t>
  </si>
  <si>
    <t>Z000798</t>
  </si>
  <si>
    <t>Z000799</t>
  </si>
  <si>
    <t>Z000800</t>
  </si>
  <si>
    <t>Z000801</t>
  </si>
  <si>
    <t>Z000802</t>
  </si>
  <si>
    <t>PP3003 - OUTIL PR CHASSIS COULISSANT</t>
  </si>
  <si>
    <t>Z000803</t>
  </si>
  <si>
    <t>Z000804</t>
  </si>
  <si>
    <t>Z000805</t>
  </si>
  <si>
    <t>Z000806</t>
  </si>
  <si>
    <t>Z000807</t>
  </si>
  <si>
    <t>Z000808</t>
  </si>
  <si>
    <t>Z000809</t>
  </si>
  <si>
    <t>Z000810</t>
  </si>
  <si>
    <t>Z000811</t>
  </si>
  <si>
    <t>Z000812</t>
  </si>
  <si>
    <t>Z000813</t>
  </si>
  <si>
    <t>Z000814</t>
  </si>
  <si>
    <t>Z000815</t>
  </si>
  <si>
    <t>Z000816</t>
  </si>
  <si>
    <t>Z000817</t>
  </si>
  <si>
    <t>Z000818</t>
  </si>
  <si>
    <t>Z000819</t>
  </si>
  <si>
    <t>Z000820</t>
  </si>
  <si>
    <t>Z000821</t>
  </si>
  <si>
    <t>Z000822</t>
  </si>
  <si>
    <t>Z000823</t>
  </si>
  <si>
    <t>Z000824</t>
  </si>
  <si>
    <t>Z000825</t>
  </si>
  <si>
    <t>POINÇON USINAGE OUVRANT/DORMANT</t>
  </si>
  <si>
    <t>Z000826</t>
  </si>
  <si>
    <t>Z000827</t>
  </si>
  <si>
    <t>Z000828</t>
  </si>
  <si>
    <t>Z000829</t>
  </si>
  <si>
    <t>Z000830</t>
  </si>
  <si>
    <t>Z000831</t>
  </si>
  <si>
    <t>Z000832</t>
  </si>
  <si>
    <t>Z000833</t>
  </si>
  <si>
    <t>Z000834</t>
  </si>
  <si>
    <t>USI POSTE FIXE JALOUSIE+SOCLE(PP2001D)</t>
  </si>
  <si>
    <t>Z000835</t>
  </si>
  <si>
    <t>USIN POSTE FIXE JALOUSIE+SOCLE(PP2001D)</t>
  </si>
  <si>
    <t>Z000836</t>
  </si>
  <si>
    <t>Z000837</t>
  </si>
  <si>
    <t>Z000838</t>
  </si>
  <si>
    <t>Z000839</t>
  </si>
  <si>
    <t>USIN POSTE VARIA JAL+PIGE+SOCLE(PP2002E)</t>
  </si>
  <si>
    <t>Z000840</t>
  </si>
  <si>
    <t>USI POSTE VARIA JAL+PIGE+SOCLE(PP2002E)</t>
  </si>
  <si>
    <t>Z000841</t>
  </si>
  <si>
    <t>Z000842</t>
  </si>
  <si>
    <t>Z000843</t>
  </si>
  <si>
    <t>USIN POSTE VAR JAL+PIGE+SOCLE(PP2002E)</t>
  </si>
  <si>
    <t>Z000844</t>
  </si>
  <si>
    <t>PP2604C POUR VERROU DUO ET SERIE FROIDE</t>
  </si>
  <si>
    <t>Z000845</t>
  </si>
  <si>
    <t>PP2604 POUR VERROU DUO ET FROIDE</t>
  </si>
  <si>
    <t>Z000846</t>
  </si>
  <si>
    <t>Z000847</t>
  </si>
  <si>
    <t>Z000848</t>
  </si>
  <si>
    <t>PP2604 VERROU POUR DUO ET FROIDE</t>
  </si>
  <si>
    <t>Z000849</t>
  </si>
  <si>
    <t>PP3003A OUV ET DTS DE COULISSANTS</t>
  </si>
  <si>
    <t>Z000850</t>
  </si>
  <si>
    <t>PP3003A POUR OUV ET DTS COULISSANTS</t>
  </si>
  <si>
    <t>Z000851</t>
  </si>
  <si>
    <t>PP3003A POUR OUVR ET DTS COULISSANTS</t>
  </si>
  <si>
    <t>Z000852</t>
  </si>
  <si>
    <t>PP3003A POUR OVR ET DTS DE COULISSANT</t>
  </si>
  <si>
    <t>Z000853</t>
  </si>
  <si>
    <t>PP3003A POUR OUVR ET DTS DE COULISSANT</t>
  </si>
  <si>
    <t>Z000854</t>
  </si>
  <si>
    <t>USINAGES COMPLEMENTS COULISSANTS PP3004</t>
  </si>
  <si>
    <t>Z000855</t>
  </si>
  <si>
    <t>Z000856</t>
  </si>
  <si>
    <t>OUTILS COMPLEMENTS COULISSANTS PP3004</t>
  </si>
  <si>
    <t>Z000857</t>
  </si>
  <si>
    <t>Z000858</t>
  </si>
  <si>
    <t>Z000859</t>
  </si>
  <si>
    <t>USINAGE COMPLEMENTS COULISSANTS PP3004</t>
  </si>
  <si>
    <t>Z000860</t>
  </si>
  <si>
    <t>Z000861</t>
  </si>
  <si>
    <t>Z000862</t>
  </si>
  <si>
    <t>Z000863</t>
  </si>
  <si>
    <t>Z000864</t>
  </si>
  <si>
    <t>Z000865</t>
  </si>
  <si>
    <t>Z000866</t>
  </si>
  <si>
    <t>Z000867</t>
  </si>
  <si>
    <t>Z000868</t>
  </si>
  <si>
    <t>Z000869</t>
  </si>
  <si>
    <t>Z000870</t>
  </si>
  <si>
    <t>Z000871</t>
  </si>
  <si>
    <t>PP503</t>
  </si>
  <si>
    <t>Z000872</t>
  </si>
  <si>
    <t>Z000873</t>
  </si>
  <si>
    <t>Z000874</t>
  </si>
  <si>
    <t>Z000875</t>
  </si>
  <si>
    <t>Z000876</t>
  </si>
  <si>
    <t>Z000877</t>
  </si>
  <si>
    <t>Z000878</t>
  </si>
  <si>
    <t>Z000879</t>
  </si>
  <si>
    <t>Z000880</t>
  </si>
  <si>
    <t>Z000881</t>
  </si>
  <si>
    <t>Z000882</t>
  </si>
  <si>
    <t>Z000883</t>
  </si>
  <si>
    <t>Z000884</t>
  </si>
  <si>
    <t>Z000885</t>
  </si>
  <si>
    <t>Z000886</t>
  </si>
  <si>
    <t>Z000887</t>
  </si>
  <si>
    <t>Z000888</t>
  </si>
  <si>
    <t>Z000889</t>
  </si>
  <si>
    <t>Z000890</t>
  </si>
  <si>
    <t>PROTOTYPE PP 5004</t>
  </si>
  <si>
    <t>Z000891</t>
  </si>
  <si>
    <t>PP 5004</t>
  </si>
  <si>
    <t>Z000892</t>
  </si>
  <si>
    <t>Z000893</t>
  </si>
  <si>
    <t>Z000894</t>
  </si>
  <si>
    <t>Z000895</t>
  </si>
  <si>
    <t>Z000896</t>
  </si>
  <si>
    <t>Z000897</t>
  </si>
  <si>
    <t>Z000898</t>
  </si>
  <si>
    <t>Z000899</t>
  </si>
  <si>
    <t>Z000900</t>
  </si>
  <si>
    <t>Z000901</t>
  </si>
  <si>
    <t>Z000902</t>
  </si>
  <si>
    <t>Z000903</t>
  </si>
  <si>
    <t>Z000904</t>
  </si>
  <si>
    <t>Z000905</t>
  </si>
  <si>
    <t>Z000906</t>
  </si>
  <si>
    <t>Z000907</t>
  </si>
  <si>
    <t>Z000908</t>
  </si>
  <si>
    <t>Z000910</t>
  </si>
  <si>
    <t>PP5210 PROTO 2</t>
  </si>
  <si>
    <t>Z000911</t>
  </si>
  <si>
    <t>PP5211 PROTO</t>
  </si>
  <si>
    <t>Z000912</t>
  </si>
  <si>
    <t>PP5212 PROTO</t>
  </si>
  <si>
    <t>Z000913</t>
  </si>
  <si>
    <t>Z000914</t>
  </si>
  <si>
    <t>Z000915</t>
  </si>
  <si>
    <t>Z000916</t>
  </si>
  <si>
    <t>Z000917</t>
  </si>
  <si>
    <t>PP3003B MODIF I PROCESS</t>
  </si>
  <si>
    <t>Z000918</t>
  </si>
  <si>
    <t>Z000919</t>
  </si>
  <si>
    <t>Z000920</t>
  </si>
  <si>
    <t>Z000921</t>
  </si>
  <si>
    <t>Z000922</t>
  </si>
  <si>
    <t>Z000923</t>
  </si>
  <si>
    <t>Z000924</t>
  </si>
  <si>
    <t>Z000925</t>
  </si>
  <si>
    <t>Z000926</t>
  </si>
  <si>
    <t>Z000927</t>
  </si>
  <si>
    <t>Z000928</t>
  </si>
  <si>
    <t>Z000929</t>
  </si>
  <si>
    <t>Z000930</t>
  </si>
  <si>
    <t>Z000931</t>
  </si>
  <si>
    <t>Z000932</t>
  </si>
  <si>
    <t>PP3004A MODIF I PROCESS</t>
  </si>
  <si>
    <t>Z000933</t>
  </si>
  <si>
    <t>Z000934</t>
  </si>
  <si>
    <t>Z000935</t>
  </si>
  <si>
    <t>Z000936</t>
  </si>
  <si>
    <t>Z000937</t>
  </si>
  <si>
    <t>Z000938</t>
  </si>
  <si>
    <t>Z000939</t>
  </si>
  <si>
    <t>Z000940</t>
  </si>
  <si>
    <t>Z000941</t>
  </si>
  <si>
    <t>Z000942</t>
  </si>
  <si>
    <t>Z000943</t>
  </si>
  <si>
    <t>Z000944</t>
  </si>
  <si>
    <t>Z000945</t>
  </si>
  <si>
    <t>Z000946</t>
  </si>
  <si>
    <t>Z000947</t>
  </si>
  <si>
    <t>Z000948</t>
  </si>
  <si>
    <t>Z000949</t>
  </si>
  <si>
    <t>Z000950</t>
  </si>
  <si>
    <t>Z000951</t>
  </si>
  <si>
    <t>Z000952</t>
  </si>
  <si>
    <t>Z000953</t>
  </si>
  <si>
    <t>Z000954</t>
  </si>
  <si>
    <t>Z000955</t>
  </si>
  <si>
    <t>Z000956</t>
  </si>
  <si>
    <t>Z000957</t>
  </si>
  <si>
    <t>PROTO PP3310 BALLOCHI</t>
  </si>
  <si>
    <t>Z000958</t>
  </si>
  <si>
    <t>PROTO MECAN OUTIL</t>
  </si>
  <si>
    <t>Z000959</t>
  </si>
  <si>
    <t>PP3004/A MODIFIE I PROCESS</t>
  </si>
  <si>
    <t>Z000960</t>
  </si>
  <si>
    <t>Z000961</t>
  </si>
  <si>
    <t>Z000962</t>
  </si>
  <si>
    <t>Z000963</t>
  </si>
  <si>
    <t>Z000964</t>
  </si>
  <si>
    <t>Z000965</t>
  </si>
  <si>
    <t>Z000966</t>
  </si>
  <si>
    <t>Z000967</t>
  </si>
  <si>
    <t>Z000968</t>
  </si>
  <si>
    <t>Z000969</t>
  </si>
  <si>
    <t>Z000970</t>
  </si>
  <si>
    <t>Z000971</t>
  </si>
  <si>
    <t>Z000972</t>
  </si>
  <si>
    <t>Z000973</t>
  </si>
  <si>
    <t>Z000974</t>
  </si>
  <si>
    <t>Z000975</t>
  </si>
  <si>
    <t>Z000976</t>
  </si>
  <si>
    <t>Z000977</t>
  </si>
  <si>
    <t>Z000978</t>
  </si>
  <si>
    <t>Z000979</t>
  </si>
  <si>
    <t>Z000980</t>
  </si>
  <si>
    <t>Z000981</t>
  </si>
  <si>
    <t>Z000982</t>
  </si>
  <si>
    <t>Z000983</t>
  </si>
  <si>
    <t>Z000984</t>
  </si>
  <si>
    <t>PP5210 OUTIL USINAGE LATERAUX SS SOCLES</t>
  </si>
  <si>
    <t>Z000985</t>
  </si>
  <si>
    <t>PP5210 USINAGE DTS LATERAUX SS SOCLE</t>
  </si>
  <si>
    <t>Z000986</t>
  </si>
  <si>
    <t>P5210 OUTILS DRAINAGE LATERAUX SS SOCLE</t>
  </si>
  <si>
    <t>Z000987</t>
  </si>
  <si>
    <t>5210 USINAGE DT LATERAUX SS SOCLE</t>
  </si>
  <si>
    <t>Z000988</t>
  </si>
  <si>
    <t>PP5210 OUTIL DTS LATERAUX SS SOCLE</t>
  </si>
  <si>
    <t>Z000989</t>
  </si>
  <si>
    <t>PP5210 OUTILS DTS LATERAUX SS SOCLE</t>
  </si>
  <si>
    <t>Z00099</t>
  </si>
  <si>
    <t>PP5210 PROTO</t>
  </si>
  <si>
    <t>Z000990</t>
  </si>
  <si>
    <t>Z000991</t>
  </si>
  <si>
    <t>Z000992</t>
  </si>
  <si>
    <t>PP5210OUTILS DTS LATERAUX SS SOCLE</t>
  </si>
  <si>
    <t>Z000993</t>
  </si>
  <si>
    <t>Z000994</t>
  </si>
  <si>
    <t>PP5211 OUTIL DRAINAGE COUPE DROITE</t>
  </si>
  <si>
    <t>Z000995</t>
  </si>
  <si>
    <t>PP5211 DRAINAGE COUPE DROITE</t>
  </si>
  <si>
    <t>Z000996</t>
  </si>
  <si>
    <t>Z000997</t>
  </si>
  <si>
    <t>Z000998</t>
  </si>
  <si>
    <t>Z000999</t>
  </si>
  <si>
    <t>PP5212 DRAINAGE COUPE D'ONGLET ET PARCLO</t>
  </si>
  <si>
    <t>Z001000</t>
  </si>
  <si>
    <t>PP5212 DRAINAGE C D'ONGLET ET PARCLOSE</t>
  </si>
  <si>
    <t>Z001001</t>
  </si>
  <si>
    <t>Z001002</t>
  </si>
  <si>
    <t>DRAINAGE C D'ONGLET ET PARCLOSE PP5212</t>
  </si>
  <si>
    <t>Z001003</t>
  </si>
  <si>
    <t>Z001004</t>
  </si>
  <si>
    <t>Z001005</t>
  </si>
  <si>
    <t>Z001006</t>
  </si>
  <si>
    <t>Z001007</t>
  </si>
  <si>
    <t>Z001008</t>
  </si>
  <si>
    <t>Z001009</t>
  </si>
  <si>
    <t>Z001010</t>
  </si>
  <si>
    <t>Z001011</t>
  </si>
  <si>
    <t>Z001012</t>
  </si>
  <si>
    <t>Z001013</t>
  </si>
  <si>
    <t>Z001014</t>
  </si>
  <si>
    <t>Z001015</t>
  </si>
  <si>
    <t>PP5210 PROTO MECA</t>
  </si>
  <si>
    <t>Z001016</t>
  </si>
  <si>
    <t>PP2604/C</t>
  </si>
  <si>
    <t>Z001017</t>
  </si>
  <si>
    <t>Z001018</t>
  </si>
  <si>
    <t>Z001019</t>
  </si>
  <si>
    <t>Z001020</t>
  </si>
  <si>
    <t>Z001021</t>
  </si>
  <si>
    <t>Z001022</t>
  </si>
  <si>
    <t>Z001023</t>
  </si>
  <si>
    <t>Z001024</t>
  </si>
  <si>
    <t>Z001025</t>
  </si>
  <si>
    <t>Z001026</t>
  </si>
  <si>
    <t>PP2001/D</t>
  </si>
  <si>
    <t>Z001027</t>
  </si>
  <si>
    <t>Z001028</t>
  </si>
  <si>
    <t>Z001029</t>
  </si>
  <si>
    <t>Z001030</t>
  </si>
  <si>
    <t>Z001031</t>
  </si>
  <si>
    <t>PP2002/E</t>
  </si>
  <si>
    <t>Z001032</t>
  </si>
  <si>
    <t>Z001033</t>
  </si>
  <si>
    <t>Z001034</t>
  </si>
  <si>
    <t>Z001035</t>
  </si>
  <si>
    <t>Z001036</t>
  </si>
  <si>
    <t>PP2605E POSTE SERIE S</t>
  </si>
  <si>
    <t>Z001037</t>
  </si>
  <si>
    <t>Z001038</t>
  </si>
  <si>
    <t>Z001039</t>
  </si>
  <si>
    <t>Z001040</t>
  </si>
  <si>
    <t>Z001041</t>
  </si>
  <si>
    <t>Z001042</t>
  </si>
  <si>
    <t>Z001043</t>
  </si>
  <si>
    <t>Z001044</t>
  </si>
  <si>
    <t>Z001045</t>
  </si>
  <si>
    <t>Z001046</t>
  </si>
  <si>
    <t>PP2605+ SERIE S</t>
  </si>
  <si>
    <t>Z001047</t>
  </si>
  <si>
    <t>Z001048</t>
  </si>
  <si>
    <t>Z001049</t>
  </si>
  <si>
    <t>Z001050</t>
  </si>
  <si>
    <t>Z001051</t>
  </si>
  <si>
    <t>PROTO COMALL (OFFRE 25D1)3310</t>
  </si>
  <si>
    <t>Z001052</t>
  </si>
  <si>
    <t>PP5210(OFFRE25C2)PROTO</t>
  </si>
  <si>
    <t>Z001053</t>
  </si>
  <si>
    <t>PROTO 5211(OFFRE25E)</t>
  </si>
  <si>
    <t>Z001054</t>
  </si>
  <si>
    <t>PROTO 5212(OFFRE 25F)</t>
  </si>
  <si>
    <t>Z001055</t>
  </si>
  <si>
    <t>Z001056</t>
  </si>
  <si>
    <t>Z001057</t>
  </si>
  <si>
    <t>Z001058</t>
  </si>
  <si>
    <t>Z001059</t>
  </si>
  <si>
    <t>Z001060</t>
  </si>
  <si>
    <t>Z001061</t>
  </si>
  <si>
    <t>Z001062</t>
  </si>
  <si>
    <t>Z001063</t>
  </si>
  <si>
    <t>Z001064</t>
  </si>
  <si>
    <t>Z001065</t>
  </si>
  <si>
    <t>PROTO PP2001 COMALL</t>
  </si>
  <si>
    <t>Z001066</t>
  </si>
  <si>
    <t>PROTO PP 20025 COMALL</t>
  </si>
  <si>
    <t>Z001067</t>
  </si>
  <si>
    <t>PROTO PP 2310 COMALL(PORTAIL)</t>
  </si>
  <si>
    <t>Z001068</t>
  </si>
  <si>
    <t>PROTO PP 2311 COMALL(PORTAIL)</t>
  </si>
  <si>
    <t>Z001069</t>
  </si>
  <si>
    <t>PROTO PP8800 ( SERIE AX10)</t>
  </si>
  <si>
    <t>Z001070</t>
  </si>
  <si>
    <t>PP 8800 SERIE AX10</t>
  </si>
  <si>
    <t>Z001071</t>
  </si>
  <si>
    <t>Z001072</t>
  </si>
  <si>
    <t>Z001073</t>
  </si>
  <si>
    <t>Z001074</t>
  </si>
  <si>
    <t>Z001075</t>
  </si>
  <si>
    <t>Z001076</t>
  </si>
  <si>
    <t>Z001077</t>
  </si>
  <si>
    <t>Z001078</t>
  </si>
  <si>
    <t>Z001079</t>
  </si>
  <si>
    <t>Z001080</t>
  </si>
  <si>
    <t>OUTIL POUR VERROUS COUL TOUTE SERIE</t>
  </si>
  <si>
    <t>Z001081</t>
  </si>
  <si>
    <t>Z001082</t>
  </si>
  <si>
    <t>Z001083</t>
  </si>
  <si>
    <t>Z001084</t>
  </si>
  <si>
    <t>Z001085</t>
  </si>
  <si>
    <t>Z001086</t>
  </si>
  <si>
    <t>Z001087</t>
  </si>
  <si>
    <t>Z001088</t>
  </si>
  <si>
    <t>Z001089</t>
  </si>
  <si>
    <t>Z001090</t>
  </si>
  <si>
    <t>PP3003 I</t>
  </si>
  <si>
    <t>Z001091</t>
  </si>
  <si>
    <t>Z001092</t>
  </si>
  <si>
    <t>Z001093</t>
  </si>
  <si>
    <t>Z001094</t>
  </si>
  <si>
    <t>Z001095</t>
  </si>
  <si>
    <t>Z001096</t>
  </si>
  <si>
    <t>Z001097</t>
  </si>
  <si>
    <t>Z001098</t>
  </si>
  <si>
    <t>Z001099</t>
  </si>
  <si>
    <t>Z001100</t>
  </si>
  <si>
    <t>PP3006 OUVR COUL + RENFORT</t>
  </si>
  <si>
    <t>Z001101</t>
  </si>
  <si>
    <t>Z001102</t>
  </si>
  <si>
    <t>Z001103</t>
  </si>
  <si>
    <t>Z001104</t>
  </si>
  <si>
    <t>Z001105</t>
  </si>
  <si>
    <t>Z001106</t>
  </si>
  <si>
    <t>Z001107</t>
  </si>
  <si>
    <t>Z001108</t>
  </si>
  <si>
    <t>Z001109</t>
  </si>
  <si>
    <t>Z001110</t>
  </si>
  <si>
    <t>OUTIL DE FRAPPE</t>
  </si>
  <si>
    <t>Z001111</t>
  </si>
  <si>
    <t>Z001112</t>
  </si>
  <si>
    <t>Z001113</t>
  </si>
  <si>
    <t>Z001114</t>
  </si>
  <si>
    <t>Z001115</t>
  </si>
  <si>
    <t>Z001116</t>
  </si>
  <si>
    <t>Z001117</t>
  </si>
  <si>
    <t>Z001118</t>
  </si>
  <si>
    <t>Z001119</t>
  </si>
  <si>
    <t>Z001120</t>
  </si>
  <si>
    <t>Z001121</t>
  </si>
  <si>
    <t>Z001122</t>
  </si>
  <si>
    <t>Z001123</t>
  </si>
  <si>
    <t>Z001124</t>
  </si>
  <si>
    <t>Z001125</t>
  </si>
  <si>
    <t>Z001126</t>
  </si>
  <si>
    <t>Z001127</t>
  </si>
  <si>
    <t>Z001128</t>
  </si>
  <si>
    <t>Z001129</t>
  </si>
  <si>
    <t>Z001130</t>
  </si>
  <si>
    <t>PP2001 JALOUSIE</t>
  </si>
  <si>
    <t>Z001131</t>
  </si>
  <si>
    <t>Z001132</t>
  </si>
  <si>
    <t>Z001133</t>
  </si>
  <si>
    <t>Z001134</t>
  </si>
  <si>
    <t>Z001135</t>
  </si>
  <si>
    <t>Z001136</t>
  </si>
  <si>
    <t>Z001137</t>
  </si>
  <si>
    <t>Z001138</t>
  </si>
  <si>
    <t>Z001139</t>
  </si>
  <si>
    <t>Z001140</t>
  </si>
  <si>
    <t>PP2002 JALOUSIE</t>
  </si>
  <si>
    <t>Z001141</t>
  </si>
  <si>
    <t>Z001142</t>
  </si>
  <si>
    <t>Z001143</t>
  </si>
  <si>
    <t>Z001144</t>
  </si>
  <si>
    <t>Z001145</t>
  </si>
  <si>
    <t>Z001146</t>
  </si>
  <si>
    <t>Z001147</t>
  </si>
  <si>
    <t>Z001148</t>
  </si>
  <si>
    <t>Z001149</t>
  </si>
  <si>
    <t>Z001150</t>
  </si>
  <si>
    <t>PP1101A MUR RIDEAU DRAINAGE</t>
  </si>
  <si>
    <t>Z001151</t>
  </si>
  <si>
    <t>Z001152</t>
  </si>
  <si>
    <t>Z001153</t>
  </si>
  <si>
    <t>Z001154</t>
  </si>
  <si>
    <t>Z001155</t>
  </si>
  <si>
    <t>OUTIL COMPLET MR PP1100</t>
  </si>
  <si>
    <t>Z001156</t>
  </si>
  <si>
    <t>Z001157</t>
  </si>
  <si>
    <t>Z001158</t>
  </si>
  <si>
    <t>Z001159</t>
  </si>
  <si>
    <t>Z001160</t>
  </si>
  <si>
    <t>OUTIL POUR GC 1 POSTE ( 553)</t>
  </si>
  <si>
    <t>Z001161</t>
  </si>
  <si>
    <t>PROTO PP 3106</t>
  </si>
  <si>
    <t>Z001162</t>
  </si>
  <si>
    <t>OUTIL SERIE 5200</t>
  </si>
  <si>
    <t>Z001163</t>
  </si>
  <si>
    <t>Z001164</t>
  </si>
  <si>
    <t>Z001165</t>
  </si>
  <si>
    <t>Z001166</t>
  </si>
  <si>
    <t>Z001167</t>
  </si>
  <si>
    <t>Z001168</t>
  </si>
  <si>
    <t>Z001169</t>
  </si>
  <si>
    <t>Z001170</t>
  </si>
  <si>
    <t>Z001171</t>
  </si>
  <si>
    <t>Z001172</t>
  </si>
  <si>
    <t>Z001173</t>
  </si>
  <si>
    <t>Z001174</t>
  </si>
  <si>
    <t>Z001175</t>
  </si>
  <si>
    <t>Z001176</t>
  </si>
  <si>
    <t>Z001177</t>
  </si>
  <si>
    <t>Z001178</t>
  </si>
  <si>
    <t>Z001179</t>
  </si>
  <si>
    <t>Z001180</t>
  </si>
  <si>
    <t>Z001181</t>
  </si>
  <si>
    <t>Z001182</t>
  </si>
  <si>
    <t>OUTIL PARCLOSE 5219</t>
  </si>
  <si>
    <t>Z001183</t>
  </si>
  <si>
    <t>Z001184</t>
  </si>
  <si>
    <t>Z001185</t>
  </si>
  <si>
    <t>Z001186</t>
  </si>
  <si>
    <t>Z001187</t>
  </si>
  <si>
    <t>Z001188</t>
  </si>
  <si>
    <t>Z001189</t>
  </si>
  <si>
    <t>Z001190</t>
  </si>
  <si>
    <t>Z001191</t>
  </si>
  <si>
    <t>Z001192</t>
  </si>
  <si>
    <t>PROTO PP5213</t>
  </si>
  <si>
    <t>Z001193</t>
  </si>
  <si>
    <t>Z001194</t>
  </si>
  <si>
    <t>PP2604 AVEC SOCLE</t>
  </si>
  <si>
    <t>Z001195</t>
  </si>
  <si>
    <t>Z001196</t>
  </si>
  <si>
    <t>PP5003+SOCLE</t>
  </si>
  <si>
    <t>Z001197</t>
  </si>
  <si>
    <t>Z001198</t>
  </si>
  <si>
    <t>PP5210 AVEC SOCLE</t>
  </si>
  <si>
    <t>Z001199</t>
  </si>
  <si>
    <t>PP5211+SOCLE</t>
  </si>
  <si>
    <t>Z001200</t>
  </si>
  <si>
    <t>PP5212+SOCLE</t>
  </si>
  <si>
    <t>Z001201</t>
  </si>
  <si>
    <t>Z001202</t>
  </si>
  <si>
    <t>Z001203</t>
  </si>
  <si>
    <t>Z001204</t>
  </si>
  <si>
    <t>Z001205</t>
  </si>
  <si>
    <t>Z001206</t>
  </si>
  <si>
    <t>Z001207</t>
  </si>
  <si>
    <t>Z001208</t>
  </si>
  <si>
    <t>Z001209</t>
  </si>
  <si>
    <t>Z001210</t>
  </si>
  <si>
    <t>Z001211</t>
  </si>
  <si>
    <t>PP5210+SOCLE</t>
  </si>
  <si>
    <t>Z001212</t>
  </si>
  <si>
    <t>Z001213</t>
  </si>
  <si>
    <t>Z001214</t>
  </si>
  <si>
    <t>PROTO PP5214</t>
  </si>
  <si>
    <t>Z001215</t>
  </si>
  <si>
    <t>PP3310C (COULISSANT I POROCESS)</t>
  </si>
  <si>
    <t>Z001216</t>
  </si>
  <si>
    <t>Z001217</t>
  </si>
  <si>
    <t>Z001218</t>
  </si>
  <si>
    <t>Z001219</t>
  </si>
  <si>
    <t>Z001220</t>
  </si>
  <si>
    <t>Z001221</t>
  </si>
  <si>
    <t>Z001222</t>
  </si>
  <si>
    <t>Z001223</t>
  </si>
  <si>
    <t>Z001224</t>
  </si>
  <si>
    <t>Z001225</t>
  </si>
  <si>
    <t>PP5004 AVEC SOCLE (RENNES)</t>
  </si>
  <si>
    <t>Z001226</t>
  </si>
  <si>
    <t>PP3310C (RENNES)</t>
  </si>
  <si>
    <t>Z001227</t>
  </si>
  <si>
    <t>Z001228</t>
  </si>
  <si>
    <t>Z001229</t>
  </si>
  <si>
    <t>Z001230</t>
  </si>
  <si>
    <t>Z001231</t>
  </si>
  <si>
    <t>Z001232</t>
  </si>
  <si>
    <t>Z001233</t>
  </si>
  <si>
    <t>Z001234</t>
  </si>
  <si>
    <t>Z001235</t>
  </si>
  <si>
    <t>Z001236</t>
  </si>
  <si>
    <t>Z001237</t>
  </si>
  <si>
    <t>Z001238</t>
  </si>
  <si>
    <t>Z001239</t>
  </si>
  <si>
    <t>Z001240</t>
  </si>
  <si>
    <t>Z001241</t>
  </si>
  <si>
    <t>Z001242</t>
  </si>
  <si>
    <t>Z001243</t>
  </si>
  <si>
    <t>Z001244</t>
  </si>
  <si>
    <t>Z001245</t>
  </si>
  <si>
    <t>Z001246</t>
  </si>
  <si>
    <t>Z001247</t>
  </si>
  <si>
    <t>Z001248</t>
  </si>
  <si>
    <t>Z001249</t>
  </si>
  <si>
    <t>Z001250</t>
  </si>
  <si>
    <t>Z001251</t>
  </si>
  <si>
    <t>Z001252</t>
  </si>
  <si>
    <t>Z001253</t>
  </si>
  <si>
    <t>Z001254</t>
  </si>
  <si>
    <t>Z001255</t>
  </si>
  <si>
    <t>Z001256</t>
  </si>
  <si>
    <t>PP5213 EVOLUTION</t>
  </si>
  <si>
    <t>Z001257</t>
  </si>
  <si>
    <t>Z001258</t>
  </si>
  <si>
    <t>Z001259</t>
  </si>
  <si>
    <t>PP5214 PASSAGE TIGE DE CREMONE</t>
  </si>
  <si>
    <t>Z001260</t>
  </si>
  <si>
    <t>Z001261</t>
  </si>
  <si>
    <t>Z001262</t>
  </si>
  <si>
    <t>PROTO PP3107 USINAGE TRAVERSE 3436I</t>
  </si>
  <si>
    <t>Z001263</t>
  </si>
  <si>
    <t>PROTO OUTIL GARDE CORPS 2 POSTES</t>
  </si>
  <si>
    <t>Z001264</t>
  </si>
  <si>
    <t>OUTIL GC POUR ALU ANTILLE</t>
  </si>
  <si>
    <t>Z001265</t>
  </si>
  <si>
    <t>PP5210 SERIE 5200</t>
  </si>
  <si>
    <t>Z001266</t>
  </si>
  <si>
    <t>Z001267</t>
  </si>
  <si>
    <t>Z001268</t>
  </si>
  <si>
    <t>Z001269</t>
  </si>
  <si>
    <t>Z001270</t>
  </si>
  <si>
    <t>Z001271</t>
  </si>
  <si>
    <t>Z001272</t>
  </si>
  <si>
    <t>Z001273</t>
  </si>
  <si>
    <t>Z001274</t>
  </si>
  <si>
    <t>Z001275</t>
  </si>
  <si>
    <t>PP3310C ( COULISSANT I PROCESS)</t>
  </si>
  <si>
    <t>Z001276</t>
  </si>
  <si>
    <t>Z001277</t>
  </si>
  <si>
    <t>Z001278</t>
  </si>
  <si>
    <t>Z001279</t>
  </si>
  <si>
    <t>Z001280</t>
  </si>
  <si>
    <t>Z001281</t>
  </si>
  <si>
    <t>Z001282</t>
  </si>
  <si>
    <t>Z001283</t>
  </si>
  <si>
    <t>Z001284</t>
  </si>
  <si>
    <t>Z001285</t>
  </si>
  <si>
    <t>Z001286</t>
  </si>
  <si>
    <t>Z001287</t>
  </si>
  <si>
    <t>Z001288</t>
  </si>
  <si>
    <t>Z001289</t>
  </si>
  <si>
    <t>Z001290</t>
  </si>
  <si>
    <t>Z001291</t>
  </si>
  <si>
    <t>Z001292</t>
  </si>
  <si>
    <t>Z001293</t>
  </si>
  <si>
    <t>Z001294</t>
  </si>
  <si>
    <t>Z001295</t>
  </si>
  <si>
    <t>PP2604C SERIE 2600S/L 3000 3100</t>
  </si>
  <si>
    <t>Z001296</t>
  </si>
  <si>
    <t>Z001297</t>
  </si>
  <si>
    <t>Z001298</t>
  </si>
  <si>
    <t>Z001299</t>
  </si>
  <si>
    <t>Z001300</t>
  </si>
  <si>
    <t>Z001301</t>
  </si>
  <si>
    <t>Z001302</t>
  </si>
  <si>
    <t>Z001303</t>
  </si>
  <si>
    <t>Z001304</t>
  </si>
  <si>
    <t>Z001305</t>
  </si>
  <si>
    <t>PP3106 SEIE 3100</t>
  </si>
  <si>
    <t>Z001306</t>
  </si>
  <si>
    <t>Z001307</t>
  </si>
  <si>
    <t>Z001308</t>
  </si>
  <si>
    <t>Z001309</t>
  </si>
  <si>
    <t>Z001310</t>
  </si>
  <si>
    <t>Z001311</t>
  </si>
  <si>
    <t>Z001312</t>
  </si>
  <si>
    <t>Z001313</t>
  </si>
  <si>
    <t>Z001314</t>
  </si>
  <si>
    <t>Z001315</t>
  </si>
  <si>
    <t>Z001316</t>
  </si>
  <si>
    <t>PP5215 OUTIL POUR TRINGLE EVOLUTION</t>
  </si>
  <si>
    <t>Z001317</t>
  </si>
  <si>
    <t>MACHINE POUR USINAGE TIGE EVOLUTION</t>
  </si>
  <si>
    <t>Z001318</t>
  </si>
  <si>
    <t>TABLE DE MONTAGE DTS OUVRANTS EVOLUTION</t>
  </si>
  <si>
    <t>Z001319</t>
  </si>
  <si>
    <t>TABLE DE MONTAGE/VITRAGE EVOLUTION</t>
  </si>
  <si>
    <t>Z001320</t>
  </si>
  <si>
    <t>OUTIL USINAGE TIGE CREMONE EVOLUTION</t>
  </si>
  <si>
    <t>Z001321</t>
  </si>
  <si>
    <t>Z001322</t>
  </si>
  <si>
    <t>Z001323</t>
  </si>
  <si>
    <t>Z001324</t>
  </si>
  <si>
    <t>Z001325</t>
  </si>
  <si>
    <t>Z001326</t>
  </si>
  <si>
    <t>Z001327</t>
  </si>
  <si>
    <t>Z001328</t>
  </si>
  <si>
    <t>Z001329</t>
  </si>
  <si>
    <t>Z001330</t>
  </si>
  <si>
    <t>Z001331</t>
  </si>
  <si>
    <t>Z001332</t>
  </si>
  <si>
    <t>Z001333</t>
  </si>
  <si>
    <t>Z001334</t>
  </si>
  <si>
    <t>Z001335</t>
  </si>
  <si>
    <t>Z001336</t>
  </si>
  <si>
    <t>Z001337</t>
  </si>
  <si>
    <t>Z001338</t>
  </si>
  <si>
    <t>Z001339</t>
  </si>
  <si>
    <t>Z001340</t>
  </si>
  <si>
    <t>Z001341</t>
  </si>
  <si>
    <t>Z001342</t>
  </si>
  <si>
    <t>Z001343</t>
  </si>
  <si>
    <t>Z001344</t>
  </si>
  <si>
    <t>Z001345</t>
  </si>
  <si>
    <t>PROTO PP8802(EXPORT)</t>
  </si>
  <si>
    <t>Z001346</t>
  </si>
  <si>
    <t>Z001347</t>
  </si>
  <si>
    <t>Z001348</t>
  </si>
  <si>
    <t>Z001349</t>
  </si>
  <si>
    <t>Z001350</t>
  </si>
  <si>
    <t>Z001351</t>
  </si>
  <si>
    <t>Z001352</t>
  </si>
  <si>
    <t>Z001353</t>
  </si>
  <si>
    <t>Z001354</t>
  </si>
  <si>
    <t>Z001355</t>
  </si>
  <si>
    <t>Z001356</t>
  </si>
  <si>
    <t>Z001357</t>
  </si>
  <si>
    <t>Z001358</t>
  </si>
  <si>
    <t>Z001359</t>
  </si>
  <si>
    <t>Z001360</t>
  </si>
  <si>
    <t>Z001361</t>
  </si>
  <si>
    <t>Z001362</t>
  </si>
  <si>
    <t>Z001363</t>
  </si>
  <si>
    <t>Z001364</t>
  </si>
  <si>
    <t>Z001365</t>
  </si>
  <si>
    <t>Z001366</t>
  </si>
  <si>
    <t>Z001367</t>
  </si>
  <si>
    <t>Z001368</t>
  </si>
  <si>
    <t>Z001369</t>
  </si>
  <si>
    <t>Z001370</t>
  </si>
  <si>
    <t>Z001371</t>
  </si>
  <si>
    <t>Z001372</t>
  </si>
  <si>
    <t>Z001373</t>
  </si>
  <si>
    <t>Z001374</t>
  </si>
  <si>
    <t>Z001375</t>
  </si>
  <si>
    <t>Z001376</t>
  </si>
  <si>
    <t>Z001377</t>
  </si>
  <si>
    <t>Z001378</t>
  </si>
  <si>
    <t>Z001379</t>
  </si>
  <si>
    <t>Z001380</t>
  </si>
  <si>
    <t>Z001381</t>
  </si>
  <si>
    <t>Z001382</t>
  </si>
  <si>
    <t>Z001383</t>
  </si>
  <si>
    <t>Z001384</t>
  </si>
  <si>
    <t>Z001385</t>
  </si>
  <si>
    <t>Z001386</t>
  </si>
  <si>
    <t>Z001387</t>
  </si>
  <si>
    <t>Z001388</t>
  </si>
  <si>
    <t>Z001389</t>
  </si>
  <si>
    <t>Z001390</t>
  </si>
  <si>
    <t>Z001391</t>
  </si>
  <si>
    <t>Z001392</t>
  </si>
  <si>
    <t>Z001393</t>
  </si>
  <si>
    <t>Z001394</t>
  </si>
  <si>
    <t>Z001395</t>
  </si>
  <si>
    <t>Z001396</t>
  </si>
  <si>
    <t>Z001397</t>
  </si>
  <si>
    <t>Z001398</t>
  </si>
  <si>
    <t>Z001399</t>
  </si>
  <si>
    <t>Z001400</t>
  </si>
  <si>
    <t>OUTIL EXPORT PP8803 SERIE 2600/4400/8800</t>
  </si>
  <si>
    <t>Z001401</t>
  </si>
  <si>
    <t>Z001402</t>
  </si>
  <si>
    <t>Z001403</t>
  </si>
  <si>
    <t>Z001404</t>
  </si>
  <si>
    <t>Z001405</t>
  </si>
  <si>
    <t>Z001406</t>
  </si>
  <si>
    <t>Z001407</t>
  </si>
  <si>
    <t>Z001408</t>
  </si>
  <si>
    <t>Z001409</t>
  </si>
  <si>
    <t>Z001410</t>
  </si>
  <si>
    <t>Z001411</t>
  </si>
  <si>
    <t>Z001412</t>
  </si>
  <si>
    <t>Z001413</t>
  </si>
  <si>
    <t>Z001414</t>
  </si>
  <si>
    <t>Z001415</t>
  </si>
  <si>
    <t>Z001416</t>
  </si>
  <si>
    <t>Z001417</t>
  </si>
  <si>
    <t>Z001418</t>
  </si>
  <si>
    <t>Z001419</t>
  </si>
  <si>
    <t>Z001420</t>
  </si>
  <si>
    <t>Z001421</t>
  </si>
  <si>
    <t>Z001422</t>
  </si>
  <si>
    <t>Z001423</t>
  </si>
  <si>
    <t>Z001424</t>
  </si>
  <si>
    <t>Z001425</t>
  </si>
  <si>
    <t>Z001426</t>
  </si>
  <si>
    <t>Z001427</t>
  </si>
  <si>
    <t>Z001428</t>
  </si>
  <si>
    <t>Z001429</t>
  </si>
  <si>
    <t>Z001430</t>
  </si>
  <si>
    <t>Z001431</t>
  </si>
  <si>
    <t>Z001432</t>
  </si>
  <si>
    <t>Z001433</t>
  </si>
  <si>
    <t>Z001434</t>
  </si>
  <si>
    <t>Z001435</t>
  </si>
  <si>
    <t>Z001436</t>
  </si>
  <si>
    <t>Z001437</t>
  </si>
  <si>
    <t>Z001438</t>
  </si>
  <si>
    <t>Z001439</t>
  </si>
  <si>
    <t>Z001440</t>
  </si>
  <si>
    <t>Z001441</t>
  </si>
  <si>
    <t>Z001442</t>
  </si>
  <si>
    <t>Z001443</t>
  </si>
  <si>
    <t>Z001444</t>
  </si>
  <si>
    <t>Z001445</t>
  </si>
  <si>
    <t>Z001446</t>
  </si>
  <si>
    <t>Z001447</t>
  </si>
  <si>
    <t>Z001448</t>
  </si>
  <si>
    <t>Z001449</t>
  </si>
  <si>
    <t>Z001450</t>
  </si>
  <si>
    <t>OUTIL PP 5004A(AVEC P 69)</t>
  </si>
  <si>
    <t>Z001451</t>
  </si>
  <si>
    <t>OUTIL PP 5004A (AVEC P69)</t>
  </si>
  <si>
    <t>Z001452</t>
  </si>
  <si>
    <t>Z001453</t>
  </si>
  <si>
    <t>OUTIL PP 5004A (AVEC P 69)</t>
  </si>
  <si>
    <t>Z001454</t>
  </si>
  <si>
    <t>Z001455</t>
  </si>
  <si>
    <t>OUTIL PP 5004A( AVEC P 69 )</t>
  </si>
  <si>
    <t>Z001456</t>
  </si>
  <si>
    <t>OUTIL PP 5004A ( AVEC P 69)</t>
  </si>
  <si>
    <t>Z001457</t>
  </si>
  <si>
    <t>Z001458</t>
  </si>
  <si>
    <t>Z001459</t>
  </si>
  <si>
    <t>OUTIL PP 5004A( AVEC P 69)</t>
  </si>
  <si>
    <t>Z001460</t>
  </si>
  <si>
    <t>PP5212C RENNES</t>
  </si>
  <si>
    <t>Z001461</t>
  </si>
  <si>
    <t>PP5003+SOCLE RENNES</t>
  </si>
  <si>
    <t>Z001462</t>
  </si>
  <si>
    <t>PP5210C + SOCLE</t>
  </si>
  <si>
    <t>Z001463</t>
  </si>
  <si>
    <t>PP5004 RENNES</t>
  </si>
  <si>
    <t>Z001464</t>
  </si>
  <si>
    <t>FRAISEUSE TYPE CALCO</t>
  </si>
  <si>
    <t>Z001465</t>
  </si>
  <si>
    <t>PP5211+SOCLE ( RENNES)</t>
  </si>
  <si>
    <t>Z001466</t>
  </si>
  <si>
    <t>PP5212C+SOCLE(RENNES)</t>
  </si>
  <si>
    <t>Z001467</t>
  </si>
  <si>
    <t>PP3106 SERIE 3100</t>
  </si>
  <si>
    <t>Z001468</t>
  </si>
  <si>
    <t>Z001469</t>
  </si>
  <si>
    <t>Z001470</t>
  </si>
  <si>
    <t>Z001471</t>
  </si>
  <si>
    <t>Z001472</t>
  </si>
  <si>
    <t>Z001473</t>
  </si>
  <si>
    <t>Z001474</t>
  </si>
  <si>
    <t>Z001475</t>
  </si>
  <si>
    <t>Z001476</t>
  </si>
  <si>
    <t>Z001477</t>
  </si>
  <si>
    <t>PP3106 RENNES</t>
  </si>
  <si>
    <t>Z001478</t>
  </si>
  <si>
    <t>OUTILS PP8802 VERROU + GACHE</t>
  </si>
  <si>
    <t>Z001479</t>
  </si>
  <si>
    <t>Z001480</t>
  </si>
  <si>
    <t>Z001481</t>
  </si>
  <si>
    <t>Z001482</t>
  </si>
  <si>
    <t>Z001483</t>
  </si>
  <si>
    <t>Z001484</t>
  </si>
  <si>
    <t>Z001485</t>
  </si>
  <si>
    <t>Z001486</t>
  </si>
  <si>
    <t>Z001487</t>
  </si>
  <si>
    <t>Z001488</t>
  </si>
  <si>
    <t>Z001489</t>
  </si>
  <si>
    <t>Z001490</t>
  </si>
  <si>
    <t>Z001491</t>
  </si>
  <si>
    <t>Z001492</t>
  </si>
  <si>
    <t>Z001493</t>
  </si>
  <si>
    <t>Z001494</t>
  </si>
  <si>
    <t>Z001495</t>
  </si>
  <si>
    <t>Z001496</t>
  </si>
  <si>
    <t>Z001497</t>
  </si>
  <si>
    <t>Z001498</t>
  </si>
  <si>
    <t>Z001499</t>
  </si>
  <si>
    <t>OUTILS DE FRAPPE (PP5003) (VERSION2007)</t>
  </si>
  <si>
    <t>Z001500</t>
  </si>
  <si>
    <t>Z001501</t>
  </si>
  <si>
    <t>Z001502</t>
  </si>
  <si>
    <t>Z001503</t>
  </si>
  <si>
    <t>Z001504</t>
  </si>
  <si>
    <t>Z001505</t>
  </si>
  <si>
    <t>Z001506</t>
  </si>
  <si>
    <t>Z001507</t>
  </si>
  <si>
    <t>Z001508</t>
  </si>
  <si>
    <t>Z001509</t>
  </si>
  <si>
    <t>Z001510</t>
  </si>
  <si>
    <t>Z001511</t>
  </si>
  <si>
    <t>Z001512</t>
  </si>
  <si>
    <t>Z001513</t>
  </si>
  <si>
    <t>Z001514</t>
  </si>
  <si>
    <t>Z001515</t>
  </si>
  <si>
    <t>Z001516</t>
  </si>
  <si>
    <t>Z001517</t>
  </si>
  <si>
    <t>Z001518</t>
  </si>
  <si>
    <t>Z001519</t>
  </si>
  <si>
    <t>Z001520</t>
  </si>
  <si>
    <t>Z001521</t>
  </si>
  <si>
    <t>Z001522</t>
  </si>
  <si>
    <t>Z001523</t>
  </si>
  <si>
    <t>Z001524</t>
  </si>
  <si>
    <t>Z001525</t>
  </si>
  <si>
    <t>Z001526</t>
  </si>
  <si>
    <t>Z001527</t>
  </si>
  <si>
    <t>Z001528</t>
  </si>
  <si>
    <t>Z001529</t>
  </si>
  <si>
    <t>PP5213C</t>
  </si>
  <si>
    <t>Z001530</t>
  </si>
  <si>
    <t>Z001531</t>
  </si>
  <si>
    <t>Z001532</t>
  </si>
  <si>
    <t>Z001533</t>
  </si>
  <si>
    <t>Z001534</t>
  </si>
  <si>
    <t>PP5214C</t>
  </si>
  <si>
    <t>Z001535</t>
  </si>
  <si>
    <t>Z001536</t>
  </si>
  <si>
    <t>Z001537</t>
  </si>
  <si>
    <t>Z001538</t>
  </si>
  <si>
    <t>Z001539</t>
  </si>
  <si>
    <t>PP5215C TRIGLE EVOLUTION</t>
  </si>
  <si>
    <t>Z001540</t>
  </si>
  <si>
    <t>Z001541</t>
  </si>
  <si>
    <t>Z001542</t>
  </si>
  <si>
    <t>Z001543</t>
  </si>
  <si>
    <t>Z001544</t>
  </si>
  <si>
    <t>PP5003 (RENNES)</t>
  </si>
  <si>
    <t>Z001545</t>
  </si>
  <si>
    <t>Z001546</t>
  </si>
  <si>
    <t>PP2604C USI OUV 2600SL,3000,3100</t>
  </si>
  <si>
    <t>Z001547</t>
  </si>
  <si>
    <t>Z001548</t>
  </si>
  <si>
    <t>Z001549</t>
  </si>
  <si>
    <t>Z001550</t>
  </si>
  <si>
    <t>Z001551</t>
  </si>
  <si>
    <t>Z001552</t>
  </si>
  <si>
    <t>Z001553</t>
  </si>
  <si>
    <t>Z001554</t>
  </si>
  <si>
    <t>Z001555</t>
  </si>
  <si>
    <t>Z001556</t>
  </si>
  <si>
    <t>PP3003B USI DT OUV 3000 VERSION 2</t>
  </si>
  <si>
    <t>Z001557</t>
  </si>
  <si>
    <t>Z001558</t>
  </si>
  <si>
    <t>Z001559</t>
  </si>
  <si>
    <t>Z001560</t>
  </si>
  <si>
    <t>Z001561</t>
  </si>
  <si>
    <t>Z001562</t>
  </si>
  <si>
    <t>Z001563</t>
  </si>
  <si>
    <t>Z001564</t>
  </si>
  <si>
    <t>Z001565</t>
  </si>
  <si>
    <t>Z001566</t>
  </si>
  <si>
    <t>PP3004A OUT COMPL DT 2600;3000,3100,IP</t>
  </si>
  <si>
    <t>Z001567</t>
  </si>
  <si>
    <t>Z001568</t>
  </si>
  <si>
    <t>Z001569</t>
  </si>
  <si>
    <t>Z001570</t>
  </si>
  <si>
    <t>Z001571</t>
  </si>
  <si>
    <t>Z001572</t>
  </si>
  <si>
    <t>Z001573</t>
  </si>
  <si>
    <t>Z001574</t>
  </si>
  <si>
    <t>Z001575</t>
  </si>
  <si>
    <t>Z001576</t>
  </si>
  <si>
    <t>Z001577</t>
  </si>
  <si>
    <t>PP 3003B</t>
  </si>
  <si>
    <t>Z001578</t>
  </si>
  <si>
    <t>Z001579</t>
  </si>
  <si>
    <t>Z001580</t>
  </si>
  <si>
    <t>PP3004A (RENNES)</t>
  </si>
  <si>
    <t>Z001581</t>
  </si>
  <si>
    <t>PP2210 OUTIL 1 POSTE 1/B OUTILPROTO</t>
  </si>
  <si>
    <t>Z001582</t>
  </si>
  <si>
    <t>PP2210 OUTIL 1 POSTE 1/B(BATTUE 2243)</t>
  </si>
  <si>
    <t>Z001583</t>
  </si>
  <si>
    <t>Z001584</t>
  </si>
  <si>
    <t>Z001585</t>
  </si>
  <si>
    <t>Z001586</t>
  </si>
  <si>
    <t>Z001587</t>
  </si>
  <si>
    <t>Z001588</t>
  </si>
  <si>
    <t>Z001589</t>
  </si>
  <si>
    <t>Z001590</t>
  </si>
  <si>
    <t>Z001591</t>
  </si>
  <si>
    <t>Z001592</t>
  </si>
  <si>
    <t>PROTO PP3103   COULISSANTS 3100(7POSTES)</t>
  </si>
  <si>
    <t>Z001593</t>
  </si>
  <si>
    <t>PP3103USINAGES COULISSANTS 3100(7POSTES)</t>
  </si>
  <si>
    <t>Z001594</t>
  </si>
  <si>
    <t>Z001595</t>
  </si>
  <si>
    <t>Z001596</t>
  </si>
  <si>
    <t>Z001597</t>
  </si>
  <si>
    <t>Z001598</t>
  </si>
  <si>
    <t>Z001599</t>
  </si>
  <si>
    <t>Z001600</t>
  </si>
  <si>
    <t>Z001601</t>
  </si>
  <si>
    <t>Z001602</t>
  </si>
  <si>
    <t>Z001603</t>
  </si>
  <si>
    <t>Z001604</t>
  </si>
  <si>
    <t>Z001605</t>
  </si>
  <si>
    <t>Z001606</t>
  </si>
  <si>
    <t>Z001607</t>
  </si>
  <si>
    <t>Z001608</t>
  </si>
  <si>
    <t>OUTIL PP5500 2 POSTES MT FORT ET BARREAU</t>
  </si>
  <si>
    <t>Z001609</t>
  </si>
  <si>
    <t>Z001610</t>
  </si>
  <si>
    <t>Z001611</t>
  </si>
  <si>
    <t>Z001612</t>
  </si>
  <si>
    <t>Z001613</t>
  </si>
  <si>
    <t>Z001614</t>
  </si>
  <si>
    <t>Z001615</t>
  </si>
  <si>
    <t>Z001616</t>
  </si>
  <si>
    <t>Z001617</t>
  </si>
  <si>
    <t>Z001618</t>
  </si>
  <si>
    <t>PP8801 OUTIL AX10 NVLE GENERATION</t>
  </si>
  <si>
    <t>Z001619</t>
  </si>
  <si>
    <t>Z001620</t>
  </si>
  <si>
    <t>Z001621</t>
  </si>
  <si>
    <t>Z001622</t>
  </si>
  <si>
    <t>Z001623</t>
  </si>
  <si>
    <t>Z001624</t>
  </si>
  <si>
    <t>Z001625</t>
  </si>
  <si>
    <t>Z001626</t>
  </si>
  <si>
    <t>Z001627</t>
  </si>
  <si>
    <t>Z001628</t>
  </si>
  <si>
    <t>PP4203 PROTO SERIE 4200/450/4500</t>
  </si>
  <si>
    <t>Z001629</t>
  </si>
  <si>
    <t>PP2603A PROTO 6 POSTES</t>
  </si>
  <si>
    <t>Z001630</t>
  </si>
  <si>
    <t>PP4205 PROTO 7 POSTES</t>
  </si>
  <si>
    <t>Z001631</t>
  </si>
  <si>
    <t>PP4203 9P EXPORT SERIE(4200/450/4500)</t>
  </si>
  <si>
    <t>Z001632</t>
  </si>
  <si>
    <t>Z001633</t>
  </si>
  <si>
    <t>Z001634</t>
  </si>
  <si>
    <t>Z001635</t>
  </si>
  <si>
    <t>Z001636</t>
  </si>
  <si>
    <t>Z001637</t>
  </si>
  <si>
    <t>Z001638</t>
  </si>
  <si>
    <t>Z001639</t>
  </si>
  <si>
    <t>Z001640</t>
  </si>
  <si>
    <t>Z001641</t>
  </si>
  <si>
    <t>PP 2603A 6P EXPORT SERIE 2600S OUV/DT</t>
  </si>
  <si>
    <t>Z001642</t>
  </si>
  <si>
    <t>Z001643</t>
  </si>
  <si>
    <t>Z001644</t>
  </si>
  <si>
    <t>Z001645</t>
  </si>
  <si>
    <t>Z001646</t>
  </si>
  <si>
    <t>Z001647</t>
  </si>
  <si>
    <t>Z001648</t>
  </si>
  <si>
    <t>Z001649</t>
  </si>
  <si>
    <t>Z001650</t>
  </si>
  <si>
    <t>Z001651</t>
  </si>
  <si>
    <t>PP 4205 7 POSTES EXPORT SERIE(4200/2600S</t>
  </si>
  <si>
    <t>Z001652</t>
  </si>
  <si>
    <t>Z001653</t>
  </si>
  <si>
    <t>Z001654</t>
  </si>
  <si>
    <t>Z001655</t>
  </si>
  <si>
    <t>Z001656</t>
  </si>
  <si>
    <t>Z001657</t>
  </si>
  <si>
    <t>Z001658</t>
  </si>
  <si>
    <t>Z001659</t>
  </si>
  <si>
    <t>Z001660</t>
  </si>
  <si>
    <t>Z001661</t>
  </si>
  <si>
    <t>Z001662</t>
  </si>
  <si>
    <t>Z001663</t>
  </si>
  <si>
    <t>Z001664</t>
  </si>
  <si>
    <t>Z001665</t>
  </si>
  <si>
    <t>Z001666</t>
  </si>
  <si>
    <t>Z001667</t>
  </si>
  <si>
    <t>Z001668</t>
  </si>
  <si>
    <t>Z001669</t>
  </si>
  <si>
    <t>Z001670</t>
  </si>
  <si>
    <t>Z001671</t>
  </si>
  <si>
    <t>Z001672</t>
  </si>
  <si>
    <t>Z001673</t>
  </si>
  <si>
    <t>Z001674</t>
  </si>
  <si>
    <t>Z001675</t>
  </si>
  <si>
    <t>Z001676</t>
  </si>
  <si>
    <t>Z001677</t>
  </si>
  <si>
    <t>Z001678</t>
  </si>
  <si>
    <t>Z001679</t>
  </si>
  <si>
    <t>Z001680</t>
  </si>
  <si>
    <t>Z001681</t>
  </si>
  <si>
    <t>Z001682</t>
  </si>
  <si>
    <t>Z001683</t>
  </si>
  <si>
    <t>PP3106A AVEC MODIF P 64</t>
  </si>
  <si>
    <t>Z001684</t>
  </si>
  <si>
    <t>Z001685</t>
  </si>
  <si>
    <t>Z001686</t>
  </si>
  <si>
    <t>Z001687</t>
  </si>
  <si>
    <t>Z001688</t>
  </si>
  <si>
    <t>PP3310C + DRAINAGE RENO</t>
  </si>
  <si>
    <t>Z001689</t>
  </si>
  <si>
    <t>Z001690</t>
  </si>
  <si>
    <t>Z001691</t>
  </si>
  <si>
    <t>Z001692</t>
  </si>
  <si>
    <t>Z001693</t>
  </si>
  <si>
    <t>Z001694</t>
  </si>
  <si>
    <t>Z001695</t>
  </si>
  <si>
    <t>Z001696</t>
  </si>
  <si>
    <t>Z001697</t>
  </si>
  <si>
    <t>Z001698</t>
  </si>
  <si>
    <t>OUTIL SERIE 5200 C DROITE</t>
  </si>
  <si>
    <t>Z001699</t>
  </si>
  <si>
    <t>Z001700</t>
  </si>
  <si>
    <t>Z001701</t>
  </si>
  <si>
    <t>Z001702</t>
  </si>
  <si>
    <t>Z001703</t>
  </si>
  <si>
    <t>Z001704</t>
  </si>
  <si>
    <t>Z001705</t>
  </si>
  <si>
    <t>Z001706</t>
  </si>
  <si>
    <t>Z001707</t>
  </si>
  <si>
    <t>Z001708</t>
  </si>
  <si>
    <t>PP 5213 EVOLUTION</t>
  </si>
  <si>
    <t>Z001709</t>
  </si>
  <si>
    <t>Z001710</t>
  </si>
  <si>
    <t>Z001711</t>
  </si>
  <si>
    <t>Z001712</t>
  </si>
  <si>
    <t>Z001713</t>
  </si>
  <si>
    <t xml:space="preserve"> PP5214 EVOLUTION EPOINTAGE 2 VTX</t>
  </si>
  <si>
    <t>Z001714</t>
  </si>
  <si>
    <t>Z001715</t>
  </si>
  <si>
    <t>Z001716</t>
  </si>
  <si>
    <t>Z001717</t>
  </si>
  <si>
    <t>Z001718</t>
  </si>
  <si>
    <t>Z001719</t>
  </si>
  <si>
    <t>Z001720</t>
  </si>
  <si>
    <t>Z001721</t>
  </si>
  <si>
    <t>Z001722</t>
  </si>
  <si>
    <t>Z001723</t>
  </si>
  <si>
    <t>PP5004A TROUS D'EQERRE+P69</t>
  </si>
  <si>
    <t>Z001724</t>
  </si>
  <si>
    <t>Z001725</t>
  </si>
  <si>
    <t>Z001726</t>
  </si>
  <si>
    <t>Z001727</t>
  </si>
  <si>
    <t>Z001728</t>
  </si>
  <si>
    <t>Z001729</t>
  </si>
  <si>
    <t>Z001730</t>
  </si>
  <si>
    <t>Z001731</t>
  </si>
  <si>
    <t>Z001732</t>
  </si>
  <si>
    <t>Z001733</t>
  </si>
  <si>
    <t>PP8804 SERIE 4200/450</t>
  </si>
  <si>
    <t>Z001734</t>
  </si>
  <si>
    <t>Z001735</t>
  </si>
  <si>
    <t>Z001736</t>
  </si>
  <si>
    <t>Z001737</t>
  </si>
  <si>
    <t>Z001738</t>
  </si>
  <si>
    <t>Z001739</t>
  </si>
  <si>
    <t>Z001740</t>
  </si>
  <si>
    <t>Z001741</t>
  </si>
  <si>
    <t>Z001742</t>
  </si>
  <si>
    <t>Z001743</t>
  </si>
  <si>
    <t>PP3106A +MODIF P64</t>
  </si>
  <si>
    <t>Z001744</t>
  </si>
  <si>
    <t>Z001745</t>
  </si>
  <si>
    <t>Z001746</t>
  </si>
  <si>
    <t>Z001747</t>
  </si>
  <si>
    <t>Z001748</t>
  </si>
  <si>
    <t>PP5213R</t>
  </si>
  <si>
    <t>Z001749</t>
  </si>
  <si>
    <t>PP 5213R</t>
  </si>
  <si>
    <t>Z001750</t>
  </si>
  <si>
    <t>PP 5214R</t>
  </si>
  <si>
    <t>Z001751</t>
  </si>
  <si>
    <t>Z001752</t>
  </si>
  <si>
    <t>PP2604C  USINAGE VERROU COUL SS SOCLE</t>
  </si>
  <si>
    <t>Z001753</t>
  </si>
  <si>
    <t>Z001754</t>
  </si>
  <si>
    <t>Z001755</t>
  </si>
  <si>
    <t>Z001756</t>
  </si>
  <si>
    <t>Z001757</t>
  </si>
  <si>
    <t>Z001758</t>
  </si>
  <si>
    <t>Z001759</t>
  </si>
  <si>
    <t>Z001760</t>
  </si>
  <si>
    <t>Z001761</t>
  </si>
  <si>
    <t>Z001762</t>
  </si>
  <si>
    <t>Z001763</t>
  </si>
  <si>
    <t>Z001764</t>
  </si>
  <si>
    <t>Z001765</t>
  </si>
  <si>
    <t>Z001766</t>
  </si>
  <si>
    <t>Z001767</t>
  </si>
  <si>
    <t>Z001768</t>
  </si>
  <si>
    <t>Z001769</t>
  </si>
  <si>
    <t>Z001770</t>
  </si>
  <si>
    <t>Z001771</t>
  </si>
  <si>
    <t>Z001772</t>
  </si>
  <si>
    <t>Z001773</t>
  </si>
  <si>
    <t>Z001774</t>
  </si>
  <si>
    <t>Z001775</t>
  </si>
  <si>
    <t>Z001776</t>
  </si>
  <si>
    <t>Z001777</t>
  </si>
  <si>
    <t>Z001778</t>
  </si>
  <si>
    <t>Z001779</t>
  </si>
  <si>
    <t>Z001780</t>
  </si>
  <si>
    <t>Z001781</t>
  </si>
  <si>
    <t>Z001782</t>
  </si>
  <si>
    <t>PP5003A OUTIL POUR FRAPPE</t>
  </si>
  <si>
    <t>Z001783</t>
  </si>
  <si>
    <t>Z001784</t>
  </si>
  <si>
    <t>Z001785</t>
  </si>
  <si>
    <t>Z001786</t>
  </si>
  <si>
    <t>Z001787</t>
  </si>
  <si>
    <t>Z001788</t>
  </si>
  <si>
    <t>Z001789</t>
  </si>
  <si>
    <t>Z001790</t>
  </si>
  <si>
    <t>Z001791</t>
  </si>
  <si>
    <t>Z001792</t>
  </si>
  <si>
    <t>PP8801 OUTIL GAMME 8800 COUL</t>
  </si>
  <si>
    <t>Z001793</t>
  </si>
  <si>
    <t>Z001794</t>
  </si>
  <si>
    <t>Z001795</t>
  </si>
  <si>
    <t>Z001796</t>
  </si>
  <si>
    <t>Z001797</t>
  </si>
  <si>
    <t>Z001798</t>
  </si>
  <si>
    <t>Z001799</t>
  </si>
  <si>
    <t>Z001800</t>
  </si>
  <si>
    <t>Z001801</t>
  </si>
  <si>
    <t>Z001802</t>
  </si>
  <si>
    <t>Z001803</t>
  </si>
  <si>
    <t>Z001804</t>
  </si>
  <si>
    <t>Z001805</t>
  </si>
  <si>
    <t>Z001806</t>
  </si>
  <si>
    <t>Z001807</t>
  </si>
  <si>
    <t>PP8803 OUTIL EXPORT SERIE4400/2600/8800</t>
  </si>
  <si>
    <t>Z001808</t>
  </si>
  <si>
    <t>Z001809</t>
  </si>
  <si>
    <t>Z001810</t>
  </si>
  <si>
    <t>Z001811</t>
  </si>
  <si>
    <t>Z001812</t>
  </si>
  <si>
    <t>Z001813</t>
  </si>
  <si>
    <t>Z001814</t>
  </si>
  <si>
    <t>Z001815</t>
  </si>
  <si>
    <t>Z001816</t>
  </si>
  <si>
    <t>Z001817</t>
  </si>
  <si>
    <t>Z001818</t>
  </si>
  <si>
    <t>Z001819</t>
  </si>
  <si>
    <t>Z001820</t>
  </si>
  <si>
    <t>Z001821</t>
  </si>
  <si>
    <t>Z001822</t>
  </si>
  <si>
    <t>Z001823</t>
  </si>
  <si>
    <t>Z001824</t>
  </si>
  <si>
    <t>Z001825</t>
  </si>
  <si>
    <t>Z001826</t>
  </si>
  <si>
    <t>Z001827</t>
  </si>
  <si>
    <t>PP8804 OUTIL EXPORT SERIE 4200/450</t>
  </si>
  <si>
    <t>Z001828</t>
  </si>
  <si>
    <t>Z001829</t>
  </si>
  <si>
    <t>Z001830</t>
  </si>
  <si>
    <t>Z001831</t>
  </si>
  <si>
    <t>Z001832</t>
  </si>
  <si>
    <t>Z001833</t>
  </si>
  <si>
    <t>Z001834</t>
  </si>
  <si>
    <t>Z001835</t>
  </si>
  <si>
    <t>Z001836</t>
  </si>
  <si>
    <t>Z001837</t>
  </si>
  <si>
    <t>PP2001D OUTIL JALOUSIE</t>
  </si>
  <si>
    <t>Z001838</t>
  </si>
  <si>
    <t>Z001839</t>
  </si>
  <si>
    <t>Z001840</t>
  </si>
  <si>
    <t>Z001841</t>
  </si>
  <si>
    <t>Z001842</t>
  </si>
  <si>
    <t>Z001843</t>
  </si>
  <si>
    <t>Z001844</t>
  </si>
  <si>
    <t>Z001845</t>
  </si>
  <si>
    <t>Z001846</t>
  </si>
  <si>
    <t>Z001847</t>
  </si>
  <si>
    <t>Z001848</t>
  </si>
  <si>
    <t>Z001849</t>
  </si>
  <si>
    <t>Z001850</t>
  </si>
  <si>
    <t>Z001851</t>
  </si>
  <si>
    <t>Z001852</t>
  </si>
  <si>
    <t>Z001853</t>
  </si>
  <si>
    <t>Z001854</t>
  </si>
  <si>
    <t>Z001855</t>
  </si>
  <si>
    <t>Z001856</t>
  </si>
  <si>
    <t>Z001857</t>
  </si>
  <si>
    <t>PP2002E OUTIL JALOUSIE + PIGE</t>
  </si>
  <si>
    <t>Z001858</t>
  </si>
  <si>
    <t>Z001859</t>
  </si>
  <si>
    <t>Z001860</t>
  </si>
  <si>
    <t>Z001861</t>
  </si>
  <si>
    <t>Z001862</t>
  </si>
  <si>
    <t>Z001863</t>
  </si>
  <si>
    <t>Z001864</t>
  </si>
  <si>
    <t>Z001865</t>
  </si>
  <si>
    <t>Z001866</t>
  </si>
  <si>
    <t>Z001867</t>
  </si>
  <si>
    <t>Z001868</t>
  </si>
  <si>
    <t>Z001869</t>
  </si>
  <si>
    <t>Z001870</t>
  </si>
  <si>
    <t>Z001871</t>
  </si>
  <si>
    <t>Z001872</t>
  </si>
  <si>
    <t>Z001873</t>
  </si>
  <si>
    <t>Z001874</t>
  </si>
  <si>
    <t>Z001875</t>
  </si>
  <si>
    <t>Z001876</t>
  </si>
  <si>
    <t>Z001877</t>
  </si>
  <si>
    <t>PP 1100A OUTIL MR COMPLET</t>
  </si>
  <si>
    <t>Z001878</t>
  </si>
  <si>
    <t>PP1100A OUTIL MR COMPLET</t>
  </si>
  <si>
    <t>Z001879</t>
  </si>
  <si>
    <t>Z001880</t>
  </si>
  <si>
    <t>Z001881</t>
  </si>
  <si>
    <t>Z001882</t>
  </si>
  <si>
    <t>PP 5000 POSTE 10</t>
  </si>
  <si>
    <t>Z001883</t>
  </si>
  <si>
    <t>PP 5003R</t>
  </si>
  <si>
    <t>Z001884</t>
  </si>
  <si>
    <t>PP5211C DRAINAGE 5200,5240,5222,5235</t>
  </si>
  <si>
    <t>Z001885</t>
  </si>
  <si>
    <t>Z001886</t>
  </si>
  <si>
    <t>Z001887</t>
  </si>
  <si>
    <t>Z001888</t>
  </si>
  <si>
    <t>Z001889</t>
  </si>
  <si>
    <t>PP5212C OUTIL PARCLOSES I PROCESS</t>
  </si>
  <si>
    <t>Z001890</t>
  </si>
  <si>
    <t>Z001891</t>
  </si>
  <si>
    <t>Z001892</t>
  </si>
  <si>
    <t>Z001893</t>
  </si>
  <si>
    <t>Z001894</t>
  </si>
  <si>
    <t>PP1501 OUTIL MRW44 P 80 ET 81 (PROTO)</t>
  </si>
  <si>
    <t>Z001895</t>
  </si>
  <si>
    <t>PP 3310C (VDS)</t>
  </si>
  <si>
    <t>Z001896</t>
  </si>
  <si>
    <t>Z001897</t>
  </si>
  <si>
    <t>Z001898</t>
  </si>
  <si>
    <t>Z001899</t>
  </si>
  <si>
    <t>Z001900</t>
  </si>
  <si>
    <t>PP 5004 (VDS)</t>
  </si>
  <si>
    <t>Z001901</t>
  </si>
  <si>
    <t>PP 3103 (VDS)</t>
  </si>
  <si>
    <t>Z001902</t>
  </si>
  <si>
    <t>Z001903</t>
  </si>
  <si>
    <t>Z001904</t>
  </si>
  <si>
    <t>PP 2604C (VDS)</t>
  </si>
  <si>
    <t>Z001905</t>
  </si>
  <si>
    <t>Z001906</t>
  </si>
  <si>
    <t>Z001907</t>
  </si>
  <si>
    <t>PP5210C ( VDS)</t>
  </si>
  <si>
    <t>Z001908</t>
  </si>
  <si>
    <t>PP 5210C (VDS)</t>
  </si>
  <si>
    <t>Z001909</t>
  </si>
  <si>
    <t>PP5212C(RENNES)</t>
  </si>
  <si>
    <t>Z001910</t>
  </si>
  <si>
    <t>PP2604 OUTIL PR VERROU COUL SS SOCLE</t>
  </si>
  <si>
    <t>Z001911</t>
  </si>
  <si>
    <t>Z001912</t>
  </si>
  <si>
    <t>Z001913</t>
  </si>
  <si>
    <t>Z001914</t>
  </si>
  <si>
    <t>Z001915</t>
  </si>
  <si>
    <t>Z001916</t>
  </si>
  <si>
    <t>Z001917</t>
  </si>
  <si>
    <t>Z001918</t>
  </si>
  <si>
    <t>Z001919</t>
  </si>
  <si>
    <t>Z001920</t>
  </si>
  <si>
    <t>PP 2603A OUTIL EXPORT SERIE 2600S</t>
  </si>
  <si>
    <t>Z001921</t>
  </si>
  <si>
    <t>Z001922</t>
  </si>
  <si>
    <t>Z001923</t>
  </si>
  <si>
    <t>Z001924</t>
  </si>
  <si>
    <t>Z001925</t>
  </si>
  <si>
    <t>Z001926</t>
  </si>
  <si>
    <t>Z001927</t>
  </si>
  <si>
    <t>Z001928</t>
  </si>
  <si>
    <t>Z001929</t>
  </si>
  <si>
    <t>Z001930</t>
  </si>
  <si>
    <t>Z001931</t>
  </si>
  <si>
    <t>Z001932</t>
  </si>
  <si>
    <t>Z001933</t>
  </si>
  <si>
    <t>Z001934</t>
  </si>
  <si>
    <t>Z001935</t>
  </si>
  <si>
    <t>PP4203 9P EXPORT SERIE 4200/450/4500</t>
  </si>
  <si>
    <t>Z001936</t>
  </si>
  <si>
    <t>Z001937</t>
  </si>
  <si>
    <t>Z001938</t>
  </si>
  <si>
    <t>Z001939</t>
  </si>
  <si>
    <t>Z001940</t>
  </si>
  <si>
    <t>Z001941</t>
  </si>
  <si>
    <t>Z001942</t>
  </si>
  <si>
    <t>Z001943</t>
  </si>
  <si>
    <t>Z001944</t>
  </si>
  <si>
    <t>Z001945</t>
  </si>
  <si>
    <t>Z001946</t>
  </si>
  <si>
    <t>Z001947</t>
  </si>
  <si>
    <t>Z001948</t>
  </si>
  <si>
    <t>Z001949</t>
  </si>
  <si>
    <t>Z001950</t>
  </si>
  <si>
    <t>PP 3103 OUTIL USI DT RENO/OUV 3100</t>
  </si>
  <si>
    <t>Z001951</t>
  </si>
  <si>
    <t>Z001952</t>
  </si>
  <si>
    <t>Z001953</t>
  </si>
  <si>
    <t>Z001954</t>
  </si>
  <si>
    <t>Z001955</t>
  </si>
  <si>
    <t>Z001956</t>
  </si>
  <si>
    <t>Z001957</t>
  </si>
  <si>
    <t>Z001958</t>
  </si>
  <si>
    <t>Z001959</t>
  </si>
  <si>
    <t>Z001960</t>
  </si>
  <si>
    <t>PP3310C OUTIL USI DT CD 3100</t>
  </si>
  <si>
    <t>Z001961</t>
  </si>
  <si>
    <t>Z001962</t>
  </si>
  <si>
    <t>Z001963</t>
  </si>
  <si>
    <t>Z001964</t>
  </si>
  <si>
    <t>Z001965</t>
  </si>
  <si>
    <t>Z001966</t>
  </si>
  <si>
    <t>Z001967</t>
  </si>
  <si>
    <t>Z001968</t>
  </si>
  <si>
    <t>Z001969</t>
  </si>
  <si>
    <t>Z001970</t>
  </si>
  <si>
    <t>PP 5004A USI TROUE D'EQUERRE +P69</t>
  </si>
  <si>
    <t>Z001971</t>
  </si>
  <si>
    <t>Z001972</t>
  </si>
  <si>
    <t>Z001973</t>
  </si>
  <si>
    <t>Z001974</t>
  </si>
  <si>
    <t>Z001975</t>
  </si>
  <si>
    <t>Z001976</t>
  </si>
  <si>
    <t>Z001977</t>
  </si>
  <si>
    <t>Z001978</t>
  </si>
  <si>
    <t>Z001979</t>
  </si>
  <si>
    <t>Z001980</t>
  </si>
  <si>
    <t>Z001981</t>
  </si>
  <si>
    <t>Z001982</t>
  </si>
  <si>
    <t>Z001983</t>
  </si>
  <si>
    <t>Z001984</t>
  </si>
  <si>
    <t>Z001985</t>
  </si>
  <si>
    <t>PP 5210C OUTIL USI DT CD</t>
  </si>
  <si>
    <t>Z001986</t>
  </si>
  <si>
    <t>Z001987</t>
  </si>
  <si>
    <t>Z001988</t>
  </si>
  <si>
    <t>Z001989</t>
  </si>
  <si>
    <t>Z001990</t>
  </si>
  <si>
    <t>Z001991</t>
  </si>
  <si>
    <t>Z001992</t>
  </si>
  <si>
    <t>Z001993</t>
  </si>
  <si>
    <t>Z001994</t>
  </si>
  <si>
    <t>Z001995</t>
  </si>
  <si>
    <t>PP 5211C DRAINAGE 5200,5240,5222,5235</t>
  </si>
  <si>
    <t>Z001996</t>
  </si>
  <si>
    <t>Z001997</t>
  </si>
  <si>
    <t>Z001998</t>
  </si>
  <si>
    <t>Z001999</t>
  </si>
  <si>
    <t>Z002000</t>
  </si>
  <si>
    <t>Z002001</t>
  </si>
  <si>
    <t>Z002002</t>
  </si>
  <si>
    <t>Z002003</t>
  </si>
  <si>
    <t>Z002004</t>
  </si>
  <si>
    <t>Z002005</t>
  </si>
  <si>
    <t>PP 5212C COUPE PARCLOSE I PROC</t>
  </si>
  <si>
    <t>Z002006</t>
  </si>
  <si>
    <t>Z002007</t>
  </si>
  <si>
    <t>Z002008</t>
  </si>
  <si>
    <t>Z002009</t>
  </si>
  <si>
    <t>Z002010</t>
  </si>
  <si>
    <t>Z002011</t>
  </si>
  <si>
    <t>Z002012</t>
  </si>
  <si>
    <t>Z002013</t>
  </si>
  <si>
    <t>Z002014</t>
  </si>
  <si>
    <t>Z002015</t>
  </si>
  <si>
    <t>Z002016</t>
  </si>
  <si>
    <t>Z002017</t>
  </si>
  <si>
    <t>Z002018</t>
  </si>
  <si>
    <t>Z002019</t>
  </si>
  <si>
    <t>Z002020</t>
  </si>
  <si>
    <t>PP 5213 OUTIL USI OUV EVOL</t>
  </si>
  <si>
    <t>Z002021</t>
  </si>
  <si>
    <t>Z002022</t>
  </si>
  <si>
    <t>Z002023</t>
  </si>
  <si>
    <t>Z002024</t>
  </si>
  <si>
    <t>Z002025</t>
  </si>
  <si>
    <t>Z002026</t>
  </si>
  <si>
    <t>Z002027</t>
  </si>
  <si>
    <t>Z002028</t>
  </si>
  <si>
    <t>Z002029</t>
  </si>
  <si>
    <t>Z002030</t>
  </si>
  <si>
    <t>Z002031</t>
  </si>
  <si>
    <t>Z002032</t>
  </si>
  <si>
    <t>Z002033</t>
  </si>
  <si>
    <t>Z002034</t>
  </si>
  <si>
    <t>Z002035</t>
  </si>
  <si>
    <t>PP5214 OUTIL USI PASSAGE DE TRINGLE EVO</t>
  </si>
  <si>
    <t>Z002036</t>
  </si>
  <si>
    <t>Z002037</t>
  </si>
  <si>
    <t>Z002038</t>
  </si>
  <si>
    <t>Z002039</t>
  </si>
  <si>
    <t>Z002040</t>
  </si>
  <si>
    <t>Z002041</t>
  </si>
  <si>
    <t>Z002042</t>
  </si>
  <si>
    <t>Z002043</t>
  </si>
  <si>
    <t>Z002044</t>
  </si>
  <si>
    <t>Z002045</t>
  </si>
  <si>
    <t>Z002046</t>
  </si>
  <si>
    <t>Z002047</t>
  </si>
  <si>
    <t>Z002048</t>
  </si>
  <si>
    <t>Z002049</t>
  </si>
  <si>
    <t>Z002050</t>
  </si>
  <si>
    <t>PP 5215 USI TRINGLE EVOL</t>
  </si>
  <si>
    <t>Z002051</t>
  </si>
  <si>
    <t>Z002052</t>
  </si>
  <si>
    <t>Z002053</t>
  </si>
  <si>
    <t>Z002054</t>
  </si>
  <si>
    <t>Z002055</t>
  </si>
  <si>
    <t>Z002056</t>
  </si>
  <si>
    <t>Z002057</t>
  </si>
  <si>
    <t>Z002058</t>
  </si>
  <si>
    <t>Z002059</t>
  </si>
  <si>
    <t>Z002060</t>
  </si>
  <si>
    <t>PP 1501 OUTIL 2 P W44</t>
  </si>
  <si>
    <t>Z002061</t>
  </si>
  <si>
    <t>Z002062</t>
  </si>
  <si>
    <t>Z002063</t>
  </si>
  <si>
    <t>Z002064</t>
  </si>
  <si>
    <t>Z002065</t>
  </si>
  <si>
    <t>Z002066</t>
  </si>
  <si>
    <t>Z002067</t>
  </si>
  <si>
    <t>Z002068</t>
  </si>
  <si>
    <t>Z002069</t>
  </si>
  <si>
    <t>Z002070</t>
  </si>
  <si>
    <t>PP5003A OUTIL POUR FRAPPE 5000/5100</t>
  </si>
  <si>
    <t>Z002071</t>
  </si>
  <si>
    <t>Z002072</t>
  </si>
  <si>
    <t>Z002073</t>
  </si>
  <si>
    <t>Z002074</t>
  </si>
  <si>
    <t>Z002075</t>
  </si>
  <si>
    <t>Z002076</t>
  </si>
  <si>
    <t>Z002077</t>
  </si>
  <si>
    <t>Z002078</t>
  </si>
  <si>
    <t>Z002079</t>
  </si>
  <si>
    <t>Z002080</t>
  </si>
  <si>
    <t>PP 3311 PROTO OUTIL BARETTE 32</t>
  </si>
  <si>
    <t>Z002081</t>
  </si>
  <si>
    <t>PP3311 OUTIL POUR DT BARETTE 32</t>
  </si>
  <si>
    <t>Z002082</t>
  </si>
  <si>
    <t>Z002083</t>
  </si>
  <si>
    <t>Z002084</t>
  </si>
  <si>
    <t>Z002085</t>
  </si>
  <si>
    <t>Z002086</t>
  </si>
  <si>
    <t>Z002087</t>
  </si>
  <si>
    <t>Z002088</t>
  </si>
  <si>
    <t>Z002089</t>
  </si>
  <si>
    <t>Z002090</t>
  </si>
  <si>
    <t>Z002091</t>
  </si>
  <si>
    <t>Z002092</t>
  </si>
  <si>
    <t>Z002093</t>
  </si>
  <si>
    <t>Z002094</t>
  </si>
  <si>
    <t>Z002095</t>
  </si>
  <si>
    <t>Z002096</t>
  </si>
  <si>
    <t>Z002097</t>
  </si>
  <si>
    <t>Z002098</t>
  </si>
  <si>
    <t>Z002099</t>
  </si>
  <si>
    <t>Z002100</t>
  </si>
  <si>
    <t>Z002101</t>
  </si>
  <si>
    <t>Z002102</t>
  </si>
  <si>
    <t>Z002103</t>
  </si>
  <si>
    <t>Z002104</t>
  </si>
  <si>
    <t>Z002105</t>
  </si>
  <si>
    <t>Z002106</t>
  </si>
  <si>
    <t>PP5212+COUPE ( MECAN OUTIL)(VDS)</t>
  </si>
  <si>
    <t>Z002107</t>
  </si>
  <si>
    <t>Z002108</t>
  </si>
  <si>
    <t>PP 5003 OUTIL DE FRAPPE</t>
  </si>
  <si>
    <t>Z002109</t>
  </si>
  <si>
    <t>Z002110</t>
  </si>
  <si>
    <t>Z002111</t>
  </si>
  <si>
    <t>Z002112</t>
  </si>
  <si>
    <t>Z002113</t>
  </si>
  <si>
    <t>Z002114</t>
  </si>
  <si>
    <t>Z002115</t>
  </si>
  <si>
    <t>Z002116</t>
  </si>
  <si>
    <t>Z002117</t>
  </si>
  <si>
    <t>Z002118</t>
  </si>
  <si>
    <t>PP4205 7POSTE SERIE 4200/2600S</t>
  </si>
  <si>
    <t>Z002119</t>
  </si>
  <si>
    <t>Z002120</t>
  </si>
  <si>
    <t>Z002121</t>
  </si>
  <si>
    <t>Z002122</t>
  </si>
  <si>
    <t>Z002123</t>
  </si>
  <si>
    <t>Z002124</t>
  </si>
  <si>
    <t>Z002125</t>
  </si>
  <si>
    <t>Z002126</t>
  </si>
  <si>
    <t>Z002127</t>
  </si>
  <si>
    <t>Z002128</t>
  </si>
  <si>
    <t>PP3103 OUTIL USI COUL 3100 7 POSTES</t>
  </si>
  <si>
    <t>Z002129</t>
  </si>
  <si>
    <t>Z002130</t>
  </si>
  <si>
    <t>Z002131</t>
  </si>
  <si>
    <t>Z002132</t>
  </si>
  <si>
    <t>Z002133</t>
  </si>
  <si>
    <t>Z002134</t>
  </si>
  <si>
    <t>Z002135</t>
  </si>
  <si>
    <t>Z002136</t>
  </si>
  <si>
    <t>Z002137</t>
  </si>
  <si>
    <t>Z002138</t>
  </si>
  <si>
    <t>PP2604C OUTIL PR USI VERROU SS SOCLE</t>
  </si>
  <si>
    <t>Z002139</t>
  </si>
  <si>
    <t>Z002140</t>
  </si>
  <si>
    <t>Z002141</t>
  </si>
  <si>
    <t>Z002142</t>
  </si>
  <si>
    <t>Z002143</t>
  </si>
  <si>
    <t>Z002144</t>
  </si>
  <si>
    <t>Z002145</t>
  </si>
  <si>
    <t>Z002146</t>
  </si>
  <si>
    <t>Z002147</t>
  </si>
  <si>
    <t>Z002148</t>
  </si>
  <si>
    <t>PP 5004A TROU D'EQUERRE + 69</t>
  </si>
  <si>
    <t>Z002149</t>
  </si>
  <si>
    <t>Z002150</t>
  </si>
  <si>
    <t>Z002151</t>
  </si>
  <si>
    <t>Z002152</t>
  </si>
  <si>
    <t>Z002153</t>
  </si>
  <si>
    <t>Z002154</t>
  </si>
  <si>
    <t>Z002155</t>
  </si>
  <si>
    <t>Z002156</t>
  </si>
  <si>
    <t>Z002157</t>
  </si>
  <si>
    <t>Z002158</t>
  </si>
  <si>
    <t>Z002159</t>
  </si>
  <si>
    <t>PP 3206 PROTO COUL3200</t>
  </si>
  <si>
    <t>Z002160</t>
  </si>
  <si>
    <t>PP 3206 OUTIL COUL SERIE 3200</t>
  </si>
  <si>
    <t>Z002161</t>
  </si>
  <si>
    <t>Z002162</t>
  </si>
  <si>
    <t>Z002163</t>
  </si>
  <si>
    <t>Z002164</t>
  </si>
  <si>
    <t>Z002165</t>
  </si>
  <si>
    <t>Z002166</t>
  </si>
  <si>
    <t>Z002167</t>
  </si>
  <si>
    <t>Z002168</t>
  </si>
  <si>
    <t>Z002169</t>
  </si>
  <si>
    <t>Z002170</t>
  </si>
  <si>
    <t>Z002171</t>
  </si>
  <si>
    <t>Z002172</t>
  </si>
  <si>
    <t>Z002173</t>
  </si>
  <si>
    <t>Z002174</t>
  </si>
  <si>
    <t>Z002175</t>
  </si>
  <si>
    <t>PP 3312 OUTIL COULIFIXE</t>
  </si>
  <si>
    <t>Z002176</t>
  </si>
  <si>
    <t>Z002177</t>
  </si>
  <si>
    <t>Z002178</t>
  </si>
  <si>
    <t>Z002179</t>
  </si>
  <si>
    <t>Z002180</t>
  </si>
  <si>
    <t>Z002181</t>
  </si>
  <si>
    <t>Z002182</t>
  </si>
  <si>
    <t>Z002183</t>
  </si>
  <si>
    <t>Z002184</t>
  </si>
  <si>
    <t>Z002185</t>
  </si>
  <si>
    <t>Z002186</t>
  </si>
  <si>
    <t>Z002187</t>
  </si>
  <si>
    <t>Z002188</t>
  </si>
  <si>
    <t>Z002189</t>
  </si>
  <si>
    <t>Z002190</t>
  </si>
  <si>
    <t>PP4300 PROTO SERIE COUL RELEVAGE</t>
  </si>
  <si>
    <t>Z002191</t>
  </si>
  <si>
    <t>PP4300 OUTIL SERIE COUL RELEVAGE</t>
  </si>
  <si>
    <t>Z002192</t>
  </si>
  <si>
    <t>Z002193</t>
  </si>
  <si>
    <t>Z002194</t>
  </si>
  <si>
    <t>Z002195</t>
  </si>
  <si>
    <t>Z002196</t>
  </si>
  <si>
    <t>Z002197</t>
  </si>
  <si>
    <t>Z002198</t>
  </si>
  <si>
    <t>Z002199</t>
  </si>
  <si>
    <t>Z002200</t>
  </si>
  <si>
    <t>Z002201</t>
  </si>
  <si>
    <t>Z002202</t>
  </si>
  <si>
    <t>Z002203</t>
  </si>
  <si>
    <t>Z002204</t>
  </si>
  <si>
    <t>Z002205</t>
  </si>
  <si>
    <t>Z002206</t>
  </si>
  <si>
    <t>PP3106A AVEC MODIF POSTE 64</t>
  </si>
  <si>
    <t>Z002207</t>
  </si>
  <si>
    <t>Z002208</t>
  </si>
  <si>
    <t>Z002209</t>
  </si>
  <si>
    <t>Z002210</t>
  </si>
  <si>
    <t>Z002211</t>
  </si>
  <si>
    <t>Z002212</t>
  </si>
  <si>
    <t>Z002213</t>
  </si>
  <si>
    <t>Z002214</t>
  </si>
  <si>
    <t>Z002215</t>
  </si>
  <si>
    <t>Z002216</t>
  </si>
  <si>
    <t>PP3205 USI VERROU GAMME 3100 ET 3200</t>
  </si>
  <si>
    <t>Z002217</t>
  </si>
  <si>
    <t>Z002218</t>
  </si>
  <si>
    <t>Z002219</t>
  </si>
  <si>
    <t>Z002220</t>
  </si>
  <si>
    <t>Z002221</t>
  </si>
  <si>
    <t>Z002222</t>
  </si>
  <si>
    <t>Z002223</t>
  </si>
  <si>
    <t>Z002224</t>
  </si>
  <si>
    <t>Z002225</t>
  </si>
  <si>
    <t>Z002226</t>
  </si>
  <si>
    <t>PROTO PP 3205</t>
  </si>
  <si>
    <t>Z002227</t>
  </si>
  <si>
    <t>PP 8804 OUTIL EXPORT SERIE 4200/450</t>
  </si>
  <si>
    <t>Z002228</t>
  </si>
  <si>
    <t>Z002229</t>
  </si>
  <si>
    <t>Z002230</t>
  </si>
  <si>
    <t>Z002231</t>
  </si>
  <si>
    <t>Z002232</t>
  </si>
  <si>
    <t>Z002233</t>
  </si>
  <si>
    <t>Z002234</t>
  </si>
  <si>
    <t>Z002235</t>
  </si>
  <si>
    <t>Z002236</t>
  </si>
  <si>
    <t>Z002237</t>
  </si>
  <si>
    <t>Z002238</t>
  </si>
  <si>
    <t>Z002239</t>
  </si>
  <si>
    <t>Z002240</t>
  </si>
  <si>
    <t>Z002241</t>
  </si>
  <si>
    <t>Z002242</t>
  </si>
  <si>
    <t>PP 3204 OUTIL TROU D'EQUERRE DT 70MM</t>
  </si>
  <si>
    <t>Z002243</t>
  </si>
  <si>
    <t>Z002244</t>
  </si>
  <si>
    <t>Z002245</t>
  </si>
  <si>
    <t>Z002246</t>
  </si>
  <si>
    <t>Z002247</t>
  </si>
  <si>
    <t>Z002248</t>
  </si>
  <si>
    <t>Z002249</t>
  </si>
  <si>
    <t>Z002250</t>
  </si>
  <si>
    <t>Z002251</t>
  </si>
  <si>
    <t>Z002252</t>
  </si>
  <si>
    <t>PP 2604C OUTIL PR VERROU SS SOCLE</t>
  </si>
  <si>
    <t>Z002253</t>
  </si>
  <si>
    <t>Z002254</t>
  </si>
  <si>
    <t>Z002255</t>
  </si>
  <si>
    <t>Z002256</t>
  </si>
  <si>
    <t>Z002257</t>
  </si>
  <si>
    <t>Z002258</t>
  </si>
  <si>
    <t>Z002259</t>
  </si>
  <si>
    <t>Z002260</t>
  </si>
  <si>
    <t>Z002261</t>
  </si>
  <si>
    <t>Z002262</t>
  </si>
  <si>
    <t>PP 5003A OUTIL DE FRAPPE</t>
  </si>
  <si>
    <t>Z002263</t>
  </si>
  <si>
    <t>Z002264</t>
  </si>
  <si>
    <t>Z002265</t>
  </si>
  <si>
    <t>Z002266</t>
  </si>
  <si>
    <t>Z002267</t>
  </si>
  <si>
    <t>Z002268</t>
  </si>
  <si>
    <t>Z002269</t>
  </si>
  <si>
    <t>Z002270</t>
  </si>
  <si>
    <t>Z002271</t>
  </si>
  <si>
    <t>Z002272</t>
  </si>
  <si>
    <t>PP 3203 OUTIL EQUERRE MONO MATRICE D/G</t>
  </si>
  <si>
    <t>Z002273</t>
  </si>
  <si>
    <t>Z002274</t>
  </si>
  <si>
    <t>Z002275</t>
  </si>
  <si>
    <t>Z002276</t>
  </si>
  <si>
    <t>Z002277</t>
  </si>
  <si>
    <t>Z002278</t>
  </si>
  <si>
    <t>Z002279</t>
  </si>
  <si>
    <t>Z002280</t>
  </si>
  <si>
    <t>Z002281</t>
  </si>
  <si>
    <t>Z002282</t>
  </si>
  <si>
    <t>Z002283</t>
  </si>
  <si>
    <t>Z002284</t>
  </si>
  <si>
    <t>Z002285</t>
  </si>
  <si>
    <t>Z002286</t>
  </si>
  <si>
    <t>Z002287</t>
  </si>
  <si>
    <t>Z002288</t>
  </si>
  <si>
    <t>Z002289</t>
  </si>
  <si>
    <t>Z002290</t>
  </si>
  <si>
    <t>Z002291</t>
  </si>
  <si>
    <t>Z002292</t>
  </si>
  <si>
    <t>Z002293</t>
  </si>
  <si>
    <t>Z002294</t>
  </si>
  <si>
    <t>Z002295</t>
  </si>
  <si>
    <t>Z002296</t>
  </si>
  <si>
    <t>Z002297</t>
  </si>
  <si>
    <t>Z002298</t>
  </si>
  <si>
    <t>PP3106A AVEC MODIF P64</t>
  </si>
  <si>
    <t>Z002299</t>
  </si>
  <si>
    <t>Z002300</t>
  </si>
  <si>
    <t>Z002301</t>
  </si>
  <si>
    <t>Z002302</t>
  </si>
  <si>
    <t>Z002303</t>
  </si>
  <si>
    <t>Z002304</t>
  </si>
  <si>
    <t>Z002305</t>
  </si>
  <si>
    <t>Z002306</t>
  </si>
  <si>
    <t>Z002307</t>
  </si>
  <si>
    <t>Z002308</t>
  </si>
  <si>
    <t>Z002309</t>
  </si>
  <si>
    <t>Z002310</t>
  </si>
  <si>
    <t>Z002311</t>
  </si>
  <si>
    <t>Z002312</t>
  </si>
  <si>
    <t>Z002313</t>
  </si>
  <si>
    <t>Z002314</t>
  </si>
  <si>
    <t>Z002315</t>
  </si>
  <si>
    <t>Z002316</t>
  </si>
  <si>
    <t>Z002317</t>
  </si>
  <si>
    <t>Z002318</t>
  </si>
  <si>
    <t>Z002319</t>
  </si>
  <si>
    <t>Z002320</t>
  </si>
  <si>
    <t>Z002321</t>
  </si>
  <si>
    <t>Z002322</t>
  </si>
  <si>
    <t>Z002323</t>
  </si>
  <si>
    <t>Z002324</t>
  </si>
  <si>
    <t>Z002325</t>
  </si>
  <si>
    <t>Z002326</t>
  </si>
  <si>
    <t>Z002327</t>
  </si>
  <si>
    <t>Z002328</t>
  </si>
  <si>
    <t>Z002329</t>
  </si>
  <si>
    <t>Z002330</t>
  </si>
  <si>
    <t>Z002331</t>
  </si>
  <si>
    <t>Z002332</t>
  </si>
  <si>
    <t>Z002333</t>
  </si>
  <si>
    <t>Z002334</t>
  </si>
  <si>
    <t>Z002335</t>
  </si>
  <si>
    <t>Z002336</t>
  </si>
  <si>
    <t>Z002337</t>
  </si>
  <si>
    <t>Z002338</t>
  </si>
  <si>
    <t>Z002339</t>
  </si>
  <si>
    <t>Z002340</t>
  </si>
  <si>
    <t>Z002341</t>
  </si>
  <si>
    <t>Z002342</t>
  </si>
  <si>
    <t>Z002343</t>
  </si>
  <si>
    <t>Z002344</t>
  </si>
  <si>
    <t>Z002345</t>
  </si>
  <si>
    <t>Z002346</t>
  </si>
  <si>
    <t>Z002347</t>
  </si>
  <si>
    <t>Z002348</t>
  </si>
  <si>
    <t>Z002349</t>
  </si>
  <si>
    <t>Z002350</t>
  </si>
  <si>
    <t>Z002351</t>
  </si>
  <si>
    <t>Z002352</t>
  </si>
  <si>
    <t>Z002353</t>
  </si>
  <si>
    <t>Z002354</t>
  </si>
  <si>
    <t>Z002355</t>
  </si>
  <si>
    <t>Z002356</t>
  </si>
  <si>
    <t>Z002357</t>
  </si>
  <si>
    <t>Z002358</t>
  </si>
  <si>
    <t>Z002359</t>
  </si>
  <si>
    <t>Z002360</t>
  </si>
  <si>
    <t>Z002361</t>
  </si>
  <si>
    <t>Z002362</t>
  </si>
  <si>
    <t>Z002363</t>
  </si>
  <si>
    <t>Z002364</t>
  </si>
  <si>
    <t>Z002365</t>
  </si>
  <si>
    <t>Z002366</t>
  </si>
  <si>
    <t>Z002367</t>
  </si>
  <si>
    <t>Z002368</t>
  </si>
  <si>
    <t>Z002369</t>
  </si>
  <si>
    <t>Z002370</t>
  </si>
  <si>
    <t>Z002371</t>
  </si>
  <si>
    <t>Z002372</t>
  </si>
  <si>
    <t>Z002373</t>
  </si>
  <si>
    <t>Z002374</t>
  </si>
  <si>
    <t>Z002375</t>
  </si>
  <si>
    <t>Z002376</t>
  </si>
  <si>
    <t>Z002377</t>
  </si>
  <si>
    <t>Z002378</t>
  </si>
  <si>
    <t>Z002379</t>
  </si>
  <si>
    <t>Z002380</t>
  </si>
  <si>
    <t>Z002381</t>
  </si>
  <si>
    <t>Z002382</t>
  </si>
  <si>
    <t>Z002383</t>
  </si>
  <si>
    <t>Z002384</t>
  </si>
  <si>
    <t>Z002385</t>
  </si>
  <si>
    <t>Z002386</t>
  </si>
  <si>
    <t>Z002387</t>
  </si>
  <si>
    <t>Z002388</t>
  </si>
  <si>
    <t>PROTO PP3210C USI COUPE DT S 3200</t>
  </si>
  <si>
    <t>Z002389</t>
  </si>
  <si>
    <t>PP3210C OUTIL USI DT C DROITE S 3200</t>
  </si>
  <si>
    <t>Z002390</t>
  </si>
  <si>
    <t>Z002391</t>
  </si>
  <si>
    <t>Z002392</t>
  </si>
  <si>
    <t>Z002393</t>
  </si>
  <si>
    <t>Z002394</t>
  </si>
  <si>
    <t>Z002395</t>
  </si>
  <si>
    <t>Z002396</t>
  </si>
  <si>
    <t>Z002397</t>
  </si>
  <si>
    <t>Z002398</t>
  </si>
  <si>
    <t>Z002399</t>
  </si>
  <si>
    <t>GP43001 PROTO G DE P OUV 4304(SERIE4300)</t>
  </si>
  <si>
    <t>Z002400</t>
  </si>
  <si>
    <t>PP2604C OUTIL POUR USI VERROU MULTI GA</t>
  </si>
  <si>
    <t>Z002401</t>
  </si>
  <si>
    <t>Z002402</t>
  </si>
  <si>
    <t>Z002403</t>
  </si>
  <si>
    <t>Z002404</t>
  </si>
  <si>
    <t>Z002405</t>
  </si>
  <si>
    <t>Z002406</t>
  </si>
  <si>
    <t>Z002407</t>
  </si>
  <si>
    <t>Z002408</t>
  </si>
  <si>
    <t>Z002409</t>
  </si>
  <si>
    <t>Z002410</t>
  </si>
  <si>
    <t>Z002411</t>
  </si>
  <si>
    <t>Z002412</t>
  </si>
  <si>
    <t>Z002413</t>
  </si>
  <si>
    <t>Z002414</t>
  </si>
  <si>
    <t>Z002415</t>
  </si>
  <si>
    <t>Z002416</t>
  </si>
  <si>
    <t>Z002417</t>
  </si>
  <si>
    <t>Z002418</t>
  </si>
  <si>
    <t>Z002419</t>
  </si>
  <si>
    <t>Z002420</t>
  </si>
  <si>
    <t>PP2604R OUTIL VERROU MULTI GAMMES</t>
  </si>
  <si>
    <t>Z002421</t>
  </si>
  <si>
    <t>PP2604R OUTIL VERROU MULTI GAMME</t>
  </si>
  <si>
    <t>Z002422</t>
  </si>
  <si>
    <t>Z002423</t>
  </si>
  <si>
    <t>Z002424</t>
  </si>
  <si>
    <t>Z002425</t>
  </si>
  <si>
    <t>Z002426</t>
  </si>
  <si>
    <t>Z002427</t>
  </si>
  <si>
    <t>Z002428</t>
  </si>
  <si>
    <t>Z002429</t>
  </si>
  <si>
    <t>Z002430</t>
  </si>
  <si>
    <t>Z002431</t>
  </si>
  <si>
    <t>Z002432</t>
  </si>
  <si>
    <t>PP5004 USI TROU D'EQUERRE +P69</t>
  </si>
  <si>
    <t>Z002433</t>
  </si>
  <si>
    <t>Z002434</t>
  </si>
  <si>
    <t>Z002435</t>
  </si>
  <si>
    <t>Z002436</t>
  </si>
  <si>
    <t>Z002437</t>
  </si>
  <si>
    <t>Z002438</t>
  </si>
  <si>
    <t>Z002439</t>
  </si>
  <si>
    <t>Z002440</t>
  </si>
  <si>
    <t>Z002441</t>
  </si>
  <si>
    <t>Z002442</t>
  </si>
  <si>
    <t>PP3103 (ZR00683/83610 - SDV)</t>
  </si>
  <si>
    <t>Z002443</t>
  </si>
  <si>
    <t>PP4205-OUTIL USINAGE SERIE 4200 &amp; 2600S</t>
  </si>
  <si>
    <t>Z002444</t>
  </si>
  <si>
    <t>Z002445</t>
  </si>
  <si>
    <t>Z002446</t>
  </si>
  <si>
    <t>Z002447</t>
  </si>
  <si>
    <t>Z002448</t>
  </si>
  <si>
    <t>Z002449</t>
  </si>
  <si>
    <t>Z002450</t>
  </si>
  <si>
    <t>Z002451</t>
  </si>
  <si>
    <t>Z002452</t>
  </si>
  <si>
    <t>04577</t>
  </si>
  <si>
    <t>PROFIL DE RENFORT</t>
  </si>
  <si>
    <t>04718</t>
  </si>
  <si>
    <t>EQU.VIS/4502-10 ( 8 P)</t>
  </si>
  <si>
    <t>1VC0801</t>
  </si>
  <si>
    <t>44.2 FEUILLETE</t>
  </si>
  <si>
    <t>1VC0802</t>
  </si>
  <si>
    <t>44.2 FEUILLETE OPALE</t>
  </si>
  <si>
    <t>1VC0825</t>
  </si>
  <si>
    <t>VITRAGE A COMPOSITION SPECIFIQUE</t>
  </si>
  <si>
    <t>1VT0803</t>
  </si>
  <si>
    <t>1VT0804</t>
  </si>
  <si>
    <t>1VT0825</t>
  </si>
  <si>
    <t>10000</t>
  </si>
  <si>
    <t>JOINT TOITURE 6,4 MM</t>
  </si>
  <si>
    <t>1001</t>
  </si>
  <si>
    <t>MENEAU TUBULAIRE PORTEE 3200</t>
  </si>
  <si>
    <t>1002</t>
  </si>
  <si>
    <t>MENEAU NON TUBULAIRE</t>
  </si>
  <si>
    <t>1003</t>
  </si>
  <si>
    <t>CAPOT EXTERIEUR CACHE-VIS</t>
  </si>
  <si>
    <t>10030</t>
  </si>
  <si>
    <t>PAIRE COMPAS PROJETE(400MM)*REMP/15201*</t>
  </si>
  <si>
    <t>S10032</t>
  </si>
  <si>
    <t>CAVALIER POUR TRAVERSE 1002 MOULE</t>
  </si>
  <si>
    <t>10032</t>
  </si>
  <si>
    <t>CAVALIER POUR TRAVERSE 1002 MOULE*</t>
  </si>
  <si>
    <t>10033</t>
  </si>
  <si>
    <t>ECLISSE POUR 1001</t>
  </si>
  <si>
    <t xml:space="preserve"> ( T 3 X 1,5 / 250 U )</t>
  </si>
  <si>
    <t>10034</t>
  </si>
  <si>
    <t>FIXATION NEZ DE DALLE VECMA 1000 (ALU)</t>
  </si>
  <si>
    <t>FIXATION NEZ DE DALLE SIMPLE (ALU)</t>
  </si>
  <si>
    <t>10034/A</t>
  </si>
  <si>
    <t>ENS PATTE + CALLE DE SERRAGE 80 MM</t>
  </si>
  <si>
    <t>S10034</t>
  </si>
  <si>
    <t>ENSEMBLE PATE + CALE DE SERRAGE 80 MM</t>
  </si>
  <si>
    <t>10034A</t>
  </si>
  <si>
    <t>ENS PATTE + CALE DE SERRAGE 80 MM</t>
  </si>
  <si>
    <t>10034AC</t>
  </si>
  <si>
    <t>FIXATON NEZ DALLE VECMA 1000 (ACIER ZN )</t>
  </si>
  <si>
    <t>S10034A1</t>
  </si>
  <si>
    <t>PATTE 80 MM</t>
  </si>
  <si>
    <t>10034A1</t>
  </si>
  <si>
    <t>S10034A2</t>
  </si>
  <si>
    <t>CALE DE SERRAGE</t>
  </si>
  <si>
    <t>10034A2</t>
  </si>
  <si>
    <t>10036</t>
  </si>
  <si>
    <t>ECLISSE POUR 1007 VECMA 1000</t>
  </si>
  <si>
    <t>(T 3 X 1,5 . 325 U )</t>
  </si>
  <si>
    <t>10037</t>
  </si>
  <si>
    <t>ECLISSE POUR 1008 VECMA 1000</t>
  </si>
  <si>
    <t>10038</t>
  </si>
  <si>
    <t>FIXATION NEZ DALLE AVEC DILATATION (ALU)</t>
  </si>
  <si>
    <t>FIXATION NEZ DALLE DOUBLE (ALU)</t>
  </si>
  <si>
    <t>S10038</t>
  </si>
  <si>
    <t>ENSEMBLE CALE + PATTE DE SERRAGE 160 MM</t>
  </si>
  <si>
    <t>10038A</t>
  </si>
  <si>
    <t>ENS CALE + PATTE DE SERRAGE 160 MM</t>
  </si>
  <si>
    <t>S10038A1</t>
  </si>
  <si>
    <t>PATTE 160 MM</t>
  </si>
  <si>
    <t>10038A1</t>
  </si>
  <si>
    <t>10039</t>
  </si>
  <si>
    <t>ECLISSE POUR 1001&amp;1007 (PETIT TUBULAIRE)</t>
  </si>
  <si>
    <t>PROFIL DE SERRAGE</t>
  </si>
  <si>
    <t>1004A</t>
  </si>
  <si>
    <t>PROFIL DE SERRAGE - NON USINE</t>
  </si>
  <si>
    <t>S10041</t>
  </si>
  <si>
    <t>EQUERRE VARIABLE / MENEAUX DE VERRIERE</t>
  </si>
  <si>
    <t>10041</t>
  </si>
  <si>
    <t>EQUERRE VARIABLE / MENEAUX DE VERRIERES</t>
  </si>
  <si>
    <t>4L534300</t>
  </si>
  <si>
    <t>FERRAGE ITALINOX 4550          BRUT</t>
  </si>
  <si>
    <t>ST22W</t>
  </si>
  <si>
    <t>PAIRE DE COMPAS ST22W LG:567 CONDITIONNE</t>
  </si>
  <si>
    <t>10045</t>
  </si>
  <si>
    <t>PAIRE COMPAS PROJETE(600MM)*REMPL/15203*</t>
  </si>
  <si>
    <t>10045S</t>
  </si>
  <si>
    <t>COMPAS SPECIAUX POUR PROJETE</t>
  </si>
  <si>
    <t>I33D + GV21</t>
  </si>
  <si>
    <t>LEVIER VECALU FIX. INV.+GACHE GV21   ARGENT</t>
  </si>
  <si>
    <t>10046D</t>
  </si>
  <si>
    <t>POIGNEE DROITE POUR PROJETTE VECMA 1000</t>
  </si>
  <si>
    <t>LEVIER VECALU FIXAT. INVISIBLE + GACHE GV21</t>
  </si>
  <si>
    <t>48215</t>
  </si>
  <si>
    <t>48216</t>
  </si>
  <si>
    <t>LEVIER VECALU FIX.INV.+ GACHE GV21 NOIR ANO</t>
  </si>
  <si>
    <t>I 33 D</t>
  </si>
  <si>
    <t>LEVIER VECALU I33D FIX.INV.    ARGENT</t>
  </si>
  <si>
    <t>10046DA</t>
  </si>
  <si>
    <t>COMPOSANT POUR POIGNEE DROITE DE  VECMA</t>
  </si>
  <si>
    <t>LEVIER VECALU I33D FIX.INV.    BRONZE AE6</t>
  </si>
  <si>
    <t>LEVIER VECALU I33D  FIX.INV.   RAL 9010</t>
  </si>
  <si>
    <t>LEVIER VECALU I33D  FIX. INV.  NOIR ANODISE</t>
  </si>
  <si>
    <t>LEVIER VECALU I33D  FIX.INV.   CHAMPAGNE</t>
  </si>
  <si>
    <t>LEVIER VECALU I 33 D   FIXATION INVISIBLE</t>
  </si>
  <si>
    <t>I33G + GV21</t>
  </si>
  <si>
    <t>LEVIER VECALU FIX.INV.+ GACHE GV21   ARGENT</t>
  </si>
  <si>
    <t>10046G</t>
  </si>
  <si>
    <t>POIGNEE POUR PROJETE VECMA 1OOO</t>
  </si>
  <si>
    <t>LEVIER VECALU FIX.INV.+GACHE GV21  NOIR ANO</t>
  </si>
  <si>
    <t>POIGNEE GAUCHE POUR PROJETE VECMA 1OOO</t>
  </si>
  <si>
    <t>I 33 G</t>
  </si>
  <si>
    <t>LEVIER VECALU I33G FIX. INV.   ARGENT</t>
  </si>
  <si>
    <t>10046GA</t>
  </si>
  <si>
    <t>COMPOSANT POUR POIGNEE 10046 GAUCHE</t>
  </si>
  <si>
    <t>LEVIER VECALU I33G FIX.INV.    BRONZE AE6</t>
  </si>
  <si>
    <t>LEVIER VECALU I33G FIX.INV.    RAL 9010</t>
  </si>
  <si>
    <t>LEVIER VECALU I33G FIX. INV.   NOIR ANODISE</t>
  </si>
  <si>
    <t>LEVIER VECALU  I33G FIX. INV.  CHAMPAGNE</t>
  </si>
  <si>
    <t>1 33 G</t>
  </si>
  <si>
    <t>LEVIER VECALU  I33G FIX. INV.</t>
  </si>
  <si>
    <t>S10047</t>
  </si>
  <si>
    <t>PATTE DE FIXATION VECMA 1000 N.M</t>
  </si>
  <si>
    <t>10047</t>
  </si>
  <si>
    <t>FIXATION CADRE VECMA 1000</t>
  </si>
  <si>
    <t>S10048</t>
  </si>
  <si>
    <t>SUPPORT CADRE FIXE VECMA 1000 N.M.</t>
  </si>
  <si>
    <t>10048</t>
  </si>
  <si>
    <t>SUPPORT CADRE FIXE VECMA 1000</t>
  </si>
  <si>
    <t>S10049</t>
  </si>
  <si>
    <t>EQUERRE DE RENFORT POUR CADRE 1023 N.M</t>
  </si>
  <si>
    <t>10049</t>
  </si>
  <si>
    <t>EQUERRE RENFORT ONGLET CADRE VECMA 1000</t>
  </si>
  <si>
    <t>1005</t>
  </si>
  <si>
    <t>CAPOT EXTERIEUR CACHE-VIS ETROIT</t>
  </si>
  <si>
    <t>10050</t>
  </si>
  <si>
    <t>JOINT POUR RUPTURE THERMIQUE</t>
  </si>
  <si>
    <t>10051</t>
  </si>
  <si>
    <t>JOINT POUR FEUILLURE 8 M/M</t>
  </si>
  <si>
    <t>10052</t>
  </si>
  <si>
    <t>JT ETANCH SANS TH ENTRE TRAVERSE&amp;SERREU*</t>
  </si>
  <si>
    <t>P89.478/ 841182</t>
  </si>
  <si>
    <t>JOINT MUR RIDEAU SANS PREPERCAGE</t>
  </si>
  <si>
    <t>10053</t>
  </si>
  <si>
    <t>JOINT CENTRAL DE VETURE</t>
  </si>
  <si>
    <t>10054</t>
  </si>
  <si>
    <t>JOINT ENJOLIVEUR DE VETURE</t>
  </si>
  <si>
    <t>10055</t>
  </si>
  <si>
    <t>JOINT POUR MUR RIDEAU A FACETTE</t>
  </si>
  <si>
    <t>10057</t>
  </si>
  <si>
    <t>CACHE EPINE POUR MUR A TRAME HORIZONTALE</t>
  </si>
  <si>
    <t>10058</t>
  </si>
  <si>
    <t>JOINT DE FEUILLURE MUR A TRAME HORIZONTA</t>
  </si>
  <si>
    <t>10059</t>
  </si>
  <si>
    <t>JOINT DE FEUILLURE EPAISSEUR 15 MM</t>
  </si>
  <si>
    <t>1006</t>
  </si>
  <si>
    <t>GUIDE DE NACELLE</t>
  </si>
  <si>
    <t>10060</t>
  </si>
  <si>
    <t>SUPPORT DE VITRAGE VEC</t>
  </si>
  <si>
    <t>10060/1</t>
  </si>
  <si>
    <t>PROFIL POUR SUPPORT VITRAGE VEC 10060</t>
  </si>
  <si>
    <t>10061</t>
  </si>
  <si>
    <t>ARRET DE VERRE VEC FIL INOX</t>
  </si>
  <si>
    <t>10062</t>
  </si>
  <si>
    <t>EQUERRE DE RENFORT CADRE VEC</t>
  </si>
  <si>
    <t>10063</t>
  </si>
  <si>
    <t>ARRET DE VERRE VERTICAL VEC</t>
  </si>
  <si>
    <t>10064</t>
  </si>
  <si>
    <t>ARRET DE VERRE D'ANGLE VEC</t>
  </si>
  <si>
    <t>10065</t>
  </si>
  <si>
    <t>ECLISSE POUR 1041</t>
  </si>
  <si>
    <t>10066</t>
  </si>
  <si>
    <t>ARRET DE VERRE PR MUR RIDEAU TRAME HORIZ</t>
  </si>
  <si>
    <t>ARRET VERRE PR MUR RIDEAU TRAME HORIZONT</t>
  </si>
  <si>
    <t>1007</t>
  </si>
  <si>
    <t>MENEAU TUBULAIRE, PORTEE 4600</t>
  </si>
  <si>
    <t>1008</t>
  </si>
  <si>
    <t>MENEAU TUBULAIRE, PORTEE 2390</t>
  </si>
  <si>
    <t>1009</t>
  </si>
  <si>
    <t>SERREUR POUR TOITURE, MONTE AVEC 502</t>
  </si>
  <si>
    <t>1009A</t>
  </si>
  <si>
    <t>SERREUR POUR TOITURE - NON USINE</t>
  </si>
  <si>
    <t>1010</t>
  </si>
  <si>
    <t>PARECLOSE POUR FEUILLURE 25MM AVEC TH</t>
  </si>
  <si>
    <t>1011</t>
  </si>
  <si>
    <t>PARECLOSE POUR FEUILLURE 17MM AVEC TH</t>
  </si>
  <si>
    <t>1013</t>
  </si>
  <si>
    <t>TRAVERSE POUR VERRIERE</t>
  </si>
  <si>
    <t>1014</t>
  </si>
  <si>
    <t>ANGLE FIXE 120° POUR ORIEL</t>
  </si>
  <si>
    <t>1015</t>
  </si>
  <si>
    <t>ANGLE FIXE 135° POUR ORIEL</t>
  </si>
  <si>
    <t>1016</t>
  </si>
  <si>
    <t>ANGLE FIXE 145° POUR ORIEL</t>
  </si>
  <si>
    <t>1017</t>
  </si>
  <si>
    <t>PROFIL DE FEUILLURE POUR ORIEL</t>
  </si>
  <si>
    <t>1018</t>
  </si>
  <si>
    <t>PROFIL POUR CALAGE FOND DE FEUILLURE</t>
  </si>
  <si>
    <t>1020</t>
  </si>
  <si>
    <t>DEPART MUR, ORIEL</t>
  </si>
  <si>
    <t>1024</t>
  </si>
  <si>
    <t>DEPART MUR,MENEAU PR MUR RIDEAU/FACETTE</t>
  </si>
  <si>
    <t>1025</t>
  </si>
  <si>
    <t>ARTICULATION FEMELLE</t>
  </si>
  <si>
    <t>10253</t>
  </si>
  <si>
    <t>CALE SUPPORT DE TRINGLE 10253</t>
  </si>
  <si>
    <t>1026</t>
  </si>
  <si>
    <t>ARTICULATION MALE</t>
  </si>
  <si>
    <t>1027</t>
  </si>
  <si>
    <t>PROFIL D'OUVRANT INTERIEUR</t>
  </si>
  <si>
    <t>1028</t>
  </si>
  <si>
    <t>DORMANT</t>
  </si>
  <si>
    <t>1029</t>
  </si>
  <si>
    <t>TRAVERSE POUR DORMANT 1028</t>
  </si>
  <si>
    <t>1030</t>
  </si>
  <si>
    <t>1031</t>
  </si>
  <si>
    <t>SERREUR</t>
  </si>
  <si>
    <t>1032</t>
  </si>
  <si>
    <t>CAPOT POUR SERREUR 1031</t>
  </si>
  <si>
    <t>1033</t>
  </si>
  <si>
    <t>PROFIL D'OUVRANT POUR O.B</t>
  </si>
  <si>
    <t>1034</t>
  </si>
  <si>
    <t>PROFIL CADRE VECMA TH</t>
  </si>
  <si>
    <t>1034/A</t>
  </si>
  <si>
    <t>DEMI PROFIL EXTERIEUR CADRE VECMA TH</t>
  </si>
  <si>
    <t>1034/B</t>
  </si>
  <si>
    <t>*DEMI PROFIL INTERIEUR CADRE VECMA TH</t>
  </si>
  <si>
    <t>1043</t>
  </si>
  <si>
    <t>JT MOUSSE.20X2 ADH. (RLX 20 ML)</t>
  </si>
  <si>
    <t>10458</t>
  </si>
  <si>
    <t>CALE   10458</t>
  </si>
  <si>
    <t>1052</t>
  </si>
  <si>
    <t>BARRETTE DE COLLAGE VEC **VOIR 105210A**</t>
  </si>
  <si>
    <t>105200A</t>
  </si>
  <si>
    <t>BARR.COLL.VEC FRASEP 2000-01 ??/??/2000</t>
  </si>
  <si>
    <t>105200B</t>
  </si>
  <si>
    <t>BARR.COLL.VEC FRASEP 2000-02 ??/??/2000</t>
  </si>
  <si>
    <t>105201A</t>
  </si>
  <si>
    <t>*BAR.COLL.VEC FRASEP 00210010 10/10/2001</t>
  </si>
  <si>
    <t>105204A</t>
  </si>
  <si>
    <t>*BAR.COLL.VEC FRASEP 04070130 15/07/2004</t>
  </si>
  <si>
    <t>105205A</t>
  </si>
  <si>
    <t>*BAR.COLL.VEC FRASEP SPECIF EXPORT</t>
  </si>
  <si>
    <t>105205B</t>
  </si>
  <si>
    <t>*BAR.COLL.VEC FRASEP 05060691 28/06/2005</t>
  </si>
  <si>
    <t>105207A</t>
  </si>
  <si>
    <t>*BARR.COLL.VEC FRASEP 062007001 08/07/07</t>
  </si>
  <si>
    <t>105207B</t>
  </si>
  <si>
    <t>BARR.COLL.VEC FRASEP XXXXXXXXX XX/XX/XX</t>
  </si>
  <si>
    <t>105208A</t>
  </si>
  <si>
    <t>105208B</t>
  </si>
  <si>
    <t>*BARR.COLLVEC FRASEP CC09011236 05/02/09</t>
  </si>
  <si>
    <t>105210A</t>
  </si>
  <si>
    <t>*BARR.COLVEC FRASEP CC100040897 27/05/10</t>
  </si>
  <si>
    <t>105210B</t>
  </si>
  <si>
    <t>BARR.COLL.VEC FRASEP (FAB MAROC)</t>
  </si>
  <si>
    <t>105210C</t>
  </si>
  <si>
    <t>105211A</t>
  </si>
  <si>
    <t>105211B</t>
  </si>
  <si>
    <t>105211C</t>
  </si>
  <si>
    <t>105211D</t>
  </si>
  <si>
    <t>105212A</t>
  </si>
  <si>
    <t>105212B</t>
  </si>
  <si>
    <t>105212C</t>
  </si>
  <si>
    <t>105212D</t>
  </si>
  <si>
    <t>105212E</t>
  </si>
  <si>
    <t>105212F</t>
  </si>
  <si>
    <t>105212G</t>
  </si>
  <si>
    <t>105212H FAM3228</t>
  </si>
  <si>
    <t>105212H</t>
  </si>
  <si>
    <t>105212I FAM3228</t>
  </si>
  <si>
    <t>105212I</t>
  </si>
  <si>
    <t>105212J FAM3228</t>
  </si>
  <si>
    <t>105212J</t>
  </si>
  <si>
    <t>105212K FAM3228</t>
  </si>
  <si>
    <t>105212K</t>
  </si>
  <si>
    <t>105297A</t>
  </si>
  <si>
    <t>BARR.COLL.VEC 970054440 04MARS97</t>
  </si>
  <si>
    <t>105297B</t>
  </si>
  <si>
    <t>BARR.COLL.VEC</t>
  </si>
  <si>
    <t>105299A</t>
  </si>
  <si>
    <t>*BAR.COLL.VEC FRASEP 990001 05/03/1999</t>
  </si>
  <si>
    <t>1058</t>
  </si>
  <si>
    <t>MENEAU VERTICAL</t>
  </si>
  <si>
    <t>8087</t>
  </si>
  <si>
    <t>ATTENTE ECHANTILLON</t>
  </si>
  <si>
    <t>1059   FOURNI :</t>
  </si>
  <si>
    <t>1059</t>
  </si>
  <si>
    <t>8086</t>
  </si>
  <si>
    <t>1101</t>
  </si>
  <si>
    <t>MENEAU HAUTEUR 102 MM</t>
  </si>
  <si>
    <t>11017</t>
  </si>
  <si>
    <t>CAVALIER POUR ASSEMBLAGE 1128/1129</t>
  </si>
  <si>
    <t>11018</t>
  </si>
  <si>
    <t>CAVALIER ANTI DEVERS POUR TRAV. TUBUL.</t>
  </si>
  <si>
    <t>11019</t>
  </si>
  <si>
    <t>RACCORD DE CENTRAGE A PION</t>
  </si>
  <si>
    <t>1102</t>
  </si>
  <si>
    <t>TRAVERSE HAUTEUR 15,5 MM</t>
  </si>
  <si>
    <t>11020</t>
  </si>
  <si>
    <t>EMBOUT POUR ETANCHEITE TRAVERSE TUBUL.</t>
  </si>
  <si>
    <t>11021</t>
  </si>
  <si>
    <t>GACHE POUR FERMETURE CHASSIS PROJETE</t>
  </si>
  <si>
    <t>11022</t>
  </si>
  <si>
    <t>TIGE POUR FERMETURE CHASSIS PROJETE</t>
  </si>
  <si>
    <t>11028</t>
  </si>
  <si>
    <t>BOUCHON POUR PROFILE 1140</t>
  </si>
  <si>
    <t>11029</t>
  </si>
  <si>
    <t>ETANCHEITE POUR TRAVERSE 1102</t>
  </si>
  <si>
    <t>1103</t>
  </si>
  <si>
    <t>CLOSOIR 2305 DECO (CAPOT BOMBE 25 MM)</t>
  </si>
  <si>
    <t>11030</t>
  </si>
  <si>
    <t>EQUERRE DE FIXATION PR TRAVERSES LARGES</t>
  </si>
  <si>
    <t>11031</t>
  </si>
  <si>
    <t>CAVALIER PR TUBULURE ***VOIR 11033+11030</t>
  </si>
  <si>
    <t>11032</t>
  </si>
  <si>
    <t>PA:7,9+AMO1,33/40000 11031/11032/11033/11034      AMO1,33SEP</t>
  </si>
  <si>
    <t>CAVALIER POUR TRAVERSE 1102</t>
  </si>
  <si>
    <t>11033</t>
  </si>
  <si>
    <t>CAVALIER POUR DILATATION</t>
  </si>
  <si>
    <t>11034</t>
  </si>
  <si>
    <t>CAVALIER POUR FACETTES</t>
  </si>
  <si>
    <t>11035</t>
  </si>
  <si>
    <t>MANCHON POUR RACCORD MENEAUX 1136</t>
  </si>
  <si>
    <t>11036</t>
  </si>
  <si>
    <t>MANCHONS POUR RACCORD MENEAUX 1107</t>
  </si>
  <si>
    <t>11036/A</t>
  </si>
  <si>
    <t>ECLISSE LATERALE POUR MENEAU 1107</t>
  </si>
  <si>
    <t>11037</t>
  </si>
  <si>
    <t>MANCHONS POUR RACCORD MENEAUX 1108</t>
  </si>
  <si>
    <t>11037/A</t>
  </si>
  <si>
    <t>ECLISSE LATERALE POUR MENEAU 1108</t>
  </si>
  <si>
    <t>11038</t>
  </si>
  <si>
    <t>EQUERRE FIXATION 1108 AVEC CAV 11033</t>
  </si>
  <si>
    <t>11039</t>
  </si>
  <si>
    <t>MANCHONS POUR RACCORD MENEAUX 1101</t>
  </si>
  <si>
    <t>11039/A</t>
  </si>
  <si>
    <t>ECLISSE AVANT ET ARRIERE POUR MENEAUX</t>
  </si>
  <si>
    <t>11039/B</t>
  </si>
  <si>
    <t>ECLISSE LATERALE POUR MENEAU 1101</t>
  </si>
  <si>
    <t>1104</t>
  </si>
  <si>
    <t>SERREUR HAUTEUR 52 MM</t>
  </si>
  <si>
    <t>*SERREUR HAUTEUR 52 MM</t>
  </si>
  <si>
    <t>1104A  FOURNI :</t>
  </si>
  <si>
    <t>SERREUR HAUTEUR 52 MM NON USINE</t>
  </si>
  <si>
    <t>1104A</t>
  </si>
  <si>
    <t>11040</t>
  </si>
  <si>
    <t>VIS T10X40TCA FIX SERR.AVEC JOINT 11060</t>
  </si>
  <si>
    <t>11041</t>
  </si>
  <si>
    <t>VIS T10X32TC AUTOF.INOX+ROND ENTIER.FIL.</t>
  </si>
  <si>
    <t>11042</t>
  </si>
  <si>
    <t>POINTS FERMETURE VERTICALE AVEC GACHE</t>
  </si>
  <si>
    <t>23952</t>
  </si>
  <si>
    <t>6805+3367+3561</t>
  </si>
  <si>
    <t>11043</t>
  </si>
  <si>
    <t>BOITIER+EMBOUT &amp; GACHE PR FERM.MULTI-PTS</t>
  </si>
  <si>
    <t>11044</t>
  </si>
  <si>
    <t>POIGNEE AVEC EMBASE PR FERM. MULTI-PTS</t>
  </si>
  <si>
    <t>3U660112</t>
  </si>
  <si>
    <t>POLO 1333 SS CARRE + VIS RAL 9010</t>
  </si>
  <si>
    <t>47950</t>
  </si>
  <si>
    <t>POLO 1333 SS CARRE + VIS RAL.9005</t>
  </si>
  <si>
    <t>11045</t>
  </si>
  <si>
    <t>POIGNEE SS EMBASE PR FERM. MULTI-PTS</t>
  </si>
  <si>
    <t>11046</t>
  </si>
  <si>
    <t>VERROUILLAGE SUPPL.PR FERMETURE MULTI-PT</t>
  </si>
  <si>
    <t>11047</t>
  </si>
  <si>
    <t>FIXATION CADRE FIXE VECMA</t>
  </si>
  <si>
    <t>11047A</t>
  </si>
  <si>
    <t>PROFILE POUR 11047 FIXATION CADRE VECMA</t>
  </si>
  <si>
    <t>11048</t>
  </si>
  <si>
    <t>PATTE SUPPORT CADRE FIXE VECMA</t>
  </si>
  <si>
    <t>11049</t>
  </si>
  <si>
    <t>MOUSSE POUR ETANCHEITE HAUTE ET BASSE         SANS ETIQUETTE</t>
  </si>
  <si>
    <t>ETANCHEITE HAUTE ET BASSE POUR GALANDAGE</t>
  </si>
  <si>
    <t>025204810Z</t>
  </si>
  <si>
    <t>1105</t>
  </si>
  <si>
    <t>*CAPOT PLAT DE 13 MM **1105M**</t>
  </si>
  <si>
    <t>1105M</t>
  </si>
  <si>
    <t>CLOSOIR 2305 PLAT (CAPOT PLAT 13 MM)</t>
  </si>
  <si>
    <t>11050</t>
  </si>
  <si>
    <t>JOINT INTERCALAIRE DE 23 MM</t>
  </si>
  <si>
    <t>11051</t>
  </si>
  <si>
    <t>JOINT INTERCALAIRE DE 6 MM</t>
  </si>
  <si>
    <t>11052</t>
  </si>
  <si>
    <t>JOINT AVC OUVRANT INVISIBLE PR 6A8,8 **</t>
  </si>
  <si>
    <t>11053</t>
  </si>
  <si>
    <t>JOINT CACHE RAINURE TRAME HORIZ.** 11054</t>
  </si>
  <si>
    <t>11054</t>
  </si>
  <si>
    <t>JOINT CACHE RAINURE PR TRAME HORIZONTALE</t>
  </si>
  <si>
    <t>11056</t>
  </si>
  <si>
    <t>KIT DE FIXATION COMPAS SUR VEC ET VECMA</t>
  </si>
  <si>
    <t>11056/A</t>
  </si>
  <si>
    <t>TIGE DE 412 POUR 11056&amp;11058 (360MM/17)</t>
  </si>
  <si>
    <t>11058</t>
  </si>
  <si>
    <t>KIT DE FIXATION COMPAS SUR TRAME HORIZON</t>
  </si>
  <si>
    <t>11059</t>
  </si>
  <si>
    <t>JOINT INTERCALAIRE DE 17MM</t>
  </si>
  <si>
    <t>1106</t>
  </si>
  <si>
    <t>*CAPOT PLAT DE 20 MM **1106M**</t>
  </si>
  <si>
    <t>1106M</t>
  </si>
  <si>
    <t>CAPOT PLAT 20 MM</t>
  </si>
  <si>
    <t>11060</t>
  </si>
  <si>
    <t>JOINT INTERCALAIRE DE 10 MM</t>
  </si>
  <si>
    <t>11065</t>
  </si>
  <si>
    <t>MANCHONS POUR RACCORD MENEAUX 1141</t>
  </si>
  <si>
    <t>11065/A</t>
  </si>
  <si>
    <t>ECLISSE LATERALE POUR MENEAU 1141</t>
  </si>
  <si>
    <t>1107</t>
  </si>
  <si>
    <t>MENEAU HAUTEUR DE 155 MM</t>
  </si>
  <si>
    <t>11071</t>
  </si>
  <si>
    <t>EMBOUT D'ETANCHEITE POUR 1101</t>
  </si>
  <si>
    <t>11072</t>
  </si>
  <si>
    <t>EMBOUT D'ETANCHEITE POUR 1102</t>
  </si>
  <si>
    <t>11076</t>
  </si>
  <si>
    <t>EMBOUT D'ETANCHEITE POUR 1136</t>
  </si>
  <si>
    <t>11078</t>
  </si>
  <si>
    <t>EMBOUT D'ETANCHEITE POUR 1108</t>
  </si>
  <si>
    <t>1108</t>
  </si>
  <si>
    <t>MENEAU HAUTEUR 73 MM</t>
  </si>
  <si>
    <t>1109</t>
  </si>
  <si>
    <t>MENEAU HAUTEUR 230 MM</t>
  </si>
  <si>
    <t>11090</t>
  </si>
  <si>
    <t>JOINT ETANCHEITE CADRE VEC ET VECMA</t>
  </si>
  <si>
    <t>1110</t>
  </si>
  <si>
    <t>MENEAU / TRAVERSE 204,5 MM</t>
  </si>
  <si>
    <t>1112</t>
  </si>
  <si>
    <t>PROFILE POUR RECEPTION CHASSIS M.R.</t>
  </si>
  <si>
    <t>1114</t>
  </si>
  <si>
    <t>*SERREUR POUR OUVRANT INVISIBLE</t>
  </si>
  <si>
    <t>1114A</t>
  </si>
  <si>
    <t>SERREUR POUR OUVRANT INVISIBLE</t>
  </si>
  <si>
    <t>1116</t>
  </si>
  <si>
    <t>PROFIL DE CALFREUTREMENT</t>
  </si>
  <si>
    <t>1117</t>
  </si>
  <si>
    <t>PROFIL POUR CAVALIER ANTI DEVERS</t>
  </si>
  <si>
    <t>1118</t>
  </si>
  <si>
    <t>PROFILE POUR APPUI DE VITRAGE</t>
  </si>
  <si>
    <t>SR1126</t>
  </si>
  <si>
    <t>PINCE ALTU ECONOMIQUE POUR 552</t>
  </si>
  <si>
    <t>1126</t>
  </si>
  <si>
    <t>R1126-L</t>
  </si>
  <si>
    <t>R1126</t>
  </si>
  <si>
    <t>1126/A</t>
  </si>
  <si>
    <t>1/2 PINCE ALTU ECONOMIQUE POUR 552</t>
  </si>
  <si>
    <t>1126/B</t>
  </si>
  <si>
    <t>1128</t>
  </si>
  <si>
    <t>*TRAVERSE POUR OUVRANT INVISIBLE</t>
  </si>
  <si>
    <t>1129</t>
  </si>
  <si>
    <t>*MONTANT POUR OUVRANT INVISIBLE</t>
  </si>
  <si>
    <t>1131   FOURNI :</t>
  </si>
  <si>
    <t>CAPOT BOMBE POUR OUVRANT INVISIBLE</t>
  </si>
  <si>
    <t>1131</t>
  </si>
  <si>
    <t>1132   FOURNI :</t>
  </si>
  <si>
    <t>CAPOT POUR OUVRANT INVISIBLE</t>
  </si>
  <si>
    <t>1132</t>
  </si>
  <si>
    <t>1134</t>
  </si>
  <si>
    <t>PROFILE CADRE VECMA A RUPTURE</t>
  </si>
  <si>
    <t>1134/B</t>
  </si>
  <si>
    <t>DEMI PROFIL INTERIEUR CADRE VECMA TH</t>
  </si>
  <si>
    <t>1135</t>
  </si>
  <si>
    <t>PROFIL POUR MUR RIDEAU A CADRE</t>
  </si>
  <si>
    <t>1136</t>
  </si>
  <si>
    <t>MENEAU HAUTEUR 41 MM</t>
  </si>
  <si>
    <t>1137M</t>
  </si>
  <si>
    <t>11385</t>
  </si>
  <si>
    <t>EQUERRE 10,1X4,3</t>
  </si>
  <si>
    <t>1140</t>
  </si>
  <si>
    <t>CAPOT OGIVE HAUTEUR 71 MM</t>
  </si>
  <si>
    <t>1141</t>
  </si>
  <si>
    <t>MENEAU HAUTEUR 123 MM</t>
  </si>
  <si>
    <t>1142</t>
  </si>
  <si>
    <t>*CAPOT PLAT POUR OUVRANT INVISIBLE</t>
  </si>
  <si>
    <t>1142   GE JJG</t>
  </si>
  <si>
    <t>1142JC</t>
  </si>
  <si>
    <t>*CAPOT PLAT JOINT CREUX      HALLES DECO</t>
  </si>
  <si>
    <t>1143</t>
  </si>
  <si>
    <t>*CAPOT BOMBE POUR OUVRANT INVISIBLE</t>
  </si>
  <si>
    <t>1145</t>
  </si>
  <si>
    <t>11450</t>
  </si>
  <si>
    <t>JOINT POUR VITRAGE 6/6,8 FEUILLURE 15MM</t>
  </si>
  <si>
    <t>1146</t>
  </si>
  <si>
    <t>1150</t>
  </si>
  <si>
    <t>PROFIL CADRE VEC DOUBLE VITRAGE</t>
  </si>
  <si>
    <t>1151</t>
  </si>
  <si>
    <t>PROFIL CADRE VEC SIMPLE VITRAGE</t>
  </si>
  <si>
    <t>11581</t>
  </si>
  <si>
    <t>JOINT INTERCALAIRE DE 2 MM</t>
  </si>
  <si>
    <t>60122642</t>
  </si>
  <si>
    <t>JOINT INTERCALAIRE 2 MM</t>
  </si>
  <si>
    <t>1160</t>
  </si>
  <si>
    <t>CAPOT OGIVE 120 MM</t>
  </si>
  <si>
    <t>1161</t>
  </si>
  <si>
    <t>MENEAU LARGE</t>
  </si>
  <si>
    <t>1163</t>
  </si>
  <si>
    <t>DEMI MENEAU LARGE</t>
  </si>
  <si>
    <t>1165</t>
  </si>
  <si>
    <t>CADRE POUR DOUBLE VITRAGE</t>
  </si>
  <si>
    <t>1166</t>
  </si>
  <si>
    <t>OUVRANT</t>
  </si>
  <si>
    <t>1167</t>
  </si>
  <si>
    <t>PROFIL BRISE SOLEIL         (CASA SHORE)</t>
  </si>
  <si>
    <t>1171</t>
  </si>
  <si>
    <t>CAPOT SME</t>
  </si>
  <si>
    <t>1175</t>
  </si>
  <si>
    <t>CADRE VECMA ANTI EFFRACTION</t>
  </si>
  <si>
    <t>1183</t>
  </si>
  <si>
    <t>PROFIL FIXATION TOGGLE SYSTEM (SME)</t>
  </si>
  <si>
    <t>1183M</t>
  </si>
  <si>
    <t>PROFIL FIXATION</t>
  </si>
  <si>
    <t>1183P</t>
  </si>
  <si>
    <t>PINCE ALTU POUR 552 LARGE POUR RAMPANT</t>
  </si>
  <si>
    <t>1183RD</t>
  </si>
  <si>
    <t>PINCE ALTU POUR RAMPANT 30 A DROITE</t>
  </si>
  <si>
    <t>1183RG</t>
  </si>
  <si>
    <t>PINCE ALTU POUR RAMPANT 30 A GAUCHE</t>
  </si>
  <si>
    <t>1183RSD</t>
  </si>
  <si>
    <t>PINCE ALTU RAMPANT SPECIAL A DROITE</t>
  </si>
  <si>
    <t>1183RSG</t>
  </si>
  <si>
    <t>PINCE ALTU RAMPANT SPECIAL A GAUCHE</t>
  </si>
  <si>
    <t>SI1184</t>
  </si>
  <si>
    <t>PINCE ALTU LARGE POUR M F 45X25</t>
  </si>
  <si>
    <t>1184</t>
  </si>
  <si>
    <t>PINCE ALTU LARGE POUR  M.F 45X25</t>
  </si>
  <si>
    <t>PINCE ALTU LARGE POUR 45X25</t>
  </si>
  <si>
    <t>1188</t>
  </si>
  <si>
    <t>PROFIL CADRE VEC RESPIRANT</t>
  </si>
  <si>
    <t>1185</t>
  </si>
  <si>
    <t>1185/A</t>
  </si>
  <si>
    <t>1/2 PROFIL EXT CADRE VEC RESPIRANT</t>
  </si>
  <si>
    <t>1185/B</t>
  </si>
  <si>
    <t>1/2 PROFIL INT CADRE VEC RESPIRANT</t>
  </si>
  <si>
    <t>1190</t>
  </si>
  <si>
    <t>PROFIL INTERCALAIRE (SME)</t>
  </si>
  <si>
    <t>1190M</t>
  </si>
  <si>
    <t>PROFIL EN U 13 X 8</t>
  </si>
  <si>
    <t>120X17C</t>
  </si>
  <si>
    <t>AFFICHES 120X176 A LA CARTE</t>
  </si>
  <si>
    <t>120X176</t>
  </si>
  <si>
    <t>AFFICHES 120X176</t>
  </si>
  <si>
    <t>1201</t>
  </si>
  <si>
    <t>TRAVERSE DE SEUIL</t>
  </si>
  <si>
    <t>1202</t>
  </si>
  <si>
    <t>TRAVERSE DE TETE</t>
  </si>
  <si>
    <t>1203</t>
  </si>
  <si>
    <t>MONTANT FEMELLE</t>
  </si>
  <si>
    <t>1204</t>
  </si>
  <si>
    <t>MONTANT MALE</t>
  </si>
  <si>
    <t>1211</t>
  </si>
  <si>
    <t>DEMI SERREUR</t>
  </si>
  <si>
    <t>1212</t>
  </si>
  <si>
    <t>CAPOT DE 98 MM</t>
  </si>
  <si>
    <t>1213</t>
  </si>
  <si>
    <t>PARCLOSE VITRAGE 24 MM</t>
  </si>
  <si>
    <t>1214</t>
  </si>
  <si>
    <t>PROFIL DE COLLAGE</t>
  </si>
  <si>
    <t>1216</t>
  </si>
  <si>
    <t>D7001 + D7002</t>
  </si>
  <si>
    <t>FAUSSE CRÉMONE RUSTIQUE A LEVIER + TRINGLES</t>
  </si>
  <si>
    <t>1222</t>
  </si>
  <si>
    <t>PROFIL ADAPTATEUR POUR JOINT 25502</t>
  </si>
  <si>
    <t>13042P1</t>
  </si>
  <si>
    <t>CAPOT CREUX</t>
  </si>
  <si>
    <t>13060P1</t>
  </si>
  <si>
    <t>MENEAU</t>
  </si>
  <si>
    <t>13060P2</t>
  </si>
  <si>
    <t>13060P3</t>
  </si>
  <si>
    <t>REDUCTEUR DE FEUILLURE</t>
  </si>
  <si>
    <t>13060P4</t>
  </si>
  <si>
    <t>DORMANT JALOUSIE</t>
  </si>
  <si>
    <t>136X114</t>
  </si>
  <si>
    <t>PALETTE CARTON ACCORDEON 136X114</t>
  </si>
  <si>
    <t>R1385-A</t>
  </si>
  <si>
    <t>FIXATION A L'ANGLAISE AXE LONG</t>
  </si>
  <si>
    <t>1385</t>
  </si>
  <si>
    <t>SI1385</t>
  </si>
  <si>
    <t>R1385-L</t>
  </si>
  <si>
    <t>R1385</t>
  </si>
  <si>
    <t>1385/A</t>
  </si>
  <si>
    <t>FIXATION A L'ANGLAISE AXE LONG (SEUL)</t>
  </si>
  <si>
    <t>14026D1</t>
  </si>
  <si>
    <t>1/2 PROFIL EXT TRAVERSE/DORMANT</t>
  </si>
  <si>
    <t>14026D2</t>
  </si>
  <si>
    <t>1/2 PROFIL INT TRAVERSE/DORMANT</t>
  </si>
  <si>
    <t>14026D3</t>
  </si>
  <si>
    <t>1/2 PROFIL EXT OUVRANT</t>
  </si>
  <si>
    <t>14026D4</t>
  </si>
  <si>
    <t>1/2 PROFIL EXT COMPLEMENTAIRE</t>
  </si>
  <si>
    <t>14026D5</t>
  </si>
  <si>
    <t>1/2 PROFIL INT COMPLEMENTAIRE</t>
  </si>
  <si>
    <t>14026D6</t>
  </si>
  <si>
    <t>1/2 PROFIL OUVRANT VISIBLE</t>
  </si>
  <si>
    <t>14026E1</t>
  </si>
  <si>
    <t>EQUERRE MULTIFONCTION 19,5MM X 14,5MM</t>
  </si>
  <si>
    <t>14026J1</t>
  </si>
  <si>
    <t>JOINT DE CADRE</t>
  </si>
  <si>
    <t>14026KA</t>
  </si>
  <si>
    <t>ENTRAINEUR T ALU</t>
  </si>
  <si>
    <t>14026KB</t>
  </si>
  <si>
    <t>CREMONE A FOURCHE NOIR MAT</t>
  </si>
  <si>
    <t>14026KC</t>
  </si>
  <si>
    <t>RENVOI D'ANGLE</t>
  </si>
  <si>
    <t>14026KD</t>
  </si>
  <si>
    <t>GACHE ALU V01</t>
  </si>
  <si>
    <t>14026KE</t>
  </si>
  <si>
    <t>PLOT DE VERROUILLAGE</t>
  </si>
  <si>
    <t>14026KF</t>
  </si>
  <si>
    <t>GACHE BASSE</t>
  </si>
  <si>
    <t>14026KG</t>
  </si>
  <si>
    <t>SUPPORT GLISSIERE</t>
  </si>
  <si>
    <t>14026KH</t>
  </si>
  <si>
    <t>PIVOT DESIGNO DROIT</t>
  </si>
  <si>
    <t>14026KI</t>
  </si>
  <si>
    <t>PALIER PIVOT DROIT DESIGNO NR4</t>
  </si>
  <si>
    <t>14026KJ</t>
  </si>
  <si>
    <t>COMPAS OF GAUCHE DESIGNO NR4</t>
  </si>
  <si>
    <t>14026KK</t>
  </si>
  <si>
    <t>TETIERE DE COMPAS OF DESIGNO</t>
  </si>
  <si>
    <t>14026KL</t>
  </si>
  <si>
    <t>CREMONE ENCASTREE F25 ALU</t>
  </si>
  <si>
    <t>14026KM</t>
  </si>
  <si>
    <t>ROSACE SILVER</t>
  </si>
  <si>
    <t>14026KN</t>
  </si>
  <si>
    <t>POIGNEE AMOVIBLE SILVER</t>
  </si>
  <si>
    <t>14026KP</t>
  </si>
  <si>
    <t>TRINGLE ALU VTC 3M</t>
  </si>
  <si>
    <t>14026KR</t>
  </si>
  <si>
    <t>PLAQUE DE RENFORT</t>
  </si>
  <si>
    <t>14026KS</t>
  </si>
  <si>
    <t>14026KT</t>
  </si>
  <si>
    <t>14026KU</t>
  </si>
  <si>
    <t>COMPAS OF DROIT DESIGNO NR4</t>
  </si>
  <si>
    <t>14026K0</t>
  </si>
  <si>
    <t>KIT OF1 POIGNEE</t>
  </si>
  <si>
    <t>14026K1</t>
  </si>
  <si>
    <t>KIT OF1 BASE</t>
  </si>
  <si>
    <t>14026K2</t>
  </si>
  <si>
    <t>KIT OF1 150KGS  GAUCHE</t>
  </si>
  <si>
    <t>14026K3</t>
  </si>
  <si>
    <t>KIT OF1 POMPIER</t>
  </si>
  <si>
    <t>14026K4</t>
  </si>
  <si>
    <t>LIMITEUR D'OUVERTURE V01</t>
  </si>
  <si>
    <t>14026K5</t>
  </si>
  <si>
    <t>KIT CREMONE OB</t>
  </si>
  <si>
    <t>14026K6</t>
  </si>
  <si>
    <t>KIT OB DROIT</t>
  </si>
  <si>
    <t>14026K7</t>
  </si>
  <si>
    <t>KIT OB GAUCHE</t>
  </si>
  <si>
    <t>14026K8</t>
  </si>
  <si>
    <t>TRINGLE ALU VTC 6M</t>
  </si>
  <si>
    <t>14026K9</t>
  </si>
  <si>
    <t>KIT OF1 DROIT</t>
  </si>
  <si>
    <t>14026P1</t>
  </si>
  <si>
    <t>TRAVERSE/DORMANT</t>
  </si>
  <si>
    <t>14026P2</t>
  </si>
  <si>
    <t>OUVRANT VISIBLE</t>
  </si>
  <si>
    <t>14026P3</t>
  </si>
  <si>
    <t>PROFIL RESPIRANT</t>
  </si>
  <si>
    <t>14026P4</t>
  </si>
  <si>
    <t>PROFIL COMPLEMENTAIRE</t>
  </si>
  <si>
    <t>14026TA</t>
  </si>
  <si>
    <t>VERROUILLEUR OB V01</t>
  </si>
  <si>
    <t>14026TB</t>
  </si>
  <si>
    <t>TRANSMISSION EQUERRE AVEC AFM</t>
  </si>
  <si>
    <t>14026TC</t>
  </si>
  <si>
    <t>TETIERE COMPAS DESIGNO DE 735</t>
  </si>
  <si>
    <t>14026TD</t>
  </si>
  <si>
    <t>GACHE AFM V01</t>
  </si>
  <si>
    <t>14026TE</t>
  </si>
  <si>
    <t>GACHE OB V01</t>
  </si>
  <si>
    <t>14026TG</t>
  </si>
  <si>
    <t>COMPAS DROIT DESIGNO DE 735 NR4</t>
  </si>
  <si>
    <t>14026TH</t>
  </si>
  <si>
    <t>TRANSMISSION EQUERRE MV</t>
  </si>
  <si>
    <t>14026TJ</t>
  </si>
  <si>
    <t>BLOCAGE TRANSMISSION MV</t>
  </si>
  <si>
    <t>14026TK</t>
  </si>
  <si>
    <t>COMPAS GAUCHE DESIGNO DE 735 NR4</t>
  </si>
  <si>
    <t>14026TL</t>
  </si>
  <si>
    <t>PIVOT DESIGNO GAUCHE</t>
  </si>
  <si>
    <t>14026TM</t>
  </si>
  <si>
    <t>PALIER PIVOT GAUCHE DESIGNO NR4</t>
  </si>
  <si>
    <t>14098D1</t>
  </si>
  <si>
    <t>1/2 PROFIL MONTANT DE TETE</t>
  </si>
  <si>
    <t>14098P1</t>
  </si>
  <si>
    <t>MONTANT DE TETE</t>
  </si>
  <si>
    <t>14108D2</t>
  </si>
  <si>
    <t>1/2 DORMANT 70MM RETOUR ISOLATION VR</t>
  </si>
  <si>
    <t>14108P2</t>
  </si>
  <si>
    <t>DORMANT 70MM INT RETOUR ISOLATION VR</t>
  </si>
  <si>
    <t>14108P3</t>
  </si>
  <si>
    <t>DORMANT OUVRANT CACHE</t>
  </si>
  <si>
    <t>1500</t>
  </si>
  <si>
    <t>MENEAU 8 MM</t>
  </si>
  <si>
    <t>1500/A</t>
  </si>
  <si>
    <t>BARRETTE COUDE 34 MM</t>
  </si>
  <si>
    <t>1501</t>
  </si>
  <si>
    <t>MENEAU 45 MM</t>
  </si>
  <si>
    <t>1502</t>
  </si>
  <si>
    <t>MENEAU 65 MM</t>
  </si>
  <si>
    <t>15026KA</t>
  </si>
  <si>
    <t>EMBOUT BLOC PLATINE 9514</t>
  </si>
  <si>
    <t>15026KB</t>
  </si>
  <si>
    <t>TIGE LISSE 7X103 AVEC 2 TROUS D2,5MM</t>
  </si>
  <si>
    <t>15026KC</t>
  </si>
  <si>
    <t>GOUPILLE SPIRALE 2,5X12H A2</t>
  </si>
  <si>
    <t>15026K1</t>
  </si>
  <si>
    <t>CARRE POMPIER 7MM</t>
  </si>
  <si>
    <t>15026P1</t>
  </si>
  <si>
    <t>DORMANT PROJETE W80                (NET)</t>
  </si>
  <si>
    <t>1503</t>
  </si>
  <si>
    <t>MENEAU 75 MM</t>
  </si>
  <si>
    <t>15038P1</t>
  </si>
  <si>
    <t>TRAVERSE DE JALOUSIE</t>
  </si>
  <si>
    <t>15038P2</t>
  </si>
  <si>
    <t>TRAVERSE HAUTE DE JALOUSIE</t>
  </si>
  <si>
    <t>15038P3</t>
  </si>
  <si>
    <t>CLOSOIR DORMANT LATERAL DE JALOUSIE</t>
  </si>
  <si>
    <t>1504</t>
  </si>
  <si>
    <t>MENEAU 95 MM</t>
  </si>
  <si>
    <t>1505</t>
  </si>
  <si>
    <t>MENEAU 105 MM</t>
  </si>
  <si>
    <t>1506</t>
  </si>
  <si>
    <t>MENEAU 125 MM</t>
  </si>
  <si>
    <t>15060P1</t>
  </si>
  <si>
    <t>TUBE 80X20 ALVEOVIS 3.9</t>
  </si>
  <si>
    <t>15060P2</t>
  </si>
  <si>
    <t>TUBE RECTANGULAIRE 120 X 18 EPAISS. 1,8</t>
  </si>
  <si>
    <t>15060P3</t>
  </si>
  <si>
    <t>CORNIERE EGALE 60 X 60 EPAISSEUR 4 MM</t>
  </si>
  <si>
    <t>15062D1</t>
  </si>
  <si>
    <t>1/2 PROFIL EXTERIEUR</t>
  </si>
  <si>
    <t>15062P2</t>
  </si>
  <si>
    <t>DORMANT 70MM BATTUE HAUTE</t>
  </si>
  <si>
    <t>1507</t>
  </si>
  <si>
    <t>MENEAU 135 MM</t>
  </si>
  <si>
    <t>1508</t>
  </si>
  <si>
    <t>1509</t>
  </si>
  <si>
    <t>MENEAU 250 MM</t>
  </si>
  <si>
    <t>15119P1</t>
  </si>
  <si>
    <t>DORMANT TRAVERSE HT 128MM + RENFORT</t>
  </si>
  <si>
    <t>15119P2</t>
  </si>
  <si>
    <t>DORMANT OUVRANT CACHE BAS.50MM + RENFORT</t>
  </si>
  <si>
    <t>15119P3</t>
  </si>
  <si>
    <t>DORMANT DILATATION BASE 27 MM + RENFORT</t>
  </si>
  <si>
    <t>15119P4</t>
  </si>
  <si>
    <t>MONTANT / TRAVERSE OUVR. CACHE + RENFORT</t>
  </si>
  <si>
    <t>1512</t>
  </si>
  <si>
    <t>MENEAU 200MM W44</t>
  </si>
  <si>
    <t>15129M1</t>
  </si>
  <si>
    <t>MOUSSE EPS 20X21</t>
  </si>
  <si>
    <t>15129P3</t>
  </si>
  <si>
    <t>15129P4</t>
  </si>
  <si>
    <t>SEUIL</t>
  </si>
  <si>
    <t>1515</t>
  </si>
  <si>
    <t>MENEAU 105 MM POUR VETURE</t>
  </si>
  <si>
    <t>15170P1</t>
  </si>
  <si>
    <t>MONTANT DE TETE CARRE SIMPLE 24 MM</t>
  </si>
  <si>
    <t>15170P2</t>
  </si>
  <si>
    <t>MONTANT DE TETE CARRE RENFORCE 24 MM</t>
  </si>
  <si>
    <t>15200</t>
  </si>
  <si>
    <t>PAIRE DE COMPAS PROJETE 16 L=406MM</t>
  </si>
  <si>
    <t>3250C_00</t>
  </si>
  <si>
    <t>PAIRE DE COMPAS PROJETÉ 20"</t>
  </si>
  <si>
    <t>15201</t>
  </si>
  <si>
    <t>PAIRE DE COMPAS PROJETE 18</t>
  </si>
  <si>
    <t>15202</t>
  </si>
  <si>
    <t>PAIRE DE COMPAS PROJETE 20 L=511MM</t>
  </si>
  <si>
    <t>3250F_00</t>
  </si>
  <si>
    <t>PAIRE DE COMPAS PROJETÉ 24"</t>
  </si>
  <si>
    <t>PAIRE DE COMPAS PROJETÉ 24"             (PRIX: 23,61 PAR 20)</t>
  </si>
  <si>
    <t>15203</t>
  </si>
  <si>
    <t>PAIRE DE COMPAS PROJETE 24</t>
  </si>
  <si>
    <t>15204</t>
  </si>
  <si>
    <t>PAIRE DE COMPAS PROJETE 28 L=708MM</t>
  </si>
  <si>
    <t>15304</t>
  </si>
  <si>
    <t>SUPPORT CALE DE VITRAGE 32/40MM</t>
  </si>
  <si>
    <t>15305</t>
  </si>
  <si>
    <t>SUPPORT CALE DE VITRAGE  2/30MM</t>
  </si>
  <si>
    <t>15306</t>
  </si>
  <si>
    <t>CLIP DE FEUILLURE 2/30MM</t>
  </si>
  <si>
    <t>15307</t>
  </si>
  <si>
    <t>CLIP DE FEUILLURE 12/40MM</t>
  </si>
  <si>
    <t>15308</t>
  </si>
  <si>
    <t>LIAISON GE</t>
  </si>
  <si>
    <t>15309</t>
  </si>
  <si>
    <t>RACCORD CENTRAGE TRAVERSE*REMPL/15319*</t>
  </si>
  <si>
    <t>1531</t>
  </si>
  <si>
    <t>ADAPTATEUR D'ANGLE SORTANT 90°</t>
  </si>
  <si>
    <t>15310</t>
  </si>
  <si>
    <t>EMBOUT D'ETANCHEITE TRAVERSE</t>
  </si>
  <si>
    <t>15311</t>
  </si>
  <si>
    <t>EMBOUT D'ETANCHEITE COURT NEZ TRAVERSE</t>
  </si>
  <si>
    <t>15312</t>
  </si>
  <si>
    <t>EMBOUT D'ETANCHEITE LONG NEZ DE TRAVERSE</t>
  </si>
  <si>
    <t>15313</t>
  </si>
  <si>
    <t>EMBOUT D'ETANCHEITE TRAVERSE 1579</t>
  </si>
  <si>
    <t>15314</t>
  </si>
  <si>
    <t>EMBOUT D'ETANCHEITE</t>
  </si>
  <si>
    <t>15319</t>
  </si>
  <si>
    <t>RACCORD DE CENTRAGE A PION DESAXE</t>
  </si>
  <si>
    <t>15327</t>
  </si>
  <si>
    <t>EMBOUT POUR CAPOT 1557</t>
  </si>
  <si>
    <t>15328</t>
  </si>
  <si>
    <t>EMBOUT POUR CAPOT 1558</t>
  </si>
  <si>
    <t>15329</t>
  </si>
  <si>
    <t>PIECE DE SECURITE RONDE</t>
  </si>
  <si>
    <t>15329/A</t>
  </si>
  <si>
    <t>PLAQUETTE ALUMINIUM D62X4</t>
  </si>
  <si>
    <t>15329/B</t>
  </si>
  <si>
    <t>MOUSSE ENTIERE D62X7</t>
  </si>
  <si>
    <t>15330</t>
  </si>
  <si>
    <t>DEMI PLAQUE DE SECURITE</t>
  </si>
  <si>
    <t>15330/A</t>
  </si>
  <si>
    <t>DEMI PLAQUETTE DE SECURITE</t>
  </si>
  <si>
    <t>15330/B</t>
  </si>
  <si>
    <t>DEMI MOUSSE 62X6 + PLAT 39,5MM</t>
  </si>
  <si>
    <t>15331</t>
  </si>
  <si>
    <t>RACCORD T A VISSER 10MM</t>
  </si>
  <si>
    <t>15332</t>
  </si>
  <si>
    <t>PLATINE DE FIXATION 30MM</t>
  </si>
  <si>
    <t>15333</t>
  </si>
  <si>
    <t>PLATINE DE FIXATION 40MM</t>
  </si>
  <si>
    <t>15334</t>
  </si>
  <si>
    <t>PLATINE DE FIXATION 60MM</t>
  </si>
  <si>
    <t>15335</t>
  </si>
  <si>
    <t>PLATINE DE FIXATION 70MM</t>
  </si>
  <si>
    <t>15336</t>
  </si>
  <si>
    <t>PLATINE DE FIXATION 90MM</t>
  </si>
  <si>
    <t>15337</t>
  </si>
  <si>
    <t>PLATINE DE FIXATION 100MM</t>
  </si>
  <si>
    <t>15338</t>
  </si>
  <si>
    <t>PLATINE DE FIXATION 120MM</t>
  </si>
  <si>
    <t>1534</t>
  </si>
  <si>
    <t>SERREUR ANGLE SORTANT 90°</t>
  </si>
  <si>
    <t>15340</t>
  </si>
  <si>
    <t>CAVALIER POUR TRAVERSE 1500 A 1509</t>
  </si>
  <si>
    <t>15342</t>
  </si>
  <si>
    <t>ECLISSE POUR 1502</t>
  </si>
  <si>
    <t>15343</t>
  </si>
  <si>
    <t>ECLISSE POUR 1503 *SUPP.REMPL/T40X40*</t>
  </si>
  <si>
    <t>15344</t>
  </si>
  <si>
    <t>ECLISSE POUR 1504</t>
  </si>
  <si>
    <t>15345</t>
  </si>
  <si>
    <t>ECLISSE POUR 1505 *SUPP.REMPL/T70X40*</t>
  </si>
  <si>
    <t>15346</t>
  </si>
  <si>
    <t>ECLISSE POUR 1506 *SUPP.REMPL/T90X40*</t>
  </si>
  <si>
    <t>15347</t>
  </si>
  <si>
    <t>ECLISSE POUR 1507 *SUPP.REMPL/T100X40*</t>
  </si>
  <si>
    <t>15348</t>
  </si>
  <si>
    <t>ECLISSE POUR 1508</t>
  </si>
  <si>
    <t>15357</t>
  </si>
  <si>
    <t>PLAQUE DE SERRAGE EXTRA PLAT</t>
  </si>
  <si>
    <t>15358</t>
  </si>
  <si>
    <t>ENSEMBLE DE SERRAGE EXTRA PLAT**15357</t>
  </si>
  <si>
    <t>15359</t>
  </si>
  <si>
    <t>PLAQUE DE SERRAGE</t>
  </si>
  <si>
    <t>15360</t>
  </si>
  <si>
    <t>ENSEMBLE DE SERRAGE/REMPL 15359+VIS82152</t>
  </si>
  <si>
    <t>15361</t>
  </si>
  <si>
    <t>EMBOUT DE FINITION POUR MENEAU 1501</t>
  </si>
  <si>
    <t>15362</t>
  </si>
  <si>
    <t>EMBOUT DE FINITION POUR MENEAU 1502</t>
  </si>
  <si>
    <t>15363</t>
  </si>
  <si>
    <t>EMBOUT DE FINITION POUR MENEAU 1503</t>
  </si>
  <si>
    <t>15364</t>
  </si>
  <si>
    <t>EMBOUT DE FINITION POUR MENEAU 1504</t>
  </si>
  <si>
    <t>15365</t>
  </si>
  <si>
    <t>EMBOUT DE FINITION POUR MENEAU 1505</t>
  </si>
  <si>
    <t>15366</t>
  </si>
  <si>
    <t>EMBOUT DE FINITION POUR MENEAU 1506</t>
  </si>
  <si>
    <t>15367</t>
  </si>
  <si>
    <t>EMBOUT DE FINITION POUR MENEAU 1507</t>
  </si>
  <si>
    <t>15368</t>
  </si>
  <si>
    <t>EMBOUT DE FINITION POUR MENEAU 1508</t>
  </si>
  <si>
    <t>15370</t>
  </si>
  <si>
    <t>MANCHETTE FINITION MENEAUX 1501 A 1508</t>
  </si>
  <si>
    <t>MANCHETTE FINITION MENEAUX 1501 À 1508</t>
  </si>
  <si>
    <t>15380</t>
  </si>
  <si>
    <t>CAVALIER MOULE</t>
  </si>
  <si>
    <t>1543</t>
  </si>
  <si>
    <t>CAPOT PLAT PREPERCE VIS APPARENTES</t>
  </si>
  <si>
    <t>1545</t>
  </si>
  <si>
    <t>CAPOT DESIGN (SUR CONSULTATION)</t>
  </si>
  <si>
    <t>1546</t>
  </si>
  <si>
    <t>CAPOT PROLONGATEUR</t>
  </si>
  <si>
    <t>1547</t>
  </si>
  <si>
    <t>CAPOT CHARPENTE U</t>
  </si>
  <si>
    <t>1548</t>
  </si>
  <si>
    <t>CAPOT CHARPENTE T (STAND BY PBM LAQUAGE)</t>
  </si>
  <si>
    <t>1549</t>
  </si>
  <si>
    <t>CAPOT BOMBE 25 MM</t>
  </si>
  <si>
    <t>1550</t>
  </si>
  <si>
    <t>CAPOT 300MM</t>
  </si>
  <si>
    <t>15501</t>
  </si>
  <si>
    <t>JOINT 4MM</t>
  </si>
  <si>
    <t>15502</t>
  </si>
  <si>
    <t>JOINT 6MM</t>
  </si>
  <si>
    <t>18402</t>
  </si>
  <si>
    <t>15503</t>
  </si>
  <si>
    <t>JOINT 8MM</t>
  </si>
  <si>
    <t>15504</t>
  </si>
  <si>
    <t>JOINT 10MM</t>
  </si>
  <si>
    <t>15505</t>
  </si>
  <si>
    <t>JOINT 12 MM</t>
  </si>
  <si>
    <t>15535</t>
  </si>
  <si>
    <t>JOINT W44</t>
  </si>
  <si>
    <t>1554</t>
  </si>
  <si>
    <t>1555</t>
  </si>
  <si>
    <t>CAPOT PLAT DE 17 MM</t>
  </si>
  <si>
    <t>1556</t>
  </si>
  <si>
    <t>CAPOT EXTRA PLAT</t>
  </si>
  <si>
    <t>1557</t>
  </si>
  <si>
    <t>CAPOT OGIVE 150 MM (SUR CONSULTATION)</t>
  </si>
  <si>
    <t>1558</t>
  </si>
  <si>
    <t>CAPOT OGIVE 80 MM</t>
  </si>
  <si>
    <t>1559</t>
  </si>
  <si>
    <t>TE 16MM    LG 6,75</t>
  </si>
  <si>
    <t>1565</t>
  </si>
  <si>
    <t>CAPOT 22MM AVEC JOINT CREUX</t>
  </si>
  <si>
    <t>1566</t>
  </si>
  <si>
    <t>CAPOT PLAT 90MM</t>
  </si>
  <si>
    <t>1569</t>
  </si>
  <si>
    <t>TE 26MM     LG 6,75</t>
  </si>
  <si>
    <t>1579</t>
  </si>
  <si>
    <t>SERREUR MULTI PLAT    LG 6,75</t>
  </si>
  <si>
    <t>1581</t>
  </si>
  <si>
    <t>DORMANT POUR PROJETE</t>
  </si>
  <si>
    <t>1582</t>
  </si>
  <si>
    <t>PROFIL PVC POUR DORMANT PROJETÉ</t>
  </si>
  <si>
    <t>PROFIL PVC POUR DORMANT PROJETE</t>
  </si>
  <si>
    <t>1587</t>
  </si>
  <si>
    <t>ADAPTATEUR ANGLE SORTANT JUSQU'A 21,5°</t>
  </si>
  <si>
    <t>1588</t>
  </si>
  <si>
    <t>SERREUR PLAT MULTIFONCTION</t>
  </si>
  <si>
    <t>1591</t>
  </si>
  <si>
    <t>REDUCTEUR DE FEUILLURE 10 MM</t>
  </si>
  <si>
    <t>1592</t>
  </si>
  <si>
    <t>REDUCTEUR DE FEUILLURE 18 MM</t>
  </si>
  <si>
    <t>1593</t>
  </si>
  <si>
    <t>INTERCALAIRE 32 MM</t>
  </si>
  <si>
    <t>1594</t>
  </si>
  <si>
    <t>PROFIL RACCORD T</t>
  </si>
  <si>
    <t>1595</t>
  </si>
  <si>
    <t>SUPPORT DE VITRAGE</t>
  </si>
  <si>
    <t>1596</t>
  </si>
  <si>
    <t>SUPPORT DE VITRAGE LONG (ACC.15304)</t>
  </si>
  <si>
    <t>1597</t>
  </si>
  <si>
    <t>SUPPORT DE VITRAGE COURT (ACC.15305)</t>
  </si>
  <si>
    <t>1598</t>
  </si>
  <si>
    <t>INTERCALAIRE DEPORTE</t>
  </si>
  <si>
    <t>1600/A</t>
  </si>
  <si>
    <t>BARRETTE COUDEE 34MM POINCONNEE + BATTUE</t>
  </si>
  <si>
    <t>1600/B</t>
  </si>
  <si>
    <t>BARRETTE COUDEE 34MM POINCONNEE</t>
  </si>
  <si>
    <t>1600/C</t>
  </si>
  <si>
    <t>BARRETTE COUDEE DE 26MM DOUBLE GORGE</t>
  </si>
  <si>
    <t>1600/D</t>
  </si>
  <si>
    <t>BARRETTE COUDEE 34MM + BATTUE</t>
  </si>
  <si>
    <t>1600/E</t>
  </si>
  <si>
    <t>BARRETTE COUDEE 34MM</t>
  </si>
  <si>
    <t>1600200</t>
  </si>
  <si>
    <t>1600300</t>
  </si>
  <si>
    <t>MENEAU DE 55MM</t>
  </si>
  <si>
    <t>1600400</t>
  </si>
  <si>
    <t>MENEAU DE 65MM</t>
  </si>
  <si>
    <t>1600500</t>
  </si>
  <si>
    <t>MENEAU DE 85MM</t>
  </si>
  <si>
    <t>1600600</t>
  </si>
  <si>
    <t>MENEAU DE 115MM</t>
  </si>
  <si>
    <t>1600700</t>
  </si>
  <si>
    <t>MENEAU DE 145 MM (SUR CONSULTATION)</t>
  </si>
  <si>
    <t>1600800</t>
  </si>
  <si>
    <t>MENEAU DE 185 MM (SUR CONSULTATION)</t>
  </si>
  <si>
    <t>1600900</t>
  </si>
  <si>
    <t>*MENEAU DE 245 MM (NON VALIDE)</t>
  </si>
  <si>
    <t>16010P1</t>
  </si>
  <si>
    <t>PROFIL RENFORT ETANCHEITE JALOUSIE</t>
  </si>
  <si>
    <t>1601100</t>
  </si>
  <si>
    <t>OUVRANT VEC</t>
  </si>
  <si>
    <t>16014A1</t>
  </si>
  <si>
    <t>1/2 PROFIL EXT RESPIRANT VEC</t>
  </si>
  <si>
    <t>16014B1</t>
  </si>
  <si>
    <t>1/2 PROFIL INT RESPIRANT VEC</t>
  </si>
  <si>
    <t>1601400</t>
  </si>
  <si>
    <t>OUV VEC RESPIRANT NON POINC. (SUR CONSU)</t>
  </si>
  <si>
    <t>1601401</t>
  </si>
  <si>
    <t>OUV VEC RESPIRANT POINCONNE  (SUR CONSU)</t>
  </si>
  <si>
    <t>1601800</t>
  </si>
  <si>
    <t>OUVRANT VEC SIMPLE VITRAGE</t>
  </si>
  <si>
    <t>1602</t>
  </si>
  <si>
    <t>*VOIR PROFIL 1600200</t>
  </si>
  <si>
    <t>16021A1</t>
  </si>
  <si>
    <t>1/2 OUVRANT EXTERIEUR VEP DV</t>
  </si>
  <si>
    <t>16021B1</t>
  </si>
  <si>
    <t>1/2 OUVRANT INTERIEUR VEP DV</t>
  </si>
  <si>
    <t>1602100</t>
  </si>
  <si>
    <t>OUVRANT VEP DV</t>
  </si>
  <si>
    <t>16024A1</t>
  </si>
  <si>
    <t>1/2 OUVRANT EXT VEP RESPIRANT</t>
  </si>
  <si>
    <t>1602400</t>
  </si>
  <si>
    <t>OUVRANT EXT VEP RESPIRANT NON POINCONNE</t>
  </si>
  <si>
    <t>1602401</t>
  </si>
  <si>
    <t>OUVRANT EXT VEP RESPIRANT POINCONNE</t>
  </si>
  <si>
    <t>1603000</t>
  </si>
  <si>
    <t>DEMI MENEAU</t>
  </si>
  <si>
    <t>16032P5</t>
  </si>
  <si>
    <t>LAME DE VOLET</t>
  </si>
  <si>
    <t>16032P6</t>
  </si>
  <si>
    <t>ENS. 1D+1G SUPPORT DE LAME 16032P5</t>
  </si>
  <si>
    <t>BARRETTE DE COLLAGE VEC</t>
  </si>
  <si>
    <t>1605300</t>
  </si>
  <si>
    <t>PARCLOSE</t>
  </si>
  <si>
    <t>1605400</t>
  </si>
  <si>
    <t>1608000</t>
  </si>
  <si>
    <t>PIECE DE SECURITE VITRAGE 24 A 36 MM</t>
  </si>
  <si>
    <t>1608100</t>
  </si>
  <si>
    <t>PROFIL PIECE DE SECURITE SIMPLE VITRAGE</t>
  </si>
  <si>
    <t>1609600</t>
  </si>
  <si>
    <t>SUPPORT VITRAGE 24 A 36 MM</t>
  </si>
  <si>
    <t>1609700</t>
  </si>
  <si>
    <t>PROFIL SUPPORT DE CALE SIMPLE VITRAGE</t>
  </si>
  <si>
    <t>1609800</t>
  </si>
  <si>
    <t>1611</t>
  </si>
  <si>
    <t>*VOIR PROFIL 1601100</t>
  </si>
  <si>
    <t>1611200</t>
  </si>
  <si>
    <t>OUVRANT VEC MAROC</t>
  </si>
  <si>
    <t>161141</t>
  </si>
  <si>
    <t>FILTRE TAMIS INOX EN ROULEAU DE 30M</t>
  </si>
  <si>
    <t>161142</t>
  </si>
  <si>
    <t>FILTRE INOX OUV 0,106MM FIL 0,063MM</t>
  </si>
  <si>
    <t>161143</t>
  </si>
  <si>
    <t>FILTRE INOX OUV 0,53MM FIL 0,16MM</t>
  </si>
  <si>
    <t>161144</t>
  </si>
  <si>
    <t>FILTRE INOX OUV 0,250MM FIL 0,100MM</t>
  </si>
  <si>
    <t>161321</t>
  </si>
  <si>
    <t>GACHE POUR CADRE FIXE</t>
  </si>
  <si>
    <t>161323</t>
  </si>
  <si>
    <t>VERROU POUR CADRE FIXE</t>
  </si>
  <si>
    <t>1621</t>
  </si>
  <si>
    <t>*VOIR PROFIL 1602100</t>
  </si>
  <si>
    <t>1621/A</t>
  </si>
  <si>
    <t>*VOIR PROFIL 16021A1</t>
  </si>
  <si>
    <t>1621/B</t>
  </si>
  <si>
    <t>*VOIR PROFIL 16021B1</t>
  </si>
  <si>
    <t>1629200</t>
  </si>
  <si>
    <t>PROFIL SUPPORT CADRE TRAVERSE BASSE</t>
  </si>
  <si>
    <t>1629300</t>
  </si>
  <si>
    <t>PROFIL VERROU CADRE TRAVERSE HAUTE</t>
  </si>
  <si>
    <t>163001</t>
  </si>
  <si>
    <t>BOUCHON POUR JOINT DE DILATATION 962611</t>
  </si>
  <si>
    <t>163301</t>
  </si>
  <si>
    <t>ANGLE MOULE VEP</t>
  </si>
  <si>
    <t>163302</t>
  </si>
  <si>
    <t>PAIRE ANGLE MOULE HAUT VEC  D&amp;G</t>
  </si>
  <si>
    <t>163303</t>
  </si>
  <si>
    <t>PAIRE D'ANGLE MOULE BAS VEC D&amp;G</t>
  </si>
  <si>
    <t>163313</t>
  </si>
  <si>
    <t>ANGLE MOULE POUR 962613</t>
  </si>
  <si>
    <t>163316</t>
  </si>
  <si>
    <t>CALE DOUBLE VITRAGE 80SH</t>
  </si>
  <si>
    <t>163317</t>
  </si>
  <si>
    <t>CALE SIMPLE VITRAGE 80SH</t>
  </si>
  <si>
    <t>16360D</t>
  </si>
  <si>
    <t>CREMONE DROITE POUR FAÇADES</t>
  </si>
  <si>
    <t>CREMONE DROITE POUR FACADE</t>
  </si>
  <si>
    <t>16360G</t>
  </si>
  <si>
    <t>CREMONE GAUCHE POUR FACADE</t>
  </si>
  <si>
    <t>16370</t>
  </si>
  <si>
    <t>RENVOI D'ANGLES POUR FACADES</t>
  </si>
  <si>
    <t>16371</t>
  </si>
  <si>
    <t>POINT DE FERMETURE PR FACADES CONTINUES</t>
  </si>
  <si>
    <t>16372</t>
  </si>
  <si>
    <t>GACHES POUR FACADES</t>
  </si>
  <si>
    <t>16373</t>
  </si>
  <si>
    <t>SUPPORT D'OUVRANT POUR FACADES</t>
  </si>
  <si>
    <t>16374</t>
  </si>
  <si>
    <t>SYSTEME REGLAGE COMPAS FENETRE ITALIENNE</t>
  </si>
  <si>
    <t>16375</t>
  </si>
  <si>
    <t>CALE PR COMPAS DE FENETRES A L'ITALIENNE</t>
  </si>
  <si>
    <t>16376</t>
  </si>
  <si>
    <t>FERMETURE A CONTRASTE POUR FACADES</t>
  </si>
  <si>
    <t>1652</t>
  </si>
  <si>
    <t>*VOIR PROFIL 1605200</t>
  </si>
  <si>
    <t>165211A</t>
  </si>
  <si>
    <t>SAISIR 1605200</t>
  </si>
  <si>
    <t>165211B</t>
  </si>
  <si>
    <t>165212A</t>
  </si>
  <si>
    <t>BARR.COL.VEC FRADES (LOT METAL SOUDAN)</t>
  </si>
  <si>
    <t>1653</t>
  </si>
  <si>
    <t>*VOIR PROFIL 1605300</t>
  </si>
  <si>
    <t>165300</t>
  </si>
  <si>
    <t>EQUERRE A GOUPILLER OU A SERTIR</t>
  </si>
  <si>
    <t>165301</t>
  </si>
  <si>
    <t>EQUERRE A PION  36X23</t>
  </si>
  <si>
    <t>165305</t>
  </si>
  <si>
    <t>GOUPILLE POUR EQUERRE 165300</t>
  </si>
  <si>
    <t>165311</t>
  </si>
  <si>
    <t>PAIRE CAVALIERS MOULES G&amp;D POTEAU/TRAV</t>
  </si>
  <si>
    <t>165312</t>
  </si>
  <si>
    <t>EQUERRE POUR FIXATION EPAULEE</t>
  </si>
  <si>
    <t>165314</t>
  </si>
  <si>
    <t>PIECE DE SECURITE SV</t>
  </si>
  <si>
    <t>165315</t>
  </si>
  <si>
    <t>PIÈCE DE SÉCURITÉ</t>
  </si>
  <si>
    <t>165316</t>
  </si>
  <si>
    <t>SUPPORT VITRAGE 28-34MM VHB</t>
  </si>
  <si>
    <t>165317</t>
  </si>
  <si>
    <t>SUPPORT VITRAGE 6-12MM  VHB</t>
  </si>
  <si>
    <t>165318</t>
  </si>
  <si>
    <t>SUPPORT VITRAGE 28-34MM VEC</t>
  </si>
  <si>
    <t>165322</t>
  </si>
  <si>
    <t>FIXATION PARTIE BASSE POUR CADRE FIXE</t>
  </si>
  <si>
    <t>165324</t>
  </si>
  <si>
    <t>PAUMELLE OUVRANT A L'ANGLAISE VEC/VEP</t>
  </si>
  <si>
    <t>165325</t>
  </si>
  <si>
    <t>PAUMELLE RENFORT OUVR. A L'ANGLAISE DIND</t>
  </si>
  <si>
    <t>165325A</t>
  </si>
  <si>
    <t>PAUMELLE RENFORT OUVR. SEULE</t>
  </si>
  <si>
    <t>165325B</t>
  </si>
  <si>
    <t>BRAS DE RENFORT</t>
  </si>
  <si>
    <t>165326</t>
  </si>
  <si>
    <t>AXE D10 EPAULE M8</t>
  </si>
  <si>
    <t>165379</t>
  </si>
  <si>
    <t>EQUERRE POUR 1603000 67MM</t>
  </si>
  <si>
    <t>1671100</t>
  </si>
  <si>
    <t>OUVRANT VEC OB/OF</t>
  </si>
  <si>
    <t>1680</t>
  </si>
  <si>
    <t>*VOIR PROFIL 1608000</t>
  </si>
  <si>
    <t>168385</t>
  </si>
  <si>
    <t>MOUSSE D'ETANCHEITE</t>
  </si>
  <si>
    <t>1696</t>
  </si>
  <si>
    <t>*VOIR PROFIL 1609600</t>
  </si>
  <si>
    <t>17014A1</t>
  </si>
  <si>
    <t>1/2 EXT DORMANT DRAINAGE CACHE HT 45MM</t>
  </si>
  <si>
    <t>17014B1</t>
  </si>
  <si>
    <t>1/2 INT DORMANT DRAINAGE CACHE HT 45MM</t>
  </si>
  <si>
    <t>17014P1</t>
  </si>
  <si>
    <t>DORMANT DRAINAGE CACHE HT 45MM</t>
  </si>
  <si>
    <t>17101B1</t>
  </si>
  <si>
    <t>DORMANT EXT MONOBLOC - W44</t>
  </si>
  <si>
    <t>17101P1</t>
  </si>
  <si>
    <t>180</t>
  </si>
  <si>
    <t>PROFIL CADRE NORMAL</t>
  </si>
  <si>
    <t>1800000</t>
  </si>
  <si>
    <t>MENEAU 80 MM</t>
  </si>
  <si>
    <t>1800100</t>
  </si>
  <si>
    <t>POTEAU TRAVERSE HAUTEUR 100MM</t>
  </si>
  <si>
    <t>1800200</t>
  </si>
  <si>
    <t>POTEAU TRAVERSE HAUTEUR 140MM</t>
  </si>
  <si>
    <t>1800300</t>
  </si>
  <si>
    <t>POTEAU TRAVERSE HAUTEUR 180MM</t>
  </si>
  <si>
    <t>1800400</t>
  </si>
  <si>
    <t>POTEAU TRAV. H220MM</t>
  </si>
  <si>
    <t>1800500</t>
  </si>
  <si>
    <t>POTEAU TRAVERSE HAUTEUR 260MM</t>
  </si>
  <si>
    <t>1800600</t>
  </si>
  <si>
    <t>MENEAU 40 MM</t>
  </si>
  <si>
    <t>1801300</t>
  </si>
  <si>
    <t>DEMI-POTEAU MUR RIDEAU W58</t>
  </si>
  <si>
    <t>1801400</t>
  </si>
  <si>
    <t>DEMI MENEAU HAUTEUR 100MM</t>
  </si>
  <si>
    <t>1801500</t>
  </si>
  <si>
    <t>DEMI MENEAU 140MM</t>
  </si>
  <si>
    <t>1802300</t>
  </si>
  <si>
    <t>1802400</t>
  </si>
  <si>
    <t>RECONSTITUTION DE FEUILLURE 100MM</t>
  </si>
  <si>
    <t>1802500</t>
  </si>
  <si>
    <t>RECONSTITUTION DE FEUILLURE 140MM</t>
  </si>
  <si>
    <t>181</t>
  </si>
  <si>
    <t>PROFIL CADRE PERCE</t>
  </si>
  <si>
    <t>1810000</t>
  </si>
  <si>
    <t>TRAVERSE VERRIERE HAUTEUR 48MM</t>
  </si>
  <si>
    <t>1810300</t>
  </si>
  <si>
    <t>TRAVERSE VERRIERE H108MM</t>
  </si>
  <si>
    <t>1810400</t>
  </si>
  <si>
    <t>TRAVERSE VERRIERE HAUTEUR 148</t>
  </si>
  <si>
    <t>1810500</t>
  </si>
  <si>
    <t>TRAVERSE VERRIERE HAUTEUR 188MM</t>
  </si>
  <si>
    <t>LAME N°8</t>
  </si>
  <si>
    <t>PROFIL LAME ARGENTA</t>
  </si>
  <si>
    <t>182</t>
  </si>
  <si>
    <t>*PROFIL LAME</t>
  </si>
  <si>
    <t>PROFIL LAME</t>
  </si>
  <si>
    <t>107815</t>
  </si>
  <si>
    <t>PROFIL LAME 411/8 RENSON RSW70045</t>
  </si>
  <si>
    <t>182000</t>
  </si>
  <si>
    <t>BANDE BUTYL 50MMX0,8MM</t>
  </si>
  <si>
    <t>1820000</t>
  </si>
  <si>
    <t>SERREUR ALUMINIUM USINE SANS JOINT</t>
  </si>
  <si>
    <t>1820011</t>
  </si>
  <si>
    <t>SERREUR ALU USINE AVEC 2 JOINTS 962001</t>
  </si>
  <si>
    <t>182002</t>
  </si>
  <si>
    <t>JOINT DE SERREUR VERRIERE</t>
  </si>
  <si>
    <t>182003</t>
  </si>
  <si>
    <t>JOINT BANDE HORIZONTAL</t>
  </si>
  <si>
    <t>182004</t>
  </si>
  <si>
    <t>JOINT BANDE HORIZONTALE 34 MM</t>
  </si>
  <si>
    <t>182006</t>
  </si>
  <si>
    <t>JOINT BANDE HORIZONTALE 34MM</t>
  </si>
  <si>
    <t>182007</t>
  </si>
  <si>
    <t>182008</t>
  </si>
  <si>
    <t>1820100</t>
  </si>
  <si>
    <t>SERREUR ALUMINIUM VERRIERE PRE-PERCE</t>
  </si>
  <si>
    <t>183000</t>
  </si>
  <si>
    <t>ARRET DE VERRE INTERMEDIAIRE</t>
  </si>
  <si>
    <t>1830000</t>
  </si>
  <si>
    <t>RENFORT ECLISSE POUR POTEAU HT 100MM</t>
  </si>
  <si>
    <t>183001</t>
  </si>
  <si>
    <t>ARRET DE VERRE HT 27MM</t>
  </si>
  <si>
    <t>183002</t>
  </si>
  <si>
    <t>ARRET DE VERRE HT 37MM</t>
  </si>
  <si>
    <t>183003</t>
  </si>
  <si>
    <t>CALE PVC ADHESIVE 1 FACE 80X36X4MM</t>
  </si>
  <si>
    <t>183004</t>
  </si>
  <si>
    <t>CALE PVC 80X40X4 MM</t>
  </si>
  <si>
    <t>183005</t>
  </si>
  <si>
    <t>CALE PVC 80X50X4 MM</t>
  </si>
  <si>
    <t>183006</t>
  </si>
  <si>
    <t>ETANCHEITE SOUS TRAVERSE DROITE</t>
  </si>
  <si>
    <t>183007</t>
  </si>
  <si>
    <t>ETANCHEITE SOUS TRAVERSE OBLIQUE</t>
  </si>
  <si>
    <t>183008</t>
  </si>
  <si>
    <t>ETANCHEITE POUR TRAVERSE VERRIERE/GRILLE</t>
  </si>
  <si>
    <t>183009</t>
  </si>
  <si>
    <t>EMBOUT DE SERREUR DROIT</t>
  </si>
  <si>
    <t>183010</t>
  </si>
  <si>
    <t>EMBOUT DE SERREUR OBLIQUE</t>
  </si>
  <si>
    <t>1830100</t>
  </si>
  <si>
    <t>RENFORT ECLISSE POUR POTEAU HT 140MM</t>
  </si>
  <si>
    <t>183011</t>
  </si>
  <si>
    <t>ARRET DE VERRE H 37MM</t>
  </si>
  <si>
    <t>183012</t>
  </si>
  <si>
    <t>PIECE D'ETANCHEITE BANDE HORIZONTALE</t>
  </si>
  <si>
    <t>1830200</t>
  </si>
  <si>
    <t>RENFORT ECLISSE POUR POTEAU HT 180MM</t>
  </si>
  <si>
    <t>1831</t>
  </si>
  <si>
    <t>*MAIN COURANTE HAUTEUR 120 M/M</t>
  </si>
  <si>
    <t>1832</t>
  </si>
  <si>
    <t>*MAIN COURANTE HAUTEUR  70 M/M</t>
  </si>
  <si>
    <t>RENSON SUPPORT1</t>
  </si>
  <si>
    <t>SUPPORT DE LAME RENSON 411/1 BRUT</t>
  </si>
  <si>
    <t>1833</t>
  </si>
  <si>
    <t>SUPPORT DE LAME</t>
  </si>
  <si>
    <t>1834</t>
  </si>
  <si>
    <t>EQUERRE D'ASSEMBLAGE DE CADRE</t>
  </si>
  <si>
    <t>1838</t>
  </si>
  <si>
    <t>*MAIN COURANTE H40 X 80 M/M **-&gt;EP**</t>
  </si>
  <si>
    <t>184000</t>
  </si>
  <si>
    <t>INTERCALAIRE PVC HT 27MM    (6,5M)</t>
  </si>
  <si>
    <t>1840000</t>
  </si>
  <si>
    <t>SUPPORT DE CALE POUR INTERCALAIRE 27MM</t>
  </si>
  <si>
    <t>184001</t>
  </si>
  <si>
    <t>INTERCALAIRE PVC HT 33MM    (6,5M)</t>
  </si>
  <si>
    <t>184002</t>
  </si>
  <si>
    <t>INTERCALAIRE PVC HT 37MM    (6,5M)</t>
  </si>
  <si>
    <t>1840100</t>
  </si>
  <si>
    <t>SUPPORT DE CALE POUR INTERCALAIRE 37MM</t>
  </si>
  <si>
    <t>1840200</t>
  </si>
  <si>
    <t>SUPPORT CALE VERRIERE INTERCALAIRE 37MM</t>
  </si>
  <si>
    <t>185000</t>
  </si>
  <si>
    <t>*CAVALIER ABANDONNE REMPLACE **185040**</t>
  </si>
  <si>
    <t>185001</t>
  </si>
  <si>
    <t>SUPPORT DE CALE VERRIERE INT 27MM</t>
  </si>
  <si>
    <t>185002</t>
  </si>
  <si>
    <t>SUPPORT DE CALE VERRIERE INT 33MM</t>
  </si>
  <si>
    <t>185003</t>
  </si>
  <si>
    <t>SUPPORT DE CALE VERRIERE INT 37MM</t>
  </si>
  <si>
    <t>185004</t>
  </si>
  <si>
    <t>SUPPORT DE CALE FACADE INT 27MM</t>
  </si>
  <si>
    <t>185005</t>
  </si>
  <si>
    <t>SUPPORT DE CALE FACADE INT 37MM</t>
  </si>
  <si>
    <t>185006</t>
  </si>
  <si>
    <t>EMBOUT POUR OGIVE HT 150MM</t>
  </si>
  <si>
    <t>185007</t>
  </si>
  <si>
    <t>EMBOUT POUR CHENEAU</t>
  </si>
  <si>
    <t>185008</t>
  </si>
  <si>
    <t>RACCORD T A PION POUR MONTAGE DE FACE</t>
  </si>
  <si>
    <t>185009</t>
  </si>
  <si>
    <t>RACCORD TRAVERSE DROITE VERRIERE H 48MM</t>
  </si>
  <si>
    <t>1850100</t>
  </si>
  <si>
    <t>CAPOT OGIVE HAUTEUR 100MM</t>
  </si>
  <si>
    <t>185012</t>
  </si>
  <si>
    <t>RACCORD TRAVERSE DROITE VERRIERE HT108MM</t>
  </si>
  <si>
    <t>185013</t>
  </si>
  <si>
    <t>RACCORD CHEVRON/ARETIER HT100MM</t>
  </si>
  <si>
    <t>185014</t>
  </si>
  <si>
    <t>RACCORD CHEVRON/ARETIER HT 140MM</t>
  </si>
  <si>
    <t>185015</t>
  </si>
  <si>
    <t>RACCORD CHEVRON/ARETIER HT 180MM</t>
  </si>
  <si>
    <t>185016</t>
  </si>
  <si>
    <t>RACCORD CHEVRON/ARETIER HT 220MM</t>
  </si>
  <si>
    <t>185017</t>
  </si>
  <si>
    <t>RACCORD CHEVRON/ARETIER HT 260MM</t>
  </si>
  <si>
    <t>185018</t>
  </si>
  <si>
    <t>RACCORD A VISSER POUR TRAVERSE HT 100MM</t>
  </si>
  <si>
    <t>185019</t>
  </si>
  <si>
    <t>RACCORD A VISSER POUR TRAVERSE HT 140MM</t>
  </si>
  <si>
    <t>185020</t>
  </si>
  <si>
    <t>RACCORD A VISSER POUR TRAVERSE HT 180MM</t>
  </si>
  <si>
    <t>1850200</t>
  </si>
  <si>
    <t>CAPOT PLAT HT 17MM</t>
  </si>
  <si>
    <t>185021</t>
  </si>
  <si>
    <t>RACCORD A VISSER POUR TRVERSE HT 220MM</t>
  </si>
  <si>
    <t>185022</t>
  </si>
  <si>
    <t>RACCORD A VISSER POUR TRAVERSE HT 260MM</t>
  </si>
  <si>
    <t>185023</t>
  </si>
  <si>
    <t>RACCORD TRAVERSE BIAISE VERRIERE HT 48MM</t>
  </si>
  <si>
    <t>185026</t>
  </si>
  <si>
    <t>RACCORD TRAVERSE BIAISE VERRIERE HT108MM</t>
  </si>
  <si>
    <t>185028</t>
  </si>
  <si>
    <t>PATTE DE SECURITE INOX</t>
  </si>
  <si>
    <t>185030</t>
  </si>
  <si>
    <t>RACCORD TRAVERSE DROITE VERRIERE H148MM</t>
  </si>
  <si>
    <t>1850300</t>
  </si>
  <si>
    <t>CAPOT PLAT HT 20MM</t>
  </si>
  <si>
    <t>185031</t>
  </si>
  <si>
    <t>RACCORD TRAVERSE BIAISE VERRIERE H148MM</t>
  </si>
  <si>
    <t>185032</t>
  </si>
  <si>
    <t>RACCORD T A VISSER POUR TRAVERSE H 40MM</t>
  </si>
  <si>
    <t>185033</t>
  </si>
  <si>
    <t>RACCORD T A VISSER POUR TRAVERSE H 80MM</t>
  </si>
  <si>
    <t>185040</t>
  </si>
  <si>
    <t>CAVALIER PR LIAISON POTEAU TRAVERSE(20)</t>
  </si>
  <si>
    <t>185040A</t>
  </si>
  <si>
    <t>CAVALIER PR LIAISON POTEAU TRAVERSE</t>
  </si>
  <si>
    <t>1850400</t>
  </si>
  <si>
    <t>CAPOT EN I (SUR CONSULTATION)</t>
  </si>
  <si>
    <t>1850600</t>
  </si>
  <si>
    <t>CAPOT PLAT 90MM (SUR CONSULTATION)</t>
  </si>
  <si>
    <t>1850800</t>
  </si>
  <si>
    <t>CAPOT 200 MM (SUR CONSULTATION)</t>
  </si>
  <si>
    <t>185301</t>
  </si>
  <si>
    <t>PAIRE DE PAUMELLES OF INVISIBLES</t>
  </si>
  <si>
    <t>185302</t>
  </si>
  <si>
    <t>VOIR 185302D</t>
  </si>
  <si>
    <t>185302D</t>
  </si>
  <si>
    <t>KIT DE PORTE 130KG DROITE</t>
  </si>
  <si>
    <t>185302G</t>
  </si>
  <si>
    <t>KIT DE PORTE 130KG  GAUCHE</t>
  </si>
  <si>
    <t>185303</t>
  </si>
  <si>
    <t>VOIR 185302G</t>
  </si>
  <si>
    <t>185304</t>
  </si>
  <si>
    <t>BOITIER CREMONE</t>
  </si>
  <si>
    <t>185305</t>
  </si>
  <si>
    <t>BOITIER CREMONE 22MM</t>
  </si>
  <si>
    <t>186X144</t>
  </si>
  <si>
    <t>PALETTE CARTON ACCORDEON 186X144</t>
  </si>
  <si>
    <t>1860000</t>
  </si>
  <si>
    <t>PROFIL POUR ECLISSAGE D'ANGLE</t>
  </si>
  <si>
    <t>186001</t>
  </si>
  <si>
    <t>VIS INOX 4,8X16MM TCB AUTO.FOR.SR2</t>
  </si>
  <si>
    <t>186002</t>
  </si>
  <si>
    <t>VIS INOX 4,8X65MM TCB AUTO.FOR.SR2</t>
  </si>
  <si>
    <t>186003</t>
  </si>
  <si>
    <t>VIS INOX 4,8MMX70MM TCB AUTO.FOR.SR2</t>
  </si>
  <si>
    <t>186004</t>
  </si>
  <si>
    <t>VIS INOX 5,5X52 TCB SR2 + RONDELLE S14</t>
  </si>
  <si>
    <t>186005</t>
  </si>
  <si>
    <t>VIS INOX 5,5X58 TCB SR2 + RONDELL S14</t>
  </si>
  <si>
    <t>186006</t>
  </si>
  <si>
    <t>VIS INOX 5,5X62 TCB SR2 + RONDELLE S14</t>
  </si>
  <si>
    <t>186007</t>
  </si>
  <si>
    <t>VIS INOX 4,2X53 TCB-SR2</t>
  </si>
  <si>
    <t>186008</t>
  </si>
  <si>
    <t>*VIS INOX 4,8X16 TF-SR2 **186018**</t>
  </si>
  <si>
    <t>186009</t>
  </si>
  <si>
    <t>VIS INOX TF M6X16</t>
  </si>
  <si>
    <t>186010</t>
  </si>
  <si>
    <t>RONDELLE CUVETTE INOX POUR VIS TF M6</t>
  </si>
  <si>
    <t>1860100</t>
  </si>
  <si>
    <t>PROFIL POUR RACCORD T A VISSER FACADE</t>
  </si>
  <si>
    <t>186011</t>
  </si>
  <si>
    <t>ENTRETOISE 58MM TARAUDEE</t>
  </si>
  <si>
    <t>186012</t>
  </si>
  <si>
    <t>ENTRETOISE 33,5MM TARAUDEE</t>
  </si>
  <si>
    <t>186013</t>
  </si>
  <si>
    <t>VIS INOX 5,5X32 + RONDELLE D'ETANCHEITE</t>
  </si>
  <si>
    <t>186014</t>
  </si>
  <si>
    <t>VIS INOX 4,2X19 MM TCB SR2</t>
  </si>
  <si>
    <t>186015</t>
  </si>
  <si>
    <t>VIS INOX 4,2X50 MM AUTO FOR TCB SR2</t>
  </si>
  <si>
    <t>186016</t>
  </si>
  <si>
    <t>VIS INOX 4,8X45 MM AUTO FOR TCB SR2</t>
  </si>
  <si>
    <t>186018</t>
  </si>
  <si>
    <t>VIS INOX 4,8X19MM TF AUTO FOREUSE SR2</t>
  </si>
  <si>
    <t>1860200</t>
  </si>
  <si>
    <t>PROFIL POUR RACCORD TRAVERSES BIAISEES</t>
  </si>
  <si>
    <t>1860300</t>
  </si>
  <si>
    <t>RACCORD D'ANGLE CHEVRON SUR ARETIER</t>
  </si>
  <si>
    <t>1870000</t>
  </si>
  <si>
    <t>CHENEAU VERRIERE</t>
  </si>
  <si>
    <t>1870100</t>
  </si>
  <si>
    <t>CLE POUR ARETIER</t>
  </si>
  <si>
    <t>1870200</t>
  </si>
  <si>
    <t>DEMI MENEAU POUR ARETIER</t>
  </si>
  <si>
    <t>1870500</t>
  </si>
  <si>
    <t>SERREUR CHENEAU VERRIERE</t>
  </si>
  <si>
    <t>1870600</t>
  </si>
  <si>
    <t>ACCROCHE MURALE RIVE (SUR CONSULTATION)</t>
  </si>
  <si>
    <t>1871100</t>
  </si>
  <si>
    <t>OUVRANT PROJETE W58 (SUR CONSULTATION)</t>
  </si>
  <si>
    <t>188001</t>
  </si>
  <si>
    <t>PROLONGATEUR D'ETANCHEITE EN MOUSSE PVC</t>
  </si>
  <si>
    <t>1886</t>
  </si>
  <si>
    <t>*MAIN COURANTE HAUTEUR  100 M/M</t>
  </si>
  <si>
    <t>1963</t>
  </si>
  <si>
    <t>SUPPORT MAIN COURANTE SUR MUR</t>
  </si>
  <si>
    <t>2VC2301</t>
  </si>
  <si>
    <t>44.2/10 ARGON WE INTER.NOIR/4I+SUN71-38</t>
  </si>
  <si>
    <t>2VC2325</t>
  </si>
  <si>
    <t>2VC2401</t>
  </si>
  <si>
    <t>4I+/16 ARGON INTER.NOIR/4</t>
  </si>
  <si>
    <t>2VC2402</t>
  </si>
  <si>
    <t>4I+/16 ARGON INTER.NOIR/4 DEPOLI</t>
  </si>
  <si>
    <t>2VC2403</t>
  </si>
  <si>
    <t>4I+/16 ARGON WE NOIR/4</t>
  </si>
  <si>
    <t>2VC2404</t>
  </si>
  <si>
    <t>4I+/16 ARGON WE NOIR/4 DEPOLI</t>
  </si>
  <si>
    <t>2VC2405</t>
  </si>
  <si>
    <t>44.2/12 ARGON INTER.NOIR/4I+</t>
  </si>
  <si>
    <t>2VC2406</t>
  </si>
  <si>
    <t>44.2 OPALE/12 ARGON INTER.NOIR/4I+</t>
  </si>
  <si>
    <t>2VC2407</t>
  </si>
  <si>
    <t>44.2I+/12 ARGON INTER.NOIR/4 DEPOLI</t>
  </si>
  <si>
    <t>2VC2408</t>
  </si>
  <si>
    <t>44.2/12 ARGON WE INTER.NOIR/4I+</t>
  </si>
  <si>
    <t>2VC2409</t>
  </si>
  <si>
    <t>44.2 OPALE/12 ARGON WE INTER.NOIR/4I+</t>
  </si>
  <si>
    <t>2VC2410</t>
  </si>
  <si>
    <t>44.2I+/12 ARGON WE INTER.NOIR/4 DEPOLI</t>
  </si>
  <si>
    <t>2VC2411</t>
  </si>
  <si>
    <t>6/14 ARGON INTER.NOIR/4I+</t>
  </si>
  <si>
    <t>2VC2412</t>
  </si>
  <si>
    <t>6I+/14 ARGON INTER.NOIR/4 DEPOLI</t>
  </si>
  <si>
    <t>2VC2413</t>
  </si>
  <si>
    <t>6/14 ARGON WE INTER.NOIR/4I+</t>
  </si>
  <si>
    <t>2VC2414</t>
  </si>
  <si>
    <t>6I+/14 ARGON WE INTER.NOIR/4 DEPOLI</t>
  </si>
  <si>
    <t>2VC2415</t>
  </si>
  <si>
    <t>44.6/10 ARGON INTER.NOIR/4I+</t>
  </si>
  <si>
    <t>2VC2416</t>
  </si>
  <si>
    <t>44.6I+/10 ARGON INTER.NOIR/4 DEPOLI</t>
  </si>
  <si>
    <t>2VC2417</t>
  </si>
  <si>
    <t>44.6/10 ARGON WE INTER.NOIR/4I+</t>
  </si>
  <si>
    <t>2VC2418</t>
  </si>
  <si>
    <t>44.6I+/10 ARGON WE INTER.NOIR/4 DEPOLI</t>
  </si>
  <si>
    <t>2VC2419</t>
  </si>
  <si>
    <t>4/16 ARGON WE INTER.NOIR/4I+SUN71-38</t>
  </si>
  <si>
    <t>2VC2420</t>
  </si>
  <si>
    <t>6/14 ARGON WE INTER.NOIR/4I+SUN71-38</t>
  </si>
  <si>
    <t>2VC2421</t>
  </si>
  <si>
    <t>44.2/12 ARGON WE INTER.NOIR/4I+SUN71-38</t>
  </si>
  <si>
    <t>2VC2425</t>
  </si>
  <si>
    <t>2VC2801</t>
  </si>
  <si>
    <t>4I+/20 ARGON INTER.NOIR/4</t>
  </si>
  <si>
    <t>2VC2802</t>
  </si>
  <si>
    <t>4I+/20 ARGON INTER.NOIR/4 DEPOLI</t>
  </si>
  <si>
    <t>2VC2803</t>
  </si>
  <si>
    <t>4I+/20 ARGON WE INTER.NOIR/4</t>
  </si>
  <si>
    <t>2VC2804</t>
  </si>
  <si>
    <t>4I+/20 ARGON WE INTER.NOIR/4 DEPOLI</t>
  </si>
  <si>
    <t>2VC2805</t>
  </si>
  <si>
    <t>44.2/16 ARGON INTER.NOIR/4I+</t>
  </si>
  <si>
    <t>2VC2806</t>
  </si>
  <si>
    <t>44.2 OPALE/16 ARGON INTER.NOIR/4I+</t>
  </si>
  <si>
    <t>2VC2807</t>
  </si>
  <si>
    <t>44.2I+/16 ARGON INTER.NOIR/4 DEPOLI</t>
  </si>
  <si>
    <t>2VC2808</t>
  </si>
  <si>
    <t>44.2/16 ARGON WE INTER.NOIR/4I+</t>
  </si>
  <si>
    <t>2VC2809</t>
  </si>
  <si>
    <t>44.2 OPALE/16 ARGON WE INTER.NOIR/4I+</t>
  </si>
  <si>
    <t>2VC2810</t>
  </si>
  <si>
    <t>44.2I+/16 ARGON WE INTER.NOIR/4 DEPOLI</t>
  </si>
  <si>
    <t>2VC2811</t>
  </si>
  <si>
    <t>6/18 ARGON INTER.NOIR/4I+</t>
  </si>
  <si>
    <t>2VC2812</t>
  </si>
  <si>
    <t>6I+/18 ARGON INTER.NOIR/4 DEPOLI</t>
  </si>
  <si>
    <t>2VC2813</t>
  </si>
  <si>
    <t>6/18 ARGON WE INTER.NOIR/4I+</t>
  </si>
  <si>
    <t>2VC2814</t>
  </si>
  <si>
    <t>6I+/18 ARGON WE INTER.NOIR/4 DEPOLI</t>
  </si>
  <si>
    <t>2VC2815</t>
  </si>
  <si>
    <t>44.6/14 ARGON INTER.NOIR/4I+</t>
  </si>
  <si>
    <t>2VC2816</t>
  </si>
  <si>
    <t>44.6I+/14 ARGON INTER.NOIR/4 DEPOLI</t>
  </si>
  <si>
    <t>2VC2817</t>
  </si>
  <si>
    <t>44.6/14 ARGON WE INTER.NOIR/4I+</t>
  </si>
  <si>
    <t>2VC2818</t>
  </si>
  <si>
    <t>44.6I+/14 ARGON WE INTER.NOIR/4 DEPOLI</t>
  </si>
  <si>
    <t>2VC2825</t>
  </si>
  <si>
    <t>2VC3201</t>
  </si>
  <si>
    <t>44.2/18 ARGON INTER.NOIR/6I+</t>
  </si>
  <si>
    <t>2VC3202</t>
  </si>
  <si>
    <t>44.2 OPALE/18 ARGON INTER.NOIR/6I+</t>
  </si>
  <si>
    <t>2VC3203</t>
  </si>
  <si>
    <t>44.2/18 ARGON WE INTER.NOIR/6I+</t>
  </si>
  <si>
    <t>2VC3204</t>
  </si>
  <si>
    <t>44.2 OPALE/18 ARGON WE INTER.NOIR/6I+</t>
  </si>
  <si>
    <t>2VC3205</t>
  </si>
  <si>
    <t>44.2/18 ARGON INTER.NOIR/6I+SUN71-38</t>
  </si>
  <si>
    <t>2VC3206</t>
  </si>
  <si>
    <t>44.2 OPALE/18 ARG.INTER.NOIR/6I+SUN71-38</t>
  </si>
  <si>
    <t>2VC3207</t>
  </si>
  <si>
    <t>44.2/18 ARGON WE INTER.NOIR/6I+SUN71-38</t>
  </si>
  <si>
    <t>2VC3208</t>
  </si>
  <si>
    <t>44.2 OP./18 ARG.WE INTER.N/6I+SUN71-38</t>
  </si>
  <si>
    <t>2VC3225</t>
  </si>
  <si>
    <t>2VT3101</t>
  </si>
  <si>
    <t>44.2/16 ARGON INTER.NOIR/6I+SUN71-38</t>
  </si>
  <si>
    <t>2VT3102</t>
  </si>
  <si>
    <t>44.2/16 ARGON INTER.NOIR/6I+SUN41-22</t>
  </si>
  <si>
    <t>2VT3103</t>
  </si>
  <si>
    <t>44.2/16 ARG.INTER.NOIR/6R CLEAN SUN41-22</t>
  </si>
  <si>
    <t>2VT3104</t>
  </si>
  <si>
    <t>44.2/16 ARGON WE INTER.NOIR/6I+ SUN71-38</t>
  </si>
  <si>
    <t>2VT3105</t>
  </si>
  <si>
    <t>44.2/16 ARGON WE INTER.NOIR/6I+ SUN41-22</t>
  </si>
  <si>
    <t>2VT3106</t>
  </si>
  <si>
    <t>44.2/16 ARG.WE INTER.N/6R CLEAN SUN41-22</t>
  </si>
  <si>
    <t>2VT3125</t>
  </si>
  <si>
    <t>2001</t>
  </si>
  <si>
    <t>2001   GE JJG</t>
  </si>
  <si>
    <t>27649</t>
  </si>
  <si>
    <t>2004</t>
  </si>
  <si>
    <t>SUPPORT USINE POUR LAME OVALE</t>
  </si>
  <si>
    <t>21712</t>
  </si>
  <si>
    <t>2004D</t>
  </si>
  <si>
    <t>2004G</t>
  </si>
  <si>
    <t>2005</t>
  </si>
  <si>
    <t>BATTUE CENTRALE 2 VX POUR VOLET EN Z</t>
  </si>
  <si>
    <t>2007</t>
  </si>
  <si>
    <t>2008</t>
  </si>
  <si>
    <t>2009</t>
  </si>
  <si>
    <t>PROFILE POUR OUVRANT NICOISE</t>
  </si>
  <si>
    <t>20108</t>
  </si>
  <si>
    <t>BATTEUSE COMPOSITE POUR OUVRANT NICOISE</t>
  </si>
  <si>
    <t>20109</t>
  </si>
  <si>
    <t>EQUERRE REGLABLE RAINUREE REVERSIBLE</t>
  </si>
  <si>
    <t>20109D</t>
  </si>
  <si>
    <t>*EQUERRE REGL RAINUREE DROITE **20109**</t>
  </si>
  <si>
    <t>20109G</t>
  </si>
  <si>
    <t>*EQUERRE REGL RAINUREE GAUCHE **20109**</t>
  </si>
  <si>
    <t>20110</t>
  </si>
  <si>
    <t>CROISILLON PR EQUERRE ET TE REGLABLES</t>
  </si>
  <si>
    <t>20111</t>
  </si>
  <si>
    <t>TE REGLABLE RAINURE</t>
  </si>
  <si>
    <t>20119D</t>
  </si>
  <si>
    <t>H FESTON FIXE DROIT</t>
  </si>
  <si>
    <t>20119G</t>
  </si>
  <si>
    <t>H FESTON FIXE GAUCHE</t>
  </si>
  <si>
    <t>20120D</t>
  </si>
  <si>
    <t>EQUERRE FIXE DROITE NOEUD COUDE45 RIV</t>
  </si>
  <si>
    <t>20120G</t>
  </si>
  <si>
    <t>EQUERRE FIXE GAUCHE NOEUD COUDE45 RIV</t>
  </si>
  <si>
    <t>20123</t>
  </si>
  <si>
    <t>CREMAILLERE ALU</t>
  </si>
  <si>
    <t>20124</t>
  </si>
  <si>
    <t>CROCHET REGLABLE POUR CREMAILLERE</t>
  </si>
  <si>
    <t>20126</t>
  </si>
  <si>
    <t>CROCHET DE RAPPEL</t>
  </si>
  <si>
    <t>20130</t>
  </si>
  <si>
    <t>POLYGOND PVC A CLIP LG 70</t>
  </si>
  <si>
    <t>20131</t>
  </si>
  <si>
    <t>POLYGOND PVC A CLIP LG 140</t>
  </si>
  <si>
    <t>20137</t>
  </si>
  <si>
    <t>GOND SANS DEPORT AVEC AXE</t>
  </si>
  <si>
    <t>20138</t>
  </si>
  <si>
    <t>*GOND DEPORTE AVEC AXE **20138N OU L**</t>
  </si>
  <si>
    <t>20138/A</t>
  </si>
  <si>
    <t>GOND DEPORTE SANS AXE</t>
  </si>
  <si>
    <t>20138/B</t>
  </si>
  <si>
    <t>AXE POUR 20138</t>
  </si>
  <si>
    <t>20138L</t>
  </si>
  <si>
    <t>GOND DEPORTE AVEC AXE BLANC</t>
  </si>
  <si>
    <t>20138N</t>
  </si>
  <si>
    <t>GOND DEPORTE AVEC AXE NOIR</t>
  </si>
  <si>
    <t>20139D</t>
  </si>
  <si>
    <t>EQUERRE FIXE DROITE NOEUD DROIT RIVETE</t>
  </si>
  <si>
    <t>20139G</t>
  </si>
  <si>
    <t>EQUERRE FIXE GAUCHE ND DROIT RIVETE</t>
  </si>
  <si>
    <t>20140</t>
  </si>
  <si>
    <t>GOND TABLEAU LG 85MM AVEC AXE</t>
  </si>
  <si>
    <t>20140/A</t>
  </si>
  <si>
    <t>GOND TABLEAU LG 85MM SANS AXE</t>
  </si>
  <si>
    <t>20140/B</t>
  </si>
  <si>
    <t>AXE AMOVIBLE NYLON 14X14 NOIR</t>
  </si>
  <si>
    <t>20140/C</t>
  </si>
  <si>
    <t>AXE AMOVIBLE NYLON 14X14 BLANC</t>
  </si>
  <si>
    <t>20142</t>
  </si>
  <si>
    <t>GOND TABLEAU LG 120MM AVEC AXE</t>
  </si>
  <si>
    <t>20142/A</t>
  </si>
  <si>
    <t>GOND TABLEAU LG 120MM SANS AXE</t>
  </si>
  <si>
    <t>20144</t>
  </si>
  <si>
    <t>ARRET COMPOSITE AUTOMATIQUE SIMPLE</t>
  </si>
  <si>
    <t>20145</t>
  </si>
  <si>
    <t>ARRET COMPOSITE AUTOMATIQUE DOUBLE</t>
  </si>
  <si>
    <t>20151</t>
  </si>
  <si>
    <t>TE ALU FIXE NOEUD SOUDE DROIT</t>
  </si>
  <si>
    <t>20152</t>
  </si>
  <si>
    <t>TE ALU FIXE NOEUD SOUDE 45</t>
  </si>
  <si>
    <t>2018</t>
  </si>
  <si>
    <t>*LAME BRISE SOLEIL **9006900**</t>
  </si>
  <si>
    <t>20180</t>
  </si>
  <si>
    <t>JOUE POUR LAME BRISE SOLEIL</t>
  </si>
  <si>
    <t>20180 ORME</t>
  </si>
  <si>
    <t>2019</t>
  </si>
  <si>
    <t>*SUPPORT DE LAME BRISE SOLEIL **-&gt;EP**</t>
  </si>
  <si>
    <t>2020</t>
  </si>
  <si>
    <t>*DORMANT LATERAL JALOUSIE **2070**</t>
  </si>
  <si>
    <t>2020U</t>
  </si>
  <si>
    <t>*DORMANT LATERAL JALOUSIE USINE</t>
  </si>
  <si>
    <t>20200</t>
  </si>
  <si>
    <t>DORMANT 2020 PRE USINE</t>
  </si>
  <si>
    <t>20204</t>
  </si>
  <si>
    <t>LACET COMPOSITE</t>
  </si>
  <si>
    <t>20205</t>
  </si>
  <si>
    <t>DARDENNE ALU</t>
  </si>
  <si>
    <t>20206</t>
  </si>
  <si>
    <t>ESPAGNOLETTE ALU (4 PIECES)</t>
  </si>
  <si>
    <t>20207D</t>
  </si>
  <si>
    <t>SUPPORT ESPAGNOLETTE PR VOLET 1 VANTAIL</t>
  </si>
  <si>
    <t>20207G</t>
  </si>
  <si>
    <t>20208</t>
  </si>
  <si>
    <t>BATT COMPO PR OUVR NICOISE*REM/20108</t>
  </si>
  <si>
    <t>20209D</t>
  </si>
  <si>
    <t>*EQ FESTON REGLABLE DROITE **20109D**</t>
  </si>
  <si>
    <t>20209G</t>
  </si>
  <si>
    <t>*EQ FESTON REGLABLE GAUCHE **20109G**</t>
  </si>
  <si>
    <t>20211</t>
  </si>
  <si>
    <t>TE FESTON REGLABLE*REMPL/20111</t>
  </si>
  <si>
    <t>20212</t>
  </si>
  <si>
    <t>TIGE ESPAGNOLETTE LG 1600    REMPL/20315</t>
  </si>
  <si>
    <t>20213</t>
  </si>
  <si>
    <t>NOEUD DROIT DIAMETRE 14MM  LG 70MM</t>
  </si>
  <si>
    <t>20214</t>
  </si>
  <si>
    <t>NOEUD DROIT DIAMETRE 14 LG 95MM</t>
  </si>
  <si>
    <t>20215</t>
  </si>
  <si>
    <t>*TIGE D'ESPAGNOLETTE LG 2270 **20322**</t>
  </si>
  <si>
    <t>20216</t>
  </si>
  <si>
    <t>*NOEUD A COL 45 LG 90MM **20243**</t>
  </si>
  <si>
    <t>20217</t>
  </si>
  <si>
    <t>NOEUD DROIT DIAMETRE 14 LG 120MM</t>
  </si>
  <si>
    <t>20219</t>
  </si>
  <si>
    <t>H FESTON REGLABLE*REMPL/20119D&amp;20119G</t>
  </si>
  <si>
    <t>20220</t>
  </si>
  <si>
    <t>TIGE LONGUEUR 2700 POUR ESPAGNOL *FIN*</t>
  </si>
  <si>
    <t>20221</t>
  </si>
  <si>
    <t>COUPLET NICOIS FESTON CAMBRE</t>
  </si>
  <si>
    <t>20223</t>
  </si>
  <si>
    <t>CROCHET LG 300+CREM*REMPL/20123&amp;20124</t>
  </si>
  <si>
    <t>20224</t>
  </si>
  <si>
    <t>CROCHET LG 400+CREM*REMPL/20123&amp;20124</t>
  </si>
  <si>
    <t>20225</t>
  </si>
  <si>
    <t>CROCHET SUR PLATINE NICOISE</t>
  </si>
  <si>
    <t>20226</t>
  </si>
  <si>
    <t>CLIP BLOCAGE CROCHET NICOISE</t>
  </si>
  <si>
    <t>20227</t>
  </si>
  <si>
    <t>TIGE ESPAGNOLETTE LG 4800</t>
  </si>
  <si>
    <t>20228</t>
  </si>
  <si>
    <t>GOND PVC A SCELLER LG 115MM</t>
  </si>
  <si>
    <t>20229</t>
  </si>
  <si>
    <t>CONTRE-PENTURE EQUERRE</t>
  </si>
  <si>
    <t>20230</t>
  </si>
  <si>
    <t>CLOISOIR 2023 PRE USINE</t>
  </si>
  <si>
    <t>20231</t>
  </si>
  <si>
    <t>GOND PVC TIREFOND A CLIP</t>
  </si>
  <si>
    <t>20238</t>
  </si>
  <si>
    <t>ARRET MARSEILLAIS TIREFOND LG 130**FIN**</t>
  </si>
  <si>
    <t>20240</t>
  </si>
  <si>
    <t>GOND TABL+FIXATION*REMPL/20140 OU 20142*</t>
  </si>
  <si>
    <t>20243</t>
  </si>
  <si>
    <t>NOEUD A COL 45 LG 120MM</t>
  </si>
  <si>
    <t>20244</t>
  </si>
  <si>
    <t>ARRET AUTOMATIQUE SIMPLE*REMPL/20144*</t>
  </si>
  <si>
    <t>20245</t>
  </si>
  <si>
    <t>ARRET AUTOMATIQUE DOUBLE*REMPL/20145*</t>
  </si>
  <si>
    <t>20247</t>
  </si>
  <si>
    <t>FOURRURE AXE GOND 12/14*SUPPRIME*</t>
  </si>
  <si>
    <t>20249D</t>
  </si>
  <si>
    <t>*EQU FIXE DROITE **20139D OU 20120D**</t>
  </si>
  <si>
    <t>20249G</t>
  </si>
  <si>
    <t>*EQU FIXE GAUCHE **20139G OU 20120G**</t>
  </si>
  <si>
    <t>20251</t>
  </si>
  <si>
    <t>TE FIXE DIA 14MM*REMPL/20151 OU 20152*</t>
  </si>
  <si>
    <t>2026</t>
  </si>
  <si>
    <t>TIGE D'ENTRAINEMENT JALOUSIE</t>
  </si>
  <si>
    <t>2026U</t>
  </si>
  <si>
    <t>TIGE ENTRAINEMENT USINEE</t>
  </si>
  <si>
    <t>20260</t>
  </si>
  <si>
    <t>TIGE DE 2026 PRE USINEE</t>
  </si>
  <si>
    <t>20261</t>
  </si>
  <si>
    <t>PAIRE TIGES 2026 AVEC BIELLETTES LG 3250</t>
  </si>
  <si>
    <t>2028</t>
  </si>
  <si>
    <t>2029</t>
  </si>
  <si>
    <t>PROFIL LIAISON JALOUSIE ET PORTE</t>
  </si>
  <si>
    <t>20301</t>
  </si>
  <si>
    <t>EQUERRE A SERTIR * VOIR 50300</t>
  </si>
  <si>
    <t>20301/A</t>
  </si>
  <si>
    <t>PROFIL POUR EQUERRE A SERTIR</t>
  </si>
  <si>
    <t>USINAGE 20301</t>
  </si>
  <si>
    <t>210 PIECES/BARRE DE 20301/A</t>
  </si>
  <si>
    <t>20301/B</t>
  </si>
  <si>
    <t>USINAGE EQUERRE A SERTIR</t>
  </si>
  <si>
    <t>20302</t>
  </si>
  <si>
    <t>*EQUERRE DE RENFORT D'ANGLE POUR REF2009</t>
  </si>
  <si>
    <t>20302/A</t>
  </si>
  <si>
    <t>*PROFIL POUR EQUERRE DE RENFORT</t>
  </si>
  <si>
    <t>USINAGE 20302</t>
  </si>
  <si>
    <t>210 PIECES/BARRE DE 20302/A</t>
  </si>
  <si>
    <t>20302/B</t>
  </si>
  <si>
    <t>USINAGE EQUERRE DE RENFORT D'ANGLE</t>
  </si>
  <si>
    <t>20303</t>
  </si>
  <si>
    <t>INTERCALAIRE LAME TRIANGULAIRE</t>
  </si>
  <si>
    <t>20303/A</t>
  </si>
  <si>
    <t>PROFIL POUR INTERCALAIRE DE LAME 2002</t>
  </si>
  <si>
    <t>USINAGE 20303</t>
  </si>
  <si>
    <t>465 PIECES/BARRE DE 20303/A</t>
  </si>
  <si>
    <t>20303/B</t>
  </si>
  <si>
    <t>USINAGE 20303 INTERCALAIRE LAME TRIANG.</t>
  </si>
  <si>
    <t>111506</t>
  </si>
  <si>
    <t>LACET COMPOSITE TYPE S1</t>
  </si>
  <si>
    <t>20304</t>
  </si>
  <si>
    <t>LACET COMPOSITE  REMPL PAR 20204</t>
  </si>
  <si>
    <t>111505</t>
  </si>
  <si>
    <t>111512</t>
  </si>
  <si>
    <t>DARDENNE ALUMINIUM</t>
  </si>
  <si>
    <t>20305</t>
  </si>
  <si>
    <t>*DARDENNE ALU        **20205**</t>
  </si>
  <si>
    <t>111511</t>
  </si>
  <si>
    <t>111504</t>
  </si>
  <si>
    <t>ESPAGNOLETTE ALU (5 PIECES)</t>
  </si>
  <si>
    <t>20306</t>
  </si>
  <si>
    <t>*ESPAGNOLETTE ALU  **20206**</t>
  </si>
  <si>
    <t>111503</t>
  </si>
  <si>
    <t>ESPAGNOLETTE ALUMINIUM 5 PIECES</t>
  </si>
  <si>
    <t>SANS REF.</t>
  </si>
  <si>
    <t>SUPPORT RUSTIQUE ALU A/SECURITE BLANC</t>
  </si>
  <si>
    <t>SUPPORT RUSTIQUE ALU A/SECURITE NOIR</t>
  </si>
  <si>
    <t>112684</t>
  </si>
  <si>
    <t>CAPUCHON SUPPORT RUSTIQUE ESPAGNOLETTE ALU</t>
  </si>
  <si>
    <t>112685</t>
  </si>
  <si>
    <t>20307</t>
  </si>
  <si>
    <t>CREMAILLERE CATAPHORESE EN L</t>
  </si>
  <si>
    <t>111863</t>
  </si>
  <si>
    <t>VIROLET NICOIS EPOXY BLANC</t>
  </si>
  <si>
    <t>20308</t>
  </si>
  <si>
    <t>VIROLET NICOIS  **20208**</t>
  </si>
  <si>
    <t>VIROLET NICOIS EPOXY NOIR</t>
  </si>
  <si>
    <t>VIROLET NICOIS</t>
  </si>
  <si>
    <t>20309</t>
  </si>
  <si>
    <t>*EQU FESTON REGL ALU **20209D &amp; 20209G**</t>
  </si>
  <si>
    <t>20309  RME</t>
  </si>
  <si>
    <t>111489</t>
  </si>
  <si>
    <t>TIGE TUBRAIN LONGUEUR : 1070 MM</t>
  </si>
  <si>
    <t>20310</t>
  </si>
  <si>
    <t>TIGE TUBRAIN ALU LONG 1070 MM</t>
  </si>
  <si>
    <t>111488</t>
  </si>
  <si>
    <t>TIGE TUBRAIN LG 1070 MM</t>
  </si>
  <si>
    <t>20311</t>
  </si>
  <si>
    <t>*TE FESTON REGLABLE ALU **20211**</t>
  </si>
  <si>
    <t>ART 34</t>
  </si>
  <si>
    <t>1,219 EUROS</t>
  </si>
  <si>
    <t>111491</t>
  </si>
  <si>
    <t>TIGE TIBRAIN ALU LONGUEUR : 1270 MM</t>
  </si>
  <si>
    <t>20312</t>
  </si>
  <si>
    <t>TIGE TUBRAIN ALU LONG 1270MM **20212**</t>
  </si>
  <si>
    <t>111490</t>
  </si>
  <si>
    <t>TIGE TUBRAIN LG 1270 MM</t>
  </si>
  <si>
    <t>20313</t>
  </si>
  <si>
    <t>*NOEUD DROIT DIAMETRE 14 MM **20213**</t>
  </si>
  <si>
    <t>20313  RME</t>
  </si>
  <si>
    <t>ART 36</t>
  </si>
  <si>
    <t>ART36 1,219 EURO + VIS TH5X20 0,077 EURO</t>
  </si>
  <si>
    <t>111537</t>
  </si>
  <si>
    <t>NOEUD FESTON DROIT LG 110 MM</t>
  </si>
  <si>
    <t>20314</t>
  </si>
  <si>
    <t>NOEUD FESTON DROIT LONG 110 MM</t>
  </si>
  <si>
    <t>111536</t>
  </si>
  <si>
    <t>111493</t>
  </si>
  <si>
    <t>TIGE TUBRAIN ALU LONGUEUR : 1570 MM</t>
  </si>
  <si>
    <t>20315</t>
  </si>
  <si>
    <t>TIGE TUBRAIN ALU LG1570</t>
  </si>
  <si>
    <t>111492</t>
  </si>
  <si>
    <t>TIGE TUBRAIN LONGUEUR : 1570 MM</t>
  </si>
  <si>
    <t>20316</t>
  </si>
  <si>
    <t>*NOEUD A COL EQU DIAM 14MM **20216**</t>
  </si>
  <si>
    <t>20317</t>
  </si>
  <si>
    <t>NOEUD FESTON A COL LONG 110 MM</t>
  </si>
  <si>
    <t>111549</t>
  </si>
  <si>
    <t>NOEUD FESTON A COL EQUERRE</t>
  </si>
  <si>
    <t>20318</t>
  </si>
  <si>
    <t>NOEUD FESTON A COL EQUERRE **20216**</t>
  </si>
  <si>
    <t>111548</t>
  </si>
  <si>
    <t>NOEUD FESTON A COL EQUERRE ALUMINIUM</t>
  </si>
  <si>
    <t>113349</t>
  </si>
  <si>
    <t>NOEUD FESTON A COL EQUERRE D.16MM</t>
  </si>
  <si>
    <t>111529</t>
  </si>
  <si>
    <t>H FESTON REGLABLE ALU (5 PIECES)</t>
  </si>
  <si>
    <t>20319</t>
  </si>
  <si>
    <t>*H FESTON REGLABLE ALU **20219**</t>
  </si>
  <si>
    <t>111528</t>
  </si>
  <si>
    <t>H FESTON REGLABLE ALUMINIUM 5 PIECES</t>
  </si>
  <si>
    <t>111495</t>
  </si>
  <si>
    <t>TIGE TUBRAIN ALU LONGUEUR : 2070 MM</t>
  </si>
  <si>
    <t>20320</t>
  </si>
  <si>
    <t>TIGE TUBRAIN ALU LONGUEUR 2070 MM</t>
  </si>
  <si>
    <t>111494</t>
  </si>
  <si>
    <t>TIGE TUBRAIN LONGUEUR : 2070 MM</t>
  </si>
  <si>
    <t>111864</t>
  </si>
  <si>
    <t>COUPLET NICOIS EPOXY BLANC</t>
  </si>
  <si>
    <t>20321</t>
  </si>
  <si>
    <t>COUPLET NICOIS FESTON **20221**</t>
  </si>
  <si>
    <t>COUPLET NICOIS EPOXY NOIR</t>
  </si>
  <si>
    <t>ART16FB12</t>
  </si>
  <si>
    <t>1,17 EURO</t>
  </si>
  <si>
    <t>COUPLET NICOIS FESTON</t>
  </si>
  <si>
    <t>16FB12</t>
  </si>
  <si>
    <t>1,07 EUROS</t>
  </si>
  <si>
    <t>20322</t>
  </si>
  <si>
    <t>TIGE TUBRAIN ALU LONGUEUR 2270 MM</t>
  </si>
  <si>
    <t>111497</t>
  </si>
  <si>
    <t>TIGE TUBRAIN ALUMINIUM LONGUEUR : 2270 MM</t>
  </si>
  <si>
    <t>111496</t>
  </si>
  <si>
    <t>113344+113348</t>
  </si>
  <si>
    <t>CROCHET/PLATINE + CREMAILLERE LG 300 ALU</t>
  </si>
  <si>
    <t>20323</t>
  </si>
  <si>
    <t>*CROCHET PLATINE+CREMAILLERE LG 300 ALU</t>
  </si>
  <si>
    <t>113341+113347</t>
  </si>
  <si>
    <t>113345+113348</t>
  </si>
  <si>
    <t>CROCHET/PLATINE + CREMAILLERE LG 400 ALU</t>
  </si>
  <si>
    <t>20324</t>
  </si>
  <si>
    <t>CROCHET PLATINE+CREMAILLERE LG 400 ALU</t>
  </si>
  <si>
    <t>113342+113347</t>
  </si>
  <si>
    <t>CROCHET/PLATINE+CREMAILLERE LG 400 MM ALU</t>
  </si>
  <si>
    <t>20325</t>
  </si>
  <si>
    <t>CROCHET S/PLATINE &amp; CREMAILLERE LG 500MM</t>
  </si>
  <si>
    <t>111499</t>
  </si>
  <si>
    <t>TIGE TUBRAIN LONGUEUR: 2700 MM</t>
  </si>
  <si>
    <t>20327</t>
  </si>
  <si>
    <t>TIGE TUBRAIN ALU LONG 2700 MM **20227**</t>
  </si>
  <si>
    <t>111498</t>
  </si>
  <si>
    <t>TIGE TUBRAIN LONGUEUR : 2700 MM</t>
  </si>
  <si>
    <t>TIGE TUBRAIN ALU LONGUEUR : 2700 MM</t>
  </si>
  <si>
    <t>116924</t>
  </si>
  <si>
    <t>GOND A SCELLER AVEC AXE LG 115 MM</t>
  </si>
  <si>
    <t>20328</t>
  </si>
  <si>
    <t>GOND PVC A SCEL LG115 (REMP PAR 20228)</t>
  </si>
  <si>
    <t>116923</t>
  </si>
  <si>
    <t>20329</t>
  </si>
  <si>
    <t>GOND PVC A SCELLER LONG 155 MM</t>
  </si>
  <si>
    <t>2033</t>
  </si>
  <si>
    <t>PROFILE DE LIAISON JALOUSIE</t>
  </si>
  <si>
    <t>116928</t>
  </si>
  <si>
    <t>GOND PVC A TIREFOND LG.: 70 MM</t>
  </si>
  <si>
    <t>20331</t>
  </si>
  <si>
    <t>GOND PVC TIREFOND LG70 (REMP PAR 20231)</t>
  </si>
  <si>
    <t>116927</t>
  </si>
  <si>
    <t>GOND PVC A TIREFOND LONGUEUR : 70 MM</t>
  </si>
  <si>
    <t>20332</t>
  </si>
  <si>
    <t>GOND PVC TIREFOND LONG 130 MM</t>
  </si>
  <si>
    <t>111571</t>
  </si>
  <si>
    <t>TOURN. MARSEILLAIS A SCELLER LG.130 MM</t>
  </si>
  <si>
    <t>20336</t>
  </si>
  <si>
    <t>TOURNIQUET MARSEILLAIS PLAT LONG 130 MM</t>
  </si>
  <si>
    <t>111570</t>
  </si>
  <si>
    <t>20337</t>
  </si>
  <si>
    <t>TOURNIQUET MARSEILLAIS PLAT LONG 170 MM</t>
  </si>
  <si>
    <t>TOURNIQUET MARSEILLAIS TIREFOND LG.90 MM</t>
  </si>
  <si>
    <t>20338</t>
  </si>
  <si>
    <t>TOURN MARS TIREFOND LG90 (REMP / 20238)</t>
  </si>
  <si>
    <t>107526</t>
  </si>
  <si>
    <t>94 10 13 4</t>
  </si>
  <si>
    <t>TOURNIQUET MARSEILLAIS TIREFOND 130 MM</t>
  </si>
  <si>
    <t>20339</t>
  </si>
  <si>
    <t>POU61135</t>
  </si>
  <si>
    <t>TOURNIQUET MARSEILLAIS TIREFOND LG 130</t>
  </si>
  <si>
    <t>2034</t>
  </si>
  <si>
    <t>*SUPPORT DE LAME JALOUSIE **-&gt;EP**</t>
  </si>
  <si>
    <t>111551</t>
  </si>
  <si>
    <t>GOND TABLEAU EN ALU LONGUEUR : 85 MM</t>
  </si>
  <si>
    <t>20340</t>
  </si>
  <si>
    <t>*GOND TABLEAU LG85 **20240**</t>
  </si>
  <si>
    <t>111550</t>
  </si>
  <si>
    <t>GOND TABLEAU A VISSER ALUMINIUM LG 85 MM</t>
  </si>
  <si>
    <t>20341</t>
  </si>
  <si>
    <t>GOND TABLEAU EN ALU LONG 125 MM</t>
  </si>
  <si>
    <t>20342</t>
  </si>
  <si>
    <t>GOND ACIER A SCELLER DIMATERE 12 MM</t>
  </si>
  <si>
    <t>20343</t>
  </si>
  <si>
    <t>*NOEUD A COL 45 DIAM14 **20243**</t>
  </si>
  <si>
    <t>111799</t>
  </si>
  <si>
    <t>TOUNIQUET MARSEILLAIS COMPOSITE 135 MM</t>
  </si>
  <si>
    <t>20344</t>
  </si>
  <si>
    <t>TOURN MARS COMP 135MM(REMP PAR 20244)</t>
  </si>
  <si>
    <t>111798</t>
  </si>
  <si>
    <t>TOURNIQUET MARSEILLAIS COMPOSITE 135 MM</t>
  </si>
  <si>
    <t>111801</t>
  </si>
  <si>
    <t>TOURNIQUET MARSEILLAIS COMPOSITE 195 MM</t>
  </si>
  <si>
    <t>20345</t>
  </si>
  <si>
    <t>TOURN MARS COMP 195MM (REMP PAR 20245)</t>
  </si>
  <si>
    <t>111800</t>
  </si>
  <si>
    <t>111501</t>
  </si>
  <si>
    <t>TIGE TUBRAIN ALU LONGUEUR: 4600 MM</t>
  </si>
  <si>
    <t>20346</t>
  </si>
  <si>
    <t>TIGE TUBRAIN ALU LONG 4600 MM</t>
  </si>
  <si>
    <t>111500</t>
  </si>
  <si>
    <t>111877</t>
  </si>
  <si>
    <t>FOURRURE AXE DE GOND DIAMETRE 12/14</t>
  </si>
  <si>
    <t>20347</t>
  </si>
  <si>
    <t>FOURRURE AXE GOND DIAM12/14 (REMP/20247)</t>
  </si>
  <si>
    <t>114200</t>
  </si>
  <si>
    <t>FOURRURE AXE DE GOND DIAMETRE 14/16</t>
  </si>
  <si>
    <t>20349</t>
  </si>
  <si>
    <t>KIT 2 PAIRES BOUCHONS DORMANT</t>
  </si>
  <si>
    <t>20356</t>
  </si>
  <si>
    <t>PENTURE DROITE D14 NON CAMBREE 360MM</t>
  </si>
  <si>
    <t>20357</t>
  </si>
  <si>
    <t>CONTRE PENTURE FESTON LG 300</t>
  </si>
  <si>
    <t>20358</t>
  </si>
  <si>
    <t>PENTURE DROITE DIAM 14 NON CAMBREE 415MM</t>
  </si>
  <si>
    <t>20359</t>
  </si>
  <si>
    <t>CONTRE PENTURE FESTON LG 355 EP 3MM</t>
  </si>
  <si>
    <t>20360</t>
  </si>
  <si>
    <t>PENTURE DROITE DIAM 14 NON CAMBREE 705MM</t>
  </si>
  <si>
    <t>20361</t>
  </si>
  <si>
    <t>CONTRE PENTURE FESTON LG 645 EP.3MM</t>
  </si>
  <si>
    <t>20380</t>
  </si>
  <si>
    <t>VIS TRCC 6X45 PR FIXATION PENTURE DROITE</t>
  </si>
  <si>
    <t>20381</t>
  </si>
  <si>
    <t>ECROU POUR VIS TRCC 6X45</t>
  </si>
  <si>
    <t>20382</t>
  </si>
  <si>
    <t>BOULON ALU TRCC 45 MM</t>
  </si>
  <si>
    <t>20404</t>
  </si>
  <si>
    <t>111514</t>
  </si>
  <si>
    <t>DARDENNE COMPOSITE</t>
  </si>
  <si>
    <t>20405</t>
  </si>
  <si>
    <t>DARDENE COMPOSITE*20406</t>
  </si>
  <si>
    <t>111513</t>
  </si>
  <si>
    <t>111591</t>
  </si>
  <si>
    <t>ESPAGNOLETTE COMPOSITE 4 PIECES</t>
  </si>
  <si>
    <t>20406</t>
  </si>
  <si>
    <t>ESPAGNOLETTE COMPOSITE  (4 PIECES)</t>
  </si>
  <si>
    <t>111502</t>
  </si>
  <si>
    <t>ESPAGNOLETTE COMPOSITE (4 PIECES)</t>
  </si>
  <si>
    <t>20409</t>
  </si>
  <si>
    <t>*EQU FESTON FIXE DIAM14 **20249D&amp;G**</t>
  </si>
  <si>
    <t>ART 25</t>
  </si>
  <si>
    <t>1,992 EUROS</t>
  </si>
  <si>
    <t>ART25</t>
  </si>
  <si>
    <t>2,479 EUROS</t>
  </si>
  <si>
    <t>20411</t>
  </si>
  <si>
    <t>*TE FESTON FIXE ALU 14MM **20211**</t>
  </si>
  <si>
    <t>ART 26</t>
  </si>
  <si>
    <t>2,324 EUROS</t>
  </si>
  <si>
    <t>ART26</t>
  </si>
  <si>
    <t>1,37 EUROS</t>
  </si>
  <si>
    <t>20432</t>
  </si>
  <si>
    <t>CREMONE 1 FOURCHE AVEC VIS(SANS ENTRAIN)</t>
  </si>
  <si>
    <t>20432    0760FI</t>
  </si>
  <si>
    <t>20432     760FI</t>
  </si>
  <si>
    <t>20432    NOIR</t>
  </si>
  <si>
    <t>2044</t>
  </si>
  <si>
    <t>SUPPORT DE LAME POUR JALOUSIE</t>
  </si>
  <si>
    <t>20440</t>
  </si>
  <si>
    <t>*CREMONE 1 FOURCHE FIX.&amp;ENTRAI **20442**</t>
  </si>
  <si>
    <t>CREMONE 1 FOURCHE AVEC FIXATION &amp; ENTRAI</t>
  </si>
  <si>
    <t>0838FI0582_L5</t>
  </si>
  <si>
    <t>CREMONE 1 FOURCHE + VIS &amp; DOUILLES</t>
  </si>
  <si>
    <t>20440/A</t>
  </si>
  <si>
    <t>*CREMONE 1 FOURCHE AVEC VIS &amp; DOUILLES</t>
  </si>
  <si>
    <t>0838FI058285</t>
  </si>
  <si>
    <t>CREMONE 1 FOURCHE AVEC VIS &amp; DOUILLES 9010F</t>
  </si>
  <si>
    <t>1565I610582_00</t>
  </si>
  <si>
    <t>ENTRAINEUR POUR CREMONE JALOUSIE</t>
  </si>
  <si>
    <t>20440/B</t>
  </si>
  <si>
    <t>20442</t>
  </si>
  <si>
    <t>*CREM 1 FOUR FIX&amp;ENT*REMPL/20432&amp;20440/B</t>
  </si>
  <si>
    <t>20443</t>
  </si>
  <si>
    <t>INSERT D5.9 ACIER POUR VIS M5</t>
  </si>
  <si>
    <t>20444</t>
  </si>
  <si>
    <t>INSERT D7 INOX POUR VIS M5</t>
  </si>
  <si>
    <t>20445</t>
  </si>
  <si>
    <t>*CREMONE 1 FOURCHE+FIXATION &amp; ENTRAI NM</t>
  </si>
  <si>
    <t>20448</t>
  </si>
  <si>
    <t>EMBOUT DE LAME REFERENCE 2044</t>
  </si>
  <si>
    <t>20449</t>
  </si>
  <si>
    <t>ENSEMBLE POUR 100 LAMES BIELLETTES A DTE</t>
  </si>
  <si>
    <t>20450</t>
  </si>
  <si>
    <t>EMBOUT DE LAME</t>
  </si>
  <si>
    <t>20451</t>
  </si>
  <si>
    <t>BIELLETTE D'ENTRAINEMENT</t>
  </si>
  <si>
    <t>1567I40582_00</t>
  </si>
  <si>
    <t>ENTRAINEUR DE BIELLETTE</t>
  </si>
  <si>
    <t>20452</t>
  </si>
  <si>
    <t>20453</t>
  </si>
  <si>
    <t>COFFRET DE COMMANDE PR MOTEUR JALOUSIE</t>
  </si>
  <si>
    <t>20454</t>
  </si>
  <si>
    <t>MOTEUR ELECTR.PR JALOUSIE 24VDC + ENTRAI</t>
  </si>
  <si>
    <t>20454/A</t>
  </si>
  <si>
    <t>MOTEUR ELECTRIQUE 24VDC POUR JALOUSIE</t>
  </si>
  <si>
    <t>20455</t>
  </si>
  <si>
    <t>VIS T10X60C ROND. INTEGREE PR LAME JALOU</t>
  </si>
  <si>
    <t>20456</t>
  </si>
  <si>
    <t>CLAPET ANTI REFOULEMENT</t>
  </si>
  <si>
    <t>20457</t>
  </si>
  <si>
    <t>EMBOUT DE LAME NOUVEAU MODELE</t>
  </si>
  <si>
    <t>20458</t>
  </si>
  <si>
    <t>BIELLETTE D'ENTRAINEMENT NEUTRE</t>
  </si>
  <si>
    <t>20459</t>
  </si>
  <si>
    <t>ENSEMBLE PR EQUIPEMENT DE 50 LAMES 2044</t>
  </si>
  <si>
    <t>20460</t>
  </si>
  <si>
    <t>ENSEMBLE POUR EQUIPEMENT DE 50 LAMES</t>
  </si>
  <si>
    <t>20462</t>
  </si>
  <si>
    <t>ENSEMBLE N.M. PR EQUIPEMENT 50 LAMES</t>
  </si>
  <si>
    <t>20464</t>
  </si>
  <si>
    <t>VERIN ELECTRIQUE 220V POUR JALOUSIE</t>
  </si>
  <si>
    <t>20464/A</t>
  </si>
  <si>
    <t>MOTEUR POUR COMMANDE A DISTANCE JALOUSIE</t>
  </si>
  <si>
    <t>20464/B</t>
  </si>
  <si>
    <t>FOURCHE DE TRANSMISSION</t>
  </si>
  <si>
    <t>20465</t>
  </si>
  <si>
    <t>TREUIL A VIS      *SUPPRIME*</t>
  </si>
  <si>
    <t>20465/A</t>
  </si>
  <si>
    <t>TREUIL A VIS*SUPPRIME*</t>
  </si>
  <si>
    <t>20465/B</t>
  </si>
  <si>
    <t>COMPLT TREUIL A VIS (2X4038 + 1X20440/B)</t>
  </si>
  <si>
    <t>20466</t>
  </si>
  <si>
    <t>CARDAN POUR TREUIL ET MANIVELLE (NM)</t>
  </si>
  <si>
    <t>20467</t>
  </si>
  <si>
    <t>CROCHET PR TREUIL&amp;MANIV*SUPP*/REMP 20487</t>
  </si>
  <si>
    <t>20468</t>
  </si>
  <si>
    <t>MANIVELLE LONGUEUR 0,5 ML</t>
  </si>
  <si>
    <t>20469</t>
  </si>
  <si>
    <t>MANIVELLE LONGEUR 1 ML *SUPPRIME*</t>
  </si>
  <si>
    <t>20470</t>
  </si>
  <si>
    <t>MANIVELLE LONGUEUR 1,5 ML*SUPPRIME*</t>
  </si>
  <si>
    <t>20471</t>
  </si>
  <si>
    <t>MANIVELLE 2M/REMPL PAR 24387&amp;24393</t>
  </si>
  <si>
    <t>20472</t>
  </si>
  <si>
    <t>FIXATEUR PR MANIV*SUPP*/REPL PAR 24332</t>
  </si>
  <si>
    <t>20473</t>
  </si>
  <si>
    <t>PALIER INTERMEDIAIRE    *SUPPRIME*</t>
  </si>
  <si>
    <t>20474</t>
  </si>
  <si>
    <t>PAIRE DE CROCHET PR RALLONGE*SUPPRIME*</t>
  </si>
  <si>
    <t>20475</t>
  </si>
  <si>
    <t>CARDAN PR RALLONGE &amp; MANIVELLE*SUPPRIME*</t>
  </si>
  <si>
    <t>20476</t>
  </si>
  <si>
    <t>TRINGLE INTERMEDIAIRE LG 1ML</t>
  </si>
  <si>
    <t>20477</t>
  </si>
  <si>
    <t>TRINGLE INTERMEDIAIRE LONGUEUR 1,5 ML</t>
  </si>
  <si>
    <t>20478</t>
  </si>
  <si>
    <t>TRINGLE INTERMEDIAIRE LG 2ML</t>
  </si>
  <si>
    <t>2048</t>
  </si>
  <si>
    <t>*PROFILE POUR MOUSTIQUAIRE **2058**</t>
  </si>
  <si>
    <t>20480</t>
  </si>
  <si>
    <t>EQUERRE D'ANGLE PR PROFILE MOUSTIQUAIRE</t>
  </si>
  <si>
    <t>20481</t>
  </si>
  <si>
    <t>GALET POUR CHASSIS DE MOUSTIQUAIRE</t>
  </si>
  <si>
    <t>20482</t>
  </si>
  <si>
    <t>GUIDE HAUT POUR CHASSIS MOUSTIQUAIRE</t>
  </si>
  <si>
    <t>20483</t>
  </si>
  <si>
    <t>TREUIL A VIS</t>
  </si>
  <si>
    <t>20483C</t>
  </si>
  <si>
    <t>CAPOT SEUL POUR TREUIL 20483</t>
  </si>
  <si>
    <t>20484</t>
  </si>
  <si>
    <t>MANIVELLE COURTE POUR TREUIL 20483</t>
  </si>
  <si>
    <t>20485</t>
  </si>
  <si>
    <t>FOURCHE GAUCHE POUR TREUIL 20483</t>
  </si>
  <si>
    <t>20487</t>
  </si>
  <si>
    <t>ANNEAU POUR TREUIL</t>
  </si>
  <si>
    <t>2050</t>
  </si>
  <si>
    <t>TRAVERSE INTERME.CHASSIS MOUSTIQUAIRE</t>
  </si>
  <si>
    <t>2050   GE JJG</t>
  </si>
  <si>
    <t>20500</t>
  </si>
  <si>
    <t>P960598</t>
  </si>
  <si>
    <t>JOINT PARCLOSE COURONNE 50 M</t>
  </si>
  <si>
    <t>20500A</t>
  </si>
  <si>
    <t>JT PARCLOSE TUBUL ANC MOD * SUPP *</t>
  </si>
  <si>
    <t>205000    760FI</t>
  </si>
  <si>
    <t>VERRIN POUR BSO</t>
  </si>
  <si>
    <t>205000</t>
  </si>
  <si>
    <t>20501</t>
  </si>
  <si>
    <t>JOINT DE TRAVERSE</t>
  </si>
  <si>
    <t>P960599</t>
  </si>
  <si>
    <t>JOINT DE BATTUE COURONNE 50 M</t>
  </si>
  <si>
    <t>20502</t>
  </si>
  <si>
    <t>JOINT POUR VITRAGE DE 6MM</t>
  </si>
  <si>
    <t>P960600</t>
  </si>
  <si>
    <t>JOINT VITRAGE 6 MM COURONNE 50 M</t>
  </si>
  <si>
    <t>20503</t>
  </si>
  <si>
    <t>PAIRE EMBOUT ETANCHEITE BASSE JALOUSIE</t>
  </si>
  <si>
    <t>20505</t>
  </si>
  <si>
    <t>MOUSTIQUAIRE EN FIBRE DE VERRE</t>
  </si>
  <si>
    <t>20506</t>
  </si>
  <si>
    <t>JOINT ROND</t>
  </si>
  <si>
    <t>20507</t>
  </si>
  <si>
    <t>JOINT D'ETANCHEITE VERTICAL MOUSTIQUAIRE</t>
  </si>
  <si>
    <t>20508</t>
  </si>
  <si>
    <t>JOINT D'ETANCH. PR MOUSTIQUAIRE/JALOUSIE</t>
  </si>
  <si>
    <t>111520</t>
  </si>
  <si>
    <t>EQUERRE FESTON REGLABLE ALUMINIUM</t>
  </si>
  <si>
    <t>111519</t>
  </si>
  <si>
    <t>2051</t>
  </si>
  <si>
    <t>*TRAVERSE BASSE JALOUSIE **2071**</t>
  </si>
  <si>
    <t>111523</t>
  </si>
  <si>
    <t>TE FESTON REGLABLE ALUMINIUM</t>
  </si>
  <si>
    <t>111522</t>
  </si>
  <si>
    <t>111535</t>
  </si>
  <si>
    <t>NOEUD FESTON DROIT LG.70 MM</t>
  </si>
  <si>
    <t>111534</t>
  </si>
  <si>
    <t>113766</t>
  </si>
  <si>
    <t>NOEUD FESTON DROIT LG.70MM D.16MM</t>
  </si>
  <si>
    <t>113350</t>
  </si>
  <si>
    <t>2052</t>
  </si>
  <si>
    <t>*TRAVERSE HAUTE JALOUSIE **2072**</t>
  </si>
  <si>
    <t>2053</t>
  </si>
  <si>
    <t>*CLOSOIR DORMANT JALOUSIE **2073**</t>
  </si>
  <si>
    <t>CLOSOIR DORMANT LATERAL JALOUSIE      NM</t>
  </si>
  <si>
    <t>2054</t>
  </si>
  <si>
    <t>PROFIL INTEGRATION JALOUSIE/COULISSANT</t>
  </si>
  <si>
    <t>111553</t>
  </si>
  <si>
    <t>GOND TABLEAU EN LONGUEUR: 125 MM</t>
  </si>
  <si>
    <t>111552</t>
  </si>
  <si>
    <t>111543</t>
  </si>
  <si>
    <t>NOEUD A COL 45° DIAMETRE 14 MM LG.90 MM</t>
  </si>
  <si>
    <t>111542</t>
  </si>
  <si>
    <t>41PA85 D16</t>
  </si>
  <si>
    <t>NOEUD A COL 45° DIAMETRE 16 MM LG. 90 MM</t>
  </si>
  <si>
    <t>NOEUD A COL 45° DIAMETRE 16 MM LG.90 MM</t>
  </si>
  <si>
    <t>2055</t>
  </si>
  <si>
    <t>GUIDE HAUT DE CHASSIS JALOUSIE</t>
  </si>
  <si>
    <t>TORBEL 92CR02/9</t>
  </si>
  <si>
    <t>ARRET COMPOSITE A RESSORT PR EP. 24-36</t>
  </si>
  <si>
    <t>TORBEL 92CR01/9</t>
  </si>
  <si>
    <t>ARRET COMPOSITE A RESSORT PR EP.24-36</t>
  </si>
  <si>
    <t>116920</t>
  </si>
  <si>
    <t>POLYGOND PVC DIAM.14 MM  LG.70 MM</t>
  </si>
  <si>
    <t>116919</t>
  </si>
  <si>
    <t>113079</t>
  </si>
  <si>
    <t>PASSOIRE D'INJECTION (TAMIS)</t>
  </si>
  <si>
    <t>111893/894/895</t>
  </si>
  <si>
    <t>ARRET PAILLETTE 55 + GACHE + CONTREPLAQUE</t>
  </si>
  <si>
    <t>2056</t>
  </si>
  <si>
    <t>ACCROCHAGE POUR JALOUSIE SUR AX10</t>
  </si>
  <si>
    <t>2057</t>
  </si>
  <si>
    <t>BAVETTE JALOUSIE</t>
  </si>
  <si>
    <t>2058</t>
  </si>
  <si>
    <t>PROFILE POUR MOUSTIQUAIRE</t>
  </si>
  <si>
    <t>2060</t>
  </si>
  <si>
    <t>PROFIL PVC POUR COFFRE VR CRX</t>
  </si>
  <si>
    <t>2060 BLANC</t>
  </si>
  <si>
    <t>2063</t>
  </si>
  <si>
    <t>*PROFIL LIAISON JALOUSIE **2033**</t>
  </si>
  <si>
    <t>2070</t>
  </si>
  <si>
    <t>DORMANT LATERAL JALOUSIE</t>
  </si>
  <si>
    <t>2071</t>
  </si>
  <si>
    <t>TRAVERSE BASSE DE JALOUSIE</t>
  </si>
  <si>
    <t>2072</t>
  </si>
  <si>
    <t>TRAVERSE HAUTE DORMANT JALOUSIE</t>
  </si>
  <si>
    <t>2073</t>
  </si>
  <si>
    <t>CLOSOIR DORMANT LATERAL JALOUSIE</t>
  </si>
  <si>
    <t>2111</t>
  </si>
  <si>
    <t>VERROU POUR S.F. D'O.F. 2 VANTAUX</t>
  </si>
  <si>
    <t>2201</t>
  </si>
  <si>
    <t>TRI LAME SIMPLE</t>
  </si>
  <si>
    <t>P88394</t>
  </si>
  <si>
    <t>PROFIL ECHANTILLON</t>
  </si>
  <si>
    <t>2203</t>
  </si>
  <si>
    <t>*PROFIL LAME PLEINE **2245**</t>
  </si>
  <si>
    <t>2204</t>
  </si>
  <si>
    <t>ENS. 1D+1G SUPPORT DE LAME (2 PROFILS)</t>
  </si>
  <si>
    <t>CLOSOIR MULTI SERIES</t>
  </si>
  <si>
    <t>2204D</t>
  </si>
  <si>
    <t>2204G</t>
  </si>
  <si>
    <t>2205</t>
  </si>
  <si>
    <t>2207</t>
  </si>
  <si>
    <t>2209</t>
  </si>
  <si>
    <t>PROFIL POUR OUVRANT NICOISE</t>
  </si>
  <si>
    <t>2210</t>
  </si>
  <si>
    <t>*PROFILE ENCADREMENT OUVRANT **2230**</t>
  </si>
  <si>
    <t>2211</t>
  </si>
  <si>
    <t>PROFILE ENCADREMENT OUVRANT AVEC BATTUE</t>
  </si>
  <si>
    <t>2212</t>
  </si>
  <si>
    <t>CLOSOIR POUR VOLET EN Z</t>
  </si>
  <si>
    <t>2213</t>
  </si>
  <si>
    <t>BI LAME SIMPLE SERIE 2600 S</t>
  </si>
  <si>
    <t>2214</t>
  </si>
  <si>
    <t>BI LAME SIMPLE POUR FEUILLURE 26 MM</t>
  </si>
  <si>
    <t>2215</t>
  </si>
  <si>
    <t>BI LAME USINEE SERIE 2600 S</t>
  </si>
  <si>
    <t>2216</t>
  </si>
  <si>
    <t>BI LAME USINEE POUR FEUILLURE 26 MM</t>
  </si>
  <si>
    <t>2218</t>
  </si>
  <si>
    <t>BI LAME SIMPLE</t>
  </si>
  <si>
    <t>2220</t>
  </si>
  <si>
    <t>COMPENSATEUR DE FEUILLURE</t>
  </si>
  <si>
    <t>2221</t>
  </si>
  <si>
    <t>LAME ORIENTABLE</t>
  </si>
  <si>
    <t>2222</t>
  </si>
  <si>
    <t>LAME HAUTE ET BASSE FIXE</t>
  </si>
  <si>
    <t>2223</t>
  </si>
  <si>
    <t>CLOSOIR SUPPORT DE LAME FEUILLURE 2600L</t>
  </si>
  <si>
    <t>2223U</t>
  </si>
  <si>
    <t>CLOSOIR SUPPORT LAME USINE 38 MM 2600L</t>
  </si>
  <si>
    <t>2224</t>
  </si>
  <si>
    <t>CLOSOIR SUPPORT DE LAME FEUILLURE 2600S</t>
  </si>
  <si>
    <t>2224U</t>
  </si>
  <si>
    <t>CLOSOIR SUPPORT LAME USINE 38 MM 2600S</t>
  </si>
  <si>
    <t>2225</t>
  </si>
  <si>
    <t>*LAME REMPLISSAGE AERATION **2227**</t>
  </si>
  <si>
    <t>2227</t>
  </si>
  <si>
    <t>LAME ARRONDIE REMPLISSAGE VENTILATION</t>
  </si>
  <si>
    <t>2228</t>
  </si>
  <si>
    <t>DORMANT VOLET REPLIABLE</t>
  </si>
  <si>
    <t>2229</t>
  </si>
  <si>
    <t>*PORTE JOINT CENTRAL</t>
  </si>
  <si>
    <t>2230</t>
  </si>
  <si>
    <t>OUVRANT LARGE VOLET</t>
  </si>
  <si>
    <t>22302</t>
  </si>
  <si>
    <t>EQUERRE ALIGNEMENT POUR 2230 ET 2231</t>
  </si>
  <si>
    <t>USINAGE 22302</t>
  </si>
  <si>
    <t>CDE 1000 FOURNIR 6 L30X30                  190 PIECES/L30X30</t>
  </si>
  <si>
    <t>22302/A</t>
  </si>
  <si>
    <t>USINAGE DE 22302</t>
  </si>
  <si>
    <t>2231</t>
  </si>
  <si>
    <t>*OUVRANT SEMI FIXE LARGE VOLET **2261**</t>
  </si>
  <si>
    <t>22312</t>
  </si>
  <si>
    <t>EMBOUT POUR PROFILE 2212</t>
  </si>
  <si>
    <t>22335</t>
  </si>
  <si>
    <t>KIT DE FERMETURE AVEC CREMONE</t>
  </si>
  <si>
    <t>22337</t>
  </si>
  <si>
    <t>VERROU A PLAQUER</t>
  </si>
  <si>
    <t>22338</t>
  </si>
  <si>
    <t>BOUCHON HAUT OU BAS PR MONTANT 2242</t>
  </si>
  <si>
    <t>22340</t>
  </si>
  <si>
    <t>22342</t>
  </si>
  <si>
    <t>22343</t>
  </si>
  <si>
    <t>DARDENNE SPECIALE</t>
  </si>
  <si>
    <t>22345</t>
  </si>
  <si>
    <t>EMBOUT DE TIGE POUR 54220</t>
  </si>
  <si>
    <t>22355</t>
  </si>
  <si>
    <t>COMMANDE POUR LAME ORIENTABLE</t>
  </si>
  <si>
    <t>22356D</t>
  </si>
  <si>
    <t>COMMANDE LATERALE DROITE*REMPL/22355*</t>
  </si>
  <si>
    <t>22356G</t>
  </si>
  <si>
    <t>COMMANDE LATERALE GAUCHE*REMPL/22355*</t>
  </si>
  <si>
    <t>22357D</t>
  </si>
  <si>
    <t>EMBOUT DROIT POUR LAME FINALE</t>
  </si>
  <si>
    <t>22357G</t>
  </si>
  <si>
    <t>EMBOUT GAUCHE POUR LAME FINALE</t>
  </si>
  <si>
    <t>22358</t>
  </si>
  <si>
    <t>SUPPORTS D &amp; G PR 51 LAMES LG 3.150</t>
  </si>
  <si>
    <t>22360</t>
  </si>
  <si>
    <t>GACHE INOX POUR VOLET AVEC SERRURE 54387</t>
  </si>
  <si>
    <t>22380</t>
  </si>
  <si>
    <t>PAUMELLE POUR DORMANT</t>
  </si>
  <si>
    <t>22381D</t>
  </si>
  <si>
    <t>ENSEMBLE AXE HAUT DROITE (NELLE LG)</t>
  </si>
  <si>
    <t>22381G</t>
  </si>
  <si>
    <t>ENSEMBLE AXE HAUT GAUCHE  (NELLE LG)</t>
  </si>
  <si>
    <t>22382D</t>
  </si>
  <si>
    <t>ENSEMBLE AXE BAS DROITE</t>
  </si>
  <si>
    <t>22382G</t>
  </si>
  <si>
    <t>ENSEMBLE AXE BAS GAUCHE</t>
  </si>
  <si>
    <t>22383</t>
  </si>
  <si>
    <t>PAUMELLE AVEC POIGNEE</t>
  </si>
  <si>
    <t>22384</t>
  </si>
  <si>
    <t>PAUMELLE CENTRALE</t>
  </si>
  <si>
    <t>22385</t>
  </si>
  <si>
    <t>CREMONE</t>
  </si>
  <si>
    <t>22386</t>
  </si>
  <si>
    <t>PIECE POUR BLOCAGE VANTAIL</t>
  </si>
  <si>
    <t>22387</t>
  </si>
  <si>
    <t>TIGE DE CREMONE INOX LG 250MM</t>
  </si>
  <si>
    <t>22388</t>
  </si>
  <si>
    <t>TIGE DE CREMONE INOX LG 1150MM</t>
  </si>
  <si>
    <t>2240</t>
  </si>
  <si>
    <t>OUVRANT VOLET BATTANT EXPORT</t>
  </si>
  <si>
    <t>2241</t>
  </si>
  <si>
    <t>DORMANT VOLET BATTANT EXPORT</t>
  </si>
  <si>
    <t>22412</t>
  </si>
  <si>
    <t>PAUMELLE A LAME DROITE</t>
  </si>
  <si>
    <t>22412  RME</t>
  </si>
  <si>
    <t>2242</t>
  </si>
  <si>
    <t>BATTUE TUBULAIRE VOLET BATTANT EXPORT</t>
  </si>
  <si>
    <t>2243</t>
  </si>
  <si>
    <t>BATTUE SIMPLE VOLET BATTANT EXPORT</t>
  </si>
  <si>
    <t>2244</t>
  </si>
  <si>
    <t>OUVRANT VOLET EXPORT FEUILLURE 26 MM</t>
  </si>
  <si>
    <t>2245</t>
  </si>
  <si>
    <t>2247</t>
  </si>
  <si>
    <t>SEUIL POUR VOLET</t>
  </si>
  <si>
    <t>2248/B</t>
  </si>
  <si>
    <t>LAME THERMIQUE PVC INVISIBLE</t>
  </si>
  <si>
    <t>2249</t>
  </si>
  <si>
    <t>DORMANT VOLET POUR INSERTS M5</t>
  </si>
  <si>
    <t>22508</t>
  </si>
  <si>
    <t>JOINT D'ETANCHEITE LAME</t>
  </si>
  <si>
    <t>22509</t>
  </si>
  <si>
    <t>JOINT ETANCH CENTRALE VOLET REPLIABLE</t>
  </si>
  <si>
    <t>2255</t>
  </si>
  <si>
    <t>SR226045</t>
  </si>
  <si>
    <t>STREMLER 1/2 T.+ PENE DORMANT REF.2260.45.0</t>
  </si>
  <si>
    <t>2261</t>
  </si>
  <si>
    <t>OUVRANT SEMI/FIXE VOLET LARGE</t>
  </si>
  <si>
    <t>SR2270390</t>
  </si>
  <si>
    <t>SERRURE 3 PTS STREMLER 1/2T.LAT+H+B COFFRE 39MM</t>
  </si>
  <si>
    <t>SR227136</t>
  </si>
  <si>
    <t>STREMLER 2 PTS HT &amp; BAS 2271.36.0 TR.22,5</t>
  </si>
  <si>
    <t>SR2274.36</t>
  </si>
  <si>
    <t>SER. STREMLER 3 PTS LAT+H+B ROULEAU 36MM</t>
  </si>
  <si>
    <t>23MIC</t>
  </si>
  <si>
    <t>FILM ETIRABLE MANUEL 125X300  23 MICRONS</t>
  </si>
  <si>
    <t>230SPEC</t>
  </si>
  <si>
    <t>PALETTE DE CARTON ACCORDEON 230X230 SPEC</t>
  </si>
  <si>
    <t>230X230</t>
  </si>
  <si>
    <t>PALETTE CARTON ACCORDEON  230X230(199M2)</t>
  </si>
  <si>
    <t>2300</t>
  </si>
  <si>
    <t>MONTANT POUR OUVRANT</t>
  </si>
  <si>
    <t>2301</t>
  </si>
  <si>
    <t>CLOSOIR POUR MONTANT</t>
  </si>
  <si>
    <t>2302</t>
  </si>
  <si>
    <t>POTEAU D'ANGLE</t>
  </si>
  <si>
    <t>2303</t>
  </si>
  <si>
    <t>PLANCHE</t>
  </si>
  <si>
    <t>2304</t>
  </si>
  <si>
    <t>GUIDE HAUT ET BAS PORTAIL COULISSANT</t>
  </si>
  <si>
    <t>2305</t>
  </si>
  <si>
    <t>2306</t>
  </si>
  <si>
    <t>*BARREAU TRADITION</t>
  </si>
  <si>
    <t>BARREAU TRADITION</t>
  </si>
  <si>
    <t>2307</t>
  </si>
  <si>
    <t>RENFORT DE TRAVERSE</t>
  </si>
  <si>
    <t>2308G</t>
  </si>
  <si>
    <t>RAIL DE GUIDAGE GALVANISE     LG 3M</t>
  </si>
  <si>
    <t>2308X</t>
  </si>
  <si>
    <t>RAIL DE GUIDAGE INOX          LG 3M</t>
  </si>
  <si>
    <t>2309</t>
  </si>
  <si>
    <t>LAME POUR REMPLISSAGE</t>
  </si>
  <si>
    <t>2310</t>
  </si>
  <si>
    <t>ENCADREMENT POUR LAME 2509</t>
  </si>
  <si>
    <t>2311</t>
  </si>
  <si>
    <t>BATTUE CENTRALE</t>
  </si>
  <si>
    <t>2313</t>
  </si>
  <si>
    <t>*RENFORT TUBULAIRE POUR TRAVERSE</t>
  </si>
  <si>
    <t>2314</t>
  </si>
  <si>
    <t>*CAPOT POUR RENFORT TUBULAIRE 2313</t>
  </si>
  <si>
    <t>2317</t>
  </si>
  <si>
    <t>PROFIL ENCADREMENT PORTAIL</t>
  </si>
  <si>
    <t>2317   GE JJG</t>
  </si>
  <si>
    <t>2318</t>
  </si>
  <si>
    <t>TRAVERSE TUBULAIRE</t>
  </si>
  <si>
    <t>2319</t>
  </si>
  <si>
    <t>RENFORT SUR TRAVERSE PORTAIL</t>
  </si>
  <si>
    <t>2321</t>
  </si>
  <si>
    <t>CLOSOIR TRAVERSE TUBULAIRE</t>
  </si>
  <si>
    <t>2321   GE JJG</t>
  </si>
  <si>
    <t>2327</t>
  </si>
  <si>
    <t>*U ALTU AVEC ARTICULATION</t>
  </si>
  <si>
    <t>2328</t>
  </si>
  <si>
    <t>*CLOSOIR POUR ARTICULATION</t>
  </si>
  <si>
    <t>2329</t>
  </si>
  <si>
    <t>*BATTUE</t>
  </si>
  <si>
    <t>2330</t>
  </si>
  <si>
    <t>*CACHE POUR U ALTU ARTICULE</t>
  </si>
  <si>
    <t>23300</t>
  </si>
  <si>
    <t>BOUCHON HAUT ALU POUR MONTANT ET PLANCHE</t>
  </si>
  <si>
    <t>23300  RME</t>
  </si>
  <si>
    <t>23301</t>
  </si>
  <si>
    <t>PIECES D'ASSEMBLAGE D'ANGLE SUR VANTAIL</t>
  </si>
  <si>
    <t>23302</t>
  </si>
  <si>
    <t>EMBOUT ALU POUR POTEAU 2302</t>
  </si>
  <si>
    <t>23302  RME</t>
  </si>
  <si>
    <t>23303</t>
  </si>
  <si>
    <t>BOUCHON HAUT ABS POUR MONTANT ET PLANCHE</t>
  </si>
  <si>
    <t>23304</t>
  </si>
  <si>
    <t>EMBOUT ET VIS POUR 2304</t>
  </si>
  <si>
    <t>23305</t>
  </si>
  <si>
    <t>BOUCHON BAS ABS POUR MONTANT ET PLANCHE</t>
  </si>
  <si>
    <t>23307</t>
  </si>
  <si>
    <t>DEMI PAUMELLE</t>
  </si>
  <si>
    <t>23307/A</t>
  </si>
  <si>
    <t>PROFILE POUR DEMI PAUMELLE</t>
  </si>
  <si>
    <t>23307/B</t>
  </si>
  <si>
    <t>DOUILLE POUR DEMI PAUMELLE</t>
  </si>
  <si>
    <t>23307/C</t>
  </si>
  <si>
    <t>USINAGE ET FOURNITURE PR PAUMELLE 23307</t>
  </si>
  <si>
    <t>23308</t>
  </si>
  <si>
    <t>KIT SERRURE AVEC GACHE ET BUTEES SS CYL</t>
  </si>
  <si>
    <t>23309</t>
  </si>
  <si>
    <t>SERRURE PORTAIL COULISSANT SANS CYLINDRE</t>
  </si>
  <si>
    <t>23310</t>
  </si>
  <si>
    <t>GALET CUPRO A ENCASTRER      REMPL/23360</t>
  </si>
  <si>
    <t>23311</t>
  </si>
  <si>
    <t>OLIVE DE GUIDAGE DE 40 MM</t>
  </si>
  <si>
    <t>23312</t>
  </si>
  <si>
    <t>BUTEE LATERALE ALU *SUPP*</t>
  </si>
  <si>
    <t>23313</t>
  </si>
  <si>
    <t>GUIDE RECEPTEUR PORTAIL COULISSANT</t>
  </si>
  <si>
    <t>23316</t>
  </si>
  <si>
    <t>GOND UNIV D12 A VISSER</t>
  </si>
  <si>
    <t>23317</t>
  </si>
  <si>
    <t>CRAPAUDINE CUPRO D12 A VISSER</t>
  </si>
  <si>
    <t>23318</t>
  </si>
  <si>
    <t>SABOT BASCULEUR COMPOSITE NOIR*SUPPRIME*</t>
  </si>
  <si>
    <t>23319</t>
  </si>
  <si>
    <t>GACHE CUPRO POUR PORTAIL COULISSANT</t>
  </si>
  <si>
    <t>23320</t>
  </si>
  <si>
    <t>SUPPORT ALU AVEC CACHE</t>
  </si>
  <si>
    <t>23321</t>
  </si>
  <si>
    <t>KIT SERR PORTILLON+GACHE&amp;BUTEES SS CYL</t>
  </si>
  <si>
    <t>23322</t>
  </si>
  <si>
    <t>SUPPORT DOUBLE ALU AVEC DOIGTS DE 40MM</t>
  </si>
  <si>
    <t>23323</t>
  </si>
  <si>
    <t>SUPPORT DOUBLE POUR GUIDE</t>
  </si>
  <si>
    <t>23324</t>
  </si>
  <si>
    <t>ARRET POUSSOIR LG 320MM</t>
  </si>
  <si>
    <t>23325</t>
  </si>
  <si>
    <t>EMBOUT POUR GUIDE 2304 ET TRAVERSE 2305</t>
  </si>
  <si>
    <t>23328</t>
  </si>
  <si>
    <t>PIECE INOX POUR RACCORDEMENT RAIL</t>
  </si>
  <si>
    <t>23330</t>
  </si>
  <si>
    <t>VIS 4,2X11 ASSEMBLAGE PLANCHE</t>
  </si>
  <si>
    <t>23331</t>
  </si>
  <si>
    <t>EMBOUT ET VIS POUR BATTUE 2311</t>
  </si>
  <si>
    <t>23332</t>
  </si>
  <si>
    <t>EMBOUT POUR TRAVERSE RENFORCEE</t>
  </si>
  <si>
    <t>23334</t>
  </si>
  <si>
    <t>BARRE DE CONTREVENTEMENT LG 1,5M</t>
  </si>
  <si>
    <t>23335</t>
  </si>
  <si>
    <t>EMBOUT POUR RENFORT TRAVERSE 2319</t>
  </si>
  <si>
    <t>23336</t>
  </si>
  <si>
    <t>BOUCHON POUR PIECE DE BLOCAGE</t>
  </si>
  <si>
    <t>23337</t>
  </si>
  <si>
    <t>PIECE DE BLOCAGE POUR EQUERRE</t>
  </si>
  <si>
    <t>23338</t>
  </si>
  <si>
    <t>EQUERRE D'ANGLE POUR 2317</t>
  </si>
  <si>
    <t>23339</t>
  </si>
  <si>
    <t>BAGUE POLYAMIDE POUR 2317</t>
  </si>
  <si>
    <t>23340</t>
  </si>
  <si>
    <t>PAIRE D'EQUERRES D'ASSEMBLAGE DROIT</t>
  </si>
  <si>
    <t>23341</t>
  </si>
  <si>
    <t>PAIRE D'EQUERRES D'ASSEMBLAGE A LA PENTE</t>
  </si>
  <si>
    <t>23343</t>
  </si>
  <si>
    <t>SERRURE POUR GACHE ELECTRIQUE</t>
  </si>
  <si>
    <t>23344</t>
  </si>
  <si>
    <t>GACHE ELECTRIQUE POUR PORTILLON</t>
  </si>
  <si>
    <t>23345</t>
  </si>
  <si>
    <t>SUPPORT ALU GACHE ELECTRIQUE PORTILLON</t>
  </si>
  <si>
    <t>23346</t>
  </si>
  <si>
    <t>GACHE ELECTRIQUE POUR PORTAIL</t>
  </si>
  <si>
    <t>23347</t>
  </si>
  <si>
    <t>DEMI PAUMELLE AVEC FIXATION</t>
  </si>
  <si>
    <t>23347/A</t>
  </si>
  <si>
    <t>23347/B</t>
  </si>
  <si>
    <t>FIXATION PAUMELLE 23347  ECROU CARRE M8</t>
  </si>
  <si>
    <t>23348</t>
  </si>
  <si>
    <t>23349</t>
  </si>
  <si>
    <t>23350</t>
  </si>
  <si>
    <t>23351</t>
  </si>
  <si>
    <t>23360</t>
  </si>
  <si>
    <t>GALET ACIER GALVA PORTAIL COULISSANT</t>
  </si>
  <si>
    <t>240X16C</t>
  </si>
  <si>
    <t>AFFICHES 240X160 A LA CARTE</t>
  </si>
  <si>
    <t>240X160</t>
  </si>
  <si>
    <t>AFFICHES 240X160</t>
  </si>
  <si>
    <t>2401</t>
  </si>
  <si>
    <t>*LAME DE 60 MM **2471**</t>
  </si>
  <si>
    <t>2401A</t>
  </si>
  <si>
    <t>*LAME DE 60 MM USINEE **2471A**</t>
  </si>
  <si>
    <t>2402</t>
  </si>
  <si>
    <t>LAME DE 44 MM</t>
  </si>
  <si>
    <t>2402A</t>
  </si>
  <si>
    <t>LAME DE 44 MM USINEE</t>
  </si>
  <si>
    <t>2403</t>
  </si>
  <si>
    <t>LAME FINALE DE 55 MM</t>
  </si>
  <si>
    <t>2404</t>
  </si>
  <si>
    <t>LAME FINALE DROITE DE 47 MM</t>
  </si>
  <si>
    <t>2405</t>
  </si>
  <si>
    <t>COULISSE DE 53 X 22 MM</t>
  </si>
  <si>
    <t>2406</t>
  </si>
  <si>
    <t>COULISSE DE 61,5 X 27 MM</t>
  </si>
  <si>
    <t>2407</t>
  </si>
  <si>
    <t>*LAME DE 55 MM AJOUREE **2471**</t>
  </si>
  <si>
    <t>2407A</t>
  </si>
  <si>
    <t>*LAME DE 55 AJOUREE + JT MONTE **ABAND**</t>
  </si>
  <si>
    <t>2407B</t>
  </si>
  <si>
    <t>LAME 55 AJOUREE JOINT MONTE (ANCIENNE)</t>
  </si>
  <si>
    <t>2408</t>
  </si>
  <si>
    <t>LAME DE 77MM</t>
  </si>
  <si>
    <t>2408L</t>
  </si>
  <si>
    <t>LAME DE 77MM AJOUREE (SUR CONSULTATION)</t>
  </si>
  <si>
    <t>2409</t>
  </si>
  <si>
    <t>LAME FINALE DE 77 MM</t>
  </si>
  <si>
    <t>2410</t>
  </si>
  <si>
    <t>COULISSE DE 75 X 32 MM</t>
  </si>
  <si>
    <t>2410A</t>
  </si>
  <si>
    <t>*COULISSE DE 75 X 32 MM AVEC JOINT</t>
  </si>
  <si>
    <t>24101</t>
  </si>
  <si>
    <t>BAGUE AXE OCTO 60 MOTEURS 24434 A 24437</t>
  </si>
  <si>
    <t>24102</t>
  </si>
  <si>
    <t>BAGUE AXE OCTO 70 MOTEURS 24437 A 24437</t>
  </si>
  <si>
    <t>24103</t>
  </si>
  <si>
    <t>BAGUE AXE OCTO 70 MOTEURS 24438 ET 24439</t>
  </si>
  <si>
    <t>2411</t>
  </si>
  <si>
    <t>2411A</t>
  </si>
  <si>
    <t>*COULISSE DE 53 X 22 MM AVEC JOINT</t>
  </si>
  <si>
    <t>2412</t>
  </si>
  <si>
    <t>LAME FINALE LISSE DE 55 MM</t>
  </si>
  <si>
    <t>2412535</t>
  </si>
  <si>
    <t>SERR.3 PTS COURTE 1750MM A RELEVAGE AXE 35(WINKHAUS 4996896)</t>
  </si>
  <si>
    <t>5011121</t>
  </si>
  <si>
    <t>STV-LE250XFG24126L03/35 92/8 M2 GR</t>
  </si>
  <si>
    <t>2413</t>
  </si>
  <si>
    <t>*COULISSE DE 61,5 X 27 MM **2473**</t>
  </si>
  <si>
    <t>2413A</t>
  </si>
  <si>
    <t>*COULISSE 61,5 X 27 AVEC JOINT **ABAND**</t>
  </si>
  <si>
    <t>2414</t>
  </si>
  <si>
    <t>*COULISSE DE 75 X 32 MM **2474**</t>
  </si>
  <si>
    <t>2414A</t>
  </si>
  <si>
    <t>*COULISSE DE 75X32MM + JOINT **ABAND**</t>
  </si>
  <si>
    <t>2415</t>
  </si>
  <si>
    <t>FIXATION DEPORTEE POUR COULISSE</t>
  </si>
  <si>
    <t>2416</t>
  </si>
  <si>
    <t>COULISSE VOLET ROULANT VEKA 28X39</t>
  </si>
  <si>
    <t>2417</t>
  </si>
  <si>
    <t>PROFIL ANTI SOULEVEMENT (CONSULTATION)</t>
  </si>
  <si>
    <t>2418</t>
  </si>
  <si>
    <t>LAME TABL. AUTO BLOQUANT (CONSULTATION)</t>
  </si>
  <si>
    <t>2419</t>
  </si>
  <si>
    <t>COULISSE SIMPLE (CONSULTATION)</t>
  </si>
  <si>
    <t>2420</t>
  </si>
  <si>
    <t>COULISSE FOURRURE ISOLATION DE 100 MM</t>
  </si>
  <si>
    <t>24201</t>
  </si>
  <si>
    <t>TUBE D.54X0,5MM   LG 5,8M</t>
  </si>
  <si>
    <t>24202</t>
  </si>
  <si>
    <t>TUBE D.64X0,8MM  LG 5,8M</t>
  </si>
  <si>
    <t>24203</t>
  </si>
  <si>
    <t>TUBE D.80X1,2MM  LG 5,8M</t>
  </si>
  <si>
    <t>24204</t>
  </si>
  <si>
    <t>RESSORT COMPENSATION GAUCHE V450 D.64</t>
  </si>
  <si>
    <t>24205</t>
  </si>
  <si>
    <t>RESSORT COMPENSATION GAUCHE V600  D.64</t>
  </si>
  <si>
    <t>24206</t>
  </si>
  <si>
    <t>RESSORT COMPENSATION GAUCHE V750 D.64</t>
  </si>
  <si>
    <t>24207</t>
  </si>
  <si>
    <t>KIT INVERS.COMPENSATEUR GAUCHE EN DROIT</t>
  </si>
  <si>
    <t>24208</t>
  </si>
  <si>
    <t>TANDEM D 64   MALE</t>
  </si>
  <si>
    <t>24209</t>
  </si>
  <si>
    <t>PAIRE JOUE ALU 180MM CARREE</t>
  </si>
  <si>
    <t>2421</t>
  </si>
  <si>
    <t>COULISSE FOURRURE ISOLATION DE 120 MM</t>
  </si>
  <si>
    <t>24210</t>
  </si>
  <si>
    <t>PAIRE JOUES ALU 180MM PAN COUPE A TETON</t>
  </si>
  <si>
    <t>24211</t>
  </si>
  <si>
    <t>PAIRE JOUES ALU 180MM ARRONDIES A TETON</t>
  </si>
  <si>
    <t>24212</t>
  </si>
  <si>
    <t>PAIRE JOUES ALU 205MM PAN COUPE A TETON</t>
  </si>
  <si>
    <t>24213</t>
  </si>
  <si>
    <t>PAIRE JOUES ALU 205MM ARRONDIES A TETON</t>
  </si>
  <si>
    <t>24214</t>
  </si>
  <si>
    <t>PAIRE JOUES ALU 205MM CARREES A TETON</t>
  </si>
  <si>
    <t>24215</t>
  </si>
  <si>
    <t>PAIRE DE JOUES ALU 250MM PAN COUPE</t>
  </si>
  <si>
    <t>24216</t>
  </si>
  <si>
    <t>PAIRE DE JOUES ALU 250MM ARRONDIES</t>
  </si>
  <si>
    <t>24217</t>
  </si>
  <si>
    <t>PAIRE DE JOUES ALU 250MM CARREES</t>
  </si>
  <si>
    <t>24218</t>
  </si>
  <si>
    <t>PAIRE DE JOUES ALU 300MM PAN COUPE</t>
  </si>
  <si>
    <t>2422</t>
  </si>
  <si>
    <t>COULISSE FOURRURE ISO 140 MM</t>
  </si>
  <si>
    <t>24220</t>
  </si>
  <si>
    <t>FLASQUE DE GUIDAGE D.70   JOUE 180MM</t>
  </si>
  <si>
    <t>24221</t>
  </si>
  <si>
    <t>FLASQUE DE GUIDAGE D.70   JOUE 205MM</t>
  </si>
  <si>
    <t>24222</t>
  </si>
  <si>
    <t>FLASQUE DE GUIDAGE D.95   JOUE 250MM</t>
  </si>
  <si>
    <t>24223</t>
  </si>
  <si>
    <t>FLASQUE DE GUIDAGE D.95   JOUE 300MM</t>
  </si>
  <si>
    <t>24224</t>
  </si>
  <si>
    <t>FLASQUE JOUE GAUCHE 180MM VIS INVISIBLE</t>
  </si>
  <si>
    <t>24225</t>
  </si>
  <si>
    <t>FLASQUE JOUE DROITE 180MM VIS INVISIBLE</t>
  </si>
  <si>
    <t>24226</t>
  </si>
  <si>
    <t>FLASQUE JOUE GAUCHE 205MM VIS INVISIBLE</t>
  </si>
  <si>
    <t>24227</t>
  </si>
  <si>
    <t>FLASQUE JOUE DROITE 205MM VIS INVISIBLE</t>
  </si>
  <si>
    <t>24228</t>
  </si>
  <si>
    <t>TANDEM REGLABLE D.64 D.16MM</t>
  </si>
  <si>
    <t>24229</t>
  </si>
  <si>
    <t>PROTECTION POUR VERROUS 24242 ET 24243</t>
  </si>
  <si>
    <t>2423</t>
  </si>
  <si>
    <t>COULISSE FOURRURE ISOLATION DE 160 MM</t>
  </si>
  <si>
    <t>24230</t>
  </si>
  <si>
    <t>EMBOUT ESCAMOTABLE D.54 CRABOT MALE</t>
  </si>
  <si>
    <t>24231</t>
  </si>
  <si>
    <t>EMBOUT ESCAMOTABLE D.54 CRABOT FEMELLE</t>
  </si>
  <si>
    <t>24232</t>
  </si>
  <si>
    <t>TANDEM D.54 PORTE ROULEMENT</t>
  </si>
  <si>
    <t>24233</t>
  </si>
  <si>
    <t>EMBOUT ESCAMOTABLE D.64 CRABOT MALE</t>
  </si>
  <si>
    <t>24234</t>
  </si>
  <si>
    <t>EMBOUT ESCAMOTABLE D.64  CRABOT FEMELLE</t>
  </si>
  <si>
    <t>24235</t>
  </si>
  <si>
    <t>TANDEM D.64 PORTE ROULEMENT</t>
  </si>
  <si>
    <t>24236</t>
  </si>
  <si>
    <t>ROULEMENT CAGES 25 KG</t>
  </si>
  <si>
    <t>24237</t>
  </si>
  <si>
    <t>ROULEMENT CAGES 40 KG</t>
  </si>
  <si>
    <t>24238</t>
  </si>
  <si>
    <t>TANDEM REGLABLE D.80   D.16MM</t>
  </si>
  <si>
    <t>24239</t>
  </si>
  <si>
    <t>TANDEM REGL D.80 CARRE 18 (STOP CHUTE)</t>
  </si>
  <si>
    <t>2424</t>
  </si>
  <si>
    <t>*CREATION ANNULEE **2414**</t>
  </si>
  <si>
    <t>24240</t>
  </si>
  <si>
    <t>ATTACHE TABLIER 180MM LAME 44 MM (ET 60)</t>
  </si>
  <si>
    <t>24241</t>
  </si>
  <si>
    <t>ATTACHE TABLIER 190MM LAME 60 MM (ET 44)</t>
  </si>
  <si>
    <t>24242</t>
  </si>
  <si>
    <t>VERROU CLICKSUR 2 MAILLONS LAME 44 MM</t>
  </si>
  <si>
    <t>24243</t>
  </si>
  <si>
    <t>VERROU CLICKSUR 2 MAILLONS LAME 60 MM</t>
  </si>
  <si>
    <t>24244</t>
  </si>
  <si>
    <t>VERROU BLOCKSUR LAMES 60/77 - 2 MAILLONS</t>
  </si>
  <si>
    <t>24245</t>
  </si>
  <si>
    <t>VERROU BLOCKSUR LAMES 60/77 - 3 MAILLONS</t>
  </si>
  <si>
    <t>24246</t>
  </si>
  <si>
    <t>ATTACHE VOLETS LOURDS DIA80 LAME 60/77MM</t>
  </si>
  <si>
    <t>24247</t>
  </si>
  <si>
    <t>VERROU SECURITE LAME 60 MM - 2 MAILLONS</t>
  </si>
  <si>
    <t>24248</t>
  </si>
  <si>
    <t>VERROU SECURITE LAME 60 MM - 3 MAILLONS</t>
  </si>
  <si>
    <t>2425</t>
  </si>
  <si>
    <t>ADAPTATEUR VOLET ROULANT SO</t>
  </si>
  <si>
    <t>24250</t>
  </si>
  <si>
    <t>PAIRE DE TULIPE POUR LAME 44 MM</t>
  </si>
  <si>
    <t>L440D EN NOIR</t>
  </si>
  <si>
    <t>24251</t>
  </si>
  <si>
    <t>PAIRE DE TULIPE POUR LAME 60 MM (GRIS)</t>
  </si>
  <si>
    <t>24252</t>
  </si>
  <si>
    <t>KIT DE GUIDAGE LAME 60 MM (VIS CHC INOX)</t>
  </si>
  <si>
    <t>24253</t>
  </si>
  <si>
    <t>KIT GALET DE GUIDAGE VARIABLE LAME 60 MM</t>
  </si>
  <si>
    <t>24254</t>
  </si>
  <si>
    <t>KIT GALET DE GUIDAGE VARIABLE LAME 77 MM</t>
  </si>
  <si>
    <t>24255</t>
  </si>
  <si>
    <t>BUTEE RONDE AVEC RONDELLE ET VIS</t>
  </si>
  <si>
    <t>H142F EN NOIR</t>
  </si>
  <si>
    <t>BUTÉE RONDE AVEC RONDELLE ET VIS</t>
  </si>
  <si>
    <t>24256</t>
  </si>
  <si>
    <t>GALET ANTI FLEXION ALU</t>
  </si>
  <si>
    <t>24257</t>
  </si>
  <si>
    <t>SERRURE EXTRA PLATE</t>
  </si>
  <si>
    <t>24258</t>
  </si>
  <si>
    <t>MEPLAT DE SERRURE ALU 12 X 3 (3METRES)</t>
  </si>
  <si>
    <t>2426</t>
  </si>
  <si>
    <t>COULISSE VOLET ROULANT CLIPEE</t>
  </si>
  <si>
    <t>24260</t>
  </si>
  <si>
    <t>PLAQUE SUPPORT 100X100 UNIVERSELLE</t>
  </si>
  <si>
    <t>24261</t>
  </si>
  <si>
    <t>PLAQUE SUPPORT 100X100 EP. 4MM</t>
  </si>
  <si>
    <t>24262</t>
  </si>
  <si>
    <t>PLAQUE SUPPORT 100X150</t>
  </si>
  <si>
    <t>24263</t>
  </si>
  <si>
    <t>PLAQUE 100X100 A TETON DIAM 12</t>
  </si>
  <si>
    <t>24264</t>
  </si>
  <si>
    <t>EQUERRE DE REPRISE INTERIEURE</t>
  </si>
  <si>
    <t>24265</t>
  </si>
  <si>
    <t>EQUERRE DE REPRISE INOX EXTERIEURE</t>
  </si>
  <si>
    <t>24266</t>
  </si>
  <si>
    <t>COUSSINET A BROCHE (EMBOUT TUBE DIAM 16)</t>
  </si>
  <si>
    <t>24267</t>
  </si>
  <si>
    <t>SUPPORT U RENFORCE (TABLIER &gt;100KG )</t>
  </si>
  <si>
    <t>24268</t>
  </si>
  <si>
    <t>BUTEE INV. ESCAMOTABLE LAME FINALE 48 MM</t>
  </si>
  <si>
    <t>24269</t>
  </si>
  <si>
    <t>BUTEE INV. TRADI. LAME FINALE 60 MM</t>
  </si>
  <si>
    <t>2427</t>
  </si>
  <si>
    <t>ADAPTATEUR POUR VOLET ROULANT SOPROFEN</t>
  </si>
  <si>
    <t>24270</t>
  </si>
  <si>
    <t>TREUIL VIS FREIN DEBRAYABLE</t>
  </si>
  <si>
    <t>24271</t>
  </si>
  <si>
    <t>TREUIL VIS FREIN POUR COMPENSATION</t>
  </si>
  <si>
    <t>24272</t>
  </si>
  <si>
    <t>DOUBLE CARDAN LG 585 + GENOUILLIERE</t>
  </si>
  <si>
    <t>DOUBLE CARDAN LG 585 + GENOUILLÈRE</t>
  </si>
  <si>
    <t>24273</t>
  </si>
  <si>
    <t>DOUBLE CARDAN LG 585 + BAYONNETTE</t>
  </si>
  <si>
    <t>24274</t>
  </si>
  <si>
    <t>MANIVELLE AVEC CROCHET 1500MM (BLANC)</t>
  </si>
  <si>
    <t>24275</t>
  </si>
  <si>
    <t>MANIVELLE SIMPLE 1500MM</t>
  </si>
  <si>
    <t>24276</t>
  </si>
  <si>
    <t>MANIVELLE AVEC ENTONNOIR 1500MM</t>
  </si>
  <si>
    <t>24277</t>
  </si>
  <si>
    <t>BOUCLE POUR MANIVELLE 24274 (NICKELE)</t>
  </si>
  <si>
    <t>24278</t>
  </si>
  <si>
    <t>CLIP DE MANIVELLE</t>
  </si>
  <si>
    <t>24279</t>
  </si>
  <si>
    <t>ARRET BAS POUR COULISSE 2411</t>
  </si>
  <si>
    <t>2428</t>
  </si>
  <si>
    <t>FOURRURE POUR COULISSES DE V.R.</t>
  </si>
  <si>
    <t>24280</t>
  </si>
  <si>
    <t>VIS TC 3,9 X 9,5  POUR FLASQUE</t>
  </si>
  <si>
    <t>24281</t>
  </si>
  <si>
    <t>VIS TC 4,2 X 13 ( OPTION FIXAT VERROUS )</t>
  </si>
  <si>
    <t>24282</t>
  </si>
  <si>
    <t>ECROU M6 NOIR</t>
  </si>
  <si>
    <t>24283</t>
  </si>
  <si>
    <t>GOUPILLE FENDUE</t>
  </si>
  <si>
    <t>24284</t>
  </si>
  <si>
    <t>VIS TC M5X20 (FIX TREUIL 24271/SUP)</t>
  </si>
  <si>
    <t>24285</t>
  </si>
  <si>
    <t>VIS TF M6X10 (SUPPORTS 24260 &amp; 24263)</t>
  </si>
  <si>
    <t>24286</t>
  </si>
  <si>
    <t>VIS TH M6X10 (SUPPORTS 24261 &amp; 24262)</t>
  </si>
  <si>
    <t>24287</t>
  </si>
  <si>
    <t>VIS TH M6X12 ( FIX COUSSINET 24266)</t>
  </si>
  <si>
    <t>24288</t>
  </si>
  <si>
    <t>VIS TH M6X25 ( FIX MOT.24260 &amp; 24262)</t>
  </si>
  <si>
    <t>24289</t>
  </si>
  <si>
    <t>KIT VISS.INV FIX.MOTEUR (JOUES 180/205)</t>
  </si>
  <si>
    <t>2429</t>
  </si>
  <si>
    <t>CLOSOIR POUR 2428</t>
  </si>
  <si>
    <t>24290</t>
  </si>
  <si>
    <t>RONDELLE 14 X 6,2 X 2</t>
  </si>
  <si>
    <t>24291</t>
  </si>
  <si>
    <t>BAGUE POUR AXE D.64 + VIS</t>
  </si>
  <si>
    <t>24292</t>
  </si>
  <si>
    <t>BAGUE BLOCKSUR POUR PORTE DE GARAGE D.80</t>
  </si>
  <si>
    <t>24293</t>
  </si>
  <si>
    <t>BAGUE D'ENROULEMENT D.76 POUR D.54</t>
  </si>
  <si>
    <t>24294</t>
  </si>
  <si>
    <t>BAGUE D'ENROULEMENT D.100  POUR D.64</t>
  </si>
  <si>
    <t>24295</t>
  </si>
  <si>
    <t>BAGUE D'ENROULEMENT D.130  POUR D.80</t>
  </si>
  <si>
    <t>24296</t>
  </si>
  <si>
    <t>BAGUE PORTE DE GARAGE D.80 POUR 24297/98</t>
  </si>
  <si>
    <t>24297</t>
  </si>
  <si>
    <t>VERROU + SANGLE LAMES 60/77 - 2 MAILLONS</t>
  </si>
  <si>
    <t>24298</t>
  </si>
  <si>
    <t>VERROU + SANGLE LAMES 60/77 - 3 MAILLONS</t>
  </si>
  <si>
    <t>2430</t>
  </si>
  <si>
    <t>POIGNEE VANTAIL DE SERVICE AVEC VIS</t>
  </si>
  <si>
    <t>24301</t>
  </si>
  <si>
    <t>MANIVELLE A CROCHET LG 1,5</t>
  </si>
  <si>
    <t>24302</t>
  </si>
  <si>
    <t>MANIVELLE A CROCHET LG 1,8M</t>
  </si>
  <si>
    <t>24303</t>
  </si>
  <si>
    <t>AXE OCTOGONAL AGRAFE 60X0,8       LG 6M</t>
  </si>
  <si>
    <t>24304</t>
  </si>
  <si>
    <t>AXE OCTOGONAL AGRAFE 70X1.0       LG 6M</t>
  </si>
  <si>
    <t>24305</t>
  </si>
  <si>
    <t>CONSOLE DOMINO MINI 180/45 LA PAIRE</t>
  </si>
  <si>
    <t>24305M</t>
  </si>
  <si>
    <t>CONS DOMINO MINI 180/45PAIRE MOD*SUPPR*</t>
  </si>
  <si>
    <t>24306</t>
  </si>
  <si>
    <t>CONS DOMINOMINI 205/45*SUP*24306M/24396</t>
  </si>
  <si>
    <t>24306M</t>
  </si>
  <si>
    <t>CONS DOMINO MINI 205/45 PAIRE MOD*SUPP*</t>
  </si>
  <si>
    <t>24307</t>
  </si>
  <si>
    <t>CONSOLE DOMINO MINI 250/45 LA PAIRE</t>
  </si>
  <si>
    <t>24307M</t>
  </si>
  <si>
    <t>CONS DOMINO MIDI 250/45 PAIRE MOD*SUPP*</t>
  </si>
  <si>
    <t>24308</t>
  </si>
  <si>
    <t>*PAIRE JOUE ALU 250MM PAN COUPE**24215**</t>
  </si>
  <si>
    <t>24309</t>
  </si>
  <si>
    <t>*PAIRE JOUE ALU 300MM PAN COUPE**24218**</t>
  </si>
  <si>
    <t>2431</t>
  </si>
  <si>
    <t>POIGNEE VANTAIL SEMI FIXE AVEC VIS</t>
  </si>
  <si>
    <t>24310</t>
  </si>
  <si>
    <t>*CAISSON 45°/180MM 2 PIECES    **24440**</t>
  </si>
  <si>
    <t>24310/A</t>
  </si>
  <si>
    <t>*DEMI-CAISSON SUP 180MM      **24440/A**</t>
  </si>
  <si>
    <t>DEMI-CAISSON SUPERIEUR 180MM</t>
  </si>
  <si>
    <t>6B7.6118</t>
  </si>
  <si>
    <t>6B7 6118  BRUT</t>
  </si>
  <si>
    <t>24310/B</t>
  </si>
  <si>
    <t>*DEMI-CAISS INF 180(45°)     **24440/B**</t>
  </si>
  <si>
    <t>DEMI-CAISSON INFERIEUR 180MM (45°)</t>
  </si>
  <si>
    <t>6B7 6718</t>
  </si>
  <si>
    <t>6B7 6718  BRUT</t>
  </si>
  <si>
    <t>24311</t>
  </si>
  <si>
    <t>*CAISSON 45°/205MM 2 PIECES    **24441**</t>
  </si>
  <si>
    <t>24311/A</t>
  </si>
  <si>
    <t>*DEMI-CAISSON SUP 205MM      **24441/A**</t>
  </si>
  <si>
    <t>6B7 6120</t>
  </si>
  <si>
    <t>6B7 6120  BRUT</t>
  </si>
  <si>
    <t>24311/B</t>
  </si>
  <si>
    <t>*DEMI-CAISSON INF 205(45°)   **24441/B**</t>
  </si>
  <si>
    <t>DEMI-CAISSON INFERIEUR 205MM (45°)</t>
  </si>
  <si>
    <t>6B7 6720  BLANC</t>
  </si>
  <si>
    <t>6B7 6720   BRUT</t>
  </si>
  <si>
    <t>24312</t>
  </si>
  <si>
    <t>*CAISSON 45°/250MM 2 PIECES    **24442**</t>
  </si>
  <si>
    <t>24312/A</t>
  </si>
  <si>
    <t>*DEMI-CAISSON SUP 250MM      **24442/A**</t>
  </si>
  <si>
    <t>6B7 6125</t>
  </si>
  <si>
    <t>6B7 6125  BRUT</t>
  </si>
  <si>
    <t>24312/B</t>
  </si>
  <si>
    <t>*DEMI-CAISSON INF.250MM(45°) **24442/B**</t>
  </si>
  <si>
    <t>DEMI-CAISSON INFERIEUR 250MM (45°)</t>
  </si>
  <si>
    <t>6B7 9325  BLANC</t>
  </si>
  <si>
    <t>6B7 9325  BRUT</t>
  </si>
  <si>
    <t>24313</t>
  </si>
  <si>
    <t>*CAISSON 45°/300MM 2 PIECES    **24443**</t>
  </si>
  <si>
    <t>24313/A</t>
  </si>
  <si>
    <t>*DEMI-CAISSON SUP. 300MM     **24443/A**</t>
  </si>
  <si>
    <t>DEMI-CAISSON SUPERIEUR 300MM</t>
  </si>
  <si>
    <t>6B7 9130  BLANC</t>
  </si>
  <si>
    <t>6B7 9130  BRUT</t>
  </si>
  <si>
    <t>24313/B</t>
  </si>
  <si>
    <t>*DEMI-CAISSON INF.300MM(45°) **24443/B**</t>
  </si>
  <si>
    <t>DEMI-CAISSON INFERIEUR 300MM (45°)</t>
  </si>
  <si>
    <t>6B7 9330  BLANC</t>
  </si>
  <si>
    <t>6B7 9330  BRUT</t>
  </si>
  <si>
    <t>24314</t>
  </si>
  <si>
    <t>EMBOUT PVC TROU CARRE 13MM PR AXE DE 60</t>
  </si>
  <si>
    <t>24315</t>
  </si>
  <si>
    <t>EMBOUT ALU TROU CARRE 13MM PR AXE DE 70</t>
  </si>
  <si>
    <t>24316</t>
  </si>
  <si>
    <t>EMBOUT PVC REGLABLE POUR AXE DE 60</t>
  </si>
  <si>
    <t>24317</t>
  </si>
  <si>
    <t>EMBOUT PVC REGLABLE POUR AXE DE 70</t>
  </si>
  <si>
    <t>24318</t>
  </si>
  <si>
    <t>EMBOUT AVEC CLIP AXE 60 PR ROULEMT 42MM</t>
  </si>
  <si>
    <t>24319</t>
  </si>
  <si>
    <t>PATTE PR COULISSE MINI *SUPPRIME*24319M</t>
  </si>
  <si>
    <t>24319M</t>
  </si>
  <si>
    <t>PATTE POUR COULISSE MINI MODIFIEE*SUPPR*</t>
  </si>
  <si>
    <t>2432</t>
  </si>
  <si>
    <t>LAME DE VOLET ROULANT DE 37X9</t>
  </si>
  <si>
    <t>2432A</t>
  </si>
  <si>
    <t>LAME VOLET ROULANT DE 37X9 AJOUREE PERSO</t>
  </si>
  <si>
    <t>24320</t>
  </si>
  <si>
    <t>ROULEMENT A BILLES NOYAU ACIER DIAM 42</t>
  </si>
  <si>
    <t>24321</t>
  </si>
  <si>
    <t>PLAQUE SUPPORT DE ROULEMENT A VISSER</t>
  </si>
  <si>
    <t>24322</t>
  </si>
  <si>
    <t>PLAQUE 100X100 FIX MOTEUR  REMPL/24412</t>
  </si>
  <si>
    <t>24323</t>
  </si>
  <si>
    <t>TREUIL BOITIER PLASTIQUE*REMPL/24433*</t>
  </si>
  <si>
    <t>24324</t>
  </si>
  <si>
    <t>SUPPORT DE FIXATION TREUIL DOMINO MINI</t>
  </si>
  <si>
    <t>24325</t>
  </si>
  <si>
    <t>SUPPORT DE FIXAT.TREUIL CONSOLE STANDARD</t>
  </si>
  <si>
    <t>24326</t>
  </si>
  <si>
    <t>EMBOUT DE LAME 2402</t>
  </si>
  <si>
    <t>24327A</t>
  </si>
  <si>
    <t>EMBOUT POUR LAME 2407</t>
  </si>
  <si>
    <t>24327B</t>
  </si>
  <si>
    <t>EMBOUT ANTI TEMPETE POUR LAME 2407</t>
  </si>
  <si>
    <t>24328</t>
  </si>
  <si>
    <t>EMBOUT DE LAME 2401</t>
  </si>
  <si>
    <t>24329</t>
  </si>
  <si>
    <t>EMBOUT DE LAME DE 76MM</t>
  </si>
  <si>
    <t>2433</t>
  </si>
  <si>
    <t>POIGNEE GACHE AVEC VIS</t>
  </si>
  <si>
    <t>24330</t>
  </si>
  <si>
    <t>RESSORT DE SECURITE LG 170 PR LAME 9MM</t>
  </si>
  <si>
    <t>24331</t>
  </si>
  <si>
    <t>RESSORT DE SECURITE LG 190 PR LAME 14MM</t>
  </si>
  <si>
    <t>24332</t>
  </si>
  <si>
    <t>BLOQUEUR DE MANIVELLE</t>
  </si>
  <si>
    <t>24333</t>
  </si>
  <si>
    <t>PLAQUE GUIDE 300MM AVEC TROUS</t>
  </si>
  <si>
    <t>24334</t>
  </si>
  <si>
    <t>P.TULIP CONS.DOMINOMINI14MM*SUPP*24336</t>
  </si>
  <si>
    <t>24335</t>
  </si>
  <si>
    <t>P.TULIP CONS.DOMINOMINI 9MM*SUPPR*24386</t>
  </si>
  <si>
    <t>24336</t>
  </si>
  <si>
    <t>PAIRE TULIPES CONSOLE STANDARD LAME 14MM</t>
  </si>
  <si>
    <t>24337</t>
  </si>
  <si>
    <t>ROULEAU DE GUIDAGE TABLIER</t>
  </si>
  <si>
    <t>24338</t>
  </si>
  <si>
    <t>SUPPORT POUR RESSORT DE COMPENSATION</t>
  </si>
  <si>
    <t>24339</t>
  </si>
  <si>
    <t>RESSORT DE COMPENSATION 17KG AXE 60MM</t>
  </si>
  <si>
    <t>24340</t>
  </si>
  <si>
    <t>RESSORT DE COMPENSATION 55KG AXE 70MM</t>
  </si>
  <si>
    <t>24341A</t>
  </si>
  <si>
    <t>EMBOUT POUR LAME 2471</t>
  </si>
  <si>
    <t>24341B</t>
  </si>
  <si>
    <t>EMBOUT ANTI TEMPETE POUR LAME 2471</t>
  </si>
  <si>
    <t>24342</t>
  </si>
  <si>
    <t>PLAQUE GUIDE 180 DOMINOMINI</t>
  </si>
  <si>
    <t>24343</t>
  </si>
  <si>
    <t>PLAQUE GUIDE 180 MM /REMPL PAR 24342</t>
  </si>
  <si>
    <t>24344</t>
  </si>
  <si>
    <t>PLAQUE GUIDE 205 DOMINO</t>
  </si>
  <si>
    <t>24345</t>
  </si>
  <si>
    <t>PLAQUE GUIDE 205 MM / REMPL PAR 24344</t>
  </si>
  <si>
    <t>24346</t>
  </si>
  <si>
    <t>PLAQUE GUIDE 250 DOMINO</t>
  </si>
  <si>
    <t>24347</t>
  </si>
  <si>
    <t>PLAQUE GUIDE 250MM / REMPL PAR 24346</t>
  </si>
  <si>
    <t>24348</t>
  </si>
  <si>
    <t>BUTEE CONIQUE 40MM</t>
  </si>
  <si>
    <t>24349</t>
  </si>
  <si>
    <t>SERRURE A CYLINDRE</t>
  </si>
  <si>
    <t>24350</t>
  </si>
  <si>
    <t>PLAQUE PROPRETE SERRURE</t>
  </si>
  <si>
    <t>24351</t>
  </si>
  <si>
    <t>VERROU POUR LAME FINALE</t>
  </si>
  <si>
    <t>24352</t>
  </si>
  <si>
    <t>SUPPORT MOTEUR AVEC RESSORT COMP.180A250</t>
  </si>
  <si>
    <t>24353</t>
  </si>
  <si>
    <t>PLAQUE ET GOUPILLES SUPPORT MOTEUR</t>
  </si>
  <si>
    <t>24354</t>
  </si>
  <si>
    <t>MOTEUR 15 NM AVEC SECOURS  REMPL/24414</t>
  </si>
  <si>
    <t>24355</t>
  </si>
  <si>
    <t>MOTEUR 30 NM AVEC SECOURS  REMPL/24415</t>
  </si>
  <si>
    <t>24356</t>
  </si>
  <si>
    <t>MOTEUR 50NM AVEC SECOURS  REMPL/24416</t>
  </si>
  <si>
    <t>24357</t>
  </si>
  <si>
    <t>MOTEUR 100NM AVEC SECOURS   REMPL/24417</t>
  </si>
  <si>
    <t>24358</t>
  </si>
  <si>
    <t>COURONNE + ROUE AXE M45   REMPL/24418</t>
  </si>
  <si>
    <t>24359</t>
  </si>
  <si>
    <t>COURONNE+ROUE AXE 70 M45+M55 REMPL/24419</t>
  </si>
  <si>
    <t>2436</t>
  </si>
  <si>
    <t xml:space="preserve">                                            12800/98000=0,13</t>
  </si>
  <si>
    <t>GUIDE DE TRAVERSE SERIE L     SUPPRIME</t>
  </si>
  <si>
    <t>24360</t>
  </si>
  <si>
    <t>BAGUE D'ADAPTATION DE 80MM PR AXE 60MM</t>
  </si>
  <si>
    <t>24361</t>
  </si>
  <si>
    <t>BAGUE D'ADAPTATION DE 80 PR AXE DE 70MM</t>
  </si>
  <si>
    <t>24362</t>
  </si>
  <si>
    <t>VERROU SECU.3 MAILLES 9MM AXE 60+BAGUES</t>
  </si>
  <si>
    <t>24363</t>
  </si>
  <si>
    <t>VERROU SECU.3 MAILLES 14MM AXE 60+BAGUES</t>
  </si>
  <si>
    <t>24364</t>
  </si>
  <si>
    <t>VERROU SECU.3 MAILLES 14MM AXE 70+BAGUES</t>
  </si>
  <si>
    <t>24365</t>
  </si>
  <si>
    <t>SORTIE AXE 90 AVEC OEIL</t>
  </si>
  <si>
    <t>24366</t>
  </si>
  <si>
    <t>INTERRUPTEUR DE COMMANDE DOUBLE</t>
  </si>
  <si>
    <t>24367</t>
  </si>
  <si>
    <t>INTERRUPTEUR A CLE EN SAILLIE</t>
  </si>
  <si>
    <t>24368</t>
  </si>
  <si>
    <t>INTERRUPTEUR A CLE ENCASTRE</t>
  </si>
  <si>
    <t>24370</t>
  </si>
  <si>
    <t>EMETTEUR 3 CANAUX</t>
  </si>
  <si>
    <t>24371</t>
  </si>
  <si>
    <t>RECEPTEUR(INTERRUPTEUR+RADIO+AUXILIAIRE)</t>
  </si>
  <si>
    <t>24372</t>
  </si>
  <si>
    <t>CENTRALE DE COMMANDE POUR 2 MOTEURS</t>
  </si>
  <si>
    <t>24373</t>
  </si>
  <si>
    <t>MOTEUR 80 NM AVEC SECOURS REMPL/24413</t>
  </si>
  <si>
    <t>24375</t>
  </si>
  <si>
    <t>RECEPTEUR RADIO POUR 1 MOTEUR</t>
  </si>
  <si>
    <t>24376</t>
  </si>
  <si>
    <t>INTERRUPTEUR DE COMMANDE SIMPLE</t>
  </si>
  <si>
    <t>24377</t>
  </si>
  <si>
    <t>EMBOUT ALU REGLABLE POUR AXE DE 70</t>
  </si>
  <si>
    <t>24378</t>
  </si>
  <si>
    <t>CACHE LUMIERE TRANSPARENT PR2408L LG3M</t>
  </si>
  <si>
    <t>2438</t>
  </si>
  <si>
    <t>COULISSE VOLET ROULANT 41X22</t>
  </si>
  <si>
    <t>24380</t>
  </si>
  <si>
    <t>*CONSOLE MINI 205/90° LA PAIRE **24214**</t>
  </si>
  <si>
    <t>24381</t>
  </si>
  <si>
    <t>*CAISSON 90°/205MM 2 PIECES    **24454**</t>
  </si>
  <si>
    <t>24381/B</t>
  </si>
  <si>
    <t>*DEMI-CAISSON INF.205MM(90°) **24454/B**</t>
  </si>
  <si>
    <t>6B7 6320 BLANC</t>
  </si>
  <si>
    <t>6B7 6320  BRUT</t>
  </si>
  <si>
    <t>24382</t>
  </si>
  <si>
    <t>*CONSOLE MINI 250/90° LA PAIRE **24217**</t>
  </si>
  <si>
    <t>24383</t>
  </si>
  <si>
    <t>*CAISSON 90°/250MM 2 PIECES    **24445**</t>
  </si>
  <si>
    <t>24383/B</t>
  </si>
  <si>
    <t>*DEMI-CAISSON INF.250MM(90°) **24455/B**</t>
  </si>
  <si>
    <t>6B7 6325  BLANC</t>
  </si>
  <si>
    <t>6B7 6325  BRUT</t>
  </si>
  <si>
    <t>24384</t>
  </si>
  <si>
    <t>*PAIRE JOUE 180MM PAN COUPE    **24210**</t>
  </si>
  <si>
    <t>24385</t>
  </si>
  <si>
    <t>PATTE POUR COULISSE STANDARD</t>
  </si>
  <si>
    <t>24385M</t>
  </si>
  <si>
    <t>PATTE PR COULISSE STANDARD MODIFIEE*SUP*</t>
  </si>
  <si>
    <t>24386</t>
  </si>
  <si>
    <t>*PAIRE TUL.CONSOL.MINI LAME9MM **24250**</t>
  </si>
  <si>
    <t>24387</t>
  </si>
  <si>
    <t>MANIVELLE ALU SEULE LG 1,5M</t>
  </si>
  <si>
    <t>24388</t>
  </si>
  <si>
    <t>GENOUILLERE MODULAIRE 45/35 CARRE 8MM</t>
  </si>
  <si>
    <t>24389</t>
  </si>
  <si>
    <t>SORTIE AXE 90</t>
  </si>
  <si>
    <t>2439</t>
  </si>
  <si>
    <t>COULISSE VOLET ROULANT 25X22</t>
  </si>
  <si>
    <t>24390</t>
  </si>
  <si>
    <t>AXE EMBOUT D'ACCROCHE MANIVELLE</t>
  </si>
  <si>
    <t>24391</t>
  </si>
  <si>
    <t>EMBASE POUR EMBOUT D'ACCROCHE MANIVELLE</t>
  </si>
  <si>
    <t>24392</t>
  </si>
  <si>
    <t>ANNEAU POUR GENOUILLERE</t>
  </si>
  <si>
    <t>24393</t>
  </si>
  <si>
    <t>CROCHET POUR MANIVELLE</t>
  </si>
  <si>
    <t>24394</t>
  </si>
  <si>
    <t>PLAQUE SUPPORT DE ROULEMENT CONSOLE STD</t>
  </si>
  <si>
    <t>24395</t>
  </si>
  <si>
    <t>TREUIL SORTIE MASQUEE</t>
  </si>
  <si>
    <t>24396</t>
  </si>
  <si>
    <t>PAIRE JOUE 205MM ALU A TETON PAN COUPE</t>
  </si>
  <si>
    <t>24397</t>
  </si>
  <si>
    <t>VERROU SECU 5 MAILLES LAMES 9MM AXE 60</t>
  </si>
  <si>
    <t>24398</t>
  </si>
  <si>
    <t>VERROU SECU 5 MAILLES LAMES 14MM AXE 60</t>
  </si>
  <si>
    <t>24399</t>
  </si>
  <si>
    <t>VERROU SECU 5 MAILLES LAMES 14MM AXE 70</t>
  </si>
  <si>
    <t>2440</t>
  </si>
  <si>
    <t>*VOIR 26440*</t>
  </si>
  <si>
    <t>2440/A</t>
  </si>
  <si>
    <t>ROULETTE DE RECHANGE POUR 2440</t>
  </si>
  <si>
    <t>2441</t>
  </si>
  <si>
    <t>GALET DOUBLE REGLABLE 150KG/VANTAIL (*)</t>
  </si>
  <si>
    <t>24410</t>
  </si>
  <si>
    <t>SORTIE AXE 90 EXAGONALE DE 7MM</t>
  </si>
  <si>
    <t>24412</t>
  </si>
  <si>
    <t>PLAQUE 100X100 POUR MOTEUR</t>
  </si>
  <si>
    <t>24413</t>
  </si>
  <si>
    <t>MOTEUR 80NM AVEC SECOURS</t>
  </si>
  <si>
    <t>24413A</t>
  </si>
  <si>
    <t>MOTEUR 80NM AVEC SECOURS 24413</t>
  </si>
  <si>
    <t>24414</t>
  </si>
  <si>
    <t>MOTEUR 20NM AVEC SECOURS</t>
  </si>
  <si>
    <t>24415</t>
  </si>
  <si>
    <t>MOTEUR 30NM AVEC SECOURS</t>
  </si>
  <si>
    <t>24416</t>
  </si>
  <si>
    <t>MOTEUR 50NM AVEC SECOURS</t>
  </si>
  <si>
    <t>24417</t>
  </si>
  <si>
    <t>MOTEUR 100NM AVEC SECOURS</t>
  </si>
  <si>
    <t>24417A</t>
  </si>
  <si>
    <t>MOTEUR 100 NM AVEC SECOURS</t>
  </si>
  <si>
    <t>24418</t>
  </si>
  <si>
    <t>COURONNE POUR MOTEUR SUR AXE DE 60MM</t>
  </si>
  <si>
    <t>24419</t>
  </si>
  <si>
    <t>COURONNE POUR MOTEUR SUR AXE DE 70MM</t>
  </si>
  <si>
    <t>24419A</t>
  </si>
  <si>
    <t>COURONNE MOTEUR SUR AXE DE 70MM 24419</t>
  </si>
  <si>
    <t>2442</t>
  </si>
  <si>
    <t>CLAPET PLASTIQUE</t>
  </si>
  <si>
    <t>24420</t>
  </si>
  <si>
    <t>PAIRE DE BOUCHONS POUR COULISSE 2420</t>
  </si>
  <si>
    <t>24421</t>
  </si>
  <si>
    <t>PAIRE DE BOUCHONS POUR COULISSE 2421</t>
  </si>
  <si>
    <t>24422</t>
  </si>
  <si>
    <t>PAIRE DE BOUCHONS POUR COULISSE 2422</t>
  </si>
  <si>
    <t>24423</t>
  </si>
  <si>
    <t>PAIRE DE BOUCHONS POUR COULISSE 2423</t>
  </si>
  <si>
    <t>24424</t>
  </si>
  <si>
    <t>PAIRE DE BOUCHONS POUR COULISSE VR</t>
  </si>
  <si>
    <t>24426</t>
  </si>
  <si>
    <t>PAIRE MOUSSE ETANCHEITE POUR 2460</t>
  </si>
  <si>
    <t>2443</t>
  </si>
  <si>
    <t>GALET SIMPLE REGLABLE A AIGUILLE 80KG</t>
  </si>
  <si>
    <t>24430</t>
  </si>
  <si>
    <t>COURONNE MOTEURS 20/30/40/50NM TUBE D54</t>
  </si>
  <si>
    <t>24431</t>
  </si>
  <si>
    <t>COURONNE MOTEURS 20/30/40/50NM TUBE D64</t>
  </si>
  <si>
    <t>24432</t>
  </si>
  <si>
    <t>COURONNE MOTEURS 20/30/40/50NM TUBE D80</t>
  </si>
  <si>
    <t>24433</t>
  </si>
  <si>
    <t>TREUIL BOITIER PLASTIQUE</t>
  </si>
  <si>
    <t>24434</t>
  </si>
  <si>
    <t>MOTEUR 20NM AVEC SECOURS + PACKAGING</t>
  </si>
  <si>
    <t>24435</t>
  </si>
  <si>
    <t>MOTEUR 30NM AVEC SECOURS + PACKAGING</t>
  </si>
  <si>
    <t>24436</t>
  </si>
  <si>
    <t>MOTEUR 40NM AVEC SECOURS + PACKAGING</t>
  </si>
  <si>
    <t>24437</t>
  </si>
  <si>
    <t>MOTEUR 50NM AVEC SECOURS + PACKAGING</t>
  </si>
  <si>
    <t>24438</t>
  </si>
  <si>
    <t>MOTEUR 80NM AVEC SECOURS + PACKAGING</t>
  </si>
  <si>
    <t>24439</t>
  </si>
  <si>
    <t>MOTEUR 100NM AVEC SECOURS + PACKAGING</t>
  </si>
  <si>
    <t>2444</t>
  </si>
  <si>
    <t>CLAPET A MEMBRANE (26444)</t>
  </si>
  <si>
    <t>24440</t>
  </si>
  <si>
    <t>CAISSON PAN COUPE 180MM 2 PIECES LG 6M</t>
  </si>
  <si>
    <t>24440/A</t>
  </si>
  <si>
    <t>DEMI CAISSON SUP 180MM</t>
  </si>
  <si>
    <t>24440/B</t>
  </si>
  <si>
    <t>DEMI CAISSON INF 180MM PAN COUPE</t>
  </si>
  <si>
    <t>24441</t>
  </si>
  <si>
    <t>CAISSON PAN COUPE 205MM 2 PIECES LG6M</t>
  </si>
  <si>
    <t>24441/A</t>
  </si>
  <si>
    <t>DEMI CAISSON SUP 205MM</t>
  </si>
  <si>
    <t>24441/B</t>
  </si>
  <si>
    <t>DEMI CAISSON INF 205MM PAN COUPE</t>
  </si>
  <si>
    <t>24442</t>
  </si>
  <si>
    <t>CAISSON PAN COUPE 250MM 2 PIECES LG6M</t>
  </si>
  <si>
    <t>24442/A</t>
  </si>
  <si>
    <t>DEMI CAISSON SUP 250MM</t>
  </si>
  <si>
    <t>24442/B</t>
  </si>
  <si>
    <t>DEMI CAISSON INF 250MM PAN COUPE</t>
  </si>
  <si>
    <t>24443</t>
  </si>
  <si>
    <t>CAISSON PAN COUPE 300MM  2 PIECES LG6M</t>
  </si>
  <si>
    <t>24443/A</t>
  </si>
  <si>
    <t>DEMI CAISSON SUP 300MM</t>
  </si>
  <si>
    <t>24443/B</t>
  </si>
  <si>
    <t>DEMI CAISSON INF 300MM PAN COUPE</t>
  </si>
  <si>
    <t>24444</t>
  </si>
  <si>
    <t>CAISSON CARRE 205MM  2 PIECES  LG6M</t>
  </si>
  <si>
    <t>24444/B</t>
  </si>
  <si>
    <t>DEMI CAISSON INF 205MM CARRE</t>
  </si>
  <si>
    <t>24445</t>
  </si>
  <si>
    <t>CAISSON CARRE 250MM  2 PIECES LG 6M</t>
  </si>
  <si>
    <t>24445/B</t>
  </si>
  <si>
    <t>DEMI CAISSON INF 250MM CARRE</t>
  </si>
  <si>
    <t>24446</t>
  </si>
  <si>
    <t>CAISSON ROND 180MM  2 PIECES  LG6M</t>
  </si>
  <si>
    <t>24446/B</t>
  </si>
  <si>
    <t>DEMI CAISSON INF 180MM ROND</t>
  </si>
  <si>
    <t>24447</t>
  </si>
  <si>
    <t>CAISSON ROND 205MM  2 PIECES  LG6M</t>
  </si>
  <si>
    <t>24447/B</t>
  </si>
  <si>
    <t>DEMI CAISSON INF 205MM ROND</t>
  </si>
  <si>
    <t>24448</t>
  </si>
  <si>
    <t>CAISSON ROND DE 250MM  2 PIECES  LG 6M</t>
  </si>
  <si>
    <t>24448/B</t>
  </si>
  <si>
    <t>DEMI CAISSON INF 250MM ROND</t>
  </si>
  <si>
    <t>24449</t>
  </si>
  <si>
    <t>MOTEUR 120NM AVEC SECOURS + PACKAGING</t>
  </si>
  <si>
    <t>24450</t>
  </si>
  <si>
    <t>COURONNE MOTEURS 20/30/50NM TUBE DIA54</t>
  </si>
  <si>
    <t>24451</t>
  </si>
  <si>
    <t>COURONNE MOTEURS 20/30/50NM TUBE DIA64</t>
  </si>
  <si>
    <t>24452</t>
  </si>
  <si>
    <t>COURONNE MOTEURS 20/30/50NM TUBE DIA80</t>
  </si>
  <si>
    <t>24452A</t>
  </si>
  <si>
    <t>COURONNE MOTEURS 80/100NM TUBE DIA80</t>
  </si>
  <si>
    <t>24453</t>
  </si>
  <si>
    <t>CAISS. CARRE SS RENF. 180MM 2 PCS LG 6M</t>
  </si>
  <si>
    <t>24453/B</t>
  </si>
  <si>
    <t>DEMI-CAISS. INF. 180 MM CARRE SS RENFORT</t>
  </si>
  <si>
    <t>24454</t>
  </si>
  <si>
    <t>CAISSON CARRE SS RENF. 205MM 2PCS LG6M</t>
  </si>
  <si>
    <t>24454/B</t>
  </si>
  <si>
    <t>DEMI CAISSON INF. 205MM CARRE SS RENFORT</t>
  </si>
  <si>
    <t>24455</t>
  </si>
  <si>
    <t>CAISSE CARRE SS RENF. 250MM 2 PCS LG 6M</t>
  </si>
  <si>
    <t>24455/B</t>
  </si>
  <si>
    <t>DEMI CAISSON INF.250MM CARRE SS RENFORT</t>
  </si>
  <si>
    <t>2446</t>
  </si>
  <si>
    <t>COULISSE VOLET ROULANT VEKA 36X59</t>
  </si>
  <si>
    <t>24460</t>
  </si>
  <si>
    <t>STOP CHUTE CAREE DE 18MM</t>
  </si>
  <si>
    <t>24461</t>
  </si>
  <si>
    <t>PLAQUE SUPPORT 100X100 + CARRE 16X16</t>
  </si>
  <si>
    <t>24462</t>
  </si>
  <si>
    <t>24463</t>
  </si>
  <si>
    <t>SUPPORT MOTEUR JOUE 180MM + VISSERIE</t>
  </si>
  <si>
    <t>24464</t>
  </si>
  <si>
    <t>SUPPORT MOTEUR JOUE 205MM + VISSERIE</t>
  </si>
  <si>
    <t>24465</t>
  </si>
  <si>
    <t>VIS TF M4X25 POUR PLAQUES 24468/67</t>
  </si>
  <si>
    <t>24466</t>
  </si>
  <si>
    <t>ECROU CARRE POUR PLAQUES 24468/67</t>
  </si>
  <si>
    <t>24467</t>
  </si>
  <si>
    <t>PLAQUE FIX. TREUIL JOUE CAREE 180 MM</t>
  </si>
  <si>
    <t>24468</t>
  </si>
  <si>
    <t>PLAQUE FIX. TREUIL JOUE CARREE 205 MM</t>
  </si>
  <si>
    <t>2447</t>
  </si>
  <si>
    <t>GACHE INOX POUR VERROU ENCASTRE</t>
  </si>
  <si>
    <t>24470</t>
  </si>
  <si>
    <t>24471</t>
  </si>
  <si>
    <t>24472</t>
  </si>
  <si>
    <t>INTERRUPTEUR A CLE A ENCASTRER</t>
  </si>
  <si>
    <t>24473</t>
  </si>
  <si>
    <t>EMETTEUR PORTABLE MINIATURISE 3 CANAUX</t>
  </si>
  <si>
    <t>24474</t>
  </si>
  <si>
    <t>RECEPTEUR (INTERRUPTEUR + RADIO + AUX)</t>
  </si>
  <si>
    <t>24475</t>
  </si>
  <si>
    <t>CENTRALE DE CDE POUR 2, 3 OU 4 MOTEURS</t>
  </si>
  <si>
    <t>24476</t>
  </si>
  <si>
    <t>24477</t>
  </si>
  <si>
    <t>INTERRUPTEUR A PULSATIONS</t>
  </si>
  <si>
    <t>24478</t>
  </si>
  <si>
    <t>PAIRE TULIPE LAME 44MM JOUE CARREE</t>
  </si>
  <si>
    <t>24479</t>
  </si>
  <si>
    <t>PAIRE TULIPE LAME 60MM JOUE CARREE</t>
  </si>
  <si>
    <t>24480</t>
  </si>
  <si>
    <t>VIS TH M6X30 (FIX.MOTEURS) (100)</t>
  </si>
  <si>
    <t>2449</t>
  </si>
  <si>
    <t>GALET FIXE SIMPLE 65KG / VANTAIL (26449)</t>
  </si>
  <si>
    <t>24500</t>
  </si>
  <si>
    <t>PROFIL A.B PVC PR 2407 (BARRE LG 6,75)</t>
  </si>
  <si>
    <t>24501</t>
  </si>
  <si>
    <t>JOINT POUR COULISSES</t>
  </si>
  <si>
    <t>24502</t>
  </si>
  <si>
    <t>JOINT POUR LAME FINALE</t>
  </si>
  <si>
    <t>24503</t>
  </si>
  <si>
    <t>BROSSE H 6MM **REMP 24513**</t>
  </si>
  <si>
    <t>24504</t>
  </si>
  <si>
    <t>BROSSE H 7,5MM</t>
  </si>
  <si>
    <t>24513</t>
  </si>
  <si>
    <t>BROSSE VR BASE 6,7MM  HAUTEUR 6MM</t>
  </si>
  <si>
    <t>24544</t>
  </si>
  <si>
    <t>BROSSE 7 X 6,5 HI-FIN</t>
  </si>
  <si>
    <t>2460</t>
  </si>
  <si>
    <t>COULISSE CLIPEE POUR VR ISO 120 MM</t>
  </si>
  <si>
    <t>2461</t>
  </si>
  <si>
    <t>JOINT DE VITRAGE EP 5/6 MM</t>
  </si>
  <si>
    <t>2462</t>
  </si>
  <si>
    <t>JOINT DE VITRAGE EPAISSEUR 8 MM</t>
  </si>
  <si>
    <t>2464</t>
  </si>
  <si>
    <t>JOINT DE VITRAGE EPAISSEUR 14 MM</t>
  </si>
  <si>
    <t>2465</t>
  </si>
  <si>
    <t>JOINT DE VITRAGE EPAISSEUR 16 MM</t>
  </si>
  <si>
    <t>2471</t>
  </si>
  <si>
    <t>LAME DE 60MM AVEC ALVEOVIS</t>
  </si>
  <si>
    <t>2471A</t>
  </si>
  <si>
    <t>LAME DE 60MM AJOUREE AVEC ALVEOVIS</t>
  </si>
  <si>
    <t>2472</t>
  </si>
  <si>
    <t>COULISSE 95X27MM OUV. 20MM</t>
  </si>
  <si>
    <t>2473</t>
  </si>
  <si>
    <t>COULISSE 61,5 X 27 MM OUV.20 MM</t>
  </si>
  <si>
    <t>2474</t>
  </si>
  <si>
    <t>COULISSE 75 X 27 MM OUV.20 MM</t>
  </si>
  <si>
    <t>2475</t>
  </si>
  <si>
    <t>COULISSE 75 X 27 MM OUV.20 MM + DEPORT</t>
  </si>
  <si>
    <t>2500</t>
  </si>
  <si>
    <t>25000</t>
  </si>
  <si>
    <t>*BOUCHON PIVOT MONTANT 2505 AVEC BAGUE</t>
  </si>
  <si>
    <t>25000/A</t>
  </si>
  <si>
    <t>BAGUE POUR BOUCHON PIVOT 25000T</t>
  </si>
  <si>
    <t>25000T</t>
  </si>
  <si>
    <t>BOUCHON PIVOT MONTANT PRINCIPAL 2545</t>
  </si>
  <si>
    <t>25000TA</t>
  </si>
  <si>
    <t>25001</t>
  </si>
  <si>
    <t>*BOUCHON SIMPLE MONTANT 2505</t>
  </si>
  <si>
    <t>25001T</t>
  </si>
  <si>
    <t>BOUCHON PLAT MONTANT PRINCIPAL 2545</t>
  </si>
  <si>
    <t>25002</t>
  </si>
  <si>
    <t>*BOUCHON NOEUD CENTRAL PORTAIL COULISS.</t>
  </si>
  <si>
    <t>25003</t>
  </si>
  <si>
    <t>*BOUCHON TRAVERSE 2503 PORTAIL COULISS.</t>
  </si>
  <si>
    <t>25004</t>
  </si>
  <si>
    <t>*BOUCHON POUR MONTANT SEMI FIXE 2504</t>
  </si>
  <si>
    <t>25004T</t>
  </si>
  <si>
    <t>BOUCHON PLAT MT SEMI FIXE 2545 + 2544</t>
  </si>
  <si>
    <t>25005</t>
  </si>
  <si>
    <t>GOUTTE D'EAU</t>
  </si>
  <si>
    <t>25006</t>
  </si>
  <si>
    <t>ANNEAU FERME</t>
  </si>
  <si>
    <t>ANNEAU FERMÉ</t>
  </si>
  <si>
    <t>25007</t>
  </si>
  <si>
    <t>CYLINDRE EUROPEEN DE 80MM</t>
  </si>
  <si>
    <t>25008</t>
  </si>
  <si>
    <t>FLEUR DE LYS</t>
  </si>
  <si>
    <t>25009</t>
  </si>
  <si>
    <t>TOLE FESTONNEE</t>
  </si>
  <si>
    <t>2501</t>
  </si>
  <si>
    <t>25010</t>
  </si>
  <si>
    <t>ENSEMBLE BEQUILLE DOUBLE PORTAIL BATTANT</t>
  </si>
  <si>
    <t>25011</t>
  </si>
  <si>
    <t>25012</t>
  </si>
  <si>
    <t>BUTEE POUR COULISSANT</t>
  </si>
  <si>
    <t>25013</t>
  </si>
  <si>
    <t>SERRURE POUR PORTAIL COULISSANT</t>
  </si>
  <si>
    <t>25014</t>
  </si>
  <si>
    <t>SERRURE POUR PORTAIL BATTANT</t>
  </si>
  <si>
    <t>25015</t>
  </si>
  <si>
    <t>ENSEMBLE BEQUILLE + POUSSOIR</t>
  </si>
  <si>
    <t>25016</t>
  </si>
  <si>
    <t>EMBOUT CACHE CREMAILLERE 2516</t>
  </si>
  <si>
    <t>25017</t>
  </si>
  <si>
    <t>SUPPORT TRIPLE INVERSE + OLIVE GUIDAGE</t>
  </si>
  <si>
    <t>25017/A</t>
  </si>
  <si>
    <t>SUPPORT TRIPLE INVERSE</t>
  </si>
  <si>
    <t>25017/B</t>
  </si>
  <si>
    <t>DOIGT DE GUIDAGE SEUL HT 80MM</t>
  </si>
  <si>
    <t>25018</t>
  </si>
  <si>
    <t>CREMAILLERE NYLON</t>
  </si>
  <si>
    <t>25019</t>
  </si>
  <si>
    <t>KIT MOTORISATION COULISSANT</t>
  </si>
  <si>
    <t>2502</t>
  </si>
  <si>
    <t>TRAVERSE HAUTE ET INTERMEDIAIRE MEDIEVAL</t>
  </si>
  <si>
    <t>25020</t>
  </si>
  <si>
    <t>EQUERRE DE FIXATION POUR PAUMELLE</t>
  </si>
  <si>
    <t>25021     760FI</t>
  </si>
  <si>
    <t>EQUERRE DE FIXATION PR TRAVERSE EN BIAIS</t>
  </si>
  <si>
    <t>25021</t>
  </si>
  <si>
    <t>25022</t>
  </si>
  <si>
    <t>FIXATION TOLE DE SOUS BASSEMENT</t>
  </si>
  <si>
    <t>25023</t>
  </si>
  <si>
    <t>GUIDE RECEPTEUR COULISSANT + AXE</t>
  </si>
  <si>
    <t>25024</t>
  </si>
  <si>
    <t>PROTECTION POUR RECEPTEUR</t>
  </si>
  <si>
    <t>25025</t>
  </si>
  <si>
    <t>REGULATEUR DE PENTE 1 A 10° MAXI</t>
  </si>
  <si>
    <t>25028</t>
  </si>
  <si>
    <t>PIECE ANTI BRUIT POUR BARREAU 2508</t>
  </si>
  <si>
    <t>2503</t>
  </si>
  <si>
    <t>TRAVERSE BASSE COULISSANT</t>
  </si>
  <si>
    <t>2504</t>
  </si>
  <si>
    <t>MONTANT SECONDAIRE</t>
  </si>
  <si>
    <t>2505</t>
  </si>
  <si>
    <t>MONTANT PRINCIPAL</t>
  </si>
  <si>
    <t>2506</t>
  </si>
  <si>
    <t>MONTANT FAUX BATTANT</t>
  </si>
  <si>
    <t>2507</t>
  </si>
  <si>
    <t>RECEPTEUR REMPLISSAGE</t>
  </si>
  <si>
    <t>2508</t>
  </si>
  <si>
    <t>BARREAU TYPE FER</t>
  </si>
  <si>
    <t>2509</t>
  </si>
  <si>
    <t>LAME PLEINE 14 MM</t>
  </si>
  <si>
    <t>2510</t>
  </si>
  <si>
    <t>2510P</t>
  </si>
  <si>
    <t>BOUCHON ALU PIVOT MONTANT PRINCIPAL 2525</t>
  </si>
  <si>
    <t>25100</t>
  </si>
  <si>
    <t>25101</t>
  </si>
  <si>
    <t>BOUCHON ALU SIMPLE MONTANT PRINCIP  2525</t>
  </si>
  <si>
    <t>25102</t>
  </si>
  <si>
    <t>BOUCHON NOEUD CENTRAL 2511 &amp; 2526</t>
  </si>
  <si>
    <t>25103</t>
  </si>
  <si>
    <t>BOUCHON TRAVERSE 2533</t>
  </si>
  <si>
    <t>25104</t>
  </si>
  <si>
    <t>PAIRE BOUCHONS MONTANT SECONDAIRE 2524</t>
  </si>
  <si>
    <t>2511</t>
  </si>
  <si>
    <t>FAUSSE BATTUE</t>
  </si>
  <si>
    <t>2512</t>
  </si>
  <si>
    <t>TRAVERSE HAUTE OU INTERMEDIAIRE ETROITE</t>
  </si>
  <si>
    <t>2513</t>
  </si>
  <si>
    <t>RECEPTEUR TOLE</t>
  </si>
  <si>
    <t>2515</t>
  </si>
  <si>
    <t>PLANCHE 84 X 20</t>
  </si>
  <si>
    <t>2516</t>
  </si>
  <si>
    <t>2517</t>
  </si>
  <si>
    <t>PROFIL POUR EQUERRES 25020 ET 25021</t>
  </si>
  <si>
    <t>2518</t>
  </si>
  <si>
    <t>TUBE 50 X 30 X 1,7MM              (ISOP)</t>
  </si>
  <si>
    <t>2519</t>
  </si>
  <si>
    <t>LAME PLEINE 20MM</t>
  </si>
  <si>
    <t>2520</t>
  </si>
  <si>
    <t>TRAV. HTE/BASSE/INTERMEDIAIRE EVOLUTION</t>
  </si>
  <si>
    <t>2520C</t>
  </si>
  <si>
    <t>TRAVERSE 2520 CINTREE</t>
  </si>
  <si>
    <t>2520CU</t>
  </si>
  <si>
    <t>TRAVERSE 2520 CINTREE ET USINEE</t>
  </si>
  <si>
    <t>25204A</t>
  </si>
  <si>
    <t>BOUCHON MONTANT 2545 + BATTUE 2544 A</t>
  </si>
  <si>
    <t>25204B</t>
  </si>
  <si>
    <t>BOUCHON MONTANT 2545 + BATTUE 2544 B</t>
  </si>
  <si>
    <t>25206</t>
  </si>
  <si>
    <t>MOTIF COEUR DE PIVOINE PM</t>
  </si>
  <si>
    <t>2521</t>
  </si>
  <si>
    <t>TRAVERSE INTERMEDIAIRE EVOLUTION</t>
  </si>
  <si>
    <t>2522</t>
  </si>
  <si>
    <t>TRAVERSE HAUTE OU INTERMEDIAIE EVOLUTION</t>
  </si>
  <si>
    <t>2522CU</t>
  </si>
  <si>
    <t>TRAVERSE 2522 CINTREE ET USINEE</t>
  </si>
  <si>
    <t>2523</t>
  </si>
  <si>
    <t>CLIP CACHE VIS RECEPTEUR TOLERIE</t>
  </si>
  <si>
    <t>2523   NOIR)</t>
  </si>
  <si>
    <t>2524</t>
  </si>
  <si>
    <t>MONTANT SECONDAIRE EVOLUTION</t>
  </si>
  <si>
    <t>2524   NOIR)</t>
  </si>
  <si>
    <t>2525</t>
  </si>
  <si>
    <t>MONTANT PRINCIPAL EVOLUTION</t>
  </si>
  <si>
    <t>2525   NOIR)</t>
  </si>
  <si>
    <t>25250</t>
  </si>
  <si>
    <t>PLATINE POTEAU CLOTURE</t>
  </si>
  <si>
    <t>25251</t>
  </si>
  <si>
    <t>PLATINE POTEAU CLOTURE A 90°</t>
  </si>
  <si>
    <t>25252</t>
  </si>
  <si>
    <t>EMBOUT POTEAU CLOTURE</t>
  </si>
  <si>
    <t>25253</t>
  </si>
  <si>
    <t>EMBOUT POTEAU CLOTURE A 90°</t>
  </si>
  <si>
    <t>2526</t>
  </si>
  <si>
    <t>MONTANT FAUX BATTANT EVOLUTION</t>
  </si>
  <si>
    <t>2526   NOIR)</t>
  </si>
  <si>
    <t>25260</t>
  </si>
  <si>
    <t>EMBOUT POUR POTEAU 2560</t>
  </si>
  <si>
    <t>2529</t>
  </si>
  <si>
    <t>PLANCHE LARGE POUR PORTAIL</t>
  </si>
  <si>
    <t>25309</t>
  </si>
  <si>
    <t>KIT FIXATION MURALE CLOTURE</t>
  </si>
  <si>
    <t>2531</t>
  </si>
  <si>
    <t>TRAVERSE INTERMEDIAIRE CACHE VIS</t>
  </si>
  <si>
    <t>25316</t>
  </si>
  <si>
    <t>GOND UNIVERSEL DIAM 12 A VISSER EP 40</t>
  </si>
  <si>
    <t>25318</t>
  </si>
  <si>
    <t>SABOT BASCULEUR COMPOSITE CUPRO ALU</t>
  </si>
  <si>
    <t>25319</t>
  </si>
  <si>
    <t>SABOT SIMPLE</t>
  </si>
  <si>
    <t>25320</t>
  </si>
  <si>
    <t>CALE DE 10MM POUR SABOT</t>
  </si>
  <si>
    <t>25326</t>
  </si>
  <si>
    <t>CACHE GOND POUR 25316</t>
  </si>
  <si>
    <t>*5326</t>
  </si>
  <si>
    <t>2533</t>
  </si>
  <si>
    <t>TRAVERSE BASSE COULISSANT EVOLUTION</t>
  </si>
  <si>
    <t>25336 F</t>
  </si>
  <si>
    <t>GOND MULTIREGLAGE DIAM 12 AXE A 52MM</t>
  </si>
  <si>
    <t>25336</t>
  </si>
  <si>
    <t>25336 G</t>
  </si>
  <si>
    <t>25336 V</t>
  </si>
  <si>
    <t>25336 Y</t>
  </si>
  <si>
    <t>25337</t>
  </si>
  <si>
    <t>GOND MULTIREGLAGE 2 PTS AXE A 52MM</t>
  </si>
  <si>
    <t>25338</t>
  </si>
  <si>
    <t>CACHE GOND ALU POUR 25337</t>
  </si>
  <si>
    <t>25338 G</t>
  </si>
  <si>
    <t>25338 L</t>
  </si>
  <si>
    <t>25338 S</t>
  </si>
  <si>
    <t>25338 V</t>
  </si>
  <si>
    <t>25338 7</t>
  </si>
  <si>
    <t>2534</t>
  </si>
  <si>
    <t>25346</t>
  </si>
  <si>
    <t>KIT VISSERIE ASSEMBLAGE MONTANTS 2546</t>
  </si>
  <si>
    <t>2535</t>
  </si>
  <si>
    <t>2536</t>
  </si>
  <si>
    <t>2540</t>
  </si>
  <si>
    <t>TRAVERSE SANS USINAGE</t>
  </si>
  <si>
    <t>2541</t>
  </si>
  <si>
    <t>TRAVERSE SANS USINAGE FERMEE</t>
  </si>
  <si>
    <t>2542</t>
  </si>
  <si>
    <t>CLIP POUR TRAVERSE CINTREE AJOUREE</t>
  </si>
  <si>
    <t>2543</t>
  </si>
  <si>
    <t>CLOSOIR TRAVERSE 2540 ET MONTANT 2545</t>
  </si>
  <si>
    <t>2544</t>
  </si>
  <si>
    <t>2545</t>
  </si>
  <si>
    <t>MONTANT PRINCIPAL POUR USIN. PNEUMATIQUE</t>
  </si>
  <si>
    <t>2546</t>
  </si>
  <si>
    <t>DEMI MONTANT FAUX BATTANT</t>
  </si>
  <si>
    <t>2547</t>
  </si>
  <si>
    <t>RECEPTEUR LAMES 2519</t>
  </si>
  <si>
    <t>2548</t>
  </si>
  <si>
    <t>TRAVERSE BASSE POUR COULISSANT V3</t>
  </si>
  <si>
    <t>2550</t>
  </si>
  <si>
    <t>POTEAU CLOTURE</t>
  </si>
  <si>
    <t>25500</t>
  </si>
  <si>
    <t>JOINT ANTI BRUIT*SUPP*REMPL/25510*</t>
  </si>
  <si>
    <t>25501</t>
  </si>
  <si>
    <t>JOINT MOUSSE ADHESIF</t>
  </si>
  <si>
    <t>25502</t>
  </si>
  <si>
    <t>JOINT ANTI PINCE DOIGT PR MONTANT 2525</t>
  </si>
  <si>
    <t>2551</t>
  </si>
  <si>
    <t>POTEAU CLOTURE A 90°</t>
  </si>
  <si>
    <t>25510</t>
  </si>
  <si>
    <t>JOINT ANTI BRUIT POUR PORTAIL</t>
  </si>
  <si>
    <t>2552</t>
  </si>
  <si>
    <t>CLOSOIR PRINCIPAL ECHELLE CLOTURE</t>
  </si>
  <si>
    <t>2553</t>
  </si>
  <si>
    <t>CAPOT DE POTEAU DE CLOTURE</t>
  </si>
  <si>
    <t>2554</t>
  </si>
  <si>
    <t>RECEPTEUR ORIENTABLE CLOTURE</t>
  </si>
  <si>
    <t>2555</t>
  </si>
  <si>
    <t>CLOSOIR POUR RECEPTEUR ORIENTABLE 2554</t>
  </si>
  <si>
    <t>2556</t>
  </si>
  <si>
    <t>CLOSOIR RECEPTEUR DROIT CLOTURE</t>
  </si>
  <si>
    <t>2558</t>
  </si>
  <si>
    <t>TRAVERSE FINE OUVERTE</t>
  </si>
  <si>
    <t>2559</t>
  </si>
  <si>
    <t>TRAVERSE FINE FERMEE</t>
  </si>
  <si>
    <t>2560</t>
  </si>
  <si>
    <t>POTEAU 192 X 192</t>
  </si>
  <si>
    <t>2570</t>
  </si>
  <si>
    <t>TRAVERSE SANS USINAGE POUR CINTRAGE</t>
  </si>
  <si>
    <t>2570A1</t>
  </si>
  <si>
    <t>TRAVERSE 2570 ARQUEE FORME A1 + CHUTE</t>
  </si>
  <si>
    <t>2570A1P</t>
  </si>
  <si>
    <t>TRAVERSE ARQUEE OUVERTE PORTILL. + CHUTE</t>
  </si>
  <si>
    <t>2570A2</t>
  </si>
  <si>
    <t>TRAVERSE 2570 ARQUEE FORME A2 + CHUTE</t>
  </si>
  <si>
    <t>2570C1</t>
  </si>
  <si>
    <t>TRAVERSE CINTREE 2570 FORME C1 + CHUTE</t>
  </si>
  <si>
    <t>2570C2</t>
  </si>
  <si>
    <t>TRAVERSE CINTREE 2570 FORME C2 + CHUTE</t>
  </si>
  <si>
    <t>2570C3</t>
  </si>
  <si>
    <t>TRAVERSE CINTREE 2570 FORME C3 + CHUTE</t>
  </si>
  <si>
    <t>2570C4</t>
  </si>
  <si>
    <t>TRAVERSE CINTREE 2570 FORME C1+C2+CHUTE</t>
  </si>
  <si>
    <t>2570C5</t>
  </si>
  <si>
    <t>TRAVERSE CINTREE 2570 FORME C1+C1+CHUTE</t>
  </si>
  <si>
    <t>2571</t>
  </si>
  <si>
    <t>TRAVERSE SANS USINAGE FERMEE PR CINTRAGE</t>
  </si>
  <si>
    <t>2571A1</t>
  </si>
  <si>
    <t>TRAVERSE 2571 ARQUEE FORME A1 + CHUTE</t>
  </si>
  <si>
    <t>2571A1I</t>
  </si>
  <si>
    <t>TRAVERSE 2571 ARQUEE FORME A1I + CHUTE</t>
  </si>
  <si>
    <t>2571A1P</t>
  </si>
  <si>
    <t>TRAV. ARQUEE FERMEE PORTILLON + CHUTE</t>
  </si>
  <si>
    <t>2571A2</t>
  </si>
  <si>
    <t>TRAVERSE 2571 ARQUEE FORME A2 + CHUTE</t>
  </si>
  <si>
    <t>2571A2I</t>
  </si>
  <si>
    <t>TRAVERSE 2571 ARQUEE FORME A2I + CHUTE</t>
  </si>
  <si>
    <t>2571C1</t>
  </si>
  <si>
    <t>TRAVERSE CINTREE 2571 FORME + CHUTE</t>
  </si>
  <si>
    <t>2571C2</t>
  </si>
  <si>
    <t>TRAVERSE CINTREE 2571 FORME C2 + CHUTE</t>
  </si>
  <si>
    <t>2571C2I</t>
  </si>
  <si>
    <t>2571 CINTRE FORME C2 INVERSEE + CHUTE</t>
  </si>
  <si>
    <t>2571C3</t>
  </si>
  <si>
    <t>TRAVERSE CINTREE 2571 FORME C3 + CHUTE</t>
  </si>
  <si>
    <t>2571C4</t>
  </si>
  <si>
    <t>TRAVERSE CINTREE 2571 FORME C1+C2+CHUTE</t>
  </si>
  <si>
    <t>2571C5</t>
  </si>
  <si>
    <t>TRAVERSE CINTREE 2571 FORME C1+C1+CHUTE</t>
  </si>
  <si>
    <t>26000</t>
  </si>
  <si>
    <t>*SERRURE AVEC POIGNEE INTEGREE (SS CYL)</t>
  </si>
  <si>
    <t>26001</t>
  </si>
  <si>
    <t>VERROU A LEVIER</t>
  </si>
  <si>
    <t>111747</t>
  </si>
  <si>
    <t>VERROU A LEVIER STREMLER REF.6401.51.0</t>
  </si>
  <si>
    <t>26004</t>
  </si>
  <si>
    <t>CUVETTE FIXE ** ABANDON</t>
  </si>
  <si>
    <t>26005</t>
  </si>
  <si>
    <t>*POIGNEE FIXE EXT.PASSAGE CYLIND</t>
  </si>
  <si>
    <t>26006</t>
  </si>
  <si>
    <t>*POIGNEE FIXE EXTERIEURE ** ABANDAON</t>
  </si>
  <si>
    <t>26007</t>
  </si>
  <si>
    <t>*VERROU A LEVIER AVEC POIGNEE ** ABANDON</t>
  </si>
  <si>
    <t>26008</t>
  </si>
  <si>
    <t>POIGNEE FIXE INTERIEURE ** ABANDON</t>
  </si>
  <si>
    <t>26009</t>
  </si>
  <si>
    <t>CACHE CYLINDRE 10 MM</t>
  </si>
  <si>
    <t>2601</t>
  </si>
  <si>
    <t>DORMANT RECUPERATION MOUSTIQUAIRE (GULF)</t>
  </si>
  <si>
    <t>SR641200</t>
  </si>
  <si>
    <t>TETIERE A ENCASTRER 2 PTS A CROCHET</t>
  </si>
  <si>
    <t>26010</t>
  </si>
  <si>
    <t>TETIERE A ENCASTRER 2 POINTS + 2 GACHES*</t>
  </si>
  <si>
    <t>26010/A</t>
  </si>
  <si>
    <t>TETIERE A ENCASTRER 2 POINTS</t>
  </si>
  <si>
    <t>SR641300</t>
  </si>
  <si>
    <t>TETIERE A ENCASTRER 3 PTS A CROCHET</t>
  </si>
  <si>
    <t>26011</t>
  </si>
  <si>
    <t>TETIERE A ENCASTRER 3 POINTS + 3 GACHES*</t>
  </si>
  <si>
    <t>26011/A</t>
  </si>
  <si>
    <t>TETIERE A ENCASTRER 3 POINTS</t>
  </si>
  <si>
    <t>SR641100</t>
  </si>
  <si>
    <t>TETIERE A ENCASTRER 1 PT A CROCHET</t>
  </si>
  <si>
    <t>26012</t>
  </si>
  <si>
    <t>TETIERE A ENCASTRER 1 POINT + 1 GACHE **</t>
  </si>
  <si>
    <t>26012/A</t>
  </si>
  <si>
    <t>TETIERE A ENCASTRER 1 POINT</t>
  </si>
  <si>
    <t>26015</t>
  </si>
  <si>
    <t>CYLINDRE DE 70 MM** 26017</t>
  </si>
  <si>
    <t>SR4391000</t>
  </si>
  <si>
    <t>CYLINDRE DEPORTE DE 80 MM (50/30) D.E</t>
  </si>
  <si>
    <t>26017</t>
  </si>
  <si>
    <t>CYLINDRE DEPORTE DE 80MM (50/30)</t>
  </si>
  <si>
    <t>SR439104 IDENT.</t>
  </si>
  <si>
    <t>CYL. DEPORTE D.E. 80MM (50/30) IDENTIQUE</t>
  </si>
  <si>
    <t>26018</t>
  </si>
  <si>
    <t>KIT BIASON POUR COULISSANT 2600*SUPPR*</t>
  </si>
  <si>
    <t>26020</t>
  </si>
  <si>
    <t>KIT BIASON POUR COULISSANT 2600*SUPP*</t>
  </si>
  <si>
    <t>26021</t>
  </si>
  <si>
    <t>KIT CHANTIER PR P.F. COUL SERIE S*SUPP*</t>
  </si>
  <si>
    <t>26022</t>
  </si>
  <si>
    <t>KIT CHANTIER PR P.F. COUL SERIE L*SUPP*</t>
  </si>
  <si>
    <t>26023</t>
  </si>
  <si>
    <t>VERROU CHANT.SIMPLE SERIE S AVEC GACHE</t>
  </si>
  <si>
    <t>VERR. CHANTIER SIMPLE AUTO SER.S + GACHE</t>
  </si>
  <si>
    <t>26024</t>
  </si>
  <si>
    <t>VERR.CHANT. SIMPLE AUTO SER.L&amp;S +  GACHE</t>
  </si>
  <si>
    <t>26024/A</t>
  </si>
  <si>
    <t>VERROU SIMPLE AUTOMATIQUE SANS CROCHET</t>
  </si>
  <si>
    <t>26025</t>
  </si>
  <si>
    <t>VERROU SIMPLE MANUEL PR SERIE S + GACHE</t>
  </si>
  <si>
    <t>26025/A</t>
  </si>
  <si>
    <t>VERROU SIMPLE MANUEL SANS CROCHET</t>
  </si>
  <si>
    <t>26025/B</t>
  </si>
  <si>
    <t>CROCHET DE VERROU SERIE 2600S</t>
  </si>
  <si>
    <t>26026</t>
  </si>
  <si>
    <t>VERR.CHANT.SIMPLE MANUEL SER.L&amp;S + GACHE</t>
  </si>
  <si>
    <t>26026/B</t>
  </si>
  <si>
    <t>CROCHET DE VERROU SERIE 2600L ET 3000</t>
  </si>
  <si>
    <t>26028</t>
  </si>
  <si>
    <t>*ANTI FAUSSE MANOEU.PR VERROU (GRIS)2600</t>
  </si>
  <si>
    <t>SEP1513</t>
  </si>
  <si>
    <t>AFM POUR SERIE 2600 S &amp; L (COND. PAR 2)</t>
  </si>
  <si>
    <t>26029</t>
  </si>
  <si>
    <t>*VERROU SIMPLE AUTO + GACHE SER. 2600L&amp;S</t>
  </si>
  <si>
    <t>SEP1626_90</t>
  </si>
  <si>
    <t>VERROU SIMPLE AUTO + GACHE SERIE 2600 L&amp;S</t>
  </si>
  <si>
    <t>26029/A</t>
  </si>
  <si>
    <t>*VER.SIMPLE AUTO.SANS GACHE ET A.F.M **</t>
  </si>
  <si>
    <t>26030</t>
  </si>
  <si>
    <t>*VERROU SIMPLE + GACHE + AFM SER.2600L&amp;S</t>
  </si>
  <si>
    <t>26030/A</t>
  </si>
  <si>
    <t>*VERROU SIMPLE SANS GACHE AVEC A.F.M.**</t>
  </si>
  <si>
    <t>SEP1618_10</t>
  </si>
  <si>
    <t>VERROU SIMPLE MANUEL SS GACHE/SS AFM       REMP 33030</t>
  </si>
  <si>
    <t>SEP1618_90</t>
  </si>
  <si>
    <t>SEP16189005S</t>
  </si>
  <si>
    <t>VERROU SIMPLE MANUEL SS GACHE/SS AFM        REMP 33030</t>
  </si>
  <si>
    <t>26030SC</t>
  </si>
  <si>
    <t>VER.SIMP.+GACHE+AFM 2600L&amp;S PERSONNALISE</t>
  </si>
  <si>
    <t>26031</t>
  </si>
  <si>
    <t>*VERROU DOUBLE+GACHE+AFM SERIE 2600L&amp;S</t>
  </si>
  <si>
    <t>26031/A</t>
  </si>
  <si>
    <t>*VERR. DOUBLE MANUEL SS GACHE+AFM 2600LS</t>
  </si>
  <si>
    <t>SEP1718_10</t>
  </si>
  <si>
    <t>VERROU DOUBLE MANUEL SS GACHE/SS AFM       REMP 33031</t>
  </si>
  <si>
    <t>SEP1718_90</t>
  </si>
  <si>
    <t>SEP1718_95</t>
  </si>
  <si>
    <t>26032</t>
  </si>
  <si>
    <t>*VER.DBLE A CLE AV GAC.&amp; AFM L **26132**</t>
  </si>
  <si>
    <t>26032/A</t>
  </si>
  <si>
    <t>*VERROU A CLES + CYL SERIE L CONDITIONNE</t>
  </si>
  <si>
    <t>COQUILLE DE 26032</t>
  </si>
  <si>
    <t>26032/B</t>
  </si>
  <si>
    <t>*VER.DBLE A CLE SANS GACHE AVEC A.F.M.**</t>
  </si>
  <si>
    <t>SEP 1862 10</t>
  </si>
  <si>
    <t>COQUILLE 26032/26033+GACHE+VIS</t>
  </si>
  <si>
    <t>SEP18609010</t>
  </si>
  <si>
    <t>FERMETURE DOUBLE A CLEF SANS GACHE + AFM S.2600</t>
  </si>
  <si>
    <t>SEP 1862 80</t>
  </si>
  <si>
    <t>COQUILLE 33032/33033+GACHE+VIS</t>
  </si>
  <si>
    <t>26032/C</t>
  </si>
  <si>
    <t>*CYLINDRE DE 26032</t>
  </si>
  <si>
    <t>SEP1962</t>
  </si>
  <si>
    <t>CYLINDRE DE VERROU 26032 SERIE L</t>
  </si>
  <si>
    <t>26032BG</t>
  </si>
  <si>
    <t>*COQUILLE 26032/26033+COND GACHE SS CYL</t>
  </si>
  <si>
    <t>SEP 1865 10</t>
  </si>
  <si>
    <t>COQU. 26032/26033 SS GACHE SS CYL.</t>
  </si>
  <si>
    <t>SEP1865 90</t>
  </si>
  <si>
    <t>SEP 1865 95</t>
  </si>
  <si>
    <t>26032CI</t>
  </si>
  <si>
    <t>CYLINDRE DE 26032 IDENTIQUE</t>
  </si>
  <si>
    <t>SEP 1962 S</t>
  </si>
  <si>
    <t>KIT CANON A CLE IDENTIQUE + VIS</t>
  </si>
  <si>
    <t>26033</t>
  </si>
  <si>
    <t>*VERROU A CLES SERIES S +GACHE **26123**</t>
  </si>
  <si>
    <t>VERROU A CLES SERIES "S"</t>
  </si>
  <si>
    <t>26033/A</t>
  </si>
  <si>
    <t>*VERROU A CLES SERIES S</t>
  </si>
  <si>
    <t>VERROU A CLES SERIE S</t>
  </si>
  <si>
    <t>26033/B</t>
  </si>
  <si>
    <t>*VER.DOUBL.CLE SS GACHE AVEC AFM SERIE S</t>
  </si>
  <si>
    <t>CYLINDRE DE 26033</t>
  </si>
  <si>
    <t>26033/C</t>
  </si>
  <si>
    <t>*CYLINDRE DE 26033 SERIE S</t>
  </si>
  <si>
    <t>SEP1963</t>
  </si>
  <si>
    <t>CYLINDRE DE VERROU 26033 SERIE S</t>
  </si>
  <si>
    <t>26033CI</t>
  </si>
  <si>
    <t>CYLINDRE DE 26033 IDENTIQUE</t>
  </si>
  <si>
    <t>SEP 1963 S</t>
  </si>
  <si>
    <t>26034</t>
  </si>
  <si>
    <t>VERROU SIMPLE AUTOMATIQUE 2600 S **SUPP</t>
  </si>
  <si>
    <t>26035</t>
  </si>
  <si>
    <t>*VERROU + POIGNEE TIRAGE EXT AVEC GACHE</t>
  </si>
  <si>
    <t>SEP1722_10</t>
  </si>
  <si>
    <t>FERM. POIGNEE SAXO CONDIT.+ GACHE</t>
  </si>
  <si>
    <t>SEP1722_90</t>
  </si>
  <si>
    <t>FERM. POIGNEE SAXO COND.+ GACHE</t>
  </si>
  <si>
    <t>SEP1722_95</t>
  </si>
  <si>
    <t>26035/A</t>
  </si>
  <si>
    <t>*VERROU + POIGNEE TIRAGE EXT</t>
  </si>
  <si>
    <t>SEP1723_10</t>
  </si>
  <si>
    <t>VERROU DOUBLE+P.TIRAGE EXT SS GACHE/SS AFM</t>
  </si>
  <si>
    <t>SEP1723_90</t>
  </si>
  <si>
    <t>SEP1723_95</t>
  </si>
  <si>
    <t>SFC 8003</t>
  </si>
  <si>
    <t>GACHE + 2 VIS EN SACHET               AMORT41000/152000=0,27</t>
  </si>
  <si>
    <t>26036</t>
  </si>
  <si>
    <t>GACHE DE VERROU + VIS</t>
  </si>
  <si>
    <t>*GACHE DE VERROU + VIS  //SUPP</t>
  </si>
  <si>
    <t>COLORIS NOIR / SANS VIS                    41000/152000=0,29</t>
  </si>
  <si>
    <t>26036/A</t>
  </si>
  <si>
    <t>*GACHE PR VERROU SUR DORMANT PERIPHERIQ.</t>
  </si>
  <si>
    <t>26036S</t>
  </si>
  <si>
    <t>GACHE DE VERROU (VENDUE AVEC VERROU)</t>
  </si>
  <si>
    <t>34960582_P1</t>
  </si>
  <si>
    <t>TAPPO PVC DIAMETRE 12 MM GRIGIO  0,02 EUROS</t>
  </si>
  <si>
    <t>0349600500000</t>
  </si>
  <si>
    <t>BOUCHON PVC DIAMETRE 12 MM GRIS</t>
  </si>
  <si>
    <t>26037</t>
  </si>
  <si>
    <t>BOUCHON DE 11,5 MM</t>
  </si>
  <si>
    <t>34960582_83</t>
  </si>
  <si>
    <t>TAPPO PVC DIAMETRE 12 MM BIANCO    0,02 EUROS</t>
  </si>
  <si>
    <t>0349603200000</t>
  </si>
  <si>
    <t>BOUCHON PVC DIAMETRE 12 MM BLANC</t>
  </si>
  <si>
    <t>3496_83</t>
  </si>
  <si>
    <t>34960582_88</t>
  </si>
  <si>
    <t>TAPPO PVC DIAMETRE 12 MM NERO   0,01 EUROS</t>
  </si>
  <si>
    <t>3496</t>
  </si>
  <si>
    <t>BOUCHON PVC DIAMETRE 12 MM NOIR</t>
  </si>
  <si>
    <t>3496_88</t>
  </si>
  <si>
    <t>26038</t>
  </si>
  <si>
    <t>PIECE ETANCHEITE CENTRALE 2600S</t>
  </si>
  <si>
    <t>SJ5018 NOIR</t>
  </si>
  <si>
    <t>BUTEE ADHESIVE EPAISSEUR 6 MM              REMPLACE LE 3039</t>
  </si>
  <si>
    <t>26039</t>
  </si>
  <si>
    <t>BUTEE ADHESIVE EPAISSEUR 6 MM SERIE S</t>
  </si>
  <si>
    <t>2604/23</t>
  </si>
  <si>
    <t>POINCON USINAGE VERROU AVEC SOCLE KIT 23</t>
  </si>
  <si>
    <t>2604/24</t>
  </si>
  <si>
    <t>26040</t>
  </si>
  <si>
    <t>*POIGNEE A PINCER + FIXAT *SUPP*</t>
  </si>
  <si>
    <t>26040/A</t>
  </si>
  <si>
    <t>*POIGNEE A PINCER SERIES L ET 3000</t>
  </si>
  <si>
    <t>26040/B</t>
  </si>
  <si>
    <t>FIXATION PR POIG PINCER 2(M5X20C+3038)</t>
  </si>
  <si>
    <t>26041</t>
  </si>
  <si>
    <t>*POIG.PINCER &amp; GACHE VTX FACE ** ABANDON</t>
  </si>
  <si>
    <t>26041/A</t>
  </si>
  <si>
    <t>*POIG.PINCER &amp; GACHE VTX FACE A FACE</t>
  </si>
  <si>
    <t>26042</t>
  </si>
  <si>
    <t>*PGNEE A PINCER SERIE S +FIX.** ABANDON</t>
  </si>
  <si>
    <t>26042/A</t>
  </si>
  <si>
    <t>*POIGNEE A PINCER SERIE S</t>
  </si>
  <si>
    <t>POIGNEE A PINCER SERIE S</t>
  </si>
  <si>
    <t>26043</t>
  </si>
  <si>
    <t>*GACHE PGNEE A PIN+FIX S.L&amp;3000**ABANDON</t>
  </si>
  <si>
    <t>GACHE POIGNEE A PINCER+FIX. SER.L &amp; 3000</t>
  </si>
  <si>
    <t>26043/A</t>
  </si>
  <si>
    <t>*GACHE PR POIGNEE A PINCER SERIES L&amp;3000</t>
  </si>
  <si>
    <t>GACHE PR POIGNEE A PINCER SER. L &amp; 3000</t>
  </si>
  <si>
    <t>26043/B</t>
  </si>
  <si>
    <t>*FIXATION POUR GACHE DE POIGNEE A PINCER</t>
  </si>
  <si>
    <t>2180S</t>
  </si>
  <si>
    <t>FERMETURE 3 POINTS A CREMONE</t>
  </si>
  <si>
    <t>26045</t>
  </si>
  <si>
    <t>*FERMETURE 3 POINTS A CREMONE</t>
  </si>
  <si>
    <t>26047</t>
  </si>
  <si>
    <t>CONDITIONNES PAR 2                             COND 0,19</t>
  </si>
  <si>
    <t>*BOUCHON PR LIAISON 4 VTX **26147**</t>
  </si>
  <si>
    <t>26048</t>
  </si>
  <si>
    <t>*VERROU SIMPLE A BASCULE SERIE 2600 L</t>
  </si>
  <si>
    <t>26049</t>
  </si>
  <si>
    <t>*VERROU SIMPLE A BASCULE SERIE 2600 S</t>
  </si>
  <si>
    <t>26050</t>
  </si>
  <si>
    <t>VERROU MULTI-POINTS SIMPLE A BASCULE</t>
  </si>
  <si>
    <t>26051</t>
  </si>
  <si>
    <t>ETANCHEITE CENTRALE</t>
  </si>
  <si>
    <t>26051 VRAC</t>
  </si>
  <si>
    <t>33051/A+26051/A+ 4 VIS T8X16FA (VRAC)</t>
  </si>
  <si>
    <t>PF21.04054</t>
  </si>
  <si>
    <t>33051/A+26051/A +4 VIS T8X16FA (VRAC)</t>
  </si>
  <si>
    <t>26051/A</t>
  </si>
  <si>
    <t>SUPPORT D'ETANCHEITE CENTRALE</t>
  </si>
  <si>
    <t>26051I</t>
  </si>
  <si>
    <t>ETANCHEITE CENTRALE INDUS</t>
  </si>
  <si>
    <t>26052</t>
  </si>
  <si>
    <t>KIT BIASON POUR COULISSANT 2600</t>
  </si>
  <si>
    <t>26053</t>
  </si>
  <si>
    <t>26054</t>
  </si>
  <si>
    <t>BOUCHONS POUR MONTANT D'ACCROCHAGE</t>
  </si>
  <si>
    <t>19300009</t>
  </si>
  <si>
    <t>CARTON 500 JEUX (26054A X2 +26054B+26054H)</t>
  </si>
  <si>
    <t>26054DE</t>
  </si>
  <si>
    <t>BOUCHON PR MONTANT D'ACCROCHAGE NON COND</t>
  </si>
  <si>
    <t>26055</t>
  </si>
  <si>
    <t>BOUCHONS POUR MONTANT DE TETE</t>
  </si>
  <si>
    <t>CARTON DE 400 JEUX (26055 = 1 HT + 1 BAS)</t>
  </si>
  <si>
    <t>26055DE</t>
  </si>
  <si>
    <t>BOUCHON POUR MONTANT DE TETE   EN VRAC</t>
  </si>
  <si>
    <t>26058</t>
  </si>
  <si>
    <t>EN VRAC</t>
  </si>
  <si>
    <t>GUIDE CENTRAGE MONTANT DE TETE SERIE L</t>
  </si>
  <si>
    <t>26058/1</t>
  </si>
  <si>
    <t>GUIDE CENT MONT TETE SER.S X 20</t>
  </si>
  <si>
    <t>26058/2</t>
  </si>
  <si>
    <t>GUIDE CENT MONT TETE SER.S X 100</t>
  </si>
  <si>
    <t>26059</t>
  </si>
  <si>
    <t>KIT ECO COULISSANT EXPORT *SUPP*</t>
  </si>
  <si>
    <t>26060</t>
  </si>
  <si>
    <t>PIECES D'ETANCHEITE POUR RAIL 2636</t>
  </si>
  <si>
    <t>26061</t>
  </si>
  <si>
    <t>EMBOUT DE RAIL 2681</t>
  </si>
  <si>
    <t>26062</t>
  </si>
  <si>
    <t>KIT BIASON PR COULISSANT 2600 *SUPP*</t>
  </si>
  <si>
    <t>26063</t>
  </si>
  <si>
    <t>KIT BIASON POUR COULISSANT 2600 *SUPP*</t>
  </si>
  <si>
    <t>26065</t>
  </si>
  <si>
    <t>26066</t>
  </si>
  <si>
    <t>FERMETURE 3 PTS CUVETTE BASCULE + GACHES</t>
  </si>
  <si>
    <t>26067</t>
  </si>
  <si>
    <t>26068</t>
  </si>
  <si>
    <t>FERMETURE 3 PTS AVEC CREMONE ET GACHES</t>
  </si>
  <si>
    <t>26070</t>
  </si>
  <si>
    <t>KIT COULISS 2 PTS AVEC POIGNEE OUVERTE</t>
  </si>
  <si>
    <t>26071</t>
  </si>
  <si>
    <t>KIT COULISSANT 2 PTS POIGNEE COQUILLE</t>
  </si>
  <si>
    <t>26072</t>
  </si>
  <si>
    <t>KIT COULISSANT 2 PTS AVEC CUVETTES</t>
  </si>
  <si>
    <t>26073</t>
  </si>
  <si>
    <t>KIT COULISSANT 1 POINT (SPECIAL B)*SUPP*</t>
  </si>
  <si>
    <t>26074</t>
  </si>
  <si>
    <t>POIGNEE DE TIRAGE INTERIEURE</t>
  </si>
  <si>
    <t>26075</t>
  </si>
  <si>
    <t>POIGNEE DE TIRAGE EXTERIEURE</t>
  </si>
  <si>
    <t>26076</t>
  </si>
  <si>
    <t>GACHE DE VERROU AVEC VIS</t>
  </si>
  <si>
    <t>049900009SP</t>
  </si>
  <si>
    <t>KIT CROCHET &amp; GACHE PR SERIE S           REMP 26036P&amp;G4990/S</t>
  </si>
  <si>
    <t>26078</t>
  </si>
  <si>
    <t>KIT CROCHET &amp; GACHE PR SERIE 2600S</t>
  </si>
  <si>
    <t>049920009SP</t>
  </si>
  <si>
    <t>KIT CROCHET &amp; GACHE PR 2600 L            REMP 26036P&amp;G4992/L</t>
  </si>
  <si>
    <t>26079</t>
  </si>
  <si>
    <t>KIT CROCHET &amp; GACHE PR SERIE 2600L</t>
  </si>
  <si>
    <t>26080</t>
  </si>
  <si>
    <t>26080I</t>
  </si>
  <si>
    <t>CUVETTE SIMPLE INTERIEURE COND INDUSTRIE</t>
  </si>
  <si>
    <t>26081</t>
  </si>
  <si>
    <t>CUVETTE SIMPLE EXTERIEURE</t>
  </si>
  <si>
    <t>26082</t>
  </si>
  <si>
    <t>POIGNEE EXTERIEURE A CLEF</t>
  </si>
  <si>
    <t>26085</t>
  </si>
  <si>
    <t>KIT GACHE 26036+CROCHET 26085C S2600L</t>
  </si>
  <si>
    <t>26085C</t>
  </si>
  <si>
    <t>CROCHET POUR SERIE 2600 L</t>
  </si>
  <si>
    <t>26086</t>
  </si>
  <si>
    <t>KIT CROCHET 26086C+GACHE 26036 PR 2600 S</t>
  </si>
  <si>
    <t>26086C</t>
  </si>
  <si>
    <t>CROCHET POUR SERIE 2600 S</t>
  </si>
  <si>
    <t>26087</t>
  </si>
  <si>
    <t>KIT CROCH+GACHE DORM CPE DRTE OUV 2600 L</t>
  </si>
  <si>
    <t>26090</t>
  </si>
  <si>
    <t>SEPBSM0100</t>
  </si>
  <si>
    <t>26090I</t>
  </si>
  <si>
    <t>BLOC SERRURE MANUEL COND INDUSTRIEL</t>
  </si>
  <si>
    <t>SEPBSM0100I</t>
  </si>
  <si>
    <t>BLOC SERRURE MANUEL COND. INDUSTRIEL          CARTON DE 100</t>
  </si>
  <si>
    <t>26091</t>
  </si>
  <si>
    <t>26091I</t>
  </si>
  <si>
    <t>BLOC SERRURE AUTOMATIQUE COND INDUSTRIEL</t>
  </si>
  <si>
    <t>26092</t>
  </si>
  <si>
    <t>FACE AVANT INTERIEURE</t>
  </si>
  <si>
    <t>SEPFAI01 12</t>
  </si>
  <si>
    <t>FACE AVANT INTERIEURE                           CARTON DE 50</t>
  </si>
  <si>
    <t>SEPFAI01_99</t>
  </si>
  <si>
    <t>RAL GRANITÉ</t>
  </si>
  <si>
    <t>SEPFAI01_90</t>
  </si>
  <si>
    <t>SEPFAI01_95</t>
  </si>
  <si>
    <t>SEPFAI01_25</t>
  </si>
  <si>
    <t>FACE AVANT INT./ CHAMPAGNE ANODIC(DUPONT POWDER 20101000200)</t>
  </si>
  <si>
    <t>SEPFAI01_96</t>
  </si>
  <si>
    <t>SEPFAI01_PLATUM</t>
  </si>
  <si>
    <t>FACE AVANT INTERIEURE "PLATINIUM"</t>
  </si>
  <si>
    <t>SEPFAI01_G2900S</t>
  </si>
  <si>
    <t>SEPFAI01_20</t>
  </si>
  <si>
    <t>26092I</t>
  </si>
  <si>
    <t>FACE AVANT INTERIEURE CONDIT INDUSTRIEL</t>
  </si>
  <si>
    <t>SEPFAI0112I</t>
  </si>
  <si>
    <t>IPRFAI01_99</t>
  </si>
  <si>
    <t>SEPFAI0190I</t>
  </si>
  <si>
    <t>SEPFAI0195I</t>
  </si>
  <si>
    <t>26093</t>
  </si>
  <si>
    <t>FACE AVANT DEMI LUNE</t>
  </si>
  <si>
    <t>SEPFAD01 12</t>
  </si>
  <si>
    <t>FACE AVANT DEMI-LUNE                            CARTON DE 50</t>
  </si>
  <si>
    <t>SEPFAD01_99</t>
  </si>
  <si>
    <t>FACE AVANT DEMI-LUNE</t>
  </si>
  <si>
    <t>SEPFAD01_90</t>
  </si>
  <si>
    <t>SEPFAD01_95</t>
  </si>
  <si>
    <t>SEPFAD01_96</t>
  </si>
  <si>
    <t>26094</t>
  </si>
  <si>
    <t>POIGNEE OUVERTE MANUELLE</t>
  </si>
  <si>
    <t>SEPPOM01 12</t>
  </si>
  <si>
    <t>POIGNEE OUVERTE MANUELLE                        CARTON DE 25</t>
  </si>
  <si>
    <t>SEPPOM01_99</t>
  </si>
  <si>
    <t>SEPPOM01_R1015</t>
  </si>
  <si>
    <t>POIGNÉE OUVERTE MANUELLE</t>
  </si>
  <si>
    <t>SEPPOM01_90</t>
  </si>
  <si>
    <t>SEPPOM01_95</t>
  </si>
  <si>
    <t>POIGNEE OUVERTE MANUELLE "CHAMPAGNE ANODIC"</t>
  </si>
  <si>
    <t>SEPPOM01_96</t>
  </si>
  <si>
    <t>SEPPOM01_G2900S</t>
  </si>
  <si>
    <t>SEPPOM01_7016GR</t>
  </si>
  <si>
    <t>SEPPOM01_12</t>
  </si>
  <si>
    <t>SEPPOM0112C</t>
  </si>
  <si>
    <t>POIGNÉE OUVERTE MANUEL. FINITION CARESSE</t>
  </si>
  <si>
    <t>SEPPOM01 1015 C</t>
  </si>
  <si>
    <t>SEPPOM0195C</t>
  </si>
  <si>
    <t>SEPPPM01_32</t>
  </si>
  <si>
    <t>POIGNÉE PRESTIGE MANUEL."VIEUX BRONZE"</t>
  </si>
  <si>
    <t>26095</t>
  </si>
  <si>
    <t>POIGNEE OUVERTE PRESTIGE (PLATINIUM)</t>
  </si>
  <si>
    <t>SEPPPM01 33</t>
  </si>
  <si>
    <t>POIGNÉE PRESTIGE MANUEL."PLATINIUM"</t>
  </si>
  <si>
    <t>POIGNEE OUVERTE PRESTIGE</t>
  </si>
  <si>
    <t>SEPPPM01 32</t>
  </si>
  <si>
    <t>POIGNEE PRESTIGE MANUEL."VIEUX BRONZE"</t>
  </si>
  <si>
    <t>SEPPPM0131</t>
  </si>
  <si>
    <t>POIGNEE PRESTIGE MANUEL."TITANE"</t>
  </si>
  <si>
    <t>26096</t>
  </si>
  <si>
    <t>POIGNEE OUVERTE FIXE</t>
  </si>
  <si>
    <t>SEPPOF02 12</t>
  </si>
  <si>
    <t>POIGNEE OUVERTE FIXE                            CARTON DE 25</t>
  </si>
  <si>
    <t>SEPPOF02_99</t>
  </si>
  <si>
    <t>POIGNEE OUVERTE FIXE                       (9,96 À L'UNITÉ)</t>
  </si>
  <si>
    <t>POIGNEE OUVERTE FIXE RAL.1015 SATINÉ</t>
  </si>
  <si>
    <t>SEPPOF02_90</t>
  </si>
  <si>
    <t>SEPPOF02_95</t>
  </si>
  <si>
    <t>SEPPOF02</t>
  </si>
  <si>
    <t>SEPPOF02_96</t>
  </si>
  <si>
    <t>SEPPOF02PLATUM</t>
  </si>
  <si>
    <t>POIGNEE OUVERTE FIXE "PLATINIUM"</t>
  </si>
  <si>
    <t>SEPPOF02_20</t>
  </si>
  <si>
    <t>SEPPPF02_32</t>
  </si>
  <si>
    <t>POIGNEE PRESTIGE FIXE (VIEUX BRONZE)</t>
  </si>
  <si>
    <t>26097</t>
  </si>
  <si>
    <t>SEPPPF0233</t>
  </si>
  <si>
    <t>POIGNÉE PRESTIGE FIXE "PLATINIUM"</t>
  </si>
  <si>
    <t>POIGNEE PRESTIGE FIXE</t>
  </si>
  <si>
    <t>SEPPPF02 32</t>
  </si>
  <si>
    <t>POIGNEE PRESTIGE FIXE "VIEUX BRONZE"</t>
  </si>
  <si>
    <t>SEPPPF0231</t>
  </si>
  <si>
    <t>POIGNEE PRESTIGE FIXE "TITANE"</t>
  </si>
  <si>
    <t>26098</t>
  </si>
  <si>
    <t>POIGNEE COQUILLE MANUELLE</t>
  </si>
  <si>
    <t>SEPPCM01 12</t>
  </si>
  <si>
    <t>POIGNEE COQUILLE MANUELLE              3,55 PAR CARTON DE 50</t>
  </si>
  <si>
    <t>SEPPCM01_99</t>
  </si>
  <si>
    <t>POIGNEE COQUILLE MANUELLE                       CARTON DE 50</t>
  </si>
  <si>
    <t>SEPPCM01_90</t>
  </si>
  <si>
    <t>2698</t>
  </si>
  <si>
    <t>SEPPCM01_95</t>
  </si>
  <si>
    <t>SEPPCM01_CHAM</t>
  </si>
  <si>
    <t>SEPPCM01_96</t>
  </si>
  <si>
    <t>SEPPCM01_PLATUM</t>
  </si>
  <si>
    <t>POIGNÉE COQUILLE MANUELLE "PLATINIUM"</t>
  </si>
  <si>
    <t>SEPPCM01_20</t>
  </si>
  <si>
    <t>SEPPCM01_12</t>
  </si>
  <si>
    <t>26099</t>
  </si>
  <si>
    <t>POIGNEE COQUILLE FIXE</t>
  </si>
  <si>
    <t>SEPPCF01 12</t>
  </si>
  <si>
    <t>SEPPCF01_99</t>
  </si>
  <si>
    <t>POIGNEE COQUILLE FIXE                           CARTON DE 50</t>
  </si>
  <si>
    <t>SEPPCF01_90</t>
  </si>
  <si>
    <t>SEPPCF01_95</t>
  </si>
  <si>
    <t>SEPPCF01_CHAM</t>
  </si>
  <si>
    <t>SEPPCF01_96</t>
  </si>
  <si>
    <t>SEPPCF01_33</t>
  </si>
  <si>
    <t>POIGNEE COQUILLE FIXE "PLATINIUM"</t>
  </si>
  <si>
    <t>SEPPCF01_20</t>
  </si>
  <si>
    <t>SEPPCF01_12</t>
  </si>
  <si>
    <t>26100</t>
  </si>
  <si>
    <t>SEPPEC01 12</t>
  </si>
  <si>
    <t>POIGNEE EXTERIEURE A CLEF                       CARTON DE 20</t>
  </si>
  <si>
    <t>SEPPEC01_99</t>
  </si>
  <si>
    <t>SEPPEC01_15</t>
  </si>
  <si>
    <t>POIGNÉE EXTÉRIEURE À CLEF</t>
  </si>
  <si>
    <t>SEPPEC01_90</t>
  </si>
  <si>
    <t>SEPPEC01_95</t>
  </si>
  <si>
    <t>SEPPEC01_96</t>
  </si>
  <si>
    <t>SEPPEC01_33</t>
  </si>
  <si>
    <t>POIGNÉE EXTÉRIEURE À CLÉ PLATINIUM</t>
  </si>
  <si>
    <t>SEPPEC01_20</t>
  </si>
  <si>
    <t>SEPPEC01_12</t>
  </si>
  <si>
    <t>26102</t>
  </si>
  <si>
    <t>POIGNEE EXTERIEURE A CLEF S'ENTROUVRANT</t>
  </si>
  <si>
    <t>SEPPES01 12</t>
  </si>
  <si>
    <t>SEPPES01_99</t>
  </si>
  <si>
    <t>SEPPES01_90</t>
  </si>
  <si>
    <t>SEPPES01_95</t>
  </si>
  <si>
    <t>POIGNEE EXTERIEURE A CLEF S'ENTROUVRANT    (A L'UNITÉ=16,80)</t>
  </si>
  <si>
    <t>SEPPES01_CHAM</t>
  </si>
  <si>
    <t>POIGNÉE EXTÉRIEURE À CLEF S'ENTROUVRANT</t>
  </si>
  <si>
    <t>POIGNÉE EXTÉRIEURE À CLÉ S'ENTROUVRANT</t>
  </si>
  <si>
    <t>26103</t>
  </si>
  <si>
    <t>FERRURE 1 POINT ECO ET GACHE</t>
  </si>
  <si>
    <t>26104</t>
  </si>
  <si>
    <t>TRINGLE 2 PTS A GLISSER GACHE &amp; CENTREUR</t>
  </si>
  <si>
    <t>SEPS2G0210</t>
  </si>
  <si>
    <t>TRINGLE 2 PTS A GLISSER GACHE &amp; CENTREUR        CARTON DE 25</t>
  </si>
  <si>
    <t>26104I</t>
  </si>
  <si>
    <t>TRINGLE 2PTS A GLISSER GACHE&amp;CENTR INDUS</t>
  </si>
  <si>
    <t>SEPS3G0210</t>
  </si>
  <si>
    <t>SERR. 3 PTS A GLISSER +2 GACHES +CENTREUR</t>
  </si>
  <si>
    <t>26106</t>
  </si>
  <si>
    <t>PACK VERROU 2600L(CROC GACHE AFM CENTR)</t>
  </si>
  <si>
    <t>PACK VERROU 2600L(CROC GACHE AFM CENTR) UR)</t>
  </si>
  <si>
    <t>SEPPAK0210</t>
  </si>
  <si>
    <t>PAK VERROU 2600(CROCHET GACHE AFM CENTREUR)</t>
  </si>
  <si>
    <t>26107</t>
  </si>
  <si>
    <t>TRINGLE 3EME POINT A GLISSER</t>
  </si>
  <si>
    <t>TRINGLE 3EME POINT A GLISSER            UR)</t>
  </si>
  <si>
    <t>SEPT3G0210</t>
  </si>
  <si>
    <t>TRINGLE 3 EME POINT A GLISSER AVEC GACHE        CARTON DE 25</t>
  </si>
  <si>
    <t>26108</t>
  </si>
  <si>
    <t>PACK CROCHET GACHE AFM POUR 2600S</t>
  </si>
  <si>
    <t>PACK CROCHET GACHE AFM POUR 2600S       UR)</t>
  </si>
  <si>
    <t>26109</t>
  </si>
  <si>
    <t>POIGNEE COQUILLE FIXE 2600S</t>
  </si>
  <si>
    <t>POIGNEE COQUILLE FIXE 2600S             UR)</t>
  </si>
  <si>
    <t>26110</t>
  </si>
  <si>
    <t>BUTEE CENTREUR PR 2600L/2600S ET 3000</t>
  </si>
  <si>
    <t>BUTEE CENTREUR PR 2600L/2600S ET 3000   UR)</t>
  </si>
  <si>
    <t>SEPCEN0100</t>
  </si>
  <si>
    <t>BUTEE CENTREUR POUR 2600L &amp; 3000</t>
  </si>
  <si>
    <t>26123</t>
  </si>
  <si>
    <t>*VERROU DOUBLE A CLES+GACHE+AFM SERIE S</t>
  </si>
  <si>
    <t>*VERROU DOUBLE A CLES+GACHE+AFM SERIE S UR)</t>
  </si>
  <si>
    <t>VERROU DOUBLE A CLES+GACHE+AFM SERIE S</t>
  </si>
  <si>
    <t>VERROU DOUBLE A CLES+GACHE+AFM SERIE S  UR)</t>
  </si>
  <si>
    <t>26124</t>
  </si>
  <si>
    <t>TRINGLE 2 PTS GACHE &amp; CENTREUR 2600 S</t>
  </si>
  <si>
    <t>TRINGLE 2 PTS GACHE &amp; CENTREUR 2600 S   UR)</t>
  </si>
  <si>
    <t>26125</t>
  </si>
  <si>
    <t>*VERROU A CLES + GACHE + AFM SERIE L</t>
  </si>
  <si>
    <t>*VERROU A CLES + GACHE + AFM SERIE L    UR)</t>
  </si>
  <si>
    <t>26126</t>
  </si>
  <si>
    <t>PAK VERROU 2600S (CROCH,GACHE,AFM,CENTR)</t>
  </si>
  <si>
    <t>PAK VERROU 2600S (CROCH,GACHE,AFM,CENTR)UR)</t>
  </si>
  <si>
    <t>26127</t>
  </si>
  <si>
    <t>TRINGLE 3EME PT A GLISSER 2600 S</t>
  </si>
  <si>
    <t>TRINGLE 3EME PT A GLISSER 2600 S        UR)</t>
  </si>
  <si>
    <t>26129</t>
  </si>
  <si>
    <t>*VERROU SIMPLE AUTO+GACHE SERIE L</t>
  </si>
  <si>
    <t>*VERROU SIMPLE AUTO+GACHE SERIE L       UR)</t>
  </si>
  <si>
    <t>2613</t>
  </si>
  <si>
    <t>*DORMANT PERIPHERIQUE DE 80 MM **ABAND**</t>
  </si>
  <si>
    <t>8088</t>
  </si>
  <si>
    <t>A MODIFIER</t>
  </si>
  <si>
    <t>26130</t>
  </si>
  <si>
    <t>*VERROU SIMPLE MANUEL + GACHE + AFM</t>
  </si>
  <si>
    <t>16130</t>
  </si>
  <si>
    <t>SEP1670 10</t>
  </si>
  <si>
    <t>VERROU SIMPLE MANUEL SS GACHE/PENE/AFM      ANN/REMP 26030/A</t>
  </si>
  <si>
    <t>26130/B</t>
  </si>
  <si>
    <t>*VERROU COULISSANT SEUL</t>
  </si>
  <si>
    <t>SEP1670 90</t>
  </si>
  <si>
    <t>SEP1670 95</t>
  </si>
  <si>
    <t>26130/D</t>
  </si>
  <si>
    <t>*CROCHET DE COULISSANT POUR 3000  (LG40)</t>
  </si>
  <si>
    <t>SEP1281</t>
  </si>
  <si>
    <t>PENE SEUL PR S.3000 DUOTH. LG 40 COUDE 0,5</t>
  </si>
  <si>
    <t>26130/L</t>
  </si>
  <si>
    <t>*CROCHET DE COULISSANT POUR 2600L (LG34)</t>
  </si>
  <si>
    <t>SEP1280/2600L</t>
  </si>
  <si>
    <t>PENE SEUL POUR S.2600"L" LG 34 COUDE 1,5</t>
  </si>
  <si>
    <t>SEP1264/2600"S"</t>
  </si>
  <si>
    <t>PENE SEUL POUR S.2600"S" LG 34 COUDE 2</t>
  </si>
  <si>
    <t>26130BI</t>
  </si>
  <si>
    <t>*VERROU MANUEL + GACHE SANS AFM</t>
  </si>
  <si>
    <t>26130SC</t>
  </si>
  <si>
    <t>*VER.SIMP.MANUEL+GACHE+AFM SER.L PERSON</t>
  </si>
  <si>
    <t>26131</t>
  </si>
  <si>
    <t>*VERROU DOUBLE MANUEL + GACHE + AFM</t>
  </si>
  <si>
    <t>26131/B</t>
  </si>
  <si>
    <t>*VERROU DOUBLE COULISSANT SEUL</t>
  </si>
  <si>
    <t>SEP1760 10</t>
  </si>
  <si>
    <t>VERROU DOUBLE MANUEL SS GACHE/PENE/AFM      ANN/REMP 26031/A</t>
  </si>
  <si>
    <t>SEP1760 90</t>
  </si>
  <si>
    <t>VERROU DOUBLE MANUEL SS GACHE/PENE/AFM     ANN/REMP 26031/A</t>
  </si>
  <si>
    <t>SEP1760 95</t>
  </si>
  <si>
    <t>26132</t>
  </si>
  <si>
    <t>*VERROU DOUBLE A CLES+GACHE+AFM SERIE L</t>
  </si>
  <si>
    <t>SEP1857 10</t>
  </si>
  <si>
    <t>VERROU DBLE CLE+CYL"L" SS GACHE/PENE/AFM A/R 26032BG+26032/C</t>
  </si>
  <si>
    <t>SEP1857 90</t>
  </si>
  <si>
    <t>SEP1857 95</t>
  </si>
  <si>
    <t>SEP1858 10</t>
  </si>
  <si>
    <t>VERROU DBLE CLE+CYL"S" SS GACHE/PENE/AFM A/R 26032BG+26033/C</t>
  </si>
  <si>
    <t>SEP1858 90</t>
  </si>
  <si>
    <t>SEP1858 95</t>
  </si>
  <si>
    <t>VERROU DBLE CLE+CYL"S" SSGACHE/PENE/AFM  A/R 26032BG+26033/C</t>
  </si>
  <si>
    <t>26135</t>
  </si>
  <si>
    <t>*VERROU+POIGNEE EXT+GACHE+AFM S2600L3000</t>
  </si>
  <si>
    <t>SEP1761 10</t>
  </si>
  <si>
    <t>VERROU DBLE+POIGN.EXT SS GACHE/PENE/AFM     ANN/REMP 33035/A</t>
  </si>
  <si>
    <t>SEP1761 90</t>
  </si>
  <si>
    <t>SEP1761 95</t>
  </si>
  <si>
    <t>26136</t>
  </si>
  <si>
    <t>SEPGZG0110</t>
  </si>
  <si>
    <t>53010582_00</t>
  </si>
  <si>
    <t>GALET DBLE REGL BAGUE AIGU ROULETTE INOX  REMPL 26432/38/39</t>
  </si>
  <si>
    <t>26139</t>
  </si>
  <si>
    <t>*GALET DBLE REGL AIGU INOX/REPL**33169**</t>
  </si>
  <si>
    <t>26139C</t>
  </si>
  <si>
    <t>CHARIOT DOUBLE RLMT AIGUI.RLTTE INOX</t>
  </si>
  <si>
    <t>26139I</t>
  </si>
  <si>
    <t>GALET DBLE REGL AIGUILLE RLETTE INOX IND</t>
  </si>
  <si>
    <t>5301A0582_00</t>
  </si>
  <si>
    <t>GALET BOUBLE REGLABLE ROULETTE NYLON        REMPL 26436/440</t>
  </si>
  <si>
    <t>26140</t>
  </si>
  <si>
    <t>GALET DOUBLE REGL.ROUL NYLON*REMP/33170*</t>
  </si>
  <si>
    <t>26140I</t>
  </si>
  <si>
    <t>GALET DOUBLE REGLABLE ROULETTE NYLON IND</t>
  </si>
  <si>
    <t>5301B0582_00</t>
  </si>
  <si>
    <t>GALET DBLE REGL BAGUE AIGU ROUL NYLON       REMPL 26443/441</t>
  </si>
  <si>
    <t>26141</t>
  </si>
  <si>
    <t>GALET DBLE REGL AIGUI NYLON*REMP/33171*</t>
  </si>
  <si>
    <t>26141I</t>
  </si>
  <si>
    <t>GALET DBLE REGL AIGUILL RLETTE NYLON IND</t>
  </si>
  <si>
    <t>26144</t>
  </si>
  <si>
    <t>BOUCHON CACHE VIS PR MONTANT ACCROCHAGE</t>
  </si>
  <si>
    <t>26144/1</t>
  </si>
  <si>
    <t>26144/2</t>
  </si>
  <si>
    <t>BOUCHON CACHE VIS MONTANT ACCROCHAGE</t>
  </si>
  <si>
    <t>26147</t>
  </si>
  <si>
    <t>BOUCHON POUR LIAISON VANTAUX FACE A FACE</t>
  </si>
  <si>
    <t>2615</t>
  </si>
  <si>
    <t>*RECOUV CARRELAGE 2603/2613 **-&gt;EP**</t>
  </si>
  <si>
    <t>26164</t>
  </si>
  <si>
    <t>PAIRE DE BOUCHONS PR MONTANT 2663</t>
  </si>
  <si>
    <t>2617</t>
  </si>
  <si>
    <t>DORMANT PERIPHERIQUE 2 RAILS</t>
  </si>
  <si>
    <t>11213</t>
  </si>
  <si>
    <t>LAQUE RAL.9010 EP.80 MICRONS/BRILLANCE 80%</t>
  </si>
  <si>
    <t>2618</t>
  </si>
  <si>
    <t>DORMANT PERIPHERIQUE AVEC RECOUVREMENT</t>
  </si>
  <si>
    <t>11212</t>
  </si>
  <si>
    <t>2618M</t>
  </si>
  <si>
    <t>DORMANT PERIPHERIQUE A RECOUVT MODIFIE</t>
  </si>
  <si>
    <t>2619</t>
  </si>
  <si>
    <t>CHEMIN DE ROUMEMENT EN INOX</t>
  </si>
  <si>
    <t>CHEMIN ROULEMENT INOX*SUPP*REMPL/3461*</t>
  </si>
  <si>
    <t>PP0009645-0,5</t>
  </si>
  <si>
    <t xml:space="preserve">                                            PAR 20000 ML</t>
  </si>
  <si>
    <t>26190</t>
  </si>
  <si>
    <t>2620</t>
  </si>
  <si>
    <t>RECUP INTERIEURE (VOIR AUSSI 2648)</t>
  </si>
  <si>
    <t>2625</t>
  </si>
  <si>
    <t>DORMANT PERIPHERIQUE RECOUVREMENT BOMBE</t>
  </si>
  <si>
    <t>2625/A</t>
  </si>
  <si>
    <t>2626</t>
  </si>
  <si>
    <t>*TRAVERSE INTERMED. D'OUVRANT **2656**</t>
  </si>
  <si>
    <t>2627</t>
  </si>
  <si>
    <t>*MONTANT DE TETE 2600S **2687**</t>
  </si>
  <si>
    <t>F-10713</t>
  </si>
  <si>
    <t>TRAVERSE HAUTE ET BASSE SERIE "S"</t>
  </si>
  <si>
    <t>2628</t>
  </si>
  <si>
    <t>*TRAVERSE HAUTE &amp; BASSE SERIE S **2728**</t>
  </si>
  <si>
    <t>2628M</t>
  </si>
  <si>
    <t>TRAV HAUTE ET BASSE 2600S (MAROC)</t>
  </si>
  <si>
    <t>2629</t>
  </si>
  <si>
    <t>*MONTANT D'ACCROCH.SERIE 2600S **-&gt;EP**</t>
  </si>
  <si>
    <t>2630</t>
  </si>
  <si>
    <t>*MONTANT DE TETE RENF. 2600S **2692**</t>
  </si>
  <si>
    <t>2630M</t>
  </si>
  <si>
    <t>DORMANT DROIT SANS C.J =SEPA MAROC=</t>
  </si>
  <si>
    <t>2632</t>
  </si>
  <si>
    <t>DORMANT PERIPH. 3 RAILS</t>
  </si>
  <si>
    <t>2633</t>
  </si>
  <si>
    <t>RAIL MOUSTIQUAIRE</t>
  </si>
  <si>
    <t>26330</t>
  </si>
  <si>
    <t>*VERROU SIMPLE NEUTRE + GACHE ET AFM</t>
  </si>
  <si>
    <t>SEP1670 90 SL</t>
  </si>
  <si>
    <t>VERROU SIMPLE NEUTRE SS GACHE/PENE/AFM</t>
  </si>
  <si>
    <t>26331</t>
  </si>
  <si>
    <t>*VERROU DOUBLE NEUTRE + GACHE + AFM</t>
  </si>
  <si>
    <t>26333</t>
  </si>
  <si>
    <t>*VERROU DOUBLE A CLE+ GACHE+AFM SERIE S</t>
  </si>
  <si>
    <t>26338</t>
  </si>
  <si>
    <t>CAVALIER ET VIS POUR SEUIL PMR</t>
  </si>
  <si>
    <t>26339</t>
  </si>
  <si>
    <t>PAIRE DE BOUCHONS DE RECUPERATION D'EAU</t>
  </si>
  <si>
    <t>2634</t>
  </si>
  <si>
    <t>MONTANT ACCROCHAGE TUBE RENFORT 51</t>
  </si>
  <si>
    <t>26340</t>
  </si>
  <si>
    <t>26341</t>
  </si>
  <si>
    <t>RL 25M BANDE ETANCHEITE PR SEUIL 2 RAILS</t>
  </si>
  <si>
    <t>26342</t>
  </si>
  <si>
    <t>RL 25M BANDE ETANCHEITE PR SEUIL 3 RAILS</t>
  </si>
  <si>
    <t>26343</t>
  </si>
  <si>
    <t>BOUCHON POUR TUBE 120X40X2</t>
  </si>
  <si>
    <t>2635</t>
  </si>
  <si>
    <t>*DORMANT LATERAL CLT EXPORT **-&gt;EP**</t>
  </si>
  <si>
    <t>2636</t>
  </si>
  <si>
    <t>*RAIL HAUT ET BAS CLT EXPORT **-&gt;EP**</t>
  </si>
  <si>
    <t>2637</t>
  </si>
  <si>
    <t>*DORMANT PERIPHERIQUE 2 RAILS</t>
  </si>
  <si>
    <t>2639</t>
  </si>
  <si>
    <t>MONTANT DE TETE TUBE RENFORT 51</t>
  </si>
  <si>
    <t>142 C</t>
  </si>
  <si>
    <t>PAIRE D'EMBOUTS D'ETANCHEITE D. &amp; G.</t>
  </si>
  <si>
    <t>26420</t>
  </si>
  <si>
    <t>PAIRE D'EMBOUTS D'ETANCHEITE D &amp; G</t>
  </si>
  <si>
    <t>26432</t>
  </si>
  <si>
    <t>*GALET FIXE ROULETTE INOX</t>
  </si>
  <si>
    <t>26432C</t>
  </si>
  <si>
    <t>*CHARIOT SIMPLE FIXE ROULETTE INOX</t>
  </si>
  <si>
    <t>26433</t>
  </si>
  <si>
    <t>*BOUCHON DE SEUIL 2603 *SUPPRIME*</t>
  </si>
  <si>
    <t>26434</t>
  </si>
  <si>
    <t>BROSSE 5X7 HI-FIN</t>
  </si>
  <si>
    <t>HSR 4,8X6.00 1 P   1P+3MM                  12X700/PALETTE</t>
  </si>
  <si>
    <t>PB48 600 4PHF+3</t>
  </si>
  <si>
    <t>BROSSE 5X7 HI-FIN (CARTON DE 2 X 400 M)</t>
  </si>
  <si>
    <t>26434I</t>
  </si>
  <si>
    <t>BROSSE 5X6 HI FIN   INDUS</t>
  </si>
  <si>
    <t>26435</t>
  </si>
  <si>
    <t>BROSSE 5X4,5 HI-FIN PR TRAVERSE SERIE S</t>
  </si>
  <si>
    <t xml:space="preserve">                                           MINI FRANCO 4200M</t>
  </si>
  <si>
    <t>PB48 400 4PHF+2</t>
  </si>
  <si>
    <t>BROSSE 5X4,5HF  TRAVERSE SERIE S           REM3044/2434/3435</t>
  </si>
  <si>
    <t>26436</t>
  </si>
  <si>
    <t>*GALET SIMPLE FIXE AIGUI(REMPL/26442)</t>
  </si>
  <si>
    <t>SEP2161</t>
  </si>
  <si>
    <t>GALET SIMPLE FIXE A AIGUILLE</t>
  </si>
  <si>
    <t>26437</t>
  </si>
  <si>
    <t>GALET SIMPLE FIXE (80KG/VANT.) SERIE S</t>
  </si>
  <si>
    <t>GALET SIMPLE FIXE (80KG/VANT.) SERIE S            VOIR 26436</t>
  </si>
  <si>
    <t>51910582_41</t>
  </si>
  <si>
    <t>GALET SIMPLE REGLABLE ROUE INOX</t>
  </si>
  <si>
    <t>26438</t>
  </si>
  <si>
    <t>*GALET SIMPLE REGLABLE ROULETTE INOX</t>
  </si>
  <si>
    <t>26438C</t>
  </si>
  <si>
    <t>CHARIOT SIMPLE ROULETTE INOX</t>
  </si>
  <si>
    <t>51950582_41</t>
  </si>
  <si>
    <t>GALET DOUBLE REGLABLE ROUE INOX               4,15 EUROS</t>
  </si>
  <si>
    <t>26439</t>
  </si>
  <si>
    <t>*GALET DOUBLE REGLABLE ROULETTE INOX</t>
  </si>
  <si>
    <t>26439C</t>
  </si>
  <si>
    <t>CHARIOT DOUBLE ROULETTES INOX</t>
  </si>
  <si>
    <t>2644</t>
  </si>
  <si>
    <t>ETANCHEITE ARRIERE 3 VTX</t>
  </si>
  <si>
    <t>26440</t>
  </si>
  <si>
    <t>*GALET REGL 60KG/VL BAGUE BZE REMP/26448</t>
  </si>
  <si>
    <t>26440B</t>
  </si>
  <si>
    <t>GALET REGLABLE 65 KG VANTAIL NON COND</t>
  </si>
  <si>
    <t>519540582_41</t>
  </si>
  <si>
    <t>CARRELLO REG.DUE RUOTE CUSCINETTO AD AGHI</t>
  </si>
  <si>
    <t>26441</t>
  </si>
  <si>
    <t>*GALET DOUBLE REGL ROUL AIGU **26141**</t>
  </si>
  <si>
    <t>519440722</t>
  </si>
  <si>
    <t>CARRELLO REG. DUE RUOTE (BAGUE BRONZE)</t>
  </si>
  <si>
    <t>26441C</t>
  </si>
  <si>
    <t>*CHARIOT DBLE RLETTES NYLON RLMT AIGUIL.</t>
  </si>
  <si>
    <t>26442</t>
  </si>
  <si>
    <t>GALET FIXE PR SERIE 2600S</t>
  </si>
  <si>
    <t>519140582_41</t>
  </si>
  <si>
    <t>CARRELLO REG.UNA RUOTA CUSCINETTO AD AGHI</t>
  </si>
  <si>
    <t>26443</t>
  </si>
  <si>
    <t>*GALET SIMPLE REGLABLE A AIGUILLE</t>
  </si>
  <si>
    <t>26443B</t>
  </si>
  <si>
    <t>GALET SIMPLE REGL. A AIGUILLE NON COND</t>
  </si>
  <si>
    <t>26443C</t>
  </si>
  <si>
    <t>*CHARIOT RLETTE NYLON RLMENT AIGUILLE</t>
  </si>
  <si>
    <t>26444</t>
  </si>
  <si>
    <t>CLAPET A MEMBRANE</t>
  </si>
  <si>
    <t>26444 BLANC</t>
  </si>
  <si>
    <t>CORPS + MEMBRANE PAR 100</t>
  </si>
  <si>
    <t>B26444BBS1C</t>
  </si>
  <si>
    <t>SACHET DE 100 SOUDÉ AVEC ÉTIQUETTE</t>
  </si>
  <si>
    <t>26444 NOIR</t>
  </si>
  <si>
    <t>B26444NBS1C</t>
  </si>
  <si>
    <t>4025001</t>
  </si>
  <si>
    <t>CLAPET A MEMBRANE PR COULISSANT INDUSTRI</t>
  </si>
  <si>
    <t>26444/I</t>
  </si>
  <si>
    <t>4025008</t>
  </si>
  <si>
    <t>26445</t>
  </si>
  <si>
    <t>*GALET DOUBLE REGL INOX AIGUILLE 2600S</t>
  </si>
  <si>
    <t>26446</t>
  </si>
  <si>
    <t>*CACHE VIS MONTANT **26446/1 OU /2*</t>
  </si>
  <si>
    <t>26446/1</t>
  </si>
  <si>
    <t>CACHE VIS MONTANT   X 4</t>
  </si>
  <si>
    <t>26446/2</t>
  </si>
  <si>
    <t>CACHE VIS MONTANT  X 100</t>
  </si>
  <si>
    <t>26446N</t>
  </si>
  <si>
    <t>CACHE VIS MONTANT NEUTRE</t>
  </si>
  <si>
    <t>26447</t>
  </si>
  <si>
    <t>GALET DBLE REGL NYLON AIGUILLE 2600S</t>
  </si>
  <si>
    <t>26448</t>
  </si>
  <si>
    <t>GALET DBLE REGLABLE ROULETTE NYLON 2600S</t>
  </si>
  <si>
    <t>26449</t>
  </si>
  <si>
    <t>GALET FIXE SIMPLE</t>
  </si>
  <si>
    <t>2645</t>
  </si>
  <si>
    <t>ETANCHEITE ARRIERE 2 VTX (MEME COTE)</t>
  </si>
  <si>
    <t>26452</t>
  </si>
  <si>
    <t>GALET FIXE ABS 40 KG LE VANTAIL</t>
  </si>
  <si>
    <t>GALET FIXE ABS 40KG/VANTAIL</t>
  </si>
  <si>
    <t>26453</t>
  </si>
  <si>
    <t>ETANCHEITE HTE &amp; BASSE PR GALANDAGE</t>
  </si>
  <si>
    <t>PF21.04569</t>
  </si>
  <si>
    <t>2X33051 HAUT BROSSE SPECIALE +4 T8X16FA</t>
  </si>
  <si>
    <t>26453/A</t>
  </si>
  <si>
    <t>PIECE D'ETANCHEITE POUR DORMANT 2622</t>
  </si>
  <si>
    <t>26456</t>
  </si>
  <si>
    <t>GUIDE POUR TRAVERSE HAUTE SERIE "S"</t>
  </si>
  <si>
    <t>GUIDE TRAVERSE HAUTE SERIE S</t>
  </si>
  <si>
    <t>26457</t>
  </si>
  <si>
    <t>CALE ANTI DEGONDAGE EPAI.10MM ** ABANDON</t>
  </si>
  <si>
    <t>26457/A</t>
  </si>
  <si>
    <t>26457/1</t>
  </si>
  <si>
    <t>CALE ANTI DEGONDAGE X2 SERIE 2600 S</t>
  </si>
  <si>
    <t>26457/2</t>
  </si>
  <si>
    <t>CALE ANTI DEGONDAGE X 100 SERIE 2600 S</t>
  </si>
  <si>
    <t>2646</t>
  </si>
  <si>
    <t>PLIAGE POUR GALANDAGE 2 VANTAUX</t>
  </si>
  <si>
    <t>PLIAGE ALU 20/10EME POUR GALANDAGE 2 VTX</t>
  </si>
  <si>
    <t>2646   TOLE TIB</t>
  </si>
  <si>
    <t>PLIAGE ALU 20/10 EME GALANDAGE 2 VTX</t>
  </si>
  <si>
    <t>26463</t>
  </si>
  <si>
    <t>BOUCHONS POUR FAUSSE COUPE</t>
  </si>
  <si>
    <t>1 SACHET 5DT+5G (10P)                        72000/60000=1,2</t>
  </si>
  <si>
    <t>1 SACHET 5D+5G (10P)                         72000/60000=1,2</t>
  </si>
  <si>
    <t>26464</t>
  </si>
  <si>
    <t>BOUCHON DE SEUIL-</t>
  </si>
  <si>
    <t>26464/1</t>
  </si>
  <si>
    <t>BOUCHON DE SEUIL  X 10</t>
  </si>
  <si>
    <t>26464/2</t>
  </si>
  <si>
    <t>BOUCHON DE SEUIL  X 100</t>
  </si>
  <si>
    <t>2647</t>
  </si>
  <si>
    <t>2647  TOLE TIB</t>
  </si>
  <si>
    <t>PLIAGE ALU 20/10 EME GALANDAGE 3 VTX</t>
  </si>
  <si>
    <t>26472</t>
  </si>
  <si>
    <t>GACHE POUR 338 ET 2612*VOIR 26076*</t>
  </si>
  <si>
    <t>26473</t>
  </si>
  <si>
    <t>BOUCHON RECUP INT(1D+1G)*REMPL/26463*</t>
  </si>
  <si>
    <t>26473D</t>
  </si>
  <si>
    <t>1/2 BOUCHON DROIT RECUP. INT.</t>
  </si>
  <si>
    <t>1/2 BOUCHON DROIT RECUPERATION INTER.</t>
  </si>
  <si>
    <t>26473G</t>
  </si>
  <si>
    <t>1/2 BOUCHON GAUCHE RECUP. INT.</t>
  </si>
  <si>
    <t>1/2 BOUCHON GAUCHE RECUPERATION INT.</t>
  </si>
  <si>
    <t>2648</t>
  </si>
  <si>
    <t>RECUPERATION INTERIEURE ET RECOUVREMENT</t>
  </si>
  <si>
    <t>2650</t>
  </si>
  <si>
    <t>DORMANT PRECADRE ISOLATION DE 100 MM</t>
  </si>
  <si>
    <t>2651</t>
  </si>
  <si>
    <t>DORMANT PRECADRE ISOLATION DE 120 MM</t>
  </si>
  <si>
    <t>2652</t>
  </si>
  <si>
    <t>DORMANT PERIPHERIQUE RECUP. ET RECOUV.</t>
  </si>
  <si>
    <t>2653</t>
  </si>
  <si>
    <t>MONO RAIL GALANDAGE</t>
  </si>
  <si>
    <t>8604</t>
  </si>
  <si>
    <t>MONO RAIL POUR GALANDAGE</t>
  </si>
  <si>
    <t>26530</t>
  </si>
  <si>
    <t>BROSSE 5X8 HI FIN</t>
  </si>
  <si>
    <t>26531</t>
  </si>
  <si>
    <t>JOINT POUR VITRAGE 6 A 6,8 MM SERIE S</t>
  </si>
  <si>
    <t>P96 0146</t>
  </si>
  <si>
    <t>JOINT POUR VITRAGE 6 MM SERIE S</t>
  </si>
  <si>
    <t>26532</t>
  </si>
  <si>
    <t>JOINT POUR VITRAGE 8 A 8,8 MM SERIE S</t>
  </si>
  <si>
    <t>26533</t>
  </si>
  <si>
    <t>JOINT POUR VITRAGE 10 ET 10,8 SERIE S</t>
  </si>
  <si>
    <t>26534</t>
  </si>
  <si>
    <t>JOINT POUR VITRAGE 14 MM SERIE S</t>
  </si>
  <si>
    <t>26535</t>
  </si>
  <si>
    <t>JOINT POUR VITRAGE 16MM   SERIE S</t>
  </si>
  <si>
    <t>26536</t>
  </si>
  <si>
    <t>JOINT POUR VITRAGE 18MM   SERIE S</t>
  </si>
  <si>
    <t>26539</t>
  </si>
  <si>
    <t>JOINT POUR VITRAGE 20MM  SERIE S</t>
  </si>
  <si>
    <t>P95 0589</t>
  </si>
  <si>
    <t>JOINT POUR VITRAGE 20 MM SERIE S</t>
  </si>
  <si>
    <t>2655</t>
  </si>
  <si>
    <t>26559</t>
  </si>
  <si>
    <t>JOINT D'ETANCHEITE DORMANT</t>
  </si>
  <si>
    <t>2656</t>
  </si>
  <si>
    <t>TRAVERSE INTERMEDIAIRE PLANE</t>
  </si>
  <si>
    <t>26560</t>
  </si>
  <si>
    <t>JOINT GLISSANT *SUPPRIME*REMPL/26434*</t>
  </si>
  <si>
    <t>60123921</t>
  </si>
  <si>
    <t>JOINT GLISSANT POUR SERIE L                         PV 4,58</t>
  </si>
  <si>
    <t>26561</t>
  </si>
  <si>
    <t>JOINT PR VITRAGE 5 MM SERIE L*SUPPRIME*</t>
  </si>
  <si>
    <t>26562</t>
  </si>
  <si>
    <t>JOINT POUR VITRAGE 6 A 6,8 MM SERIE L</t>
  </si>
  <si>
    <t>60124017</t>
  </si>
  <si>
    <t>JOINT PR VIT.6,8 &amp; 8 MM SERIE L            REMPLACE LE 3062</t>
  </si>
  <si>
    <t>26563</t>
  </si>
  <si>
    <t>JOINT POUR VITRAGE 8 A 8,8 MM SERIE L</t>
  </si>
  <si>
    <t>26563A</t>
  </si>
  <si>
    <t>JOINT PR VITRAGE 10MM SERIE L (ANCIEN)</t>
  </si>
  <si>
    <t>26564</t>
  </si>
  <si>
    <t>JOINT PR VITRAGE 14MM SERIE L</t>
  </si>
  <si>
    <t>26565</t>
  </si>
  <si>
    <t>JOINT PR VITRAGE 16MM SERIE L*SUPPRIME*</t>
  </si>
  <si>
    <t>26566</t>
  </si>
  <si>
    <t>JOINT POUR VITRAGE 18 MM *</t>
  </si>
  <si>
    <t>P96 0115</t>
  </si>
  <si>
    <t>JOINT POUR VITRAGE 18 MM SERIE L</t>
  </si>
  <si>
    <t>26567</t>
  </si>
  <si>
    <t>JOINT POUR VITRAGE 22 MM  SERIE L</t>
  </si>
  <si>
    <t>JOINT PR VITRAGE 22 MM *SUPPRIME*</t>
  </si>
  <si>
    <t>26568</t>
  </si>
  <si>
    <t>JOINT POUR EP. 23,5 MM GRIS  SERIE L</t>
  </si>
  <si>
    <t>JOINT POUR VITRAGE 23,5 MM  SERIE L</t>
  </si>
  <si>
    <t>60124068</t>
  </si>
  <si>
    <t>JOINT POUR EP. 24MM GRIS</t>
  </si>
  <si>
    <t>1R925</t>
  </si>
  <si>
    <t>(PALETTES DE 1200 ML)</t>
  </si>
  <si>
    <t>JOINT POUR VITRAGE 23,5 MM SERIE L</t>
  </si>
  <si>
    <t>60120054</t>
  </si>
  <si>
    <t>JOINT PR VITRAGE 23,5MM SERIE L          REMPLACE LE 3068</t>
  </si>
  <si>
    <t>A1R92403</t>
  </si>
  <si>
    <t>JOINT POUR VITRAGE 20 MM  SERIE L          (PALETTE 1200 ML)</t>
  </si>
  <si>
    <t>26569</t>
  </si>
  <si>
    <t>JOINT POUR VITRAGE 20 MM  SERIE L</t>
  </si>
  <si>
    <t>60122640</t>
  </si>
  <si>
    <t>JOINT POUR VITRAGE 20 MM  SERIE L          REMPLACE LE 3069</t>
  </si>
  <si>
    <t>26570</t>
  </si>
  <si>
    <t>JOINT POUR VITRAGE DE 10 A 10,8 SERIE L</t>
  </si>
  <si>
    <t>26578</t>
  </si>
  <si>
    <t>JOINT POUR VITRAGE 24MM REMPL PAR 33528I</t>
  </si>
  <si>
    <t>2658</t>
  </si>
  <si>
    <t>2659</t>
  </si>
  <si>
    <t>DORMANT PERIPHERIQUE 3 RAILS</t>
  </si>
  <si>
    <t>2660</t>
  </si>
  <si>
    <t>MONO-RAIL FAUX GALANDAGE</t>
  </si>
  <si>
    <t>2661</t>
  </si>
  <si>
    <t>MONTANT ACCROCHAGE TUBULAIRE SERIE S</t>
  </si>
  <si>
    <t>13513</t>
  </si>
  <si>
    <t>2661M</t>
  </si>
  <si>
    <t>MONTANT ACCROCHAGE TUB 2600S (MAROC)</t>
  </si>
  <si>
    <t>2662</t>
  </si>
  <si>
    <t>MONTANT ACCR. TUBULAIRE MOYEN SERIE S</t>
  </si>
  <si>
    <t>MONTANT ACCR. TUBULAIRE MOYEN SERIE "S"</t>
  </si>
  <si>
    <t>13515</t>
  </si>
  <si>
    <t>2663</t>
  </si>
  <si>
    <t>MONTANT ACCR.TUBUL.RENFORCE SERIE S</t>
  </si>
  <si>
    <t>2664</t>
  </si>
  <si>
    <t>TRAVERSE INTERMEDIAIRE SERIE 2600S</t>
  </si>
  <si>
    <t>2665</t>
  </si>
  <si>
    <t>ACCROCHAGE VERTICAL FAUX GALANDAGE</t>
  </si>
  <si>
    <t>2665   GE JJG</t>
  </si>
  <si>
    <t>2666</t>
  </si>
  <si>
    <t>*TRAVERSE INTER SER.2600S **2677**</t>
  </si>
  <si>
    <t>2667</t>
  </si>
  <si>
    <t>DORMANT 2 RAILS CLIENT SOGEDIAL</t>
  </si>
  <si>
    <t>2668</t>
  </si>
  <si>
    <t>TRAVERSE HAUTE ET BASSE SERIE S</t>
  </si>
  <si>
    <t>2669</t>
  </si>
  <si>
    <t>MONTANT ACCROCHAGE SIMPLE SERIE 2600 P</t>
  </si>
  <si>
    <t>2670</t>
  </si>
  <si>
    <t>MONTANT ACCROCHAGE RENFORCE SERIE 2600 P</t>
  </si>
  <si>
    <t>2670M</t>
  </si>
  <si>
    <t>2671M</t>
  </si>
  <si>
    <t>MONTANT CENTRAL DROIT RENFORCE 2</t>
  </si>
  <si>
    <t>2672</t>
  </si>
  <si>
    <t>TRAVERSE INTERMEDIAIRE SERIE 2600 L</t>
  </si>
  <si>
    <t>2674</t>
  </si>
  <si>
    <t>DORMANT PERIPH AVEC RECUP SERIE 2600 P</t>
  </si>
  <si>
    <t>2675</t>
  </si>
  <si>
    <t>DORMANT PERIPHERIQUE 4 RAILS</t>
  </si>
  <si>
    <t>2676</t>
  </si>
  <si>
    <t>TRAVERSE SERIE 2600 P</t>
  </si>
  <si>
    <t>2677</t>
  </si>
  <si>
    <t>TRAVERSE INTERMEDIAIRE PLANE 2600 S</t>
  </si>
  <si>
    <t>2678</t>
  </si>
  <si>
    <t>MONTANT DE TETE SIMPLE SERIE 2600 P</t>
  </si>
  <si>
    <t>2679</t>
  </si>
  <si>
    <t>MONTANT DE TETE RENFORCE SERIE 2600 P</t>
  </si>
  <si>
    <t>2680</t>
  </si>
  <si>
    <t>MONTANT DE TETE SPECIAL "BIASON"</t>
  </si>
  <si>
    <t>2681</t>
  </si>
  <si>
    <t>AE6266</t>
  </si>
  <si>
    <t>2682</t>
  </si>
  <si>
    <t>LIAISON POUR VANTAUX FACE A FACE</t>
  </si>
  <si>
    <t>2683</t>
  </si>
  <si>
    <t>PROFIL DE RENFORT EN APPLIQUE</t>
  </si>
  <si>
    <t>2684</t>
  </si>
  <si>
    <t>MONTANT DE TETE RENFORCE SERIE L</t>
  </si>
  <si>
    <t>2685</t>
  </si>
  <si>
    <t>CAPOT POUR PROFIL 2683</t>
  </si>
  <si>
    <t>2685M</t>
  </si>
  <si>
    <t>2686</t>
  </si>
  <si>
    <t>TRAVERSE HAUTE ET BASSE SERIE L</t>
  </si>
  <si>
    <t>2686 (1015 SAT)</t>
  </si>
  <si>
    <t>2687</t>
  </si>
  <si>
    <t>MONTANT DE TETE SERIE S</t>
  </si>
  <si>
    <t>2688</t>
  </si>
  <si>
    <t>MONTANT DE TETE SERIE L</t>
  </si>
  <si>
    <t>2689</t>
  </si>
  <si>
    <t>MONTANT ACCROCHAGE SERIE L</t>
  </si>
  <si>
    <t>2690</t>
  </si>
  <si>
    <t>MONTANT ACCROCHAGE RENFORCE SERIE L</t>
  </si>
  <si>
    <t>2691</t>
  </si>
  <si>
    <t>*MONTANT ACCROCH.RENFORCE 2600S **-&gt;EP**</t>
  </si>
  <si>
    <t>2692</t>
  </si>
  <si>
    <t>MONTANT DE TETE RENFORCE 2600 S</t>
  </si>
  <si>
    <t>2693</t>
  </si>
  <si>
    <t>MONTANT ACCROCHAGE RENFORCE (V 1.0 SRB)</t>
  </si>
  <si>
    <t>2694</t>
  </si>
  <si>
    <t>DORMANT PERIPHERIQUE 2 RAILS ET RECUP</t>
  </si>
  <si>
    <t>2694N</t>
  </si>
  <si>
    <t>DORMANT PERIPHERIQUE 2 RAILS (MAROC)</t>
  </si>
  <si>
    <t>2695</t>
  </si>
  <si>
    <t>DORMANT PERIPHERIQUE 3 RAILS ET RECUP</t>
  </si>
  <si>
    <t>2696</t>
  </si>
  <si>
    <t>TRAVERSE HAUTE ET BASSE PLANE SERIE L</t>
  </si>
  <si>
    <t>2696M</t>
  </si>
  <si>
    <t>TRAVERSE HT ET BAS.PLANE (MODIFIEE)</t>
  </si>
  <si>
    <t>2697</t>
  </si>
  <si>
    <t>DORMANT PERIPH 2 RAILS RECOUV ET RECUP</t>
  </si>
  <si>
    <t>2697M</t>
  </si>
  <si>
    <t>DORMANT 2 RAILS REC/RECUP MAROC CJ LONG</t>
  </si>
  <si>
    <t>2697N</t>
  </si>
  <si>
    <t>DORMANT 2 RAILS REC/RECU MAROC CHEMIN RL</t>
  </si>
  <si>
    <t>MONTANT ACCROCHAGE RENFORCE</t>
  </si>
  <si>
    <t>2699</t>
  </si>
  <si>
    <t>2700</t>
  </si>
  <si>
    <t>MONTANT CENTRAL RENFORCE CARRE</t>
  </si>
  <si>
    <t>2701</t>
  </si>
  <si>
    <t>TRAVERSE RENFORCE</t>
  </si>
  <si>
    <t>2702</t>
  </si>
  <si>
    <t>2703</t>
  </si>
  <si>
    <t>2704</t>
  </si>
  <si>
    <t>MONTANT DE TETE RENFORCE CARRE</t>
  </si>
  <si>
    <t>2708</t>
  </si>
  <si>
    <t>MONTANT LATERAL DROIT SIMPLE</t>
  </si>
  <si>
    <t>2714</t>
  </si>
  <si>
    <t>2715</t>
  </si>
  <si>
    <t>2716</t>
  </si>
  <si>
    <t>2728</t>
  </si>
  <si>
    <t>2746</t>
  </si>
  <si>
    <t>MONTANT LATERAL DROIT RENFORCE</t>
  </si>
  <si>
    <t>2748</t>
  </si>
  <si>
    <t>RECUPERATEUR DROIT</t>
  </si>
  <si>
    <t>2762</t>
  </si>
  <si>
    <t>MONTANT CENTRAL RENFORCÉ SEPA MAROC</t>
  </si>
  <si>
    <t>2792</t>
  </si>
  <si>
    <t>MONTANT LATÉRAL RENFORCÉ SEPA MAROC</t>
  </si>
  <si>
    <t>290X190</t>
  </si>
  <si>
    <t>PALETTE CARTON ACCORDEON 290X190</t>
  </si>
  <si>
    <t>29192</t>
  </si>
  <si>
    <t>3VC4401</t>
  </si>
  <si>
    <t>4I+/16ARG.WE INT.N/4/16ARG.WE INT.N/4I+</t>
  </si>
  <si>
    <t>3VC4402</t>
  </si>
  <si>
    <t>4I+/16ARG.WE I.N/4 DEP./16ARG.WE I.N/4I+</t>
  </si>
  <si>
    <t>3VC4403</t>
  </si>
  <si>
    <t>44.2I+/14ARG.WE I.N/4/14ARG.WE I.N/4I+</t>
  </si>
  <si>
    <t>3VC4404</t>
  </si>
  <si>
    <t>44.2I+/14AR.WE I.N/4 DEP/14AR.WE I.N/4I+</t>
  </si>
  <si>
    <t>3VC4405</t>
  </si>
  <si>
    <t>4I+/16ARG.WE N/4/16 ARG.WE N/4I+SUN71-38</t>
  </si>
  <si>
    <t>3VC4406</t>
  </si>
  <si>
    <t>44.2I+/14AR.WE N/4/14AR.WE N/4I+SUN71-38</t>
  </si>
  <si>
    <t>3VC4425</t>
  </si>
  <si>
    <t>3VT5501</t>
  </si>
  <si>
    <t>44.2I+/18ARG.WE N/4/18ARG.WE N/6ISU41-22</t>
  </si>
  <si>
    <t>3VT5525</t>
  </si>
  <si>
    <t>3000/A</t>
  </si>
  <si>
    <t>BARRETTE DE 26 MM</t>
  </si>
  <si>
    <t>3000/B</t>
  </si>
  <si>
    <t>*BARRETTE 28MM</t>
  </si>
  <si>
    <t>3000/C</t>
  </si>
  <si>
    <t>*BARRETTE ACCROCHAGE **-&gt;EP**</t>
  </si>
  <si>
    <t>3000/D</t>
  </si>
  <si>
    <t>*BARRETTE ALVEOVIS **3000/L**</t>
  </si>
  <si>
    <t>3000/E</t>
  </si>
  <si>
    <t>BARRETTE COUDE</t>
  </si>
  <si>
    <t>3000/F</t>
  </si>
  <si>
    <t>*BARRETTE ACCROCHAGE 3390</t>
  </si>
  <si>
    <t>BARRETTE EN T</t>
  </si>
  <si>
    <t>BARRETTE ACCROCHAGE 3390</t>
  </si>
  <si>
    <t>3000/G</t>
  </si>
  <si>
    <t>BARETTE DROITE 22 MM</t>
  </si>
  <si>
    <t>3000/H</t>
  </si>
  <si>
    <t>BARRETTE ACCROCHAGE THERMIQUE</t>
  </si>
  <si>
    <t>3000/I</t>
  </si>
  <si>
    <t>BARRETTE ACCROCHAGE FIXE</t>
  </si>
  <si>
    <t>3000/J</t>
  </si>
  <si>
    <t>*BARRETTE TUBULAIRE **-&gt;EP**</t>
  </si>
  <si>
    <t>3000/K</t>
  </si>
  <si>
    <t>BARRETTE BATTUE 26 MM</t>
  </si>
  <si>
    <t>3000/L</t>
  </si>
  <si>
    <t>BARRETTE ALVEOVIS FERMEE</t>
  </si>
  <si>
    <t>3000/M</t>
  </si>
  <si>
    <t>BARRETTE 32 MM PLATE</t>
  </si>
  <si>
    <t>3000/N</t>
  </si>
  <si>
    <t>BARRETTE COUDEE 26MM</t>
  </si>
  <si>
    <t>3000/P</t>
  </si>
  <si>
    <t>BARRETTE COUDEE 31MM</t>
  </si>
  <si>
    <t>3000/Q</t>
  </si>
  <si>
    <t>BARRETTE MONTANT D'ACCROCHAGE</t>
  </si>
  <si>
    <t>3000/R</t>
  </si>
  <si>
    <t>BARRETTE ALVEOVIS 26MM (=3000/X) DRAINEE</t>
  </si>
  <si>
    <t>3000/S</t>
  </si>
  <si>
    <t>BARRETTE COUDEE 39MM</t>
  </si>
  <si>
    <t>3000/T</t>
  </si>
  <si>
    <t>BARRETTE PLATE 40MM</t>
  </si>
  <si>
    <t>3000/U</t>
  </si>
  <si>
    <t>BARRETTE COUDEE 26MM PREPERCEE (5000/H)</t>
  </si>
  <si>
    <t>3000/V</t>
  </si>
  <si>
    <t>BARRETTE PLATE 32MM PREPERCEE (3000/M)</t>
  </si>
  <si>
    <t>3000/W</t>
  </si>
  <si>
    <t>BARRETTE DE 36MM ALVEOVIS</t>
  </si>
  <si>
    <t>3000/X</t>
  </si>
  <si>
    <t>BARRETTE DE 26MM AVEC ALVEOVIS</t>
  </si>
  <si>
    <t>3030</t>
  </si>
  <si>
    <t>3031</t>
  </si>
  <si>
    <t>3032</t>
  </si>
  <si>
    <t>3033</t>
  </si>
  <si>
    <t>POIGNEE DE TIRAGE POUR VERROU</t>
  </si>
  <si>
    <t>3036</t>
  </si>
  <si>
    <t>GACHE POUR COULISSANT PERIPHERIQUE</t>
  </si>
  <si>
    <t>RK 01 M5 030</t>
  </si>
  <si>
    <t>DOUILLE DE 5 A COLLERETTE                   ( P.A 90  0,36)</t>
  </si>
  <si>
    <t>171105301C</t>
  </si>
  <si>
    <t>GOFIX CRANTÉ AC M5 ACPC 35             (BOITAGE DE 500)</t>
  </si>
  <si>
    <t>ECROU RIVEKLE ACIER TETE PLATE M5</t>
  </si>
  <si>
    <t>3038</t>
  </si>
  <si>
    <t>DOUILLE DE 5 A COLLERETTE</t>
  </si>
  <si>
    <t>3039</t>
  </si>
  <si>
    <t>BUTEE ADHESIVE EPAISSEUR 6 MM (26039)</t>
  </si>
  <si>
    <t>3040</t>
  </si>
  <si>
    <t>POIGNEE A PINCER A BLOCAGE AVEC VIS</t>
  </si>
  <si>
    <t>3040/A</t>
  </si>
  <si>
    <t>POIGNEE A PINCER</t>
  </si>
  <si>
    <t>3041</t>
  </si>
  <si>
    <t>POIGNEE GACHE POUR 4 VANTAUX AVEC VIS</t>
  </si>
  <si>
    <t>3041/A</t>
  </si>
  <si>
    <t>POIGNEE GACHE POUR 4 VANTAUX</t>
  </si>
  <si>
    <t>3044</t>
  </si>
  <si>
    <t>BROSSE 7 X 6,5 HI-FIN //**REMP24544**</t>
  </si>
  <si>
    <t>PB-69-650HFCA17</t>
  </si>
  <si>
    <t>JOINT BROSSE                     NOIR</t>
  </si>
  <si>
    <t>3046</t>
  </si>
  <si>
    <t>CACHE VIS MONTANT PLASTIQUE</t>
  </si>
  <si>
    <t>3047</t>
  </si>
  <si>
    <t>BOUCHON PR 312 LIAISON 4 VANTAUX (26047)</t>
  </si>
  <si>
    <t>3048</t>
  </si>
  <si>
    <t>POIGNEE DE TIRAGE POUR 3058</t>
  </si>
  <si>
    <t>3048/A</t>
  </si>
  <si>
    <t>3048/B</t>
  </si>
  <si>
    <t>CALE POUR POIGNEE 3048</t>
  </si>
  <si>
    <t>3052</t>
  </si>
  <si>
    <t>DEMI-ETANCHEITE CENTRALE POUR 304-305</t>
  </si>
  <si>
    <t>3053</t>
  </si>
  <si>
    <t>DEMI-ETANCHEITE CENTRALE POUR 322</t>
  </si>
  <si>
    <t>3054</t>
  </si>
  <si>
    <t>CREMONE A VEROUILLAGE CENTRAL</t>
  </si>
  <si>
    <t>3056 BLANC</t>
  </si>
  <si>
    <t>3056</t>
  </si>
  <si>
    <t>CACHE-VIS POUR MONTANT ** ABANDON</t>
  </si>
  <si>
    <t>3056 NOIR</t>
  </si>
  <si>
    <t>3056/1</t>
  </si>
  <si>
    <t>CACHE VIS POUR MONTANT</t>
  </si>
  <si>
    <t>3056/2</t>
  </si>
  <si>
    <t>VIS 4,2X70 TCL</t>
  </si>
  <si>
    <t>VIS INOX T.4,2 X 70 TCL POZIDRIV</t>
  </si>
  <si>
    <t>3057</t>
  </si>
  <si>
    <t>VIS T.8 X 70 TCL</t>
  </si>
  <si>
    <t>1 49 08 600 0</t>
  </si>
  <si>
    <t>VT TBL POZ 7981 4,2X70</t>
  </si>
  <si>
    <t>3058</t>
  </si>
  <si>
    <t>VERROU A CLEF AVEC 1/2 CYLINDRE EUROPEEN</t>
  </si>
  <si>
    <t>3058/A</t>
  </si>
  <si>
    <t>BOITIER POUR SERRURE 3058</t>
  </si>
  <si>
    <t>3061</t>
  </si>
  <si>
    <t>JOINT POUR VITRAGE 5 ET 6 M/M (26561)</t>
  </si>
  <si>
    <t>3062</t>
  </si>
  <si>
    <t>JOINT POUR VITRAGE 6,8 A 8 M/M (26562)</t>
  </si>
  <si>
    <t>3063</t>
  </si>
  <si>
    <t>JOINT POUR VITRAGE 8,8 ET 10M/M (26563)</t>
  </si>
  <si>
    <t>3064</t>
  </si>
  <si>
    <t>JOINT POUR VITRAGE 14 M/M (26564)</t>
  </si>
  <si>
    <t>3065</t>
  </si>
  <si>
    <t>JOINT POUR VITRAGE 16 M/M (26565)</t>
  </si>
  <si>
    <t>3066</t>
  </si>
  <si>
    <t>JOINT POUR VITRAGE 18 ET 20 M/M (26566)</t>
  </si>
  <si>
    <t>3067</t>
  </si>
  <si>
    <t>JOINT POUR VITRAGE 22 MM (26567)</t>
  </si>
  <si>
    <t>3068</t>
  </si>
  <si>
    <t>JOINT POUR VITRAGE 24MM (26568)</t>
  </si>
  <si>
    <t>3069</t>
  </si>
  <si>
    <t>JOINT POUR VITRAGE DE 20 MM (26569)</t>
  </si>
  <si>
    <t>3103CI</t>
  </si>
  <si>
    <t>OUTIL PP3103 AVEC KIT CREDITS D'IMPOTS</t>
  </si>
  <si>
    <t>3106CI</t>
  </si>
  <si>
    <t>OUTIL PP3106 AVEC KIT CREDITS D'IMPOTS</t>
  </si>
  <si>
    <t>3125 OFO</t>
  </si>
  <si>
    <t>GALET GIESSE DOUBLE REGLABLE</t>
  </si>
  <si>
    <t>320X240</t>
  </si>
  <si>
    <t>AFFICHES 320X240</t>
  </si>
  <si>
    <t>3200</t>
  </si>
  <si>
    <t>3200/A</t>
  </si>
  <si>
    <t>1/2 PRF DORMANT INT/EXT</t>
  </si>
  <si>
    <t>32001</t>
  </si>
  <si>
    <t>BOUCHON MONTANT D'ACCROCHAGE</t>
  </si>
  <si>
    <t>32002</t>
  </si>
  <si>
    <t>BOUCHON MONTANT DE TETE</t>
  </si>
  <si>
    <t>32003</t>
  </si>
  <si>
    <t>BOUCHON</t>
  </si>
  <si>
    <t>32003 U</t>
  </si>
  <si>
    <t>BOUCHON (EN SACHET DE 10)</t>
  </si>
  <si>
    <t>32004</t>
  </si>
  <si>
    <t>BOUCHON RECUP EAU D+G-COUPE DROITE</t>
  </si>
  <si>
    <t>32005</t>
  </si>
  <si>
    <t>BOUCHON RECUP EAU D+G - COUPE D'ONGLET</t>
  </si>
  <si>
    <t>32006</t>
  </si>
  <si>
    <t>EQUERRE   18,6 X 10,5</t>
  </si>
  <si>
    <t>32007</t>
  </si>
  <si>
    <t>EMBOUTS DE LIAISON VANTAUX FACE A FACE</t>
  </si>
  <si>
    <t>32008</t>
  </si>
  <si>
    <t>CAVALIER 13X18</t>
  </si>
  <si>
    <t>32009</t>
  </si>
  <si>
    <t>GALET INOX 200KG</t>
  </si>
  <si>
    <t>SEPPDR6500I</t>
  </si>
  <si>
    <t>GALET INOX 200 KG (COND. INDUSTRIEL)</t>
  </si>
  <si>
    <t>3201</t>
  </si>
  <si>
    <t>DORMANT AVEC RECUPERATION D'EAU</t>
  </si>
  <si>
    <t>3201/B</t>
  </si>
  <si>
    <t>1/2 DORMANT AVEC RECUPERATION D'EAU</t>
  </si>
  <si>
    <t>32010</t>
  </si>
  <si>
    <t>GALET 200KG</t>
  </si>
  <si>
    <t>SEPPDR1500</t>
  </si>
  <si>
    <t>GALET NYLON 200 KG</t>
  </si>
  <si>
    <t>32010CZ</t>
  </si>
  <si>
    <t>*GALET 200 KG  NOUVELLE GENERATION</t>
  </si>
  <si>
    <t>SEPPDR6500</t>
  </si>
  <si>
    <t>GALET INOX 200 KG (S.3200)</t>
  </si>
  <si>
    <t>32011</t>
  </si>
  <si>
    <t>PAIRE D'ANGLE D'ETANCHEITE</t>
  </si>
  <si>
    <t>32012</t>
  </si>
  <si>
    <t>CLAPET PARE TEMPETE =&gt; VOIR 32016</t>
  </si>
  <si>
    <t>32013</t>
  </si>
  <si>
    <t>EQUERRE A SERTIR FILEE 18X10</t>
  </si>
  <si>
    <t>32015</t>
  </si>
  <si>
    <t>EMBOUT MONTANT D'ACCROCHE GH</t>
  </si>
  <si>
    <t>B32015LDI2S</t>
  </si>
  <si>
    <t>B32015NDI2S</t>
  </si>
  <si>
    <t>32016</t>
  </si>
  <si>
    <t>CACHE USINAGE</t>
  </si>
  <si>
    <t>32017</t>
  </si>
  <si>
    <t>KIT BBC POUR COULISSANT</t>
  </si>
  <si>
    <t>203430</t>
  </si>
  <si>
    <t>RAIL INOX SERIE 3200       (PR HT/M=1,82/M+0,245/M)= 2,07/M</t>
  </si>
  <si>
    <t>3202</t>
  </si>
  <si>
    <t>32020</t>
  </si>
  <si>
    <t>PAIRE EMBOUTS ETANCHEITE 120MM</t>
  </si>
  <si>
    <t>32021</t>
  </si>
  <si>
    <t>PAIRE D'EMBOUTS D'ETANCHEITE 160MM</t>
  </si>
  <si>
    <t>32022</t>
  </si>
  <si>
    <t>PAIRE EMBOUTS D'ETANCHEITE TRAVERSE</t>
  </si>
  <si>
    <t>32023</t>
  </si>
  <si>
    <t>32024</t>
  </si>
  <si>
    <t>32025</t>
  </si>
  <si>
    <t>BOUCHON DE TUBULURE GALANDAGE</t>
  </si>
  <si>
    <t>32026</t>
  </si>
  <si>
    <t>PAIRE D'ANGLES GALANDAGE VR</t>
  </si>
  <si>
    <t>32027</t>
  </si>
  <si>
    <t>PAIRE EMBOUTS ETANCH ACCROCHAGE GALANDAG</t>
  </si>
  <si>
    <t>3203</t>
  </si>
  <si>
    <t>CHEMIN DE ROULEMENT ALU</t>
  </si>
  <si>
    <t>3204S</t>
  </si>
  <si>
    <t>SOCLE OUTIL PP3204 OU 3203</t>
  </si>
  <si>
    <t>3205</t>
  </si>
  <si>
    <t>MONTANT TETE COURBE PETIT RENFORT CARRE</t>
  </si>
  <si>
    <t>3205BB</t>
  </si>
  <si>
    <t>MT TETE COURBE RENFORT CARRE BROSS.GRISE</t>
  </si>
  <si>
    <t>3205BI</t>
  </si>
  <si>
    <t>MT TETE COURBE RENFORCE CARRE JOINT GRIS</t>
  </si>
  <si>
    <t>3205HI</t>
  </si>
  <si>
    <t>MT TETE COURBE RENFORCE CARRE + BROSSES</t>
  </si>
  <si>
    <t>3205NB</t>
  </si>
  <si>
    <t>MT TETE COURBE RENFORT CARRE BROSS.NOIRE</t>
  </si>
  <si>
    <t>3205NI</t>
  </si>
  <si>
    <t>MT TETE COURBE RENFORCE CARRE + JOINTS</t>
  </si>
  <si>
    <t>32051</t>
  </si>
  <si>
    <t>BROSSE PERFORMANCE 4,8X9,5</t>
  </si>
  <si>
    <t>3206/A</t>
  </si>
  <si>
    <t>1/2 PRF EXT SERTI POUR TRI RAIL 3200</t>
  </si>
  <si>
    <t>32100</t>
  </si>
  <si>
    <t>POIGNEE EXTERIEURE A CLE</t>
  </si>
  <si>
    <t>SEPPEC02 12</t>
  </si>
  <si>
    <t>POIGNEE EXTERIEURE A CLÉ</t>
  </si>
  <si>
    <t>SEPPEC02_99</t>
  </si>
  <si>
    <t>SEPPEC02 R1015</t>
  </si>
  <si>
    <t>POIGNÉE EXTERIEURE A CLÉ</t>
  </si>
  <si>
    <t>SEPPEC02_90</t>
  </si>
  <si>
    <t>SEPPEC02_95</t>
  </si>
  <si>
    <t>POIGNEE EXTERIEUR A CLÉ</t>
  </si>
  <si>
    <t>POIGNEE EXTERIEURE A CLE POUR S.3200</t>
  </si>
  <si>
    <t>SEPPEC02 96</t>
  </si>
  <si>
    <t>SEPPEC02_33</t>
  </si>
  <si>
    <t>POIGNEE EXT. A CLE S.3200 "PLATINIUM"</t>
  </si>
  <si>
    <t>32101D</t>
  </si>
  <si>
    <t>POIGNEE DE TIRAGE MANCHE ALU DROITE</t>
  </si>
  <si>
    <t>32101F</t>
  </si>
  <si>
    <t>POIGNEE DE TIRAGE MANCHE ALU FIXE</t>
  </si>
  <si>
    <t>32101G</t>
  </si>
  <si>
    <t>POIGNEE DE TIRAGE MANCHE ALU GAUCHE</t>
  </si>
  <si>
    <t>32102</t>
  </si>
  <si>
    <t>POIGNEE EXTERIEURE A CLE S'ENTROUVRANT</t>
  </si>
  <si>
    <t>SEPPES02 99</t>
  </si>
  <si>
    <t>POIGNÉE EXTÉRIEURE A CLÉ S'ENTROUVRANT</t>
  </si>
  <si>
    <t>32104</t>
  </si>
  <si>
    <t>TRINGLE 2 POINTS A GLISSER AVEC GACHE</t>
  </si>
  <si>
    <t>SEPS2G0601</t>
  </si>
  <si>
    <t>TRINGLE 2 POINTS A GLISSER+GACHES</t>
  </si>
  <si>
    <t>SEPS2G061I</t>
  </si>
  <si>
    <t>TRINGLES 2 PTS A GLISSER+GACHES(IND)</t>
  </si>
  <si>
    <t>32105</t>
  </si>
  <si>
    <t>TRINGLE 3 POINTS A GLISSER AVEC GACHES</t>
  </si>
  <si>
    <t>SEPS3G0610</t>
  </si>
  <si>
    <t>TRINGLE 3 PTS A GLISSER+GACHES</t>
  </si>
  <si>
    <t>SEP3G0601I</t>
  </si>
  <si>
    <t>TRINGLE 3 PTS A GLISSER+GACHES (IND)</t>
  </si>
  <si>
    <t>32106</t>
  </si>
  <si>
    <t>PACK VERROU 3200 CROCH/GACH/CENTR/AFM</t>
  </si>
  <si>
    <t>SEPPAK0801</t>
  </si>
  <si>
    <t>3211</t>
  </si>
  <si>
    <t>PROFIL LIAISON DORMANT</t>
  </si>
  <si>
    <t>3211/A</t>
  </si>
  <si>
    <t>1/2 PRF DE LIAISON DORMANT</t>
  </si>
  <si>
    <t>321126</t>
  </si>
  <si>
    <t>321126I</t>
  </si>
  <si>
    <t>GACHE COND IND</t>
  </si>
  <si>
    <t>321128</t>
  </si>
  <si>
    <t>GUIDE CENTREUR</t>
  </si>
  <si>
    <t>3212</t>
  </si>
  <si>
    <t>PROFIL RENFORCE DE LIAISON DORMANT</t>
  </si>
  <si>
    <t>3212/A</t>
  </si>
  <si>
    <t>1/2 PRF RENFORCE DE LIAISON DORMANT</t>
  </si>
  <si>
    <t>3213</t>
  </si>
  <si>
    <t>LIAISON DORMANT</t>
  </si>
  <si>
    <t>3214</t>
  </si>
  <si>
    <t>CAPOT LATERAL</t>
  </si>
  <si>
    <t>32145</t>
  </si>
  <si>
    <t>SEPPOF04_12</t>
  </si>
  <si>
    <t>POIGNÉE OUVERTE FIXE</t>
  </si>
  <si>
    <t>SEPPOF04_15</t>
  </si>
  <si>
    <t>SEPPOF04_90</t>
  </si>
  <si>
    <t>SEPPOF04_95</t>
  </si>
  <si>
    <t>SEPPOF04_99</t>
  </si>
  <si>
    <t>SEPPOF04_96</t>
  </si>
  <si>
    <t>32146</t>
  </si>
  <si>
    <t>SEPPCF04 12</t>
  </si>
  <si>
    <t>POIGNÉE COQUILLE FIXE  (PRIX 4,81 HT À L'UNITÉ)</t>
  </si>
  <si>
    <t>SEPPCF04_99</t>
  </si>
  <si>
    <t>POIGNEE COQUILLE FIXE S.3200</t>
  </si>
  <si>
    <t>POIGNÉE COQUILLE FIXE</t>
  </si>
  <si>
    <t>SEPPCF04_90</t>
  </si>
  <si>
    <t>SEPPCF04_95</t>
  </si>
  <si>
    <t>SEPPCF04_96</t>
  </si>
  <si>
    <t>SEPPCF04_20</t>
  </si>
  <si>
    <t>3215</t>
  </si>
  <si>
    <t>CAPOT LATERAL TRI RAILS</t>
  </si>
  <si>
    <t>32150</t>
  </si>
  <si>
    <t>FACE AVANT EXTERIEURE</t>
  </si>
  <si>
    <t>SEPFAE04_12</t>
  </si>
  <si>
    <t>FACE AVANT EXTÉRIEURE</t>
  </si>
  <si>
    <t>SEPFAE04_99</t>
  </si>
  <si>
    <t>SEPFAE04_90</t>
  </si>
  <si>
    <t>SEPFAE04_95</t>
  </si>
  <si>
    <t>SEPFAE04_CHAM</t>
  </si>
  <si>
    <t>SEPFAE04_96</t>
  </si>
  <si>
    <t>SEPFAE04 33</t>
  </si>
  <si>
    <t>FACE AVANT EXTERIEURE "PLATINIUM" (S.3200)</t>
  </si>
  <si>
    <t>32151</t>
  </si>
  <si>
    <t>POIGNEE COQUILLE EXT AVEC DOIGT RALLONGE</t>
  </si>
  <si>
    <t>SEPPCE02_99</t>
  </si>
  <si>
    <t>POIGNEE COQUILLE EXT AVEC DOIGT RALLONGÉ</t>
  </si>
  <si>
    <t>POIGNÉE COQUILLE EXT AVEC DOIGT RALLONGÉ</t>
  </si>
  <si>
    <t>3219</t>
  </si>
  <si>
    <t>DORMANT AVEC RECUP D'EAU ET COUVRE JOINT</t>
  </si>
  <si>
    <t>3219/B</t>
  </si>
  <si>
    <t>1/2 PRF DORMANT AVEC RECUP D'EAU ET CJ</t>
  </si>
  <si>
    <t>3220</t>
  </si>
  <si>
    <t>*VOIR 3220N</t>
  </si>
  <si>
    <t>3220/A</t>
  </si>
  <si>
    <t>1/2 ACCROCHAGE RENFORCE THERMIQUE</t>
  </si>
  <si>
    <t>3220N</t>
  </si>
  <si>
    <t>ACCROCHAGE RENFORCE THERMIQUE</t>
  </si>
  <si>
    <t>3222</t>
  </si>
  <si>
    <t>LIAISON VANTAUX FACE A FACE</t>
  </si>
  <si>
    <t>3224</t>
  </si>
  <si>
    <t>MONTANT DE TETE RENFORCE</t>
  </si>
  <si>
    <t>3224BB</t>
  </si>
  <si>
    <t>MT DE TETE RENFORCE COURBE BROSSE GRISE</t>
  </si>
  <si>
    <t>3224BI</t>
  </si>
  <si>
    <t>MONTANT DE TETE RENFORCE COURBE JT GRIS</t>
  </si>
  <si>
    <t>3224HI</t>
  </si>
  <si>
    <t>MONTANT DE TETE RENFORCE COURBE + BROSSE</t>
  </si>
  <si>
    <t>3224NB</t>
  </si>
  <si>
    <t>MT DE TETE RENFORCE COURBE BROSSE NOIRE</t>
  </si>
  <si>
    <t>3224NI</t>
  </si>
  <si>
    <t>3224PI</t>
  </si>
  <si>
    <t>MONTANT TETE RENFORCE BROSSE PERFORMANCE</t>
  </si>
  <si>
    <t>3226</t>
  </si>
  <si>
    <t>TRAVERSE D'OUVRANT</t>
  </si>
  <si>
    <t>3226PI</t>
  </si>
  <si>
    <t>TRAVERSE D'OUVRANT BROSSE PERFORMANCE</t>
  </si>
  <si>
    <t>3227</t>
  </si>
  <si>
    <t>TRAVERSE INTERMEDIAIRE D'OUVRANT</t>
  </si>
  <si>
    <t>3228</t>
  </si>
  <si>
    <t>3228BB</t>
  </si>
  <si>
    <t>-MONTANT TETE SIMPLE COURBE BROSSE GRISE</t>
  </si>
  <si>
    <t>3228BI</t>
  </si>
  <si>
    <t>MONTANT DE TETE SIMPLE COURBE JOINT GRIS</t>
  </si>
  <si>
    <t>3228HI</t>
  </si>
  <si>
    <t>*** SUPPRIMEE **************************</t>
  </si>
  <si>
    <t>3228NB</t>
  </si>
  <si>
    <t>-MONTANT TETE SIMPLE COURBE BROSSE NOIRE</t>
  </si>
  <si>
    <t>3228NI</t>
  </si>
  <si>
    <t>MONTANT DE TETE SIMPLE COURBE + JOINT</t>
  </si>
  <si>
    <t>3228PI</t>
  </si>
  <si>
    <t>MONTANT DE TETE BROSSE PERFORMANCE</t>
  </si>
  <si>
    <t>3229</t>
  </si>
  <si>
    <t>MONTANT D'ACCROCHAGE FROID</t>
  </si>
  <si>
    <t>3234</t>
  </si>
  <si>
    <t>MONTANT DE TETE RENFORCE GRANDE HAUTEUR</t>
  </si>
  <si>
    <t>3234/B</t>
  </si>
  <si>
    <t>1/2 RENFORT INTERIEUR GH</t>
  </si>
  <si>
    <t>3234BB</t>
  </si>
  <si>
    <t>-MT TETE GROS RENFORT CARRE BROSSE GRISE</t>
  </si>
  <si>
    <t>3234BI</t>
  </si>
  <si>
    <t>MT TETE GROS RENFORT CARRE JOINT GRIS</t>
  </si>
  <si>
    <t>3234NB</t>
  </si>
  <si>
    <t>-MT TETE GROS RENFORT CARRE BROSSE NOIRE</t>
  </si>
  <si>
    <t>3234NI</t>
  </si>
  <si>
    <t>MT TETE GROS RENFORT CARRE JOINT NOIR</t>
  </si>
  <si>
    <t>3236</t>
  </si>
  <si>
    <t>TRAVERSE OUVRANT RENFORCEE</t>
  </si>
  <si>
    <t>32379</t>
  </si>
  <si>
    <t>EQUERRE A SERTIR 18X10</t>
  </si>
  <si>
    <t>3239</t>
  </si>
  <si>
    <t>MONTANT ACCROCHAGE RENFORCE GH</t>
  </si>
  <si>
    <t>3241</t>
  </si>
  <si>
    <t>DORMANT BAS ISOLATION 120</t>
  </si>
  <si>
    <t>3241/A</t>
  </si>
  <si>
    <t>1/2 PROFIL EXT DORMANT BAS ISOLATION 120</t>
  </si>
  <si>
    <t>3241/B</t>
  </si>
  <si>
    <t>1/2 PROFIL INT DORMANT BAS ISOLATION 120</t>
  </si>
  <si>
    <t>3242</t>
  </si>
  <si>
    <t>DORMANT LATERAL ISOLATION 120 MM</t>
  </si>
  <si>
    <t>3242/A</t>
  </si>
  <si>
    <t>1/2 PROFIL EXT DORMANT LATERAL ISOL 120</t>
  </si>
  <si>
    <t>3242/B</t>
  </si>
  <si>
    <t>1/2 PROFIL INT DORMANT LATERAL ISOL 120</t>
  </si>
  <si>
    <t>3243</t>
  </si>
  <si>
    <t>DORMANT HAUT ISOLATION 120 MM</t>
  </si>
  <si>
    <t>3243/A</t>
  </si>
  <si>
    <t>1/2 PROFIL EXT DORMANT HAUT ISOL 120 MM</t>
  </si>
  <si>
    <t>3243/B</t>
  </si>
  <si>
    <t>1/2 PROFIL INT DORMANT HAUT ISOL 120 MM</t>
  </si>
  <si>
    <t>3244</t>
  </si>
  <si>
    <t>DORMANT 2 RAILS BASE 52</t>
  </si>
  <si>
    <t>3244/A</t>
  </si>
  <si>
    <t>1/2 PRF INT DORMANT 2 RAILS 3200 BASE 52</t>
  </si>
  <si>
    <t>3244/B</t>
  </si>
  <si>
    <t>3245</t>
  </si>
  <si>
    <t>DORMANT HAUT PASSAGE VOLET ROULANT</t>
  </si>
  <si>
    <t>3247</t>
  </si>
  <si>
    <t>DORM.3 RAILS SANS RECUP (SUR CONSULTAT°)</t>
  </si>
  <si>
    <t>3248</t>
  </si>
  <si>
    <t>DORMANT TRI RAIL 3200</t>
  </si>
  <si>
    <t>3248/A</t>
  </si>
  <si>
    <t>1/2 PRF MILIEU POUR TRI RAIL 3200</t>
  </si>
  <si>
    <t>3249</t>
  </si>
  <si>
    <t>DORMANT QUATRE RAILS CO (SUR CONSULTAT°)</t>
  </si>
  <si>
    <t>32500</t>
  </si>
  <si>
    <t>BROSSE PERFORMANCE 4,8 X 7,5</t>
  </si>
  <si>
    <t>TF4,8X7,5</t>
  </si>
  <si>
    <t>BROSSE 4,8X7,5 (POUR BBC)                   MINI 2400  1,07</t>
  </si>
  <si>
    <t>BROSSE 4,8X7,5 (POUR BBC)                   MINI 2400</t>
  </si>
  <si>
    <t>32500I</t>
  </si>
  <si>
    <t>BROSSE PERFORMANCE 4,8 X 7,5 (INDUSTRIE)</t>
  </si>
  <si>
    <t>32501</t>
  </si>
  <si>
    <t>BROSSE PERFORMANCE 4,8X9,5 (100ML)</t>
  </si>
  <si>
    <t>TF4,8X9,5</t>
  </si>
  <si>
    <t>BROSSE 4,8X9,5 (POUR BBC)</t>
  </si>
  <si>
    <t>BROSSE 4,8X9,5 (POUR BBC)                   MINI 2400</t>
  </si>
  <si>
    <t>32501I</t>
  </si>
  <si>
    <t>BROSSE PERFORMANCE 4,8X9,5 (300ML)</t>
  </si>
  <si>
    <t>3251</t>
  </si>
  <si>
    <t>DORMANT BAS ISOLATION 160 MM</t>
  </si>
  <si>
    <t>3251/A</t>
  </si>
  <si>
    <t>1/2 PROFIL EXT DORMANT BAS ISOL 160 MM</t>
  </si>
  <si>
    <t>3252</t>
  </si>
  <si>
    <t>DORMANT LATERAL ISOLATION 160 MM</t>
  </si>
  <si>
    <t>3252/A</t>
  </si>
  <si>
    <t>1/2 PROFIL EXT DORMANT LATERAL ISOL 160</t>
  </si>
  <si>
    <t>1U826      GRIS</t>
  </si>
  <si>
    <t>JOINT VITRAGE 24 MM NON PREDECOUPE GRIS</t>
  </si>
  <si>
    <t>1U825      NOIR</t>
  </si>
  <si>
    <t>JOINT VITRAGE 24 MM NON PREDECOUPE NOIR</t>
  </si>
  <si>
    <t>32524I</t>
  </si>
  <si>
    <t>JOINT DE VITRAGE 24MM</t>
  </si>
  <si>
    <t>1U828-2</t>
  </si>
  <si>
    <t>JOINT VITRAGE 28 MM NON PREDECOUPE GRIS</t>
  </si>
  <si>
    <t>32528</t>
  </si>
  <si>
    <t>JOINT VIT 28MM NON PREDECOUPE</t>
  </si>
  <si>
    <t>1U827-2</t>
  </si>
  <si>
    <t>JOINT VITRAGE 28 MM NON PREDECOUPE NOIR</t>
  </si>
  <si>
    <t>32528I    760FI</t>
  </si>
  <si>
    <t>JOINT DE VITRAGE 28MM</t>
  </si>
  <si>
    <t>32528I</t>
  </si>
  <si>
    <t>32528V</t>
  </si>
  <si>
    <t>JOINT VIT 28MM VERNIS NON PREDECOUPE</t>
  </si>
  <si>
    <t>3253</t>
  </si>
  <si>
    <t>DORMANT HAUT ISOLATION 160 MM</t>
  </si>
  <si>
    <t>3253/A</t>
  </si>
  <si>
    <t>A1U83000</t>
  </si>
  <si>
    <t>JOINT VITRAGE 32 MM NON PREDECOUPE GRIS</t>
  </si>
  <si>
    <t>32532</t>
  </si>
  <si>
    <t>JOINT</t>
  </si>
  <si>
    <t>A1U82900</t>
  </si>
  <si>
    <t>JOINT VITRAGE 32 MM NON PREDECOUPE NOIR</t>
  </si>
  <si>
    <t>32532I</t>
  </si>
  <si>
    <t>JOINT U PREDECOUPE POUR 32MM</t>
  </si>
  <si>
    <t>3260    FAM3228</t>
  </si>
  <si>
    <t>DORMANT GALANDAGE MONO-RAIL</t>
  </si>
  <si>
    <t>3260</t>
  </si>
  <si>
    <t>3260/A  FAM3228</t>
  </si>
  <si>
    <t>*1/2 DORMANT EXT. GALANDAGE **3260/C**</t>
  </si>
  <si>
    <t>3260/A</t>
  </si>
  <si>
    <t>3260/B  FAM3228</t>
  </si>
  <si>
    <t>1/2 DORMANT INT. GALANDAGE</t>
  </si>
  <si>
    <t>3260/B</t>
  </si>
  <si>
    <t>3260/C</t>
  </si>
  <si>
    <t>1/2 DORMANT EXT. GALANDAGE MONO-RAIL</t>
  </si>
  <si>
    <t>3261    FAM3228</t>
  </si>
  <si>
    <t>DORMANT GALANDAGE BI-RAIL</t>
  </si>
  <si>
    <t>3261</t>
  </si>
  <si>
    <t>3261/A  FAM3228</t>
  </si>
  <si>
    <t>1/2 DORMANT EXT. GALANDAGE BI-RAIL</t>
  </si>
  <si>
    <t>3261/A</t>
  </si>
  <si>
    <t>3262    FAM3228</t>
  </si>
  <si>
    <t>DORMANT GALANDAGE VR MONO-RAIL</t>
  </si>
  <si>
    <t>3262</t>
  </si>
  <si>
    <t>3262/A  FAM3228</t>
  </si>
  <si>
    <t>1/2 DORMANT EXT. GALANDAGE VR MONO-RAIL</t>
  </si>
  <si>
    <t>3262/A</t>
  </si>
  <si>
    <t>3263    FAM3228</t>
  </si>
  <si>
    <t>DORMANT GALANDAGE VR BI-RAIL</t>
  </si>
  <si>
    <t>3263</t>
  </si>
  <si>
    <t>3263/A  FAM3228</t>
  </si>
  <si>
    <t>1/2 DORMANT EXT. GALANDAGE VR BI-RAIL</t>
  </si>
  <si>
    <t>3263/A</t>
  </si>
  <si>
    <t>3266    FAM3228</t>
  </si>
  <si>
    <t>MONTANT ACCROCHAGE GALANDAGE MONO-RAIL</t>
  </si>
  <si>
    <t>3266</t>
  </si>
  <si>
    <t>3267    FAM3228</t>
  </si>
  <si>
    <t>MONTANT ACCROCHAGE GALANDAGE BI-RAIL</t>
  </si>
  <si>
    <t>3267</t>
  </si>
  <si>
    <t>327</t>
  </si>
  <si>
    <t>*CORNIERE RECOUV AVEC RECUP.EAU **-&gt;EP**</t>
  </si>
  <si>
    <t>DEPANNAGE</t>
  </si>
  <si>
    <t>3278</t>
  </si>
  <si>
    <t>3279</t>
  </si>
  <si>
    <t>MONTANT ACCROCHAGE</t>
  </si>
  <si>
    <t>328</t>
  </si>
  <si>
    <t>3280</t>
  </si>
  <si>
    <t>*ACCROCHE PVC OUVRANT 3487B ET 3487N</t>
  </si>
  <si>
    <t>329</t>
  </si>
  <si>
    <t>LIAISON VERTICALE ARRONDIE LARG. 40 M/M</t>
  </si>
  <si>
    <t>3297</t>
  </si>
  <si>
    <t>MONTANT DE TETE RENFORCE LUTTE BILAME</t>
  </si>
  <si>
    <t>3297BB</t>
  </si>
  <si>
    <t>MT DE TETE RENFORT ROND BROSSE GRISE</t>
  </si>
  <si>
    <t>3297BI</t>
  </si>
  <si>
    <t>MT TETE GROS RENFORT ROND JOINT GRIS</t>
  </si>
  <si>
    <t>3297NB</t>
  </si>
  <si>
    <t>MT DE TETE RENFORT ROND BROSSE NOIRE</t>
  </si>
  <si>
    <t>3297NI</t>
  </si>
  <si>
    <t>MT TETE GROS RENFORT ROND JOINT NOIR</t>
  </si>
  <si>
    <t>3129</t>
  </si>
  <si>
    <t>GALET DOUBLE REGLABLE DUOTHERM S3000</t>
  </si>
  <si>
    <t>312900</t>
  </si>
  <si>
    <t>GALET DOUBLE REGLABLE</t>
  </si>
  <si>
    <t>33000</t>
  </si>
  <si>
    <t>GALET DOUBLE REGLABLE  ** FIN **</t>
  </si>
  <si>
    <t>33001</t>
  </si>
  <si>
    <t>GALET SIMPLE A REGLAGE</t>
  </si>
  <si>
    <t>33002</t>
  </si>
  <si>
    <t>EN VRAC (PAR SAC DE 1000)</t>
  </si>
  <si>
    <t>BOUCHON DE SEUIL</t>
  </si>
  <si>
    <t>33003</t>
  </si>
  <si>
    <t>BOUCHON RECUPERATION INTERIEURE</t>
  </si>
  <si>
    <t>33004</t>
  </si>
  <si>
    <t>EQUERRE DE RENFORT DORMANTS</t>
  </si>
  <si>
    <t>33005</t>
  </si>
  <si>
    <t>EQUERRE ALIGNEMENT   1,1 X 16,8</t>
  </si>
  <si>
    <t>33006</t>
  </si>
  <si>
    <t>GALET SIMPLE REGLABLE ** ABANDON</t>
  </si>
  <si>
    <t>529030582_41</t>
  </si>
  <si>
    <t>FOURREAU POUR GALET</t>
  </si>
  <si>
    <t>33006/A</t>
  </si>
  <si>
    <t>FOURREAU POUR GALET **</t>
  </si>
  <si>
    <t>33007</t>
  </si>
  <si>
    <t>GALET DOUBLE REGLABLE ** 26141</t>
  </si>
  <si>
    <t>33008</t>
  </si>
  <si>
    <t>GALET SIMPLE REGL.ROULETTE INOX**ABANDON</t>
  </si>
  <si>
    <t>33009</t>
  </si>
  <si>
    <t>GALET DBLE REGLABLE ROULE.INOX** 26139</t>
  </si>
  <si>
    <t>33010</t>
  </si>
  <si>
    <t>GALET FIXE ROULETTE INOX  *SUPP*</t>
  </si>
  <si>
    <t>33011</t>
  </si>
  <si>
    <t>GALET SIMPLE REGL.ROUL.AIG S3000 *SUPP*</t>
  </si>
  <si>
    <t>33012</t>
  </si>
  <si>
    <t>BOUCHON ETANCHEITE DORMANT LATERAL</t>
  </si>
  <si>
    <t>33013</t>
  </si>
  <si>
    <t>BUTEE POUR GALANDAGE</t>
  </si>
  <si>
    <t>BUTÉE POUR GALANDAGE HT 200 MM (2 PLIAGES)</t>
  </si>
  <si>
    <t>33014/2 (VRAC)</t>
  </si>
  <si>
    <t>EQUERRE ALU RENFORT DORMANT AVEC VIS</t>
  </si>
  <si>
    <t>33014</t>
  </si>
  <si>
    <t>EQUERRE ALU RENFORT DORMANT</t>
  </si>
  <si>
    <t>33014/1</t>
  </si>
  <si>
    <t>EQUERRE ALU RENFORT DORMANT   VRAC</t>
  </si>
  <si>
    <t>33014/2</t>
  </si>
  <si>
    <t>EQUERRE ALU RENFORT DORMANT       VRAC</t>
  </si>
  <si>
    <t>33017</t>
  </si>
  <si>
    <t>KIT BBC 3100</t>
  </si>
  <si>
    <t>33017I</t>
  </si>
  <si>
    <t>KIT BBC 3100 (I)</t>
  </si>
  <si>
    <t>33018</t>
  </si>
  <si>
    <t>ETANCHEITE CENTRALE SEUIL MPR 3477</t>
  </si>
  <si>
    <t>33019</t>
  </si>
  <si>
    <t>PAIRE D'EMBOUTS D'ETANCHEITÉ SEUIL PMR</t>
  </si>
  <si>
    <t>PAIRE D'EMBOUTS D'ETANCHEITE SEUIL PMR</t>
  </si>
  <si>
    <t>3302</t>
  </si>
  <si>
    <t>RAIL MILIEU DE TABLEAU **3342**</t>
  </si>
  <si>
    <t>3302/A</t>
  </si>
  <si>
    <t>*DEMI PROFIL EXT. RAIL MILIEU DE TABLEAU</t>
  </si>
  <si>
    <t>3302/B</t>
  </si>
  <si>
    <t>*DEMI PROFIL INTER. RAIL MILIEU TABLEAU</t>
  </si>
  <si>
    <t>33020</t>
  </si>
  <si>
    <t>PAIRE DE BOUCHONS DE SEUIL PMR</t>
  </si>
  <si>
    <t>33021</t>
  </si>
  <si>
    <t>FACE AVANT INTERIEURE CARREE</t>
  </si>
  <si>
    <t>33022</t>
  </si>
  <si>
    <t>BOUCHON MONTANT D'ACCROCHE CARRE REDUIT</t>
  </si>
  <si>
    <t>BOUCHON MONTANT D'ACCROCHE CARRÉ RÉDUIT</t>
  </si>
  <si>
    <t>33022 L</t>
  </si>
  <si>
    <t>33022 Q (NOIR)</t>
  </si>
  <si>
    <t>33023</t>
  </si>
  <si>
    <t>FOURREAU D'ETANCH. CENTRALE PARTIE HAUTE</t>
  </si>
  <si>
    <t>33024</t>
  </si>
  <si>
    <t>CACHE VIS MONTANT D'ACCROCHAGE</t>
  </si>
  <si>
    <t>33024I</t>
  </si>
  <si>
    <t>CACHE VIS MONTANT D'ACCROCHAGE COND IND</t>
  </si>
  <si>
    <t>33024I L (VRAC)</t>
  </si>
  <si>
    <t>33024I     VRAC</t>
  </si>
  <si>
    <t>CACHE VIS MONTANT D'ACCROCHAGE VRAC/800</t>
  </si>
  <si>
    <t>33024I N (VRAC)</t>
  </si>
  <si>
    <t>33026</t>
  </si>
  <si>
    <t>GACHE SPECIALE INOX</t>
  </si>
  <si>
    <t>33028</t>
  </si>
  <si>
    <t>ANTI FAUSSE MANOEUVRE POUR VERROU</t>
  </si>
  <si>
    <t>SEP1520(ORANGE)</t>
  </si>
  <si>
    <t>AFM PR SERIE 3000 DUOTH (COND. PAR 2)</t>
  </si>
  <si>
    <t>33029</t>
  </si>
  <si>
    <t>*VERROU SPLE AUTO+GACH.SANS AFM**33129**</t>
  </si>
  <si>
    <t>VERROU SIMPLE AUTO + GACHE SERIE 3000</t>
  </si>
  <si>
    <t>33029/A</t>
  </si>
  <si>
    <t>*VERROU SIMPLE AUTO SANS GACHE SANS AFM</t>
  </si>
  <si>
    <t>B20250</t>
  </si>
  <si>
    <t>FILIÈRE NON RENOUVELEE (MAIL HD -&gt; HASS LE 13/03/2014)</t>
  </si>
  <si>
    <t>3303</t>
  </si>
  <si>
    <t>CHEMIN DE ROULEMENT EN ALU</t>
  </si>
  <si>
    <t>33030</t>
  </si>
  <si>
    <t>*VERROU SIMPLE + GACHE + AFM  SERIE 3000</t>
  </si>
  <si>
    <t>SEP1617_12</t>
  </si>
  <si>
    <t>FERMETURE SIMPLE AVEC AFM CROCHET INCLUS   REMPLACE3030/2445</t>
  </si>
  <si>
    <t>SEP1617_60</t>
  </si>
  <si>
    <t>SEP1617_90</t>
  </si>
  <si>
    <t>33030/A</t>
  </si>
  <si>
    <t>SEP1617_95</t>
  </si>
  <si>
    <t>SEP1617_25</t>
  </si>
  <si>
    <t>SEP1617_99</t>
  </si>
  <si>
    <t>*VERROU SIMPLE SANS GACHE AVEC A.F.M.</t>
  </si>
  <si>
    <t>33031</t>
  </si>
  <si>
    <t>*VERROU DOUBLE MANUEL+GACHE+AFM S3000</t>
  </si>
  <si>
    <t>SEP1717_12</t>
  </si>
  <si>
    <t>FERMETURE DOUBLE AVEC AFM CROCHET INCLUS   REMPLACE3031/2448</t>
  </si>
  <si>
    <t>SEP1717_60</t>
  </si>
  <si>
    <t>SEP1717_90</t>
  </si>
  <si>
    <t>SEP1717_95</t>
  </si>
  <si>
    <t>SEP1717_25</t>
  </si>
  <si>
    <t>SEP1717_99</t>
  </si>
  <si>
    <t>33031/A</t>
  </si>
  <si>
    <t>*VERROU DOUBLE SANS GACHE AVEC A.F.M.</t>
  </si>
  <si>
    <t>33032</t>
  </si>
  <si>
    <t>*FOURREAU ETANCHEITE CENTRALE PART.HAUT</t>
  </si>
  <si>
    <t>SEP1867_12</t>
  </si>
  <si>
    <t>FERMETURE DOUBLE A CLEFS + AFM + POIGNEE   REMPLACE3032/2452</t>
  </si>
  <si>
    <t>SEP1867_60</t>
  </si>
  <si>
    <t>SEP1867_90</t>
  </si>
  <si>
    <t>SEP1867_95</t>
  </si>
  <si>
    <t>SEP1867_25</t>
  </si>
  <si>
    <t>SEP1867_99</t>
  </si>
  <si>
    <t>33032/B</t>
  </si>
  <si>
    <t>*VERROU DOUBLE A CLE SANS GACHE AVEC AFM</t>
  </si>
  <si>
    <t>SEP1869_90</t>
  </si>
  <si>
    <t>VERROU DOUBLE CLE SS GACHE + AFM  S.3000</t>
  </si>
  <si>
    <t>33033</t>
  </si>
  <si>
    <t>*POIGNEE TIRAGE INTERIEURE POUR VERROU</t>
  </si>
  <si>
    <t>SEP4033_12</t>
  </si>
  <si>
    <t>ELLIPSE POIGNEE DE TIRAGE INTERIEURE       REMPLACE 3033</t>
  </si>
  <si>
    <t>SEP4033_60</t>
  </si>
  <si>
    <t>SEP4033_90</t>
  </si>
  <si>
    <t>SEP4033_95</t>
  </si>
  <si>
    <t>SEP4033_25</t>
  </si>
  <si>
    <t>SEP4033_01</t>
  </si>
  <si>
    <t>SEP4033_99</t>
  </si>
  <si>
    <t>33034</t>
  </si>
  <si>
    <t>*CUVETTE SIMPLE MULTI SERIE</t>
  </si>
  <si>
    <t>SEP4024_12</t>
  </si>
  <si>
    <t>COQUILLE SIMPLE DE TIRAGE                  REMPLACE LE 3034</t>
  </si>
  <si>
    <t>SEP4024_60</t>
  </si>
  <si>
    <t>SEP4024_90</t>
  </si>
  <si>
    <t>SEP4024_95</t>
  </si>
  <si>
    <t>SEP4024_25</t>
  </si>
  <si>
    <t>SEP4024_99</t>
  </si>
  <si>
    <t>COQUILLE SIMPLE DE TIRAGE                   REMPLACE LE 3034</t>
  </si>
  <si>
    <t>33035</t>
  </si>
  <si>
    <t>*VERROU+POIGNEE TIRAGE EXT + AFM + GACHE</t>
  </si>
  <si>
    <t>SEP1730_12</t>
  </si>
  <si>
    <t>AFM AVEC 2 PALPEURS+2 CROCHETS L/S+GACHE    REMP.26035</t>
  </si>
  <si>
    <t>SEP1730_60</t>
  </si>
  <si>
    <t>FERMETURE DOUBLE + AFM POIGNEE INCORPOREE CROCHET INCLUS</t>
  </si>
  <si>
    <t>SEP1730_90</t>
  </si>
  <si>
    <t>SEP1730_95</t>
  </si>
  <si>
    <t>SEP1730_25</t>
  </si>
  <si>
    <t>FERMETURE DOUBLE + AFM POIGNEE INCORPOREE  REMPLACE 3033</t>
  </si>
  <si>
    <t>SEP1730_99</t>
  </si>
  <si>
    <t>33035/A</t>
  </si>
  <si>
    <t>*VER.POIG. TIRAGE EXT SS GACHE 2600/3000</t>
  </si>
  <si>
    <t>SEP1731_12</t>
  </si>
  <si>
    <t>VERROU DOUBLE POIGNEE EXT SS GACHE</t>
  </si>
  <si>
    <t>SEP1731_90</t>
  </si>
  <si>
    <t>VERROU DOUBLE POIGNEE EXT. SS GACHE</t>
  </si>
  <si>
    <t>SEP1731_95</t>
  </si>
  <si>
    <t>33035/B</t>
  </si>
  <si>
    <t>SFC8001</t>
  </si>
  <si>
    <t>GACHE DE COULISSANT PERIPHERIQUE + VIS</t>
  </si>
  <si>
    <t>33036</t>
  </si>
  <si>
    <t>*GACHE DE COULISSANT PERIPHERIQUE</t>
  </si>
  <si>
    <t>33037</t>
  </si>
  <si>
    <t>*POIGNEE DE TIRAGE INT POUR VERROU P.F</t>
  </si>
  <si>
    <t>SEP4034_12</t>
  </si>
  <si>
    <t>POIGNEE SIGMA TIRAGE INT. PR VERROU S/P.F</t>
  </si>
  <si>
    <t>SEP4034_60</t>
  </si>
  <si>
    <t>POIGNEE TIRAGE INT POUR VERROU DE P/FENETRE</t>
  </si>
  <si>
    <t>SEP4034_90</t>
  </si>
  <si>
    <t>SEP4034_95</t>
  </si>
  <si>
    <t>SEP4034_25</t>
  </si>
  <si>
    <t>SEP4034_01</t>
  </si>
  <si>
    <t>SEP4034_99</t>
  </si>
  <si>
    <t>33038</t>
  </si>
  <si>
    <t>*POIGNEE DE TIRAGE SUR VERROU</t>
  </si>
  <si>
    <t>SEP4022_12</t>
  </si>
  <si>
    <t>POIGNEE OCEANE AJOURRE</t>
  </si>
  <si>
    <t>SEP4022_90</t>
  </si>
  <si>
    <t>POIGNEE OCEANE AJOUREE</t>
  </si>
  <si>
    <t>SEP4022_95</t>
  </si>
  <si>
    <t>33039</t>
  </si>
  <si>
    <t>POIGNEE DE TIRAGE FIXE INT ET EXT</t>
  </si>
  <si>
    <t>SEP4023 10</t>
  </si>
  <si>
    <t>POIGNEE OCEANE PLEINE</t>
  </si>
  <si>
    <t>SEP4023_90</t>
  </si>
  <si>
    <t>SEP4023_95</t>
  </si>
  <si>
    <t>SEP4023_99</t>
  </si>
  <si>
    <t>3304</t>
  </si>
  <si>
    <t>*RAIL MILIEU TABLEAU A RECUP **3344**</t>
  </si>
  <si>
    <t>3304/B</t>
  </si>
  <si>
    <t>*DEMI PROFIL INT.RAIL MILIEU TAB &amp; RECUP</t>
  </si>
  <si>
    <t>33040</t>
  </si>
  <si>
    <t>33041</t>
  </si>
  <si>
    <t>GACHE SEMI FIXE POUR POIGNEE A PINCER</t>
  </si>
  <si>
    <t>33044</t>
  </si>
  <si>
    <t>CACHE VIS MONTANT D'ACCROCHAGE              7500/550000=0,02</t>
  </si>
  <si>
    <t>CACHE VIS MONTANT D'ACCROCHAGE (VRAC)       7500/550000=0,02</t>
  </si>
  <si>
    <t>33045</t>
  </si>
  <si>
    <t>CACHE VIS POUR MONTANT DE TETE</t>
  </si>
  <si>
    <t>CACHE-VIS POUR MONTANT DE TETE</t>
  </si>
  <si>
    <t>33045I</t>
  </si>
  <si>
    <t>CACHE VIS MONTANT DE TETE COND IND</t>
  </si>
  <si>
    <t>EN VRAC PAR 400</t>
  </si>
  <si>
    <t>33048</t>
  </si>
  <si>
    <t>*VERROU SIMPLE A BASCULE</t>
  </si>
  <si>
    <t>3305</t>
  </si>
  <si>
    <t>*TRI RAIL MILIEU DE TABLEAU **3345**</t>
  </si>
  <si>
    <t>3305/A</t>
  </si>
  <si>
    <t>*DEMI PROFIL EXTERIEUR TRI RAIL</t>
  </si>
  <si>
    <t>33051</t>
  </si>
  <si>
    <t>PIECE D'ETANCHEITE CENTRALE</t>
  </si>
  <si>
    <t>PF21.04053</t>
  </si>
  <si>
    <t>33051/A +4 VIS T8X16FA +ETIQUETTE</t>
  </si>
  <si>
    <t>33051/A</t>
  </si>
  <si>
    <t>PIECE ETANCHEITE CENTRALE HAUTE &amp; BASSE</t>
  </si>
  <si>
    <t>33051AB</t>
  </si>
  <si>
    <t>PIECE ETANCHEITE CENTRALE BASSE</t>
  </si>
  <si>
    <t>33051AH</t>
  </si>
  <si>
    <t>PIECE ETANCHEITE CENTRALE HAUTE</t>
  </si>
  <si>
    <t>33051I</t>
  </si>
  <si>
    <t>PIECE D'ETANCHEITE CENTRALE COND INDUS</t>
  </si>
  <si>
    <t>33052</t>
  </si>
  <si>
    <t>33052/A</t>
  </si>
  <si>
    <t>33053</t>
  </si>
  <si>
    <t>ETANCHEITE HAUTE ET BASSE COULIFIXE</t>
  </si>
  <si>
    <t>33054</t>
  </si>
  <si>
    <t>SACHET DE 2 33054 = 1X54BD + 1X54BG + 2X54/A</t>
  </si>
  <si>
    <t>BOUCHON MONTANT D'ACCROCHAGE ** 26054</t>
  </si>
  <si>
    <t>33054/A</t>
  </si>
  <si>
    <t>33054/B</t>
  </si>
  <si>
    <t>33054BD</t>
  </si>
  <si>
    <t>BOUCHON MONTANT D'ACCROCHAGE DROIT</t>
  </si>
  <si>
    <t>33054BG</t>
  </si>
  <si>
    <t>33055</t>
  </si>
  <si>
    <t>SACHET DE 2 33055 = 2X55/B + 2X54/A</t>
  </si>
  <si>
    <t>BOUCHON MONTANT DE TETE ** 33065</t>
  </si>
  <si>
    <t>33055/B</t>
  </si>
  <si>
    <t>33057</t>
  </si>
  <si>
    <t>VIS POUR TRAVERSE OUVRANT</t>
  </si>
  <si>
    <t>VT4,2X45TC</t>
  </si>
  <si>
    <t xml:space="preserve">                                            ANN &amp; REMP 3057</t>
  </si>
  <si>
    <t>33058</t>
  </si>
  <si>
    <t>GUIDE DE CENTRAGE MONTANT TETE ** 26058</t>
  </si>
  <si>
    <t>33058/1</t>
  </si>
  <si>
    <t>GUIDE DE CENTRAGE MONTANT DE TETE   X 20</t>
  </si>
  <si>
    <t>33058/2</t>
  </si>
  <si>
    <t>GUIDE DE CENTRAGE MONTANT DE TETE  X 100</t>
  </si>
  <si>
    <t>3306</t>
  </si>
  <si>
    <t>*TRAVERSE OUVRANT **3306BI**</t>
  </si>
  <si>
    <t>3306/A</t>
  </si>
  <si>
    <t>*DEMI PROFIL INTE. EXT. TRAVERSE OUVRANT</t>
  </si>
  <si>
    <t>3306/A SEP</t>
  </si>
  <si>
    <t>3306BI</t>
  </si>
  <si>
    <t>*TRAV. OUVRANT BARRETT.INVERS. **3386**</t>
  </si>
  <si>
    <t>330BI</t>
  </si>
  <si>
    <t>33061</t>
  </si>
  <si>
    <t>PAIRE EMBOUTS ETANCHEITE POUR 3358</t>
  </si>
  <si>
    <t>PAIRE EMBOUT ETANCHEITE POUR 3358</t>
  </si>
  <si>
    <t>451037</t>
  </si>
  <si>
    <t>PAIRE EMBOUTS ETANCHEITE POUR 3358         AM0226/21500=0,01</t>
  </si>
  <si>
    <t>33061I</t>
  </si>
  <si>
    <t>PAIRE D'EMBOUTS D'ETANCH PR 3358 INDUSTR</t>
  </si>
  <si>
    <t>33062</t>
  </si>
  <si>
    <t>PAIRE D'EMBOUTS D'ETANCHEITE POUR 3363</t>
  </si>
  <si>
    <t>33062I</t>
  </si>
  <si>
    <t>PAIRE D'EMBOUTS D'ETANCH PR 3363 INDUSTR</t>
  </si>
  <si>
    <t>33063</t>
  </si>
  <si>
    <t>P.BOUCHONS ETANCH DORMANTS COUPE DROITE</t>
  </si>
  <si>
    <t>33063 D+G</t>
  </si>
  <si>
    <t>PAIRE BOUCHONS ETANCH DORM COUPE DROITE    AM08000/40000:0,2</t>
  </si>
  <si>
    <t>33064</t>
  </si>
  <si>
    <t>BOUCHONS PR MONTANTS 2690 ET 3390</t>
  </si>
  <si>
    <t>19300013</t>
  </si>
  <si>
    <t>BOUCHONS POUR MONTANTS 2690 ET 3390</t>
  </si>
  <si>
    <t>33065</t>
  </si>
  <si>
    <t>CARTON DE 450 EN VRAC                     120000/152000=0,79</t>
  </si>
  <si>
    <t>33066</t>
  </si>
  <si>
    <t>FERMETURE 3 PTS CUVETTE A BASCULE+GACHES</t>
  </si>
  <si>
    <t>33068</t>
  </si>
  <si>
    <t>FERMETURE 3 POINTS AVEC CREMONE &amp; GACHES</t>
  </si>
  <si>
    <t>3307</t>
  </si>
  <si>
    <t>*RAIL AVEC RECOUVREMENT INT **3347**</t>
  </si>
  <si>
    <t>3307/B</t>
  </si>
  <si>
    <t>*DEMI PROFIL INT. RAIL AVEC RECOUVREMENT</t>
  </si>
  <si>
    <t>33070</t>
  </si>
  <si>
    <t>KIT COULISSANT BIASON</t>
  </si>
  <si>
    <t>33071</t>
  </si>
  <si>
    <t>PATTE COUVRE JOINT RENOVATION</t>
  </si>
  <si>
    <t>33072</t>
  </si>
  <si>
    <t>PATTE FIXATION ACCROCHAGE GALANDAGE</t>
  </si>
  <si>
    <t>33072/1</t>
  </si>
  <si>
    <t>PATTE FIXATION ACCROCHAGE GALANDAGE VRAC</t>
  </si>
  <si>
    <t>33072/2</t>
  </si>
  <si>
    <t>33072I</t>
  </si>
  <si>
    <t>33073</t>
  </si>
  <si>
    <t>PATTE FIXATION GALANDAGE POUR 3403</t>
  </si>
  <si>
    <t>33074/A</t>
  </si>
  <si>
    <t>POIGNEE POUR CREMONE DE COULISSANT</t>
  </si>
  <si>
    <t>33074I</t>
  </si>
  <si>
    <t>CREM INOX 2 PTS + POIGNEE IND *SUPP*</t>
  </si>
  <si>
    <t>33075</t>
  </si>
  <si>
    <t>CREMONE INOX 2 POINTS PR COULISSANT</t>
  </si>
  <si>
    <t>33075I</t>
  </si>
  <si>
    <t>CREM INOX 2 PTS PR COULIS  REMP/33074I</t>
  </si>
  <si>
    <t>33078</t>
  </si>
  <si>
    <t>MOUSSE ETANCHEITE SEUIL GALANDAGE</t>
  </si>
  <si>
    <t>049990009SP</t>
  </si>
  <si>
    <t>KIT CROCHET &amp; GACHE SERIE 3000            REMP 26036P&amp;33085C</t>
  </si>
  <si>
    <t>33079</t>
  </si>
  <si>
    <t>KIT CROCHET &amp; GACHE PR SERIE 3000</t>
  </si>
  <si>
    <t>3308</t>
  </si>
  <si>
    <t>*MONTANT DE TETE **3388**</t>
  </si>
  <si>
    <t>3308/A</t>
  </si>
  <si>
    <t>*DEMI PROFIL INT ET EXT MONTANT DE TETE</t>
  </si>
  <si>
    <t>33081</t>
  </si>
  <si>
    <t>PATTE POUR SYSTEME RENOVATION</t>
  </si>
  <si>
    <t>33082</t>
  </si>
  <si>
    <t>CLAPET PLAT</t>
  </si>
  <si>
    <t>33083</t>
  </si>
  <si>
    <t>CLAPET A BILLE DIAM 9MM</t>
  </si>
  <si>
    <t>33084</t>
  </si>
  <si>
    <t>TUNNEL DE DRAINAGE</t>
  </si>
  <si>
    <t>33085</t>
  </si>
  <si>
    <t>KIT CROCHET ET GACHE PR SERIE 3000*33079</t>
  </si>
  <si>
    <t>04999000</t>
  </si>
  <si>
    <t>CROCHET POUR SERIE 3000</t>
  </si>
  <si>
    <t>33085C</t>
  </si>
  <si>
    <t>33086</t>
  </si>
  <si>
    <t>KIT CROCHET+GACHE S3000 PR CPE DT*33079</t>
  </si>
  <si>
    <t>33087</t>
  </si>
  <si>
    <t>*MECANISME ET TRINGLE PR FERMETURE 2 PTS</t>
  </si>
  <si>
    <t>33088</t>
  </si>
  <si>
    <t>*POIGNEE POUR FERMETURE 3 POINTS</t>
  </si>
  <si>
    <t>33089</t>
  </si>
  <si>
    <t>*POIGNEE CUVETTE POUR FERMETURE 2 PTS</t>
  </si>
  <si>
    <t>3309</t>
  </si>
  <si>
    <t>*MONTANT D'ACCROCHAGE **2689 OU 3390**</t>
  </si>
  <si>
    <t>3309/A</t>
  </si>
  <si>
    <t>*DEMI PROFIL EXTERIEUR MONT ACCROCHAGE</t>
  </si>
  <si>
    <t>33090</t>
  </si>
  <si>
    <t>*CREMONE 2 PTS AVEC AFM LG 360MM</t>
  </si>
  <si>
    <t>33091</t>
  </si>
  <si>
    <t>*CREMONE 2 PTS + AFM LG 600MM</t>
  </si>
  <si>
    <t>33092</t>
  </si>
  <si>
    <t>*CREMONE 4 PTS AVEC AFM LG 1600MM</t>
  </si>
  <si>
    <t>33093</t>
  </si>
  <si>
    <t>*CREMONE SERRURE 4 PTS + AFM LG 1600MM</t>
  </si>
  <si>
    <t>33094</t>
  </si>
  <si>
    <t>PAIRE D'EMBOUTS D'ETANCHEITE</t>
  </si>
  <si>
    <t>33095</t>
  </si>
  <si>
    <t>BUTEE PLATE POUR COULISSANT</t>
  </si>
  <si>
    <t>33095 NOIR</t>
  </si>
  <si>
    <t>33096</t>
  </si>
  <si>
    <t>SEPPOF01 12</t>
  </si>
  <si>
    <t>SEPPOF01_99</t>
  </si>
  <si>
    <t>SEPPOF01_90</t>
  </si>
  <si>
    <t>SEPPOF01_95</t>
  </si>
  <si>
    <t>SEPPOF01_96</t>
  </si>
  <si>
    <t>SEPPPF01_32</t>
  </si>
  <si>
    <t>33097</t>
  </si>
  <si>
    <t>*POIGNEE PRESTIGE FIXE (VIEUX BRONZE)</t>
  </si>
  <si>
    <t>POIGNEE OUVERTE FIXE "PRESTIGE"         ONZE</t>
  </si>
  <si>
    <t>SEPPPF01 32</t>
  </si>
  <si>
    <t>SEPPPF0131</t>
  </si>
  <si>
    <t>33098</t>
  </si>
  <si>
    <t>BOUTON SEMI FIXE</t>
  </si>
  <si>
    <t>33099</t>
  </si>
  <si>
    <t>BUTEE DE COULISSANT</t>
  </si>
  <si>
    <t>331</t>
  </si>
  <si>
    <t>LIAISON 90° DE 40 M/M</t>
  </si>
  <si>
    <t>3310</t>
  </si>
  <si>
    <t>*MONTANT ACCROCH RENF **2690 OU 3390**</t>
  </si>
  <si>
    <t>3310/A</t>
  </si>
  <si>
    <t>*DEMI PROFIL EXT.MONTANT ACCROC.RENFORCE</t>
  </si>
  <si>
    <t>DEPANNAGE JJG</t>
  </si>
  <si>
    <t>3310/A GE JJG</t>
  </si>
  <si>
    <t>33100</t>
  </si>
  <si>
    <t>CREMONE BARILLET 3 CROCHETS LG 1600MM</t>
  </si>
  <si>
    <t>33101</t>
  </si>
  <si>
    <t>GUIDE CENTREUR* (REMPL/33109)</t>
  </si>
  <si>
    <t>33101I</t>
  </si>
  <si>
    <t>GUIDE CENTREUR COND INDUSTRIEL</t>
  </si>
  <si>
    <t>33102</t>
  </si>
  <si>
    <t>CREMONE VERROU 3 CROCHETS LG 600MM</t>
  </si>
  <si>
    <t>33103</t>
  </si>
  <si>
    <t>CREMONE VERROU 3 CROCHETS LG 1500MM</t>
  </si>
  <si>
    <t>33104</t>
  </si>
  <si>
    <t>SEPS2G0110</t>
  </si>
  <si>
    <t>33104I</t>
  </si>
  <si>
    <t>TRINGL 2PTS A GLISS GACH+CENTR COND INDU</t>
  </si>
  <si>
    <t>33105</t>
  </si>
  <si>
    <t>GUIDE CENTREUR DISSYMETRIQUE</t>
  </si>
  <si>
    <t>GUIDE CENTREUR DISSYMETRIQUE            R</t>
  </si>
  <si>
    <t>SEPS3G0110</t>
  </si>
  <si>
    <t>33105I</t>
  </si>
  <si>
    <t>TRINGLES 3 PTS GACHES &amp; CENTREUR COND IN</t>
  </si>
  <si>
    <t>33106</t>
  </si>
  <si>
    <t>PACK VERROU 3000(CROCHET GACHE AFM CENT)</t>
  </si>
  <si>
    <t>SEPPAK0110</t>
  </si>
  <si>
    <t>PAK VERROU 3000(CROCHET GACHE AFM CENTREUR)</t>
  </si>
  <si>
    <t>33106I</t>
  </si>
  <si>
    <t>PACK VERROU 3000 INDUS</t>
  </si>
  <si>
    <t>PACK VERROU 3000 INDUS                  R</t>
  </si>
  <si>
    <t>33107</t>
  </si>
  <si>
    <t>SEPT3G0110</t>
  </si>
  <si>
    <t>TRINGLE 3EME POINT A GLISSER AVEC GACHE         CARTON DE 25</t>
  </si>
  <si>
    <t>33109</t>
  </si>
  <si>
    <t>SACHET DE 10</t>
  </si>
  <si>
    <t>33109I</t>
  </si>
  <si>
    <t>GUIDE CENTREUR DISSYMETRIQUE (COND IND)</t>
  </si>
  <si>
    <t>CARTON DE 400</t>
  </si>
  <si>
    <t>3311</t>
  </si>
  <si>
    <t>DORMANT BAS 2 RAILS ISOL DE 180/200MM</t>
  </si>
  <si>
    <t>3311/A</t>
  </si>
  <si>
    <t>1/2 DORMANT BAS EXT 2 RAILS ISO 180/200</t>
  </si>
  <si>
    <t>33110</t>
  </si>
  <si>
    <t>TETIERE A ENCASTRER 2 POINTS + 2 GACHES</t>
  </si>
  <si>
    <t>33110/A</t>
  </si>
  <si>
    <t>33111</t>
  </si>
  <si>
    <t>TETIERE A ENCASTRER 3 PTS + 3 GACHES</t>
  </si>
  <si>
    <t>33111/A</t>
  </si>
  <si>
    <t>33112</t>
  </si>
  <si>
    <t>TETIERE A ENCASTRER 1 POINT + 1 GACHE</t>
  </si>
  <si>
    <t>33112/A</t>
  </si>
  <si>
    <t>33113</t>
  </si>
  <si>
    <t>BEQUILLE  DOUBLE DEPORTEE+FIX*981005*</t>
  </si>
  <si>
    <t>33114D</t>
  </si>
  <si>
    <t>BEQ SIMPLE DEPORTEE DROITE+FIX*981006D*</t>
  </si>
  <si>
    <t>33114G</t>
  </si>
  <si>
    <t>BEQ SIMPLE DEPORTEE GAUCHE+FIX*981006G*</t>
  </si>
  <si>
    <t>33115</t>
  </si>
  <si>
    <t>CREMONE 1 POINT SR3100*SUP/981001*</t>
  </si>
  <si>
    <t>33115/B</t>
  </si>
  <si>
    <t>ENTRETOISES POUR CREMONES 1 A 3 POINTS</t>
  </si>
  <si>
    <t>33116</t>
  </si>
  <si>
    <t>CREMONE 2 POINTS SR 3200*SUP/981002*</t>
  </si>
  <si>
    <t>33117</t>
  </si>
  <si>
    <t>CREMONE 3 POINTS SR3300*SUP/981003*</t>
  </si>
  <si>
    <t>33118</t>
  </si>
  <si>
    <t>CREMONE 3 POINTS A CLE 3300I*SUP/981004*</t>
  </si>
  <si>
    <t>33119</t>
  </si>
  <si>
    <t>BLOC DE FIXATION POUR POIGNEE INT FIXE</t>
  </si>
  <si>
    <t>33120</t>
  </si>
  <si>
    <t>POIGNEE DE COMMANDE INTERIEURE NEPTUNE</t>
  </si>
  <si>
    <t>33121</t>
  </si>
  <si>
    <t>POIGNEE DE COMMANDE EXTERIEURE NEPTUNE</t>
  </si>
  <si>
    <t>33122</t>
  </si>
  <si>
    <t>POIGNEE EXTERIEURE FIXE NEPTUNE</t>
  </si>
  <si>
    <t>33123</t>
  </si>
  <si>
    <t>POIGNEE INTERIEURE FIXE NEPTUNE</t>
  </si>
  <si>
    <t>33124</t>
  </si>
  <si>
    <t>*CUVETTE AVEC FERRAGE UN POINT*981015*</t>
  </si>
  <si>
    <t>33125</t>
  </si>
  <si>
    <t>*VERROU A CLES + GACHE + AFM</t>
  </si>
  <si>
    <t>*VERROU A CLES + GACHE + AFM            R</t>
  </si>
  <si>
    <t>33126</t>
  </si>
  <si>
    <t>33126I</t>
  </si>
  <si>
    <t>33127</t>
  </si>
  <si>
    <t>GUIDE CENTREUR DORMANT 3100</t>
  </si>
  <si>
    <t>33127   NOIR</t>
  </si>
  <si>
    <t>SEPCEN0280</t>
  </si>
  <si>
    <t>GUIDE CENTREUR DORMANT 3100 NOIR</t>
  </si>
  <si>
    <t>33127   GRIS</t>
  </si>
  <si>
    <t>SEPCEN0200</t>
  </si>
  <si>
    <t>GUIDE CENTREUR DORMANT 3100 GRIS</t>
  </si>
  <si>
    <t>33127/1</t>
  </si>
  <si>
    <t>GUIDE CENTREUR DORMANT 3100 VRAC  ***</t>
  </si>
  <si>
    <t>33127/2</t>
  </si>
  <si>
    <t>GUIDE CENTREUR DORMANT 3100  VRAC</t>
  </si>
  <si>
    <t>SEPCEN0280I</t>
  </si>
  <si>
    <t>GUIDE CENTREUR DORMANT 3100 COND.INDUST. NOIR</t>
  </si>
  <si>
    <t>SEPCEN0200I</t>
  </si>
  <si>
    <t>GUIDE CENTREUR DORMANT 3100 COND.INDUST. GRIS</t>
  </si>
  <si>
    <t>33128</t>
  </si>
  <si>
    <t>GUIDE CENTREUR OUVRANT</t>
  </si>
  <si>
    <t>33129</t>
  </si>
  <si>
    <t>*VERROU SIMPLE AUTO+GACHE</t>
  </si>
  <si>
    <t>3313</t>
  </si>
  <si>
    <t>*TRI RAIL A RECOUVREMENT INTERIEUR</t>
  </si>
  <si>
    <t>33130</t>
  </si>
  <si>
    <t>33130/A</t>
  </si>
  <si>
    <t>*VERROU SIMPLE SANS GACHE AFM &amp; CROCHET</t>
  </si>
  <si>
    <t>33131</t>
  </si>
  <si>
    <t>33132</t>
  </si>
  <si>
    <t>*VERROU DOUBLE A CLES + GACHE + AFM</t>
  </si>
  <si>
    <t>33133</t>
  </si>
  <si>
    <t>*POIGNEE COMMANDE INT.CALYPSO **981007**</t>
  </si>
  <si>
    <t>33134</t>
  </si>
  <si>
    <t>*POIGNEE COMMANDE EXT CALYPSO **</t>
  </si>
  <si>
    <t>33135</t>
  </si>
  <si>
    <t>*POIGNEE FIXE EXT CALYPSO **981010**</t>
  </si>
  <si>
    <t>33136</t>
  </si>
  <si>
    <t>*GACHE VERROU PR DORMANTS COUPE DROITE</t>
  </si>
  <si>
    <t>33137</t>
  </si>
  <si>
    <t>*POIGNEE FIXE INT CALYPSO **981009**</t>
  </si>
  <si>
    <t>33138</t>
  </si>
  <si>
    <t>PAIRE D'EMBOUTS D'ETANCHEITE POUR 3438</t>
  </si>
  <si>
    <t>33138I</t>
  </si>
  <si>
    <t>PAIRE EMBOUTS ETANCHEITEPR 3438 COND IND</t>
  </si>
  <si>
    <t>33139</t>
  </si>
  <si>
    <t>GALET DOUBLE REGLABLE AIGUI RLT NYLON</t>
  </si>
  <si>
    <t>3314</t>
  </si>
  <si>
    <t>*TRI RAIL RECUP INT **3343**</t>
  </si>
  <si>
    <t>33140</t>
  </si>
  <si>
    <t>GALET DOUBLE REGLABLE AIGUI RLT INOX</t>
  </si>
  <si>
    <t>33141</t>
  </si>
  <si>
    <t>TIGE 2PTS A GLISSER &amp; GACHE COND IND</t>
  </si>
  <si>
    <t>IPRS2G0110I</t>
  </si>
  <si>
    <t>TIGE 2 POINTS A GLISSER COND IND</t>
  </si>
  <si>
    <t>33142</t>
  </si>
  <si>
    <t>TIGE 3 POINTS A GLISSER+GACHES IND (2+1)</t>
  </si>
  <si>
    <t>IPRS3G0110I</t>
  </si>
  <si>
    <t>TIGE 3 POINTS A GLISSER COND IND</t>
  </si>
  <si>
    <t>33143</t>
  </si>
  <si>
    <t>CROCHET PR VERROU 26090 SERIE 3100 (IND)</t>
  </si>
  <si>
    <t>IPRPEN0100I</t>
  </si>
  <si>
    <t>33144</t>
  </si>
  <si>
    <t>ANTI FAUSSE MANOEUVRE SERIE 3100 (IND)</t>
  </si>
  <si>
    <t>IPRAFM0100I</t>
  </si>
  <si>
    <t>33145</t>
  </si>
  <si>
    <t>POIGNEE OUVERTE FIXE COND IND (26096)</t>
  </si>
  <si>
    <t>33146</t>
  </si>
  <si>
    <t>POIGNEE COQU.FIXE COND IND(26099)</t>
  </si>
  <si>
    <t>33147</t>
  </si>
  <si>
    <t>POIGNEE OUVERTE FIXE PRESTIGE NICKELE</t>
  </si>
  <si>
    <t>POIGNEE OUVERTE FIXE PRESTIGE</t>
  </si>
  <si>
    <t>33148</t>
  </si>
  <si>
    <t>PAIRE D'EMBOUT D'ETANCHEITE PR RAIL 3448</t>
  </si>
  <si>
    <t>3315</t>
  </si>
  <si>
    <t>*POTEAU D'ANGLE 135 **3325**</t>
  </si>
  <si>
    <t>3315/A</t>
  </si>
  <si>
    <t>*DEMI PROFILE EXTERIEUR POTEAU 135</t>
  </si>
  <si>
    <t>3315/A GE JJG</t>
  </si>
  <si>
    <t>3315/B</t>
  </si>
  <si>
    <t>*DEMI PROFILE INTERIEUR POTEAU 135</t>
  </si>
  <si>
    <t>3315/B GE JJG</t>
  </si>
  <si>
    <t>33150</t>
  </si>
  <si>
    <t>FACE AVANT EXTERIEURE  (SPECIALE S3100)</t>
  </si>
  <si>
    <t>SEPFAE03 12</t>
  </si>
  <si>
    <t>FACE AVANT EXTERIEURE (S3100)</t>
  </si>
  <si>
    <t>SEPFAE03_99</t>
  </si>
  <si>
    <t>FACE AVANT EXTERIEURE  (S3100)</t>
  </si>
  <si>
    <t>SEPFAE03_90</t>
  </si>
  <si>
    <t>SEPFAE03_95</t>
  </si>
  <si>
    <t>SEPFAE03_25</t>
  </si>
  <si>
    <t>FACE AVANT EXT(S3100)/CHAMP.ANODIC(DUPONT POWDER 20101000200</t>
  </si>
  <si>
    <t>SEPFAE03_96</t>
  </si>
  <si>
    <t>SEPFAE03_33</t>
  </si>
  <si>
    <t>FACE AVANT EXTERIEURE (S.3100) PLATINIUM</t>
  </si>
  <si>
    <t>SEPFAE03_G2900S</t>
  </si>
  <si>
    <t>SEPFAE03_20</t>
  </si>
  <si>
    <t>FACE AVANT EXTERIEURE (SERIE 3100)</t>
  </si>
  <si>
    <t>SEPFAE03_12</t>
  </si>
  <si>
    <t>FACE AVANT EXTERIEURE (SPECIALE S3100)</t>
  </si>
  <si>
    <t>33151</t>
  </si>
  <si>
    <t>POIGNEE COQUILLE EXTERIEURE</t>
  </si>
  <si>
    <t>SEPPCE01 12</t>
  </si>
  <si>
    <t>SEPPCE01_99</t>
  </si>
  <si>
    <t>SEPPCE01_90</t>
  </si>
  <si>
    <t>SEPPCE01_95</t>
  </si>
  <si>
    <t>SEPPCE01_7016G</t>
  </si>
  <si>
    <t>33152</t>
  </si>
  <si>
    <t>COFFRE DE CYLINDRE TRAVERSANT</t>
  </si>
  <si>
    <t>SEPCCT0100I</t>
  </si>
  <si>
    <t>33157</t>
  </si>
  <si>
    <t>EMBOUTS LIAISON VTX FACE A FACE</t>
  </si>
  <si>
    <t>EMBOUT LIAISON VANTX FACE A FACE (100)</t>
  </si>
  <si>
    <t>EMBOUT LIAISON VTX FACE A FACE</t>
  </si>
  <si>
    <t>33157/1</t>
  </si>
  <si>
    <t>EMBOUT LIAISON FACE A FACE (10A+B)</t>
  </si>
  <si>
    <t>3316</t>
  </si>
  <si>
    <t>DORMANT HAUT 2 RAILS ISOL DE 180MM</t>
  </si>
  <si>
    <t>3316/A</t>
  </si>
  <si>
    <t>1/2 DORMANT HAUT EXT 2 RAILS ISO 180MM</t>
  </si>
  <si>
    <t>33161</t>
  </si>
  <si>
    <t>*PAIRE EMBOUTS ETANCHEITE 3311 **33181**</t>
  </si>
  <si>
    <t>33162</t>
  </si>
  <si>
    <t>PAIRE D'EMBOUTS D'ETANCHEITE PR TRAV HTE</t>
  </si>
  <si>
    <t>*3162</t>
  </si>
  <si>
    <t>PAIRE EMBOUTS ETANCH.PR TRAV HTE =&gt;33182</t>
  </si>
  <si>
    <t>33162I</t>
  </si>
  <si>
    <t>PAIRE EMBOUT ETANCH PR TRAV HTE COND IND</t>
  </si>
  <si>
    <t>33164</t>
  </si>
  <si>
    <t>PAIRE D'EMBOUTS PR MONTANT ACCRO RENFORCÉ</t>
  </si>
  <si>
    <t>PAIRE EMBOUTS PR MONT ACCRO RENFOR(X100)</t>
  </si>
  <si>
    <t>33164/1</t>
  </si>
  <si>
    <t>PAIRE EMBOUT PR MONTANT ACC RENF(10A+B)</t>
  </si>
  <si>
    <t>5310FX0582_00</t>
  </si>
  <si>
    <t>GALET DOUBLE AIGUILLE ROULETTE INOX           CAR50REMP26139</t>
  </si>
  <si>
    <t>33169</t>
  </si>
  <si>
    <t>GALET DOUBLE RLMT AIGUILLE ROUL INOX</t>
  </si>
  <si>
    <t>5310FXI0582_00</t>
  </si>
  <si>
    <t>GALET DOUBLE RLMT AIGUIL.ROUL.INOX (CDT IND)</t>
  </si>
  <si>
    <t>3317</t>
  </si>
  <si>
    <t>*RAIL AVEC RECUP &amp; RECOUV **3341**</t>
  </si>
  <si>
    <t>3317 SEP</t>
  </si>
  <si>
    <t>3317/B</t>
  </si>
  <si>
    <t>*DEMI PROFIL INT. RAIL RECUP.ET RECOUV.</t>
  </si>
  <si>
    <t>DEMI PROFIL INT. RAIL RECUP.ET RECOUV.</t>
  </si>
  <si>
    <t>5310FG0582_00</t>
  </si>
  <si>
    <t>GALET DOUBLE REGLABLE ROULETTE NYLON          CAR50REMP26140</t>
  </si>
  <si>
    <t>33170</t>
  </si>
  <si>
    <t>GALET DOUBLE REGLABLE ROULETTE NYLON</t>
  </si>
  <si>
    <t>5310FE0582_00</t>
  </si>
  <si>
    <t>GALET DBLE REGL.AIGUILLE ROUL.NYLON</t>
  </si>
  <si>
    <t>33171</t>
  </si>
  <si>
    <t>GALET DOUBLE REGLABLE AIGUI ROUL.NYLON</t>
  </si>
  <si>
    <t>5310FEI0582_00</t>
  </si>
  <si>
    <t>GALET DOUBLE REGL.AIGUILLE ROUL.NYLON (CDT IND)</t>
  </si>
  <si>
    <t>33172</t>
  </si>
  <si>
    <t>GALET SIMPLE REGLABLE ROULETTE NYLON</t>
  </si>
  <si>
    <t>3318</t>
  </si>
  <si>
    <t>*TRI RAIL AVEC RECUP. ET RECOUVREMENT</t>
  </si>
  <si>
    <t>33181</t>
  </si>
  <si>
    <t>PAIRE EMBOUTS ETANCHEITE DORMANT 3311</t>
  </si>
  <si>
    <t>33182</t>
  </si>
  <si>
    <t>PAIRE EMBOUTS ETANCH. TR HAUTES COULIS.</t>
  </si>
  <si>
    <t>33184</t>
  </si>
  <si>
    <t>TIGE 2PTS A GLISSER &amp; GACHE COND UNITAIR</t>
  </si>
  <si>
    <t>33186</t>
  </si>
  <si>
    <t>CROCHET+GACHE+AFM COND UNIT SERIE 3100</t>
  </si>
  <si>
    <t>SEPPAK0710</t>
  </si>
  <si>
    <t>33187</t>
  </si>
  <si>
    <t>TIGE 3EME  POINT A GLISSER+GACHE  UNIT</t>
  </si>
  <si>
    <t>33188</t>
  </si>
  <si>
    <t>*POIGNEE TIR.INT MANOEUVRANTE **981011**</t>
  </si>
  <si>
    <t>33189</t>
  </si>
  <si>
    <t>*POIGNEE TIR EXT MANOEUVRANTE **981012**</t>
  </si>
  <si>
    <t>3319</t>
  </si>
  <si>
    <t>DORMANT 4 RAILS THERMIQUE</t>
  </si>
  <si>
    <t>3319/A</t>
  </si>
  <si>
    <t>DEMI PROFIL EXT DORMANT 4 RAILS</t>
  </si>
  <si>
    <t>3319/B</t>
  </si>
  <si>
    <t>DEMI PROFIL INT DORMANT 4 RAILS</t>
  </si>
  <si>
    <t>3319/C</t>
  </si>
  <si>
    <t>33190</t>
  </si>
  <si>
    <t>*POIGNEE TIRAGE CONF. INT FIXE**981013**</t>
  </si>
  <si>
    <t>33191</t>
  </si>
  <si>
    <t>*POIGNEE TIRAGE CONFORT       **981014**</t>
  </si>
  <si>
    <t>33192</t>
  </si>
  <si>
    <t>POIGNEE TYPE CUVETTE</t>
  </si>
  <si>
    <t>332</t>
  </si>
  <si>
    <t>332    GE JJG</t>
  </si>
  <si>
    <t>3320</t>
  </si>
  <si>
    <t>3320/A</t>
  </si>
  <si>
    <t>DEMI PROFIL EXT POTEAU ANGLE VARIABLE</t>
  </si>
  <si>
    <t>3320/B</t>
  </si>
  <si>
    <t>DEMI PROFIL INT POTEAU ANGLE VARIABLE</t>
  </si>
  <si>
    <t>3321</t>
  </si>
  <si>
    <t>3321/A</t>
  </si>
  <si>
    <t>3321/B</t>
  </si>
  <si>
    <t>3322</t>
  </si>
  <si>
    <t>DORMANT HAUT 2 RAILS ISOL DE 200MM</t>
  </si>
  <si>
    <t>3322/A</t>
  </si>
  <si>
    <t>1/2 DORMANT HAUT EXT 2 RAILS ISO 200MM</t>
  </si>
  <si>
    <t>33220</t>
  </si>
  <si>
    <t>CREMONE 1 PT A CLAMEAUX</t>
  </si>
  <si>
    <t>33220I</t>
  </si>
  <si>
    <t>CREMONE 1 PT A CLAMEAUX (I)</t>
  </si>
  <si>
    <t>33221</t>
  </si>
  <si>
    <t>CREMONE 2 PTS A CLAMEAUX</t>
  </si>
  <si>
    <t>33221I</t>
  </si>
  <si>
    <t>CREMONE 2 PTS A CLAMEAUX (I)</t>
  </si>
  <si>
    <t>33222</t>
  </si>
  <si>
    <t>CREMONE 3 PTS A CLAMEAUX</t>
  </si>
  <si>
    <t>33222I</t>
  </si>
  <si>
    <t>CREMONE 3 PTS A CLAMEAUX (I)</t>
  </si>
  <si>
    <t>33223</t>
  </si>
  <si>
    <t>CREMONE 3 PTS CYLINDRE A CLAMEAUX</t>
  </si>
  <si>
    <t>33223I</t>
  </si>
  <si>
    <t>CREMONE 3 PTS CYLINDRE A CLAMEAUX (I)</t>
  </si>
  <si>
    <t>33224</t>
  </si>
  <si>
    <t>PROLONGATEUR 1 PT A CLAMEAUX</t>
  </si>
  <si>
    <t>33224I</t>
  </si>
  <si>
    <t>PROLONGATEUR 1 PT A CLAMEAUX (I)</t>
  </si>
  <si>
    <t>33225</t>
  </si>
  <si>
    <t>CLAMEAUX</t>
  </si>
  <si>
    <t>33225I</t>
  </si>
  <si>
    <t>CLAMEAUX (I)</t>
  </si>
  <si>
    <t>33226</t>
  </si>
  <si>
    <t>GACHE A GLISSER CREMONE 3100</t>
  </si>
  <si>
    <t>33226I</t>
  </si>
  <si>
    <t>GACHE A GLISSER CREMONE 3100 (I)</t>
  </si>
  <si>
    <t>3323</t>
  </si>
  <si>
    <t>CHEMIN DE ROULEMENT POLYAMIDE</t>
  </si>
  <si>
    <t>33230</t>
  </si>
  <si>
    <t>POIGNE OUVERTE INTERIEUR</t>
  </si>
  <si>
    <t>33231</t>
  </si>
  <si>
    <t>POIGNE OUVERTE FIXE INTERIEUR</t>
  </si>
  <si>
    <t>33232</t>
  </si>
  <si>
    <t>POIGNE COQUILLE INTERIEUR</t>
  </si>
  <si>
    <t>33233</t>
  </si>
  <si>
    <t>POIGNEE COQUILLE FIXE INTERIEURE</t>
  </si>
  <si>
    <t>3324</t>
  </si>
  <si>
    <t>*MONTANT DE TETE RENFORCE **3384**</t>
  </si>
  <si>
    <t>3324/B</t>
  </si>
  <si>
    <t>*1/2 PROFIL INT.MONTANT DE TETE RENFORCE</t>
  </si>
  <si>
    <t>33241</t>
  </si>
  <si>
    <t>CARRE 32MM</t>
  </si>
  <si>
    <t>33241I</t>
  </si>
  <si>
    <t>CARRE 32MM (I)</t>
  </si>
  <si>
    <t>33242</t>
  </si>
  <si>
    <t>CARRE 35MM POUR 33232</t>
  </si>
  <si>
    <t>33242I</t>
  </si>
  <si>
    <t>CARRE 35MM POUR 33232 (I)</t>
  </si>
  <si>
    <t>33243</t>
  </si>
  <si>
    <t>MOUSSE ETANCHEITE</t>
  </si>
  <si>
    <t>33243I</t>
  </si>
  <si>
    <t>MOUSSE ETANCHEITE (I)</t>
  </si>
  <si>
    <t>33244</t>
  </si>
  <si>
    <t>SEMELLE ETANCHEITE POIGNEE OUVERTE</t>
  </si>
  <si>
    <t>33244I</t>
  </si>
  <si>
    <t>SEMELLE ETANCHEITE POIGNEE OUVERTE (I)</t>
  </si>
  <si>
    <t>33245</t>
  </si>
  <si>
    <t>SEMELLE ETANCHEITE POIGNEE COQUILLE</t>
  </si>
  <si>
    <t>33245I</t>
  </si>
  <si>
    <t>SEMELLE ETANCHEITE POIGNEE COQUILLE (I)</t>
  </si>
  <si>
    <t>33246</t>
  </si>
  <si>
    <t>MANOEUVRE POUR POIGNEE CREMONE</t>
  </si>
  <si>
    <t>33247</t>
  </si>
  <si>
    <t>MANOEUVRE POUR POIGNEE 33233</t>
  </si>
  <si>
    <t>3325</t>
  </si>
  <si>
    <t>3325   GE JJG</t>
  </si>
  <si>
    <t>3325/A</t>
  </si>
  <si>
    <t>DEMI PROFIL EXT POTEAU ANGLE 135°</t>
  </si>
  <si>
    <t>3325/B</t>
  </si>
  <si>
    <t>DEMI PROFIL INT POTEAU ANGLE 135°</t>
  </si>
  <si>
    <t>3326</t>
  </si>
  <si>
    <t>3326/A</t>
  </si>
  <si>
    <t>DEMI PROFIL EXT POTEAU RECTANGULAIRE</t>
  </si>
  <si>
    <t>3326/B</t>
  </si>
  <si>
    <t>DEMI PROFIL INT POTEAU RECTANGULAIRE</t>
  </si>
  <si>
    <t>3327</t>
  </si>
  <si>
    <t>*TRAVERSE INTERMEDIAIRE</t>
  </si>
  <si>
    <t>3327/A</t>
  </si>
  <si>
    <t>*DEMI PROFIL INT. EXT.TRAVERSE INTERMED.</t>
  </si>
  <si>
    <t>3328</t>
  </si>
  <si>
    <t>3328/A</t>
  </si>
  <si>
    <t>DEMI PARTIE EXT. PROFIL DE LIAISON</t>
  </si>
  <si>
    <t>3328/B</t>
  </si>
  <si>
    <t>DEMI PARTIE INT. PROFIL DE LIAISON</t>
  </si>
  <si>
    <t>333</t>
  </si>
  <si>
    <t>LIAISON 90° DE 80 X 40</t>
  </si>
  <si>
    <t>3331</t>
  </si>
  <si>
    <t>3331/A</t>
  </si>
  <si>
    <t>DEMI PROFIL EXTERIEUR POTEAU ANGLE CARRE</t>
  </si>
  <si>
    <t>3331/</t>
  </si>
  <si>
    <t>3331/B</t>
  </si>
  <si>
    <t>DEMI PROFIL INTERIEUR POTEAU ANGLE CARRE</t>
  </si>
  <si>
    <t>3333</t>
  </si>
  <si>
    <t>*POTEAU D'ANGLE RECTANGULAIRE **7064**</t>
  </si>
  <si>
    <t>3333/A</t>
  </si>
  <si>
    <t>*DEMI PROFIL EXTER. POTEAU RECTANGULAIRE</t>
  </si>
  <si>
    <t>3334</t>
  </si>
  <si>
    <t>DORMANT LATERAL 2 RAILS ISOL DE 180MM</t>
  </si>
  <si>
    <t>3334/A</t>
  </si>
  <si>
    <t>1/2 DORMANT LAT EXT 2 RAILS ISO 180MM</t>
  </si>
  <si>
    <t>3335</t>
  </si>
  <si>
    <t>3335   GE JJG</t>
  </si>
  <si>
    <t>3335/A</t>
  </si>
  <si>
    <t>DEMI PROFIL EXT POTEAU D'ANGLE LARGE</t>
  </si>
  <si>
    <t>3335/B</t>
  </si>
  <si>
    <t>DEMI PROFIL INT POTEAU D'ANGLE ETROIT</t>
  </si>
  <si>
    <t>3336</t>
  </si>
  <si>
    <t>DORMANT LATERAL 2 RAILS ISOL 200MM</t>
  </si>
  <si>
    <t>3336/A</t>
  </si>
  <si>
    <t>1/2 DORMANT LAT EXT 2 RAILS ISO 200MM</t>
  </si>
  <si>
    <t>3337</t>
  </si>
  <si>
    <t>*POTEAU D'ANGLE ETROIT **3326**</t>
  </si>
  <si>
    <t>3337   GE JJG</t>
  </si>
  <si>
    <t>3337/A</t>
  </si>
  <si>
    <t>*DEMI PROFIL EXT POTEAU D'ANGLE ETROIT</t>
  </si>
  <si>
    <t>3338</t>
  </si>
  <si>
    <t>POTEAU ORIENTABLE MALE</t>
  </si>
  <si>
    <t>3338/A</t>
  </si>
  <si>
    <t>3338/B</t>
  </si>
  <si>
    <t>3339</t>
  </si>
  <si>
    <t>POTEAU ORIENTABLE FEMELLE</t>
  </si>
  <si>
    <t>3339/A</t>
  </si>
  <si>
    <t>3339/B</t>
  </si>
  <si>
    <t>3340</t>
  </si>
  <si>
    <t>DORMANT RECUP + CJ (SUR CONSULTATION)</t>
  </si>
  <si>
    <t>DORMANT AVEC RECUP ET COUVRE JOINT</t>
  </si>
  <si>
    <t>3340/B</t>
  </si>
  <si>
    <t>DEMI PROFILE INT DORM RECUP + COUVJOINT</t>
  </si>
  <si>
    <t>3341</t>
  </si>
  <si>
    <t>DORMANT PERIPH 2 RAILS RECUP ET COUVJOIN</t>
  </si>
  <si>
    <t>DORMANT PERIPH 2 RAILS RECUP ET COUVJOINT</t>
  </si>
  <si>
    <t>TS4344</t>
  </si>
  <si>
    <t>DORMANT PERIPH 2 RAILS RECUP &amp; COUVJOINT</t>
  </si>
  <si>
    <t>3341/B</t>
  </si>
  <si>
    <t>DEMI PROFILE INT DORMANT RECUP+COUVJOINT</t>
  </si>
  <si>
    <t>3342</t>
  </si>
  <si>
    <t>3342/B</t>
  </si>
  <si>
    <t>DEMI PROFIL INT.DORMANT PERIPH.2 RAILS</t>
  </si>
  <si>
    <t>3343</t>
  </si>
  <si>
    <t>DORMANT PERIPH 3 RAILS AVEC RECUPERATION</t>
  </si>
  <si>
    <t>3343/A</t>
  </si>
  <si>
    <t>*1/2 PRF EXT.DORMANT PERIPH 3R**3343/C**</t>
  </si>
  <si>
    <t>3343/C</t>
  </si>
  <si>
    <t>DEMI PROFIL EXT.DORMANT PERIPH 3 RAILS</t>
  </si>
  <si>
    <t>3344</t>
  </si>
  <si>
    <t>DORMANT PERIPH 2 RAILS AVEC RECUPERATION</t>
  </si>
  <si>
    <t>3344/B</t>
  </si>
  <si>
    <t>DEMI PROFIL INT DORMANT PERIPH RECUP</t>
  </si>
  <si>
    <t>3345</t>
  </si>
  <si>
    <t>3346</t>
  </si>
  <si>
    <t>*DORMANT 2 RAILS RECOU TAP100MM **3370**</t>
  </si>
  <si>
    <t>3347</t>
  </si>
  <si>
    <t>DORMANT PERIPH 2 RAILS RECOUVREMENT</t>
  </si>
  <si>
    <t>3347/B</t>
  </si>
  <si>
    <t>DEMI PROFIL INT DORMANT PERIPH RECOUV</t>
  </si>
  <si>
    <t>3348</t>
  </si>
  <si>
    <t>3350</t>
  </si>
  <si>
    <t>*DORMANT 2 RAILS TAPEE 100 MM</t>
  </si>
  <si>
    <t>3350/A</t>
  </si>
  <si>
    <t>*DEMI PROFILE EXT RAIL AVEC TAPEE DE 100</t>
  </si>
  <si>
    <t>3350/B</t>
  </si>
  <si>
    <t>*DEMI PROFIL INT RAIL AVEC RECOUV INCORP</t>
  </si>
  <si>
    <t>3351</t>
  </si>
  <si>
    <t>R-106</t>
  </si>
  <si>
    <t>UTILISER 7662 + 8299</t>
  </si>
  <si>
    <t>3351/B</t>
  </si>
  <si>
    <t>3352</t>
  </si>
  <si>
    <t>*DORMANT 2 RAILS RECOUV MOULURE **-&gt;EP**</t>
  </si>
  <si>
    <t>3352/A</t>
  </si>
  <si>
    <t>DEMI PROFILE EXT DEUX RAILS</t>
  </si>
  <si>
    <t>33528</t>
  </si>
  <si>
    <t>JOINT VIT 24MM OUVRANT I PROCESS</t>
  </si>
  <si>
    <t>60126446</t>
  </si>
  <si>
    <t>JOINT VIT 24MM OUVRANT I PROCESS LUBRIFIÉ</t>
  </si>
  <si>
    <t>1P100</t>
  </si>
  <si>
    <t>JOINT VIT 24MM NON PRÉDÉCOUPÉ + SILICONE LÉGER</t>
  </si>
  <si>
    <t>M43724</t>
  </si>
  <si>
    <t>A1U23303</t>
  </si>
  <si>
    <t>33528I</t>
  </si>
  <si>
    <t>JOINT PREDECOUPE VIT 24MM OUVRANT I PROC</t>
  </si>
  <si>
    <t>33528IM</t>
  </si>
  <si>
    <t>JOINT PREDECOUP 24 MM OUVRANT MAUGIN</t>
  </si>
  <si>
    <t>33528IS</t>
  </si>
  <si>
    <t>JOINT PREDECOUP 24 MM OUV IPROCES  SEC</t>
  </si>
  <si>
    <t>33528IV</t>
  </si>
  <si>
    <t>JOINT PREDECOUPE VIT 24MM OUVRANT VERNIS</t>
  </si>
  <si>
    <t>33528V</t>
  </si>
  <si>
    <t>JOINT NON PREDECOUPE VIT24MM OUVR VERNIS</t>
  </si>
  <si>
    <t>33529</t>
  </si>
  <si>
    <t>JOINT U DE 26MM</t>
  </si>
  <si>
    <t>3353</t>
  </si>
  <si>
    <t>DORMANT TRI RAIL RECOUVREMENT INTERIEUR</t>
  </si>
  <si>
    <t>5.8-900 G3SWF+3</t>
  </si>
  <si>
    <t>BROSSE PR MONTANT TETE+TRAVERSE (600 M/CARTON)</t>
  </si>
  <si>
    <t>33530</t>
  </si>
  <si>
    <t>BROSSE POUR MONTANT DE TETE ET TRAVERSE</t>
  </si>
  <si>
    <t>HSF5,8X9+3MM 3P</t>
  </si>
  <si>
    <t>PW20.07295</t>
  </si>
  <si>
    <t>33531</t>
  </si>
  <si>
    <t>BROSSE POUR MONTANT D'ACCROCHAGE</t>
  </si>
  <si>
    <t>HSF5,8X6+3MM 3P</t>
  </si>
  <si>
    <t>3354</t>
  </si>
  <si>
    <t>*DORMANT 2 RAILS BAS DUOTHERM</t>
  </si>
  <si>
    <t>R-104</t>
  </si>
  <si>
    <t>R-104 (7827+7826+03.PL.033+03.PL.034)</t>
  </si>
  <si>
    <t>3354/A</t>
  </si>
  <si>
    <t>*DEMI PROFIL EXT RAIL BAS DUOTHERM</t>
  </si>
  <si>
    <t>3355</t>
  </si>
  <si>
    <t>*DORMANT 2 RAILS HAUT DUOTHERM</t>
  </si>
  <si>
    <t>R-103</t>
  </si>
  <si>
    <t>R-103 (7825+7826+03.PL.033+03.PL.034)</t>
  </si>
  <si>
    <t>3355/A</t>
  </si>
  <si>
    <t>*DEMI PROFILE EXT DORMANT PERIPH 2 RAILS</t>
  </si>
  <si>
    <t>3355/C</t>
  </si>
  <si>
    <t>3356</t>
  </si>
  <si>
    <t>*DORMANT 2 RAIL LATERAL DUOTHERM</t>
  </si>
  <si>
    <t>R-105</t>
  </si>
  <si>
    <t>R-105 (7828+7829+03.PL.033+03.PL.032)</t>
  </si>
  <si>
    <t>3357</t>
  </si>
  <si>
    <t>ENTRETOISE APPUI FIXATION VR</t>
  </si>
  <si>
    <t>3358</t>
  </si>
  <si>
    <t>DORMANT BAS 2 RAILS ISOLA. 100/120 MM</t>
  </si>
  <si>
    <t>3358/A</t>
  </si>
  <si>
    <t>*1/2 PROFIL EXT DORMANT **3358/C**</t>
  </si>
  <si>
    <t>3358/B</t>
  </si>
  <si>
    <t>*1/2 PROFIL INT DORMANT **3358/D**</t>
  </si>
  <si>
    <t>3358/C</t>
  </si>
  <si>
    <t>1/2 PROFIL EXT DORMANT ISOL 100/120 MM</t>
  </si>
  <si>
    <t>3358/D</t>
  </si>
  <si>
    <t>1/2 PROFIL INT DORMANT BAS</t>
  </si>
  <si>
    <t>3359</t>
  </si>
  <si>
    <t>*DORMANT HAUT 2 RAILS **3438**</t>
  </si>
  <si>
    <t>3359/B</t>
  </si>
  <si>
    <t>*DEMI PROFILE INT DORMANT HAUT 2 RAILS</t>
  </si>
  <si>
    <t>3359/D</t>
  </si>
  <si>
    <t>DEMI PROFILE INT DORMANT HAUT 2 RAILS</t>
  </si>
  <si>
    <t>3360</t>
  </si>
  <si>
    <t>DORMANT HAUT 2 RAILS ISOL. 100 MM</t>
  </si>
  <si>
    <t>360</t>
  </si>
  <si>
    <t>3360/A</t>
  </si>
  <si>
    <t>*1/2 DORMANT EXT 2 RAILS HT **3360/C**</t>
  </si>
  <si>
    <t>3360/C</t>
  </si>
  <si>
    <t>1/2 PROFIL INT DORM 2 RLS HT</t>
  </si>
  <si>
    <t>3361</t>
  </si>
  <si>
    <t>DORMANT HAUT 2 RAILS ISOL 120 MM</t>
  </si>
  <si>
    <t>3361/A</t>
  </si>
  <si>
    <t>*1/2 DORMANT EXT 2 RAILS HAUT **3361/C**</t>
  </si>
  <si>
    <t>3361/C</t>
  </si>
  <si>
    <t>1/2 PROFIL EXT DORM 2 RLS HT</t>
  </si>
  <si>
    <t>3362</t>
  </si>
  <si>
    <t>DORMANT HAUT 2 RAIL ISOL DE 160 MM</t>
  </si>
  <si>
    <t>3362/A</t>
  </si>
  <si>
    <t>*1/2 PRF EXT DORMT HT 160MM **3362/C**</t>
  </si>
  <si>
    <t>3362/C</t>
  </si>
  <si>
    <t>DEMI PROFILE EXT DORMANT HAUT ISO 160MM</t>
  </si>
  <si>
    <t>3363</t>
  </si>
  <si>
    <t>DORMANT BAS 2 RAILS ISOL 140/160 MM</t>
  </si>
  <si>
    <t>3363/A</t>
  </si>
  <si>
    <t>*1/2 PROFILE EXT RAIL BAS **3363/C**</t>
  </si>
  <si>
    <t>3363/C</t>
  </si>
  <si>
    <t>DEMI PROFILE EXT RAIL BAS ISOL 140/160</t>
  </si>
  <si>
    <t>3364</t>
  </si>
  <si>
    <t>DORMANT LATERAL ISOL DE 100 MM</t>
  </si>
  <si>
    <t>3364/A</t>
  </si>
  <si>
    <t>*1/2 PRF EXT DRMT LAT 100MM **3364/C**</t>
  </si>
  <si>
    <t>3364/B</t>
  </si>
  <si>
    <t>*1/2 PRF INT DORMANT LATERAL **3364/D**</t>
  </si>
  <si>
    <t>3364/C</t>
  </si>
  <si>
    <t>DEMI PROFILE EXT DORMANT LATE ISOL 100MM</t>
  </si>
  <si>
    <t>3364/D</t>
  </si>
  <si>
    <t>DEMI PROFILE INT DORMANT LATERAL</t>
  </si>
  <si>
    <t>3365</t>
  </si>
  <si>
    <t>DORMANT LATERAL ISOL 120 MM</t>
  </si>
  <si>
    <t>3365/A</t>
  </si>
  <si>
    <t>*1/2 PRF EXT DRMT LAT 120MM **3365/C**</t>
  </si>
  <si>
    <t>3365/C</t>
  </si>
  <si>
    <t>DEMI PROFILE EXT DORMANT LAT ISOL 120 MM</t>
  </si>
  <si>
    <t>3366</t>
  </si>
  <si>
    <t>DORMANT LATERAL ISOL 140 MM</t>
  </si>
  <si>
    <t>3366/A</t>
  </si>
  <si>
    <t>*1/2 PRF EXT DRMT ISOL 140 MM **3366/C**</t>
  </si>
  <si>
    <t>3366/C</t>
  </si>
  <si>
    <t>DEMI PROFILE EXT DORMANT LAT ISOL 140 MM</t>
  </si>
  <si>
    <t>3367</t>
  </si>
  <si>
    <t>DORMANT LATERAL ISOL 160 MM</t>
  </si>
  <si>
    <t>3367/A</t>
  </si>
  <si>
    <t>*1/2 PRF EXT DRMT ISOL 160 MM **3367/C**</t>
  </si>
  <si>
    <t>3367/C</t>
  </si>
  <si>
    <t>DEMI PROFILE EXT DORMANT LAT ISOL 160 MM</t>
  </si>
  <si>
    <t>3368</t>
  </si>
  <si>
    <t>BAVETTE POUR DORMANT PRECADRE</t>
  </si>
  <si>
    <t>3369</t>
  </si>
  <si>
    <t>DORMANT HAUT 2 RAILS ISOLATION 140 MM</t>
  </si>
  <si>
    <t>3369/A</t>
  </si>
  <si>
    <t>*DEMI PROFILE EXT DORMANT HAUT ISOL 140</t>
  </si>
  <si>
    <t>3369/C</t>
  </si>
  <si>
    <t>DEMI PROFILE EXT DORMANT HAUT ISOL 140</t>
  </si>
  <si>
    <t>1972/W012</t>
  </si>
  <si>
    <t>U EN PVC DE DORMANT</t>
  </si>
  <si>
    <t>337</t>
  </si>
  <si>
    <t>U EN PVC DE DORMANT           LG 6,5</t>
  </si>
  <si>
    <t>1972/0900</t>
  </si>
  <si>
    <t>3370</t>
  </si>
  <si>
    <t>*DORMANT PRECADRE RECOUVREMENT INT</t>
  </si>
  <si>
    <t>3370/A</t>
  </si>
  <si>
    <t>*DEMI PROFIL EXT DORMANT PRECADRE</t>
  </si>
  <si>
    <t>3371</t>
  </si>
  <si>
    <t>*DORMANT LATERAL ISOL 100 MM</t>
  </si>
  <si>
    <t>DORMANT LATERAL ISOL 100 MM</t>
  </si>
  <si>
    <t>3371/A</t>
  </si>
  <si>
    <t>*DEMI PROFIL EXT DORM LAT ISOL 100/160</t>
  </si>
  <si>
    <t>3372</t>
  </si>
  <si>
    <t>*DORMANT PRECADRE AVEC RECUP.INT.</t>
  </si>
  <si>
    <t>3373</t>
  </si>
  <si>
    <t>DORMANT PRECADRE RECOUV ET RECUP     PSE</t>
  </si>
  <si>
    <t>DORMANT PRECADRE RECOUV ET RECUP     PSE0/B)</t>
  </si>
  <si>
    <t>3374</t>
  </si>
  <si>
    <t>*DORMANT 2 RAILS RENOVATION **3439**</t>
  </si>
  <si>
    <t>3374/A</t>
  </si>
  <si>
    <t>*DEMI PROFIL EXT DORMANT RENOVATION</t>
  </si>
  <si>
    <t>*DEMI PROFIL EXT DORMANT RENOVATION     0/B)</t>
  </si>
  <si>
    <t>3374/B</t>
  </si>
  <si>
    <t>*DEMI PROFIL INT DORMANT RENOVATION</t>
  </si>
  <si>
    <t>*DEMI PROFIL INT DORMANT RENOVATION     0/B)</t>
  </si>
  <si>
    <t>3375</t>
  </si>
  <si>
    <t>*COUVRE JOINT EXTERIEUR</t>
  </si>
  <si>
    <t>*COUVRE JOINT EXTERIEUR                 0/B)</t>
  </si>
  <si>
    <t>3376</t>
  </si>
  <si>
    <t>*TRAVERSE HAUTE ET BASSE  BARRETTES STD</t>
  </si>
  <si>
    <t>*TRAVERSE HAUTE ET BASSE  BARRETTES STD 0/B)</t>
  </si>
  <si>
    <t>3376/A</t>
  </si>
  <si>
    <t>*DEMI PROFIL INT ET EXT TRAVERSE OUVRANT</t>
  </si>
  <si>
    <t>3377</t>
  </si>
  <si>
    <t>*DORMANT ISOL 100 RECUP INT PREFAL</t>
  </si>
  <si>
    <t>3377/A</t>
  </si>
  <si>
    <t>*DEMI PROFILE EXT DORMANT PREC ISOL 100</t>
  </si>
  <si>
    <t>3378</t>
  </si>
  <si>
    <t>PROFILE DE LIAISON VANTAUX FACE A FACE</t>
  </si>
  <si>
    <t>3379</t>
  </si>
  <si>
    <t>DORMANT LATERAL 80 MM</t>
  </si>
  <si>
    <t>3379/A</t>
  </si>
  <si>
    <t>DEMI PROFIL EXT DORMANT LATERAL DE 80 MM</t>
  </si>
  <si>
    <t>338</t>
  </si>
  <si>
    <t>*LIAISON 4 VANTAUX PVC **3378+26147**</t>
  </si>
  <si>
    <t>3380</t>
  </si>
  <si>
    <t>COUVRE JOINT AFFLEURANT</t>
  </si>
  <si>
    <t>3380M</t>
  </si>
  <si>
    <t>COUVRE JOINT PLAT 30MM</t>
  </si>
  <si>
    <t>3381</t>
  </si>
  <si>
    <t>*BAVETTE TUBULAIRE ISOLATION 100 120 MM</t>
  </si>
  <si>
    <t>A-02939</t>
  </si>
  <si>
    <t>SOUS RESERVE ACCEPTATION ECHANTILLON SEPA</t>
  </si>
  <si>
    <t>3382</t>
  </si>
  <si>
    <t>*BAVETTE TUBULAIRE ISOLATION 140 160 MM</t>
  </si>
  <si>
    <t>3383</t>
  </si>
  <si>
    <t>CHEMIN DE ROULEMENT POLYAMIDE A ENFILER</t>
  </si>
  <si>
    <t>3384</t>
  </si>
  <si>
    <t>*MONTANT DE TETE RENFORCE</t>
  </si>
  <si>
    <t>3384/B</t>
  </si>
  <si>
    <t>*DEMI PROFIL MONTANT DE TETE RENFORCE</t>
  </si>
  <si>
    <t>3385</t>
  </si>
  <si>
    <t>*DORMANT 2 RAILS CJ MOULURE ISOL 140 MM</t>
  </si>
  <si>
    <t>3385/A</t>
  </si>
  <si>
    <t>*DEMI PROFIL EXT DORMANT ISOL 140 MM</t>
  </si>
  <si>
    <t>3386</t>
  </si>
  <si>
    <t>*TRAVERSE HAUTE ET BASSE ** 3376 **</t>
  </si>
  <si>
    <t>3386/A</t>
  </si>
  <si>
    <t>*DEMI PROFILE TRAVERSE HAUTE ET BASSE</t>
  </si>
  <si>
    <t>3387</t>
  </si>
  <si>
    <t>PARCLOSE APPUI COFFRE DE VOLET ROULANT</t>
  </si>
  <si>
    <t>3387   GE JJG</t>
  </si>
  <si>
    <t>3388</t>
  </si>
  <si>
    <t>*MONTANT DE TETE</t>
  </si>
  <si>
    <t>3388/A</t>
  </si>
  <si>
    <t>*DEMI PROFILE INT MONTANT DE TETE</t>
  </si>
  <si>
    <t>3389</t>
  </si>
  <si>
    <t>*DORMANT TRI RAILS SANS TAPEE</t>
  </si>
  <si>
    <t>3389/A</t>
  </si>
  <si>
    <t>*DEMI PROFIL EXT TRI RAIL SANS TAPEE</t>
  </si>
  <si>
    <t>3390</t>
  </si>
  <si>
    <t>*MONTANT ACC. RENF. BARRETTE NOIRE</t>
  </si>
  <si>
    <t>MONTANT ACC. RENF. BARRETTE NOIRE</t>
  </si>
  <si>
    <t>3390/A</t>
  </si>
  <si>
    <t>*1/2 PROFILE MONTANT ACCROCHAGE RENFORCE</t>
  </si>
  <si>
    <t>3390B</t>
  </si>
  <si>
    <t>*MONTANT ACC. RENF. BARRETTE BLANCHE</t>
  </si>
  <si>
    <t>3391</t>
  </si>
  <si>
    <t>*DORMANT 2 RAILS ISOLATION DE 120 MM</t>
  </si>
  <si>
    <t>3391/A</t>
  </si>
  <si>
    <t>*DEMI PROFIL EXT 2 RAILS ISOL 120MM</t>
  </si>
  <si>
    <t>3391/B</t>
  </si>
  <si>
    <t>*DEMI PROFIL INT 2 RAILS ISOL 120 MM</t>
  </si>
  <si>
    <t>3392</t>
  </si>
  <si>
    <t>*DORMANT SIMPLE 2 RAILS</t>
  </si>
  <si>
    <t>3392/A</t>
  </si>
  <si>
    <t>*DEMI PROFIL EXT DORMANT SIMPLE 2 RAILS</t>
  </si>
  <si>
    <t>3393</t>
  </si>
  <si>
    <t>*DORMANT 2 RAILS ISOLATION DE 100 MM</t>
  </si>
  <si>
    <t>3393/A</t>
  </si>
  <si>
    <t>*DEMI PROFIL EXT 2 RAILS ISOL 100 MM</t>
  </si>
  <si>
    <t>3394</t>
  </si>
  <si>
    <t>*DORMANT 2 RAILS CJ MOULURE ISOL 120 MM</t>
  </si>
  <si>
    <t>3394/B</t>
  </si>
  <si>
    <t>*DEMI PROFILE INT 2 RAILS CJ MOULURE</t>
  </si>
  <si>
    <t>3395</t>
  </si>
  <si>
    <t>*DORMANT 2 RAILS COUVRE JOINT MOULURE</t>
  </si>
  <si>
    <t>3395/B</t>
  </si>
  <si>
    <t>*DEMI PROFIL INT 2 RAILS CJ MOULURE</t>
  </si>
  <si>
    <t>3396</t>
  </si>
  <si>
    <t>*DORMANT 2 RAILS CJ MOULURE ISOL 100 MM</t>
  </si>
  <si>
    <t>3397</t>
  </si>
  <si>
    <t>SUPPORT CHASSIS POUR SERIE 3000 DUOTHERM</t>
  </si>
  <si>
    <t>3398</t>
  </si>
  <si>
    <t>*DORMANT 2 RAILS ISOLATION 70 MM</t>
  </si>
  <si>
    <t>3398/A</t>
  </si>
  <si>
    <t>*DEMI PROFIL EXT 2 RAILS ISOL 70 MM</t>
  </si>
  <si>
    <t>3399</t>
  </si>
  <si>
    <t>*DORMANT TRI RAILS TAPEE INTEGREE</t>
  </si>
  <si>
    <t>3399/A</t>
  </si>
  <si>
    <t>*DEMI PROFIL EXT TRI RAIL TAPEE INTEGREE</t>
  </si>
  <si>
    <t>3400</t>
  </si>
  <si>
    <t>DORMANT MONO RAIL GALANDAGE</t>
  </si>
  <si>
    <t>3400/A</t>
  </si>
  <si>
    <t>DEMI PROFILE EXT MONO RAIL GALANDAGE</t>
  </si>
  <si>
    <t>3400/B</t>
  </si>
  <si>
    <t>DEMI PROFILE INT RAIL GALANDAGE</t>
  </si>
  <si>
    <t>3400/C</t>
  </si>
  <si>
    <t>*1/2 PROFIL EXT MONO RAIL GAL **3400/A**</t>
  </si>
  <si>
    <t>3400/D</t>
  </si>
  <si>
    <t>*1/2 PROFILE INT RAIL GALAND **3400/B**</t>
  </si>
  <si>
    <t>3401</t>
  </si>
  <si>
    <t>DORMANT BI RAILS POUR GALANDAGE</t>
  </si>
  <si>
    <t>3401   GE JJG</t>
  </si>
  <si>
    <t>3401/A</t>
  </si>
  <si>
    <t>DEMI PROFILE EXT BI RAIL GALANDAGE</t>
  </si>
  <si>
    <t>3401/C</t>
  </si>
  <si>
    <t>*DEMI PROFIL EXT BI RAIL GAL **3401/A**</t>
  </si>
  <si>
    <t>3402</t>
  </si>
  <si>
    <t>CAPOT POUR GALANDAGE</t>
  </si>
  <si>
    <t>A-03792</t>
  </si>
  <si>
    <t>3403</t>
  </si>
  <si>
    <t>ETANCHEITE LATERALE POUR GALANDAGE</t>
  </si>
  <si>
    <t>3404</t>
  </si>
  <si>
    <t>PRF INTEGRATION JALOUSIE DANS COULISSANT</t>
  </si>
  <si>
    <t>ACCROCHAGE GALANDAGE</t>
  </si>
  <si>
    <t>34042</t>
  </si>
  <si>
    <t>PAIRE D'EMBOUTS D'ETANCHEITE POUR 3442</t>
  </si>
  <si>
    <t>34042I</t>
  </si>
  <si>
    <t>PAIRE D'EMBOUT D'ETANCH PR 3442 INDUSTRI</t>
  </si>
  <si>
    <t>3405</t>
  </si>
  <si>
    <t>3406</t>
  </si>
  <si>
    <t>PLIAGE POUR GALANDAGE 2 VANTAUX LG 2500</t>
  </si>
  <si>
    <t>3406   GE JJG</t>
  </si>
  <si>
    <t>PROFIL ACCROCHE POUR GALANDAGE 2 VANTAUXMM</t>
  </si>
  <si>
    <t>3407</t>
  </si>
  <si>
    <t>DORMANT MONO RAIL ETROIT POUR GALANDAGE</t>
  </si>
  <si>
    <t>3407/A</t>
  </si>
  <si>
    <t>DEMI PROFIL EXT DORMANT MONO RAIL ETROIT</t>
  </si>
  <si>
    <t>3407/C</t>
  </si>
  <si>
    <t>*1/2 PROFIL EXT DOR MONO RAIL **3407/A**</t>
  </si>
  <si>
    <t>3408</t>
  </si>
  <si>
    <t>FIXATION ACCROCHAGE GALANDAGE</t>
  </si>
  <si>
    <t>3409</t>
  </si>
  <si>
    <t>3410</t>
  </si>
  <si>
    <t>ACCROCHAGE MURALE GALANDAGE</t>
  </si>
  <si>
    <t>3411</t>
  </si>
  <si>
    <t>3412</t>
  </si>
  <si>
    <t>** VOIR 3412N **</t>
  </si>
  <si>
    <t>3412/B</t>
  </si>
  <si>
    <t>1/2 ACCROCHAGE FIXE</t>
  </si>
  <si>
    <t>3412N</t>
  </si>
  <si>
    <t>ACCROCHAGE FIXE BARRETTE NOIRE</t>
  </si>
  <si>
    <t>3413</t>
  </si>
  <si>
    <t>CAPOT FIXE</t>
  </si>
  <si>
    <t>3414</t>
  </si>
  <si>
    <t>DORMANT COULIFIX</t>
  </si>
  <si>
    <t>3414/A</t>
  </si>
  <si>
    <t>1/2 ACCROCHAGE FIXE EXT</t>
  </si>
  <si>
    <t>3414/B</t>
  </si>
  <si>
    <t>1/2 ACCROCHAGE FIXE INT</t>
  </si>
  <si>
    <t>3415</t>
  </si>
  <si>
    <t>MONTANT DE TETE CARRE RENFORCE</t>
  </si>
  <si>
    <t>R1009</t>
  </si>
  <si>
    <t>SANS BROSSE</t>
  </si>
  <si>
    <t>3415/B</t>
  </si>
  <si>
    <t>1/2 PROFIL MONTANT DE TETE RENFORT CARRE</t>
  </si>
  <si>
    <t>3415PI</t>
  </si>
  <si>
    <t>MONTANT DE TETE CARRE RENF. BROSSE 32501</t>
  </si>
  <si>
    <t>3416</t>
  </si>
  <si>
    <t>CAPOT D'HABILLAGE LATERAL GALANDAGE</t>
  </si>
  <si>
    <t>3417</t>
  </si>
  <si>
    <t>*DORMANT RENOVATION SIMPLE (NON VALIDE)</t>
  </si>
  <si>
    <t>3418</t>
  </si>
  <si>
    <t>DORMANT AVEC RECUP ET CJ 33 MM</t>
  </si>
  <si>
    <t>3419</t>
  </si>
  <si>
    <t>DORMANT RENO AVEC CJ 55 ET RECUP EAU</t>
  </si>
  <si>
    <t>3419/A</t>
  </si>
  <si>
    <t>DEMI-PROFIL EXTERIEUR RENO CJ55 &amp; RECUP</t>
  </si>
  <si>
    <t>3419/B</t>
  </si>
  <si>
    <t>DEMI-PROFIL INTERIEUR RENO CJ55 &amp; RECUP</t>
  </si>
  <si>
    <t>3420</t>
  </si>
  <si>
    <t>*ACCROCHE RENFORCEE TH (VOIR 3420B OU N)</t>
  </si>
  <si>
    <t>3420/A</t>
  </si>
  <si>
    <t>1/2 PROFIL ACCROCHAGE THERMIQUE</t>
  </si>
  <si>
    <t>3420B</t>
  </si>
  <si>
    <t>ACCROCHE RENFORCEE TH (BARRETTE BLANCHE)</t>
  </si>
  <si>
    <t>3420N</t>
  </si>
  <si>
    <t>ACCROCHE RENFORCEE TH (BARRETTE NOIRE)</t>
  </si>
  <si>
    <t>3420N (NOIR)</t>
  </si>
  <si>
    <t>3420N  NOIR)</t>
  </si>
  <si>
    <t>3421</t>
  </si>
  <si>
    <t>*ACCROCHE GALANDAGE             **3410**</t>
  </si>
  <si>
    <t>3422</t>
  </si>
  <si>
    <t>PROFIL LIAISON VANTAUX FACE A FACE</t>
  </si>
  <si>
    <t>3423</t>
  </si>
  <si>
    <t>MONTANT ACCROCHAGE RENFORCE OUV LARGE</t>
  </si>
  <si>
    <t>32827</t>
  </si>
  <si>
    <t>3423I</t>
  </si>
  <si>
    <t>MONTANT ACCROCAGE RENFORCE I PROCESS</t>
  </si>
  <si>
    <t>32827+BROSSE</t>
  </si>
  <si>
    <t>BROSSE MONTÉE</t>
  </si>
  <si>
    <t>32.827 +BROSSE</t>
  </si>
  <si>
    <t>3423PI</t>
  </si>
  <si>
    <t>MONTANT ACCROCAGE RENFORCE BROSSE PERFOR</t>
  </si>
  <si>
    <t>3424</t>
  </si>
  <si>
    <t>MONTANT DE TETE RENFORCE OUVRANT LARGE</t>
  </si>
  <si>
    <t>R0647</t>
  </si>
  <si>
    <t>3424/B</t>
  </si>
  <si>
    <t>DEMI PROFIL INT/EXT MONTANT TETE RENF OL</t>
  </si>
  <si>
    <t>3424I</t>
  </si>
  <si>
    <t>MONTANT DE TETE RENFORCE I PROCESS</t>
  </si>
  <si>
    <t>PT-647+BROSSES</t>
  </si>
  <si>
    <t>PT-647 +BROSSES</t>
  </si>
  <si>
    <t>3424PI</t>
  </si>
  <si>
    <t>MT DE TETE RENF. IPROCESS PERFORMANCE</t>
  </si>
  <si>
    <t>3425</t>
  </si>
  <si>
    <t>*MONTANT DE TETE LONG OUVRANT LARGE</t>
  </si>
  <si>
    <t>3425/A</t>
  </si>
  <si>
    <t>*DEMI PROFIL INT/EXT MONTANT TETE LONG</t>
  </si>
  <si>
    <t>3425I</t>
  </si>
  <si>
    <t>*MONTANT DE TETE LONG I PROCESS</t>
  </si>
  <si>
    <t>3426</t>
  </si>
  <si>
    <t>TRAVERSE HAUTE ET BASSE OUVRANT LARGE</t>
  </si>
  <si>
    <t>R1000</t>
  </si>
  <si>
    <t>3426/A</t>
  </si>
  <si>
    <t>*DEMI PROFIL INT/EXT TRAVERSE OUVR LARGE</t>
  </si>
  <si>
    <t>3426/C</t>
  </si>
  <si>
    <t>DEMI PROFIL INT/EXT TRAVERSE OUVR LARGE</t>
  </si>
  <si>
    <t>3426I</t>
  </si>
  <si>
    <t>TRAVERSE HAUTE ET BASSE IPROCESS</t>
  </si>
  <si>
    <t>PT-1000+BROSSES</t>
  </si>
  <si>
    <t>3426PI</t>
  </si>
  <si>
    <t>TRAVERSE H/B IPROCESS BROSSE PERFORMANCE</t>
  </si>
  <si>
    <t>3427</t>
  </si>
  <si>
    <t>TRAVERSE INTERMEDIAIRE OUVRANT LARGE</t>
  </si>
  <si>
    <t>3427/A</t>
  </si>
  <si>
    <t>DEMI PROFIL INT/EXT TRAV INTERM OUV LARG</t>
  </si>
  <si>
    <t>3428</t>
  </si>
  <si>
    <t>MONTANT DE TETE OUVRANT LARGE</t>
  </si>
  <si>
    <t>R0649</t>
  </si>
  <si>
    <t>3428/A</t>
  </si>
  <si>
    <t>DEMI PROFIL INT/EXT MONTANT TETE OUVR LA</t>
  </si>
  <si>
    <t>3428I</t>
  </si>
  <si>
    <t>MONTANT DE TETE I PROCESS</t>
  </si>
  <si>
    <t>PT-649+BROSSES</t>
  </si>
  <si>
    <t>PT-649 +BROSSES</t>
  </si>
  <si>
    <t>3428PI</t>
  </si>
  <si>
    <t>MONTANT TETE I-PROCESS PERFORMANCE</t>
  </si>
  <si>
    <t>3429</t>
  </si>
  <si>
    <t>MONTANT ACCROCHAGE OUVRANT LARGE</t>
  </si>
  <si>
    <t>32826</t>
  </si>
  <si>
    <t>3429I</t>
  </si>
  <si>
    <t>MONTANT ACCROCHAGE I PROCESS</t>
  </si>
  <si>
    <t>32826+BROSSE</t>
  </si>
  <si>
    <t>32.826 +BROSSE</t>
  </si>
  <si>
    <t>3429PI</t>
  </si>
  <si>
    <t>MONTANT ACCROCHAGE + BROSSE PERFORMANCE</t>
  </si>
  <si>
    <t>PLIAGE 343</t>
  </si>
  <si>
    <t xml:space="preserve">                                           QUANT&lt;50  24,75 F</t>
  </si>
  <si>
    <t>3430</t>
  </si>
  <si>
    <t>COUVRE JOINT RAPPORTE RENOVATION</t>
  </si>
  <si>
    <t>3431</t>
  </si>
  <si>
    <t>COUVRE JOINT PERIPHERIQUE RENOVATION</t>
  </si>
  <si>
    <t>3432</t>
  </si>
  <si>
    <t>DORMANT RENOVATION AVEC V R</t>
  </si>
  <si>
    <t>3433</t>
  </si>
  <si>
    <t>MONTANT ACCROCHAGE RENFORCE   CLAROPLAST</t>
  </si>
  <si>
    <t>3434</t>
  </si>
  <si>
    <t>*DORMANT BAS ISOLATION DE 100 ET 120 MM</t>
  </si>
  <si>
    <t>3435</t>
  </si>
  <si>
    <t>*DORMANT RENO SANS RECUP **ABANDONNEE**</t>
  </si>
  <si>
    <t>3435/B</t>
  </si>
  <si>
    <t>*DEMI PROFIL INT DORM RENO SANS RECUP</t>
  </si>
  <si>
    <t>3436</t>
  </si>
  <si>
    <t>TRAVERSE H / B RENFORCEE OUVRANT LARGE</t>
  </si>
  <si>
    <t>3436/A</t>
  </si>
  <si>
    <t>DEMI PROFIL TRAV H/B RENFORCE OUV LARGE</t>
  </si>
  <si>
    <t>3437</t>
  </si>
  <si>
    <t>DORMANT RENOVATION SANS COUVRE JOINT</t>
  </si>
  <si>
    <t>3438</t>
  </si>
  <si>
    <t>DORMANT HAUT AVEC VR</t>
  </si>
  <si>
    <t>3438/A</t>
  </si>
  <si>
    <t>DEMI PROFIL EXT DORMANT HAUT AVEC VR</t>
  </si>
  <si>
    <t>3439</t>
  </si>
  <si>
    <t>DORMANT RENOVATION</t>
  </si>
  <si>
    <t>3439/A</t>
  </si>
  <si>
    <t>DEMI PROFIL EXT DORMANT RENOVATION</t>
  </si>
  <si>
    <t>3439/B</t>
  </si>
  <si>
    <t>DEMI PROFIL INTERIEUR DORMANT RENOVATION</t>
  </si>
  <si>
    <t>PLIAGE 344</t>
  </si>
  <si>
    <t xml:space="preserve">                                           QUANT&lt;50  28 F</t>
  </si>
  <si>
    <t>3440</t>
  </si>
  <si>
    <t>*SEUIL LARGE AVEC CHEMIN ROUL INCORP PSE</t>
  </si>
  <si>
    <t>3440/A</t>
  </si>
  <si>
    <t>*1/2 PRF EXT SEUIL CHEM RLT INC      PSE</t>
  </si>
  <si>
    <t>3440/B</t>
  </si>
  <si>
    <t>*1/2 PRF INT SEUIL CHEM RLT INC      PSE</t>
  </si>
  <si>
    <t>3441</t>
  </si>
  <si>
    <t>DORMANT LATERAL RENOVATION AVEC CJ</t>
  </si>
  <si>
    <t>3441/A</t>
  </si>
  <si>
    <t>DEMI PROFIL EXT DORMANT LATERAL RENOV</t>
  </si>
  <si>
    <t>3441/B</t>
  </si>
  <si>
    <t>DEMI PROFIL INT DORMANT LATERAL RENOV</t>
  </si>
  <si>
    <t>3442</t>
  </si>
  <si>
    <t>DORMANT RENOVATION AVEC COUVRE JOINT</t>
  </si>
  <si>
    <t>DORMANT RENOVATION AVEC COUVRE-JOINT</t>
  </si>
  <si>
    <t>3442/A</t>
  </si>
  <si>
    <t>DEMI PROFIL EXT DORMANT RENO CJ</t>
  </si>
  <si>
    <t>3442/B</t>
  </si>
  <si>
    <t>DEMI PROFIL INT DORMANT RENO CJ</t>
  </si>
  <si>
    <t>3443</t>
  </si>
  <si>
    <t>DORMANT RENOVATION C J 11 MM</t>
  </si>
  <si>
    <t>3444</t>
  </si>
  <si>
    <t>MONTANT DE TETE DOUBLE RENFORT</t>
  </si>
  <si>
    <t>3445</t>
  </si>
  <si>
    <t>COUVRE JOINT POUR RENOVATION</t>
  </si>
  <si>
    <t>3446</t>
  </si>
  <si>
    <t>3446PI</t>
  </si>
  <si>
    <t>MONT.TETE RENF.GRANDE HAUT.BROSSE PERFO.</t>
  </si>
  <si>
    <t>3447</t>
  </si>
  <si>
    <t>DORMANT HAUT TRI RAIL</t>
  </si>
  <si>
    <t>3447/A</t>
  </si>
  <si>
    <t>DEMI PROFIL EXT DORMANT HAUT TRI RAIL</t>
  </si>
  <si>
    <t>3447P</t>
  </si>
  <si>
    <t>DORMANT HAUT TRI RAIL (4M50 APP)</t>
  </si>
  <si>
    <t>3448</t>
  </si>
  <si>
    <t>DORMANT BAS TRI RAIL</t>
  </si>
  <si>
    <t>3448/A</t>
  </si>
  <si>
    <t>*1/2 PRF EXT DOR. BAS 3RAILS **3448/C**</t>
  </si>
  <si>
    <t>3448/C</t>
  </si>
  <si>
    <t>DEMI PROFIL EXT DORMANT BAS TRI RAIL</t>
  </si>
  <si>
    <t>3448P</t>
  </si>
  <si>
    <t>DORMANT BAS TRI RAIL (4M50 APP)</t>
  </si>
  <si>
    <t>3449</t>
  </si>
  <si>
    <t>DORMANT LATERAL TRI RAIL ISOL 160 MM PRE</t>
  </si>
  <si>
    <t>3449/A</t>
  </si>
  <si>
    <t>DEMI PROFIL EXT DORM LAT TRI RAIL ISO160</t>
  </si>
  <si>
    <t>PLIAGE 345</t>
  </si>
  <si>
    <t xml:space="preserve">                                            QUANT &lt; 50  28 F</t>
  </si>
  <si>
    <t>3450</t>
  </si>
  <si>
    <t>RAIL RAPPORTE POUR MONTANT TRI RAIL</t>
  </si>
  <si>
    <t>3451</t>
  </si>
  <si>
    <t>DORMANT LATERAL 75 MM</t>
  </si>
  <si>
    <t>3452</t>
  </si>
  <si>
    <t>RAIL RAPPORTE POUR DORMANT TRI RAIL</t>
  </si>
  <si>
    <t>3453</t>
  </si>
  <si>
    <t>MONTANT ACCROCHAGE RENFORCE          PSE</t>
  </si>
  <si>
    <t>3453I</t>
  </si>
  <si>
    <t>MONTANT ACCROCHE RENFORCE I-PROCESS  PSE</t>
  </si>
  <si>
    <t>3454</t>
  </si>
  <si>
    <t>MONTANT ACCROCHAGE GRANDE HAUTEUR</t>
  </si>
  <si>
    <t>3455</t>
  </si>
  <si>
    <t>DORMANT COULISSANT 70MM</t>
  </si>
  <si>
    <t>3455/A</t>
  </si>
  <si>
    <t>1/2 PROFIL EXTER DORMANT COULISSANT 70MM</t>
  </si>
  <si>
    <t>3455/B</t>
  </si>
  <si>
    <t>1/2 PROFIL INTER DORMANT COULISSANT 70MM</t>
  </si>
  <si>
    <t>3456</t>
  </si>
  <si>
    <t>TRAVERSE HAUTE ET BASSE              PSE</t>
  </si>
  <si>
    <t>3456I</t>
  </si>
  <si>
    <t>TRAVERSE H ET B I PROCESS            PSE</t>
  </si>
  <si>
    <t>3457</t>
  </si>
  <si>
    <t>3458</t>
  </si>
  <si>
    <t>MONTANT DE TETE                      PSE</t>
  </si>
  <si>
    <t>3458I</t>
  </si>
  <si>
    <t>MONTANT DE TETE I PROCESS            PSE</t>
  </si>
  <si>
    <t>3459</t>
  </si>
  <si>
    <t>MONTANT ACCROCHAGE SIMPLE            PSE</t>
  </si>
  <si>
    <t>3459I</t>
  </si>
  <si>
    <t>MONTANT ACCROCHAGE I PROCESS         PSE</t>
  </si>
  <si>
    <t>3460</t>
  </si>
  <si>
    <t>DORMANT RENOVATION PERSONNALISE (CONSU)</t>
  </si>
  <si>
    <t>203442</t>
  </si>
  <si>
    <t>CHEMIN DE ROULEMENT INOX</t>
  </si>
  <si>
    <t>3461</t>
  </si>
  <si>
    <t>3462</t>
  </si>
  <si>
    <t>DORMANT 70MM SANS RECUPERATION D'EAU</t>
  </si>
  <si>
    <t>3463</t>
  </si>
  <si>
    <t>SEUIL COULISSANT PERSONNALISE</t>
  </si>
  <si>
    <t>3463/A</t>
  </si>
  <si>
    <t>DEMI PROFIL EXT SEUIL COULISSANT</t>
  </si>
  <si>
    <t>3464</t>
  </si>
  <si>
    <t>CAPOT LONG PERSONNALISE</t>
  </si>
  <si>
    <t>3465</t>
  </si>
  <si>
    <t>BAVETTE PERSONNALISEE</t>
  </si>
  <si>
    <t>3466</t>
  </si>
  <si>
    <t>CAPOT PERSONNALISE</t>
  </si>
  <si>
    <t>3467</t>
  </si>
  <si>
    <t>COUVRE JOINT 30 MM ARRONDI</t>
  </si>
  <si>
    <t>3468</t>
  </si>
  <si>
    <t>DORMANT BAS ETROIT AVEC RECUP</t>
  </si>
  <si>
    <t>3469</t>
  </si>
  <si>
    <t>DORMANT RENOVATION RECOUVREMENT 33 MM</t>
  </si>
  <si>
    <t>3469/B</t>
  </si>
  <si>
    <t>DEMI PROFIL INT DORMANT RECOUV 33 MM</t>
  </si>
  <si>
    <t>347</t>
  </si>
  <si>
    <t>CAPOT PVC POUR 346</t>
  </si>
  <si>
    <t>3471</t>
  </si>
  <si>
    <t>DORMANT LATERAL RENOV COUVRE JOINT LONG</t>
  </si>
  <si>
    <t>3471/B</t>
  </si>
  <si>
    <t>DEMI PROFILS INT DORMANT LATERAL APP</t>
  </si>
  <si>
    <t>3472</t>
  </si>
  <si>
    <t>DORMANT RENOV COUVRE JOINT LONG</t>
  </si>
  <si>
    <t>3472/B</t>
  </si>
  <si>
    <t>DEMI PROF INT DORMANT RENOV CJ LONG APP</t>
  </si>
  <si>
    <t>3473</t>
  </si>
  <si>
    <t>DORMANT RENOVATION A RECOUVREMENT</t>
  </si>
  <si>
    <t>3474</t>
  </si>
  <si>
    <t>DORMANT COULIFIXE VERANDA</t>
  </si>
  <si>
    <t>3474/A</t>
  </si>
  <si>
    <t>1/2 PRF EXT DORMANT COULIFIXE VERANDA</t>
  </si>
  <si>
    <t>3474/B</t>
  </si>
  <si>
    <t>1/2 PRF INT DORMANT COULIFIXE VERANDA</t>
  </si>
  <si>
    <t>3475</t>
  </si>
  <si>
    <t>** VOIR 3475N **</t>
  </si>
  <si>
    <t>3475/B</t>
  </si>
  <si>
    <t>1/2 PRF INT ACCROCHAGE COULIFIXE VERANDA</t>
  </si>
  <si>
    <t>3475N</t>
  </si>
  <si>
    <t>ACCROCHAGE COULIFIXE VERANDA BARR.NOIRE</t>
  </si>
  <si>
    <t>3476</t>
  </si>
  <si>
    <t>CLOSOIR COULIFIXE VERANDA</t>
  </si>
  <si>
    <t>3477</t>
  </si>
  <si>
    <t>SEUIL PMR</t>
  </si>
  <si>
    <t>3478</t>
  </si>
  <si>
    <t>MONTANT ACCROCHAGE TH RENFORCE</t>
  </si>
  <si>
    <t>3479</t>
  </si>
  <si>
    <t>MONTANT ACCROCHAGE TH</t>
  </si>
  <si>
    <t>3480</t>
  </si>
  <si>
    <t>PROFILE PVC POUR MONTANT CENTRAL TH</t>
  </si>
  <si>
    <t>3481</t>
  </si>
  <si>
    <t>FOND DE RAIL PVC             LG 6,5</t>
  </si>
  <si>
    <t>3482</t>
  </si>
  <si>
    <t>FOND DE RAIL PVC VERTICAL PERIPHERIQUE</t>
  </si>
  <si>
    <t>FOND DE RAIL PVC VERTICAL PERIPHERIQUE  ACÉ PAR 984001)</t>
  </si>
  <si>
    <t>FOND DE RAIL PVC VERTICAL PERIPHERIQUE  4001***</t>
  </si>
  <si>
    <t>3483</t>
  </si>
  <si>
    <t>FOND RAIL PVC VERTICAL COUPE DROITE(6,5)</t>
  </si>
  <si>
    <t>3483U</t>
  </si>
  <si>
    <t>FOND DE RAIL PVC USINE</t>
  </si>
  <si>
    <t>3484</t>
  </si>
  <si>
    <t>ACCROCHE PVC THERMIQUE</t>
  </si>
  <si>
    <t>3485</t>
  </si>
  <si>
    <t>PROFIL COMPL. HAUTEUR COLONNE D'EAU</t>
  </si>
  <si>
    <t>3486/A  FAM3228</t>
  </si>
  <si>
    <t>*1/2 PROFIL MONTANT D'ACCROCHAGE</t>
  </si>
  <si>
    <t>3486/A</t>
  </si>
  <si>
    <t>3486B   FAM3228</t>
  </si>
  <si>
    <t>*MONTANT D'ACCROCHAGE (BARRETTE BLANCHE)</t>
  </si>
  <si>
    <t>3486B</t>
  </si>
  <si>
    <t>3486N   FAM3228</t>
  </si>
  <si>
    <t>*MONTANT D'ACCROCHAGE (BARRETTE NOIRE)</t>
  </si>
  <si>
    <t>3486N</t>
  </si>
  <si>
    <t>3487/A</t>
  </si>
  <si>
    <t>*1/2 MONTANT EXT ACCROCHAGE RENFORCE</t>
  </si>
  <si>
    <t>3487B</t>
  </si>
  <si>
    <t>*MONTANT ACCROCHAGE RENFORCE NEZ BLANC</t>
  </si>
  <si>
    <t>3487N</t>
  </si>
  <si>
    <t>*MONTANT ACCROCHAGE RENFORCE NEZ NOIR</t>
  </si>
  <si>
    <t>3488</t>
  </si>
  <si>
    <t>MONTANT ACCROCHAGE CARRE REDUIT</t>
  </si>
  <si>
    <t>36468</t>
  </si>
  <si>
    <t>3488PI</t>
  </si>
  <si>
    <t>MONTANT ACCROCHAGE CARRE REDUIT + BROSSE</t>
  </si>
  <si>
    <t>3491</t>
  </si>
  <si>
    <t>BAVETTE TUBULAIRE COULISSANT ISO 100/120</t>
  </si>
  <si>
    <t>3491/B</t>
  </si>
  <si>
    <t>1/2 BAVETTE TUBULAIRE CLT ISO 100/120</t>
  </si>
  <si>
    <t>3492</t>
  </si>
  <si>
    <t>BAVETTE TUBULAIRE COULISSANT ISO 140/160</t>
  </si>
  <si>
    <t>3493</t>
  </si>
  <si>
    <t>TRAVERSE INTERMEDIAIRE OUVRANT 60MM  PRE</t>
  </si>
  <si>
    <t>3493/A</t>
  </si>
  <si>
    <t>1/2 TRAVERSE INTERMED. D'OUVRANT 60MM</t>
  </si>
  <si>
    <t>3497</t>
  </si>
  <si>
    <t>3497/B</t>
  </si>
  <si>
    <t>1/2 MONTANT TETE RENFORCE LUTTE BILAME</t>
  </si>
  <si>
    <t>3498/A</t>
  </si>
  <si>
    <t>1/2 PROFIL ACCROCHAGE TH CARRE RENFORCE</t>
  </si>
  <si>
    <t>3498B</t>
  </si>
  <si>
    <t>ACCROCHE TH CARRE RENFORCEE (NEZ BLANC)</t>
  </si>
  <si>
    <t>3498N</t>
  </si>
  <si>
    <t>ACCROCHE TH CARRE RENFORCEE (NEZ NOIR)</t>
  </si>
  <si>
    <t>3499/A</t>
  </si>
  <si>
    <t>1/2 PROFIL ACCROCHAGE TH CARRE SIMPLE</t>
  </si>
  <si>
    <t>3499B</t>
  </si>
  <si>
    <t>ACCROCHE TH CARRE SIMPLE (NEZ BLANC)</t>
  </si>
  <si>
    <t>3499N</t>
  </si>
  <si>
    <t>ACCROCHE TH CARRE SIMPLE (NEZ NOIR)</t>
  </si>
  <si>
    <t>350</t>
  </si>
  <si>
    <t>DORMANT UN DEPART</t>
  </si>
  <si>
    <t>FD804</t>
  </si>
  <si>
    <t>EQUERRE ANGLE VARIABLE A PLAT  BRUT</t>
  </si>
  <si>
    <t>3530</t>
  </si>
  <si>
    <t>EQUERRE ANGLE VARIABLE A PLAT</t>
  </si>
  <si>
    <t>FD803</t>
  </si>
  <si>
    <t>CAVALIER A ANGLE VARIABLE      BRUT</t>
  </si>
  <si>
    <t>3531</t>
  </si>
  <si>
    <t>CAVALIER A ANGLE VARIABLE POUR 351</t>
  </si>
  <si>
    <t>FD801</t>
  </si>
  <si>
    <t>EQUERRE ANGLE VARIABLE         BRUT</t>
  </si>
  <si>
    <t>3532</t>
  </si>
  <si>
    <t>EQUERRE ANGLE VARIABLE POUR 351/355</t>
  </si>
  <si>
    <t>13600</t>
  </si>
  <si>
    <t>SR4200310+FICHE</t>
  </si>
  <si>
    <t>PAUMELLE 3200 CM 35</t>
  </si>
  <si>
    <t>3533</t>
  </si>
  <si>
    <t>PAUMELLE POUR PORTE CLARIT</t>
  </si>
  <si>
    <t>SR4200510+FICHE</t>
  </si>
  <si>
    <t>PAUMELLE 3200 BLANC 55</t>
  </si>
  <si>
    <t>FD802</t>
  </si>
  <si>
    <t>3534</t>
  </si>
  <si>
    <t>CAVALIER A ANGLE VARIABLE POUR 352/357 *</t>
  </si>
  <si>
    <t>A1J46600</t>
  </si>
  <si>
    <t>JOINT DE PORTE CLARIT</t>
  </si>
  <si>
    <t>3561</t>
  </si>
  <si>
    <t>JOINT CLARIT</t>
  </si>
  <si>
    <t>3562</t>
  </si>
  <si>
    <t>JOINT ANTI-PINCE DOIGTS</t>
  </si>
  <si>
    <t>JOINT ANTI-PINCE DOIGTS                 R</t>
  </si>
  <si>
    <t>3600/A</t>
  </si>
  <si>
    <t>BARRETTE COUDEE 36 MM</t>
  </si>
  <si>
    <t>BARRETTE COUDEE 36 MM                   R</t>
  </si>
  <si>
    <t>3600/B</t>
  </si>
  <si>
    <t>BARRETTE COUDEE 40MM</t>
  </si>
  <si>
    <t>3600/C</t>
  </si>
  <si>
    <t>BARRETTE SPECIALE MONTANT 40MM</t>
  </si>
  <si>
    <t>3600/D</t>
  </si>
  <si>
    <t>PROFIL PVC TRAVERSE OUVRANT PERFORMANCE</t>
  </si>
  <si>
    <t>3600/E</t>
  </si>
  <si>
    <t>BARRETTE PVC MONTANT DE TETE</t>
  </si>
  <si>
    <t>3600/F</t>
  </si>
  <si>
    <t>BARRETTE PVC MONTANT ACCROCHAGE</t>
  </si>
  <si>
    <t>3600/G</t>
  </si>
  <si>
    <t>BARRETTE COUDEE SPECIALE 50MM</t>
  </si>
  <si>
    <t>3600/H</t>
  </si>
  <si>
    <t>BARRETTE SPECIALE 40MM</t>
  </si>
  <si>
    <t>3600/I</t>
  </si>
  <si>
    <t>BARRETTE SPECIALE 35MM TRAVERSE HT &amp; BAS</t>
  </si>
  <si>
    <t>3600/J</t>
  </si>
  <si>
    <t>BARRETTE COUDEE 50MM</t>
  </si>
  <si>
    <t>3600/L</t>
  </si>
  <si>
    <t>BARRETTE SPECIALE 35MM ALVEOVIS USINEE</t>
  </si>
  <si>
    <t>36002</t>
  </si>
  <si>
    <t>JOINT MONTANT TETE (DEVIDAGE INDIRECT)</t>
  </si>
  <si>
    <t>36002B</t>
  </si>
  <si>
    <t>36002F</t>
  </si>
  <si>
    <t>JOINT MONTANT TETE (DEVIDAGE DIRECT)</t>
  </si>
  <si>
    <t>36003</t>
  </si>
  <si>
    <t>JOINT TRAVERS BATTUE</t>
  </si>
  <si>
    <t>36003B</t>
  </si>
  <si>
    <t>JOINT TRAVERS BATTUE   (DEVIDAGE DIRECT)</t>
  </si>
  <si>
    <t>36003F</t>
  </si>
  <si>
    <t>JOINT TRAV FEUILLURE(DEVIDAGE REMBOBINE)</t>
  </si>
  <si>
    <t>36006</t>
  </si>
  <si>
    <t>CALE DE POSE DORMANT NOIR</t>
  </si>
  <si>
    <t>36007</t>
  </si>
  <si>
    <t>CALE DE POSE SEUIL REDUCTEUR ISOL ROUGE</t>
  </si>
  <si>
    <t>36008</t>
  </si>
  <si>
    <t>CALE DE POSE LINTEAUX ET MONT REDUC BLAN</t>
  </si>
  <si>
    <t>3601</t>
  </si>
  <si>
    <t>CHEMIN DE ROULEMENT ALUMINIUM</t>
  </si>
  <si>
    <t>36011</t>
  </si>
  <si>
    <t>36012D</t>
  </si>
  <si>
    <t>BOUCHON MONTANT D'ACCROCHE D</t>
  </si>
  <si>
    <t>36012G</t>
  </si>
  <si>
    <t>BOUCHON MONTANT D'ACCROCHE G</t>
  </si>
  <si>
    <t>36013</t>
  </si>
  <si>
    <t>BOUCHON CACHE VIS MONTANT D'ACCROCHE</t>
  </si>
  <si>
    <t>36014</t>
  </si>
  <si>
    <t>ETANCHEITE CENTRALE SEUIL 2 RAILS</t>
  </si>
  <si>
    <t>36015</t>
  </si>
  <si>
    <t>ETANCHEITE CENTRALE SEUIL TRI RAILS</t>
  </si>
  <si>
    <t>36016</t>
  </si>
  <si>
    <t>BOUCHON TUBULURE BARRETTE MONTANTS LAT.</t>
  </si>
  <si>
    <t>3602</t>
  </si>
  <si>
    <t>36020D</t>
  </si>
  <si>
    <t>TAMPON D'ETANCHEITE SEUIL D</t>
  </si>
  <si>
    <t>36020DF</t>
  </si>
  <si>
    <t>TAMPON D'ETANCHEITE SEUIL D FIXE</t>
  </si>
  <si>
    <t>36020DP</t>
  </si>
  <si>
    <t>TAMPON D'ETANCHEITE SEUIL D PRINCIPAL</t>
  </si>
  <si>
    <t>36020G</t>
  </si>
  <si>
    <t>TAMPON D'ETANCHEITE SEUIL G</t>
  </si>
  <si>
    <t>36020GF</t>
  </si>
  <si>
    <t>TAMPON D'ETANCHEITE SEUIL G FIXE</t>
  </si>
  <si>
    <t>36020GP</t>
  </si>
  <si>
    <t>TAMPON D'ETANCHEITE SEUIL G PRINCIPAL</t>
  </si>
  <si>
    <t>36021FI</t>
  </si>
  <si>
    <t>CONTINUITE D'ETANCHEITE DORMANT SEMIFIXE</t>
  </si>
  <si>
    <t>36021PI</t>
  </si>
  <si>
    <t>CONTINUITE D'ETANCH. DORMANT PRINCIPAL</t>
  </si>
  <si>
    <t>36023D</t>
  </si>
  <si>
    <t>TAMPON D'ETANCHEITE LINTEAU D</t>
  </si>
  <si>
    <t>36023DF</t>
  </si>
  <si>
    <t>TAMPON D'ETANCHEITE LINTEAU D FIXE</t>
  </si>
  <si>
    <t>36023DP</t>
  </si>
  <si>
    <t>TAMPON D'ETANCHEITE LINTEAU D PRINCIPAL</t>
  </si>
  <si>
    <t>36023G</t>
  </si>
  <si>
    <t>TAMPON D'ETANCHEITE LINTEAU G</t>
  </si>
  <si>
    <t>36023GF</t>
  </si>
  <si>
    <t>TAMPON D'ETANCHEITE LINTEAU G FIXE</t>
  </si>
  <si>
    <t>36023GP</t>
  </si>
  <si>
    <t>TAMPON D'ETANCHEITE LINTEAU G PRINCIPAL</t>
  </si>
  <si>
    <t>36024D</t>
  </si>
  <si>
    <t>TAMPON ETANCH DORM D TRI RAIL **36024GF</t>
  </si>
  <si>
    <t>36024DF</t>
  </si>
  <si>
    <t>TAMPON D ETANCHEITE D. FIXE TRI RAILS</t>
  </si>
  <si>
    <t>36024DP</t>
  </si>
  <si>
    <t>TAMPON D ETANCHEITE D.PRINCIPAL TRI RAIL</t>
  </si>
  <si>
    <t>36024G</t>
  </si>
  <si>
    <t>TAMPON ETANCH DORMANT G TRI RAIL*36024DF</t>
  </si>
  <si>
    <t>36024GF</t>
  </si>
  <si>
    <t>TAMPON D ETANCHEITE G.FIXE TRI RAILS</t>
  </si>
  <si>
    <t>36024GP</t>
  </si>
  <si>
    <t>TAMPON D ETANCHEITE G.PRINCIPAL TRI RAIL</t>
  </si>
  <si>
    <t>3603</t>
  </si>
  <si>
    <t>FOND DE RAIL BTH - LG6,5M</t>
  </si>
  <si>
    <t>36031</t>
  </si>
  <si>
    <t>GALET SIMPLE REGLABLE POM DA</t>
  </si>
  <si>
    <t>36031I</t>
  </si>
  <si>
    <t>36034</t>
  </si>
  <si>
    <t>GALET DOUBLE REGLABLE POM DA</t>
  </si>
  <si>
    <t>36034I</t>
  </si>
  <si>
    <t>36042</t>
  </si>
  <si>
    <t>GALET DOUBLE REGLABLE POM DA 200KG</t>
  </si>
  <si>
    <t>36042I</t>
  </si>
  <si>
    <t>GALET DOUBLE REGLABLE POM DA 200KG INDUS</t>
  </si>
  <si>
    <t>36055</t>
  </si>
  <si>
    <t>EQUERRE SEUIL 120MM ALLEGE DEPORTE</t>
  </si>
  <si>
    <t>36060</t>
  </si>
  <si>
    <t>EQUERRE SEUIL 140MM ALLEGE DEPORTE</t>
  </si>
  <si>
    <t>36065</t>
  </si>
  <si>
    <t>EQUERRE SEUIL 160MM ALLEGE DEPORTE</t>
  </si>
  <si>
    <t>36075</t>
  </si>
  <si>
    <t>EQUERRE SEUIL 180MM ALLEGE DEPORTE</t>
  </si>
  <si>
    <t>36090</t>
  </si>
  <si>
    <t>EQUERRE SEUIL 200MM ALLEGEE DEPORTE</t>
  </si>
  <si>
    <t>36099</t>
  </si>
  <si>
    <t>361</t>
  </si>
  <si>
    <t>PROFIL POUR PORTE SECURIT</t>
  </si>
  <si>
    <t>3610</t>
  </si>
  <si>
    <t>DORMANT SEUIL 120 MM</t>
  </si>
  <si>
    <t>3610/A</t>
  </si>
  <si>
    <t>1/2 DORMANT EXT SEUIL 120 MM</t>
  </si>
  <si>
    <t>3610P</t>
  </si>
  <si>
    <t>PROTO BATIMAT 2013</t>
  </si>
  <si>
    <t>36102</t>
  </si>
  <si>
    <t>FERMETURE 2PTS AUDAX REGLABLE</t>
  </si>
  <si>
    <t>36102I</t>
  </si>
  <si>
    <t>FERMETURE 2PTS AUDAX REGLABLE (I)</t>
  </si>
  <si>
    <t>36103</t>
  </si>
  <si>
    <t>GACHE 2 PTS AUDAX</t>
  </si>
  <si>
    <t>36103I</t>
  </si>
  <si>
    <t>GACHE 2 PTS AUDAX (I)</t>
  </si>
  <si>
    <t>36104</t>
  </si>
  <si>
    <t>FERMETURE 3PTS AUDAX REGLABLE</t>
  </si>
  <si>
    <t>36104I</t>
  </si>
  <si>
    <t>FERMETURE 3PTS AUDAX REGLABLE (I)</t>
  </si>
  <si>
    <t>36105</t>
  </si>
  <si>
    <t>GACHES 3 PTS AUDAX REGLABLE</t>
  </si>
  <si>
    <t>36105I</t>
  </si>
  <si>
    <t>GACHES 3 PTS AUDAX REGLABLE (I)</t>
  </si>
  <si>
    <t>36106</t>
  </si>
  <si>
    <t>FERMETURE 4 PTS AUDAX REGLABLE</t>
  </si>
  <si>
    <t>36106I</t>
  </si>
  <si>
    <t>FERMETURE 4 PTS AUDAX REGLABLE (I)</t>
  </si>
  <si>
    <t>36107</t>
  </si>
  <si>
    <t>GACHE 4 PTS AUDAX</t>
  </si>
  <si>
    <t>36107I</t>
  </si>
  <si>
    <t>GACHE 4 PTS AUDAX (I)</t>
  </si>
  <si>
    <t>3611P</t>
  </si>
  <si>
    <t>3612P</t>
  </si>
  <si>
    <t>3613</t>
  </si>
  <si>
    <t>TRAVERSE HAUTE REDUITE POUR VR</t>
  </si>
  <si>
    <t>3613P</t>
  </si>
  <si>
    <t>3619</t>
  </si>
  <si>
    <t>MONTANT PRINCIPAL ET SEMI FIXE ISO 100MM</t>
  </si>
  <si>
    <t>3620</t>
  </si>
  <si>
    <t>REDUCTEUR ISOLATION 20MM</t>
  </si>
  <si>
    <t>3621</t>
  </si>
  <si>
    <t>MONTANT SEMI-FIXE 120MM</t>
  </si>
  <si>
    <t>3621/A</t>
  </si>
  <si>
    <t>1/2 MONTANT EXT SEMI FIXE 120 MM</t>
  </si>
  <si>
    <t>3622</t>
  </si>
  <si>
    <t>MONTANT SERVICE 120 MM</t>
  </si>
  <si>
    <t>3622/A</t>
  </si>
  <si>
    <t>1/2 MONTANT EXT SERVICE 120 MM</t>
  </si>
  <si>
    <t>3622P</t>
  </si>
  <si>
    <t>3623</t>
  </si>
  <si>
    <t>TRAVERSE HAUTE DT 120MM</t>
  </si>
  <si>
    <t>3623/A</t>
  </si>
  <si>
    <t>1/2 MONTANT EXT LINTEAU 120 MM</t>
  </si>
  <si>
    <t>3623P</t>
  </si>
  <si>
    <t>3624</t>
  </si>
  <si>
    <t>ACCROCHE PVC</t>
  </si>
  <si>
    <t>3625</t>
  </si>
  <si>
    <t>1/2 MONTANT D'ACCROCHE TH SIMPLE</t>
  </si>
  <si>
    <t>3625B</t>
  </si>
  <si>
    <t>MONTANT D'ACCROCHE TH SIMPLE BLANCHE</t>
  </si>
  <si>
    <t>3625N</t>
  </si>
  <si>
    <t>MONTANT D'ACCROCHE TH SIMPLE NOIRE</t>
  </si>
  <si>
    <t>3626</t>
  </si>
  <si>
    <t>1/2 MONTANT D'ACCROCHE TH RENFORCE</t>
  </si>
  <si>
    <t>3626B</t>
  </si>
  <si>
    <t>MONTANT D'ACCROCHE TH BLANCHE RENFORCE</t>
  </si>
  <si>
    <t>3626N</t>
  </si>
  <si>
    <t>MONTANT D'ACCROCHE TH NOIRE RENFORCE</t>
  </si>
  <si>
    <t>3629</t>
  </si>
  <si>
    <t>3629/A</t>
  </si>
  <si>
    <t>1/2 TRAVERSE OUVRANT INT/EXT</t>
  </si>
  <si>
    <t>3629NI</t>
  </si>
  <si>
    <t>TRAVERSE D'OUVRANT JOINTS NOIRES MONTES</t>
  </si>
  <si>
    <t>3631</t>
  </si>
  <si>
    <t>TRAVERSE D'OUVRANT PERFORMANCE</t>
  </si>
  <si>
    <t>3631/A</t>
  </si>
  <si>
    <t>1/2 TRAVERSE D'OUVRANT PERFORMANCE</t>
  </si>
  <si>
    <t>3631B</t>
  </si>
  <si>
    <t>TRAVERSE D'OUVRANT PERFORMANCE PVC BLANC</t>
  </si>
  <si>
    <t>3631N</t>
  </si>
  <si>
    <t>TRAVERSE D'OUVRANT PERFORMANCE PVC NOIR</t>
  </si>
  <si>
    <t>3631NI</t>
  </si>
  <si>
    <t>TRAVERSE OUVRANT PERFORMANCE 2 JT NOIRS</t>
  </si>
  <si>
    <t>3632/A</t>
  </si>
  <si>
    <t>1/2 MONTANT DE TETE PERFORMANCE</t>
  </si>
  <si>
    <t>3632N</t>
  </si>
  <si>
    <t>MONTANT TETE PERFORMANCE</t>
  </si>
  <si>
    <t>3632NI</t>
  </si>
  <si>
    <t>MONTANT TETE PERFORMANCE JOINTS MONTES</t>
  </si>
  <si>
    <t>3633/A</t>
  </si>
  <si>
    <t>1/2 PROFIL MONTANT ACCROCHAGE SIMPLE</t>
  </si>
  <si>
    <t>3633N</t>
  </si>
  <si>
    <t>MONTANT D'ACCROCHE SIMPLE TH</t>
  </si>
  <si>
    <t>3634/A</t>
  </si>
  <si>
    <t>1/2 PROFIL MONTANT ACCROCHAGE RENFORCE</t>
  </si>
  <si>
    <t>3634N</t>
  </si>
  <si>
    <t>MONTANT D'ACCROCHE RENFORCE TH</t>
  </si>
  <si>
    <t>3636</t>
  </si>
  <si>
    <t>3636I</t>
  </si>
  <si>
    <t>*MONTANT ACCROCHAGE FROID **BLQ BE**</t>
  </si>
  <si>
    <t>3636PI</t>
  </si>
  <si>
    <t>MONTANT D'ACCROCHAGE FROID BROSSE MONTEE</t>
  </si>
  <si>
    <t>3637</t>
  </si>
  <si>
    <t>MONTANT ACCROCHAGE FROID RENFORCEE</t>
  </si>
  <si>
    <t>3637I</t>
  </si>
  <si>
    <t>*MONTANT ACC. FROID *BLQ BE**</t>
  </si>
  <si>
    <t>3637PI</t>
  </si>
  <si>
    <t>MONTANT ACC. FROID RENFOR. BROSSE MONTEE</t>
  </si>
  <si>
    <t>3638</t>
  </si>
  <si>
    <t>3638/A</t>
  </si>
  <si>
    <t>1/2 PROFIL EXT MONTANT TETE SIMPLE</t>
  </si>
  <si>
    <t>3638/C</t>
  </si>
  <si>
    <t>3638NI</t>
  </si>
  <si>
    <t>MONTANT DE TETE JOINTS MONTES</t>
  </si>
  <si>
    <t>3639</t>
  </si>
  <si>
    <t>3639/A</t>
  </si>
  <si>
    <t>1/2 PROFIL EXT TRAVERSE HAUTE ET BASSE</t>
  </si>
  <si>
    <t>3639NI</t>
  </si>
  <si>
    <t>TRAVERSE D'OUVRANT JOINTS NOIRS MONTES</t>
  </si>
  <si>
    <t>3640</t>
  </si>
  <si>
    <t>DORMANT SEUIL 140/160 MM</t>
  </si>
  <si>
    <t>3640/A</t>
  </si>
  <si>
    <t>1/2 DORMANT EXT SEUIL 140/160 MM</t>
  </si>
  <si>
    <t>3640/B</t>
  </si>
  <si>
    <t>1/2 DORMANT INT SEUIL</t>
  </si>
  <si>
    <t>3641</t>
  </si>
  <si>
    <t>MONTANT SEMI FIXE 140 MM</t>
  </si>
  <si>
    <t>3641/A</t>
  </si>
  <si>
    <t>1/2 PROFIL EXT MONTANT SEMI FIXE 140 MM</t>
  </si>
  <si>
    <t>3641/B</t>
  </si>
  <si>
    <t>1/2 MONTANT INT SEMI FIXE</t>
  </si>
  <si>
    <t>3642</t>
  </si>
  <si>
    <t>MONTANT SERVICE 140 MM</t>
  </si>
  <si>
    <t>3642/A</t>
  </si>
  <si>
    <t>1/2 MONTANT EXT SERVICE</t>
  </si>
  <si>
    <t>3642/B</t>
  </si>
  <si>
    <t>1/2 MONTANT INT SERVICE</t>
  </si>
  <si>
    <t>3643</t>
  </si>
  <si>
    <t>TRAVERSE HAUTE 140 MM</t>
  </si>
  <si>
    <t>3643/A</t>
  </si>
  <si>
    <t>1/2 MONTANT EXT TRAVERSE HAUTE</t>
  </si>
  <si>
    <t>3643/B</t>
  </si>
  <si>
    <t>1/2 MONTANT INT TRAVERSE HAUTE</t>
  </si>
  <si>
    <t>3647</t>
  </si>
  <si>
    <t>3648</t>
  </si>
  <si>
    <t>365</t>
  </si>
  <si>
    <t>PROFIL POUR PORTE CLARIT</t>
  </si>
  <si>
    <t>3651</t>
  </si>
  <si>
    <t>3651/B</t>
  </si>
  <si>
    <t>1/2 PROFIL INT MONTANT DE TETE RENFORCEE</t>
  </si>
  <si>
    <t>3651/D</t>
  </si>
  <si>
    <t>3651NI</t>
  </si>
  <si>
    <t>MONTANT DE TETE RENFORCE JOINTS MONTES</t>
  </si>
  <si>
    <t>3652</t>
  </si>
  <si>
    <t>MONTANT DE TETE FACE A FACE</t>
  </si>
  <si>
    <t>3653</t>
  </si>
  <si>
    <t>MONTANT DE TETE RENFORCE FACE A FACE</t>
  </si>
  <si>
    <t>3659</t>
  </si>
  <si>
    <t>TRAVERSE INTERMEDIAIRE 60MM OUVRANT</t>
  </si>
  <si>
    <t>3661</t>
  </si>
  <si>
    <t>MONTANT SEMI FIXE 160 MM</t>
  </si>
  <si>
    <t>3661/A</t>
  </si>
  <si>
    <t>1/2 PROFIL EXT MONTANT SEMI FIXE 160 MM</t>
  </si>
  <si>
    <t>3662</t>
  </si>
  <si>
    <t>MONTANT SERVICE 160 MM</t>
  </si>
  <si>
    <t>3662/A</t>
  </si>
  <si>
    <t>1/2 PROFIL EXT MONTANT SERVICE 160MM</t>
  </si>
  <si>
    <t>3663</t>
  </si>
  <si>
    <t>TRAVERSE HAUTE 160 MM</t>
  </si>
  <si>
    <t>3663/A</t>
  </si>
  <si>
    <t>1/2 DORMANT EXT LINTEAU 160 MM</t>
  </si>
  <si>
    <t>3664/A</t>
  </si>
  <si>
    <t>1/2 PROFIL EXTERIEUR SEUIL TRI-RAILS</t>
  </si>
  <si>
    <t>3665</t>
  </si>
  <si>
    <t>DORMANT TRI RAILS</t>
  </si>
  <si>
    <t>3665/A</t>
  </si>
  <si>
    <t>1/2 PROFIL TRI RAIL 3665</t>
  </si>
  <si>
    <t>3666</t>
  </si>
  <si>
    <t>DORMANT LINTEAU TRI RAILS</t>
  </si>
  <si>
    <t>3666/A</t>
  </si>
  <si>
    <t>1/2 PROFIL EXTERIEUR LINTEAU TRI-RAILS</t>
  </si>
  <si>
    <t>3667/A</t>
  </si>
  <si>
    <t>1/2 PROFIL TRI RAIL CENTRALE 3666</t>
  </si>
  <si>
    <t>3670</t>
  </si>
  <si>
    <t>SEUIL DORMANT RENOVATION</t>
  </si>
  <si>
    <t>3670/A</t>
  </si>
  <si>
    <t>1/2 SEUIL DORMANT RENOVATION EXT</t>
  </si>
  <si>
    <t>3670/B</t>
  </si>
  <si>
    <t>1/2 SEUIL DORMANT RENOVATION INT</t>
  </si>
  <si>
    <t>3671</t>
  </si>
  <si>
    <t>MONTANT LATERAL DORMANT RENOVATION</t>
  </si>
  <si>
    <t>3671/A</t>
  </si>
  <si>
    <t>1/2 MONTANT LATERAL DORMANT RENO EXT</t>
  </si>
  <si>
    <t>3671/B</t>
  </si>
  <si>
    <t>1/2 MONTANT LATERAL DORMANT RENO INT</t>
  </si>
  <si>
    <t>3673</t>
  </si>
  <si>
    <t>TRAVERSE HAUTE DORMANT RENOVATION</t>
  </si>
  <si>
    <t>3673/A</t>
  </si>
  <si>
    <t>1/2 TRAVERSE HAUTE DORMANT RENO INT/EXT</t>
  </si>
  <si>
    <t>368</t>
  </si>
  <si>
    <t>TRAVERSE INTERMEDIAIRE HT.100</t>
  </si>
  <si>
    <t>3690</t>
  </si>
  <si>
    <t>DORMANT SEUIL 180/200 MM</t>
  </si>
  <si>
    <t>3690/A</t>
  </si>
  <si>
    <t>1/2 PROFIL EXT SEUIL 180/200MM</t>
  </si>
  <si>
    <t>3691</t>
  </si>
  <si>
    <t>MONTANT SEMI FIXE 200 MM</t>
  </si>
  <si>
    <t>3691/A</t>
  </si>
  <si>
    <t>1/2 PROFIL EXT MONTANT SEMI FIXE 200 MM</t>
  </si>
  <si>
    <t>3692</t>
  </si>
  <si>
    <t>MONTANT SERVICE 200 MM</t>
  </si>
  <si>
    <t>3692/A</t>
  </si>
  <si>
    <t>1/2 PROFIL EXT MONTANT SERVICE 200MM</t>
  </si>
  <si>
    <t>3693</t>
  </si>
  <si>
    <t>TRAVERSE HAUTE 200 MM</t>
  </si>
  <si>
    <t>3693/A</t>
  </si>
  <si>
    <t>1/2 PROFIL EXT LINTEAU 200MM</t>
  </si>
  <si>
    <t>3694</t>
  </si>
  <si>
    <t>MONTANT SEMI FIXE 200MM TRI RAILS - VR</t>
  </si>
  <si>
    <t>3694/A</t>
  </si>
  <si>
    <t>1/2 MONTANT S/FIXE 200MM TRI RAILS - VR</t>
  </si>
  <si>
    <t>SWSE000291+F301</t>
  </si>
  <si>
    <t>GACHE ELECT. 12V RUPTURE + TET.COURTE 110MM INOX</t>
  </si>
  <si>
    <t>37KL24V</t>
  </si>
  <si>
    <t>GACHE ELECT. EFF-EFF A RUPTURE 37KL 24V</t>
  </si>
  <si>
    <t>3700/A</t>
  </si>
  <si>
    <t>BARRETTE PLATE</t>
  </si>
  <si>
    <t>3700/B</t>
  </si>
  <si>
    <t>BARRETTE COUDEE 32MM</t>
  </si>
  <si>
    <t>3700/C</t>
  </si>
  <si>
    <t>BARRETTE COUDEE 26 MM DRAINEE</t>
  </si>
  <si>
    <t>3700/D</t>
  </si>
  <si>
    <t>*BARRET.COUDEE ALVEO 26MM DR **3700/H**</t>
  </si>
  <si>
    <t>3700/E</t>
  </si>
  <si>
    <t>BARRETTE COUDEE 34 MM DRAINEE</t>
  </si>
  <si>
    <t>3700/F</t>
  </si>
  <si>
    <t>*BARRET. COUDEE ALVEO 34MM DR **3700/I**</t>
  </si>
  <si>
    <t>3700/G</t>
  </si>
  <si>
    <t>BARRETTE BATTUE COULIFIXE</t>
  </si>
  <si>
    <t>3700/H</t>
  </si>
  <si>
    <t>BARRETTE COUDEE ALVEO 26 MM DRAINEE</t>
  </si>
  <si>
    <t>3700/I</t>
  </si>
  <si>
    <t>BARRETTE COUDEE ALVEOVIS DRAINEE 34MM</t>
  </si>
  <si>
    <t>370004</t>
  </si>
  <si>
    <t>*PAIRE MOUSSE ETANCH.POUR 2460 **24426**</t>
  </si>
  <si>
    <t>370005</t>
  </si>
  <si>
    <t>CACHE ANGLE RECOUVREMENT CLOSOIR</t>
  </si>
  <si>
    <t>370006</t>
  </si>
  <si>
    <t>BOUCHON MONTANT DE TETE RENFORCE</t>
  </si>
  <si>
    <t>370006A</t>
  </si>
  <si>
    <t>BOUCHON MONTANT DE TETE RENFORCE A</t>
  </si>
  <si>
    <t>370006B</t>
  </si>
  <si>
    <t>BOUCHON MONTANT DE TETE RENFORCE B</t>
  </si>
  <si>
    <t>370008</t>
  </si>
  <si>
    <t>BOUCHON CACHE TUBULURE ACCROCHE</t>
  </si>
  <si>
    <t>370008D</t>
  </si>
  <si>
    <t>BOUCHON CACHE TUBULURE ACCROCHE DROIT</t>
  </si>
  <si>
    <t>370008G</t>
  </si>
  <si>
    <t>BOUCHON CACHE TUBULURE ACCROCHE GAUCHE</t>
  </si>
  <si>
    <t>370009</t>
  </si>
  <si>
    <t>BOUCHON CHICANE 3700900</t>
  </si>
  <si>
    <t>370009A</t>
  </si>
  <si>
    <t>BOUCHON CHICANE 3700900A</t>
  </si>
  <si>
    <t>370009B</t>
  </si>
  <si>
    <t>BOUCHON CHICANE 3700900B</t>
  </si>
  <si>
    <t>37001</t>
  </si>
  <si>
    <t>CACHE VIS MONTANT D'ACCROCHAGE 24MM</t>
  </si>
  <si>
    <t>37001B0</t>
  </si>
  <si>
    <t>1/2 PROFIL INT DCO RECUP BASE 70MM</t>
  </si>
  <si>
    <t>37001I</t>
  </si>
  <si>
    <t>CACHE VIS MONTANT D'ACCROCHAGE 24MM (I)</t>
  </si>
  <si>
    <t>370010</t>
  </si>
  <si>
    <t>BOUCHON CHICANE 3701000</t>
  </si>
  <si>
    <t>370010A</t>
  </si>
  <si>
    <t>BOUCHON CHICANE 3701000 A</t>
  </si>
  <si>
    <t>370010B</t>
  </si>
  <si>
    <t>BOUCHON CHICANE 3701000 B</t>
  </si>
  <si>
    <t>3700100</t>
  </si>
  <si>
    <t>DORMANT RENOVATION AVEC RECUP BASE 70MM</t>
  </si>
  <si>
    <t>37002</t>
  </si>
  <si>
    <t>CACHE VIS MONTANT D'ACCROCHAGE 28/32MM</t>
  </si>
  <si>
    <t>37002B0</t>
  </si>
  <si>
    <t>1/2 PROFIL INT DCO BASE 70MM</t>
  </si>
  <si>
    <t>37002I</t>
  </si>
  <si>
    <t>CACHE VIS MONTANT D'ACCROCHAGE 28/32MM I</t>
  </si>
  <si>
    <t>3700200</t>
  </si>
  <si>
    <t>DORMANT RENOVATION BASE 70MM</t>
  </si>
  <si>
    <t>37003</t>
  </si>
  <si>
    <t>BOUCHON MONTANT DE TETE 24MM ROND</t>
  </si>
  <si>
    <t>37003I</t>
  </si>
  <si>
    <t>3700300</t>
  </si>
  <si>
    <t>CACHE POUR DORMANT</t>
  </si>
  <si>
    <t>37004</t>
  </si>
  <si>
    <t>BOUCHON MONTANT DE TETE 24MM CARRE</t>
  </si>
  <si>
    <t>37004I</t>
  </si>
  <si>
    <t>3700400</t>
  </si>
  <si>
    <t>*COULISSE CLIPEE ISO 120 MM **2460**</t>
  </si>
  <si>
    <t>37005</t>
  </si>
  <si>
    <t>BOUCHON MONTANT DE TETE 32MM ROND</t>
  </si>
  <si>
    <t>37005I</t>
  </si>
  <si>
    <t>BOUCHON MONTANT DE TETE 32MM ROND (I)</t>
  </si>
  <si>
    <t>3700500</t>
  </si>
  <si>
    <t>CLOSOIR DE RECOUVREMENT 79MM</t>
  </si>
  <si>
    <t>37006</t>
  </si>
  <si>
    <t>*BOUCHON MONT.TETE 32MM CARRE **37016**</t>
  </si>
  <si>
    <t>37006I</t>
  </si>
  <si>
    <t>*BOUCHON MONT TETE 32MM CARRE **37016I**</t>
  </si>
  <si>
    <t>3700600</t>
  </si>
  <si>
    <t>MONTANT DE TETE RENFORT TUBULAIRE</t>
  </si>
  <si>
    <t>3700610</t>
  </si>
  <si>
    <t>MONTANT DE TETE RENFORCE + JOINT GRIS</t>
  </si>
  <si>
    <t>3700611</t>
  </si>
  <si>
    <t>MONTANT DE TETE RENFORCE + JOINT NOIR</t>
  </si>
  <si>
    <t>3700613</t>
  </si>
  <si>
    <t>MONTANT DE TETE RENFORCE + BROSSE GRISE</t>
  </si>
  <si>
    <t>3700614</t>
  </si>
  <si>
    <t>MONTANT DE TETE RENFORCE + BROSSE NOIRE</t>
  </si>
  <si>
    <t>37007A0</t>
  </si>
  <si>
    <t>1/2 MONTANT DE TETE RENFORT TUBULAIRE</t>
  </si>
  <si>
    <t>3700700</t>
  </si>
  <si>
    <t>MONTANT DE TETE DOUBLE RENFORT TUBULAIRE</t>
  </si>
  <si>
    <t>3700710</t>
  </si>
  <si>
    <t>MONTANT TETE DOUBLE RENFORT + JOINT GRIS</t>
  </si>
  <si>
    <t>3700711</t>
  </si>
  <si>
    <t>MONTANT TETE DOUBLE RENFORT + JOINT NOIR</t>
  </si>
  <si>
    <t>3700713</t>
  </si>
  <si>
    <t>MONTANT TETE DOUBLE RENF. + BROSSE GRISE</t>
  </si>
  <si>
    <t>3700714</t>
  </si>
  <si>
    <t>MONTANT TETE DOUBLE RENF. + BROSSE NOIRE</t>
  </si>
  <si>
    <t>37008</t>
  </si>
  <si>
    <t>KIT D'ETANCHEITE A L'AIR</t>
  </si>
  <si>
    <t>37008I</t>
  </si>
  <si>
    <t>KIT D'ETANCHEITE A L'AIR (I)</t>
  </si>
  <si>
    <t>370080B</t>
  </si>
  <si>
    <t>*MONTANT ACCROCHE TH SIMPLE + NEZ BLANC</t>
  </si>
  <si>
    <t>370080N</t>
  </si>
  <si>
    <t>*MONTANT ACCROCHE TH SIMPLE + NEZ NOIR</t>
  </si>
  <si>
    <t>3700800</t>
  </si>
  <si>
    <t>MONTANT D'ACCROCHE TH SIMPLE</t>
  </si>
  <si>
    <t>3700822</t>
  </si>
  <si>
    <t>MONTANT ACCROCHE TH SIMPLE + NEZ BLANC</t>
  </si>
  <si>
    <t>3700823</t>
  </si>
  <si>
    <t>MONTANT ACCROCHE TH SIMPLE + NEZ NOIR</t>
  </si>
  <si>
    <t>37009</t>
  </si>
  <si>
    <t>CACHE TUB. MT D'ACCROCHE 32MM (PAIRE)</t>
  </si>
  <si>
    <t>37009I</t>
  </si>
  <si>
    <t>CACHE TUB. MT D'ACCROCHE 32MM (PAIRE) I</t>
  </si>
  <si>
    <t>37009IA</t>
  </si>
  <si>
    <t>CACHE TUB MT D'ACCROCHE 32MM I A</t>
  </si>
  <si>
    <t>37009IB</t>
  </si>
  <si>
    <t>CACHE TUB MT D'ACCROCHE 32MM I B</t>
  </si>
  <si>
    <t>370090B</t>
  </si>
  <si>
    <t>*MONTANT ACCROCH.TH RENFORCE + NEZ BLANC</t>
  </si>
  <si>
    <t>370090N</t>
  </si>
  <si>
    <t>*MONTANT ACCROCHE TH RENFORCE + NEZ NOIR</t>
  </si>
  <si>
    <t>3700900</t>
  </si>
  <si>
    <t>MONTANT D'ACCROCHE TH RENFORCE</t>
  </si>
  <si>
    <t>3700922</t>
  </si>
  <si>
    <t>MONTANT ACCROCHE TH RENFORCE + NEZ BLANC</t>
  </si>
  <si>
    <t>3700923</t>
  </si>
  <si>
    <t>MONTANT ACCROCHE TH RENFORCE + NEZ NOIR</t>
  </si>
  <si>
    <t>3701</t>
  </si>
  <si>
    <t>DCO BI-RAILS BASE 70MM + RECUP</t>
  </si>
  <si>
    <t>3701/A</t>
  </si>
  <si>
    <t>1/2 PRF EXT DCO BI-RAILS BASE 70MM</t>
  </si>
  <si>
    <t>3701/B</t>
  </si>
  <si>
    <t>1/2 PRF INT DCO BI-RAILS BASE 70MM</t>
  </si>
  <si>
    <t>37010</t>
  </si>
  <si>
    <t>ANGLE D'ETANCHEITE PR DORMANT CO 2 RAILS</t>
  </si>
  <si>
    <t>37010I</t>
  </si>
  <si>
    <t>ANGLE D'ETANCHEITE DORMANT CO 2 RAILS I</t>
  </si>
  <si>
    <t>370100B</t>
  </si>
  <si>
    <t>*MONT.ACCROCHE TH T.RENFORCE + NEZ BLANC</t>
  </si>
  <si>
    <t>370100N</t>
  </si>
  <si>
    <t>*MONT. ACCROCHE TH T.RENFORCE + NEZ NOIR</t>
  </si>
  <si>
    <t>3701000</t>
  </si>
  <si>
    <t>MONTANT D'ACCROCHE TH TRES RENFORCE</t>
  </si>
  <si>
    <t>3701022</t>
  </si>
  <si>
    <t>MONT.ACCROCHE TH T.RENFORCE + NEZ BLANC</t>
  </si>
  <si>
    <t>3701023</t>
  </si>
  <si>
    <t>MONT.ACCROCHE TH T.RENFORCE + NEZ NOIR</t>
  </si>
  <si>
    <t>37011</t>
  </si>
  <si>
    <t>PAIRE ETANCH. CENTRALE H &amp; B + 4 VIS</t>
  </si>
  <si>
    <t>37011/1</t>
  </si>
  <si>
    <t>ETANCHEITE CENTRALE HAUTE &amp; BASSE SEULE</t>
  </si>
  <si>
    <t>37011I</t>
  </si>
  <si>
    <t>PAIRE ETANCHEITE CENTRALE 3700 I</t>
  </si>
  <si>
    <t>3701100</t>
  </si>
  <si>
    <t>DORMANT RENOVATION AVEC RECUP TRI RAILS</t>
  </si>
  <si>
    <t>37012</t>
  </si>
  <si>
    <t>ANGLE D'ETANCHEITE PR DORMANT CO 3 RAILS</t>
  </si>
  <si>
    <t>3701200</t>
  </si>
  <si>
    <t>DORMANT RENOVATION TRI RAILS</t>
  </si>
  <si>
    <t>37013</t>
  </si>
  <si>
    <t>ETANCHEITES CENTRALES SPECIALES + 4VIS</t>
  </si>
  <si>
    <t>37013/1</t>
  </si>
  <si>
    <t>ETANCHEITE CENTRALE HAUTE SEULE</t>
  </si>
  <si>
    <t>37013I</t>
  </si>
  <si>
    <t>ETANCHEITE CENTRALE HAUTE 3700 COND IND</t>
  </si>
  <si>
    <t>3701300</t>
  </si>
  <si>
    <t>*CORNIERE REDUCT ISO.100MM VR **4090**</t>
  </si>
  <si>
    <t>3701400</t>
  </si>
  <si>
    <t>*REHAUSSEUR DE RAIL **3792**</t>
  </si>
  <si>
    <t>3701401</t>
  </si>
  <si>
    <t>*REHAUSSEUR DE RAIL USINE **3793**</t>
  </si>
  <si>
    <t>3701500</t>
  </si>
  <si>
    <t>*TAPEE TUBULAIRE ISO 140MM **8103**</t>
  </si>
  <si>
    <t>37016</t>
  </si>
  <si>
    <t>BOUCHON MONTANT DE TETE 32MM CARRE</t>
  </si>
  <si>
    <t>37016I</t>
  </si>
  <si>
    <t>BOUCHON MONTANT TETE 32MM CARRE (INDUS)</t>
  </si>
  <si>
    <t>3701600</t>
  </si>
  <si>
    <t>*TAPEE TUBULAIRE ISOL 160MM **8104**</t>
  </si>
  <si>
    <t>3701700</t>
  </si>
  <si>
    <t>*RECUPERATION D'EAU **3791**</t>
  </si>
  <si>
    <t>3701800</t>
  </si>
  <si>
    <t>*TAPEE TUBULAIRE ISO 180MM **8105**</t>
  </si>
  <si>
    <t>37019B0</t>
  </si>
  <si>
    <t>1/2 PRF CO BI-RAILS BASE 70MM RENO 42MM</t>
  </si>
  <si>
    <t>3701900</t>
  </si>
  <si>
    <t>DORMANT CO BI-RAILS BASE 70MM RENO 42MM</t>
  </si>
  <si>
    <t>3702</t>
  </si>
  <si>
    <t>DCO BI-RAILS BASE 70MM SANS RECUP</t>
  </si>
  <si>
    <t>37020</t>
  </si>
  <si>
    <t>PAIRE EMBOUTS ETANCH SEUIL 120MM</t>
  </si>
  <si>
    <t>37020I</t>
  </si>
  <si>
    <t>PAIRE EMBOUTS ETANCH SEUIL 120MM IND</t>
  </si>
  <si>
    <t>3702000</t>
  </si>
  <si>
    <t>*TAPEE TUBULAIRE ISO 200MM **8106**</t>
  </si>
  <si>
    <t>37021</t>
  </si>
  <si>
    <t>PAIRE EMBOUTS ETANCHEITE SEUIL 140/160</t>
  </si>
  <si>
    <t>37021B0</t>
  </si>
  <si>
    <t>1/2 PRF CO BI-RAILS BASE 70MM SANS RECUP</t>
  </si>
  <si>
    <t>3702100</t>
  </si>
  <si>
    <t>DORMANT CO BI-RAILS BASE 70MM SANS RECUP</t>
  </si>
  <si>
    <t>37022</t>
  </si>
  <si>
    <t>PAIRE EMBOUTS ETANCH SEUIL 180/200</t>
  </si>
  <si>
    <t>3702200</t>
  </si>
  <si>
    <t>DORMANT CO TRI-RAILS BASE 70MM RENO 42MM</t>
  </si>
  <si>
    <t>37023</t>
  </si>
  <si>
    <t>PAIRE EMBOUTS ETANCHEITE TRAV H CD</t>
  </si>
  <si>
    <t>37023I</t>
  </si>
  <si>
    <t>PAIRE EMBOUTS ETANCHEITE TRAV H CD IND</t>
  </si>
  <si>
    <t>3702300</t>
  </si>
  <si>
    <t>DORMANT CO TRI-RAILS BASE 70MM SS RECUP</t>
  </si>
  <si>
    <t>37024</t>
  </si>
  <si>
    <t>PAIRE BOUCHON RECUPERATION D'EAU CD</t>
  </si>
  <si>
    <t>37024I</t>
  </si>
  <si>
    <t>PAIRE BOUCHON RECUP EAU CD</t>
  </si>
  <si>
    <t>37024ID</t>
  </si>
  <si>
    <t>BOUCHON RECUP EAU COUPE DROITE (D)</t>
  </si>
  <si>
    <t>37024IG</t>
  </si>
  <si>
    <t>BOUCHON RECUP EAU COUPE DROITE (G)</t>
  </si>
  <si>
    <t>37025</t>
  </si>
  <si>
    <t>PAIRE EMB ETANCHEITE BAS SEUIL TRI RAIL</t>
  </si>
  <si>
    <t>37026</t>
  </si>
  <si>
    <t>PAIRE EMB ETAN SEUIL TRI-RAILS 180-200</t>
  </si>
  <si>
    <t>37027</t>
  </si>
  <si>
    <t>PAIRE EMB ETANCHEITE LINTEAU TRI RAILS</t>
  </si>
  <si>
    <t>3703</t>
  </si>
  <si>
    <t>DORMANT CO BI-RAILS BASE 70MM RENO 40MM</t>
  </si>
  <si>
    <t>3703/B</t>
  </si>
  <si>
    <t>1/2 DORM.CO BI-RAILS BASE 70MM RENO 40MM</t>
  </si>
  <si>
    <t>37030</t>
  </si>
  <si>
    <t>PAIRE BOUCHON RECUPERATION D'EAU CO</t>
  </si>
  <si>
    <t>37030I</t>
  </si>
  <si>
    <t>PAIRE BOUCHON RECUP SEUIL CO</t>
  </si>
  <si>
    <t>37030ID</t>
  </si>
  <si>
    <t>BOUCHON RECUP EAU COUPE ONGLET DROITE</t>
  </si>
  <si>
    <t>37030IG</t>
  </si>
  <si>
    <t>BOUCHON RECUP EAU COUPE ONGLET GAUCHE</t>
  </si>
  <si>
    <t>37031</t>
  </si>
  <si>
    <t>CLAMEAU 27,6X2</t>
  </si>
  <si>
    <t>37034</t>
  </si>
  <si>
    <t>CLAMEAU POSE 3700 STRUCTURE VERANDA</t>
  </si>
  <si>
    <t>37036</t>
  </si>
  <si>
    <t>EQUERRE A VISSER 18X10</t>
  </si>
  <si>
    <t>37039</t>
  </si>
  <si>
    <t>PAIRE DE BOUCHON RECUPERATION D'EAU 3791</t>
  </si>
  <si>
    <t>3704</t>
  </si>
  <si>
    <t>DCO TRI RAILS AVEC RECUP</t>
  </si>
  <si>
    <t>3704/A</t>
  </si>
  <si>
    <t>1/2 PROFIL TH. EXT SERTI TRI RAILS 3700</t>
  </si>
  <si>
    <t>3704/B</t>
  </si>
  <si>
    <t>1/2 PRF EXT POUR TRI RAILS 3700</t>
  </si>
  <si>
    <t>3704/C</t>
  </si>
  <si>
    <t>1/2 PROFIL TH. EXT SERTI 4 RAILS 3700</t>
  </si>
  <si>
    <t>37040</t>
  </si>
  <si>
    <t>GALET SR NYLON DA OUVRANT 24 MAXI 80KGS</t>
  </si>
  <si>
    <t>37040I</t>
  </si>
  <si>
    <t>GALET SR POM DA OUVRANT 24 MAXI 80KGS(I)</t>
  </si>
  <si>
    <t>37041</t>
  </si>
  <si>
    <t>GALET DR POM OUVRANT 24 MAXI 130KGS</t>
  </si>
  <si>
    <t>37041I</t>
  </si>
  <si>
    <t>GALET DR POM OUVRANT 24 MAXI 130KGS (I)</t>
  </si>
  <si>
    <t>37042</t>
  </si>
  <si>
    <t>GALET DR NYLON DA OUVRANT 24 MAXI 130KGS</t>
  </si>
  <si>
    <t>37042I</t>
  </si>
  <si>
    <t>GALET DR POM DA OUVRANT 24 MAXI 130KGS I</t>
  </si>
  <si>
    <t>37043</t>
  </si>
  <si>
    <t>GALET DR INOX DA OUVRANT 24 MAXI 130 KGS</t>
  </si>
  <si>
    <t>37043I</t>
  </si>
  <si>
    <t>37044</t>
  </si>
  <si>
    <t>GALET SR NYLON DA OUVRANT 32 MAXI 80KGS</t>
  </si>
  <si>
    <t>37044I</t>
  </si>
  <si>
    <t>GALET SR POM DA OUVRANT 32 MAXI 80KGS I</t>
  </si>
  <si>
    <t>37045</t>
  </si>
  <si>
    <t>GALET DR POM OUVRANT 32 MAXI 160KGS</t>
  </si>
  <si>
    <t>37045I</t>
  </si>
  <si>
    <t>GALET DR POM OUVRANT 32 MAXI 160KGS I</t>
  </si>
  <si>
    <t>37046</t>
  </si>
  <si>
    <t>GALET DR NYLON DA OUVRANT 32 MAXI 160KGS</t>
  </si>
  <si>
    <t>37046I</t>
  </si>
  <si>
    <t>GALET DR POM DA OUVRANT 32 MAXI 160KGS</t>
  </si>
  <si>
    <t>37047</t>
  </si>
  <si>
    <t>GALET DR INOX DA OUVRANT 32 MAXI 160KGS</t>
  </si>
  <si>
    <t>37047I</t>
  </si>
  <si>
    <t>37048</t>
  </si>
  <si>
    <t>GALET DR NYLON DA OUVRANT 32 MAXI 200KGS</t>
  </si>
  <si>
    <t>37048I</t>
  </si>
  <si>
    <t>GALET DR POM DA OUVRANT 32 MAXI 200KGS</t>
  </si>
  <si>
    <t>37049</t>
  </si>
  <si>
    <t>GALET DR INOX DA OUVRANT 32 MAXI 200KGS</t>
  </si>
  <si>
    <t>37049I</t>
  </si>
  <si>
    <t>3705</t>
  </si>
  <si>
    <t>DCO TRI RAILS SANS RECUP</t>
  </si>
  <si>
    <t>37050</t>
  </si>
  <si>
    <t>PAIRE D'EMBOUTS D'ETANCHEITE GALANDAGE</t>
  </si>
  <si>
    <t>3706</t>
  </si>
  <si>
    <t>37060</t>
  </si>
  <si>
    <t>CAVALIER COULIFIXE</t>
  </si>
  <si>
    <t>37063</t>
  </si>
  <si>
    <t>TUNNEL DE DRAINAGE COULIFIX</t>
  </si>
  <si>
    <t>3707</t>
  </si>
  <si>
    <t>37071</t>
  </si>
  <si>
    <t>EMBOUT POUR CHICANES 3756 ET 3776</t>
  </si>
  <si>
    <t>37071I</t>
  </si>
  <si>
    <t>EMBOUT POUR CHICANE 3756 ET 3776</t>
  </si>
  <si>
    <t>3708</t>
  </si>
  <si>
    <t>RAIL RAPPORTE MONTANT TRI RAILS CD</t>
  </si>
  <si>
    <t>3709</t>
  </si>
  <si>
    <t>RAIL RAPPORTE LINTEAU TRI RAILS CD</t>
  </si>
  <si>
    <t>3710</t>
  </si>
  <si>
    <t>DORMANT BAS CD ISOLATION 120</t>
  </si>
  <si>
    <t>3710/A</t>
  </si>
  <si>
    <t>1/2 PROFILS EXT DORMANT BAS CD ISO 120</t>
  </si>
  <si>
    <t>3710/B</t>
  </si>
  <si>
    <t>1/2 PROFILS INT DORMANT BAS CD ISO 120</t>
  </si>
  <si>
    <t>3710/C</t>
  </si>
  <si>
    <t>3710/D</t>
  </si>
  <si>
    <t>37100</t>
  </si>
  <si>
    <t>GUIDE CENTREUR OUVRANT 3700 OUVRANT 24</t>
  </si>
  <si>
    <t>37100I</t>
  </si>
  <si>
    <t>GUIDE CENTREUR OUVRANT 3700 OUVRANT 24 I</t>
  </si>
  <si>
    <t>37101</t>
  </si>
  <si>
    <t>GUIDE CENTREUR OUVRANT 3700 OUVRANT 32</t>
  </si>
  <si>
    <t>37101I</t>
  </si>
  <si>
    <t>GUIDE CENTREUR OUVRANT 3700 OUVRANT 32 I</t>
  </si>
  <si>
    <t>37102</t>
  </si>
  <si>
    <t>GACHE A CLAMER 3700/24 ET 3700/32</t>
  </si>
  <si>
    <t>37102I</t>
  </si>
  <si>
    <t>GACHE A CLAMER 3700/24 ET 3700/32 (I)</t>
  </si>
  <si>
    <t>37102NI</t>
  </si>
  <si>
    <t>GACHE A CLAMER 3700/24 ET 3700/32 NOIR</t>
  </si>
  <si>
    <t>37107</t>
  </si>
  <si>
    <t>KIT AFM+CROCHET+GACHE (OUVRANT 24)VERSUS</t>
  </si>
  <si>
    <t>37107I</t>
  </si>
  <si>
    <t>37108</t>
  </si>
  <si>
    <t>KIT AFM+CROCHET+GACHE (OUVRANT 32)VERSUS</t>
  </si>
  <si>
    <t>37108I</t>
  </si>
  <si>
    <t>37109I</t>
  </si>
  <si>
    <t>CROCHET BOITIER 3700 (28)</t>
  </si>
  <si>
    <t>3711</t>
  </si>
  <si>
    <t>DORMANT BAS CD ISOLATION 140/160</t>
  </si>
  <si>
    <t>3711/A</t>
  </si>
  <si>
    <t>1/2 DORMANT BAS CD ISOLIATION 140/160</t>
  </si>
  <si>
    <t>37110</t>
  </si>
  <si>
    <t>CREMONE 1PT A CLAMEAUX</t>
  </si>
  <si>
    <t>37110I</t>
  </si>
  <si>
    <t>CREMONE 1PT A CLAMEAUX (I)</t>
  </si>
  <si>
    <t>37111</t>
  </si>
  <si>
    <t>CREMONE 2PT A CLAMEAUX</t>
  </si>
  <si>
    <t>37111I</t>
  </si>
  <si>
    <t>CREMONE 2PT A CLAMEAUX (I)</t>
  </si>
  <si>
    <t>37112</t>
  </si>
  <si>
    <t>CREMONE 3PT A CLAMEAUX</t>
  </si>
  <si>
    <t>37112I</t>
  </si>
  <si>
    <t>CREMONE 3PT A CLAMEAUX (I)</t>
  </si>
  <si>
    <t>37113</t>
  </si>
  <si>
    <t>CREMONE 3PT CYLINDRE A CLAMEAUX</t>
  </si>
  <si>
    <t>37113I</t>
  </si>
  <si>
    <t>37114</t>
  </si>
  <si>
    <t>PROLONGATEUR 1PT A CLAMEAUX</t>
  </si>
  <si>
    <t>37114I</t>
  </si>
  <si>
    <t>PROLONGATEUR 1PT A CLAMEAUX (I)</t>
  </si>
  <si>
    <t>37115I</t>
  </si>
  <si>
    <t>AFM BOITIER 3700 (28)</t>
  </si>
  <si>
    <t>37116</t>
  </si>
  <si>
    <t>GACHE ET VIS POUR PROFIL FAF 3786</t>
  </si>
  <si>
    <t>37117</t>
  </si>
  <si>
    <t>KIT VERROU 3 POINTS FAF 24MM</t>
  </si>
  <si>
    <t>37118</t>
  </si>
  <si>
    <t>KIT VERROU 3 POINTS FAF 28/32MM</t>
  </si>
  <si>
    <t>37121</t>
  </si>
  <si>
    <t>KIT 2 PTS VERFLEX 24MM</t>
  </si>
  <si>
    <t>37121I</t>
  </si>
  <si>
    <t>KIT 2 PTS VERFLEX 24MM (I)</t>
  </si>
  <si>
    <t>37122</t>
  </si>
  <si>
    <t>KIT 2 PTS VERFLEX 32MM</t>
  </si>
  <si>
    <t>37122I</t>
  </si>
  <si>
    <t>KIT 2 PTS VERFLEX 32MM (I)</t>
  </si>
  <si>
    <t>37123</t>
  </si>
  <si>
    <t>KIT 3 PTS VERFLEX 24MM</t>
  </si>
  <si>
    <t>37123I</t>
  </si>
  <si>
    <t>KIT 3 PTS VERFLEX 24MM (I)</t>
  </si>
  <si>
    <t>37124</t>
  </si>
  <si>
    <t>KIT 3 PTS VERFLEX 32MM</t>
  </si>
  <si>
    <t>37124I</t>
  </si>
  <si>
    <t>KIT 3 PTS VERFLEX 32MM (I)</t>
  </si>
  <si>
    <t>37125</t>
  </si>
  <si>
    <t>CLAMEAUX OUVRANT 32</t>
  </si>
  <si>
    <t>37125I</t>
  </si>
  <si>
    <t>CLAMEAUX OUVRANT 32 (I)</t>
  </si>
  <si>
    <t>37127</t>
  </si>
  <si>
    <t>CUVETTE ARRONDIE A LEVIER</t>
  </si>
  <si>
    <t>37128</t>
  </si>
  <si>
    <t>CUVETTE CARRE A LEVIER</t>
  </si>
  <si>
    <t>3713</t>
  </si>
  <si>
    <t>DORMANT BAS CD ISOLIATION 180/200</t>
  </si>
  <si>
    <t>3713/A</t>
  </si>
  <si>
    <t>1/2 DORMANT BAS CD ISOLIATION 180/200</t>
  </si>
  <si>
    <t>37132D</t>
  </si>
  <si>
    <t>POIGNEE VERTICALE DROITE POUR CREMONE</t>
  </si>
  <si>
    <t>37132G</t>
  </si>
  <si>
    <t>POIGNEE VERTICALE GAUCHE POUR CREMONE</t>
  </si>
  <si>
    <t>37134</t>
  </si>
  <si>
    <t>CREMONE 1 POINT 3700 OUVRANT 24</t>
  </si>
  <si>
    <t>37134I</t>
  </si>
  <si>
    <t>CREMONE 1 POINT 3700 OUVRANT 24 (I)</t>
  </si>
  <si>
    <t>37135</t>
  </si>
  <si>
    <t>CREMONE 2 POINTS 3700 OUVRANT 24</t>
  </si>
  <si>
    <t>37135I</t>
  </si>
  <si>
    <t>CREMONE 2 POINTS 3700 OUVRANT 24 (I)</t>
  </si>
  <si>
    <t>37136</t>
  </si>
  <si>
    <t>CREMONE 3 POINTS 3700 OUVRANT 24</t>
  </si>
  <si>
    <t>37136I</t>
  </si>
  <si>
    <t>CREMONE 3 POINTS 3700 OUVRANT 24 (I)</t>
  </si>
  <si>
    <t>37137</t>
  </si>
  <si>
    <t>CREMONE 3 PTS BOITIER CONDAMNATION 24</t>
  </si>
  <si>
    <t>37137I</t>
  </si>
  <si>
    <t>CREMONE 3 PTS BOITIER CONDAMNATION 24 I</t>
  </si>
  <si>
    <t>37138</t>
  </si>
  <si>
    <t>PROLONGATEUR 1 PT CREMONE OUVRANT 24</t>
  </si>
  <si>
    <t>37138I</t>
  </si>
  <si>
    <t>PROLONGATEUR 1 PT CREMONE OUVRANT 24 (I)</t>
  </si>
  <si>
    <t>3714</t>
  </si>
  <si>
    <t>DORMANT BAS SEUIL PMR</t>
  </si>
  <si>
    <t>37141</t>
  </si>
  <si>
    <t>CARRE 41MM POUR OUVRANT 32</t>
  </si>
  <si>
    <t>37141I</t>
  </si>
  <si>
    <t>CARRE 41MM POUR OUVRANT 32 (I)</t>
  </si>
  <si>
    <t>37142</t>
  </si>
  <si>
    <t>CARRE 44MM POUR 32232 (OUVRANT 32)</t>
  </si>
  <si>
    <t>37142I</t>
  </si>
  <si>
    <t>CARRE 44MM POUR 32232 (OUVRANT 32) (I)</t>
  </si>
  <si>
    <t>3715</t>
  </si>
  <si>
    <t>BAVETTE SEUIL PMR 3700</t>
  </si>
  <si>
    <t>37152</t>
  </si>
  <si>
    <t>PORTE CYLINDRE POUR TRINGLE 3PTS VERFLEX</t>
  </si>
  <si>
    <t>3716</t>
  </si>
  <si>
    <t>DORMANT BAS CD 3 RAILS ISOL. 140/160</t>
  </si>
  <si>
    <t>3716/A</t>
  </si>
  <si>
    <t>1/2 DORMANT BAS CD 3 RAILS ISOL. 140/160</t>
  </si>
  <si>
    <t>3717</t>
  </si>
  <si>
    <t>DORMANT BAS CD TRI-RAILS ISO 180/200</t>
  </si>
  <si>
    <t>3717/A</t>
  </si>
  <si>
    <t>1/2 PROFIL BAS CD 3 RAILS ISOL 180/200</t>
  </si>
  <si>
    <t>3719</t>
  </si>
  <si>
    <t>DORMANT CO 4 RAILS SANS RECUP</t>
  </si>
  <si>
    <t>3720</t>
  </si>
  <si>
    <t>DORMANT LATERAL CD ISOLATION 120</t>
  </si>
  <si>
    <t>3720/A</t>
  </si>
  <si>
    <t>1/2 PRF EXT DORMANT LATERAL CD ISO 120</t>
  </si>
  <si>
    <t>3720/B</t>
  </si>
  <si>
    <t>1/2 PRF INT DORMANT LATERAL CD ISO 120</t>
  </si>
  <si>
    <t>3721</t>
  </si>
  <si>
    <t>DORMANT LARERAL CD ISOLATION 140MM</t>
  </si>
  <si>
    <t>3721/A</t>
  </si>
  <si>
    <t>1/2 PROFIL DORMANT LARERAL CD ISO 140MM</t>
  </si>
  <si>
    <t>3722</t>
  </si>
  <si>
    <t>DORMANT LARERAL CD ISO 160MM</t>
  </si>
  <si>
    <t>3722/A</t>
  </si>
  <si>
    <t>1/2 PROFIL DORMANT LARERAL CD ISO 160MM</t>
  </si>
  <si>
    <t>3723</t>
  </si>
  <si>
    <t>DORMANT LARERAL CD ISOLATION 180MM</t>
  </si>
  <si>
    <t>3723/A</t>
  </si>
  <si>
    <t>1/2 PROFIL DORMANT LARERAL CD ISO 180MM</t>
  </si>
  <si>
    <t>3724</t>
  </si>
  <si>
    <t>DORMANT LARERAL CD ISOLATION 200MM</t>
  </si>
  <si>
    <t>3724/A</t>
  </si>
  <si>
    <t>1/2 PROFIL DORMANT LARERAL CD ISO 200MM</t>
  </si>
  <si>
    <t>3729</t>
  </si>
  <si>
    <t>DORMANT LATERAL CD ISOLATION 100MM</t>
  </si>
  <si>
    <t>3729/A</t>
  </si>
  <si>
    <t>1/2 DORMANT LATERAL CD ISOLATION 100MM</t>
  </si>
  <si>
    <t>3730</t>
  </si>
  <si>
    <t>DORMANT HAUT CD ISOLATION 120 MM</t>
  </si>
  <si>
    <t>3730/A</t>
  </si>
  <si>
    <t>*1/2 PRF EXT DORMANT HAUT CD ISO 120</t>
  </si>
  <si>
    <t>3730/B</t>
  </si>
  <si>
    <t>*1/2 PRF INT DORMANT HAUT CD ISO 120</t>
  </si>
  <si>
    <t>3730/C</t>
  </si>
  <si>
    <t>1/2 PRF EXT DORMANT HAUT CD ISO 120</t>
  </si>
  <si>
    <t>3730/D</t>
  </si>
  <si>
    <t>1/2 PRF INT DORMANT HAUT CD ISO 120</t>
  </si>
  <si>
    <t>3731</t>
  </si>
  <si>
    <t>DORMANT HAUT CD ISOLATION 140MM</t>
  </si>
  <si>
    <t>3731/A</t>
  </si>
  <si>
    <t>*1/2 PROFIL DORMANT HAUT CD ISO 140MM</t>
  </si>
  <si>
    <t>3731/C</t>
  </si>
  <si>
    <t>1/2 PROFIL DORMANT HAUT CD ISO 140MM</t>
  </si>
  <si>
    <t>3732</t>
  </si>
  <si>
    <t>DORMANT HAUT CD ISOLATION 160 MM</t>
  </si>
  <si>
    <t>3732/A</t>
  </si>
  <si>
    <t>*1/2 PROFIL DORMANT HAUT CD ISO 160MM</t>
  </si>
  <si>
    <t>3732/C</t>
  </si>
  <si>
    <t>1/2 PROFIL DORMANT HAUT CD ISO 160MM</t>
  </si>
  <si>
    <t>3733</t>
  </si>
  <si>
    <t>DORMANT HAUT CD ISOLATION 180 MM</t>
  </si>
  <si>
    <t>3733/A</t>
  </si>
  <si>
    <t>*1/2 PROFIL DORMANT HAUT CD ISO 180MM</t>
  </si>
  <si>
    <t>3733/C</t>
  </si>
  <si>
    <t>1/2 PROFIL DORMANT HAUT CD ISO 180MM</t>
  </si>
  <si>
    <t>3734</t>
  </si>
  <si>
    <t>DORMANT HAUT CD ISOLATION 200 MM</t>
  </si>
  <si>
    <t>3734/A</t>
  </si>
  <si>
    <t>*1/2 PROFIL DORMANT HAUT CD ISO 200MM</t>
  </si>
  <si>
    <t>3734/C</t>
  </si>
  <si>
    <t>1/2 PROFIL DORMANT HAUT CD ISO 200MM</t>
  </si>
  <si>
    <t>3735</t>
  </si>
  <si>
    <t>DORMANT HAUT CD ETROIT POUR VR</t>
  </si>
  <si>
    <t>3735/A</t>
  </si>
  <si>
    <t>*1/2 PROFIL DORMANT CD ETROIT POUR VR</t>
  </si>
  <si>
    <t>3735/C</t>
  </si>
  <si>
    <t>1/2 PROFIL DORMANT CD ETROIT POUR VR</t>
  </si>
  <si>
    <t>3739</t>
  </si>
  <si>
    <t>DORMANT HAUT CD ISOLATION 100MM</t>
  </si>
  <si>
    <t>3739/A</t>
  </si>
  <si>
    <t>1/2 DORMANT HAUT CD ISOLATION 100MM</t>
  </si>
  <si>
    <t>3740</t>
  </si>
  <si>
    <t>DORMANT GALANDAGE 1 RAIL</t>
  </si>
  <si>
    <t>3740/A</t>
  </si>
  <si>
    <t>1/2 DORMANT EXT GALANDAGE 1 RAIL</t>
  </si>
  <si>
    <t>3740/B</t>
  </si>
  <si>
    <t>1/2 DORMANT INT GALANDAGE</t>
  </si>
  <si>
    <t>3741</t>
  </si>
  <si>
    <t>DORMANT GALANDAGE 2 RAILS</t>
  </si>
  <si>
    <t>3741/A</t>
  </si>
  <si>
    <t>1/2 DORMANT EXT GALANDAGE 2 RAILS</t>
  </si>
  <si>
    <t>3742</t>
  </si>
  <si>
    <t>DORMANT GALANDAGE 1 RAIL VOLET ROULANT</t>
  </si>
  <si>
    <t>3742/A</t>
  </si>
  <si>
    <t>1/2 DORMANT EXT GALANDAGE 1 RAIL VR</t>
  </si>
  <si>
    <t>3743</t>
  </si>
  <si>
    <t>DORMANT GALANDAGE 2 RAILS VOLET ROULANT</t>
  </si>
  <si>
    <t>3743/A</t>
  </si>
  <si>
    <t>1/2 DORMANT EXT GALANDAGE 2 RAILS VR</t>
  </si>
  <si>
    <t>3746</t>
  </si>
  <si>
    <t>CAPOT HABILLAGE LATERAL GALANDAGE CARRE</t>
  </si>
  <si>
    <t>3747</t>
  </si>
  <si>
    <t>MONTANT ACCROCH GALANDAGE FIXE MONORAIL</t>
  </si>
  <si>
    <t>3748</t>
  </si>
  <si>
    <t>MONTANT ACCROCHAGE GALANDAGE FIXE BIRAIL</t>
  </si>
  <si>
    <t>3750</t>
  </si>
  <si>
    <t>MONTANT DE TETE CARRE SIMPLE 24MM</t>
  </si>
  <si>
    <t>37500</t>
  </si>
  <si>
    <t>BROSSE MT TETE + TRAV OUV 24 (NORMALE)</t>
  </si>
  <si>
    <t>37502</t>
  </si>
  <si>
    <t>JOINT DE FINITION VR</t>
  </si>
  <si>
    <t>37505</t>
  </si>
  <si>
    <t>BROSSE MT TETE + TRAV OUV 32 (NORMALE)</t>
  </si>
  <si>
    <t>37506</t>
  </si>
  <si>
    <t>BROSSE MT TETE + TRAV OUV32</t>
  </si>
  <si>
    <t>BROSSE MT TETE + TRAV OUV32(PERFORMANCE)</t>
  </si>
  <si>
    <t>37506F</t>
  </si>
  <si>
    <t>BROSSE PERFORMANCE 37506 COND USINE PSD</t>
  </si>
  <si>
    <t>37506I</t>
  </si>
  <si>
    <t>3751</t>
  </si>
  <si>
    <t>MONTANT DE TETE CARRE RENFORCE 24MM</t>
  </si>
  <si>
    <t>3752</t>
  </si>
  <si>
    <t>MONTANT DE TETE CARRE TRES RENFORCE 24MM</t>
  </si>
  <si>
    <t>3754</t>
  </si>
  <si>
    <t>MONTANT D'ACCROCHAGE SIMPLE 24MM</t>
  </si>
  <si>
    <t>3754B</t>
  </si>
  <si>
    <t>MONTANT ACCROCHE TH BLANC SIMPLE 24</t>
  </si>
  <si>
    <t>3754BB</t>
  </si>
  <si>
    <t>SAISIR 3754 + 32500I U + 3758 L</t>
  </si>
  <si>
    <t>3754N</t>
  </si>
  <si>
    <t>MONTANT ACCROCHE TH NOIR SIMPLE 24</t>
  </si>
  <si>
    <t>3754NB</t>
  </si>
  <si>
    <t>SAISIR 3754 + 32500I U + 3758 N</t>
  </si>
  <si>
    <t>3755</t>
  </si>
  <si>
    <t>MONTANT D'ACCROCHAGE RENFORCE 24MM</t>
  </si>
  <si>
    <t>3755B</t>
  </si>
  <si>
    <t>MONTANT ACCROCHE TH BLANC RENFORT 24</t>
  </si>
  <si>
    <t>3755BB</t>
  </si>
  <si>
    <t>SAISIR 3755 + 32500I U + 3758 L</t>
  </si>
  <si>
    <t>3755N</t>
  </si>
  <si>
    <t>MONTANT ACCROCHE TH NOIR RENFORT 24</t>
  </si>
  <si>
    <t>3755NB</t>
  </si>
  <si>
    <t>SAISIR 3755 + 32500I U + 3758 N</t>
  </si>
  <si>
    <t>37553</t>
  </si>
  <si>
    <t>JOINT GLISSANT TRAVERSE OUVRANT 32</t>
  </si>
  <si>
    <t>37553B</t>
  </si>
  <si>
    <t>JOINT GLISS TRAVERSE DEVIDAGE REMBOBINE</t>
  </si>
  <si>
    <t>37553F</t>
  </si>
  <si>
    <t>JOINT GLISS TRAVERSE DEVIDAGE DIRECT</t>
  </si>
  <si>
    <t>37553I</t>
  </si>
  <si>
    <t>JOINT GLISS TRAVERSE INDUSTRIEL</t>
  </si>
  <si>
    <t>37553IM</t>
  </si>
  <si>
    <t>JOINT GLISS TRAVERSE INDUSTRIEL 400 ML</t>
  </si>
  <si>
    <t>37554</t>
  </si>
  <si>
    <t>JOINT GLISSANT POUR MONTANT DE TETE</t>
  </si>
  <si>
    <t>37554B</t>
  </si>
  <si>
    <t>JOINT GLISS MT TETE DEVIDAGE REMBOBINE</t>
  </si>
  <si>
    <t>37554F</t>
  </si>
  <si>
    <t>JOINT GLISS MT TETE DEVIDAGE DIRECT</t>
  </si>
  <si>
    <t>37554I</t>
  </si>
  <si>
    <t>JOINT GLISSANT MT TETE INDUSTRIEL</t>
  </si>
  <si>
    <t>37554IM</t>
  </si>
  <si>
    <t>JOINT GLISSANT MT TETE INDUSTRIEL 400ML</t>
  </si>
  <si>
    <t>3756</t>
  </si>
  <si>
    <t>MONTANT D'ACCROCHAGE TRES RENFORCE 24MM</t>
  </si>
  <si>
    <t>3756B</t>
  </si>
  <si>
    <t>MONT ACCROCHE TH BLANC TRES RENFORCE 24</t>
  </si>
  <si>
    <t>3756BB</t>
  </si>
  <si>
    <t>MT ACC TH BLANC TRES RENF. 24 + BROSSE</t>
  </si>
  <si>
    <t>3756N</t>
  </si>
  <si>
    <t>MONT ACCROCHE TH NOIR TRES RENFORCE 24</t>
  </si>
  <si>
    <t>3756NB</t>
  </si>
  <si>
    <t>MT ACC TH NOIR TRES RENF. 24 + BROSSE</t>
  </si>
  <si>
    <t>3758</t>
  </si>
  <si>
    <t>ACCROCHE PVC MONTANT D'ACCROCHAGE 24MM</t>
  </si>
  <si>
    <t>3759</t>
  </si>
  <si>
    <t>TRAVERSE D'OUVRANT 24 MM</t>
  </si>
  <si>
    <t>3760</t>
  </si>
  <si>
    <t>DCO COULIFIXE BASE 70MM</t>
  </si>
  <si>
    <t>3760/A</t>
  </si>
  <si>
    <t>1/2 PROFIL EXT DCO COULIFIXE BASE 70MM</t>
  </si>
  <si>
    <t>3760/B</t>
  </si>
  <si>
    <t>1/2 PROFIL INT DCO COULIFIXE BASE 70MM</t>
  </si>
  <si>
    <t>3761</t>
  </si>
  <si>
    <t>MONTANT ACCROCHAGE FIXE FROID COULIFIXE</t>
  </si>
  <si>
    <t>3761PI</t>
  </si>
  <si>
    <t>MT ACC. FIXE COULIFIXE BROSSE MONTEE</t>
  </si>
  <si>
    <t>3763</t>
  </si>
  <si>
    <t>CLOSOIR COULIFIXE</t>
  </si>
  <si>
    <t>3765</t>
  </si>
  <si>
    <t>BOUCLIER TH PMR COULIFIX</t>
  </si>
  <si>
    <t>3770</t>
  </si>
  <si>
    <t>MONTANT TETE 28/32 MM CARRE SIMPLE</t>
  </si>
  <si>
    <t>3770/A</t>
  </si>
  <si>
    <t>*1/2 PROFIL MONTANT TETE CARRE SIMPLE</t>
  </si>
  <si>
    <t>3770/B</t>
  </si>
  <si>
    <t>1/2 PROFIL MONTANT TETE CARRE SIMPLE</t>
  </si>
  <si>
    <t>3770BB</t>
  </si>
  <si>
    <t>MONTANT TETE SIMPLE DROIT BROSSE GRISE</t>
  </si>
  <si>
    <t>3770BI</t>
  </si>
  <si>
    <t>MONTANT DE TETE SIMPLE DROIT JOINT GRIS</t>
  </si>
  <si>
    <t>3770HI</t>
  </si>
  <si>
    <t>***** SUPPRIMEE ************************</t>
  </si>
  <si>
    <t>3770NB</t>
  </si>
  <si>
    <t>MONTANT TETE SIMPLE DROIT BROSSE NOIRE</t>
  </si>
  <si>
    <t>3770NI</t>
  </si>
  <si>
    <t>MONTANT DE TETE SIMPLE DROIT + JOINTS</t>
  </si>
  <si>
    <t>3771</t>
  </si>
  <si>
    <t>MONTANT DE TETE CARRE RENFORCE 32MM</t>
  </si>
  <si>
    <t>3771/A</t>
  </si>
  <si>
    <t>*1/2 PROFIL MONTANT TETE CARRE RENFORCE</t>
  </si>
  <si>
    <t>3771/B</t>
  </si>
  <si>
    <t>1/2 PROFIL MONTANT TETE CARRE RENFORCE</t>
  </si>
  <si>
    <t>3771BB</t>
  </si>
  <si>
    <t>MT DE TETE RENFORCT DROIT BROSSE GRISE</t>
  </si>
  <si>
    <t>3771BI</t>
  </si>
  <si>
    <t>MONTANT DE TETE RENFORT DROIT JOINT GRIS</t>
  </si>
  <si>
    <t>3771HI</t>
  </si>
  <si>
    <t>MONTANT DE TETE RENFORT DROIT + BROSSES</t>
  </si>
  <si>
    <t>3771NB</t>
  </si>
  <si>
    <t>MT DE TETE RENFORCT DROIT BROSSE NOIRE</t>
  </si>
  <si>
    <t>3771NI</t>
  </si>
  <si>
    <t>MONTANT DE TETE RENFORT DROIT + JOINTS</t>
  </si>
  <si>
    <t>3772</t>
  </si>
  <si>
    <t>MONTANT DE TETE CARRE TRES RENFORCE 32MM</t>
  </si>
  <si>
    <t>3772/A</t>
  </si>
  <si>
    <t>1/2 PRF MONTANT TETE TRES RENFORCE 32MM</t>
  </si>
  <si>
    <t>3772BB</t>
  </si>
  <si>
    <t>MT TETE CARRE TRES RENFORCE 32 + BROSSES</t>
  </si>
  <si>
    <t>3772NB</t>
  </si>
  <si>
    <t>3774</t>
  </si>
  <si>
    <t>1/2 MONTANT D'ACCROCHE SIMPLE 32MM</t>
  </si>
  <si>
    <t>3774B</t>
  </si>
  <si>
    <t>SAISIR 3774 + 3778 L</t>
  </si>
  <si>
    <t>3774BB</t>
  </si>
  <si>
    <t>3774BI</t>
  </si>
  <si>
    <t>MONTANT ACCROCHE TH BLANC SIMPLE 32</t>
  </si>
  <si>
    <t>3774N</t>
  </si>
  <si>
    <t>SAISIR 3774 + 3778 N</t>
  </si>
  <si>
    <t>3774NB</t>
  </si>
  <si>
    <t>3774NI</t>
  </si>
  <si>
    <t>MONTANT ACCROCHE TH NOIR SIMPLE 32</t>
  </si>
  <si>
    <t>3775</t>
  </si>
  <si>
    <t>1/2 MONTANT D'ACCROCHE RENFORCE 32MM</t>
  </si>
  <si>
    <t>3775B</t>
  </si>
  <si>
    <t>SAISIR 3775 + 3778 L</t>
  </si>
  <si>
    <t>3775BB</t>
  </si>
  <si>
    <t>3775BI</t>
  </si>
  <si>
    <t>MONTANT ACCROCHE TH BLANC RENFORT 32</t>
  </si>
  <si>
    <t>3775N</t>
  </si>
  <si>
    <t>SAISIR 3775 + 3778 N</t>
  </si>
  <si>
    <t>3775NB</t>
  </si>
  <si>
    <t>3775NI</t>
  </si>
  <si>
    <t>MONTANT ACCROCHE TH NOIR RENFORT 32</t>
  </si>
  <si>
    <t>3776</t>
  </si>
  <si>
    <t>MONTANT D'ACCROCHAGE TRES RENFORCE</t>
  </si>
  <si>
    <t>3776B</t>
  </si>
  <si>
    <t>SAISIR 3776 + 3778 L</t>
  </si>
  <si>
    <t>3776BB</t>
  </si>
  <si>
    <t>3776BI</t>
  </si>
  <si>
    <t>MT ACCROCHE TH BLANC TRES RENFORCE 32</t>
  </si>
  <si>
    <t>3776N</t>
  </si>
  <si>
    <t>SAISIR 3776 + 3778 N</t>
  </si>
  <si>
    <t>3776NB</t>
  </si>
  <si>
    <t>3776NI</t>
  </si>
  <si>
    <t>MT ACCROCHE TH NOIR TRES RENFORCE 32</t>
  </si>
  <si>
    <t>3777</t>
  </si>
  <si>
    <t>MONTANT D'ACCROCHAGE BOMBE 32MM</t>
  </si>
  <si>
    <t>3777B</t>
  </si>
  <si>
    <t>SAISIR 3777 + 3778 L</t>
  </si>
  <si>
    <t>3777BB</t>
  </si>
  <si>
    <t>3777BI</t>
  </si>
  <si>
    <t>MT ACCROCHE TH BLANC BOMBE 32</t>
  </si>
  <si>
    <t>3777N</t>
  </si>
  <si>
    <t>SAISIR 3777 + 3778 N</t>
  </si>
  <si>
    <t>3777NB</t>
  </si>
  <si>
    <t>3777NI</t>
  </si>
  <si>
    <t>MT ACCROCHE TH NOIR BOMBE 32</t>
  </si>
  <si>
    <t>3778</t>
  </si>
  <si>
    <t>ACCROCHE PVC MONTANT D'ACCROCHAGE 32MM</t>
  </si>
  <si>
    <t>3779</t>
  </si>
  <si>
    <t>TRAVERSE OUVRANT HAUTE ET BASSE 28/32 MM</t>
  </si>
  <si>
    <t>3779/A</t>
  </si>
  <si>
    <t>1/2 PROFIL TRAVERSE D'OUVRANT 28/32MM</t>
  </si>
  <si>
    <t>3779BB</t>
  </si>
  <si>
    <t>TRAVERSE OUVRANT 28/32 BROSSE GRISE</t>
  </si>
  <si>
    <t>3779BI</t>
  </si>
  <si>
    <t>TRAVERSE OUVRANT 28/32 JOINT GRIS</t>
  </si>
  <si>
    <t>3779HI</t>
  </si>
  <si>
    <t>3779NB</t>
  </si>
  <si>
    <t>TRAVERSE OUVRANT 28/32 BROSSE NOIRE</t>
  </si>
  <si>
    <t>3779NI</t>
  </si>
  <si>
    <t>TRAVERSE OUVRANT 28/32 MM + JOINTS</t>
  </si>
  <si>
    <t>3780</t>
  </si>
  <si>
    <t>FOND DE RAIL DRAINE - LG 6,5ML</t>
  </si>
  <si>
    <t>3781</t>
  </si>
  <si>
    <t>CAPOT DORMANT LATERAL BI-RAILS OUV. 24MM</t>
  </si>
  <si>
    <t>3782</t>
  </si>
  <si>
    <t>CAPOT LATERAL 2R OUV 28/32</t>
  </si>
  <si>
    <t>3783</t>
  </si>
  <si>
    <t>CAPOT DORMANT LATERAL TRI-RAILS OUV.24MM</t>
  </si>
  <si>
    <t>3784</t>
  </si>
  <si>
    <t>CAPOT LATERAL 3R OUV 28/32</t>
  </si>
  <si>
    <t>3786</t>
  </si>
  <si>
    <t>PROFILE PVC LIAISON VANTAUX FACE A FACE</t>
  </si>
  <si>
    <t>3788</t>
  </si>
  <si>
    <t>FOND DE RAIL LATERAL CD - LG 6,5ML</t>
  </si>
  <si>
    <t>3791</t>
  </si>
  <si>
    <t>RECUPERATION D'EAU</t>
  </si>
  <si>
    <t>3792</t>
  </si>
  <si>
    <t>REHAUSSEUR DE RAIL</t>
  </si>
  <si>
    <t>3793</t>
  </si>
  <si>
    <t>REHAUSSEUR DE RAIL USINE</t>
  </si>
  <si>
    <t>3796</t>
  </si>
  <si>
    <t>RAIL POLYAMIDE 12 MM</t>
  </si>
  <si>
    <t>3797</t>
  </si>
  <si>
    <t>FOND DE RAIL (6M50)</t>
  </si>
  <si>
    <t>4Q356</t>
  </si>
  <si>
    <t>BEQUILLE SIMPLE</t>
  </si>
  <si>
    <t>4Q435</t>
  </si>
  <si>
    <t>BEQUILLE</t>
  </si>
  <si>
    <t>4Q456</t>
  </si>
  <si>
    <t>BEQUILLE DOUBLE HORUS</t>
  </si>
  <si>
    <t>4X3</t>
  </si>
  <si>
    <t>AFFICHES 4X3</t>
  </si>
  <si>
    <t>4X3&lt;50</t>
  </si>
  <si>
    <t>AFFICHES 4X3 &lt; 50</t>
  </si>
  <si>
    <t>4X3&gt;100</t>
  </si>
  <si>
    <t>AFFICHES 4X3 &gt; 100</t>
  </si>
  <si>
    <t>4X3&gt;50</t>
  </si>
  <si>
    <t>AFFICHES 4X3 &gt; 50</t>
  </si>
  <si>
    <t>4X3C</t>
  </si>
  <si>
    <t>AFFICHES 4X3 A LA CARTE</t>
  </si>
  <si>
    <t>4001</t>
  </si>
  <si>
    <t>*DORMT RECOUVT **-&gt;EP**</t>
  </si>
  <si>
    <t>A FILER SUIVANT DERNIERE MODIFICATION</t>
  </si>
  <si>
    <t>4002</t>
  </si>
  <si>
    <t>*DORMANT PLAT **-&gt;EP**</t>
  </si>
  <si>
    <t>4003</t>
  </si>
  <si>
    <t>*REJET D'EAU **4568**</t>
  </si>
  <si>
    <t>4004</t>
  </si>
  <si>
    <t>*OUVRANT FRANCAISE ET O.B. **-&gt;EP**</t>
  </si>
  <si>
    <t>4004D</t>
  </si>
  <si>
    <t>OUVRANT FRANCAISE ET O.B.</t>
  </si>
  <si>
    <t>4005</t>
  </si>
  <si>
    <t>*TRAVERSE DORMANT INTERMEDIAIRE **-&gt;EP**</t>
  </si>
  <si>
    <t>4006</t>
  </si>
  <si>
    <t>*BATTUE O.F 2 VANTAUX **4106**</t>
  </si>
  <si>
    <t>4006   GE JJG</t>
  </si>
  <si>
    <t>4009</t>
  </si>
  <si>
    <t>*TRAVERSE INTERMEDIAIRE LARGE **-&gt;EP**</t>
  </si>
  <si>
    <t>4009   GE JJG</t>
  </si>
  <si>
    <t>4009D</t>
  </si>
  <si>
    <t>DORMANT LARGE</t>
  </si>
  <si>
    <t>4010</t>
  </si>
  <si>
    <t>*OUVRANT PORTEFEUILLE MOULURE **-&gt;EP**</t>
  </si>
  <si>
    <t>OUVRANT PORTEFEUILLE MOULURE</t>
  </si>
  <si>
    <t>AE 6291</t>
  </si>
  <si>
    <t>AE6291</t>
  </si>
  <si>
    <t>21749</t>
  </si>
  <si>
    <t>4012</t>
  </si>
  <si>
    <t>*MONTANT CENTRAL 2 VANTAUX **-&gt;EP**</t>
  </si>
  <si>
    <t>4013</t>
  </si>
  <si>
    <t>4014</t>
  </si>
  <si>
    <t>*OUVRANT LARGE POUR O.F ET O.B. **-&gt;EP**</t>
  </si>
  <si>
    <t>4015</t>
  </si>
  <si>
    <t>PROFIL OUVRANT EN "T" LARGE</t>
  </si>
  <si>
    <t>4016</t>
  </si>
  <si>
    <t>PARCLOSE LARGEUR 31 MM</t>
  </si>
  <si>
    <t>4016T</t>
  </si>
  <si>
    <t>PARCLOSE LARGEUR 31 MM TUBULAIRE</t>
  </si>
  <si>
    <t>4016T  GE JJG</t>
  </si>
  <si>
    <t>4018</t>
  </si>
  <si>
    <t>PARCLOSE LARGEUR 26 MM</t>
  </si>
  <si>
    <t>PARCLOSE POUR VITRAGE 11/14 MM</t>
  </si>
  <si>
    <t>4018T</t>
  </si>
  <si>
    <t>PARCLOSE LARGEUR 26 MM TUBULAIRE</t>
  </si>
  <si>
    <t>402</t>
  </si>
  <si>
    <t>DORMANT ETROIT TUBULAIRE SANS RECOUV.</t>
  </si>
  <si>
    <t>4020</t>
  </si>
  <si>
    <t>*DORMANT SIMPLE **-&gt;EP**</t>
  </si>
  <si>
    <t>3608</t>
  </si>
  <si>
    <t>4020   GE JJG</t>
  </si>
  <si>
    <t>4021</t>
  </si>
  <si>
    <t>*DORMANT LARGE **-&gt;EP**</t>
  </si>
  <si>
    <t>4022</t>
  </si>
  <si>
    <t>TIGE DE CREMONE POLYAMIDE</t>
  </si>
  <si>
    <t>4024</t>
  </si>
  <si>
    <t>4024D</t>
  </si>
  <si>
    <t>DORMANT RECOUVREMENT</t>
  </si>
  <si>
    <t>4025</t>
  </si>
  <si>
    <t>PARCLOSE MOULUREE 14 MM A CLIPPER</t>
  </si>
  <si>
    <t>4027</t>
  </si>
  <si>
    <t>*FERRURE D'OUVRANT A LA FRANCAISE</t>
  </si>
  <si>
    <t>FERRURE OUVRANT A LA FRANCAISE</t>
  </si>
  <si>
    <t>4028</t>
  </si>
  <si>
    <t>*FERRURE OB 1400&lt;L&lt;1700 &amp; 500&lt;H&lt;1400</t>
  </si>
  <si>
    <t>4028/A</t>
  </si>
  <si>
    <t>*DEUXIEME ARTICULATION POUR FERRURE OB</t>
  </si>
  <si>
    <t>J738A101</t>
  </si>
  <si>
    <t>DEUXIEME ARTICULATION</t>
  </si>
  <si>
    <t>4028/B</t>
  </si>
  <si>
    <t>*TRINGLE 500 Z</t>
  </si>
  <si>
    <t>4028D</t>
  </si>
  <si>
    <t>DORMANT ETROIT RECOUVREMENT RAPPORTE</t>
  </si>
  <si>
    <t>4029</t>
  </si>
  <si>
    <t>*FERRURE POUR L.340 A 1000 &amp; H 500A1400</t>
  </si>
  <si>
    <t>4029/B</t>
  </si>
  <si>
    <t>*COMPAS DE 340 POUR 4029</t>
  </si>
  <si>
    <t>J 730 A 115</t>
  </si>
  <si>
    <t>COMPAS DE 340</t>
  </si>
  <si>
    <t>4029/C</t>
  </si>
  <si>
    <t>*TRINGLE DE 340 POUR 4029</t>
  </si>
  <si>
    <t>J 730 A 125</t>
  </si>
  <si>
    <t>TRINGLE DE 340</t>
  </si>
  <si>
    <t>4030</t>
  </si>
  <si>
    <t>*FERRURE POUR L.500A 1000 ET H.500A 1400</t>
  </si>
  <si>
    <t>4030/A</t>
  </si>
  <si>
    <t>*BOITIER DE BASE ALU PR  4029 4030 4031</t>
  </si>
  <si>
    <t>I200A042 (AL1)</t>
  </si>
  <si>
    <t>BOITIER DE BASE ALU 100</t>
  </si>
  <si>
    <t>I219A092 (VX3)</t>
  </si>
  <si>
    <t>BOITIER DE BASE ALU 100                    F/A = 29 F/TEINTE</t>
  </si>
  <si>
    <t>I207A002 (AL7)</t>
  </si>
  <si>
    <t>I219A092 (9005)</t>
  </si>
  <si>
    <t>BOITIER DE BASE ALU 100                    F/A = 29F /TEINTE</t>
  </si>
  <si>
    <t>4030/B</t>
  </si>
  <si>
    <t>*COMPAS DE 500 POUR 4030</t>
  </si>
  <si>
    <t>J 730 A 215</t>
  </si>
  <si>
    <t>TRINGLE DE 500</t>
  </si>
  <si>
    <t>4030/C</t>
  </si>
  <si>
    <t>*TRINGLE DE 500 POUR 4030</t>
  </si>
  <si>
    <t>J 730 A 225</t>
  </si>
  <si>
    <t>4030/E</t>
  </si>
  <si>
    <t>*GOUJON D ENTRAINEMENT POUR O.B</t>
  </si>
  <si>
    <t>4030/F</t>
  </si>
  <si>
    <t>*BUTEE DE BLOCAGE DE FAUSSE MANOEUVRE</t>
  </si>
  <si>
    <t>BUTEE N°37</t>
  </si>
  <si>
    <t>BUTEE DE BLOCAGE DE FAUSSE MANOEUVRE SEPA</t>
  </si>
  <si>
    <t>4030/K</t>
  </si>
  <si>
    <t>*SUPPORT GLISSIERE POUR O.B</t>
  </si>
  <si>
    <t>4030/M</t>
  </si>
  <si>
    <t>*BLOCAGE DE FAUSSE MANOEUVRE POUR O.B</t>
  </si>
  <si>
    <t>J 023 K 10</t>
  </si>
  <si>
    <t>BLOCAGE DE FAUSSE MANOEUVRE 26</t>
  </si>
  <si>
    <t>4030/O</t>
  </si>
  <si>
    <t>*LIMITATEUR D'OUVERTURE POUR O.B</t>
  </si>
  <si>
    <t>4030/V</t>
  </si>
  <si>
    <t>*GOUJON DE VEROUILLAGE POUR O.B</t>
  </si>
  <si>
    <t>I 051 A 111</t>
  </si>
  <si>
    <t>BOITIER DE COMMANDE 26 (ARGENT)</t>
  </si>
  <si>
    <t>40300</t>
  </si>
  <si>
    <t>BOITIER O.B NORMAL</t>
  </si>
  <si>
    <t>I 051 A BRZ MOY</t>
  </si>
  <si>
    <t>BOITIER DE COMMANDE 26 (BRONZE MOYEN)</t>
  </si>
  <si>
    <t>*POIGNEE POUR O.B</t>
  </si>
  <si>
    <t>I 051 A 311</t>
  </si>
  <si>
    <t>BOITIER DE COMMANDE 26 (BLANC)</t>
  </si>
  <si>
    <t>I 051 A NOIR</t>
  </si>
  <si>
    <t>BOITIER DE COMMANDE 26 (NOIR)</t>
  </si>
  <si>
    <t>40301</t>
  </si>
  <si>
    <t>*BOITIER O.B AVEC CYLINDRE A CLE</t>
  </si>
  <si>
    <t>I 054 B 21</t>
  </si>
  <si>
    <t>DISPONIBLE EN BRONZE FONCE SEULEMENT (BRONZE 107 BIS )</t>
  </si>
  <si>
    <t>40302</t>
  </si>
  <si>
    <t>*BOITIER O.B A POIGNEE AMOVIBLE</t>
  </si>
  <si>
    <t>I 090 K 31</t>
  </si>
  <si>
    <t>DISPONIBLE EN BRONZE FONCE SEULEMENT (BRONZE 107 BIS)</t>
  </si>
  <si>
    <t>40303</t>
  </si>
  <si>
    <t>*POIGNEE AMOVIBLE POUR BOITIER O.B</t>
  </si>
  <si>
    <t>I 053 A 51</t>
  </si>
  <si>
    <t>N EXISTE QU EN ARGENT</t>
  </si>
  <si>
    <t>4031</t>
  </si>
  <si>
    <t>*FERRURE POUR L.1000A 1400 &amp; H.800A 1400</t>
  </si>
  <si>
    <t>4031/A</t>
  </si>
  <si>
    <t>*COMPAS DE 1000 POUR 4031</t>
  </si>
  <si>
    <t>4031/B</t>
  </si>
  <si>
    <t>J 730 A 415</t>
  </si>
  <si>
    <t>COMPAS DE 1000</t>
  </si>
  <si>
    <t>4031/C</t>
  </si>
  <si>
    <t>*TRINGLE DE 1000 POUR 4031</t>
  </si>
  <si>
    <t>J 730 A 425</t>
  </si>
  <si>
    <t>TRINGLE DE 1000</t>
  </si>
  <si>
    <t>40310/A</t>
  </si>
  <si>
    <t>*PAUMELLES HAUTES ET BASSES POUR OB</t>
  </si>
  <si>
    <t>40310D</t>
  </si>
  <si>
    <t>*PAUMELLE RUSTIQUE A DROITE* SUPP*</t>
  </si>
  <si>
    <t>9730H_76</t>
  </si>
  <si>
    <t>PAUMELLE RUSTIQUE A DROITE</t>
  </si>
  <si>
    <t>9730H_32</t>
  </si>
  <si>
    <t>PAUMELLE RUSTIQUE A DROITE BLANC FRANCAIS</t>
  </si>
  <si>
    <t>9730H_37</t>
  </si>
  <si>
    <t>PAUMELLE RUSTIQUE A DROITE NOIR</t>
  </si>
  <si>
    <t>9730H_15</t>
  </si>
  <si>
    <t>PAUMELLE RUSTIQUE A DROITE LAITON</t>
  </si>
  <si>
    <t>9730H</t>
  </si>
  <si>
    <t>40310G</t>
  </si>
  <si>
    <t>*PAUMELLE RUSTIQUE A GAUCHE * SUPP *</t>
  </si>
  <si>
    <t>9730G_76</t>
  </si>
  <si>
    <t>PAUMELLE RUSTIQUE A GAUCHE</t>
  </si>
  <si>
    <t>9730G_32</t>
  </si>
  <si>
    <t>PAUMELLE RUSTIQUE A GAUCHE BLANC FRANCAIS</t>
  </si>
  <si>
    <t>9730G_37</t>
  </si>
  <si>
    <t>PAUMELLE RUSTIQUE A GAUCHE NOIR</t>
  </si>
  <si>
    <t>9730G_15</t>
  </si>
  <si>
    <t>PAUMELLE RUSTIQUE A GAUCHE LAITON</t>
  </si>
  <si>
    <t>9730GSX</t>
  </si>
  <si>
    <t>9799G_32</t>
  </si>
  <si>
    <t>DOUILLE EXCENTRIQUE PR 40310D&amp;G</t>
  </si>
  <si>
    <t>40311</t>
  </si>
  <si>
    <t>*DOUILLE EXCENTRIQUE PR 40310 D&amp;G*SUPP*</t>
  </si>
  <si>
    <t>9799G_37</t>
  </si>
  <si>
    <t>40312</t>
  </si>
  <si>
    <t>*GACHE INOX PR PORTE OUVRT INT **40313**</t>
  </si>
  <si>
    <t>40312/A</t>
  </si>
  <si>
    <t>*GACHE INOX PORTE OUVR INTER **40313/A**</t>
  </si>
  <si>
    <t>40312P</t>
  </si>
  <si>
    <t>GACHE INOX PR SERRURE 1PT SUR VOLET ALU</t>
  </si>
  <si>
    <t>40312SP</t>
  </si>
  <si>
    <t>GACHE INOX SPECIALE PR PORTE 1VT OUV EXT</t>
  </si>
  <si>
    <t>40313</t>
  </si>
  <si>
    <t>GACHE INOX POUR PORTE OUVRANT INTERIEUR</t>
  </si>
  <si>
    <t>40313/A</t>
  </si>
  <si>
    <t>GACHE INOX PR PORTE OUVRANT INTERIEUR</t>
  </si>
  <si>
    <t>40314</t>
  </si>
  <si>
    <t>*CREM.RUSTIQUE UNICOL.ENTR.MOULE*SUPP*</t>
  </si>
  <si>
    <t>40314/A</t>
  </si>
  <si>
    <t>*CREMONE RUSTIQUE UNICOLOR  *SUPP*</t>
  </si>
  <si>
    <t>40315</t>
  </si>
  <si>
    <t>CREM.RUST BICOL LAITON ENT MOULE*SUPP*</t>
  </si>
  <si>
    <t>40315/A</t>
  </si>
  <si>
    <t>CREMONE RUSTIQUE BICOLORE LAITON*SUPP*</t>
  </si>
  <si>
    <t>40316</t>
  </si>
  <si>
    <t>ENSEMBLE DE FIXATION POUR COMPAS 10045</t>
  </si>
  <si>
    <t>40316/A</t>
  </si>
  <si>
    <t>TIGE 412 POUR 40316 (400MM/16)</t>
  </si>
  <si>
    <t>40316/U</t>
  </si>
  <si>
    <t>USINAGE/ENS.40316 D+G FIXATION COMPAS 15203 (5,58 HT X 2)</t>
  </si>
  <si>
    <t>40317</t>
  </si>
  <si>
    <t>CAVALIER ALU POUR ASSEMBLAGE EN CROIX</t>
  </si>
  <si>
    <t>40317V</t>
  </si>
  <si>
    <t>VIS POUR 40317</t>
  </si>
  <si>
    <t>HORUS2051_L5</t>
  </si>
  <si>
    <t>BEQUILLE DOUBLE HORUS 2051                 TTES TEINTES CONF</t>
  </si>
  <si>
    <t>40318</t>
  </si>
  <si>
    <t>*BEQUILLE DBLE RESS.RAPPEL DBLE**45356**</t>
  </si>
  <si>
    <t>HORUS2051_76</t>
  </si>
  <si>
    <t>BEQUILLE DOUBLE RESSORT DE RAPPEL DOUBLE</t>
  </si>
  <si>
    <t>HORUS2051_85</t>
  </si>
  <si>
    <t>BEQUILLE DOUBLE HORUS 2051</t>
  </si>
  <si>
    <t>HORUS 2051 32</t>
  </si>
  <si>
    <t>HORUS2051_37</t>
  </si>
  <si>
    <t>HORUS 2051 37</t>
  </si>
  <si>
    <t>2051.37</t>
  </si>
  <si>
    <t>HORUS 2051</t>
  </si>
  <si>
    <t>HORUS2051_^^</t>
  </si>
  <si>
    <t>205111770_16</t>
  </si>
  <si>
    <t>BEQUILLE DOUBLE HORUS LAITON PVD</t>
  </si>
  <si>
    <t>2051.16</t>
  </si>
  <si>
    <t>HORUS 2051_G5</t>
  </si>
  <si>
    <t>BEQUILLE DOUBLE HORUS (RESS RAPP DOUBLE)</t>
  </si>
  <si>
    <t>2051.03</t>
  </si>
  <si>
    <t>BEQUILLE DOUBLE HORUS INOX PVD</t>
  </si>
  <si>
    <t>BEQUILLE DOUBLE HORUS 2051 INOX PVD</t>
  </si>
  <si>
    <t>40319</t>
  </si>
  <si>
    <t>CREMONE EN APPLIQUE A CLE</t>
  </si>
  <si>
    <t>1871_37</t>
  </si>
  <si>
    <t>4032</t>
  </si>
  <si>
    <t>VERROUILLAGE MEDIAN POUR HT.2000  O.B</t>
  </si>
  <si>
    <t>4032/A</t>
  </si>
  <si>
    <t>VERROUILLAGE MEDIAN 700</t>
  </si>
  <si>
    <t>I 200 A 325</t>
  </si>
  <si>
    <t>4032/B</t>
  </si>
  <si>
    <t>TRANSMISSION  EQUERRE + FOURCHE FIXATION</t>
  </si>
  <si>
    <t>I 200 A 101</t>
  </si>
  <si>
    <t>TRANSMISSION EQUERRE + FOURCHE FIXATION</t>
  </si>
  <si>
    <t>4032/C</t>
  </si>
  <si>
    <t>GACHE OSCILLO BATTANT</t>
  </si>
  <si>
    <t>I 200 A 168</t>
  </si>
  <si>
    <t>4032/D</t>
  </si>
  <si>
    <t>GOUJON DE VERROUILLAGE</t>
  </si>
  <si>
    <t>40320</t>
  </si>
  <si>
    <t>CREMONE EN APPLIQUE</t>
  </si>
  <si>
    <t>1870_32</t>
  </si>
  <si>
    <t>CREMONE EN APPLIQUE LOTHUS BLANC FRANCAIS   3,75 EUROS</t>
  </si>
  <si>
    <t>1870_37</t>
  </si>
  <si>
    <t>CREMONE EN APPLIQUE LOTHUS RAL.9005          3,75 EUROS</t>
  </si>
  <si>
    <t>1870_^^</t>
  </si>
  <si>
    <t>1890A_00</t>
  </si>
  <si>
    <t>TIGE ALU FILETEE LG 1 METRE                  0,90 EUROS</t>
  </si>
  <si>
    <t>40321</t>
  </si>
  <si>
    <t>*TIGE ALU LG 1 METRE           **40343**</t>
  </si>
  <si>
    <t>40322</t>
  </si>
  <si>
    <t>*GACHE TIGE ALU LG 1 METRE     **40343**</t>
  </si>
  <si>
    <t>1891A_32</t>
  </si>
  <si>
    <t>CACHE TIGE ALU LG 1 METRE BLANC FRANCAIS     1,69 EUROS</t>
  </si>
  <si>
    <t>1891A_37</t>
  </si>
  <si>
    <t>CACHE TIGE ALU LG 1 METRE RAL.9005            1,69 EUROS</t>
  </si>
  <si>
    <t>1890B_00</t>
  </si>
  <si>
    <t>TIGE ALU FILETEE LG 1,80 METRE               0,94 EUROS</t>
  </si>
  <si>
    <t>40323</t>
  </si>
  <si>
    <t>*TIGE ALU LG 1,80 METRE **40344**</t>
  </si>
  <si>
    <t>40324</t>
  </si>
  <si>
    <t>*CACHE TIGE ALU LG 1,80 **40344**</t>
  </si>
  <si>
    <t>1891B_32</t>
  </si>
  <si>
    <t>CACHE TIGE ALU LG 1,80 METRE BLANC FRANCAIS   2,47 EUROS</t>
  </si>
  <si>
    <t>1891B_37</t>
  </si>
  <si>
    <t>CACHE TIGE ALU LG 1,80 METRE RAL.9005        2,47 EUROS</t>
  </si>
  <si>
    <t>40325</t>
  </si>
  <si>
    <t>PIECE D'ANGLE POUR PARCLOSE MOULUREE</t>
  </si>
  <si>
    <t>1892AX_00</t>
  </si>
  <si>
    <t>EMBOUT DE TIGE DROIT INOX                    0,45 EUROS</t>
  </si>
  <si>
    <t>40326</t>
  </si>
  <si>
    <t>EMBOUT DE TIGE DROIT INOX</t>
  </si>
  <si>
    <t>40327</t>
  </si>
  <si>
    <t>*CAVALIER ALU ASSEMBL EN CROIX **FIN**</t>
  </si>
  <si>
    <t>40327SP</t>
  </si>
  <si>
    <t>*CAVALIER SPECIAL POUR PROFIL 4522</t>
  </si>
  <si>
    <t>40328</t>
  </si>
  <si>
    <t>GACHE POUR OUVRANT A L'EXTERIEUR</t>
  </si>
  <si>
    <t>1893A_37</t>
  </si>
  <si>
    <t>1893A_^^</t>
  </si>
  <si>
    <t>1894_88</t>
  </si>
  <si>
    <t>GUIDE INTERMEDIAIRE POUR TIGE ALU             0,23 EUROS</t>
  </si>
  <si>
    <t>40329</t>
  </si>
  <si>
    <t>GUIDE INTERMEDIAIRE POUR TIGE ALU</t>
  </si>
  <si>
    <t>4033</t>
  </si>
  <si>
    <t>EMBOUT POUR PROFIL 626</t>
  </si>
  <si>
    <t>*EMBOUT POUR PROFIL 626</t>
  </si>
  <si>
    <t>40330</t>
  </si>
  <si>
    <t>GACHE BASSE INOX POUR SEUIL</t>
  </si>
  <si>
    <t>40331</t>
  </si>
  <si>
    <t>EMBOUT DE TIGE COUDE INOX</t>
  </si>
  <si>
    <t>1893B_MJ</t>
  </si>
  <si>
    <t>GACHE PR CREMONE APPLIQUE O.F. MANGANESE</t>
  </si>
  <si>
    <t>40332</t>
  </si>
  <si>
    <t>GACHE POUR CREMONE EN APPLIQUE OF</t>
  </si>
  <si>
    <t>1893B0582_32</t>
  </si>
  <si>
    <t>GACHE PR CREMONE APPLIQUE O.F. BLC FRANC.</t>
  </si>
  <si>
    <t>1893B0582_37</t>
  </si>
  <si>
    <t>GACHE PR CREMONE APPLIQUE O.F. RAL.9005</t>
  </si>
  <si>
    <t>40333</t>
  </si>
  <si>
    <t>KIT DE FIXATION PR 40332 AVEC 4070</t>
  </si>
  <si>
    <t>40333/A</t>
  </si>
  <si>
    <t>CALE POUR GACHE 40332 AVEC 4070</t>
  </si>
  <si>
    <t>40334</t>
  </si>
  <si>
    <t>PAUMELLE AXE DEPORTE</t>
  </si>
  <si>
    <t>40335</t>
  </si>
  <si>
    <t>*KIT FERM.OF CREMONE 2 FOURCH. **40435**</t>
  </si>
  <si>
    <t>1840I.L5</t>
  </si>
  <si>
    <t>CREMONE RAMSES ENTRAXE 104 MM</t>
  </si>
  <si>
    <t>40335/A</t>
  </si>
  <si>
    <t>CREMONE 2 FOURCHES POUR KIT 42418</t>
  </si>
  <si>
    <t>1840I_32</t>
  </si>
  <si>
    <t>CREMONE RAMSES ENTRAXE 104 MM                     3,13 EUROS</t>
  </si>
  <si>
    <t>1840I.32</t>
  </si>
  <si>
    <t>1840I_37</t>
  </si>
  <si>
    <t>1840_^^</t>
  </si>
  <si>
    <t>CREMONE RAMSES OF 2 FOURCHES</t>
  </si>
  <si>
    <t>1842.16</t>
  </si>
  <si>
    <t>CREMONE RAMSES ENTRAXE 104 MM              (SAILLIE REDUITE)</t>
  </si>
  <si>
    <t>1840_SILVER</t>
  </si>
  <si>
    <t>CREMONE OF 2 FOURCHES</t>
  </si>
  <si>
    <t>40335/A_65</t>
  </si>
  <si>
    <t>0790.03</t>
  </si>
  <si>
    <t>CREMONE NEFER 2 FOURCHES EN INOX PVD</t>
  </si>
  <si>
    <t>0790BX.03</t>
  </si>
  <si>
    <t>1954_88</t>
  </si>
  <si>
    <t>PAIRE D'ENTRAINEURS PR CREMONE 2 FOURCHES         0,24 EUROS</t>
  </si>
  <si>
    <t>40335/B</t>
  </si>
  <si>
    <t>*PAIRE ENTRA PR CREM 2 FOUR **40435/B**</t>
  </si>
  <si>
    <t>*PAIRE ENTRA PR CREM 2 FOUR **40435/B** S</t>
  </si>
  <si>
    <t>4092_88</t>
  </si>
  <si>
    <t>EMBOUT DE TIGE NYLON (ATTACHE DIAM.6)</t>
  </si>
  <si>
    <t>40335/C</t>
  </si>
  <si>
    <t>*EMBOUT DE TIGE NYLON **40435/C**</t>
  </si>
  <si>
    <t>4100_88</t>
  </si>
  <si>
    <t>GACHE DOUBLE NYLON</t>
  </si>
  <si>
    <t>40336</t>
  </si>
  <si>
    <t>*GACHE NYLON **40436**</t>
  </si>
  <si>
    <t>40337</t>
  </si>
  <si>
    <t>BOUCHON 80X30 POUR PROFILE 4024</t>
  </si>
  <si>
    <t>40338</t>
  </si>
  <si>
    <t>*CREM RUST APPLIQUE BICOLOR LAITON*SUPP*</t>
  </si>
  <si>
    <t>40339</t>
  </si>
  <si>
    <t>*CREMONE RUSTIQUE UNICOLORE *SUPP*</t>
  </si>
  <si>
    <t>4034</t>
  </si>
  <si>
    <t>EMBOUT DE SEUIL 611</t>
  </si>
  <si>
    <t>40340</t>
  </si>
  <si>
    <t>*CREM OF/OB + ENTRAINEUR MOULE *SUPP*</t>
  </si>
  <si>
    <t>40340/B</t>
  </si>
  <si>
    <t>ENTRAINEUR MOULE</t>
  </si>
  <si>
    <t>40341</t>
  </si>
  <si>
    <t>*CREM A CLE OF/OB + ENTRAI MOULE *SUPP*</t>
  </si>
  <si>
    <t>40342</t>
  </si>
  <si>
    <t>CREMONE POIGN. AMOV OF/OB + ENTRAI MOULE</t>
  </si>
  <si>
    <t>40343</t>
  </si>
  <si>
    <t>TIGE FERMETURE LG 1 PR CREMONE A PLAQUER</t>
  </si>
  <si>
    <t>1889A_^^</t>
  </si>
  <si>
    <t>TIGE FERMETURE LG 1M PR CREMONE A PLAQUER</t>
  </si>
  <si>
    <t>40344</t>
  </si>
  <si>
    <t>TIGE DE FERM.LG 1,8 PR CREMONE A PLAQUER</t>
  </si>
  <si>
    <t>9800AD0582_05</t>
  </si>
  <si>
    <t>PAUMELLE POUR OF</t>
  </si>
  <si>
    <t>40345   AS1</t>
  </si>
  <si>
    <t>40345</t>
  </si>
  <si>
    <t>9800D     1015B</t>
  </si>
  <si>
    <t>PAUMELLE BLITZ POUR OF RAL.1015</t>
  </si>
  <si>
    <t>SAV112104</t>
  </si>
  <si>
    <t>9800AD0582_32</t>
  </si>
  <si>
    <t>9800D_32</t>
  </si>
  <si>
    <t>9800AD0582_23</t>
  </si>
  <si>
    <t>9730D</t>
  </si>
  <si>
    <t>PAUMELLE BLITZ POUR OF</t>
  </si>
  <si>
    <t>9800AD0582_15</t>
  </si>
  <si>
    <t>9730D.15</t>
  </si>
  <si>
    <t>9800AD_G5</t>
  </si>
  <si>
    <t>9800AD_SILVER</t>
  </si>
  <si>
    <t>9800AD_65</t>
  </si>
  <si>
    <t>9800A_06</t>
  </si>
  <si>
    <t>PAUMELLE BLITZ EN INOX (BROSSÉ)</t>
  </si>
  <si>
    <t>9730.06</t>
  </si>
  <si>
    <t>40345A</t>
  </si>
  <si>
    <t>9799_88</t>
  </si>
  <si>
    <t>DOUILLE DECENTREE PR PAUMELLE 40345</t>
  </si>
  <si>
    <t>40346</t>
  </si>
  <si>
    <t>DOUILLE DECENTREE POUR PAUMELLE 40345</t>
  </si>
  <si>
    <t>40347</t>
  </si>
  <si>
    <t>BRAS POUR OUVERTURE EXTERIEURE</t>
  </si>
  <si>
    <t>1502A0582_Z5</t>
  </si>
  <si>
    <t>KIT FERM. SEMI-FIXE PR CHASSIS GDE HTEUR</t>
  </si>
  <si>
    <t>40348</t>
  </si>
  <si>
    <t>KIT FERME.SEMI FIXE PR CHASSIS GDE HTEUR</t>
  </si>
  <si>
    <t>1503120582_Z5</t>
  </si>
  <si>
    <t>PAIRE VERROUS EN APPLIQUE+GACHES PR G2/G3         5,59 EUROS</t>
  </si>
  <si>
    <t>40349</t>
  </si>
  <si>
    <t>KIT VERROUS OF/OB 2 VANT POUR 4012/5010</t>
  </si>
  <si>
    <t>4035</t>
  </si>
  <si>
    <t>GOULOTTE LONGUE                           + VALUE COND 0,02F</t>
  </si>
  <si>
    <t>*GOULOTTE LONGUE*</t>
  </si>
  <si>
    <t>40350</t>
  </si>
  <si>
    <t>*FERR OB COMPAS COURT ENTR MOULE*SUPP*</t>
  </si>
  <si>
    <t>40351</t>
  </si>
  <si>
    <t>*FERR OB COMPAS MOYEN ENTR MOULE*SUPP*</t>
  </si>
  <si>
    <t>40352</t>
  </si>
  <si>
    <t>*FERR OB COMPAS LONG ENTR MOULE *SUPP*</t>
  </si>
  <si>
    <t>40353</t>
  </si>
  <si>
    <t>*KIT OB COMPAS COURT G3 SANS CREMONE</t>
  </si>
  <si>
    <t>40353/A</t>
  </si>
  <si>
    <t>*PAUMELLE OB  G3</t>
  </si>
  <si>
    <t>40353/C</t>
  </si>
  <si>
    <t>*COMPAS COURT POUR OB G3</t>
  </si>
  <si>
    <t>40354</t>
  </si>
  <si>
    <t>*KIT OB COMPAS MOYEN G3 SANS CREMONE</t>
  </si>
  <si>
    <t>40354/C</t>
  </si>
  <si>
    <t>*COMPAS MOYEN POUR OB G3</t>
  </si>
  <si>
    <t>40355</t>
  </si>
  <si>
    <t>*KIT OB COMPAS LONG G3 SANS CREMONE</t>
  </si>
  <si>
    <t>40355/C</t>
  </si>
  <si>
    <t>COMPAS LONG POUR OB G3</t>
  </si>
  <si>
    <t>205130582 05</t>
  </si>
  <si>
    <t>BEQU. DOUBLE CARRE DEPORTE &amp; FIX.        500 CUMULA/L/N</t>
  </si>
  <si>
    <t>40356</t>
  </si>
  <si>
    <t>BEQUILLE DOUBLE CARRE DEPORTE &amp; FIXATION</t>
  </si>
  <si>
    <t>205130582_76</t>
  </si>
  <si>
    <t>BEQUILLE DOUBLE HORUS RAL 1015</t>
  </si>
  <si>
    <t>205130582_32</t>
  </si>
  <si>
    <t>BEQU DOUBLE CARRE DEPORTE &amp; FIX.         500 CUMUL A/L/N</t>
  </si>
  <si>
    <t>205130582_37</t>
  </si>
  <si>
    <t>205130582_16</t>
  </si>
  <si>
    <t>BEQU. DOUBLE CARRE DEPORTE &amp; FIXATION</t>
  </si>
  <si>
    <t>2101B01_Z5(OLD)</t>
  </si>
  <si>
    <t>CARRE DE 8 DEPORTE LG 150MM</t>
  </si>
  <si>
    <t>2101B_Z5(OLD)</t>
  </si>
  <si>
    <t>40356/B</t>
  </si>
  <si>
    <t>CARRE DE 8 DÉPORTÉ LG 150MM</t>
  </si>
  <si>
    <t>CARRE DE 8 DEPORTE  LONGUEUR 150MM</t>
  </si>
  <si>
    <t>40356/C</t>
  </si>
  <si>
    <t>CARRE DE 8 DEPORTE  LONGUEUR 150MM VRAC</t>
  </si>
  <si>
    <t>40357/250B</t>
  </si>
  <si>
    <t>CAVALIER BERNINA PR TRAVERSE LARGE</t>
  </si>
  <si>
    <t>40357</t>
  </si>
  <si>
    <t>CAVALIER POUR TRAVERSE LARGE</t>
  </si>
  <si>
    <t>40357I</t>
  </si>
  <si>
    <t>CAVALIER POUR TRAVERSE LARGE  I</t>
  </si>
  <si>
    <t>2050A L5</t>
  </si>
  <si>
    <t>BEQUILLE SIMPLE HORUS REDUITE</t>
  </si>
  <si>
    <t>40358 LAVEIX</t>
  </si>
  <si>
    <t>DEMI BEQUILLE EXTRA PLATE LAVEIX (ENTR.50MM)</t>
  </si>
  <si>
    <t>40358</t>
  </si>
  <si>
    <t>DEMI BEQUILLE EXTRA PLATE</t>
  </si>
  <si>
    <t>2050A_32</t>
  </si>
  <si>
    <t>2050A_37</t>
  </si>
  <si>
    <t>2050A_^^</t>
  </si>
  <si>
    <t>2050A_G5</t>
  </si>
  <si>
    <t>2050A_MV</t>
  </si>
  <si>
    <t>DEMI-BÉQUILLE EXTRA PLATE</t>
  </si>
  <si>
    <t>DEMI-BÉQUILLE EXTRA-PLATE</t>
  </si>
  <si>
    <t>1503_Z5</t>
  </si>
  <si>
    <t>KIT VERROUS OF ET OB 2 VANTAUX                      SOGEDIAL</t>
  </si>
  <si>
    <t>KIT VERROUS OF ET OB 2 VANTAUX</t>
  </si>
  <si>
    <t>40359</t>
  </si>
  <si>
    <t>KIT VERROUS OF/OB 2 VANT.POUR 4106/5106</t>
  </si>
  <si>
    <t>4036</t>
  </si>
  <si>
    <t>GOULOTTE COURTE                           + VALUE COND 0,07F</t>
  </si>
  <si>
    <t>*GOULOTTE COURTE*</t>
  </si>
  <si>
    <t>40360</t>
  </si>
  <si>
    <t>*FER.OB LOG CPAS COURT ENTR.MOULE*SUPP*</t>
  </si>
  <si>
    <t>40360/A</t>
  </si>
  <si>
    <t>*CREM OB OUV LOGIQUE SS ENT*SUP*</t>
  </si>
  <si>
    <t>40360/C</t>
  </si>
  <si>
    <t>*ENS DE BASE OB OUV.LOGIQUE COMPAS COURT</t>
  </si>
  <si>
    <t>40361</t>
  </si>
  <si>
    <t>FER.OB LOGIQUE COMPAS MOYEN MOUL *SUPP*</t>
  </si>
  <si>
    <t>40361/C</t>
  </si>
  <si>
    <t>ENS BASE OB OUV.LOGIQUE COMPAS MOYEN</t>
  </si>
  <si>
    <t>40362</t>
  </si>
  <si>
    <t>FER.OB OUV.LOGIQUE COMPAS LONG ENT.MOULE</t>
  </si>
  <si>
    <t>40362/C</t>
  </si>
  <si>
    <t>ENS BASE OB OUVERT.LOGIQUE COMPAS LONG</t>
  </si>
  <si>
    <t>40363</t>
  </si>
  <si>
    <t>POINT DE FERMETURE SUPLEMENT.AVEC GACHE</t>
  </si>
  <si>
    <t>40364</t>
  </si>
  <si>
    <t>*CREMONE OF/OB 1 FCHE A RIVER **40464**</t>
  </si>
  <si>
    <t>40365</t>
  </si>
  <si>
    <t>*CREM. OF/OB 1 FOURC.ENT.MOUL.**40465**</t>
  </si>
  <si>
    <t>0760BI.L5</t>
  </si>
  <si>
    <t>CREMONE NEFER 1 FOURCHE (PR OB PREFAL)            4,05 EUROS</t>
  </si>
  <si>
    <t>40365/A</t>
  </si>
  <si>
    <t>*CREMONE OF ET OB 1 FOURCHE</t>
  </si>
  <si>
    <t>0760B_76</t>
  </si>
  <si>
    <t>CREMONE OF ET OB 1 FOURCHE</t>
  </si>
  <si>
    <t>0760BI_76</t>
  </si>
  <si>
    <t>0760BI_32</t>
  </si>
  <si>
    <t>CREMONE NEFER 1 FOURCHE (PR OB PREFAL)            3,55 EUROS</t>
  </si>
  <si>
    <t>0760BI_37</t>
  </si>
  <si>
    <t>CREMONE NEFER 1 FOURCHE (PR OB PREFAL)</t>
  </si>
  <si>
    <t>0760BI_^^</t>
  </si>
  <si>
    <t>CREMONE NEFER OF/OB 1 FOURCHE</t>
  </si>
  <si>
    <t>0760BI0582_16</t>
  </si>
  <si>
    <t>CREMONE NEFER 1 FOURCHE (POUR O.B PREFAL)</t>
  </si>
  <si>
    <t>0760BI0582_65</t>
  </si>
  <si>
    <t>CREMONE NEFER 1 FOURCHE</t>
  </si>
  <si>
    <t>760B.03</t>
  </si>
  <si>
    <t>CREMONE NEFER 1 FOURCHE O.B. INOX PVD</t>
  </si>
  <si>
    <t>40366</t>
  </si>
  <si>
    <t>CREMONE OF/OB A CLE 1 FOURCHE ENTR MOULE</t>
  </si>
  <si>
    <t>0761B.L5</t>
  </si>
  <si>
    <t>CREMONE NEFER A CLE (ENTRAXE 104MM)               7,20 EUROS</t>
  </si>
  <si>
    <t>40366/A</t>
  </si>
  <si>
    <t>CREMONE OF ET OB A CLE 1 FOURCHE</t>
  </si>
  <si>
    <t>0761B</t>
  </si>
  <si>
    <t>CREMONE OF ET OB A CLÉ 1 FOURCHE</t>
  </si>
  <si>
    <t>0761B_32</t>
  </si>
  <si>
    <t>CREMONE NEFER A CLE (ENTRAXE 104MM)</t>
  </si>
  <si>
    <t>0761B_37</t>
  </si>
  <si>
    <t>0761B_^^</t>
  </si>
  <si>
    <t>CREMONE NEFER OF/OB A CLE 1 FOURCHE</t>
  </si>
  <si>
    <t>0761B_16</t>
  </si>
  <si>
    <t>CREMONE NEFER A CLE (ENTRAXE 104MM) LAITON</t>
  </si>
  <si>
    <t>CREMONE OF/OB A CLÉ 1 FOURCHE</t>
  </si>
  <si>
    <t>0761B.03</t>
  </si>
  <si>
    <t>CREMONE NEFER A CLE (ENTRAXE 104 MM)INOX PVD</t>
  </si>
  <si>
    <t>0761BK.03</t>
  </si>
  <si>
    <t>40367</t>
  </si>
  <si>
    <t>CREMONE OF/OB A CLE 1 FOURCHE ENTR RIVER</t>
  </si>
  <si>
    <t>40368</t>
  </si>
  <si>
    <t>RENVOI D'ANGLE PR FERMETURE SUPLEMENT.</t>
  </si>
  <si>
    <t>40369</t>
  </si>
  <si>
    <t>CREMONE BIDIRECTIONNELLE</t>
  </si>
  <si>
    <t>4037</t>
  </si>
  <si>
    <t>EMBOUT POUR 402/424/428                   + VALUE COND 0,12F</t>
  </si>
  <si>
    <t>EMBOUT POUR 402/424/428</t>
  </si>
  <si>
    <t>40370</t>
  </si>
  <si>
    <t xml:space="preserve">                                          AMOR 21000F/21000P</t>
  </si>
  <si>
    <t>PATTE C.JOINT RENOV SER.FROIDE</t>
  </si>
  <si>
    <t>40371</t>
  </si>
  <si>
    <t>PATTE COUVRE JOINT RENOVATION SER.DUOTHE</t>
  </si>
  <si>
    <t>RIVET TP ALU/AC</t>
  </si>
  <si>
    <t>RIVET ALU F5 POUR OSCILLO-BATTANT           (P.A 90 0,42)</t>
  </si>
  <si>
    <t>176905001</t>
  </si>
  <si>
    <t>GOSERT CRANTE ACRC M5 (BOITAGE DE 500)</t>
  </si>
  <si>
    <t>RF 01 M5 030</t>
  </si>
  <si>
    <t>ECROU RIVEFIN ACIER TETE AFFLEURANTE M5</t>
  </si>
  <si>
    <t>4038</t>
  </si>
  <si>
    <t>DOUILLE FILETEE DE 5 MM TETE FRAISEE</t>
  </si>
  <si>
    <t>40380</t>
  </si>
  <si>
    <t>*KIT OB COMPAS COURT SS CREM **40410**</t>
  </si>
  <si>
    <t>1481I0582_Z5</t>
  </si>
  <si>
    <t>KIT BASE SANS ENTRAINEUR PR MEC. O.B.(G3)</t>
  </si>
  <si>
    <t>1481</t>
  </si>
  <si>
    <t>KIT BASE SANS ENTRAINEUR PR MEC. O.B.(G2)</t>
  </si>
  <si>
    <t>40380/B</t>
  </si>
  <si>
    <t>KIT DE BASE POUR OB  G2</t>
  </si>
  <si>
    <t>40381</t>
  </si>
  <si>
    <t>*KIT OB COMPAS MOYEN SS CREM **40411**</t>
  </si>
  <si>
    <t>40382</t>
  </si>
  <si>
    <t>*KIT OB COMPAS LONG SS CREMONE **40412**</t>
  </si>
  <si>
    <t>4039</t>
  </si>
  <si>
    <t>*EQUERRE F.07 POUR O.B &amp; ET BAS + DOUILL</t>
  </si>
  <si>
    <t>F07 MODIFIEE</t>
  </si>
  <si>
    <t>EQUERRE F 07 MODIFIEE</t>
  </si>
  <si>
    <t>4039/A</t>
  </si>
  <si>
    <t>*USINAGE SUR F07I POUR 4039</t>
  </si>
  <si>
    <t>40390</t>
  </si>
  <si>
    <t>*OB INV. COMPAS COURT ENTRAIN**40420**</t>
  </si>
  <si>
    <t>OB INVERSÉ COMPAS COURT ENTRAINEUR MOULÉ</t>
  </si>
  <si>
    <t>40390/A</t>
  </si>
  <si>
    <t>CREMONE POUR OB INVERSE</t>
  </si>
  <si>
    <t>0762BZ_37</t>
  </si>
  <si>
    <t>CREMONE POUR OB INVERSÉ</t>
  </si>
  <si>
    <t>40390/B</t>
  </si>
  <si>
    <t>KIT DE BASE OB INVERSE G2 COMPAS COURT</t>
  </si>
  <si>
    <t>40391</t>
  </si>
  <si>
    <t>OB INVERSE COMPAS MOYEN ENTRAI**40421**</t>
  </si>
  <si>
    <t>OB INVERSE COMPAS MOYEN ENTRAI MOULE</t>
  </si>
  <si>
    <t>1483B_Z5</t>
  </si>
  <si>
    <t>KIT DE BASE OB INVERSE G2 COMPAS MOYEN</t>
  </si>
  <si>
    <t>40391/B</t>
  </si>
  <si>
    <t>40392</t>
  </si>
  <si>
    <t>OB INVERSE COMPAS LONG ENTRAIN**40422**</t>
  </si>
  <si>
    <t>OB INVERSE COMPAS LONG ENTRAINEUR MOULE</t>
  </si>
  <si>
    <t>40392/B</t>
  </si>
  <si>
    <t>KIT DE BASE OB INVERSE G2 COMPAS LONG</t>
  </si>
  <si>
    <t>4040</t>
  </si>
  <si>
    <t>CAVALIER POUR TRAVERSE 413</t>
  </si>
  <si>
    <t>40403</t>
  </si>
  <si>
    <t>CLIP POUR COUVRE JOINT SERIES FROIDES</t>
  </si>
  <si>
    <t>4041/A</t>
  </si>
  <si>
    <t>40410</t>
  </si>
  <si>
    <t>KIT OB COMPAS COURT SANS CREMONE</t>
  </si>
  <si>
    <t>KIT OB COMPAS COURT SANS CRÉMONE</t>
  </si>
  <si>
    <t>1405I_G6</t>
  </si>
  <si>
    <t>NOUVELLE PAUMELLE ENSEMBLES OB</t>
  </si>
  <si>
    <t>40410/A 1405 G5</t>
  </si>
  <si>
    <t>40410/A</t>
  </si>
  <si>
    <t>1405I_32</t>
  </si>
  <si>
    <t>40410/A   1405</t>
  </si>
  <si>
    <t>1405I_37</t>
  </si>
  <si>
    <t>1405_37</t>
  </si>
  <si>
    <t>NOUVELLES PAUMELLES ENSEMBLE OB</t>
  </si>
  <si>
    <t>40410/A    1405</t>
  </si>
  <si>
    <t>40410/A NOIR</t>
  </si>
  <si>
    <t>1405_16</t>
  </si>
  <si>
    <t>1405I_G5</t>
  </si>
  <si>
    <t>NOUVELLE PAUMELLE ENSEMBLES OB  RAL.9006</t>
  </si>
  <si>
    <t>1405_03</t>
  </si>
  <si>
    <t>NOUVELLE PAUMELLE ENSEMBLE OB</t>
  </si>
  <si>
    <t>40411      1405</t>
  </si>
  <si>
    <t>KIT OB COMPAS MOYEN SANS CREMONE</t>
  </si>
  <si>
    <t>40411</t>
  </si>
  <si>
    <t>40412      1405</t>
  </si>
  <si>
    <t>KIT OB COMPAS LONG SANS CREMONE</t>
  </si>
  <si>
    <t>40412</t>
  </si>
  <si>
    <t>1406_Z5</t>
  </si>
  <si>
    <t>KIT TRANSF. PAUMELLE OB PR SEMI-FIXE</t>
  </si>
  <si>
    <t>40413</t>
  </si>
  <si>
    <t>KIT TRANSF. PAUMELLE OB PR SEMI FIXE</t>
  </si>
  <si>
    <t>4042</t>
  </si>
  <si>
    <t>PAUMELLES</t>
  </si>
  <si>
    <t>*PAUMELLE SANS USINAGE*</t>
  </si>
  <si>
    <t>9101.2</t>
  </si>
  <si>
    <t>CERNIERA PERSONALIZZATA        ELOX</t>
  </si>
  <si>
    <t>PAUMELLE</t>
  </si>
  <si>
    <t>CERNIERA PERSONALIZZATA        GREZZO</t>
  </si>
  <si>
    <t>CERNIERA PERSONALIZZATA</t>
  </si>
  <si>
    <t>9105</t>
  </si>
  <si>
    <t>KIT FISAGGIO CERNIERA</t>
  </si>
  <si>
    <t>4042/B</t>
  </si>
  <si>
    <t>KIT ACCESSOIRES POUR PAUMELLE 4042</t>
  </si>
  <si>
    <t>40420</t>
  </si>
  <si>
    <t>*OB INV.COMPAS COURT ENT.MOULE **40450**</t>
  </si>
  <si>
    <t>40421</t>
  </si>
  <si>
    <t>OB INVERSE COMPAS MOYEN ENTRAINEUR MOULE</t>
  </si>
  <si>
    <t>40422</t>
  </si>
  <si>
    <t>40429</t>
  </si>
  <si>
    <t>BEQUILLE DBLE CARRE8 114,5</t>
  </si>
  <si>
    <t>SF4043</t>
  </si>
  <si>
    <t>EQUERRE A SERTIR OUVRANT</t>
  </si>
  <si>
    <t>4043</t>
  </si>
  <si>
    <t>4043M</t>
  </si>
  <si>
    <t>EQUERRE A SERTIR OUVRANT MODIFIEE-15/100</t>
  </si>
  <si>
    <t>40430</t>
  </si>
  <si>
    <t>VERROU OF ET OB</t>
  </si>
  <si>
    <t>40431</t>
  </si>
  <si>
    <t>PROLONGATEUR POUR VERROU  (40430)</t>
  </si>
  <si>
    <t>40434</t>
  </si>
  <si>
    <t>PAUMELLE ECONOMIQUE</t>
  </si>
  <si>
    <t>40435</t>
  </si>
  <si>
    <t>KIT FERMETURE OF AVEC CREMONE 2 FOURCHES</t>
  </si>
  <si>
    <t>0787BI_G6</t>
  </si>
  <si>
    <t>CREMONE 2 FOURCHES                        A &amp; R 40335/A</t>
  </si>
  <si>
    <t>40435/A</t>
  </si>
  <si>
    <t>CREMONE 2 FOURCHES</t>
  </si>
  <si>
    <t>CREMONE 2 FOURCHES ANNULE &amp; REMP 40335/A</t>
  </si>
  <si>
    <t>0787BI_32</t>
  </si>
  <si>
    <t>CREMONE 2 FOURCHES                       A &amp; R 40335/A</t>
  </si>
  <si>
    <t>0787BI_37</t>
  </si>
  <si>
    <t>0787B_16</t>
  </si>
  <si>
    <t>0787BI_G5</t>
  </si>
  <si>
    <t>0787B_03</t>
  </si>
  <si>
    <t>CREMONE 2 FOURCHES                             A &amp; R 40335/A</t>
  </si>
  <si>
    <t>1946A_88</t>
  </si>
  <si>
    <t>PAIRE ENTRAINEURS PR CREMONE 2 FOURCHES</t>
  </si>
  <si>
    <t>40435/B</t>
  </si>
  <si>
    <t>4082A_88</t>
  </si>
  <si>
    <t>EMBOUT DE TIGE NYLON (ATTACHE DIAM.6MM)</t>
  </si>
  <si>
    <t>40435/C</t>
  </si>
  <si>
    <t>EMBOUT DE TIGE NYLON</t>
  </si>
  <si>
    <t>40435/M</t>
  </si>
  <si>
    <t>EMBOUT DE TYGE NYLON PORTE REPLIABLE</t>
  </si>
  <si>
    <t>4115_88</t>
  </si>
  <si>
    <t>GACHES DOUBLE NYLON</t>
  </si>
  <si>
    <t>40436</t>
  </si>
  <si>
    <t>GACHES NYLON</t>
  </si>
  <si>
    <t>40440</t>
  </si>
  <si>
    <t>40440/A</t>
  </si>
  <si>
    <t>PAUMELLE SERVICE OB 110KG</t>
  </si>
  <si>
    <t>40440/B</t>
  </si>
  <si>
    <t>KIT DE BASE POUR OB</t>
  </si>
  <si>
    <t>40440/C</t>
  </si>
  <si>
    <t>COMPAS COURT</t>
  </si>
  <si>
    <t>40441</t>
  </si>
  <si>
    <t>40441/C</t>
  </si>
  <si>
    <t>COMPAS MOYEN</t>
  </si>
  <si>
    <t>40442</t>
  </si>
  <si>
    <t>40442/C</t>
  </si>
  <si>
    <t>COMPAS LONG</t>
  </si>
  <si>
    <t>40443</t>
  </si>
  <si>
    <t>PAUMELLE SEMI FIXE</t>
  </si>
  <si>
    <t>40444</t>
  </si>
  <si>
    <t>VERROU OB2</t>
  </si>
  <si>
    <t>40445</t>
  </si>
  <si>
    <t>PAUMELLE SERVICE OB 130KG</t>
  </si>
  <si>
    <t>40446/D</t>
  </si>
  <si>
    <t>KIT COMPAS COURT DROIT</t>
  </si>
  <si>
    <t>40446/G</t>
  </si>
  <si>
    <t>KIT COMPAS COURT GAUCHE</t>
  </si>
  <si>
    <t>40446DR</t>
  </si>
  <si>
    <t>KIT OB DROITE 420-800MM INVISIBLE</t>
  </si>
  <si>
    <t>40446GA</t>
  </si>
  <si>
    <t>KIT OB GAUCHE 420-800MM INVISIBLE</t>
  </si>
  <si>
    <t>40447/D</t>
  </si>
  <si>
    <t>KIT COMPAS LONG DROIT</t>
  </si>
  <si>
    <t>40447/G</t>
  </si>
  <si>
    <t>KIT COMPS LONG GAUCHE</t>
  </si>
  <si>
    <t>40447DR</t>
  </si>
  <si>
    <t>KIT OB DROITE 700-1700MM INVISIBLE</t>
  </si>
  <si>
    <t>40447GA</t>
  </si>
  <si>
    <t>KIT OB GAUCHE 700-1700MM INVISIBLE</t>
  </si>
  <si>
    <t>40448DR</t>
  </si>
  <si>
    <t>KIT OF DROITE INVISIBLE</t>
  </si>
  <si>
    <t>40448GA</t>
  </si>
  <si>
    <t>KIT OF GAUCHE INVISIBLE</t>
  </si>
  <si>
    <t>40449</t>
  </si>
  <si>
    <t>COMPAS OF SECURISE</t>
  </si>
  <si>
    <t>4045</t>
  </si>
  <si>
    <t>EQUERRE TOLE</t>
  </si>
  <si>
    <t>40450</t>
  </si>
  <si>
    <t>KIT OB INVERSE COMPAS COURT AVEC CREMONE</t>
  </si>
  <si>
    <t>40450/A</t>
  </si>
  <si>
    <t>KIT COMPAS COURT INVERSE</t>
  </si>
  <si>
    <t>40451</t>
  </si>
  <si>
    <t>KIT OB INVERSE COMPAS MOYEN AVEC CREMONE</t>
  </si>
  <si>
    <t>40451/A</t>
  </si>
  <si>
    <t>KIT COMPAS MOYEN INVERSE</t>
  </si>
  <si>
    <t>40452</t>
  </si>
  <si>
    <t>KIT OB INVERSE COMPAS LONG AVEC CREMONE</t>
  </si>
  <si>
    <t>40452/A</t>
  </si>
  <si>
    <t>KIT COMPAS LONG INVERSE</t>
  </si>
  <si>
    <t>40456</t>
  </si>
  <si>
    <t>BEQUILLE DOUBLE CARRE DEPORTE &amp; FIXATIONN</t>
  </si>
  <si>
    <t>40464      1405</t>
  </si>
  <si>
    <t>CREMONE OF / OB  ENTRAINEUR A RIVER</t>
  </si>
  <si>
    <t>40464</t>
  </si>
  <si>
    <t>40465      1405</t>
  </si>
  <si>
    <t>CREMONE OF / OB ENTRAINEUR MOULE</t>
  </si>
  <si>
    <t>40465</t>
  </si>
  <si>
    <t>0757BI_G6</t>
  </si>
  <si>
    <t>40465/A</t>
  </si>
  <si>
    <t>0757BI_32</t>
  </si>
  <si>
    <t>0757BI_37</t>
  </si>
  <si>
    <t>40465/A  NOIR</t>
  </si>
  <si>
    <t>0757BI_G5</t>
  </si>
  <si>
    <t>40465/Q</t>
  </si>
  <si>
    <t>CREMONE OF OB 1 FOURCHE</t>
  </si>
  <si>
    <t>SF4047</t>
  </si>
  <si>
    <t>EQUERRE A SERTIR DORMANT</t>
  </si>
  <si>
    <t>4047</t>
  </si>
  <si>
    <t>EQUERRE A SERTIR DORMANT*</t>
  </si>
  <si>
    <t>1274.12.0582</t>
  </si>
  <si>
    <t>CREMONESE + TASSELLI</t>
  </si>
  <si>
    <t>4048</t>
  </si>
  <si>
    <t>CREMONE A TOURNER **VOIR 4070</t>
  </si>
  <si>
    <t>1274.12</t>
  </si>
  <si>
    <t>CREMONESE + TASSELLI           ELOX AL CAMPIONE</t>
  </si>
  <si>
    <t>CREMONESE + TASSELLI           RAL 9010</t>
  </si>
  <si>
    <t>CREMONESE + TASSELLI           NERO</t>
  </si>
  <si>
    <t>CREMONESE + TASSELLI           BRONZO AL CAMPIONE</t>
  </si>
  <si>
    <t>CREMONE A TOURNER AVEC ENTRAINEUR / TIGE</t>
  </si>
  <si>
    <t>4048/B</t>
  </si>
  <si>
    <t>PAIRE D ENTRAINEUR DE TIGE 419</t>
  </si>
  <si>
    <t>4048/C</t>
  </si>
  <si>
    <t>CREMONE A TOURNER A CLE</t>
  </si>
  <si>
    <t>4048CLE</t>
  </si>
  <si>
    <t>CREMONE A TOURNER A CLE AVEC ENTRAINEUR</t>
  </si>
  <si>
    <t>40486DR</t>
  </si>
  <si>
    <t>KIT OB INVER DROITE COURT INVISIBLE</t>
  </si>
  <si>
    <t>40486GA</t>
  </si>
  <si>
    <t>KIT OB INVERSE GAUCHE COURT INVISIBLE</t>
  </si>
  <si>
    <t>40487DR</t>
  </si>
  <si>
    <t>KIT OB INVER DROITE LONG INVISIBLE</t>
  </si>
  <si>
    <t>40487GA</t>
  </si>
  <si>
    <t>KIT OB INVERSE GAUCHE LONG INVISIBLE</t>
  </si>
  <si>
    <t>4049</t>
  </si>
  <si>
    <t>COMPAS VASISTAS ALUMINIUM + VIS*</t>
  </si>
  <si>
    <t>4049/A</t>
  </si>
  <si>
    <t>COMPAS VASISTAS ALUMINIUM</t>
  </si>
  <si>
    <t>4049/B</t>
  </si>
  <si>
    <t>SACHET ACCESSOIRE POUR COMPAS ALUMINIUM</t>
  </si>
  <si>
    <t>40490</t>
  </si>
  <si>
    <t>KIT PAUMELLE VASISTAS INVISIBLE</t>
  </si>
  <si>
    <t>4128.11.0582</t>
  </si>
  <si>
    <t>INCONTRO ASTA "SEPA"</t>
  </si>
  <si>
    <t>4050</t>
  </si>
  <si>
    <t>GACHE O.F 1 VANTAIL &amp; 2 VTX*</t>
  </si>
  <si>
    <t>4072.11.0582</t>
  </si>
  <si>
    <t>TERMINALE ASTA " SEPA "</t>
  </si>
  <si>
    <t>4051</t>
  </si>
  <si>
    <t>EMBOUT DE TIGE 419*</t>
  </si>
  <si>
    <t>04129041110582</t>
  </si>
  <si>
    <t>INCONTRO 3° CHUISURA  " SEPA "</t>
  </si>
  <si>
    <t>4052</t>
  </si>
  <si>
    <t>GACHE CENTRALE POUR O.F 2 VTX</t>
  </si>
  <si>
    <t>04161041110582</t>
  </si>
  <si>
    <t>PERNO 3° CHIUSURA  " SEPA "</t>
  </si>
  <si>
    <t>4053</t>
  </si>
  <si>
    <t>VERROUILEUR MEDIAN POUR O.F</t>
  </si>
  <si>
    <t>4054</t>
  </si>
  <si>
    <t>CALE 1,5 MM*</t>
  </si>
  <si>
    <t>A1J79100</t>
  </si>
  <si>
    <t>PROFIL POUR VITRAGE ET FRAPPE</t>
  </si>
  <si>
    <t>4055</t>
  </si>
  <si>
    <t>JOINT TOURNANT BI-DURETE</t>
  </si>
  <si>
    <t>SFP319</t>
  </si>
  <si>
    <t>GACHE DE SERRURE PORTE 1VTL SERIE 400</t>
  </si>
  <si>
    <t>4056</t>
  </si>
  <si>
    <t>4056D</t>
  </si>
  <si>
    <t>GACHE DE SERRURE PORTE  1 VANTAIL</t>
  </si>
  <si>
    <t>4056G</t>
  </si>
  <si>
    <t>GACHE DE SERRURE PORTE 1VTL. GAUCHE</t>
  </si>
  <si>
    <t>SFP317-A</t>
  </si>
  <si>
    <t>GACHE DE SERRURE PORTE 2VTX SERIE 400</t>
  </si>
  <si>
    <t>4057</t>
  </si>
  <si>
    <t>GACHE DE SERRURE PORTE 2 VANTAUX</t>
  </si>
  <si>
    <t>SFP317-L</t>
  </si>
  <si>
    <t>SFP317</t>
  </si>
  <si>
    <t>4058</t>
  </si>
  <si>
    <t>*CREMONE A L'ANGLAISE*</t>
  </si>
  <si>
    <t>0181205.010000</t>
  </si>
  <si>
    <t>CREMONESE FIORADUE             ARGENTO</t>
  </si>
  <si>
    <t>4058/A</t>
  </si>
  <si>
    <t>*BOITIER CREMONE A L'ANGLAISE</t>
  </si>
  <si>
    <t>1812.17.010000</t>
  </si>
  <si>
    <t>CREMONESE FIORADUE             ELOX</t>
  </si>
  <si>
    <t>1812.32.010000</t>
  </si>
  <si>
    <t>CREMONESE FIORADUE             RAL 9010</t>
  </si>
  <si>
    <t>1812.23.010000</t>
  </si>
  <si>
    <t>CREMONESE FIORADUE             NERO</t>
  </si>
  <si>
    <t>1812.12.010000</t>
  </si>
  <si>
    <t>CREMONESE FIORADUE             BRONZO</t>
  </si>
  <si>
    <t>1824.41.00000</t>
  </si>
  <si>
    <t>KIT UNIVERSALE PER FIORADUE</t>
  </si>
  <si>
    <t>4058/B</t>
  </si>
  <si>
    <t>*MECANISME DE CREMONE A L'ANGLAISE</t>
  </si>
  <si>
    <t>1825</t>
  </si>
  <si>
    <t>PERNO ACC. ZIN. PROF. GIUNTO A.    NATURALE</t>
  </si>
  <si>
    <t>4058/C</t>
  </si>
  <si>
    <t>VERROUILLEUR DE 4058</t>
  </si>
  <si>
    <t>4059</t>
  </si>
  <si>
    <t>BOUCHON POUR 405*</t>
  </si>
  <si>
    <t>F560</t>
  </si>
  <si>
    <t>EQUERRE DE RENFORT FENDUE</t>
  </si>
  <si>
    <t>4060</t>
  </si>
  <si>
    <t>EQUERRE DE RENFORT FRAISEE*</t>
  </si>
  <si>
    <t>346841000000</t>
  </si>
  <si>
    <t>VERRIN DE REGLAGE VITRAGE</t>
  </si>
  <si>
    <t>4062</t>
  </si>
  <si>
    <t>*VERIN DE REGLAGE VITRAGE</t>
  </si>
  <si>
    <t>J80100702</t>
  </si>
  <si>
    <t>CYLINDRE JPM LOGO NICKELE</t>
  </si>
  <si>
    <t>101514</t>
  </si>
  <si>
    <t>CYLINDRE GSA D.E. NICKELE 60 MM VARIE STD</t>
  </si>
  <si>
    <t>4063</t>
  </si>
  <si>
    <t>CYLINDRE POUR SERRURE F60</t>
  </si>
  <si>
    <t>J80100702N</t>
  </si>
  <si>
    <t>CYLINDRE JPM LOGO NICKELE / N° IDENTIQUE</t>
  </si>
  <si>
    <t>101516</t>
  </si>
  <si>
    <t>CYLINDRE D.E. NICKELE 60 MM S'ENTR. STD</t>
  </si>
  <si>
    <t>4066D</t>
  </si>
  <si>
    <t>SEUIL FILANT</t>
  </si>
  <si>
    <t>INDY+1950110582</t>
  </si>
  <si>
    <t>CREMONE A TOURNER AVEC ENTRAINEURS</t>
  </si>
  <si>
    <t>4068</t>
  </si>
  <si>
    <t>*CREMONE A TOURNER AVEC ENTRAINEURS**</t>
  </si>
  <si>
    <t>1833-37</t>
  </si>
  <si>
    <t>CREMONE A TOURNER SANS ENTRAINEUR</t>
  </si>
  <si>
    <t>CREMONE A TOURNER + ENTRAINEURS</t>
  </si>
  <si>
    <t>4069</t>
  </si>
  <si>
    <t>*CREMONE A TOURNER A CLES AVEC ENTRAIN.</t>
  </si>
  <si>
    <t>4070</t>
  </si>
  <si>
    <t>*CENTREUR CREMONE A PLAQUER **-&gt;EP**</t>
  </si>
  <si>
    <t>6500</t>
  </si>
  <si>
    <t>VERRIN DE POSE MULTI SERIES</t>
  </si>
  <si>
    <t>4071</t>
  </si>
  <si>
    <t>4072</t>
  </si>
  <si>
    <t>MONTANT SEMI-FIXE PORTEFEUILLE</t>
  </si>
  <si>
    <t>4073</t>
  </si>
  <si>
    <t>*LIAISON MULTI SERIES</t>
  </si>
  <si>
    <t>4076</t>
  </si>
  <si>
    <t>COUVRE-JOINT RUSTIQUE DE 45 MM</t>
  </si>
  <si>
    <t>4077</t>
  </si>
  <si>
    <t>COUVRE JOINT RENOVATION DE 56 MM</t>
  </si>
  <si>
    <t>4078</t>
  </si>
  <si>
    <t>COUVRE JOINT RENOVATION DE 80 MM</t>
  </si>
  <si>
    <t>4079</t>
  </si>
  <si>
    <t>COUVRE JOINT RUSTIQUE DE 60 MM</t>
  </si>
  <si>
    <t>4080</t>
  </si>
  <si>
    <t>COUVRE JOINT PLAT DE 30 MM</t>
  </si>
  <si>
    <t>AE6260</t>
  </si>
  <si>
    <t>AE 6260</t>
  </si>
  <si>
    <t>4081</t>
  </si>
  <si>
    <t>COUVRE JOINT PLAT DE 45 MM</t>
  </si>
  <si>
    <t>B21663</t>
  </si>
  <si>
    <t>CJ PLAT DE 45 MM</t>
  </si>
  <si>
    <t>4082</t>
  </si>
  <si>
    <t>COUVRE JOINT PLAT DE 60 MM</t>
  </si>
  <si>
    <t>AE7900</t>
  </si>
  <si>
    <t>B19502</t>
  </si>
  <si>
    <t>CJ PLAT DE 60 MM</t>
  </si>
  <si>
    <t>4083</t>
  </si>
  <si>
    <t>COUVRE JOINT RUSTIQUE DE 45 MM</t>
  </si>
  <si>
    <t>4084</t>
  </si>
  <si>
    <t>COUVRE JOINT PLAT DEPORTE DE 30 MM</t>
  </si>
  <si>
    <t>4085</t>
  </si>
  <si>
    <t>COUVRE JOINT PLAT DE 80 MM</t>
  </si>
  <si>
    <t>4085   GE JJG</t>
  </si>
  <si>
    <t>4086</t>
  </si>
  <si>
    <t>COUVRE JOINT RUSTIQUE DE 80 MM</t>
  </si>
  <si>
    <t>SI3808</t>
  </si>
  <si>
    <t>CJ RUSTIQUE 80 MM</t>
  </si>
  <si>
    <t>4087</t>
  </si>
  <si>
    <t>COUVRE JOINT PLAT DEPORTE DE 60 MM</t>
  </si>
  <si>
    <t>4088</t>
  </si>
  <si>
    <t>COUVRE JOINT GALBE 40 MM</t>
  </si>
  <si>
    <t>4089</t>
  </si>
  <si>
    <t>COUVRE JOINT PLAT 30 MM</t>
  </si>
  <si>
    <t>4090</t>
  </si>
  <si>
    <t>CORNIERE REDUCTRICE D'ISOLATION</t>
  </si>
  <si>
    <t>4091</t>
  </si>
  <si>
    <t>*COUVRE JOINT DEPORTE 21,5X35 MM</t>
  </si>
  <si>
    <t>4092</t>
  </si>
  <si>
    <t>*COUVRE JOINT DEPORTE 44X35 MM</t>
  </si>
  <si>
    <t>4094</t>
  </si>
  <si>
    <t>*OUVRANT EN T LARGE **-&gt;EP**</t>
  </si>
  <si>
    <t>4095</t>
  </si>
  <si>
    <t>PROFIL DE REHAUSSE + DORMANT S/350</t>
  </si>
  <si>
    <t>4101</t>
  </si>
  <si>
    <t>*DORMANT RECOUV CHASSIS CINTRE **-&gt;EP**</t>
  </si>
  <si>
    <t>4104</t>
  </si>
  <si>
    <t>OUVRANT ETROIT POUR CHASSIS CINTRE</t>
  </si>
  <si>
    <t>4105</t>
  </si>
  <si>
    <t>*MONTANT RENFORCE **-&gt;EP**</t>
  </si>
  <si>
    <t>4106</t>
  </si>
  <si>
    <t>*BATTUE OUVRANT 2 VANTAUX **-&gt;EP**</t>
  </si>
  <si>
    <t>4108</t>
  </si>
  <si>
    <t>*RENVERSEMENT FEUILLURE PROJETE **-&gt;EP**</t>
  </si>
  <si>
    <t>4110</t>
  </si>
  <si>
    <t>*OUV PARCLOSE INCORP. CINTRAGE **-&gt;EP**</t>
  </si>
  <si>
    <t>4114</t>
  </si>
  <si>
    <t>OUVRANT LARGE POUR CHASSIS CINTRE</t>
  </si>
  <si>
    <t>4115</t>
  </si>
  <si>
    <t>PROFILE OUVRANT POUR CHASSIS PROJETE</t>
  </si>
  <si>
    <t>412</t>
  </si>
  <si>
    <t>TIGE DE CREMONE</t>
  </si>
  <si>
    <t>1683.P1-GR</t>
  </si>
  <si>
    <t>TRINGLE EN POLYAMIDE GRISE (ROULEAU DE 250 M)</t>
  </si>
  <si>
    <t>1683.88-NE</t>
  </si>
  <si>
    <t>TRINGLE EN POLYAMIDE NOIRE (ROULEAU DE 250 M)</t>
  </si>
  <si>
    <t>4120</t>
  </si>
  <si>
    <t>DORMANT POUR CHASSIS CINTRE</t>
  </si>
  <si>
    <t>4121</t>
  </si>
  <si>
    <t>*DORMANT POUR CHASSIS CINTRE **-&gt;EP**</t>
  </si>
  <si>
    <t>4124</t>
  </si>
  <si>
    <t>*OUVRANT ETROIT POUR CHASSIS CINTRE</t>
  </si>
  <si>
    <t>41300</t>
  </si>
  <si>
    <t>EQUERRE MULTIFONCTION 23,0 X 14,0</t>
  </si>
  <si>
    <t>41300V</t>
  </si>
  <si>
    <t>VIS 5 X 13,8 AUTOFOREUSE TORX T25D</t>
  </si>
  <si>
    <t>41310</t>
  </si>
  <si>
    <t>EQUERRE MULTIFONCTION 16,8 X 14,3</t>
  </si>
  <si>
    <t>4138</t>
  </si>
  <si>
    <t>PROFIL ORIENTABLE MALE</t>
  </si>
  <si>
    <t>4139</t>
  </si>
  <si>
    <t>PROFIL ORIENTABLE 120°</t>
  </si>
  <si>
    <t>415</t>
  </si>
  <si>
    <t>PROFIL EN "T" LARGE</t>
  </si>
  <si>
    <t>4151</t>
  </si>
  <si>
    <t>DORMANT REPLIABLE</t>
  </si>
  <si>
    <t>4156</t>
  </si>
  <si>
    <t>COMPLEMENT OUVRANT</t>
  </si>
  <si>
    <t>416</t>
  </si>
  <si>
    <t>PARCLOSE POUR FEUILLURE 12 M/M</t>
  </si>
  <si>
    <t>4161</t>
  </si>
  <si>
    <t>4165</t>
  </si>
  <si>
    <t>SEUIL PORTE REPLIABLE</t>
  </si>
  <si>
    <t>417</t>
  </si>
  <si>
    <t>PARCLOSE POUR FEUILLURE  21 M/M</t>
  </si>
  <si>
    <t>4201</t>
  </si>
  <si>
    <t>*DORMANT AVEC RECOUVREMENT **ABANDONNE**</t>
  </si>
  <si>
    <t>4202</t>
  </si>
  <si>
    <t>CLIP POUR PARCLOSE RONDE ET MOULUREE</t>
  </si>
  <si>
    <t>420504</t>
  </si>
  <si>
    <t>LISTEL GUIDE PROFIL P501</t>
  </si>
  <si>
    <t>4207</t>
  </si>
  <si>
    <t>DORMANT PLAT</t>
  </si>
  <si>
    <t>4210</t>
  </si>
  <si>
    <t>OUVRANT ETROIT</t>
  </si>
  <si>
    <t>4211</t>
  </si>
  <si>
    <t>OUVRANT DROIT</t>
  </si>
  <si>
    <t>OUVRANT MOYEN</t>
  </si>
  <si>
    <t>4214</t>
  </si>
  <si>
    <t>OUVRANT LARGE EN Z A PARCLOSE</t>
  </si>
  <si>
    <t>4215</t>
  </si>
  <si>
    <t>OUVRANT LARGE EN T A PARCLOSE</t>
  </si>
  <si>
    <t>4216</t>
  </si>
  <si>
    <t>OUVRANT ETROIT A PARCLOSE</t>
  </si>
  <si>
    <t>4218</t>
  </si>
  <si>
    <t>4219</t>
  </si>
  <si>
    <t>OUVRANT MOYEN CARRE (SPECIFIQUE MAROC)</t>
  </si>
  <si>
    <t>4220</t>
  </si>
  <si>
    <t>DORMANT SANS RECOUVREMENT</t>
  </si>
  <si>
    <t>4221</t>
  </si>
  <si>
    <t>4222</t>
  </si>
  <si>
    <t>4223</t>
  </si>
  <si>
    <t>DORMANT SANS RECOUVREMENT DE 50MM</t>
  </si>
  <si>
    <t>OUVRANT LARGE DE PORTE</t>
  </si>
  <si>
    <t>4225</t>
  </si>
  <si>
    <t>4228</t>
  </si>
  <si>
    <t>OUVRANT PORTE FEUILLE (SEPA MAROC)</t>
  </si>
  <si>
    <t>4229</t>
  </si>
  <si>
    <t>4230</t>
  </si>
  <si>
    <t>OUVRANT ETROIT FEUILLURE PORTEFEUILLE</t>
  </si>
  <si>
    <t>4233</t>
  </si>
  <si>
    <t>4234</t>
  </si>
  <si>
    <t>OUVRANT LARGE FEUILLURE PORTEFEUILLE</t>
  </si>
  <si>
    <t>4240</t>
  </si>
  <si>
    <t>4241</t>
  </si>
  <si>
    <t>DORMANT AVEC HABILLAGE</t>
  </si>
  <si>
    <t>42414</t>
  </si>
  <si>
    <t>CAVALIER POUR ANGLE VARIABLE EXP &amp; VIS</t>
  </si>
  <si>
    <t>42414/A</t>
  </si>
  <si>
    <t>CAVALIER POUR ANGLE VARIABLE EXPORT</t>
  </si>
  <si>
    <t>42415</t>
  </si>
  <si>
    <t>EQUERRE A ANGLE VARIABLE EXPORT</t>
  </si>
  <si>
    <t>42416</t>
  </si>
  <si>
    <t>PAIRE DE BOUCHON CENTRAL OF 2 VANTAUX</t>
  </si>
  <si>
    <t>42417</t>
  </si>
  <si>
    <t>BATTEUSE REVERSIBLE</t>
  </si>
  <si>
    <t>42417/A</t>
  </si>
  <si>
    <t>42418</t>
  </si>
  <si>
    <t>KIT VERROUILLAGE INTEGRE OUVR. ANGLAISE</t>
  </si>
  <si>
    <t>42418/A</t>
  </si>
  <si>
    <t>AXE POUR KIT DE FIXATION</t>
  </si>
  <si>
    <t>42418/B</t>
  </si>
  <si>
    <t>KIT DE FIXATION POUR 42418</t>
  </si>
  <si>
    <t>4243</t>
  </si>
  <si>
    <t>MONTANT INTERMEDIAIRE RENFORCE</t>
  </si>
  <si>
    <t>4244</t>
  </si>
  <si>
    <t>OUVRANT PORTE FEUILLE DROIT</t>
  </si>
  <si>
    <t>42471</t>
  </si>
  <si>
    <t>VERRIN REGLAGE VITRAGE</t>
  </si>
  <si>
    <t>4248</t>
  </si>
  <si>
    <t>4250</t>
  </si>
  <si>
    <t>CAPOT POUR PARCLOSE A VISSER</t>
  </si>
  <si>
    <t>4251</t>
  </si>
  <si>
    <t>PARCLOSE A VISSER VITRAGE SP510</t>
  </si>
  <si>
    <t>4252</t>
  </si>
  <si>
    <t>PARCLOSE A VISSER VITRAGE SP514 - SP615</t>
  </si>
  <si>
    <t>4254</t>
  </si>
  <si>
    <t>OUVRANT DE PORTE A PARCLOSE</t>
  </si>
  <si>
    <t>4270  GRIS</t>
  </si>
  <si>
    <t>4270</t>
  </si>
  <si>
    <t>428</t>
  </si>
  <si>
    <t>DORMANT RENOVATION AVEC RECOUV. PAR L</t>
  </si>
  <si>
    <t>4280</t>
  </si>
  <si>
    <t>4282</t>
  </si>
  <si>
    <t>OUVRANT ETROIT SEMI FIXE FEUILL PORTEFEU</t>
  </si>
  <si>
    <t>4284</t>
  </si>
  <si>
    <t>4285</t>
  </si>
  <si>
    <t>OUVRANT LARGE SEMI FIXE FEUILLURE PORTEF</t>
  </si>
  <si>
    <t>4289</t>
  </si>
  <si>
    <t>4300/A</t>
  </si>
  <si>
    <t>BARRETTE DORMANT TUBULAIRE 41MM</t>
  </si>
  <si>
    <t>4300/B</t>
  </si>
  <si>
    <t>BARRETTE D'OUVRANT COUDEE EN T 37,5MM</t>
  </si>
  <si>
    <t>4300/C</t>
  </si>
  <si>
    <t>BARRETTE D'OUVRANT TUBULAIRE 24,5MM</t>
  </si>
  <si>
    <t>43001</t>
  </si>
  <si>
    <t>JOINT TRAVERSE BASSE LEVAGE</t>
  </si>
  <si>
    <t>43002</t>
  </si>
  <si>
    <t>JOINT MONTANT LATERAL LEVAGE</t>
  </si>
  <si>
    <t>TRAVERSE HAUTE DORMANT LEVAGE</t>
  </si>
  <si>
    <t>4301/A</t>
  </si>
  <si>
    <t>1/2 TRAVERSE HAUTE DORMANT LEVAGE</t>
  </si>
  <si>
    <t>43010</t>
  </si>
  <si>
    <t>KIT CHARIOT 300 KG</t>
  </si>
  <si>
    <t>43011</t>
  </si>
  <si>
    <t>BARRE DE JONCTION LG 1800</t>
  </si>
  <si>
    <t>43012</t>
  </si>
  <si>
    <t>BARRE DE JONCTION  LG 2500</t>
  </si>
  <si>
    <t>43013</t>
  </si>
  <si>
    <t>SERRURE 2 OU 3 PTS HAUTEUR 1920 A 2400MM</t>
  </si>
  <si>
    <t>43014</t>
  </si>
  <si>
    <t>KIT TAMPON D'ETANCHEITE HAUT ET BAS</t>
  </si>
  <si>
    <t>43015</t>
  </si>
  <si>
    <t>EPAISSEUR POUR VANTAUX FACE A FACE</t>
  </si>
  <si>
    <t>43016</t>
  </si>
  <si>
    <t>PIECE DE FIXATION SOUS VANTAIL FIXE</t>
  </si>
  <si>
    <t>43017</t>
  </si>
  <si>
    <t>BUTEE DOUBLE COULISSANT</t>
  </si>
  <si>
    <t>43018</t>
  </si>
  <si>
    <t>BUTEE</t>
  </si>
  <si>
    <t>46018</t>
  </si>
  <si>
    <t>43019</t>
  </si>
  <si>
    <t>BEQUILLE SIMPLE SANS TROU DE CYLINDRE</t>
  </si>
  <si>
    <t>43019 N</t>
  </si>
  <si>
    <t>4302</t>
  </si>
  <si>
    <t>TRAVERSE BASSE DORMANT LEVAGE</t>
  </si>
  <si>
    <t>4302/A</t>
  </si>
  <si>
    <t>1/2 TRAVERSE BASSE DORMANT LEVAGE</t>
  </si>
  <si>
    <t>43020</t>
  </si>
  <si>
    <t>BEQUILLE DOUBLE AVEC TROU DE CYLINDRE</t>
  </si>
  <si>
    <t>43021</t>
  </si>
  <si>
    <t>GABARIT DE POSITIONNEMENT GACHE</t>
  </si>
  <si>
    <t>43022</t>
  </si>
  <si>
    <t>SERRURE 2 POINTS 800 A 1200MM PR LEVAGE</t>
  </si>
  <si>
    <t>43023</t>
  </si>
  <si>
    <t>SERRURE 2 PTS 1170 A 1800MM POUR LEVAGE</t>
  </si>
  <si>
    <t>43024</t>
  </si>
  <si>
    <t>BEQUILLE COURTE POUR LEVAGE</t>
  </si>
  <si>
    <t>43025</t>
  </si>
  <si>
    <t>43027G</t>
  </si>
  <si>
    <t>POIGNEE 20,8 MM PORTE REPLIABLE</t>
  </si>
  <si>
    <t>MONTANT LATERAL DORMANT LEVAGE</t>
  </si>
  <si>
    <t>4303/A</t>
  </si>
  <si>
    <t>1/2 MONTANT LATERAL DORMANT LEVAGE</t>
  </si>
  <si>
    <t>43030</t>
  </si>
  <si>
    <t>43031</t>
  </si>
  <si>
    <t>KIT RALLONGE PR SERRURE SUP A 2400MM</t>
  </si>
  <si>
    <t>43032</t>
  </si>
  <si>
    <t>PIECE DE CALAGE VERTICAL PR VANTAIL FIXE</t>
  </si>
  <si>
    <t>43033D</t>
  </si>
  <si>
    <t>BOUCHON D'OUVRANT ETANCH CENTRAL VTAIL D</t>
  </si>
  <si>
    <t>43033G</t>
  </si>
  <si>
    <t>BOUCHON D'OUVRANT ETANC CENTRALE VTAIL G</t>
  </si>
  <si>
    <t>43034</t>
  </si>
  <si>
    <t>KIT BOUCHON MONTANT D'ACCROCHAGE</t>
  </si>
  <si>
    <t>43035</t>
  </si>
  <si>
    <t>CLAMEAU POUR FIXATION CAPOT 4306</t>
  </si>
  <si>
    <t>43036</t>
  </si>
  <si>
    <t>KIT BOUCHON ETANCHEITE A L'AIR</t>
  </si>
  <si>
    <t>OUVRANT LEVAGE</t>
  </si>
  <si>
    <t>4304/A</t>
  </si>
  <si>
    <t>1/2 OUVRANT EXTERIEUR LEVAGE</t>
  </si>
  <si>
    <t>4304/B</t>
  </si>
  <si>
    <t>1/2 OUVRANT INTERIEUR LEVAGE</t>
  </si>
  <si>
    <t>BATTEMENT RAPPORTE LEVAGE</t>
  </si>
  <si>
    <t>4306</t>
  </si>
  <si>
    <t>CAPOT RAPPORTE LEVAGE</t>
  </si>
  <si>
    <t>ACCROCHE CENTRALE VERTICALE LEVAGE</t>
  </si>
  <si>
    <t>4308</t>
  </si>
  <si>
    <t>431</t>
  </si>
  <si>
    <t>BAVETTE POUR SEUIL</t>
  </si>
  <si>
    <t>S4310 1/2D+1/2G</t>
  </si>
  <si>
    <t>JOUE POUR BAVETTE 431 DROITE ET GAUCHE</t>
  </si>
  <si>
    <t>4310</t>
  </si>
  <si>
    <t>*JOUE POUR BAVETTE 431 DROITE ET GAUCHE</t>
  </si>
  <si>
    <t>4310 1/2D+1/2G</t>
  </si>
  <si>
    <t>S4310</t>
  </si>
  <si>
    <t>4310D</t>
  </si>
  <si>
    <t>*JOUE POUR BAVETTE 431 DROITE</t>
  </si>
  <si>
    <t>4310G</t>
  </si>
  <si>
    <t>*JOUE POUR BAVETTE 431 GAUCHE</t>
  </si>
  <si>
    <t>4311</t>
  </si>
  <si>
    <t>*JOUE BAVETTE 445 D&amp;G SUPPRIME NI342</t>
  </si>
  <si>
    <t>433</t>
  </si>
  <si>
    <t>440</t>
  </si>
  <si>
    <t>*BAVETTE LONG 80 **8018**</t>
  </si>
  <si>
    <t>4400</t>
  </si>
  <si>
    <t>OUVRANT PORTEFEUILLE ETROIT</t>
  </si>
  <si>
    <t>4402</t>
  </si>
  <si>
    <t>DORMANT LISSE</t>
  </si>
  <si>
    <t>4405</t>
  </si>
  <si>
    <t>TRAVERSE ETROITE</t>
  </si>
  <si>
    <t>4409</t>
  </si>
  <si>
    <t>TRAVERSE LARGE</t>
  </si>
  <si>
    <t>4410</t>
  </si>
  <si>
    <t>*OUVRANT PORTEFEUILLE **-&gt;EP**</t>
  </si>
  <si>
    <t>4413</t>
  </si>
  <si>
    <t>4414</t>
  </si>
  <si>
    <t>*OUVRANT PORTEFEUILLE LARGE **-&gt;EP**</t>
  </si>
  <si>
    <t>4415</t>
  </si>
  <si>
    <t>*OUVRANT PORTEF. SEMIFIXE LARGE **-&gt;EP**</t>
  </si>
  <si>
    <t>4418</t>
  </si>
  <si>
    <t>*PARCLOSE LARGEUR 9 MM **4438**</t>
  </si>
  <si>
    <t>442</t>
  </si>
  <si>
    <t>PARECLOSE LARGEUR 10,5</t>
  </si>
  <si>
    <t>4420</t>
  </si>
  <si>
    <t>DORMANT SIMPLE</t>
  </si>
  <si>
    <t>4420C</t>
  </si>
  <si>
    <t>DORMANT SIMPLE C</t>
  </si>
  <si>
    <t>4421</t>
  </si>
  <si>
    <t>DORMANT POUR VOLET</t>
  </si>
  <si>
    <t>DORMANT POUR VOLET                        DORMANT POUR VOLET</t>
  </si>
  <si>
    <t>4428</t>
  </si>
  <si>
    <t>4438</t>
  </si>
  <si>
    <t>PARCLOSE SPECIALE LARGEUR 7MM</t>
  </si>
  <si>
    <t>4451</t>
  </si>
  <si>
    <t>OUVRANT POUR PORTES</t>
  </si>
  <si>
    <t>4464</t>
  </si>
  <si>
    <t>PARCLOSE LARGEUR 5 MM</t>
  </si>
  <si>
    <t>4472</t>
  </si>
  <si>
    <t>MONTANT SEMI-FIXE POUR 2 VANTAUX</t>
  </si>
  <si>
    <t>448</t>
  </si>
  <si>
    <t>MONTANT PORTEE 2600-5400</t>
  </si>
  <si>
    <t>4482</t>
  </si>
  <si>
    <t>*MONTANT SEMI FIXE 2 VANTAUX **-&gt;EP**</t>
  </si>
  <si>
    <t>449</t>
  </si>
  <si>
    <t>DORMANT PRECADRE 100</t>
  </si>
  <si>
    <t>45MILL</t>
  </si>
  <si>
    <t>DELARDEUSE EM BOUT POUR TRAVERSES</t>
  </si>
  <si>
    <t>45MILLK</t>
  </si>
  <si>
    <t>KIT POUR ANGLES VARIABLES</t>
  </si>
  <si>
    <t>45MILLO</t>
  </si>
  <si>
    <t>DELARDEUSE EN BOUT ANGLES VARIABLES</t>
  </si>
  <si>
    <t>45MIL14</t>
  </si>
  <si>
    <t>450</t>
  </si>
  <si>
    <t>DORMANT POUR PORTE SIMPLE ACTION</t>
  </si>
  <si>
    <t>AE6290</t>
  </si>
  <si>
    <t>20948B</t>
  </si>
  <si>
    <t>P38350</t>
  </si>
  <si>
    <t>4500</t>
  </si>
  <si>
    <t>PROFIL POUR GACHE (4540 ET 4541)</t>
  </si>
  <si>
    <t>BATTUE DE PORTE USINEE</t>
  </si>
  <si>
    <t>26975</t>
  </si>
  <si>
    <t>PROFILE PERCE TOUS LES 250 MM</t>
  </si>
  <si>
    <t>4505</t>
  </si>
  <si>
    <t>PROFILE POUR RECONSTITUTION DE FEUILLURE</t>
  </si>
  <si>
    <t>4514</t>
  </si>
  <si>
    <t>*OUVRANT DE PORTE EN Z **4524**</t>
  </si>
  <si>
    <t>OUVRANT DE PORTE EN Z</t>
  </si>
  <si>
    <t>4515</t>
  </si>
  <si>
    <t>*OUVRANT DE PORTE EN T **4525**</t>
  </si>
  <si>
    <t>452</t>
  </si>
  <si>
    <t>DORMANT DE PORTE VA-ET-VIENT</t>
  </si>
  <si>
    <t>4521</t>
  </si>
  <si>
    <t>DORMANT DE PORTE</t>
  </si>
  <si>
    <t>4522</t>
  </si>
  <si>
    <t>DORMANT ETROIT POUR CHASSIS COMPOSE</t>
  </si>
  <si>
    <t>4523</t>
  </si>
  <si>
    <t>PARCLOSE RECONSTITUTION DE FEUILLURE</t>
  </si>
  <si>
    <t>4524</t>
  </si>
  <si>
    <t>4525</t>
  </si>
  <si>
    <t>OUVRANT DE PORTE EN T</t>
  </si>
  <si>
    <t>4526</t>
  </si>
  <si>
    <t>PORTE BROSSE POUR ANTI PINCE DOIGTS</t>
  </si>
  <si>
    <t>4527</t>
  </si>
  <si>
    <t>PROFIL ROND POUR ANTI PINCE DOIGTS</t>
  </si>
  <si>
    <t>4530</t>
  </si>
  <si>
    <t>POIGNEE AILERON HT 350 M/M</t>
  </si>
  <si>
    <t>0414.10/8/50</t>
  </si>
  <si>
    <t>CARTON 50= 0,52/VRAC 250= 0,51</t>
  </si>
  <si>
    <t>45300</t>
  </si>
  <si>
    <t>EQUERRE D'ANGLE A PION EXTERIEUR</t>
  </si>
  <si>
    <t>45301</t>
  </si>
  <si>
    <t>*PAUMELLE DE PORTE 3 LAMES **45331**</t>
  </si>
  <si>
    <t>45303</t>
  </si>
  <si>
    <t>CARRE DE 8 LG95MM</t>
  </si>
  <si>
    <t>45304</t>
  </si>
  <si>
    <t>MATIERE 5079=0,46/M.O.=0,16</t>
  </si>
  <si>
    <t>EQUERRE DE RENFORT D'ANGLE</t>
  </si>
  <si>
    <t>USINAGE 45304</t>
  </si>
  <si>
    <t>USINAGE D'EQUERRE 45304                       80/ BARRE 5079</t>
  </si>
  <si>
    <t>45304/A</t>
  </si>
  <si>
    <t>*USINAGE D'EQUERRE **45304**</t>
  </si>
  <si>
    <t>45305</t>
  </si>
  <si>
    <t>*EQUERRE POUR SEUIL 4505 **45306**</t>
  </si>
  <si>
    <t>45306</t>
  </si>
  <si>
    <t>EQUERRES D &amp; G POUR ASSEMBLAGE SEUIL</t>
  </si>
  <si>
    <t>45307</t>
  </si>
  <si>
    <t>CACHE CYLINDRE EUROPEEN MOULE</t>
  </si>
  <si>
    <t>4531</t>
  </si>
  <si>
    <t>BARETTE CACHE VIS POUR POIGNEE AILERON</t>
  </si>
  <si>
    <t>F6863/9</t>
  </si>
  <si>
    <t>4116 LIRES/GACHE SERR PENE DORM &amp; 1/2 T.</t>
  </si>
  <si>
    <t>45311</t>
  </si>
  <si>
    <t>GACHE POUR SERRURE ELECTRIQUE</t>
  </si>
  <si>
    <t>F6862/9</t>
  </si>
  <si>
    <t>GACHE SERR PENE DORM &amp; 1/2T.</t>
  </si>
  <si>
    <t>45312</t>
  </si>
  <si>
    <t>GACHE POUR SERRURE PENE DORMANT 1/2 TOUR</t>
  </si>
  <si>
    <t>F6867/9</t>
  </si>
  <si>
    <t>GACHE PR SERR.3 PTS</t>
  </si>
  <si>
    <t>45313</t>
  </si>
  <si>
    <t>GACHES PR SERRURE 3 PTS (KIT3)</t>
  </si>
  <si>
    <t>6867/68</t>
  </si>
  <si>
    <t>GACHE "INOX" POUR SERRURE 3 PTS</t>
  </si>
  <si>
    <t>F6868/9</t>
  </si>
  <si>
    <t>GACHE SERR ROUL 3 PTS</t>
  </si>
  <si>
    <t>45314</t>
  </si>
  <si>
    <t>GACHES PR SERRURE A ROULEAU 3 PTS(KIT3)</t>
  </si>
  <si>
    <t>45321</t>
  </si>
  <si>
    <t>*PAUMELLE DE PORTE 3 LAMES NEUTRE</t>
  </si>
  <si>
    <t>45325</t>
  </si>
  <si>
    <t>*PAUMELLE DE PORTE 2 LAMES NEUTRE</t>
  </si>
  <si>
    <t>45345</t>
  </si>
  <si>
    <t>2612</t>
  </si>
  <si>
    <t>PAIRE POIGNEES TUBE DIAM.35, AXE 350</t>
  </si>
  <si>
    <t>4533</t>
  </si>
  <si>
    <t>*PAIRE POIGNEES TUBE DIAM.35, **FIN***</t>
  </si>
  <si>
    <t>4533/A</t>
  </si>
  <si>
    <t>*POIGNEE DIAM 35</t>
  </si>
  <si>
    <t>MANIGLIONE PIEGATO 350 MM      RAL 9010</t>
  </si>
  <si>
    <t>MANIGLIONE PIEGATO 350 MM      NERO</t>
  </si>
  <si>
    <t>MANIGLIONE PIEGATO 350 MM      GREZZO</t>
  </si>
  <si>
    <t>4533/B</t>
  </si>
  <si>
    <t>*PAIRE D ATTACHE POUR POIGNEE DIAM 35</t>
  </si>
  <si>
    <t>264041000000</t>
  </si>
  <si>
    <t>ATTACCO PER MANIGLIONE DOPPI 40/70 MM</t>
  </si>
  <si>
    <t>45330</t>
  </si>
  <si>
    <t>BOUCHONS HT ET BAS PR PORTES 2 VANTAUX</t>
  </si>
  <si>
    <t>5501_05</t>
  </si>
  <si>
    <t>PAUMELLE DE PORTE 3 LAMES</t>
  </si>
  <si>
    <t>5501 05</t>
  </si>
  <si>
    <t>45331</t>
  </si>
  <si>
    <t>PAUMELLE DE PORTE 3 LAMES **SUPP/45337**</t>
  </si>
  <si>
    <t>5501_76</t>
  </si>
  <si>
    <t>5501_32</t>
  </si>
  <si>
    <t>5501_37</t>
  </si>
  <si>
    <t>5501_^^</t>
  </si>
  <si>
    <t>5501.15</t>
  </si>
  <si>
    <t>PAUMELLE 3 LAMES</t>
  </si>
  <si>
    <t>5501_G5</t>
  </si>
  <si>
    <t>5501_65</t>
  </si>
  <si>
    <t>5501.06</t>
  </si>
  <si>
    <t>PAUMELLE 3 LAMES INOX PVD</t>
  </si>
  <si>
    <t>45332</t>
  </si>
  <si>
    <t>KIT CONTRE PLAQUES POUR PAUMELLE 45331</t>
  </si>
  <si>
    <t>55000582_05</t>
  </si>
  <si>
    <t>PAUMELLE DE PORTE 2 LAMES     REMPL REF 45345     TTES FINI</t>
  </si>
  <si>
    <t>5500I 05</t>
  </si>
  <si>
    <t>PAUMELLE DE PORTE 2 LAMES</t>
  </si>
  <si>
    <t>45335</t>
  </si>
  <si>
    <t>45335  2 41</t>
  </si>
  <si>
    <t>PAUMELLE DE PORTE 2 LAMES               45345</t>
  </si>
  <si>
    <t>55000582_76</t>
  </si>
  <si>
    <t>PAUMELLE DE PORTE 2 LAMES  (100 PIECES MINI/FIN.)  TTES FINI</t>
  </si>
  <si>
    <t>5500_76</t>
  </si>
  <si>
    <t>5500I_32</t>
  </si>
  <si>
    <t>PAUMELLE DE PORTE 2 LAMES     REMPL REF.45345     TTES FINI</t>
  </si>
  <si>
    <t>5500_32</t>
  </si>
  <si>
    <t>5500I_23</t>
  </si>
  <si>
    <t>PAUMELLE DE PORTE 2 LAMES     REMPL REF 45345      TTES FINI</t>
  </si>
  <si>
    <t>5500I1_23</t>
  </si>
  <si>
    <t>55000582 41</t>
  </si>
  <si>
    <t>5500_^^</t>
  </si>
  <si>
    <t>5500.15</t>
  </si>
  <si>
    <t>PAUMELLE VELOX TOP</t>
  </si>
  <si>
    <t>5500I_G5</t>
  </si>
  <si>
    <t>5500.06</t>
  </si>
  <si>
    <t>PAUMELLE VELOX TOP INOX PVD</t>
  </si>
  <si>
    <t>VSAY910</t>
  </si>
  <si>
    <t>BOUCHON PR PAUMELLE DE PORTE 45335</t>
  </si>
  <si>
    <t>45336</t>
  </si>
  <si>
    <t>CYLINDRE NICKELE DE 70 MM (30/10/30)</t>
  </si>
  <si>
    <t>45337</t>
  </si>
  <si>
    <t>PAUMELLE 2 LAMES</t>
  </si>
  <si>
    <t>4534</t>
  </si>
  <si>
    <t>VERROU ENCASTRE*</t>
  </si>
  <si>
    <t>VERROU ENCASTRE</t>
  </si>
  <si>
    <t>54111_23</t>
  </si>
  <si>
    <t>TIGE DE CREMONE LONGUEUR 2 METRES</t>
  </si>
  <si>
    <t>45340</t>
  </si>
  <si>
    <t>45340/B</t>
  </si>
  <si>
    <t>ENTRAINEUR MOULE PR CREMONE 1 FOURCHE</t>
  </si>
  <si>
    <t>5411_23</t>
  </si>
  <si>
    <t>RALLONGE DE VERROU (265MM)</t>
  </si>
  <si>
    <t>45342</t>
  </si>
  <si>
    <t>45343</t>
  </si>
  <si>
    <t>KIT FERMETURE SEMI FIXE POUR SERR 1PT</t>
  </si>
  <si>
    <t>5410_Z2</t>
  </si>
  <si>
    <t>VERROU DE 290 MM</t>
  </si>
  <si>
    <t>45343/A</t>
  </si>
  <si>
    <t>45343/B</t>
  </si>
  <si>
    <t>GACHE HAUTE POUR VERROU</t>
  </si>
  <si>
    <t>45344</t>
  </si>
  <si>
    <t>KIT FERMETURE SEMI FIXE POUR SERR 3 PTS</t>
  </si>
  <si>
    <t>5409_Z2</t>
  </si>
  <si>
    <t>VERROU DE 117 MM</t>
  </si>
  <si>
    <t>45344/B</t>
  </si>
  <si>
    <t>55020582_05</t>
  </si>
  <si>
    <t>PAUMELLE DE PORTE 2 LAMES      4,50 EUROS</t>
  </si>
  <si>
    <t>*PAUMELLE DE PORTE 2 LAMES     **45335**</t>
  </si>
  <si>
    <t>5502 76</t>
  </si>
  <si>
    <t>9002_85</t>
  </si>
  <si>
    <t>PAUMELLE DE PORTE 2 LAMES                    4,80 EUROS</t>
  </si>
  <si>
    <t>55020722.32</t>
  </si>
  <si>
    <t>5502_23</t>
  </si>
  <si>
    <t>PAUMELLE DE PORTE 2 LAMES                     4,65 EUROS</t>
  </si>
  <si>
    <t>55020582_41</t>
  </si>
  <si>
    <t>5414C0582_41</t>
  </si>
  <si>
    <t>2 ART.5412 + 1 ART.5413D</t>
  </si>
  <si>
    <t>45346</t>
  </si>
  <si>
    <t>EMBOUTS ET GACHES PR FERMETURE 3 POINTS</t>
  </si>
  <si>
    <t>5413D_Z2</t>
  </si>
  <si>
    <t>GACHE POUR VERROU</t>
  </si>
  <si>
    <t>45347</t>
  </si>
  <si>
    <t>45348</t>
  </si>
  <si>
    <t>EMBOUT DE TRINGLE</t>
  </si>
  <si>
    <t>4535</t>
  </si>
  <si>
    <t>ENJOLIVEUR TETIERE POUR VERROU ENCASTRE*</t>
  </si>
  <si>
    <t>ENJOLIVEUR TETIERE POUR VERROU ENCASTRE</t>
  </si>
  <si>
    <t>205140282 L5</t>
  </si>
  <si>
    <t>BEQUILLE DOUBLE AVEC FIXATION INOX           500 CUMUL A/L/N</t>
  </si>
  <si>
    <t>45356</t>
  </si>
  <si>
    <t>BEQUILLE DOUBLE AVC FIXATION INOX</t>
  </si>
  <si>
    <t>2051_76</t>
  </si>
  <si>
    <t>BEQUILLE DOUBLE RAL.1015</t>
  </si>
  <si>
    <t>205140582_32</t>
  </si>
  <si>
    <t>205140582_37</t>
  </si>
  <si>
    <t>205140582_16</t>
  </si>
  <si>
    <t>BEQUILLE DOUBLE AVEC FIXATION INOX</t>
  </si>
  <si>
    <t>45356/B</t>
  </si>
  <si>
    <t>CARRE DE 7   POUR 45356</t>
  </si>
  <si>
    <t>45358</t>
  </si>
  <si>
    <t>BEQUILLE DOUBLE CARRE SEPA MAROC</t>
  </si>
  <si>
    <t>CYLINDRE EUROPEEN D.E. 60 MM NICKELE</t>
  </si>
  <si>
    <t>4501227</t>
  </si>
  <si>
    <t>CYLINDRE EUROP. D.E. 60 MM NICK. VARIE</t>
  </si>
  <si>
    <t>115452</t>
  </si>
  <si>
    <t>CYL. EUROP. GSA D.E. 60 MM NICK. VARIE</t>
  </si>
  <si>
    <t>1017060</t>
  </si>
  <si>
    <t>CYL.EUROP.D.E.60MM (30X30) NICKELE VARIE</t>
  </si>
  <si>
    <t>4536</t>
  </si>
  <si>
    <t>CYLINDRE EUROPEEN *92536</t>
  </si>
  <si>
    <t>118325</t>
  </si>
  <si>
    <t>CYL. EUROP.D.E.60 MM NICK. SUR N° IDENT.</t>
  </si>
  <si>
    <t>115453</t>
  </si>
  <si>
    <t>CYL.EUROP.GSA D.E. 60 MM NICK.S'ENTROUV.</t>
  </si>
  <si>
    <t>4536IDE</t>
  </si>
  <si>
    <t>CYLINDRE EUROPEEN S'ENTROUVRANT</t>
  </si>
  <si>
    <t>VE3001.60V</t>
  </si>
  <si>
    <t>CYL.A BOUTON 60MM (30+30) S'ENTROUVRANT</t>
  </si>
  <si>
    <t>IMP019061</t>
  </si>
  <si>
    <t>CYL.A BOUTON NICK. 60MM (30B/30) S'ENTR. STD</t>
  </si>
  <si>
    <t>101500</t>
  </si>
  <si>
    <t>CYL.A BOUTON NICK. 60MM 30X30 S'ENTR.STD</t>
  </si>
  <si>
    <t>118332</t>
  </si>
  <si>
    <t>CYL. BOUTON 60MM(30/30)NICK.VARIE STD</t>
  </si>
  <si>
    <t>IMP019060</t>
  </si>
  <si>
    <t>CYL A BOUTON 60MM (30B/30)NICK. VARIE STD</t>
  </si>
  <si>
    <t>101498</t>
  </si>
  <si>
    <t>CYL. A BOUTON NICK.60MM 30X30 VARIE STD</t>
  </si>
  <si>
    <t>4536MOL</t>
  </si>
  <si>
    <t>CYLINDRE EUROPEEN A BOUTON MOLETE</t>
  </si>
  <si>
    <t>MI1266.PEG</t>
  </si>
  <si>
    <t>CYL EUROP 60MM NICK BOUTON MOL INT/CARRE POMPIER EXT</t>
  </si>
  <si>
    <t>COU50314</t>
  </si>
  <si>
    <t>CYL.60MM(30+30)BOUTON MOL.INT/TRIANGLE POMPIER EXT</t>
  </si>
  <si>
    <t>GA121102 (PTT)</t>
  </si>
  <si>
    <t>CYL.EUROP.70MM (35/35) PTT A BOUTON MOLETÉ</t>
  </si>
  <si>
    <t>MI1263CLE.PE</t>
  </si>
  <si>
    <t>CYLINDRE DBLE 60MM TRIANGLE+ CLÉ</t>
  </si>
  <si>
    <t>GA120697 (PTT)</t>
  </si>
  <si>
    <t>CYLINDRE EUROPEEN D.E 72MM (36/36) PTT</t>
  </si>
  <si>
    <t>45363-A</t>
  </si>
  <si>
    <t>EQUERRE POUR SEUIL 463                   200 TTES FINITIONS</t>
  </si>
  <si>
    <t>45363</t>
  </si>
  <si>
    <t>*EQUERRE POUR SEUIL 463  **45306**</t>
  </si>
  <si>
    <t>45363-N</t>
  </si>
  <si>
    <t>9106110582_05</t>
  </si>
  <si>
    <t>CERNIERA PROFILO CLIENTE       ARGENTO</t>
  </si>
  <si>
    <t>4537</t>
  </si>
  <si>
    <t>PAUMELLES F55 REGLABLES</t>
  </si>
  <si>
    <t>9106.11.0582</t>
  </si>
  <si>
    <t>CERNIERA PROFILO CLIENTE       ELOX</t>
  </si>
  <si>
    <t>9106110582_32</t>
  </si>
  <si>
    <t>CERNIERA PROFILO CLIENTE RAL 9010      QTÉ:1000 TTES TEINTES</t>
  </si>
  <si>
    <t>9106110582_23</t>
  </si>
  <si>
    <t>CERNIERA PROFILO CLIENTE NERO         QTÉ: 1000 TTES TEINTES</t>
  </si>
  <si>
    <t>CERNIERA PROFILO CLIENTE       BRONZO</t>
  </si>
  <si>
    <t>9106110582_41</t>
  </si>
  <si>
    <t>CERNIERA PROFILO CLIENTE       GREZZO</t>
  </si>
  <si>
    <t>9106110582_G5</t>
  </si>
  <si>
    <t>CERNIERA PROFILO CLIENTE RAL.9006 (G5)</t>
  </si>
  <si>
    <t>9106110582_G6</t>
  </si>
  <si>
    <t>CERNIERA PROFILO CLIENTE   ARGENTO G6   QTÉ:1000 TTES TEINTE</t>
  </si>
  <si>
    <t>4537B</t>
  </si>
  <si>
    <t>DOUILLES ET BOUCHONS POUR PAUMELLES 4537</t>
  </si>
  <si>
    <t>45370</t>
  </si>
  <si>
    <t>KIT COMPLEMENTAIRE PR PAUMELLE 3 LAMES</t>
  </si>
  <si>
    <t>CUSCINETTO12MM</t>
  </si>
  <si>
    <t>CUSCINETTO DIAMETRO 12 MM</t>
  </si>
  <si>
    <t>45371</t>
  </si>
  <si>
    <t>*BUTEE A BILLE DIAMETRE 12 MM*SUPP*</t>
  </si>
  <si>
    <t>CUSCINETTO 20MM</t>
  </si>
  <si>
    <t>CUSCINETTO DIAMETRO 20 MM</t>
  </si>
  <si>
    <t>45372</t>
  </si>
  <si>
    <t>*BUTEE A BILLE DIAMETRE 20MM  ** FIN **</t>
  </si>
  <si>
    <t>45379</t>
  </si>
  <si>
    <t>EQUERRE A SERTIR 50X10</t>
  </si>
  <si>
    <t>LC8192</t>
  </si>
  <si>
    <t>CREMONE POMPIER C.DS 6857 + TRINGLE 6854</t>
  </si>
  <si>
    <t>093.703+093.708</t>
  </si>
  <si>
    <t>4538</t>
  </si>
  <si>
    <t>CREMONE POMPIER *VOIR 4539</t>
  </si>
  <si>
    <t>LC8192A</t>
  </si>
  <si>
    <t>093.704/093.709</t>
  </si>
  <si>
    <t>0939AY</t>
  </si>
  <si>
    <t>CREMONE POMPIER</t>
  </si>
  <si>
    <t>4538/A</t>
  </si>
  <si>
    <t>ENS BOITIER/GUIDE/GACHE PR CREMO POMPIE</t>
  </si>
  <si>
    <t>2069000</t>
  </si>
  <si>
    <t>BOITIER POUR CREMONE-POMPIER A LEVIER</t>
  </si>
  <si>
    <t>2068000</t>
  </si>
  <si>
    <t>BOITER POUR CREMONE-POMPIER A LEVIER</t>
  </si>
  <si>
    <t>BOITIER + 4 GUIDES POUR CREMONE POMPIER</t>
  </si>
  <si>
    <t>4538/A1</t>
  </si>
  <si>
    <t>BOITIER POUR CREMONE POMPIER</t>
  </si>
  <si>
    <t>4538/A2</t>
  </si>
  <si>
    <t>GUIDE POUR CREMONE POMPIER</t>
  </si>
  <si>
    <t>4538/A3</t>
  </si>
  <si>
    <t>GACHE BASSE POUR CREMONE POMPIER</t>
  </si>
  <si>
    <t>2067020</t>
  </si>
  <si>
    <t>TRINGLE CREMONE-POMPIER LG 2500 MM</t>
  </si>
  <si>
    <t>4538/B</t>
  </si>
  <si>
    <t>TRINGLE ALU PR CREMONE POMPIER</t>
  </si>
  <si>
    <t>2069020</t>
  </si>
  <si>
    <t>IMP070021</t>
  </si>
  <si>
    <t>TRING.P/CREM.P.IMPAR 2.5M NOIR</t>
  </si>
  <si>
    <t>2068020</t>
  </si>
  <si>
    <t>45380</t>
  </si>
  <si>
    <t>KIT FERMETURE 3 POINTS HAUT ET BAS</t>
  </si>
  <si>
    <t>45381</t>
  </si>
  <si>
    <t>KIT FERMETURE APD</t>
  </si>
  <si>
    <t>45381/A</t>
  </si>
  <si>
    <t>SERRURE RENVOI DE TRINGLE AVT SANS PENE</t>
  </si>
  <si>
    <t>4539</t>
  </si>
  <si>
    <t>CREMONE POMPIER A POIGNEE TOURNANTE</t>
  </si>
  <si>
    <t>2067013</t>
  </si>
  <si>
    <t>BOITIER CREMONE-POMPIER PREMONTEE GAUCHE</t>
  </si>
  <si>
    <t>4539/A</t>
  </si>
  <si>
    <t>BOITIER PR CREM.POMP.A POIGNEE A TOURNER</t>
  </si>
  <si>
    <t>2069013</t>
  </si>
  <si>
    <t>IMP068013</t>
  </si>
  <si>
    <t>CREM.POMP.TOURN.IMPAR S/TR.G.NO</t>
  </si>
  <si>
    <t>2068013</t>
  </si>
  <si>
    <t>VEST720A+VET21A</t>
  </si>
  <si>
    <t>CREMONE POMPIER VACHETTE ROTATIVE + TRINGLE</t>
  </si>
  <si>
    <t>VEST720BL+VET21</t>
  </si>
  <si>
    <t>VEST720N+VET21N</t>
  </si>
  <si>
    <t>FP301-A</t>
  </si>
  <si>
    <t>POIGNEE AILERON LG 300 MM POUR PORTE ALU</t>
  </si>
  <si>
    <t>45390</t>
  </si>
  <si>
    <t>POIGNEE AILERON LG 300MM POUR PORTE ALU</t>
  </si>
  <si>
    <t>FP301</t>
  </si>
  <si>
    <t>FP301-L</t>
  </si>
  <si>
    <t>FP301-N</t>
  </si>
  <si>
    <t>BARRE DE POUSSEE L.300 MM</t>
  </si>
  <si>
    <t>45390/A</t>
  </si>
  <si>
    <t>CORP DE BARRE L350MM POUR 45390</t>
  </si>
  <si>
    <t>45390/B</t>
  </si>
  <si>
    <t>TIGE LG 300MM POUR 45390</t>
  </si>
  <si>
    <t>F110-A</t>
  </si>
  <si>
    <t>BARETTE NEUTRE POUR 45390</t>
  </si>
  <si>
    <t>45390N</t>
  </si>
  <si>
    <t>BARRETTE NEUTRE POUR 45390</t>
  </si>
  <si>
    <t>F110-N</t>
  </si>
  <si>
    <t>FP310-A</t>
  </si>
  <si>
    <t>BARETTE POUSSER HORIZONTALE POUR 45390</t>
  </si>
  <si>
    <t>45390PH</t>
  </si>
  <si>
    <t>BARRETTE POUSSER HORIZONTALE POUR 45390</t>
  </si>
  <si>
    <t>FP308-A</t>
  </si>
  <si>
    <t>BARETTE POUSSER VERTICALE POUR 45390</t>
  </si>
  <si>
    <t>45390PV</t>
  </si>
  <si>
    <t>BARRETTE POUSSER VERTICALE POUR 45390</t>
  </si>
  <si>
    <t>FP309-A</t>
  </si>
  <si>
    <t>BARETTE TIRER HORIZONTALE POUR 45390</t>
  </si>
  <si>
    <t>45390TH</t>
  </si>
  <si>
    <t>BARRETTE TIRER HORIZONTALE POUR 45390</t>
  </si>
  <si>
    <t>FP306</t>
  </si>
  <si>
    <t>BARETTE TIRER VERTICALE POUR 45390</t>
  </si>
  <si>
    <t>45390TV</t>
  </si>
  <si>
    <t>BARRETTE TIRER VERTICALE POUR 45390</t>
  </si>
  <si>
    <t>FP302-A</t>
  </si>
  <si>
    <t>POIGNEE AILERON LG 1000 MM POUR PORTE ALU</t>
  </si>
  <si>
    <t>45391</t>
  </si>
  <si>
    <t>POIGNEE AILERON LG 1000MM POUR PORTE ALU</t>
  </si>
  <si>
    <t>FP302</t>
  </si>
  <si>
    <t>FP302-L</t>
  </si>
  <si>
    <t>FP302-N</t>
  </si>
  <si>
    <t>FP302-O</t>
  </si>
  <si>
    <t>P.A 1000 /ENTRETOISE NOIRE/SURLONGUEUR 40</t>
  </si>
  <si>
    <t>FP303</t>
  </si>
  <si>
    <t>POIGNEE AILERON LG 2010 MM POUR PORTE ALU</t>
  </si>
  <si>
    <t>45392</t>
  </si>
  <si>
    <t>POIGNEE AILERON LG2010 POUR PORTE ALU</t>
  </si>
  <si>
    <t>P.A 2010 /ENTRETOISE NOIRE/SURLONGUEUR 40</t>
  </si>
  <si>
    <t>BARETTE NEUTRE LG 2010 MM POUR 45391/45392</t>
  </si>
  <si>
    <t>45392N</t>
  </si>
  <si>
    <t>BARETTE NEUTRE LG 2010 POUR 45391 45392</t>
  </si>
  <si>
    <t>FP305-A</t>
  </si>
  <si>
    <t>POIGNEE AILERON 340 MM POUR PORTE VERRE</t>
  </si>
  <si>
    <t>45393</t>
  </si>
  <si>
    <t>PAIRE POIGNEE AILERON 340MM PR POR.VERRE</t>
  </si>
  <si>
    <t>FP305</t>
  </si>
  <si>
    <t>FP305-L</t>
  </si>
  <si>
    <t>FP305-N</t>
  </si>
  <si>
    <t>FP305-O</t>
  </si>
  <si>
    <t>F100-G1</t>
  </si>
  <si>
    <t>BOUCHON POIGNEE 45390 D&amp;G</t>
  </si>
  <si>
    <t>45394</t>
  </si>
  <si>
    <t>45395</t>
  </si>
  <si>
    <t>*KIT FIX POIGNEE VERTICALE     **55564**</t>
  </si>
  <si>
    <t>KIT DE FIXATION POUR POIGNEE VERTICALE</t>
  </si>
  <si>
    <t>454</t>
  </si>
  <si>
    <t>BATTUE POUR SEMI-FIXE</t>
  </si>
  <si>
    <t>454    GE</t>
  </si>
  <si>
    <t>SFP314-A</t>
  </si>
  <si>
    <t>GACHE DE SERRURE SERIE 450</t>
  </si>
  <si>
    <t>4540</t>
  </si>
  <si>
    <t>SFP314-L</t>
  </si>
  <si>
    <t>SFP314-N</t>
  </si>
  <si>
    <t>SFP314</t>
  </si>
  <si>
    <t>4540/A</t>
  </si>
  <si>
    <t>SFP315-A</t>
  </si>
  <si>
    <t>GACHE DE SERRURE 3 POINTS SERIE 450</t>
  </si>
  <si>
    <t>4541</t>
  </si>
  <si>
    <t>SFP315-L</t>
  </si>
  <si>
    <t>SFP315-N</t>
  </si>
  <si>
    <t>SFP315</t>
  </si>
  <si>
    <t>4541/A</t>
  </si>
  <si>
    <t>45410</t>
  </si>
  <si>
    <t>GACHE POUR SERRURE DE TRAVERSE</t>
  </si>
  <si>
    <t>45411</t>
  </si>
  <si>
    <t>*BEQUILLE DOUBLE PVC NOIR *SUPPRIME*</t>
  </si>
  <si>
    <t>45411/A</t>
  </si>
  <si>
    <t>45411/B</t>
  </si>
  <si>
    <t>*VISSERIE PR 45411(4XM5X16F)*SUPPRIME*</t>
  </si>
  <si>
    <t>45412</t>
  </si>
  <si>
    <t>CYLINDRE DE 45MM             *SUP/92535*</t>
  </si>
  <si>
    <t>SFP320-A</t>
  </si>
  <si>
    <t>GACHE PORTE V&amp;V . ANTI PINCE-DOIGT</t>
  </si>
  <si>
    <t>4542</t>
  </si>
  <si>
    <t>GACHE PORTE V&amp;V - ANTI PINCE-DOIGT</t>
  </si>
  <si>
    <t>SFP320-L</t>
  </si>
  <si>
    <t>GACHE PORTE V&amp;V. ANTI PINCE-DOIGT</t>
  </si>
  <si>
    <t>SFP320-N</t>
  </si>
  <si>
    <t>SFP320</t>
  </si>
  <si>
    <t>4542/A</t>
  </si>
  <si>
    <t>F3715A</t>
  </si>
  <si>
    <t>VERROU TITAN A PLAQUER LG 220 MM (FAPIM)</t>
  </si>
  <si>
    <t>37150582_05</t>
  </si>
  <si>
    <t>VERROU DE PORTE A PLAQUER LG 220 MM</t>
  </si>
  <si>
    <t>4543</t>
  </si>
  <si>
    <t>3715_76</t>
  </si>
  <si>
    <t>3715.32</t>
  </si>
  <si>
    <t>VERROU TITAN A PLAQUER LG 220 MM  (FAPIM)</t>
  </si>
  <si>
    <t>3715_32</t>
  </si>
  <si>
    <t>VERROU DE PORTE A PLAQUER LG 220 MM        QTES CUMULEES 200</t>
  </si>
  <si>
    <t>F3715N</t>
  </si>
  <si>
    <t>3715_23</t>
  </si>
  <si>
    <t>VERROU DE PORTE APLAQUER LG 220 MM</t>
  </si>
  <si>
    <t>3715_^^</t>
  </si>
  <si>
    <t>VERREOU DE PORTE A PLAQUER LG 220 MM</t>
  </si>
  <si>
    <t>3715_G5</t>
  </si>
  <si>
    <t>3733.41.000000</t>
  </si>
  <si>
    <t>GACHE HAUTE DE VERROU 4543</t>
  </si>
  <si>
    <t>3733_Z5</t>
  </si>
  <si>
    <t>45431</t>
  </si>
  <si>
    <t>3734.41.000000</t>
  </si>
  <si>
    <t>GACHE BASSE POUR VERROU 4543</t>
  </si>
  <si>
    <t>3734_00</t>
  </si>
  <si>
    <t>45432</t>
  </si>
  <si>
    <t>GACHE BASSE POUR VERROU</t>
  </si>
  <si>
    <t>45433</t>
  </si>
  <si>
    <t>GACHE BASSE ENCASTREE POUR VERROU</t>
  </si>
  <si>
    <t>45434</t>
  </si>
  <si>
    <t>45434/A</t>
  </si>
  <si>
    <t>GACHE ALU COMPOSANT LA 45434</t>
  </si>
  <si>
    <t>F3716A</t>
  </si>
  <si>
    <t>VERROU DE PORTE A PLAQUER LG 450 MM</t>
  </si>
  <si>
    <t>4544</t>
  </si>
  <si>
    <t>F3716B</t>
  </si>
  <si>
    <t>3716_32</t>
  </si>
  <si>
    <t>VERROU TITAN LG 450 MM</t>
  </si>
  <si>
    <t>FA3716N</t>
  </si>
  <si>
    <t>3716_23</t>
  </si>
  <si>
    <t>3716_^^</t>
  </si>
  <si>
    <t>3716_G5</t>
  </si>
  <si>
    <t>3718_05</t>
  </si>
  <si>
    <t>VERROU 450 MM AVEC GACHE DE SERRURE</t>
  </si>
  <si>
    <t>4545</t>
  </si>
  <si>
    <t>VERROU AVEC GACHE DE SERRURE INCORPOREE</t>
  </si>
  <si>
    <t>3718_32</t>
  </si>
  <si>
    <t>3718_37</t>
  </si>
  <si>
    <t>205340582_G6</t>
  </si>
  <si>
    <t>BEQUILLE DOUBLE + FIXATION</t>
  </si>
  <si>
    <t>45456</t>
  </si>
  <si>
    <t>205340582_32</t>
  </si>
  <si>
    <t>BEQUILLE DOUBLE + FIXATION            (MINI CDE 500/FIN 200)</t>
  </si>
  <si>
    <t>2053I_32</t>
  </si>
  <si>
    <t>205340582_37</t>
  </si>
  <si>
    <t>2053I_37</t>
  </si>
  <si>
    <t>205340582_G5</t>
  </si>
  <si>
    <t>2053I_G5</t>
  </si>
  <si>
    <t>2053I_MV</t>
  </si>
  <si>
    <t>2101A_Z5</t>
  </si>
  <si>
    <t>CARRÉ DE 8 MM DROIT LONGUEUR 150 MM</t>
  </si>
  <si>
    <t>4546</t>
  </si>
  <si>
    <t>0372303200000</t>
  </si>
  <si>
    <t>VERROU ATLAS 250 MM</t>
  </si>
  <si>
    <t>45461</t>
  </si>
  <si>
    <t>GACHE HAUTE POUR VERROU 4546</t>
  </si>
  <si>
    <t>3736_00</t>
  </si>
  <si>
    <t>GACHE INOX POUR VERROU 4546</t>
  </si>
  <si>
    <t>45462</t>
  </si>
  <si>
    <t>GACHE BASSE POUR VERROU 4546</t>
  </si>
  <si>
    <t>104095+104096</t>
  </si>
  <si>
    <t>PIVOT HAUT COUDE MOD.DB COMB.A + ENJOLIVEUR MOD.DB</t>
  </si>
  <si>
    <t>45465</t>
  </si>
  <si>
    <t>PIVOT HAUT SIMPLE ACTION *FIN*</t>
  </si>
  <si>
    <t>D7411K56</t>
  </si>
  <si>
    <t>PIVOT SUPERIEUR SIMPLE ACTION A VISSER</t>
  </si>
  <si>
    <t>PRO56034</t>
  </si>
  <si>
    <t>PIVOT DU HAUT SIMPLE ACTION</t>
  </si>
  <si>
    <t>PRO56114</t>
  </si>
  <si>
    <t>BRAS DU BAS A VISSER SIMPLE ACTION REVERSIBLE D/G</t>
  </si>
  <si>
    <t>104088D+104090D</t>
  </si>
  <si>
    <t>BRAS BAS COUDE MOD.DB AXE PLAT + ENJOLIVEUR MOD.DB DROITE</t>
  </si>
  <si>
    <t>45466D</t>
  </si>
  <si>
    <t>PIVOT BAS SIMPLE ACTION PR PORTE *FIN*</t>
  </si>
  <si>
    <t>D7411/46 OU 56</t>
  </si>
  <si>
    <t>BRAS DU BAS SIMPLE ACTION MOD.46 OU 56</t>
  </si>
  <si>
    <t>104088G+104090G</t>
  </si>
  <si>
    <t>BRAS BAS COUDE MOD.DB AXE PLAT + ENJOLIVEUR MOD.DB GAUCHE</t>
  </si>
  <si>
    <t>45466G</t>
  </si>
  <si>
    <t>45471</t>
  </si>
  <si>
    <t>VERRIN REGLAGE VITRAGE PR OUV PORTEFEUIL</t>
  </si>
  <si>
    <t>45472</t>
  </si>
  <si>
    <t>EQUERRE POUR SEUIL 4582 ET 4577</t>
  </si>
  <si>
    <t>45472D</t>
  </si>
  <si>
    <t>EQUERRE DROITE POUR 45472</t>
  </si>
  <si>
    <t>45472G</t>
  </si>
  <si>
    <t>EQUERRE GAUCHE POUR 45472</t>
  </si>
  <si>
    <t>4548</t>
  </si>
  <si>
    <t>PROFIL POUR EQUERRE 52027 H=14,5 MM</t>
  </si>
  <si>
    <t>4550</t>
  </si>
  <si>
    <t>4550/A</t>
  </si>
  <si>
    <t>*1/2 PROFIL INT DORMANT PORTE **4550/C**</t>
  </si>
  <si>
    <t>4550/B</t>
  </si>
  <si>
    <t>DEMI PROFILE INT DORMANT DE PORTE</t>
  </si>
  <si>
    <t>4550/C</t>
  </si>
  <si>
    <t>DEMI PROFIL EXT DORMANT DE PORTE</t>
  </si>
  <si>
    <t>45501</t>
  </si>
  <si>
    <t>JOINT ANTI PINCE DOIGT</t>
  </si>
  <si>
    <t>4551</t>
  </si>
  <si>
    <t>DORMANT DE PORTE ETROIT</t>
  </si>
  <si>
    <t>4551/A</t>
  </si>
  <si>
    <t>DEMI PROFIL EXT DORMANT ETROIT</t>
  </si>
  <si>
    <t>4551/B</t>
  </si>
  <si>
    <t>DEMI PROFIL INT DORMANT ETROIT</t>
  </si>
  <si>
    <t>45510</t>
  </si>
  <si>
    <t>45511</t>
  </si>
  <si>
    <t>JOINT BOUCLIER</t>
  </si>
  <si>
    <t>45512</t>
  </si>
  <si>
    <t>MOUSSE PVC EXPANSEE   LG 2,20M</t>
  </si>
  <si>
    <t>45513</t>
  </si>
  <si>
    <t>MOUSSE PVC EN FOND DE FEUILLURE</t>
  </si>
  <si>
    <t>4553</t>
  </si>
  <si>
    <t>PROFIL INTEGRATION PORTE OUVRANT INTER</t>
  </si>
  <si>
    <t>4553/A</t>
  </si>
  <si>
    <t>DEMI PROF EXT PROF INTEGR PORTE OUV INT</t>
  </si>
  <si>
    <t>4553/B</t>
  </si>
  <si>
    <t>DEMI PROF INT PROF INTEG PORTE OUVR INT</t>
  </si>
  <si>
    <t>4554</t>
  </si>
  <si>
    <t>OUVRANT EN Z POUR PORTE</t>
  </si>
  <si>
    <t>4554/A</t>
  </si>
  <si>
    <t>DEMI PROFILE EXT OUVRANT EN Z</t>
  </si>
  <si>
    <t>4554/B</t>
  </si>
  <si>
    <t>DEMI PROFILE INT OUVRANT EN Z</t>
  </si>
  <si>
    <t>4555</t>
  </si>
  <si>
    <t>OUVRANT EN T POUR PORTE</t>
  </si>
  <si>
    <t>4555/A</t>
  </si>
  <si>
    <t>DEMI PROFILE EXT OUVRANT EN T</t>
  </si>
  <si>
    <t>4555/B</t>
  </si>
  <si>
    <t>DEMI PROFILE INT OUVRANT EN T</t>
  </si>
  <si>
    <t>4556</t>
  </si>
  <si>
    <t>JOINT DE FEUILLURE **451</t>
  </si>
  <si>
    <t>45564</t>
  </si>
  <si>
    <t>*KIT DE FIXATION POIGNEE **55564**</t>
  </si>
  <si>
    <t>KIT DE FIXATION PR POIGNEE VERTICALE</t>
  </si>
  <si>
    <t>4557</t>
  </si>
  <si>
    <t>PROFIL INTEGRATION PORTE OUVRANT EXTERI</t>
  </si>
  <si>
    <t>M</t>
  </si>
  <si>
    <t>4557/A</t>
  </si>
  <si>
    <t>DEMI PROF EXT PROF INTEGR PORTE OUV EXT</t>
  </si>
  <si>
    <t>4557/B</t>
  </si>
  <si>
    <t>DEMI PROF INT PROF INTEGR PORTE OUV EXT</t>
  </si>
  <si>
    <t>4558</t>
  </si>
  <si>
    <t>OUVRANT LARGE EN Z</t>
  </si>
  <si>
    <t>4558/A</t>
  </si>
  <si>
    <t>DEMI PROFIL EXT OUVR LARGE EN Z</t>
  </si>
  <si>
    <t>4558/B</t>
  </si>
  <si>
    <t>DEMI PROFIL INT OUVR LARGE EN Z</t>
  </si>
  <si>
    <t>4559</t>
  </si>
  <si>
    <t>OUVRANT LARGE EN T</t>
  </si>
  <si>
    <t>4559/A</t>
  </si>
  <si>
    <t>DEMI PROFIL EXT OUVR LARGE EN T</t>
  </si>
  <si>
    <t>4559/B</t>
  </si>
  <si>
    <t>DEMI PROFIL INT OUVR LARGE EN T</t>
  </si>
  <si>
    <t>45590</t>
  </si>
  <si>
    <t>EQUERRE A SERTIR ET GOUPILLER</t>
  </si>
  <si>
    <t>EQUERRE A SERTIR ET A GOUPILLER</t>
  </si>
  <si>
    <t>45590P</t>
  </si>
  <si>
    <t>EQUERRE 45590 USINÉE (POUR PORTE S.5200)</t>
  </si>
  <si>
    <t>USINAGE 45590P</t>
  </si>
  <si>
    <t>USINAGE SUR EQUERRE 45590 =&gt; 45590P</t>
  </si>
  <si>
    <t>0093.X/400B</t>
  </si>
  <si>
    <t>GOUPILLE POUR EQUERRE 45590</t>
  </si>
  <si>
    <t>45591</t>
  </si>
  <si>
    <t>45592</t>
  </si>
  <si>
    <t>POINTEAU POUR MISE EN PLACE GOUP 45591</t>
  </si>
  <si>
    <t>45593</t>
  </si>
  <si>
    <t>EQUERRE POUR SUPPORT PIVOT APD</t>
  </si>
  <si>
    <t>45594</t>
  </si>
  <si>
    <t>CACHE USINAGE ANTI PINCE DOIGTS</t>
  </si>
  <si>
    <t>CACHE USINAGE  APD</t>
  </si>
  <si>
    <t>45594/A</t>
  </si>
  <si>
    <t>CAPOT CACHE USINAGE APD</t>
  </si>
  <si>
    <t>45594/B</t>
  </si>
  <si>
    <t>FIXATION CAPOT CACHE USINAGE</t>
  </si>
  <si>
    <t>45595</t>
  </si>
  <si>
    <t>BOUCHON USINAGE  APD</t>
  </si>
  <si>
    <t>45595P</t>
  </si>
  <si>
    <t>PLAQUE ALU PORTE-BROSSE AVEC BROSSE PRÊTE A MONTER POUR APD</t>
  </si>
  <si>
    <t>7000V_05</t>
  </si>
  <si>
    <t>PAUMELLES 2 LAMES APPLIQUE REGLABLE 3D</t>
  </si>
  <si>
    <t>45596</t>
  </si>
  <si>
    <t>PAUMELLE 2 LAMES APPLIQUE REGLABLE 3D</t>
  </si>
  <si>
    <t>7000VI_32</t>
  </si>
  <si>
    <t>7000VI_37</t>
  </si>
  <si>
    <t>7000V_15</t>
  </si>
  <si>
    <t>7000VI_G5</t>
  </si>
  <si>
    <t>7000V_06</t>
  </si>
  <si>
    <t>7000V_G6</t>
  </si>
  <si>
    <t>45596/A</t>
  </si>
  <si>
    <t>PAUMELLE 2 LAMES APPLIQUE REGL 3D (VRAC)</t>
  </si>
  <si>
    <t>DOUILLE SUPER.NYLON PAUMELLE LOIRA</t>
  </si>
  <si>
    <t>6604A_Z5</t>
  </si>
  <si>
    <t>KIT FIX.  L=60 PAUMELLE 2 LAMES (KIT = 4 VIS) CND</t>
  </si>
  <si>
    <t>45597</t>
  </si>
  <si>
    <t>KIT FIXATION L=60 PAUMELLE 2 LAMES</t>
  </si>
  <si>
    <t>6604I_Z5</t>
  </si>
  <si>
    <t>VIS FIXATION L=60 PAUMELLE 2 LAMES (COND.INDUST. PAR 100)</t>
  </si>
  <si>
    <t>45598</t>
  </si>
  <si>
    <t>PAUMELLE 3 LAMES APPLIQUE REGLABLE 3D</t>
  </si>
  <si>
    <t>45598/A</t>
  </si>
  <si>
    <t>PAUMELLE 3 LAMES APPL.REGLABLE 3D (VRAC)</t>
  </si>
  <si>
    <t>45599</t>
  </si>
  <si>
    <t>KIT FIXATION L=60 PAUMELLE 3 LAMES</t>
  </si>
  <si>
    <t>MASTER 2452</t>
  </si>
  <si>
    <t>BEQUILLE DOUBLE AVEC CARRE DE 8 MM</t>
  </si>
  <si>
    <t>4560</t>
  </si>
  <si>
    <t>BEQUILLE DOUBLE AVEC CARRE * VOIR 53318*</t>
  </si>
  <si>
    <t>4560/A</t>
  </si>
  <si>
    <t>45603</t>
  </si>
  <si>
    <t>PASSAGE DE CABLE ENCASTRE</t>
  </si>
  <si>
    <t>45604</t>
  </si>
  <si>
    <t>PAIRE D'EMBOUT POUR REJET D'EAU 4568</t>
  </si>
  <si>
    <t>45605</t>
  </si>
  <si>
    <t>SERRURE 3 POINTS A RELEVAGE</t>
  </si>
  <si>
    <t>45606</t>
  </si>
  <si>
    <t>GACHES POUR SERRURE 3 POINTS A RELEVAGE</t>
  </si>
  <si>
    <t>45607</t>
  </si>
  <si>
    <t>SERRURE 3 POINTS CLASSIQUE</t>
  </si>
  <si>
    <t>45607/1</t>
  </si>
  <si>
    <t>45608</t>
  </si>
  <si>
    <t>GACHES POUR SERRURE 3 POINTS CLASSIQUE</t>
  </si>
  <si>
    <t>MASTER 2451</t>
  </si>
  <si>
    <t>BEQUILLE SIMPLE AVEC CARRE DE 8 MM</t>
  </si>
  <si>
    <t>4561</t>
  </si>
  <si>
    <t>BEQUILLE SIMPLE AVEC CARRE DE 8MM + VIS</t>
  </si>
  <si>
    <t>4561/A</t>
  </si>
  <si>
    <t>BEQUILLE SIMPLE AVEC CARRE 8 MM</t>
  </si>
  <si>
    <t>4563</t>
  </si>
  <si>
    <t>BEQUILLE DOUBLE ECONOMIQUE + CARRE + VIS</t>
  </si>
  <si>
    <t>4563/A</t>
  </si>
  <si>
    <t>BEQUILLE DOUBLE ECONOMIQUE + CARRE 8MM</t>
  </si>
  <si>
    <t>4564</t>
  </si>
  <si>
    <t>BEQUILLE SIMPLE ECO + CARRE 8MM + VIS</t>
  </si>
  <si>
    <t>4564/A</t>
  </si>
  <si>
    <t>*BEQUILLE SIMPLE ECONOMIQUE + CARRE 8MM</t>
  </si>
  <si>
    <t>4567</t>
  </si>
  <si>
    <t>PROFILE BAS DE PORTE</t>
  </si>
  <si>
    <t>4568</t>
  </si>
  <si>
    <t>REJET D'EAU A CLIPPER</t>
  </si>
  <si>
    <t>4571</t>
  </si>
  <si>
    <t>DORMANT DE PORTE GRAND TRAFIC</t>
  </si>
  <si>
    <t>4572</t>
  </si>
  <si>
    <t>*SEUIL DE PORTE VDS **4582**</t>
  </si>
  <si>
    <t>4573</t>
  </si>
  <si>
    <t>OUVRANT PORTE FEUILLURE PORTEFEUILLE</t>
  </si>
  <si>
    <t>4574</t>
  </si>
  <si>
    <t>OUVRANT DE PORTE Z GRAND TRAFIC</t>
  </si>
  <si>
    <t>4575</t>
  </si>
  <si>
    <t>OUVRANT DE PORTE T GRAND TRAFIC</t>
  </si>
  <si>
    <t>4577</t>
  </si>
  <si>
    <t>SEUIL DE PORTE EN PENTE</t>
  </si>
  <si>
    <t>4581</t>
  </si>
  <si>
    <t>DORMANT DE PORTE RENFORCE EXPORT</t>
  </si>
  <si>
    <t>4582</t>
  </si>
  <si>
    <t>SEUIL DE PORTE</t>
  </si>
  <si>
    <t>4583</t>
  </si>
  <si>
    <t>SEUIL DE PORTE LARGE</t>
  </si>
  <si>
    <t>4584</t>
  </si>
  <si>
    <t>OUVRANT DE PORTE Z RENFORCE EXPORT</t>
  </si>
  <si>
    <t>4585</t>
  </si>
  <si>
    <t>OUVRANT DE PORTE T RENFORCE EXPORT</t>
  </si>
  <si>
    <t>4587</t>
  </si>
  <si>
    <t>PORTE BROSSE POUR PORTE</t>
  </si>
  <si>
    <t>461</t>
  </si>
  <si>
    <t>RAIL DE GUIDAGE BAS U DE 20 X 20 X 2</t>
  </si>
  <si>
    <t>U ALU 20X20X2</t>
  </si>
  <si>
    <t>"U" ALU 20 X 20 X 20 X 2</t>
  </si>
  <si>
    <t>463</t>
  </si>
  <si>
    <t>SEUIL DE PORTE D'ENTREE</t>
  </si>
  <si>
    <t>465</t>
  </si>
  <si>
    <t>RAIL ALU POUR PORTE REPLIABLE SUSPENDUE</t>
  </si>
  <si>
    <t>466</t>
  </si>
  <si>
    <t>SEUIL PORTE D'ENTREE</t>
  </si>
  <si>
    <t>469</t>
  </si>
  <si>
    <t>REJET D'EAU AVEC BROSSE</t>
  </si>
  <si>
    <t>4700</t>
  </si>
  <si>
    <t>DORMANT PORTE AVEC BATTEMENT</t>
  </si>
  <si>
    <t>4700/A</t>
  </si>
  <si>
    <t>1/2 DORMANT EXT PORTE BR</t>
  </si>
  <si>
    <t>4700/B</t>
  </si>
  <si>
    <t>1/2 DORMANT INT PORTE BR</t>
  </si>
  <si>
    <t>4700/I</t>
  </si>
  <si>
    <t>BARRETTE SPECIALE 26MM + GORGE 10X14</t>
  </si>
  <si>
    <t>4700/J</t>
  </si>
  <si>
    <t>BARRETTE SPECIALE AEB 32MM AVEC CAPOT</t>
  </si>
  <si>
    <t>47004</t>
  </si>
  <si>
    <t>BOUCHON DE BATTUE</t>
  </si>
  <si>
    <t>47007</t>
  </si>
  <si>
    <t>*BEQUILLE DBLE AVC KIT FIX **REMP45356**</t>
  </si>
  <si>
    <t>47007/A</t>
  </si>
  <si>
    <t>*BEQUILLE SIMPLE DE PORTE</t>
  </si>
  <si>
    <t>47007/B</t>
  </si>
  <si>
    <t>*KIT DE FIXATION POUR BEQUILLES</t>
  </si>
  <si>
    <t>47008</t>
  </si>
  <si>
    <t>BEQUILLE PLATE POUR PORTE AVEC VR</t>
  </si>
  <si>
    <t>47009</t>
  </si>
  <si>
    <t>VERROU COURT SEMI FIXE</t>
  </si>
  <si>
    <t>47010</t>
  </si>
  <si>
    <t>VERROU RALLONGE SEMI FIXE</t>
  </si>
  <si>
    <t>47011</t>
  </si>
  <si>
    <t>GACHE HAUTE POUR VERROU SEMI FIXE</t>
  </si>
  <si>
    <t>47012</t>
  </si>
  <si>
    <t>GACHE BASSE POUR VERROU SEMI FIXE</t>
  </si>
  <si>
    <t>47013</t>
  </si>
  <si>
    <t>EQUERRES D'ASSEMBLAGE SEUIL PL (NOIR)</t>
  </si>
  <si>
    <t>47014</t>
  </si>
  <si>
    <t>KIT BOUCHONS SEMI FIXE PORTE 2 VTX PL</t>
  </si>
  <si>
    <t>47015</t>
  </si>
  <si>
    <t>47016</t>
  </si>
  <si>
    <t>GACHE TETIERE FIL. SERR 3 PTS A RELEVAGE</t>
  </si>
  <si>
    <t>47017</t>
  </si>
  <si>
    <t>SERRURE 3 POINTS A ENGRENAGE</t>
  </si>
  <si>
    <t>47018</t>
  </si>
  <si>
    <t>GACHE TETIERE FIL. SERR 3 PTS ENGRENAGE</t>
  </si>
  <si>
    <t>47019</t>
  </si>
  <si>
    <t>PLAQUE DE PROTECTION GORGE 10X14</t>
  </si>
  <si>
    <t>4702</t>
  </si>
  <si>
    <t>OUVRANT PORTE BR</t>
  </si>
  <si>
    <t>4702/A</t>
  </si>
  <si>
    <t>1/2 OUVRANT EXT PORTE BR</t>
  </si>
  <si>
    <t>4702/B</t>
  </si>
  <si>
    <t>1/2 OUVRANT INT PORTE BR</t>
  </si>
  <si>
    <t>47020</t>
  </si>
  <si>
    <t>ROULEAU POUR SERRURE A ENGRENAGE</t>
  </si>
  <si>
    <t>47021</t>
  </si>
  <si>
    <t>*PAUMELLE A CLAMER EN APPLIQUE 2 LAMES</t>
  </si>
  <si>
    <t>47022</t>
  </si>
  <si>
    <t>PAUMELLE A CLAMER 2 LAMES PORTE PL</t>
  </si>
  <si>
    <t>47022SA</t>
  </si>
  <si>
    <t>KIT SAV PAUMELLE A CLAMER 2L</t>
  </si>
  <si>
    <t>47023</t>
  </si>
  <si>
    <t>PAUMELLE A CLAMER 3 LAMES POUR PL</t>
  </si>
  <si>
    <t>47023SA</t>
  </si>
  <si>
    <t>KIT SAV PAUMELLE A CLAMER 3L</t>
  </si>
  <si>
    <t>47024</t>
  </si>
  <si>
    <t>PAUMELLE EN APPLIQUE 2 LAMES PORTE PL</t>
  </si>
  <si>
    <t>47024SA</t>
  </si>
  <si>
    <t>KIT SAV PAUMELLE APPLIQUE 2L</t>
  </si>
  <si>
    <t>47025</t>
  </si>
  <si>
    <t>KIT FIXATION PAUMELLE APPLIQUE 2 LAMES</t>
  </si>
  <si>
    <t>47026</t>
  </si>
  <si>
    <t>PAUMELLE EN APPLIQUE 3 LAMES PORTE PL</t>
  </si>
  <si>
    <t>47026SA</t>
  </si>
  <si>
    <t>KIT SAV PAUMELLE APPLIQUE 3L</t>
  </si>
  <si>
    <t>47027</t>
  </si>
  <si>
    <t>KIT FIXATION PAUMELLE APPLIQUE 3 LAMES</t>
  </si>
  <si>
    <t>47028</t>
  </si>
  <si>
    <t>DOUILLES DE CENTRAGE POUR PAUMELLE</t>
  </si>
  <si>
    <t>47029</t>
  </si>
  <si>
    <t>BEQUILLE DOUBLE (FIX INOX ET CARRE 150)</t>
  </si>
  <si>
    <t>47029/B</t>
  </si>
  <si>
    <t>CARRE DE 8 POUR 47029</t>
  </si>
  <si>
    <t>*SEUIL PORTE BR</t>
  </si>
  <si>
    <t>4703/A</t>
  </si>
  <si>
    <t>1/2 SEUIL EXT PORTE BR</t>
  </si>
  <si>
    <t>4703/B</t>
  </si>
  <si>
    <t>*1/2 SEUIL INT PORTE BR</t>
  </si>
  <si>
    <t>47030</t>
  </si>
  <si>
    <t>KIT PAUMELLE PORTE REPLIABLE</t>
  </si>
  <si>
    <t>47030/A</t>
  </si>
  <si>
    <t>PAUMELLE REPLIABLE</t>
  </si>
  <si>
    <t>47030/B</t>
  </si>
  <si>
    <t>CONTRE PLAQUE PAUMELLE REPLIABLE</t>
  </si>
  <si>
    <t>47031</t>
  </si>
  <si>
    <t>KIT PR PAUMELLE BASSE CHARIOT</t>
  </si>
  <si>
    <t>CONTRE PLAQUE PAUMELLE PORTE REPLIABLE</t>
  </si>
  <si>
    <t>47031/A</t>
  </si>
  <si>
    <t>PAUMELLE BASSE CHARIOT</t>
  </si>
  <si>
    <t>47032</t>
  </si>
  <si>
    <t>KIT PR PAUMELLE HAUTE GUIDE</t>
  </si>
  <si>
    <t>47032/A</t>
  </si>
  <si>
    <t>PAUMELLE HAUTE GUIDE</t>
  </si>
  <si>
    <t>47033</t>
  </si>
  <si>
    <t>CHARIOT SUPERIEUR</t>
  </si>
  <si>
    <t>BOITIER CREMONE PR AVEC CACHE</t>
  </si>
  <si>
    <t>47033/A</t>
  </si>
  <si>
    <t>BOITIER CREMONE PR</t>
  </si>
  <si>
    <t>47033/B</t>
  </si>
  <si>
    <t>47034</t>
  </si>
  <si>
    <t>KIT PR VERROUILLAGE SEMI FIXE (TIGES)</t>
  </si>
  <si>
    <t>47034/A</t>
  </si>
  <si>
    <t>2 TIGES FILETEES M8 AVEC TERMINAUX</t>
  </si>
  <si>
    <t>47034/B</t>
  </si>
  <si>
    <t>GUIDE VERROUILLEUR HAUT PR</t>
  </si>
  <si>
    <t>47034/C</t>
  </si>
  <si>
    <t>GUIDE VERROUILLEUR BAS PR</t>
  </si>
  <si>
    <t>47034/D</t>
  </si>
  <si>
    <t>PIECE DE FIXATION GUIDE HAUT</t>
  </si>
  <si>
    <t>47034/E</t>
  </si>
  <si>
    <t>PIECE DE FIXATION GUIDE BAS</t>
  </si>
  <si>
    <t>47034/F</t>
  </si>
  <si>
    <t>CLAME INOX 33,5X13,5X3</t>
  </si>
  <si>
    <t>47034/G</t>
  </si>
  <si>
    <t>FIT FIXATION GUIDES TERMINAUX</t>
  </si>
  <si>
    <t>47035</t>
  </si>
  <si>
    <t>POIGNEE DE VERROUILLAGE PR</t>
  </si>
  <si>
    <t>47036</t>
  </si>
  <si>
    <t>POIGNEE DE VERROUILLAGE A CLE PR</t>
  </si>
  <si>
    <t>47037</t>
  </si>
  <si>
    <t>47038</t>
  </si>
  <si>
    <t>POIGNÉE DE VERROUILLAGE-REPLIABLE</t>
  </si>
  <si>
    <t>KIT GACHES DORMANT PR 3PTS RELEVAGE</t>
  </si>
  <si>
    <t>47039</t>
  </si>
  <si>
    <t>POIGNÉE DE VERROUILLAGE A CLE-REPLIABLE</t>
  </si>
  <si>
    <t>KIT GACHES DORMANT PR 3 PTS ENGRENAGE</t>
  </si>
  <si>
    <t>47040</t>
  </si>
  <si>
    <t>BLOC PLATINE POMPIER CARRE 71MM (NOIR)</t>
  </si>
  <si>
    <t>47041</t>
  </si>
  <si>
    <t>TRINGLE POUR VERROUILLEUR - REPLIABLE</t>
  </si>
  <si>
    <t>750573</t>
  </si>
  <si>
    <t>VERROU AVEC EMBOUT POUR PR</t>
  </si>
  <si>
    <t>47042</t>
  </si>
  <si>
    <t>47043</t>
  </si>
  <si>
    <t>CONNECTEUR CREMONE</t>
  </si>
  <si>
    <t>47044</t>
  </si>
  <si>
    <t>47044/A</t>
  </si>
  <si>
    <t>GUIDE TIGE FILETEE M8</t>
  </si>
  <si>
    <t>47045</t>
  </si>
  <si>
    <t>BUTEE DE BLOCAGE</t>
  </si>
  <si>
    <t>47046</t>
  </si>
  <si>
    <t>47047</t>
  </si>
  <si>
    <t>CALE FOURCHETTE POUR GACHE</t>
  </si>
  <si>
    <t>47048</t>
  </si>
  <si>
    <t>BUTEE AIMANTEE DE VANTAIL PR</t>
  </si>
  <si>
    <t>47049</t>
  </si>
  <si>
    <t>SERRURE A RELEVAGE 3 PTS</t>
  </si>
  <si>
    <t>47049/A</t>
  </si>
  <si>
    <t>47049D</t>
  </si>
  <si>
    <t>KIT SERRURE 3 PTS RELEVAGE FILANT DROITE</t>
  </si>
  <si>
    <t>47049D2</t>
  </si>
  <si>
    <t>KIT 2VTX 3POINTS RELEVAGE FILANT DROITE</t>
  </si>
  <si>
    <t>47049G</t>
  </si>
  <si>
    <t>KIT SERRURE 3 PTS RELEVAGE FILANT GAUCHE</t>
  </si>
  <si>
    <t>47049G2</t>
  </si>
  <si>
    <t>KIT 2VTX 3POINTS RELEVAGE FILANT GAUCHE</t>
  </si>
  <si>
    <t>4705</t>
  </si>
  <si>
    <t>47050</t>
  </si>
  <si>
    <t>SERRURE A RELEVAGE 5 PTS</t>
  </si>
  <si>
    <t>47050/A</t>
  </si>
  <si>
    <t>47050D</t>
  </si>
  <si>
    <t>KIT SERRURE 5PTS RELEVAGE FILAN DROITE</t>
  </si>
  <si>
    <t>47050G</t>
  </si>
  <si>
    <t>KIT SERRURE 5PTS RELEVAGE FILAN GAUCHE</t>
  </si>
  <si>
    <t>47051</t>
  </si>
  <si>
    <t>SERRURE A ENGRENAGE 3 PTS</t>
  </si>
  <si>
    <t>47051/A</t>
  </si>
  <si>
    <t>47051D</t>
  </si>
  <si>
    <t>KIT SERRURE 3PTS ENGRENAGE FILANT DROITE</t>
  </si>
  <si>
    <t>47051D2</t>
  </si>
  <si>
    <t>KIT 2VTX 3POINTS ENGRENAGE FILANT DROITE</t>
  </si>
  <si>
    <t>47051G</t>
  </si>
  <si>
    <t>KIT SERRURE 3PTS ENGRENAGE FILANT GAUCHE</t>
  </si>
  <si>
    <t>47051G2</t>
  </si>
  <si>
    <t>KIT 2VTX 3POINTS ENGRENAGE FILANT GAUCHE</t>
  </si>
  <si>
    <t>47052</t>
  </si>
  <si>
    <t>SERRURE A ENGRENAGE 5 PTS</t>
  </si>
  <si>
    <t>47052/A</t>
  </si>
  <si>
    <t>47052D</t>
  </si>
  <si>
    <t>KIT SERRURE 5PTS ENGRENAGE FILAN DROITE</t>
  </si>
  <si>
    <t>47052G</t>
  </si>
  <si>
    <t>KIT SERRURE 5PTS ENGRENAGE FILAN GAUCHE</t>
  </si>
  <si>
    <t>47053</t>
  </si>
  <si>
    <t>SERRURE A ENGRENAGE 1 PTS</t>
  </si>
  <si>
    <t>47053/A</t>
  </si>
  <si>
    <t>47053D</t>
  </si>
  <si>
    <t>KIT SERRURE 1 POINT ENGRENAGE DROIT</t>
  </si>
  <si>
    <t>47053G</t>
  </si>
  <si>
    <t>KIT SERRURE 1 POINT ENGRENAGE GAUCHE</t>
  </si>
  <si>
    <t>47054</t>
  </si>
  <si>
    <t>SERRURE GENIUS 3 PTS</t>
  </si>
  <si>
    <t>47054/A</t>
  </si>
  <si>
    <t>47054D</t>
  </si>
  <si>
    <t>KIT SERRURE GENIUS 3 PTS FILANT DROITE</t>
  </si>
  <si>
    <t>47054G</t>
  </si>
  <si>
    <t>KIT SERRURE GENIUS 3 PTS FILANT GAUCHE</t>
  </si>
  <si>
    <t>47055</t>
  </si>
  <si>
    <t>KIT DIGICODE</t>
  </si>
  <si>
    <t>47056</t>
  </si>
  <si>
    <t>KIT LECTEUR D'EMPREINTE DIGITALE</t>
  </si>
  <si>
    <t>47057</t>
  </si>
  <si>
    <t>REFERENCE ANNULEE</t>
  </si>
  <si>
    <t>47057D</t>
  </si>
  <si>
    <t>KIT SERRURE 3PTS RELEVAGE PONCTUEL DROIT</t>
  </si>
  <si>
    <t>47057G</t>
  </si>
  <si>
    <t>KIT SERRURE 3PTS RELEVAGE PONCTUEL GAUCH</t>
  </si>
  <si>
    <t>47058</t>
  </si>
  <si>
    <t>47058D</t>
  </si>
  <si>
    <t>KIT SERRURE 3PTS ENGRENAGE PONCTL DROIT</t>
  </si>
  <si>
    <t>47058G</t>
  </si>
  <si>
    <t>KIT SERRURE 3PTS ENGRENAGE PONCTL GAUCHE</t>
  </si>
  <si>
    <t>47059</t>
  </si>
  <si>
    <t>47059D</t>
  </si>
  <si>
    <t>KIT SERRURE 5PTS RELEVAGE PONTUEL DROITE</t>
  </si>
  <si>
    <t>47059G</t>
  </si>
  <si>
    <t>KIT SERRURE 5PTS RELEVAGE PONTUEL GAUCHE</t>
  </si>
  <si>
    <t>4706</t>
  </si>
  <si>
    <t>47060</t>
  </si>
  <si>
    <t>47060D</t>
  </si>
  <si>
    <t>KIT SERRURE 5PTS ENGRENAGE PONCT DROITE</t>
  </si>
  <si>
    <t>47060G</t>
  </si>
  <si>
    <t>KIT SERRURE 5PTS ENGRENAGE PONCT GAUCHE</t>
  </si>
  <si>
    <t>47061</t>
  </si>
  <si>
    <t>GACHE FILANTE 3 PTS DROITE</t>
  </si>
  <si>
    <t>47061/A</t>
  </si>
  <si>
    <t>47062</t>
  </si>
  <si>
    <t>GACHE FILANTE 3 PTS GAUCHE</t>
  </si>
  <si>
    <t>47062/A</t>
  </si>
  <si>
    <t>47063</t>
  </si>
  <si>
    <t>GACHE FILANTE 5 PTS DROITE</t>
  </si>
  <si>
    <t>47063/A</t>
  </si>
  <si>
    <t>47064</t>
  </si>
  <si>
    <t>GACHE FILANTE 5 PTS GAUCHE</t>
  </si>
  <si>
    <t>47064/A</t>
  </si>
  <si>
    <t>47065</t>
  </si>
  <si>
    <t>PENE JOURNALIER</t>
  </si>
  <si>
    <t>47066</t>
  </si>
  <si>
    <t>RALLONGE COFFRE 274MM RELEVAGE</t>
  </si>
  <si>
    <t>47066/A</t>
  </si>
  <si>
    <t>47067</t>
  </si>
  <si>
    <t>RALLONGE COFFRE 274MM ENGRENAGE</t>
  </si>
  <si>
    <t>47067/A</t>
  </si>
  <si>
    <t>47068</t>
  </si>
  <si>
    <t>GACHE FILANTE SEMI FIXE GAUCHE 3 POINTS</t>
  </si>
  <si>
    <t>47068/A</t>
  </si>
  <si>
    <t>47069</t>
  </si>
  <si>
    <t>EMBOUT AVEC SORTIE DE TRINGLE</t>
  </si>
  <si>
    <t>47069/A</t>
  </si>
  <si>
    <t>4707</t>
  </si>
  <si>
    <t>PORTE BROSSE EN RAINURE</t>
  </si>
  <si>
    <t>47070</t>
  </si>
  <si>
    <t>RALLONGE INTERMEDIAIRE AVEC GACHE</t>
  </si>
  <si>
    <t>47070/A</t>
  </si>
  <si>
    <t>47071</t>
  </si>
  <si>
    <t>SERRURE AUTOMATIQUE 3 PTS</t>
  </si>
  <si>
    <t>47071/A</t>
  </si>
  <si>
    <t>47072</t>
  </si>
  <si>
    <t>MOTEUR POUR SERRURE AUTOMATIQUE</t>
  </si>
  <si>
    <t>47073</t>
  </si>
  <si>
    <t>GACHE CENTRALE GAUCHE</t>
  </si>
  <si>
    <t>47073/A</t>
  </si>
  <si>
    <t>47074</t>
  </si>
  <si>
    <t>GACHE CENTRALE DROITE</t>
  </si>
  <si>
    <t>47074/A</t>
  </si>
  <si>
    <t>47075</t>
  </si>
  <si>
    <t>PAIRE GACHES AUXILIAIRES</t>
  </si>
  <si>
    <t>47075/A</t>
  </si>
  <si>
    <t>47076</t>
  </si>
  <si>
    <t>KIT FERME PORTE ENCASTRE</t>
  </si>
  <si>
    <t>47076/A</t>
  </si>
  <si>
    <t>FERME PORTE ENCASTRE + COULISSE</t>
  </si>
  <si>
    <t>47076/B</t>
  </si>
  <si>
    <t>CLAME POUR FERME PORTE ENCASTRE</t>
  </si>
  <si>
    <t>47077</t>
  </si>
  <si>
    <t>GACHE FILANTE SEMI FIXE DROITE 3 POINTS</t>
  </si>
  <si>
    <t>47077/A</t>
  </si>
  <si>
    <t>47078</t>
  </si>
  <si>
    <t>47079</t>
  </si>
  <si>
    <t>KIT DE CONTROLE DOMOTIQUE</t>
  </si>
  <si>
    <t>47080</t>
  </si>
  <si>
    <t>CARRE DE 8 LG111MM</t>
  </si>
  <si>
    <t>47084</t>
  </si>
  <si>
    <t>PLAQUE DE PROPRETE</t>
  </si>
  <si>
    <t>4710</t>
  </si>
  <si>
    <t>DORMANT PORTE PLANE</t>
  </si>
  <si>
    <t>4710/A</t>
  </si>
  <si>
    <t>1/2 DORMANT EXT PORTE PLANE</t>
  </si>
  <si>
    <t>4710/B</t>
  </si>
  <si>
    <t>1/2 DORMANT INT PORTE PLANE</t>
  </si>
  <si>
    <t>47101</t>
  </si>
  <si>
    <t>JOINT CACHE GORGE 24X30</t>
  </si>
  <si>
    <t>47102</t>
  </si>
  <si>
    <t>JOINT CACHE GORGE 10X14</t>
  </si>
  <si>
    <t>47103</t>
  </si>
  <si>
    <t>JOINT CACHE GORGE RAIL PR</t>
  </si>
  <si>
    <t>47104</t>
  </si>
  <si>
    <t>JOINT CACHE GORGE CENTRALE PR</t>
  </si>
  <si>
    <t>47105</t>
  </si>
  <si>
    <t>JOINT POUR MONTANT ET VERROUILLAGE PR</t>
  </si>
  <si>
    <t>47106</t>
  </si>
  <si>
    <t>JOINT DORMANT PR</t>
  </si>
  <si>
    <t>47107</t>
  </si>
  <si>
    <t>JOINT OUVRANT PR</t>
  </si>
  <si>
    <t>47108</t>
  </si>
  <si>
    <t>JOINT BAS OUVRANT PR</t>
  </si>
  <si>
    <t>47109</t>
  </si>
  <si>
    <t>JOINT D'ANGLE HAUT SUR CHARIOT (D&amp;G)</t>
  </si>
  <si>
    <t>4711</t>
  </si>
  <si>
    <t>OUVRANT EN Z PORTE PLANE</t>
  </si>
  <si>
    <t>4711/A</t>
  </si>
  <si>
    <t>1/2 OUVRANT EN Z EXT PORTE PLANE</t>
  </si>
  <si>
    <t>4711/B</t>
  </si>
  <si>
    <t>1/2 OUVRANT EN Z INT PORTE PLANE</t>
  </si>
  <si>
    <t>47110</t>
  </si>
  <si>
    <t>JOINT D'ANGLE HAUT (D&amp;G)</t>
  </si>
  <si>
    <t>47111</t>
  </si>
  <si>
    <t>JOINT D'ANGLE BAS SUR CHARIOT (D&amp;G)</t>
  </si>
  <si>
    <t>47112</t>
  </si>
  <si>
    <t>JOINT D'ANGLE BAS (D&amp;G)</t>
  </si>
  <si>
    <t>4712</t>
  </si>
  <si>
    <t>OUVRANT EN T PORTE PLANE</t>
  </si>
  <si>
    <t>4712/A</t>
  </si>
  <si>
    <t>1/2 OUVRANT EN T EXT PORTE PLANE</t>
  </si>
  <si>
    <t>4712/B</t>
  </si>
  <si>
    <t>1/2 OUVRANT EN T INT PORTE PLANE</t>
  </si>
  <si>
    <t>4713</t>
  </si>
  <si>
    <t>SEUIL PORTE PLANE</t>
  </si>
  <si>
    <t>4713/B</t>
  </si>
  <si>
    <t>1/2 SEUIL INT PORTE PLANE</t>
  </si>
  <si>
    <t>PORTE BROSSE A CLIPPER</t>
  </si>
  <si>
    <t>4720</t>
  </si>
  <si>
    <t>DORMANT PORTE REPLIABLE</t>
  </si>
  <si>
    <t>4720/A</t>
  </si>
  <si>
    <t>1/2 DORMANT EXT PORTE PR</t>
  </si>
  <si>
    <t>4720/B</t>
  </si>
  <si>
    <t>1/2 DORMANT INT PORTE PR</t>
  </si>
  <si>
    <t>473</t>
  </si>
  <si>
    <t>OUVRANT FEUILLURE PORTEFEUILLE</t>
  </si>
  <si>
    <t>P41788</t>
  </si>
  <si>
    <t>500X300</t>
  </si>
  <si>
    <t>PALETTE CARTON ACCORDEON 500X300 (330M2)</t>
  </si>
  <si>
    <t>5000</t>
  </si>
  <si>
    <t>OUVRANT CACHE</t>
  </si>
  <si>
    <t>5000/A</t>
  </si>
  <si>
    <t>BARRETTE EN FORME</t>
  </si>
  <si>
    <t>5000/B</t>
  </si>
  <si>
    <t>BARRETTE STANDARD 18MM</t>
  </si>
  <si>
    <t>5000/C</t>
  </si>
  <si>
    <t>BARRETTE COUDEE 14MM</t>
  </si>
  <si>
    <t>5000/E</t>
  </si>
  <si>
    <t>BARRETTE COUDEE AVEC ACCROCHE 22 MM</t>
  </si>
  <si>
    <t>5000/G</t>
  </si>
  <si>
    <t>BARRETTE COUDEE 22 MM</t>
  </si>
  <si>
    <t>5000/H</t>
  </si>
  <si>
    <t>5000/J</t>
  </si>
  <si>
    <t>5000/K</t>
  </si>
  <si>
    <t>BARRETTE COUDEE 26MM + ACCROCHAGE</t>
  </si>
  <si>
    <t>5000/L</t>
  </si>
  <si>
    <t>BARRETTE COUDEE 26MM (NEZ + FIL COLLE)</t>
  </si>
  <si>
    <t>5000/M</t>
  </si>
  <si>
    <t>BARRETTE COUDEE 26MM + ACCROCHE</t>
  </si>
  <si>
    <t>5000/N</t>
  </si>
  <si>
    <t>BARRETTE DE 36MM COUDEE</t>
  </si>
  <si>
    <t>5000/P</t>
  </si>
  <si>
    <t>BARRETTE COUDEE 37MM</t>
  </si>
  <si>
    <t>5000/Q</t>
  </si>
  <si>
    <t>BARRETTE TUBULAIRE 37MM</t>
  </si>
  <si>
    <t>5000/R</t>
  </si>
  <si>
    <t>BARRETTE COUDEE 28MM</t>
  </si>
  <si>
    <t>5000/S</t>
  </si>
  <si>
    <t>BARRETTE 34MM</t>
  </si>
  <si>
    <t>5000/T</t>
  </si>
  <si>
    <t>BARRETTE COUDEE 38MM</t>
  </si>
  <si>
    <t>50001A0</t>
  </si>
  <si>
    <t>1/2 DORMANT EXT OUVRANT MONOBLOC 45</t>
  </si>
  <si>
    <t>50001B0</t>
  </si>
  <si>
    <t>1/2 DORMANT INT OUVRANT MONOBLOC 45</t>
  </si>
  <si>
    <t>5000100</t>
  </si>
  <si>
    <t>DORMANT POUR OUVRANT MONOBLOC 45MM</t>
  </si>
  <si>
    <t>5000110</t>
  </si>
  <si>
    <t>DORMANT POUR OUVRANT MONOBLOC 45 SANS CJ</t>
  </si>
  <si>
    <t>50002B0</t>
  </si>
  <si>
    <t>1/2 DORMANT INT OUVRANT MONOBLOC 60</t>
  </si>
  <si>
    <t>5000200</t>
  </si>
  <si>
    <t>DORMANT POUR OUVRANT MONOBLOC 60MM</t>
  </si>
  <si>
    <t>50003B0</t>
  </si>
  <si>
    <t>1/2 PROFIL INT SEUIL PMR</t>
  </si>
  <si>
    <t>5000300</t>
  </si>
  <si>
    <t>DORMANT POUR OUVRANT MONOBLOC 70MM</t>
  </si>
  <si>
    <t>5000400</t>
  </si>
  <si>
    <t>DORMANT SEUIL POUR OUVRANT MONOBLOC 45MM</t>
  </si>
  <si>
    <t>5000500</t>
  </si>
  <si>
    <t>DORMANT SEUIL POUR OUVRANT MONOBLOC 60MM</t>
  </si>
  <si>
    <t>5001</t>
  </si>
  <si>
    <t>*DORMANT POUR OUVRANT CACHE</t>
  </si>
  <si>
    <t>5001/A</t>
  </si>
  <si>
    <t>*DEMI PROFIL EXT DORMANT POUR OUV.CACHE</t>
  </si>
  <si>
    <t>5002</t>
  </si>
  <si>
    <t>*TRAVERSE INTERMED. POUR OUVRANT CACHE</t>
  </si>
  <si>
    <t>5002/A</t>
  </si>
  <si>
    <t>*DEMI PROFIL EXT DE TRAV.POUR OUVR.CACHE</t>
  </si>
  <si>
    <t>5003</t>
  </si>
  <si>
    <t>REHAUSSE FEUILLURE OUVRANT CACHE</t>
  </si>
  <si>
    <t>5004</t>
  </si>
  <si>
    <t>PROFIL OUVRANT OF ET OB</t>
  </si>
  <si>
    <t>5004 SEP</t>
  </si>
  <si>
    <t>5004/A</t>
  </si>
  <si>
    <t>*1/2 PROF.EXT.OUV.FR ET O.B. **5144/A**</t>
  </si>
  <si>
    <t>5004/A P</t>
  </si>
  <si>
    <t>5004/B</t>
  </si>
  <si>
    <t>DEMI PROFIL INT.OUV.FRSE ET O.B.</t>
  </si>
  <si>
    <t>5004DUR</t>
  </si>
  <si>
    <t>PROFIL OUVRANT OF ET OB (ALU DURAND)</t>
  </si>
  <si>
    <t>5004OLD</t>
  </si>
  <si>
    <t>PROFIL OUV. FRSE ET O.B. (NON CINTRABLE)</t>
  </si>
  <si>
    <t>50045</t>
  </si>
  <si>
    <t>PAIRE D'ETANCHEITE DORMANT OUVRANT 45MM</t>
  </si>
  <si>
    <t>50046</t>
  </si>
  <si>
    <t>PAIRE D'ETANCHEITE SEUIL OUVRANT 45MM</t>
  </si>
  <si>
    <t>5005</t>
  </si>
  <si>
    <t>5005/A</t>
  </si>
  <si>
    <t>DEMI PROFIL EXT. TRAVERSE INTERMEDIAIRE</t>
  </si>
  <si>
    <t>5005/B</t>
  </si>
  <si>
    <t>DEMI PROFIL INT. TRAVERSE INTERMEDIAIRE</t>
  </si>
  <si>
    <t>5006</t>
  </si>
  <si>
    <t>*BATTUE O.F. 2 VANTAUX **5106**</t>
  </si>
  <si>
    <t>5006/A</t>
  </si>
  <si>
    <t>*1/2 PROFIL EXT. BATTUE OF2 VTX **-&gt;EP**</t>
  </si>
  <si>
    <t>5006/B</t>
  </si>
  <si>
    <t>*1/2 PROFIL INT.BATTUE OF 2 VTX **-&gt;EP**</t>
  </si>
  <si>
    <t>50060</t>
  </si>
  <si>
    <t>PAIRE D'ETANCHEITE DORMANT OUVRANT 60MM</t>
  </si>
  <si>
    <t>50061</t>
  </si>
  <si>
    <t>PAIRE D'ETANCHEITE SEUIL OUVRANT 60MM</t>
  </si>
  <si>
    <t>5007</t>
  </si>
  <si>
    <t>RENVERSEMENT DE BATTUE POUR BASCULANT</t>
  </si>
  <si>
    <t>50070</t>
  </si>
  <si>
    <t>PAIRE D'ETANCHEITE DORMANT OUVRANT 70MM</t>
  </si>
  <si>
    <t>50071</t>
  </si>
  <si>
    <t>PAIRE D'ETANCHEITE SEUIL OUVRANT 70MM</t>
  </si>
  <si>
    <t>5008</t>
  </si>
  <si>
    <t>RETOURNEMENT DE FEUILLURE</t>
  </si>
  <si>
    <t>5008/A</t>
  </si>
  <si>
    <t>DEMI PROFIL EXT. RETOURN. DE FEUILLURE</t>
  </si>
  <si>
    <t>5008/B</t>
  </si>
  <si>
    <t>DEMI PROFIL INT. RETOURN. DE FEUILLURE</t>
  </si>
  <si>
    <t>5009</t>
  </si>
  <si>
    <t>DORMANT LARGE AVEC RECOUVREMENT PAR 'L'</t>
  </si>
  <si>
    <t>5009/A</t>
  </si>
  <si>
    <t>DEMI PROFIL EXT DORMANT LARGE RECOU/'L'</t>
  </si>
  <si>
    <t>5009/B</t>
  </si>
  <si>
    <t>DEMI PROFIL INT DORMANT LARGE RECOU/'L'</t>
  </si>
  <si>
    <t>501</t>
  </si>
  <si>
    <t>CAPOT POUR TRAVERSE 561</t>
  </si>
  <si>
    <t>5010</t>
  </si>
  <si>
    <t>MONTANT CENTRAL 2 VANTAUX</t>
  </si>
  <si>
    <t>5010/A</t>
  </si>
  <si>
    <t>DEMI PROFIL EXT.MONTANT CENTRAL 2 VX</t>
  </si>
  <si>
    <t>5010/B</t>
  </si>
  <si>
    <t>DEMI PROFIL INT.MONTANT CENTRAL 2 VX</t>
  </si>
  <si>
    <t>50100</t>
  </si>
  <si>
    <t>EQUERRE D'ASSEMBLAGE 13,9X12,8</t>
  </si>
  <si>
    <t>5012</t>
  </si>
  <si>
    <t>COUVRE JOINT RAPPORTE POUR TAPEES</t>
  </si>
  <si>
    <t>50125</t>
  </si>
  <si>
    <t>BOITIER CREMONE 25MM</t>
  </si>
  <si>
    <t>5013</t>
  </si>
  <si>
    <t>TRAVERSE INTERMEDIAIRE LARGE</t>
  </si>
  <si>
    <t>5013/A</t>
  </si>
  <si>
    <t>DEMI PROFIL EXT.DE TRAVERSE INTER.LARGE</t>
  </si>
  <si>
    <t>*1/2 PRF EXT.TRAV.INTER.LARGE **5113/A**</t>
  </si>
  <si>
    <t>5013/B</t>
  </si>
  <si>
    <t>DEMI PROFIL INTER. TRAVERSE INTER.LARGE</t>
  </si>
  <si>
    <t>50135</t>
  </si>
  <si>
    <t>BOITIER CREMONE 35MM</t>
  </si>
  <si>
    <t>5014</t>
  </si>
  <si>
    <t>*OUVRANT LARGE POUR OF ET OB</t>
  </si>
  <si>
    <t>5014/A</t>
  </si>
  <si>
    <t>*DEMI PROFIL EXT.OUVRANT LARGE OF ET OB</t>
  </si>
  <si>
    <t>5014/B</t>
  </si>
  <si>
    <t>*DEMI PROFIL INTE.OUVRANT LARGE OF ET OB</t>
  </si>
  <si>
    <t>5015</t>
  </si>
  <si>
    <t>OUVRANT EN T LARGE</t>
  </si>
  <si>
    <t>5015/A</t>
  </si>
  <si>
    <t>DEMI PROFIL EXT.OUVRANT ENT LARGE</t>
  </si>
  <si>
    <t>5015/B</t>
  </si>
  <si>
    <t>DEMI PROFIL INTER. OUVRANT ENT LARGE</t>
  </si>
  <si>
    <t>5016</t>
  </si>
  <si>
    <t>PARCLOSE LARGEUR 22 MM</t>
  </si>
  <si>
    <t>5018</t>
  </si>
  <si>
    <t>*PARCLOSE MOULUREE LARG.22 MM **-&gt;EP**</t>
  </si>
  <si>
    <t>502</t>
  </si>
  <si>
    <t>5020C</t>
  </si>
  <si>
    <t>PARCLOSE LARGEUR 18MM C</t>
  </si>
  <si>
    <t>5021</t>
  </si>
  <si>
    <t>*PARCLOSE RONDE LARG 18MM **-&gt;EP**</t>
  </si>
  <si>
    <t>5022</t>
  </si>
  <si>
    <t>*PARCLOSE MOULUREE LARG.18 MM **-&gt;EP**</t>
  </si>
  <si>
    <t>5022   P</t>
  </si>
  <si>
    <t>5024</t>
  </si>
  <si>
    <t>5024/A</t>
  </si>
  <si>
    <t>*1/2 PROF. EXT.DORM. A RECOU. **5134/A**</t>
  </si>
  <si>
    <t>5024/B</t>
  </si>
  <si>
    <t>DEMI PROFIL INT.DORMANT A RECOUVREMENT</t>
  </si>
  <si>
    <t>5025</t>
  </si>
  <si>
    <t>PARCLOSE MOULUREE LARGEUR 14 MM</t>
  </si>
  <si>
    <t>PARCLOSE MOULUREE FEUILLURE 33 MM</t>
  </si>
  <si>
    <t>5026</t>
  </si>
  <si>
    <t>PARCLOSE LARGEUR 14 MM</t>
  </si>
  <si>
    <t>A-02451</t>
  </si>
  <si>
    <t>PARCLOSE FEUILLURE 33 MM</t>
  </si>
  <si>
    <t>5026   P</t>
  </si>
  <si>
    <t>5026T</t>
  </si>
  <si>
    <t>PARCLOSE LARGEUR 14 MM TUBULAIRE</t>
  </si>
  <si>
    <t>5026T  GE JJG</t>
  </si>
  <si>
    <t>5026T  P</t>
  </si>
  <si>
    <t>5028</t>
  </si>
  <si>
    <t>TS4352</t>
  </si>
  <si>
    <t>DORMANT AVEC RECOUV. PAR "L"</t>
  </si>
  <si>
    <t>5028/B</t>
  </si>
  <si>
    <t>1/2 PROFIL INTERIEUR POUR DORMANT SIMPLE</t>
  </si>
  <si>
    <t>5028DUR</t>
  </si>
  <si>
    <t>DORMANT SIMPLE (ALU DURAND)</t>
  </si>
  <si>
    <t>5029</t>
  </si>
  <si>
    <t>DORMANT SIMPLE TUBULAIRE MOYEN</t>
  </si>
  <si>
    <t>5029 SEP</t>
  </si>
  <si>
    <t>5029/A</t>
  </si>
  <si>
    <t>DEMI PROFIL EXT DORMANT TUBULAIRE MOYEN</t>
  </si>
  <si>
    <t>5029/A P</t>
  </si>
  <si>
    <t>5029/B</t>
  </si>
  <si>
    <t>DEMI PROFIL INT DORMANT TUBULAIRE MOYEN</t>
  </si>
  <si>
    <t>5029/B P</t>
  </si>
  <si>
    <t>5030</t>
  </si>
  <si>
    <t>MONTANT TUBULAIRE MOYEN RECOUV INT</t>
  </si>
  <si>
    <t>5030/B</t>
  </si>
  <si>
    <t>DEMI PROFIL INT DORMANT MOYEN RECOUV INT</t>
  </si>
  <si>
    <t>0372.10/8/250</t>
  </si>
  <si>
    <t>C50 = 0,23  /VRAC 250 = 0,22             INOX 2,36/2,33</t>
  </si>
  <si>
    <t>50300</t>
  </si>
  <si>
    <t>EQUERRE A PION EXTERIEUR  26X10</t>
  </si>
  <si>
    <t>50300  P</t>
  </si>
  <si>
    <t>50300/1</t>
  </si>
  <si>
    <t>EQUERRE A PIONS (CRT 250) EXT.INOX 26X10</t>
  </si>
  <si>
    <t>50300AM</t>
  </si>
  <si>
    <t>ANCIENNE EQUERRE A PIONS</t>
  </si>
  <si>
    <t>50301</t>
  </si>
  <si>
    <t>EQUERRE RENFORT FEUILLURE</t>
  </si>
  <si>
    <t>50301  P</t>
  </si>
  <si>
    <t>50301/1</t>
  </si>
  <si>
    <t>EQU. RENFORT FEUILLURE X20*REMPL/50380*</t>
  </si>
  <si>
    <t>50301/2</t>
  </si>
  <si>
    <t>EQUERRE RENFORT DE FEUILLURE</t>
  </si>
  <si>
    <t>EQUERRE RENFORT DE FEUILLURE (X100)</t>
  </si>
  <si>
    <t>EQU. RENFORT FEUILLURE X100*REMPL/50380*</t>
  </si>
  <si>
    <t>50302</t>
  </si>
  <si>
    <t>CLIP PARCLOSE MOULURE/SUPPORT VITRAGE(4)</t>
  </si>
  <si>
    <t>CLIP PARCLOSE LG 4 M.</t>
  </si>
  <si>
    <t>10011/0100</t>
  </si>
  <si>
    <t>MIMI CDE 3000ML=750 LG  NLLE FIL18/10/00    28M/90M:0,32F/ML</t>
  </si>
  <si>
    <t>50303</t>
  </si>
  <si>
    <t>CLIP COUVRE-JOINT            LG 4M</t>
  </si>
  <si>
    <t>50303 ANCIEN</t>
  </si>
  <si>
    <t>50303AM</t>
  </si>
  <si>
    <t>CLIP DORMANT + 1 LIAISON</t>
  </si>
  <si>
    <t>50303NM</t>
  </si>
  <si>
    <t>50304</t>
  </si>
  <si>
    <t>COUVRE JOINT FINITION EXTERIEURE**</t>
  </si>
  <si>
    <t>0111-A/200</t>
  </si>
  <si>
    <t>SQUADRA CERVINO SEPALUMIC 26X10           739 LIRES/0,0034</t>
  </si>
  <si>
    <t>50305</t>
  </si>
  <si>
    <t>EQUERRE A SERTIR</t>
  </si>
  <si>
    <t>50306</t>
  </si>
  <si>
    <t>50307</t>
  </si>
  <si>
    <t>VIS DE VERRIN DE PORTE *</t>
  </si>
  <si>
    <t>01950000</t>
  </si>
  <si>
    <t>POUR SERIE 4000/5000 UNIQUEMENT               ANC.RÉF.195400</t>
  </si>
  <si>
    <t>50308</t>
  </si>
  <si>
    <t>PAIRE COMPAS A ARRET PR CHASSIS A L'ITAL</t>
  </si>
  <si>
    <t>PAIRE COMPAS A ARRET PR CHASSIS A L'ITALIENNE</t>
  </si>
  <si>
    <t>50508</t>
  </si>
  <si>
    <t>50308S</t>
  </si>
  <si>
    <t>50309</t>
  </si>
  <si>
    <t>*LOQUETEAU VASISTAS SANS USINAGE*50413</t>
  </si>
  <si>
    <t>5031</t>
  </si>
  <si>
    <t>GOUPILLE DE GARDE-CORPS</t>
  </si>
  <si>
    <t>0130X</t>
  </si>
  <si>
    <t>PAUMELLE O.F</t>
  </si>
  <si>
    <t>50310</t>
  </si>
  <si>
    <t>013060X/9010</t>
  </si>
  <si>
    <t>013604X</t>
  </si>
  <si>
    <t>PAUM. FLASHBASE INSTALUX + 2 CALES E242</t>
  </si>
  <si>
    <t>50311</t>
  </si>
  <si>
    <t>PAUMELLE POUR CHASSIS OUVRANT A L'EXTERI</t>
  </si>
  <si>
    <t>50311  9005 SAT</t>
  </si>
  <si>
    <t>SFP310</t>
  </si>
  <si>
    <t>GACHE PR PORTE 1 OU 2 VANTAUX 4000/5000</t>
  </si>
  <si>
    <t>50312</t>
  </si>
  <si>
    <t>*GACHE PR PORTE 1 ET 2 VANTAUX</t>
  </si>
  <si>
    <t>50313</t>
  </si>
  <si>
    <t>VERROU P/PORTE-FENETRE 2 VANTAUX*</t>
  </si>
  <si>
    <t>VE7001.30X40</t>
  </si>
  <si>
    <t>CYLINDRE EUROP. D.E. 70 MM (25/10/35)</t>
  </si>
  <si>
    <t>4501608</t>
  </si>
  <si>
    <t>CYL. EUROP. D.E. 70MM(30/40) NICK. VARIE</t>
  </si>
  <si>
    <t>1017070</t>
  </si>
  <si>
    <t>CYL. EUROP. D.E. 70MM(40+30) NICK. VARIE</t>
  </si>
  <si>
    <t>50314</t>
  </si>
  <si>
    <t>CYLINDRE DEPORTE PORTES S/4000-5000</t>
  </si>
  <si>
    <t>118324</t>
  </si>
  <si>
    <t>CYL. IDENTIQUE EUROP. D.E.70 MM(25/10/35)</t>
  </si>
  <si>
    <t>50314ID</t>
  </si>
  <si>
    <t>CYLINDRE IDENTIQUE DEPORTE PR PORTE</t>
  </si>
  <si>
    <t>WIAZ04P.40/30</t>
  </si>
  <si>
    <t>CYL.EUROP.NICK.70MM MOLETÉ IDENT.(40MOL/30)POUR OUV.EXT.)</t>
  </si>
  <si>
    <t>CYL70MOL+C.PROP</t>
  </si>
  <si>
    <t>CYL.EUROP.70MM(30 MOL+40)+CARTE PROPRIÉTÉ</t>
  </si>
  <si>
    <t>WIAZ04P.30/40</t>
  </si>
  <si>
    <t>CYL.EUROP.NICK.70MM MOLETE IDENT.(30MOL/40) POUR OUV.INT.</t>
  </si>
  <si>
    <t>ISO-BT30X40-MV</t>
  </si>
  <si>
    <t>CYL.EUROP.NICK.70MM BOUTON IDENT.(30BOUTON+40) POUR OUV.INT.</t>
  </si>
  <si>
    <t>CYL.MOL.70MM</t>
  </si>
  <si>
    <t>CYL. EUROP. MOLETE 70MM (BOUTON 25/10/35) POUR OUV.INT.</t>
  </si>
  <si>
    <t>119211</t>
  </si>
  <si>
    <t>CYL. EUROP. MOLETE 70MM (BOUTON 30+40) POUR OUV.INT.</t>
  </si>
  <si>
    <t>CYL70(30BM+40TP</t>
  </si>
  <si>
    <t>CYL.EUROP.70 MM(30 BOUTON MOL+40 TR.POMP.(OUV.INT.)</t>
  </si>
  <si>
    <t>50314OM</t>
  </si>
  <si>
    <t>CYL.EUROP. DEPORTE 70MM (40MOL+30) MOLETE POUR OUV.EXT.</t>
  </si>
  <si>
    <t>119406</t>
  </si>
  <si>
    <t>CYL.EUROP.DEPORTÉ 70MM (40MOL+30) MOLETTE DIAM.28MM(OUV EXT)</t>
  </si>
  <si>
    <t>148558 + 148560</t>
  </si>
  <si>
    <t>CYL.DBLE EUROP 70MM (30 CLE + 40 TRIANGLE POMPIER)</t>
  </si>
  <si>
    <t>CYL.EUR.70MM (30 CLE+40 TRIANGLE) IDENTIQUE</t>
  </si>
  <si>
    <t>CYL70(40BM+30TP</t>
  </si>
  <si>
    <t>CYL.EUROP.70 MM(40 BOUTON MOL+30 TR.POMP.(OUV.EXT.)</t>
  </si>
  <si>
    <t>MI1263.PEG+RA10</t>
  </si>
  <si>
    <t>CYL.EUROP.70 MM (30 TRIANGLE POMPIER + 40 TRIANGLE POMPIER)</t>
  </si>
  <si>
    <t>0965.8X/20</t>
  </si>
  <si>
    <t>SQ. ANGOLAZ. VARIABILE K2 26X10</t>
  </si>
  <si>
    <t>50315</t>
  </si>
  <si>
    <t>EQUERRE ANGLE VARIABLE</t>
  </si>
  <si>
    <t>50316</t>
  </si>
  <si>
    <t>SACHET DE 2 50316 = 1D + 1G                    AMORT 0,52</t>
  </si>
  <si>
    <t>BOUCHON CENTRAL DEUX VANTAUX **50416**</t>
  </si>
  <si>
    <t>50316D</t>
  </si>
  <si>
    <t>BOUCHON CENTRAL 2 VANTAUX DROIT</t>
  </si>
  <si>
    <t>50316G</t>
  </si>
  <si>
    <t>BOUCHON CENTRAL 2 VANTAUX GAUCHE</t>
  </si>
  <si>
    <t>50317</t>
  </si>
  <si>
    <t>CAVALIER POUR ASSEMBLAGE EN CROIX*40317</t>
  </si>
  <si>
    <t>50318</t>
  </si>
  <si>
    <t>RENFORT POUR CAVALIER 50317</t>
  </si>
  <si>
    <t>1007S</t>
  </si>
  <si>
    <t>CREMONE OUVR. FRANC. TYPE SUPER NOVA</t>
  </si>
  <si>
    <t>01007370</t>
  </si>
  <si>
    <t>CREMONE OUVR. FRANC.TYPE SUPER NOVA</t>
  </si>
  <si>
    <t>50319</t>
  </si>
  <si>
    <t>CRENONE OUVR. FRANC.TYPE SUPER NOVA</t>
  </si>
  <si>
    <t>CREMONE O.F ECO. + ENTRAINEUR*</t>
  </si>
  <si>
    <t>CREMONE OUVR. FRANC. TYPE SUPER NOVA (GIESSE)</t>
  </si>
  <si>
    <t>103531</t>
  </si>
  <si>
    <t>CREMONE PRIMA OTTONE POUR OF LAITON POLI</t>
  </si>
  <si>
    <t>02387010</t>
  </si>
  <si>
    <t>CONDITIONNE PAR COUPLE (=UNITE VENTE)</t>
  </si>
  <si>
    <t>5032</t>
  </si>
  <si>
    <t>VIS M.8 X 20 TH POUR GARDE CORPS DROIT</t>
  </si>
  <si>
    <t>1293308020</t>
  </si>
  <si>
    <t>VM TH 933 M8X20 A2</t>
  </si>
  <si>
    <t>50320</t>
  </si>
  <si>
    <t>*CREMONE LUXE O.F + ENTRAINEUR*</t>
  </si>
  <si>
    <t>1000S</t>
  </si>
  <si>
    <t>CREMONE OUVRANT FRANCAISE TYPE EURO</t>
  </si>
  <si>
    <t>2315</t>
  </si>
  <si>
    <t>VERROUILLEUR MEDIAN O.F</t>
  </si>
  <si>
    <t>50321</t>
  </si>
  <si>
    <t>*VEROUILLEUR MEDIANT O.F*</t>
  </si>
  <si>
    <t>2114</t>
  </si>
  <si>
    <t>EMBOUT DE TIGE DE CREMONE</t>
  </si>
  <si>
    <t>50322</t>
  </si>
  <si>
    <t>*EMBOUT TIGE CREMONE*</t>
  </si>
  <si>
    <t>1339</t>
  </si>
  <si>
    <t>GACHE O.F 2 VANTAUX</t>
  </si>
  <si>
    <t>50323</t>
  </si>
  <si>
    <t>*GACHE O.F 1 ET 2 VTX*</t>
  </si>
  <si>
    <t>1340</t>
  </si>
  <si>
    <t>GACHE O.F 1 VANTAIL</t>
  </si>
  <si>
    <t>50324</t>
  </si>
  <si>
    <t>*GACHE OUVRANT A LA FRANCAISE 1 VANTAIL*</t>
  </si>
  <si>
    <t>1002S</t>
  </si>
  <si>
    <t>CREMONE O.F. A CLE + ENTRAINEURS</t>
  </si>
  <si>
    <t>50325</t>
  </si>
  <si>
    <t>*CREMONE O.F. A CLEFS</t>
  </si>
  <si>
    <t>CREMONE O.F. A CLEF</t>
  </si>
  <si>
    <t>1001 + 1130</t>
  </si>
  <si>
    <t>CREMONE O.F. A POIGNEE AMOVIBLE</t>
  </si>
  <si>
    <t>01001370</t>
  </si>
  <si>
    <t>50326</t>
  </si>
  <si>
    <t>*CREMONE O.F. A POIGNEE AMOVIBLE*</t>
  </si>
  <si>
    <t>01001500</t>
  </si>
  <si>
    <t>ART 2336</t>
  </si>
  <si>
    <t>CALE D'APPUI VANTAIL 15/20</t>
  </si>
  <si>
    <t>50327</t>
  </si>
  <si>
    <t>*BOUCHON POUR LE SOUTIEN DES VANTAUX*</t>
  </si>
  <si>
    <t>1239</t>
  </si>
  <si>
    <t>BLOC DE REGLAGE VERRE</t>
  </si>
  <si>
    <t>01239010</t>
  </si>
  <si>
    <t>50328</t>
  </si>
  <si>
    <t>VERRIN DE REGLAGE DE VITRAGE</t>
  </si>
  <si>
    <t>50329</t>
  </si>
  <si>
    <t>BOUCHON CENTRAL 2 VANTAUX OUVRANT CACHE</t>
  </si>
  <si>
    <t>5033</t>
  </si>
  <si>
    <t>VIS M8X30TH GC RAMPANT*SUP*REMP/82026*</t>
  </si>
  <si>
    <t>1 00 08 030 1</t>
  </si>
  <si>
    <t>VM TH 933 M8X30 A2</t>
  </si>
  <si>
    <t>50330</t>
  </si>
  <si>
    <t>BOUCHON ETANCHE.CENTR.PR 5010</t>
  </si>
  <si>
    <t>50331</t>
  </si>
  <si>
    <t>EQUERRE D'ALIGNEMENT ALU</t>
  </si>
  <si>
    <t>50331/1</t>
  </si>
  <si>
    <t>EQUERRE ALIGNEMENT ALU X250</t>
  </si>
  <si>
    <t>INDY + 1947</t>
  </si>
  <si>
    <t>CREMONE INDY + 1947</t>
  </si>
  <si>
    <t>50332</t>
  </si>
  <si>
    <t>*CREMONE A TOURNER AVEC ENTRAINEURS*</t>
  </si>
  <si>
    <t>50333</t>
  </si>
  <si>
    <t>*CREMONE A TOURNER A CLES + ENTRAINEURS*</t>
  </si>
  <si>
    <t>50334</t>
  </si>
  <si>
    <t>BEQUILLE DOUBLE POUR PORTE*VOIR 53318</t>
  </si>
  <si>
    <t>BEQUILLE DOUBLE POUR PORTE</t>
  </si>
  <si>
    <t>50335</t>
  </si>
  <si>
    <t>ANGLE MOULE JOINT CENTRAL</t>
  </si>
  <si>
    <t>ANGLE MOULE JOINT CENTRAL                  AM 1,4/20000(3,6)</t>
  </si>
  <si>
    <t>50337</t>
  </si>
  <si>
    <t>BOUCHON POUR PROFILE REFERENCE 5080</t>
  </si>
  <si>
    <t>50337/A</t>
  </si>
  <si>
    <t>1/2 BOUCHON PR 5080              (35X25)</t>
  </si>
  <si>
    <t>50338</t>
  </si>
  <si>
    <t>CAVALIER POUR ANGLE ALU VARIABLE + VIS</t>
  </si>
  <si>
    <t>0565.8X/250B</t>
  </si>
  <si>
    <t xml:space="preserve">                                         396 LIRES/0,0034</t>
  </si>
  <si>
    <t>50338/A</t>
  </si>
  <si>
    <t>CAVALIER ALU POUR ANGLE VARIABLE</t>
  </si>
  <si>
    <t>50338/B</t>
  </si>
  <si>
    <t>CAVALIER POUR ANGLE ALU VARIABLE</t>
  </si>
  <si>
    <t>50338I</t>
  </si>
  <si>
    <t>CAVALIER POUR ANGLE ALU VARIABLE + VIS I</t>
  </si>
  <si>
    <t>50339</t>
  </si>
  <si>
    <t>SERRURE POUR PORTE AVEC 5014*</t>
  </si>
  <si>
    <t>SR2260-39</t>
  </si>
  <si>
    <t>SERRURE STREMLER 2260-39 POUR 50339</t>
  </si>
  <si>
    <t>50339/A</t>
  </si>
  <si>
    <t>COFFRE POUR SERRURE 50339 (39MM)</t>
  </si>
  <si>
    <t>S5034</t>
  </si>
  <si>
    <t>PLATINE D'ASSEMBLAGE MC 1838/ LISSE 551</t>
  </si>
  <si>
    <t>5034</t>
  </si>
  <si>
    <t>**PLATINE ASSEMBLAGE 1838/551 **SUPP**</t>
  </si>
  <si>
    <t>50340</t>
  </si>
  <si>
    <t>*CREMONE OF&amp;OB AVEC ENTRAINEUR **40340**</t>
  </si>
  <si>
    <t>0838BI30582_L5</t>
  </si>
  <si>
    <t>CREMONE OF ET OB</t>
  </si>
  <si>
    <t>50340/A</t>
  </si>
  <si>
    <t>*CREMONE OF ET OB</t>
  </si>
  <si>
    <t>0838BI30582_85</t>
  </si>
  <si>
    <t>CREMONE OF ET OB     BLANC 9010F</t>
  </si>
  <si>
    <t>0838BI30582_37</t>
  </si>
  <si>
    <t>0838BI30582_65</t>
  </si>
  <si>
    <t>CREMONE OF ET OB     RAL 9840</t>
  </si>
  <si>
    <t>50340/B</t>
  </si>
  <si>
    <t>*ENTRAINEUR POUR CREMONE 50340</t>
  </si>
  <si>
    <t>1565I6_00</t>
  </si>
  <si>
    <t>AXE ENTRAINEURS A RIVETER PR CREMONE 1 FOURCHE    0,23 EUROS</t>
  </si>
  <si>
    <t>50340/C</t>
  </si>
  <si>
    <t>ENTRAINEUR POUR CREMONE A RIVER</t>
  </si>
  <si>
    <t>50341</t>
  </si>
  <si>
    <t>*CREMONE OF &amp; OB A CLES + ENT **40341**</t>
  </si>
  <si>
    <t>0839BI30582_L5</t>
  </si>
  <si>
    <t>CREMONE OF ET OB A CLES                    LAQUE ARGENT</t>
  </si>
  <si>
    <t>50341/A</t>
  </si>
  <si>
    <t>*CREMONE OF ET OB A CLES</t>
  </si>
  <si>
    <t>0839BI30582_85</t>
  </si>
  <si>
    <t>CREMONE OF ET OB A CLES   BLANC 9010F</t>
  </si>
  <si>
    <t>0839BI30582_37</t>
  </si>
  <si>
    <t>CREMONE OF ET OB A CLES                    LAQUE NOIR</t>
  </si>
  <si>
    <t>0839BI30582_65</t>
  </si>
  <si>
    <t>CREMONE OF ET OB A CLES    RAL 9840</t>
  </si>
  <si>
    <t>50342</t>
  </si>
  <si>
    <t>*CREMONE OF&amp;OB A POIGNEE AMOV+E**40342**</t>
  </si>
  <si>
    <t>0832205000582</t>
  </si>
  <si>
    <t>CREMONE OF/OB A POIGNEE AMOVIBLE</t>
  </si>
  <si>
    <t>50342/A</t>
  </si>
  <si>
    <t>*CREMONE OF ET OB A POIGNEE AMOVIBLE</t>
  </si>
  <si>
    <t>0832_32</t>
  </si>
  <si>
    <t>CREM. OF/OB A POIGNEE AMOVIBLE  BLANC 9010F</t>
  </si>
  <si>
    <t>0832_37</t>
  </si>
  <si>
    <t>0782B</t>
  </si>
  <si>
    <t>CREMONE NEFER OF/OB 1 FOURCHE SANS POIGNEE</t>
  </si>
  <si>
    <t>CREMONE NEFER OF/OB 1 FOURCHE SANS FOURCHE</t>
  </si>
  <si>
    <t>0832_65</t>
  </si>
  <si>
    <t>CREMONE OF/OB A POIGNEE AMOVIBLE   RAL 9840</t>
  </si>
  <si>
    <t>50342/B</t>
  </si>
  <si>
    <t>*POIGNEE AMOVIBLE PR CREMONE OF &amp; OB</t>
  </si>
  <si>
    <t>0834_37</t>
  </si>
  <si>
    <t>POIGNEE AMOVIBLE PR CREMONE NEFER OF/OB</t>
  </si>
  <si>
    <t>50343</t>
  </si>
  <si>
    <t>POINT DE FERMETURE POUR O.F ET O.B*50348</t>
  </si>
  <si>
    <t>1597I_Z5</t>
  </si>
  <si>
    <t>GACHE PR POINT DE FERM. COMPLEMENT.</t>
  </si>
  <si>
    <t>GACHE PR POINT DE FERM. COMPLEMENTAIRE</t>
  </si>
  <si>
    <t>50344</t>
  </si>
  <si>
    <t>GACHE PR POINT DE FERMET. COMPLEMENTAIRE</t>
  </si>
  <si>
    <t>9830005030582</t>
  </si>
  <si>
    <t>50345</t>
  </si>
  <si>
    <t>*PAUMELLE POUR O.F **40345**</t>
  </si>
  <si>
    <t>9830085030582</t>
  </si>
  <si>
    <t>PAUMELLE POUR OF    BLANC 9010F</t>
  </si>
  <si>
    <t>9830023030582</t>
  </si>
  <si>
    <t>9830065030582</t>
  </si>
  <si>
    <t>PAUMELLE POUR OF     RAL 9840</t>
  </si>
  <si>
    <t>167930582_Z5</t>
  </si>
  <si>
    <t>ENS. PR FERMETURE OF 2 VANTAUX</t>
  </si>
  <si>
    <t>50346</t>
  </si>
  <si>
    <t>ENSEMBLE POUR FERMETURE OF 2 VANTAUX</t>
  </si>
  <si>
    <t>1615I_88</t>
  </si>
  <si>
    <t>SUPPORT POUR OUVRANT</t>
  </si>
  <si>
    <t>50347</t>
  </si>
  <si>
    <t>1596I6_00</t>
  </si>
  <si>
    <t>POINT DE FERMET. REGLABLE OF/OB            AVEC OUTIL FAPIM</t>
  </si>
  <si>
    <t>50348</t>
  </si>
  <si>
    <t>POINT DE FERMETURE REGLABLE OF ET OB</t>
  </si>
  <si>
    <t>1504120582_41</t>
  </si>
  <si>
    <t>ENS. FERMETURE 2 VANTAUX OF ET OB          COND 10 PAIRES</t>
  </si>
  <si>
    <t>50349</t>
  </si>
  <si>
    <t>*ENS FERMETURE 2 VX PR OF&amp;OB **40349**</t>
  </si>
  <si>
    <t>5035</t>
  </si>
  <si>
    <t>CAVALIER PR VIS/FIXATION RAMPANT + ROND</t>
  </si>
  <si>
    <t>A24007</t>
  </si>
  <si>
    <t>FIXATION INCLINABLE 13</t>
  </si>
  <si>
    <t>5035/A</t>
  </si>
  <si>
    <t>CAVALIER POUR VIS DE FIXATION RAMPANT</t>
  </si>
  <si>
    <t>50350</t>
  </si>
  <si>
    <t>*FERRURE POUR O.B COMPAS COURT **40350**</t>
  </si>
  <si>
    <t>1400I30582_L5</t>
  </si>
  <si>
    <t>PAUMELLES HTE ET BASSE POUR OB</t>
  </si>
  <si>
    <t>50350/A</t>
  </si>
  <si>
    <t>*PAUMELLES HTES ET BASSES PR OB *SUPP*</t>
  </si>
  <si>
    <t>1400I30582_85</t>
  </si>
  <si>
    <t>PAUMELLES HTE ET BASSE POUR OB  BLANC 9010F</t>
  </si>
  <si>
    <t>1400I30582_37</t>
  </si>
  <si>
    <t>1400I30582_65</t>
  </si>
  <si>
    <t>PAUMELLES HTE ET BASSE POUR OB   RAL 9840</t>
  </si>
  <si>
    <t>1491I041030582</t>
  </si>
  <si>
    <t>ENSEMBLE DE BASE POUR OB</t>
  </si>
  <si>
    <t>50350/B</t>
  </si>
  <si>
    <t>*ENSEMBLE DE BASE POUR O.B **40380/B**</t>
  </si>
  <si>
    <t>1449AI30582_Z5</t>
  </si>
  <si>
    <t>50350/C</t>
  </si>
  <si>
    <t>50351</t>
  </si>
  <si>
    <t>*FERRURE POUR O.B COMPAS MOYEN **40351**</t>
  </si>
  <si>
    <t>1450AI30582_Z5</t>
  </si>
  <si>
    <t>50351/C</t>
  </si>
  <si>
    <t>50352</t>
  </si>
  <si>
    <t>*FERRURE POUR O.B COMPAS LONG **40352**</t>
  </si>
  <si>
    <t>1451_Z5</t>
  </si>
  <si>
    <t>1451_41</t>
  </si>
  <si>
    <t>50352/C</t>
  </si>
  <si>
    <t>50342/C</t>
  </si>
  <si>
    <t>50353</t>
  </si>
  <si>
    <t>*RENVOI D'ANGLE SUPPL. O.B **50356**</t>
  </si>
  <si>
    <t>1495I30582_Z5</t>
  </si>
  <si>
    <t>RENVOI D'ANGLE SUPPLEMENTAIRE O.B.</t>
  </si>
  <si>
    <t>50353/A</t>
  </si>
  <si>
    <t>RENVOI D'ANGLE OB</t>
  </si>
  <si>
    <t>9826D.05</t>
  </si>
  <si>
    <t>PAUMELLE PR SEMI-FIXE OF/OB LOURD 2X25/50</t>
  </si>
  <si>
    <t>50354</t>
  </si>
  <si>
    <t>PAUMELLE POUR SEMI FIXES OB OU OF LOURDS</t>
  </si>
  <si>
    <t>9826_76</t>
  </si>
  <si>
    <t>PAUMELLE POUR SEMI-FIXE OB/OF LOURD</t>
  </si>
  <si>
    <t>9826_32</t>
  </si>
  <si>
    <t>PAUMELLE PR SEMI-FIXE OB/OF LOURD 2X25/50</t>
  </si>
  <si>
    <t>9826D_37</t>
  </si>
  <si>
    <t>9826_^^</t>
  </si>
  <si>
    <t>PAUMELLE POUR SEMI-FIXE OB OU OF LOURDS</t>
  </si>
  <si>
    <t>9826D_14</t>
  </si>
  <si>
    <t>PAUMELLE POUR SEMI-FIXE OB/OF LOURD 2X5/10</t>
  </si>
  <si>
    <t>9826D_G5</t>
  </si>
  <si>
    <t>9826D.06</t>
  </si>
  <si>
    <t>50355</t>
  </si>
  <si>
    <t>RENVOI D'ANGLE SUPPLEMENTAIRE OF *50364</t>
  </si>
  <si>
    <t>50356</t>
  </si>
  <si>
    <t>RENVOI D'ANGLE SUPPLE. OB POINT REGLABLE</t>
  </si>
  <si>
    <t>50357</t>
  </si>
  <si>
    <t>FERRURE OB COMPAS COURT ENTRAIN. A RIVER</t>
  </si>
  <si>
    <t>50358</t>
  </si>
  <si>
    <t>FERRURE OB COMPAS MOYEN ENTRAIN. A RIVER</t>
  </si>
  <si>
    <t>50359</t>
  </si>
  <si>
    <t>FERRURE OB COMPAS LONG ENTRAIN. A RIVER</t>
  </si>
  <si>
    <t>R1510-A</t>
  </si>
  <si>
    <t>FIXATION A L'ANGLAISE SANS DEPORT</t>
  </si>
  <si>
    <t>5036</t>
  </si>
  <si>
    <t>FIXATION A L ANGLAISE SANS DEPORT</t>
  </si>
  <si>
    <t>R1510</t>
  </si>
  <si>
    <t>R1510-L</t>
  </si>
  <si>
    <t>5036   9005 SAT</t>
  </si>
  <si>
    <t>R1510  RAL 1247</t>
  </si>
  <si>
    <t>SR 1510 D13</t>
  </si>
  <si>
    <t>FIX. ANGLAISE SANS DEPORT TROUS D.13MM</t>
  </si>
  <si>
    <t>50360</t>
  </si>
  <si>
    <t>CREMONE OF/OB AVEC ENTRAINEUR A RIVER</t>
  </si>
  <si>
    <t>50361</t>
  </si>
  <si>
    <t>CREMONE OF/OB A CLE + ENTRAINEUR A RIVER</t>
  </si>
  <si>
    <t>50362</t>
  </si>
  <si>
    <t>CREM.OF &amp; OB A POIG.AMOVI.+ ENTR.A RIVER</t>
  </si>
  <si>
    <t>1575_Z5</t>
  </si>
  <si>
    <t>RENFORT POUR CREMONE</t>
  </si>
  <si>
    <t>50363</t>
  </si>
  <si>
    <t>50364</t>
  </si>
  <si>
    <t>ENSEMBLE DE FERMETURE POUR O F LARGE</t>
  </si>
  <si>
    <t>50365</t>
  </si>
  <si>
    <t>BLOCAGE VANTAIL SECONDAIRE</t>
  </si>
  <si>
    <t>4134_Z5</t>
  </si>
  <si>
    <t>GACHE ZAMAC POUR OF 1 VANTAIL</t>
  </si>
  <si>
    <t>50366</t>
  </si>
  <si>
    <t>50367</t>
  </si>
  <si>
    <t>PIECE POUR ASSEMBLAGE DORMANTS</t>
  </si>
  <si>
    <t>50368</t>
  </si>
  <si>
    <t>*BOUCH.CENTRAL 2VX OUVR.INV+ENTRETOI*SUP</t>
  </si>
  <si>
    <t>50369-A</t>
  </si>
  <si>
    <t>CONDITIONNE PAR 2 AVEC VISSERIE</t>
  </si>
  <si>
    <t>50369</t>
  </si>
  <si>
    <t>EQUERRE POUR ASSEMBLAGE SEUIL DE PORT **</t>
  </si>
  <si>
    <t>50369-N</t>
  </si>
  <si>
    <t>FB704</t>
  </si>
  <si>
    <t>PINCE ARTICULEE POUR GC DROIT ET RAMPANT</t>
  </si>
  <si>
    <t>5037</t>
  </si>
  <si>
    <t>PINCE ARTICULEE GARDE-CORPS DROIT RAMPAN</t>
  </si>
  <si>
    <t>FB704-L</t>
  </si>
  <si>
    <t>5037/A</t>
  </si>
  <si>
    <t>1/2 PINCE GARDE-CORPS DROIT RAMPAN</t>
  </si>
  <si>
    <t>5037/B</t>
  </si>
  <si>
    <t>50370</t>
  </si>
  <si>
    <t>PATTE DE FIXATION POUR COUVRE JOINT REN*</t>
  </si>
  <si>
    <t>50370/A</t>
  </si>
  <si>
    <t>PROFIL POUR PATTES COUV.JOIN. RENOVATIO</t>
  </si>
  <si>
    <t>50370/B</t>
  </si>
  <si>
    <t>USINAGE PATTE RENOVATION</t>
  </si>
  <si>
    <t>50373</t>
  </si>
  <si>
    <t>CLIP COUVRE JOINT BAVETTES &amp; TAPEES</t>
  </si>
  <si>
    <t>RV182</t>
  </si>
  <si>
    <t>CARTON DE 1000              REM LE 50303   A2000/200000=0,01</t>
  </si>
  <si>
    <t>1622.Z5</t>
  </si>
  <si>
    <t>VERROUILLAGE MEDIAN INVISIBLE</t>
  </si>
  <si>
    <t>1622</t>
  </si>
  <si>
    <t>VEROUILLAGE MEDIAN INVISIBLE</t>
  </si>
  <si>
    <t>5601C0582_05</t>
  </si>
  <si>
    <t xml:space="preserve">                                            CUMULE</t>
  </si>
  <si>
    <t>50375</t>
  </si>
  <si>
    <t>***PAUMELLE VENICE POUR PORTE LOURDE</t>
  </si>
  <si>
    <t>5601C0582_32</t>
  </si>
  <si>
    <t xml:space="preserve">                                              CUMULE</t>
  </si>
  <si>
    <t>5601C0582_23</t>
  </si>
  <si>
    <t>5601C.15</t>
  </si>
  <si>
    <t>PAUMELLE VENICE</t>
  </si>
  <si>
    <t>5601C.06</t>
  </si>
  <si>
    <t>5603C0582_05</t>
  </si>
  <si>
    <t>PAUMELLE RENFORCEE POUR PORTE LEGERE</t>
  </si>
  <si>
    <t>50376</t>
  </si>
  <si>
    <t>PAUMELLE POUR PORTE LEGERE</t>
  </si>
  <si>
    <t>5603C_76</t>
  </si>
  <si>
    <t>PAUMELLE POUR PORTE LOURDE</t>
  </si>
  <si>
    <t>5603C_32</t>
  </si>
  <si>
    <t>5603C_85</t>
  </si>
  <si>
    <t>PAUMELLE RENFORCÉE POUR PORTE LÉGÈRE</t>
  </si>
  <si>
    <t>5603C_23</t>
  </si>
  <si>
    <t>5603C</t>
  </si>
  <si>
    <t>5603C_^^</t>
  </si>
  <si>
    <t>5603C_G5</t>
  </si>
  <si>
    <t>5603C_MV</t>
  </si>
  <si>
    <t>5603C_G6</t>
  </si>
  <si>
    <t>50377</t>
  </si>
  <si>
    <t>GOULOTTE DE DRAINAGE</t>
  </si>
  <si>
    <t>50378</t>
  </si>
  <si>
    <t>AXE ANTI EFFRACTION AVEC GACHE DE SURETE</t>
  </si>
  <si>
    <t>50379</t>
  </si>
  <si>
    <t>MATIERE 5079=0,24/M.O FONDALU=0,11</t>
  </si>
  <si>
    <t>EQUERRE A SERTIR FILEE</t>
  </si>
  <si>
    <t>USINAGE 50379</t>
  </si>
  <si>
    <t>USINAGE D'EQUERRE 50379                       140/BARRE 5079</t>
  </si>
  <si>
    <t>50379/A</t>
  </si>
  <si>
    <t>*USINAGE D'EQUERRE A SERTIR FILEE</t>
  </si>
  <si>
    <t>50379M</t>
  </si>
  <si>
    <t>EQUERRE A SERTIR FILEE MODIFIEE</t>
  </si>
  <si>
    <t>FMC01-A</t>
  </si>
  <si>
    <t>SUPPORT MAIN COURANTE 564 SUR MUR</t>
  </si>
  <si>
    <t>5038</t>
  </si>
  <si>
    <t>SUPPORT MAIN COURANTE 5564 SUR MUR</t>
  </si>
  <si>
    <t>FMC01</t>
  </si>
  <si>
    <t>FMC01-L</t>
  </si>
  <si>
    <t>FMC01-N</t>
  </si>
  <si>
    <t>FMC01-O</t>
  </si>
  <si>
    <t>55400-099/250</t>
  </si>
  <si>
    <t>EQUERRE D'ALIGNEMENT</t>
  </si>
  <si>
    <t>50380     760FI</t>
  </si>
  <si>
    <t>EQUERRE ALIGNEMENT PR OUVRANT &amp; TRAVERSE</t>
  </si>
  <si>
    <t>50380</t>
  </si>
  <si>
    <t>50380/B</t>
  </si>
  <si>
    <t>50380I</t>
  </si>
  <si>
    <t>EQUERRE ALIGNEMENT PR OUVRANT&amp;TRAVERSE I</t>
  </si>
  <si>
    <t>50381</t>
  </si>
  <si>
    <t>CACHE EQUERRE RENFORT DE FEUILLURE</t>
  </si>
  <si>
    <t>50381L NEW COND</t>
  </si>
  <si>
    <t>CACHE EQUERRE RENFORT FEUILLURE (PR 50380)</t>
  </si>
  <si>
    <t>50381N NEW COND</t>
  </si>
  <si>
    <t>50381A</t>
  </si>
  <si>
    <t>CACHE EQUER RENFORT FEUILLURE **ANCIEN**</t>
  </si>
  <si>
    <t>50382</t>
  </si>
  <si>
    <t>CALE APPUI VITR.AV PARCLOSE CARREE (4M)</t>
  </si>
  <si>
    <t>10011/A/0100</t>
  </si>
  <si>
    <t>CLIP COUVRE JOINT POUR 3 RAILS</t>
  </si>
  <si>
    <t>50383</t>
  </si>
  <si>
    <t>CLIP COUVRE JOINT POUR 3 RAILS    LG 4M</t>
  </si>
  <si>
    <t>50385</t>
  </si>
  <si>
    <t>EQUERRE MULTI FONCTION</t>
  </si>
  <si>
    <t>50385/250</t>
  </si>
  <si>
    <t>50386/500B</t>
  </si>
  <si>
    <t>VIS POUR EQUERRE MULTIFONCTION 50385</t>
  </si>
  <si>
    <t>50386</t>
  </si>
  <si>
    <t>50387</t>
  </si>
  <si>
    <t>EQUERRE ETANCHEITE MENEAU</t>
  </si>
  <si>
    <t>FB716C</t>
  </si>
  <si>
    <t>KIT CROIX DE GARDE-CORPS</t>
  </si>
  <si>
    <t>5039</t>
  </si>
  <si>
    <t>KIT POUR CROIX DE GARDE CORPS</t>
  </si>
  <si>
    <t>5039   9005 SAT</t>
  </si>
  <si>
    <t>SFB716C</t>
  </si>
  <si>
    <t>FB720</t>
  </si>
  <si>
    <t>BOUCHON POUR 565</t>
  </si>
  <si>
    <t>5040</t>
  </si>
  <si>
    <t>*BOUCHON POUR 565 *SUPP*</t>
  </si>
  <si>
    <t>BOUCHON POUR 55391</t>
  </si>
  <si>
    <t>6A6QJO70</t>
  </si>
  <si>
    <t>PAIRE PIVOTS PR CHASSIS BASCULANT + FIXATIONS -50= 322,71</t>
  </si>
  <si>
    <t>50400</t>
  </si>
  <si>
    <t>PAIRE PIVOT BASC AVEC FIX*REMPL/50429*</t>
  </si>
  <si>
    <t>6A66J070</t>
  </si>
  <si>
    <t>PAIRE PIVOTS PR CHASSIS BASCULANT + FIXATIONS -DE 50=340,29</t>
  </si>
  <si>
    <t>6A68J070</t>
  </si>
  <si>
    <t>PAIRE PIVOTS PR CHASSIS BASCULANT + FIXATIONS -50= 340,29</t>
  </si>
  <si>
    <t>PIVOT PR CHASSIS BASCULANT AVEC FIXATION</t>
  </si>
  <si>
    <t>50401</t>
  </si>
  <si>
    <t>FERMETURE 2 POINTS POUR BASCULANT</t>
  </si>
  <si>
    <t>50401/A</t>
  </si>
  <si>
    <t>FERRAGE 2 PTS DE FERMETURE PR BASCULANT</t>
  </si>
  <si>
    <t>13838</t>
  </si>
  <si>
    <t>CREMONE CE2 POUR MULTI-POINTS</t>
  </si>
  <si>
    <t>50401/B</t>
  </si>
  <si>
    <t>CREMONE DE MANOEUVRE PR MULTI-POINTS</t>
  </si>
  <si>
    <t>48544</t>
  </si>
  <si>
    <t>48545</t>
  </si>
  <si>
    <t>50402</t>
  </si>
  <si>
    <t>FERMETURE 4 POINTS POUR BASCULANT</t>
  </si>
  <si>
    <t>50402/A</t>
  </si>
  <si>
    <t>FERRAGE 4 PTS DE FERMETURE PR COULISSANT</t>
  </si>
  <si>
    <t>50403</t>
  </si>
  <si>
    <t>FERMETURE 6 POINTS POUR BASCULANT</t>
  </si>
  <si>
    <t>26168</t>
  </si>
  <si>
    <t>3397+3398+3401+3398+3 3225+2 3367+2 3374+3 3465/18+3 3465/15</t>
  </si>
  <si>
    <t>50403/A</t>
  </si>
  <si>
    <t>FERRAGE 6 PTS DE FERMETURE PR BASCULANT</t>
  </si>
  <si>
    <t>50405</t>
  </si>
  <si>
    <t>MOUSSE ETANCHEITE MENEAU</t>
  </si>
  <si>
    <t>50406</t>
  </si>
  <si>
    <t>PAIRE D'EQUERRES D'ASSEMBLAGE DE SEUIL</t>
  </si>
  <si>
    <t>50407</t>
  </si>
  <si>
    <t>PAIRE D'EMBOUTS D'ETANCHEITE PR BAVETTE</t>
  </si>
  <si>
    <t>3228 05</t>
  </si>
  <si>
    <t xml:space="preserve">                                          COMPAS UNITE/VDU/2</t>
  </si>
  <si>
    <t>50408</t>
  </si>
  <si>
    <t>COMPAS PR CHASSIS A SOUFFLET (300 A 600)</t>
  </si>
  <si>
    <t>3227.05</t>
  </si>
  <si>
    <t>3227A_00</t>
  </si>
  <si>
    <t>COMPAS PR CHASSIS A SOUFFLET (600 A 1000)</t>
  </si>
  <si>
    <t>50409</t>
  </si>
  <si>
    <t>COMPAS PR CHASSIS A SOUFFLET(600 A 1000)</t>
  </si>
  <si>
    <t>0323104100000</t>
  </si>
  <si>
    <t>COMPAS PR CHASSIS A SOUFFLET (300 A 600 MM)</t>
  </si>
  <si>
    <t>50410</t>
  </si>
  <si>
    <t>COMPAS VASISTAS *VOIR 50408</t>
  </si>
  <si>
    <t>0323004100000</t>
  </si>
  <si>
    <t>50411</t>
  </si>
  <si>
    <t>COMPAS CHASSIS SOUFFLET 600/1000 *50409</t>
  </si>
  <si>
    <t>6312D+6303+6305</t>
  </si>
  <si>
    <t>6312 207  6303 007 + 6305 000  FINITION 064   RAL.9660</t>
  </si>
  <si>
    <t>50412D</t>
  </si>
  <si>
    <t>BATTEUSE DROITE + GACHE + CALE DE GACHE</t>
  </si>
  <si>
    <t>*BATTEUSE DROITE+GACHE+CALE **42417**</t>
  </si>
  <si>
    <t>63122+6303+6305</t>
  </si>
  <si>
    <t>6312 23630.0 + 6303 036 + 6305 000              FINITION 036</t>
  </si>
  <si>
    <t>6312 213 + 6303 013 + 6305 092  CONTROLE OBLIGATOIRE 9005SAT</t>
  </si>
  <si>
    <t>6312G+6303+6305</t>
  </si>
  <si>
    <t>6312 207 + 6303 007 + 6305 000  FINITION 064   RAL.9660</t>
  </si>
  <si>
    <t>50412G</t>
  </si>
  <si>
    <t>*BATTEUSE GAUCHE+GACHE+CALE **42417**</t>
  </si>
  <si>
    <t>63121+6303+6305</t>
  </si>
  <si>
    <t>6312 13630.0 + 6303 036 + 6305 000              FINITION 036</t>
  </si>
  <si>
    <t>BATTEUSE GAUCHE + GACHE + CALE DE GACHE</t>
  </si>
  <si>
    <t>6312 113 + 6303 013 + 6305 092                  RAL 9005 SAT</t>
  </si>
  <si>
    <t>32170582_05</t>
  </si>
  <si>
    <t>LOQUETEAU SANS USINAGE          2,48 EUROS ANN &amp; REMP 50309</t>
  </si>
  <si>
    <t>50413</t>
  </si>
  <si>
    <t>LOQUETEAU SANS USINAGE REGL. PR SOUFFLET</t>
  </si>
  <si>
    <t>3217_76</t>
  </si>
  <si>
    <t>3217_32</t>
  </si>
  <si>
    <t>LOQUETEAU SANS USINAGE                     ANN ET REMP 50309</t>
  </si>
  <si>
    <t>32170582_23</t>
  </si>
  <si>
    <t>3217_^^</t>
  </si>
  <si>
    <t>3217_G5</t>
  </si>
  <si>
    <t>LOQUETEAU SANS USINAGE</t>
  </si>
  <si>
    <t>3217_7016G</t>
  </si>
  <si>
    <t>1701 GRISBI</t>
  </si>
  <si>
    <t>LOQUETEAU GIESSE POUR SOUFFLET</t>
  </si>
  <si>
    <t>50414</t>
  </si>
  <si>
    <t>*LOQUETEAU PR SOUFFLETS GDES DIM *SUPP*</t>
  </si>
  <si>
    <t>3212_^^</t>
  </si>
  <si>
    <t>LOQUETEAU                                 2,9R35%+1,09LA0,63</t>
  </si>
  <si>
    <t>50416</t>
  </si>
  <si>
    <t>BOUCHON CENTRAL HT&amp;BAS 2 VTX*REMPL/51416</t>
  </si>
  <si>
    <t>19300016</t>
  </si>
  <si>
    <t>BOUCHON CENTRAL HT &amp; BAS 2 VTX              10000+4500/50000</t>
  </si>
  <si>
    <t>FB708-A</t>
  </si>
  <si>
    <t>FIXATION 30°DROITE POUR M.C 564 SUR 553</t>
  </si>
  <si>
    <t>5042D</t>
  </si>
  <si>
    <t>*FIX 30DROITE PR M.C 564/553 *SUP/5058*</t>
  </si>
  <si>
    <t>FB708</t>
  </si>
  <si>
    <t>0B708-L</t>
  </si>
  <si>
    <t>FB707-A</t>
  </si>
  <si>
    <t>FIXATION 30°GAUCHE POUR M.C 564 SUR 553</t>
  </si>
  <si>
    <t>5042G</t>
  </si>
  <si>
    <t>*FIXATION MAIN COURANTE A 30° GAUCHE</t>
  </si>
  <si>
    <t>FB707</t>
  </si>
  <si>
    <t>FB707-L</t>
  </si>
  <si>
    <t>5042G-O</t>
  </si>
  <si>
    <t>5042G-Q</t>
  </si>
  <si>
    <t>50420</t>
  </si>
  <si>
    <t>FERRURE OSCILLO PETIT MODELE*</t>
  </si>
  <si>
    <t>4519</t>
  </si>
  <si>
    <t>PAUMELLE FERRURE OB PETIT/MOYEN MODELE</t>
  </si>
  <si>
    <t>50420/A</t>
  </si>
  <si>
    <t>4519    /9010</t>
  </si>
  <si>
    <t>04519040</t>
  </si>
  <si>
    <t>MECANISME DE BASE O/B GS990 LAITON POLI</t>
  </si>
  <si>
    <t>1090</t>
  </si>
  <si>
    <t>CREMONE DE FERRURE OB PETIT/MOYEN MODELE</t>
  </si>
  <si>
    <t>50420/B</t>
  </si>
  <si>
    <t>01135310</t>
  </si>
  <si>
    <t>CREMONE PRIMA POUR O/B LAITON POLI</t>
  </si>
  <si>
    <t>50420/C</t>
  </si>
  <si>
    <t>COMPAS DE FERRURE OB PETIT MODELE</t>
  </si>
  <si>
    <t>50421</t>
  </si>
  <si>
    <t>FERRURE OSCILLO BATTANT MOYEN MODELE*</t>
  </si>
  <si>
    <t>COMPAS DE FERRURE OB MOYEN MODELE</t>
  </si>
  <si>
    <t>50421/C</t>
  </si>
  <si>
    <t>50422</t>
  </si>
  <si>
    <t>COMPAS ADDITIONNEL*</t>
  </si>
  <si>
    <t>50423</t>
  </si>
  <si>
    <t>VERROUILLAGE VERTICAL*</t>
  </si>
  <si>
    <t>4253</t>
  </si>
  <si>
    <t>VERROUILLEUR HORIZONTAL POUR O.B.</t>
  </si>
  <si>
    <t>50424</t>
  </si>
  <si>
    <t>VERROUILLAGE HORIZONTAL*</t>
  </si>
  <si>
    <t>50425</t>
  </si>
  <si>
    <t>CREMONE O.B A CLES*</t>
  </si>
  <si>
    <t>50426</t>
  </si>
  <si>
    <t>CREMONE O.B POIGNEE AMOVIBLE*</t>
  </si>
  <si>
    <t>5042651</t>
  </si>
  <si>
    <t>GACHE CENTRALE JOURNAL.STV-TAGESFALLE-O 10/9 TAFA FA STARK</t>
  </si>
  <si>
    <t>50427</t>
  </si>
  <si>
    <t>CONDAMNATION POUR OB</t>
  </si>
  <si>
    <t>50429</t>
  </si>
  <si>
    <t>PAIRE DE PIVOTS BASCULANT 5000</t>
  </si>
  <si>
    <t>CR50429</t>
  </si>
  <si>
    <t>CONTRE-PLAQUE ALU AVEC JOINT LAME RESSORT FIXE</t>
  </si>
  <si>
    <t>FB706-A</t>
  </si>
  <si>
    <t>FIXATION HORI. POUR M.C 564 SUR 553</t>
  </si>
  <si>
    <t>5043</t>
  </si>
  <si>
    <t>FIX HORI PR MC 5564 SUR 5503 OU 5513</t>
  </si>
  <si>
    <t>FB706</t>
  </si>
  <si>
    <t>FB706-L</t>
  </si>
  <si>
    <t>FB706-N</t>
  </si>
  <si>
    <t>5043/A</t>
  </si>
  <si>
    <t>1/2 FIX HORI PR MC 5564 SUR 5503 OU 5513</t>
  </si>
  <si>
    <t>2123</t>
  </si>
  <si>
    <t>FERRURE OUVRANT 2 VANTAUX OF ET OB</t>
  </si>
  <si>
    <t>50430</t>
  </si>
  <si>
    <t>FERRURE O.F / O.B 2 VTX*</t>
  </si>
  <si>
    <t>50431</t>
  </si>
  <si>
    <t>PAIRE DE PIVOT POUR PIVOTANT</t>
  </si>
  <si>
    <t>FB716-A</t>
  </si>
  <si>
    <t>ROSACE POUR CROIX DE GARDE-CORPS</t>
  </si>
  <si>
    <t>5044      760FI</t>
  </si>
  <si>
    <t>*ROSACE CROIX DE GARDE-CORPS</t>
  </si>
  <si>
    <t>5044</t>
  </si>
  <si>
    <t>FB716-L</t>
  </si>
  <si>
    <t>FB716-O</t>
  </si>
  <si>
    <t>FB716</t>
  </si>
  <si>
    <t>B50444BBS4C</t>
  </si>
  <si>
    <t>SACHET DE 100 SOUDÉ SANS ÉTIQUETTE</t>
  </si>
  <si>
    <t>50444</t>
  </si>
  <si>
    <t>CLAPET SANS MEMBRANE POUR FRAPPE</t>
  </si>
  <si>
    <t>B50444NBS4C</t>
  </si>
  <si>
    <t>50444/I</t>
  </si>
  <si>
    <t>CLAPET SANS MEMBRANE FRAPPE COND INDUSTR</t>
  </si>
  <si>
    <t>50446</t>
  </si>
  <si>
    <t>PAIRE EQUERRE MAINTIEN FEUILL VITR VARIA</t>
  </si>
  <si>
    <t>50447</t>
  </si>
  <si>
    <t>CAVALIER A ANGLE VARIABLE</t>
  </si>
  <si>
    <t>9828Z_88</t>
  </si>
  <si>
    <t>DOUILLE DECENTREE POUR 40345</t>
  </si>
  <si>
    <t>50448</t>
  </si>
  <si>
    <t>FB711</t>
  </si>
  <si>
    <t>EQUERRE VARIABLE VERTIC. POUR M.C 564</t>
  </si>
  <si>
    <t>5045</t>
  </si>
  <si>
    <t>EQUERRE VARIABLE VERTIC. POUR 5064</t>
  </si>
  <si>
    <t>5045/A</t>
  </si>
  <si>
    <t>1/2 EQUERRE FEMELLE POUR MC 5564</t>
  </si>
  <si>
    <t>5045/B</t>
  </si>
  <si>
    <t>1/2 EQUERRE MALE VARIABLE POUR MC 5564</t>
  </si>
  <si>
    <t>50450</t>
  </si>
  <si>
    <t>CREMONE MANCHE AMOVIBLE OF/OB</t>
  </si>
  <si>
    <t>50450/A</t>
  </si>
  <si>
    <t>CREMONE OF ET OB A POIGNEE AMOVIBLE</t>
  </si>
  <si>
    <t>50450/B</t>
  </si>
  <si>
    <t>POIGNEE AMOVIBLE PR CREMONE OF &amp; OB</t>
  </si>
  <si>
    <t>FB712</t>
  </si>
  <si>
    <t>EQUERRE VARIABLE HORIZON. POUR M.C 564</t>
  </si>
  <si>
    <t>5046</t>
  </si>
  <si>
    <t>EQUERRE VARIABLE HORIZON PR MAIN COURANT</t>
  </si>
  <si>
    <t>5046/A</t>
  </si>
  <si>
    <t>1/2 EQUERRE VARIABLE HORIZON POUR MC</t>
  </si>
  <si>
    <t>5047</t>
  </si>
  <si>
    <t>EQUERRE A 90 POUR MAIN COURANTE + VIS</t>
  </si>
  <si>
    <t>FB709</t>
  </si>
  <si>
    <t>EQURRE A 90° POUR M.C 564</t>
  </si>
  <si>
    <t>EQUERRE A 90 POUR MAIN COURANTE</t>
  </si>
  <si>
    <t>5047/A</t>
  </si>
  <si>
    <t>EQUERRE A 90 POUR MAIN COURANTE (SEULE)</t>
  </si>
  <si>
    <t>FB710</t>
  </si>
  <si>
    <t>RACCORD DROIT POUR M.C 564</t>
  </si>
  <si>
    <t>5048</t>
  </si>
  <si>
    <t>RACCORD DROIT POUR MAIN COURANTE + VIS</t>
  </si>
  <si>
    <t>5048/A</t>
  </si>
  <si>
    <t>RACCORD DROIT POUR MAIN COURANTE (SEUL)</t>
  </si>
  <si>
    <t>FB718-A</t>
  </si>
  <si>
    <t>PINCE SIMPLE POUR CADRE ALTU</t>
  </si>
  <si>
    <t>5049</t>
  </si>
  <si>
    <t>FB718</t>
  </si>
  <si>
    <t>FB718-L</t>
  </si>
  <si>
    <t>FB718-O</t>
  </si>
  <si>
    <t>FB719-A</t>
  </si>
  <si>
    <t>PINCE DOUBLE POUR CADRE ALTU</t>
  </si>
  <si>
    <t>5050</t>
  </si>
  <si>
    <t>*PINCE DOUBLE POUR CADRE ALTU **ABAND**</t>
  </si>
  <si>
    <t>FB719</t>
  </si>
  <si>
    <t>FB719-L</t>
  </si>
  <si>
    <t>FB719-O</t>
  </si>
  <si>
    <t>1T111</t>
  </si>
  <si>
    <t>(PALETTE DE 1800 ML)</t>
  </si>
  <si>
    <t>50500</t>
  </si>
  <si>
    <t>50501</t>
  </si>
  <si>
    <t>JOINT FEUILLURE APPUI VITRAGE</t>
  </si>
  <si>
    <t>50501T TOURET</t>
  </si>
  <si>
    <t>50501T</t>
  </si>
  <si>
    <t>JOINT FEUILLURE APPUI VITRAGE TOURET</t>
  </si>
  <si>
    <t>50501T  TOURET</t>
  </si>
  <si>
    <t>50502</t>
  </si>
  <si>
    <t>JOINT PARCLOSE POUR OUVRANT INVISIBLE</t>
  </si>
  <si>
    <t>50503</t>
  </si>
  <si>
    <t>JOINT A BOURRER EPAISSEUR 3MM</t>
  </si>
  <si>
    <t>60124070</t>
  </si>
  <si>
    <t>PALETTE 5400M  2X100M/CART TOUR                       1,07</t>
  </si>
  <si>
    <t>50504</t>
  </si>
  <si>
    <t>JOINT A BOURRER TOURNANT</t>
  </si>
  <si>
    <t>2622.05.109</t>
  </si>
  <si>
    <t>EX7.6/12.4/41/0001  TOURET 100M</t>
  </si>
  <si>
    <t>60121747</t>
  </si>
  <si>
    <t>A1T38600</t>
  </si>
  <si>
    <t>PALETTE 5400M  (2X100M/CARTON)</t>
  </si>
  <si>
    <t>50504S</t>
  </si>
  <si>
    <t>JOINT A BOURRER TOURNANT NON SILICONNE</t>
  </si>
  <si>
    <t>50505</t>
  </si>
  <si>
    <t>JOINT A BOURRER EPAISSEUR 5MM</t>
  </si>
  <si>
    <t>50505T</t>
  </si>
  <si>
    <t>50505I</t>
  </si>
  <si>
    <t>JOINT A BOURRER EPAISSEUR 5MM TOURET</t>
  </si>
  <si>
    <t>50506</t>
  </si>
  <si>
    <t>JOINT A BOURRER PR JEU DE 6MM A 8MM</t>
  </si>
  <si>
    <t>50507</t>
  </si>
  <si>
    <t>JOINT A BOURRER POUR JEU DE 6,5 A 8,5MM</t>
  </si>
  <si>
    <t>JOINT A BOURRER PR JEU DE 8MM A 10MM</t>
  </si>
  <si>
    <t>FB713</t>
  </si>
  <si>
    <t>VIS TC FENDUE M6X14 + ECROU TOURNIQUET M6</t>
  </si>
  <si>
    <t>5051</t>
  </si>
  <si>
    <t>VIS ET TOURNIQUET POUR MAIN COURANTE</t>
  </si>
  <si>
    <t>5051/A</t>
  </si>
  <si>
    <t>*ECROU TOURNIQUET POUR MAIN COURANTE</t>
  </si>
  <si>
    <t>5051/1</t>
  </si>
  <si>
    <t>*TOURNIQUET MAIN COURANTE **5056/B**</t>
  </si>
  <si>
    <t>1000170</t>
  </si>
  <si>
    <t>PALETTE 7200M  600M/CART JT BATTUE TOURNANT GRIS AGOR</t>
  </si>
  <si>
    <t>50510</t>
  </si>
  <si>
    <t>JOINT DE BATTUE TOURNANT</t>
  </si>
  <si>
    <t>50510 BLANC</t>
  </si>
  <si>
    <t>60121885</t>
  </si>
  <si>
    <t>1Q62400</t>
  </si>
  <si>
    <t>(PALETTE DE 5400 ML)</t>
  </si>
  <si>
    <t>50510S</t>
  </si>
  <si>
    <t>JOINT DE BATTUE ET VITRAGE NON SILICONNE</t>
  </si>
  <si>
    <t>50511</t>
  </si>
  <si>
    <t>JOINT DE BATTUE ET VITRAGE AVEC BOUCLIER</t>
  </si>
  <si>
    <t>JOINT DE BATTUE ET VITRAGE AVEC BOUCLIER GRIS</t>
  </si>
  <si>
    <t>65000281</t>
  </si>
  <si>
    <t>50512</t>
  </si>
  <si>
    <t>JOINT CENTRAL BOUCLIER THERMIQUE</t>
  </si>
  <si>
    <t>65000311</t>
  </si>
  <si>
    <t>50514</t>
  </si>
  <si>
    <t>JOINT A BOURRER AVEC BOUCLIER</t>
  </si>
  <si>
    <t>M43790</t>
  </si>
  <si>
    <t>JOINT A BOURRER AVEC BOUCLIER GRIS</t>
  </si>
  <si>
    <t>M43789</t>
  </si>
  <si>
    <t>50515</t>
  </si>
  <si>
    <t>FB717-A</t>
  </si>
  <si>
    <t>FIXATION POUR CROIX DE GARDE-CORPS</t>
  </si>
  <si>
    <t>5052</t>
  </si>
  <si>
    <t>*FIXAT. P/ CROIX GARDE-CORPS (4 EQU+VIS)</t>
  </si>
  <si>
    <t>FB717-L</t>
  </si>
  <si>
    <t>FIXATON POUR CROIX DE GARDE-CORPS</t>
  </si>
  <si>
    <t>FB717-O</t>
  </si>
  <si>
    <t>FB717</t>
  </si>
  <si>
    <t>1K315</t>
  </si>
  <si>
    <t>JOINT VITRAGE 20MM PREDECOUPE</t>
  </si>
  <si>
    <t>50520</t>
  </si>
  <si>
    <t>JOINT VIT EP 20MM   PREDECOUP(SUPPRIME)</t>
  </si>
  <si>
    <t>50521</t>
  </si>
  <si>
    <t>REFERENCE JOINT RESERVEE POUR SEPA MAROC</t>
  </si>
  <si>
    <t>50522</t>
  </si>
  <si>
    <t>JOINT PREDECOUPE PR VIT 22MM *SUPPRIME*</t>
  </si>
  <si>
    <t>50523</t>
  </si>
  <si>
    <t>JOINT A BOURRER 2,5 A 4MM</t>
  </si>
  <si>
    <t>50524</t>
  </si>
  <si>
    <t>JOINT VITRAGE EPAISSEUR 24MM  PREDECOUPE</t>
  </si>
  <si>
    <t>P990571</t>
  </si>
  <si>
    <t>JOINT VITRAGE EPAISSEUR 24MM PREDECOUPE</t>
  </si>
  <si>
    <t>A1R04504</t>
  </si>
  <si>
    <t>PALETTE 800M JT 24MM PREDECOUPE     1X50M</t>
  </si>
  <si>
    <t>50525</t>
  </si>
  <si>
    <t>JOINT A BOURRER 3,5 A 7MM</t>
  </si>
  <si>
    <t>50528</t>
  </si>
  <si>
    <t>JOINT POUR VITRAGE EP. 28MM   PREDECOUPE</t>
  </si>
  <si>
    <t>5053</t>
  </si>
  <si>
    <t>*SEMELLE DE FIXATION 564 / 553 **5056**</t>
  </si>
  <si>
    <t>5054</t>
  </si>
  <si>
    <t>EQUERRE 90 POUR MAIN COURANTE 5564</t>
  </si>
  <si>
    <t>FB740-A</t>
  </si>
  <si>
    <t>PINCE ALTU POUR G.C EN TABLEAU</t>
  </si>
  <si>
    <t>5055</t>
  </si>
  <si>
    <t>PINCE ALTU POUR G-C EN TABLEAU</t>
  </si>
  <si>
    <t>FB740-L</t>
  </si>
  <si>
    <t>FB740</t>
  </si>
  <si>
    <t>PINCE ALTU POUR G.C. EN TABLEAU</t>
  </si>
  <si>
    <t>5055/A</t>
  </si>
  <si>
    <t>1/2 PINCE ALTU POUR G-C EN TABLEAU</t>
  </si>
  <si>
    <t>5055/B</t>
  </si>
  <si>
    <t>FB714/N-A</t>
  </si>
  <si>
    <t>FIXATION BISEAUTEE 564 SUR 553</t>
  </si>
  <si>
    <t>5056</t>
  </si>
  <si>
    <t>SEMELLE FIXATION BISEAUTEE 564/553</t>
  </si>
  <si>
    <t>FB714/N-L</t>
  </si>
  <si>
    <t>FB714/N</t>
  </si>
  <si>
    <t>5056/A</t>
  </si>
  <si>
    <t>ECROU TOURNIQUET POUR MAIN COURANTE</t>
  </si>
  <si>
    <t>5056/B</t>
  </si>
  <si>
    <t>TOURNIQUET POUR MAIN COURANTE (SANS VIS)</t>
  </si>
  <si>
    <t>5057</t>
  </si>
  <si>
    <t>EQUERRE DE FIXATION EN TABLEAU **SUPP</t>
  </si>
  <si>
    <t>FB760-A</t>
  </si>
  <si>
    <t>SERREUR ORIENTABLE PR TUBE DE 30 MM</t>
  </si>
  <si>
    <t>5058</t>
  </si>
  <si>
    <t>SERREUR ORIENTABLE POUR TUBE DE 30MM</t>
  </si>
  <si>
    <t>FB760-L</t>
  </si>
  <si>
    <t>SERREUR ORIENTABLE POUR TUBE 30 MM</t>
  </si>
  <si>
    <t>5058      760FI</t>
  </si>
  <si>
    <t>5058/B</t>
  </si>
  <si>
    <t>SERREUR TUBE DE 30MM POUR 5058</t>
  </si>
  <si>
    <t>5059</t>
  </si>
  <si>
    <t>*PINCE ORIENTABLE POUR U ALTU **5037**</t>
  </si>
  <si>
    <t>FB761-L</t>
  </si>
  <si>
    <t>PINCE ORIENTABLE POUR U ALTU</t>
  </si>
  <si>
    <t>5060-W</t>
  </si>
  <si>
    <t>PIED MOULE DROIT SUR MURETTE             56000/40000=1,4</t>
  </si>
  <si>
    <t>5060      760FI</t>
  </si>
  <si>
    <t>5060</t>
  </si>
  <si>
    <t>5060/5065</t>
  </si>
  <si>
    <t>5060      1015S</t>
  </si>
  <si>
    <t>5060-L</t>
  </si>
  <si>
    <t>5060-Q</t>
  </si>
  <si>
    <t>5060/A</t>
  </si>
  <si>
    <t>5060/1</t>
  </si>
  <si>
    <t>PETITE VIS BOUT PLAT 10X8MM PR 5060/5065</t>
  </si>
  <si>
    <t>5060/2</t>
  </si>
  <si>
    <t>GRANDE VIS BOUT PLAT 16X8MM PR 5060/5065</t>
  </si>
  <si>
    <t>5060T</t>
  </si>
  <si>
    <t>PIED MOULE DROIT TRAITE ANTI CORROSION</t>
  </si>
  <si>
    <t>5061</t>
  </si>
  <si>
    <t>PINCE ALTU SPECIALE POUR MF 60X25</t>
  </si>
  <si>
    <t>5064</t>
  </si>
  <si>
    <t>OUVRANT PORTEFEUILLE OF ET OB</t>
  </si>
  <si>
    <t>5065</t>
  </si>
  <si>
    <t>PIED MOULE DROIT REGLABLE / MURETTE</t>
  </si>
  <si>
    <t>5060R-L</t>
  </si>
  <si>
    <t>PIED DROIT REGL./MURETTE</t>
  </si>
  <si>
    <t>5065/A</t>
  </si>
  <si>
    <t>5065T</t>
  </si>
  <si>
    <t>PIED MOULE DROIT REGLABLE/MURETTE TRAITE</t>
  </si>
  <si>
    <t>5067</t>
  </si>
  <si>
    <t>PORTE BROSSE POUR BAS DE PORTE</t>
  </si>
  <si>
    <t>5068</t>
  </si>
  <si>
    <t>BOUCHON POUR TUBE DE 30MM</t>
  </si>
  <si>
    <t>5069-A</t>
  </si>
  <si>
    <t>FIXATION HORIZONTAL TUBE DE 30 MM</t>
  </si>
  <si>
    <t>5069</t>
  </si>
  <si>
    <t>FIXATION HORIZONTALE TUBE DE 30 MM</t>
  </si>
  <si>
    <t>5069-G2</t>
  </si>
  <si>
    <t>5069/A</t>
  </si>
  <si>
    <t>FIXATION HORIZONTALE TUBE 30MM (SEUL)</t>
  </si>
  <si>
    <t>5070</t>
  </si>
  <si>
    <t>COUVRE JOINT RENOVATION</t>
  </si>
  <si>
    <t>5071</t>
  </si>
  <si>
    <t>*MONTANT CENTRAL 2 VANTAUX OUVR. CACHE</t>
  </si>
  <si>
    <t>5071/A</t>
  </si>
  <si>
    <t>*DEMI PROFIL EXT.MONTANT CENTRAL.2VX OC</t>
  </si>
  <si>
    <t>5073</t>
  </si>
  <si>
    <t>*ETANCHEITE BASSE DE PORTE</t>
  </si>
  <si>
    <t>ETANCHEITE BASSE DE PORTE</t>
  </si>
  <si>
    <t>5074</t>
  </si>
  <si>
    <t>*OUVRANT PORTEFEUILLE OF ET OB **5064**</t>
  </si>
  <si>
    <t>5074/A</t>
  </si>
  <si>
    <t>DEMI PROFIL EXT OUVRANT PORTEFEUILLE</t>
  </si>
  <si>
    <t>5074/B</t>
  </si>
  <si>
    <t>*DEMI PROFIL INT OUVRANT PORTEFEUILLE</t>
  </si>
  <si>
    <t>5074/C</t>
  </si>
  <si>
    <t>DEMI PROF INT OUVR PORTEFEUILLE MODIFIE</t>
  </si>
  <si>
    <t>5075</t>
  </si>
  <si>
    <t>*PARCLOSE LARGEUR 7 MM</t>
  </si>
  <si>
    <t>5078</t>
  </si>
  <si>
    <t>*OUVRANT INVISIBLE **ABANDONNE**</t>
  </si>
  <si>
    <t>5078   P</t>
  </si>
  <si>
    <t>5079</t>
  </si>
  <si>
    <t>PROFILE POUR EQ A SERTIR 50379 ET 45304</t>
  </si>
  <si>
    <t>5080</t>
  </si>
  <si>
    <t>5080   P</t>
  </si>
  <si>
    <t>5080/A</t>
  </si>
  <si>
    <t>DEMI PROFIL EXT MONTANT RENFORCE</t>
  </si>
  <si>
    <t>5081</t>
  </si>
  <si>
    <t>SEUIL AVEC RECUPERATION INTERIEURE</t>
  </si>
  <si>
    <t>5081 SEP</t>
  </si>
  <si>
    <t>5081/A</t>
  </si>
  <si>
    <t>DEMI PROFIL EXT.SEUIL AVEC RECUP.INTER.</t>
  </si>
  <si>
    <t>5081/B</t>
  </si>
  <si>
    <t>DEMI PROFIL INT.SEUIL AVEC RECUP INTER.</t>
  </si>
  <si>
    <t>5082</t>
  </si>
  <si>
    <t>5082 SEP</t>
  </si>
  <si>
    <t>5082/A</t>
  </si>
  <si>
    <t>DEMI PROFILE EXT.POTEAU DE LIAISON</t>
  </si>
  <si>
    <t>5082/B</t>
  </si>
  <si>
    <t>DEMI PROFILE INT.POTEAU DE LIAISON</t>
  </si>
  <si>
    <t>5083</t>
  </si>
  <si>
    <t>5083/A</t>
  </si>
  <si>
    <t>*DEMI PROFIL EXT.OUVRANT EN T LARGE</t>
  </si>
  <si>
    <t>5083/B</t>
  </si>
  <si>
    <t>*DEMI PROFIL INT.OUVRANT EN T LARGE</t>
  </si>
  <si>
    <t>5084</t>
  </si>
  <si>
    <t>OUVRANT LARGE POUR OF ET OB</t>
  </si>
  <si>
    <t>5084/A</t>
  </si>
  <si>
    <t>DEMI PROFIL EXT OUVRANT LARGE OF ET OB</t>
  </si>
  <si>
    <t>5084/B</t>
  </si>
  <si>
    <t>DEMI PROFIL INT OUVRANT LARGE OF ET OB</t>
  </si>
  <si>
    <t>5085</t>
  </si>
  <si>
    <t>5085/A</t>
  </si>
  <si>
    <t>DEMI PROFIL EXT TRAVERSE LARGE</t>
  </si>
  <si>
    <t>5085/B</t>
  </si>
  <si>
    <t>DEMI PROFIL INT TRAVERSE LARGE</t>
  </si>
  <si>
    <t>5086/B</t>
  </si>
  <si>
    <t>*DEMI PROFIL INT DORMANT FACADE LEGERE</t>
  </si>
  <si>
    <t>5087</t>
  </si>
  <si>
    <t>*PORTE BROSSE BAS DE PORTE</t>
  </si>
  <si>
    <t>5088</t>
  </si>
  <si>
    <t>5089</t>
  </si>
  <si>
    <t>*DORMANT DE 52 MM</t>
  </si>
  <si>
    <t>5090</t>
  </si>
  <si>
    <t>*COUVRE JOINT DE 30 MM</t>
  </si>
  <si>
    <t>5091</t>
  </si>
  <si>
    <t>*COUVRE JOINT DE 60 MM</t>
  </si>
  <si>
    <t>5092</t>
  </si>
  <si>
    <t>*CLIP ALIGNEMENT DOUBLAGE</t>
  </si>
  <si>
    <t>5093</t>
  </si>
  <si>
    <t>*OUVRANT PORTEFEUILLE</t>
  </si>
  <si>
    <t>5094</t>
  </si>
  <si>
    <t>5094/A</t>
  </si>
  <si>
    <t>DEMI PROFIL EXT.OUVRANT EN T LARGE</t>
  </si>
  <si>
    <t>5094/B</t>
  </si>
  <si>
    <t>DEMI PROFIL INT.OUVRANT EN T LARGE</t>
  </si>
  <si>
    <t>5096</t>
  </si>
  <si>
    <t>*OUVRANT SEMI FIXE PORTEFEUILLE</t>
  </si>
  <si>
    <t>5097</t>
  </si>
  <si>
    <t>SUPPORT CHASSIS SERIE 5000 DUOTHERM</t>
  </si>
  <si>
    <t>5098</t>
  </si>
  <si>
    <t>*COUVRE JOINT HAUTEUR 27 MM</t>
  </si>
  <si>
    <t>5099</t>
  </si>
  <si>
    <t>*OUVRANT SEMI FIXE PORTEFEUILLE SOGEDIAL</t>
  </si>
  <si>
    <t>5100</t>
  </si>
  <si>
    <t>*OUVRANT PORTEFEUILLE  SOGEDIAL</t>
  </si>
  <si>
    <t>5101</t>
  </si>
  <si>
    <t>SEUIL IRLANDAIS</t>
  </si>
  <si>
    <t>5101   GE JJG</t>
  </si>
  <si>
    <t>5101/A</t>
  </si>
  <si>
    <t>PROFIL EXT SEUIL IRLANDAIS</t>
  </si>
  <si>
    <t>5101/B</t>
  </si>
  <si>
    <t>PROFIL INT SEUIL IRLANDAIS</t>
  </si>
  <si>
    <t>5104</t>
  </si>
  <si>
    <t>OUVRANT DUOTHERM 5000 GALBE</t>
  </si>
  <si>
    <t>5104/A</t>
  </si>
  <si>
    <t>DEMI PROFIL EXT OUVRANT</t>
  </si>
  <si>
    <t>5105</t>
  </si>
  <si>
    <t>5105/A</t>
  </si>
  <si>
    <t>1/2 PROFIL EXT TRAVERSE INTERMEDIAIRE</t>
  </si>
  <si>
    <t>5105/B</t>
  </si>
  <si>
    <t>1/2 PROFIL INT TRAVERSE INTERMEDIAIRE</t>
  </si>
  <si>
    <t>5106</t>
  </si>
  <si>
    <t>BATTUE 2 VX DUOTHERM</t>
  </si>
  <si>
    <t>5106/A</t>
  </si>
  <si>
    <t>DEMI PROFIL EXT BATTUE</t>
  </si>
  <si>
    <t>5106/B</t>
  </si>
  <si>
    <t>DEMI PROFIL INT BATTUE</t>
  </si>
  <si>
    <t>5106/D</t>
  </si>
  <si>
    <t>*DEMI PROFIL INT BATTUE **5106/B**</t>
  </si>
  <si>
    <t>5106/D NOIR)</t>
  </si>
  <si>
    <t>5113</t>
  </si>
  <si>
    <t>5113/A</t>
  </si>
  <si>
    <t>1/2 PROFIL EXT TRAVERSE INTERMED. LARGE</t>
  </si>
  <si>
    <t>5113/B</t>
  </si>
  <si>
    <t>1/2 PROFIL INT TRAVERSE INTERMED. LARGE</t>
  </si>
  <si>
    <t>5120</t>
  </si>
  <si>
    <t>PARCLOSE LARGEUR 18 MM</t>
  </si>
  <si>
    <t>5355</t>
  </si>
  <si>
    <t>A-02456</t>
  </si>
  <si>
    <t>P88454</t>
  </si>
  <si>
    <t>SOUS RESERVE ACCEPTATION ECHANTILLON</t>
  </si>
  <si>
    <t>5120   GE JJG</t>
  </si>
  <si>
    <t>5120T</t>
  </si>
  <si>
    <t>PARCLOSE LARGEUR 18 MM TUBULAIRE</t>
  </si>
  <si>
    <t>5124</t>
  </si>
  <si>
    <t>DORMANT A RECOUVREMENT GALBE</t>
  </si>
  <si>
    <t>5124/B</t>
  </si>
  <si>
    <t>5128</t>
  </si>
  <si>
    <t>DORMANT SIMPLE GALBE</t>
  </si>
  <si>
    <t>5128/A</t>
  </si>
  <si>
    <t>DEMI PROFIL EXT DORMANT GALBE</t>
  </si>
  <si>
    <t>5128/B</t>
  </si>
  <si>
    <t>DEMI PROFIL INT DORMANT GALBE</t>
  </si>
  <si>
    <t>5129</t>
  </si>
  <si>
    <t>PROFIL DORMANT 70MM</t>
  </si>
  <si>
    <t>5129/A</t>
  </si>
  <si>
    <t>1/2 PROFIL EXTERIEUR DORMANT 70MM</t>
  </si>
  <si>
    <t>5129/B</t>
  </si>
  <si>
    <t>1/2 PROFIL INTERIEUR DORMANT 70MM</t>
  </si>
  <si>
    <t>5130</t>
  </si>
  <si>
    <t>DORMANT AVEC RECOUVREMENT 40MM</t>
  </si>
  <si>
    <t>RPT-10608</t>
  </si>
  <si>
    <t>5130/B</t>
  </si>
  <si>
    <t>1/2 PRF DORM INT AVEC RECOUVREMENT 40MM</t>
  </si>
  <si>
    <t>5134</t>
  </si>
  <si>
    <t>DORMANT RECOUVR INT. POUR CINTRAGE</t>
  </si>
  <si>
    <t>5134/A</t>
  </si>
  <si>
    <t>DEMI PROFIL EXT.POUR DORMANT</t>
  </si>
  <si>
    <t>5134/B</t>
  </si>
  <si>
    <t>DEMI PROFIL INT DORMANT RECOUV CINTRAGE</t>
  </si>
  <si>
    <t>5135</t>
  </si>
  <si>
    <t>DORMANT RENOVATION AVEC RECOUVREMENT</t>
  </si>
  <si>
    <t>51379</t>
  </si>
  <si>
    <t>EQUERRE A SERTIR 26X10</t>
  </si>
  <si>
    <t>5139</t>
  </si>
  <si>
    <t>5140</t>
  </si>
  <si>
    <t>DORMANT RENOVATION GALBE</t>
  </si>
  <si>
    <t>5140/A</t>
  </si>
  <si>
    <t>DEMI PROFIL EXT DORMANT RENO GALBE</t>
  </si>
  <si>
    <t>5140/B</t>
  </si>
  <si>
    <t>DEMI PROFIL INT DORMANT RENO GALBE</t>
  </si>
  <si>
    <t>5141</t>
  </si>
  <si>
    <t>51416 (VRAC)</t>
  </si>
  <si>
    <t>BOUCHON CENTRAL HAUT ET BAS 2 VANTAUX</t>
  </si>
  <si>
    <t>51416D+G L</t>
  </si>
  <si>
    <t>BOUCHON CENTRAL HAUT ET BAS 2 VANTAUX (PAIRE)</t>
  </si>
  <si>
    <t>51416</t>
  </si>
  <si>
    <t>BOUCHON CENTRAL HAUT ET BAS 2 VANTAUX       A4550/16250=0,28</t>
  </si>
  <si>
    <t>51416D+G N</t>
  </si>
  <si>
    <t>5143</t>
  </si>
  <si>
    <t>*DORMANT RENO **ABANDONNE** (VOIR 5190)</t>
  </si>
  <si>
    <t>5144/A</t>
  </si>
  <si>
    <t>DEMI PROFIL EXT.OUV.FRSE ET OB</t>
  </si>
  <si>
    <t>5149</t>
  </si>
  <si>
    <t>DORMANT (CHANTIER)</t>
  </si>
  <si>
    <t>5149/B</t>
  </si>
  <si>
    <t>1/2 PROFIL INT DORMANT 5149</t>
  </si>
  <si>
    <t>5150</t>
  </si>
  <si>
    <t>DORMANT AILE 40MM     (SUR CONSULTATION)</t>
  </si>
  <si>
    <t>5151</t>
  </si>
  <si>
    <t>DORMANT AILE 22,6MM   (SUR CONSULTATION)</t>
  </si>
  <si>
    <t>5152</t>
  </si>
  <si>
    <t>DORMANT               (SUR CONSULTATION)</t>
  </si>
  <si>
    <t>5164</t>
  </si>
  <si>
    <t>OUVRANT PORTEFEUILLE GALBE</t>
  </si>
  <si>
    <t>5164/A</t>
  </si>
  <si>
    <t>DEMI PROFIL EXT OUV PORTEFE GALBE</t>
  </si>
  <si>
    <t>5164/B</t>
  </si>
  <si>
    <t>DEMI PROFIL INT OUV PORTEFEU GALBE</t>
  </si>
  <si>
    <t>5179</t>
  </si>
  <si>
    <t>PROFIL POUR EQUERRE A SERTIR LEUL</t>
  </si>
  <si>
    <t>5184</t>
  </si>
  <si>
    <t>OUVRANT LARGE POUR CINTRAGE</t>
  </si>
  <si>
    <t>5184/A</t>
  </si>
  <si>
    <t>DEMI PROFIL EXT OUVRANT LARGE CINTRAGE</t>
  </si>
  <si>
    <t>5184/B</t>
  </si>
  <si>
    <t>DEMI PROFIL INT OUVRANT LARGE CINTRAGE</t>
  </si>
  <si>
    <t>5190</t>
  </si>
  <si>
    <t>5191</t>
  </si>
  <si>
    <t>BAVETTE TUBULAIRE FRAPPE ISO 100/120</t>
  </si>
  <si>
    <t>5191/A</t>
  </si>
  <si>
    <t>1/2 BAVETTE EXT TUBULAIR FRP ISO 100/120</t>
  </si>
  <si>
    <t>5191/B</t>
  </si>
  <si>
    <t>1/2 BAVETTE INT TUBULAIR FRAPPE</t>
  </si>
  <si>
    <t>5192</t>
  </si>
  <si>
    <t>BAVETTE TUBULAIRE FRAPPE ISO 140/160</t>
  </si>
  <si>
    <t>5192/A</t>
  </si>
  <si>
    <t>1/2 BAVETTE TUBULAIRE FRP ISO 140/160</t>
  </si>
  <si>
    <t>5193</t>
  </si>
  <si>
    <t>PROFIL EQUERRE PIECE D'APPUI</t>
  </si>
  <si>
    <t>5200</t>
  </si>
  <si>
    <t>DORMANT RENOVATION TRADITIONNEL</t>
  </si>
  <si>
    <t>5200   GE JJG</t>
  </si>
  <si>
    <t>5200/A</t>
  </si>
  <si>
    <t>DEMI PROFILE EXT DORMANT RENO TRADI</t>
  </si>
  <si>
    <t>5200/B</t>
  </si>
  <si>
    <t>DEMI PROFIL INT DORMANT RENO TRADI</t>
  </si>
  <si>
    <t>5200/F</t>
  </si>
  <si>
    <t>PROFIL FEUILLURE PVC FRAPPE</t>
  </si>
  <si>
    <t>5200/G</t>
  </si>
  <si>
    <t>PROFIL FEUILLURE PVC FRAPPE (28 A 32 MM)</t>
  </si>
  <si>
    <t>5200/J</t>
  </si>
  <si>
    <t>NEZ PVC PLAT</t>
  </si>
  <si>
    <t>5200R</t>
  </si>
  <si>
    <t>NEZ PVC POUR OUVRANT RESPIRANT</t>
  </si>
  <si>
    <t>52001</t>
  </si>
  <si>
    <t>PAIRE D'EMBOUT POUR OUV SEMI FIXE</t>
  </si>
  <si>
    <t>52001B0</t>
  </si>
  <si>
    <t>1/2 DORMANT RENOVATION INT BASE 70</t>
  </si>
  <si>
    <t>5200100</t>
  </si>
  <si>
    <t>DORMANT RENOVATION BASE 70 MAUGIN</t>
  </si>
  <si>
    <t>52002</t>
  </si>
  <si>
    <t>EMBOUT POUR DORMANTS LATERAUX</t>
  </si>
  <si>
    <t>SACHET DE 100</t>
  </si>
  <si>
    <t>52002L</t>
  </si>
  <si>
    <t>EMBOUTS POUR DORMANTS LATERAUX</t>
  </si>
  <si>
    <t>52002N</t>
  </si>
  <si>
    <t>52003</t>
  </si>
  <si>
    <t>PAIRE D'EMBOUT POUR TRAVERSE</t>
  </si>
  <si>
    <t>52003  GE JJG</t>
  </si>
  <si>
    <t>52004</t>
  </si>
  <si>
    <t>PAUMELLE FICHE TIGE INOX</t>
  </si>
  <si>
    <t>52004M</t>
  </si>
  <si>
    <t>FICHE TIGE INOX MAGASINEE</t>
  </si>
  <si>
    <t>52005</t>
  </si>
  <si>
    <t>PAIRE D'EMBOUT D'ETANCHEITE POUR 5201</t>
  </si>
  <si>
    <t>52006</t>
  </si>
  <si>
    <t>PAIRE D'EMBOUT D'ETANCHEITE POUR 5202</t>
  </si>
  <si>
    <t>52007</t>
  </si>
  <si>
    <t>PIECE ETANCHEITE D'ANGLE PR 5200 ET 5240</t>
  </si>
  <si>
    <t>ANGLE D'ETANCHEITE POUR DORMANT</t>
  </si>
  <si>
    <t>SEP69301</t>
  </si>
  <si>
    <t>ANGLE D'ETANCHEITE POUR DORMANT         (7,82 LE CENT/10000)</t>
  </si>
  <si>
    <t>SACHETS DE 100/CARTON DE 500</t>
  </si>
  <si>
    <t>SEP69300</t>
  </si>
  <si>
    <t>52008</t>
  </si>
  <si>
    <t>**EMBOUTS POUR MONTANT 5223</t>
  </si>
  <si>
    <t>52008  GE JJG</t>
  </si>
  <si>
    <t>52009</t>
  </si>
  <si>
    <t>PAIRE D'EMBOUT PR 5242*SUPP*REMPL/52098*</t>
  </si>
  <si>
    <t>52009/I</t>
  </si>
  <si>
    <t>PAIRE EMBOUT ETANCHEITE COND INDUSTRIEL</t>
  </si>
  <si>
    <t>5201</t>
  </si>
  <si>
    <t>DORMANT BAS POUR ISOL 100/120 MM</t>
  </si>
  <si>
    <t>PT-617</t>
  </si>
  <si>
    <t>5201/A</t>
  </si>
  <si>
    <t>*1/2 PROFIL EXT DORMANT BAS **5201/C**</t>
  </si>
  <si>
    <t>5201/B</t>
  </si>
  <si>
    <t>1/2 PROFIL INT DORMANT HAUT ET BAS</t>
  </si>
  <si>
    <t>5201/C</t>
  </si>
  <si>
    <t>*1/2 PROFIL EXT DORMANT BAS **5201/E**</t>
  </si>
  <si>
    <t>5201/E</t>
  </si>
  <si>
    <t>1/2 PROFIL EXT DORMANT BAS</t>
  </si>
  <si>
    <t>52010</t>
  </si>
  <si>
    <t>CALE DE JEU POUR TRANSPORT</t>
  </si>
  <si>
    <t>5210</t>
  </si>
  <si>
    <t>52010/I</t>
  </si>
  <si>
    <t>CALE DE JEU PR TRANSPORT COND INDUSTRIEL</t>
  </si>
  <si>
    <t>52011</t>
  </si>
  <si>
    <t>PAIRE EMBOUT D'ETANCHEITE PR 5237</t>
  </si>
  <si>
    <t>52012</t>
  </si>
  <si>
    <t>ANGLE D'ETANCHEITE POUR OUVRANT</t>
  </si>
  <si>
    <t>ANGLE D'ETANCHEITE</t>
  </si>
  <si>
    <t>52012 BLANC</t>
  </si>
  <si>
    <t>ANGLE D'ETANCHEITE POUR OUVRANT (VRAC)</t>
  </si>
  <si>
    <t>52012 NOIR</t>
  </si>
  <si>
    <t>52013</t>
  </si>
  <si>
    <t>PAIRE D'ETANCHEITE LATERALE PR 5235</t>
  </si>
  <si>
    <t>52014</t>
  </si>
  <si>
    <t>PAIRE D'ETANCHEITE PR TRAVERSE 5251</t>
  </si>
  <si>
    <t>52015</t>
  </si>
  <si>
    <t>MANOEUVRE DE FERMETURE SUR SEMI-FIXE</t>
  </si>
  <si>
    <t>1508_Z5</t>
  </si>
  <si>
    <t>MANOEUVRE DE FERMETURE SUR SEMI FIXE</t>
  </si>
  <si>
    <t>52016</t>
  </si>
  <si>
    <t>EMBOUT PR FERMETURE SEMI FIXE OF &amp; OB</t>
  </si>
  <si>
    <t>52017</t>
  </si>
  <si>
    <t>EQUERRE 50*50*10</t>
  </si>
  <si>
    <t>EQUERRE 50X50X10</t>
  </si>
  <si>
    <t>52017M</t>
  </si>
  <si>
    <t>EQUERRE 52017M</t>
  </si>
  <si>
    <t>52018</t>
  </si>
  <si>
    <t>CALE D'APPUI</t>
  </si>
  <si>
    <t>52019</t>
  </si>
  <si>
    <t>MOUSSE D'ÉTANCHÉITÉ</t>
  </si>
  <si>
    <t>5202</t>
  </si>
  <si>
    <t>DORMANT BAS POUR ISOL DE 140/160 MM</t>
  </si>
  <si>
    <t>PT-630</t>
  </si>
  <si>
    <t>5202/A</t>
  </si>
  <si>
    <t>*1/2 PROFIL EXT DORMANT BAS **5202/C**</t>
  </si>
  <si>
    <t>5202/C</t>
  </si>
  <si>
    <t>*1/2 PROFIL EXT DORMANT BAS **5202/E**</t>
  </si>
  <si>
    <t>5202/E</t>
  </si>
  <si>
    <t>1/2 PROFIL EXT DORMANT BAS ISOL 140/160</t>
  </si>
  <si>
    <t>52020</t>
  </si>
  <si>
    <t>PAIRE D'EMBOUT POUR BATTEMENT CENTRE</t>
  </si>
  <si>
    <t>52020 A+B BLANC</t>
  </si>
  <si>
    <t>PAIRE D'EMBOUT POUR 5220</t>
  </si>
  <si>
    <t>52020 A+B NOIR</t>
  </si>
  <si>
    <t>52020I</t>
  </si>
  <si>
    <t>PAIRE D'EMBOUT PR 5220 COND INDUSTRIEL</t>
  </si>
  <si>
    <t>52021</t>
  </si>
  <si>
    <t>PAIRE D'EMBOUTS POUR OUVR SEMI FIXE</t>
  </si>
  <si>
    <t>52022</t>
  </si>
  <si>
    <t>PAUM A CLAMER 2 LAMES*SUPP*REMPL/52076*</t>
  </si>
  <si>
    <t>52022E</t>
  </si>
  <si>
    <t>FOURREAU EXCENTRIQUE PR PAUMELLE 52022</t>
  </si>
  <si>
    <t>52023/250B</t>
  </si>
  <si>
    <t>CAVALIER</t>
  </si>
  <si>
    <t>52023</t>
  </si>
  <si>
    <t>CAVALIER INTERIEUR</t>
  </si>
  <si>
    <t>52023I</t>
  </si>
  <si>
    <t>CAVALIER INTERIEUR I</t>
  </si>
  <si>
    <t>52024/250B</t>
  </si>
  <si>
    <t>52024</t>
  </si>
  <si>
    <t>CAVALIER EXTERIEUR</t>
  </si>
  <si>
    <t>52024/A</t>
  </si>
  <si>
    <t>52025</t>
  </si>
  <si>
    <t>EQUERRE D'ALIGNEMENT OUVRANT EVOLUTION</t>
  </si>
  <si>
    <t>52025/500</t>
  </si>
  <si>
    <t>EQUERRE ALIGNEMENT OUVRANT EVOLUTION</t>
  </si>
  <si>
    <t>52026</t>
  </si>
  <si>
    <t>GACHE HAUTE OU BASSE PR OF&amp;OB 2 VANTAUX</t>
  </si>
  <si>
    <t>52026  GE JJG</t>
  </si>
  <si>
    <t>52027</t>
  </si>
  <si>
    <t>EQUERRE D'ALIGNEMENT SUR 5227</t>
  </si>
  <si>
    <t>52027M</t>
  </si>
  <si>
    <t>EQUERRE D'ALIGNEMENT SUR 5227 MODIFIEE</t>
  </si>
  <si>
    <t>52028</t>
  </si>
  <si>
    <t>PAIRE EMBOUTS PORTE PR 5243*REMPL/52038*</t>
  </si>
  <si>
    <t>52029</t>
  </si>
  <si>
    <t>PAIRE D'EMBOUTS PR 5263*SUP*REMPL/52098*</t>
  </si>
  <si>
    <t>5203</t>
  </si>
  <si>
    <t>DORMANT LATERAL POUR ISOLATION DE 100 MM</t>
  </si>
  <si>
    <t>PT-618</t>
  </si>
  <si>
    <t>5203/A</t>
  </si>
  <si>
    <t>DEMI PROFIL EXT DORMANT LAT ISOL 100 MM</t>
  </si>
  <si>
    <t>5203/B</t>
  </si>
  <si>
    <t>DEMI PROFIL INT MONTANT DORMANT</t>
  </si>
  <si>
    <t>52030</t>
  </si>
  <si>
    <t>CAVALIER INTERIEUR   *SUP*</t>
  </si>
  <si>
    <t>52031</t>
  </si>
  <si>
    <t>CACHE POUR EQUERRE 50331*SUP*REMP/50381*</t>
  </si>
  <si>
    <t>CACHE POUR EQUERRE 50331</t>
  </si>
  <si>
    <t>52032</t>
  </si>
  <si>
    <t>EMBOUT POUR FERMETURE SEMI FIXE EVO</t>
  </si>
  <si>
    <t>1509B_Z5</t>
  </si>
  <si>
    <t>EMBOUT POUR FERMETURE SEMI-FIXE EVO</t>
  </si>
  <si>
    <t>1509/B_Z5</t>
  </si>
  <si>
    <t>52033</t>
  </si>
  <si>
    <t>EQUERRE D'ANGLE POUR 5243 ET 5263</t>
  </si>
  <si>
    <t>52035</t>
  </si>
  <si>
    <t>ENSEMBLE BLOC CARRE DE 7 PR OUV POMPIER</t>
  </si>
  <si>
    <t>52037</t>
  </si>
  <si>
    <t>PLATINE POMPIER PR RESPIRANT + BEQUILLE</t>
  </si>
  <si>
    <t>52038</t>
  </si>
  <si>
    <t>PAIRE DE BOUCHONS A,B&amp;C PR PORTE ADVANCE</t>
  </si>
  <si>
    <t>52039</t>
  </si>
  <si>
    <t>PAIRE EMBOUTS ETANCH. TR. HAUTES FRAPPES</t>
  </si>
  <si>
    <t>5204</t>
  </si>
  <si>
    <t>DORMANT LATERAL POUR ISOLATION DE 120 MM</t>
  </si>
  <si>
    <t>PT-622</t>
  </si>
  <si>
    <t>PT622</t>
  </si>
  <si>
    <t>5204/A</t>
  </si>
  <si>
    <t>DEMI PROFIL EXT MONTANT DORMANT ISO 120</t>
  </si>
  <si>
    <t>52045</t>
  </si>
  <si>
    <t>PAIRE EMBOUTS ETANCHEITE DORMANT 5623</t>
  </si>
  <si>
    <t>52046</t>
  </si>
  <si>
    <t>EMBOUT PR BATTUE CENTRALE 5246 ** 52146</t>
  </si>
  <si>
    <t>52047</t>
  </si>
  <si>
    <t>EQUERRE DE SEUIL 5481</t>
  </si>
  <si>
    <t>52048</t>
  </si>
  <si>
    <t>PAIRE EMBOUTS BATTUE PR OUVRANT VISIBLE</t>
  </si>
  <si>
    <t>52049</t>
  </si>
  <si>
    <t>PAIRE D'EMBOUTS D'ETANCHEITE POUR 5449</t>
  </si>
  <si>
    <t>5205</t>
  </si>
  <si>
    <t>DORMANT LATERAL ISOLATION 140 MM</t>
  </si>
  <si>
    <t>PT-626</t>
  </si>
  <si>
    <t>5205/A</t>
  </si>
  <si>
    <t>DEMI PROFIL EXT DORMANT ISOL 140 MM</t>
  </si>
  <si>
    <t>5206</t>
  </si>
  <si>
    <t>DORMANT LATERAL ISOLATION DE 160 MM</t>
  </si>
  <si>
    <t>5206/A</t>
  </si>
  <si>
    <t>DEMI PROFIL EXT DORMANT ISOL 160</t>
  </si>
  <si>
    <t>5207</t>
  </si>
  <si>
    <t>*PARCLOSE HTE POUR TRAV. 5222 **5247**</t>
  </si>
  <si>
    <t>5207   GE JJG</t>
  </si>
  <si>
    <t>52075</t>
  </si>
  <si>
    <t>PAIRE D'EMBOUTS OUVRANT ADVANCE 5475</t>
  </si>
  <si>
    <t>52076</t>
  </si>
  <si>
    <t>PAUMELLE GORGE DE 16</t>
  </si>
  <si>
    <t>ZE1399</t>
  </si>
  <si>
    <t>52077     760FI</t>
  </si>
  <si>
    <t>DOUILLE EXCENTREE PR PAUMELLE 52076</t>
  </si>
  <si>
    <t>52077</t>
  </si>
  <si>
    <t>5208</t>
  </si>
  <si>
    <t>COUVRE JOINT EXTERIEUR RENOVATION</t>
  </si>
  <si>
    <t>52081</t>
  </si>
  <si>
    <t>PAIRE EMBOUTS ETANCHEITE PR 5281</t>
  </si>
  <si>
    <t>5209</t>
  </si>
  <si>
    <t>DORMANT HAUT AVEC COFFRE V.R.</t>
  </si>
  <si>
    <t>5209/A</t>
  </si>
  <si>
    <t>DEMI PROFIL EXT TRAV HAUTE AVEC VR</t>
  </si>
  <si>
    <t>52091</t>
  </si>
  <si>
    <t>PAIRE D'EMBOUT SEMI FIXE RESPIRANT</t>
  </si>
  <si>
    <t>52096</t>
  </si>
  <si>
    <t>EQUERRE 52096</t>
  </si>
  <si>
    <t>52097</t>
  </si>
  <si>
    <t>EQUERRE POUR 5200R</t>
  </si>
  <si>
    <t>52098</t>
  </si>
  <si>
    <t>PAIRE D'EMBOUTS DE PORTE SEMI FIXE</t>
  </si>
  <si>
    <t>52099</t>
  </si>
  <si>
    <t>PAIRE D'EMBOUTS POUR REJET D'EAU 5274</t>
  </si>
  <si>
    <t>DORMANT HAUT POUR ISOLATION DE 100 MM</t>
  </si>
  <si>
    <t>5210   GE JJG</t>
  </si>
  <si>
    <t>5210/A</t>
  </si>
  <si>
    <t>DEMI PROFIL EXT TRAV HAUTE DORMANT 100</t>
  </si>
  <si>
    <t>52101</t>
  </si>
  <si>
    <t>BOITIER DE CREMONE INOX CARRE 7MM OF/OB</t>
  </si>
  <si>
    <t>1701A0582_00</t>
  </si>
  <si>
    <t>BOITIER DE CRÉMONE INOX CARRÉ 7MM OF/OB</t>
  </si>
  <si>
    <t>BOITIER DE CREMONE INOX CARRE 7MM OF</t>
  </si>
  <si>
    <t>52102</t>
  </si>
  <si>
    <t>BOITIER CREM INOX CARRÉ 7 + AFM OF/OB</t>
  </si>
  <si>
    <t>1701B_00</t>
  </si>
  <si>
    <t>BOITIER CREM INOX CARRE 7 AVEC AFM OF/OB</t>
  </si>
  <si>
    <t>52105D</t>
  </si>
  <si>
    <t>PAUMELLE BASSE DORMANT DROITE</t>
  </si>
  <si>
    <t>1705AD_32</t>
  </si>
  <si>
    <t>1705AD_37</t>
  </si>
  <si>
    <t>PAUMELLE BASSE DORMANT DROITE LAITON</t>
  </si>
  <si>
    <t>1705D_16</t>
  </si>
  <si>
    <t>1705AD_G5</t>
  </si>
  <si>
    <t>1705AD_03</t>
  </si>
  <si>
    <t>1705AD_MV</t>
  </si>
  <si>
    <t>1705AD_NN</t>
  </si>
  <si>
    <t>52105G</t>
  </si>
  <si>
    <t>PAUMELLE BASSE DORMANT GAUCHE</t>
  </si>
  <si>
    <t>1705AS_32</t>
  </si>
  <si>
    <t>1705AS_37</t>
  </si>
  <si>
    <t>PAUMELLE BASSE DORMANT GAUCHE LAITON</t>
  </si>
  <si>
    <t>1705S_16</t>
  </si>
  <si>
    <t>1705AS_G5</t>
  </si>
  <si>
    <t>1705AS_03</t>
  </si>
  <si>
    <t>1705AS_MV</t>
  </si>
  <si>
    <t>1705AS_NN</t>
  </si>
  <si>
    <t>QAIT010_PA</t>
  </si>
  <si>
    <t>CLIP PLASTIQUE PR PAUMELLE ART.1706D/S</t>
  </si>
  <si>
    <t>52106D</t>
  </si>
  <si>
    <t>PAUMELLE HAUTE DORMANT DROITE</t>
  </si>
  <si>
    <t>1706D_32</t>
  </si>
  <si>
    <t>1706D_37</t>
  </si>
  <si>
    <t>PAUMELLE HAUTE DORMANT DROITE LAITON</t>
  </si>
  <si>
    <t>1706D_16</t>
  </si>
  <si>
    <t>1706D_G5</t>
  </si>
  <si>
    <t>1706D_03</t>
  </si>
  <si>
    <t>1706AD_MV</t>
  </si>
  <si>
    <t>1706D_NN</t>
  </si>
  <si>
    <t>52106G</t>
  </si>
  <si>
    <t>PAUMELLE HAUTE DORMANT GAUCHE</t>
  </si>
  <si>
    <t>1706S_32</t>
  </si>
  <si>
    <t>1706S_37</t>
  </si>
  <si>
    <t>PAUMELLE HAUTE DORMANT GAUCHE LAITON</t>
  </si>
  <si>
    <t>1706S_16</t>
  </si>
  <si>
    <t>1706S_G5</t>
  </si>
  <si>
    <t>1706S_03</t>
  </si>
  <si>
    <t>1706AS_MV</t>
  </si>
  <si>
    <t>1706S_NN</t>
  </si>
  <si>
    <t>GSGL320</t>
  </si>
  <si>
    <t>GOUPILLE ACIER PR PAUMELLE ART.1706D/S</t>
  </si>
  <si>
    <t>52107D</t>
  </si>
  <si>
    <t>PAUMELLE BASSE OUVRANT DROITE</t>
  </si>
  <si>
    <t>1707AD_32</t>
  </si>
  <si>
    <t>1707AD_37</t>
  </si>
  <si>
    <t>PAUMELLE BASSE OUVRANT DROITE LAITON</t>
  </si>
  <si>
    <t>1707D_16</t>
  </si>
  <si>
    <t>1707D_G5</t>
  </si>
  <si>
    <t>52107AD</t>
  </si>
  <si>
    <t>1707AD_03 INOX</t>
  </si>
  <si>
    <t>1707AD_MV</t>
  </si>
  <si>
    <t>1707AD_NN</t>
  </si>
  <si>
    <t>52107G</t>
  </si>
  <si>
    <t>PAUMELLE BASSE OUVRANT GAUCHE</t>
  </si>
  <si>
    <t>1707AS_32</t>
  </si>
  <si>
    <t>1707AS_37</t>
  </si>
  <si>
    <t>PAUMELLE BASSE OUVRANT GAUCHE LAITON</t>
  </si>
  <si>
    <t>1707S_16</t>
  </si>
  <si>
    <t>1707S_G5</t>
  </si>
  <si>
    <t>PAUMELLE BASSE OUV GAUCHE</t>
  </si>
  <si>
    <t>1707AS_03</t>
  </si>
  <si>
    <t>1707AS_MV</t>
  </si>
  <si>
    <t>1707AS_NN</t>
  </si>
  <si>
    <t>52108</t>
  </si>
  <si>
    <t>PAUMELLE HAUTE OF</t>
  </si>
  <si>
    <t>1708_32</t>
  </si>
  <si>
    <t>1708_37</t>
  </si>
  <si>
    <t>PAUMELLE HAUTE OF LAITON</t>
  </si>
  <si>
    <t>1708_16</t>
  </si>
  <si>
    <t>1708_G5</t>
  </si>
  <si>
    <t>1708_03</t>
  </si>
  <si>
    <t>1708_MV</t>
  </si>
  <si>
    <t>1708_NN</t>
  </si>
  <si>
    <t>52109AD</t>
  </si>
  <si>
    <t>PAUMELLE OF DORMANT DROITE</t>
  </si>
  <si>
    <t>1709D_32</t>
  </si>
  <si>
    <t>1709D_37</t>
  </si>
  <si>
    <t>1709D_15</t>
  </si>
  <si>
    <t>1709D_G5</t>
  </si>
  <si>
    <t>1709D_06</t>
  </si>
  <si>
    <t>PAUMELL OF DORMANT DROITE</t>
  </si>
  <si>
    <t>1709D_MV</t>
  </si>
  <si>
    <t>1709D_NN</t>
  </si>
  <si>
    <t>52109AG</t>
  </si>
  <si>
    <t>PAUMELLE OF DORMANT GAUCHE</t>
  </si>
  <si>
    <t>1709S_32</t>
  </si>
  <si>
    <t>1709S_37</t>
  </si>
  <si>
    <t>1709S_15</t>
  </si>
  <si>
    <t>1709S_G5</t>
  </si>
  <si>
    <t>1709S_06</t>
  </si>
  <si>
    <t>1709S_MV</t>
  </si>
  <si>
    <t>1709S_NN</t>
  </si>
  <si>
    <t>52109D</t>
  </si>
  <si>
    <t>*PAUMELLE OF DORMANT DROITE **52109AD**</t>
  </si>
  <si>
    <t>52109G</t>
  </si>
  <si>
    <t>*PAUMELLE OF DORMANT GAUCHE **52109AG**</t>
  </si>
  <si>
    <t>52109XD</t>
  </si>
  <si>
    <t>PAUMELLE O.F INOX DORMANT DROITE</t>
  </si>
  <si>
    <t>52109XG</t>
  </si>
  <si>
    <t>PAUMELLE O.F INOX DORMANT GAUCHE</t>
  </si>
  <si>
    <t>5211</t>
  </si>
  <si>
    <t>DORMANT HAUT POUR ISOLATION  DE 120 MM</t>
  </si>
  <si>
    <t>5211   GE JJG</t>
  </si>
  <si>
    <t>5211/A</t>
  </si>
  <si>
    <t>DEMI PROFIL EXT TRAV HAUTE DORMANT 120</t>
  </si>
  <si>
    <t>52110AD</t>
  </si>
  <si>
    <t>PAUMELLE OF  OUVRANT DROITE</t>
  </si>
  <si>
    <t>1710D_32</t>
  </si>
  <si>
    <t>PAUMELLE OF OUVRANT DROITE</t>
  </si>
  <si>
    <t>1710D_37</t>
  </si>
  <si>
    <t>1710D_15</t>
  </si>
  <si>
    <t>1710D_G5</t>
  </si>
  <si>
    <t>1710D_06</t>
  </si>
  <si>
    <t>1710D_MV</t>
  </si>
  <si>
    <t>1710D_NN</t>
  </si>
  <si>
    <t>52110AG</t>
  </si>
  <si>
    <t>PAUMELLE OF OUVRANT GAUCHE</t>
  </si>
  <si>
    <t>1710S_32</t>
  </si>
  <si>
    <t>1710S_37</t>
  </si>
  <si>
    <t>1710S_15</t>
  </si>
  <si>
    <t>1710S_G5</t>
  </si>
  <si>
    <t>1710S_06</t>
  </si>
  <si>
    <t>1710S_MV</t>
  </si>
  <si>
    <t>1710S_NN</t>
  </si>
  <si>
    <t>52110D</t>
  </si>
  <si>
    <t>*PAUMELLE OF OUVRANT DROITE **52110AD**</t>
  </si>
  <si>
    <t>52110G</t>
  </si>
  <si>
    <t>*PAUMELLE OF OUVRANT GAUCHE **52110AG**</t>
  </si>
  <si>
    <t>52110XD</t>
  </si>
  <si>
    <t>PAUMELLE O.F INOX OUVRANT DROITE</t>
  </si>
  <si>
    <t>52110XG</t>
  </si>
  <si>
    <t>PAUMELLE O.F INOX OUVRANT GAUCHE</t>
  </si>
  <si>
    <t>52111</t>
  </si>
  <si>
    <t>CLAVETTE ANTI GLISSEMENT POUR PAUMELLES</t>
  </si>
  <si>
    <t>52112</t>
  </si>
  <si>
    <t>POINT INTERMEDIAIRE COTE PAUMELLE DORMANT</t>
  </si>
  <si>
    <t>17120582_00</t>
  </si>
  <si>
    <t>POINT INTERMEDIAIRE COTÉ PAUMELLE DORMANT</t>
  </si>
  <si>
    <t>POINT INTERMEDIAIRE COTE PAUMEL. DORMANT</t>
  </si>
  <si>
    <t>52113</t>
  </si>
  <si>
    <t>POINT INTERMEDIAIRE COTE PAUMELLE OUVRANT</t>
  </si>
  <si>
    <t>17130582_00</t>
  </si>
  <si>
    <t>POINT INTERMEDIAIRE COTE PAUMELLE OUVRAN</t>
  </si>
  <si>
    <t>52114</t>
  </si>
  <si>
    <t>ARRET DE TRINGLE</t>
  </si>
  <si>
    <t>1614_Z5</t>
  </si>
  <si>
    <t>52115</t>
  </si>
  <si>
    <t>COMPAS COURT OB</t>
  </si>
  <si>
    <t>1715A_32</t>
  </si>
  <si>
    <t>1715A_37</t>
  </si>
  <si>
    <t>COMPAS COURT OB LAITON</t>
  </si>
  <si>
    <t>1715A_16</t>
  </si>
  <si>
    <t>1715A_G5</t>
  </si>
  <si>
    <t>1715A_03</t>
  </si>
  <si>
    <t>1715A_MV</t>
  </si>
  <si>
    <t>1715A_NN</t>
  </si>
  <si>
    <t>52116</t>
  </si>
  <si>
    <t>COMPAS MOYEN OB</t>
  </si>
  <si>
    <t>1715B_32</t>
  </si>
  <si>
    <t>1715B_37</t>
  </si>
  <si>
    <t>COMPAS MOYEN OB FINITION LAITON PVD</t>
  </si>
  <si>
    <t>1715B_16</t>
  </si>
  <si>
    <t>1715B_G5</t>
  </si>
  <si>
    <t>1715B_03</t>
  </si>
  <si>
    <t>1715B_MV</t>
  </si>
  <si>
    <t>1715B_NN</t>
  </si>
  <si>
    <t>52117</t>
  </si>
  <si>
    <t>COMPAS LONG OB</t>
  </si>
  <si>
    <t>1715C0582_32</t>
  </si>
  <si>
    <t>1715C0582_37</t>
  </si>
  <si>
    <t>5212</t>
  </si>
  <si>
    <t>DORMANT HAUT POUR ISOLATION DE 140 MM</t>
  </si>
  <si>
    <t>5212/A</t>
  </si>
  <si>
    <t>DEMI PROFIL EXT DORMANT HAUT ISOL 140 MM</t>
  </si>
  <si>
    <t>52120</t>
  </si>
  <si>
    <t>GACHE HAUTE POUR OUVRANT OB</t>
  </si>
  <si>
    <t>1720_Z5</t>
  </si>
  <si>
    <t>52122</t>
  </si>
  <si>
    <t>RENVOI D'ANGLE SUPP HAUT POUR OB</t>
  </si>
  <si>
    <t>1722_Z5</t>
  </si>
  <si>
    <t>52125</t>
  </si>
  <si>
    <t>RENVOID'ANGLE OF / OB</t>
  </si>
  <si>
    <t>1725_Z5</t>
  </si>
  <si>
    <t>RENVOI D'ANGLE OF / OB</t>
  </si>
  <si>
    <t>1725A_Z5</t>
  </si>
  <si>
    <t>RENVOI D'ANGLE OF/OB REGLABLE</t>
  </si>
  <si>
    <t>1728_Z5</t>
  </si>
  <si>
    <t>EMBOUT DE FERMETURE OB</t>
  </si>
  <si>
    <t>52128</t>
  </si>
  <si>
    <t>1728A_Z5</t>
  </si>
  <si>
    <t>EMBOUT DE FERMETURE OB REGLABLE</t>
  </si>
  <si>
    <t>5213</t>
  </si>
  <si>
    <t>DORMANT HAUT POUR ISOLATION DE 160 MM</t>
  </si>
  <si>
    <t>5213   GE JJG</t>
  </si>
  <si>
    <t>5213/A</t>
  </si>
  <si>
    <t>DEMI PROFIL EXT DORMANT HAUT ISOL 160 MM</t>
  </si>
  <si>
    <t>1730_Z5</t>
  </si>
  <si>
    <t>RENVOI D'ANGLE SUPPLEMENTAIRE BAS OB</t>
  </si>
  <si>
    <t>52130</t>
  </si>
  <si>
    <t>1730A_Z5</t>
  </si>
  <si>
    <t>RENVOI D'ANGLE SUPPL. BAS OB REGLABLE</t>
  </si>
  <si>
    <t>52135D</t>
  </si>
  <si>
    <t>GACHE D'ANGLE BAS DROITE OF/OB</t>
  </si>
  <si>
    <t>1735D0582_00</t>
  </si>
  <si>
    <t>1735S0582_00</t>
  </si>
  <si>
    <t>GACHE D'ANGLE BAS GAUCHE OF/OB</t>
  </si>
  <si>
    <t>52135G</t>
  </si>
  <si>
    <t>5214</t>
  </si>
  <si>
    <t>DORMANT LATERAL RENOVATION 120MM</t>
  </si>
  <si>
    <t>5214/A</t>
  </si>
  <si>
    <t>1/2 PROFIL EXT DORMANT RENO 120 (ALSACE)</t>
  </si>
  <si>
    <t>5214/B</t>
  </si>
  <si>
    <t>1/2 PROFIL INT DORMANT RENO 120 (ALSACE)</t>
  </si>
  <si>
    <t>52140</t>
  </si>
  <si>
    <t>POINT INTERMEDIAIRE DE FERMETURE OF/OB</t>
  </si>
  <si>
    <t>17400582_00</t>
  </si>
  <si>
    <t>52140R</t>
  </si>
  <si>
    <t>POINT INTERMED. FERMETURE OF/OB REGLABLE</t>
  </si>
  <si>
    <t>1740A_Z5</t>
  </si>
  <si>
    <t>1794_Z5</t>
  </si>
  <si>
    <t>PIVOT CHAMPIGNON</t>
  </si>
  <si>
    <t>52142</t>
  </si>
  <si>
    <t>1796_Z5</t>
  </si>
  <si>
    <t>GACHE POUR PIVOT CHAMPIGNON</t>
  </si>
  <si>
    <t>52143</t>
  </si>
  <si>
    <t>52144</t>
  </si>
  <si>
    <t>GACHE LATERALE A RIVER OF/OB</t>
  </si>
  <si>
    <t>52145</t>
  </si>
  <si>
    <t>GACHE LATERALE A VISSER OF/OB</t>
  </si>
  <si>
    <t>1745_Z5</t>
  </si>
  <si>
    <t>1746_Z5</t>
  </si>
  <si>
    <t>GACHE LATERALE A VISSER OF/OB REGLABLE</t>
  </si>
  <si>
    <t>52146</t>
  </si>
  <si>
    <t>PAIRE EMBOUT POUR BATTUE CENTRALE 5246</t>
  </si>
  <si>
    <t>52148</t>
  </si>
  <si>
    <t>CALE DE MAINTIEN OUVRANT OF</t>
  </si>
  <si>
    <t>1748_P1</t>
  </si>
  <si>
    <t>5215/B</t>
  </si>
  <si>
    <t>DEMI PROFIL INT OUVRANT ADVANCE +</t>
  </si>
  <si>
    <t>5215B</t>
  </si>
  <si>
    <t>OUV SERV.ADVANCE+ (BARRETTE BLANCHE)</t>
  </si>
  <si>
    <t>5215BI</t>
  </si>
  <si>
    <t>OUV SERV.ADVANCE+ (BARR.BLANCHE+JT GRIS)</t>
  </si>
  <si>
    <t>5215BJ</t>
  </si>
  <si>
    <t>5215BNI</t>
  </si>
  <si>
    <t>OUV SERV.ADVANCE+ (BARR.BLANCHE+JT NOIR)</t>
  </si>
  <si>
    <t>5215N</t>
  </si>
  <si>
    <t>OUV SERV.ADVANCE+ (BARRETTE NOIRE)</t>
  </si>
  <si>
    <t>5215NBI</t>
  </si>
  <si>
    <t>OUV SERV.ADVANCE+ (BARR.NOIRE+JT BLANC)</t>
  </si>
  <si>
    <t>5215NI</t>
  </si>
  <si>
    <t>OUV SERV.ADVANCE+ (BARR.NOIRE+JT NOIR)</t>
  </si>
  <si>
    <t>5215NJ</t>
  </si>
  <si>
    <t>OUVRANT SERVICE ADVANCE +</t>
  </si>
  <si>
    <t>1751_Z5</t>
  </si>
  <si>
    <t>EMBOUT DE FERMETURE HAUT POUR OF/OB</t>
  </si>
  <si>
    <t>52151</t>
  </si>
  <si>
    <t>52153D</t>
  </si>
  <si>
    <t>VERROU BAS DROIT SEMI-FIXE OF</t>
  </si>
  <si>
    <t>1753D_Z5</t>
  </si>
  <si>
    <t>VERROU BAS DROIT SEMI FIXE OF</t>
  </si>
  <si>
    <t>52153G</t>
  </si>
  <si>
    <t>VERROU BAS GAUCHE SEMI FIXE OF</t>
  </si>
  <si>
    <t>1753S_Z5</t>
  </si>
  <si>
    <t>VERROU BAS GAUCHE SEMI-FIXE OF</t>
  </si>
  <si>
    <t>52158</t>
  </si>
  <si>
    <t>GACHE HAUTE ET BASSE DORMANT</t>
  </si>
  <si>
    <t>1758_P1</t>
  </si>
  <si>
    <t>5216</t>
  </si>
  <si>
    <t>JOINT BOUCLIER THERMIQUE</t>
  </si>
  <si>
    <t>5216/B</t>
  </si>
  <si>
    <t>DEMI PROFIL OUVR SEMI FIXE ADVANCE +</t>
  </si>
  <si>
    <t>5216B</t>
  </si>
  <si>
    <t>OUV S/FIX.ADVANC+ (BARRETTE BLANCHE)</t>
  </si>
  <si>
    <t>5216BI</t>
  </si>
  <si>
    <t>OUV S/FIX.ADVANC+ (BARR.BLANCHE+JT GRIS)</t>
  </si>
  <si>
    <t>5216BNI</t>
  </si>
  <si>
    <t>OUV S/FIX.ADVANC+ (BARR.BLANCHE+JT NOIR)</t>
  </si>
  <si>
    <t>5216N</t>
  </si>
  <si>
    <t>OUV S/FIX.ADVANC+ (BARRETTE NOIRE)</t>
  </si>
  <si>
    <t>5216NI</t>
  </si>
  <si>
    <t>OUV S/FIX.ADVANC+ (BARR.NOIRE+JT NOIR)</t>
  </si>
  <si>
    <t>52160</t>
  </si>
  <si>
    <t>BEQUILLE SIMPLE AVEC CARRE DE 7MM</t>
  </si>
  <si>
    <t>BEQUILLE SIMPLE AVEC CARRE DE 7 MM</t>
  </si>
  <si>
    <t>2170714</t>
  </si>
  <si>
    <t>POIGNÉE ZEN C7/32 VIS 5X30 SANS PILIER</t>
  </si>
  <si>
    <t>1408196</t>
  </si>
  <si>
    <t>2170013</t>
  </si>
  <si>
    <t>POIGNÉE ZEN CARRÉ 7MM/LG.32MM/VIS 5X30 (PILIER 3MM)</t>
  </si>
  <si>
    <t>1408191</t>
  </si>
  <si>
    <t>POIGNÉE ZEN CARRÉ 7MM/LG.30MM/VIS 5X40 (PILIER 6MM)</t>
  </si>
  <si>
    <t>2170913</t>
  </si>
  <si>
    <t>BEQUILLE SIMPLE CARRE 7 MM RAL.9006</t>
  </si>
  <si>
    <t>2171014 RAL9006</t>
  </si>
  <si>
    <t>POIGNÉE ZEN CARRÉ 7MM/LG.32MM/VIS 5X30 SANS PILIER</t>
  </si>
  <si>
    <t>BEQUILLE SIMPLE C25 VIS30</t>
  </si>
  <si>
    <t>BEQUILLE SIMPLE AVEC CARRE DE 7MM       9006B)</t>
  </si>
  <si>
    <t>2170310</t>
  </si>
  <si>
    <t>POIGNEE OB ZEN PLAT 28MM C7/32 SANS VIS FINITION F1</t>
  </si>
  <si>
    <t>52160/B</t>
  </si>
  <si>
    <t>AXE DROIT POIGNÉE OSIRIDE L=35MM</t>
  </si>
  <si>
    <t>AXE DROIT POIGNEE OSIRIDE L=35MM</t>
  </si>
  <si>
    <t>52160/Q</t>
  </si>
  <si>
    <t>BEQUILLE SIMPLE SANS CARRE</t>
  </si>
  <si>
    <t>52160D</t>
  </si>
  <si>
    <t>BEQUILLE DOUBLE CARRE 7/70 MM + 2 VIS</t>
  </si>
  <si>
    <t>217N009</t>
  </si>
  <si>
    <t>217N909</t>
  </si>
  <si>
    <t>52160S</t>
  </si>
  <si>
    <t>POIGNEE SECUSTICK ATLANTA C7/32 VIS5X30</t>
  </si>
  <si>
    <t>1308747</t>
  </si>
  <si>
    <t>POIGNÉE SECUSTICK ATLANTA C7/35 VIS5X45</t>
  </si>
  <si>
    <t>POIGNÉE SECUSTICK ATLANTA C7/32 VIS5X30</t>
  </si>
  <si>
    <t>1309635</t>
  </si>
  <si>
    <t>POIGNEE SECUSTICK ATLANTA C7/32 VIS5X30 NOIR MAT (9714)</t>
  </si>
  <si>
    <t>1309630</t>
  </si>
  <si>
    <t>POIGNÉE SECUSTICK ATLANTA C7/32 VIS5X30 NOIR MAT</t>
  </si>
  <si>
    <t>0012200</t>
  </si>
  <si>
    <t>POIGNÉE ALU SECUSTICK ATLANTA 0530/US952 C7/32 V5X30 BRUT</t>
  </si>
  <si>
    <t>8922686</t>
  </si>
  <si>
    <t>POIGNÉE SECUSTICK ATLANTA C7/52 VIS5X45 LAITON</t>
  </si>
  <si>
    <t>POIGNÉE SECUSTICK ATLANTA C7/32 VIS5X30 LAITON</t>
  </si>
  <si>
    <t>POIGNEE SECUSTICK ATLANTA C7/32 VIS5X30   RAL.9006</t>
  </si>
  <si>
    <t>1309556 RAL9006</t>
  </si>
  <si>
    <t>POIGNÉE SECUSTICK ATLANTA C7/32 VIS5X30   RAL.9006</t>
  </si>
  <si>
    <t>0012900 RAL9006</t>
  </si>
  <si>
    <t>POIGNEE SECUSTICK ATLANTA INOX C7/32 VIS5X30</t>
  </si>
  <si>
    <t>1308862</t>
  </si>
  <si>
    <t>POIGNÉE SECUSTICK ATLANTA C7/32 VIS5X30 INOX</t>
  </si>
  <si>
    <t>1308862  F9</t>
  </si>
  <si>
    <t>POIGNEE ATLANTA SECUSTICK ALU C7X32 V5X45 IN/90° F9</t>
  </si>
  <si>
    <t>52160S3</t>
  </si>
  <si>
    <t>POIGNÉE SECUSTICK ATLANTA INOX CARRÉ 35MM VIS 35MM</t>
  </si>
  <si>
    <t>52161</t>
  </si>
  <si>
    <t>BEQUILLE SIMPLE CARRE DE 7  LG 43</t>
  </si>
  <si>
    <t>52161/B</t>
  </si>
  <si>
    <t>AXE DROIT POIGNEE OSIRIDE L</t>
  </si>
  <si>
    <t>0641SZ_32</t>
  </si>
  <si>
    <t>BEQUILLE CARRE DE 7 (LG23MM) A CLE</t>
  </si>
  <si>
    <t>52162</t>
  </si>
  <si>
    <t>BEQUILLE CARRE DE 7 (LG 23MM) A CLE</t>
  </si>
  <si>
    <t>0641SZ_37</t>
  </si>
  <si>
    <t>0641AZ</t>
  </si>
  <si>
    <t>BEQUILLE CARRE DE 7 (LG23MM) A CLÉ</t>
  </si>
  <si>
    <t>0641AZ_</t>
  </si>
  <si>
    <t>POIGNEE OSIRIDE CARRÉ 7 LG.23MM À CLÉ</t>
  </si>
  <si>
    <t>POIGNÉE OSIRIDE CARRÉ 7 LG.23MM À CLÉ</t>
  </si>
  <si>
    <t>52163</t>
  </si>
  <si>
    <t>BEQUILLE CARRE DE 7 (LG 43MM) A CLE</t>
  </si>
  <si>
    <t>5217</t>
  </si>
  <si>
    <t>BATTUE CENTRALE RAPPORTEE</t>
  </si>
  <si>
    <t>52170</t>
  </si>
  <si>
    <t>PAIRE DE BOUCHONS POUR BATTUE CENTRALE</t>
  </si>
  <si>
    <t>52170 D+G</t>
  </si>
  <si>
    <t>52170D+G</t>
  </si>
  <si>
    <t>52171</t>
  </si>
  <si>
    <t>PAUMELLE POUR PORTE SOLOBLOC</t>
  </si>
  <si>
    <t>52172</t>
  </si>
  <si>
    <t>CALE PAUMELLE PORTE ISOSTA</t>
  </si>
  <si>
    <t>52173</t>
  </si>
  <si>
    <t>GACHE CENTR FERCOMATIC/EUROPA TIRANT DRT</t>
  </si>
  <si>
    <t>52174</t>
  </si>
  <si>
    <t>GACHE CENTR FERCOMATIC/EUROPA TIRANT GAU</t>
  </si>
  <si>
    <t>GACHE CENTR FERCOMATIC/EUROPA TIRANT GAUCHE</t>
  </si>
  <si>
    <t>52175</t>
  </si>
  <si>
    <t>52176</t>
  </si>
  <si>
    <t>GACHE AUXILLIAIRE POUR CROCHET</t>
  </si>
  <si>
    <t>5218</t>
  </si>
  <si>
    <t>*CAPOT DE 69 MM POUR 5217 **5289**</t>
  </si>
  <si>
    <t>52180</t>
  </si>
  <si>
    <t>ANGLE D'ETANCHEITE OUVRANT CACHE NEZ 32</t>
  </si>
  <si>
    <t>1785_00</t>
  </si>
  <si>
    <t>BRAS LIMITATEUR D'OUVERTURE SOUFFLET OF/OB</t>
  </si>
  <si>
    <t>52185</t>
  </si>
  <si>
    <t>BRAS LIMITATEUR D'OUVERT.SOUFFLET OF&amp;OB</t>
  </si>
  <si>
    <t>BRAS LIMITATEUR D'OUVERT.SOUFFLET OF&amp;OB OB</t>
  </si>
  <si>
    <t>52186</t>
  </si>
  <si>
    <t>LIMITEUR D'OUVERTURE A CLEF</t>
  </si>
  <si>
    <t>LIMITEUR D'OUVERTURE A CLEF             OB</t>
  </si>
  <si>
    <t>52187</t>
  </si>
  <si>
    <t>LOQUETEAU POUR SOUFFLET</t>
  </si>
  <si>
    <t>17870582_32</t>
  </si>
  <si>
    <t>LOQUETEAU POUR SOUFFLET                 OB</t>
  </si>
  <si>
    <t>17870582_37</t>
  </si>
  <si>
    <t>1787_G5</t>
  </si>
  <si>
    <t>5219</t>
  </si>
  <si>
    <t>5219/1</t>
  </si>
  <si>
    <t>5220</t>
  </si>
  <si>
    <t>CENTREUR CREMONE ADVANCE</t>
  </si>
  <si>
    <t>5221</t>
  </si>
  <si>
    <t>5221   GE JJG</t>
  </si>
  <si>
    <t>5221I</t>
  </si>
  <si>
    <t>TRAVERSE D'OUVRANT AVEC JOINT</t>
  </si>
  <si>
    <t>5222</t>
  </si>
  <si>
    <t>*TRAVERSE INTERMEDIAIRE DORMANT **5484**</t>
  </si>
  <si>
    <t>5222   GE JJG</t>
  </si>
  <si>
    <t>5222/A</t>
  </si>
  <si>
    <t>*1/2 PF EXT TRAVERSE DORMANT **5484/A**</t>
  </si>
  <si>
    <t>5222/B</t>
  </si>
  <si>
    <t>*1/2 PRF INT TRAVERSE DORMANT **5251/B**</t>
  </si>
  <si>
    <t>5223</t>
  </si>
  <si>
    <t>*MONTANT PORTE ACCESSOIRES/PVC **5243**</t>
  </si>
  <si>
    <t>5223/A</t>
  </si>
  <si>
    <t>*DEMI PROFIL EXT MONTANT PORTE</t>
  </si>
  <si>
    <t>5223/B</t>
  </si>
  <si>
    <t>*DEMI PROFIL INT MONTANT PORTE</t>
  </si>
  <si>
    <t>5223I</t>
  </si>
  <si>
    <t>*MONTANT PORTE ACCESS/PVC+JOINT **5243**</t>
  </si>
  <si>
    <t>5224/B</t>
  </si>
  <si>
    <t>DEMI PROFIL INT OUVR SEMI FIXE EVOLUT +</t>
  </si>
  <si>
    <t>5224B</t>
  </si>
  <si>
    <t>OUV S/FIXE EVOL+ (BARRETTE BLANCHE)</t>
  </si>
  <si>
    <t>5224BI</t>
  </si>
  <si>
    <t>OUV S/FIXE EVOL+ (BARR.BLANCHE+JT GRIS)</t>
  </si>
  <si>
    <t>5224N</t>
  </si>
  <si>
    <t>OUV S/FIXE EVOL+ (BARRETTE NOIRE)</t>
  </si>
  <si>
    <t>5224NI</t>
  </si>
  <si>
    <t>OUV S/FIXE EVOL+ (BARR.NOIRE+JT NOIR)</t>
  </si>
  <si>
    <t>5225/B</t>
  </si>
  <si>
    <t>1/2 PROFIL INT OUVR EVOLUTION +</t>
  </si>
  <si>
    <t>5225B</t>
  </si>
  <si>
    <t>OUV SERVICE EVOL+ (BARRETTE BLANCHE)</t>
  </si>
  <si>
    <t>5225BI</t>
  </si>
  <si>
    <t>OUV SERVICE EVOL+ (BARR.BLANCHE+JT GRIS)</t>
  </si>
  <si>
    <t>R1018</t>
  </si>
  <si>
    <t>5225N</t>
  </si>
  <si>
    <t>OUV SERVICE EVOL+ (BARRETTE NOIRE)</t>
  </si>
  <si>
    <t>5225NI</t>
  </si>
  <si>
    <t>OUV SERVICE EVOL+ (BARR.NOIRE+JT NOIR)</t>
  </si>
  <si>
    <t>5226</t>
  </si>
  <si>
    <t>*CAPOT LARGE POUR 5217 **5246**</t>
  </si>
  <si>
    <t>5227</t>
  </si>
  <si>
    <t>OUVRANT SERVICE ADVANCE</t>
  </si>
  <si>
    <t>5227BI</t>
  </si>
  <si>
    <t>OUVRANT SERVICE ADVANCE (JOINTS BLANCS)</t>
  </si>
  <si>
    <t>5227I</t>
  </si>
  <si>
    <t>** VOIR 5227BI OU 5227NI **</t>
  </si>
  <si>
    <t>5227NI</t>
  </si>
  <si>
    <t>OUVRANT SERVICE ADVANCE (JOINTS NOIRS)</t>
  </si>
  <si>
    <t>5228</t>
  </si>
  <si>
    <t>OUVRANT SEMI FIXE ADVANCE</t>
  </si>
  <si>
    <t>5228BI</t>
  </si>
  <si>
    <t>OUVRANT S/FIXE ADVANCE (JOINT BLANC)</t>
  </si>
  <si>
    <t>5228I</t>
  </si>
  <si>
    <t>** VOIR 5228BI OU 5228NI **</t>
  </si>
  <si>
    <t>5228NI</t>
  </si>
  <si>
    <t>OUVRANT S/FIXE ADVANCE (JOINT NOIR)</t>
  </si>
  <si>
    <t>5229</t>
  </si>
  <si>
    <t>*PARCLOSE BASSE TRAV 5222 **5239**</t>
  </si>
  <si>
    <t>5229   GE JJG</t>
  </si>
  <si>
    <t>5230</t>
  </si>
  <si>
    <t>PROFIL SEMI FIXE PORTE EVOLUTION</t>
  </si>
  <si>
    <t>5230/A</t>
  </si>
  <si>
    <t>1/2 PROFIL EXTERIEUR  SEMI FIXE</t>
  </si>
  <si>
    <t>5230/B</t>
  </si>
  <si>
    <t>1/2 PROFIL INTERIEUR  SEMI FIXE</t>
  </si>
  <si>
    <t>5231</t>
  </si>
  <si>
    <t>OUVRANT PORTE SERVICE</t>
  </si>
  <si>
    <t>5231/A</t>
  </si>
  <si>
    <t>1/2 PROFIL EXTERIEUR OUVRANT SERVICE</t>
  </si>
  <si>
    <t>5231/B</t>
  </si>
  <si>
    <t>1/2 PROFIL INTERIEUR OUVRANT SERVICE</t>
  </si>
  <si>
    <t>5232</t>
  </si>
  <si>
    <t>*BAVETTE POUR DORMANT DE 70 **8170**</t>
  </si>
  <si>
    <t>5233</t>
  </si>
  <si>
    <t>*OUVRANT PORTE ACCESS/ALU **5230/31**</t>
  </si>
  <si>
    <t>5233/A</t>
  </si>
  <si>
    <t>*DEMI PROFIL EXT OUVRANT DE PORTE</t>
  </si>
  <si>
    <t>5233/B</t>
  </si>
  <si>
    <t>*DEMI PROFIL INT OUVRANT DE PORTE</t>
  </si>
  <si>
    <t>52339</t>
  </si>
  <si>
    <t>BOUCHON DE BATTUE CENTRALE</t>
  </si>
  <si>
    <t>5234</t>
  </si>
  <si>
    <t>PROFIL POUR AERATEUR</t>
  </si>
  <si>
    <t>5234/A</t>
  </si>
  <si>
    <t>DEMI PROFIL EXT POUR AERATEUR</t>
  </si>
  <si>
    <t>5234/B</t>
  </si>
  <si>
    <t>DEMI PROFIL INT AERATEUR</t>
  </si>
  <si>
    <t>52340</t>
  </si>
  <si>
    <t>FILTRE POUR 5200R</t>
  </si>
  <si>
    <t>52341</t>
  </si>
  <si>
    <t>CONDUIT DE VAPEUR D'EAU INTERNE</t>
  </si>
  <si>
    <t>52342</t>
  </si>
  <si>
    <t>CONDUIT DE VAPEUR D'EAU EXTERNE</t>
  </si>
  <si>
    <t>5235</t>
  </si>
  <si>
    <t>SEUIL POUR PORTE FENETRE</t>
  </si>
  <si>
    <t>5236</t>
  </si>
  <si>
    <t>BAVETTE RENOVATION</t>
  </si>
  <si>
    <t>5237</t>
  </si>
  <si>
    <t>OUVRANT SERVICE CLASSIC</t>
  </si>
  <si>
    <t>32365</t>
  </si>
  <si>
    <t>AVEC FILM DE PROTECTION</t>
  </si>
  <si>
    <t>32 365</t>
  </si>
  <si>
    <t>5237I</t>
  </si>
  <si>
    <t>OUVRANT SERVICE CLASSIC AVEC JOINT</t>
  </si>
  <si>
    <t>5603_G6</t>
  </si>
  <si>
    <t>PAUMELLE DE PORTE S.5200</t>
  </si>
  <si>
    <t>52376</t>
  </si>
  <si>
    <t>PAUMELLE DE PORTE</t>
  </si>
  <si>
    <t>5603 --</t>
  </si>
  <si>
    <t>5603-RAL.1015B</t>
  </si>
  <si>
    <t>5603_32</t>
  </si>
  <si>
    <t>5603_23</t>
  </si>
  <si>
    <t>5603_^^</t>
  </si>
  <si>
    <t>5603_G5</t>
  </si>
  <si>
    <t>5603_06</t>
  </si>
  <si>
    <t>5603_MV</t>
  </si>
  <si>
    <t>5603_BE MV</t>
  </si>
  <si>
    <t>5603_7016G</t>
  </si>
  <si>
    <t>5238</t>
  </si>
  <si>
    <t>OUVRANT SEMI FIXE CLASSIC</t>
  </si>
  <si>
    <t>5238I</t>
  </si>
  <si>
    <t>OUVRANT SEMI FIXE CLASSIC AVEC JOINT</t>
  </si>
  <si>
    <t>5239</t>
  </si>
  <si>
    <t>*PARCLOSE BASSE **5265**</t>
  </si>
  <si>
    <t>5240</t>
  </si>
  <si>
    <t>DORMANT RENO FIXATION FACADE</t>
  </si>
  <si>
    <t>5240/A</t>
  </si>
  <si>
    <t>5240/B</t>
  </si>
  <si>
    <t>*1/2 PROFIL INT DORM RENO **5240/D**</t>
  </si>
  <si>
    <t>5240/D</t>
  </si>
  <si>
    <t>DEMI PROFIL INT DORMANT RENOVATION</t>
  </si>
  <si>
    <t>5241</t>
  </si>
  <si>
    <t>COUVRE JOINT INTERIEUR RENOVATION</t>
  </si>
  <si>
    <t>52415</t>
  </si>
  <si>
    <t>COMPAS COURT OB INVERSE</t>
  </si>
  <si>
    <t>1771A_37</t>
  </si>
  <si>
    <t>52416</t>
  </si>
  <si>
    <t>COMPAS MOYEN OB INVERSE</t>
  </si>
  <si>
    <t>1771B_37</t>
  </si>
  <si>
    <t>52417</t>
  </si>
  <si>
    <t>COMPAS LONG OB INVERSE</t>
  </si>
  <si>
    <t>5242</t>
  </si>
  <si>
    <t>*MONTANT RAPPORTE DE PORTE **5230/31**</t>
  </si>
  <si>
    <t>5242/A</t>
  </si>
  <si>
    <t>*DEMI PROFIL EXT MONTANT RAPPORTE PORTE</t>
  </si>
  <si>
    <t>5242/B</t>
  </si>
  <si>
    <t>*DEMI PROFIL INT MONTANT RAPPORTE PORTE</t>
  </si>
  <si>
    <t>5242I</t>
  </si>
  <si>
    <t>MONTANT RAPPORTE DE PORTE</t>
  </si>
  <si>
    <t>52420</t>
  </si>
  <si>
    <t>GACHE PR COMPAS OB INVERSE</t>
  </si>
  <si>
    <t>52422</t>
  </si>
  <si>
    <t>RENVOI D'ANGLE SUPP HAUT OB INVERSE</t>
  </si>
  <si>
    <t>1775_Z5</t>
  </si>
  <si>
    <t>52428</t>
  </si>
  <si>
    <t>EMBOUT TRINGLE+SUPPORT OUVR PR OB INVERSE</t>
  </si>
  <si>
    <t>1777_Z5</t>
  </si>
  <si>
    <t>EMBOUT TRINGLE+SUPPORT OUVR PR OB INVERS</t>
  </si>
  <si>
    <t>5243</t>
  </si>
  <si>
    <t>MONTANT DE PORTE ADVANCE</t>
  </si>
  <si>
    <t>5243/A</t>
  </si>
  <si>
    <t>DEMI PROFIL EXT OUVR.DE PORTE ADVANCE</t>
  </si>
  <si>
    <t>5243/B</t>
  </si>
  <si>
    <t>DEMI PROFIL INTER OUVRANT PORTE ADVANCE</t>
  </si>
  <si>
    <t>52430</t>
  </si>
  <si>
    <t>RENVOI D'ANGLE SUPP BAS OB INVERSÉ</t>
  </si>
  <si>
    <t>1779_Z5</t>
  </si>
  <si>
    <t>RENVOI D'ANGLE SUPP BAS OB INVERSE</t>
  </si>
  <si>
    <t>RENVOIE D'ANGLE SUPP BAS OB INVERSE</t>
  </si>
  <si>
    <t>52435D</t>
  </si>
  <si>
    <t>GACHE D'ANGLE BAS DROITE OB INVERSE</t>
  </si>
  <si>
    <t>1781D_P1</t>
  </si>
  <si>
    <t>52435G</t>
  </si>
  <si>
    <t>GACHE D'ANGLE BAS GAUCHE OB INVERSE</t>
  </si>
  <si>
    <t>1781S_P1</t>
  </si>
  <si>
    <t>5244</t>
  </si>
  <si>
    <t>SEUIL HAUTEUR 20 MM</t>
  </si>
  <si>
    <t>5245</t>
  </si>
  <si>
    <t>BATTUE POUR SEUIL 5244</t>
  </si>
  <si>
    <t>5246</t>
  </si>
  <si>
    <t>CAPOT LARGE POUR 5217</t>
  </si>
  <si>
    <t>5247</t>
  </si>
  <si>
    <t>*PARCLOSE HAUTE **5264**</t>
  </si>
  <si>
    <t>5248</t>
  </si>
  <si>
    <t>*DORMANT VERTICAL 100MM              PSE</t>
  </si>
  <si>
    <t>5248/A</t>
  </si>
  <si>
    <t>*DEMI PROFIL EXT DORMANT VERTICAL    PSE</t>
  </si>
  <si>
    <t>5249</t>
  </si>
  <si>
    <t>5249/A</t>
  </si>
  <si>
    <t>DEMI PROFIL EXT DORMANT VERT 75 MM</t>
  </si>
  <si>
    <t>5250</t>
  </si>
  <si>
    <t>COUVRE JOINT EXTERIEUR 50 MM</t>
  </si>
  <si>
    <t>5251</t>
  </si>
  <si>
    <t>5251/A</t>
  </si>
  <si>
    <t>DEMI PROFIL EXT TRAVERSE INTERMEDIAIRE</t>
  </si>
  <si>
    <t>5251/B</t>
  </si>
  <si>
    <t>DEMI PROFIL INT TRAVERSE INTERMEDIAIRE</t>
  </si>
  <si>
    <t>52510</t>
  </si>
  <si>
    <t>JOINT DE BATTUE ET VITRAGE</t>
  </si>
  <si>
    <t>52510B</t>
  </si>
  <si>
    <t>JT BATTUE/FEUILL MACHINE ENROULM DROITE</t>
  </si>
  <si>
    <t>52510F</t>
  </si>
  <si>
    <t>JT BATTUE/FEUILL MACHINE ENROULEM GAUCHE</t>
  </si>
  <si>
    <t>52511</t>
  </si>
  <si>
    <t>JOINT POUR TOLERIE 1,5MM</t>
  </si>
  <si>
    <t>52512</t>
  </si>
  <si>
    <t>JOINT DE BATTUE POUR SERIE EVOLUTION</t>
  </si>
  <si>
    <t>52512B</t>
  </si>
  <si>
    <t>JOINT DE BATTUE PR SERIE EVOLUTION</t>
  </si>
  <si>
    <t>52513F</t>
  </si>
  <si>
    <t>JOINT BATTUE/VITRAGE ADV+ EVO+</t>
  </si>
  <si>
    <t>52513</t>
  </si>
  <si>
    <t>52513B</t>
  </si>
  <si>
    <t>JOINT BATTUE &amp; VITRAGE ADV+ (131*6M50)</t>
  </si>
  <si>
    <t>JOINT DE BATTUE ET VITRAGE ADVANCE +</t>
  </si>
  <si>
    <t>52514</t>
  </si>
  <si>
    <t>JOINT DE BATTUE EVOLUTION +</t>
  </si>
  <si>
    <t>52514B</t>
  </si>
  <si>
    <t>JOINT DE BATTUE EVOLUTION+  (93*6M50)</t>
  </si>
  <si>
    <t>52515</t>
  </si>
  <si>
    <t>JOINT A LEVRE DORMANT</t>
  </si>
  <si>
    <t>52516</t>
  </si>
  <si>
    <t>52518</t>
  </si>
  <si>
    <t>JOINT BTH EVOLUTION</t>
  </si>
  <si>
    <t>52519</t>
  </si>
  <si>
    <t>JOINT DE CALFEUTREMENT CORGE CJ</t>
  </si>
  <si>
    <t>5252</t>
  </si>
  <si>
    <t>DORMANT HAUT</t>
  </si>
  <si>
    <t>5252/A</t>
  </si>
  <si>
    <t>DEMI PROFIL EXT DORMANT HAUT</t>
  </si>
  <si>
    <t>5252/B</t>
  </si>
  <si>
    <t>DEMI PROFIL INT DORMANT HAUT</t>
  </si>
  <si>
    <t>52520</t>
  </si>
  <si>
    <t>*COUVRE JOINT EXTERIEUR RENOVATION</t>
  </si>
  <si>
    <t>52521</t>
  </si>
  <si>
    <t>JOINT UNIVERSEL BATTUE FEUILLURE</t>
  </si>
  <si>
    <t>52521B</t>
  </si>
  <si>
    <t>JOINT DE BATTUE (6M50 INDUS)</t>
  </si>
  <si>
    <t>52521F</t>
  </si>
  <si>
    <t>JOINT DE FEUILLURE (6M50 INDUS)</t>
  </si>
  <si>
    <t>5253</t>
  </si>
  <si>
    <t>DORMANT LATERAL RENOVATION 76 MM</t>
  </si>
  <si>
    <t>5253/A</t>
  </si>
  <si>
    <t>5254</t>
  </si>
  <si>
    <t>*PARCLOSE POUR PORTE **5265**</t>
  </si>
  <si>
    <t>5255</t>
  </si>
  <si>
    <t>BAVETTE TUBULAIRE</t>
  </si>
  <si>
    <t>5255/A</t>
  </si>
  <si>
    <t>DEMI PROFIL EXT BAVETTE TUBULAIRE</t>
  </si>
  <si>
    <t>5255/B</t>
  </si>
  <si>
    <t>DEMI PROFIL INT BAVETTE TUBULAIRE</t>
  </si>
  <si>
    <t>5256</t>
  </si>
  <si>
    <t>BAVETTE PLATE DE 66 MM</t>
  </si>
  <si>
    <t>5257</t>
  </si>
  <si>
    <t>OUVRANT SERVICE EVOLUTION</t>
  </si>
  <si>
    <t>5257I</t>
  </si>
  <si>
    <t>OUVRANT SERVICE EVOLUTION (AVEC JOINT)</t>
  </si>
  <si>
    <t>5258</t>
  </si>
  <si>
    <t>OUVRANT SEMI FIXE EVOLUTION</t>
  </si>
  <si>
    <t>5258I</t>
  </si>
  <si>
    <t>OUVRANT S/FIXE EVOLUTION (AVEC JOINT)</t>
  </si>
  <si>
    <t>5259</t>
  </si>
  <si>
    <t>TIGE CREMONE EVOLLUTION</t>
  </si>
  <si>
    <t>TIGE CREMONE EVOLUTION</t>
  </si>
  <si>
    <t>5260</t>
  </si>
  <si>
    <t>DORMANT RENOVATION RECOUV 33 MM</t>
  </si>
  <si>
    <t>5260/B</t>
  </si>
  <si>
    <t>DEMI PROFIL INT DORMANT RENO RECOUV 33MM</t>
  </si>
  <si>
    <t>5261</t>
  </si>
  <si>
    <t>5261/A</t>
  </si>
  <si>
    <t>1/2 PROFIL EXT TRAVERSE INTERMDIAIRE</t>
  </si>
  <si>
    <t>5262</t>
  </si>
  <si>
    <t>*TRAV.INTERMED. JOINT CREUX **5420**</t>
  </si>
  <si>
    <t>5262/A</t>
  </si>
  <si>
    <t>*1/2 TRAV 210MM JT CREUX **5420/A**</t>
  </si>
  <si>
    <t>5262/B</t>
  </si>
  <si>
    <t>1/2 TRAV INTERMEDIAIR 210MM JT CREUX INT</t>
  </si>
  <si>
    <t>5263</t>
  </si>
  <si>
    <t>*MONTANT PORTE EVOLUTION **5230/31**</t>
  </si>
  <si>
    <t>5263/B</t>
  </si>
  <si>
    <t>*DEMI PROFIL INT PORTE EVOLUTION</t>
  </si>
  <si>
    <t>5264</t>
  </si>
  <si>
    <t>*PARCLOSE HAUTE **5293**</t>
  </si>
  <si>
    <t>PARCLOSE HAUTE</t>
  </si>
  <si>
    <t>5265</t>
  </si>
  <si>
    <t>PARCLOSE BASSE</t>
  </si>
  <si>
    <t>5266</t>
  </si>
  <si>
    <t>*PARCLOSE POUR VITRAGE 38/42 MM **5436**</t>
  </si>
  <si>
    <t>5267</t>
  </si>
  <si>
    <t>** DISPONIBLE POUR BE **</t>
  </si>
  <si>
    <t>5268</t>
  </si>
  <si>
    <t>TRAV. INTERMED. 246MM (SUR CONSULTATION)</t>
  </si>
  <si>
    <t>5268/A</t>
  </si>
  <si>
    <t>1/2 PRF EXT TRAVERSE INTERMED. 246MM</t>
  </si>
  <si>
    <t>5268/B</t>
  </si>
  <si>
    <t>1/2 PRF INT TRAVERSE INTERMED. 246MM</t>
  </si>
  <si>
    <t>10505/B</t>
  </si>
  <si>
    <t>PARCLOSE SS BULLE 16CARTX50ML    A=0,01 MINI CDE 3000ML 1,07</t>
  </si>
  <si>
    <t>5269</t>
  </si>
  <si>
    <t>PARCLOSE SANS BULLE VITRAGE 24/26 MM</t>
  </si>
  <si>
    <t>10505/N-GA</t>
  </si>
  <si>
    <t>PARCLOSE SS BULLE  16CARTX50LG   A=0,01 MINI CDE 3850ML 1,07</t>
  </si>
  <si>
    <t>5270</t>
  </si>
  <si>
    <t>TRAVERSE CARREE OUVRANT VISIBLE 28-32MM</t>
  </si>
  <si>
    <t>5271/B</t>
  </si>
  <si>
    <t>DEMI-PROFIL OUVRANT SERVICE CLASSIC +</t>
  </si>
  <si>
    <t>5271B</t>
  </si>
  <si>
    <t>OUV SERVICE CLASSIC+ (BARRETTE BLANCHE)</t>
  </si>
  <si>
    <t>5271BI</t>
  </si>
  <si>
    <t>OUV SERV CLASSIC+ (BAR.BLANCHE+JT GRIS)</t>
  </si>
  <si>
    <t>5271N</t>
  </si>
  <si>
    <t>OUV SERVICE CLASSIC+ (BARRETTE NOIRE)</t>
  </si>
  <si>
    <t>5271NI</t>
  </si>
  <si>
    <t>OUV SERV CLASSIC+ (BARR.NOIRE+JT NOIR)</t>
  </si>
  <si>
    <t>5272</t>
  </si>
  <si>
    <t>DORMANT HAUT RENOV CJ LONG (PREFAL)</t>
  </si>
  <si>
    <t>5272/B</t>
  </si>
  <si>
    <t>DEMI PROFIL INT DORMANT HAUT CJ LONG APP</t>
  </si>
  <si>
    <t>5273</t>
  </si>
  <si>
    <t>DORMANT LATERAL RENOV CJ LONG (PREFAL)</t>
  </si>
  <si>
    <t>5273/B</t>
  </si>
  <si>
    <t>5274</t>
  </si>
  <si>
    <t>REJET D'EAU PORTE BROSSE</t>
  </si>
  <si>
    <t>5275</t>
  </si>
  <si>
    <t>PROFIL DE LIAISON I-PROCESS</t>
  </si>
  <si>
    <t>5275/A</t>
  </si>
  <si>
    <t>DEMI PROFIL EXT LIAISON I PROCESS</t>
  </si>
  <si>
    <t>5276</t>
  </si>
  <si>
    <t>BAVETTE PLATE DE 100 MM</t>
  </si>
  <si>
    <t>5277/B</t>
  </si>
  <si>
    <t>1/2 PROFIL SERVICE CLASSIC+ CARRE</t>
  </si>
  <si>
    <t>5277B</t>
  </si>
  <si>
    <t>OUV SVC CLASSIC+CARRE NEZ BLANC</t>
  </si>
  <si>
    <t>5277BI</t>
  </si>
  <si>
    <t>OUV SVC CLASSIC+CARRE BLANC(JOINT MONTE)</t>
  </si>
  <si>
    <t>5277N</t>
  </si>
  <si>
    <t>OUV SVC CLASSIC+CARRE NEZ NOIR</t>
  </si>
  <si>
    <t>5277NI</t>
  </si>
  <si>
    <t>OUV SVC CLASSIC+CARRE NOIR (JOINT MONTE)</t>
  </si>
  <si>
    <t>5279</t>
  </si>
  <si>
    <t>PARCLOSE POUR VITRAGE 26 ET 28 MM</t>
  </si>
  <si>
    <t>5280</t>
  </si>
  <si>
    <t>BATTEMENT CENTRE EVOLUTION</t>
  </si>
  <si>
    <t>5281</t>
  </si>
  <si>
    <t>SEUIL THERMIQUE</t>
  </si>
  <si>
    <t>5281/A</t>
  </si>
  <si>
    <t>DEMI PROFIL EXT SEUIL THERMIQUE</t>
  </si>
  <si>
    <t>5281/B</t>
  </si>
  <si>
    <t>DEMI PROFIL INT SEUIL THERMIQUE</t>
  </si>
  <si>
    <t>5282</t>
  </si>
  <si>
    <t>PROFIL BAS DE PORTE</t>
  </si>
  <si>
    <t>5283</t>
  </si>
  <si>
    <t>5284</t>
  </si>
  <si>
    <t>BAVETTE RENOVATION 66 MM</t>
  </si>
  <si>
    <t>5285</t>
  </si>
  <si>
    <t>BAVETTE RENOVATION 100 MM</t>
  </si>
  <si>
    <t>5286</t>
  </si>
  <si>
    <t>PARCLOSE HAUTE FIXE SIMPLE VITRAGE</t>
  </si>
  <si>
    <t>5287</t>
  </si>
  <si>
    <t>OUVRANT EVOLUTION POUR VITRAGES 38/42 MM</t>
  </si>
  <si>
    <t>5287I</t>
  </si>
  <si>
    <t>OUVRANT EVOL VITRAGES 38/42 MM (+JOINT)</t>
  </si>
  <si>
    <t>5288</t>
  </si>
  <si>
    <t>5289</t>
  </si>
  <si>
    <t>CAPOT DE 69 MM POUR 5217</t>
  </si>
  <si>
    <t>5290</t>
  </si>
  <si>
    <t>DORMANT POUR PRISE EN FEUILLURE</t>
  </si>
  <si>
    <t>5290/A</t>
  </si>
  <si>
    <t>DEMI PROFIL EXT DORMANT PRISE EN FEUILL</t>
  </si>
  <si>
    <t>5290/B</t>
  </si>
  <si>
    <t>DEMI PROFIL INT DORMANT PRISE EN FEUILL</t>
  </si>
  <si>
    <t>5291/B</t>
  </si>
  <si>
    <t>DEMI-PROFIL S/FIXE SERVICE CLASSIC +</t>
  </si>
  <si>
    <t>5291B</t>
  </si>
  <si>
    <t>OUV S/FIXE CLASSIC+ (BARRETTE BLANCHE)</t>
  </si>
  <si>
    <t>5291BI</t>
  </si>
  <si>
    <t>OUV S/FIXE CLASSIC+(BAR.BLANCHE+JT GRIS)</t>
  </si>
  <si>
    <t>5291N</t>
  </si>
  <si>
    <t>OUV S/FIXE CLASSIC+ (BARRETTE NOIRE)</t>
  </si>
  <si>
    <t>5291NI</t>
  </si>
  <si>
    <t>OUV S/FIXE CLASSIC+ (BAR.NOIRE+JT NOIR)</t>
  </si>
  <si>
    <t>5292</t>
  </si>
  <si>
    <t>DORMANT ITE CHANTIER</t>
  </si>
  <si>
    <t>5292/A</t>
  </si>
  <si>
    <t>1/2 DORMANT EXT ITE CHANTIER</t>
  </si>
  <si>
    <t>5292/B</t>
  </si>
  <si>
    <t>1/2 DORMANT INT ITE CHANTIER</t>
  </si>
  <si>
    <t>5293</t>
  </si>
  <si>
    <t>5294/B</t>
  </si>
  <si>
    <t>OUVRANT SEMI-FIXE INTERIEUR RESPIRANT</t>
  </si>
  <si>
    <t>5294N</t>
  </si>
  <si>
    <t>OUVRANT SEMI-FIXE EVOAIR NEZ MONTE</t>
  </si>
  <si>
    <t>5295/B</t>
  </si>
  <si>
    <t>OUVRANT SERVICE INTERIEUR RESPIRANT</t>
  </si>
  <si>
    <t>5295B</t>
  </si>
  <si>
    <t>OUVRANT SVC EVOAIR</t>
  </si>
  <si>
    <t>5295BI</t>
  </si>
  <si>
    <t>OUVRANT SVC EVOAIR +JT FEUILLURE + FILM</t>
  </si>
  <si>
    <t>5295N</t>
  </si>
  <si>
    <t>5295NI</t>
  </si>
  <si>
    <t>5296</t>
  </si>
  <si>
    <t>PARCLOSE POUR OUVRANT RESPIRANT</t>
  </si>
  <si>
    <t>5297/B</t>
  </si>
  <si>
    <t>DEMI PROFIL OUV SERV EVOLUTION + CARRE</t>
  </si>
  <si>
    <t>5297B</t>
  </si>
  <si>
    <t>OUVR SERVICE EVOLUT + CARRE SANS JOINT</t>
  </si>
  <si>
    <t>5297BI</t>
  </si>
  <si>
    <t>OUVR SERVICE EVOLUT + CARRE (AVEC JOINT)</t>
  </si>
  <si>
    <t>5297BNI</t>
  </si>
  <si>
    <t>1/2 OUVR SERV EVOLUTION+ CARRE +JT NOIR</t>
  </si>
  <si>
    <t>5297N</t>
  </si>
  <si>
    <t>5297NI</t>
  </si>
  <si>
    <t>5298/B</t>
  </si>
  <si>
    <t>DEMI PROFIL SEMI FIXE EVOLUTION + CARRE</t>
  </si>
  <si>
    <t>5298B</t>
  </si>
  <si>
    <t>OUVR SEMI FIXE EVOLUT + CARRE SANS JOINT</t>
  </si>
  <si>
    <t>5298BI</t>
  </si>
  <si>
    <t>OUVRANT SEMI FIXE EVOLUTION + AVEC JOINT</t>
  </si>
  <si>
    <t>5298N</t>
  </si>
  <si>
    <t>OUVRANT SEMI FIXE EVOLUTION + CARRE</t>
  </si>
  <si>
    <t>5298NI</t>
  </si>
  <si>
    <t>5299</t>
  </si>
  <si>
    <t>CAPOT PLAT POUR 5217</t>
  </si>
  <si>
    <t>5300</t>
  </si>
  <si>
    <t>*DORMANT PORTE SIMPLE ACTION</t>
  </si>
  <si>
    <t>5300/A</t>
  </si>
  <si>
    <t>*DEMI PROFIL EXT. DORMANT SIMPLE ACTON</t>
  </si>
  <si>
    <t>5300/B</t>
  </si>
  <si>
    <t>*DEMI PROFIL INT. DORMANT SIMPLE ACTION</t>
  </si>
  <si>
    <t>5301</t>
  </si>
  <si>
    <t>*OUVRANT DE PORTE A PARCLOSE</t>
  </si>
  <si>
    <t>5301/A</t>
  </si>
  <si>
    <t>*DEMI PROFIL EXT. OUVRANT A PARCLOSE</t>
  </si>
  <si>
    <t>5301/B</t>
  </si>
  <si>
    <t>*DEMI PROFIL INT. OUVRANT A PARCLOSE</t>
  </si>
  <si>
    <t>5302</t>
  </si>
  <si>
    <t>*DORMANT POUR PORTE VA ET VIENT</t>
  </si>
  <si>
    <t>5302/A</t>
  </si>
  <si>
    <t>*DEMI PROFIL EXT. DORMANT VA ET VIENT</t>
  </si>
  <si>
    <t>5303</t>
  </si>
  <si>
    <t>*OUVRANT DE PORTE FEUILLURE PORTEFEUILLE</t>
  </si>
  <si>
    <t>5303/A</t>
  </si>
  <si>
    <t>*DEMI PROFIL OUVRANT FEUILLURE PORTEFEUI</t>
  </si>
  <si>
    <t>5304</t>
  </si>
  <si>
    <t>*BATTUE DE PORTE PREPERCEE</t>
  </si>
  <si>
    <t>5305</t>
  </si>
  <si>
    <t>*SEUIL DE PORTE</t>
  </si>
  <si>
    <t>5306</t>
  </si>
  <si>
    <t>PROFIL PORTE BROSSE **CONSULTATION**</t>
  </si>
  <si>
    <t>5307</t>
  </si>
  <si>
    <t>*DORMANT PLAT POUR PORTE</t>
  </si>
  <si>
    <t>5307/A</t>
  </si>
  <si>
    <t>*DEMI PROFIL EXT DORMANT PLAT POUR PORTE</t>
  </si>
  <si>
    <t>91255058205</t>
  </si>
  <si>
    <t>PAUMELLE + CONTRE-CALES</t>
  </si>
  <si>
    <t>53301</t>
  </si>
  <si>
    <t>*PAUMELLE REGLABLE AXE 36 MM</t>
  </si>
  <si>
    <t>912550582_32</t>
  </si>
  <si>
    <t>PAUMELLE + CONTRE-CALES                       7,70 EUROS</t>
  </si>
  <si>
    <t>912550582_37</t>
  </si>
  <si>
    <t>53301/A</t>
  </si>
  <si>
    <t>*PAUMELLE REGL. AXE 36MM SS COMTRE CALES</t>
  </si>
  <si>
    <t>9125032040582</t>
  </si>
  <si>
    <t>PAUMELLE 36 MM SS CONTRE-CALE</t>
  </si>
  <si>
    <t>9125023040582</t>
  </si>
  <si>
    <t>9126041040582</t>
  </si>
  <si>
    <t>CONTRE-CALE POUR PAUMELLE 53301</t>
  </si>
  <si>
    <t>53301/B</t>
  </si>
  <si>
    <t>*CONTRE CALE POUR PAUMELLE 53301</t>
  </si>
  <si>
    <t>53302</t>
  </si>
  <si>
    <t>GACHE DE PORTE POUR SERRURE</t>
  </si>
  <si>
    <t>53304</t>
  </si>
  <si>
    <t>EQUERRE RENFORT D'ANGLE</t>
  </si>
  <si>
    <t>53304/A</t>
  </si>
  <si>
    <t>*USINAGE D'EQUERRE DE RENFORT D'ANGLE</t>
  </si>
  <si>
    <t>53305</t>
  </si>
  <si>
    <t>*EQUERRE D'ASSEMBLAGE SEUIL 463</t>
  </si>
  <si>
    <t>53310</t>
  </si>
  <si>
    <t>VERROU POUR SEMI FIXE</t>
  </si>
  <si>
    <t>*VERROU POUR SEMI FIXE</t>
  </si>
  <si>
    <t>53311</t>
  </si>
  <si>
    <t>*GACHE HAUTE POUR SEMI FIXE</t>
  </si>
  <si>
    <t>53312</t>
  </si>
  <si>
    <t>*BEQUILLE DOUBLE DOREE</t>
  </si>
  <si>
    <t>53314</t>
  </si>
  <si>
    <t>PIVOT BAS VA &amp; VIENT</t>
  </si>
  <si>
    <t>53315</t>
  </si>
  <si>
    <t>*GOND PORTANT POUR PORTE SIMPLE ACTION</t>
  </si>
  <si>
    <t>53315/A</t>
  </si>
  <si>
    <t>*GOND PORTANT AVEC FOURREAU</t>
  </si>
  <si>
    <t>GOND PORTANT AVEC FOURREAU</t>
  </si>
  <si>
    <t>53315/B</t>
  </si>
  <si>
    <t>*CALE INTERIEURE POUR GOND PORTANT</t>
  </si>
  <si>
    <t>53318</t>
  </si>
  <si>
    <t>*BEQUILLE DOUBLE ALU</t>
  </si>
  <si>
    <t>208970722.L5</t>
  </si>
  <si>
    <t>BEQUILLE DOUBLE ALU</t>
  </si>
  <si>
    <t>53318/A</t>
  </si>
  <si>
    <t>2089_32</t>
  </si>
  <si>
    <t>58318/A</t>
  </si>
  <si>
    <t>2089_37</t>
  </si>
  <si>
    <t>02089.7.0582</t>
  </si>
  <si>
    <t>53318/B</t>
  </si>
  <si>
    <t>KIT FIX.SERRU.&amp; PORTAIL (4X4038+M5X20F)</t>
  </si>
  <si>
    <t>53389</t>
  </si>
  <si>
    <t>CYLINDRE EUROPEEN NICKELE POUR A.P.</t>
  </si>
  <si>
    <t>53390</t>
  </si>
  <si>
    <t>CYLINDRE ACIER NICKELE LONGUEUR 90MM</t>
  </si>
  <si>
    <t>CO50304545NS</t>
  </si>
  <si>
    <t>CYL.EUROP.90MM D.E.NICKELE S'ENTROUVRANT</t>
  </si>
  <si>
    <t>503B4545N</t>
  </si>
  <si>
    <t>CYLINDRE MOLETE 90 MM (45/45) NICKELE</t>
  </si>
  <si>
    <t>53391</t>
  </si>
  <si>
    <t>CYLINDRE  100MMM (45/10/45)</t>
  </si>
  <si>
    <t>F6863/4</t>
  </si>
  <si>
    <t>4116 LIRES/GACHE SERR ELECT A ROUL.</t>
  </si>
  <si>
    <t>53392</t>
  </si>
  <si>
    <t>GACHE SERRURE ELEC.&amp; SERRURE A ROULEAU</t>
  </si>
  <si>
    <t>F6832/4</t>
  </si>
  <si>
    <t>4116 LIRES/GACHE SERR 3 PTS PENE DORM &amp; 1/2 T.</t>
  </si>
  <si>
    <t>53393</t>
  </si>
  <si>
    <t>GACHE SERRURE PENE DORMANT ET DEMI TOUR</t>
  </si>
  <si>
    <t>F6837/4</t>
  </si>
  <si>
    <t>12320 LIRES/GACHE SERR 3 PTS PENE DORM &amp; 1/2 T.</t>
  </si>
  <si>
    <t>53394</t>
  </si>
  <si>
    <t>GACHE SER. 3 POINTS PENE DORMANT &amp; 1/2T</t>
  </si>
  <si>
    <t>F6838/4</t>
  </si>
  <si>
    <t>12320 LIRES/GACHE SERR 3 PTS PENE DORM &amp; ROUL.</t>
  </si>
  <si>
    <t>53395</t>
  </si>
  <si>
    <t>GACHE SER. 3 PTS PENE DORMANT &amp; ROULEAU</t>
  </si>
  <si>
    <t>53500</t>
  </si>
  <si>
    <t>JOINT DE BATTEMENT POUR PORTE</t>
  </si>
  <si>
    <t>53501</t>
  </si>
  <si>
    <t>53510</t>
  </si>
  <si>
    <t>A1K18203</t>
  </si>
  <si>
    <t>JOINT DE BATTUE ET VITRAGE       3X150ML</t>
  </si>
  <si>
    <t>5401</t>
  </si>
  <si>
    <t>5402</t>
  </si>
  <si>
    <t>SEUIL PERSONNALISE</t>
  </si>
  <si>
    <t>5402/A</t>
  </si>
  <si>
    <t>DEMI PROFIL EXT SEUIL PERSONNALISE</t>
  </si>
  <si>
    <t>5403</t>
  </si>
  <si>
    <t>5403B     760FI</t>
  </si>
  <si>
    <t>JOINT A BOURRER</t>
  </si>
  <si>
    <t>5403B</t>
  </si>
  <si>
    <t>5404</t>
  </si>
  <si>
    <t>5405</t>
  </si>
  <si>
    <t>5406</t>
  </si>
  <si>
    <t>5407</t>
  </si>
  <si>
    <t>5408</t>
  </si>
  <si>
    <t>5409</t>
  </si>
  <si>
    <t>CAPOT PLAT LARGE **CONSULTATION**</t>
  </si>
  <si>
    <t>5410</t>
  </si>
  <si>
    <t>5412</t>
  </si>
  <si>
    <t>DORMANT MONOBLOC ISOLATION EXTERIEUR</t>
  </si>
  <si>
    <t>5412/A</t>
  </si>
  <si>
    <t>1/2 PROFIL EXT DORMANT MONOBLOC ISO EXT</t>
  </si>
  <si>
    <t>5413</t>
  </si>
  <si>
    <t>*DORMANT ISOLATION EXTERIEUR</t>
  </si>
  <si>
    <t>5414</t>
  </si>
  <si>
    <t>*DORMANT</t>
  </si>
  <si>
    <t>5415</t>
  </si>
  <si>
    <t>*OUVRANT RESPIRANT (MONT/TRAV BAS)</t>
  </si>
  <si>
    <t>5415/A</t>
  </si>
  <si>
    <t>*1/2 OUV EXT RESPIRANT (MONT ET TRAV)</t>
  </si>
  <si>
    <t>5415/B</t>
  </si>
  <si>
    <t>*1/2 OUV INT RESPIRANT (MONT ET TRAV)</t>
  </si>
  <si>
    <t>5416</t>
  </si>
  <si>
    <t>*OUVRANT RESPIRANT (TRAVERSE HAUTE)</t>
  </si>
  <si>
    <t>5417</t>
  </si>
  <si>
    <t>*OUVRANT RESPIRANT VEC MONTANT TRAV BAS</t>
  </si>
  <si>
    <t>5417/A</t>
  </si>
  <si>
    <t>*1/2 OUV EXT RESPIRANT VEC</t>
  </si>
  <si>
    <t>5418</t>
  </si>
  <si>
    <t>*OUVRANT RESPIRANT VEC (TRAVERSE HAUTE)</t>
  </si>
  <si>
    <t>5420</t>
  </si>
  <si>
    <t>TRAVERSE SYMETRIQUE LARGE</t>
  </si>
  <si>
    <t>5420/A</t>
  </si>
  <si>
    <t>1/2 PROFIL TRAVERSE SYMETRIQUE</t>
  </si>
  <si>
    <t>5421</t>
  </si>
  <si>
    <t>DORMANT MONOBLOC ISOLATION EXT 80MM</t>
  </si>
  <si>
    <t>5421/A</t>
  </si>
  <si>
    <t>1/2PRF EXT DORM. MONOBLOC ISOL EXT 80MM</t>
  </si>
  <si>
    <t>5421/B</t>
  </si>
  <si>
    <t>1/2PRF INT DORM. MONOBLOC ISOL EXT 80MM</t>
  </si>
  <si>
    <t>5422</t>
  </si>
  <si>
    <t>DORMANT ISOLATION TABLEAU 80MM</t>
  </si>
  <si>
    <t>5422/B</t>
  </si>
  <si>
    <t>*1/2PRF INT DORM. ISOLATION TABLEAU 80MM</t>
  </si>
  <si>
    <t>54220</t>
  </si>
  <si>
    <t>SERRURE 1 POINT ACCROCHE TRINGLE</t>
  </si>
  <si>
    <t>5423</t>
  </si>
  <si>
    <t>DORMANT ISOLATION EXTERIEUR</t>
  </si>
  <si>
    <t>5423/B</t>
  </si>
  <si>
    <t>*1/2 DORMANT MONOBLOC INTERIEUR</t>
  </si>
  <si>
    <t>5424</t>
  </si>
  <si>
    <t>DORMANT ISOLATION EXTERIEURE 100MM</t>
  </si>
  <si>
    <t>5424/B</t>
  </si>
  <si>
    <t>1/2 DORMANT ISOLATION EXTERIEURE 100MM</t>
  </si>
  <si>
    <t>5425    FAM3228</t>
  </si>
  <si>
    <t>DORMANT MONOBLOC ISOL EXT (SUR CONSULT)</t>
  </si>
  <si>
    <t>5425</t>
  </si>
  <si>
    <t>5425/A  FAM3228</t>
  </si>
  <si>
    <t>1/2 PRF EXT DORMANT MONOBLOC ISOLATION</t>
  </si>
  <si>
    <t>5425/A</t>
  </si>
  <si>
    <t>5425/B  FAM3228</t>
  </si>
  <si>
    <t>1/2 PRF INT DORMANT MONOBLOC ISOLATION</t>
  </si>
  <si>
    <t>5425/B</t>
  </si>
  <si>
    <t>5429</t>
  </si>
  <si>
    <t>DORMANT MONOBLOC 160 MM</t>
  </si>
  <si>
    <t>5429/B</t>
  </si>
  <si>
    <t>5430</t>
  </si>
  <si>
    <t>*DORMANT ISO EXTER 140 MM **ABANDONNE**</t>
  </si>
  <si>
    <t>5430/A</t>
  </si>
  <si>
    <t>*1/2 PROFIL ISOLAT° EXTERIEUR 140 MM</t>
  </si>
  <si>
    <t>5430/B</t>
  </si>
  <si>
    <t>*1/2 PROFIL EXT ISOL EXTERIEURE 140 MM</t>
  </si>
  <si>
    <t>0380.10/8/250</t>
  </si>
  <si>
    <t>EQUERRE A PION EXTERIEUR 18X10</t>
  </si>
  <si>
    <t>54300</t>
  </si>
  <si>
    <t>54303</t>
  </si>
  <si>
    <t>54303 A+B</t>
  </si>
  <si>
    <t>54303  +B</t>
  </si>
  <si>
    <t>54304</t>
  </si>
  <si>
    <t>PAIRE DE BOUCHONS POUR REJET D'EAU</t>
  </si>
  <si>
    <t>54305</t>
  </si>
  <si>
    <t>EMBOUT DE TRAVERSE D'OUVRANT 5470</t>
  </si>
  <si>
    <t>54306</t>
  </si>
  <si>
    <t>EQUERRE 18X10 VARIABLE</t>
  </si>
  <si>
    <t>5431</t>
  </si>
  <si>
    <t>DORMANT MONOBLOC ISO EXT 150 - W44</t>
  </si>
  <si>
    <t>5431/A</t>
  </si>
  <si>
    <t>*DORMANT EXT. MONOBLOC ISO EXT 150 - W44</t>
  </si>
  <si>
    <t>5431/B</t>
  </si>
  <si>
    <t>*DORMANT INT. MONOBLOC ISO EXT 150 - W44</t>
  </si>
  <si>
    <t>5432</t>
  </si>
  <si>
    <t>CADRE REMPLISSAGE 8 MM **CONSULTATION**</t>
  </si>
  <si>
    <t>5433</t>
  </si>
  <si>
    <t>TRAVERSE/DORMANT 128MM OUVRANT CACHE</t>
  </si>
  <si>
    <t>5434</t>
  </si>
  <si>
    <t>5435</t>
  </si>
  <si>
    <t>5436</t>
  </si>
  <si>
    <t>5437</t>
  </si>
  <si>
    <t>PARCLOSE ARRONDIE</t>
  </si>
  <si>
    <t>54370</t>
  </si>
  <si>
    <t>SERRURE DE TRAVERSE POUR PORTE LEGERE</t>
  </si>
  <si>
    <t>54373</t>
  </si>
  <si>
    <t>F54374</t>
  </si>
  <si>
    <t>ANC REF 7301/2/AL TET.FIL.3 PENES DORM.&amp;1/2T</t>
  </si>
  <si>
    <t>54374</t>
  </si>
  <si>
    <t>SER.TET.FIL.3 PEN.DORM &amp; 1/2 TOUR SS CYL</t>
  </si>
  <si>
    <t>SER.TET.FIL 3 PEN.DORM &amp; 1/2 TOUR SS CYL</t>
  </si>
  <si>
    <t>F54375</t>
  </si>
  <si>
    <t>ANC REF 7301R/2AL TET.FIL.3 PENES DORM.&amp; ROUL</t>
  </si>
  <si>
    <t>54375</t>
  </si>
  <si>
    <t>SER.TETI.FIL.3 PENES DORMA.&amp; ROUL.SS CYL</t>
  </si>
  <si>
    <t>N9801430080</t>
  </si>
  <si>
    <t>16275 LIRES/SERR PENE &amp; 1/2T. ACCROCHE TRINGLE</t>
  </si>
  <si>
    <t>54376</t>
  </si>
  <si>
    <t>SERRURE PENE &amp; 1/2 TOUR ACCROCHE TRINGLE</t>
  </si>
  <si>
    <t>F7606P/2</t>
  </si>
  <si>
    <t>SERR 1 PT SS CYL</t>
  </si>
  <si>
    <t>54377</t>
  </si>
  <si>
    <t>SERRURE 1 POINT SANS CYLINDRE</t>
  </si>
  <si>
    <t>F54378</t>
  </si>
  <si>
    <t>TET.FIL.EN U 3 PTS DORM &amp; 1/2T. SS CYL</t>
  </si>
  <si>
    <t>54378</t>
  </si>
  <si>
    <t>TET.FIL.EN U 3 PENES DORM.&amp; 1/2T SS CYL</t>
  </si>
  <si>
    <t>F54379</t>
  </si>
  <si>
    <t>TET.FIL.EN U 3 PTS DORM &amp; ROUL SS CYL</t>
  </si>
  <si>
    <t>54379</t>
  </si>
  <si>
    <t>TETIERE.FIL.U 3 PENES DORM. &amp;ROUL.SS CYL</t>
  </si>
  <si>
    <t>TETIERE.FIL.U 3 PENES DORM. &amp;ROUL.SS CYLL</t>
  </si>
  <si>
    <t>5438</t>
  </si>
  <si>
    <t>PARCLOSE ARRONDIE VITRAGE 24 A 38 MM</t>
  </si>
  <si>
    <t>F6850/4</t>
  </si>
  <si>
    <t>3931 LIRES/PAIRE D'ATTACHES EXTERIEURES</t>
  </si>
  <si>
    <t>54380</t>
  </si>
  <si>
    <t>PAIRE D'ATTACHES EXTERIEURES</t>
  </si>
  <si>
    <t>PAIRE D'ATTACHES EXTERIEURES            L</t>
  </si>
  <si>
    <t>54383</t>
  </si>
  <si>
    <t>SERRURE DE TRAVERSE AVEC CYL &amp; GACHE</t>
  </si>
  <si>
    <t>SERRURE DE TRAVERSE AVEC CYL &amp; GACHE    L</t>
  </si>
  <si>
    <t>F54387</t>
  </si>
  <si>
    <t>SERR 1 PT &amp; 1/2T.SS CYL</t>
  </si>
  <si>
    <t>54387</t>
  </si>
  <si>
    <t>SERRURE 1 POINT &amp; 1/2 TOUR SANS CYLINDRE</t>
  </si>
  <si>
    <t>5439</t>
  </si>
  <si>
    <t>F54393</t>
  </si>
  <si>
    <t>SERR A ROUL 1 PT SS CYL</t>
  </si>
  <si>
    <t>54393</t>
  </si>
  <si>
    <t>SERRURE A ROULEAU 1 POINT SANS CYLINDRE</t>
  </si>
  <si>
    <t>F54396</t>
  </si>
  <si>
    <t>50568 LIRES /SERR PENE DORM &amp; 1/2T.ELECT SS CYL</t>
  </si>
  <si>
    <t>54396</t>
  </si>
  <si>
    <t>SERRURE PENE DOR. &amp;1/2 TOUR ELEC. SS CYL</t>
  </si>
  <si>
    <t>5440</t>
  </si>
  <si>
    <t>DORMANT 70 MM</t>
  </si>
  <si>
    <t>5440/B</t>
  </si>
  <si>
    <t>1/2 INTER DORMANT 70 MM</t>
  </si>
  <si>
    <t>5441</t>
  </si>
  <si>
    <t>DORMANT RENOVATION COUVRE-JOINT 30 MM</t>
  </si>
  <si>
    <t>5441/B</t>
  </si>
  <si>
    <t>DEMI-PROFIL DORMANT RENO CJ 30MM</t>
  </si>
  <si>
    <t>5442</t>
  </si>
  <si>
    <t>COUVRE JOINT PERIPHERIQUE</t>
  </si>
  <si>
    <t>5443</t>
  </si>
  <si>
    <t>SERVICE PORTE ADVANCE</t>
  </si>
  <si>
    <t>5443   NOIR)</t>
  </si>
  <si>
    <t>5443/A</t>
  </si>
  <si>
    <t>1/2 PROFIL EXT SERVICE PORTE ADVANCE</t>
  </si>
  <si>
    <t>5443/A NOIR)</t>
  </si>
  <si>
    <t>5443/B</t>
  </si>
  <si>
    <t>*1/2 PROFIL INT SERVICE PORTE ADVANCE</t>
  </si>
  <si>
    <t>5443/B NOIR)</t>
  </si>
  <si>
    <t>5443/D</t>
  </si>
  <si>
    <t>5443/F</t>
  </si>
  <si>
    <t>1/2 PROFIL INT SERVICE PORTE ADVANCE</t>
  </si>
  <si>
    <t>5443BI</t>
  </si>
  <si>
    <t>SERVICE PORTE ADVANCE AVEC JOINT GRIS</t>
  </si>
  <si>
    <t>5443NI</t>
  </si>
  <si>
    <t>SERVICE PORTE ADVANCE AVEC JOINT NOIR</t>
  </si>
  <si>
    <t>5444</t>
  </si>
  <si>
    <t>SEMI-FIXE PORTE ADVANCE</t>
  </si>
  <si>
    <t>5444   NOIR)</t>
  </si>
  <si>
    <t>5444/A</t>
  </si>
  <si>
    <t>1/2 PROFIL EXT SEMI-FIXE PORTE ADVANCE</t>
  </si>
  <si>
    <t>5444/A NOIR)</t>
  </si>
  <si>
    <t>5444/B</t>
  </si>
  <si>
    <t>*1/2 PROFIL INT SEMI FIXE PORTE ADVANCE</t>
  </si>
  <si>
    <t>5444/B NOIR)</t>
  </si>
  <si>
    <t>5444/D</t>
  </si>
  <si>
    <t>1/2 PROFIL INT SEMI FIXE PORTE ADVANCE</t>
  </si>
  <si>
    <t>5444BI</t>
  </si>
  <si>
    <t>SEMI-FIXE PORTE ADVANCE AVEC JOINT GRIS</t>
  </si>
  <si>
    <t>5444NI</t>
  </si>
  <si>
    <t>SEMI-FIXE PORTE ADVANCE AVEC JOINT NOIR</t>
  </si>
  <si>
    <t>5445</t>
  </si>
  <si>
    <t>5445   NOIR)</t>
  </si>
  <si>
    <t>5446</t>
  </si>
  <si>
    <t>5446   NOIR)</t>
  </si>
  <si>
    <t>5447</t>
  </si>
  <si>
    <t>CLOSOIR MOULURE</t>
  </si>
  <si>
    <t>7323P/2/45</t>
  </si>
  <si>
    <t>46200 LIRES X1,07/SERR TET.FIL.3 PTS &amp; 1/2T.SS CYL NEUTRE</t>
  </si>
  <si>
    <t>54474</t>
  </si>
  <si>
    <t>SERRURE TET. FIL. 3PTS&amp;1/2 SS CYL NEUTRE</t>
  </si>
  <si>
    <t>54475</t>
  </si>
  <si>
    <t>SERRURE TET.FIL.3 PTS &amp; ROUL.SS CYL NEUT</t>
  </si>
  <si>
    <t>5448</t>
  </si>
  <si>
    <t>DORMANT ISOLATION 70MM</t>
  </si>
  <si>
    <t>5448/A</t>
  </si>
  <si>
    <t>1/2 PRF EXT DORMANT ISOLATION 70MM</t>
  </si>
  <si>
    <t>54487</t>
  </si>
  <si>
    <t>SERRURE 1 PT &amp; 1/2 TOUR SS CYL NEUTRE</t>
  </si>
  <si>
    <t>5449</t>
  </si>
  <si>
    <t>SEUIL REDUIT SPECIFIQUE</t>
  </si>
  <si>
    <t>5449/A</t>
  </si>
  <si>
    <t>1/2 PRF EXT SEUIL REDUIT SPECIFIQUE</t>
  </si>
  <si>
    <t>5449/B</t>
  </si>
  <si>
    <t>1/2 PRF INT SEUIL REDUIT SPECIFIQUE</t>
  </si>
  <si>
    <t>5450</t>
  </si>
  <si>
    <t>DORMANT EN TABLEAU AVEC ENDUIT</t>
  </si>
  <si>
    <t>5450/A</t>
  </si>
  <si>
    <t>1/2 PRF EXT DORMANT TABLEAU AVEC ENDUIT</t>
  </si>
  <si>
    <t>5450/B</t>
  </si>
  <si>
    <t>1/2 PRF INT DORMANT TABLEAU AVEC ENDUIT</t>
  </si>
  <si>
    <t>5451</t>
  </si>
  <si>
    <t>DORMANT EN TABLEAU</t>
  </si>
  <si>
    <t>5452</t>
  </si>
  <si>
    <t>BANDEAU SERRURE OUVRANT VISIBLE</t>
  </si>
  <si>
    <t>5452/A</t>
  </si>
  <si>
    <t>1/2 PRF EXT BANDEAU SERRURE OUV. VISIBLE</t>
  </si>
  <si>
    <t>5452/B</t>
  </si>
  <si>
    <t>1/2 PRF INT BANDEAU SERRURE OUV. VISIBLE</t>
  </si>
  <si>
    <t>5454/B</t>
  </si>
  <si>
    <t>1/2 PRF OUV SEMI-FIXE EVOLUTION CARRE</t>
  </si>
  <si>
    <t>5454B</t>
  </si>
  <si>
    <t>OUV SEMI-FIX EVOLUTION CARRE (NEZ BLANC)</t>
  </si>
  <si>
    <t>5454BI</t>
  </si>
  <si>
    <t>OUV SEMI-FIX EVOLUT CARRE (NEZ BLANC+JT)</t>
  </si>
  <si>
    <t>5454N</t>
  </si>
  <si>
    <t>OUV SEMI-FIX EVOLUTION CARRE (NEZ NOIR)</t>
  </si>
  <si>
    <t>5454NI</t>
  </si>
  <si>
    <t>OUV SEMI-FIX EVOLUT CARRE (NEZ NOIR+JT)</t>
  </si>
  <si>
    <t>5455/B</t>
  </si>
  <si>
    <t>1/2 PRF OUV SERVICE EVOLUTION CARRE</t>
  </si>
  <si>
    <t>5455B</t>
  </si>
  <si>
    <t>PRF OUV SVC EVOLUTION CARRE (NEZ BLANC)</t>
  </si>
  <si>
    <t>5455BI</t>
  </si>
  <si>
    <t>PRF OUV SVC EVOLUT CARRE (NEZ BLANC+JT)</t>
  </si>
  <si>
    <t>5455N</t>
  </si>
  <si>
    <t>PRF OUV SVC EVOLUTION CARRE (NEZ NOIR)</t>
  </si>
  <si>
    <t>5455NI</t>
  </si>
  <si>
    <t>PRF OUV SVC EVOLUT CARRE (NEZ NOIR+JT)</t>
  </si>
  <si>
    <t>5456/B</t>
  </si>
  <si>
    <t>1/2 PRF INT SEMI-FIXE OUVRANT ADVANCE</t>
  </si>
  <si>
    <t>5456B</t>
  </si>
  <si>
    <t>OUV. SEMI-FIXE ADVANCE NEZ BLANC</t>
  </si>
  <si>
    <t>5456BI</t>
  </si>
  <si>
    <t>OUV. SEMI-FIXE ADVANCE NEZ &amp; JOINT BLANC</t>
  </si>
  <si>
    <t>5456BNI</t>
  </si>
  <si>
    <t>OUV S/FIX.ADVANCE (BARR.BLANCHE+JT NOIR)</t>
  </si>
  <si>
    <t>5456N</t>
  </si>
  <si>
    <t>OUV. SEMI-FIXE ADVANCE NEZ NOIR</t>
  </si>
  <si>
    <t>5456NI</t>
  </si>
  <si>
    <t>OUV. SEMI-FIXE ADVANCE NEZ &amp; JOINT NOIR</t>
  </si>
  <si>
    <t>5457/B</t>
  </si>
  <si>
    <t>1/2 PRF INT SERVICE OUVRANT ADVANCE</t>
  </si>
  <si>
    <t>5457B</t>
  </si>
  <si>
    <t>OUV. SERVICE ADVANCE NEZ BLANC</t>
  </si>
  <si>
    <t>5457BI</t>
  </si>
  <si>
    <t>OUV. SERVICE ADVANCE NEZ &amp; JOINT BLANC</t>
  </si>
  <si>
    <t>5457BNI</t>
  </si>
  <si>
    <t>5457N</t>
  </si>
  <si>
    <t>OUV. SERVICE ADVANCE NEZ NOIR</t>
  </si>
  <si>
    <t>5457NI</t>
  </si>
  <si>
    <t>OUV. SERVICE ADVANCE NEZ &amp; JOINT NOIR</t>
  </si>
  <si>
    <t>5458/B</t>
  </si>
  <si>
    <t>*1/2 S/FIXE CLASSIC 28/32MM **5458/D**</t>
  </si>
  <si>
    <t>5458/D</t>
  </si>
  <si>
    <t>1/2 SEMI-FIXE CLASSIC CARRE 28/32MM</t>
  </si>
  <si>
    <t>5458B</t>
  </si>
  <si>
    <t>OUVRANT SEMI-FIXE CLASSIC CARRE 28/32MM</t>
  </si>
  <si>
    <t>5458BI</t>
  </si>
  <si>
    <t>OUV S/FIXE CLASS.CARRE 28/32MM +JT BLANC</t>
  </si>
  <si>
    <t>5458N</t>
  </si>
  <si>
    <t>5458NI</t>
  </si>
  <si>
    <t>OUV S/FIXE CLASS.CARRE 28/32MM +JT NOIR</t>
  </si>
  <si>
    <t>5459/B</t>
  </si>
  <si>
    <t>*1/2 SVC CLASS.CARRE 28/32MM **5459/D**</t>
  </si>
  <si>
    <t>5459/D</t>
  </si>
  <si>
    <t>1/2 SERVICE CLASSIC CARRE 28/32MM</t>
  </si>
  <si>
    <t>5459B</t>
  </si>
  <si>
    <t>OUVRANT SERVICE CLASSIC CARRE 28/32MM</t>
  </si>
  <si>
    <t>5459BI</t>
  </si>
  <si>
    <t>OUVRANT SVC CLASSIC CARRE 28/32MM +JOINT</t>
  </si>
  <si>
    <t>5459N</t>
  </si>
  <si>
    <t>OUVRTANT SERVICE CLASSIC CARRE 28/32MM</t>
  </si>
  <si>
    <t>5459NI</t>
  </si>
  <si>
    <t>5460</t>
  </si>
  <si>
    <t>DORMANT RENOVATION BARRETTE 32 MM</t>
  </si>
  <si>
    <t>5460/A</t>
  </si>
  <si>
    <t>DEMI PROFIL EXT DORMANT RENO BARRETTE 32</t>
  </si>
  <si>
    <t>10838/W012</t>
  </si>
  <si>
    <t>CLIP ADAPTATEUR                              16 CART X 20LG</t>
  </si>
  <si>
    <t>5461</t>
  </si>
  <si>
    <t>CLIP ADAPTATEUR</t>
  </si>
  <si>
    <t>AFAH21</t>
  </si>
  <si>
    <t>RALLONGE DE TRINGLE DE VERROU LG 3,25M (PRIX ACHAT= 9,01/KG)</t>
  </si>
  <si>
    <t>5462</t>
  </si>
  <si>
    <t>RALLONGE DE TRINGLE DE VERROU  LG3,25M</t>
  </si>
  <si>
    <t>5463</t>
  </si>
  <si>
    <t>DORMANT LARGE POUR POSE EN EBRASEMENT</t>
  </si>
  <si>
    <t>5463/A</t>
  </si>
  <si>
    <t>1/2 PROFIL EXT DORMANT RENO 76 (ALSACE)</t>
  </si>
  <si>
    <t>5464</t>
  </si>
  <si>
    <t>PARCLOSE POUR PROFIL 5448</t>
  </si>
  <si>
    <t>5466</t>
  </si>
  <si>
    <t>PARCLOSE DEPORTEE (SUR CONSULTATION)</t>
  </si>
  <si>
    <t>5467/B</t>
  </si>
  <si>
    <t>1/2 OUV SERVICE ADVANCE CARRE 28/32MM</t>
  </si>
  <si>
    <t>5467B</t>
  </si>
  <si>
    <t>OUVRANT SERVICE ADVANCE CARRE 28/32 MM</t>
  </si>
  <si>
    <t>5467BI</t>
  </si>
  <si>
    <t>5467BNI</t>
  </si>
  <si>
    <t>OUVRANT SVC ADV 28/32 MM NEZ B JOINT N</t>
  </si>
  <si>
    <t>5467N</t>
  </si>
  <si>
    <t>5467NI</t>
  </si>
  <si>
    <t>5468/B</t>
  </si>
  <si>
    <t>1/2 OUV S/FIXE ADVANCE CARRE 28/32MM</t>
  </si>
  <si>
    <t>5468B</t>
  </si>
  <si>
    <t>OUVRANT S/FIXE ADVANCE CARRE 28/32 MM</t>
  </si>
  <si>
    <t>5468BI</t>
  </si>
  <si>
    <t>5468BNI</t>
  </si>
  <si>
    <t>OUVRANT S/FIXE ADV 28/32 MM NEZ B JT N</t>
  </si>
  <si>
    <t>5468N</t>
  </si>
  <si>
    <t>5468NI</t>
  </si>
  <si>
    <t>5469</t>
  </si>
  <si>
    <t>PARCLOSE PORTE ADVANCE</t>
  </si>
  <si>
    <t>5470</t>
  </si>
  <si>
    <t>5471</t>
  </si>
  <si>
    <t>CAPOT POUR TRAVERSE INTERMEDIAIRE</t>
  </si>
  <si>
    <t>5472    FAM3228</t>
  </si>
  <si>
    <t>TRAVERSE OUVRANT VISIBLE</t>
  </si>
  <si>
    <t>5472</t>
  </si>
  <si>
    <t>5472/A  FAM3228</t>
  </si>
  <si>
    <t>1/2 PRF TRAVERSE EXT OUVRANT VISIBLE</t>
  </si>
  <si>
    <t>5472/A</t>
  </si>
  <si>
    <t>5472/B  FAM3228</t>
  </si>
  <si>
    <t>1/2 PRF TRAVERSE INT OUVRANT VISIBLE</t>
  </si>
  <si>
    <t>5472/B</t>
  </si>
  <si>
    <t>5473</t>
  </si>
  <si>
    <t>DORMANT 70 DROIT</t>
  </si>
  <si>
    <t>5473/A</t>
  </si>
  <si>
    <t>1/2 PROFILS DORMANT 70 DROIT</t>
  </si>
  <si>
    <t>5474</t>
  </si>
  <si>
    <t>PARCLOSE OUVRANT VISIBLE PRISE VITRAGE36</t>
  </si>
  <si>
    <t>5475/B</t>
  </si>
  <si>
    <t>1/2 PRF OUVRANT ADVANCE SANS FICHAGE</t>
  </si>
  <si>
    <t>5475B</t>
  </si>
  <si>
    <t>OUV ADV SANS FICHAGE (BARRETTE BLANCHE)</t>
  </si>
  <si>
    <t>5475BI</t>
  </si>
  <si>
    <t>OUV ADV SANS FICHAGE (BAR BLANCHE+JOINT)</t>
  </si>
  <si>
    <t>5475N</t>
  </si>
  <si>
    <t>OUV ADV SANS FICHAGE (BARRETTE NOIRE)</t>
  </si>
  <si>
    <t>5475NI</t>
  </si>
  <si>
    <t>OUV ADV SANS FICHAGE (BAR NOIRE+JOINT)</t>
  </si>
  <si>
    <t>5476/B</t>
  </si>
  <si>
    <t>1/2 PRF OUVRANT SF ADVANCE SANS FICHAGE</t>
  </si>
  <si>
    <t>5476B</t>
  </si>
  <si>
    <t>OUV SF ADV SANS FICHAGE (BAR BLANCHE)</t>
  </si>
  <si>
    <t>5476BI</t>
  </si>
  <si>
    <t>OUV SF ADV SANS FICHAGE (BAR BLANCHE+JT)</t>
  </si>
  <si>
    <t>5476N</t>
  </si>
  <si>
    <t>OUV SF ADV SANS FICHAGE (BAR NOIRE)</t>
  </si>
  <si>
    <t>5476NI</t>
  </si>
  <si>
    <t>OUV SF ADV SANS FICHAGE (BAR NOIRE+JT)</t>
  </si>
  <si>
    <t>5477</t>
  </si>
  <si>
    <t>REJET D'EAU PORTE ADVANCE</t>
  </si>
  <si>
    <t>5478</t>
  </si>
  <si>
    <t>*DORMANT FRAPPE 70MM **5440**</t>
  </si>
  <si>
    <t>5478/A</t>
  </si>
  <si>
    <t>1/2 PROFIL EXTER DORMANT FRAPPE 70MM</t>
  </si>
  <si>
    <t>5478/B</t>
  </si>
  <si>
    <t>1/2 PROFIL INTER DORMANT FRAPPE 70MM</t>
  </si>
  <si>
    <t>5479</t>
  </si>
  <si>
    <t>PARCLOSE A LEVRE</t>
  </si>
  <si>
    <t>5480</t>
  </si>
  <si>
    <t>*REHAUSSE PORTE MONOBLOC 5200 **5490**</t>
  </si>
  <si>
    <t>5481</t>
  </si>
  <si>
    <t>SEUIL PORTE MONOBLOC 5200</t>
  </si>
  <si>
    <t>5481/B</t>
  </si>
  <si>
    <t>1/2 PRF INT SEUIL PORTE MONOBLOC 5200</t>
  </si>
  <si>
    <t>5482</t>
  </si>
  <si>
    <t>COUVRE JOINT 65MM SPECIFIQUE LEUL</t>
  </si>
  <si>
    <t>5483</t>
  </si>
  <si>
    <t>DORMANT DE DILATATION   (ATTENTION S)</t>
  </si>
  <si>
    <t>5483/A</t>
  </si>
  <si>
    <t>1/2 DORMANT EXTERIEUR DE DILATATION</t>
  </si>
  <si>
    <t>5483/B</t>
  </si>
  <si>
    <t>1/2 DORMANT INTERIEUR DE DILATATION</t>
  </si>
  <si>
    <t>5484</t>
  </si>
  <si>
    <t>TRAVERSE EXTERIEURE DISSYMETRIQUE</t>
  </si>
  <si>
    <t>5484/A</t>
  </si>
  <si>
    <t>1/2 TRAVERSE EXTERIEURE DISSYMETRIQUE</t>
  </si>
  <si>
    <t>5485</t>
  </si>
  <si>
    <t>DORMANT RENO BARRETTE DE 32 CJ DE 30MM</t>
  </si>
  <si>
    <t>5486</t>
  </si>
  <si>
    <t>OUVRANT SERVICE VISIBLE GORGE DE 16 MM</t>
  </si>
  <si>
    <t>5486/A</t>
  </si>
  <si>
    <t>1/2 PRF EXT SVC VISIBLE GORGE DE 16 MM</t>
  </si>
  <si>
    <t>5486/B</t>
  </si>
  <si>
    <t>1/2 PRF INT SVC VISIBLE GORGE DE 16 MM</t>
  </si>
  <si>
    <t>5486BI</t>
  </si>
  <si>
    <t>OUVRANT SVC VISIBLE GORGE 16MM + JOINT B</t>
  </si>
  <si>
    <t>5486NI</t>
  </si>
  <si>
    <t>OUVRANT SVC VISIBLE GORGE 16MM + JOINT N</t>
  </si>
  <si>
    <t>5487</t>
  </si>
  <si>
    <t>OUVRANT S/FIXE VISIBLE GORGE DE 16 MM</t>
  </si>
  <si>
    <t>5487/B</t>
  </si>
  <si>
    <t>1/2 OUVRANT S/FIXE VISIBLE GORGE DE 16MM</t>
  </si>
  <si>
    <t>5488</t>
  </si>
  <si>
    <t>DORMANT RENO PERSIENNE</t>
  </si>
  <si>
    <t>5488/A</t>
  </si>
  <si>
    <t>1/2 PRF EXT DORMANT RENO PERSIENNE</t>
  </si>
  <si>
    <t>5488/B</t>
  </si>
  <si>
    <t>1/2 PRF INT DORMANT RENO PERSIENNE</t>
  </si>
  <si>
    <t>5489</t>
  </si>
  <si>
    <t>CLOSOIR DORMANT RENOVATION</t>
  </si>
  <si>
    <t>5490</t>
  </si>
  <si>
    <t>REHAUSSE POUR PORTE</t>
  </si>
  <si>
    <t>5491</t>
  </si>
  <si>
    <t>5492</t>
  </si>
  <si>
    <t>5492T</t>
  </si>
  <si>
    <t>PARCLOSE OUVRANT VISIBLE CINTRE 38 MM</t>
  </si>
  <si>
    <t>5493</t>
  </si>
  <si>
    <t>5495</t>
  </si>
  <si>
    <t>PARCLOSE INTER-VITRAGE</t>
  </si>
  <si>
    <t>5496</t>
  </si>
  <si>
    <t>OUVRANT SERVICE VISIBLE CLASSIC</t>
  </si>
  <si>
    <t>5496/B</t>
  </si>
  <si>
    <t>1/2 EXT OUVRANT SERVICE VISIBLE CLASSIC</t>
  </si>
  <si>
    <t>5497</t>
  </si>
  <si>
    <t>OUVRANT SEMI FIXE VISIBLE CLASSIC</t>
  </si>
  <si>
    <t>5497/B</t>
  </si>
  <si>
    <t>1/2 OUV EXT SEMI FIXE VISIBLE CLASSIC</t>
  </si>
  <si>
    <t>5498</t>
  </si>
  <si>
    <t>5499</t>
  </si>
  <si>
    <t>CAPOT DE BATTUE</t>
  </si>
  <si>
    <t>5501</t>
  </si>
  <si>
    <t>MAIN COURANTE OVOIDE</t>
  </si>
  <si>
    <t>5502</t>
  </si>
  <si>
    <t>MAIN COURANTE RECTANGULAIRE</t>
  </si>
  <si>
    <t>5503</t>
  </si>
  <si>
    <t>MONTANT FORT RAINURE</t>
  </si>
  <si>
    <t>5504</t>
  </si>
  <si>
    <t>PROFIL SUPPORT BARREAUX SIMPLE</t>
  </si>
  <si>
    <t>5505</t>
  </si>
  <si>
    <t>BARREAU RECTANGULAIRE</t>
  </si>
  <si>
    <t>5506</t>
  </si>
  <si>
    <t>BARREAU ROND</t>
  </si>
  <si>
    <t>5507</t>
  </si>
  <si>
    <t>PROFIL POUR CADRE AVEC REMPLISSAGE</t>
  </si>
  <si>
    <t>5508</t>
  </si>
  <si>
    <t>CAPOT RECTANGULAIRE</t>
  </si>
  <si>
    <t>5509</t>
  </si>
  <si>
    <t>CAPOT ROND</t>
  </si>
  <si>
    <t>5510</t>
  </si>
  <si>
    <t>CAPOT POUR MAIN COURANTE 5512</t>
  </si>
  <si>
    <t>5511</t>
  </si>
  <si>
    <t>MAIN COURANTE PLATE</t>
  </si>
  <si>
    <t>5512</t>
  </si>
  <si>
    <t>MC RECTANGULAIRE AVEC VITRAGE INTEGRE</t>
  </si>
  <si>
    <t>5513</t>
  </si>
  <si>
    <t>MONTANT FORT EN I</t>
  </si>
  <si>
    <t>5514</t>
  </si>
  <si>
    <t>PROFIL SUPPORT BARREAUX PREPERCE</t>
  </si>
  <si>
    <t>5515</t>
  </si>
  <si>
    <t>LISSE POUR MAIN COURANTE</t>
  </si>
  <si>
    <t>5516</t>
  </si>
  <si>
    <t>LAME DE REMPLISSAGE</t>
  </si>
  <si>
    <t>5517</t>
  </si>
  <si>
    <t>BARREAU POUR PORTE VITREE</t>
  </si>
  <si>
    <t>552</t>
  </si>
  <si>
    <t>U SUPPORT PANNEAU ALTUGLASS</t>
  </si>
  <si>
    <t>5521</t>
  </si>
  <si>
    <t>CAPOT MAIN COURANTE OVOIDE</t>
  </si>
  <si>
    <t>5522</t>
  </si>
  <si>
    <t>5523</t>
  </si>
  <si>
    <t>MONTANT FORT RAINURE 40X40</t>
  </si>
  <si>
    <t>553</t>
  </si>
  <si>
    <t>*MONTANT FORT 40 X 20 M/M **-&gt;EP**</t>
  </si>
  <si>
    <t>55301</t>
  </si>
  <si>
    <t>PAIRE D'EMBOUT POUR MAIN COURANTE OVOIDE</t>
  </si>
  <si>
    <t>55302</t>
  </si>
  <si>
    <t>PAIRE D'EMBOUTS POUR MAIN COURANTE RECT</t>
  </si>
  <si>
    <t>55305</t>
  </si>
  <si>
    <t>PAIRE D'EMBOUTS A&amp;B POUR 5507 AVEC 5509</t>
  </si>
  <si>
    <t>55306</t>
  </si>
  <si>
    <t>PAIRE D'EMBOUTS A&amp;B POUR 5507 AVEC 5508</t>
  </si>
  <si>
    <t>55306  NOIR)</t>
  </si>
  <si>
    <t>55307</t>
  </si>
  <si>
    <t>PAIRE EMBOUTS A&amp;B PR 5504/5514 AVEC 5509</t>
  </si>
  <si>
    <t>55308</t>
  </si>
  <si>
    <t>PAIRE EMBOUTS A&amp;B PR 5504/5514 AVEC 5508</t>
  </si>
  <si>
    <t>55309</t>
  </si>
  <si>
    <t>FIXATION INVISIBLE</t>
  </si>
  <si>
    <t>55310</t>
  </si>
  <si>
    <t>FIXATION MURALE DEPORTEE</t>
  </si>
  <si>
    <t>55311</t>
  </si>
  <si>
    <t>DEPORT DE MAIN COURANTE (+VIS +RONDELLE)</t>
  </si>
  <si>
    <t>55312</t>
  </si>
  <si>
    <t>PLATINE RECTANGULAIRE</t>
  </si>
  <si>
    <t>55312T</t>
  </si>
  <si>
    <t>PLATINE RECTANGULAIRE TRAITEE CORROSION</t>
  </si>
  <si>
    <t>55312T NOIR)</t>
  </si>
  <si>
    <t>55313</t>
  </si>
  <si>
    <t>KIT DE FIXATION PR MAIN COURANTE</t>
  </si>
  <si>
    <t>55314</t>
  </si>
  <si>
    <t>PAIRE D'EMBOUTS POUR MAIN COURANTE 564</t>
  </si>
  <si>
    <t>55315</t>
  </si>
  <si>
    <t>KIT DE FIXATION PR  PLATINE 55312</t>
  </si>
  <si>
    <t>55316</t>
  </si>
  <si>
    <t>BOUCHON POUR PLATINE 55312</t>
  </si>
  <si>
    <t>55316  NOIR)</t>
  </si>
  <si>
    <t>55317</t>
  </si>
  <si>
    <t>FIXATION MURALE POUR GC SANS MF</t>
  </si>
  <si>
    <t>55318</t>
  </si>
  <si>
    <t>EMBOUT POUR MAIN COURANTE 5511</t>
  </si>
  <si>
    <t>55318 (EN VRAC)</t>
  </si>
  <si>
    <t>55319</t>
  </si>
  <si>
    <t>EMBOUT POUR MAIN COURANTE 5559</t>
  </si>
  <si>
    <t>5532</t>
  </si>
  <si>
    <t>PROFIL POUR FIXATION A L'ANGLAISE 55323</t>
  </si>
  <si>
    <t>55320</t>
  </si>
  <si>
    <t>ANGLE REGLABLE HORIZONTAL POUR MC 5559</t>
  </si>
  <si>
    <t>55320A</t>
  </si>
  <si>
    <t>ANGLE REGLABLE HORIZONTAL INFERIEUR</t>
  </si>
  <si>
    <t>55320B</t>
  </si>
  <si>
    <t>ANGLE REGLABLE HORIZONTAL SUPERIEUR</t>
  </si>
  <si>
    <t>55321</t>
  </si>
  <si>
    <t>ANGLE REGLABLE VERTICAL POUR MC 5559</t>
  </si>
  <si>
    <t>ANGLE EGLABLE VERTIVAL POUR MC 5559</t>
  </si>
  <si>
    <t>55321A</t>
  </si>
  <si>
    <t>ANGLE REGLABLE VERTICAL DROIT</t>
  </si>
  <si>
    <t>55321B</t>
  </si>
  <si>
    <t>ANGLE REGLABLE VERTICAL GAUCHE</t>
  </si>
  <si>
    <t>55322</t>
  </si>
  <si>
    <t>SUPPORT DE POSE GC</t>
  </si>
  <si>
    <t>55323</t>
  </si>
  <si>
    <t>FIXATION A L'ANGLAISE</t>
  </si>
  <si>
    <t>55332</t>
  </si>
  <si>
    <t>VIS POUR GARDE CORPS DROIT AVEC RONDELLE</t>
  </si>
  <si>
    <t>55333</t>
  </si>
  <si>
    <t>KIT FIXATION INOX POUR MC</t>
  </si>
  <si>
    <t>55333R</t>
  </si>
  <si>
    <t>KIT FIXATION TOUT INOX POUR MC</t>
  </si>
  <si>
    <t>55340R</t>
  </si>
  <si>
    <t>KIT FIX. TOUT INOX MC5564 SUR MF 5523</t>
  </si>
  <si>
    <t>55343R</t>
  </si>
  <si>
    <t>KIT FIX. TOUT INOX MC SUR MF 5523</t>
  </si>
  <si>
    <t>55349</t>
  </si>
  <si>
    <t>CLAMEAU PR 5504/5507 ET 5514</t>
  </si>
  <si>
    <t>55351</t>
  </si>
  <si>
    <t>VIS ET TOURNIQUET PR MC 5559 SUR 5038</t>
  </si>
  <si>
    <t>55356</t>
  </si>
  <si>
    <t>KIT FIX PR MC 5564*REMPL/55366*</t>
  </si>
  <si>
    <t>55359</t>
  </si>
  <si>
    <t>KIT POUR FIXATION MAIN COURANTE 5559</t>
  </si>
  <si>
    <t>5536</t>
  </si>
  <si>
    <t>PROFILS POUR FIXATION ANGLAISE (55360)</t>
  </si>
  <si>
    <t>55360</t>
  </si>
  <si>
    <t>FIXATION ANGLAISE + VISSERIE</t>
  </si>
  <si>
    <t>55360/A</t>
  </si>
  <si>
    <t>FIXATION ANGLAISE (SEULE)</t>
  </si>
  <si>
    <t>55366</t>
  </si>
  <si>
    <t>KIT FIXATION MC 5564 AVEC VIS TF</t>
  </si>
  <si>
    <t>55390</t>
  </si>
  <si>
    <t>KIT ROSACE CROIX GARDE DE CORPS</t>
  </si>
  <si>
    <t>55391</t>
  </si>
  <si>
    <t>KIT FIXATION ROSACE GARDE CORPS</t>
  </si>
  <si>
    <t>55392</t>
  </si>
  <si>
    <t>554</t>
  </si>
  <si>
    <t>*LISSE HAUTE ET BASSE **-&gt;EP**</t>
  </si>
  <si>
    <t>555</t>
  </si>
  <si>
    <t>*BARREAU A GOUPILLER 30 X 15 **-&gt;EP**</t>
  </si>
  <si>
    <t>55500</t>
  </si>
  <si>
    <t>JOINT CACHE RAINURE POUR MONTANT FORT</t>
  </si>
  <si>
    <t>55504</t>
  </si>
  <si>
    <t>JOINT CACHE RAINURE POUR MC 5564</t>
  </si>
  <si>
    <t>A1H16702</t>
  </si>
  <si>
    <t>JP 1H167 M150 COURONNES DE 50 M</t>
  </si>
  <si>
    <t>5551</t>
  </si>
  <si>
    <t>JOINT POUR EPAISSEUR 6 ET 6,8</t>
  </si>
  <si>
    <t>55513</t>
  </si>
  <si>
    <t>KIT DE FIXATION POUR MAIN COURANTE</t>
  </si>
  <si>
    <t>A1J07404</t>
  </si>
  <si>
    <t>JP 1J074 M4478 COURONNE 50M SILICONNEE</t>
  </si>
  <si>
    <t>5552</t>
  </si>
  <si>
    <t>JOINT POUR EPAISSEUR 8 &amp; 8,8 MM</t>
  </si>
  <si>
    <t>1K247</t>
  </si>
  <si>
    <t>JOINT POUR EPAISSEUR 10 ET 11 MM</t>
  </si>
  <si>
    <t>5553</t>
  </si>
  <si>
    <t>JOINT POUR EPAISSEUR 10 ET 11MM</t>
  </si>
  <si>
    <t>P980382</t>
  </si>
  <si>
    <t>5554</t>
  </si>
  <si>
    <t>CACHE RAINURE PR 564 *REMPL/55504*</t>
  </si>
  <si>
    <t>5556</t>
  </si>
  <si>
    <t>JOINT POUR REMPLISSAGE EPAISSEUR 2 A 2,5</t>
  </si>
  <si>
    <t>55564</t>
  </si>
  <si>
    <t>KIT DE FIXATION POUR POIGNEE VERT.</t>
  </si>
  <si>
    <t>55554</t>
  </si>
  <si>
    <t>55564-L</t>
  </si>
  <si>
    <t>KIT FIXATIONS POUR POIGNÉE VERT. BATON MARECHAL</t>
  </si>
  <si>
    <t>55564-M</t>
  </si>
  <si>
    <t>55564/2</t>
  </si>
  <si>
    <t>FIXATION POUR POIGNEE VERT. 55564</t>
  </si>
  <si>
    <t>5559</t>
  </si>
  <si>
    <t>MAIN COURANTE DIAMETRE 65</t>
  </si>
  <si>
    <t>5559   NOIR)</t>
  </si>
  <si>
    <t>556</t>
  </si>
  <si>
    <t>*BARREAU A VISSER HEXAGONAL **-&gt;EP**</t>
  </si>
  <si>
    <t>5564</t>
  </si>
  <si>
    <t>MAIN COURANTE DIA 50 POUR KIT 55356</t>
  </si>
  <si>
    <t>557</t>
  </si>
  <si>
    <t>*BARREAU A VISSER **-&gt;EP**</t>
  </si>
  <si>
    <t>558</t>
  </si>
  <si>
    <t>BARREAU OVALE</t>
  </si>
  <si>
    <t>559</t>
  </si>
  <si>
    <t>*MAIN COURANTE RONDE DIA 70 **-&gt;EP**</t>
  </si>
  <si>
    <t>15548</t>
  </si>
  <si>
    <t>MAIN COURANTE RONDE DIAM.70</t>
  </si>
  <si>
    <t>560</t>
  </si>
  <si>
    <t>LISSE USINEE POUR BARREAU 555</t>
  </si>
  <si>
    <t>5601</t>
  </si>
  <si>
    <t>PARCLOSE FIXE BASSE</t>
  </si>
  <si>
    <t>5602</t>
  </si>
  <si>
    <t>PARCLOSE FIXE HAUTE</t>
  </si>
  <si>
    <t>561</t>
  </si>
  <si>
    <t>TRAV VOLET BATTANT -PREPERCEE ENTRAX 125</t>
  </si>
  <si>
    <t>5610/B</t>
  </si>
  <si>
    <t>1/2 PROFIL SERVICE INT OC GORGE IW</t>
  </si>
  <si>
    <t>5610B</t>
  </si>
  <si>
    <t>OUVRANT SERVICE CACHE GORGE IW (BLANC)</t>
  </si>
  <si>
    <t>5610BI</t>
  </si>
  <si>
    <t>OUVT SVC CACHE GORGE IW (BLANC) + JOINTS</t>
  </si>
  <si>
    <t>5610N</t>
  </si>
  <si>
    <t>OUVRANT SERVICE CACHE GORGE IW (NOIR)</t>
  </si>
  <si>
    <t>5610NI</t>
  </si>
  <si>
    <t>OUVT SVC CACHE GORGE IW (NOIR) + JOINTS</t>
  </si>
  <si>
    <t>5611/B</t>
  </si>
  <si>
    <t>1/2 PROFIL SEMI FIXE INT OC GORGE IW</t>
  </si>
  <si>
    <t>5611B</t>
  </si>
  <si>
    <t>OUV S/FIXE CACHE GORGE IW (BLANC)</t>
  </si>
  <si>
    <t>5611BI</t>
  </si>
  <si>
    <t>OUV S/FIXE CACHE GORGE IW (BLANC)+JOINT</t>
  </si>
  <si>
    <t>5611N</t>
  </si>
  <si>
    <t>OUV S/FIXE CACHE GORGE IW (NOIR)</t>
  </si>
  <si>
    <t>5611NI</t>
  </si>
  <si>
    <t>OUV S/FIXE CACHE GORGE IW (NOIR)+JOINT</t>
  </si>
  <si>
    <t>5620/B</t>
  </si>
  <si>
    <t>1/2 PRF OUVRANT SERVICE IW</t>
  </si>
  <si>
    <t>5620BI</t>
  </si>
  <si>
    <t>OUVRANT SVC IW AVEC JOINT MONTE (BLANC)</t>
  </si>
  <si>
    <t>5621/B</t>
  </si>
  <si>
    <t>1/2 PRF OUVRANT SEMI FIXE IW</t>
  </si>
  <si>
    <t>5621BI</t>
  </si>
  <si>
    <t>OUVRANT S/F IW AVEC JOINT MONTE (BLANC)</t>
  </si>
  <si>
    <t>5623</t>
  </si>
  <si>
    <t>DORMANT BAS POUR ISOLATION DE 180/200 MM</t>
  </si>
  <si>
    <t>5623/A</t>
  </si>
  <si>
    <t>1/2 DORMANT BAS EXT POUR ISO 180/200MM</t>
  </si>
  <si>
    <t>5624</t>
  </si>
  <si>
    <t>DORMANT HAUT POUR ISOLATION DE 180 MM</t>
  </si>
  <si>
    <t>5624/A</t>
  </si>
  <si>
    <t>1/2 DORMANT HAUT EXT ISO 180MM</t>
  </si>
  <si>
    <t>5625</t>
  </si>
  <si>
    <t>DORMANT HAUT POUR ISOLATION DE 200 MM</t>
  </si>
  <si>
    <t>5625/A</t>
  </si>
  <si>
    <t>1/2 DORMANT HAUT EXT ISO 200MM</t>
  </si>
  <si>
    <t>5626</t>
  </si>
  <si>
    <t>DORMANT LATERAL POUR ISOLATION DE 180 MM</t>
  </si>
  <si>
    <t>5626/A</t>
  </si>
  <si>
    <t>1/2 DORMANT LATERAL EXT ISO 180MM</t>
  </si>
  <si>
    <t>5627</t>
  </si>
  <si>
    <t>DORMANT LATERAL POUR ISOLATION DE 200 MM</t>
  </si>
  <si>
    <t>5627/A</t>
  </si>
  <si>
    <t>*1/2 DORM. LAT EXT ISO 200MM **5627/C**</t>
  </si>
  <si>
    <t>5627/C</t>
  </si>
  <si>
    <t>1/2 DORMANT LAT EXT ISO 200MM</t>
  </si>
  <si>
    <t>5628</t>
  </si>
  <si>
    <t>BATTUE CENTRE CARRE</t>
  </si>
  <si>
    <t>563</t>
  </si>
  <si>
    <t>*LISSE AVEC ALTU INCORPORE **-&gt;EP**</t>
  </si>
  <si>
    <t>56300</t>
  </si>
  <si>
    <t>EQUERRE A PION DE 25X8,1</t>
  </si>
  <si>
    <t>5632/B</t>
  </si>
  <si>
    <t>1/2 OUVRANT SERVICE FEUILLURE 42MM</t>
  </si>
  <si>
    <t>5632B</t>
  </si>
  <si>
    <t>OUVRANT SVC FEUILLURE 42MM NEZ BLANC</t>
  </si>
  <si>
    <t>5632BI</t>
  </si>
  <si>
    <t>OUV SVC FEUILLURE 42MM NEZ BLANC + JOINT</t>
  </si>
  <si>
    <t>5632N</t>
  </si>
  <si>
    <t>OUVRANT SVC FEUILLURE 42MM NEZ NOIR</t>
  </si>
  <si>
    <t>5632NI</t>
  </si>
  <si>
    <t>OUV SVC FEUILLURE 42MM NEZ NOIR + JOINT</t>
  </si>
  <si>
    <t>5634</t>
  </si>
  <si>
    <t>PROFIL EQUERRE SUPPORT VITRAGE</t>
  </si>
  <si>
    <t>5635</t>
  </si>
  <si>
    <t>CAPOT BATTUE CENTRALE OUVRANT CACHE 44</t>
  </si>
  <si>
    <t>5636/B</t>
  </si>
  <si>
    <t>1/2 PROFIL INT OC ADV 44 SANS TUBULAIRE</t>
  </si>
  <si>
    <t>5636BI</t>
  </si>
  <si>
    <t>OC 44 SVC ADV SS TUBULURE NEZ + JT BLANC</t>
  </si>
  <si>
    <t>5636NI</t>
  </si>
  <si>
    <t>OC 44 SVC ADV SS TUBULURE NEZ + JT NOIRE</t>
  </si>
  <si>
    <t>5637/B</t>
  </si>
  <si>
    <t>1/2 PROFIL SF INT OC ADV 44 SS TUBULAIRE</t>
  </si>
  <si>
    <t>5637BI</t>
  </si>
  <si>
    <t>OC 44 SF ADV SS TUBULURE NEZ + JT BLANC</t>
  </si>
  <si>
    <t>5637NI</t>
  </si>
  <si>
    <t>OC 44 SF ADV SS TUBULURE NEZ + JT NOIRE</t>
  </si>
  <si>
    <t>5638/B</t>
  </si>
  <si>
    <t>1/2 PROFIL INT OC ADV 44 SERVICE</t>
  </si>
  <si>
    <t>5638B</t>
  </si>
  <si>
    <t>OUVRANT CACHE 44 SVC ADV NEZ PVC BLANC</t>
  </si>
  <si>
    <t>5638BI</t>
  </si>
  <si>
    <t>OUV CACHE 44 SVC ADV NEZ PVC + JT BLANC</t>
  </si>
  <si>
    <t>5638N</t>
  </si>
  <si>
    <t>OUVRANT CACHE44 SERVIC.ADV NEZ PVC NOIR</t>
  </si>
  <si>
    <t>5638NI</t>
  </si>
  <si>
    <t>OUV CACHE 44 SVC ADV NEZ PVC + JT NOIR</t>
  </si>
  <si>
    <t>5639/B</t>
  </si>
  <si>
    <t>1/2 PROFIL INT OC ADV 44 SEMI FIXE</t>
  </si>
  <si>
    <t>5639B</t>
  </si>
  <si>
    <t>OUVRANT CACHE 44 S/F ADV NEZ PVC BLANC</t>
  </si>
  <si>
    <t>5639BI</t>
  </si>
  <si>
    <t>OUV CACHE 44 S/F ADV NEZ PVC + JT BLANC</t>
  </si>
  <si>
    <t>5639N</t>
  </si>
  <si>
    <t>OUVRANT CACHE 44 S/F ADV NEZ PVC NOIR</t>
  </si>
  <si>
    <t>5639NI</t>
  </si>
  <si>
    <t>OUV CACHE 44 S/F ADV NEZ PVC + JT NOIR</t>
  </si>
  <si>
    <t>564</t>
  </si>
  <si>
    <t>*MAIN COURANTE DIA 50 TUBULAIRE **-&gt;EP**</t>
  </si>
  <si>
    <t>565</t>
  </si>
  <si>
    <t>BARREAU POUR CROIX DE G.C</t>
  </si>
  <si>
    <t>566</t>
  </si>
  <si>
    <t>*MAIN COURANTE POUR LISSE 563 **-&gt;EP**</t>
  </si>
  <si>
    <t>567</t>
  </si>
  <si>
    <t>MAIN COURANTE ENVELOPPANTE</t>
  </si>
  <si>
    <t>568</t>
  </si>
  <si>
    <t>TUBE DIAMETRE 30 MM (EP 1,4 MM)</t>
  </si>
  <si>
    <t>568    GE JJG</t>
  </si>
  <si>
    <t>569</t>
  </si>
  <si>
    <t>*BARREAU ROND DE 30 MM A VISSER **-&gt;EP**</t>
  </si>
  <si>
    <t>5700</t>
  </si>
  <si>
    <t>DORMANT 70</t>
  </si>
  <si>
    <t>5700/A</t>
  </si>
  <si>
    <t>1/2 PROFIL EXT DORMANT 70</t>
  </si>
  <si>
    <t>5700/B</t>
  </si>
  <si>
    <t>1/2 PROFIL INT DORMANT 70</t>
  </si>
  <si>
    <t>5700/C</t>
  </si>
  <si>
    <t>1/2 DORMANT EXTERIEUR</t>
  </si>
  <si>
    <t>5700/D</t>
  </si>
  <si>
    <t>1/2 DORMANT INTERIEUR</t>
  </si>
  <si>
    <t>5700/G</t>
  </si>
  <si>
    <t>5700/H</t>
  </si>
  <si>
    <t>BARRETTE TUBULAIRE 28MM</t>
  </si>
  <si>
    <t>57001A0</t>
  </si>
  <si>
    <t>1/2 OUVRANT EXT PORTE MONOBLOC EURADIF</t>
  </si>
  <si>
    <t>57001B0</t>
  </si>
  <si>
    <t>1/2 OUVRANT INT PORTE MONOBLOC EURADIF</t>
  </si>
  <si>
    <t>5700100</t>
  </si>
  <si>
    <t>OUVRANT PORTE MONOBLOC EURADIF</t>
  </si>
  <si>
    <t>57002A0</t>
  </si>
  <si>
    <t>1/2 PRF EXT PORTE ENTREE MONOBLOC VOLMA</t>
  </si>
  <si>
    <t>57002B0</t>
  </si>
  <si>
    <t>1/2 PRF INT PORTE ENTREE MONOBLOC VOLMA</t>
  </si>
  <si>
    <t>5700200</t>
  </si>
  <si>
    <t>PROFIL PORTE ENTREE MONOBLOC VOLMA</t>
  </si>
  <si>
    <t>57003A0</t>
  </si>
  <si>
    <t>1/2 PRF EXT BATTUE RAPP. PORTE EURADIF</t>
  </si>
  <si>
    <t>57003B0</t>
  </si>
  <si>
    <t>1/2 PRF INT BATTUE RAPP. PORTE EURADIF</t>
  </si>
  <si>
    <t>5700300</t>
  </si>
  <si>
    <t>BATTUE RAPPORTEE PORTE EURADIF</t>
  </si>
  <si>
    <t>57007</t>
  </si>
  <si>
    <t>SUPPORT BROSSE</t>
  </si>
  <si>
    <t>57008</t>
  </si>
  <si>
    <t>PAIRE BOUCHON DE BATTUE RAPPORTE 5721</t>
  </si>
  <si>
    <t>57009</t>
  </si>
  <si>
    <t>PAIRE EMBOUT ASSEMBLAGE SEUIL PMR 5709</t>
  </si>
  <si>
    <t>57010</t>
  </si>
  <si>
    <t>EMBOUT DE SEUIL PMR 5710</t>
  </si>
  <si>
    <t>57011</t>
  </si>
  <si>
    <t>MOUSSE ETANCHEITE 10X40MM EP2MM</t>
  </si>
  <si>
    <t>57012</t>
  </si>
  <si>
    <t>KIT OF AVEC CREMONE 2 FOURCHES ELEGANCE</t>
  </si>
  <si>
    <t>57012/A</t>
  </si>
  <si>
    <t>CREMONE 2 FOURCHES ELEGANCES</t>
  </si>
  <si>
    <t>57013</t>
  </si>
  <si>
    <t>BEQUILLE ELEGANCE</t>
  </si>
  <si>
    <t>57013/B</t>
  </si>
  <si>
    <t>KIT CARRE LG 132 BEQUILLE ELEGANCE</t>
  </si>
  <si>
    <t>57013/C</t>
  </si>
  <si>
    <t>KIT CARRE DEPORTE LG132 BEQUILL ELEGANCE</t>
  </si>
  <si>
    <t>57013/D</t>
  </si>
  <si>
    <t>KIT CARRE LG 114,5 BEQUILLE ELEGANCE</t>
  </si>
  <si>
    <t>57014</t>
  </si>
  <si>
    <t>BEQUILLE DBLE CARRE8 DEPORT 132 ELEGANCE</t>
  </si>
  <si>
    <t>57015</t>
  </si>
  <si>
    <t>BEQUILLE DBLE CARRE 8 132 DROIT ELEGANCE</t>
  </si>
  <si>
    <t>57016</t>
  </si>
  <si>
    <t>POIGNEE ELEGANCE AVC EMBASE POUR 57018</t>
  </si>
  <si>
    <t>57016/A</t>
  </si>
  <si>
    <t>57016/B</t>
  </si>
  <si>
    <t>KIT DE FIXATION POUR POIGNEE 57016</t>
  </si>
  <si>
    <t>57016/C</t>
  </si>
  <si>
    <t>57016/D</t>
  </si>
  <si>
    <t>KIT CARRE LG 114 BEQUILLE ELEGANCE</t>
  </si>
  <si>
    <t>57017</t>
  </si>
  <si>
    <t>POIGNEE SANS EMBASE ELEGANCE POUR 57018</t>
  </si>
  <si>
    <t>57017/A</t>
  </si>
  <si>
    <t>POIGNEE SANS EMBASE ELEGANCE</t>
  </si>
  <si>
    <t>57018</t>
  </si>
  <si>
    <t>BOITIER MECANIQUE POUR POIGNEE</t>
  </si>
  <si>
    <t>57019</t>
  </si>
  <si>
    <t>CREMONE 1F OF/OB ELEGANCE ENTRAINE MOULE</t>
  </si>
  <si>
    <t>57019/A</t>
  </si>
  <si>
    <t>CREMONE ELEGANCE 1 FOURCHE</t>
  </si>
  <si>
    <t>57020</t>
  </si>
  <si>
    <t>CREMONE 1F 0F/OB ENTRAI RIVET ELEGANCE</t>
  </si>
  <si>
    <t>57021</t>
  </si>
  <si>
    <t>POIGNEE A SELECTEUR ELEGANCE</t>
  </si>
  <si>
    <t>57021/A</t>
  </si>
  <si>
    <t>57022</t>
  </si>
  <si>
    <t>PAIRE EMBOUT PORTE BROSSE REJET D'EAU</t>
  </si>
  <si>
    <t>57023</t>
  </si>
  <si>
    <t>CREMONE 1 FOURCHE A SELECTEUR ELEGANCE</t>
  </si>
  <si>
    <t>57023/A</t>
  </si>
  <si>
    <t>57026</t>
  </si>
  <si>
    <t>CARRE DE 8 LG122MM</t>
  </si>
  <si>
    <t>57029</t>
  </si>
  <si>
    <t>PAIRE MOUSSE ETANCHEITE SEUIL 5709</t>
  </si>
  <si>
    <t>5703</t>
  </si>
  <si>
    <t>DORMANT DE DILATATION</t>
  </si>
  <si>
    <t>57030</t>
  </si>
  <si>
    <t>SERRURE MULTI PTS RELEVAGE+GACHE PORTE L</t>
  </si>
  <si>
    <t>57030/A</t>
  </si>
  <si>
    <t>SERRURE MULTI POINTS A RELEVAGE PORTE L</t>
  </si>
  <si>
    <t>57030/B</t>
  </si>
  <si>
    <t>GACHE DE SERRURE POUR SERRURE 57030/A</t>
  </si>
  <si>
    <t>57031</t>
  </si>
  <si>
    <t>PAIRE CONNECTEUR TRINGLE SERRURE 5703</t>
  </si>
  <si>
    <t>57036</t>
  </si>
  <si>
    <t>PAUMELLE FICHE PORTE GORGE 16 DIN DROITE</t>
  </si>
  <si>
    <t>57036/A</t>
  </si>
  <si>
    <t>FICHE FEMELLE PAUMELLE 57036 DIN DROITE</t>
  </si>
  <si>
    <t>57036/B</t>
  </si>
  <si>
    <t>FICHE MALE PAUMELLE 57036 ET 57037</t>
  </si>
  <si>
    <t>57036/C</t>
  </si>
  <si>
    <t>CACHE FICHE POUR PAUMELLE 57036 ET 57037</t>
  </si>
  <si>
    <t>57036/D</t>
  </si>
  <si>
    <t>DOUILLE NILON POUR 57036/A ET 57037/A</t>
  </si>
  <si>
    <t>57037</t>
  </si>
  <si>
    <t>PAUMELLE FICHE PORTE GORGE 16 DIN GAUCHE</t>
  </si>
  <si>
    <t>57037/A</t>
  </si>
  <si>
    <t>FICHE FEMELLE PAUMELLE 57037 DIN GAUCHE</t>
  </si>
  <si>
    <t>57043</t>
  </si>
  <si>
    <t>BLOC PLATINE POMPIER CARRE 83MM</t>
  </si>
  <si>
    <t>57045</t>
  </si>
  <si>
    <t>POINT DE FERMETURE SUPPLEMENTAIRE</t>
  </si>
  <si>
    <t>5706</t>
  </si>
  <si>
    <t>DORMANT LARGE 70MM</t>
  </si>
  <si>
    <t>5706/A</t>
  </si>
  <si>
    <t>*1/2 PRF EXT DORMANT 70MM **5706/C**</t>
  </si>
  <si>
    <t>5706/B</t>
  </si>
  <si>
    <t>*1/2 PRF INT DORMANT 70MM **5706/D**</t>
  </si>
  <si>
    <t>5706/C</t>
  </si>
  <si>
    <t>1/2 PROFIL EXT DORMANT LARGE 70MM</t>
  </si>
  <si>
    <t>5706/D</t>
  </si>
  <si>
    <t>1/2 PROFIL INT DORMANT LARGE 70MM</t>
  </si>
  <si>
    <t>5707</t>
  </si>
  <si>
    <t>PROFILS BASCULANT</t>
  </si>
  <si>
    <t>5708</t>
  </si>
  <si>
    <t>PROFILS OUVERTURE EXTERIEURE</t>
  </si>
  <si>
    <t>5708/B</t>
  </si>
  <si>
    <t>1/2 PROFILS INT OUVERTURE EXTERIEURE</t>
  </si>
  <si>
    <t>5709</t>
  </si>
  <si>
    <t>SEUIL PMR FILANT</t>
  </si>
  <si>
    <t>5709/A</t>
  </si>
  <si>
    <t>1/2 PROFIL EXT SEUIL FILANT</t>
  </si>
  <si>
    <t>5709/B</t>
  </si>
  <si>
    <t>1/2 PROFIL INT SEUIL FILANT</t>
  </si>
  <si>
    <t>5710</t>
  </si>
  <si>
    <t>SEUIL PMR 70</t>
  </si>
  <si>
    <t>5710   FOURNI :</t>
  </si>
  <si>
    <t>5710/A</t>
  </si>
  <si>
    <t>1/2 PROFIL EXT SEUIL PMR 70</t>
  </si>
  <si>
    <t>5710/B</t>
  </si>
  <si>
    <t>1/2 PROFIL INT SEUIL PMR 70</t>
  </si>
  <si>
    <t>5711</t>
  </si>
  <si>
    <t>5711/A</t>
  </si>
  <si>
    <t>1/2 INVERSEUR DE FEUILLURE EXTERIEUR</t>
  </si>
  <si>
    <t>5711/B</t>
  </si>
  <si>
    <t>1/2 INVERSEUR DE FEUILLURE INTERIEUR</t>
  </si>
  <si>
    <t>5712</t>
  </si>
  <si>
    <t>BATTUE RAPPORTE POUR SEUIL PMR</t>
  </si>
  <si>
    <t>5713</t>
  </si>
  <si>
    <t>TRAVERSE 150 MM</t>
  </si>
  <si>
    <t>5715</t>
  </si>
  <si>
    <t>OUVRANT SERRURE PORTE</t>
  </si>
  <si>
    <t>5715/A</t>
  </si>
  <si>
    <t>1/2 PROFIL EXT OUVRANT SERRURE PORTE</t>
  </si>
  <si>
    <t>5715/B</t>
  </si>
  <si>
    <t>1/2 PROFIL INT OUVRANT SERRURE PORTE</t>
  </si>
  <si>
    <t>5717</t>
  </si>
  <si>
    <t>OUVRANT PORTE EXTERIEUR</t>
  </si>
  <si>
    <t>5717/A</t>
  </si>
  <si>
    <t>1/2 PROFIL EXT OUVRANT PORTE EXTERIEUR</t>
  </si>
  <si>
    <t>5717/B</t>
  </si>
  <si>
    <t>1/2 PROFIL INT OUVRANT PORTE EXTERIEUR</t>
  </si>
  <si>
    <t>5719</t>
  </si>
  <si>
    <t>OUVRANT FENETRE</t>
  </si>
  <si>
    <t>5719/A</t>
  </si>
  <si>
    <t>1/2 PROFIL EXT OUVRANT FENETRE</t>
  </si>
  <si>
    <t>5719/B</t>
  </si>
  <si>
    <t>1/2 PROFIL INT OUVRANT FENETRE</t>
  </si>
  <si>
    <t>5721</t>
  </si>
  <si>
    <t>5721/A</t>
  </si>
  <si>
    <t>1/2 PROFIL EXT BATTUE CENTRALE</t>
  </si>
  <si>
    <t>5721/B</t>
  </si>
  <si>
    <t>1/2 PROFIL INT BATTUE CENTRALE</t>
  </si>
  <si>
    <t>5722</t>
  </si>
  <si>
    <t>5723</t>
  </si>
  <si>
    <t>OUVRANT VISIBLE ADVANCE AXE A 13MM</t>
  </si>
  <si>
    <t>5723/A</t>
  </si>
  <si>
    <t>1/2 PRF EXT OUVRANT VISIBLE ADV AXE 13MM</t>
  </si>
  <si>
    <t>5723/B</t>
  </si>
  <si>
    <t>1/2 PRF INT OUVRANT VISIBLE ADV AXE 13MM</t>
  </si>
  <si>
    <t>5723BI</t>
  </si>
  <si>
    <t>OUV. VISIBLE ADV. AXE A 13MM + JT BLANC</t>
  </si>
  <si>
    <t>5723NI</t>
  </si>
  <si>
    <t>OUV. VISIBLE ADV. AXE A 13MM + JT NOIR</t>
  </si>
  <si>
    <t>5724</t>
  </si>
  <si>
    <t>OUVRANT VISIBLE SEMI FIXE ADVANCE AXE 13</t>
  </si>
  <si>
    <t>5724/B</t>
  </si>
  <si>
    <t>1/2 PRF INT OUV SF VISIBLE ADV AXE 13MM</t>
  </si>
  <si>
    <t>5728</t>
  </si>
  <si>
    <t>DORMANT BANDE FILANTE</t>
  </si>
  <si>
    <t>573</t>
  </si>
  <si>
    <t>*MONTANT FORT 60X25</t>
  </si>
  <si>
    <t>5730</t>
  </si>
  <si>
    <t>DORMANT ISOLATION EXTERIEURE</t>
  </si>
  <si>
    <t>57301</t>
  </si>
  <si>
    <t>EQUERRE D'ALIGNEMENT 14,5X4</t>
  </si>
  <si>
    <t>5732</t>
  </si>
  <si>
    <t>*OUV. PORTE EURADIF **5700100**</t>
  </si>
  <si>
    <t>5732/A</t>
  </si>
  <si>
    <t>*1/2 OUV EXT PORTE EURADIF **57001A0**</t>
  </si>
  <si>
    <t>5732/B</t>
  </si>
  <si>
    <t>*1/2 OUV INT PORTE EURADIF **57001B0**</t>
  </si>
  <si>
    <t>5732BI</t>
  </si>
  <si>
    <t>*OUV. PORTE MONOBLOC EURADIF + JT BLANC</t>
  </si>
  <si>
    <t>5732NI</t>
  </si>
  <si>
    <t>*OUV. PORTE MONOBLOC EURADIF + JT NOIR</t>
  </si>
  <si>
    <t>5733</t>
  </si>
  <si>
    <t>*BATTUE PORTE EURADIF **5700300**</t>
  </si>
  <si>
    <t>5733/A</t>
  </si>
  <si>
    <t>*1/2 PRF EXT BATTUE EURADIF **57003A0**</t>
  </si>
  <si>
    <t>5733/B</t>
  </si>
  <si>
    <t>*1/2 PRF INT BATTUE EURADIF **57003B0**</t>
  </si>
  <si>
    <t>5733BI</t>
  </si>
  <si>
    <t>*BATTUE EURADIF JOINTS BLANCS MONTES</t>
  </si>
  <si>
    <t>5733NI</t>
  </si>
  <si>
    <t>*BATTUE EURADIF JOINTS NOIRS MONTES</t>
  </si>
  <si>
    <t>5734</t>
  </si>
  <si>
    <t>TRAVERSE 88 MM</t>
  </si>
  <si>
    <t>5734/A</t>
  </si>
  <si>
    <t>1/2 TRAVERSE EXT 88MM</t>
  </si>
  <si>
    <t>5734/B</t>
  </si>
  <si>
    <t>1/2 TRAVERSE INT 88MM</t>
  </si>
  <si>
    <t>5735</t>
  </si>
  <si>
    <t>*PROFIL PORTE VOLMA **5700200**</t>
  </si>
  <si>
    <t>5735/A</t>
  </si>
  <si>
    <t>*1/2 PRF EXT PORTE VOLMA **57002A0**</t>
  </si>
  <si>
    <t>5735/B</t>
  </si>
  <si>
    <t>*1/2 PRF INT PORTE VOLMA **57002B0**</t>
  </si>
  <si>
    <t>5739</t>
  </si>
  <si>
    <t>OUVRANT VISIBLE DEPORTE</t>
  </si>
  <si>
    <t>5739/A</t>
  </si>
  <si>
    <t>1/2 OUVRANT EXT VISIBLE DEPORTE</t>
  </si>
  <si>
    <t>574</t>
  </si>
  <si>
    <t>*MAIN COURANTE RONDE 120 MM PRISE ALTU</t>
  </si>
  <si>
    <t>575</t>
  </si>
  <si>
    <t>*RAIL POUR PORTE DE PLACARD</t>
  </si>
  <si>
    <t>57500</t>
  </si>
  <si>
    <t>JOINT BOUCLIER THERMIQUE (50M)</t>
  </si>
  <si>
    <t>57528</t>
  </si>
  <si>
    <t>JOINT BANDE FILANTE</t>
  </si>
  <si>
    <t>5899</t>
  </si>
  <si>
    <t>5900</t>
  </si>
  <si>
    <t>*DORMANT **5910000**</t>
  </si>
  <si>
    <t>5901</t>
  </si>
  <si>
    <t>*DORMANT HAUTEUR 40MM **5910100**</t>
  </si>
  <si>
    <t>59015B1</t>
  </si>
  <si>
    <t>1/2 PROFIL OUVRANT RESPIRANT</t>
  </si>
  <si>
    <t>5901500</t>
  </si>
  <si>
    <t>OUVRANT RESPIRANT MONTANT TRAVERSE BASSE</t>
  </si>
  <si>
    <t>5901501</t>
  </si>
  <si>
    <t>OUVRANT RESPIRANT TRAVERSE HAUTE</t>
  </si>
  <si>
    <t>59016B1</t>
  </si>
  <si>
    <t>1/2 OUVRANT SEMI FIXE RESPIRANT</t>
  </si>
  <si>
    <t>5901600</t>
  </si>
  <si>
    <t>OUVRANT SEMI FIXE RESPIRANT</t>
  </si>
  <si>
    <t>5903</t>
  </si>
  <si>
    <t>*DORMANT DE DILATATION **5910300**</t>
  </si>
  <si>
    <t>5903/A</t>
  </si>
  <si>
    <t>1/2 PROFIL EXT DORMANT DE DILATATION</t>
  </si>
  <si>
    <t>5903/B</t>
  </si>
  <si>
    <t>1/2 PROFIL INT DORMANT DE DILATATION</t>
  </si>
  <si>
    <t>5905</t>
  </si>
  <si>
    <t>5905/A</t>
  </si>
  <si>
    <t>1/2 PRF EXT DORMANT ISOLATION EXTERIEURE</t>
  </si>
  <si>
    <t>5905/B</t>
  </si>
  <si>
    <t>1/2 PRF INT DORMANT ISOLATION EXTERIEURE</t>
  </si>
  <si>
    <t>5910000</t>
  </si>
  <si>
    <t>DORMANT BATTEMENT BAS HAUTEUR 27 MM</t>
  </si>
  <si>
    <t>5910100</t>
  </si>
  <si>
    <t>DORMANT BATTEMENT BAS HAUTEUR 40 MM</t>
  </si>
  <si>
    <t>5910300</t>
  </si>
  <si>
    <t>DORMANT DE DILATATION BATTEMENT BAS</t>
  </si>
  <si>
    <t>5911</t>
  </si>
  <si>
    <t>5911/A</t>
  </si>
  <si>
    <t>1/2 PROFIL EXT OUVRANT RESPIRANT</t>
  </si>
  <si>
    <t>5911/B</t>
  </si>
  <si>
    <t>1/2 PROFIL INT OUVRANT RESPIRANT</t>
  </si>
  <si>
    <t>5911R</t>
  </si>
  <si>
    <t>5912</t>
  </si>
  <si>
    <t>OUVRANT RESPIRANT SEMI FIXE</t>
  </si>
  <si>
    <t>5912/B</t>
  </si>
  <si>
    <t>1/2 OUVRANT INT RESPIRANT SEMI FIXE</t>
  </si>
  <si>
    <t>59180A1</t>
  </si>
  <si>
    <t>1/2 DORMANT BATTEMENT HAUT HAUTEUR 27MM</t>
  </si>
  <si>
    <t>5918000</t>
  </si>
  <si>
    <t>DORMANT BATTEMENT HAUT HAUTEUR 27MM</t>
  </si>
  <si>
    <t>5918100</t>
  </si>
  <si>
    <t>DORMANT BATTEMENT HAUT HAUTEUR 40 MM</t>
  </si>
  <si>
    <t>59188A1</t>
  </si>
  <si>
    <t>1/2 DORMANT DILATATION BATTEMENT HAUT</t>
  </si>
  <si>
    <t>5918800</t>
  </si>
  <si>
    <t>DORMANT DE DILATATION BATTEMENT HAUT</t>
  </si>
  <si>
    <t>5918900</t>
  </si>
  <si>
    <t>DORMANT ISOL. EXT BATTEMENT HAUT 27 MM</t>
  </si>
  <si>
    <t>5921</t>
  </si>
  <si>
    <t>*TRAVERSE 95MM **5922100**</t>
  </si>
  <si>
    <t>5921/A</t>
  </si>
  <si>
    <t>*1/2 PROFIL EXT TRAVERSE 95MM **5921/C**</t>
  </si>
  <si>
    <t>5921/B</t>
  </si>
  <si>
    <t>*1/2 PROFIL INT TRAVERSE 95MM **5921/D**</t>
  </si>
  <si>
    <t>5921/C</t>
  </si>
  <si>
    <t>1/2 TRAVERSE EXTERIEURE 92MM</t>
  </si>
  <si>
    <t>5921/D</t>
  </si>
  <si>
    <t>1/2 TRAVERSE INTERIEURE 92MM</t>
  </si>
  <si>
    <t>5922/A</t>
  </si>
  <si>
    <t>1/2 TRAVERSE EXT DE 150MM</t>
  </si>
  <si>
    <t>5922/B</t>
  </si>
  <si>
    <t>1/2 TRAVERSE INT DE 150MM</t>
  </si>
  <si>
    <t>5922100</t>
  </si>
  <si>
    <t>TRAVERSE BATTEMENT BAS HAUTEUR 50 MM</t>
  </si>
  <si>
    <t>5922200</t>
  </si>
  <si>
    <t>TRAVERSE BATTEMENT BAS HAUTEUR 108 MM</t>
  </si>
  <si>
    <t>59224A1</t>
  </si>
  <si>
    <t>1/2 TRAVERSE EXT BATTEMENT HAUT</t>
  </si>
  <si>
    <t>59224B1</t>
  </si>
  <si>
    <t>1/2 TRAVERSE INT BATTEMENT HAUT</t>
  </si>
  <si>
    <t>5922400</t>
  </si>
  <si>
    <t>TRAVERSE BATTEMENT HAUT HAUTEUR 50 MM</t>
  </si>
  <si>
    <t>5925100</t>
  </si>
  <si>
    <t>593003</t>
  </si>
  <si>
    <t>CAVALIER ALU 17,5 X 10,5</t>
  </si>
  <si>
    <t>593004</t>
  </si>
  <si>
    <t>EQUERRE DEPORTE A PION EXTERIEUR 28.4X14</t>
  </si>
  <si>
    <t>59301</t>
  </si>
  <si>
    <t>CAVALIER ALU 17,5X10,5</t>
  </si>
  <si>
    <t>59303</t>
  </si>
  <si>
    <t>EQUERRE 8,3X9,3</t>
  </si>
  <si>
    <t>5931/A</t>
  </si>
  <si>
    <t>1/2 TRAVERSE/DORMANT EXT 128MM OUV CACHE</t>
  </si>
  <si>
    <t>5934200</t>
  </si>
  <si>
    <t>PARCLOSE INTERIEUR / EXTERIEUR</t>
  </si>
  <si>
    <t>5934300</t>
  </si>
  <si>
    <t>PARCLOSE INTERIEURE/ EXTERIEURE DEPORTEE</t>
  </si>
  <si>
    <t>5940100</t>
  </si>
  <si>
    <t>PROFIL D'APPUI POUR DORMANT</t>
  </si>
  <si>
    <t>594100</t>
  </si>
  <si>
    <t>FAUSSE PAUMELLE REGLABLE</t>
  </si>
  <si>
    <t>5942</t>
  </si>
  <si>
    <t>*PARCLOSE INT/EXT **5934200**</t>
  </si>
  <si>
    <t>5945</t>
  </si>
  <si>
    <t>BATTEMENT CENTRALE</t>
  </si>
  <si>
    <t>5948/A</t>
  </si>
  <si>
    <t>1/2 DORMANT INT/EXT BANDE FILANTE</t>
  </si>
  <si>
    <t>595001</t>
  </si>
  <si>
    <t>5952</t>
  </si>
  <si>
    <t>PROFIL POUR DILATATION</t>
  </si>
  <si>
    <t>5954500</t>
  </si>
  <si>
    <t>BATTEMENT CENTRAL VISIBLE</t>
  </si>
  <si>
    <t>5954600</t>
  </si>
  <si>
    <t>BATTEMENT CENTRAL CACHE</t>
  </si>
  <si>
    <t>5954700</t>
  </si>
  <si>
    <t>BATTEMENT CENTRAL VISIBLE GE</t>
  </si>
  <si>
    <t>5954800</t>
  </si>
  <si>
    <t>BATTEMENT CENTRAL CACHE GE</t>
  </si>
  <si>
    <t>5955100</t>
  </si>
  <si>
    <t>PROFIL POUR DILATATION POUR GORGE 14X18</t>
  </si>
  <si>
    <t>5955200</t>
  </si>
  <si>
    <t>5955400</t>
  </si>
  <si>
    <t>PROFIL EQUERRE DE VERROUILLAGE FIXE</t>
  </si>
  <si>
    <t>5981</t>
  </si>
  <si>
    <t>*DORMANT OUV. CACHE 79MM **5918100**</t>
  </si>
  <si>
    <t>5981/A</t>
  </si>
  <si>
    <t>1/2 OUVRANT EXT CACHE HAUT 79MM</t>
  </si>
  <si>
    <t>5982/A</t>
  </si>
  <si>
    <t>1/2 PROFIL EXT OUVRANT CACHE</t>
  </si>
  <si>
    <t>5982/B</t>
  </si>
  <si>
    <t>1/2 PROFIL INT OUVRANT CACHE</t>
  </si>
  <si>
    <t>5983/A</t>
  </si>
  <si>
    <t>1/2 PROFIL EXT DORMANT OUVRANT CACHE</t>
  </si>
  <si>
    <t>5985/A</t>
  </si>
  <si>
    <t>1/2 DORMANT DILATAT. BASE 27MM + RENFORT</t>
  </si>
  <si>
    <t>5986/A</t>
  </si>
  <si>
    <t>1/2 TRAVERSE EXTERIEURE RENFORCEE</t>
  </si>
  <si>
    <t>5987/A</t>
  </si>
  <si>
    <t>1/2 DORMANT OUV. CACHE B.50MM + RENFORT</t>
  </si>
  <si>
    <t>5996</t>
  </si>
  <si>
    <t>OUVRANT VISIBLE CLASSIQUE</t>
  </si>
  <si>
    <t>5997</t>
  </si>
  <si>
    <t>OUVRANT VISIBLE SEMI FIXE CLASSIQUE</t>
  </si>
  <si>
    <t>6061</t>
  </si>
  <si>
    <t>6062</t>
  </si>
  <si>
    <t>JOINT DE FEUILLURE</t>
  </si>
  <si>
    <t>6561</t>
  </si>
  <si>
    <t>CYLINDRE DEPORTE</t>
  </si>
  <si>
    <t>6561IDE</t>
  </si>
  <si>
    <t>CYLINDRE DEPORTE 80 MM IDENTIQUE</t>
  </si>
  <si>
    <t>6562</t>
  </si>
  <si>
    <t>1/2 CYLINDRE LONG POUR ANTI PANIQUE TH</t>
  </si>
  <si>
    <t>6562IDE</t>
  </si>
  <si>
    <t>1/2 CYLINDRE LONG PR A.P. TH IDENTIQUE</t>
  </si>
  <si>
    <t>6175.36/B</t>
  </si>
  <si>
    <t>PAUMELLE DORMA</t>
  </si>
  <si>
    <t>6563</t>
  </si>
  <si>
    <t>PAUMELLE PORTE OUVRANT VERS EXT SERIE TH</t>
  </si>
  <si>
    <t>6563/A</t>
  </si>
  <si>
    <t>PAUMELLE A PLAQUER</t>
  </si>
  <si>
    <t>6563/B</t>
  </si>
  <si>
    <t>VIS LG 45MM POUR PAUMELLE SERIE TH</t>
  </si>
  <si>
    <t>6563/C</t>
  </si>
  <si>
    <t>ESPACEUR POUR PAUMELLE DE PORTE TH</t>
  </si>
  <si>
    <t>6563/V</t>
  </si>
  <si>
    <t>VIS LG 30 MM POUR PAUMELLE DORMA</t>
  </si>
  <si>
    <t>67604</t>
  </si>
  <si>
    <t>SUPPORT DE CALE OUVRANT PORTE 67PL</t>
  </si>
  <si>
    <t>6855</t>
  </si>
  <si>
    <t>GACHE + 3 CALES</t>
  </si>
  <si>
    <t>GACHES + 3 CALES</t>
  </si>
  <si>
    <t>6900100</t>
  </si>
  <si>
    <t>CADRE PANNEAU PV</t>
  </si>
  <si>
    <t>7000</t>
  </si>
  <si>
    <t>10010/W012</t>
  </si>
  <si>
    <t>FRANCO 2000 ML = 308 LG                   45700/20000=TERM.</t>
  </si>
  <si>
    <t>7001</t>
  </si>
  <si>
    <t>EPINE PVC *SUPPRIME*</t>
  </si>
  <si>
    <t>7002</t>
  </si>
  <si>
    <t>SERREUR TOITURE</t>
  </si>
  <si>
    <t>7003</t>
  </si>
  <si>
    <t>SERREUR DE RIVE</t>
  </si>
  <si>
    <t>7005</t>
  </si>
  <si>
    <t>7005 ARGENT</t>
  </si>
  <si>
    <t>7005   GENT</t>
  </si>
  <si>
    <t>7006</t>
  </si>
  <si>
    <t>ENTRETOISE CLOSOIR</t>
  </si>
  <si>
    <t>7006 SEP</t>
  </si>
  <si>
    <t>7006   P</t>
  </si>
  <si>
    <t>7007</t>
  </si>
  <si>
    <t>7007 SEP</t>
  </si>
  <si>
    <t>7007   P</t>
  </si>
  <si>
    <t>7007I</t>
  </si>
  <si>
    <t>BAVETTE FAITAGE + JT 70501 MONTE EN CIV</t>
  </si>
  <si>
    <t>7008</t>
  </si>
  <si>
    <t>7009</t>
  </si>
  <si>
    <t>*CHENEAU</t>
  </si>
  <si>
    <t>7009/A</t>
  </si>
  <si>
    <t>*DEMI PROFILE EXTERIEUR DE CHENEAU</t>
  </si>
  <si>
    <t>7009/B</t>
  </si>
  <si>
    <t>DEMI PROFIL INTERIEUR CHENEAU</t>
  </si>
  <si>
    <t>7010</t>
  </si>
  <si>
    <t>REHAUSSE DE BAVETTE</t>
  </si>
  <si>
    <t>7011</t>
  </si>
  <si>
    <t>EPINE SIMPLE</t>
  </si>
  <si>
    <t>7011/B</t>
  </si>
  <si>
    <t>7012</t>
  </si>
  <si>
    <t>*EPINE RENFORCEE **7200**</t>
  </si>
  <si>
    <t>7012 SEP</t>
  </si>
  <si>
    <t>7012/A</t>
  </si>
  <si>
    <t>*DEMI PROFIL EXTER. D'EPINE</t>
  </si>
  <si>
    <t>7013</t>
  </si>
  <si>
    <t>7013/A</t>
  </si>
  <si>
    <t>DEMI PROFIL EXT DE CHENEAU</t>
  </si>
  <si>
    <t>7016/A</t>
  </si>
  <si>
    <t>7017</t>
  </si>
  <si>
    <t>SERREUR ALU POUR ARETIER **7237**</t>
  </si>
  <si>
    <t>7017 SEP</t>
  </si>
  <si>
    <t>7018</t>
  </si>
  <si>
    <t>*SUPPORT EPINE</t>
  </si>
  <si>
    <t>7018   P</t>
  </si>
  <si>
    <t>7018 SEP</t>
  </si>
  <si>
    <t>7019</t>
  </si>
  <si>
    <t>DESCENTE D'EAU</t>
  </si>
  <si>
    <t>7020</t>
  </si>
  <si>
    <t>7021</t>
  </si>
  <si>
    <t>REHAUSSE DE CHENEAU</t>
  </si>
  <si>
    <t>7024</t>
  </si>
  <si>
    <t>*ENTRETOISE DROITE **7244**</t>
  </si>
  <si>
    <t>7025</t>
  </si>
  <si>
    <t>CHEVRON TUBULAIRE ARTICULE</t>
  </si>
  <si>
    <t>7025/A</t>
  </si>
  <si>
    <t>DEMI PROFIL EXT CHEVRON TUBU. ARTICULE</t>
  </si>
  <si>
    <t>7025/B</t>
  </si>
  <si>
    <t>DEMI PROFIL INT CHEVRON TUBU.ARTICULE</t>
  </si>
  <si>
    <t>7026</t>
  </si>
  <si>
    <t>SUPPORT POUR ARETIER ARTICULE</t>
  </si>
  <si>
    <t>7027</t>
  </si>
  <si>
    <t>CAPOT POUR REMPLISSAGE DE 52 MM</t>
  </si>
  <si>
    <t>7028</t>
  </si>
  <si>
    <t>*CHEVRON ARTICULE **7228**</t>
  </si>
  <si>
    <t>7028/B</t>
  </si>
  <si>
    <t>DEMI PROFIL INT CHEVRON ARTICULE</t>
  </si>
  <si>
    <t>7029</t>
  </si>
  <si>
    <t>SUPPORT POUR NOUE ARTICULE</t>
  </si>
  <si>
    <t>7030</t>
  </si>
  <si>
    <t>70300</t>
  </si>
  <si>
    <t>EMBOUT DE CHEVRON</t>
  </si>
  <si>
    <t>70300/A</t>
  </si>
  <si>
    <t>70301</t>
  </si>
  <si>
    <t>*EMBOUT DE CHEVRON **72301**</t>
  </si>
  <si>
    <t>70302</t>
  </si>
  <si>
    <t>EMBOUT D'EPINE TUBULAIRE 7025 + 7026</t>
  </si>
  <si>
    <t>70303</t>
  </si>
  <si>
    <t>*EMBOUT DE CHENEAU</t>
  </si>
  <si>
    <t>70304</t>
  </si>
  <si>
    <t>*EMBOUT DE CHENEAU AVEC REHAUSSE</t>
  </si>
  <si>
    <t>70305</t>
  </si>
  <si>
    <t>EMBOUT DE FAITAGE</t>
  </si>
  <si>
    <t>70305/A</t>
  </si>
  <si>
    <t>70306</t>
  </si>
  <si>
    <t>*RACCORD DE CHENEAU ** 70311 **</t>
  </si>
  <si>
    <t>70307</t>
  </si>
  <si>
    <t>ECLISSE DE SABLIERE 7013</t>
  </si>
  <si>
    <t>70308</t>
  </si>
  <si>
    <t>CREPINE PR DESCENTE D'EAU DIAMETRE 80 MM</t>
  </si>
  <si>
    <t>70309</t>
  </si>
  <si>
    <t>EMBOUT DE CHENEAU 7013</t>
  </si>
  <si>
    <t>70309/A</t>
  </si>
  <si>
    <t>*EMBOUT DE CHENEAU 7013 SS REHAUSSE</t>
  </si>
  <si>
    <t>70309/1</t>
  </si>
  <si>
    <t>EMBOUT DE CHENEAU 7013 SANS VIS</t>
  </si>
  <si>
    <t>7031</t>
  </si>
  <si>
    <t>70310</t>
  </si>
  <si>
    <t>*EMB.CHENEAU 7013 AV.REHAUSSE **70326**</t>
  </si>
  <si>
    <t>70310/A</t>
  </si>
  <si>
    <t>EMBOUT DE CHEN.7013 AVEC REHAUSSE SS VIS</t>
  </si>
  <si>
    <t>70310/B</t>
  </si>
  <si>
    <t>VISSERIE POUR 70310</t>
  </si>
  <si>
    <t>70311</t>
  </si>
  <si>
    <t>RACCORD DE CHENEAU 7013</t>
  </si>
  <si>
    <t>70312</t>
  </si>
  <si>
    <t>BLOC DE FAITAGE</t>
  </si>
  <si>
    <t>70313</t>
  </si>
  <si>
    <t>CHAPEAU DE FAITAGE</t>
  </si>
  <si>
    <t>70314</t>
  </si>
  <si>
    <t>*BLOC DE FAITAGE DIAM 500M **70414**</t>
  </si>
  <si>
    <t>70315</t>
  </si>
  <si>
    <t>CHAPEAU DE FAITAGE DIAMETRE 500MM</t>
  </si>
  <si>
    <t>70316</t>
  </si>
  <si>
    <t>*BLOC DE FAITAGE A 90 **70416**</t>
  </si>
  <si>
    <t>70317</t>
  </si>
  <si>
    <t>CHAPEAU DE FAITAGE A 90°</t>
  </si>
  <si>
    <t>70318</t>
  </si>
  <si>
    <t>L POUR ASSEMBLAGE EMPANON ET TRAVERSE</t>
  </si>
  <si>
    <t>70319</t>
  </si>
  <si>
    <t>EMBOUT DE VERANDA</t>
  </si>
  <si>
    <t>S7032</t>
  </si>
  <si>
    <t>ARRET DE VERRE POUR 722 / 723</t>
  </si>
  <si>
    <t>7032</t>
  </si>
  <si>
    <t>*ARRET DE VERRE POUR 722 - 723</t>
  </si>
  <si>
    <t>70320</t>
  </si>
  <si>
    <t>RACCORD D'ANGLE A 150 POUR 7013</t>
  </si>
  <si>
    <t>70321</t>
  </si>
  <si>
    <t>RAC ANGLE 90 POUR 7013</t>
  </si>
  <si>
    <t>70322</t>
  </si>
  <si>
    <t>RACCORD D'ANGLE 120 PR 7013</t>
  </si>
  <si>
    <t>70323</t>
  </si>
  <si>
    <t>RACCORD D'ANGLE 135 PR 7013</t>
  </si>
  <si>
    <t>70324</t>
  </si>
  <si>
    <t>RACCORD D'ANGLE 144 PR 7013</t>
  </si>
  <si>
    <t>RACCORD D'ANGLE A 144° POUR 7013</t>
  </si>
  <si>
    <t>70325</t>
  </si>
  <si>
    <t>EMBOUT DE CHENEAU AVEC REHAUSSE</t>
  </si>
  <si>
    <t>70326</t>
  </si>
  <si>
    <t>*EMBOUT CHENEAU 7013 AVEC REHAUSSE 7031</t>
  </si>
  <si>
    <t>70327</t>
  </si>
  <si>
    <t>*EMBOUT POUR EPINE 7028 + 7029</t>
  </si>
  <si>
    <t>70328</t>
  </si>
  <si>
    <t>PATTE RENFORT GOUTTIERE</t>
  </si>
  <si>
    <t>70328/A</t>
  </si>
  <si>
    <t>70329</t>
  </si>
  <si>
    <t>PATTE ANGLE RENFORT GOUTTIERE</t>
  </si>
  <si>
    <t>S7033</t>
  </si>
  <si>
    <t>ARRET DE VERRE POUR 717</t>
  </si>
  <si>
    <t>7033</t>
  </si>
  <si>
    <t>*ARRET DE VERRE POUR 717</t>
  </si>
  <si>
    <t>70330</t>
  </si>
  <si>
    <t>CHAPEAU NORYL 90°</t>
  </si>
  <si>
    <t>70331</t>
  </si>
  <si>
    <t>PETIT CHAPEAU NORYL 180°</t>
  </si>
  <si>
    <t>70332</t>
  </si>
  <si>
    <t>GRAND CHAPEAU NORYL 180°</t>
  </si>
  <si>
    <t>70333</t>
  </si>
  <si>
    <t>CHAPEAU FAITAGE DIAM 300MM ABS*70332*</t>
  </si>
  <si>
    <t>70335</t>
  </si>
  <si>
    <t>CHAPEAU FAITAGE 500MM*REMPL/70332*</t>
  </si>
  <si>
    <t>70336</t>
  </si>
  <si>
    <t>PIECE D'ETANCHEITE HAUTE POUR 7256</t>
  </si>
  <si>
    <t>70337</t>
  </si>
  <si>
    <t>CHAPEAU DE FAITAGE A 90 EN ABS</t>
  </si>
  <si>
    <t>S7034</t>
  </si>
  <si>
    <t>BOUCHON DE SABLIERE AVEC CHENEAU 719</t>
  </si>
  <si>
    <t>7034</t>
  </si>
  <si>
    <t>BOUCHON DE SABLIERE AVEC CHENEAU 719*</t>
  </si>
  <si>
    <t>70342</t>
  </si>
  <si>
    <t>PIECE D'ETANCHEITE HAUTE POUR 7242</t>
  </si>
  <si>
    <t>7035</t>
  </si>
  <si>
    <t>ECLISSE POUR RACCORD DE CHENEAU 719*</t>
  </si>
  <si>
    <t>S7036</t>
  </si>
  <si>
    <t>BOUCHON POUR SABLIERE 713</t>
  </si>
  <si>
    <t>7036</t>
  </si>
  <si>
    <t>BOUCHON POUR SABLIERE 713 *</t>
  </si>
  <si>
    <t>7037</t>
  </si>
  <si>
    <t>ECLISSE POUR RACCORD SABLIERE 719</t>
  </si>
  <si>
    <t>70371</t>
  </si>
  <si>
    <t>PATTE FIX CAPOT PR VOLET ROULANT*SUPP*</t>
  </si>
  <si>
    <t>7038</t>
  </si>
  <si>
    <t>*SUPPORT MURAL DE 89 MM **7208**</t>
  </si>
  <si>
    <t>GRILLE DE VENTILATION 240X70</t>
  </si>
  <si>
    <t>70414</t>
  </si>
  <si>
    <t>BLOC DE FAITAGE DIAM 546 MM</t>
  </si>
  <si>
    <t>70416</t>
  </si>
  <si>
    <t>BLOC D EFAITAGE 90° 273 MM</t>
  </si>
  <si>
    <t>7042</t>
  </si>
  <si>
    <t>CREPINE DIAM.50 (PVC)</t>
  </si>
  <si>
    <t>E10331X GA</t>
  </si>
  <si>
    <t>MECANISME AVEC CROCHET X</t>
  </si>
  <si>
    <t>7043</t>
  </si>
  <si>
    <t>MECANISME AVEC CROCHET POUR TABATIERE</t>
  </si>
  <si>
    <t>E10331X GA**</t>
  </si>
  <si>
    <t>7044</t>
  </si>
  <si>
    <t>ECLISSE POUR RACCORD SABLIERE</t>
  </si>
  <si>
    <t>E20756 15 GA</t>
  </si>
  <si>
    <t>TRINGLE DE MANOEUVRE A CROCHET LG 1,5M</t>
  </si>
  <si>
    <t>7045</t>
  </si>
  <si>
    <t>MANIVELLE LG 1500 POUR TABATIERE</t>
  </si>
  <si>
    <t>7047</t>
  </si>
  <si>
    <t>BOUCHON SAB.713+CHENEAU 714 (ANC.7037)</t>
  </si>
  <si>
    <t>7050</t>
  </si>
  <si>
    <t>JOINT POUR TOITURE DE 32 M/M</t>
  </si>
  <si>
    <t>70500</t>
  </si>
  <si>
    <t>JT SERREUR/REPL/SERR ALU 7242/7243/7237</t>
  </si>
  <si>
    <t>70501</t>
  </si>
  <si>
    <t>JOINT DE BAVETTE</t>
  </si>
  <si>
    <t>70504</t>
  </si>
  <si>
    <t>JOINT CACHE RAINURE 70MM</t>
  </si>
  <si>
    <t>7051</t>
  </si>
  <si>
    <t>JOINT POUR TOITURE DE 16 MM</t>
  </si>
  <si>
    <t>JOINT POUR TOITURE DE 16 M/M</t>
  </si>
  <si>
    <t>70514</t>
  </si>
  <si>
    <t>JOINT DE SABLIERE</t>
  </si>
  <si>
    <t>7052</t>
  </si>
  <si>
    <t>JOINT D'ETANCHEITE POUR PROFIL 718</t>
  </si>
  <si>
    <t>7053</t>
  </si>
  <si>
    <t>JOINT D'APPUI POUR 718/713</t>
  </si>
  <si>
    <t>MG901</t>
  </si>
  <si>
    <t>JT APPUI MURAL INF.</t>
  </si>
  <si>
    <t>7054</t>
  </si>
  <si>
    <t>JOINT ENJOLIVEUR POUR PROFIL 718</t>
  </si>
  <si>
    <t>7055</t>
  </si>
  <si>
    <t>JOINT D'APPUI POUR 719</t>
  </si>
  <si>
    <t>7056</t>
  </si>
  <si>
    <t>JOINT POUR TOITURE DE 6 A 12 MM</t>
  </si>
  <si>
    <t>7060</t>
  </si>
  <si>
    <t>7060/A</t>
  </si>
  <si>
    <t>DEMI PROFIL EXT POUTRE POUR VR</t>
  </si>
  <si>
    <t>7060/B</t>
  </si>
  <si>
    <t>DEMI PROFIL INT POUTRE POUR VR</t>
  </si>
  <si>
    <t>7061</t>
  </si>
  <si>
    <t>*REHAUSSE TUB. VOLET ROULANT **7261**</t>
  </si>
  <si>
    <t>7062</t>
  </si>
  <si>
    <t>*CAPOT POUR VOLET ROULANT **7265**</t>
  </si>
  <si>
    <t>7063</t>
  </si>
  <si>
    <t>COULISSE DE VOLET ROULANT</t>
  </si>
  <si>
    <t>7064</t>
  </si>
  <si>
    <t>*POTEAU D'ANGLE **3335 OU 3337**</t>
  </si>
  <si>
    <t>7064/A</t>
  </si>
  <si>
    <t>*DEMI PROFILE EXT POTEAU ANGLE TRI RAILS</t>
  </si>
  <si>
    <t>7064/B</t>
  </si>
  <si>
    <t>7065</t>
  </si>
  <si>
    <t>T.GALVA 80X40X3</t>
  </si>
  <si>
    <t>TUBE ACIER GALVA 80 X 40 X 3</t>
  </si>
  <si>
    <t>7069</t>
  </si>
  <si>
    <t>TUBE ACIER GALVA 80X40X3         LG 6,10</t>
  </si>
  <si>
    <t>T.GALVA 80X40X5</t>
  </si>
  <si>
    <t>TUBE ACIER GALVA À CHAUD 80 X 40 X 5</t>
  </si>
  <si>
    <t>7081</t>
  </si>
  <si>
    <t>7105</t>
  </si>
  <si>
    <t>SUPPORT DE CHEVRON</t>
  </si>
  <si>
    <t>TSM G 80X20X1,5</t>
  </si>
  <si>
    <t>TSM GALVANISE 80X20X1,5</t>
  </si>
  <si>
    <t>715</t>
  </si>
  <si>
    <t>TSM GALVANISE 80 X 20 X 1,5</t>
  </si>
  <si>
    <t>716</t>
  </si>
  <si>
    <t>REHAUSSE DE GOUTTIERE</t>
  </si>
  <si>
    <t>717</t>
  </si>
  <si>
    <t>*PROFIL DE RIVE **7257**</t>
  </si>
  <si>
    <t>717/A</t>
  </si>
  <si>
    <t>*DEMI PARTIE EXTERIEURE  PROFIL DE RIVE</t>
  </si>
  <si>
    <t>717/B</t>
  </si>
  <si>
    <t>*DEMI PARTIE INTERIEURE PROFIL DE RIVE</t>
  </si>
  <si>
    <t>718</t>
  </si>
  <si>
    <t>*PROFIL MURAL **7208**</t>
  </si>
  <si>
    <t>718/A</t>
  </si>
  <si>
    <t>*DEMI PARTIE EXTERIEURE PROFIL MURAL</t>
  </si>
  <si>
    <t>718/B</t>
  </si>
  <si>
    <t>*DEMI PARTIE INTERIEURE PROFIL MURAL</t>
  </si>
  <si>
    <t>719</t>
  </si>
  <si>
    <t>*PROFIL DE SABLIERE</t>
  </si>
  <si>
    <t>719/A</t>
  </si>
  <si>
    <t>*DEMI PARTIE EXTERIEURE PROFIL SABLIERE</t>
  </si>
  <si>
    <t>719/A  FOURNI :</t>
  </si>
  <si>
    <t>719/B</t>
  </si>
  <si>
    <t>*DEMI PARTIE INTERIEURE PROFIL SABLIERE</t>
  </si>
  <si>
    <t>719/B  FOURNI :</t>
  </si>
  <si>
    <t>7200</t>
  </si>
  <si>
    <t>CHEVRON EPINE TUBULAIRE</t>
  </si>
  <si>
    <t>7200   GE JJG</t>
  </si>
  <si>
    <t>7200/A</t>
  </si>
  <si>
    <t>DEMI PROFIL EXT EPINE TUBULAIRE</t>
  </si>
  <si>
    <t>7200/B</t>
  </si>
  <si>
    <t>DEMI PROFIL INT EPINE</t>
  </si>
  <si>
    <t>7200R</t>
  </si>
  <si>
    <t>CHEVRON EPINE TUBULAIRE REHAUSSE</t>
  </si>
  <si>
    <t>7201</t>
  </si>
  <si>
    <t>PROFIL DE RIVE POUR EPINE TUBULAIRE 7200</t>
  </si>
  <si>
    <t>7202</t>
  </si>
  <si>
    <t>CAPOT POUR VERANDA</t>
  </si>
  <si>
    <t>7203</t>
  </si>
  <si>
    <t>*GOUTTIERE SIMPLE **7013**</t>
  </si>
  <si>
    <t>7203   GE JJG</t>
  </si>
  <si>
    <t>7203/A</t>
  </si>
  <si>
    <t>*DEMI PROFIL EXT GOUTTIERE **7013/A**</t>
  </si>
  <si>
    <t>7203/A GE JJG</t>
  </si>
  <si>
    <t>7203/B</t>
  </si>
  <si>
    <t>*DEMI PROFIL INT GOUTTIERE SIMPLE</t>
  </si>
  <si>
    <t>7204</t>
  </si>
  <si>
    <t>*SABLIERE LARGE POUR 3 VTX **--&gt;EP**</t>
  </si>
  <si>
    <t>7204/A</t>
  </si>
  <si>
    <t>*DEMI PROFIL EXT SABLIERE LARGE</t>
  </si>
  <si>
    <t>7204/B</t>
  </si>
  <si>
    <t>*DEMI PROFIL INT SABLIERE LARGE</t>
  </si>
  <si>
    <t>7205</t>
  </si>
  <si>
    <t>CAPOT POUR CHEVRON</t>
  </si>
  <si>
    <t>7206</t>
  </si>
  <si>
    <t>REHAUSSE GOUTTIERE</t>
  </si>
  <si>
    <t>7208</t>
  </si>
  <si>
    <t>*PROFIL MURAL **7238**</t>
  </si>
  <si>
    <t>7208/A</t>
  </si>
  <si>
    <t>*1/2 PROFIL EXT PROFIL MURAL **7238/A**</t>
  </si>
  <si>
    <t>7208/B</t>
  </si>
  <si>
    <t>*1/2 PROFIL INT PROFIL MURAL **7238/B**</t>
  </si>
  <si>
    <t>7209</t>
  </si>
  <si>
    <t>PROFIL DESCENTE D'EAU</t>
  </si>
  <si>
    <t>*CAPOT DESCENTE D'EAU **7250**</t>
  </si>
  <si>
    <t>7210</t>
  </si>
  <si>
    <t>PARCLOSE MOYENNE POUR TOITURE</t>
  </si>
  <si>
    <t>7211</t>
  </si>
  <si>
    <t>PARCLOSE TOITURE PETIT MODELE</t>
  </si>
  <si>
    <t>7212</t>
  </si>
  <si>
    <t>*PROFIL MURAL SYSTEME ARTICULE **-&gt;EP**</t>
  </si>
  <si>
    <t>7213</t>
  </si>
  <si>
    <t>PROFIL POUR TABATIERE</t>
  </si>
  <si>
    <t>7213/A</t>
  </si>
  <si>
    <t>DEMI PROFIL EXT TABATIERE</t>
  </si>
  <si>
    <t>7213/B</t>
  </si>
  <si>
    <t>DEMI PROFIL INT TABATIERE</t>
  </si>
  <si>
    <t>7214</t>
  </si>
  <si>
    <t>*SUPPORT CHEVRON SYSTEME ART. **-&gt;EP**</t>
  </si>
  <si>
    <t>7215</t>
  </si>
  <si>
    <t>PARCLOSE POUR TOITURE</t>
  </si>
  <si>
    <t>7216</t>
  </si>
  <si>
    <t>*CAPOT CACHE VIS SYST ARTICULE **-&gt;EP**</t>
  </si>
  <si>
    <t>7217</t>
  </si>
  <si>
    <t>PROFIL DE RIVE POUR 7222 ET 7223</t>
  </si>
  <si>
    <t>7219</t>
  </si>
  <si>
    <t>MANCHON POUR FIXATION CHEVRON LG 3,50</t>
  </si>
  <si>
    <t>722</t>
  </si>
  <si>
    <t>*CHEVRON HT90M/M, PORT.MAX.2700 **7222**</t>
  </si>
  <si>
    <t>722/A</t>
  </si>
  <si>
    <t>DEMI PARTIE EXTERIEURE CHEVRON 90 MM</t>
  </si>
  <si>
    <t>722/B</t>
  </si>
  <si>
    <t>*DEMI PARTIE INTERIEURE CHEVRON 90 MM</t>
  </si>
  <si>
    <t>7221</t>
  </si>
  <si>
    <t>DORMANT EASY GLISS</t>
  </si>
  <si>
    <t>7222</t>
  </si>
  <si>
    <t>CHEVRON EPINE HAUTEUR 90 MM</t>
  </si>
  <si>
    <t>7223</t>
  </si>
  <si>
    <t>*CHEVRON EPINE HT 120MM **7253**</t>
  </si>
  <si>
    <t>7224</t>
  </si>
  <si>
    <t>PLAT RENFORT ACIER GALVA 80X10    LG 6,2</t>
  </si>
  <si>
    <t>7225</t>
  </si>
  <si>
    <t>*DORMANT TOITURE COULISSANTE **7221**</t>
  </si>
  <si>
    <t>7225   GE JJG</t>
  </si>
  <si>
    <t>7226</t>
  </si>
  <si>
    <t>OUVRANT TOITURE COULISSANTE</t>
  </si>
  <si>
    <t>7226   GE JJG</t>
  </si>
  <si>
    <t>7227</t>
  </si>
  <si>
    <t>7227/A</t>
  </si>
  <si>
    <t>DEMI PROFIL INT PROFILE DE RIVE</t>
  </si>
  <si>
    <t>7227/B</t>
  </si>
  <si>
    <t>DEMI PROFIL INT PROFIL DE RIVE</t>
  </si>
  <si>
    <t>7228</t>
  </si>
  <si>
    <t>CHEVRON ARTICULE</t>
  </si>
  <si>
    <t>7229</t>
  </si>
  <si>
    <t>CAPOT CACHE BICOLORATION</t>
  </si>
  <si>
    <t>723</t>
  </si>
  <si>
    <t>*CHEVRON HT120M/M,PORT.MAX.4000 **7223**</t>
  </si>
  <si>
    <t>723/A</t>
  </si>
  <si>
    <t>*DEMI PARTIE EXTERIEURE CHEVRON 120 MM</t>
  </si>
  <si>
    <t>72300</t>
  </si>
  <si>
    <t>EMBOUT LARGE POUT TOITURE TUBULAIRE</t>
  </si>
  <si>
    <t>72301</t>
  </si>
  <si>
    <t>ARRET DE VERRE SUR CHEVRONS</t>
  </si>
  <si>
    <t>18401</t>
  </si>
  <si>
    <t>72302</t>
  </si>
  <si>
    <t>EMBOUT GOUTTIERE 7013 + 7261</t>
  </si>
  <si>
    <t>72302  5  BRUT</t>
  </si>
  <si>
    <t>72303</t>
  </si>
  <si>
    <t>EMBOUT CHENEAU+COFFRE VR CARRE+REHAUSSE</t>
  </si>
  <si>
    <t>72304</t>
  </si>
  <si>
    <t>EMBOUT DE GOUTTIERES 7013 + 7276</t>
  </si>
  <si>
    <t>72305</t>
  </si>
  <si>
    <t>EMBOUT DE GOUTTIERE 7204 + 716</t>
  </si>
  <si>
    <t>72306</t>
  </si>
  <si>
    <t>EMBOUT DE GOUTTIERE 7013 + 7206</t>
  </si>
  <si>
    <t>72307</t>
  </si>
  <si>
    <t>EMBOUT DE GOUTTIERE</t>
  </si>
  <si>
    <t>72308</t>
  </si>
  <si>
    <t>EMBOUT DE GOUTTIERE 7206 + 7204</t>
  </si>
  <si>
    <t>72309</t>
  </si>
  <si>
    <t>PROFIL ASSEMBLAGE GOUTTIERE 7204 (3ML)</t>
  </si>
  <si>
    <t>PROFIL ASSEMBLAGE GOUTTIERE 7204 LG 3ML</t>
  </si>
  <si>
    <t>72310</t>
  </si>
  <si>
    <t>EQUERRE ARTICULEE PR CHENEAU ET REHAUSSE</t>
  </si>
  <si>
    <t>72310/A</t>
  </si>
  <si>
    <t>1/2 EQUERRE ARTICULEE</t>
  </si>
  <si>
    <t>72311</t>
  </si>
  <si>
    <t>*EQU.ARTICULEE PR SABL 7264 **72331**</t>
  </si>
  <si>
    <t>72314</t>
  </si>
  <si>
    <t>ECLISSE DROITE POUR CUVES</t>
  </si>
  <si>
    <t>72315</t>
  </si>
  <si>
    <t>ECLISSE 135 POUR 7263</t>
  </si>
  <si>
    <t>72317</t>
  </si>
  <si>
    <t>RACCORD DROIT GOUTTIERE 7203</t>
  </si>
  <si>
    <t>72318</t>
  </si>
  <si>
    <t>EMBOUT CHENEAU AVEC VR ET 7261 MODIFIE</t>
  </si>
  <si>
    <t>72319</t>
  </si>
  <si>
    <t>ECLISSE 90 POUR 7263</t>
  </si>
  <si>
    <t>72320</t>
  </si>
  <si>
    <t>*EMB CHENEAU  VOLET ROULANT **72318**</t>
  </si>
  <si>
    <t>72321</t>
  </si>
  <si>
    <t>RACCORD D'ANGLE A 90 PR 7203*REMPLACE*</t>
  </si>
  <si>
    <t>72322</t>
  </si>
  <si>
    <t>RACCORD D'ANGLE A 120 PR 7203*REMPLACE*</t>
  </si>
  <si>
    <t>72323</t>
  </si>
  <si>
    <t>RACCORD D'ANGLE A 135 PR 7203*REMPLACE*</t>
  </si>
  <si>
    <t>72324</t>
  </si>
  <si>
    <t>RACCORD D'ANGLE A 144 PR 7203*REMPLACE*</t>
  </si>
  <si>
    <t>72328</t>
  </si>
  <si>
    <t>CACHE LAMBREQUIN 7265 A 90°</t>
  </si>
  <si>
    <t>72329</t>
  </si>
  <si>
    <t>CACHE LAMBREQUIN 7265 A 135°</t>
  </si>
  <si>
    <t>72331</t>
  </si>
  <si>
    <t>PLAT DE RENFORT &amp; FIX. PR SABLIERE 7264</t>
  </si>
  <si>
    <t>72335</t>
  </si>
  <si>
    <t>EQUERRE FIXE A 135 POUR 7261</t>
  </si>
  <si>
    <t>72338</t>
  </si>
  <si>
    <t>CACHE REHAUSSE 7261 A 90°</t>
  </si>
  <si>
    <t>72339</t>
  </si>
  <si>
    <t>CACHE REHAUSSE 7261 A 135°</t>
  </si>
  <si>
    <t>72352</t>
  </si>
  <si>
    <t>ARRET DE VERRE POUR 7252</t>
  </si>
  <si>
    <t>72353</t>
  </si>
  <si>
    <t>72356</t>
  </si>
  <si>
    <t>ARRET DE VERRE POUR 7256</t>
  </si>
  <si>
    <t>72357</t>
  </si>
  <si>
    <t>ARRET DE VERRE POUR RIVE 7257</t>
  </si>
  <si>
    <t>72357  9005 SAT</t>
  </si>
  <si>
    <t>72358</t>
  </si>
  <si>
    <t>ARRET DE VERRE PV</t>
  </si>
  <si>
    <t>72359</t>
  </si>
  <si>
    <t>ARRET DE VERRE RENFORCE</t>
  </si>
  <si>
    <t>7236</t>
  </si>
  <si>
    <t>ENTRETOISE MOULUREE</t>
  </si>
  <si>
    <t>7237</t>
  </si>
  <si>
    <t>72375</t>
  </si>
  <si>
    <t>CACHE LAMBREQUIN CARRE A 135°</t>
  </si>
  <si>
    <t>72376</t>
  </si>
  <si>
    <t>CACHE REHAUSSE CARRE A 135°</t>
  </si>
  <si>
    <t>P4SE72376</t>
  </si>
  <si>
    <t>7238</t>
  </si>
  <si>
    <t>7238/A</t>
  </si>
  <si>
    <t>1/2 PROFIL MURAL EXTERIEUR</t>
  </si>
  <si>
    <t>7239</t>
  </si>
  <si>
    <t>RENFORT POUR CHEVRON</t>
  </si>
  <si>
    <t>72390</t>
  </si>
  <si>
    <t>EQUERRE FIXE A 90 POUR 7261</t>
  </si>
  <si>
    <t>72395</t>
  </si>
  <si>
    <t>RACCORD A 90 LAMBREQUIN 7295 **SUPP**</t>
  </si>
  <si>
    <t>72396</t>
  </si>
  <si>
    <t>RACCORD A 135 LAMBREQUIN 7295 **SUPP**</t>
  </si>
  <si>
    <t>72397</t>
  </si>
  <si>
    <t>EMBOUT CHENEAU A/VR PERSO SEPA DIFFU</t>
  </si>
  <si>
    <t>7240</t>
  </si>
  <si>
    <t>7241</t>
  </si>
  <si>
    <t>7242</t>
  </si>
  <si>
    <t>7242I</t>
  </si>
  <si>
    <t>SERREUR TOITURE 35 MM MAXI JOINTS MONTES</t>
  </si>
  <si>
    <t>7243</t>
  </si>
  <si>
    <t>7243I</t>
  </si>
  <si>
    <t>SERREUR DE RIVE MAXI 35 MM JOINT MONTE</t>
  </si>
  <si>
    <t>7244</t>
  </si>
  <si>
    <t>ENTRETOISE VERTICALE</t>
  </si>
  <si>
    <t>7245</t>
  </si>
  <si>
    <t>PROFIL MURAL EXTERIEUR</t>
  </si>
  <si>
    <t>7246</t>
  </si>
  <si>
    <t>PROFIL MURAL INTERIEUR</t>
  </si>
  <si>
    <t>7247</t>
  </si>
  <si>
    <t>CAPOT POUR PROFIL MURAL</t>
  </si>
  <si>
    <t>72475</t>
  </si>
  <si>
    <t>CACHE LAMBREQUIN CARRE A 90°</t>
  </si>
  <si>
    <t>72476</t>
  </si>
  <si>
    <t>CACHE REHAUSSE CARRE A 90°</t>
  </si>
  <si>
    <t>7248</t>
  </si>
  <si>
    <t>OBTURATEUR DE PLAQUE DE 16MM</t>
  </si>
  <si>
    <t>7249</t>
  </si>
  <si>
    <t>OBTURATEUR DE PLAQUE DE 32MM</t>
  </si>
  <si>
    <t>7250</t>
  </si>
  <si>
    <t>72500</t>
  </si>
  <si>
    <t>JOINT BLOCAGE VITRAGE POUR CHEVRON</t>
  </si>
  <si>
    <t>72501</t>
  </si>
  <si>
    <t>JOINT BLOCAGE VITRAGE SUR PARCLOSE</t>
  </si>
  <si>
    <t>72502</t>
  </si>
  <si>
    <t>JOINT SUR FAITIERE</t>
  </si>
  <si>
    <t>72504</t>
  </si>
  <si>
    <t>JOINT SUR SABLIERE</t>
  </si>
  <si>
    <t>72505</t>
  </si>
  <si>
    <t>JOINT POUR ARETIER</t>
  </si>
  <si>
    <t>72506</t>
  </si>
  <si>
    <t>JOINT SUR SERREUR</t>
  </si>
  <si>
    <t>7251</t>
  </si>
  <si>
    <t>7252</t>
  </si>
  <si>
    <t>7253</t>
  </si>
  <si>
    <t>CHEVRON POUR REMPLISSAGE DE 6 A 65 MM</t>
  </si>
  <si>
    <t>7253/A</t>
  </si>
  <si>
    <t>DEMI PROFIL EXT CHEVRON REMP DE 6 A 65</t>
  </si>
  <si>
    <t>7254</t>
  </si>
  <si>
    <t>PARCLOSE TOITURE DE 23 MM</t>
  </si>
  <si>
    <t>7255</t>
  </si>
  <si>
    <t>7256</t>
  </si>
  <si>
    <t>7257</t>
  </si>
  <si>
    <t>PROFIL DE RIVE</t>
  </si>
  <si>
    <t>7257/A</t>
  </si>
  <si>
    <t>DEMI PROFIL EXT PROFIL DE RIVE</t>
  </si>
  <si>
    <t>7257/B</t>
  </si>
  <si>
    <t>7258</t>
  </si>
  <si>
    <t>PARCLOSE TOITURE 33 MM</t>
  </si>
  <si>
    <t>7259</t>
  </si>
  <si>
    <t>PARCLOSE PHOTOVOLTAIQUE LAMINE</t>
  </si>
  <si>
    <t>7260</t>
  </si>
  <si>
    <t>7261</t>
  </si>
  <si>
    <t>REHAUSSE PREPERCEE</t>
  </si>
  <si>
    <t>7262</t>
  </si>
  <si>
    <t>7262/A</t>
  </si>
  <si>
    <t>DEMI PROFILS EXT PROFILE COMPENSATEUR</t>
  </si>
  <si>
    <t>7262/A NOIR)</t>
  </si>
  <si>
    <t>7262/B</t>
  </si>
  <si>
    <t>DEMI PROFIL INT PROFIL COMPENSATEUR</t>
  </si>
  <si>
    <t>7262/B NOIR)</t>
  </si>
  <si>
    <t>7263</t>
  </si>
  <si>
    <t>7264</t>
  </si>
  <si>
    <t>SABLIERE</t>
  </si>
  <si>
    <t>7264/A</t>
  </si>
  <si>
    <t>DEMI PROFIL EXT SABLIERE</t>
  </si>
  <si>
    <t>7264/B</t>
  </si>
  <si>
    <t>DEMI PROFIL INT SABLIERE</t>
  </si>
  <si>
    <t>7265</t>
  </si>
  <si>
    <t>LAMBREQUIN</t>
  </si>
  <si>
    <t>7266</t>
  </si>
  <si>
    <t>EPINE A SERREUR</t>
  </si>
  <si>
    <t>11,61</t>
  </si>
  <si>
    <t>7266/A</t>
  </si>
  <si>
    <t>1/2 EPINE A SERREUR</t>
  </si>
  <si>
    <t>7267</t>
  </si>
  <si>
    <t>PARCLOSE POUR EPINE A SERREUR</t>
  </si>
  <si>
    <t>7268</t>
  </si>
  <si>
    <t>POUTRE DE FAITAGE</t>
  </si>
  <si>
    <t>7268/A</t>
  </si>
  <si>
    <t>1/2 PROFIL EXT POUTRE DE FAITAGE</t>
  </si>
  <si>
    <t>7268/B</t>
  </si>
  <si>
    <t>1/2 PROFIL INT POUTRE DE FAITAGE</t>
  </si>
  <si>
    <t>7271</t>
  </si>
  <si>
    <t>7272</t>
  </si>
  <si>
    <t>CACHE EP POINTU</t>
  </si>
  <si>
    <t>7273</t>
  </si>
  <si>
    <t>7273/B</t>
  </si>
  <si>
    <t>1/2 PRF INTERIEUR SABLIERE SEULE</t>
  </si>
  <si>
    <t>7275</t>
  </si>
  <si>
    <t>LAMBREQUIN CARRE</t>
  </si>
  <si>
    <t>7276</t>
  </si>
  <si>
    <t>REHAUSSE CARREE</t>
  </si>
  <si>
    <t>7285</t>
  </si>
  <si>
    <t>CHEVRON POUR REMPLISSAGE DE 85MM</t>
  </si>
  <si>
    <t>7291</t>
  </si>
  <si>
    <t>7293</t>
  </si>
  <si>
    <t>7294</t>
  </si>
  <si>
    <t>SABLIERE VR RENFORCEE 52MM</t>
  </si>
  <si>
    <t>7295</t>
  </si>
  <si>
    <t>7300</t>
  </si>
  <si>
    <t>*LAME SUPERIEURE ET INFERIEURE</t>
  </si>
  <si>
    <t>73001</t>
  </si>
  <si>
    <t>*KIT DE BASE NUMERO 1</t>
  </si>
  <si>
    <t>73002</t>
  </si>
  <si>
    <t>*KIT DE BASE N2</t>
  </si>
  <si>
    <t>73003</t>
  </si>
  <si>
    <t>*KIT COMPLEMENTAIRE TOITURE (TOIT+4,25)</t>
  </si>
  <si>
    <t>73004</t>
  </si>
  <si>
    <t>*KIT PLATINE FIXATION POTEAU</t>
  </si>
  <si>
    <t>73005</t>
  </si>
  <si>
    <t>*MANCHON RACCORD DESCENTE D'EAU</t>
  </si>
  <si>
    <t>73006</t>
  </si>
  <si>
    <t>*KIT RACCORDS ET CACHES</t>
  </si>
  <si>
    <t>73007</t>
  </si>
  <si>
    <t>*EMBOUT DE POTEAU</t>
  </si>
  <si>
    <t>73008</t>
  </si>
  <si>
    <t>*EMBOUT DE GOUTIERE BASSE</t>
  </si>
  <si>
    <t>73009</t>
  </si>
  <si>
    <t>*FIXATION DESCENTE D'EAU</t>
  </si>
  <si>
    <t>7301</t>
  </si>
  <si>
    <t>*TRAVERSE TOITURE</t>
  </si>
  <si>
    <t>73010</t>
  </si>
  <si>
    <t>*CACHE ECROU DE M10</t>
  </si>
  <si>
    <t>73011</t>
  </si>
  <si>
    <t>*KIT VISSERIE POUR TOITURE</t>
  </si>
  <si>
    <t>73012</t>
  </si>
  <si>
    <t>*KIT DE VIS COMPLEMENTAIRE PR TOITURE</t>
  </si>
  <si>
    <t>7302</t>
  </si>
  <si>
    <t>*CHEMIN DE ROULEMENT</t>
  </si>
  <si>
    <t>73020</t>
  </si>
  <si>
    <t>ECLISSE A 90° STRUCTURE PERGOLA</t>
  </si>
  <si>
    <t>73022</t>
  </si>
  <si>
    <t>MANCHON DE LIAISON COUPE DROITE PERGOLA</t>
  </si>
  <si>
    <t>73023</t>
  </si>
  <si>
    <t>CLAMEAU DROIT PERGOLA</t>
  </si>
  <si>
    <t>73024</t>
  </si>
  <si>
    <t>CLAMEAU COIN PERGOLA</t>
  </si>
  <si>
    <t>73025</t>
  </si>
  <si>
    <t>EQUERRE DE FIXATION MURALE</t>
  </si>
  <si>
    <t>73026</t>
  </si>
  <si>
    <t>BIELLETTE PERGOLA</t>
  </si>
  <si>
    <t>7303</t>
  </si>
  <si>
    <t>*POTEAU STRUCTURE</t>
  </si>
  <si>
    <t>7304</t>
  </si>
  <si>
    <t>*MANCHON POUR POTEAU</t>
  </si>
  <si>
    <t>7305</t>
  </si>
  <si>
    <t>*CACHE POTEAU POUR ACCESSOIRE 73006D</t>
  </si>
  <si>
    <t>73050</t>
  </si>
  <si>
    <t>ECLISSE DE GOUTIERE A 90°</t>
  </si>
  <si>
    <t>73051</t>
  </si>
  <si>
    <t>PAIRE D'EMBOUTS DE GOUTTIERE</t>
  </si>
  <si>
    <t>7308</t>
  </si>
  <si>
    <t>*GOUTTIERE BASSE</t>
  </si>
  <si>
    <t>7310</t>
  </si>
  <si>
    <t>POTEAU PERGOLA</t>
  </si>
  <si>
    <t>73101</t>
  </si>
  <si>
    <t>EMBOUT DE LAME MOTEUR</t>
  </si>
  <si>
    <t>73102</t>
  </si>
  <si>
    <t>EMBOUT DE LAME OPPOSE</t>
  </si>
  <si>
    <t>7311</t>
  </si>
  <si>
    <t>LAME PERGOLA 4M70 EN BLANC UNIQUEMENT</t>
  </si>
  <si>
    <t>7311L2</t>
  </si>
  <si>
    <t>LAME PERGOLA 5M70 EN BLANC UNIQUEMENT</t>
  </si>
  <si>
    <t>73110</t>
  </si>
  <si>
    <t>SABOT DE FIXATION PERGOLA DESCENTE EP</t>
  </si>
  <si>
    <t>73111</t>
  </si>
  <si>
    <t>EMBOUT DE POTEAU EN CD</t>
  </si>
  <si>
    <t>7312U</t>
  </si>
  <si>
    <t>*LONGERON LAMES INFERIEURES USINE</t>
  </si>
  <si>
    <t>73120</t>
  </si>
  <si>
    <t>ECLISSES DE STRUCTURE HAUTE</t>
  </si>
  <si>
    <t>73121</t>
  </si>
  <si>
    <t>ECLISSES DE STRUCTURE BASSE</t>
  </si>
  <si>
    <t>73125</t>
  </si>
  <si>
    <t>KIT D'ENTRAINEMENT PERGOLA</t>
  </si>
  <si>
    <t>73126</t>
  </si>
  <si>
    <t>LIAISON TRINGLERIE</t>
  </si>
  <si>
    <t>7313U</t>
  </si>
  <si>
    <t>*LONGERON LAMES SUPERIEURES USINE</t>
  </si>
  <si>
    <t>73130</t>
  </si>
  <si>
    <t>VERIN C150MM</t>
  </si>
  <si>
    <t>73131</t>
  </si>
  <si>
    <t>CENTRALE PERGOLA 1S 80W 3CPT</t>
  </si>
  <si>
    <t>73132</t>
  </si>
  <si>
    <t>ANEMOMETRE</t>
  </si>
  <si>
    <t>73133</t>
  </si>
  <si>
    <t>CAPTEUR PLUIE</t>
  </si>
  <si>
    <t>73134</t>
  </si>
  <si>
    <t>CAPTEUR TEMPERATURE</t>
  </si>
  <si>
    <t>73135</t>
  </si>
  <si>
    <t>KIT CDE PERGOLA CAPTEUR PLUIE VENT NEIGE</t>
  </si>
  <si>
    <t>73136</t>
  </si>
  <si>
    <t>EMETTEUR 42 CANAUX PERGOLA</t>
  </si>
  <si>
    <t>7314</t>
  </si>
  <si>
    <t>GOUTTIERE HAUTE LG 6M</t>
  </si>
  <si>
    <t>73140</t>
  </si>
  <si>
    <t>KIT ECLAIRAGE BASE 6 SPOTS</t>
  </si>
  <si>
    <t>73141</t>
  </si>
  <si>
    <t>PACK CONNECTIQUES 3 LAMES</t>
  </si>
  <si>
    <t>73142</t>
  </si>
  <si>
    <t>KIT AUDIO BLUETOOTH PERGOLA</t>
  </si>
  <si>
    <t>73143</t>
  </si>
  <si>
    <t>PACK RUBANS LED 14M</t>
  </si>
  <si>
    <t>73144</t>
  </si>
  <si>
    <t>SPOT LED DIAM 47 BLANC CHAUD</t>
  </si>
  <si>
    <t>73145</t>
  </si>
  <si>
    <t>RUBAN LED RGB 7M IP65</t>
  </si>
  <si>
    <t>73146</t>
  </si>
  <si>
    <t>RECEPTEUR + ALIM 60W MONOCHROME</t>
  </si>
  <si>
    <t>73147</t>
  </si>
  <si>
    <t>RECEPTEUR + ALIM 240W RUBAN RGB</t>
  </si>
  <si>
    <t>7315</t>
  </si>
  <si>
    <t>GOUTTIERE LATERALE LG 6M</t>
  </si>
  <si>
    <t>73150</t>
  </si>
  <si>
    <t>CABLE AXE LAME</t>
  </si>
  <si>
    <t>73151</t>
  </si>
  <si>
    <t>ADAPTATEUR POUR CABLE AXE LAME</t>
  </si>
  <si>
    <t>73152</t>
  </si>
  <si>
    <t>BOUCHON DE TERMINAISON MALE 2 POLES</t>
  </si>
  <si>
    <t>73153</t>
  </si>
  <si>
    <t>CABLE Y 160+20+20CM 2 POLES M-F-F</t>
  </si>
  <si>
    <t>73154</t>
  </si>
  <si>
    <t>CABLE DE LIAISON 1M 4 POLES M-F</t>
  </si>
  <si>
    <t>73155</t>
  </si>
  <si>
    <t>CABLE DE LIAISON 5M 4 POLES M-F</t>
  </si>
  <si>
    <t>73160</t>
  </si>
  <si>
    <t>CHAUFFAGE IR PERGOLA 1800W</t>
  </si>
  <si>
    <t>7320</t>
  </si>
  <si>
    <t>STRUCTURE PERGOLA</t>
  </si>
  <si>
    <t>73201</t>
  </si>
  <si>
    <t>KIT AXES LAME PERGOLA</t>
  </si>
  <si>
    <t>73202</t>
  </si>
  <si>
    <t>PALIER D'AXE DE LAME DE PERGOLA</t>
  </si>
  <si>
    <t>73203</t>
  </si>
  <si>
    <t>CREPINE DIAM50</t>
  </si>
  <si>
    <t>73204</t>
  </si>
  <si>
    <t>PALIER 20MM</t>
  </si>
  <si>
    <t>7321/A</t>
  </si>
  <si>
    <t>SUPPORT LAMES PERGOLA USINE</t>
  </si>
  <si>
    <t>73210</t>
  </si>
  <si>
    <t>SABOT DE FIXATION PERGOLA</t>
  </si>
  <si>
    <t>7322</t>
  </si>
  <si>
    <t>MAINTIENT LAMES PERGOLA</t>
  </si>
  <si>
    <t>A1000</t>
  </si>
  <si>
    <t>POIGNEE RUSTIQUE SUR BOITIER FER PATINÉ</t>
  </si>
  <si>
    <t>780358</t>
  </si>
  <si>
    <t>7340</t>
  </si>
  <si>
    <t>CAPOT DE POTEAU DE PERGOLA</t>
  </si>
  <si>
    <t>7350</t>
  </si>
  <si>
    <t>GOUTTIERE POUR PERGOLA</t>
  </si>
  <si>
    <t>7408</t>
  </si>
  <si>
    <t>JOINT D'APPUI PR PROFIL &amp; PR PARECLOSE</t>
  </si>
  <si>
    <t>77001</t>
  </si>
  <si>
    <t>EMBOUT DE GOUTTIERE 7723 + 7206</t>
  </si>
  <si>
    <t>77002</t>
  </si>
  <si>
    <t>EMBOUT DE GOUTTIERE 7723 + 7261</t>
  </si>
  <si>
    <t>77003</t>
  </si>
  <si>
    <t>EMBOUT DE GOUTTIERE 7723 + 7276</t>
  </si>
  <si>
    <t>77004</t>
  </si>
  <si>
    <t>EMBOUT DE GOUTTIERE 7723 SEULE</t>
  </si>
  <si>
    <t>77013</t>
  </si>
  <si>
    <t>*EMBOUT DE GOUTTIERE 7713 SEULE**77004**</t>
  </si>
  <si>
    <t>77021</t>
  </si>
  <si>
    <t>SABOT DE FIXATION POTEAU 7721</t>
  </si>
  <si>
    <t>77025</t>
  </si>
  <si>
    <t>SABOT DE FIXATION POTEAU 7725</t>
  </si>
  <si>
    <t>77026</t>
  </si>
  <si>
    <t>SABOT DE FIXATION POTEAU 7726 D + G</t>
  </si>
  <si>
    <t>77028</t>
  </si>
  <si>
    <t>SABOT DE FIXATION POTEAU 7728</t>
  </si>
  <si>
    <t>77031</t>
  </si>
  <si>
    <t>VIS DE POSE ACIER TRAITE TC 6X80</t>
  </si>
  <si>
    <t>77123</t>
  </si>
  <si>
    <t>PATTE DE FIXATION HAUTE POTEAU SUR 7723</t>
  </si>
  <si>
    <t>7713</t>
  </si>
  <si>
    <t>*SABLIERE **REMPLACEE PAR 7723**</t>
  </si>
  <si>
    <t>77164</t>
  </si>
  <si>
    <t>PATTE DE FIXATION HAUTE POTEAU SUR 7764</t>
  </si>
  <si>
    <t>77175</t>
  </si>
  <si>
    <t>PATTE FIX HAUTE POTEAU ART &amp; LAMBREQUIN</t>
  </si>
  <si>
    <t>7720</t>
  </si>
  <si>
    <t>7720/A</t>
  </si>
  <si>
    <t>1/2 POTEAU EXTERIEUR POUR 7720</t>
  </si>
  <si>
    <t>7720/B</t>
  </si>
  <si>
    <t>1/2 POTEAU INTERIEUR POUR 7720</t>
  </si>
  <si>
    <t>77206</t>
  </si>
  <si>
    <t>*EMBOUT GOUTTIERE 7713+REHAUSSE 7206</t>
  </si>
  <si>
    <t>7721</t>
  </si>
  <si>
    <t>7721/A</t>
  </si>
  <si>
    <t>1/2 POTEAU EXT D'ANGLE VARIABLE MALE</t>
  </si>
  <si>
    <t>7721/B</t>
  </si>
  <si>
    <t>1/2 POTEAU INT D'ANGLE VARIABLE MALE</t>
  </si>
  <si>
    <t>7723</t>
  </si>
  <si>
    <t>GOUTTIERE POUR DORMANT DE 70MM</t>
  </si>
  <si>
    <t>7723/A</t>
  </si>
  <si>
    <t>*1/2 CHENEAU (MODIF EN COURS **7723/C**)</t>
  </si>
  <si>
    <t>7723/B</t>
  </si>
  <si>
    <t>1/2 SABLIERE</t>
  </si>
  <si>
    <t>7723/C</t>
  </si>
  <si>
    <t>1/2 CHENEAU</t>
  </si>
  <si>
    <t>7725</t>
  </si>
  <si>
    <t>POTEAU D'ANGLE A 135°</t>
  </si>
  <si>
    <t>7725/A</t>
  </si>
  <si>
    <t>1/2 POTEAU EXT A 135°</t>
  </si>
  <si>
    <t>7725/B</t>
  </si>
  <si>
    <t>1/2 POTEAU INT A 135°</t>
  </si>
  <si>
    <t>7726</t>
  </si>
  <si>
    <t>7726/A</t>
  </si>
  <si>
    <t>1/2 POTEAU EXT RECTANGULAIRE</t>
  </si>
  <si>
    <t>7726/B</t>
  </si>
  <si>
    <t>1/2 POTEAU INT RECTANGULAIRE</t>
  </si>
  <si>
    <t>77261</t>
  </si>
  <si>
    <t>*EMBOUT DE GOUTTIERE 7723+REHAUSSE 7261</t>
  </si>
  <si>
    <t>77276</t>
  </si>
  <si>
    <t>*EMBOUT DE GOUTTIERE 7764+REHAUSSE 7261</t>
  </si>
  <si>
    <t>7728</t>
  </si>
  <si>
    <t>7728/A</t>
  </si>
  <si>
    <t>1/2 LIAISON EXT</t>
  </si>
  <si>
    <t>7728/B</t>
  </si>
  <si>
    <t>1/2 LIAISON INT</t>
  </si>
  <si>
    <t>7728/C</t>
  </si>
  <si>
    <t>7731</t>
  </si>
  <si>
    <t>7731/A</t>
  </si>
  <si>
    <t>1/2 POTEAU CARRE EXT</t>
  </si>
  <si>
    <t>7731/B</t>
  </si>
  <si>
    <t>1/2 POTEAU CARRE INT</t>
  </si>
  <si>
    <t>77311</t>
  </si>
  <si>
    <t>RACCORD DROIT GOUTTIERE 7723</t>
  </si>
  <si>
    <t>77321</t>
  </si>
  <si>
    <t>RACCORD A 90° GOUTTIERE 7723</t>
  </si>
  <si>
    <t>77323</t>
  </si>
  <si>
    <t>RACCORD A 135° GOUTTIERE 7723</t>
  </si>
  <si>
    <t>77357</t>
  </si>
  <si>
    <t>EMBOUT DE RIVE 7757</t>
  </si>
  <si>
    <t>77506</t>
  </si>
  <si>
    <t>JOINT ROND DIAMETRE 4</t>
  </si>
  <si>
    <t>7752</t>
  </si>
  <si>
    <t>PROFIL DE LIAISON 52/70MM</t>
  </si>
  <si>
    <t>7752/A</t>
  </si>
  <si>
    <t>1/2 PROFIL INT DE LIAISON 52/70MM</t>
  </si>
  <si>
    <t>7752/B</t>
  </si>
  <si>
    <t>1/2 PROFIL EXT DE LIAISON 52/70MM</t>
  </si>
  <si>
    <t>7753</t>
  </si>
  <si>
    <t>PROFIL DE LIAISON 52/70MM RENFORCE</t>
  </si>
  <si>
    <t>7753/A</t>
  </si>
  <si>
    <t>1/2 PROFIL INT LIAISON 52/70MM RENFORCE</t>
  </si>
  <si>
    <t>7757</t>
  </si>
  <si>
    <t>PROFIL DE RIVE POUR DORMANT DE 70</t>
  </si>
  <si>
    <t>7757/A</t>
  </si>
  <si>
    <t>1/2 PROFIL EXTERIEUR RIVE DORMANT 70MM</t>
  </si>
  <si>
    <t>7757/B</t>
  </si>
  <si>
    <t>1/2 PROFIL INTERIEUR RIVE DORMANT 70MM</t>
  </si>
  <si>
    <t>7758</t>
  </si>
  <si>
    <t>RIVE TOITURE TUBULAIRE DORMANT 70</t>
  </si>
  <si>
    <t>7760</t>
  </si>
  <si>
    <t>7760/A</t>
  </si>
  <si>
    <t>1/2 PROFIL EXT DE LIAISON DE 100</t>
  </si>
  <si>
    <t>7760/B</t>
  </si>
  <si>
    <t>1/2 PROFIL INT DE LIAISON DE 100</t>
  </si>
  <si>
    <t>7762</t>
  </si>
  <si>
    <t>PROFIL DE LIAISON DE 50</t>
  </si>
  <si>
    <t>7764</t>
  </si>
  <si>
    <t>SABLIERE VERANDA VOLET ROULANT DOR 70</t>
  </si>
  <si>
    <t>7764/A</t>
  </si>
  <si>
    <t>1/2 PROFIL EXT SABLIERE VERANDA VR 70</t>
  </si>
  <si>
    <t>7764/B</t>
  </si>
  <si>
    <t>1/2 PROFIL INT SABLIERE VERANDA VR 70</t>
  </si>
  <si>
    <t>7774</t>
  </si>
  <si>
    <t>RETOMBEE PERIFERIQ.TOITURE AUTOPORTANTE</t>
  </si>
  <si>
    <t>77761</t>
  </si>
  <si>
    <t>EMBOUT DE GOUTTIERE 7764 + REHAUSSE 7261</t>
  </si>
  <si>
    <t>77776</t>
  </si>
  <si>
    <t>EMBOUT DE GOUTTIERE 7764 + REHAUSSE 7276</t>
  </si>
  <si>
    <t>7782</t>
  </si>
  <si>
    <t>7782   FOURNI :</t>
  </si>
  <si>
    <t>7782/A</t>
  </si>
  <si>
    <t>1/2 PROFIL LIAISON SIMPLE</t>
  </si>
  <si>
    <t>7942</t>
  </si>
  <si>
    <t>GACHE EVOLUTION ++</t>
  </si>
  <si>
    <t>80019</t>
  </si>
  <si>
    <t>EMBOUT DE BAVETTES</t>
  </si>
  <si>
    <t>70019</t>
  </si>
  <si>
    <t>80020</t>
  </si>
  <si>
    <t>PAIRE DE JOUES POUR BAVETTES</t>
  </si>
  <si>
    <t>8004</t>
  </si>
  <si>
    <t>BAVETTE DE 50 MM</t>
  </si>
  <si>
    <t>8006</t>
  </si>
  <si>
    <t>BAVETTE DE 30 MM</t>
  </si>
  <si>
    <t>8010</t>
  </si>
  <si>
    <t>*BAVETTE DE 90 MM               SOGEDIAL</t>
  </si>
  <si>
    <t>8012</t>
  </si>
  <si>
    <t>*TAPEE RAPPORTEE ISOLATION 120 MM --&gt;EP</t>
  </si>
  <si>
    <t>8014</t>
  </si>
  <si>
    <t>TAPEE RAPPORTEE ISOLATION 140 MM (PREF.)</t>
  </si>
  <si>
    <t>8016</t>
  </si>
  <si>
    <t>*TAPEE RAPPORTEE ISOLATION 160 MM --&gt;EP</t>
  </si>
  <si>
    <t>8017</t>
  </si>
  <si>
    <t>8018</t>
  </si>
  <si>
    <t>BAVETTE DE 75 MM</t>
  </si>
  <si>
    <t>8019</t>
  </si>
  <si>
    <t>BAVETTE DE 130 MM</t>
  </si>
  <si>
    <t>8020</t>
  </si>
  <si>
    <t>BAVETTE DE 190 MM</t>
  </si>
  <si>
    <t>8021</t>
  </si>
  <si>
    <t>REHAUSSE POUR COULISSE VOLET ROULANT</t>
  </si>
  <si>
    <t>8022</t>
  </si>
  <si>
    <t>TAPEE ISOLATION 120/140</t>
  </si>
  <si>
    <t>8024</t>
  </si>
  <si>
    <t>TAPEE ISOLATION 140/160</t>
  </si>
  <si>
    <t>8026</t>
  </si>
  <si>
    <t>TAPEE ISOLATION 160/180</t>
  </si>
  <si>
    <t>TAPEE ISOLATION DE 160 MM DUOTHERM</t>
  </si>
  <si>
    <t>8027</t>
  </si>
  <si>
    <t>BAVETTE TUBULAIRE DORMANTS -CI-</t>
  </si>
  <si>
    <t>8028</t>
  </si>
  <si>
    <t>TAPEE ISOLATION 180/200</t>
  </si>
  <si>
    <t>8029</t>
  </si>
  <si>
    <t>TAPEE POUR ISOLATION DE 100MM</t>
  </si>
  <si>
    <t>8031</t>
  </si>
  <si>
    <t>PATTE DE FIXATION POUR 801-803-805-807*</t>
  </si>
  <si>
    <t>EQ90/2 100X65R</t>
  </si>
  <si>
    <t>PATTE EQUERRE 90° RENFORCEE DE 100 X 65</t>
  </si>
  <si>
    <t>S12L10065L40</t>
  </si>
  <si>
    <t>PATTE COUL. DORMANT 52 MM POSE APPLIQUE</t>
  </si>
  <si>
    <t>8031/A</t>
  </si>
  <si>
    <t>PATTE ACIER POUR 8031</t>
  </si>
  <si>
    <t>EQUERRE FIXATION ACIER BICHROMATE 55 X 70</t>
  </si>
  <si>
    <t>8031TIB</t>
  </si>
  <si>
    <t>EQUERRE GALVA 100 X 35 X 2,5 LARG.30MM</t>
  </si>
  <si>
    <t>8032</t>
  </si>
  <si>
    <t>PATTE DE FIXATION POUR 815</t>
  </si>
  <si>
    <t>8032/A</t>
  </si>
  <si>
    <t>PATTE ACIER POUR POSE APPLIQUE DORM.40MM</t>
  </si>
  <si>
    <t>EQ90/2 100X35R</t>
  </si>
  <si>
    <t>PATTE EQUERRE 90° RENFORCEE DE 100 X 35</t>
  </si>
  <si>
    <t>S12L10035L40</t>
  </si>
  <si>
    <t>PATTE FRAPPE DORMANT 52 MM POSE APPLIQUE (5128)</t>
  </si>
  <si>
    <t>PATTE FRAPPE DORMANT 52 MM POSE APPLIQUE</t>
  </si>
  <si>
    <t>PATTE ACIER 308032 POUR 8032</t>
  </si>
  <si>
    <t>PATTE AC.70X50</t>
  </si>
  <si>
    <t>REF: S12.C.(C).10.10.70.50.TG.L40.12/10</t>
  </si>
  <si>
    <t>8033</t>
  </si>
  <si>
    <t>PATTE DE SCELLEMENT</t>
  </si>
  <si>
    <t>8033/A</t>
  </si>
  <si>
    <t>PATTE ACIER POUR 8033</t>
  </si>
  <si>
    <t>PATTE A SCELLEMENT ACIER GALVA</t>
  </si>
  <si>
    <t>8034</t>
  </si>
  <si>
    <t>PATTE DE FIXATION POUR 806</t>
  </si>
  <si>
    <t>8034/A</t>
  </si>
  <si>
    <t>PATTE ACIER 308034 POUR 8034</t>
  </si>
  <si>
    <t>8035</t>
  </si>
  <si>
    <t>CONTRE CALE ACIER POUR 8031/8034</t>
  </si>
  <si>
    <t>80350</t>
  </si>
  <si>
    <t>8036</t>
  </si>
  <si>
    <t>EQUERRE DE FIXATION TAPEE PRECADRE</t>
  </si>
  <si>
    <t>8037</t>
  </si>
  <si>
    <t>PATTE FIX.A GOUSSET S/TAPEE&amp;PRECADR*8060</t>
  </si>
  <si>
    <t>8037/A</t>
  </si>
  <si>
    <t>PATTE A GOUSSET  *REMPL PAR 8060/A*</t>
  </si>
  <si>
    <t>8038</t>
  </si>
  <si>
    <t>PATTE DE FIXATION A CLIPPER</t>
  </si>
  <si>
    <t>INS284</t>
  </si>
  <si>
    <t>INSERT BASE DE 28/31 MM</t>
  </si>
  <si>
    <t>CP14GGE2920SB</t>
  </si>
  <si>
    <t>CLAMEAU POUR DUOTHERM (BTE DE 1000)</t>
  </si>
  <si>
    <t>8039</t>
  </si>
  <si>
    <t>CLAMEAU GOUJON ECROU 6MM / DUOTHERM</t>
  </si>
  <si>
    <t>8039/AV</t>
  </si>
  <si>
    <t>CLAMEAU POUR DUOTHERM (COND DE 5000 PCES)</t>
  </si>
  <si>
    <t>VISSER0196</t>
  </si>
  <si>
    <t>ECROU M6 A EMB. CRANT. D14MM-ZN</t>
  </si>
  <si>
    <t>8040</t>
  </si>
  <si>
    <t>PATTE DE FIXATION A GOUSSET SUR CHASSIS</t>
  </si>
  <si>
    <t>8041</t>
  </si>
  <si>
    <t>PATTE PR ISOLATION 100MM SERIES FROIDES</t>
  </si>
  <si>
    <t>EQ45/2 92X97R</t>
  </si>
  <si>
    <t>EQ 45/2 SERIE 60  92X97R                    60% CONSO TAPEES</t>
  </si>
  <si>
    <t>8041/A</t>
  </si>
  <si>
    <t>PATTE DE FIXATION ISOL.100MM</t>
  </si>
  <si>
    <t>8042</t>
  </si>
  <si>
    <t>PATTE POUR ISOLATION DE 100MM (DUOTHERM)</t>
  </si>
  <si>
    <t>8043</t>
  </si>
  <si>
    <t>PATTE PR ISOLATION 120MM SERIES FROIDES</t>
  </si>
  <si>
    <t>506075</t>
  </si>
  <si>
    <t>EQ 45/2 SERIE 60  92X117R                   12% CONSO TAPEES</t>
  </si>
  <si>
    <t>8043/A</t>
  </si>
  <si>
    <t>PATTE DE FIXATION PR ISOLATION DE 120 MM</t>
  </si>
  <si>
    <t>8044</t>
  </si>
  <si>
    <t>PATTE PR ISOLATION 140 SERIE 3000 CD</t>
  </si>
  <si>
    <t>8045</t>
  </si>
  <si>
    <t>PATTE PR ISOLATION 140MM SERIES FROIDES</t>
  </si>
  <si>
    <t>506095</t>
  </si>
  <si>
    <t>EQ 45/2 SERIE 60  92X137R                   22% CONSO TAPEES</t>
  </si>
  <si>
    <t>8045/A</t>
  </si>
  <si>
    <t>PATTE PR ISOLATION DE 140 MM 3000 + 5000</t>
  </si>
  <si>
    <t>8046</t>
  </si>
  <si>
    <t>PATTE PR ISOLATION 160 SERIES 3000 CD</t>
  </si>
  <si>
    <t>8047</t>
  </si>
  <si>
    <t>PATTE PR ISOLATION 160MM SERIES FROIDE</t>
  </si>
  <si>
    <t>5060115</t>
  </si>
  <si>
    <t>EQ 45/2 SERIE 60  92X157R                   6% CONSO TAPEES</t>
  </si>
  <si>
    <t>8047/A</t>
  </si>
  <si>
    <t>PATTE PR ISOL.DE 160 POUR 3000 + 5000</t>
  </si>
  <si>
    <t>8048</t>
  </si>
  <si>
    <t>PATTE PR ISOLATION 160MM SERIES DUOTHERM</t>
  </si>
  <si>
    <t>INS16</t>
  </si>
  <si>
    <t>INSERT BASE DE 16 MM</t>
  </si>
  <si>
    <t>CPLGE201525/10</t>
  </si>
  <si>
    <t>CLAMEAU POUR PETITE GORGE (SERIE FROIDE)</t>
  </si>
  <si>
    <t>8049</t>
  </si>
  <si>
    <t>INSERT BASE 15 MM 2600 4000 450  5500</t>
  </si>
  <si>
    <t>8049R</t>
  </si>
  <si>
    <t>INSERT INOX BASE 15MM POUR GC 5500</t>
  </si>
  <si>
    <t>8050/A</t>
  </si>
  <si>
    <t>PATTE DE FIXATION 71X68 (ISOL.100MM)</t>
  </si>
  <si>
    <t>80501</t>
  </si>
  <si>
    <t>EXCLUSIF GNP - JOINT PROFIL 8100</t>
  </si>
  <si>
    <t>8051</t>
  </si>
  <si>
    <t>PATTE FIXATION ISOL 100MM SERIE FROIDE</t>
  </si>
  <si>
    <t>506155</t>
  </si>
  <si>
    <t>EQ 45/2R 50X61X55                           REMPLACE 8041/A</t>
  </si>
  <si>
    <t>PATTE POUR ISO DE 100 MM</t>
  </si>
  <si>
    <t>S12703011090L40</t>
  </si>
  <si>
    <t>PATTE PR ISO 120 PREF/ISO 100 BAT (X 250)</t>
  </si>
  <si>
    <t>8051/A</t>
  </si>
  <si>
    <t>PATTE FIXATION ISOLATION 100MM</t>
  </si>
  <si>
    <t>PATTE FIXATION ISOL.100 3000 ET 5000</t>
  </si>
  <si>
    <t>PATTE PR ISO 120 PREF/ISO 100 BAT (VRAC)</t>
  </si>
  <si>
    <t>8052</t>
  </si>
  <si>
    <t>PATTE FIXATION ISOL 120 3000 CD</t>
  </si>
  <si>
    <t>8053</t>
  </si>
  <si>
    <t>PATTE FIXATION ISOL 120MM SERIE FROIDE</t>
  </si>
  <si>
    <t>508955</t>
  </si>
  <si>
    <t>EQ 45/2R 50X89X55                           REMPLACE 8043/A</t>
  </si>
  <si>
    <t>S12.0499</t>
  </si>
  <si>
    <t>PATTE ISO 120 (50/60/90/117)</t>
  </si>
  <si>
    <t>8053/A</t>
  </si>
  <si>
    <t>PATTE ISO 120</t>
  </si>
  <si>
    <t>PATTE ISOLATION DE 120MM AVEC 3370</t>
  </si>
  <si>
    <t>8054</t>
  </si>
  <si>
    <t>PATTE FIXATION ISOL 120MM SERIE DUOTHERM</t>
  </si>
  <si>
    <t>8055</t>
  </si>
  <si>
    <t>PATTE FIXTION ISOL 140MM SERIE FROIDE</t>
  </si>
  <si>
    <t>5011755</t>
  </si>
  <si>
    <t>EQ 45/2R 50X117X55                          REMPLACE 8045/A</t>
  </si>
  <si>
    <t>S127090110130L4</t>
  </si>
  <si>
    <t>PATTE PR ISO 160 PREF/ISO 140 BAT (X 250)</t>
  </si>
  <si>
    <t>8055/A</t>
  </si>
  <si>
    <t>PATTE ISOLATION DE 140 AVEC 3370</t>
  </si>
  <si>
    <t>8056</t>
  </si>
  <si>
    <t>PATTE FIXATION ISOL 140MM SERIE DUOTHERM</t>
  </si>
  <si>
    <t>8057</t>
  </si>
  <si>
    <t>PATTE FIXATION ISOL 160MM SERIE FROIDE</t>
  </si>
  <si>
    <t>5014555</t>
  </si>
  <si>
    <t>EQ 45/2R 50X145X55                          REMPLACE 8047/A</t>
  </si>
  <si>
    <t>S12128107170150</t>
  </si>
  <si>
    <t>PATTE PR ISO 160 BAT OU D.52 DUOTH (X 250)</t>
  </si>
  <si>
    <t>8057/A</t>
  </si>
  <si>
    <t>PATTE ISOLATION DE 160 AVEC 3370</t>
  </si>
  <si>
    <t>PATTE ISOLATION 160 AVEC 3370</t>
  </si>
  <si>
    <t>8058</t>
  </si>
  <si>
    <t>PATTE FIXATION ISOL 160MM SERIE DUOTHERM</t>
  </si>
  <si>
    <t>8059</t>
  </si>
  <si>
    <t>CLAMEAU POUR CANNELURE DE 19MM (PR 4551)</t>
  </si>
  <si>
    <t>PATTE ISOLATION 100MM DUOTHERM</t>
  </si>
  <si>
    <t>504050</t>
  </si>
  <si>
    <t>PATTE ISOLATION 100 MM                      REMPL 8038/A</t>
  </si>
  <si>
    <t>S1232327070L40</t>
  </si>
  <si>
    <t>PATTE PR ISO 100 PREFERENCE (X 250)</t>
  </si>
  <si>
    <t>8060/A</t>
  </si>
  <si>
    <t>PATTE POUR ISOLATION DE 100MM</t>
  </si>
  <si>
    <t>PATTE PR ISO 100 PREFERENCE (EN VRAC)</t>
  </si>
  <si>
    <t>PR138</t>
  </si>
  <si>
    <t>PATTE A GOUSSET 98X138</t>
  </si>
  <si>
    <t>8065/A</t>
  </si>
  <si>
    <t>PATTE A GOUSSET   98X138</t>
  </si>
  <si>
    <t>PR158</t>
  </si>
  <si>
    <t>PATTE A GOUSSET 98X158</t>
  </si>
  <si>
    <t>8066/A</t>
  </si>
  <si>
    <t>INS191</t>
  </si>
  <si>
    <t>CLAMEAU 17X2</t>
  </si>
  <si>
    <t>8067</t>
  </si>
  <si>
    <t>CLAMEAU  19X2</t>
  </si>
  <si>
    <t>INS316</t>
  </si>
  <si>
    <t>CLAMEAU 31X2,5</t>
  </si>
  <si>
    <t>8068</t>
  </si>
  <si>
    <t>CLAMEAU  31X2,5</t>
  </si>
  <si>
    <t>CTH0001</t>
  </si>
  <si>
    <t>CALE ISOLANTE 50X42X2,5</t>
  </si>
  <si>
    <t>8069</t>
  </si>
  <si>
    <t>CALE ISOLANTE  50X42X2,5</t>
  </si>
  <si>
    <t>807</t>
  </si>
  <si>
    <t>PRECADRE DE 100</t>
  </si>
  <si>
    <t>8070</t>
  </si>
  <si>
    <t>CALE ISOLANTE  60X50X2,5</t>
  </si>
  <si>
    <t>80700</t>
  </si>
  <si>
    <t>PAIRE BOUCHON EMBOUT PIECE D'APPUI</t>
  </si>
  <si>
    <t>8071</t>
  </si>
  <si>
    <t>CALE ISOLANTE  80X50X5</t>
  </si>
  <si>
    <t>S40R7098</t>
  </si>
  <si>
    <t>PATTE RENFORCÉE 70X98</t>
  </si>
  <si>
    <t>8071/A</t>
  </si>
  <si>
    <t>PATTE RENFORCEE  70X98</t>
  </si>
  <si>
    <t>S40R70113</t>
  </si>
  <si>
    <t>PATTE RENFORCÉE 70X113</t>
  </si>
  <si>
    <t>8072/A</t>
  </si>
  <si>
    <t>PATTE RENFORCEE  70X113</t>
  </si>
  <si>
    <t>S40R70133</t>
  </si>
  <si>
    <t>PATTE RENFORCÉE 70 X 133</t>
  </si>
  <si>
    <t>8073/A</t>
  </si>
  <si>
    <t>PATTE RENFORCEE  70X133</t>
  </si>
  <si>
    <t>S40R70153</t>
  </si>
  <si>
    <t>PATTE RENFORCÉE   70X153</t>
  </si>
  <si>
    <t>8074/A</t>
  </si>
  <si>
    <t>PATTE RENFORCEE   70X153</t>
  </si>
  <si>
    <t>8075</t>
  </si>
  <si>
    <t>CLAMEAU POUR GORGE DE 14MM</t>
  </si>
  <si>
    <t>8076</t>
  </si>
  <si>
    <t>CLAMEAU 20X31,7X2 GORGE 31,4MM</t>
  </si>
  <si>
    <t>8080</t>
  </si>
  <si>
    <t>PATTE DE FIX DOUBLAGE 180MM AVEC CLAMEAU</t>
  </si>
  <si>
    <t>S40R70173</t>
  </si>
  <si>
    <t>PATTE DE FIXATION DOUBLAGE DE 180MM</t>
  </si>
  <si>
    <t>8080/A</t>
  </si>
  <si>
    <t>8082</t>
  </si>
  <si>
    <t>PATTE DE FIX DOUBLAGE 200MM AVEC CLAMEAU</t>
  </si>
  <si>
    <t>S40R70193</t>
  </si>
  <si>
    <t>PATTE DE FIXATION DOUBLAGE DE 200MM</t>
  </si>
  <si>
    <t>8082/A</t>
  </si>
  <si>
    <t>8099</t>
  </si>
  <si>
    <t>TUBE RECTANGULAIRE 200 X 18 MM</t>
  </si>
  <si>
    <t>810</t>
  </si>
  <si>
    <t>TAPEE POUR ISOLATION DE 100 MM</t>
  </si>
  <si>
    <t>P36779</t>
  </si>
  <si>
    <t>8100</t>
  </si>
  <si>
    <t>EXCLUSIF GNP-CADRE PORTE INFILTROMETRIE</t>
  </si>
  <si>
    <t>8103</t>
  </si>
  <si>
    <t>TAPEE TUBULAIRE 27 MM</t>
  </si>
  <si>
    <t>8104</t>
  </si>
  <si>
    <t>TAPEE TUBULAIRE 47 MM</t>
  </si>
  <si>
    <t>8105</t>
  </si>
  <si>
    <t>TAPEE TUBULAIRE 67 MM</t>
  </si>
  <si>
    <t>8106</t>
  </si>
  <si>
    <t>TAPEE TUBULAIRE 87 MM</t>
  </si>
  <si>
    <t>811</t>
  </si>
  <si>
    <t>TAPEE 4 COTES POUR ISOLATION DE 100 MM</t>
  </si>
  <si>
    <t>812</t>
  </si>
  <si>
    <t>TAPEE POUR ISOLATION 120 MM</t>
  </si>
  <si>
    <t>8140</t>
  </si>
  <si>
    <t>PATTE ISO 140 EN ACIER GALVA 30/10 EME</t>
  </si>
  <si>
    <t>8160</t>
  </si>
  <si>
    <t>PARCLOSE RENOVATION COUVRE JOINT 60 MM</t>
  </si>
  <si>
    <t>PATTE ISO 160 EN ACIER GALVA 30/10 EME</t>
  </si>
  <si>
    <t>8170</t>
  </si>
  <si>
    <t>PIECE D'APPUI POUR DORMANT 70MM</t>
  </si>
  <si>
    <t>8170/A</t>
  </si>
  <si>
    <t>1/2 PIECE EXT APPUI POUR DORMANT 70MM</t>
  </si>
  <si>
    <t>8170/B</t>
  </si>
  <si>
    <t>1/2 PIECE INT APPUI POUR DORMANT 70MM</t>
  </si>
  <si>
    <t>8171</t>
  </si>
  <si>
    <t>BAVETTE DE 70 (120/140)</t>
  </si>
  <si>
    <t>8171/A</t>
  </si>
  <si>
    <t>1/2 PROFIL EXT BAVETTE DE 70 (120/140)</t>
  </si>
  <si>
    <t>8180</t>
  </si>
  <si>
    <t>PARCLOSE RENOVATION COUVRE JOINT 80 MM</t>
  </si>
  <si>
    <t>819</t>
  </si>
  <si>
    <t>TUBE CARRE 40 X 40 A CANNELURE</t>
  </si>
  <si>
    <t>P85333</t>
  </si>
  <si>
    <t>820</t>
  </si>
  <si>
    <t>82006</t>
  </si>
  <si>
    <t>RESSORT COMPRESSION FIL 0,8 ACIER</t>
  </si>
  <si>
    <t>82007</t>
  </si>
  <si>
    <t>VIS INOX TC HC M5X40X18</t>
  </si>
  <si>
    <t>82008</t>
  </si>
  <si>
    <t>ENTRETOISE POUR 45390</t>
  </si>
  <si>
    <t>82009</t>
  </si>
  <si>
    <t>TIGE FILETEE M6X130MM</t>
  </si>
  <si>
    <t>82010</t>
  </si>
  <si>
    <t>TIGE FILETEE M6X65MM</t>
  </si>
  <si>
    <t>82011</t>
  </si>
  <si>
    <t>VIS INOX TF HC M6X12</t>
  </si>
  <si>
    <t>82012</t>
  </si>
  <si>
    <t>VIS INOX TF HC M8X25</t>
  </si>
  <si>
    <t>82013</t>
  </si>
  <si>
    <t>VIS SPECIALE M8 F068L</t>
  </si>
  <si>
    <t>82014</t>
  </si>
  <si>
    <t>VIS SPECIALE M8 F068</t>
  </si>
  <si>
    <t>82015</t>
  </si>
  <si>
    <t>TIGE FILETEE M6X170MM</t>
  </si>
  <si>
    <t>82016</t>
  </si>
  <si>
    <t>VIS INOX T7X16  TC SR2</t>
  </si>
  <si>
    <t>82017</t>
  </si>
  <si>
    <t>VIS INOX 4,2X16 TC CRU</t>
  </si>
  <si>
    <t>82018</t>
  </si>
  <si>
    <t>VIS TOLE 3,9X13 TCL FIXATION GALET 88302</t>
  </si>
  <si>
    <t>82019</t>
  </si>
  <si>
    <t>VIS TOLE 3,5X10 TFB FIXATION GACHE 88305</t>
  </si>
  <si>
    <t>82020</t>
  </si>
  <si>
    <t>VIS SPECIALE POUR FIXATION SERREUR</t>
  </si>
  <si>
    <t>82021</t>
  </si>
  <si>
    <t>VIS TOLE INOX 4,2X13 BOUT PLAT CRUCIFORM</t>
  </si>
  <si>
    <t>82022</t>
  </si>
  <si>
    <t>ECROU HM M5</t>
  </si>
  <si>
    <t>82023</t>
  </si>
  <si>
    <t>VIS TCHC M5X70X20</t>
  </si>
  <si>
    <t>82024</t>
  </si>
  <si>
    <t>VIS FIX.EMBOUT ANTI TEMPETE TF3,5X25,4</t>
  </si>
  <si>
    <t>82025</t>
  </si>
  <si>
    <t>VIS FIXATION BARREAUX NOUVEAU GC</t>
  </si>
  <si>
    <t>82026</t>
  </si>
  <si>
    <t>VIS M8X30TF PR GARDE CORPS RAMPANT</t>
  </si>
  <si>
    <t>82027</t>
  </si>
  <si>
    <t>VIS INOX STHC RAIL RAPPORTE GRAIN 5X16</t>
  </si>
  <si>
    <t>82028</t>
  </si>
  <si>
    <t>VIS M6X14 DIN 84</t>
  </si>
  <si>
    <t>82037</t>
  </si>
  <si>
    <t>VIS PLOT TETE REDUITE 4,2X9,5 POUR 3791</t>
  </si>
  <si>
    <t>82043</t>
  </si>
  <si>
    <t>VIS 6.3 X 40 + RONDELLE A16</t>
  </si>
  <si>
    <t>82050</t>
  </si>
  <si>
    <t>VIS 4,2X22   FIXATION 5220/5227</t>
  </si>
  <si>
    <t>82051</t>
  </si>
  <si>
    <t>VIS INOX A TOLE 3,9X13 TF CRUCIFORM</t>
  </si>
  <si>
    <t>82052</t>
  </si>
  <si>
    <t>VIS 4,2X19   FIXATION 5217</t>
  </si>
  <si>
    <t>82053</t>
  </si>
  <si>
    <t>VIS AUTOFOREUSE 3,9X19</t>
  </si>
  <si>
    <t>82054</t>
  </si>
  <si>
    <t>VIS AUTOFOREUSE 3,9X13 TF POZIDRIV</t>
  </si>
  <si>
    <t>82055</t>
  </si>
  <si>
    <t>VIS AUTOFOREUSE TR 4,2X22</t>
  </si>
  <si>
    <t>82056</t>
  </si>
  <si>
    <t>VIS AUTOFOREUSE POUR FIXATION TAPEES</t>
  </si>
  <si>
    <t>82057</t>
  </si>
  <si>
    <t>VIS PR ASSEMBLAGE AVEC CANNELURE 4,2X31</t>
  </si>
  <si>
    <t>ART 85 97 18</t>
  </si>
  <si>
    <t>VIS INOX VAT-S-BOUT PILOTE 4,2X31 TH SR2</t>
  </si>
  <si>
    <t>SP560 4X26X30</t>
  </si>
  <si>
    <t>VIS INOX A2 SCRP THR Q+H 4,2 X 30/25         LIVR. PAR 15000</t>
  </si>
  <si>
    <t>82058</t>
  </si>
  <si>
    <t>VIS DE FIXATION RENFORT 2319/TRAV 2318</t>
  </si>
  <si>
    <t>82060</t>
  </si>
  <si>
    <t>DOUILLE POUR ASSEMBLAGE JALOUSIE</t>
  </si>
  <si>
    <t>82061</t>
  </si>
  <si>
    <t>TIGE FILETEE INOX DIAM 5 LG 1M</t>
  </si>
  <si>
    <t>82062</t>
  </si>
  <si>
    <t>VIS TOLE TF 4,8X13 PR VOLET ECO &amp; BEQUIL</t>
  </si>
  <si>
    <t>82064</t>
  </si>
  <si>
    <t>VIS AUTOFOREUSE 4,8X45,5 (POUR 33157)</t>
  </si>
  <si>
    <t>1062025</t>
  </si>
  <si>
    <t>VIS AUTOFOREUSE 4,8 X 45,5 (POUR 33157)</t>
  </si>
  <si>
    <t>82065</t>
  </si>
  <si>
    <t>VIS AUTOFOREUSE 4,2X28 (FIX BATTUE 5217)</t>
  </si>
  <si>
    <t>82067</t>
  </si>
  <si>
    <t>VIS ASSEMB COULISS BOUT PILOTE &amp; RONDELL</t>
  </si>
  <si>
    <t>SN143</t>
  </si>
  <si>
    <t>SCRP TRL P/SQ2  4,2X35X30</t>
  </si>
  <si>
    <t>82068</t>
  </si>
  <si>
    <t>VIS FIX CREM/OUVR 3000/REMPL PAR 82069</t>
  </si>
  <si>
    <t>82069</t>
  </si>
  <si>
    <t>VIS SPECIALE TF 4,3X20 PR FIXA. BARETTE</t>
  </si>
  <si>
    <t>82070</t>
  </si>
  <si>
    <t>VIS TF N10X16 SR2 INOX18/10</t>
  </si>
  <si>
    <t>82071</t>
  </si>
  <si>
    <t>VIS 4,8X70 + RONDELLE A14</t>
  </si>
  <si>
    <t>82072</t>
  </si>
  <si>
    <t>VIS DE POSE REGLABLE POUR RENOVATION</t>
  </si>
  <si>
    <t>82073</t>
  </si>
  <si>
    <t>VIS 4,8X70</t>
  </si>
  <si>
    <t>82074</t>
  </si>
  <si>
    <t>VIS DE POSE POUR RENOVATION</t>
  </si>
  <si>
    <t>82075</t>
  </si>
  <si>
    <t>CAPUCHON POUR VIS 82074</t>
  </si>
  <si>
    <t>82076</t>
  </si>
  <si>
    <t>VIS INOX TC 5X25</t>
  </si>
  <si>
    <t>82077</t>
  </si>
  <si>
    <t>VIS ASSEMBLAGE TRAVERSE DUOTHERM</t>
  </si>
  <si>
    <t>82078</t>
  </si>
  <si>
    <t>VIS MUR RIDEAU W44 A FACETTES 4,8X70</t>
  </si>
  <si>
    <t>82079</t>
  </si>
  <si>
    <t>ECROU HEXAGONAL M6 A2</t>
  </si>
  <si>
    <t>82080</t>
  </si>
  <si>
    <t>VIS 6,3X64 +RONDELLE A16</t>
  </si>
  <si>
    <t>82081</t>
  </si>
  <si>
    <t>VIS TETE CRANTEE AUTO-TARAUDEUSE 4,8X70</t>
  </si>
  <si>
    <t>82082</t>
  </si>
  <si>
    <t>VIS AUTO-TARAUDEUSE 4,8X38</t>
  </si>
  <si>
    <t>82083</t>
  </si>
  <si>
    <t>VIS TETE CRANTEE AUTO-TARAUDEUSE 4,8X58</t>
  </si>
  <si>
    <t>82084</t>
  </si>
  <si>
    <t>VIS TETE CRANTEE AUTO-FOREUSE 4,8X89</t>
  </si>
  <si>
    <t>82085</t>
  </si>
  <si>
    <t>VIS POUR CLIPPAGE</t>
  </si>
  <si>
    <t>937436</t>
  </si>
  <si>
    <t>VIS POUR REJET D'EAU A CLIPPER</t>
  </si>
  <si>
    <t>82086</t>
  </si>
  <si>
    <t>VIS CHC M8X20</t>
  </si>
  <si>
    <t>82087</t>
  </si>
  <si>
    <t>VIS CHC M8X40</t>
  </si>
  <si>
    <t>82088</t>
  </si>
  <si>
    <t>VIS SANS TETE A SIX PANS CREUX M5X10</t>
  </si>
  <si>
    <t>82090</t>
  </si>
  <si>
    <t>VIS 6,3 X 64 POUR CLOTURE</t>
  </si>
  <si>
    <t>82091</t>
  </si>
  <si>
    <t>VIS A TOLE TF 3.9X32</t>
  </si>
  <si>
    <t>82092</t>
  </si>
  <si>
    <t>VIS PVC 4,2X25 PROFIL 3786</t>
  </si>
  <si>
    <t>82093</t>
  </si>
  <si>
    <t>VIS INOX 5X14 MTX TC PHILIPS</t>
  </si>
  <si>
    <t>82094</t>
  </si>
  <si>
    <t>VIS METAL TF INOX A2 PH2 M 5X16</t>
  </si>
  <si>
    <t>82100</t>
  </si>
  <si>
    <t>VIS POINTEAU M4X8 ACIER</t>
  </si>
  <si>
    <t>82151</t>
  </si>
  <si>
    <t>VIS 4,8X40 TCQ AUTOFOREUSE*REMPL/82154*</t>
  </si>
  <si>
    <t>82152</t>
  </si>
  <si>
    <t>VIS 4,8X55  TCQ  AUTOFOREUSE</t>
  </si>
  <si>
    <t>82153</t>
  </si>
  <si>
    <t>VIS 4,8X65  TCQ  AUTOFOREUSE</t>
  </si>
  <si>
    <t>82154</t>
  </si>
  <si>
    <t>VIS 4,8X40 TFQ AUTOFOREUSE</t>
  </si>
  <si>
    <t>82155</t>
  </si>
  <si>
    <t>VIS 4,8X55 TFQ AUTOFOREUSE</t>
  </si>
  <si>
    <t>82156</t>
  </si>
  <si>
    <t>VIS 4,8X65 TFQ AUTOFOREUSE</t>
  </si>
  <si>
    <t>82157</t>
  </si>
  <si>
    <t>VIS AUTO TF CARRE A2 D4,8X80</t>
  </si>
  <si>
    <t>82158</t>
  </si>
  <si>
    <t>VIS AUTO TF CARRE A2 D4,8X70</t>
  </si>
  <si>
    <t>82159</t>
  </si>
  <si>
    <t>VIS TETE HEXA A2 EMBASE CR M8X40</t>
  </si>
  <si>
    <t>82160</t>
  </si>
  <si>
    <t>RONDELLE D'ETANCHEITE INOX A2 EPDM 4,8MM</t>
  </si>
  <si>
    <t>82177</t>
  </si>
  <si>
    <t>VIS EMBOUT POINTU 4,8X50</t>
  </si>
  <si>
    <t>82192</t>
  </si>
  <si>
    <t>GOUPILLE EQUERRE ASSEMBLAGE</t>
  </si>
  <si>
    <t>825</t>
  </si>
  <si>
    <t>TAPEE ISOLATION 100/120</t>
  </si>
  <si>
    <t>SCRPTHR42X55/50</t>
  </si>
  <si>
    <t>VIS INOX A2 SCRP THR Q+H 4,2 X 55/50         LIVR. PAR 15000</t>
  </si>
  <si>
    <t>82726</t>
  </si>
  <si>
    <t>VIS TC 5,5X38 + ROND INOX/EPDM D16</t>
  </si>
  <si>
    <t>6882_Z5</t>
  </si>
  <si>
    <t>CLE DE SERRAGE POUR PAUMELLE 3 LAMES</t>
  </si>
  <si>
    <t>83001</t>
  </si>
  <si>
    <t>CLE DE REGLAGE POUR PAUMELLE 3 LAMES</t>
  </si>
  <si>
    <t>83002</t>
  </si>
  <si>
    <t>GABARIT DE POSITIONNEMENT DE LA GACHE</t>
  </si>
  <si>
    <t>SEP 1227</t>
  </si>
  <si>
    <t>GABARIT DE POSITIONNEMENT DE GACHE</t>
  </si>
  <si>
    <t>83003</t>
  </si>
  <si>
    <t>ROULETTE PR MISE EN PLACE JOINTS S1100</t>
  </si>
  <si>
    <t>83004</t>
  </si>
  <si>
    <t>GABARIT PR POSITIONNEMENT GACHE(NVX VER)</t>
  </si>
  <si>
    <t>83005</t>
  </si>
  <si>
    <t>COUTEAU COUPE JOINT</t>
  </si>
  <si>
    <t>83006</t>
  </si>
  <si>
    <t>CISEAUX A JOINT TYPE 3105</t>
  </si>
  <si>
    <t>83007</t>
  </si>
  <si>
    <t>FRAISE DE DIAMETRE 6MM</t>
  </si>
  <si>
    <t>83008</t>
  </si>
  <si>
    <t>FRAISE DIAMETRE DE 8MM</t>
  </si>
  <si>
    <t>83009</t>
  </si>
  <si>
    <t>EMBOUT DE VISSEUSE SR2 50MM</t>
  </si>
  <si>
    <t>83010</t>
  </si>
  <si>
    <t>EMBOUT DE VISSEUSE PZ N1</t>
  </si>
  <si>
    <t>83012</t>
  </si>
  <si>
    <t>BOUCHON CACHE ECROU M12</t>
  </si>
  <si>
    <t>83014</t>
  </si>
  <si>
    <t>OUTIL POUR MISE EN PLACE BUSETTE 33082</t>
  </si>
  <si>
    <t>83015</t>
  </si>
  <si>
    <t>POINTEAU PR METTRE LA GOUPILL 45591*FIN*</t>
  </si>
  <si>
    <t>83016</t>
  </si>
  <si>
    <t>EMBOUT DE VISSEUSE SR2 70 MM  CARRE</t>
  </si>
  <si>
    <t>83017</t>
  </si>
  <si>
    <t>EMBOUT DE VISSEUSE SR2 153 CARRE</t>
  </si>
  <si>
    <t>83018</t>
  </si>
  <si>
    <t>CROCHET DE MONTAGE POUR FICHE 52004</t>
  </si>
  <si>
    <t>83020</t>
  </si>
  <si>
    <t>EMBOUT DE VISSEUSE SR1 COURT/ 82068</t>
  </si>
  <si>
    <t>83021</t>
  </si>
  <si>
    <t>EMBOUT DE VISSEUSE SR1 LONG/82068</t>
  </si>
  <si>
    <t>93021</t>
  </si>
  <si>
    <t>83022</t>
  </si>
  <si>
    <t>GAB DE COUPE POUR VEC ET VECMA</t>
  </si>
  <si>
    <t>83023</t>
  </si>
  <si>
    <t>GAB DE COUPE POUR 5258 TRONC TRANSVER</t>
  </si>
  <si>
    <t>83024</t>
  </si>
  <si>
    <t>CLE DE REGLAGE POUR PAUMELLES</t>
  </si>
  <si>
    <t>83025</t>
  </si>
  <si>
    <t>83026</t>
  </si>
  <si>
    <t>VIS M8X30TF POUR GARDE CORPS RAMPANT</t>
  </si>
  <si>
    <t>850001</t>
  </si>
  <si>
    <t>JOINT CADRE 19 MM</t>
  </si>
  <si>
    <t>85151</t>
  </si>
  <si>
    <t>VIS 4,8X40 TCQ AUTOFOREUSE</t>
  </si>
  <si>
    <t>85152</t>
  </si>
  <si>
    <t>VIS 4,8X55 TCQ AUTOFOREUSE</t>
  </si>
  <si>
    <t>BOUTON DE TIRAGE LAITON PVD</t>
  </si>
  <si>
    <t>880014</t>
  </si>
  <si>
    <t>MATRICE EQUERRE POSTE49</t>
  </si>
  <si>
    <t>8802</t>
  </si>
  <si>
    <t>DORMANT TRI RAIL</t>
  </si>
  <si>
    <t>8803</t>
  </si>
  <si>
    <t>DORMANT TUBULAIRE 2 RAILS RECOUV INT</t>
  </si>
  <si>
    <t>8804</t>
  </si>
  <si>
    <t>DORMANT TUBULAIRE 2 RAILS SANS RECOUVRE</t>
  </si>
  <si>
    <t>8805</t>
  </si>
  <si>
    <t>COUVRE JOINT AFFLEURANT EXPORT</t>
  </si>
  <si>
    <t>8806</t>
  </si>
  <si>
    <t>TRAVERSE HAUTE ET BASSE D'OUVRANT</t>
  </si>
  <si>
    <t>8807</t>
  </si>
  <si>
    <t>DORMANT TUBULAIRE 2 RAILS PLAT</t>
  </si>
  <si>
    <t>8810</t>
  </si>
  <si>
    <t>DORMANT CLT 2 RAILS CJ + RECUP D'EAU</t>
  </si>
  <si>
    <t>88106</t>
  </si>
  <si>
    <t>8813</t>
  </si>
  <si>
    <t>8814</t>
  </si>
  <si>
    <t>MONTANT OUVRANT LATERAL</t>
  </si>
  <si>
    <t>8818</t>
  </si>
  <si>
    <t>MONTANT OUVRANT LATERAL RENFORCE</t>
  </si>
  <si>
    <t>8819</t>
  </si>
  <si>
    <t>MONTANT OUVRANT CENTRAL</t>
  </si>
  <si>
    <t>8820</t>
  </si>
  <si>
    <t>MONTANT OUVRANT CENTRAL RENFORCE</t>
  </si>
  <si>
    <t>8825</t>
  </si>
  <si>
    <t>DORMANT CACHE RIDEAU (SEPA MAROC)</t>
  </si>
  <si>
    <t>88300</t>
  </si>
  <si>
    <t>EQUERRE A PION EXTERIEUR</t>
  </si>
  <si>
    <t>88301</t>
  </si>
  <si>
    <t>88302</t>
  </si>
  <si>
    <t>GALET SIMPLE</t>
  </si>
  <si>
    <t>88303</t>
  </si>
  <si>
    <t>SACHET ETANCHEITE ET FINITION</t>
  </si>
  <si>
    <t>88303A</t>
  </si>
  <si>
    <t>PIECES PLASTI. PR ETANCHEITE &amp; FINITION</t>
  </si>
  <si>
    <t>88303B</t>
  </si>
  <si>
    <t>BROSSE POUR ETANCHEITE CENTRALE</t>
  </si>
  <si>
    <t>88305</t>
  </si>
  <si>
    <t>GACHE A ENCASTRER POUR VERROU (KIT DE 3)</t>
  </si>
  <si>
    <t>88306</t>
  </si>
  <si>
    <t>VERROU SIMPLE AUTOMATIQUE</t>
  </si>
  <si>
    <t>88310</t>
  </si>
  <si>
    <t>EQUERRE LARGE A PION EXTERIEUR</t>
  </si>
  <si>
    <t>88311</t>
  </si>
  <si>
    <t>GALET DOUBLE REGLABLE ROULEMENT AIGUILLE</t>
  </si>
  <si>
    <t>88312</t>
  </si>
  <si>
    <t>GALET SIMPLE ROULEMENT AIGUILLE</t>
  </si>
  <si>
    <t>88316</t>
  </si>
  <si>
    <t>88317</t>
  </si>
  <si>
    <t>88317/A</t>
  </si>
  <si>
    <t>88317/M</t>
  </si>
  <si>
    <t>88336</t>
  </si>
  <si>
    <t>8835</t>
  </si>
  <si>
    <t>DORMANT CLT 2 RAILS RECUP D'EAU (MAROC)</t>
  </si>
  <si>
    <t>8840</t>
  </si>
  <si>
    <t>8841</t>
  </si>
  <si>
    <t>COUVRE JOINT 40MM</t>
  </si>
  <si>
    <t>8842</t>
  </si>
  <si>
    <t>COUVRE JOINT 70MM</t>
  </si>
  <si>
    <t>8850</t>
  </si>
  <si>
    <t>88501</t>
  </si>
  <si>
    <t>JOINT POUR VITRAGE 6MM</t>
  </si>
  <si>
    <t>88502</t>
  </si>
  <si>
    <t>JOINT POUR VITRAGE 8 ET 8,8MM</t>
  </si>
  <si>
    <t>88504</t>
  </si>
  <si>
    <t>BROSSE 7X5</t>
  </si>
  <si>
    <t>8860</t>
  </si>
  <si>
    <t>CHICANE SEPALUMIC MAROC</t>
  </si>
  <si>
    <t>8870</t>
  </si>
  <si>
    <t>CHICANE SEPALIMIC MAROC RENFORCEE</t>
  </si>
  <si>
    <t>8890</t>
  </si>
  <si>
    <t>CORNIERE 90 X 80 EPAISSEUR 1,8 MM</t>
  </si>
  <si>
    <t>9002700</t>
  </si>
  <si>
    <t>PROFIL POUR PATTE SUPPORT 905011A</t>
  </si>
  <si>
    <t>9002800</t>
  </si>
  <si>
    <t>PROFIL POUR PATTE ORIENTABLE 905011B</t>
  </si>
  <si>
    <t>9002900</t>
  </si>
  <si>
    <t>PROFIL POUR CONTRE PATTE 905011C</t>
  </si>
  <si>
    <t>9003800</t>
  </si>
  <si>
    <t>PROFIL POUR PATTE FIXE SUPPORT 905028</t>
  </si>
  <si>
    <t>9003900</t>
  </si>
  <si>
    <t>PROFIL POUR PATTE FIXE SUPPORT 905029</t>
  </si>
  <si>
    <t>9004000</t>
  </si>
  <si>
    <t>PROFIL POUR PATTE FIXE SUPPORT 905030</t>
  </si>
  <si>
    <t>9005200</t>
  </si>
  <si>
    <t>CAPOT DESIGN DE 60MM</t>
  </si>
  <si>
    <t>9005400</t>
  </si>
  <si>
    <t>TRINGLE GORGE 3X14MM</t>
  </si>
  <si>
    <t>9006600</t>
  </si>
  <si>
    <t>BRISE SOLEIL 200X40 MM</t>
  </si>
  <si>
    <t>9006900</t>
  </si>
  <si>
    <t>BRISE SOLEIL 180X30 MM</t>
  </si>
  <si>
    <t>9007000</t>
  </si>
  <si>
    <t>BRISE SOLEIL 140X36 MM</t>
  </si>
  <si>
    <t>9007100</t>
  </si>
  <si>
    <t>BRISE SOLEIL 175X60 MM</t>
  </si>
  <si>
    <t>9007200</t>
  </si>
  <si>
    <t>CAPOT BRISE SOLEIL 175X60 MM</t>
  </si>
  <si>
    <t>9007300</t>
  </si>
  <si>
    <t>CAPOT BRISE SOLEIL 125X60 MM (DELAI)</t>
  </si>
  <si>
    <t>9007400</t>
  </si>
  <si>
    <t>BRISE SOLEIL 200X30 MM</t>
  </si>
  <si>
    <t>9007600</t>
  </si>
  <si>
    <t>LAME RECTANGULAIRE 100X60 MM (DELAI)</t>
  </si>
  <si>
    <t>9007700</t>
  </si>
  <si>
    <t>LAME RECTANGULAIRE 150X60 MM</t>
  </si>
  <si>
    <t>9007900</t>
  </si>
  <si>
    <t>BRISE SOLEIL 300X50 MM</t>
  </si>
  <si>
    <t>9008000</t>
  </si>
  <si>
    <t>LAME BRISE SOLEIL 155X60MM</t>
  </si>
  <si>
    <t>9008900</t>
  </si>
  <si>
    <t>LAME BS 350X50MM (LAQUAGE HORIZONTAL)</t>
  </si>
  <si>
    <t>9009000</t>
  </si>
  <si>
    <t>BRISE SOLEIL 240X35</t>
  </si>
  <si>
    <t>900966</t>
  </si>
  <si>
    <t>*EMBOUT POUR 9006900 1 PIECE **905007A**</t>
  </si>
  <si>
    <t>900991</t>
  </si>
  <si>
    <t>*PATTE FIXATION BRISE SOLEIL **905011**</t>
  </si>
  <si>
    <t>9020</t>
  </si>
  <si>
    <t>9021</t>
  </si>
  <si>
    <t>LAME 35 MM</t>
  </si>
  <si>
    <t>9021000</t>
  </si>
  <si>
    <t>CAPOT DE 35 MM</t>
  </si>
  <si>
    <t>903</t>
  </si>
  <si>
    <t>PROFIL REJET D'EAU</t>
  </si>
  <si>
    <t>P33016</t>
  </si>
  <si>
    <t>904</t>
  </si>
  <si>
    <t>BAVETTE DE 35 MM</t>
  </si>
  <si>
    <t>P33419</t>
  </si>
  <si>
    <t>905000</t>
  </si>
  <si>
    <t>VERRIN + FIXATION POUR BSO</t>
  </si>
  <si>
    <t>905000A</t>
  </si>
  <si>
    <t>VERRIN XL 200</t>
  </si>
  <si>
    <t>905000B</t>
  </si>
  <si>
    <t>PIED 750364001</t>
  </si>
  <si>
    <t>905001</t>
  </si>
  <si>
    <t>ENSEMBLE RADIO POUR VERRIN BSO</t>
  </si>
  <si>
    <t>905001A</t>
  </si>
  <si>
    <t>EMETTEUR 28.205.0001</t>
  </si>
  <si>
    <t>905001B</t>
  </si>
  <si>
    <t>RECEPTEUR 28.525.0006</t>
  </si>
  <si>
    <t>905002</t>
  </si>
  <si>
    <t>EMBOUT POUR 9007400   1 PIECE</t>
  </si>
  <si>
    <t>905002A</t>
  </si>
  <si>
    <t>EMBOUT SEUL POUR 9074 / 9007400</t>
  </si>
  <si>
    <t>905002B</t>
  </si>
  <si>
    <t>TBL N 10X X15.9 SR2 INOX 18/10</t>
  </si>
  <si>
    <t>905003</t>
  </si>
  <si>
    <t>EMBOUT POUR 9009000  1 PIECE</t>
  </si>
  <si>
    <t>905003A</t>
  </si>
  <si>
    <t>EMBOUT SEUL POUR 9090 / 9009000</t>
  </si>
  <si>
    <t>905004</t>
  </si>
  <si>
    <t>EMBOUT POUR 9008900   1 PIECE</t>
  </si>
  <si>
    <t>905004A</t>
  </si>
  <si>
    <t>EMBOUT SEUL POUR 9089 / 9008900</t>
  </si>
  <si>
    <t>905005</t>
  </si>
  <si>
    <t>EMBOUT POUR 9007900   1PIECE</t>
  </si>
  <si>
    <t>905005A</t>
  </si>
  <si>
    <t>EMBOUT SEUL POUR 9079 / 9007900</t>
  </si>
  <si>
    <t>905006</t>
  </si>
  <si>
    <t>EMBOUT POUR 9006600   1 PIECE</t>
  </si>
  <si>
    <t>905006A</t>
  </si>
  <si>
    <t>EMBOUT SEUL POUR 9066 / 9006600</t>
  </si>
  <si>
    <t>905007</t>
  </si>
  <si>
    <t>EMBOUT POUR 9006900  1 PIECE</t>
  </si>
  <si>
    <t>905007A</t>
  </si>
  <si>
    <t>EMBOUT SEUL POUR 9069 / 9006900</t>
  </si>
  <si>
    <t>905008</t>
  </si>
  <si>
    <t>EMBOUT POUR 9007000  1 PIECE</t>
  </si>
  <si>
    <t>905008A</t>
  </si>
  <si>
    <t>EMBOUT SEUL POUR 9007000</t>
  </si>
  <si>
    <t>905009</t>
  </si>
  <si>
    <t>EMBOUT 9007100 + 9007200  1 PIECE</t>
  </si>
  <si>
    <t>905009A</t>
  </si>
  <si>
    <t>EMBOUT SEUL POUR 9007100+9007200</t>
  </si>
  <si>
    <t>905010</t>
  </si>
  <si>
    <t>EMBOUT 9007100 + 9007300  1 PIECE</t>
  </si>
  <si>
    <t>905010A</t>
  </si>
  <si>
    <t>905011</t>
  </si>
  <si>
    <t>PATTE DE FIXATION BRISE SOLEIL</t>
  </si>
  <si>
    <t>905011A</t>
  </si>
  <si>
    <t>PATTE SUPPORT DE BRISE SOLEIL</t>
  </si>
  <si>
    <t>905011B</t>
  </si>
  <si>
    <t>PATTE ORIENTABLE DE BRISE SOLEIL</t>
  </si>
  <si>
    <t>905011C</t>
  </si>
  <si>
    <t>CONTRE PATTE DE BRISE SOLEIL</t>
  </si>
  <si>
    <t>905011D</t>
  </si>
  <si>
    <t>TCHC M 8 X 16 INOX 18/10</t>
  </si>
  <si>
    <t>905011E</t>
  </si>
  <si>
    <t>VIS TCB N10X25 SR2 18/10</t>
  </si>
  <si>
    <t>905011F</t>
  </si>
  <si>
    <t>RONDELLE  W8</t>
  </si>
  <si>
    <t>905012</t>
  </si>
  <si>
    <t>BUTEE A BILLE  POUR BSO</t>
  </si>
  <si>
    <t>905013</t>
  </si>
  <si>
    <t>VIS INOX TCHC M6X35  INOX 18/10</t>
  </si>
  <si>
    <t>905014</t>
  </si>
  <si>
    <t>VIS TCHC  M8X20   INOX 18/10</t>
  </si>
  <si>
    <t>905015</t>
  </si>
  <si>
    <t>VIS TCHC  M8X45   INOX 18/10</t>
  </si>
  <si>
    <t>905016</t>
  </si>
  <si>
    <t>VIS  TCHC  M8X30  INOX 18/10</t>
  </si>
  <si>
    <t>905017</t>
  </si>
  <si>
    <t>VIS  TCHC  M6X30   INOX 18/10</t>
  </si>
  <si>
    <t>905018</t>
  </si>
  <si>
    <t>VIS TF 90   M5X25-T25  INOX 18/10</t>
  </si>
  <si>
    <t>905019</t>
  </si>
  <si>
    <t>VIS  TFHC   M6X20    INOX 18/10</t>
  </si>
  <si>
    <t>905020</t>
  </si>
  <si>
    <t>VIS TF N 10X25,4 POZ  INOX 1810</t>
  </si>
  <si>
    <t>905021</t>
  </si>
  <si>
    <t>VIS TVB N10X19  SR2  INOX 18/10</t>
  </si>
  <si>
    <t>905022</t>
  </si>
  <si>
    <t>VIS  TBL  N10X25,4 POZ  1 PCE  18/10</t>
  </si>
  <si>
    <t>905023</t>
  </si>
  <si>
    <t>RONDELLE M6 N    INOX  18/10</t>
  </si>
  <si>
    <t>905024</t>
  </si>
  <si>
    <t>ECROU INDESSERABLE  H M 8   INOX 18/10</t>
  </si>
  <si>
    <t>905025</t>
  </si>
  <si>
    <t>ECROU A SERTIR   M6</t>
  </si>
  <si>
    <t>905026</t>
  </si>
  <si>
    <t>ENTRETOISE DIAM 10X15   POUR BSO</t>
  </si>
  <si>
    <t>905027</t>
  </si>
  <si>
    <t>ENTRETOISE  DIAM  10X3,5   POUR BSO</t>
  </si>
  <si>
    <t>905028</t>
  </si>
  <si>
    <t>PATTE FIXE BRISE SOLEIL ANGLE 0°</t>
  </si>
  <si>
    <t>905029</t>
  </si>
  <si>
    <t>PATTE FIXE BRISE SOLEIL ANGLE 30°</t>
  </si>
  <si>
    <t>905030</t>
  </si>
  <si>
    <t>PATTE FIXE BRISE SOLEIL ANGLE 45°</t>
  </si>
  <si>
    <t>9050300</t>
  </si>
  <si>
    <t>CAPOT DE 20 MM</t>
  </si>
  <si>
    <t>905031</t>
  </si>
  <si>
    <t>AXE PR EMBOUT 905037, 905040,905041 BSO</t>
  </si>
  <si>
    <t>905032</t>
  </si>
  <si>
    <t>BAGUE EPAULEE POUR BSO</t>
  </si>
  <si>
    <t>905033</t>
  </si>
  <si>
    <t>ENTRETOISE  76MM  (INTERCALAIRE  27MM)</t>
  </si>
  <si>
    <t>905034</t>
  </si>
  <si>
    <t>ENTRETOISE 86MM  (INTERCALAIRE 26MM)</t>
  </si>
  <si>
    <t>905035</t>
  </si>
  <si>
    <t>PIECE DE LIAISON VERIN POUR BSO</t>
  </si>
  <si>
    <t>905036</t>
  </si>
  <si>
    <t>EMBOUT POUR 9007900  BSO  1 PIECE</t>
  </si>
  <si>
    <t>905037</t>
  </si>
  <si>
    <t>EMBOUT POUR 9006900  BSO   1 PIECE</t>
  </si>
  <si>
    <t>905038</t>
  </si>
  <si>
    <t>EMBOUT POUR 9008900   BSO   1 PIECE</t>
  </si>
  <si>
    <t>905039</t>
  </si>
  <si>
    <t>FORET DIAMETRE 19,1MM  1 PCE</t>
  </si>
  <si>
    <t>905040</t>
  </si>
  <si>
    <t>EMBOUT POUR 9007400  BSO  1 PIECE</t>
  </si>
  <si>
    <t>905041</t>
  </si>
  <si>
    <t>EMBOUT POUR 9009000 BSO  1 PIECE</t>
  </si>
  <si>
    <t>905042</t>
  </si>
  <si>
    <t>SUPPORT BRS  W58</t>
  </si>
  <si>
    <t>905043</t>
  </si>
  <si>
    <t>PION AUTO RETRACTABLE</t>
  </si>
  <si>
    <t>9051900</t>
  </si>
  <si>
    <t>CAPOT DESIGN DE 28 MM</t>
  </si>
  <si>
    <t>9052700</t>
  </si>
  <si>
    <t>SERREUR PREPERCE DRAINE</t>
  </si>
  <si>
    <t>9053500</t>
  </si>
  <si>
    <t>CAPOT DE 80 MM</t>
  </si>
  <si>
    <t>906</t>
  </si>
  <si>
    <t>PROFIL OUVRANT O.B PORTE FEUILLE</t>
  </si>
  <si>
    <t>907</t>
  </si>
  <si>
    <t>PROFIL DORMANT ETROIT</t>
  </si>
  <si>
    <t>9070</t>
  </si>
  <si>
    <t>*BRISE SOLEIL 140 X 36    (VOIR 9007000)</t>
  </si>
  <si>
    <t>9072</t>
  </si>
  <si>
    <t>*CAPOT BRISE SOLEIL       (VOIR 9007200)</t>
  </si>
  <si>
    <t>9077</t>
  </si>
  <si>
    <t>*LAME 150 X 60            (VOIR 9007700)</t>
  </si>
  <si>
    <t>908</t>
  </si>
  <si>
    <t>PROFIL DORMANT ETROIT LISSE</t>
  </si>
  <si>
    <t>909</t>
  </si>
  <si>
    <t>TRAVERSE BASSE AVEC RECUP.D'EAU</t>
  </si>
  <si>
    <t>9095300</t>
  </si>
  <si>
    <t>BRISE SOLEIL 200 X 40 MM</t>
  </si>
  <si>
    <t>92001</t>
  </si>
  <si>
    <t>MOTEUR VANTAIL MOBILE&lt;300KG  1FIXE/1MOBI</t>
  </si>
  <si>
    <t>92002</t>
  </si>
  <si>
    <t>MOTEUR VANTAIL MOBILE&lt;300KG  2 VTX MOBIL</t>
  </si>
  <si>
    <t>92003</t>
  </si>
  <si>
    <t>MOTEUR VANTAIL MOBILE&lt;300KG 2FIXES/1MOBI</t>
  </si>
  <si>
    <t>92004</t>
  </si>
  <si>
    <t>MOTEUR VANTAIL MOBILE&lt;300KG 2MOBIL/1FIXE</t>
  </si>
  <si>
    <t>92005</t>
  </si>
  <si>
    <t>MOTEUR VANTAIL MOBILE&lt;300KG 2MOBI/2FIXES</t>
  </si>
  <si>
    <t>92006</t>
  </si>
  <si>
    <t>MOTEUR VANTAIL MOBILE&lt;300KG  4VX MOBILES</t>
  </si>
  <si>
    <t>92007</t>
  </si>
  <si>
    <t>TELECOMMANDE SUPPLEMENTAIRE</t>
  </si>
  <si>
    <t>92008</t>
  </si>
  <si>
    <t>ROSACE</t>
  </si>
  <si>
    <t>92009</t>
  </si>
  <si>
    <t>CYLINDRE LAITON NICKELE 45/45</t>
  </si>
  <si>
    <t>CYL90(45/45)IDE</t>
  </si>
  <si>
    <t>CYL.EUROP. D.E.90MM (45+45) S'ENTROUVRANT (N° IDENTIQUE)</t>
  </si>
  <si>
    <t>92010</t>
  </si>
  <si>
    <t>CALE DE VITRAGE POUR SERIE 4000/5000</t>
  </si>
  <si>
    <t>92011</t>
  </si>
  <si>
    <t>TELECOMMANDE SUPPLEMENTAIRE 4 VOIES</t>
  </si>
  <si>
    <t>92012</t>
  </si>
  <si>
    <t>CALE DE VITRAGE POUR SERIE 5200</t>
  </si>
  <si>
    <t>92013</t>
  </si>
  <si>
    <t>*GABARIT USINAGE PAUMELLE **92023**</t>
  </si>
  <si>
    <t>92014</t>
  </si>
  <si>
    <t>PERCEUSE MULTIBROCHE PR PAUM 45596&amp;45598</t>
  </si>
  <si>
    <t>92014/A</t>
  </si>
  <si>
    <t>PERCEUSE ETAU PNEUMATIQUE</t>
  </si>
  <si>
    <t>92014/B</t>
  </si>
  <si>
    <t>BASE SUPPORT MACHINE</t>
  </si>
  <si>
    <t>92014/C</t>
  </si>
  <si>
    <t>TABLE D'APPUI AVEC BUTEE</t>
  </si>
  <si>
    <t>92014/D</t>
  </si>
  <si>
    <t>FRAISE DIAMETRE 11</t>
  </si>
  <si>
    <t>92014/E</t>
  </si>
  <si>
    <t>BUTEE POUR OUTIL 92014</t>
  </si>
  <si>
    <t>92015</t>
  </si>
  <si>
    <t>PAIRE DE POIGNEE DE TIRAGE TUBULAIRE</t>
  </si>
  <si>
    <t>92015/A</t>
  </si>
  <si>
    <t>92016</t>
  </si>
  <si>
    <t>PAIRE POIGNEE DE TIRAGE TUBULAIRE EN U</t>
  </si>
  <si>
    <t>92016/A</t>
  </si>
  <si>
    <t>POIGNEE DE TIRAGE TUBULAIRE EN U</t>
  </si>
  <si>
    <t>92017</t>
  </si>
  <si>
    <t>PAIRE POIGNEE DE TIRAGE TUBULAIRE EN Y</t>
  </si>
  <si>
    <t>92017/A</t>
  </si>
  <si>
    <t>POIGNEE DE TIRAGE TUBULAIRE EN Y</t>
  </si>
  <si>
    <t>92018</t>
  </si>
  <si>
    <t>PAIRE POIGNEE TIRAGE TUBULAIRE EN Y</t>
  </si>
  <si>
    <t>92018/A</t>
  </si>
  <si>
    <t>POIGNEE TIRAGE TUBULAIRE EN Y</t>
  </si>
  <si>
    <t>92019</t>
  </si>
  <si>
    <t>92020</t>
  </si>
  <si>
    <t>*PANNEAU DECORAL CARNABY 950/20</t>
  </si>
  <si>
    <t>92021</t>
  </si>
  <si>
    <t>*PANNEAU DECORAL MANHATTAN 800/20</t>
  </si>
  <si>
    <t>92022</t>
  </si>
  <si>
    <t>*PANNEAU DECORAL BRERA 500/20</t>
  </si>
  <si>
    <t>92023</t>
  </si>
  <si>
    <t>GABARIT USINAGE PAUMELLE MULTI ENTRAXE</t>
  </si>
  <si>
    <t>92024</t>
  </si>
  <si>
    <t>GABARIT DE PERCAGE POUR PAUMELLES</t>
  </si>
  <si>
    <t>92025</t>
  </si>
  <si>
    <t>PANNEAU DE REMPLISSAGE TOLE ALU 2 FACES</t>
  </si>
  <si>
    <t>92030</t>
  </si>
  <si>
    <t>*PANNEAU DECORAL CARNABY 950/30</t>
  </si>
  <si>
    <t>92031</t>
  </si>
  <si>
    <t>*PANNEAU DECORAL MANHATTAN 800/30</t>
  </si>
  <si>
    <t>92032</t>
  </si>
  <si>
    <t>*PANNEAU DECORAL BRERA 500/30</t>
  </si>
  <si>
    <t>92042</t>
  </si>
  <si>
    <t>MARTEAU DE PORTE MODELE 76</t>
  </si>
  <si>
    <t>92046</t>
  </si>
  <si>
    <t>MARTEAU DE PORTE MODELE 251</t>
  </si>
  <si>
    <t>92059</t>
  </si>
  <si>
    <t>POIGNEE DE TIRAGE FIXE MODELE 840</t>
  </si>
  <si>
    <t>92060</t>
  </si>
  <si>
    <t>KIT SERRURE 5 PTS A ROULEAU OUV DIN D</t>
  </si>
  <si>
    <t>92060/A</t>
  </si>
  <si>
    <t>SERRURE AUTO A ROULEAU 5 PTS</t>
  </si>
  <si>
    <t>92060D</t>
  </si>
  <si>
    <t>KIT SERRURE 5 PTS OUVERTURE DROIT</t>
  </si>
  <si>
    <t>92060G</t>
  </si>
  <si>
    <t>KIT SERRURE 5 PTS OUVERTURE GAUCHE</t>
  </si>
  <si>
    <t>92069</t>
  </si>
  <si>
    <t>CACHE CYLINDRE OVALE MODELE 031 ** 45307</t>
  </si>
  <si>
    <t>92071</t>
  </si>
  <si>
    <t>FLEUR DIAM 55MM EPAISSEUR 5,5MM</t>
  </si>
  <si>
    <t>92072</t>
  </si>
  <si>
    <t>PALMETTE EP 12,5MM    L 180MM  H 110MM</t>
  </si>
  <si>
    <t>92073</t>
  </si>
  <si>
    <t>RECTANGLE DEMI ROND 23X5,5MM L300 H230</t>
  </si>
  <si>
    <t>92082</t>
  </si>
  <si>
    <t>KIT PLATINE FIX TRIANGULATION VERANDA</t>
  </si>
  <si>
    <t>92083</t>
  </si>
  <si>
    <t>BEQUILLE SIMPLE MODELE 835</t>
  </si>
  <si>
    <t>92084</t>
  </si>
  <si>
    <t>FLEUR DIAMETRE 38MM</t>
  </si>
  <si>
    <t>92085</t>
  </si>
  <si>
    <t>FLEUR DIAMETRE 55MM EP.10MM</t>
  </si>
  <si>
    <t>92086</t>
  </si>
  <si>
    <t>FLEUR DIAMETRE 55MM EP.30MM</t>
  </si>
  <si>
    <t>92087</t>
  </si>
  <si>
    <t>FLEUR DIAMETRE 77MM</t>
  </si>
  <si>
    <t>92088</t>
  </si>
  <si>
    <t>LOSANGE 185X100</t>
  </si>
  <si>
    <t>92089</t>
  </si>
  <si>
    <t>LOSANGE 400X210</t>
  </si>
  <si>
    <t>92090</t>
  </si>
  <si>
    <t>RECTANGLE 460X240</t>
  </si>
  <si>
    <t>92091</t>
  </si>
  <si>
    <t>CRETE DE FAITAGE LG 950MM</t>
  </si>
  <si>
    <t>92092</t>
  </si>
  <si>
    <t>FRISE AVEC BOSSAGE LG.950MM</t>
  </si>
  <si>
    <t>92093</t>
  </si>
  <si>
    <t>POINCON DE FAITAGE POINTU</t>
  </si>
  <si>
    <t>92094</t>
  </si>
  <si>
    <t>KIT TRIANGULATION FIXATION CACHEE</t>
  </si>
  <si>
    <t>92095</t>
  </si>
  <si>
    <t>CONSOLE DECORATIVE 90°</t>
  </si>
  <si>
    <t>92096</t>
  </si>
  <si>
    <t>DECORATION ARTICULEE VOLUTES ET FLAMME</t>
  </si>
  <si>
    <t>92097</t>
  </si>
  <si>
    <t>KIT POUR TRIANGULATION SUR VERANDA</t>
  </si>
  <si>
    <t>92098</t>
  </si>
  <si>
    <t>TIGE ACIER FILETE 10MM L3M PR KIT TRIANG</t>
  </si>
  <si>
    <t>92099</t>
  </si>
  <si>
    <t>TUBE ROND DIAMETRE 15,9 EP 1,5MM</t>
  </si>
  <si>
    <t>92100</t>
  </si>
  <si>
    <t>BEQUILLE SIMPLE + 2 CACHES CYL OVALES</t>
  </si>
  <si>
    <t>92100/A</t>
  </si>
  <si>
    <t>BEQUILLE SIMPLE LUNA</t>
  </si>
  <si>
    <t>92100/B</t>
  </si>
  <si>
    <t>BEQUILLE SIMPLE LUNA + CACHE CYLINDRE</t>
  </si>
  <si>
    <t>92109</t>
  </si>
  <si>
    <t>BEQU. DOUBLE + 2 CACHES CYL. MOD 800</t>
  </si>
  <si>
    <t>92110</t>
  </si>
  <si>
    <t>BEQU. DOUBLE AVEC 2 CACHES CYL MOD LUNA</t>
  </si>
  <si>
    <t>92111</t>
  </si>
  <si>
    <t>BEQUILLE SIMPLE S800 + CACHES CYL OVALE</t>
  </si>
  <si>
    <t>92111/A</t>
  </si>
  <si>
    <t>BEQUILLE SIMPLE MODELE 800</t>
  </si>
  <si>
    <t>92111/B</t>
  </si>
  <si>
    <t>BEQUILLE SIMPLE MOD 800 + 1 CACHE CYL</t>
  </si>
  <si>
    <t>92112</t>
  </si>
  <si>
    <t>POIGNEE DE TIRAGE FIXE</t>
  </si>
  <si>
    <t>92113</t>
  </si>
  <si>
    <t>POIGNEE DE TIRAGE FIXE MOD 34</t>
  </si>
  <si>
    <t>92114</t>
  </si>
  <si>
    <t>MARTEAU DIAMETRE 130</t>
  </si>
  <si>
    <t>92115</t>
  </si>
  <si>
    <t>MARTEAU DE PORTE DECORAL</t>
  </si>
  <si>
    <t>92116</t>
  </si>
  <si>
    <t>POMMEAU FIXE POUR PORTE DECORAL</t>
  </si>
  <si>
    <t>92120</t>
  </si>
  <si>
    <t>BOITIER CENTRAL AP 1 POINT</t>
  </si>
  <si>
    <t>FA8040IA</t>
  </si>
  <si>
    <t>SUPPORT ARRIERE ARGENT</t>
  </si>
  <si>
    <t>92121</t>
  </si>
  <si>
    <t>SUPPORT CENTRAL AP</t>
  </si>
  <si>
    <t>FA8040IBL</t>
  </si>
  <si>
    <t>SUPPORT ARRIERE BLANC 9010</t>
  </si>
  <si>
    <t>8040I_32</t>
  </si>
  <si>
    <t>SUPPORT CENTRAL ANTIP.</t>
  </si>
  <si>
    <t>FA8040IN</t>
  </si>
  <si>
    <t>SUPPORT CENTRAL AP FAPIM PANAMA</t>
  </si>
  <si>
    <t>8040I_37</t>
  </si>
  <si>
    <t>92122</t>
  </si>
  <si>
    <t>BARRE HORIZONTALE LG 830</t>
  </si>
  <si>
    <t>FA8105IA</t>
  </si>
  <si>
    <t>BARRE DE POUSSÉE 1130 MM ARGENT</t>
  </si>
  <si>
    <t>92123</t>
  </si>
  <si>
    <t>BARRE HORIZONTALE LG 1130</t>
  </si>
  <si>
    <t>FA8105IBL</t>
  </si>
  <si>
    <t>BARRE DE POUSSEE 1130 MM BLANC 9010</t>
  </si>
  <si>
    <t>8105I_32</t>
  </si>
  <si>
    <t>BARRE POUR PANAMA LONG 1130 MM</t>
  </si>
  <si>
    <t>FA8105IN</t>
  </si>
  <si>
    <t>8105I_37</t>
  </si>
  <si>
    <t>92124</t>
  </si>
  <si>
    <t>BOITIER CENTRAL AP 2 POINTS</t>
  </si>
  <si>
    <t>FA8410IA</t>
  </si>
  <si>
    <t>PENE HAUT/BAS ARGENT</t>
  </si>
  <si>
    <t>92125</t>
  </si>
  <si>
    <t>PENE HAUT  OU   BAS</t>
  </si>
  <si>
    <t>FA8410IBL</t>
  </si>
  <si>
    <t>PENE HAUT/BAS BLANC 9010</t>
  </si>
  <si>
    <t>8410I_32</t>
  </si>
  <si>
    <t>PENE HAUT/BAS</t>
  </si>
  <si>
    <t>FA8410IN</t>
  </si>
  <si>
    <t>PENE HAUT OU BAS</t>
  </si>
  <si>
    <t>8410I_37</t>
  </si>
  <si>
    <t>FA8450IA</t>
  </si>
  <si>
    <t>TRINGLE ET CACHE LG 950MM</t>
  </si>
  <si>
    <t>92126</t>
  </si>
  <si>
    <t>TRINGLE ET CACHE LG 950</t>
  </si>
  <si>
    <t>FA8450IBL</t>
  </si>
  <si>
    <t>TRINGLE ET CAPOT LG 950MM</t>
  </si>
  <si>
    <t>FA8450IN</t>
  </si>
  <si>
    <t>8450I_37</t>
  </si>
  <si>
    <t>FA8452IA</t>
  </si>
  <si>
    <t>TRINGLE ET CACHE 1365 MM ARGENT</t>
  </si>
  <si>
    <t>92127</t>
  </si>
  <si>
    <t>TRINGLE ET CACHE LG 1365</t>
  </si>
  <si>
    <t>FA8452IBL</t>
  </si>
  <si>
    <t>TRINGLE ET CACHE 1365 MM BLANC 9010</t>
  </si>
  <si>
    <t>8452I_32</t>
  </si>
  <si>
    <t>TRINGLE ET CACHE LG 1365 MM ANTIP. PANAMA</t>
  </si>
  <si>
    <t>FA8452IN</t>
  </si>
  <si>
    <t>8452I_37</t>
  </si>
  <si>
    <t>FA8454AI</t>
  </si>
  <si>
    <t>TRINGLE ET CACHE LG 2300 ARGENT</t>
  </si>
  <si>
    <t>FA8454IBL</t>
  </si>
  <si>
    <t>TRINGLE ET CACHE LG 2300 BLANC 9010</t>
  </si>
  <si>
    <t>FA8454IN</t>
  </si>
  <si>
    <t>TRINGLE ET CACHE LG 2300 NOIR</t>
  </si>
  <si>
    <t>FA8032IA</t>
  </si>
  <si>
    <t>SERRURE 3 PTS AVANT ARGENT</t>
  </si>
  <si>
    <t>92128</t>
  </si>
  <si>
    <t>BOITIER CENTRAL AP 3 POINTS</t>
  </si>
  <si>
    <t>82128</t>
  </si>
  <si>
    <t>FA8032IBL</t>
  </si>
  <si>
    <t>SERRURE 3 PTS AVANT BLANC 9010</t>
  </si>
  <si>
    <t>8032I_32</t>
  </si>
  <si>
    <t>SERR.CENT.ANTIP.3 POINTS</t>
  </si>
  <si>
    <t>FA8032IN</t>
  </si>
  <si>
    <t>8032I_37</t>
  </si>
  <si>
    <t>102201</t>
  </si>
  <si>
    <t>KIT BOUCHONS BOITIER 3 PTS ARGENT</t>
  </si>
  <si>
    <t>92129</t>
  </si>
  <si>
    <t>KIT BOUCHON BOITIER 3 POINTS</t>
  </si>
  <si>
    <t>FA8039BL</t>
  </si>
  <si>
    <t>KIT BOUCHONS BOITIER 3 PTS BLANC</t>
  </si>
  <si>
    <t>8039_32</t>
  </si>
  <si>
    <t>PAIRE BOUCHONS PÊNES HT/BAS</t>
  </si>
  <si>
    <t>FA8039N</t>
  </si>
  <si>
    <t>KIT BOUCHON BOITIER 3 PTS NOIR</t>
  </si>
  <si>
    <t>8039_37</t>
  </si>
  <si>
    <t>KIT BOUCHONS BOITIER 3 POINTS</t>
  </si>
  <si>
    <t>FA8500IA</t>
  </si>
  <si>
    <t>GACHE REGLABLE 1 VANTAIL ET HAUT</t>
  </si>
  <si>
    <t>92130</t>
  </si>
  <si>
    <t>FA8500IBL</t>
  </si>
  <si>
    <t>GACHE CENTRALE REGLABLE BLANC 9010</t>
  </si>
  <si>
    <t>8500I_32</t>
  </si>
  <si>
    <t>GACHE REGL. 1 VANTAIL ET HAUT ANTIP. PANAMA</t>
  </si>
  <si>
    <t>FA8500IN</t>
  </si>
  <si>
    <t>8500I_37</t>
  </si>
  <si>
    <t>153383</t>
  </si>
  <si>
    <t>GACHE CENTRALE 2 VANTAUX 8525_G5</t>
  </si>
  <si>
    <t>92131</t>
  </si>
  <si>
    <t>8525_32</t>
  </si>
  <si>
    <t>GACHE LATERALE POUR 2 VANTAUX</t>
  </si>
  <si>
    <t>GACHA LATERALE POUR 2 VANTAUX</t>
  </si>
  <si>
    <t>8525_37</t>
  </si>
  <si>
    <t>FA85411</t>
  </si>
  <si>
    <t>FIXATION FRONTALE POUR GACHE</t>
  </si>
  <si>
    <t>85411_Z5</t>
  </si>
  <si>
    <t>92132</t>
  </si>
  <si>
    <t>GACHE AU SOL INOX</t>
  </si>
  <si>
    <t>8540X(OLD)_00</t>
  </si>
  <si>
    <t>92133</t>
  </si>
  <si>
    <t>*GACHE BASSE **92141**</t>
  </si>
  <si>
    <t>146033 + 123859</t>
  </si>
  <si>
    <t>BEQUILLE ET CYLINDRE</t>
  </si>
  <si>
    <t>92134</t>
  </si>
  <si>
    <t>FA8572IBL</t>
  </si>
  <si>
    <t>MANOEVRE EXT.ENTREE CYL.BLANC 9010+1/2 CYL 40 NICK.</t>
  </si>
  <si>
    <t>8570I_32</t>
  </si>
  <si>
    <t>MANOEUVRE EXT.A/POIGN ET CYLINDRE</t>
  </si>
  <si>
    <t>FA8572IN+ABUE5N</t>
  </si>
  <si>
    <t>MANOEUVRE EXT ENTREE CYL NOIR + 1/2 CYL.</t>
  </si>
  <si>
    <t>8570I_37</t>
  </si>
  <si>
    <t>92135</t>
  </si>
  <si>
    <t>AXE LONG ET VIS POUR PROFILS 70 MM</t>
  </si>
  <si>
    <t>FA8480</t>
  </si>
  <si>
    <t>SUPPORT DE TRINGLE</t>
  </si>
  <si>
    <t>8480_88</t>
  </si>
  <si>
    <t>92136</t>
  </si>
  <si>
    <t>92137</t>
  </si>
  <si>
    <t>*BOITE  *SUPPRIME*</t>
  </si>
  <si>
    <t>92138</t>
  </si>
  <si>
    <t>SELECTEUR DE FERMETURE PR PORTE AP</t>
  </si>
  <si>
    <t>92139</t>
  </si>
  <si>
    <t>PENE LATERAL POUR ANTI PANIQUE</t>
  </si>
  <si>
    <t>7012000023</t>
  </si>
  <si>
    <t>POIGNEE AUSTRAL SIMPLE DROITE NIQUEL SATINADO (INOX BROSSÉ)</t>
  </si>
  <si>
    <t>92139D</t>
  </si>
  <si>
    <t>POIGNEE DE TIRAGE SIMPLE DROITE</t>
  </si>
  <si>
    <t>7012000008</t>
  </si>
  <si>
    <t>POIGNEE AUSTRAL SIMPLE DROITE RAL.9010</t>
  </si>
  <si>
    <t>7012000007</t>
  </si>
  <si>
    <t>POIGNEE AUSTRAL SIMPLE DROITE RAL.9005 MAT</t>
  </si>
  <si>
    <t>7012000050</t>
  </si>
  <si>
    <t>POIGNÉE AUSTRAL SIMPLE DROITE LAQUADO INOX (LAQUÉ INOX)</t>
  </si>
  <si>
    <t>7011000023</t>
  </si>
  <si>
    <t>POIGNEE AUSTRAL SIMPLE GAUCHE NIQUEL SATINADO (INOX BROSSÉ)</t>
  </si>
  <si>
    <t>92139G</t>
  </si>
  <si>
    <t>POIGNEE DE TIRAGE SIMPLE GAUCHE</t>
  </si>
  <si>
    <t>7011000008</t>
  </si>
  <si>
    <t>POIGNEE AUSTRAL SIMPLE GAUCHE RAL.9010</t>
  </si>
  <si>
    <t>7011000007</t>
  </si>
  <si>
    <t>POIGNEE AUSTRAL SIMPLE GAUCHE RAL.9005 MAT</t>
  </si>
  <si>
    <t>7011000050</t>
  </si>
  <si>
    <t>POIGNÉE AUSTRAL SIMPLE GAUCHE LAQUADO INOX (LAQUÉ INOX)</t>
  </si>
  <si>
    <t>7010000023</t>
  </si>
  <si>
    <t>PAIRE DE POIGNEES AUSTRAL NIQUEL SATINADO (INOX BROSSÉ)</t>
  </si>
  <si>
    <t>92140</t>
  </si>
  <si>
    <t>PAIRE DE POIGNEE DE TIRAGE</t>
  </si>
  <si>
    <t>7010000008</t>
  </si>
  <si>
    <t>PAIRE DE POIGNEES AUSTRAL RAL.9010</t>
  </si>
  <si>
    <t>7010000007</t>
  </si>
  <si>
    <t>PAIRE DE POIGNEES AUSTRAL RAL.9005 MAT</t>
  </si>
  <si>
    <t>DIAMENTE A.DIAM</t>
  </si>
  <si>
    <t>PAIRE POIGNÉES AUSTRAL ARGENT DIAMANT   (PROCHE DU SILVER)</t>
  </si>
  <si>
    <t>PAIRE POIGNÉES AUSTRAL ARGENT DIAMANT (PROCHE DU SILVER)</t>
  </si>
  <si>
    <t>7010000050</t>
  </si>
  <si>
    <t>PAIRE DE POIGNÉES AUSTRAL LAQUADO INOX (LAQUÉ INOX)</t>
  </si>
  <si>
    <t>8540X_00</t>
  </si>
  <si>
    <t>GACHE BASSE                                 (REMPLACE 92133)</t>
  </si>
  <si>
    <t>92141</t>
  </si>
  <si>
    <t>92150</t>
  </si>
  <si>
    <t>CREMONE TETIERE 14 AXE 20 FLT 8 LG250MM</t>
  </si>
  <si>
    <t>92151</t>
  </si>
  <si>
    <t>CREMONE TETIERE 14 AXE 20 FLT 8 LG400MM</t>
  </si>
  <si>
    <t>92152</t>
  </si>
  <si>
    <t>CREMONE TETIERE 14 AXE 20 FLT 8 LG600MM</t>
  </si>
  <si>
    <t>92153</t>
  </si>
  <si>
    <t>CREMONE TETIERE 14 AXE 20 FLT 8 LG800MM</t>
  </si>
  <si>
    <t>92154</t>
  </si>
  <si>
    <t>CREMONE TETIERE 14 AXE 20 FLT 8 LG1000MM</t>
  </si>
  <si>
    <t>92155</t>
  </si>
  <si>
    <t>GACHE UNIVERSELLE</t>
  </si>
  <si>
    <t>92156</t>
  </si>
  <si>
    <t>PAIRE DE COMPAS INOX LG 559</t>
  </si>
  <si>
    <t>92157</t>
  </si>
  <si>
    <t>PAIRE DE COMPAS INOX LG 650</t>
  </si>
  <si>
    <t>92160</t>
  </si>
  <si>
    <t>PAIRE DE COMPAS INOX STORM 10''</t>
  </si>
  <si>
    <t>92161</t>
  </si>
  <si>
    <t>PAIRE DE COMPAS INOX STORM 16''</t>
  </si>
  <si>
    <t>92180</t>
  </si>
  <si>
    <t>BOITIER CENTRAL AP PUCH 1 POINT</t>
  </si>
  <si>
    <t>FA8212BL</t>
  </si>
  <si>
    <t>BOITIER CENTRAL AP PUSH 1 POINT</t>
  </si>
  <si>
    <t>FA8212N</t>
  </si>
  <si>
    <t>92181</t>
  </si>
  <si>
    <t>SUPPORT PUSH LG 935MM</t>
  </si>
  <si>
    <t>SUPPORT PUSH-BAR LG 935 MM BLANC 9010</t>
  </si>
  <si>
    <t>146007</t>
  </si>
  <si>
    <t>SUPPORT PUSH BAT LG. 1235 MM ARGENT</t>
  </si>
  <si>
    <t>92182</t>
  </si>
  <si>
    <t>SUPPORT PUSH LG 1235MM</t>
  </si>
  <si>
    <t>FA8242IBL</t>
  </si>
  <si>
    <t>SUPPORT PUSH BAR LG. 1235 MM BLANC 9010</t>
  </si>
  <si>
    <t>146009</t>
  </si>
  <si>
    <t>SUPPORT PUSH BAR LG. 1235 MM NOIR 9005</t>
  </si>
  <si>
    <t>92184</t>
  </si>
  <si>
    <t>BOITIER CENTRAL AP PUCH 2 POINTS</t>
  </si>
  <si>
    <t>92186</t>
  </si>
  <si>
    <t>BARRE POUR SUPPORT LG 870MM</t>
  </si>
  <si>
    <t>FA8260IBL</t>
  </si>
  <si>
    <t>BARRE POUR SUPPORT LG 870 MM BLANC 9010</t>
  </si>
  <si>
    <t>FA8260IN</t>
  </si>
  <si>
    <t>146010</t>
  </si>
  <si>
    <t>BARRE POUR SUPPORT LG. 1170 MM ARGENT</t>
  </si>
  <si>
    <t>92187</t>
  </si>
  <si>
    <t>BARRE POUR SUPPORT LG 1170MM</t>
  </si>
  <si>
    <t>FA8262IBL</t>
  </si>
  <si>
    <t>BARRE POUR SUPPORT LG. 1170 MM BLANC 9010</t>
  </si>
  <si>
    <t>146012</t>
  </si>
  <si>
    <t>BARRE POUR SUPPORT LG. 1170 MM NOIR</t>
  </si>
  <si>
    <t>146004</t>
  </si>
  <si>
    <t>BOITIER CENTRAL 3 PTS PUSH BAR ARGENT</t>
  </si>
  <si>
    <t>92188</t>
  </si>
  <si>
    <t>BOITIER CENTRAL AP PUCH 3 POINTS</t>
  </si>
  <si>
    <t>FA8232IBL</t>
  </si>
  <si>
    <t>BOITIER CENTRAL 3 PTS PUSH-BAR BLANC 9010</t>
  </si>
  <si>
    <t>146006</t>
  </si>
  <si>
    <t>BOITIER CENTRAL 3 PTS PUSH BAR NOIR</t>
  </si>
  <si>
    <t>92200</t>
  </si>
  <si>
    <t>*PAIRE POIG.TIRAGE PR PORTE 1/2 LUNE DBL</t>
  </si>
  <si>
    <t>7PREST3168</t>
  </si>
  <si>
    <t>REF ALMA 7PREST03XX  EMBALLAGE NEUTRE/BLANC FRANCAIS</t>
  </si>
  <si>
    <t>PTIGE 3P</t>
  </si>
  <si>
    <t>EMBALLAGE NEUTRE/BLANC FRANCAIS</t>
  </si>
  <si>
    <t>REF ALMA 7PREST03XX  EMBALLAGE NEUTRE</t>
  </si>
  <si>
    <t>EMBALLAGE NEUTRE</t>
  </si>
  <si>
    <t>7PREST3160</t>
  </si>
  <si>
    <t>REF ALMA 7PREST03XX</t>
  </si>
  <si>
    <t>IGPI300R</t>
  </si>
  <si>
    <t>PAIRE POIGNEES 1/2 LUNE E.300MM/D.30 INOX BROSSÉ+ FIX.DOUBLE</t>
  </si>
  <si>
    <t>105306+308 (X2)</t>
  </si>
  <si>
    <t>PAIRE POIGNEES 1/2 LUNE E.300MM/D.32 INOX MAT + 2 FIX.DOUBLE</t>
  </si>
  <si>
    <t>146263</t>
  </si>
  <si>
    <t>PAIRE POIG.1/2 RONDE ENTRAXE 300MM L.BLANC</t>
  </si>
  <si>
    <t>IGPA300R.N</t>
  </si>
  <si>
    <t>PAIRE POIG.1/2 RONDE ENTRAXE 300MM N.NOIR</t>
  </si>
  <si>
    <t>146272</t>
  </si>
  <si>
    <t>PAIRE POIGNÉES 1/2 LUNE E.300MM/D.30 INIOX BROSSÉ+FIX.DOUBLE</t>
  </si>
  <si>
    <t>PT 1/2 LUNE DF</t>
  </si>
  <si>
    <t>PAIRE POIGNEES 1/2 LUNE E.300MM/D.30 INOX BROSSÉ+FIX.DOUBLES</t>
  </si>
  <si>
    <t>PAIRE POIGNÉES 1/2 LUNE E.300MM/D.32 INOX MAT +2 FIX.DOUBLES</t>
  </si>
  <si>
    <t>92201</t>
  </si>
  <si>
    <t>*PAIRE DE POIGNEE EN V ENTRAXE 300MM</t>
  </si>
  <si>
    <t>PTIGE8</t>
  </si>
  <si>
    <t>92202</t>
  </si>
  <si>
    <t>*PAIRE POIGNEE EN U DBLE ENTRAXE 250MM</t>
  </si>
  <si>
    <t>PTIGE 8P</t>
  </si>
  <si>
    <t>REF ALMA 7PREST8XX           EMBALLAGE NEUTRE/BLANC FRANCAIS</t>
  </si>
  <si>
    <t>EMBALLAGE NEUTRE/ BLANC FRANCAIS</t>
  </si>
  <si>
    <t>REF ALMA 7PREST8XX   EMBALLAGE NEUTRE</t>
  </si>
  <si>
    <t>7PREST8160</t>
  </si>
  <si>
    <t>REF ALMA 7PREST8XX</t>
  </si>
  <si>
    <t>92207</t>
  </si>
  <si>
    <t>FERME IMPOSTE 3 METRES SOUS BLISTER</t>
  </si>
  <si>
    <t>92208</t>
  </si>
  <si>
    <t>FERME IMPOSTE 5 METRES SOUS BLISTER</t>
  </si>
  <si>
    <t>92210</t>
  </si>
  <si>
    <t>*POIGNEE DEMI LUNE SIMPLE ENT270MM*SUPP*</t>
  </si>
  <si>
    <t>7PREST3P08</t>
  </si>
  <si>
    <t>REF ALMA 7PREST3PXX          EMBALLAGE NEUTRE/BLANC FRANCAIS</t>
  </si>
  <si>
    <t>7PREST3PON</t>
  </si>
  <si>
    <t>REF ALMA 7PREST3PXX                       EMBALLAGE NEUTRE</t>
  </si>
  <si>
    <t>PTIGE 3S</t>
  </si>
  <si>
    <t>REF ALMA 7PREST3PXX</t>
  </si>
  <si>
    <t>146285</t>
  </si>
  <si>
    <t>POIGNEE SIMPLE 1/2 RONDE ENTRAXE 300MM BLANC</t>
  </si>
  <si>
    <t>IGTSPA300R.N</t>
  </si>
  <si>
    <t>POIGNÉE SIMPLE 1/2 RONDE ENTRAXE 300MM N.NOIR</t>
  </si>
  <si>
    <t>CMN040001+42600</t>
  </si>
  <si>
    <t>POIGNÉE 1/2 LUNE E.300 MM/D.32 INOX BROSSÉ + 2 FIX.SIMP.TRAV</t>
  </si>
  <si>
    <t>105306+ 309(X2)</t>
  </si>
  <si>
    <t>POIGNÉE 1/2 LUNE E.300 MM/D.32 INOX MAT + 2 FIX.SIMPLES TRAV</t>
  </si>
  <si>
    <t>92211</t>
  </si>
  <si>
    <t>*POIGNEE EN V SIMPLE ENTR 300MM//**SUPP</t>
  </si>
  <si>
    <t>92212</t>
  </si>
  <si>
    <t>*POIGNEE EN U SIMPLE ENT250MM   **SUPP**</t>
  </si>
  <si>
    <t>PTIGE 8S</t>
  </si>
  <si>
    <t>REF ALMA 7PREST8PXX          EMBALLAGE NEUTRE/BLANC FRANCAIS</t>
  </si>
  <si>
    <t>REF ALMA 7PREST8PXX                       EMBALLAGE NEUTRE</t>
  </si>
  <si>
    <t>92220</t>
  </si>
  <si>
    <t>*PALMETTE CLEMATITE  70MMX145MM  EP6MM</t>
  </si>
  <si>
    <t>92221</t>
  </si>
  <si>
    <t>*PALMETTE GLYCINE  106MMX207MM  EP 10M</t>
  </si>
  <si>
    <t>92223</t>
  </si>
  <si>
    <t>*PALMETTE ROSE 195MMX385MM EP 20MM</t>
  </si>
  <si>
    <t>92227</t>
  </si>
  <si>
    <t>*DECORS MYOSOTIS PETIT MODELE</t>
  </si>
  <si>
    <t>92228</t>
  </si>
  <si>
    <t>*DECORS MYOSOTIS GRAND MODELE</t>
  </si>
  <si>
    <t>92233</t>
  </si>
  <si>
    <t>*DECORS MILLEPERTUIS</t>
  </si>
  <si>
    <t>92236</t>
  </si>
  <si>
    <t>*DECORS TOURNESOL</t>
  </si>
  <si>
    <t>92240</t>
  </si>
  <si>
    <t>*DECORS BANDEAU TOITURE CREOLE</t>
  </si>
  <si>
    <t>92241</t>
  </si>
  <si>
    <t>*DECORS FLAMME</t>
  </si>
  <si>
    <t>92242</t>
  </si>
  <si>
    <t>*DECORS CRETE TOITURE LIS</t>
  </si>
  <si>
    <t>92243</t>
  </si>
  <si>
    <t>*DECORS CRETE DE TOITURE GUI</t>
  </si>
  <si>
    <t>92244</t>
  </si>
  <si>
    <t>*DECORS POINTE DE TOITURE GUI</t>
  </si>
  <si>
    <t>92251</t>
  </si>
  <si>
    <t>*BAGUETTE</t>
  </si>
  <si>
    <t>92305</t>
  </si>
  <si>
    <t>*SERRURE 1 POINT AXE 55MM TETIERE INOX</t>
  </si>
  <si>
    <t>92306</t>
  </si>
  <si>
    <t>*GACHE INOX POUR SERRURE 1 POINT 92305</t>
  </si>
  <si>
    <t>92310</t>
  </si>
  <si>
    <t>ENSEMBLE TIGE PR SERRURE 92311</t>
  </si>
  <si>
    <t>92311</t>
  </si>
  <si>
    <t>SERRURE 2 POINTS HAUT ET BAS</t>
  </si>
  <si>
    <t>92314</t>
  </si>
  <si>
    <t>CYLINDRE EUROPEEN DEPORTE DE 70 MM</t>
  </si>
  <si>
    <t>92315</t>
  </si>
  <si>
    <t>SERR MULTI PTS RELEV BEQUI AXE 55+GACHES</t>
  </si>
  <si>
    <t>92315/A</t>
  </si>
  <si>
    <t>SERR MULTI PTS RELEV BEQUILLE AXE 55MM</t>
  </si>
  <si>
    <t>92315/B</t>
  </si>
  <si>
    <t>GACHE CENTRALE POUR SERRURE 92315/A</t>
  </si>
  <si>
    <t>92315/C</t>
  </si>
  <si>
    <t>GACHE HAUTE OU BASSE POUR SERRURE 92315</t>
  </si>
  <si>
    <t>92316</t>
  </si>
  <si>
    <t>*SERR MULTI PTS RELEVA BEQ. AXE 50 GACHE</t>
  </si>
  <si>
    <t>92316/A</t>
  </si>
  <si>
    <t>*SERRURE MULTI PTS RELEVAGE BEQ AXE 50MM</t>
  </si>
  <si>
    <t>92316/B</t>
  </si>
  <si>
    <t>*GACHE CENTRALE POUR SERRURE 92316/A</t>
  </si>
  <si>
    <t>92316/C</t>
  </si>
  <si>
    <t>*GACHE HAUTE OU BASSE PR SERRURE 92316/A</t>
  </si>
  <si>
    <t>92317</t>
  </si>
  <si>
    <t>BUTOIR DE COULISSANT</t>
  </si>
  <si>
    <t>92319</t>
  </si>
  <si>
    <t>FERME POR.BRAS COULISS*SUP*REMPL/92326*</t>
  </si>
  <si>
    <t>92319A</t>
  </si>
  <si>
    <t>BOITIER PR FERME PORTE*SUPP*VOIR 92326*</t>
  </si>
  <si>
    <t>2010190</t>
  </si>
  <si>
    <t>BRAS COULISSE PR FERME-PORTE 92319/92322</t>
  </si>
  <si>
    <t>92319B</t>
  </si>
  <si>
    <t>BRAS COULIS PR 92319&amp;22*SUPP*VOIR 92326*</t>
  </si>
  <si>
    <t>2010192</t>
  </si>
  <si>
    <t>2010191</t>
  </si>
  <si>
    <t>92320</t>
  </si>
  <si>
    <t>FER.POR.BR.COMPAS F2A4*SUPP*REMP/92324*</t>
  </si>
  <si>
    <t>92321</t>
  </si>
  <si>
    <t>FER.POR.BRAS COMP.F2A5*SUPP*REMPL/92324*</t>
  </si>
  <si>
    <t>92322</t>
  </si>
  <si>
    <t>FER.POR.BRAS COUL F2/3*SUPP*REMPL/92325*</t>
  </si>
  <si>
    <t>2010124</t>
  </si>
  <si>
    <t>BOITIER PR FERME-PORTE HAUT 92322(S120 F3)</t>
  </si>
  <si>
    <t>92322A</t>
  </si>
  <si>
    <t>BOITIER PR FP 92322*SUPP*VOIR 92325*</t>
  </si>
  <si>
    <t>2010126</t>
  </si>
  <si>
    <t>2010125</t>
  </si>
  <si>
    <t>92323</t>
  </si>
  <si>
    <t>FERME PORTE CREMAILL F2/4 BRAS COULISSE</t>
  </si>
  <si>
    <t>92324</t>
  </si>
  <si>
    <t>FERME PORTE BRAS COMPAS FORCE 1 A 5</t>
  </si>
  <si>
    <t>92325</t>
  </si>
  <si>
    <t>FERME PORTE BRAS COULISSE FORCE 3</t>
  </si>
  <si>
    <t>92326</t>
  </si>
  <si>
    <t>FERME PORTE BRAS COULISSE FORCE 1 A 3</t>
  </si>
  <si>
    <t>92369</t>
  </si>
  <si>
    <t>FERME PORTE HAUT AVEC BRAS A COULISSE</t>
  </si>
  <si>
    <t>92370</t>
  </si>
  <si>
    <t>FERME PORTE HT(REMPL PAR 92320)</t>
  </si>
  <si>
    <t>92370/A</t>
  </si>
  <si>
    <t>BOITIER POUR FERME PORTE HAUT ** 92319A</t>
  </si>
  <si>
    <t>92370/B</t>
  </si>
  <si>
    <t>BRAS COMPAS POUR FERME PORTE 92370</t>
  </si>
  <si>
    <t>92370/C</t>
  </si>
  <si>
    <t>BRAS A COULISSE POUR FERME PORTE 92369</t>
  </si>
  <si>
    <t>2011044</t>
  </si>
  <si>
    <t>ARMOR SERIE 100</t>
  </si>
  <si>
    <t>92370A</t>
  </si>
  <si>
    <t>BOITIER FERME PORTE HT SUPP (REMP/92319A</t>
  </si>
  <si>
    <t>2011046</t>
  </si>
  <si>
    <t>2011045</t>
  </si>
  <si>
    <t>2011080</t>
  </si>
  <si>
    <t>92370B</t>
  </si>
  <si>
    <t>BRAS COMPAS PR FERME PORTE 92369  SUPP</t>
  </si>
  <si>
    <t>2011081</t>
  </si>
  <si>
    <t>2011090</t>
  </si>
  <si>
    <t>92370C</t>
  </si>
  <si>
    <t>BRAS COULISSE PR FERME PORTE 92369  SUPP</t>
  </si>
  <si>
    <t>2011092</t>
  </si>
  <si>
    <t>2011091</t>
  </si>
  <si>
    <t>92371</t>
  </si>
  <si>
    <t>*FERME PO HT 60KG BRAS SS ARRET**92383**</t>
  </si>
  <si>
    <t>92372</t>
  </si>
  <si>
    <t>PIVOT DE SOL ARRET A 90 PLAQUE INOX</t>
  </si>
  <si>
    <t>92372/A</t>
  </si>
  <si>
    <t>PIVOT DE SOL AVEC ARRET A 90</t>
  </si>
  <si>
    <t>92372/B</t>
  </si>
  <si>
    <t>PLAQUE INOX POUR PIVOT DE SOL</t>
  </si>
  <si>
    <t>2014003</t>
  </si>
  <si>
    <t>PIVOT A FREIN AU SOL ARRET 105° SERIE 400</t>
  </si>
  <si>
    <t>92372A</t>
  </si>
  <si>
    <t>2014010</t>
  </si>
  <si>
    <t>92372B</t>
  </si>
  <si>
    <t>KFV 2325-723</t>
  </si>
  <si>
    <t>GACHE KFV REF.2325-723</t>
  </si>
  <si>
    <t>2325-723-H</t>
  </si>
  <si>
    <t>GACHE PR PENES RONDS DE SERR. MULTI PTS       STOCK A RENNES</t>
  </si>
  <si>
    <t>92373</t>
  </si>
  <si>
    <t>GACHE PR PENES RONDS DE SERR. MULTI PTS</t>
  </si>
  <si>
    <t>GACHE POUR PENE ROND DE SE.MP92374*92378</t>
  </si>
  <si>
    <t>KFV AS.4350.F</t>
  </si>
  <si>
    <t>SERR. KFV REF.AS.4350.F 24/30-92. 8MM 3 PTS</t>
  </si>
  <si>
    <t>3378619</t>
  </si>
  <si>
    <t>92374</t>
  </si>
  <si>
    <t>SERRURE 3 POINTS A RELEVAGE + GACHES</t>
  </si>
  <si>
    <t>AS 4350 W210</t>
  </si>
  <si>
    <t>KFV 25-723</t>
  </si>
  <si>
    <t>GACHE KFV REF.25-723</t>
  </si>
  <si>
    <t>25-723-H</t>
  </si>
  <si>
    <t>GACHE CENTRALE PR SERRURE MULTI PTS           STOCK A RENNES</t>
  </si>
  <si>
    <t>92375</t>
  </si>
  <si>
    <t>GACHE CENTRALE PR SERRURES MULTI POINTS</t>
  </si>
  <si>
    <t>GACHE CENTRALE PR SER.MULTI-POINT*92378</t>
  </si>
  <si>
    <t>92376</t>
  </si>
  <si>
    <t>SERR MUL.PTS 4 GALETS RELEVAGE 4000/5000</t>
  </si>
  <si>
    <t>92377</t>
  </si>
  <si>
    <t>EMBOUT LAME BRISE SOLEIL 9072+9077</t>
  </si>
  <si>
    <t>92378</t>
  </si>
  <si>
    <t>KIT GACHES POUR SERRURES 92374</t>
  </si>
  <si>
    <t>3399296</t>
  </si>
  <si>
    <t>GACHE CENTRALE REGL. PR SERRURE 92374</t>
  </si>
  <si>
    <t>92378/A</t>
  </si>
  <si>
    <t>GACHE CENTRALE REGLABLE PR SERR 92374</t>
  </si>
  <si>
    <t>GACHE CENTRALE POUR 92374</t>
  </si>
  <si>
    <t>3399299</t>
  </si>
  <si>
    <t>GACHE HAUTE OU BASSE REGL. PR SERR. 92374</t>
  </si>
  <si>
    <t>90378/B</t>
  </si>
  <si>
    <t>92378/B</t>
  </si>
  <si>
    <t>GACHE HAUTE ET BASSE POUR 92374</t>
  </si>
  <si>
    <t>92379</t>
  </si>
  <si>
    <t>92380</t>
  </si>
  <si>
    <t>KIT GACHE SERRURE 3 POINTS 92379</t>
  </si>
  <si>
    <t>92380/A</t>
  </si>
  <si>
    <t>GACHE CENTRALE PR SERRURE 3 POINTS 92379</t>
  </si>
  <si>
    <t>92380/B</t>
  </si>
  <si>
    <t>GACHE HAUTE OU BASSE PR SERRURE 92379</t>
  </si>
  <si>
    <t>92381</t>
  </si>
  <si>
    <t>KIT GACHES POUR SERRURES 92376</t>
  </si>
  <si>
    <t>92381/A</t>
  </si>
  <si>
    <t>GACHE POUR GALET DE SERRURE 92376</t>
  </si>
  <si>
    <t>92382</t>
  </si>
  <si>
    <t>PIVOT DE SOL ARRET 90° AVEC PLAQUE INOX</t>
  </si>
  <si>
    <t>92382D</t>
  </si>
  <si>
    <t>BATTEUSE DROITE PRIMA POUR EXPORT</t>
  </si>
  <si>
    <t>92382G</t>
  </si>
  <si>
    <t>BATTEUSE GAUCHE PRIMA POUR EXPORT</t>
  </si>
  <si>
    <t>92383</t>
  </si>
  <si>
    <t>FERME PORTE BRAS COMPAS FORCE 2 A 4</t>
  </si>
  <si>
    <t>92406</t>
  </si>
  <si>
    <t>PLINTHE AUTO S4400,4000,5000 LG600MM</t>
  </si>
  <si>
    <t>92407</t>
  </si>
  <si>
    <t>PLINTHE AUTO S4400,4000,5000 LG700MM</t>
  </si>
  <si>
    <t>92408</t>
  </si>
  <si>
    <t>PLINTHE AUTO S4400,4000,5000 LG800MM</t>
  </si>
  <si>
    <t>92409</t>
  </si>
  <si>
    <t>PLINTHE AUTO S4400,4000,5000 LG 900MM</t>
  </si>
  <si>
    <t>92436</t>
  </si>
  <si>
    <t>PLINTHE AUTOMATIQUE S450 LG 600MM</t>
  </si>
  <si>
    <t>92437</t>
  </si>
  <si>
    <t>PLINTHE AUTOMATIQUE S450 LG700MM</t>
  </si>
  <si>
    <t>92438</t>
  </si>
  <si>
    <t>PLINTHE AUTOMATIQUE S450 LG800MM</t>
  </si>
  <si>
    <t>92439</t>
  </si>
  <si>
    <t>PLINTHE AUTOMATIQUE S450 LG 900MM</t>
  </si>
  <si>
    <t>92450</t>
  </si>
  <si>
    <t>VENTOUSE A CISAILLEMENT 30MM</t>
  </si>
  <si>
    <t>92451</t>
  </si>
  <si>
    <t>CLAVIER DIGICODE ETANCHE **</t>
  </si>
  <si>
    <t>92452</t>
  </si>
  <si>
    <t>POIGNEE SENSITIVE SEULE **</t>
  </si>
  <si>
    <t>92453</t>
  </si>
  <si>
    <t>MODULE ELECTRONI.PR POIGNEE SENSITIVE **</t>
  </si>
  <si>
    <t>92456</t>
  </si>
  <si>
    <t>PLINTHE AUTOMATIQUE S4500,4500TH LG600MM</t>
  </si>
  <si>
    <t>92457</t>
  </si>
  <si>
    <t>PLINTHE AUTOMATIQUE S4500,4500HT LG700MM</t>
  </si>
  <si>
    <t>92458</t>
  </si>
  <si>
    <t>PLINTHE AUTOMATIQUE S4500,4500TH LG800MM</t>
  </si>
  <si>
    <t>92459</t>
  </si>
  <si>
    <t>PLINTHE AUTOMATIQUE S4500,4500TH LG900MM</t>
  </si>
  <si>
    <t>92461</t>
  </si>
  <si>
    <t>PLINTHE AUTO S4500, 4500TH LG 1100MM</t>
  </si>
  <si>
    <t>92468</t>
  </si>
  <si>
    <t>*GRILLE INTERIEURE A PIVOT 30M3**92469*</t>
  </si>
  <si>
    <t>92469</t>
  </si>
  <si>
    <t>GRILLE INTERIEURE A PIVOT 30M3</t>
  </si>
  <si>
    <t>92472</t>
  </si>
  <si>
    <t>ENTREE D'AIR EXT.AUTOREGLABLE 30M3</t>
  </si>
  <si>
    <t>RE471/3BL</t>
  </si>
  <si>
    <t>107874</t>
  </si>
  <si>
    <t>ENTREE EXT AUTOREGL.RENSON 471/3 RAL.8019     40% SI 12000 F</t>
  </si>
  <si>
    <t>RE478/3A</t>
  </si>
  <si>
    <t>GRILLE PLATE SIMPLE ALU 30M3</t>
  </si>
  <si>
    <t>92479</t>
  </si>
  <si>
    <t>92479  GE JJG</t>
  </si>
  <si>
    <t>107833</t>
  </si>
  <si>
    <t>GRILLE PLATE ALU 478/3 DIM.475X22 BLANC 9010</t>
  </si>
  <si>
    <t>100133</t>
  </si>
  <si>
    <t>GRILLE PLATE ALU 478/3 DIM.475X22 NOIR 9005</t>
  </si>
  <si>
    <t>107832</t>
  </si>
  <si>
    <t>GRILLE PLATE RENSON 478/3 RAL.8019            40% SI 12000 F</t>
  </si>
  <si>
    <t>92488</t>
  </si>
  <si>
    <t>ENTREE D'AIR EXT.SIMPLE 30M3</t>
  </si>
  <si>
    <t>CYL.HTE SECURITE 70MM (30/40) 5 CLES + CP</t>
  </si>
  <si>
    <t>1027116</t>
  </si>
  <si>
    <t>CYLINDRE DE SURETE 5 CLES LG.70MM (30X40)</t>
  </si>
  <si>
    <t>92514</t>
  </si>
  <si>
    <t>CYLINDRE HAUTE SECURITE DEPORTE DE 70MM</t>
  </si>
  <si>
    <t>C.HS.40B/30+CP</t>
  </si>
  <si>
    <t>CYL.HTE SÉCU.70MM (40BOUTON+30) 5 CLES+CP</t>
  </si>
  <si>
    <t>1027099</t>
  </si>
  <si>
    <t>CLE SUPPLEMENTAIRE POUR CYL.HTE SÉCURITÉ 92514</t>
  </si>
  <si>
    <t>1027117</t>
  </si>
  <si>
    <t>CYL. HAUTE SECURITÉ 70MM (30/40) S'ENTROUVRANT 5 CLES + CP</t>
  </si>
  <si>
    <t>C.HS.30B/40+CP</t>
  </si>
  <si>
    <t>CYL.HTE SECU.70MM (30BOUTON+40) 5 CLÉS+CP</t>
  </si>
  <si>
    <t>CYL70MOLID5C+CP</t>
  </si>
  <si>
    <t>CYL HAUTE SECURITÉ MOLETÉ 70MM IDENTIQUE (30M+40)5CLES + CP</t>
  </si>
  <si>
    <t>CYL HS 70 BOUT.</t>
  </si>
  <si>
    <t>CYL.HAUTE SECURITE 70MM BOUTON (30 MOL+40) 5 CLES+CARTE PROP</t>
  </si>
  <si>
    <t>92523</t>
  </si>
  <si>
    <t>CYLINDRE DEPORTÉ 100MM PR OUVRANT 5223</t>
  </si>
  <si>
    <t>1017100</t>
  </si>
  <si>
    <t>CYL.EUROP.NICK. D.E.100 MM DÉSAXÉ (70+30)</t>
  </si>
  <si>
    <t>CYLINDRE DEPORTE 100MM (70+30)</t>
  </si>
  <si>
    <t>1017101</t>
  </si>
  <si>
    <t>CYL.EUROP.NICK.D.E.100MM (70+30) S'ENTROUVRANT (MÊME N°)</t>
  </si>
  <si>
    <t>1125616</t>
  </si>
  <si>
    <t>CYL.EUROP.100 MM MOLETÉ (30MOL+ 70)</t>
  </si>
  <si>
    <t>1027102</t>
  </si>
  <si>
    <t>CYLINDRE DE SURETE 60 MM AVEC 5 CLES</t>
  </si>
  <si>
    <t>92526</t>
  </si>
  <si>
    <t>CYLINDRE HAUTE SECURITE DE 60MM</t>
  </si>
  <si>
    <t>1022061</t>
  </si>
  <si>
    <t>CYL. HAUTE SÉCURITÉ 60 MM (30/30) S'ENTROUVRANT 5 CLÉS + CP</t>
  </si>
  <si>
    <t>1024060</t>
  </si>
  <si>
    <t>CYL.A BOUTON HAUTE SECURITE 60MM (30/30) 5 CLÉS + CARTE PROP</t>
  </si>
  <si>
    <t>92533</t>
  </si>
  <si>
    <t>*CYLINDRE DEPORTE 90MM / **92534**</t>
  </si>
  <si>
    <t>92534</t>
  </si>
  <si>
    <t>CYLINDRE DEPORTE 90MM</t>
  </si>
  <si>
    <t>92535</t>
  </si>
  <si>
    <t>CYLINDRE   22,5 X 22,5 NICKELE</t>
  </si>
  <si>
    <t>92536</t>
  </si>
  <si>
    <t>CYLINDRE EUROPEEN DE 60 MM</t>
  </si>
  <si>
    <t>92537</t>
  </si>
  <si>
    <t>CYLINDRE EUROPEEN 110 (40/70) VIS 60MM</t>
  </si>
  <si>
    <t>92538</t>
  </si>
  <si>
    <t>CLIP BLOCAGE VERROU PAUMELLES SERIE 5200</t>
  </si>
  <si>
    <t>92539</t>
  </si>
  <si>
    <t>1/2 CYLINDRE A BOUTON 10X40</t>
  </si>
  <si>
    <t>92612</t>
  </si>
  <si>
    <t>CYLINDRE POIGNEE PININFARINA</t>
  </si>
  <si>
    <t>9600600</t>
  </si>
  <si>
    <t>PROFIL PLATINE</t>
  </si>
  <si>
    <t>962001</t>
  </si>
  <si>
    <t>JOINT DE SERREUR FAÇADE 3MM</t>
  </si>
  <si>
    <t>JOINT DE SERREUR FACADE 3MM</t>
  </si>
  <si>
    <t>962002</t>
  </si>
  <si>
    <t>JOINT INTERIEUR HT 14MM</t>
  </si>
  <si>
    <t>962604</t>
  </si>
  <si>
    <t>JOINT OSSATURE</t>
  </si>
  <si>
    <t>962611</t>
  </si>
  <si>
    <t>JONC DE DILATATION</t>
  </si>
  <si>
    <t>962612</t>
  </si>
  <si>
    <t>JOINT CADRE</t>
  </si>
  <si>
    <t>962613</t>
  </si>
  <si>
    <t>962614</t>
  </si>
  <si>
    <t>JOINT POUR FACETTES (2X50M)</t>
  </si>
  <si>
    <t>965002</t>
  </si>
  <si>
    <t>RACCORT T 40MM (PROFIL 9600600 140P/B)</t>
  </si>
  <si>
    <t>965003</t>
  </si>
  <si>
    <t>RACCORD T 50MM (PROFIL 9600600 115P/B)</t>
  </si>
  <si>
    <t>965004</t>
  </si>
  <si>
    <t>RACCORD T 60MM (PROFIL 9600600 97P/B)</t>
  </si>
  <si>
    <t>965005</t>
  </si>
  <si>
    <t>RACCORD T 80MM (PROFIL 9600600 74P/B)</t>
  </si>
  <si>
    <t>965006</t>
  </si>
  <si>
    <t>RACCORD T 110MM (PROFIL 9600600 55P/B)</t>
  </si>
  <si>
    <t>965007</t>
  </si>
  <si>
    <t>RACCORD T 140MM (PROFIL 9600600 44P/B)</t>
  </si>
  <si>
    <t>965008</t>
  </si>
  <si>
    <t>RACCORD T 180MM (PROFIL 9600600 34P/B)</t>
  </si>
  <si>
    <t>967603</t>
  </si>
  <si>
    <t>BARR COUDEE 26MM DOUBLE GORGE **1600/C**</t>
  </si>
  <si>
    <t>971366</t>
  </si>
  <si>
    <t>CLEF SUPPLEMENTAIRE POUR 40366/A</t>
  </si>
  <si>
    <t>981001</t>
  </si>
  <si>
    <t>CREMONE 1 POINT A AGRAFER</t>
  </si>
  <si>
    <t>981002</t>
  </si>
  <si>
    <t>CREMONE 2 POINTS A AGRAFER</t>
  </si>
  <si>
    <t>981003</t>
  </si>
  <si>
    <t>CREMONE 3 POINTS A AGRAFER</t>
  </si>
  <si>
    <t>981004</t>
  </si>
  <si>
    <t>CREMONE 3 PTS A AGRAFER + LOG CYLINDRE</t>
  </si>
  <si>
    <t>981005</t>
  </si>
  <si>
    <t>981006D</t>
  </si>
  <si>
    <t>BEQUILLE DROITE</t>
  </si>
  <si>
    <t>981006G</t>
  </si>
  <si>
    <t>BEQUILLE GAUCHE</t>
  </si>
  <si>
    <t>981007</t>
  </si>
  <si>
    <t>POIGNEE DE TIRAGE INTERIEUR MANOEUVRANTE</t>
  </si>
  <si>
    <t>981008</t>
  </si>
  <si>
    <t>POIGNEE DE TIRAGE EXTERIEUR MANOEUVRANTE</t>
  </si>
  <si>
    <t>9810008</t>
  </si>
  <si>
    <t>981009</t>
  </si>
  <si>
    <t>POIGNEE DE TIRAGE EXTERIEUR FIXE</t>
  </si>
  <si>
    <t>981010</t>
  </si>
  <si>
    <t>POIGNEE DE TIRAGE INTERIEUR FIXE</t>
  </si>
  <si>
    <t>981011</t>
  </si>
  <si>
    <t>POIGNEE OUVERTE INTERIEUR MANOEUVRANTE</t>
  </si>
  <si>
    <t>981012</t>
  </si>
  <si>
    <t>POIGNEE OUVERTE EXTERIEURE MANOEUVRANTE</t>
  </si>
  <si>
    <t>981013</t>
  </si>
  <si>
    <t>POIGNEE OUVERTE INTERIEUR FIXE</t>
  </si>
  <si>
    <t>981014</t>
  </si>
  <si>
    <t>POIGNE OUVERTE EXTERIEUR FIXE</t>
  </si>
  <si>
    <t>981015</t>
  </si>
  <si>
    <t>CUVETTE MANOEUVRANTE TRANSVERSALE+1POINT</t>
  </si>
  <si>
    <t>147512</t>
  </si>
  <si>
    <t>SERRURE STREMLER 2 PTS HAUT ET BAS 2271.36</t>
  </si>
  <si>
    <t>984001</t>
  </si>
  <si>
    <t>99801</t>
  </si>
  <si>
    <t>RL DE 50M BANDE D'ETANC ADHESIVE EP 2MM</t>
  </si>
  <si>
    <t>Poutre I Steico 240 60x39</t>
  </si>
  <si>
    <t>OSB3_18_2500x1250</t>
  </si>
  <si>
    <t>Plaque Bois OSB3 9mm 2500x1250</t>
  </si>
  <si>
    <t>7652th</t>
  </si>
  <si>
    <t>JOINT CLIPPE APPUI</t>
  </si>
  <si>
    <t>L100X30</t>
  </si>
  <si>
    <t>Cornière alu 100 x 30 mm ep 1,8</t>
  </si>
  <si>
    <t>YA0255X70</t>
  </si>
  <si>
    <t>CAPOT ALU COULEUR</t>
  </si>
  <si>
    <t>Tube Alu 50 x 50 mm ep 1,8</t>
  </si>
  <si>
    <t>7055/4TH</t>
  </si>
  <si>
    <t>7126/4th</t>
  </si>
  <si>
    <t>7126th</t>
  </si>
  <si>
    <t>100x18x2,1</t>
  </si>
  <si>
    <t>Règle de macon</t>
  </si>
  <si>
    <t>Tube PVC Diam 80 Gris LG 4M</t>
  </si>
  <si>
    <t>BATTS080</t>
  </si>
  <si>
    <t>COUDEPVC90D80</t>
  </si>
  <si>
    <t>TUBEPVD80LG4</t>
  </si>
  <si>
    <t>Coude PVC 87°30 (90°) Diam 80 Gris</t>
  </si>
  <si>
    <t>BATRC8M080</t>
  </si>
  <si>
    <t>Z0100-B7000</t>
  </si>
  <si>
    <t>ZO300-B7000</t>
  </si>
  <si>
    <t>ZO100-B5050</t>
  </si>
  <si>
    <t>ZO100-B7000</t>
  </si>
  <si>
    <t>ZO800-110</t>
  </si>
  <si>
    <t>Equerre N°6 ASS 90° 49mm</t>
  </si>
  <si>
    <t>ZO900-100B</t>
  </si>
  <si>
    <t>Embout poteau Optima Blanc</t>
  </si>
  <si>
    <t>ZO810-370</t>
  </si>
  <si>
    <t>Platine Mixte 160x112x5</t>
  </si>
  <si>
    <t xml:space="preserve"> </t>
  </si>
  <si>
    <t>AKRATHERM INCOLORE 2000x1200x16</t>
  </si>
  <si>
    <t>AKRATHERM INCOLORE 2500x1200x16</t>
  </si>
  <si>
    <t>AKRATHERM INCOLORE 3000x1200x16</t>
  </si>
  <si>
    <t>AKRATHERM INCOLORE 3500x1200x16</t>
  </si>
  <si>
    <t>AKRATHERM INCOLORE 4000x1200x16</t>
  </si>
  <si>
    <t>AKRATHERM INCOLORE 4500x1200x16</t>
  </si>
  <si>
    <t>AKRATHERM INCOLORE 6000x1200x16</t>
  </si>
  <si>
    <t>AKRATHERM INCOLORE 7000x1200x16</t>
  </si>
  <si>
    <t>XI16G2000</t>
  </si>
  <si>
    <t>XI16G2500</t>
  </si>
  <si>
    <t>XI16G3000</t>
  </si>
  <si>
    <t>XI16G3500</t>
  </si>
  <si>
    <t>XI16G4000</t>
  </si>
  <si>
    <t>XI16G4500</t>
  </si>
  <si>
    <t>XI16G6000</t>
  </si>
  <si>
    <t>XI16G7000</t>
  </si>
  <si>
    <t>POLY16INOCLORE2000x1200</t>
  </si>
  <si>
    <t>POLY16INOCLORE2500x1200</t>
  </si>
  <si>
    <t>POLY16INOCLORE3000x1200</t>
  </si>
  <si>
    <t>POLY16INOCLORE3500x1200</t>
  </si>
  <si>
    <t>POLY16INOCLORE4000x1200</t>
  </si>
  <si>
    <t>POLY16INOCLORE4500x1200</t>
  </si>
  <si>
    <t>POLY16INOCLORE6000x1200</t>
  </si>
  <si>
    <t>POLY16INOCLORE7000x1200</t>
  </si>
  <si>
    <t>POLY16INOCLORE2000x1050</t>
  </si>
  <si>
    <t>AKRATHERM INCOLORE 2000x1050x16</t>
  </si>
  <si>
    <t>POLY16INOCLORE2500x1050</t>
  </si>
  <si>
    <t>AKRATHERM INCOLORE 2500x1050x16</t>
  </si>
  <si>
    <t>POLY16INOCLORE3000x1050</t>
  </si>
  <si>
    <t>AKRATHERM INCOLORE 3000x1050x16</t>
  </si>
  <si>
    <t>POLY16INOCLORE3500x1050</t>
  </si>
  <si>
    <t>AKRATHERM INCOLORE 3500x1050x16</t>
  </si>
  <si>
    <t>POLY16INOCLORE4000x1050</t>
  </si>
  <si>
    <t>AKRATHERM INCOLORE 4000x1050x16</t>
  </si>
  <si>
    <t>POLY16INOCLORE4500x1050</t>
  </si>
  <si>
    <t>AKRATHERM INCOLORE 4500x1050x16</t>
  </si>
  <si>
    <t>POLY16INOCLORE6000x1050</t>
  </si>
  <si>
    <t>AKRATHERM INCOLORE 6000x1050x16</t>
  </si>
  <si>
    <t>POLY16INOCLORE7000x1050</t>
  </si>
  <si>
    <t>AKRATHERM INCOLORE 7000x1050x16</t>
  </si>
  <si>
    <t>WO16</t>
  </si>
  <si>
    <t>OBTURATEUR 16MM</t>
  </si>
  <si>
    <t>Cornière alu 60 x 40 mm ep 2</t>
  </si>
  <si>
    <t>TC30</t>
  </si>
  <si>
    <t>Tube 30 x 30 x 2</t>
  </si>
  <si>
    <t>TU3030x2</t>
  </si>
  <si>
    <t>Cornière 35 x 20 x 2</t>
  </si>
  <si>
    <t>L3520x2</t>
  </si>
  <si>
    <t>YA0140X70</t>
  </si>
  <si>
    <t>RIVE STYLE BLANC LG7000</t>
  </si>
  <si>
    <t>G11</t>
  </si>
  <si>
    <t>W650-07000</t>
  </si>
  <si>
    <t>Joint G3</t>
  </si>
  <si>
    <t>W660-07000</t>
  </si>
  <si>
    <t>W662-07000</t>
  </si>
  <si>
    <t>W655-07000</t>
  </si>
  <si>
    <t>Joint G5</t>
  </si>
  <si>
    <t>Joint G8</t>
  </si>
  <si>
    <t>Joint G11</t>
  </si>
  <si>
    <t>Joint G15</t>
  </si>
  <si>
    <t>G3</t>
  </si>
  <si>
    <t>G5</t>
  </si>
  <si>
    <t>G8</t>
  </si>
  <si>
    <t>G15</t>
  </si>
  <si>
    <t>T100x50</t>
  </si>
  <si>
    <t>Tube 100 x 50 x 2</t>
  </si>
  <si>
    <t>Sunisol DB 32</t>
  </si>
  <si>
    <t>SUN ISOL ACOUSTIQUE 2500x1200x32</t>
  </si>
  <si>
    <t>SUN ISOL ACOUSTIQUE 3000x1200x32</t>
  </si>
  <si>
    <t>SUN ISOL ACOUSTIQUE 3500x1200x32</t>
  </si>
  <si>
    <t>SUN ISOL ACOUSTIQUE 4000x1200x32</t>
  </si>
  <si>
    <t>SUN ISOL ACOUSTIQUE 4500x1200x32</t>
  </si>
  <si>
    <t>SUN ISOL ACOUSTIQUE 5000x1200x32</t>
  </si>
  <si>
    <t>SUN ISOL ACOUSTIQUE 6000x1200x32</t>
  </si>
  <si>
    <t>SUN ISOL ACOUSTIQUE 2000x1200x32</t>
  </si>
  <si>
    <t>SUN ISOL ACOUSTIQUE 7500x1200x32</t>
  </si>
  <si>
    <t>YY32E2000</t>
  </si>
  <si>
    <t>YY32E2500</t>
  </si>
  <si>
    <t>YY32E3000</t>
  </si>
  <si>
    <t>YY32E3500</t>
  </si>
  <si>
    <t>YY32E4000</t>
  </si>
  <si>
    <t>YY32E4500</t>
  </si>
  <si>
    <t>YY32E5000</t>
  </si>
  <si>
    <t>YY32E6000</t>
  </si>
  <si>
    <t>YY32E7500</t>
  </si>
  <si>
    <t>Sunisol db 70</t>
  </si>
  <si>
    <t>YX70E3000</t>
  </si>
  <si>
    <t>YX70E3500</t>
  </si>
  <si>
    <t>YX70E4000</t>
  </si>
  <si>
    <t>YX70E4500</t>
  </si>
  <si>
    <t>YX70E5000</t>
  </si>
  <si>
    <t>YX70E6000</t>
  </si>
  <si>
    <t>SUN ISOL ACOUSTIQUE 3000x1200x70</t>
  </si>
  <si>
    <t>SUN ISOL ACOUSTIQUE 3500x1200x70</t>
  </si>
  <si>
    <t>SUN ISOL ACOUSTIQUE 4000x1200x70</t>
  </si>
  <si>
    <t>SUN ISOL ACOUSTIQUE 4500x1200x70</t>
  </si>
  <si>
    <t>SUN ISOL ACOUSTIQUE 5000x1200x70</t>
  </si>
  <si>
    <t>SUN ISOL ACOUSTIQUE 6000x1200x70</t>
  </si>
  <si>
    <t>IMPACT CTRL 75</t>
  </si>
  <si>
    <t>IC752500</t>
  </si>
  <si>
    <t>IC752000</t>
  </si>
  <si>
    <t>IC753000</t>
  </si>
  <si>
    <t>IC753500</t>
  </si>
  <si>
    <t>IC754000</t>
  </si>
  <si>
    <t>IC754500</t>
  </si>
  <si>
    <t>IC755000</t>
  </si>
  <si>
    <t>IC756000</t>
  </si>
  <si>
    <t>IMPACT CONTROL  2000x1200x75</t>
  </si>
  <si>
    <t>IMPACT CONTROL  2500x1200x75</t>
  </si>
  <si>
    <t>IMPACT CONTROL  3000x1200x75</t>
  </si>
  <si>
    <t>IMPACT CONTROL  3500x1200x75</t>
  </si>
  <si>
    <t>IMPACT CONTROL  4000x1200x75</t>
  </si>
  <si>
    <t>IMPACT CONTROL  4500x1200x75</t>
  </si>
  <si>
    <t>IMPACT CONTROL  5000x1200x75</t>
  </si>
  <si>
    <t>IMPACT CONTROL  6000x1200x75</t>
  </si>
  <si>
    <t>Impact control 75</t>
  </si>
  <si>
    <t>IC372000</t>
  </si>
  <si>
    <t>IC372500</t>
  </si>
  <si>
    <t>IC373000</t>
  </si>
  <si>
    <t>IC373500</t>
  </si>
  <si>
    <t>IC374000</t>
  </si>
  <si>
    <t>IC374500</t>
  </si>
  <si>
    <t>IC375000</t>
  </si>
  <si>
    <t>IMPACT CONTROL  2000x1200x37</t>
  </si>
  <si>
    <t>IMPACT CONTROL  2500x1200x37</t>
  </si>
  <si>
    <t>IMPACT CONTROL  3000x1200x37</t>
  </si>
  <si>
    <t>IMPACT CONTROL  3500x1200x37</t>
  </si>
  <si>
    <t>IMPACT CONTROL  4000x1200x37</t>
  </si>
  <si>
    <t>IMPACT CONTROL  4500x1200x37</t>
  </si>
  <si>
    <t>IMPACT CONTROL  5000x1200x37</t>
  </si>
  <si>
    <t>IMPACT CONTROL  6000x1200x37</t>
  </si>
  <si>
    <t>IMPACT CTRL 37</t>
  </si>
  <si>
    <t>Impact control 37</t>
  </si>
  <si>
    <t>T40x20</t>
  </si>
  <si>
    <t>Tube 40 x 20 x 2</t>
  </si>
  <si>
    <t>EVOLUTOP</t>
  </si>
  <si>
    <t>EVO182000X</t>
  </si>
  <si>
    <t>EVOLUTOP 2000</t>
  </si>
  <si>
    <t>EVOLUTOP 3000</t>
  </si>
  <si>
    <t>EVOLUTOP 2500</t>
  </si>
  <si>
    <t>EVOLUTOP 3500</t>
  </si>
  <si>
    <t>EVOLUTOP 4000</t>
  </si>
  <si>
    <t>EVOLUTOP 4500</t>
  </si>
  <si>
    <t>EVOLUTOP 5000</t>
  </si>
  <si>
    <t>EVO182500X</t>
  </si>
  <si>
    <t>EVO183000X</t>
  </si>
  <si>
    <t>EVO183500X</t>
  </si>
  <si>
    <t>EVO184000X</t>
  </si>
  <si>
    <t>EVO184500X</t>
  </si>
  <si>
    <t>EVO185000X</t>
  </si>
  <si>
    <t>EVOLUTOP AIR 2000x1200 x18</t>
  </si>
  <si>
    <t>EVOLUTOP AIR 2500x1200 x18</t>
  </si>
  <si>
    <t>EVOLUTOP AIR 3000x1200 x18</t>
  </si>
  <si>
    <t>EVOLUTOP AIR 3500x1200 x18</t>
  </si>
  <si>
    <t>EVOLUTOP AIR 4000x1200 x18</t>
  </si>
  <si>
    <t>EVOLUTOP AIR 4500x1200 x18</t>
  </si>
  <si>
    <t>EVOLUTOP AIR 5000x1200 x18</t>
  </si>
  <si>
    <t>date prix</t>
  </si>
  <si>
    <t>Embout de faitiere Blanc</t>
  </si>
  <si>
    <t>YA0161A</t>
  </si>
  <si>
    <t>Embout de faitiere Brut</t>
  </si>
  <si>
    <t>Embout de faitiere 7016</t>
  </si>
  <si>
    <t>Equerre joction 90°</t>
  </si>
  <si>
    <t xml:space="preserve">Jonction Droite </t>
  </si>
  <si>
    <t>YA0150A</t>
  </si>
  <si>
    <t>YA0151A</t>
  </si>
  <si>
    <t>ACRYLIQUE.INT.BLANCACDIS</t>
  </si>
  <si>
    <t>ACRYLIQUE.EXT.BLANCACDIS</t>
  </si>
  <si>
    <t>ACRYLIQUE.INT.NOIR</t>
  </si>
  <si>
    <t>ACRYLIQUE.EXT.NOIR</t>
  </si>
  <si>
    <t>Mastic Acrylique interieur Noir</t>
  </si>
  <si>
    <t>Mastic Acrylique extèrieur Noir</t>
  </si>
  <si>
    <t>ACO PLUS Blanc</t>
  </si>
  <si>
    <t>ACOPLUS.BLANC</t>
  </si>
  <si>
    <t>Teinte (Int/Ext)</t>
  </si>
  <si>
    <t>PANISO50</t>
  </si>
  <si>
    <t>Panneaux Isolant Steicoflex 122x57,5 Ep 100mm</t>
  </si>
  <si>
    <t>FLEUR Deco E3</t>
  </si>
  <si>
    <t>Decoration</t>
  </si>
  <si>
    <t>Fleur E3 DIAM 55 ep 6mm</t>
  </si>
  <si>
    <t>ZI0803</t>
  </si>
  <si>
    <t>T70x50</t>
  </si>
  <si>
    <t>Tube 70 x 50 x 2</t>
  </si>
  <si>
    <t>TU10050x2</t>
  </si>
  <si>
    <t>TU7050x2</t>
  </si>
  <si>
    <t>ZI0310</t>
  </si>
  <si>
    <t>ZI0315</t>
  </si>
  <si>
    <t>ZI0219A3</t>
  </si>
  <si>
    <t>ZI0305</t>
  </si>
  <si>
    <t>ZI0319</t>
  </si>
  <si>
    <t>W016</t>
  </si>
  <si>
    <t>Joint D3</t>
  </si>
  <si>
    <t>Embout chevron declic</t>
  </si>
  <si>
    <t>Akratherm Inco. 4000 x 1050 ep 16mm</t>
  </si>
  <si>
    <t>Obturateur 16mm</t>
  </si>
  <si>
    <t>Akraplast</t>
  </si>
  <si>
    <t>Capot Declic 4m</t>
  </si>
  <si>
    <t>ZI0305x40</t>
  </si>
  <si>
    <t>ZI0315X40</t>
  </si>
  <si>
    <t>Rive Declic 4m</t>
  </si>
  <si>
    <t>ZI0310X40</t>
  </si>
  <si>
    <t>Chevron alu Declic 4m</t>
  </si>
  <si>
    <t>Plaque</t>
  </si>
  <si>
    <t>Capot Delta 7m</t>
  </si>
  <si>
    <t>5452th</t>
  </si>
  <si>
    <t>MDF Hydro</t>
  </si>
  <si>
    <t>Panneau MDF Hydrofuge (medium) 19mm 2800x2070</t>
  </si>
  <si>
    <t>5504th</t>
  </si>
  <si>
    <t>5504Th</t>
  </si>
  <si>
    <t>5412th</t>
  </si>
  <si>
    <t xml:space="preserve">MENEAU 99mm </t>
  </si>
  <si>
    <t>Poigné tirage int versus N2100</t>
  </si>
  <si>
    <t>26094n210</t>
  </si>
  <si>
    <t>26094Noir</t>
  </si>
  <si>
    <t>260947016G</t>
  </si>
  <si>
    <t>26098n210</t>
  </si>
  <si>
    <t>26098Noir</t>
  </si>
  <si>
    <t>260987016G</t>
  </si>
  <si>
    <t>260949010B</t>
  </si>
  <si>
    <t>260989010B</t>
  </si>
  <si>
    <t>33146n210</t>
  </si>
  <si>
    <t>331469010B</t>
  </si>
  <si>
    <t>33146Noir</t>
  </si>
  <si>
    <t>331467016G</t>
  </si>
  <si>
    <t>Poigné tirage int versus 9010B</t>
  </si>
  <si>
    <t>Poigné tirage int versus Noir</t>
  </si>
  <si>
    <t>Poigné tirage int versus 7016G</t>
  </si>
  <si>
    <t>Poigné versus  int saillie reduite N2100</t>
  </si>
  <si>
    <t>Poigné versus  int saillie reduite 9010B</t>
  </si>
  <si>
    <t>Poigné versus  int saillie reduite Noir</t>
  </si>
  <si>
    <t>Poigné versus  int saillie reduite 7016G</t>
  </si>
  <si>
    <t>Poigné saillie reduite Ext pour Versus N2100</t>
  </si>
  <si>
    <t>Poigné saillie reduite Ext pour Versus 9010B</t>
  </si>
  <si>
    <t>Poigné saillie reduite Ext pour Versus Noir</t>
  </si>
  <si>
    <t>Poigné saillie reduite Ext pour Versus 7016G</t>
  </si>
  <si>
    <t>BFA7</t>
  </si>
  <si>
    <t>Versus</t>
  </si>
  <si>
    <t>Tube 100 x 100 x 2</t>
  </si>
  <si>
    <t>galet32pom</t>
  </si>
  <si>
    <t>galet32inox</t>
  </si>
  <si>
    <t>T40x40</t>
  </si>
  <si>
    <t>Tube 40 x 40 x 2</t>
  </si>
  <si>
    <t>TU4040x2</t>
  </si>
  <si>
    <t>N</t>
  </si>
  <si>
    <t>PL80x2</t>
  </si>
  <si>
    <t>MEPLAT 80X2</t>
  </si>
  <si>
    <t>Tole15/10_3x1,5_9010B</t>
  </si>
  <si>
    <t>Tole 15/10ème Blanc 9010B 3mx1,5m</t>
  </si>
  <si>
    <t>Tole15/10_3x1,5_Brut</t>
  </si>
  <si>
    <t>Tole 15/10ème Brut 3mx1,5m</t>
  </si>
  <si>
    <t>Tole15/10_3x1,5_7016G</t>
  </si>
  <si>
    <t>Tole 15/10ème 7016G 3mx1,5m</t>
  </si>
  <si>
    <t>1VMBRETPRIM001</t>
  </si>
  <si>
    <t>1VMBRETROUL001</t>
  </si>
  <si>
    <t>Rouleau RETRIDEX SK W FULL BOND EP 2,5 / 1 x 10M</t>
  </si>
  <si>
    <t>L5030X2</t>
  </si>
  <si>
    <t>CORNIERE 50X30X2</t>
  </si>
  <si>
    <t>L6040X2</t>
  </si>
  <si>
    <t>CORNIERE 60X40X2</t>
  </si>
  <si>
    <t>WURTH</t>
  </si>
  <si>
    <t>CORNIERE 100X30X2</t>
  </si>
  <si>
    <t>L100302</t>
  </si>
  <si>
    <t>L10050X2</t>
  </si>
  <si>
    <t>L10020X2</t>
  </si>
  <si>
    <t>L10030X2</t>
  </si>
  <si>
    <t>Bavette</t>
  </si>
  <si>
    <t>Chevron "T" thermique (7305TH)</t>
  </si>
  <si>
    <t>Obturateur vitrage</t>
  </si>
  <si>
    <t>Poteau</t>
  </si>
  <si>
    <t>Cornière alu 60 x 30 mm ep 1,8</t>
  </si>
  <si>
    <t>YA0120X70</t>
  </si>
  <si>
    <t xml:space="preserve">Bavette de faitage Synthia </t>
  </si>
  <si>
    <t>REHAUSSE Moderne</t>
  </si>
  <si>
    <t>EMBOUT  7607TH+7605</t>
  </si>
  <si>
    <t>L6510x2</t>
  </si>
  <si>
    <t>L65x10</t>
  </si>
  <si>
    <t>Cornière alu 65 x 10 mm ep 2</t>
  </si>
  <si>
    <t>L3010X2</t>
  </si>
  <si>
    <t>CORNIERE 30X10X2</t>
  </si>
  <si>
    <t>profil liaison 50&amp;26</t>
  </si>
  <si>
    <t>TU8484x2</t>
  </si>
  <si>
    <t>Tube carré 84x84</t>
  </si>
  <si>
    <t>TU5050x2</t>
  </si>
  <si>
    <t>Tube carré 50x50</t>
  </si>
  <si>
    <t>pvc</t>
  </si>
  <si>
    <t>cheneau</t>
  </si>
  <si>
    <t>accroche cheneau</t>
  </si>
  <si>
    <t>rehausse</t>
  </si>
  <si>
    <t>faitiere</t>
  </si>
  <si>
    <t>poteau 70/32</t>
  </si>
  <si>
    <t>capot poteau 70/32</t>
  </si>
  <si>
    <t>poteau 70/32 135°</t>
  </si>
  <si>
    <t>poteau jonction 70/32</t>
  </si>
  <si>
    <t>L8040X2</t>
  </si>
  <si>
    <t>CORNIERE 80X40X2</t>
  </si>
  <si>
    <t>L8020X2</t>
  </si>
  <si>
    <t>CORNIERE 80X20X2</t>
  </si>
  <si>
    <t>sabliére simple</t>
  </si>
  <si>
    <t>TUBE CARRE 100 X 100 X 2</t>
  </si>
  <si>
    <t>7Y6TR</t>
  </si>
  <si>
    <t>GAMME</t>
  </si>
  <si>
    <t>brosse</t>
  </si>
  <si>
    <t>outil</t>
  </si>
  <si>
    <t>bouchon</t>
  </si>
  <si>
    <t>equerre</t>
  </si>
  <si>
    <t>tringle</t>
  </si>
  <si>
    <t>clip</t>
  </si>
  <si>
    <t>clameau</t>
  </si>
  <si>
    <t>cale</t>
  </si>
  <si>
    <t>accessoire</t>
  </si>
  <si>
    <t>rivet</t>
  </si>
  <si>
    <t>profil Alu</t>
  </si>
  <si>
    <t>dalle</t>
  </si>
  <si>
    <t>OSB 18mm kronoply 250x125</t>
  </si>
  <si>
    <t>OSB 9mm 250x125</t>
  </si>
  <si>
    <t>9,88e/m2</t>
  </si>
  <si>
    <t>5,44e/m2</t>
  </si>
  <si>
    <t>isolant</t>
  </si>
  <si>
    <t>panneau laine bois steicoflex 200mm 122x0,565</t>
  </si>
  <si>
    <t>STEICO</t>
  </si>
  <si>
    <t>19,9e/m2</t>
  </si>
  <si>
    <t>les arcs</t>
  </si>
  <si>
    <t>IMPACT CTRL 57</t>
  </si>
  <si>
    <t>IC572000</t>
  </si>
  <si>
    <t>IC572500</t>
  </si>
  <si>
    <t>IC573000</t>
  </si>
  <si>
    <t>IC573500</t>
  </si>
  <si>
    <t>IC574000</t>
  </si>
  <si>
    <t>IC574500</t>
  </si>
  <si>
    <t>IC575000</t>
  </si>
  <si>
    <t>IC576000</t>
  </si>
  <si>
    <t>Impact control 57</t>
  </si>
  <si>
    <t>IMPACT CONTROL 57  2000x1200x57</t>
  </si>
  <si>
    <t>IMPACT CONTROL 57  2500x1200x57</t>
  </si>
  <si>
    <t>IMPACT CONTROL 57  3000x1200x57</t>
  </si>
  <si>
    <t>IMPACT CONTROL 57  3500x1200x57</t>
  </si>
  <si>
    <t>IMPACT CONTROL 57  4000x1200x57</t>
  </si>
  <si>
    <t>IMPACT CONTROL 57  4500x1200x57</t>
  </si>
  <si>
    <t>IMPACT CONTROL 57  5000x1200x57</t>
  </si>
  <si>
    <t>IMPACT CONTROL 57  6000x1200x57</t>
  </si>
  <si>
    <t>YAO135N</t>
  </si>
  <si>
    <t>Joint Accroche Faitière Synthia NOIR</t>
  </si>
  <si>
    <t>YA0135N</t>
  </si>
  <si>
    <t>Poutre I Steico 360 60x39</t>
  </si>
  <si>
    <t>EMBOUT CHENEAU 7606+7603</t>
  </si>
  <si>
    <t>JOUE</t>
  </si>
  <si>
    <t>7300TH-1</t>
  </si>
  <si>
    <t>7203TH-2</t>
  </si>
  <si>
    <t>POTEAU 70</t>
  </si>
  <si>
    <t>NICOLAS</t>
  </si>
  <si>
    <t>M²</t>
  </si>
  <si>
    <t>BLANC/ESTEREL</t>
  </si>
  <si>
    <t>K03BL3016A</t>
  </si>
  <si>
    <t>AKRATEX</t>
  </si>
  <si>
    <t xml:space="preserve">AKRATEX 3050X1560X3MM </t>
  </si>
  <si>
    <t>²</t>
  </si>
  <si>
    <t>MACCARIO</t>
  </si>
  <si>
    <t>LA CIOTAT</t>
  </si>
  <si>
    <t xml:space="preserve">DISPANO
</t>
  </si>
  <si>
    <t>DISTRI BOIS</t>
  </si>
  <si>
    <t>JAUFFREY</t>
  </si>
  <si>
    <t>ZI Carros 06515 CARROS</t>
  </si>
  <si>
    <t>IPN360_6039</t>
  </si>
  <si>
    <t>(vide)</t>
  </si>
  <si>
    <t>I2404539</t>
  </si>
  <si>
    <t>I2406039</t>
  </si>
  <si>
    <t>I2409039</t>
  </si>
  <si>
    <t>I3606039</t>
  </si>
  <si>
    <t>CIFFREO BONA</t>
  </si>
  <si>
    <t>Type</t>
  </si>
  <si>
    <t>ACC</t>
  </si>
  <si>
    <t>OUTIL</t>
  </si>
  <si>
    <t>PROFIL</t>
  </si>
  <si>
    <t>CHEVRON</t>
  </si>
  <si>
    <t>ARCELOR (BERTON SICARD)</t>
  </si>
  <si>
    <t>TUBE RECT 80x40x2</t>
  </si>
  <si>
    <t>TU8040X2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</si>
</sst>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0.0"/>
    <numFmt numFmtId="165" formatCode="0.0000"/>
    <numFmt numFmtId="166" formatCode="_-* #,##0.00\ _€_-;\-* #,##0.00\ _€_-;_-* &quot;-&quot;??\ _€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9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2" fontId="0" fillId="0" borderId="2" xfId="0" applyNumberFormat="1" applyBorder="1"/>
    <xf numFmtId="0" fontId="0" fillId="0" borderId="2" xfId="0" applyBorder="1" applyAlignment="1">
      <alignment horizontal="left"/>
    </xf>
    <xf numFmtId="2" fontId="0" fillId="0" borderId="1" xfId="0" applyNumberFormat="1" applyBorder="1"/>
    <xf numFmtId="0" fontId="0" fillId="0" borderId="1" xfId="0" applyBorder="1" applyAlignment="1">
      <alignment horizontal="left"/>
    </xf>
    <xf numFmtId="0" fontId="0" fillId="0" borderId="3" xfId="0" applyBorder="1"/>
    <xf numFmtId="0" fontId="0" fillId="0" borderId="3" xfId="0" applyBorder="1" applyAlignment="1">
      <alignment horizontal="center"/>
    </xf>
    <xf numFmtId="2" fontId="0" fillId="0" borderId="3" xfId="0" applyNumberFormat="1" applyBorder="1"/>
    <xf numFmtId="0" fontId="0" fillId="0" borderId="3" xfId="0" applyBorder="1" applyAlignment="1">
      <alignment horizontal="left"/>
    </xf>
    <xf numFmtId="0" fontId="0" fillId="0" borderId="1" xfId="0" quotePrefix="1" applyBorder="1"/>
    <xf numFmtId="2" fontId="0" fillId="0" borderId="1" xfId="0" applyNumberFormat="1" applyBorder="1" applyAlignment="1">
      <alignment horizontal="right"/>
    </xf>
    <xf numFmtId="0" fontId="0" fillId="0" borderId="4" xfId="0" applyBorder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left"/>
    </xf>
    <xf numFmtId="0" fontId="0" fillId="3" borderId="1" xfId="0" applyFill="1" applyBorder="1"/>
    <xf numFmtId="165" fontId="0" fillId="0" borderId="1" xfId="0" applyNumberFormat="1" applyBorder="1"/>
    <xf numFmtId="0" fontId="0" fillId="0" borderId="5" xfId="0" applyBorder="1" applyAlignment="1">
      <alignment horizontal="center"/>
    </xf>
    <xf numFmtId="0" fontId="0" fillId="0" borderId="3" xfId="0" quotePrefix="1" applyBorder="1"/>
    <xf numFmtId="0" fontId="0" fillId="0" borderId="4" xfId="0" quotePrefix="1" applyBorder="1"/>
    <xf numFmtId="0" fontId="0" fillId="0" borderId="5" xfId="0" applyBorder="1"/>
    <xf numFmtId="0" fontId="0" fillId="0" borderId="0" xfId="0" quotePrefix="1"/>
    <xf numFmtId="0" fontId="0" fillId="0" borderId="0" xfId="0" applyAlignment="1">
      <alignment wrapText="1"/>
    </xf>
    <xf numFmtId="14" fontId="0" fillId="0" borderId="0" xfId="0" applyNumberFormat="1"/>
    <xf numFmtId="0" fontId="4" fillId="0" borderId="0" xfId="0" applyFont="1"/>
    <xf numFmtId="0" fontId="5" fillId="0" borderId="0" xfId="0" applyFont="1"/>
    <xf numFmtId="0" fontId="8" fillId="0" borderId="0" xfId="2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 applyAlignment="1">
      <alignment horizontal="right"/>
    </xf>
    <xf numFmtId="0" fontId="13" fillId="0" borderId="0" xfId="0" applyFont="1"/>
    <xf numFmtId="0" fontId="2" fillId="0" borderId="0" xfId="0" applyFont="1"/>
    <xf numFmtId="16" fontId="0" fillId="0" borderId="0" xfId="0" applyNumberFormat="1"/>
    <xf numFmtId="0" fontId="0" fillId="0" borderId="0" xfId="0" quotePrefix="1" applyAlignment="1">
      <alignment horizontal="left"/>
    </xf>
    <xf numFmtId="0" fontId="2" fillId="2" borderId="0" xfId="0" applyFont="1" applyFill="1" applyAlignment="1">
      <alignment horizontal="center"/>
    </xf>
    <xf numFmtId="0" fontId="0" fillId="4" borderId="6" xfId="0" applyFill="1" applyBorder="1" applyAlignment="1">
      <alignment horizontal="left" vertical="center"/>
    </xf>
    <xf numFmtId="0" fontId="10" fillId="4" borderId="6" xfId="0" applyFont="1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4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" fontId="0" fillId="4" borderId="6" xfId="0" applyNumberFormat="1" applyFill="1" applyBorder="1" applyAlignment="1">
      <alignment horizontal="center" vertical="center"/>
    </xf>
    <xf numFmtId="44" fontId="0" fillId="0" borderId="6" xfId="1" applyFont="1" applyBorder="1" applyAlignment="1">
      <alignment horizontal="center" vertical="center"/>
    </xf>
    <xf numFmtId="44" fontId="0" fillId="0" borderId="0" xfId="1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16" fontId="0" fillId="0" borderId="0" xfId="0" quotePrefix="1" applyNumberFormat="1"/>
    <xf numFmtId="17" fontId="0" fillId="0" borderId="0" xfId="0" applyNumberFormat="1"/>
    <xf numFmtId="0" fontId="0" fillId="4" borderId="0" xfId="0" applyFill="1"/>
    <xf numFmtId="0" fontId="2" fillId="2" borderId="0" xfId="0" applyFont="1" applyFill="1" applyAlignment="1">
      <alignment horizontal="center" wrapText="1"/>
    </xf>
    <xf numFmtId="16" fontId="0" fillId="0" borderId="0" xfId="0" quotePrefix="1" applyNumberFormat="1" applyAlignment="1">
      <alignment horizontal="left"/>
    </xf>
    <xf numFmtId="0" fontId="0" fillId="0" borderId="2" xfId="0" quotePrefix="1" applyBorder="1"/>
    <xf numFmtId="0" fontId="14" fillId="0" borderId="1" xfId="0" applyFont="1" applyBorder="1"/>
    <xf numFmtId="3" fontId="0" fillId="0" borderId="1" xfId="0" quotePrefix="1" applyNumberFormat="1" applyBorder="1"/>
    <xf numFmtId="2" fontId="0" fillId="0" borderId="0" xfId="0" applyNumberFormat="1" applyAlignment="1">
      <alignment horizontal="right"/>
    </xf>
    <xf numFmtId="43" fontId="0" fillId="0" borderId="2" xfId="3" applyFont="1" applyBorder="1" applyAlignment="1">
      <alignment horizontal="center"/>
    </xf>
    <xf numFmtId="43" fontId="0" fillId="0" borderId="1" xfId="3" applyFont="1" applyBorder="1" applyAlignment="1">
      <alignment horizontal="center"/>
    </xf>
    <xf numFmtId="43" fontId="0" fillId="0" borderId="3" xfId="3" applyFont="1" applyBorder="1" applyAlignment="1">
      <alignment horizontal="center"/>
    </xf>
    <xf numFmtId="43" fontId="0" fillId="0" borderId="1" xfId="3" applyFont="1" applyBorder="1"/>
    <xf numFmtId="43" fontId="0" fillId="0" borderId="0" xfId="3" applyFont="1" applyBorder="1" applyAlignment="1">
      <alignment horizontal="center"/>
    </xf>
    <xf numFmtId="43" fontId="0" fillId="0" borderId="4" xfId="3" applyFont="1" applyBorder="1" applyAlignment="1">
      <alignment horizontal="center"/>
    </xf>
    <xf numFmtId="43" fontId="0" fillId="0" borderId="0" xfId="3" applyFont="1" applyAlignment="1">
      <alignment horizontal="center"/>
    </xf>
    <xf numFmtId="43" fontId="0" fillId="0" borderId="2" xfId="3" applyFont="1" applyBorder="1"/>
    <xf numFmtId="2" fontId="0" fillId="0" borderId="2" xfId="0" applyNumberFormat="1" applyBorder="1" applyAlignment="1">
      <alignment horizontal="right"/>
    </xf>
    <xf numFmtId="2" fontId="0" fillId="0" borderId="4" xfId="0" applyNumberFormat="1" applyBorder="1" applyAlignment="1">
      <alignment horizontal="right"/>
    </xf>
    <xf numFmtId="166" fontId="0" fillId="0" borderId="1" xfId="0" applyNumberFormat="1" applyBorder="1"/>
    <xf numFmtId="166" fontId="0" fillId="0" borderId="0" xfId="0" applyNumberFormat="1"/>
    <xf numFmtId="14" fontId="0" fillId="0" borderId="1" xfId="0" applyNumberFormat="1" applyBorder="1"/>
    <xf numFmtId="0" fontId="0" fillId="2" borderId="0" xfId="0" applyFill="1"/>
    <xf numFmtId="2" fontId="0" fillId="5" borderId="1" xfId="0" applyNumberFormat="1" applyFill="1" applyBorder="1"/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2" fillId="0" borderId="1" xfId="0" applyFont="1" applyBorder="1"/>
    <xf numFmtId="0" fontId="0" fillId="0" borderId="9" xfId="0" applyBorder="1" applyAlignment="1">
      <alignment horizontal="left" vertical="center"/>
    </xf>
    <xf numFmtId="0" fontId="2" fillId="6" borderId="1" xfId="0" applyFont="1" applyFill="1" applyBorder="1"/>
    <xf numFmtId="0" fontId="0" fillId="0" borderId="1" xfId="0" applyBorder="1" applyAlignment="1">
      <alignment wrapText="1"/>
    </xf>
    <xf numFmtId="164" fontId="0" fillId="0" borderId="1" xfId="0" applyNumberFormat="1" applyBorder="1"/>
    <xf numFmtId="0" fontId="0" fillId="0" borderId="1" xfId="0" pivotButton="1" applyBorder="1"/>
    <xf numFmtId="0" fontId="0" fillId="0" borderId="10" xfId="0" applyBorder="1"/>
    <xf numFmtId="0" fontId="0" fillId="0" borderId="11" xfId="0" applyBorder="1"/>
    <xf numFmtId="0" fontId="3" fillId="2" borderId="10" xfId="0" applyFont="1" applyFill="1" applyBorder="1" applyAlignment="1">
      <alignment wrapText="1"/>
    </xf>
    <xf numFmtId="0" fontId="3" fillId="2" borderId="2" xfId="0" applyFont="1" applyFill="1" applyBorder="1" applyAlignment="1">
      <alignment wrapText="1"/>
    </xf>
    <xf numFmtId="0" fontId="3" fillId="2" borderId="2" xfId="0" applyFont="1" applyFill="1" applyBorder="1" applyAlignment="1">
      <alignment horizontal="center" wrapText="1"/>
    </xf>
    <xf numFmtId="43" fontId="3" fillId="2" borderId="2" xfId="3" applyFont="1" applyFill="1" applyBorder="1" applyAlignment="1">
      <alignment horizontal="center" wrapText="1"/>
    </xf>
    <xf numFmtId="2" fontId="3" fillId="2" borderId="2" xfId="0" applyNumberFormat="1" applyFont="1" applyFill="1" applyBorder="1" applyAlignment="1">
      <alignment horizontal="center" wrapText="1"/>
    </xf>
    <xf numFmtId="0" fontId="3" fillId="2" borderId="2" xfId="0" applyFont="1" applyFill="1" applyBorder="1" applyAlignment="1">
      <alignment horizontal="left" wrapText="1"/>
    </xf>
    <xf numFmtId="0" fontId="0" fillId="0" borderId="0" xfId="0" applyBorder="1"/>
    <xf numFmtId="0" fontId="0" fillId="0" borderId="0" xfId="0" applyBorder="1" applyAlignment="1">
      <alignment horizontal="center"/>
    </xf>
    <xf numFmtId="2" fontId="0" fillId="0" borderId="0" xfId="0" applyNumberFormat="1" applyBorder="1"/>
    <xf numFmtId="0" fontId="0" fillId="0" borderId="0" xfId="0" applyBorder="1" applyAlignment="1">
      <alignment horizontal="left"/>
    </xf>
  </cellXfs>
  <cellStyles count="6">
    <cellStyle name="Lien hypertexte" xfId="2" builtinId="8"/>
    <cellStyle name="Milliers" xfId="3" builtinId="3"/>
    <cellStyle name="Milliers 2" xfId="5" xr:uid="{368D633B-AC8A-48A8-B037-B69F888787D1}"/>
    <cellStyle name="Monétaire" xfId="1" builtinId="4"/>
    <cellStyle name="Monétaire 2" xfId="4" xr:uid="{61D9C6D7-5605-4F32-9DC6-32DAA86EC747}"/>
    <cellStyle name="Normal" xfId="0" builtinId="0"/>
  </cellStyles>
  <dxfs count="40">
    <dxf>
      <numFmt numFmtId="164" formatCode="0.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57150</xdr:rowOff>
    </xdr:from>
    <xdr:to>
      <xdr:col>1</xdr:col>
      <xdr:colOff>711405</xdr:colOff>
      <xdr:row>3</xdr:row>
      <xdr:rowOff>76199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150"/>
          <a:ext cx="1997280" cy="590549"/>
        </a:xfrm>
        <a:prstGeom prst="rect">
          <a:avLst/>
        </a:prstGeom>
      </xdr:spPr>
    </xdr:pic>
    <xdr:clientData/>
  </xdr:twoCellAnchor>
  <xdr:twoCellAnchor>
    <xdr:from>
      <xdr:col>1</xdr:col>
      <xdr:colOff>1857375</xdr:colOff>
      <xdr:row>0</xdr:row>
      <xdr:rowOff>57150</xdr:rowOff>
    </xdr:from>
    <xdr:to>
      <xdr:col>6</xdr:col>
      <xdr:colOff>447675</xdr:colOff>
      <xdr:row>2</xdr:row>
      <xdr:rowOff>152400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143250" y="57150"/>
          <a:ext cx="3952875" cy="476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800" b="1"/>
            <a:t>COMMANDE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47626</xdr:rowOff>
    </xdr:from>
    <xdr:to>
      <xdr:col>3</xdr:col>
      <xdr:colOff>709275</xdr:colOff>
      <xdr:row>8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Fournisseur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urnisseu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47626"/>
              <a:ext cx="7272000" cy="15811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942974</xdr:colOff>
      <xdr:row>0</xdr:row>
      <xdr:rowOff>57151</xdr:rowOff>
    </xdr:from>
    <xdr:to>
      <xdr:col>11</xdr:col>
      <xdr:colOff>304800</xdr:colOff>
      <xdr:row>9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amille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mil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34274" y="57151"/>
              <a:ext cx="7629526" cy="17049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57150</xdr:rowOff>
    </xdr:from>
    <xdr:to>
      <xdr:col>1</xdr:col>
      <xdr:colOff>598738</xdr:colOff>
      <xdr:row>3</xdr:row>
      <xdr:rowOff>76199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150"/>
          <a:ext cx="2000002" cy="590549"/>
        </a:xfrm>
        <a:prstGeom prst="rect">
          <a:avLst/>
        </a:prstGeom>
      </xdr:spPr>
    </xdr:pic>
    <xdr:clientData/>
  </xdr:twoCellAnchor>
  <xdr:twoCellAnchor>
    <xdr:from>
      <xdr:col>1</xdr:col>
      <xdr:colOff>1483179</xdr:colOff>
      <xdr:row>0</xdr:row>
      <xdr:rowOff>54428</xdr:rowOff>
    </xdr:from>
    <xdr:to>
      <xdr:col>6</xdr:col>
      <xdr:colOff>202347</xdr:colOff>
      <xdr:row>2</xdr:row>
      <xdr:rowOff>149678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2445204" y="54428"/>
          <a:ext cx="4224618" cy="476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800" b="1"/>
            <a:t>Commande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123825</xdr:rowOff>
        </xdr:from>
        <xdr:to>
          <xdr:col>8</xdr:col>
          <xdr:colOff>971550</xdr:colOff>
          <xdr:row>4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956.465929166669" createdVersion="6" refreshedVersion="8" minRefreshableVersion="3" recordCount="10760" xr:uid="{36A7F8E3-6F33-4ED5-A90B-8B6F4C8FF6E9}">
  <cacheSource type="worksheet">
    <worksheetSource ref="A1:P1048576" sheet="Données"/>
  </cacheSource>
  <cacheFields count="16">
    <cacheField name="Clés" numFmtId="0">
      <sharedItems containsBlank="1"/>
    </cacheField>
    <cacheField name="Ref" numFmtId="0">
      <sharedItems containsBlank="1" containsMixedTypes="1" containsNumber="1" containsInteger="1" minValue="20" maxValue="7638398" count="3460">
        <s v="ACOPLUS.BLANC"/>
        <s v="ACRYLIQUE.EXT.BLANC"/>
        <s v="ACRYLIQUE.EXT.NOIR"/>
        <s v="ACRYLIQUE.INT.BLANC"/>
        <s v="ACRYLIQUE.INT.NOIR"/>
        <s v="BPRAL3004"/>
        <s v="BPRALXXXX"/>
        <s v="CALE.BOIS.4"/>
        <s v="CALE.BOIS.5"/>
        <s v="FONDJOINT.20"/>
        <s v="FONDJOINT.30"/>
        <s v="FONDJOINT.40"/>
        <s v="SILICON.7016"/>
        <s v="SILICON.BLANC"/>
        <s v="SILICON.NOIR"/>
        <s v="SILICON.PIERRE"/>
        <s v="SILICON.TRANS"/>
        <s v="SILICONPU.BLANC"/>
        <s v="ZO800-130"/>
        <s v="ZO810-370"/>
        <s v="ALUSTRONG24"/>
        <s v="ALUSTRONG28"/>
        <s v="EVOLUTOP 2000"/>
        <s v="EVOLUTOP 2500"/>
        <s v="EVOLUTOP 3000"/>
        <s v="EVOLUTOP 3500"/>
        <s v="EVOLUTOP 4000"/>
        <s v="EVOLUTOP 4500"/>
        <s v="EVOLUTOP 5000"/>
        <s v="FLEUR Deco E3"/>
        <s v="G11"/>
        <s v="G15"/>
        <s v="G3"/>
        <s v="G5"/>
        <s v="G8"/>
        <s v="IC372000"/>
        <s v="IC372500"/>
        <s v="IC373000"/>
        <s v="IC373500"/>
        <s v="IC374000"/>
        <s v="IC374500"/>
        <s v="IC375000"/>
        <s v="IC752000"/>
        <s v="IC752500"/>
        <s v="IC753000"/>
        <s v="IC753500"/>
        <s v="IC754000"/>
        <s v="IC754500"/>
        <s v="IC755000"/>
        <s v="IC756000"/>
        <s v="POLY16INOCLORE2000x1050"/>
        <s v="POLY16INOCLORE2000x1200"/>
        <s v="POLY16INOCLORE2500x1050"/>
        <s v="POLY16INOCLORE2500x1200"/>
        <s v="POLY16INOCLORE3000x1050"/>
        <s v="POLY16INOCLORE3000x1200"/>
        <s v="POLY16INOCLORE3500x1050"/>
        <s v="POLY16INOCLORE3500x1200"/>
        <s v="POLY16INOCLORE4000x1050"/>
        <s v="POLY16INOCLORE4000x1200"/>
        <s v="POLY16INOCLORE4500x1050"/>
        <s v="POLY16INOCLORE4500x1200"/>
        <s v="POLY16INOCLORE6000x1050"/>
        <s v="POLY16INOCLORE6000x1200"/>
        <s v="POLY16INOCLORE7000x1050"/>
        <s v="POLY16INOCLORE7000x1200"/>
        <s v="POLY32INOCLORE2000"/>
        <s v="POLY32INOCLORE2500"/>
        <s v="POLY32INOCLORE3000"/>
        <s v="POLY32INOCLORE3500"/>
        <s v="POLY32INOCLORE4000"/>
        <s v="POLY32INOCLORE4500"/>
        <s v="POLY32INOCLORE6000"/>
        <s v="POLY32INOCLORE7000"/>
        <s v="POLY32REFLEX3000"/>
        <s v="POLY32REFLEX3500"/>
        <s v="POLY32REFLEX4000"/>
        <s v="POLY32REFLEX4500"/>
        <s v="POLY32REFLEX5000"/>
        <s v="POLY32REFLEX6000"/>
        <s v="Toleesterel"/>
        <s v="W016"/>
        <s v="WA08-L7000"/>
        <s v="WA15-B4500"/>
        <s v="WA15-B7000"/>
        <s v="WA61-00010"/>
        <s v="WAA20B4500"/>
        <s v="WAA20B7000"/>
        <s v="WAA29B4500"/>
        <s v="WAA29B7000"/>
        <s v="WAA85-X0000"/>
        <s v="WAA86-X0000"/>
        <s v="WAA89-90950"/>
        <s v="WD20-7000"/>
        <s v="WO16"/>
        <s v="WO32"/>
        <s v="X106D3503"/>
        <s v="XHV38-10"/>
        <s v="XHV38-33"/>
        <s v="XHV38-50"/>
        <s v="XHV50-10"/>
        <s v="XHV50-33"/>
        <s v="XHV50-55"/>
        <s v="XHV75-50"/>
        <s v="XHV80-33"/>
        <s v="XI16G4000"/>
        <s v="XI25E3000"/>
        <s v="XI25E3500"/>
        <s v="XI25E4000"/>
        <s v="XI25E6000"/>
        <s v="XI25E7000"/>
        <s v="YA0075D"/>
        <s v="YA0120X70"/>
        <s v="YA0125B80"/>
        <s v="YA0135B"/>
        <s v="YAO135N"/>
        <s v="YA0135M"/>
        <s v="YA0140L70"/>
        <s v="YA0140X70"/>
        <s v="YA0150A"/>
        <s v="YA0151A"/>
        <s v="YA0161A"/>
        <s v="YA0244"/>
        <s v="YA0246"/>
        <s v="YA0248"/>
        <s v="YA0255X70"/>
        <s v="YSV042220"/>
        <s v="YSV102160"/>
        <s v="YX70E3000"/>
        <s v="YX70E3500"/>
        <s v="YX70E4000"/>
        <s v="YX70E4500"/>
        <s v="YX70E5000"/>
        <s v="YX70E6000"/>
        <s v="YY32E2000"/>
        <s v="YY32E2500"/>
        <s v="YY32E3000"/>
        <s v="YY32E3500"/>
        <s v="YY32E4000"/>
        <s v="YY32E4500"/>
        <s v="YY32E5000"/>
        <s v="YY32E6000"/>
        <s v="YY32E7500"/>
        <s v="ZI0219A3"/>
        <s v="ZI0305x40"/>
        <s v="ZI0310X40"/>
        <s v="ZI0315X40"/>
        <s v="ZI0319"/>
        <s v="ZO100-B5050"/>
        <s v="ZO100-B7000"/>
        <s v="ZO300-B5050"/>
        <s v="ZO300-B7000"/>
        <s v="ZO800-110"/>
        <s v="ZO900-100B"/>
        <s v="COLLEPVC"/>
        <s v="COUDEPVC45D80SABLE"/>
        <s v="COUDEPVC90D80"/>
        <s v="MANCHPVCD80SABLE"/>
        <n v="715"/>
        <s v="TUYAUXPVCD80SABLE"/>
        <s v="?"/>
        <s v="CAISSEOUTIL"/>
        <s v="CALESILICON"/>
        <s v="COUDEPVC45D80BLC"/>
        <s v="COUDEPVC90D80BLC"/>
        <s v="LAMECUT"/>
        <s v="MUTLIMETRE"/>
        <s v="PINCECOUP"/>
        <s v="PINCEDENU"/>
        <s v="T100x50"/>
        <s v="TUYAUXPVCD80BLC"/>
        <n v="900"/>
        <n v="904"/>
        <n v="7060"/>
        <n v="7061"/>
        <n v="7062"/>
        <n v="7063"/>
        <n v="7064"/>
        <n v="7066"/>
        <n v="7067"/>
        <n v="7071"/>
        <n v="902"/>
        <n v="903"/>
        <n v="905"/>
        <n v="906"/>
        <n v="907"/>
        <n v="908"/>
        <n v="7073"/>
        <n v="7178"/>
        <n v="7179"/>
        <n v="8610"/>
        <n v="7074"/>
        <n v="7815"/>
        <n v="8604"/>
        <s v="P6048"/>
        <n v="532"/>
        <s v="532/3"/>
        <n v="533"/>
        <s v="533/2"/>
        <n v="592"/>
        <n v="5101"/>
        <s v="5420TH"/>
        <n v="5922"/>
        <n v="7660"/>
        <n v="7172"/>
        <n v="9160"/>
        <n v="9161"/>
        <n v="9349"/>
        <n v="410045"/>
        <n v="410047"/>
        <n v="410069"/>
        <n v="423010"/>
        <s v="Etrier238x48"/>
        <s v="Etrier238x93"/>
        <s v="I2404539"/>
        <s v="I2406039"/>
        <s v="I2409039"/>
        <s v="OSB3_18_2500x1250"/>
        <s v="OSB3_22_2500x1250"/>
        <s v="OSB3_9_2500x1250"/>
        <s v="PANISO100"/>
        <s v="PANISO200"/>
        <s v="PANISO50"/>
        <s v="MDF Hydro"/>
        <s v="I24045"/>
        <s v="OSB3_18_2500x675"/>
        <s v="OSB3_9_2800x1196"/>
        <s v="PIEDSCIE"/>
        <s v="SCIERADIALE305"/>
        <m/>
        <n v="910035"/>
        <n v="1160"/>
        <n v="1287"/>
        <n v="5052"/>
        <n v="5301"/>
        <n v="5307"/>
        <n v="5308"/>
        <n v="5312"/>
        <n v="5313"/>
        <n v="5512"/>
        <n v="6599"/>
        <n v="7008"/>
        <n v="7025"/>
        <n v="7026"/>
        <n v="7045"/>
        <n v="7053"/>
        <n v="7058"/>
        <n v="7087"/>
        <n v="7088"/>
        <n v="7218"/>
        <n v="7225"/>
        <n v="7226"/>
        <n v="7227"/>
        <n v="7256"/>
        <n v="7603"/>
        <n v="7605"/>
        <n v="7606"/>
        <n v="7613"/>
        <n v="7617"/>
        <n v="7621"/>
        <n v="7624"/>
        <n v="7626"/>
        <n v="7642"/>
        <n v="7646"/>
        <n v="7666"/>
        <n v="7669"/>
        <n v="7670"/>
        <n v="7675"/>
        <n v="7676"/>
        <n v="7685"/>
        <n v="7686"/>
        <n v="7689"/>
        <n v="7721"/>
        <n v="7772"/>
        <n v="7779"/>
        <n v="7784"/>
        <n v="7786"/>
        <n v="7796"/>
        <n v="7798"/>
        <n v="7800"/>
        <n v="7816"/>
        <n v="7836"/>
        <n v="8602"/>
        <n v="9151"/>
        <n v="9158"/>
        <n v="420027"/>
        <n v="720023"/>
        <n v="730003"/>
        <s v="27/20"/>
        <s v="5050L"/>
        <s v="5501TH"/>
        <s v="5503TH"/>
        <s v="7018/4TH"/>
        <s v="7018TH"/>
        <s v="7050/4TH"/>
        <s v="7050TH"/>
        <s v="7051/4TH"/>
        <s v="7051TH"/>
        <s v="7055/4TH"/>
        <s v="7055TH"/>
        <s v="7058/4"/>
        <s v="710003N"/>
        <s v="7119TH"/>
        <s v="7121TH"/>
        <s v="7124TH"/>
        <s v="7125/4TH"/>
        <s v="7125TH"/>
        <s v="7126/4th"/>
        <s v="7126th"/>
        <s v="7130/4TH"/>
        <s v="7130TH"/>
        <s v="7235TH"/>
        <s v="7236TH"/>
        <s v="7251B"/>
        <s v="7303/4TH"/>
        <s v="7303TH"/>
        <s v="7304/4TH"/>
        <s v="7304TH"/>
        <s v="7305/4TH"/>
        <s v="7305TH"/>
        <s v="7306TH"/>
        <s v="7308/4TH"/>
        <s v="7308TH"/>
        <s v="7645TH"/>
        <s v="7652th"/>
        <s v="7760/4TH"/>
        <s v="7760TH"/>
        <s v="7784/4"/>
        <s v="7796/4"/>
        <n v="114"/>
        <s v="L1001002"/>
        <s v="L100202"/>
        <s v="L100502"/>
        <s v="L1010X2"/>
        <s v="L1515X2"/>
        <s v="L2015X2"/>
        <s v="L2020X2"/>
        <s v="L2510X2"/>
        <s v="L2525X2"/>
        <s v="L3015X2"/>
        <s v="L3030X2"/>
        <s v="L3520x2"/>
        <s v="L4020X2"/>
        <s v="L4040X2"/>
        <s v="L4545X2"/>
        <s v="L5020X2"/>
        <s v="L5050X2"/>
        <s v="L602018"/>
        <s v="L6030X2"/>
        <s v="L60X40"/>
        <s v="L6060X6"/>
        <n v="7174"/>
        <n v="720011"/>
        <s v="5504TH"/>
        <s v="PL100X8"/>
        <s v="PL15X3"/>
        <s v="PL20X2"/>
        <s v="PL20X3"/>
        <s v="PL25X3"/>
        <s v="PL30X2"/>
        <s v="PL30X3"/>
        <s v="PL40X2"/>
        <s v="T60x30"/>
        <s v="T70x50"/>
        <s v="TC30"/>
        <s v="PL40X3"/>
        <s v="5452th"/>
        <n v="328"/>
        <n v="332"/>
        <n v="502"/>
        <s v="TUBEGALVA100x20x1,5"/>
        <n v="2647"/>
        <n v="2655"/>
        <n v="2683"/>
        <n v="2685"/>
        <n v="3320"/>
        <n v="3321"/>
        <n v="3325"/>
        <n v="3326"/>
        <n v="3328"/>
        <n v="3331"/>
        <n v="3335"/>
        <n v="3406"/>
        <n v="3422"/>
        <n v="4024"/>
        <n v="5082"/>
        <n v="5088"/>
        <n v="7000"/>
        <n v="7005"/>
        <n v="7007"/>
        <n v="7013"/>
        <n v="7020"/>
        <n v="7030"/>
        <n v="7081"/>
        <n v="7105"/>
        <n v="7237"/>
        <n v="7238"/>
        <n v="7240"/>
        <n v="7241"/>
        <n v="7242"/>
        <n v="7243"/>
        <n v="7244"/>
        <n v="7250"/>
        <n v="7252"/>
        <n v="7255"/>
        <n v="7260"/>
        <n v="7262"/>
        <n v="7271"/>
        <n v="7273"/>
        <n v="7720"/>
        <n v="7726"/>
        <n v="7728"/>
        <n v="7731"/>
        <n v="7760"/>
        <n v="7782"/>
        <s v="2004A"/>
        <s v="2204A"/>
        <s v="7011/b"/>
        <s v="7238/B"/>
        <s v="C60x40"/>
        <s v="CREPINE"/>
        <s v="L2010x2"/>
        <s v="L8060X2"/>
        <s v="TUBEPVD80LG4"/>
        <s v="PRIMERRESITRIX"/>
        <s v="Resitrix1x10"/>
        <s v="CACHEVIS.N"/>
        <s v="ESSUITOUT"/>
        <s v="FOR.BET.PERFO.6x200"/>
        <s v="FOR.HSS.4"/>
        <s v="FOR.HSS.6"/>
        <s v="FORETBETON6,5x260"/>
        <s v="FORETHSS4"/>
        <s v="FORETHSS6"/>
        <s v="INSERTM5"/>
        <s v="INSERTM6"/>
        <s v="LAMESCIE305x30"/>
        <s v="LAMESSABREACIERBOIS"/>
        <s v="MOUSSENET"/>
        <s v="PEMBOUT.150"/>
        <s v="PSILICON"/>
        <s v="SACPOUBELLE"/>
        <s v="SILICON,1015"/>
        <s v="VIS.AF.H.4.8x25"/>
        <s v="VIS.AF.H.4.8x38"/>
        <s v="VISBETON102"/>
        <s v="VISBETON252"/>
        <s v="VISBETON52"/>
        <s v="VISBETON82"/>
        <s v="VISTOLE3,96x16"/>
        <s v="PL50X2"/>
        <s v="PL50X8"/>
        <s v="PL60X2"/>
        <n v="8290"/>
        <n v="8298"/>
        <s v="26094n210"/>
        <s v="260949010B"/>
        <s v="26094Noir"/>
        <s v="260947016G"/>
        <s v="26098n210"/>
        <s v="260989010B"/>
        <s v="26098Noir"/>
        <s v="260987016G"/>
        <s v="33146n210"/>
        <s v="331469010B"/>
        <s v="33146Noir"/>
        <s v="331467016G"/>
        <n v="5055"/>
        <n v="9152"/>
        <s v="TC100"/>
        <n v="6601"/>
        <n v="6602"/>
        <n v="6603"/>
        <n v="6604"/>
        <n v="6605"/>
        <n v="6606"/>
        <n v="6607"/>
        <n v="6608"/>
        <n v="6609"/>
        <n v="6610"/>
        <n v="6611"/>
        <n v="7694"/>
        <s v="T40x40"/>
        <n v="7701"/>
        <n v="7702"/>
        <s v="PL80x8"/>
        <n v="7114"/>
        <n v="7748"/>
        <s v="VIS.BET.P.?x200"/>
        <s v="70308"/>
        <n v="576"/>
        <s v="576DT"/>
        <n v="591"/>
        <s v="591DT"/>
        <n v="9670"/>
        <n v="440016"/>
        <n v="463025"/>
        <n v="540009"/>
        <n v="8629"/>
        <n v="440001"/>
        <n v="440010"/>
        <n v="440012"/>
        <n v="440013"/>
        <s v="940024N"/>
        <n v="940028"/>
        <n v="940029"/>
        <n v="940031"/>
        <s v="A6046"/>
        <s v="A6059"/>
        <s v="J/124"/>
        <s v="JB/121"/>
        <s v="JG/122"/>
        <s v="J25/806"/>
        <s v="J25/810"/>
        <s v="J5004"/>
        <s v="J6007"/>
        <s v="J6008"/>
        <n v="378"/>
        <n v="382"/>
        <n v="676"/>
        <n v="909"/>
        <n v="5544"/>
        <n v="5545"/>
        <n v="5566"/>
        <n v="5571"/>
        <n v="5573"/>
        <n v="5580"/>
        <s v="7064V"/>
        <n v="7065"/>
        <n v="7069"/>
        <n v="7070"/>
        <n v="7072"/>
        <n v="7095"/>
        <n v="7149"/>
        <n v="7154"/>
        <n v="7810"/>
        <n v="7811"/>
        <n v="7812"/>
        <n v="7813"/>
        <n v="7814"/>
        <n v="8301"/>
        <n v="8304"/>
        <n v="8306"/>
        <n v="8308"/>
        <n v="8309"/>
        <n v="8313"/>
        <n v="8314"/>
        <n v="8360"/>
        <n v="8361"/>
        <n v="8362"/>
        <n v="8363"/>
        <n v="8364"/>
        <n v="8369"/>
        <n v="8370"/>
        <n v="8600"/>
        <n v="8601"/>
        <n v="8603"/>
        <n v="8605"/>
        <n v="8606"/>
        <n v="8620"/>
        <n v="8623"/>
        <n v="8624"/>
        <n v="8627"/>
        <n v="8683"/>
        <n v="8848"/>
        <n v="8849"/>
        <n v="9499"/>
        <n v="9524"/>
        <n v="9525"/>
        <n v="9526"/>
        <n v="9573"/>
        <n v="9576"/>
        <n v="9634"/>
        <n v="9635"/>
        <n v="9671"/>
        <n v="9672"/>
        <n v="9673"/>
        <n v="9676"/>
        <n v="9677"/>
        <s v="9678N"/>
        <n v="9679"/>
        <n v="9684"/>
        <n v="9685"/>
        <n v="40080"/>
        <n v="440000"/>
        <n v="440003"/>
        <n v="440004"/>
        <n v="440005"/>
        <n v="440009"/>
        <n v="440017"/>
        <n v="440029"/>
        <n v="440033"/>
        <n v="441015"/>
        <n v="443001"/>
        <n v="470006"/>
        <n v="470007"/>
        <n v="540000"/>
        <n v="540005"/>
        <n v="540007"/>
        <n v="540010"/>
        <n v="740000"/>
        <n v="940020"/>
        <n v="940021"/>
        <n v="940025"/>
        <s v="940025/2"/>
        <n v="940026"/>
        <n v="940200"/>
        <n v="940201"/>
        <n v="940202"/>
        <n v="940203"/>
        <n v="940205"/>
        <n v="960203"/>
        <s v="J/128"/>
        <s v="galet32pom"/>
        <s v="galet32inox"/>
        <n v="7775"/>
        <n v="528"/>
        <n v="656"/>
        <n v="660"/>
        <n v="662"/>
        <n v="363"/>
        <n v="450097"/>
        <n v="550043"/>
        <n v="550046"/>
        <n v="550047"/>
        <n v="661"/>
        <n v="593"/>
        <n v="6590"/>
        <n v="9808"/>
        <n v="9920"/>
        <n v="9922"/>
        <n v="9924"/>
        <n v="160004"/>
        <n v="950010"/>
        <n v="950011"/>
        <n v="950012"/>
        <n v="560024"/>
        <n v="460025"/>
        <n v="463035"/>
        <n v="560004"/>
        <s v="A5041"/>
        <s v="A5067"/>
        <s v="A5092"/>
        <s v="A5093"/>
        <s v="A6034"/>
        <s v="A6070"/>
        <s v="A6071"/>
        <s v="A6078"/>
        <s v="A6079"/>
        <n v="350"/>
        <n v="352"/>
        <n v="353"/>
        <n v="366"/>
        <n v="367"/>
        <n v="503"/>
        <n v="569"/>
        <n v="590"/>
        <n v="657"/>
        <n v="5300"/>
        <n v="5702"/>
        <n v="5703"/>
        <n v="5818"/>
        <n v="5819"/>
        <n v="6687"/>
        <n v="6691"/>
        <n v="6692"/>
        <n v="6693"/>
        <n v="6694"/>
        <n v="6695"/>
        <n v="6696"/>
        <n v="6697"/>
        <n v="6698"/>
        <n v="6699"/>
        <n v="7075"/>
        <n v="7140"/>
        <n v="7142"/>
        <n v="7143"/>
        <n v="7704"/>
        <n v="7707"/>
        <n v="7708"/>
        <n v="7709"/>
        <n v="7715"/>
        <n v="7722"/>
        <n v="7793"/>
        <n v="7794"/>
        <n v="8951"/>
        <n v="9214"/>
        <s v="9958N"/>
        <s v="59165K1"/>
        <n v="160020"/>
        <n v="450100"/>
        <n v="450101"/>
        <n v="450106"/>
        <n v="450107"/>
        <n v="450108"/>
        <n v="450110"/>
        <n v="450111"/>
        <n v="450130"/>
        <n v="450131"/>
        <n v="450132"/>
        <n v="460024"/>
        <n v="550080"/>
        <n v="560020"/>
        <n v="560035"/>
        <n v="664000"/>
        <n v="664001"/>
        <n v="664002"/>
        <n v="664003"/>
        <n v="664011"/>
        <n v="664013"/>
        <n v="664014"/>
        <n v="664016"/>
        <n v="664017"/>
        <n v="664018"/>
        <n v="664021"/>
        <n v="664035"/>
        <n v="760033"/>
        <n v="950201"/>
        <n v="960018"/>
        <n v="960230"/>
        <s v="970001K4"/>
        <n v="5827"/>
        <n v="9549"/>
        <s v="58108-50"/>
        <n v="440020"/>
        <n v="950035"/>
        <n v="507"/>
        <n v="513"/>
        <n v="535"/>
        <n v="536"/>
        <n v="546"/>
        <n v="547"/>
        <n v="555"/>
        <n v="325"/>
        <n v="960021"/>
        <n v="960216"/>
        <n v="960227"/>
        <n v="339"/>
        <n v="460090"/>
        <n v="960002"/>
        <n v="960004"/>
        <n v="960012"/>
        <n v="960013"/>
        <n v="960014"/>
        <n v="960020"/>
        <n v="960026"/>
        <n v="960028"/>
        <s v="A6045"/>
        <n v="6679"/>
        <n v="9503"/>
        <s v="A6065"/>
        <s v="A6066"/>
        <n v="837"/>
        <n v="5554"/>
        <n v="5623"/>
        <n v="9500"/>
        <n v="9501"/>
        <n v="9502"/>
        <n v="9511"/>
        <n v="9512"/>
        <n v="460023"/>
        <n v="550051"/>
        <n v="560009"/>
        <n v="560025"/>
        <n v="560031"/>
        <n v="960036"/>
        <s v="A5050"/>
        <s v="A5051"/>
        <s v="A5052"/>
        <s v="A6043"/>
        <n v="1501"/>
        <n v="1502"/>
        <s v="1502/25"/>
        <n v="1504"/>
        <s v="1504/25"/>
        <n v="5349"/>
        <s v="5705/16"/>
        <n v="5709"/>
        <n v="7158"/>
        <n v="9518"/>
        <n v="9521"/>
        <s v="9521/25"/>
        <n v="9522"/>
        <s v="9522/25"/>
        <n v="9553"/>
        <n v="960040"/>
        <s v="J5003"/>
        <n v="960212"/>
        <n v="960221"/>
        <n v="50"/>
        <n v="614"/>
        <n v="8392"/>
        <n v="8676"/>
        <n v="8677"/>
        <n v="9772"/>
        <n v="40107"/>
        <n v="40128"/>
        <n v="40140"/>
        <n v="40141"/>
        <n v="40142"/>
        <n v="472000"/>
        <n v="472001"/>
        <n v="472002"/>
        <n v="664033"/>
        <n v="760002"/>
        <n v="760037"/>
        <n v="970007"/>
        <n v="7214"/>
        <n v="40090"/>
        <n v="40091"/>
        <n v="460051"/>
        <n v="460053"/>
        <n v="463098"/>
        <n v="6686"/>
        <n v="6688"/>
        <n v="6689"/>
        <n v="664006"/>
        <s v="CL140"/>
        <n v="600"/>
        <s v="A50071"/>
        <s v="A50072"/>
        <s v="A50073"/>
        <s v="A50081"/>
        <s v="A50083"/>
        <s v="A50091"/>
        <s v="A50093"/>
        <s v="A50108"/>
        <s v="A50110"/>
        <s v="A6037"/>
        <s v="A6042"/>
        <s v="F5003"/>
        <n v="351"/>
        <n v="515"/>
        <n v="617"/>
        <n v="1199"/>
        <n v="1201"/>
        <n v="1202"/>
        <n v="1218"/>
        <n v="1285"/>
        <n v="1286"/>
        <n v="1288"/>
        <n v="1290"/>
        <n v="1291"/>
        <n v="1293"/>
        <n v="5203"/>
        <n v="5204"/>
        <n v="5206"/>
        <n v="5211"/>
        <n v="5225"/>
        <n v="5226"/>
        <n v="5228"/>
        <n v="5230"/>
        <n v="5231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2"/>
        <n v="5286"/>
        <n v="5287"/>
        <n v="5288"/>
        <n v="5289"/>
        <n v="5306"/>
        <n v="5309"/>
        <n v="5314"/>
        <n v="5315"/>
        <n v="5317"/>
        <n v="5318"/>
        <n v="5319"/>
        <n v="5331"/>
        <n v="5338"/>
        <n v="7111"/>
        <n v="7112"/>
        <n v="7113"/>
        <n v="7768"/>
        <n v="8673"/>
        <n v="8850"/>
        <n v="8902"/>
        <n v="8903"/>
        <n v="8924"/>
        <n v="8926"/>
        <n v="8936"/>
        <n v="8937"/>
        <n v="8959"/>
        <n v="9400"/>
        <n v="9401"/>
        <n v="9402"/>
        <n v="9403"/>
        <n v="9409"/>
        <n v="9411"/>
        <n v="9412"/>
        <n v="55063"/>
        <n v="55079"/>
        <n v="55080"/>
        <n v="460000"/>
        <n v="460003"/>
        <n v="460004"/>
        <n v="460005"/>
        <n v="460006"/>
        <n v="460007"/>
        <n v="460013"/>
        <n v="460014"/>
        <n v="460016"/>
        <n v="460017"/>
        <n v="460018"/>
        <n v="460030"/>
        <n v="460033"/>
        <n v="460034"/>
        <n v="460056"/>
        <n v="460057"/>
        <n v="460058"/>
        <n v="460064"/>
        <n v="460065"/>
        <n v="461008"/>
        <n v="463015"/>
        <n v="463016"/>
        <n v="560000"/>
        <n v="560023"/>
        <n v="560028"/>
        <n v="570010"/>
        <n v="620007"/>
        <n v="760029"/>
        <n v="760031"/>
        <n v="760043"/>
        <n v="960200"/>
        <n v="960201"/>
        <n v="960202"/>
        <n v="7734"/>
        <n v="50186"/>
        <n v="550073"/>
        <s v="7190/4TH"/>
        <n v="7639"/>
        <s v="100x18x2,1"/>
        <s v="7053/4"/>
        <s v="L100X30"/>
        <s v="L100X50"/>
        <s v="L40X20"/>
        <s v="L60X30"/>
        <s v="L65x10"/>
        <s v="T40x20"/>
        <s v="T50X30"/>
        <s v="T50X50"/>
        <s v="L5030X2"/>
        <s v="PL80x2"/>
        <s v="5412th"/>
        <s v="L10030X2"/>
        <s v="L10020X2"/>
        <s v="L10050X2"/>
        <s v="L3010X2"/>
        <s v="L8020X2"/>
        <s v="L8040X2"/>
        <s v="L6040X2"/>
        <s v="7120TH"/>
        <n v="410078"/>
        <s v="TU8484x2"/>
        <s v="TU5050x2"/>
        <s v="5455TH"/>
        <s v="5454TH"/>
        <n v="620016"/>
        <n v="620017"/>
        <s v="7231TH"/>
        <n v="710004"/>
        <n v="720024"/>
        <n v="730002"/>
        <n v="710012"/>
        <s v="TU100502"/>
        <s v="TU7050X2"/>
        <s v="TU3030X2"/>
        <s v="TU100102"/>
        <s v="TU4040X2"/>
        <s v="P5003"/>
        <s v="P5004"/>
        <s v="P5005"/>
        <s v="P5006T"/>
        <s v="P5007T"/>
        <s v="P5008T"/>
        <s v="P5009T"/>
        <s v="P5010T"/>
        <s v="P5011T"/>
        <s v="P5012T"/>
        <s v="P5013T"/>
        <s v="P5014T"/>
        <s v="P5015T"/>
        <s v="P5016T"/>
        <s v="P5017T"/>
        <s v="P5018T"/>
        <s v="P5019T"/>
        <s v="P5020T"/>
        <s v="P5021T"/>
        <s v="P5022"/>
        <s v="P5023T"/>
        <s v="P5024T"/>
        <s v="P5025"/>
        <s v="P5026"/>
        <s v="P5027"/>
        <s v="P5028"/>
        <s v="P5029"/>
        <s v="P5030"/>
        <s v="P5031"/>
        <s v="P5032"/>
        <s v="P5033"/>
        <s v="P5034"/>
        <s v="P5035"/>
        <s v="P5036"/>
        <s v="P5038T"/>
        <s v="P5039T"/>
        <s v="P5040"/>
        <s v="P5041"/>
        <s v="P5043"/>
        <s v="P5044"/>
        <s v="P5049T"/>
        <s v="P5053T"/>
        <s v="P5054T"/>
        <s v="P5055"/>
        <s v="P5056"/>
        <s v="P5058"/>
        <s v="P5061T"/>
        <s v="P5064"/>
        <s v="P5065"/>
        <s v="P5066T"/>
        <s v="P5066T/1"/>
        <s v="P5067"/>
        <s v="P5068"/>
        <s v="P5068/1"/>
        <s v="P5071T"/>
        <s v="P5072"/>
        <s v="P5073T"/>
        <s v="P5074T"/>
        <s v="P5075T"/>
        <s v="P5076"/>
        <s v="P5077"/>
        <s v="P6002"/>
        <s v="P6039"/>
        <s v="P6040"/>
        <s v="P6041"/>
        <s v="P6046"/>
        <s v="P6051"/>
        <s v="P6052"/>
        <s v="P6053"/>
        <n v="672"/>
        <s v="P6056"/>
        <s v="P6057"/>
        <s v="P6058"/>
        <s v="P6060"/>
        <s v="P6061"/>
        <s v="P6062"/>
        <s v="P6063"/>
        <s v="TU125125"/>
        <s v="TU2010X2"/>
        <s v="TU2020X2"/>
        <s v="TU2525X2"/>
        <s v="TU3010X2"/>
        <s v="TU40X2"/>
        <s v="TU4020X2"/>
        <s v="TU4545/2"/>
        <s v="TU454515"/>
        <s v="TU50X2"/>
        <s v="TU503017"/>
        <s v="TU60X2/3"/>
        <s v="TU6020X2"/>
        <s v="TU7070X2"/>
        <s v="TU80X2"/>
        <s v="T4040X3"/>
        <s v="U109X2"/>
        <s v="U15X29"/>
        <s v="U15X32"/>
        <s v="U2012X2"/>
        <s v="U2015X2"/>
        <s v="U2020X2"/>
        <s v="U2045X2"/>
        <s v="U2525X2"/>
        <s v="U2540X2"/>
        <s v="U3020X2"/>
        <s v="11/140"/>
        <s v="20L"/>
        <s v="21L"/>
        <s v="23/20L"/>
        <s v="23/25L"/>
        <s v="26L"/>
        <s v="27/20L"/>
        <n v="90"/>
        <n v="102"/>
        <n v="103"/>
        <n v="104"/>
        <n v="107"/>
        <n v="108"/>
        <n v="112"/>
        <n v="140"/>
        <s v="140/R"/>
        <n v="141"/>
        <n v="142"/>
        <s v="143/15"/>
        <s v="143/151"/>
        <s v="143/80"/>
        <s v="143/801"/>
        <n v="146"/>
        <n v="148"/>
        <n v="149"/>
        <n v="150"/>
        <s v="150L"/>
        <n v="151"/>
        <n v="152"/>
        <s v="152L"/>
        <n v="153"/>
        <s v="153L"/>
        <n v="154"/>
        <n v="157"/>
        <n v="164"/>
        <n v="165"/>
        <n v="167"/>
        <n v="168"/>
        <n v="169"/>
        <n v="173"/>
        <n v="178"/>
        <n v="179"/>
        <n v="181"/>
        <n v="182"/>
        <n v="183"/>
        <n v="184"/>
        <n v="200"/>
        <n v="201"/>
        <n v="218"/>
        <n v="219"/>
        <n v="220"/>
        <n v="223"/>
        <n v="226"/>
        <n v="300"/>
        <n v="301"/>
        <n v="302"/>
        <n v="305"/>
        <n v="306"/>
        <n v="307"/>
        <n v="308"/>
        <n v="309"/>
        <n v="310"/>
        <n v="311"/>
        <n v="312"/>
        <n v="321"/>
        <n v="322"/>
        <s v="323D"/>
        <s v="323G"/>
        <n v="324"/>
        <n v="326"/>
        <n v="329"/>
        <n v="330"/>
        <n v="334"/>
        <n v="336"/>
        <n v="337"/>
        <n v="338"/>
        <n v="344"/>
        <n v="347"/>
        <n v="349"/>
        <n v="375"/>
        <n v="377"/>
        <n v="399"/>
        <n v="500"/>
        <s v="504N"/>
        <n v="505"/>
        <n v="506"/>
        <n v="508"/>
        <s v="508/2"/>
        <n v="509"/>
        <s v="509/2"/>
        <n v="519"/>
        <n v="523"/>
        <s v="523/4"/>
        <n v="526"/>
        <n v="529"/>
        <n v="538"/>
        <s v="541I"/>
        <s v="541I/4"/>
        <n v="542"/>
        <s v="542/4"/>
        <n v="557"/>
        <n v="566"/>
        <n v="578"/>
        <n v="580"/>
        <n v="588"/>
        <n v="595"/>
        <n v="597"/>
        <s v="597-C3-U"/>
        <n v="602"/>
        <n v="607"/>
        <n v="608"/>
        <n v="610"/>
        <n v="611"/>
        <n v="612"/>
        <n v="613"/>
        <n v="615"/>
        <s v="615/C1"/>
        <s v="615/C2"/>
        <s v="615/C3"/>
        <s v="615/C4"/>
        <n v="620"/>
        <s v="620/5"/>
        <n v="621"/>
        <s v="621/C1"/>
        <s v="621/C2"/>
        <s v="621/C3"/>
        <s v="621/C4"/>
        <s v="621/3"/>
        <n v="622"/>
        <s v="622/3"/>
        <s v="624/5"/>
        <n v="625"/>
        <n v="626"/>
        <n v="627"/>
        <s v="627/3"/>
        <n v="628"/>
        <s v="628/3"/>
        <n v="629"/>
        <s v="629/P3"/>
        <n v="630"/>
        <n v="632"/>
        <s v="632/3"/>
        <n v="633"/>
        <n v="635"/>
        <s v="635/5"/>
        <n v="638"/>
        <n v="653"/>
        <n v="654"/>
        <n v="655"/>
        <n v="663"/>
        <n v="665"/>
        <n v="666"/>
        <n v="667"/>
        <n v="668"/>
        <n v="669"/>
        <n v="678"/>
        <n v="679"/>
        <n v="680"/>
        <n v="683"/>
        <n v="688"/>
        <n v="1011"/>
        <n v="1050"/>
        <n v="1103"/>
        <s v="1103/1"/>
        <n v="5022"/>
        <n v="5027"/>
        <n v="5040"/>
        <n v="5041"/>
        <n v="5042"/>
        <n v="5048"/>
        <n v="5049"/>
        <n v="5050"/>
        <n v="5051"/>
        <s v="5051L"/>
        <n v="5053"/>
        <n v="5054"/>
        <n v="5057"/>
        <n v="5058"/>
        <n v="5138"/>
        <n v="5144"/>
        <n v="5145"/>
        <n v="5146"/>
        <n v="5147"/>
        <n v="5154"/>
        <n v="5155"/>
        <n v="5156"/>
        <s v="5167TH"/>
        <s v="5169TH"/>
        <s v="5170TH"/>
        <n v="5190"/>
        <n v="5191"/>
        <n v="5192"/>
        <n v="5193"/>
        <n v="5194"/>
        <n v="5195"/>
        <s v="5401TH"/>
        <s v="5402TH"/>
        <s v="5403TH"/>
        <s v="5404TH"/>
        <s v="5405TH"/>
        <s v="5406TH"/>
        <s v="5407TH"/>
        <s v="5408TH"/>
        <s v="5409TH"/>
        <s v="5410TH"/>
        <s v="5411TH"/>
        <s v="5415TH"/>
        <s v="5416TH"/>
        <s v="5417TH"/>
        <s v="5418TH"/>
        <s v="5419TH"/>
        <s v="5421TH"/>
        <s v="5422TH"/>
        <s v="5423TH"/>
        <s v="5424TH"/>
        <s v="5427TH"/>
        <n v="5428"/>
        <s v="5429TH"/>
        <s v="5432TH"/>
        <s v="5433TH"/>
        <s v="5434TH"/>
        <s v="5435TH"/>
        <s v="5436TH"/>
        <s v="5453TH"/>
        <s v="5465TH"/>
        <s v="5499TH"/>
        <s v="5502TH"/>
        <s v="5505TH"/>
        <n v="5510"/>
        <n v="5511"/>
        <n v="5514"/>
        <n v="5515"/>
        <n v="5517"/>
        <n v="5518"/>
        <s v="5618TH"/>
        <s v="5622TH"/>
        <n v="5866"/>
        <s v="5866N"/>
        <n v="5900"/>
        <n v="5901"/>
        <n v="5903"/>
        <n v="5905"/>
        <n v="5906"/>
        <n v="5910"/>
        <n v="5911"/>
        <n v="5912"/>
        <n v="5913"/>
        <n v="5920"/>
        <n v="5921"/>
        <n v="5923"/>
        <n v="5924"/>
        <n v="5930"/>
        <n v="5931"/>
        <n v="5935"/>
        <n v="5936"/>
        <n v="5939"/>
        <s v="5939/1"/>
        <n v="5941"/>
        <n v="5942"/>
        <n v="5943"/>
        <n v="5971"/>
        <n v="5972"/>
        <n v="5978"/>
        <n v="5979"/>
        <n v="5980"/>
        <n v="5981"/>
        <n v="5982"/>
        <n v="6596"/>
        <s v="6598/4"/>
        <n v="6621"/>
        <n v="6622"/>
        <n v="6623"/>
        <n v="6624"/>
        <s v="6625/4"/>
        <s v="6626/4"/>
        <n v="6631"/>
        <n v="6635"/>
        <n v="6636"/>
        <n v="6640"/>
        <n v="6641"/>
        <n v="6642"/>
        <n v="6643"/>
        <n v="6644"/>
        <n v="6645"/>
        <s v="6647/1"/>
        <n v="6648"/>
        <n v="6649"/>
        <n v="6650"/>
        <n v="6801"/>
        <n v="6804"/>
        <n v="6959"/>
        <n v="6973"/>
        <n v="6975"/>
        <n v="6976"/>
        <n v="6982"/>
        <n v="7014"/>
        <s v="7016/4TH"/>
        <s v="7016TH"/>
        <s v="7017/4TH"/>
        <s v="7017TH"/>
        <n v="7027"/>
        <n v="7028"/>
        <n v="7038"/>
        <n v="7039"/>
        <n v="7042"/>
        <n v="7044"/>
        <n v="7046"/>
        <n v="7047"/>
        <n v="7049"/>
        <s v="7054TH"/>
        <s v="7056TH"/>
        <n v="7108"/>
        <s v="7127/4TH"/>
        <s v="7127TH"/>
        <s v="7130/3TH"/>
        <n v="7133"/>
        <n v="7134"/>
        <n v="7135"/>
        <s v="7150TH"/>
        <n v="7151"/>
        <s v="7152/4TH"/>
        <s v="7152TH"/>
        <n v="7153"/>
        <n v="7208"/>
        <n v="7210"/>
        <n v="7211"/>
        <s v="7211/4"/>
        <n v="7212"/>
        <n v="7215"/>
        <n v="7216"/>
        <n v="7217"/>
        <n v="7219"/>
        <s v="7300/4TH"/>
        <s v="7300TH-1"/>
        <s v="7301/4TH"/>
        <s v="7301TH"/>
        <n v="7302"/>
        <n v="7307"/>
        <s v="7323TH"/>
        <s v="7324/4TH"/>
        <s v="7324TH"/>
        <s v="7325TH"/>
        <s v="7330TH"/>
        <s v="7600/4"/>
        <s v="7600/7"/>
        <s v="7602/4A"/>
        <n v="691"/>
        <s v="7607/4TH"/>
        <s v="7607TH"/>
        <n v="7612"/>
        <n v="7616"/>
        <n v="7618"/>
        <n v="7619"/>
        <n v="7622"/>
        <n v="7085"/>
        <s v="7624/4"/>
        <n v="7625"/>
        <s v="7626/4"/>
        <n v="7627"/>
        <n v="7628"/>
        <s v="7628/4"/>
        <n v="7629"/>
        <n v="7633"/>
        <n v="7634"/>
        <s v="7635TH"/>
        <n v="7636"/>
        <s v="7637TH"/>
        <n v="7644"/>
        <s v="7646/4"/>
        <n v="7649"/>
        <n v="7086"/>
        <n v="7653"/>
        <s v="7653/4"/>
        <s v="7655/4"/>
        <n v="7657"/>
        <s v="7658THP"/>
        <n v="7659"/>
        <n v="7661"/>
        <s v="7661/4"/>
        <n v="7662"/>
        <s v="7662/4"/>
        <n v="7663"/>
        <s v="7664/4"/>
        <n v="7665"/>
        <s v="7665/4"/>
        <s v="7668TH"/>
        <n v="7673"/>
        <n v="7674"/>
        <n v="7679"/>
        <s v="7680TH"/>
        <s v="7681TH"/>
        <s v="7682TH"/>
        <s v="7683TH"/>
        <s v="7684TH"/>
        <n v="7687"/>
        <n v="7690"/>
        <s v="7691TH"/>
        <n v="7766"/>
        <n v="7785"/>
        <s v="7785/4"/>
        <n v="7795"/>
        <s v="7816/4"/>
        <s v="7816/4M"/>
        <n v="7817"/>
        <n v="7818"/>
        <n v="7820"/>
        <n v="7824"/>
        <n v="7828"/>
        <n v="7835"/>
        <s v="7836/4"/>
        <n v="8101"/>
        <n v="8102"/>
        <n v="8103"/>
        <n v="8104"/>
        <s v="8104P"/>
        <n v="8105"/>
        <n v="8106"/>
        <n v="8108"/>
        <n v="8110"/>
        <n v="8179"/>
        <n v="8181"/>
        <n v="8183"/>
        <n v="8187"/>
        <n v="8198"/>
        <n v="8199"/>
        <n v="8200"/>
        <n v="8201"/>
        <n v="8205"/>
        <n v="8213"/>
        <n v="8289"/>
        <s v="8290P"/>
        <n v="8291"/>
        <n v="8292"/>
        <n v="8293"/>
        <n v="8294"/>
        <n v="8299"/>
        <n v="8390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8"/>
        <n v="8519"/>
        <n v="8520"/>
        <n v="8521"/>
        <n v="8522"/>
        <n v="8523"/>
        <n v="8524"/>
        <n v="8525"/>
        <n v="8535"/>
        <n v="8536"/>
        <n v="8537"/>
        <n v="8541"/>
        <n v="8542"/>
        <n v="8556"/>
        <n v="8557"/>
        <s v="8565P"/>
        <n v="8568"/>
        <n v="8571"/>
        <n v="8573"/>
        <n v="8574"/>
        <n v="8670"/>
        <n v="8671"/>
        <n v="8803"/>
        <n v="8810"/>
        <n v="8811"/>
        <n v="8813"/>
        <n v="8814"/>
        <n v="8815"/>
        <n v="8822"/>
        <n v="8823"/>
        <n v="8830"/>
        <n v="8842"/>
        <s v="8843TH"/>
        <n v="8844"/>
        <n v="8853"/>
        <n v="8873"/>
        <n v="9002"/>
        <n v="9130"/>
        <n v="9131"/>
        <n v="9132"/>
        <n v="9133"/>
        <n v="9142"/>
        <n v="9143"/>
        <n v="9145"/>
        <n v="9146"/>
        <n v="9147"/>
        <n v="9148"/>
        <n v="9154"/>
        <n v="9155"/>
        <n v="9156"/>
        <n v="9157"/>
        <n v="9162"/>
        <n v="9163"/>
        <n v="9174"/>
        <n v="9190"/>
        <s v="9190/4"/>
        <n v="9191"/>
        <s v="9191/4"/>
        <n v="9192"/>
        <s v="9192/4"/>
        <n v="9194"/>
        <s v="9194/4"/>
        <n v="9195"/>
        <n v="9196"/>
        <s v="9290/4TH"/>
        <s v="9290TH"/>
        <s v="9291/4TH"/>
        <s v="9291TH"/>
        <s v="9292/4TH"/>
        <s v="9292TH"/>
        <s v="9294/4TH"/>
        <s v="9294TH"/>
        <s v="9296TH"/>
        <n v="9303"/>
        <n v="9304"/>
        <n v="9305"/>
        <n v="9309"/>
        <n v="9317"/>
        <n v="9319"/>
        <n v="9323"/>
        <n v="9333"/>
        <n v="9334"/>
        <n v="9335"/>
        <n v="9336"/>
        <n v="9337"/>
        <n v="9338"/>
        <n v="9339"/>
        <n v="9343"/>
        <n v="9348"/>
        <n v="9354"/>
        <s v="9356TH"/>
        <s v="9357TH"/>
        <s v="9359TH"/>
        <s v="9363TH"/>
        <s v="9364TH"/>
        <s v="9365TH"/>
        <s v="9366TH"/>
        <s v="9367TH"/>
        <s v="9368TH"/>
        <s v="9371TH"/>
        <s v="9373TH"/>
        <s v="9374TH"/>
        <s v="9375TH"/>
        <s v="9376TH"/>
        <s v="9377TH"/>
        <n v="9390"/>
        <n v="9391"/>
        <n v="9392"/>
        <n v="9393"/>
        <n v="9394"/>
        <n v="9396"/>
        <n v="9397"/>
        <n v="9934"/>
        <n v="9935"/>
        <n v="9936"/>
        <n v="9937"/>
        <n v="121001"/>
        <n v="121007"/>
        <n v="121008"/>
        <n v="121009"/>
        <n v="121014"/>
        <n v="121018"/>
        <n v="121027"/>
        <n v="410000"/>
        <n v="410001"/>
        <n v="410002"/>
        <n v="410003"/>
        <n v="410004"/>
        <n v="410005"/>
        <n v="410006"/>
        <n v="410007"/>
        <n v="410009"/>
        <n v="410010"/>
        <n v="410011"/>
        <n v="410015"/>
        <n v="410016"/>
        <n v="410030"/>
        <n v="410031"/>
        <s v="410031/1"/>
        <n v="410032"/>
        <n v="410033"/>
        <n v="410034"/>
        <n v="410036"/>
        <n v="410037"/>
        <n v="410040"/>
        <n v="410041"/>
        <n v="410042"/>
        <n v="410043"/>
        <n v="410044"/>
        <s v="410044N"/>
        <n v="410046"/>
        <n v="410049"/>
        <n v="410050"/>
        <n v="410051"/>
        <n v="410054"/>
        <n v="410060"/>
        <n v="410061"/>
        <n v="410062"/>
        <n v="410063"/>
        <n v="410065"/>
        <n v="410066"/>
        <n v="410067"/>
        <n v="410068"/>
        <n v="410070"/>
        <n v="410072"/>
        <n v="410073"/>
        <n v="410074"/>
        <n v="410076"/>
        <n v="410080"/>
        <n v="410081"/>
        <n v="413000"/>
        <n v="413001"/>
        <n v="413002"/>
        <n v="413003"/>
        <n v="413004"/>
        <n v="413009"/>
        <n v="413016"/>
        <n v="413030"/>
        <n v="413031"/>
        <n v="413032"/>
        <n v="413033"/>
        <n v="413035"/>
        <n v="413036"/>
        <n v="413037"/>
        <n v="413038"/>
        <n v="413039"/>
        <n v="413051"/>
        <n v="413053"/>
        <n v="413057"/>
        <n v="413058"/>
        <n v="413059"/>
        <n v="413060"/>
        <n v="413061"/>
        <n v="413065"/>
        <n v="413066"/>
        <n v="413070"/>
        <n v="413071"/>
        <n v="413072"/>
        <n v="413073"/>
        <n v="413074"/>
        <n v="413075"/>
        <n v="413076"/>
        <n v="413078"/>
        <n v="413079"/>
        <n v="413080"/>
        <n v="413083"/>
        <n v="413085"/>
        <n v="413090"/>
        <n v="413091"/>
        <n v="420000"/>
        <n v="420001"/>
        <n v="420002"/>
        <n v="420003"/>
        <n v="420004"/>
        <n v="420005"/>
        <n v="420006"/>
        <n v="420011"/>
        <n v="420012"/>
        <n v="420013"/>
        <n v="420014"/>
        <n v="420018"/>
        <n v="420019"/>
        <n v="420021"/>
        <n v="420023"/>
        <n v="420024"/>
        <n v="420025"/>
        <n v="420026"/>
        <n v="420028"/>
        <n v="420030"/>
        <n v="420031"/>
        <n v="420032"/>
        <n v="420033"/>
        <n v="420034"/>
        <n v="420035"/>
        <n v="420036"/>
        <n v="420037"/>
        <n v="420038"/>
        <n v="420039"/>
        <n v="420040"/>
        <n v="420041"/>
        <n v="420042"/>
        <n v="420049"/>
        <n v="420050"/>
        <n v="420051"/>
        <n v="420052"/>
        <n v="420053"/>
        <n v="420054"/>
        <n v="420055"/>
        <n v="420056"/>
        <n v="420057"/>
        <n v="420058"/>
        <n v="420059"/>
        <n v="420062"/>
        <n v="420063"/>
        <n v="420064"/>
        <n v="420066"/>
        <n v="420067"/>
        <n v="420068"/>
        <n v="420070"/>
        <n v="420072"/>
        <n v="420160"/>
        <n v="420162"/>
        <n v="420163"/>
        <n v="420164"/>
        <n v="420166"/>
        <n v="420167"/>
        <n v="423003"/>
        <n v="423004"/>
        <n v="423005"/>
        <n v="423006"/>
        <n v="423009"/>
        <n v="423031"/>
        <n v="423032"/>
        <n v="423033"/>
        <n v="423034"/>
        <n v="423036"/>
        <n v="423037"/>
        <n v="423040"/>
        <n v="423041"/>
        <n v="423042"/>
        <n v="423043"/>
        <n v="423044"/>
        <n v="450074"/>
        <n v="450098"/>
        <n v="510000"/>
        <n v="510001"/>
        <n v="510002"/>
        <n v="510003"/>
        <n v="510004"/>
        <n v="510005"/>
        <n v="510006"/>
        <n v="510007"/>
        <n v="510008"/>
        <s v="510008/1"/>
        <n v="510010"/>
        <n v="510012"/>
        <n v="510013"/>
        <n v="510014"/>
        <n v="510015"/>
        <n v="510020"/>
        <n v="510021"/>
        <n v="510023"/>
        <n v="510026"/>
        <n v="510027"/>
        <n v="510028"/>
        <n v="513004"/>
        <n v="513007"/>
        <n v="520002"/>
        <n v="520003"/>
        <n v="520004"/>
        <n v="520005"/>
        <n v="520006"/>
        <n v="520008"/>
        <n v="520010"/>
        <n v="520012"/>
        <n v="520014"/>
        <n v="620003"/>
        <n v="620004"/>
        <n v="620008"/>
        <n v="710001"/>
        <n v="710002"/>
        <n v="720001"/>
        <n v="720002"/>
        <n v="720003"/>
        <n v="720004"/>
        <n v="720010"/>
        <n v="720012"/>
        <n v="720013"/>
        <n v="720014"/>
        <n v="720020"/>
        <n v="720021"/>
        <n v="720050"/>
        <s v="720050/5"/>
        <n v="720051"/>
        <s v="720051/5"/>
        <n v="720053"/>
        <s v="720053/5"/>
        <n v="720054"/>
        <s v="720054/5"/>
        <n v="720055"/>
        <s v="720055/5"/>
        <s v="720056N"/>
        <s v="720056N3"/>
        <n v="720057"/>
        <s v="720057/5"/>
        <n v="720066"/>
        <s v="720066/5"/>
        <n v="760021"/>
        <n v="910000"/>
        <n v="910001"/>
        <n v="910002"/>
        <n v="910003"/>
        <n v="910004"/>
        <n v="910005"/>
        <n v="910006"/>
        <n v="910007"/>
        <n v="910008"/>
        <n v="910010"/>
        <s v="910010/4"/>
        <n v="910011"/>
        <s v="910011/4"/>
        <n v="910012"/>
        <s v="910012/4"/>
        <n v="910013"/>
        <s v="910013/4"/>
        <n v="910014"/>
        <s v="910014/4"/>
        <s v="910016B"/>
        <n v="910020"/>
        <s v="910020/4"/>
        <n v="910021"/>
        <s v="910021/4"/>
        <n v="910022"/>
        <s v="910022/4"/>
        <n v="910023"/>
        <s v="910023/4"/>
        <n v="910030"/>
        <n v="910031"/>
        <n v="910041"/>
        <n v="910050"/>
        <n v="910051"/>
        <s v="910051N"/>
        <n v="910052"/>
        <n v="910200"/>
        <s v="910210P"/>
        <s v="910211P"/>
        <n v="910212"/>
        <n v="910213"/>
        <n v="910225"/>
        <n v="920003"/>
        <n v="920004"/>
        <n v="920005"/>
        <n v="920006"/>
        <n v="920007"/>
        <n v="920008"/>
        <n v="920009"/>
        <n v="920011"/>
        <n v="920012"/>
        <n v="920013"/>
        <n v="920014"/>
        <n v="920025"/>
        <n v="920042"/>
        <n v="920043"/>
        <n v="920050"/>
        <n v="920051"/>
        <n v="920052"/>
        <n v="920053"/>
        <n v="920221"/>
        <n v="920223"/>
        <n v="920224"/>
        <n v="920230"/>
        <s v="A5032"/>
        <s v="A5034"/>
        <s v="A5037"/>
        <s v="A5068"/>
        <s v="A5080"/>
        <s v="A5081"/>
        <s v="A5082"/>
        <s v="A5083"/>
        <s v="A5084"/>
        <s v="A5086"/>
        <s v="A5087"/>
        <s v="P5001"/>
        <s v="P5002"/>
        <n v="20"/>
        <s v="23/20"/>
        <s v="23/25"/>
        <n v="26"/>
        <n v="359"/>
        <n v="365"/>
        <n v="368"/>
        <n v="384"/>
        <n v="385"/>
        <n v="395"/>
        <n v="640"/>
        <n v="1233"/>
        <n v="1618"/>
        <n v="1623"/>
        <n v="1624"/>
        <n v="1641"/>
        <n v="1700"/>
        <n v="1710"/>
        <n v="1723"/>
        <n v="1724"/>
        <n v="1725"/>
        <n v="1726"/>
        <n v="1727"/>
        <n v="1728"/>
        <s v="1760N"/>
        <n v="1812"/>
        <n v="1817"/>
        <s v="1853N"/>
        <s v="1854N"/>
        <n v="1859"/>
        <n v="1860"/>
        <n v="1868"/>
        <n v="1869"/>
        <n v="1875"/>
        <s v="5450TH"/>
        <s v="5456TH"/>
        <n v="5500"/>
        <n v="5754"/>
        <n v="5762"/>
        <n v="5765"/>
        <n v="5766"/>
        <n v="5768"/>
        <n v="5810"/>
        <n v="5828"/>
        <n v="5831"/>
        <n v="5838"/>
        <n v="5842"/>
        <n v="5849"/>
        <n v="5853"/>
        <n v="5854"/>
        <n v="5855"/>
        <n v="5867"/>
        <s v="5868N"/>
        <n v="5871"/>
        <s v="5877N"/>
        <s v="5879N"/>
        <s v="5880P"/>
        <s v="5897N"/>
        <n v="7257"/>
        <s v="7300TH"/>
        <n v="7604"/>
        <n v="7638"/>
        <n v="7643"/>
        <n v="8177"/>
        <n v="8178"/>
        <n v="8184"/>
        <n v="8186"/>
        <n v="8242"/>
        <n v="8575"/>
        <n v="8582"/>
        <n v="8667"/>
        <n v="8668"/>
        <n v="8832"/>
        <n v="8859"/>
        <n v="8920"/>
        <n v="8921"/>
        <n v="9022"/>
        <s v="9022/3"/>
        <n v="9023"/>
        <s v="9023/3"/>
        <n v="9330"/>
        <n v="9460"/>
        <n v="9617"/>
        <n v="9804"/>
        <n v="9848"/>
        <n v="9865"/>
        <n v="9882"/>
        <n v="9890"/>
        <n v="9895"/>
        <n v="9897"/>
        <n v="9918"/>
        <n v="9921"/>
        <n v="9923"/>
        <s v="9935A"/>
        <s v="9937A"/>
        <n v="9948"/>
        <n v="9960"/>
        <n v="9961"/>
        <n v="9963"/>
        <n v="121013"/>
        <s v="413040NR"/>
        <s v="413041NR"/>
        <s v="413042NR"/>
        <s v="413043NR"/>
        <n v="413048"/>
        <n v="413049"/>
        <s v="413050NR"/>
        <s v="413063NR"/>
        <s v="413064NR"/>
        <s v="413067NR"/>
        <n v="413077"/>
        <n v="423008"/>
        <n v="450037"/>
        <s v="450074D"/>
        <s v="450074G"/>
        <s v="450075A"/>
        <s v="450076A"/>
        <n v="450090"/>
        <n v="450127"/>
        <n v="450129"/>
        <n v="450138"/>
        <n v="450147"/>
        <n v="460100"/>
        <n v="460103"/>
        <n v="460104"/>
        <n v="510009"/>
        <n v="513006"/>
        <n v="550034"/>
        <n v="550048"/>
        <n v="550052"/>
        <n v="550076"/>
        <n v="560011"/>
        <n v="560032"/>
        <n v="620000"/>
        <n v="720060"/>
        <n v="760027"/>
        <s v="910010B"/>
        <s v="910010B4"/>
        <s v="910011B4"/>
        <s v="910013B4"/>
        <n v="920001"/>
        <n v="920044"/>
        <s v="P6050"/>
        <n v="205"/>
        <n v="357"/>
        <n v="386"/>
        <n v="562"/>
        <n v="584"/>
        <n v="585"/>
        <n v="594"/>
        <n v="598"/>
        <n v="599"/>
        <n v="601"/>
        <n v="616"/>
        <n v="623"/>
        <s v="623/4"/>
        <n v="664"/>
        <n v="1874"/>
        <n v="5730"/>
        <n v="5734"/>
        <n v="6984"/>
        <n v="6986"/>
        <n v="7259"/>
        <n v="7267"/>
        <n v="7746"/>
        <n v="8566"/>
        <n v="8569"/>
        <n v="8570"/>
        <n v="8954"/>
        <n v="9714"/>
        <n v="9847"/>
        <n v="9849"/>
        <n v="9864"/>
        <n v="9894"/>
        <s v="9934A"/>
        <s v="9936A"/>
        <n v="121021"/>
        <n v="121022"/>
        <s v="121022/3"/>
        <n v="7623"/>
        <n v="910009"/>
        <n v="910224"/>
        <s v="A6077"/>
        <n v="7648"/>
        <n v="327"/>
        <n v="331"/>
        <n v="335"/>
        <n v="343"/>
        <n v="345"/>
        <n v="346"/>
        <n v="383"/>
        <n v="550"/>
        <n v="551"/>
        <n v="570"/>
        <n v="574"/>
        <n v="586"/>
        <n v="589"/>
        <s v="597-C1-U"/>
        <s v="597-C2-U"/>
        <s v="597-C4-U"/>
        <n v="634"/>
        <n v="1861"/>
        <n v="1870"/>
        <n v="5770"/>
        <n v="5848"/>
        <s v="5888P"/>
        <n v="7110"/>
        <n v="7115"/>
        <n v="7117"/>
        <n v="7258"/>
        <n v="7650"/>
        <n v="7749"/>
        <n v="7750"/>
        <n v="7757"/>
        <n v="7758"/>
        <n v="7759"/>
        <n v="7770"/>
        <n v="7771"/>
        <n v="7773"/>
        <n v="7774"/>
        <n v="7776"/>
        <n v="7787"/>
        <n v="7789"/>
        <n v="7790"/>
        <n v="7791"/>
        <n v="7792"/>
        <n v="7797"/>
        <n v="7801"/>
        <n v="9017"/>
        <n v="9962"/>
        <n v="9981"/>
        <n v="40116"/>
        <n v="160000"/>
        <n v="160002"/>
        <n v="160003"/>
        <n v="160011"/>
        <n v="160012"/>
        <n v="160013"/>
        <n v="160014"/>
        <n v="160015"/>
        <n v="160016"/>
        <n v="160017"/>
        <n v="160018"/>
        <n v="160024"/>
        <s v="413040BL"/>
        <s v="413041BL"/>
        <s v="413042BL"/>
        <s v="413043BL"/>
        <s v="413050BL"/>
        <s v="413063BL"/>
        <s v="413064BL"/>
        <s v="413069BL"/>
        <n v="450001"/>
        <n v="450002"/>
        <n v="450003"/>
        <n v="450012"/>
        <n v="450014"/>
        <n v="450024"/>
        <n v="450036"/>
        <n v="450088"/>
        <n v="460046"/>
        <n v="460047"/>
        <n v="460048"/>
        <n v="460049"/>
        <n v="460062"/>
        <n v="460063"/>
        <n v="460101"/>
        <n v="460102"/>
        <s v="550037N"/>
        <n v="550062"/>
        <n v="560017"/>
        <n v="560018"/>
        <n v="560019"/>
        <n v="760042"/>
        <s v="910011B"/>
        <s v="910013B"/>
        <n v="910040"/>
        <n v="950014"/>
        <n v="950015"/>
        <n v="950016"/>
        <n v="950017"/>
        <n v="950220"/>
        <n v="950222"/>
        <s v="A6016"/>
        <s v="663-3"/>
        <n v="7802"/>
        <n v="40115"/>
        <s v="413069NR"/>
        <n v="450075"/>
        <s v="720064A"/>
        <s v="720064A5"/>
        <s v="720065A"/>
        <s v="720065A5"/>
        <n v="413020"/>
        <n v="433001"/>
        <s v="1861D"/>
        <s v="1861G"/>
        <n v="7155"/>
        <n v="8661"/>
        <s v="450098A"/>
        <s v="A5000"/>
        <s v="A5001"/>
        <s v="A5002"/>
        <s v="A5003"/>
        <s v="A5004"/>
        <s v="A5005"/>
        <s v="A5006"/>
        <s v="A5069"/>
        <s v="A5070"/>
        <s v="A5073"/>
        <n v="677"/>
        <n v="5262"/>
        <n v="5386"/>
        <n v="5610"/>
        <n v="5612"/>
        <n v="5615"/>
        <n v="5617"/>
        <n v="6671"/>
        <n v="6672"/>
        <n v="6673"/>
        <n v="6675"/>
        <n v="6676"/>
        <n v="6677"/>
        <n v="6678"/>
        <n v="7640"/>
        <n v="7641"/>
        <n v="7667"/>
        <n v="7671"/>
        <n v="7672"/>
        <n v="7677"/>
        <n v="9024"/>
        <n v="9025"/>
        <n v="9395"/>
        <n v="9580"/>
        <n v="9581"/>
        <n v="9700"/>
        <n v="9701"/>
        <n v="9702"/>
        <n v="9703"/>
        <n v="9712"/>
        <n v="9713"/>
        <n v="150001"/>
        <n v="460020"/>
        <n v="460021"/>
        <n v="460022"/>
        <n v="460029"/>
        <n v="460081"/>
        <n v="463000"/>
        <n v="463001"/>
        <n v="463006"/>
        <n v="463036"/>
        <n v="550035"/>
        <n v="560002"/>
        <n v="560003"/>
        <n v="560007"/>
        <n v="930000"/>
        <n v="930001"/>
        <n v="930002"/>
        <n v="930201"/>
        <n v="930203"/>
        <n v="930204"/>
        <n v="960001"/>
        <n v="960003"/>
        <n v="960005"/>
        <n v="960010"/>
        <s v="A5035"/>
        <s v="A6032"/>
        <s v="A6035"/>
        <s v="A6040"/>
        <s v="P5063"/>
        <n v="1235"/>
        <n v="5346"/>
        <n v="5430"/>
        <n v="5783"/>
        <n v="463014"/>
        <n v="8612"/>
        <n v="730001"/>
        <n v="930205"/>
        <n v="460091"/>
        <n v="460092"/>
        <n v="460093"/>
        <n v="460094"/>
        <n v="960038"/>
        <s v="A50075"/>
        <s v="A5023"/>
        <s v="A5024"/>
        <s v="A5025"/>
        <s v="A5027"/>
        <s v="A5030"/>
        <s v="A5038"/>
        <s v="A5039"/>
        <s v="A5061"/>
        <s v="A5062"/>
        <s v="A5063"/>
        <s v="A5065"/>
        <s v="A5071N"/>
        <s v="A5072N"/>
        <s v="A5076"/>
        <s v="A5090"/>
        <s v="A5091"/>
        <s v="A6016-2"/>
        <s v="A6033"/>
        <s v="A6036"/>
        <s v="A6061"/>
        <s v="A6062"/>
        <s v="A6082"/>
        <s v="A6089"/>
        <s v="CL112"/>
        <s v="ECROUHM5"/>
        <s v="ECROUHM6"/>
        <s v="ECROUHM8"/>
        <s v="F5000"/>
        <s v="F5001"/>
        <s v="F5004"/>
        <s v="F5007"/>
        <s v="F5008"/>
        <s v="F6063"/>
        <s v="F6064"/>
        <s v="F6066"/>
        <s v="F6067"/>
        <s v="F6070"/>
        <s v="GC6X50"/>
        <s v="HM5BORGN"/>
        <s v="HM5FREIN"/>
        <s v="HM8FREIN"/>
        <s v="J6009"/>
        <s v="J6009/50"/>
        <s v="P5057"/>
        <s v="P5062"/>
        <s v="RIV 4"/>
        <s v="RIV 5"/>
        <s v="RIV 5IN"/>
        <s v="RIV 5TR"/>
        <s v="RIV 6"/>
        <s v="RIV 6IN"/>
        <s v="RIV 6TA"/>
        <s v="RIV 8"/>
        <s v="RONDEL5"/>
        <s v="TCB109.5"/>
        <s v="30-4"/>
        <n v="52"/>
        <n v="133"/>
        <n v="134"/>
        <n v="137"/>
        <n v="138"/>
        <n v="333"/>
        <n v="354"/>
        <n v="355"/>
        <n v="356"/>
        <n v="358"/>
        <n v="362"/>
        <n v="369"/>
        <n v="400"/>
        <n v="407"/>
        <n v="408"/>
        <n v="414"/>
        <n v="429"/>
        <n v="430"/>
        <n v="431"/>
        <n v="432"/>
        <n v="433"/>
        <n v="434"/>
        <n v="436"/>
        <n v="437"/>
        <n v="441"/>
        <n v="442"/>
        <n v="445"/>
        <s v="470K1"/>
        <s v="473K1"/>
        <n v="517"/>
        <n v="521"/>
        <n v="522"/>
        <n v="534"/>
        <n v="539"/>
        <n v="544"/>
        <n v="548"/>
        <n v="549"/>
        <n v="553"/>
        <n v="554"/>
        <n v="556"/>
        <n v="571"/>
        <n v="582"/>
        <n v="604"/>
        <n v="605"/>
        <n v="606"/>
        <n v="618"/>
        <n v="647"/>
        <n v="651"/>
        <n v="658"/>
        <n v="659"/>
        <n v="671"/>
        <n v="682"/>
        <n v="685"/>
        <n v="686"/>
        <n v="690"/>
        <n v="510025"/>
        <n v="692"/>
        <n v="694"/>
        <n v="695"/>
        <n v="696"/>
        <n v="697"/>
        <s v="971K1"/>
        <s v="971K2"/>
        <s v="971K3"/>
        <n v="1237"/>
        <n v="1282"/>
        <n v="1283"/>
        <n v="1295"/>
        <n v="1635"/>
        <n v="1702"/>
        <n v="1704"/>
        <n v="1708"/>
        <n v="1803"/>
        <n v="1825"/>
        <n v="1826"/>
        <n v="1873"/>
        <n v="1877"/>
        <n v="1878"/>
        <n v="1879"/>
        <n v="1881"/>
        <n v="3031"/>
        <n v="3675"/>
        <s v="4710S9N"/>
        <n v="5188"/>
        <n v="5229"/>
        <n v="5236"/>
        <n v="5248"/>
        <n v="5302"/>
        <n v="5303"/>
        <n v="5332"/>
        <n v="5333"/>
        <n v="5546"/>
        <n v="5592"/>
        <n v="5616"/>
        <n v="5661"/>
        <n v="5676"/>
        <n v="5721"/>
        <n v="5741"/>
        <n v="5742"/>
        <n v="5743"/>
        <n v="5745"/>
        <n v="5746"/>
        <n v="5747"/>
        <n v="5748"/>
        <n v="5749"/>
        <n v="5751"/>
        <n v="5759"/>
        <n v="5772"/>
        <n v="5780"/>
        <n v="5795"/>
        <n v="5800"/>
        <s v="5803P"/>
        <n v="5804"/>
        <s v="5805P"/>
        <n v="5807"/>
        <s v="5808N"/>
        <n v="5809"/>
        <n v="5811"/>
        <n v="5833"/>
        <n v="5834"/>
        <n v="5835"/>
        <n v="5836"/>
        <n v="5841"/>
        <s v="5841N"/>
        <s v="5863N"/>
        <n v="5864"/>
        <n v="5865"/>
        <n v="5870"/>
        <n v="5872"/>
        <n v="5884"/>
        <s v="5889N"/>
        <s v="5896N"/>
        <s v="5898N"/>
        <n v="5973"/>
        <n v="5974"/>
        <n v="6680"/>
        <n v="6681"/>
        <n v="6682"/>
        <n v="6683"/>
        <n v="6684"/>
        <n v="6685"/>
        <n v="6710"/>
        <n v="6711"/>
        <n v="7089"/>
        <n v="7090"/>
        <n v="7091"/>
        <n v="7092"/>
        <n v="7098"/>
        <n v="7106"/>
        <n v="7136"/>
        <n v="7137"/>
        <n v="7138"/>
        <n v="7139"/>
        <n v="7141"/>
        <n v="7714"/>
        <n v="7717"/>
        <n v="7719"/>
        <n v="7725"/>
        <n v="7738"/>
        <n v="7740"/>
        <n v="7752"/>
        <n v="7753"/>
        <n v="7754"/>
        <n v="8373"/>
        <n v="8611"/>
        <n v="8613"/>
        <n v="8614"/>
        <n v="8625"/>
        <n v="8626"/>
        <n v="8628"/>
        <n v="8640"/>
        <n v="8641"/>
        <n v="8642"/>
        <n v="8643"/>
        <n v="8644"/>
        <n v="8645"/>
        <n v="8646"/>
        <n v="8649"/>
        <n v="8650"/>
        <n v="8651"/>
        <s v="8652Z"/>
        <n v="8655"/>
        <n v="8656"/>
        <n v="8657"/>
        <n v="8658"/>
        <n v="8659"/>
        <n v="8663"/>
        <n v="8664"/>
        <n v="8665"/>
        <n v="8666"/>
        <n v="8672"/>
        <n v="8674"/>
        <n v="8678"/>
        <n v="8679"/>
        <n v="8929"/>
        <n v="8934"/>
        <n v="8940"/>
        <n v="8950"/>
        <n v="8953"/>
        <n v="8965"/>
        <n v="8972"/>
        <n v="8979"/>
        <n v="8990"/>
        <n v="8991"/>
        <s v="9003N"/>
        <s v="9010N"/>
        <s v="9015N"/>
        <n v="9299"/>
        <n v="9399"/>
        <n v="9577"/>
        <n v="9705"/>
        <n v="9707"/>
        <n v="9719"/>
        <n v="9760"/>
        <n v="9768"/>
        <n v="9838"/>
        <n v="9915"/>
        <n v="9916"/>
        <s v="9919N"/>
        <n v="9939"/>
        <n v="9953"/>
        <n v="9969"/>
        <n v="40011"/>
        <n v="40012"/>
        <n v="40051"/>
        <n v="40052"/>
        <n v="40101"/>
        <n v="40111"/>
        <n v="40112"/>
        <n v="40121"/>
        <n v="40122"/>
        <n v="40123"/>
        <n v="40248"/>
        <s v="50008N"/>
        <n v="50032"/>
        <n v="50034"/>
        <n v="50045"/>
        <n v="50140"/>
        <n v="50153"/>
        <n v="50180"/>
        <n v="50181"/>
        <n v="50182"/>
        <n v="50183"/>
        <n v="50185"/>
        <n v="50187"/>
        <n v="50189"/>
        <n v="50191"/>
        <n v="50192"/>
        <n v="50193"/>
        <n v="50194"/>
        <n v="50195"/>
        <n v="50197"/>
        <n v="50198"/>
        <n v="50199"/>
        <n v="55068"/>
        <n v="55069"/>
        <n v="55086"/>
        <n v="55087"/>
        <n v="55091"/>
        <n v="55092"/>
        <n v="55098"/>
        <n v="55099"/>
        <n v="55100"/>
        <n v="55132"/>
        <n v="55133"/>
        <n v="55156"/>
        <n v="55158"/>
        <n v="58100"/>
        <n v="58106"/>
        <s v="58106A"/>
        <n v="58107"/>
        <s v="58107-1"/>
        <s v="58107-2"/>
        <s v="58107-3"/>
        <s v="58107-4"/>
        <s v="58107-5"/>
        <s v="58107-50"/>
        <n v="58108"/>
        <n v="58111"/>
        <n v="58114"/>
        <n v="58115"/>
        <n v="58116"/>
        <n v="59116"/>
        <n v="59117"/>
        <n v="59118"/>
        <n v="59125"/>
        <n v="59130"/>
        <s v="59162B"/>
        <n v="59163"/>
        <n v="59165"/>
        <n v="59166"/>
        <n v="59167"/>
        <n v="150000"/>
        <n v="160008"/>
        <n v="160009"/>
        <n v="160026"/>
        <n v="170000"/>
        <n v="170001"/>
        <n v="421009"/>
        <n v="430095"/>
        <n v="430099"/>
        <n v="433002"/>
        <n v="440018"/>
        <n v="440019"/>
        <n v="440025"/>
        <n v="440030"/>
        <n v="440035"/>
        <n v="450004"/>
        <n v="450006"/>
        <n v="450007"/>
        <n v="450011"/>
        <n v="450018"/>
        <n v="450019"/>
        <n v="450021"/>
        <n v="450022"/>
        <n v="450023"/>
        <n v="450026"/>
        <n v="450029"/>
        <n v="450030"/>
        <n v="450040"/>
        <n v="450080"/>
        <n v="450084"/>
        <n v="450086"/>
        <n v="450087"/>
        <n v="450109"/>
        <n v="450121"/>
        <n v="450122"/>
        <n v="450126"/>
        <n v="450128"/>
        <n v="450133"/>
        <n v="450134"/>
        <n v="450135"/>
        <n v="450140"/>
        <n v="450141"/>
        <n v="450142"/>
        <n v="450143"/>
        <n v="450146"/>
        <n v="450150"/>
        <n v="450153"/>
        <n v="450157"/>
        <n v="450158"/>
        <n v="450159"/>
        <n v="450160"/>
        <n v="453001"/>
        <n v="453003"/>
        <n v="460001"/>
        <n v="460059"/>
        <n v="460060"/>
        <n v="460061"/>
        <n v="460066"/>
        <n v="460083"/>
        <n v="460084"/>
        <n v="460085"/>
        <n v="460086"/>
        <n v="460089"/>
        <n v="460095"/>
        <n v="460099"/>
        <n v="460105"/>
        <n v="461002"/>
        <n v="461010"/>
        <n v="463002"/>
        <n v="463003"/>
        <n v="463004"/>
        <n v="463005"/>
        <n v="463009"/>
        <n v="463010"/>
        <n v="463011"/>
        <n v="463012"/>
        <n v="463013"/>
        <n v="463017"/>
        <n v="463018"/>
        <n v="463020"/>
        <n v="463021"/>
        <n v="463022"/>
        <n v="463024"/>
        <n v="463099"/>
        <n v="463100"/>
        <n v="463101"/>
        <n v="470000"/>
        <s v="470000N"/>
        <n v="470001"/>
        <n v="470005"/>
        <n v="470009"/>
        <n v="470010"/>
        <n v="470011"/>
        <n v="470013"/>
        <n v="470014"/>
        <n v="470024"/>
        <n v="470025"/>
        <n v="470026"/>
        <n v="470064"/>
        <n v="470065"/>
        <n v="471000"/>
        <s v="471000N"/>
        <n v="471001"/>
        <n v="471002"/>
        <n v="473000"/>
        <n v="473001"/>
        <n v="473002"/>
        <n v="473003"/>
        <n v="510024"/>
        <n v="540002"/>
        <n v="550007"/>
        <n v="550008"/>
        <n v="550009"/>
        <n v="550011"/>
        <n v="550018"/>
        <n v="550020"/>
        <n v="550022"/>
        <n v="550023"/>
        <n v="550025"/>
        <n v="550026"/>
        <n v="550028"/>
        <n v="550032"/>
        <n v="550038"/>
        <n v="550040"/>
        <n v="550041"/>
        <n v="550049"/>
        <n v="550050"/>
        <n v="550055"/>
        <n v="550056"/>
        <n v="550058"/>
        <n v="550067"/>
        <n v="550068"/>
        <n v="550069"/>
        <n v="550070"/>
        <n v="550072"/>
        <n v="550075"/>
        <n v="550082"/>
        <n v="550084"/>
        <n v="550086"/>
        <n v="550095"/>
        <n v="560001"/>
        <n v="560005"/>
        <n v="560006"/>
        <n v="560008"/>
        <n v="560015"/>
        <n v="550081"/>
        <n v="560021"/>
        <n v="560027"/>
        <n v="560034"/>
        <n v="560036"/>
        <n v="560039"/>
        <n v="560040"/>
        <n v="560041"/>
        <n v="570000"/>
        <n v="570001"/>
        <n v="570002"/>
        <n v="570003"/>
        <n v="570004"/>
        <n v="570008"/>
        <n v="570011"/>
        <n v="570012"/>
        <n v="570013"/>
        <n v="570015"/>
        <n v="570016"/>
        <n v="570018"/>
        <n v="570019"/>
        <n v="570023"/>
        <n v="570024"/>
        <n v="620001"/>
        <n v="630011"/>
        <n v="630013"/>
        <n v="630014"/>
        <n v="660003"/>
        <n v="664007"/>
        <n v="664008"/>
        <n v="664012"/>
        <n v="664019"/>
        <n v="664020"/>
        <n v="664032"/>
        <n v="664034"/>
        <n v="760016"/>
        <n v="760017"/>
        <n v="760025"/>
        <n v="760028"/>
        <n v="760030"/>
        <n v="760039"/>
        <s v="760063D"/>
        <s v="760063G"/>
        <n v="770002"/>
        <n v="770003"/>
        <n v="770004"/>
        <n v="930004"/>
        <n v="950005"/>
        <n v="950006"/>
        <n v="950007"/>
        <n v="950008"/>
        <s v="950018N"/>
        <n v="950019"/>
        <n v="950060"/>
        <n v="950062"/>
        <n v="950071"/>
        <n v="950073"/>
        <n v="950074"/>
        <n v="950075"/>
        <n v="950210"/>
        <n v="950211"/>
        <n v="960006"/>
        <n v="960023"/>
        <n v="960024"/>
        <n v="960025"/>
        <n v="960030"/>
        <s v="960032N"/>
        <n v="960034"/>
        <n v="960035"/>
        <n v="960042"/>
        <n v="960043"/>
        <n v="960046"/>
        <n v="960047"/>
        <n v="960204"/>
        <n v="960205"/>
        <n v="960210"/>
        <n v="960213"/>
        <n v="960214"/>
        <n v="960215"/>
        <n v="960220"/>
        <n v="960222"/>
        <n v="960223"/>
        <n v="960224"/>
        <n v="960225"/>
        <n v="960226"/>
        <n v="960231"/>
        <n v="970001"/>
        <n v="970002"/>
        <s v="970002BO"/>
        <n v="970003"/>
        <n v="970004"/>
        <n v="970201"/>
        <n v="970203"/>
        <n v="971000"/>
        <n v="560016"/>
        <s v="7650A"/>
        <n v="5437"/>
        <n v="5438"/>
        <s v="P6055"/>
        <s v="7203TH-2"/>
        <n v="410100"/>
        <s v="Tole15/10_3x1,5_Brut"/>
        <s v="Tole15/10_3x1,5_9010B"/>
        <s v="Tole15/10_3x1,5_7016G"/>
        <n v="5701"/>
        <n v="720059"/>
        <n v="5839"/>
        <n v="420022"/>
        <n v="550045"/>
        <s v="A6064"/>
        <s v="A6067"/>
        <s v="P6049"/>
        <n v="450112"/>
        <n v="450113"/>
        <n v="450114"/>
        <n v="450115"/>
        <n v="450116"/>
        <n v="450117"/>
        <n v="450118"/>
        <n v="450119"/>
        <n v="450148"/>
        <n v="450149"/>
        <n v="760022"/>
        <n v="950202"/>
        <n v="950203"/>
        <n v="115"/>
        <n v="116"/>
        <n v="139"/>
        <s v="142/80"/>
        <s v="144/12"/>
        <s v="144/80"/>
        <n v="145"/>
        <s v="159/F"/>
        <s v="159/M"/>
        <n v="199"/>
        <n v="203"/>
        <n v="304"/>
        <n v="518"/>
        <s v="518/2"/>
        <n v="520"/>
        <s v="543I"/>
        <s v="543I/4"/>
        <n v="559"/>
        <s v="575/4"/>
        <s v="615/P1"/>
        <s v="615/P2"/>
        <s v="615/P3"/>
        <s v="615/P4"/>
        <s v="615/P5"/>
        <s v="621/P1"/>
        <s v="621/P2"/>
        <s v="621/P3"/>
        <s v="621/P4"/>
        <n v="631"/>
        <s v="631/2"/>
        <n v="1253"/>
        <s v="1425TH"/>
        <s v="1637A"/>
        <n v="1827"/>
        <n v="5523"/>
        <n v="5672"/>
        <n v="5902"/>
        <n v="5940"/>
        <s v="6600/4"/>
        <s v="6627/4"/>
        <n v="6960"/>
        <n v="6963"/>
        <n v="7048"/>
        <n v="7076"/>
        <n v="7651"/>
        <n v="7826"/>
        <n v="8526"/>
        <s v="9295TH"/>
        <n v="420007"/>
        <n v="420029"/>
        <n v="423007"/>
        <n v="510022"/>
        <n v="520011"/>
        <n v="520013"/>
        <n v="760001"/>
        <n v="910042"/>
        <n v="910201"/>
        <n v="910221"/>
        <n v="920010"/>
        <n v="920017"/>
        <n v="920023"/>
        <n v="920220"/>
        <s v="920222P"/>
        <s v="A5036"/>
        <n v="341"/>
        <n v="370"/>
        <n v="381"/>
        <n v="1611"/>
        <n v="1627"/>
        <n v="1628"/>
        <n v="1629"/>
        <n v="1638"/>
        <n v="1705"/>
        <n v="1800"/>
        <n v="1801"/>
        <n v="1871"/>
        <n v="1876"/>
        <n v="5773"/>
        <n v="5830"/>
        <n v="5832"/>
        <n v="5837"/>
        <s v="5874P"/>
        <s v="5875N"/>
        <s v="5894N"/>
        <n v="9899"/>
        <n v="9917"/>
        <n v="9928"/>
        <n v="9938"/>
        <n v="450033"/>
        <n v="450077"/>
        <n v="450139"/>
        <n v="550004"/>
        <n v="550005"/>
        <n v="550006"/>
        <n v="550044"/>
        <n v="388"/>
        <n v="558"/>
        <s v="558MO"/>
        <n v="564"/>
        <n v="565"/>
        <n v="587"/>
        <s v="638/A"/>
        <s v="638/C"/>
        <s v="638/D"/>
        <n v="1250"/>
        <n v="1251"/>
        <n v="7751"/>
        <s v="A6015"/>
        <s v="A6075"/>
        <s v="TOL1X2C2"/>
        <s v="TOL1X2R2"/>
        <n v="320"/>
        <n v="342"/>
        <n v="348"/>
        <n v="361"/>
        <n v="398"/>
        <n v="511"/>
        <n v="516"/>
        <n v="530"/>
        <n v="561"/>
        <n v="563"/>
        <n v="689"/>
        <s v="1638A"/>
        <n v="5843"/>
        <s v="5881P"/>
        <s v="6591N"/>
        <n v="6592"/>
        <n v="7703"/>
        <n v="450013"/>
        <n v="450015"/>
        <n v="450089"/>
        <n v="450105"/>
        <n v="450154"/>
        <n v="560026"/>
        <n v="950020"/>
        <n v="950021"/>
        <n v="950022"/>
        <n v="950023"/>
        <n v="950024"/>
        <n v="950025"/>
        <n v="950026"/>
        <s v="A6016-6"/>
        <n v="603"/>
        <n v="6595"/>
        <s v="7642/4"/>
        <n v="7678"/>
        <n v="7819"/>
        <s v="7819/4"/>
        <n v="9389"/>
        <n v="460082"/>
        <n v="540001"/>
        <s v="A5033"/>
        <s v="J5001"/>
        <n v="374"/>
        <n v="9631"/>
        <s v="A50101"/>
        <s v="A50102"/>
        <s v="A50103"/>
        <s v="A50104"/>
        <s v="A50105"/>
        <s v="A50107"/>
        <s v="A50109"/>
        <s v="A5026N"/>
        <s v="A5028"/>
        <s v="A5029"/>
        <s v="A5042"/>
        <s v="A6038"/>
        <s v="A6038GC"/>
        <s v="A6080"/>
        <s v="A6088"/>
        <s v="CHCM5X12"/>
        <s v="CHCM6X16"/>
        <s v="CHCM8X35"/>
        <s v="CHCM8X50"/>
        <s v="CHCM8X70"/>
        <s v="D5045"/>
        <s v="F5005"/>
        <s v="F5009"/>
        <s v="F5011"/>
        <s v="F6065"/>
        <s v="RONDEV5"/>
        <s v="SCRP4X40"/>
        <s v="SCRP5X20"/>
        <s v="SCRP5X30"/>
        <s v="SCRP5X45"/>
        <s v="SCRP5X65"/>
        <s v="TCB10X16"/>
        <s v="TCB10X19"/>
        <s v="TCB10X26"/>
        <s v="TCB10X32"/>
        <s v="TCB10X38"/>
        <s v="TCB10X51"/>
        <s v="TCB12X16"/>
        <s v="TCB12X25"/>
        <s v="TCB12X32"/>
        <s v="TCB12X38"/>
        <s v="TCB4X16"/>
        <s v="TCB4X25"/>
        <s v="TCB4X6.5"/>
        <s v="TCB7X13"/>
        <s v="TCB7X16"/>
        <s v="TCB7X19"/>
        <s v="TCB7X25"/>
        <s v="TCB7X38"/>
        <s v="TCB7X9.5"/>
        <s v="TFM5X16"/>
        <s v="TF10X16"/>
        <s v="TF10X38"/>
        <s v="TF10X45"/>
        <s v="TF12X25"/>
        <s v="TF7X13"/>
        <s v="TF7X19"/>
        <s v="TF7X32"/>
        <s v="THM6X16"/>
        <s v="THM8X20"/>
        <n v="440"/>
        <n v="446"/>
        <s v="470K2"/>
        <s v="473K2"/>
        <n v="512"/>
        <s v="570P"/>
        <n v="596"/>
        <s v="663-2"/>
        <n v="670"/>
        <n v="693"/>
        <n v="1207"/>
        <n v="1208"/>
        <n v="1209"/>
        <n v="1213"/>
        <n v="1214"/>
        <n v="1215"/>
        <n v="1280"/>
        <n v="1636"/>
        <n v="1828"/>
        <n v="1831"/>
        <n v="1832"/>
        <s v="1834N"/>
        <n v="1835"/>
        <n v="5238"/>
        <n v="5291"/>
        <n v="5292"/>
        <n v="5293"/>
        <n v="5294"/>
        <n v="5295"/>
        <n v="5296"/>
        <n v="5310"/>
        <n v="5311"/>
        <n v="5322"/>
        <n v="5323"/>
        <n v="5324"/>
        <n v="5325"/>
        <n v="5326"/>
        <n v="5328"/>
        <n v="5329"/>
        <n v="5348"/>
        <n v="5351"/>
        <n v="5353"/>
        <n v="5619"/>
        <n v="5621"/>
        <n v="5665"/>
        <n v="5666"/>
        <n v="5668"/>
        <n v="5670"/>
        <n v="5700"/>
        <n v="5714"/>
        <n v="5715"/>
        <n v="5752"/>
        <n v="5758"/>
        <n v="5760"/>
        <n v="5769"/>
        <n v="5774"/>
        <n v="5775"/>
        <n v="5782"/>
        <n v="5786"/>
        <n v="5787"/>
        <n v="5788"/>
        <n v="5789"/>
        <n v="5790"/>
        <n v="5791"/>
        <n v="5796"/>
        <n v="5798"/>
        <n v="5799"/>
        <n v="5802"/>
        <n v="5813"/>
        <s v="5878N"/>
        <s v="5885N"/>
        <s v="5886N"/>
        <s v="5887N"/>
        <n v="5891"/>
        <n v="5893"/>
        <n v="7077"/>
        <n v="7097"/>
        <n v="7099"/>
        <n v="7710"/>
        <n v="7711"/>
        <n v="7712"/>
        <n v="7713"/>
        <n v="7729"/>
        <n v="7730"/>
        <n v="7732"/>
        <n v="7733"/>
        <n v="7765"/>
        <n v="7767"/>
        <n v="8621"/>
        <n v="8622"/>
        <n v="8630"/>
        <n v="8631"/>
        <n v="8632"/>
        <n v="8653"/>
        <s v="8654/12"/>
        <n v="8660"/>
        <n v="8662"/>
        <n v="8675"/>
        <n v="8917"/>
        <n v="8918"/>
        <n v="8939"/>
        <n v="9329"/>
        <n v="9331"/>
        <n v="9332"/>
        <n v="9602"/>
        <n v="9620"/>
        <n v="9704"/>
        <n v="9708"/>
        <n v="9762"/>
        <s v="9764N"/>
        <s v="9765N"/>
        <s v="9766N"/>
        <s v="9767N"/>
        <n v="9770"/>
        <n v="9771"/>
        <n v="9788"/>
        <n v="9789"/>
        <n v="9798"/>
        <n v="9845"/>
        <n v="9846"/>
        <s v="9950N"/>
        <s v="9951N"/>
        <s v="9952N"/>
        <s v="9959N"/>
        <n v="9967"/>
        <n v="9972"/>
        <n v="9975"/>
        <n v="9979"/>
        <n v="9980"/>
        <n v="40020"/>
        <n v="40102"/>
        <n v="40500"/>
        <n v="50004"/>
        <n v="50005"/>
        <n v="50006"/>
        <n v="50188"/>
        <n v="50190"/>
        <n v="50196"/>
        <n v="55064"/>
        <n v="58054"/>
        <n v="58055"/>
        <n v="58060"/>
        <n v="58109"/>
        <n v="59001"/>
        <n v="64101"/>
        <n v="64102"/>
        <n v="64103"/>
        <n v="64104"/>
        <n v="64106"/>
        <n v="64107"/>
        <n v="64108"/>
        <n v="64109"/>
        <n v="64183"/>
        <n v="160005"/>
        <n v="160006"/>
        <n v="160007"/>
        <n v="433000"/>
        <n v="441023"/>
        <n v="450000"/>
        <n v="450008"/>
        <n v="450009"/>
        <n v="450010"/>
        <n v="450016"/>
        <n v="450017"/>
        <n v="450020"/>
        <n v="450027"/>
        <n v="450028"/>
        <n v="450038"/>
        <n v="450091"/>
        <n v="450092"/>
        <n v="450093"/>
        <n v="450094"/>
        <n v="450095"/>
        <n v="450102"/>
        <n v="450103"/>
        <n v="450104"/>
        <n v="450120"/>
        <n v="450123"/>
        <n v="450124"/>
        <n v="450125"/>
        <n v="450137"/>
        <n v="450144"/>
        <n v="450145"/>
        <n v="450155"/>
        <n v="450156"/>
        <n v="453002"/>
        <n v="453005"/>
        <n v="460002"/>
        <n v="460008"/>
        <n v="460012"/>
        <n v="460015"/>
        <n v="460019"/>
        <n v="460035"/>
        <n v="460097"/>
        <n v="460098"/>
        <n v="463007"/>
        <n v="470012"/>
        <n v="470019"/>
        <n v="471121"/>
        <n v="550001"/>
        <n v="550002"/>
        <n v="550003"/>
        <n v="550010"/>
        <n v="550012"/>
        <n v="550013"/>
        <n v="550014"/>
        <n v="550015"/>
        <n v="550016"/>
        <n v="550017"/>
        <n v="550027"/>
        <n v="550029"/>
        <n v="550030"/>
        <n v="550031"/>
        <n v="550033"/>
        <n v="550036"/>
        <n v="550054"/>
        <n v="550059"/>
        <n v="550060"/>
        <n v="550061"/>
        <n v="550063"/>
        <n v="550064"/>
        <n v="550065"/>
        <n v="550071"/>
        <n v="560014"/>
        <n v="560022"/>
        <n v="570009"/>
        <n v="570014"/>
        <n v="570017"/>
        <n v="570020"/>
        <n v="570021"/>
        <n v="660000"/>
        <n v="660001"/>
        <n v="660005"/>
        <n v="660006"/>
        <n v="664004"/>
        <n v="664005"/>
        <n v="760019"/>
        <s v="760019I"/>
        <n v="760032"/>
        <n v="760040"/>
        <n v="760041"/>
        <n v="770000"/>
        <n v="770001"/>
        <n v="770006"/>
        <n v="920002"/>
        <n v="920200"/>
        <n v="930210"/>
        <n v="950000"/>
        <n v="950001"/>
        <n v="950002"/>
        <n v="950003"/>
        <n v="950004"/>
        <n v="950080"/>
        <n v="950086"/>
        <n v="950093"/>
        <s v="950094A"/>
        <n v="960022"/>
        <n v="960027"/>
        <n v="960045"/>
        <n v="960206"/>
        <s v="960211D"/>
        <s v="960211G"/>
        <n v="970005"/>
        <n v="970006"/>
        <n v="970008"/>
        <n v="970010"/>
        <n v="970200"/>
        <n v="970202"/>
        <n v="56014"/>
        <n v="5665567"/>
        <n v="500277"/>
        <n v="7638398"/>
        <s v="IC572000"/>
        <s v="IC572500"/>
        <s v="IC573000"/>
        <s v="IC573500"/>
        <s v="IC574000"/>
        <s v="IC574500"/>
        <s v="IC575000"/>
        <s v="IC576000"/>
        <s v="I3606039"/>
        <s v="K03BL3016A"/>
      </sharedItems>
    </cacheField>
    <cacheField name="Type" numFmtId="0">
      <sharedItems containsBlank="1"/>
    </cacheField>
    <cacheField name="Famille" numFmtId="0">
      <sharedItems containsBlank="1" count="55">
        <s v="Mastic"/>
        <s v="Peinture"/>
        <s v="Cale"/>
        <s v="Conpri bande"/>
        <s v="Accessoire"/>
        <s v="Pan Isolant"/>
        <s v="EVOLUTOP"/>
        <s v="Decoration"/>
        <s v="Joint"/>
        <s v="IMPACT CTRL 37"/>
        <s v="IMPACT CTRL 75"/>
        <s v="Polycarbonate"/>
        <s v="Tôle"/>
        <s v="Profil Alu"/>
        <s v="Ruban adhesif"/>
        <s v="Profil PVC"/>
        <s v="Sunisol db 70"/>
        <s v="Sunisol DB 32"/>
        <s v="EP PVC"/>
        <s v="Tube"/>
        <s v="?"/>
        <s v="Outillage"/>
        <s v="Cales"/>
        <s v="Fixation"/>
        <s v="Bois"/>
        <s v="Isolant"/>
        <m/>
        <s v="Profil Acier"/>
        <s v="Entanchéité"/>
        <s v="Cache"/>
        <s v="Nettoyage"/>
        <s v="Compri bande"/>
        <s v="Forêts"/>
        <s v="Forêt"/>
        <s v="Lame"/>
        <s v="consommable"/>
        <s v="Vis"/>
        <s v="Renfort"/>
        <s v="pvc"/>
        <s v="bouchon"/>
        <s v="brosse"/>
        <s v="clameau"/>
        <s v="clip"/>
        <s v="equerre"/>
        <s v="JOUE"/>
        <s v="outil"/>
        <s v="CHEVRON"/>
        <s v="rivet"/>
        <s v="tringle"/>
        <s v="dalle"/>
        <s v="IMPACT CTRL 57"/>
        <s v="IPN360_6039"/>
        <s v="AKRATEX"/>
        <s v="Sunisol 67" u="1"/>
        <s v="IMPACT CTRL 72" u="1"/>
      </sharedItems>
    </cacheField>
    <cacheField name="Désignation" numFmtId="0">
      <sharedItems containsBlank="1" count="3211">
        <s v="ACO PLUS Blanc"/>
        <s v="Mastic Acrylique extèrieur Blanc"/>
        <s v="Mastic Acrylique extèrieur Noir"/>
        <s v="Mastic Acrylique interieur Blanc"/>
        <s v="Mastic Acrylique interieur Noir"/>
        <s v="Aerosol 520 ml RAL 3004"/>
        <s v="Cale Bois 18x70x4 mm"/>
        <s v="Cale Bois 18x70x5 mm"/>
        <s v="Fond de joint mousse cylindrique diam 20"/>
        <s v="Fond de joint mousse cylindrique diam 30"/>
        <s v="Fond de joint mousse cylindrique diam 40"/>
        <s v="Silicon 7016"/>
        <s v="Silicon Blanc"/>
        <s v="Silicon Noir"/>
        <s v="Silicon Pierre"/>
        <s v="Silicon translucide"/>
        <s v="Mastic Colle PU blanc"/>
        <s v="Plat liaison alu 150mm - 5mm"/>
        <s v="Platine Mixte 160x112x5"/>
        <s v="Alustrong 3000 x 1500 x 24"/>
        <s v="Alustrong 3000 x 1500 x 28"/>
        <s v="EVOLUTOP AIR 2000x1200 x18"/>
        <s v="EVOLUTOP AIR 2500x1200 x18"/>
        <s v="EVOLUTOP AIR 3000x1200 x18"/>
        <s v="EVOLUTOP AIR 3500x1200 x18"/>
        <s v="EVOLUTOP AIR 4000x1200 x18"/>
        <s v="EVOLUTOP AIR 4500x1200 x18"/>
        <s v="EVOLUTOP AIR 5000x1200 x18"/>
        <s v="Fleur E3 DIAM 55 ep 6mm"/>
        <s v="Joint G11"/>
        <s v="Joint G15"/>
        <s v="Joint G3"/>
        <s v="Joint G5"/>
        <s v="Joint G8"/>
        <s v="IMPACT CONTROL  2000x1200x37"/>
        <s v="IMPACT CONTROL  2500x1200x37"/>
        <s v="IMPACT CONTROL  3000x1200x37"/>
        <s v="IMPACT CONTROL  3500x1200x37"/>
        <s v="IMPACT CONTROL  4000x1200x37"/>
        <s v="IMPACT CONTROL  4500x1200x37"/>
        <s v="IMPACT CONTROL  5000x1200x37"/>
        <s v="IMPACT CONTROL  6000x1200x37"/>
        <s v="IMPACT CONTROL  2000x1200x75"/>
        <s v="IMPACT CONTROL  2500x1200x75"/>
        <s v="IMPACT CONTROL  3000x1200x75"/>
        <s v="IMPACT CONTROL  3500x1200x75"/>
        <s v="IMPACT CONTROL  4000x1200x75"/>
        <s v="IMPACT CONTROL  4500x1200x75"/>
        <s v="IMPACT CONTROL  5000x1200x75"/>
        <s v="IMPACT CONTROL  6000x1200x75"/>
        <s v="AKRATHERM INCOLORE 2000x1050x16"/>
        <s v="AKRATHERM INCOLORE 2000x1200x16"/>
        <s v="AKRATHERM INCOLORE 2500x1050x16"/>
        <s v="AKRATHERM INCOLORE 2500x1200x16"/>
        <s v="AKRATHERM INCOLORE 3000x1050x16"/>
        <s v="AKRATHERM INCOLORE 3000x1200x16"/>
        <s v="AKRATHERM INCOLORE 3500x1050x16"/>
        <s v="AKRATHERM INCOLORE 3500x1200x16"/>
        <s v="AKRATHERM INCOLORE 4000x1050x16"/>
        <s v="AKRATHERM INCOLORE 4000x1200x16"/>
        <s v="AKRATHERM INCOLORE 4500x1050x16"/>
        <s v="AKRATHERM INCOLORE 4500x1200x16"/>
        <s v="AKRATHERM INCOLORE 6000x1050x16"/>
        <s v="AKRATHERM INCOLORE 6000x1200x16"/>
        <s v="AKRATHERM INCOLORE 7000x1050x16"/>
        <s v="AKRATHERM INCOLORE 7000x1200x16"/>
        <s v="AKRATHERM INCOLORE 2000x1200x32"/>
        <s v="AKRATHERM INCOLORE 2500x1200x32"/>
        <s v="AKRATHERM INCOLORE 3000x1200x32"/>
        <s v="AKRATHERM INCOLORE 3500x1200x32"/>
        <s v="AKRATHERM INCOLORE 4000x1200x32"/>
        <s v="AKRATHERM INCOLORE 4500x1200x32"/>
        <s v="AKRATHERM INCOLORE 6000x1200x32"/>
        <s v="AKRATHERM INCOLORE 7000x1200x32"/>
        <s v="AKRATHERM 5M REFLEX 3000x1230x32"/>
        <s v="AKRATHERM 5M REFLEX 3500x1230x32"/>
        <s v="AKRATHERM 5M REFLEX 4000x1230x32"/>
        <s v="AKRATHERM 5M REFLEX 4500x1230x32"/>
        <s v="AKRATHERM 5M REFLEX 5000x1230x32"/>
        <s v="AKRATHERM 5M REFLEX 6000x1230x32"/>
        <s v="Tôle alu Estérel 3000x1210 ep 0,7 mm"/>
        <s v="Obturateur 16mm"/>
        <s v="Capot Delta 7m"/>
        <s v="CHEVRON DELTA 9010 Lg4500"/>
        <s v="CHEVRON DELTA 9010 Lg7000"/>
        <s v="Joint serreur US"/>
        <s v="Chevron US2 RPT Blanc"/>
        <s v="Chevron rive US2 RPT Blanc"/>
        <s v="Embout Chevron US2 Blanc"/>
        <s v="Jambe de force pour réhausse US2"/>
        <s v="Rehausse chénaux US 2 Blanc"/>
        <s v="Obturateur 32 mm Blanc"/>
        <s v="AKRATHERM INCOLORE 3500X2100X6"/>
        <s v="Ruban adhesif . Ajouré 38mmx10m pour 16/20 mm"/>
        <s v="Ruban adhesif . Ajouré 38mmx33m pour 16/20 mm"/>
        <s v="Ruban adhesif . Alu 38mmx50 pour 16/20 mm"/>
        <s v="Ruban adhesif . Ajouré 50mmx10m pour 25/32 mm"/>
        <s v="Ruban adhesif . Ajouré 50mmx33 pour 25/32 mm"/>
        <s v="Ruban adhesif . Ajouré 50mmx33m pour 25/32 mm"/>
        <s v="Ruban adhesif . Alu 50mmx50 pour 25/32 mm"/>
        <s v="Ruban adhesif . Alu75mmx50 pour 55 mm"/>
        <s v="Ruban adhesif . Ajouré 75mmx33m pour 55 mm"/>
        <s v="Akratherm Inco. 4000 x 1050 ep 16mm"/>
        <s v="AKRATHERM INCOLORE 3000X1200X25"/>
        <s v="AKRATHERM INCOLORE 3500X1200X25"/>
        <s v="AKRATHERM INCOLORE 4000X1200X25"/>
        <s v="AKRATHERM INCOLORE 6000X1200X25"/>
        <s v="AKRATHERM INCOLORE 7000X1200X25"/>
        <s v="PROF.PVC LIAISON FAST6000"/>
        <s v="Bavette de faitage Synthia "/>
        <s v="Acroche Basse synthia"/>
        <s v="Joint Accroche Faitière Synthia BLANC"/>
        <s v="Joint Accroche Faitière Synthia NOIR"/>
        <s v="Joint Accroche Faitière Synthia MARRON"/>
        <s v="RIVE STYLE BLANC LG7000"/>
        <s v="RIVE STYLE LUBERON LG7000"/>
        <s v="Equerre joction 90°"/>
        <s v="Jonction Droite "/>
        <s v="Embout de faitiere Brut"/>
        <s v="Embout de faitiere Blanc"/>
        <s v="Embout de faitiere 7016"/>
        <s v="Akraglue 50,8 x 33 ML x 1mm"/>
        <s v="Akraglue 20 x 11 ML x 1mm"/>
        <s v="Akraglue 152 x 11 ML x 1mm"/>
        <s v="CAPOT ALU COULEUR"/>
        <s v="Cloisoir mural ondule 2200 MM luberon"/>
        <s v="Profil bas genoise 2160 MM luberon"/>
        <s v="SUN ISOL ACOUSTIQUE 3000x1200x70"/>
        <s v="SUN ISOL ACOUSTIQUE 3500x1200x70"/>
        <s v="SUN ISOL ACOUSTIQUE 4000x1200x70"/>
        <s v="SUN ISOL ACOUSTIQUE 4500x1200x70"/>
        <s v="SUN ISOL ACOUSTIQUE 5000x1200x70"/>
        <s v="SUN ISOL ACOUSTIQUE 6000x1200x70"/>
        <s v="SUN ISOL ACOUSTIQUE 2000x1200x32"/>
        <s v="SUN ISOL ACOUSTIQUE 2500x1200x32"/>
        <s v="SUN ISOL ACOUSTIQUE 3000x1200x32"/>
        <s v="SUN ISOL ACOUSTIQUE 3500x1200x32"/>
        <s v="SUN ISOL ACOUSTIQUE 4000x1200x32"/>
        <s v="SUN ISOL ACOUSTIQUE 4500x1200x32"/>
        <s v="SUN ISOL ACOUSTIQUE 5000x1200x32"/>
        <s v="SUN ISOL ACOUSTIQUE 6000x1200x32"/>
        <s v="SUN ISOL ACOUSTIQUE 7500x1200x32"/>
        <s v="Joint D3"/>
        <s v="Capot Declic 4m"/>
        <s v="Chevron alu Declic 4m"/>
        <s v="Rive Declic 4m"/>
        <s v="Embout chevron declic"/>
        <s v="Poteaux optima"/>
        <s v="Profil clip blanc (Cloisoir)"/>
        <s v="Equerre N°6 ASS 90° 49mm"/>
        <s v="Embout poteau Optima Blanc"/>
        <s v="Colle pression 1L Aqua eau potable CSTB + Pinceau"/>
        <s v="Coude 45° Diam 80 Couleur sable"/>
        <s v="Coude PVC 87°30 (90°) Diam 80 Gris"/>
        <s v="Manchon égal Diam 80 couleur Sable"/>
        <s v="TUBE RENFORT ACIER 80X20 GALVA   LG 6,10"/>
        <s v="Tuyau descente Diam 80 Couleur sable"/>
        <s v="Tube ? diam 80 mm blanc 2 ml"/>
        <s v="Bte tvis ultimate plat PZ"/>
        <s v="Barre de pontage EQ MO"/>
        <s v="Barre de pontage  13m netre $$"/>
        <s v="Malette alu mini 330x230x135"/>
        <s v="Cale silicon"/>
        <s v="Coude 45° Diam 80 Couleur Blanc"/>
        <s v="Coude 90° Diam 80 Couleur Blanc"/>
        <s v="Lame cutter 18mm"/>
        <s v="Mutlimètre control/tension digital"/>
        <s v="Pince coupante courbet"/>
        <s v="Pince à denuder"/>
        <s v="Tube 100 x 50 x 2"/>
        <s v="Tuyau 2M descente Diam 80 Couleur Blanc"/>
        <s v="JOINT CLIPPE APPUI"/>
        <s v="JOINT A BOURRER 4 MM"/>
        <s v="JOINT APPUI REMPLISSAGE"/>
        <s v="JOINT INT. EXT."/>
        <s v="JOINT EXT. 2"/>
        <s v="JOINT BAVETTE"/>
        <s v="JOINT EXT. 4 SILICONE"/>
        <s v="JOINT EXT. 6"/>
        <s v="JOINT EXT. SABLIERE"/>
        <s v="JOINT EXTERIEUR 8"/>
        <s v="JOINT A BOURRER 2MM"/>
        <s v="JOINT A BOURRER 3 MM"/>
        <s v="JOINT A BOURRER 5 MM"/>
        <s v="JOINT A BOURRER 6 MM"/>
        <s v="JOINT A BOURRER 7 MM"/>
        <s v="JOINT A BOURRER 8 MM"/>
        <s v="JOINT EXTERIEUR 12"/>
        <s v="JOINT LEVRE 52 MM"/>
        <s v="JOINT LEVRE 72 MM"/>
        <s v="JOINT DE TRAVERSE 2"/>
        <s v="JOINT LEVRE"/>
        <s v="JOINT ARETIER"/>
        <s v="JOINT ASSISE 11"/>
        <s v="COUVRE-JOINT"/>
        <s v="PORTE JOINT PORT BATTANT"/>
        <s v="PORTE JOINT COULISSANT"/>
        <s v="U PORTE-JOINT"/>
        <s v="*CVRE-JOINT RENO CARRE"/>
        <s v="JOINTEMENT OF 2 VTX"/>
        <s v="DORM. 64 COUVR.JOINT"/>
        <s v="PORTE JOINT ARTICULATION"/>
        <s v="JOINT FAITIERE EPINE"/>
        <s v="CVRE JOINT 50 MOUL TOLE"/>
        <s v="CVRE JOINT 70 MOUL TOLE"/>
        <s v="JOINTEMENT VANTAUX"/>
        <s v="JOINTEMENT PF SM"/>
        <s v="JOINTEMENT PF GRAND OUV"/>
        <s v="OUV JOINT SF CAGE DE 16"/>
        <s v="RENFORT JOINTEMENT SF"/>
        <s v="Etrier brides latérales IUSE Ht 239 Lg 48"/>
        <s v="Etrier brides latérales IUSE Ht 239 Lg 93"/>
        <s v="Poutre I Steico 240 45x39"/>
        <s v="Poutre I Steico 240 60x39"/>
        <s v="Poutre I Steico 240x90x39"/>
        <s v="Plaque Bois OSB3 18mm emboitable 2500x675"/>
        <s v="Plaque Bois OSB3 22mm emboitable 2500x1250"/>
        <s v="Plaque Bois OSB3 9mm 2500x1250"/>
        <s v="Panneaux Isolant Steicoflex 122x57,5 Ep 100mm"/>
        <s v="Panneaux Isolant Steicoflex 122x57,5 Ep 200mm"/>
        <s v="Panneaux Isolant Steicoflex 122x57,5 Ep 50mm"/>
        <s v="Panneau MDF Hydrofuge (medium) 19mm 2800x2070"/>
        <s v="Plaque Bois OSB3 9mm 2800x1196"/>
        <s v="Panneaux Ioslant Steicoflex 122x57,5 Ep 100mm"/>
        <s v="Pied pour scie makita"/>
        <s v="Scie radiale circulaire lame Diam 305mm"/>
        <s v="Perceuse-Percu 18v 5.2A  +  3 batteries"/>
        <s v="SABLIERE SIMPLE"/>
        <s v="EQUERRE ALUMINIUM GM"/>
        <s v="PARCLOSE CLIPABLE 13.5"/>
        <s v="CLIP DE PARCLOSE INOX"/>
        <s v="EQUERRE 15,4X22,2"/>
        <s v="EQUERRE 15,4X6,1"/>
        <s v="EQUERRE REGLAB.15,4X22,2"/>
        <s v="EQUERRE REGLAB.15,4X6,1"/>
        <s v="PARCLOSE ARRONDIE 13.5"/>
        <s v="CAGE C.J RAPPORTEE"/>
        <s v="CHEVRON MOULURE 60"/>
        <s v="CACHE RAINURE /7231TH"/>
        <s v="RENFORT SABLIERE BRUT"/>
        <s v="OBTURATEUR 32"/>
        <s v="CAPOT 66"/>
        <s v="CAPOT 9"/>
        <s v="JONCTION (7760TH) CHENEAU 180°"/>
        <s v="JONCTION CHENEAU 90°INT"/>
        <s v="PARCLOSE REMPL.28/32"/>
        <s v="NOUE 143MM"/>
        <s v="ARTICULATIO/NOUE 7225"/>
        <s v="CAPOT INT. /NOUE 7225"/>
        <s v="Embout de chevron"/>
        <s v="REHAUSSE MOULUREE DC 104"/>
        <s v="REHAUSSE DROITE DC 104"/>
        <s v="CHENEAU RAPPORTE"/>
        <s v="REPRISE CHENEAU /7606"/>
        <s v="(*)PROF BARDAGE CHENEAU"/>
        <s v="CHEVRO156MM RENFORCE"/>
        <s v="CHEVRON 106MM"/>
        <s v="CAPOT VISSE 31"/>
        <s v="INTERCALAIRE PVC REMP32"/>
        <s v="OBTURATEUR"/>
        <s v="CAPOT ARETIER"/>
        <s v="CAPOT INTERIEUR ARETIER"/>
        <s v="ARTICULATION FAITIERE"/>
        <s v="ENTRETOISE CHEVRON"/>
        <s v="ARTICULATION CHEVRON 108"/>
        <s v="(*)DESCENTE D’EAU"/>
        <s v="(*)CAPOT DESCENTE D’EAU"/>
        <s v="CAPOT FAITIERE"/>
        <s v="Clip Fixation Réhausse"/>
        <s v="EMBOUT FAITIERE"/>
        <s v="ACCROCHE BAS DE CAPOT 78"/>
        <s v="CHENEAU VOLET ROULANT"/>
        <s v="EMBOUT 7760TH+7603"/>
        <s v="CAPOT CONTEMPORAIN VR"/>
        <s v="REHAUSSE CONTEMP VR"/>
        <s v="EMBOUT 7784+7796+7798"/>
        <s v="CAPOT VISSE 39"/>
        <s v="CAPOT VISSE 36"/>
        <s v="JOINT ASSISE 7"/>
        <s v="COUVRE JOINT 35"/>
        <s v="COUVRE JOINT 30"/>
        <s v="BAVETTE 40MM"/>
        <s v="CAPOT 90°"/>
        <s v="PROFIL PVC POTEAU 90°"/>
        <s v="PARCLOSE A PIED 20"/>
        <s v="PARCLOSE LAQUABLE CLIP"/>
        <s v="DORMANT 50 CAGE CLIP/TOL"/>
        <s v="DORMANT 50 CAGE A CLIP"/>
        <s v="POTEAU DROIT 76X118 4 m"/>
        <s v="POTEAU DROIT 76X118 6,5m"/>
        <s v="POTEAU D’ANGLE 76X116"/>
        <s v="LIAISO110X31"/>
        <s v="POTEAU 90° SORTANT 124"/>
        <s v="POTEAU VARIABLE FEMELLE"/>
        <s v="POTEAU VARIABLE 120/140"/>
        <s v="PROFIL MONTANT 75X31"/>
        <s v="PROFIL MONTANT 120X31"/>
        <s v="PROFIL LIAISON 135° 75"/>
        <s v="SABLIERE VR INTEGRE"/>
        <s v="P.BASE ARETIER ARTICULE"/>
        <s v="ARTICULATIO/ARETIER"/>
        <s v="CLIP /FIX.DOUCINE 7008"/>
        <s v="EPINE TUBUL.RPTH 120"/>
        <s v="EPINE TUBUL.RPTH 150"/>
        <s v="TUB EXT RPT 65X100"/>
        <s v="PROFIL DE RIVE RPTH"/>
        <s v="Chevron &quot;T&quot; thermique (7308TH)"/>
        <s v="FAITIERE RPT"/>
        <s v="FAITIERE DECALEE 32/67"/>
        <s v="SABLIERE CHENEAU"/>
        <s v="CORNIERE PARCLOSE 30X30"/>
        <s v="CORNIERE 100X100X2"/>
        <s v="CORNIERE 100X20X2"/>
        <s v="CORNIERE 100X50X2"/>
        <s v="CORNIERE 10X10X2"/>
        <s v="CORNIERE 15X15X2"/>
        <s v="CORNIERE 20X15X2"/>
        <s v="CORNIERE 20X20X2"/>
        <s v="CORNIERE 25X10X2"/>
        <s v="CORNIERE 25X25X2"/>
        <s v="CORNIERE 30X15X2"/>
        <s v="CORNIERE 30X30X2"/>
        <s v="Cornière 35 x 20 x 2"/>
        <s v="CORNIERE 35X20X2"/>
        <s v="CORNIERE 40X20X2"/>
        <s v="CORNIERE 40X40X2"/>
        <s v="CORNIERE 45X45X2"/>
        <s v="CORNIERE 50X20X2"/>
        <s v="CORNIERE 50X50X2"/>
        <s v="CORNIERE 60X20X1,8"/>
        <s v="CORNIERE 60X30X2"/>
        <s v="Cornière alu 60 x 40 mm ep 2"/>
        <s v="CORNIERE 60X60X6"/>
        <s v="FINITION PLAT"/>
        <s v="DORMANT 50MM FOND PLAT"/>
        <s v="MEPLAT 100X8"/>
        <s v="MEPLAT 15X3"/>
        <s v="MEPLAT 20X2"/>
        <s v="MEPLAT 20X3"/>
        <s v="MEPLAT 25X3"/>
        <s v="MEPLAT 30X2"/>
        <s v="MEPLAT 30X3"/>
        <s v="MEPLAT 40X2"/>
        <s v="Tube 60 x 30 x 2"/>
        <s v="Tube 70 x 50 x 2"/>
        <s v="Tube 30 x 30 x 2"/>
        <s v="MEPLAT 40X3"/>
        <s v="LIAISON SECTION 50 RPT"/>
        <s v="Plaque Bois OSB3 18mm emboitable2500x675"/>
        <s v="Plaque Bois OSB3 9mm  bord Droit 2500x1250"/>
        <s v="LIAISON VERTICALE OU HORIZONTALE"/>
        <s v="LIAISON 90° DE 80 X 80"/>
        <s v="CLOSOIR"/>
        <s v="Tube serr. galva rectang. 100x20x1,50 mm poids = 2,757 kg/m"/>
        <s v="PLIAGE POUR GALANDAGE 3 VANTAUX"/>
        <s v="ETANCHEITE LAT. GALAND"/>
        <s v="PROFIL DE RENFORT EN APPLIQUE"/>
        <s v="CAPOT POUR PROFIL 2683"/>
        <s v="DEMI POTEAU D'ANGLE VARIABLE     MALE"/>
        <s v="DEMI POTEAU D'ANGLE VARIABLE     FEMELLE"/>
        <s v="POTEAU D'ANGLE 135°"/>
        <s v="POTEAU RECTANGULAIRE"/>
        <s v="PROFIL DE LIAISON"/>
        <s v="POTEAU D' ANGLE CARRE"/>
        <s v="POTEAU D'ANGLE LARGE"/>
        <s v="PROFIL ACCROCHE POUR GALANDAGE 2 VANTAUX"/>
        <s v="PROFIL LIAISON VANTAUX FACE A FACE"/>
        <s v="MENEAU DE RENFORT"/>
        <s v="LIAISON DE 80 MM"/>
        <s v="CHEVRON TUBULAIRE"/>
        <s v="SUPPORT CHEVRON"/>
        <s v="BAVETTE DE FAITAGE"/>
        <s v="CLOSOIR CACHE FIXATIONS"/>
        <s v="CHENEAU"/>
        <s v="TRAVERSE"/>
        <s v="POTEAU 135° 3-RAILS"/>
        <s v="POUTRE POUR VOLET ROULANT"/>
        <s v="EPINE PVC TOITURE TUBULAIRE"/>
        <s v="SUPPORT DE CHEVRON"/>
        <s v="SERREUR POUR ARETIER"/>
        <s v="PROFIL MURAL"/>
        <s v="DESCENTE D'EAU A 90°"/>
        <s v="DESCENTE D'EAU A 135°"/>
        <s v="SERREUR TOITURE REMPLISSAGE MAXI 35 MM"/>
        <s v="SERREUR DE RIVE REMPLISSAGE MAXI 35 MM"/>
        <s v="ENTRETOISE VERTICALE"/>
        <s v="DESCENTE D'EAU DROITE"/>
        <s v="SERREUR TOITURE POUR ARETIER PREPERCE"/>
        <s v="SERREUR DE FAITAGE PREPERCE"/>
        <s v="SERREUR PARTIE DROITE PREPERCE"/>
        <s v="PROFIL DE LIAISON TH 83X50"/>
        <s v="PROFIL COMPENSATEUR"/>
        <s v="CAPOT POUR DESCENTE D'EAU"/>
        <s v="SABLIERE SEULE"/>
        <s v="POTEAU ARTICULE FEMELLE DORMANT 70MM"/>
        <s v="POTEAU ARTICULE MALE POUR DORMANT DE 70"/>
        <s v="POTEAU D'ANGLE RECTANGULAIRE"/>
        <s v="PROFIL DE LIAISON RENFORCE"/>
        <s v="POTEAU D'ANGLE CARRE"/>
        <s v="PROFIL DE LIAISON DE 100"/>
        <s v="PROFIL DE LIAISON SIMPLE"/>
        <s v="CLOSOIR POUR 2655"/>
        <s v="CLOSOIR POUR CADRE OUVRANT"/>
        <s v="SUPPORT POUR NOUE FIXE"/>
        <s v="1/2 PROFIL MURAL INTERIEUR"/>
        <s v="Cornière 60x40"/>
        <s v="CREPINE PR DESCENTE D'EAU DIAMETRE 80 MM"/>
        <s v="L20X10 P.V.C. POUR JONCTION PROFILES"/>
        <s v="CORNIERE 80X60X2"/>
        <s v="Tube PVC Diam 80 Gris LG 4M"/>
        <s v="Primer D'accrochage FG35 4,5 Kg"/>
        <s v="Rouleau RETRIDEX SK W FULL BOND EP 2,5 / 1 x 10M"/>
        <s v="Cache vis ? Type3 D15"/>
        <s v="Bande alu/butyl 100mmx10m ALU"/>
        <s v="Bande alu/butyl 200mmx10m ALU"/>
        <s v="Bande alu/butyl 200mmx10m PLOMB"/>
        <s v="Bande alu/butyl 200mmx10m SAUMON"/>
        <s v="Bande alu/butyl 300mmx10m SAUMON"/>
        <s v="VKP PLUS 15/4-9mm - 8M"/>
        <s v="Cache vis noir "/>
        <s v="Bobine essui tout"/>
        <s v="Forêt beton (pour perforateur) Diam 6mm Lg 200"/>
        <s v="Forêt long HSS 4.0 mm"/>
        <s v="Forêt long HSS 6.0 mm"/>
        <s v="FORET BETON LONGLIFE PLUS 6,5X260"/>
        <s v="MECHE LONGUE-HSS -  4,0 MM"/>
        <s v="MECHE LONGUE-HSS -  6,0 MM"/>
        <s v="Insert Acier zingué M5 sans collerette"/>
        <s v="Insert Acier zingué M6 sans collerette"/>
        <s v="Lame de scie circulaire universelle (Alu,bois)"/>
        <s v="Lame scie sabre Bois + acier 3,6x150x1,25"/>
        <s v="Mousse nettoyante ALU PVC"/>
        <s v="Porte embout 6 pans creux 150mm"/>
        <s v="Pompe silicon manuel 400 ml"/>
        <s v="SAC POUBELLE 130L/55MICRONS 82X115"/>
        <s v="Silicon 1015"/>
        <s v="Vis autoforeuse Inox A2 tête hexagonale 4.8 x25"/>
        <s v="Vis autoforeuse Inox A2  tête hexagonale 4.8 x38"/>
        <s v="Vis Amoiii tête large AW30 7.5x102 ZI"/>
        <s v="Vis Amoiii tête large AW30 7.5x252 ZI"/>
        <s v="Vis Amoiii tête large AW30 7.5x52 ZI"/>
        <s v="Vis Amoiii tête large AW30 7.5x82 ZI"/>
        <s v="Vis à tole AW TF 3,96 x 16 mm"/>
        <s v="MEPLAT 50X2"/>
        <s v="MEPLAT 50X8"/>
        <s v="MEPLAT 60X2"/>
        <s v="SERREUR 70 MM PERFORE"/>
        <s v="CAPOT DE H=16; L=70MM"/>
        <s v="Poigné tirage int versus N2100"/>
        <s v="Poigné tirage int versus 9010B"/>
        <s v="Poigné tirage int versus Noir"/>
        <s v="Poigné tirage int versus 7016G"/>
        <s v="Poigné versus  int saillie reduite N2100"/>
        <s v="Poigné versus  int saillie reduite 9010B"/>
        <s v="Poigné versus  int saillie reduite Noir"/>
        <s v="Poigné versus  int saillie reduite 7016G"/>
        <s v="Poigné saillie reduite Ext pour Versus N2100"/>
        <s v="Poigné saillie reduite Ext pour Versus 9010B"/>
        <s v="Poigné saillie reduite Ext pour Versus Noir"/>
        <s v="Poigné saillie reduite Ext pour Versus 7016G"/>
        <s v="PARCLOSE CLIPABLE 28.5"/>
        <s v="BAVETTE 25"/>
        <s v="Tube 100 x 100 x 2"/>
        <s v="TAPEE 57"/>
        <s v="TAPEE 22"/>
        <s v="TAPEE 32"/>
        <s v="TAPEE 42"/>
        <s v="TAPEE 52"/>
        <s v="TAPEE 62"/>
        <s v="TAPEE 72"/>
        <s v="TAPEE 82"/>
        <s v="TAPEE 37"/>
        <s v="TAPEE 102"/>
        <s v="TAPEE 92"/>
        <s v="ARETIER MOULURE 230MM"/>
        <s v="Tube 40 x 40 x 2"/>
        <s v="ARRET DE REMPLISSAGE"/>
        <s v="CACHE 7701"/>
        <s v="MEPLAT 80X8"/>
        <s v="CAPOT SUP.PLATINE /7748"/>
        <s v="PLATINE 180° 5 DEPARTS"/>
        <s v="Brosse plate chnatier N°30"/>
        <s v="Vis beton tête plate ? X 200"/>
        <s v="JOINT CACHE VUE"/>
        <s v="JOINT CACHE VUE / DETAIL"/>
        <s v="JOINT CACHE VUE CENTRE"/>
        <s v="JOINT CACHE RAINURE"/>
        <s v="KIT BOUCH.RENF.JOINT.SF"/>
        <s v="JOINT A BOURRER 4"/>
        <s v="JOINT EXTERIEUR A CLIP."/>
        <s v="JOINT A BOURRER 3MM"/>
        <s v="JOINT A BOURRER 5MM"/>
        <s v="JOINT A BOURRER 5 A 7MM"/>
        <s v="JOINT PORTEFEUILLE 24-25"/>
        <s v="JOINT PORTEFEUILLE 28"/>
        <s v="JOINT PORTEFEUILLE 29"/>
        <s v="JOINT PORTEFEUILLE 31"/>
        <s v="JOINT TRAME"/>
        <s v="JOINT TRAME LINEAIRE"/>
        <s v="JOINT ANTI-PINCE DOIGT"/>
        <s v="JOINT BATTUE CLIPPE"/>
        <s v="JOINT GLACE"/>
        <s v="JOINT CLIPPE"/>
        <s v="JOINT CENTRAL"/>
        <s v="JOINT PORTE LAME"/>
        <s v="JOINT REMPLISSAGE"/>
        <s v="JOINT POUR REMPL 2MM EP"/>
        <s v="JOINT REMPL 8 A 10 MM EP"/>
        <s v="JOINT TUBULAIRE 5,5MM"/>
        <s v="JOINT A BOURRER 10 MM"/>
        <s v="JOINT BARRIERE BASCULANT"/>
        <s v="JOINT BARRIERE"/>
        <s v="JOINT BATTUE"/>
        <s v="JOINT ACCOUSTIQUE"/>
        <s v="JOINT DILATATION"/>
        <s v="JOINT EXT. 4 VERNI"/>
        <s v="JOINT DE CHENEAU"/>
        <s v="JOINT 6 A 20/51 A 55MM"/>
        <s v="JOINT TENUE 20 A 24MM"/>
        <s v="JOINT DOUBLE LEVRES"/>
        <s v="JOINT 24 A 32/56 A 67MM"/>
        <s v="JOINT COULISSE VR ALUROY"/>
        <s v="JOINT LAME FINALE V.R."/>
        <s v="JOINT EXT SABL FAIT 117"/>
        <s v="JOINT COUPURE TH 10"/>
        <s v="JOINT COUPURE TH 12"/>
        <s v="JOINT COUPURE TH 14"/>
        <s v="JOINT COUPURE TH 18"/>
        <s v="JOINT EXT 10"/>
        <s v="JOINT VITRAGE"/>
        <s v="JOINT BATTEMENT"/>
        <s v="JOINT EXTREM 21MM VEC"/>
        <s v="JOINT VITRAGE CLIPE"/>
        <s v="JOINT CENTRAL 11"/>
        <s v="JOINT COUPURE THERM. 6"/>
        <s v="JOINT COUPURE THERM 11"/>
        <s v="JOINT ASSISE 3"/>
        <s v="JOINT ASSISE 5"/>
        <s v="JOINT ASSISE 9"/>
        <s v="JOINT VITRA EXT. 4/5"/>
        <s v="JOINT VITRAGE EXT. 7"/>
        <s v="JOINT ASSISE 13"/>
        <s v="JOINT ASSISE 15"/>
        <s v="JOINT VITRAGE EXT.3"/>
        <s v="JOINT DE DILATATION"/>
        <s v="JOINT DILATATION PR TOLE"/>
        <s v="JOINT VEC"/>
        <s v="JOINT TRAME HORIZONTALE"/>
        <s v="JOINT CADRE VULCANISE"/>
        <s v="JOINT A CLIPPER PARCLOSE"/>
        <s v="JOINT VANTX EN LIGNE"/>
        <s v="JOINT GLISSANT 6,5"/>
        <s v="JOINT GLISSANT 9,5"/>
        <s v="JOINT GLISSANT 5,5"/>
        <s v="CLIP COUVRE JOINT/OXYDE"/>
        <s v="CLIP COUVRE JOINT/LAQUE"/>
        <s v="JOINT PORTEF. 6"/>
        <s v="JOINT PORTEF. 8"/>
        <s v="JOINT PORTEF. 10"/>
        <s v="JOINT PORTEF 20"/>
        <s v="JOINT PORTEF. 22"/>
        <s v="JOINT PORTEF. 24MM"/>
        <s v="JOINT PORTEF. 26"/>
        <s v="JOINT BOURRER JEU 4,25"/>
        <s v="JOINT BOURRER JEU 2,25"/>
        <s v="COLLE BROSSE JOINT(20GR)"/>
        <s v="JOINT DE BATTUE"/>
        <s v="*JOINT CACHE RAINURE SF"/>
        <s v="JOINT FINITION UNIVERS54"/>
        <s v="JOINT ACOUSTIQUE"/>
        <s v="JOINT CACHE RAIN CTR"/>
        <s v="JOINT DE SEUIL"/>
        <s v="ROULETTE JOINT 440000"/>
        <s v="ROULETTE JOINT 440015"/>
        <s v="JOINT DE BATTEMENT"/>
        <s v="JOINT SEUIL SOLOBLOC"/>
        <s v="JOINT APD COMETE 50TH"/>
        <s v="JOINT DE FINITION APD"/>
        <s v="JOINT ETANCHEITE LAME"/>
        <s v="JOINT GLISSANT"/>
        <s v="JOINT GLISSANT MONTANT"/>
        <s v="JOINT LAME 8,5MM"/>
        <s v="JOINT LAME 11MM"/>
        <s v="JOINT OUVRANT PERI"/>
        <s v="JOINT OUVRANT BAS"/>
        <s v="JOINT OUVRANT ANGLE"/>
        <s v="JOINT FINIT VTX EN LIGNE"/>
        <s v="JOINT FINIT MONORAIL"/>
        <s v="JOINT D’ANGLE"/>
        <s v="JOINT FAITIERE SABLIERE"/>
        <s v="CHARIOT DOUBLE REGL INOX"/>
        <s v="CHARIOT DOUBLE REGL POM"/>
        <s v="EMBOUT  7607TH+7605"/>
        <s v="KIT MOTORISATION SOMFY"/>
        <s v="CACHE FIXATION POTELET"/>
        <s v="PLATINE FIXATION /628"/>
        <s v="PLATINE FIXATION /621"/>
        <s v="FIXATION LISSE H.ET B."/>
        <s v="KIT 130 KG OB G16"/>
        <s v="KIT AMBIDEXTRE ANTIPANIC"/>
        <s v="KIT BOIT.H&amp;BAS ANTIPANIC"/>
        <s v="KIT LATERAL ANTIPANIC"/>
        <s v="PLATINE FIXATION /627"/>
        <s v="PLATINE FIXATION PR 597"/>
        <s v="KIT POINTE"/>
        <s v="POIGNEE TIRAGE"/>
        <s v="POIGNEE DE TIRAGE SIMPLE"/>
        <s v="POIGNEE EXT. A CLEF"/>
        <s v="POIGNEE DE TIRAGE"/>
        <s v="POIGNEE CHRONOS INT MANO"/>
        <s v="POIGNEE CHRONOS FIXE"/>
        <s v="POIGNEE CHRONOS EXT MANO"/>
        <s v="POIGNEE SELENE SIMPLE"/>
        <s v="KIT ETANCH.PF.VS DROIT"/>
        <s v="KIT EMB.D’AILE SF D+G"/>
        <s v="CLIP FIX. PATTE MAINTIEN"/>
        <s v="PATTE FIX RENOVATION"/>
        <s v="KIT CHARIOT PORT.REPLIA"/>
        <s v="KIT FIX ANCRAGE P 2B"/>
        <s v="KIT FIX ANCRAGE P 3B"/>
        <s v="KIT BIELLETTE"/>
        <s v="KIT FIXATION CREMONE"/>
        <s v="KIT FIX. CREMONE NEFER"/>
        <s v="KIT DE FIXATION"/>
        <s v="AXE DE FIXATION"/>
        <s v="CARRE FIXATION /306"/>
        <s v="ECLISSE ORIENTABLE"/>
        <s v="ECLISSE VARIABLE"/>
        <s v="ECLISSE ORIEN VARI SPLE"/>
        <s v="ECLISSE ORIEN VARI DBL"/>
        <s v="PLATINE FIXATION 624"/>
        <s v="KIT ANTI DEGONDAGE"/>
        <s v="KIT 3 CREMAILLERES + VIS"/>
        <s v="FIXATION /625"/>
        <s v="PATTE SCELL 5152/3/4/5/6"/>
        <s v="KIT ANTI EFFRACTION 2 BR"/>
        <s v="KIT ANTI EFFRACTION 3 BR"/>
        <s v="KIT ASSEMBL./1PAIRE 8939"/>
        <s v="KIT ASSEMBL./1PAIRE 8929"/>
        <s v="KIT ETANCH. CHASSIS FIXE"/>
        <s v="PATTE DE FIXATION 55"/>
        <s v="PATTE DE FIXATION 68"/>
        <s v="PATTE DE FIXATION 78"/>
        <s v="PATTE DE FIXATION 88"/>
        <s v="PATTE DE FIXATION 98"/>
        <s v="PATTE DE FIXATION 108"/>
        <s v="PATTE DE FIXATION 118"/>
        <s v="PATTE DE FIXATION 128"/>
        <s v="PATTE DE FIXATION 138"/>
        <s v="CREPINE/DESCENTE DIAM 80"/>
        <s v="ECLISSE CHEN. 7131 180°"/>
        <s v="ECLISSE CHEN. 7131 135°"/>
        <s v="ECLISSE CHEN. 7131 150°"/>
        <s v="ECLISSE DROITE"/>
        <s v="PATTE MAINT.7603/7604"/>
        <s v="PATTE MAINT.REH. 7605"/>
        <s v="PATTE MAINTIE7603/7604"/>
        <s v="PATTE DE MAINT. REH.7605"/>
        <s v="PATTE MAINTIEN 7603/7604"/>
        <s v="PATTE MAINTIEN 7605"/>
        <s v="KIT ASSEMBL./1PAIRE 8950"/>
        <s v="PATTE A SCELLEMENT"/>
        <s v="BLOC DE FIXATION"/>
        <s v="KIT CONFORMITE 59165"/>
        <s v="POIGNEE DE TIRAGE 90MM"/>
        <s v="KIT DE BASE OB"/>
        <s v="KIT DE BASE OF"/>
        <s v="KIT CHARN. OB INV. PT DT"/>
        <s v="KIT CHARN. OB INV. MD DT"/>
        <s v="KIT CHARN. OB INV. GD DT"/>
        <s v="KIT CHARN. OF INV. DT"/>
        <s v="KIT CHARN. OF INV. GC"/>
        <s v="KIT CHARN. OB INV. PT GC"/>
        <s v="KIT CHARN. OB INV. MD GC"/>
        <s v="KIT CHARN. OB INV. GD GC"/>
        <s v="KIT ETANCHEITE CAGE 16"/>
        <s v="KIT GACHE REGLABLE H&amp;B"/>
        <s v="ACCESSOIRE POSE POIGNEES"/>
        <s v="KIT FIXATION BRAS 5670"/>
        <s v="PATTE DE FIXATION LG100"/>
        <s v="PATTE DE FIXATION LG120"/>
        <s v="PATTE DE FIXATION LG140"/>
        <s v="PATTE DE FIXATION LG160"/>
        <s v="PATTE DE FIXATION LG 200"/>
        <s v="PATTE 150MM 13/50"/>
        <s v="PATTE 150MM 22/50"/>
        <s v="PATTE RENO DEPOSE TOTALE"/>
        <s v="RALLONGE PATTE RENO DT"/>
        <s v="PATTE FIX. TRAV. BASSE"/>
        <s v="PATTE DE FIXATION 180MM"/>
        <s v="KIT PLATS D’ALIGNEMENT"/>
        <s v="KIT CHARIOTS GACHE VIS"/>
        <s v="FIXATION CROISEMENT GAL"/>
        <s v="KIT ENTRETOISE"/>
        <s v="KIT POSTE 4 DRAIN 910040"/>
        <s v="POIGNEE A OLIVE DROITE"/>
        <s v="CACHE TROU DIAMETRE 10"/>
        <s v="*KIT MAJ GABARIT 58108"/>
        <s v="ANGLE VULCAN. / 440000"/>
        <s v="*POIGNEE TIRAGE"/>
        <s v="BOUCHON CIRCULAIRE"/>
        <s v="BOUCHON POTEAU VARIABLE"/>
        <s v="BOUCHON D BATTMT CENTRAL"/>
        <s v="BOUCHON DROIT CLOSOIR"/>
        <s v="BOUCHON GAUCHE CLOSOIR"/>
        <s v="BOUCHON G BATTMT CENTRAL"/>
        <s v="BOUCHON PR DEMI POTELET"/>
        <s v="KIT BOUCHONS BARREAUDAGE"/>
        <s v="BOUCHONS RECUP EAU D+G"/>
        <s v="BOUCHON D’ANGLE"/>
        <s v="KIT BOUCHONS RENFORT"/>
        <s v="BOUCHON RAIDISSEUR"/>
        <s v="KIT BOUCHON REJET D EAU"/>
        <s v="BOUCHONS EXTRE CARRE H+B"/>
        <s v="BOUCHONS EXTRE ROND H+B"/>
        <s v="BOUCHONS CROIS CARRE H+B"/>
        <s v="BOUCHONS CROIS ROND H+B"/>
        <s v="BOUCHON CROIS CLASSIQUE"/>
        <s v="BOUCHON JONCT VTX LIGNE"/>
        <s v="BOUCHONS RECUPERATEUR"/>
        <s v="BOUCHONS ETANCHEITE GAL"/>
        <s v="KIT BOUCHONS ETANCHEITE"/>
        <s v="*BOUCHON RECUP.COUPE 45°"/>
        <s v="BOUCHON 14,3 X 74,2"/>
        <s v="BOUCHON ETANCH. 50MM CJ"/>
        <s v="BOUCHON ETANCH. 50MM FP"/>
        <s v="*BOUCHON INTERIEUR /140"/>
        <s v="BOUCHON INT./5428"/>
        <s v="KIT BOUCHONS VANT.(D+G)"/>
        <s v="BOUCHON 13,8 X 70"/>
        <s v="BOUCHON 13,8 X 114"/>
        <s v="BOUCHON 13,8 X 65"/>
        <s v="BOUCHON ETAN.6804"/>
        <s v="BOUCHON ETAN.9432"/>
        <s v="KIT BOUCHONS CAGE 16"/>
        <s v="BOUCHON P GACHE ELECTIQ"/>
        <s v="BOUCHON OUVRANT ROND"/>
        <s v="BOUCHON RACCORD ANGLE"/>
        <s v="KIT BOUCHON SF VENTOUSES"/>
        <s v="BOUCHON ETANCHEITE IMPOS"/>
        <s v="BROSSE D’ETANCHEITE 32"/>
        <s v="BROSSE D’ETANCHEITE 40"/>
        <s v="BROSSE D’ETANCHEITE 45"/>
        <s v="BROSSE MOUSTIQUAIRE"/>
        <s v="BROSSE 7 MM"/>
        <s v="BROSSE 10 MM"/>
        <s v="BROSSE 14 MM"/>
        <s v="BROSSE BASSE"/>
        <s v="BROSSE 16"/>
        <s v="BROSSE 13X1250"/>
        <s v="JOINT BROSSE VRX3,5"/>
        <s v="BROSSE LAME CENTR.7.5"/>
        <s v="BROSSE LAME 7MM"/>
        <s v="BROSSE LAME 9,5MM"/>
        <s v="BROSSE ETANCHEITE 41MM"/>
        <s v="BROSSE 20 MM"/>
        <s v="BROSSE ETANCH DORMANT"/>
        <s v="CALE MONORAIL"/>
        <s v="CALE ASSISE SPLE"/>
        <s v="CALE /PLEIN CINTRE"/>
        <s v="CALE DE VITRAGE"/>
        <s v="CALE DE VITRAGE 4X22X80"/>
        <s v="CALE DE VITRAGE 4X30X80"/>
        <s v="CALE ANTIDEGONDAGE NOIRE"/>
        <s v="KIT CALE SCIAGE CAP 7132"/>
        <s v="KIT CALES SCIAGE/7607TH"/>
        <s v="CALE VITRAGE BOIS 2MM"/>
        <s v="CALE VITRAGE BOIS 3MM"/>
        <s v="CALE VITRAGE BOIS 5MM"/>
        <s v="KIT CALE SCIAGE 26MM"/>
        <s v="KIT CALE SCIAGE 29MM"/>
        <s v="KIT CALE SCIAGE 32MM"/>
        <s v="CALE PATTE RENO.DEP.T"/>
        <s v="CALE POSITIONNEMENT"/>
        <s v="CALE DE MAINTIEN"/>
        <s v="CALE A VITRER"/>
        <s v="*CAPOT DECALE P.THERMOT."/>
        <s v="CALE FOURCHETTE 2"/>
        <s v="CALE FOURCHETTE 3"/>
        <s v="*SUPPORT CALE OUVRANT"/>
        <s v="*SUPPORT CALE TRAV.INT"/>
        <s v="SUPPORT CALE VITR.23-28"/>
        <s v="CLAMEAU CAGE 24X20"/>
        <s v="CLAMEAU CAGE 21X15."/>
        <s v="CLAMEAU CAGE 31X26"/>
        <s v="CLAMEAU / CAGE 10X14"/>
        <s v="CLIP PARCLOSE A PIED"/>
        <s v="CLIP INOX PARCLOSE TALON"/>
        <s v="EQUERRE 12,7 X 41,8"/>
        <s v="EQUERRE 45,6 X 41,8"/>
        <s v="EQUERRE 45.6X41.8 PERCEE"/>
        <s v="EQUERRE REGL. 12,7X41,8"/>
        <s v="EQUERRE 12,7 X 27,1"/>
        <s v="EQUERRE REGL. 12,7X27,1"/>
        <s v="EQUERRE 15,4X12,7"/>
        <s v="EQUERRE REGLAB.15,4X12,7"/>
        <s v="EQUERRE DE RENFORT"/>
        <s v="EQUERRE 1/4 DE TOUR"/>
        <s v="GAB. EQUERRE"/>
        <s v="EQUERRE DE LISSE"/>
        <s v="KIT TIRANT ET EQUERRES"/>
        <s v="EQUERRE DE CLOTURE"/>
        <s v="EQUERRE 19X35,8"/>
        <s v="EQUERRE PORTE 140"/>
        <s v="EQUERRE REGLAB. 19X36"/>
        <s v="EQUERRE PORTE /182-183"/>
        <s v="EQUERRE ACIER PM"/>
        <s v="EQUERRE ACIER GM"/>
        <s v="EQUERRE ALUMINIUM PM"/>
        <s v="EQUERRE REGLAB. S/140"/>
        <s v="EQUERRE REGLAB. ECO/140"/>
        <s v="EQUERRE REGLAB. EXT."/>
        <s v="EQUERRE /5191/92"/>
        <s v="EQUERRE /5193/94/95"/>
        <s v="EQUERRE EXT POUR CADRES"/>
        <s v="EQUERRE CAGE 10,5X46,8"/>
        <s v="EQUERRE 13.3X33"/>
        <s v="EQUERRE 13.3X26"/>
        <s v="EQUERRE 27,1X26"/>
        <s v="(*)EQUERRE 13.2X12.7"/>
        <s v="EQUERRE DE MAINTIEN DA"/>
        <s v="EQUERRE REGLAB.13.3X25.8"/>
        <s v="EQUERRE REGLAB.27.1X25.8"/>
        <s v="EQUERRE REGLAB.27.1X22.2"/>
        <s v="(*EQUERRE REGL.13.3X22.2"/>
        <s v="(*)EQUERRE 13.3X6.1"/>
        <s v="EQUERRE 27,1X22,2"/>
        <s v="EQUERRE 27,1X6,1"/>
        <s v="EQUERRE 41,8X25,5"/>
        <s v="EQUERRE 7X6,1"/>
        <s v="EQUERRE 19X6,1"/>
        <s v="EQUERRE 19X22,2"/>
        <s v="EQUERRE VIS. 10,5X35"/>
        <s v="EQUERRE 27.1X33"/>
        <s v="EQUERRE 41.8X33"/>
        <s v="EQUERRE DE MAINTIEN"/>
        <s v="EQUERRE 15X22.2"/>
        <s v="EQUERRE 15X45.5"/>
        <s v="EQUERRE 41,6X22,2"/>
        <s v="EQUERRE 10,3X34,8"/>
        <s v="(*EQUERRE REGL 13.3X12.5"/>
        <s v="EQUERRE 15,4X45,6"/>
        <s v="(*EQUERRE REGL.13,3X45,6"/>
        <s v="EQUERRE REGLAB.27,1X45,6"/>
        <s v="EQUERRE 41,8X6,1"/>
        <s v="EQUERRE 19X42,5"/>
        <s v="EQUERRE 27,1X45,6"/>
        <s v="EQUERRE VIS. 27,1X45,6"/>
        <s v="EQUERRE REGLAB.15,4X45,5"/>
        <s v="EQUERRE 135° 27,4X45"/>
        <s v="EQUERRE 150° 27,4X45"/>
        <s v="EQUERRE 180° 27,4X45"/>
        <s v="EQUERRE D’ARETIER"/>
        <s v="EQUERRE A V CAGE 27,1X49"/>
        <s v="EQUERRE 37,3 X 10,5MM"/>
        <s v="EQUERRE 13.3X11.5"/>
        <s v="EQUERRE 12X41.1"/>
        <s v="EQUERRE 13.3X54.5"/>
        <s v="EQUERRE 13.3X24.4"/>
        <s v="EQUERRE 10.5X37.3"/>
        <s v="EQUERRE 19X13,5"/>
        <s v="EQUERRE SERTIR 10.5X15.3"/>
        <s v="(*)EQUERRE 13.3X45.5"/>
        <s v="(*)EQUERRE 13,3X22,2"/>
        <s v="EQUERRE 13,3X29,2"/>
        <s v="EQUERRE 13,3X73,7"/>
        <s v="EQUERRE 13,3X39,7"/>
        <s v="EQUERRE 15X30,8"/>
        <s v="EQUERRE 15X15"/>
        <s v="GAB. EQUERRE /9401"/>
        <s v="EQUERRE D’ALIGNEMENT"/>
        <s v="EQUERRE /15,4X8"/>
        <s v="EQUERRE /15,4X20,2"/>
        <s v="EQUERRE /15X29,2"/>
        <s v="EQUERRE /41,8X8,8"/>
        <s v="EQUERRE /41,8X29,2"/>
        <s v="EQUERRE REGL. 19,6X41,8"/>
        <s v="EQUERRE REGL. 20,2X27,1"/>
        <s v="EQUERRE REGL. 15,4X29,2"/>
        <s v="EQUERRE REGL. 15,4X8"/>
        <s v="EQUERRE REGL. 15,4X20,2"/>
        <s v="EQUERRE USINEE OUVR. ITA"/>
        <s v="EQUERRE /27,1X8"/>
        <s v="EQUERRE /27,1X20,2"/>
        <s v="EQUERRE 10,5X8,5MM"/>
        <s v="EQUERRE 10,3X33,1MM"/>
        <s v="EQUERRE 10,3X8MM"/>
        <s v="EQUERRE REGL.41.8X8"/>
        <s v="EQUERRE REGL.41.8X29.2"/>
        <s v="EQUERRE ALIGNEMENT"/>
        <s v="EQUERRE 18,8X29,8MM"/>
        <s v="EQUERRE 10,3X20MM"/>
        <s v="EQUERRE 41,8X20,2 MOULEE"/>
        <s v="EQUERRE OUV.41,8X19,6"/>
        <s v="EQUERRE OUVR.FERME-P.ENC"/>
        <s v="GABARIT PERCAGE EQUERRE"/>
        <s v="EQUERRE DE FIXATION GO"/>
        <s v="EQUERRE POUTRE PERGOLA"/>
        <s v="EQUERRE POUTRE 180"/>
        <s v="EQUERRE MAINTIEANGLE"/>
        <s v="EQUERRE 19X24,8"/>
        <s v="EQUERRE 19X16,4"/>
        <s v="EQUERRE 24,8X19"/>
        <s v="EMBOUT CHENEAU 7606+7603"/>
        <s v="GABARIT PERCAGE PLINTHE"/>
        <s v="GUIDE CREMONE PLINTHE"/>
        <s v="Obturateur vitrage"/>
        <s v="Poteau"/>
        <s v="Bavette"/>
        <s v="Règle de macon"/>
        <s v="Chevron &quot;T&quot; thermique (7305TH)"/>
        <s v="Cornière alu 100 x 30 mm ep 1,8"/>
        <s v="Cornière alu 100 x 50 mm ep 1,8"/>
        <s v="Cornière alu 50 x 30 mm ep 1,8"/>
        <s v="Cornière alu 60 x 40 mm ep 1,8"/>
        <s v="Cornière alu 60 x 30 mm ep 1,8"/>
        <s v="Cornière alu 65 x 10 mm ep 2"/>
        <s v="Tube 40 x 20 x 2"/>
        <s v="Tube Alu 50 x 30 mm ep 1,8"/>
        <s v="Tube Alu 50 x 50 mm ep 1,8"/>
        <s v="CORNIERE 50X30X2"/>
        <s v="MEPLAT 80X2"/>
        <s v="MENEAU 99mm "/>
        <s v="CORNIERE 100X30X2"/>
        <s v="CORNIERE 30X10X2"/>
        <s v="CORNIERE 80X20X2"/>
        <s v="CORNIERE 80X40X2"/>
        <s v="CORNIERE 60X40X2"/>
        <s v="POTEAU VARIABLE"/>
        <s v="REHAUSSE Moderne"/>
        <s v="profil liaison 50&amp;26"/>
        <s v="Tube carré 84x84"/>
        <s v="Tube carré 50x50"/>
        <s v="LIAISOSECT.57,5 RPT"/>
        <s v="LIAISON 57,5/101,5 RPT"/>
        <s v="accroche cheneau"/>
        <s v="rehausse"/>
        <s v="faitiere"/>
        <s v="poteau 70/32"/>
        <s v="capot poteau 70/32"/>
        <s v="poteau 70/32 135°"/>
        <s v="poteau jonction 70/32"/>
        <s v="sabliére simple"/>
        <s v="TUBE RECTANGULAIRE 100 X 50 X 2"/>
        <s v="EMBOUT CHENEAU VR 180"/>
        <s v="POTEAU DROIT 76X118"/>
        <s v="PROFIL LIAISO135° 75"/>
        <s v="CHENEAU VR LG 4M"/>
        <s v="TUBE RECT. 70X50X2"/>
        <s v="TUBE CARRE 30 X 30 X 2"/>
        <s v="TUBE CARRE 100 X 100 X 2"/>
        <s v="TUBE CARRE 40 X 40 X 2"/>
        <s v="REJET D’EAU"/>
        <s v="COUVRE JOINT 53"/>
        <s v="TRAVERSE 72"/>
        <s v="TRAVERSE 99"/>
        <s v="TRAVERSE 168"/>
        <s v="MENEAU RENFORCE 72"/>
        <s v="MENEAU RENFORCE 99"/>
        <s v="BATTUE RAPPORTEE FRANC."/>
        <s v="BATTUE RAPPORTEE ANGL."/>
        <s v="DORM. FOND PLAT 37,6"/>
        <s v="DORM. CAGE TOLE 37,6"/>
        <s v="DORM. FOND PLAT 52,3"/>
        <s v="DORM. CAGE TOLE 52,3"/>
        <s v="DORM. FOND PLAT 41,9"/>
        <s v="DORM. CAGE TOLE 41,9"/>
        <s v="DORM. FOND PLAT 56,6"/>
        <s v="DORM. CAGE TOLE 56,6"/>
        <s v="(*)DORMANT FOND PLAT 28"/>
        <s v="(*)DORMANT FD PLAT 28 MM"/>
        <s v="OUVRANT A LA FRANCAISE"/>
        <s v="OUVRANT A L’ANGLAISE"/>
        <s v="DORM. 37,6 FP"/>
        <s v="DORMANT 37,6 CLIP"/>
        <s v="DORMANT 52,3 FP"/>
        <s v="DORMANT 52,3 CLIP"/>
        <s v="DORMANT 41,9 FP CC"/>
        <s v="DORMANT 41,9 CLIP CC"/>
        <s v="DORMANT 56,6 FP CC"/>
        <s v="OUVRANT DOUBLE ACTION"/>
        <s v="DORMANT DOUBLE ACTION"/>
        <s v="PROFIL DE BASE HT=28MM"/>
        <s v="(*)DORMT 28MM CAGE A TOL"/>
        <s v="MENEAU RENF.SIMPLE 129MM"/>
        <s v="RAIL HAUT PORTES REPLIA."/>
        <s v="RAIL BAS PORTES REPLIA."/>
        <s v="FINITION HAUTE / P5055"/>
        <s v="BATTUE RAPPORTEE VA/VIEN"/>
        <s v="PLINTHE 161MM"/>
        <s v="PLINTHE 161 MM 1M."/>
        <s v="2 DEPARTS 50X55"/>
        <s v="PLINTHE 161MM LG 1ML"/>
        <s v="(*)DORMANT MIXTE 28MM"/>
        <s v="(*)DORM.CAGE A TOLE 28MM"/>
        <s v="DORMANT FOND PLAT 30 MM"/>
        <s v="DORMANT 30MM CAGE A TOLE"/>
        <s v="DORMANT MIXTE 30MM"/>
        <s v="DORMANT FOND PLAT 30MM"/>
        <s v="DORMANT CAGE A TOLE 30MM"/>
        <s v="ADAPTATION PORTE"/>
        <s v="MONTANT PRE-PERCE 50MM"/>
        <s v="MONTANT PRE-PERCE 70MM"/>
        <s v="CAPOT GLISSE"/>
        <s v="MOUSTIQUAIRE"/>
        <s v="TRAVERSE HAUTE"/>
        <s v="TRAVERSE BASSE"/>
        <s v="PORTE LAME"/>
        <s v="REHAUSSE 23,5"/>
        <s v="PRECADRE BAS"/>
        <s v="PRECADRE HAUT"/>
        <s v="DORMANT PRECADRE"/>
        <s v="DORMANT VOLET BATTANT"/>
        <s v="OUVRANT VOLET BATTANT"/>
        <s v="OUVRANT SEMI-FIXE VOLET"/>
        <s v="REMPLISSAGE PANNEAU"/>
        <s v="TUBE CARRE 125X125X2,2"/>
        <s v="TUBE RECT.20X10X2"/>
        <s v="TUBE CARRE 20X20X2"/>
        <s v="TUBE CARRE 25X25X2"/>
        <s v="TUBE RECT.30X10X2"/>
        <s v="TUBE DIAMETRE 40X2"/>
        <s v="TUBE RECT. 40X20X2"/>
        <s v="TUBE 45X45X1.5 LG2"/>
        <s v="TUBE 45X45X1.5"/>
        <s v="TUBE DIAMETRE 50X2"/>
        <s v="TUBE RECT. 50X30X1,7"/>
        <s v="TUBE DIAM 60 EP 2 MM"/>
        <s v="TUBE RECT. 60X20X2"/>
        <s v="TUBE CARRE 70X70X2"/>
        <s v="TUBE DIAMETRE 80X2"/>
        <s v="PROFIL T 4040X3"/>
        <s v="U 10X9X10"/>
        <s v="U 15X29X15"/>
        <s v="MONTANT EMBOIT. 32X1,4"/>
        <s v="U 20X12X20"/>
        <s v="U 20X15X20"/>
        <s v="U 20X20X20"/>
        <s v="U 20X45X20"/>
        <s v="U 25X25X25"/>
        <s v="U 25X40X25"/>
        <s v="U 30X20X30"/>
        <s v="CORNIERE PARCLOSE 40X40"/>
        <s v="PARCLOSE A PIED 25"/>
        <s v="PORTE BROSSE"/>
        <s v="INTERMEDIAIRE 80X80"/>
        <s v="ANGLE EXTERIEUR 80X80"/>
        <s v="ANGLE INTERIEUR 80X80"/>
        <s v="PORTE BROSSE 181/182/183"/>
        <s v="*LIAISON G 140/BAVETTE"/>
        <s v="PARCLOSE INDEPENDANTE"/>
        <s v="2 DEPARTS 40X40."/>
        <s v="2 DEPARTS 40X40 RENFORCE"/>
        <s v="1 DEPART 14X40"/>
        <s v="MENEAU 18,5X40"/>
        <s v="BANDEAU 150X40"/>
        <s v="BANDEAU 150X40 LG:996 MM"/>
        <s v="BANDEAU 80X40"/>
        <s v="BANDEAU 80X40 LG:996 MM"/>
        <s v="3 DEPARTS 40X40"/>
        <s v="RAIL HAUT PORTE ACCORD."/>
        <s v="SEUIL 40 ET 80"/>
        <s v="CACHE RAINURE 40"/>
        <s v="BATTUE FEUILLURE 35"/>
        <s v="BATTUE DBL ETANCHEITE"/>
        <s v="CLOSOIR SIMPLE"/>
        <s v="BATTUE FEUILLURE 45"/>
        <s v="*BATTUE SIMPL ETANCHEITE"/>
        <s v="PARCLOSE A VISSER"/>
        <s v="RAIL HAUT PORTE COULISS."/>
        <s v="CACHE PORTE COULISSANTE"/>
        <s v="ANGLE EXTERIEUR 80X40"/>
        <s v="ANGLE INTERIEUR 80X40"/>
        <s v="*PARCLOSE REMPL. 46/65"/>
        <s v="SEUIL PORTE 140"/>
        <s v="TRAVERSE DOUBLE CAGE"/>
        <s v="HUISSERIE A BATTUE"/>
        <s v="OUVRANT FRANC. 40X77"/>
        <s v="OUVRANT ANGLAISE 40X77"/>
        <s v="MENEAU 80"/>
        <s v="MENEAU 1 AILE FIXE"/>
        <s v="TRAV BARREAU DEFENSE"/>
        <s v="*PARCLOSE TALON SECURITE"/>
        <s v="PARCLOSE TALON SECURITE"/>
        <s v="LISSE HAUTE NON PERFOREE"/>
        <s v="MAIN COURANTE 25"/>
        <s v="PROFIL BAS PR BARREAUDAG"/>
        <s v="BARREAU A UNE FIXATION"/>
        <s v="RAIDISSEUR 40X20"/>
        <s v="RAIDISSEUR 40X20 USINE"/>
        <s v="CLOSOIR PROFIL BARREAUDA"/>
        <s v="PROFIL POUR BARREAUDAGE"/>
        <s v="MAIN COURANTE 40"/>
        <s v="BARREAU OVAL"/>
        <s v="MAIN COURANTE ELLIPTIQUE"/>
        <s v="LISSE HTE PERFOREE GC"/>
        <s v="LISSE BASS PERFORE GC"/>
        <s v="EMBOUT MC 312 DROIT"/>
        <s v="EMBOUT MC 312 GAUCHE"/>
        <s v="MAIN COURANTE DIAM.63"/>
        <s v="LISSE HTE REMP SOUS LISS"/>
        <s v="LISSE HAUTE PERFOREE"/>
        <s v="LISSE CIRCULAIRE"/>
        <s v="MAIN COURANTE"/>
        <s v="CLOSOIR HAUT BARREAUDAGE"/>
        <s v="LISSE RECTANGULAIRE"/>
        <s v="PROFIL CADRE HT RECT."/>
        <s v="LISSE HAUTE / LAME 612"/>
        <s v="BARREAU LOSANGE 1 FIXATI"/>
        <s v="PROFIL CADRE BAS RECT."/>
        <s v="LISSE BASSE PERFOREE"/>
        <s v="MC PR REMPL SOUS LISSE"/>
        <s v="PROFIL REMP BAS NEZ DALL"/>
        <s v="LISSE BASSE / LAME 612"/>
        <s v="TRAV.BASSE/AUTOPORTANT"/>
        <s v="PLATINE CIRCULAIRE"/>
        <s v="LAME 120X20"/>
        <s v="PLASTRON POTEAU 150X150"/>
        <s v="PLASTRON POTEAU LG 2M"/>
        <s v="POTEAU 150X150"/>
        <s v="POTEAU 150X150 LG 2M"/>
        <s v="CLOSOIR EXTREMITE BOMBE"/>
        <s v="MONTANT 3 RAINURES"/>
        <s v="BARREAU ECONOMIQUE 80X20"/>
        <s v="PROFIL SUPPORT TOLE"/>
        <s v="CACHE SECURITE / 509"/>
        <s v="GUIDE OLIVE CACHE CREMA"/>
        <s v="RAIDISSEUR PR 541 ET 543"/>
        <s v="TE DE FIXATION POUR 566"/>
        <s v="PIECE RECEPT ET CENTREUR"/>
        <s v="PORTE OLIVE GUIDE LAT CO"/>
        <s v="PROFIL/TOLE EP 2 MM"/>
        <s v="CONTREPLAQUE GU LATERAL"/>
        <s v="GUIDE A LA FERMETURE"/>
        <s v="PETITE TRAVERSE"/>
        <s v="TRAVERSE CINT.USIN.2250"/>
        <s v="EMBOUT GOUTTE D EAU"/>
        <s v="LAME ‘Z’ 110X20"/>
        <s v="PROFIL DE BATTUE"/>
        <s v="LAME 100X20"/>
        <s v="BARREAU 100X20"/>
        <s v="LAME 200X20"/>
        <s v="CHAPEAU GENDARME 1420"/>
        <s v="CHAPEAU GENDARME 2000"/>
        <s v="CHAPEAU GENDARME 2250"/>
        <s v="CHAPEAU GENDARME 2600"/>
        <s v="CACHE RAINURE"/>
        <s v="TRAVERSE INTERMEDIAIRE"/>
        <s v="POTEAU 3 DEPARTS"/>
        <s v="POTEAU DE CLOTURE"/>
        <s v="TRAVERSE DE CLOTURE"/>
        <s v="1/2 TRAVERSE 30"/>
        <s v="1/2 TRAVERSE 60"/>
        <s v="MENEAU 80 CINTRE 2001"/>
        <s v="PARCLOSE REMPL. 2"/>
        <s v="CLOSOIR EXTREMITE"/>
        <s v="TRAV. CLOTURE DBL CLIP."/>
        <s v="BARREAU 20X20"/>
        <s v="FESTON NON USINE"/>
        <s v="EMBOUT /MONTANT 623"/>
        <s v="EMBOUT /POTEAU 624"/>
        <s v="EMBOUT /MONTANT 625"/>
        <s v="PAIRE VOLUTE INTER"/>
        <s v="EMBOUT FLEUR DE LYS"/>
        <s v="EMBOUT BOULE"/>
        <s v="EMBOUT FLECHE"/>
        <s v="EMBOUT ROND"/>
        <s v="EMBOUT DE LAME/612"/>
        <s v="BUTEE ARRET AU SOL"/>
        <s v="REGULATEUR DE PENTE"/>
        <s v="EMBOUT FINITION /626/641"/>
        <s v="EMBOUT /622"/>
        <s v="PAIRE VOLUTE SUPERIEURE"/>
        <s v="LIAISON 140/140"/>
        <s v="BARREAU PORTILLON 140"/>
        <s v="POIGNEE BANDEAU"/>
        <s v="POIGNEE BANDEAU LG:996MM"/>
        <s v="LIAISON SECTION 50"/>
        <s v="PROFIL LIAISON CAGES"/>
        <s v="JONCTION RENFORCEE"/>
        <s v="RAIDISSEUR 87X36"/>
        <s v="RAIDISSEUR 65X36"/>
        <s v="PARCLOSE ANODISABLE CLIP"/>
        <s v="PARCLOSE CLIPABLE 8.5"/>
        <s v="PARCLOSE CLIP 8.5 LAQUEE"/>
        <s v="PARCLOSE CLIPABLE 18.5"/>
        <s v="PARCLOSE CLIPABLE 23.5"/>
        <s v="CAPOT /5041/5042"/>
        <s v="ELARGISSEUR DE FEUILLURE"/>
        <s v="PROFIL DE DILATATION"/>
        <s v="SEUIL PORTE"/>
        <s v="SEUIL PORTE A BATTUE"/>
        <s v="SEUIL PORTE 36.5MM"/>
        <s v="SEUIL PTE VEC ALVEOV"/>
        <s v="PRECADRE ISOLATION 135"/>
        <s v="PRECADRE ISOLATION 160"/>
        <s v="PRECADRE ISOLATION 100"/>
        <s v="DORM.PRECADRE ISOL.100"/>
        <s v="DORM.PRECADRE ISOL 100"/>
        <s v="DORM. PRECADRE ISOL 120"/>
        <s v="TAPEE 15"/>
        <s v="TAPEE 25"/>
        <s v="TAPEE 35"/>
        <s v="TAPEE 45"/>
        <s v="TAPEE 55"/>
        <s v="TAPEE 65"/>
        <s v="(*)DORMANT 50"/>
        <s v="(*)DORM. A RECOUVREMENT"/>
        <s v="DORMANT SS RECOUV. 64MM"/>
        <s v="DORMANT 64"/>
        <s v="DORMANT ITALIENNE"/>
        <s v="DORM. ITALIERAPORTE"/>
        <s v="DORM. INTEGRATIOMRID"/>
        <s v="INVERSEUR DE FEUILLURE"/>
        <s v="MENEAU 72"/>
        <s v="MENEAU 168"/>
        <s v="DORMANT 64 A RECOUV."/>
        <s v="OUVRANT FRANCAISE 65"/>
        <s v="OUVRANT FRANCAISE 79"/>
        <s v="OUVRANT FRANCAISE 94"/>
        <s v="OUVRANT FRANCAISE 65,5"/>
        <s v="PROF.DORM. HT 63,8"/>
        <s v="INTERM. BASCULANT"/>
        <s v="OUVRANT ITALIEN. BASCUL"/>
        <s v="MENEAU SIMPLE 129MM"/>
        <s v="DORM. A RECOUVREMENT"/>
        <s v="OUVRANT PROJECTION"/>
        <s v="MENEAU RENFORCE LG 120MM"/>
        <s v="DORMANT 100 MM CAGE EXT"/>
        <s v="LIAISON 101,5/101,5RPT"/>
        <s v="(*)DORM.SS RECOU.SS CAGE"/>
        <s v="MENEAU RENFORT INTEGRE"/>
        <s v="DORMANT A RECOUVREMENT"/>
        <s v="DORMANT MIXTE FP/CAG.TOL"/>
        <s v="PARCLOSE ARRONDIE 3,5"/>
        <s v="PARCLOSE ARRONDIE 8.5"/>
        <s v="PARCLOSE ARRONDIE 23.5"/>
        <s v="PARCLOSE ARRONDIE 28,5"/>
        <s v="PARCLOSE MOULUREE 8.5"/>
        <s v="PARCLOSE MOULUREE 13.5"/>
        <s v="*OUVRANT PORTE-FEUILLE"/>
        <s v="*PROFIL DE JOINTEMENT"/>
        <s v="*(PAUMELLE DEUX BRANCHES"/>
        <s v="PAUMELLE 2 BRANCHES"/>
        <s v="2 DEPARTS 50X28"/>
        <s v="SEUIL TRADI"/>
        <s v="MENEAU RENFORCE 55"/>
        <s v="MENEAU RENFORCE 28"/>
        <s v="FEUILLURE RAPPORTEE"/>
        <s v="(*)DORMANT 50 A CAGE"/>
        <s v="(*)DORM.AVEC RECOUVREMEN"/>
        <s v="(*)DORMANT 50 SANS CAGE"/>
        <s v="DORMANT HT 64 A CAGE"/>
        <s v="DORMANT 64 SANS CAGE"/>
        <s v="DORMANT 128MM"/>
        <s v="MENEAU 99"/>
        <s v="MENEAU SIMPLE 72"/>
        <s v="MENEAU 168X50-1M"/>
        <s v="OUVRANT FRANC. 65.5"/>
        <s v="OUVRANT FRANC. 79"/>
        <s v="BATTUE RAPORT. VA/VIENT"/>
        <s v="BATTUE RAPPORTEE"/>
        <s v="CLOSOIR FEUILLURE"/>
        <s v="CLOSOIR 50"/>
        <s v="DORMANT 50 SANS CAGE"/>
        <s v="PROFIL CACHE CAGE A TOLE"/>
        <s v="LIAISON COUVRE JOINT"/>
        <s v="REJET OU RECUP. D’EAU"/>
        <s v="JET D’EAU"/>
        <s v="REJET D’EAU A CLIPER"/>
        <s v="RECUPERATEUR EAU CLIPE"/>
        <s v="BANDEAU VENTOUSE ELCTRMG"/>
        <s v="RENFORT BANDEAU /6625"/>
        <s v="MOULURE RUSTIQUE"/>
        <s v="RECUPERATEUR EAU"/>
        <s v="COUVRE JOINT RECUP."/>
        <s v="BAVETTE 40"/>
        <s v="BAVETTE 60"/>
        <s v="BAVETTE 80"/>
        <s v="BAVETTE 100"/>
        <s v="BAVETTE 120"/>
        <s v="BAVETTE 150"/>
        <s v="EMBOUT DE BAVETTE LG:1M"/>
        <s v="BAVETTE TUBUL.100MM RJD"/>
        <s v="BAVETTE TUBUL. 100MM RJA"/>
        <s v="COUVRE PIECE APPUI EXT."/>
        <s v="OUVRANT MOUSTIQUAIRE."/>
        <s v="DORMANT MOUSTI CAGES"/>
        <s v="CAPOT OGIVE 150"/>
        <s v="DORM.PERI.RENOV.MENUISER"/>
        <s v="INTERCALAIRE CAPOT OGIVE"/>
        <s v="PROFIL TUBULAIRE"/>
        <s v="EMBOUT /6960"/>
        <s v="POTEAU 150° 75"/>
        <s v="POTEAU 150° 120"/>
        <s v="ASSEMBLAGE CHEVRON"/>
        <s v="REPRISE ARTICULATION"/>
        <s v="CAPOT DE RIVE 94 MM"/>
        <s v="CACHE ARTICULATION"/>
        <s v="OBTURATEUR 16"/>
        <s v="OBTURATEUR 25"/>
        <s v="PROFIL /EQUERRAGE 7020TH"/>
        <s v="FINITION FAITIERE 106 MM"/>
        <s v="LIAISO65X31"/>
        <s v="JONCTION IMPOSTE 110X31"/>
        <s v="OBTURATEUR 55MM"/>
        <s v="PROFIL LIAISON 135° 120"/>
        <s v="PROFIL LIAISO135° 120"/>
        <s v="ACCROCHE BAS DE CAPOT"/>
        <s v="COULISSE VOLET ROULANT"/>
        <s v="PASSE FILS BUTEE ARRIERE"/>
        <s v="DORM. CHASSIS TOITURE"/>
        <s v="OUVR. CACHE CHASSIS TOIT"/>
        <s v="POTEAU ANGLE 90° 65X75"/>
        <s v="LAME FINALE VOLET ROULAN"/>
        <s v="CAPOT 84"/>
        <s v="CAPOT 94"/>
        <s v="CAPOT DE RIVE 84"/>
        <s v="PARCLOSE REMPL.09/13"/>
        <s v="PARCLOSE REMPL.16/20"/>
        <s v="PARCLOSE REMPL.23/27"/>
        <s v="PARCLOSE REMPL.51/55"/>
        <s v="EPINE RPTH 100 MM"/>
        <s v="EPINE RPTH 120"/>
        <s v="EPINE TUBUL."/>
        <s v="CHEVRORIVE 100"/>
        <s v="SEUIL RALLONGE"/>
        <s v="EPINE TUBULAIRE REM=55MM"/>
        <s v="PROFIL DE RIVE REM=55MM"/>
        <s v="ARETIER TUBUL.RPTH 150"/>
        <s v="(*)POUTRE PRINCIPALE"/>
        <s v="*TRAVERSE INTERM. 210"/>
        <s v="GACHE+REHAUSSE PTL 1VT"/>
        <s v="SABLIERE CHENEAU 138MM"/>
        <s v="(*)SUP.MEMB ETANCH.HAUT"/>
        <s v="(*)SUP.MEMB ETANCH.BAS"/>
        <s v="PROFILE FIXATIOBARDAGE"/>
        <s v="CHEVROMOULURE 230 MM"/>
        <s v="PATTE REPRISE REHAUSSE"/>
        <s v="CHEVRO106MM"/>
        <s v="CAPOT CLIPPE 31"/>
        <s v="(*)BAVETTE ETANCHEITE"/>
        <s v="CHENEAU 230"/>
        <s v="(*)COFFRE VOLET ROUL 257"/>
        <s v="DEMI ARETIER ARTICULE"/>
        <s v="SUP PVC ARETIER ARTICULE"/>
        <s v="CHEVRODE RIVE"/>
        <s v="(*)REPRISE ARTICULATION"/>
        <s v="CHEVRORIVE 105 MM"/>
        <s v="SUPPORT BORDE VR"/>
        <s v="CHEVRON 156MM"/>
        <s v="ECLISSE REHAUSSE / 7229"/>
        <s v="CHEVRON 106MM SEMI RENF"/>
        <s v="TRAVERSE INTERM TUB"/>
        <s v="SUPPORT BORDE"/>
        <s v="ARTICULA BORDEE DRAINEE"/>
        <s v="CHEVRON 106MM RENFORCE"/>
        <s v="ARETIER MOULURE 160MM"/>
        <s v="ARET MOUL 180 SS CAGE"/>
        <s v="CAPOT TRAVERSE INTERM"/>
        <s v="PROFIL NOUE"/>
        <s v="(*)PROFIL DE LIAISON"/>
        <s v="ADAPTATEUR POUTRE BOIS"/>
        <s v="ARTICULATION NOUE"/>
        <s v="PROFIL DE FINITION"/>
        <s v="(*)POTEAU 180°"/>
        <s v="(*)POTEAU 90° RENTRANT"/>
        <s v="(*)POTEAU 90° SORTANT"/>
        <s v="(*)POTEAU 150°"/>
        <s v="(*)POTEAU 135°"/>
        <s v="(*)ASS QUEUE DE BILLARD"/>
        <s v="ARTICULATIOCHEVRO156"/>
        <s v="CHEVRORIVE 70"/>
        <s v="TUBE DIAM 16X1,5 /7751"/>
        <s v="CAPOT MOULURE VR"/>
        <s v="CAPOT MOULURE VR LG 4M"/>
        <s v="CHEVRON MOULUREE 66MM"/>
        <s v="CAPOT CLIPPE 39"/>
        <s v="CAPOT CLIPPE 39 DECALE"/>
        <s v="CAPOT DECALE A VISSER"/>
        <s v="(*)SUPPORT 90° COUL VR"/>
        <s v="ARETIER MOULURE 126"/>
        <s v="CAPOT CLIPPE 36"/>
        <s v="TRAVERSE 116MM"/>
        <s v="TRAVERSE 157MM"/>
        <s v="CAPOT 16MM L=60MM"/>
        <s v="SERREUR PERFORE"/>
        <s v="PROFIL SERREUR 60MM"/>
        <s v="CAPOT DE 20MM L60MM"/>
        <s v="MONTANT 60X158MM"/>
        <s v="TRAVERSE 168MM"/>
        <s v="MONTANT 60X170MM"/>
        <s v="MONTANT 73X54"/>
        <s v="MONTANT 100X54"/>
        <s v="MONTANT 150X54"/>
        <s v="TRAVERSE 53X54"/>
        <s v="CAPOT EXT.46 ARRONDI"/>
        <s v="*PARCLOSE 9"/>
        <s v="PARCLOSE 18"/>
        <s v="CAPOT OGIVE 89.5"/>
        <s v="CAPOT OGIVE 70"/>
        <s v="CAPOT EN H"/>
        <s v="PROFIL SERREUR;L=70MM"/>
        <s v="CAPOT 16"/>
        <s v="CAPOT 20"/>
        <s v="CAPOT SERREUR"/>
        <s v="SERREUR DRAINAGE PREPERC"/>
        <s v="SERREUR 70 PERFORE DRAIN"/>
        <s v="MONTANT 31"/>
        <s v="MONTANT 58"/>
        <s v="MONTANT 78"/>
        <s v="MONTANT 98"/>
        <s v="MONTANT 118"/>
        <s v="MONTANT 138"/>
        <s v="MONTANT 158"/>
        <s v="MONTANT 178"/>
        <s v="MONTANT 198"/>
        <s v="MONTANT 218"/>
        <s v="MONTANT 238"/>
        <s v="TRAVERSE 31"/>
        <s v="TRAVERSE 58"/>
        <s v="TRAVERSE 78"/>
        <s v="TRAVERSE 98"/>
        <s v="TRAVERSE 118"/>
        <s v="TRAVERSE 138"/>
        <s v="MONTANT H=31; L=70MM"/>
        <s v="MONTANT DE 218MM"/>
        <s v="POTEAU D’ANGLE"/>
        <s v="PROFIL DE DILATATION A98"/>
        <s v="PROFIL DE DILATATION B98"/>
        <s v="PROFIL DE DILATATION 118"/>
        <s v="PROFIL DE DILATATION 138"/>
        <s v="PARCLOSE 10"/>
        <s v="PARCLOSE 20"/>
        <s v="PARCLOSE 30"/>
        <s v="SERREUR VERRIERE"/>
        <s v="PROFIL ADAPTATION"/>
        <s v="OUVRANT ITALIENNE DESIGN"/>
        <s v="DORMANT ITALIENNE DESIGN"/>
        <s v="SERREUR PRE-PERC"/>
        <s v="REDUCTEUR MONTANT 30MM"/>
        <s v="RENFORT MONTANT 8569"/>
        <s v="REDUCTEUR MONTANT 20MM"/>
        <s v="REDUCTEUR MONTANT 10MM"/>
        <s v="OUVRANT POMPIER"/>
        <s v="DORMANT POMPIER"/>
        <s v="CADRE FIXE OUVRANT 24"/>
        <s v="TRAVERSE RENFORCEE"/>
        <s v="MONTANT 116X72.5"/>
        <s v="MONTANT 93,5X72,5"/>
        <s v="MONTANT 82X72.5"/>
        <s v="DEMI TRAVERSE RENFORCEE"/>
        <s v="DEMI MONTANT 54,5X42,7"/>
        <s v="PARCLOSE 27"/>
        <s v="PARCLOSE RIVETER"/>
        <s v="CADRE OUVRANT RPTH"/>
        <s v="CADRE OUV VEC TH BL"/>
        <s v="DEMI MONTANT 116MM"/>
        <s v="PARCLOSE VEP VITRAGE=43"/>
        <s v="CHICANE RAPPORTEE"/>
        <s v="COUVRE JOINT 70"/>
        <s v="COUVRE JOINT 50"/>
        <s v="COUVRE JOINT 20"/>
        <s v="COUVRE JOINT 35MM TOLE"/>
        <s v="COUVRE JOINT 70MM TOLE"/>
        <s v="COUVRE JOINT 35 MOULURE"/>
        <s v="COUVRE JOINT 50 MM"/>
        <s v="MONTANT EXT. SIMPLE"/>
        <s v="MONTANT EXT. RENFORCE"/>
        <s v="MONTANT CROIS. SIMPLE"/>
        <s v="MONTANT CROIS. RENFORCE"/>
        <s v="TRAVERSE HAUTE ET BASSE"/>
        <s v="MONTANT LAT. RENFORCE"/>
        <s v="DORM. PERIPH.2 RAILS O"/>
        <s v="DORM. PERI.2 RAILS O CJ"/>
        <s v="DORM. PERIPH.3 RAILS O"/>
        <s v="DORM. RAPPORTE 2 RAILS O"/>
        <s v="DORMANT GALANDAGE"/>
        <s v="CAPOT INT GALANDAGE"/>
        <s v="CAPOT INT COUPE GAL"/>
        <s v="SUP. CHICANE RAPPORTE"/>
        <s v="CAPOT CHICANE RAPPORTEE"/>
        <s v="CLOSOIR INT GAL 2 RAILS"/>
        <s v="SUPPORT CAPOT POUR GAL"/>
        <s v="CAPOT EXT POUR COULISSE"/>
        <s v="*CAPOT EXTERIEUR 40°"/>
        <s v="DORM.MONORAIL GORGE CLIP"/>
        <s v="DORMANT MONORAIL DROIT"/>
        <s v="DORM. PERIP.2RAILS OCJ"/>
        <s v="DORMANT MOUSTIQUAIRE"/>
        <s v="DORM. RAPP. 2 RAILS O."/>
        <s v="DORM. PERIPH. 2 R MIXTE"/>
        <s v="DORM. PERIPH.3 R MIXTE"/>
        <s v="DORMANT GAL 1 RAIL"/>
        <s v="DORMANT GAL 2 RAILS"/>
        <s v="DORMANT GAL 2 RAILS 80MM"/>
        <s v="CLOSOIR DORM. MONORAIL"/>
        <s v="CLOSOIR INT. HORIZONTAL"/>
        <s v="CLOSOIR INT. VERTICAL"/>
        <s v="REJET D’EAU-MONORAIL"/>
        <s v="RAIL HAUT RAPPORTE"/>
        <s v="SUPPORT ETROIT EXT GAL"/>
        <s v="PROFIL DE FINITION INT"/>
        <s v="KIT CUVETTE SIMPLE 45°"/>
        <s v="KIT CUVETTE DOUBLE 45°"/>
        <s v="KIT CUVETTE DB CLE 45°"/>
        <s v="KIT CUV SIMPLE AUTO45"/>
        <s v="BARREAU 60X20"/>
        <s v="LAME 340X20"/>
        <s v="BARREAU 200X20"/>
        <s v="LAME 20X20MM CARRE"/>
        <s v="LAME 100X20MM"/>
        <s v="LAME 100MM AVEC ALVEO"/>
        <s v="LAME 170X20MM"/>
        <s v="DORMANT CAGE A TOLE"/>
        <s v="DORMANT A FOND PLAT"/>
        <s v="DORMANT CAGE A TOLE PF"/>
        <s v="DORMANT FOND PLAT GC"/>
        <s v="DORMANT A L’ITALIENNE"/>
        <s v="DORMANT DE RENOVATION"/>
        <s v="PROFIL OUV ITALIENNE"/>
        <s v="INVERS. FEUILLURE ITAL"/>
        <s v="DORMANT RECOUVR.TAP 100"/>
        <s v="PROFIL RECOUVR.TAP 120"/>
        <s v="TRAVERSE OUVRANT"/>
        <s v="MENEAU 71.5 MM"/>
        <s v="MENEAU 71.5 MM."/>
        <s v="MENEAU RENFORCE 71.5 MM"/>
        <s v="MENEAU 117 MM"/>
        <s v="MENEAU RENFORCE 117 MM"/>
        <s v="MENEAU 168 MM"/>
        <s v="OUVRANT FRANCAISE CHAN."/>
        <s v="OUVRANT FRANCAISE DROIT"/>
        <s v="OUVRANT PF A LA FRAN."/>
        <s v="OUVR. PF FRANCAISE"/>
        <s v="OUVRANT PF"/>
        <s v="DORMANT PLAT INT"/>
        <s v="DORMANT 124MM"/>
        <s v="MONTANT FIXE MONORAIL"/>
        <s v="DORMANT ITE DRAIN.DIRECT"/>
        <s v="PROFIL DE LIAISO180°"/>
        <s v="PROFIL DE LIAISO135°"/>
        <s v="PROFIL DE LIAISO90°"/>
        <s v="PROFIL DE LIAISON VAR."/>
        <s v="DORMANT ITE"/>
        <s v="DORMANT DRAINAGE DIRECT"/>
        <s v="OUVRANT CAGE DE 16"/>
        <s v="DORMANT HT 57MM"/>
        <s v="JONCTION 3 RAILS"/>
        <s v="MENEAU 84 MM"/>
        <s v="DORMANT D’INTEGRATION"/>
        <s v="OUVRANT FRANC.AFFLEURANT"/>
        <s v="OUVRANT FRANC.AFFLEUR.SF"/>
        <s v="DORMANT CAGE A TOLE OC"/>
        <s v="DORMANT PLAT OC"/>
        <s v="DORMANT HAUT CC OC"/>
        <s v="DORMANT OC70 CAGE A TOLE"/>
        <s v="DORMANT RENO OC"/>
        <s v="DORMANT TAPEE INT 120"/>
        <s v="TRAVERSE DT OC 70 109MM"/>
        <s v="MENEAU RENFORCE 109.5 MM"/>
        <s v="MENEAU 155 MM"/>
        <s v="TRAVERSE OUVRANT 72MM"/>
        <s v="MENEAU 206 MM"/>
        <s v="MENEAU ASYMETRIQUE 90.5"/>
        <s v="MENEAU ASYMETRIQUE 80"/>
        <s v="DORMANT CD BAS 120 OC"/>
        <s v="DORMANT CD TRAV. HT 120"/>
        <s v="DORMANT CD MONT.120 OC"/>
        <s v="DORMANT RENOVATION SPE"/>
        <s v="DORMANT CD BAS 160 OC"/>
        <s v="DORMANT CD HT 160MM OC"/>
        <s v="DORMANT CD LAT. 160 MM"/>
        <s v="DORMANT ITE OC OC"/>
        <s v="DORMANT DRAIN.DIR.OC"/>
        <s v="MONTANT SERRURE"/>
        <s v="DORMANT CD MT 100MM"/>
        <s v="DORMANT CD HT 100MM"/>
        <s v="DORMANT CD BAS 100MM"/>
        <s v="DORMANT CD LAT 180MM"/>
        <s v="DORMANT CD HT 180MM"/>
        <s v="DORMANT CD BAS 180MM"/>
        <s v="DORMANT DE HT: 200MM"/>
        <s v="MONTANT SEMI-FIXE"/>
        <s v="DORMANT 83 CAGE A TOLE"/>
        <s v="DORM.FON.PLAT DRAI.CACHE"/>
        <s v="DORM.FON.PLAT DRAI.DIREC"/>
        <s v="*BATTUE RAPPORTEE.C16"/>
        <s v="LIAISON CAGE A TOLE"/>
        <s v="P. DE LIAISON STATIQUE"/>
        <s v="COUVRE JOINT PLAT 70 MM"/>
        <s v="COUVRE JOINT 24MM"/>
        <s v="COUVRE JOINT 35MM"/>
        <s v="TAPEE 120MM"/>
        <s v="TAPEE 140MM"/>
        <s v="TAPEE 160MM"/>
        <s v="TAPEE RAPPORTEE DE 200MM"/>
        <s v="COUVRE JOINT RENO ARRON."/>
        <s v="COUVRE JOINT RENO CHANF."/>
        <s v="COUVRE JOINT RENO DROIT."/>
        <s v="BAVETTE 100MM"/>
        <s v="BAVETTE 120MM"/>
        <s v="BAVETTE 140MM"/>
        <s v="BAVETTE 160MM"/>
        <s v="COUVRE JOINT 50MM"/>
        <s v="PARCLOSE DROITE /24 A 26"/>
        <s v="PARCLOSE DROITE /27 A 29"/>
        <s v="PARCLOSE DROITE /30 A 32"/>
        <s v="PARCLOSE ARR /24 A 26"/>
        <s v="PARCLOSE ARRO /27 A 29"/>
        <s v="PARCLOSE ARRO /30 A 32"/>
        <s v="PARCLOSE CAR /24 A 26"/>
        <s v="PARCLOSE CAR /27 A 29"/>
        <s v="PARCLOSE CAR /30 A 32"/>
        <s v="PARCLOSE CARREE /42 A 44"/>
        <s v="PARCLOSE CHAN /24 A 26"/>
        <s v="PARCLOSE CHAN /27 A 29"/>
        <s v="PARCLOSE CHAN /30 A 32"/>
        <s v="BAVETTE DE 200MM"/>
        <s v="BAVETTE TUBUL. 100 RJD"/>
        <s v="BAVETTE TUBUL. 100 RJA"/>
        <s v="COUVRE JOINT RENO 80MM"/>
        <s v="CACHE FEUILLURE"/>
        <s v="BAVETTE TUBULAIRE A R.GE"/>
        <s v="BAVETTE CLIP. DIRECT 15"/>
        <s v="BAVETTE CLIP. DIRECT 141"/>
        <s v="TAPEE RAPPORTEE 180MM"/>
        <s v="TRAVERSE PETIT BOIS"/>
        <s v="PARCLOSE DRT 8 A 11MM"/>
        <s v="PARCLOSE CLIP. D 52 A 55"/>
        <s v="LIAISON STAT. GRDE CAGE"/>
        <s v="BAVETTE DE 180MM"/>
        <s v="PARCLOSE DT VIT 45 A 48"/>
        <s v="ETANCHEITE SOUS TRAVERSE"/>
        <s v="PARCLOSE DROITE 36/38MM"/>
        <s v="TAPEE DE RENOVATION"/>
        <s v="BAVETTE DE RENOVATION"/>
        <s v="PARCLOSE DT 36 A 39MM"/>
        <s v="PARCLOSE DTE 32 A 35MM"/>
        <s v="PARCLOSE DTE 45 A 48MM"/>
        <s v="CAPOT MONTANT SEMI-FIXE"/>
        <s v="RALLONGE DE BATTUE"/>
        <s v="CAPOT TRAVERSE D’OUV."/>
        <s v="CAPOT TRAVERSE OUVRANT"/>
        <s v="PARCLOSE DT 27 A 29MM"/>
        <s v="PARCLOSE DT 30 A 32MM"/>
        <s v="PARCLOSE DT EP33 A 35"/>
        <s v="PARCLOSE DT EP36 A 38"/>
        <s v="PARCLOSE DT 42 A 47 MM"/>
        <s v="PARCLOSE DT 24 A 26MM"/>
        <s v="PARCLOSE MT SERRURE"/>
        <s v="REJET D EAU"/>
        <s v="BEQUILLE SPLE PORTE ZED"/>
        <s v="PAUMELLE OF CAGE DE 16"/>
        <s v="DORMANT 36.5 GORGE A TL"/>
        <s v="DORMANT 36.5 FOND PLAT"/>
        <s v="DORMANT 39.7 GORGE A TL"/>
        <s v="DORMANT 39.7 FOND PLAT"/>
        <s v="PLINTHE COUPE DROITE"/>
        <s v="PLINTHE COUPE DROITE 1M"/>
        <s v="DORMANT 39,7 MIXTE"/>
        <s v="OUVRANT ANTI PINCE DOIGT"/>
        <s v="DORMANT ANTI-PINCE DOIGT"/>
        <s v="BATTUE RAPPORTEE DA"/>
        <s v="DORMANT CAGE A CLIP"/>
        <s v="TRAVERSE REDUITE"/>
        <s v="TRAVERSE OUVRANT RED."/>
        <s v="TRAVERSE RED. LG 100"/>
        <s v="TRAVERSE RED. LG 125"/>
        <s v="DORMANT 39.7 CAGE T OC"/>
        <s v="BATTUE RAP.COMETE ANG"/>
        <s v="REJET D’EAU OUVR. PERIPH"/>
        <s v="PROFIL OUVR.VENT.ELEC."/>
        <s v="PROFIL DORM.VENT.ELEC."/>
        <s v="REJET D’EAU POUR PLINTHE"/>
        <s v="PROFIL POIGNEE DE TIRAGE"/>
        <s v="SEUIL TRADITIONNEL"/>
        <s v="DEMI CAPOT OUVRANT APD"/>
        <s v="PORTE BROSSE DORMANT"/>
        <s v="CLOSOIR 70"/>
        <s v="TAPEE DE 100 MM RPT"/>
        <s v="TAPEE DE 120 MM RPT"/>
        <s v="TAPEE DE 100 MM RPT ESP"/>
        <s v="1/2 PROF POTEAU 150° 124"/>
        <s v="1/2 PROF POTEAU 135° 124"/>
        <s v="CAPOT 150° CHANFREINE"/>
        <s v="CAPOT 135° CHANF"/>
        <s v="CAPOT 90° CHANFREINE"/>
        <s v="CAPOT 180° EXTREMITE"/>
        <s v="JONCTION DORMANT 124MM"/>
        <s v="PROF FINITION POTEAU"/>
        <s v="PROFIL FINITION RIVE"/>
        <s v="SUPPORT COULISSES"/>
        <s v="PROFIL EXT RIVE 135MM"/>
        <s v="PROFIL INT RIVE 135MM"/>
        <s v="PROFIL DE BASE"/>
        <s v="PROFIL LATERAL"/>
        <s v="GOUTTIERE"/>
        <s v="COUVERCLE"/>
        <s v="SUPPORT LAME COTE MOT"/>
        <s v="LAME PERGOLA"/>
        <s v="GOULOTTE"/>
        <s v="POUTRE 2 MODULES"/>
        <s v="BIELLETTE MOTEUR"/>
        <s v="DORMANT 2 RAILS"/>
        <s v="DORMANT 2 RAILS RECU EAU"/>
        <s v="DORMANT 3 RAILS"/>
        <s v="DORMANT 3 RAILS RECU EAU"/>
        <s v="DORMANT 2 RAILS RENO"/>
        <s v="DORMANT 2 RAILS PLAT INT"/>
        <s v="DORMANT 2 RAILS 124MM"/>
        <s v="DORMANT 3 RAILS 124MM"/>
        <s v="MONTANT EXTREMITE SIMPLE"/>
        <s v="MONTANT EXTREMITE CARRE"/>
        <s v="MONTANT VTX LIGNE CARRE"/>
        <s v="MONTANT EXTREMITE ROND"/>
        <s v="MONTANT VTX LIGNE ROND"/>
        <s v="MONTANT RENFORT REVERS"/>
        <s v="MONTANT CROISEMENT SIMPL"/>
        <s v="MONTANT CROISEMENT CARRE"/>
        <s v="MONTANT CROISEMENT ROND"/>
        <s v="MONTANT CROISEMENT CLAS"/>
        <s v="DORMANT 2 RAILS RECOUVR"/>
        <s v="DORMANT 2 RAILS PLAT"/>
        <s v="DORMANT 3 RAILS PLAT"/>
        <s v="SEUIL BAS PREDRAINE"/>
        <s v="SEUIL PREDRAINE 45"/>
        <s v="SEUIL MONORAIL"/>
        <s v="ANGLE SUPPORT GACHE"/>
        <s v="MONTANT COUVRE RAIL"/>
        <s v="RECUPERATEUR EAU RAPPORT"/>
        <s v="CACHE VIS RECUPERATEUR"/>
        <s v="SUPPORT CAPOT INTERIEUR"/>
        <s v="SUPPORT CROISEMENT"/>
        <s v="SUPPORT CROISEMENT VR"/>
        <s v="CAPOT RECUP EAU GAL"/>
        <s v="BAVETTE GALANDAGE"/>
        <s v="CLOSOIR INT GAL"/>
        <s v="CLOSOIR DORMANT MONORAIL"/>
        <s v="BAVETTE 110MM"/>
        <s v="SEUIL PMR 2 RAILS"/>
        <s v="SEUIL PMR 3 RAILS"/>
        <s v="TAPEE DOUBLAGE 140 CGD"/>
        <s v="TAPEE DOUBLAGE 160 CGD"/>
        <s v="TAPEE DOUBLAGE 180 CGD"/>
        <s v="TAPEE DOUBLAGE 200 CGD"/>
        <s v="CAPOT DE CROISEMENT"/>
        <s v="CAPOT RENFORT CROISEMENT"/>
        <s v="PARCLOSE D’ANGLE"/>
        <s v="PAUMELLE A CLAMER"/>
        <s v="PAUMELLE 3 BR. A CLAMER"/>
        <s v="GACHE FILANTE 2 VANTAUX"/>
        <s v="PAUMELLE A CLAMER SS AXE"/>
        <s v="PAUMELLE 2B APPL. 67/20"/>
        <s v="PAUMELLE 2B APPL. 92/20"/>
        <s v="PAUMELLE D’ANGLE SERIE F"/>
        <s v="PAUMELLE D’ANGLE RPT"/>
        <s v="PAUMELLE D’ANGLE GD RPT"/>
        <s v="PAUMELLE 3B 67/20"/>
        <s v="PAUMELLE 3B 92/20"/>
        <s v="SEUIL PLAT 8 MM"/>
        <s v="SEUIL RENFORCE 11 MM"/>
        <s v="(*)EMBOUT MAIN COUR. 120"/>
        <s v="EMBOUT LISSE BASSE"/>
        <s v="EMBOUT MAIN COUR."/>
        <s v="EMBOUT MAIN COUR. 63"/>
        <s v="FIXATION MUR.MAIN COUR."/>
        <s v="PINCE DLE MAIN COURANTE"/>
        <s v="RAIL COULISSANT"/>
        <s v="EMBOUT /318"/>
        <s v="EMBOUT DECOUPE /1103"/>
        <s v="POIGNEE POUSSOIR 250"/>
        <s v="POIGNEE POUSSOIR 350"/>
        <s v="POIGNEE POUSSOIR TUB.350"/>
        <s v="PAUMELLE CLARIT LUXE"/>
        <s v="PAUMELLE PORTE BOIS"/>
        <s v="PAUMELLE PORTE ALU.BAGUE"/>
        <s v="PAUMELLE PORTE ALU.ROULT"/>
        <s v="PAUMELLE CHARIOT"/>
        <s v="PAUMELLE EXTREM CHARIOT"/>
        <s v="PAUMELLE GUIDE"/>
        <s v="PAUMELLE EXTREM GUIDE"/>
        <s v="PAUMELLE RENF.ECO.REGLA."/>
        <s v="POIGNEE CUVETTE"/>
        <s v="ARRET AU PIED"/>
        <s v="BEQUILLE SIMPLE CARRE 8"/>
        <s v="BEQUILLE DOUBLE CARRE 8"/>
        <s v="BEQUILLE SIMPLE BOREALE"/>
        <s v="BEQUILLE DBL CARRE 8MM"/>
        <s v="*BEQUILLE SIMPLE HORUS"/>
        <s v="*BEQUILLE DBL “HORUS”"/>
        <s v="*BEQUILLE OPERA DOUBLE"/>
        <s v="MONTANT ANGLE VARIABLE"/>
        <s v="MONTANT ANGLE 135°"/>
        <s v="AERATEUR ENCASTRABLE"/>
        <s v="VERROU SEMI-FIXE"/>
        <s v="CREMONE POMPIER TOURNAN"/>
        <s v="ROSACE DE SECURITE"/>
        <s v="GACHE HAUTE /5766/5767"/>
        <s v="MAN.INT.5891 SS BEQUILLE"/>
        <s v="POIGNEE A OLIVE GAUCHE"/>
        <s v="VERROU BAIONNETTE"/>
        <s v="COMPAS SUPPLEMENT./5837"/>
        <s v="BEQUILLE PLATE “BOREALE”"/>
        <s v="LOQUETEAU A CLAMER/SOUF."/>
        <s v="BEQUILLE ESTIVALE DRT"/>
        <s v="BEQUILLE ESTIVALE GCH"/>
        <s v="BEQUILLE ESTIVALE DBL"/>
        <s v="PAUMELLE CL.FAIBLE TRAF."/>
        <s v="PAUMELLE 3 BRANCHES"/>
        <s v="BEQUILLE FENETRE OPERA"/>
        <s v="FERM.1.2VANTAUX A CARR"/>
        <s v="(*PAUMELLE OB 2 VANTAUX"/>
        <s v="(*FERRURE OB REVERSIBLE"/>
        <s v="(*FERRURE OB RV.BOIT.ENC"/>
        <s v="EMBOUT RIVE/7306TH D+G"/>
        <s v="REHAUSSE CHANF. DC 104"/>
        <s v="BAVETTE FAITIERE 125"/>
        <s v="ARTICULATION ARETIER"/>
        <s v="MONTANT 228X54"/>
        <s v="MONTANT 53X54"/>
        <s v="MONTANT 185X54"/>
        <s v="TRAVERSE 38,5X54"/>
        <s v="ADAPT.OUVRANT ITALIENNE"/>
        <s v="MONTANT MINCE DE 158"/>
        <s v="SERREUR SPECIFIQUE"/>
        <s v="VECALU GAUCHE"/>
        <s v="VECALU DROITE"/>
        <s v="SUPPORT DE COLLAGE"/>
        <s v="PARCLOSE POUR 8857"/>
        <s v="FERMETURE GAUCHE OUVRANT"/>
        <s v="FERMETURE DROITE OUVRANT"/>
        <s v="PROFIL AERATEUR 24MM"/>
        <s v="PRF AERATEUR 24 HT LG3M"/>
        <s v="PROFIL AERATEUR 24MM BAS"/>
        <s v="PRF AERATEUR 24 BAS LG3M"/>
        <s v="RAIL ALUMINIUM RAPPORTE"/>
        <s v="BUTEE ARRET MULTI VTX"/>
        <s v="POIGNEE MANOEUVRE"/>
        <s v="FERM. CUV. MULTIPTS"/>
        <s v="POIGN MANOEUVRE APPLI"/>
        <s v="*FERMETURE SEMI-FIXE"/>
        <s v="GACHE DORM. PERIPHER."/>
        <s v="*GACHE 9880 DORM.PERIPH"/>
        <s v="*GACHE VANTAUX EN LIGNE"/>
        <s v="FACADE MONTANT RENF"/>
        <s v="FERMETURE SIMPLE"/>
        <s v="FERMETURE EN SAILLIE"/>
        <s v="*KIT CUVETTE DOUBLE45°"/>
        <s v="*KIT CUV SIMPLE AUTO45"/>
        <s v="COQUILLE MANOEUVRE SPLE"/>
        <s v="CALIPSO INT.MANOEUVRT"/>
        <s v="CALIPSO EXT.MANOEUVRT"/>
        <s v="CALIPSO EXTERIEUR FIX"/>
        <s v="LAME 20X20MM"/>
        <s v="413040NR   OUVRANT CH 23-28 NR"/>
        <s v="413041NR   OUVRANT SF CH 23-28NR"/>
        <s v="413042NR   OUVRANT DROIT 23-28 NR"/>
        <s v="413043NR   OUVRANT SF DT 23-28 NR"/>
        <s v="SEUIL REDUIT RPT"/>
        <s v="413050NR   OUVRANT C16 (23-28)"/>
        <s v="413063NR   OUVRANT DROIT 29-34 NR"/>
        <s v="413064NR   OUVRANT SF DT 29-34NR"/>
        <s v="413067NR   OUVRANT DT 35-40NR"/>
        <s v="TAPEE RETOUR DE 50"/>
        <s v="PAUMELLE A CLAMER REGLA."/>
        <s v="*BEQUILLE DR.PORTE ZED"/>
        <s v="*BEQUILLE G.PORTE ZED"/>
        <s v="*BEQUILLE FENETRE ZED"/>
        <s v="*BEQUILLE DBLE PORTE ZED"/>
        <s v="KIT PAUMELLE OB"/>
        <s v="ENS CHARN. OB SUP+INF"/>
        <s v="ENS CHARN. OF SUP+INF"/>
        <s v="KIT CHARNIERE 3 LAMES"/>
        <s v="LOQUETEAU"/>
        <s v="FERRURE OB REVERIBLE"/>
        <s v="KIT PAUMELLE OB 2VTX"/>
        <s v="FERRURE OB BOI. ENCASTRE"/>
        <s v="SEUIL A RPT"/>
        <s v="BATTUE RAP. COMETE FRA"/>
        <s v="VERROU SF EN APPLIQUE"/>
        <s v="BEQUILLE EXT.ANTIPANIC"/>
        <s v="BOITIER PUSH PAD"/>
        <s v="KIT DEVOYE 9MM POUR 5762"/>
        <s v="PAUMELLE 3 LAMES A CLA"/>
        <s v="SEUIL 90X8"/>
        <s v="SUPPORT LUMINAIRE"/>
        <s v="PEIGNE ANTI-SOULEVEMENT"/>
        <s v="MONT EXTREM ANTI BILAME"/>
        <s v="MONT CARRE ANTI BILAME"/>
        <s v="MONT ROND ANTI BILAME"/>
        <s v="RAIL ALUMINIUM"/>
        <s v="LAME ALU JALOUSIE"/>
        <s v="DORMANT 140 RALLONGE"/>
        <s v="EMBOUT MAIN COUR. 25MM"/>
        <s v="CROSSE DE MAIN COURANTE."/>
        <s v="CALE ARRIERE PAUMELLE"/>
        <s v="EMB FINITION GUIDE OLIVE"/>
        <s v="KIT EMBOUT CACHE CREMAIL"/>
        <s v="CACHE ROULETTE"/>
        <s v="*PORTE OLIV GUID LAT COU"/>
        <s v="PORTE OLIVE GUID SUP COU"/>
        <s v="MONTANT 140X115"/>
        <s v="BUTEE PORTILLON"/>
        <s v="MONTANT D’EXTREMITE"/>
        <s v="PAIRE VOLUTE CENTRALE"/>
        <s v="*BEQUILLE OPERA SIMPLE"/>
        <s v="*PAUMELLE REGL 2 BRANC"/>
        <s v="EMBOUT /6959"/>
        <s v="EMBOUT SUR 8205"/>
        <s v="EMBOUT /ARETIER 7235TH"/>
        <s v="EMBOUT RIVE /TUB.7207"/>
        <s v="*KIT EMB.CHEVR /7604"/>
        <s v="CAPOT DE 190"/>
        <s v="MONTANT DE 208"/>
        <s v="TRAVERSE PERCUTANTE 206"/>
        <s v="BEQUILLE POUR 8953"/>
        <s v="EMBOUT MENEAU RENF / VIS"/>
        <s v="FERRURE A CLE A POIGN"/>
        <s v="FERM.CUV.POIGN MULTIP"/>
        <s v="POIGN MANOEUVRE ENCAS"/>
        <s v="*GACHE/9880 DOR SS RECUP"/>
        <s v="*KIT CUVETTE SIMPLE45°"/>
        <s v="*KIT CUVETTE DB CLE45°"/>
        <s v="(*)REHAUSSE 200"/>
        <s v="DORMANT 4 RAILS"/>
        <s v="OUVRANT ANGLE"/>
        <s v="CREMONE RAMSES E.REDUIT"/>
        <s v="(*)REHAUSSE 150"/>
        <s v="KIT EMBOUTS LISSE CIRC"/>
        <s v="KIT EMBOUTS MC 330"/>
        <s v="RACCORD MAIN COURANTE"/>
        <s v="SUPPORT MURAL REMPLISSAG"/>
        <s v="KIT EMBOUTS MC 375"/>
        <s v="KIT EMBOUTS LISSE RECT"/>
        <s v="PROFIL U PR B LIBRES 3ML"/>
        <s v="GUIDAGE SUP AUTOPORTANT"/>
        <s v="SABOT TOURNIQUET"/>
        <s v="FIXATION MURALE CLOTURE"/>
        <s v="KIT BOUCHONS/PROFIL 500"/>
        <s v="CHAPEAU POTEAU 150X150"/>
        <s v="TRAVERSE CINT.USIN.1420"/>
        <s v="TRAVERSE CINT.USIN.2000"/>
        <s v="TRAVERSE CINT.USIN.2600"/>
        <s v="KIT MOTEUR INTEGRE AABIS"/>
        <s v="BEQUILLE SPLE PORTE FLOW"/>
        <s v="BEQUILLE PLATE HORUS"/>
        <s v="KIT CALES/PAUMELLES 5755"/>
        <s v="*BEQUILLE TOKYO"/>
        <s v="(*FER. OB LOGIQUE A CLE"/>
        <s v="EQUERRE 90° 27,4X45"/>
        <s v="CAPOT SUP.PLATINE /7749"/>
        <s v="CAPOT SUP.PLATINE /7750"/>
        <s v="EMBOUT /NOUE 7225"/>
        <s v="(*)REHAUSSE 50"/>
        <s v="PLATINE 180° 7 DEPARTS"/>
        <s v="PLATINE 90° 4 DEPARTS"/>
        <s v="EMBOUT TRAVERSE INTERM."/>
        <s v="EMBOUT CAPOT"/>
        <s v="EMBOUT SUP FIXATIOARET"/>
        <s v="EMBOUT CHEVRON"/>
        <s v="EMBOUT ARETIER"/>
        <s v="EMBOUT 7607TH+7603"/>
        <s v="EMBOUT 7607TH+7604"/>
        <s v="EMBOUT 7607TH"/>
        <s v="EMBOUT 7760TH+7604"/>
        <s v="EMBOUT 7760TH"/>
        <s v="EMBOUT CHEN VR+7603"/>
        <s v="EMBOUT CHEN VR+7604"/>
        <s v="EMBOUT CHEN VR+7605"/>
        <s v="REHAUSSEUR CAPOT 210"/>
        <s v="EMBOUT CHENEAU VR 210"/>
        <s v="BUTEE D’OUVRANTS"/>
        <s v="CALIPSO INTERIEUR FIX"/>
        <s v="MANOEUVRE MONT RENF"/>
        <s v="AEROSOL PEINTURE DECORS"/>
        <s v="KIT BARRE PALPEUSE"/>
        <s v="ENSEMBLE PAUMELLE 180"/>
        <s v="FIN DE COURSE MECANIQUE"/>
        <s v="PANNEAU 3OCULI CARRES/4L"/>
        <s v="PANNEAU 3OCULI RONDS/4L"/>
        <s v="PANNEAU 3OCU RONDS ID/4L"/>
        <s v="PANNEAU 4OCULI CARRES/5L"/>
        <s v="PANNEAU 3OCULI RONDS 5L"/>
        <s v="PANNEAU 4OCU RONDS ID/5L"/>
        <s v="OCULUS CARRE COTE 300MM"/>
        <s v="OCULUS ROND DIAM 300MM"/>
        <s v="CHAPEAU POTEAU 180X180"/>
        <s v="413040BL    OUVRANT CH 23-28 BL"/>
        <s v="413041BL    OUVRANT SF CH 23-28BL"/>
        <s v="413042BL    OUVRANT DROIT 23-28 BL"/>
        <s v="413043BL    OUVRANT SF DT 23-28 BL"/>
        <s v="413050BL    OUVRANT C16 (23-28)"/>
        <s v="413063BL    OUVRANT DROIT 29-34 BL"/>
        <s v="413064BL    OUVRANT SF DT 29-34BL"/>
        <s v="OUVRANT DROIT 41-46 BL"/>
        <s v="(*FERMETURE OF 1VTL / 2V"/>
        <s v="(*FERM.A CLE ENTROUV.OF"/>
        <s v="(*FERMETURE A CARRE OF"/>
        <s v="(*FERRAGE OB LOGIQUE"/>
        <s v="(*KIT PAUMELLES OB 2VTX"/>
        <s v="PAUMELLE EN APPLIQUE E47"/>
        <s v="FERRAGE 3PTS OF SECURISE"/>
        <s v="KIT JOUE / BAVETTE 100"/>
        <s v="KIT JOUE / BAVETTE 120"/>
        <s v="KIT JOUE / BAVETTE 140"/>
        <s v="KIT JOUE / BAVETTE 160"/>
        <s v="KIT JOUE BAVETTE 200MM"/>
        <s v="KIT JOUE BAVETTE 180MM"/>
        <s v="FERRURE OB REV. A CLE"/>
        <s v="FERRURE OB LOGIQUE A CLE"/>
        <s v="ENS. VERROUS SF + GACHES"/>
        <s v="(*PAUMELLE SOLOBLOC"/>
        <s v="POIGNEE POUSSOIR"/>
        <s v="ENTRETOISE POUR POIGNEE"/>
        <s v="CACHE COUPE ANGLE PERGO"/>
        <s v="DORMANT MONORAIL"/>
        <s v="COQUILLE CHRONOS INT MAN"/>
        <s v="COQUILLE CHRONOS INT FIX"/>
        <s v="COQUILLE CHRONOS EXT MAN"/>
        <s v="COQUILLE CHRONOS EXT FIX"/>
        <s v="POIGNEE LEV ET CUVETTE"/>
        <s v="POIGNEE DOUBLE LEVAGE"/>
        <s v="ENSEMBLE TREUIL"/>
        <s v="ECROU BORGNE M6 ACIER"/>
        <s v="CORNIERE CACHE COUPE VR"/>
        <s v="PINCEAU RETOUCHE RAL DIV"/>
        <s v="OUVRANT DROIT 41-46 NR"/>
        <s v="BEQUILLE FENETRE ZED"/>
        <s v="*POUTRE TUB PRE-DRAINEE"/>
        <s v="*POUTRE DRAINEE PERCEE"/>
        <s v="REHAUSSEUR FEUILLURE"/>
        <s v="PROFIL REHAUSSEUR PVC"/>
        <s v="*BEQUILLE FLOW D"/>
        <s v="*BEQUILLE FLOW G"/>
        <s v="PAUM/CHAS.TOI.7150&amp;TH"/>
        <s v="CREMONE POUR ITALIENNE"/>
        <s v="*PAUMELLE OF GORGE 16"/>
        <s v="BLOC SEUIL PLAT"/>
        <s v="BLOC SEUIL RENFORCE"/>
        <s v="ETANCHEITE OUVRANT"/>
        <s v="EMBOUT REJET D’EAU"/>
        <s v="CENTREUR"/>
        <s v="EMBOUT AILE SEM.FIX. D+G"/>
        <s v="SUP. CALE"/>
        <s v="ETANCH.SEUIL P5057/P5056"/>
        <s v="EMBOUT FINIT.P5055/P5058"/>
        <s v="BUTEE DIAM. 35X24MM"/>
        <s v="ARRET AU SOL"/>
        <s v="EMBOUT /5420TH G+D"/>
        <s v="*PARCLOSE PVC"/>
        <s v="DEFLECTEUR 10"/>
        <s v="DEFLECTEUR A CLAPET"/>
        <s v="CACHE TROU DIAMETRE 12"/>
        <s v="CACHE TROU DIAMETRE 14"/>
        <s v="EMBOUT /6621 G+D"/>
        <s v="EMBOUT D+G /6622"/>
        <s v="EMBOUT /RECUP.EAU 6623"/>
        <s v="EMBOUT /6625 H+B"/>
        <s v="EMBOUT /6626 H+B"/>
        <s v="EMBOUT /6627 H+B"/>
        <s v="EMBOUT RECUP. G+D"/>
        <s v="INTERCALAIRE PVC OUVERT"/>
        <s v="(*)CAPOT RUPTURE PVC"/>
        <s v="ISOLANT THERMIQUE 18X75"/>
        <s v="REHAUS INTERCALAIRE PVC"/>
        <s v="REHAUS PVC 10"/>
        <s v="ISOLANT THERMIQUE 25X20"/>
        <s v="EMBOUT AERATEUR HAUT G+D"/>
        <s v="EMBOUT AERATEUR BAS G+D"/>
        <s v="BOUCLIER THERMIQUE"/>
        <s v="GUIDE CROISEMENT"/>
        <s v="GUIDE EXTREMITE"/>
        <s v="GUIDE CROISEMENT H+B"/>
        <s v="EMBOUT /9349 / FC5-FC6"/>
        <s v="EMBOUT D’EXTREMITE"/>
        <s v="EMBOUT DU RECUP.EAU/6624"/>
        <s v="EMBOUT FINIT.(H+B)MT.EXT"/>
        <s v="EMBOUT FINIT.(H+B)MT.CRT"/>
        <s v="ARRET AMORTISSEUR"/>
        <s v="EMBOUT ETANCHEITE CENTR"/>
        <s v="EMBOUT SEMI FIXE"/>
        <s v="KIT ETANCHEITE BATTUE"/>
        <s v="KIT ETANCH.PF.VS GAUCHE"/>
        <s v="ETANCH.OUVRANT PF 1&amp;2VTX"/>
        <s v="KIT EMBOUT ETANCH MT SF"/>
        <s v="KIT EMBOUT TRAVERSE SF"/>
        <s v="KIT EMBOUT D+G/423044"/>
        <s v="GACHE HAUTE P.VER.SF APP"/>
        <s v="KIT EMB. REJET D’EAU D+G"/>
        <s v="KIT EMB. DE SEUIL D+G"/>
        <s v="KIT EMB.REJET EAU PL D+G"/>
        <s v="CHICANE CROISEMENT.RAPPO"/>
        <s v="BOUCLIER THERMIQUE BAS"/>
        <s v="CHICANE CROISEMENT"/>
        <s v="BOUCLIER THERMIQUE DORM"/>
        <s v="CACHE BARRETTE SEUIL"/>
        <s v="GUIDAGE MONT EXTREMITE"/>
        <s v="BOUCH VTX LIGN CARRE H+B"/>
        <s v="BOUCH VTX LIGNE ROND H+B"/>
        <s v="GUIDAGE MONT CROISEM H+B"/>
        <s v="ETANCHEITE GAUCHE"/>
        <s v="BAGUE"/>
        <s v="KIT DE FLASQUES"/>
        <s v="EQUERRE DE MOUSTIQUAIRE"/>
        <s v="PROFIL PORTE JOINT"/>
        <s v="EMBOUT /201"/>
        <s v="EMBOUT ETANCHEITE BAS"/>
        <s v="ISOLATION PVC BASCULANT"/>
        <s v="GUIDE TIGE CREMONE"/>
        <s v="REHAUSSEUR PVC"/>
        <s v="JOINT DE TRAVERSE 6"/>
        <s v="PROFIL PVC POTEAU 150°"/>
        <s v="SUPPORT VANTAIL FIXE"/>
        <s v="PAIRE EMBOUTS DBLAGE 120"/>
        <s v="PAIRE EMBOUTS DBLAGE 140"/>
        <s v="PAIRE EMBOUTS DBLAGE 160"/>
        <s v="PAIRE EMBOUTS DBLAGE 100"/>
        <s v="BUSETTE A VOLET"/>
        <s v="EQUERRE/DORMANT DOUBLE A"/>
        <s v="SERRURE 1 PT"/>
        <s v="SERRURE 1 PT ROULEAU"/>
        <s v="SERRURE 3 PT"/>
        <s v="SERRURE 3 PTS ROULEAU"/>
        <s v="GACHE ELECTRIQUE"/>
        <s v="CLAMEAU 14/17"/>
        <s v="KIT CONTACTEUR FEUILLURE"/>
        <s v="SERRURE 3PTS + GACHE"/>
        <s v="SERRURE 5PTS + GACHE"/>
        <s v="SERRURE 3PTS AUTO D"/>
        <s v="SERRURE 3PTS AUTO G"/>
        <s v="SERRURE 3PTS PENE DORM."/>
        <s v="ACCES.SER.PORTE A CLAMER"/>
        <s v="MOTEUR TRANSFO CABLE"/>
        <s v="KIT FIX PAUMELLE 2B"/>
        <s v="KIT FIX PAUMELLE 3B"/>
        <s v="KIT TULIPE MANIVELLE"/>
        <s v="VIS EPAULEE FREIN FILET"/>
        <s v="KIT EMBOUT P.LAME"/>
        <s v="PETIT FLASQUE MT GAUCHE"/>
        <s v="PETIT FLASQUE MT DROIT"/>
        <s v="VERROU REGLABLE"/>
        <s v="ARRET AUTOMATIQUE VOLET"/>
        <s v="CLIP PROFILS /112 /167"/>
        <s v="ECROU HU 5 INOX"/>
        <s v="ECROU HU M6 INOX"/>
        <s v="ECROU HU 8 INOX"/>
        <s v="BLOC OUTIL PORTE A CLAM."/>
        <s v="PLAQUE COPIAGE SERRURE"/>
        <s v="PLAQUE COPIAGE GACHE"/>
        <s v="GAB.PER.EQU.VA.27,1X12,7"/>
        <s v="GAB.PER.EQU.VA.41,8X12,7"/>
        <s v="GABARIT KIT ENTR BEQUIL"/>
        <s v="PLAQUE DE COPIAGE"/>
        <s v="GAB PERC MONTANT FIX TRA"/>
        <s v="GABARIT PERCAGE TREUIL"/>
        <s v="PLAQUE DE COPIAGE VOLET"/>
        <s v="GOUP ISO 8740 3 CAN 120"/>
        <s v="ECROU HM5 BORGNE INOX"/>
        <s v="ECROU HM5 FREIN"/>
        <s v="ECROU HM8 FREIN"/>
        <s v="JONC MOUSTIQUAIRE"/>
        <s v="SEUIL RPT PORTES REPLIA."/>
        <s v="SEUIL 11MM"/>
        <s v="ECROU A SERTIR M4 11,5MM"/>
        <s v="ECROU A SERTIR M5 15MM"/>
        <s v="RIVET TARAUD M5 INOX"/>
        <s v="ECROU A SERTIR M5.CANNE"/>
        <s v="ECROU A SERTIR M6 17MM"/>
        <s v="RIVET TARAUD M6 INOX"/>
        <s v="ECROU SERT.M6 TETE AFFL"/>
        <s v="ECROU A SERTIR M8 19MM"/>
        <s v="RONDELLE PLATE ZU 5 INOX"/>
        <s v="VT TCB 10X9,5 BOUT PL.I."/>
        <s v="EMBOUT DE TIGE CREMONE"/>
        <s v="CALE ASSISE DOUBLE"/>
        <s v="CHARIOT PORTE COULISSANT"/>
        <s v="GUIDE BAS PORTE COUL."/>
        <s v="BOITE A ROULEMENT"/>
        <s v="GACHE ARRET PORTE COULIS"/>
        <s v="CLAMEAU / MC REF. 375"/>
        <s v="FIXATION RAIDISSEUR/LIS."/>
        <s v="CLAMEAU MAIN COURANTE"/>
        <s v="FIXATION BARREAU/RAMPANT"/>
        <s v="FIXATIO BARREAU/RAMPA"/>
        <s v="RACCORD LISSE HAUTE BAS"/>
        <s v="GACHE INOX SERRURE 407"/>
        <s v="SERRURE 1/2TOUR A LA CLE"/>
        <s v="SERRURE A ROULEAU"/>
        <s v="SERRURE PENE DORM. SEUL"/>
        <s v="SERRURE CREMONE A CLE"/>
        <s v="SERRURE CREMONE A CARRE"/>
        <s v="VERROU DE FEUILL.152-157"/>
        <s v="SERRURE 1/2TOUR RETRACT."/>
        <s v="VERROU DE FEUILL.182-183"/>
        <s v="SERRURE 3 PTS"/>
        <s v="GACHE ELECTR.DEC.MANUEL."/>
        <s v="SERRURE PORTE COUL."/>
        <s v="CASSETTE DRAINAGE OUV"/>
        <s v="CASSETTE DORMANT HAUT"/>
        <s v="RENFORT POTEAU 150X150"/>
        <s v="CHARIOT AUTOPORTANT"/>
        <s v="ETRIER POTEAU 150X150"/>
        <s v="CONTREPLAQUE AUTOPORTANT"/>
        <s v="KIT PLATINE CLOTURE"/>
        <s v="SERRURE BATTEUSE"/>
        <s v="PLATINE POUR 542"/>
        <s v="CONTRE PLAQUE PR 542"/>
        <s v="JONCTION COULISSANT"/>
        <s v="CONTREPLAQUE POUR 525"/>
        <s v="BUTEE AUTOPORTANT"/>
        <s v="SUPPORT POUR BUTEE"/>
        <s v="CALES POUR SABOT"/>
        <s v="ROUE SUPPORT"/>
        <s v="CLAMEAU ACIER DIAMETRE 4"/>
        <s v="CLAMEAU ACIER DIAMETRE 5"/>
        <s v="CLAMEAU INOX DIAMETRE 5"/>
        <s v="FIXATION CLOTURE"/>
        <s v="CONTREPLAQUE BOUT TRAV."/>
        <s v="CONTREPLAQUE FIXATION"/>
        <s v="CONTREPLAQUE /621/660"/>
        <s v="CONTREPLAQUE /622"/>
        <s v="SERRURE PTL COULISSANT"/>
        <s v="ENTRETOISE GUIDE"/>
        <s v="MANCHON POUR RAIL 640"/>
        <s v="KIT 2 ROUES DIAM 75+VIS"/>
        <s v="SERRURE PTL BATTANT"/>
        <s v="REHAUSSEUR DE 50MM"/>
        <s v="GACHE GAUCHE PTL 2VTX"/>
        <s v="SUP. D GACHE ELEC 1VT"/>
        <s v="SUP. G GACHE ELEC 1VT"/>
        <s v="SUP. D GACHE ELEC 2VT"/>
        <s v="SUP. G GACHE ELEC 2VT"/>
        <s v="CASS. PARTIE DROITE RENF"/>
        <s v="CASS. PARTIE BIAIS RENF"/>
        <s v="CASS. PARTIE ARROND RENF"/>
        <s v="PLAQUE FIXATION /308/201"/>
        <s v="VERIN PROFIL 140"/>
        <s v="PATTE SCELL. COUDEE"/>
        <s v="ACCES.POSE /1641 SEULE"/>
        <s v="PIVOT HAUT AXE 74"/>
        <s v="PIVOT HAUT AXE 62.5"/>
        <s v="COMPAS SOUFFLET/140"/>
        <s v="CONTACTEUR FEUILLURE"/>
        <s v="ROULEMENT BILLES PAUM"/>
        <s v="RONDELLE NYLON PAUMELLE"/>
        <s v="CARRE DE BEQUILL LG 140"/>
        <s v="(*CARRE BEQUILLE LG 100M"/>
        <s v="CARRE BEQUILLE LG 127MM"/>
        <s v="CARRE BEQUILLE LG 145MM"/>
        <s v="CARRE BEQUILLE LG 160MM"/>
        <s v="EMBOUT TU 30X10X2"/>
        <s v="CLIP PLASTIQUE"/>
        <s v="SUPPORT POST9 OUT.471000"/>
        <s v="PATTE PRECADRES"/>
        <s v="EQU.REG. 13.3X33/5067"/>
        <s v="EQU.REG. 27.1X33/5065"/>
        <s v="VIS CONIQUE INOX"/>
        <s v="OUTIL A GOUPILLER"/>
        <s v="*GOUPILLE A COLLERETTE"/>
        <s v="EQU.VIS. 27,1X33/5065"/>
        <s v="EQU. VIS. 41,8X33/5066"/>
        <s v="ANGLE VULCAN /5544/5545"/>
        <s v="SUPPORT CALE D’ASSISE"/>
        <s v="PIVOT ET PLAQUE"/>
        <s v="GUIDE POUR TIGE CREMONE"/>
        <s v="PIVOT HAUT"/>
        <s v="SERRURE ROULEAU"/>
        <s v="SERRURE PENE DEMI TOUR"/>
        <s v="SERRURE 3 PTS PENE DORM"/>
        <s v="SERRURE 5 POINTS H&amp;B"/>
        <s v="VERROU FEUILLURE"/>
        <s v="SERRURE PENE DORM BASCL"/>
        <s v="SERRURE 3 PTS TET.FILAN."/>
        <s v="SERR 3 PTS TET FIL ROUL"/>
        <s v="SER 3 PTS PEN DORM 1/2T"/>
        <s v="KIT ACCESSOIRE SERRURE"/>
        <s v="CYL DBL 35+35 S’ENTROUV"/>
        <s v="FERMETURE SEMI-FIXE 2VTX"/>
        <s v="VERROU SF MANOEUV.CENTRA"/>
        <s v="VERROU SEMI FIXE LG 400"/>
        <s v="VERROU SEMI FIXE LG 220"/>
        <s v="SERRURE PENE DORM./PF"/>
        <s v="ESPACEUR /VANTAIL SF"/>
        <s v="GUIDE POUR CREMONE"/>
        <s v="VER.SF MANOEU.CENTR.CLAM"/>
        <s v="FERMETURE 2PTS ITALIENNE"/>
        <s v="FERMETURE 2PTS BASCULANT"/>
        <s v="FERMETURE 4PTS BASCULANT"/>
        <s v="FERMETURE 5PTS BASCULANT"/>
        <s v="*(FOURREAUX EXCENTRESA+B"/>
        <s v="FOURREAU EXCENTRE/5866N"/>
        <s v="VERROU SUPPLEMENTAIRE"/>
        <s v="LIMITEUR D’OUVERTURE"/>
        <s v="KIT COMPAS SOUFFLET"/>
        <s v="KIT FOURR. EXCENT./5868N"/>
        <s v="GOUPILLE/5866N-5868N"/>
        <s v="VERROU MEDIAN"/>
        <s v="VERROU TRAV / MONTANT OB"/>
        <s v="COMPAS LIMITEUR"/>
        <s v="FERRURE OF1&amp;2VTX BT.EN"/>
        <s v="COMPAS POUR SOUFFLET"/>
        <s v="GACHE HAUTE EP. 10MM"/>
        <s v="EMBOUT BAVETTE TUB. RJD"/>
        <s v="EMBOUT BAVETTE TUB. RJA"/>
        <s v="KIT EMBOUT DBLAGE 100MM"/>
        <s v="KIT EMBOUT DBLAGE 120MM"/>
        <s v="KIT EMBOUT DBLAGE 140MM"/>
        <s v="KIT ETANCHEITE TRAVERSE"/>
        <s v="PATTE FIX. DORM. RENO"/>
        <s v="PATTE FIX. DORM. RENO."/>
        <s v="JONCTION CHENEAU 90°EXT"/>
        <s v="JONCTION CHENEAU 135°INT"/>
        <s v="JONCTION CHENEAU 135°EXT"/>
        <s v="JONCTION CHENEAU 150°INT"/>
        <s v="GOUPILLE ALU DIAM 6,3X21"/>
        <s v="JOINT TRAVERSE INTERM"/>
        <s v="CACHE COUPE VR 180°"/>
        <s v="CACHE COUPE ONGLET 90°"/>
        <s v="CACHE COUPE ONGLET 135°"/>
        <s v="CACHE COUPE ONGLET 150°"/>
        <s v="ECLISSE CHENEAU 7131 90°"/>
        <s v="CLIP CAPOT EXTERIEUR"/>
        <s v="CLIP CAPOT /7227"/>
        <s v="JONC CHEVR 180°"/>
        <s v="(*)KIT ECROU CLAM /EQU."/>
        <s v="(*)CLIP POUR PROF 7618"/>
        <s v="JONCTIOCHENEAU VR 90°"/>
        <s v="JONCTIOCHENEAU VR 135°"/>
        <s v="(*)KIT EQU+CLAMX 90°"/>
        <s v="(*)KIT EQU+CLAMX 135"/>
        <s v="ARRET REMP NOUE/ARETIER"/>
        <s v="FIXATIOARETIER CHENEAU"/>
        <s v="FIXATIONOUE CHENEAU"/>
        <s v="BANDE BUTYL"/>
        <s v="JOINT DE TRAVERSE 4"/>
        <s v="JOINT DE TRAVERSE 8"/>
        <s v="JOINT DE TRAVERSE 10"/>
        <s v="ESPACEUR 24 (LG 3M)"/>
        <s v="ESPACEUR 34 (LG 3M)"/>
        <s v="SUPPORT CALE VITRAGE"/>
        <s v="FERMETURE ITALIENNE 2PTS"/>
        <s v="SUPPORT ITALIENNE 24"/>
        <s v="SUPPORT ITALIENNE 32"/>
        <s v="ETANCH MONTANT/TRAVERSE"/>
        <s v="BLOC ASSEMB. PERCUTANT"/>
        <s v="*SUPPORT ITALIENNE 24"/>
        <s v="PIECE DE RETENUE"/>
        <s v="PIECE CONTINUITE ETANCH"/>
        <s v="1/2 ESPACEUR OUVRANT"/>
        <s v="PCE DE RETENUE TRONQUEE"/>
        <s v="EMBOUT SERREUR VERRIERE"/>
        <s v="VERROUILLEUR"/>
        <s v="ENSEMBLE RAIDISSEUR"/>
        <s v="SUPPORT DE CALE POMPIER"/>
        <s v="CLAMEAU 1/4 T CAGE 15X20"/>
        <s v="SUPPORT D’ASSISE"/>
        <s v="FERRU(D+G)ITLE.REGLA."/>
        <s v="PIECE DE SECURITE"/>
        <s v="RIVET ALU/INOX 3,2X10"/>
        <s v="FERRURE ITAL REG. (D+G)"/>
        <s v="FERMETURE 2 PTS"/>
        <s v="EQU.PERC.COMP.ITA.UNIV54"/>
        <s v="BLOC ASSEMB. MURIVEC"/>
        <s v="GACHE M/F SUR TRAV H"/>
        <s v="PAUM OUVRANT POMPIER"/>
        <s v="FERMETURE OUVR. POMPIER"/>
        <s v="KIT FERM. 2PTS VERSUS"/>
        <s v="KIT FERM. 3PTS VERSUS"/>
        <s v="VIS DE CLIPPAGE BOUCLIER"/>
        <s v="MOUSSE ISOLANTE"/>
        <s v="BAVETTE ELASTOMERE"/>
        <s v="ETANCHEITE INF.SOUS RAIL"/>
        <s v="RENFORT D’ANGLE DORM."/>
        <s v="BUTEE VANTAIL HT 9"/>
        <s v="CHARIOT SPLE BAGUE POM"/>
        <s v="CHARIOT ALU DOU REG INOX"/>
        <s v="BLOC SERRURE MANUEL"/>
        <s v="BLOC SERRURE AUTOMATIQUE"/>
        <s v="KIT FERMETURE VERSUS"/>
        <s v="KIT FERM. 5PTS VERSUS"/>
        <s v="GACHE COULISSANT"/>
        <s v="RENFORT FIXATION SERRU"/>
        <s v="GOMME ALUMINIUM"/>
        <s v="CUTTER"/>
        <s v="LUBRIFIANT POUR OUTIL"/>
        <s v="FORET TARAUD M8 PORTAIL"/>
        <s v="AEROSOL PEINTURE LBF"/>
        <s v="PINCEAU RETOUCH.LBF"/>
        <s v="PINCEAU RETOUCHE BLANC"/>
        <s v="RENOVATEUR ALU LAQUE"/>
        <s v="NETTOYANT ALU OXY/LAQ 1L"/>
        <s v="CALE DEBIT PARCL.5510/21"/>
        <s v="ECH. LUCIOLE EPINE"/>
        <s v="GABARIT PAUMELLE 1760N"/>
        <s v="*OUTIL GARDE CORPS"/>
        <s v="*OUTIL DE POINCONNAGE"/>
        <s v="GAB. EQU. REGLABLE"/>
        <s v="*OUTIL 140 ASSEMB."/>
        <s v="*OUTIL 140 PAUM."/>
        <s v="PLAQUE COP. 407/08/14/33"/>
        <s v="PLAQUE COP. 429/30/31/45"/>
        <s v="PLAQUE COPIAGE /432/434"/>
        <s v="*PLAQUE COPIAGE /436/437"/>
        <s v="PLAQUE DE COPIAGE AABIS"/>
        <s v="GAB PERCAGE PIVOT HAUT"/>
        <s v="GAB PERCAGE AUTOPORTANT"/>
        <s v="OUTIL POINC PORTAIL"/>
        <s v="PLAQUE COPIAGE PORTAIL"/>
        <s v="PLAQUE COPIAGE"/>
        <s v="*PLAQUE M INTEGREE STORM"/>
        <s v="PLAQUE MOTEUR INT COULIS"/>
        <s v="GAB.PER. / EQU. REGL."/>
        <s v="*GAB. RENF.PAUMELLE OB"/>
        <s v="GAB PAUM 2/3 B ENT 67/92"/>
        <s v="GAB PAUM ANGLE 8 MM A"/>
        <s v="OUTIL INSERT CONTRE PLAQ"/>
        <s v="*PLAQUE COPIAGE FERRURES"/>
        <s v="PLAQUE COPIAGE FERRURES"/>
        <s v="PRESSE A POUMON"/>
        <s v="OUTIL ESPACE OUVRANT"/>
        <s v="OUTIL ESPACE DORMANT"/>
        <s v="PLAQUE COPIAGE /5874/80"/>
        <s v="PLAQUE COPIAGE SERRURES"/>
        <s v="OUTIL POINCONNAGE VEC"/>
        <s v="*OUTIL POINC.D54 COMPLET"/>
        <s v="*OUTIL POINC. D54 ALLEGE"/>
        <s v="OUTIL FACADE COMPLET"/>
        <s v="CASSETTE TROUS 5,5 TRAV"/>
        <s v="CASSETTE DRAINAGE CAPOTS"/>
        <s v="CASSETTE DRAIN. SERREURS"/>
        <s v="CASS.TROU 3,5 ENTRE 21MM"/>
        <s v="CASS.TROU 3,5 ENTRE 36MM"/>
        <s v="*KIT VERROUILLAGE 58107"/>
        <s v="GABARIT POUR MONTANTS"/>
        <s v="OUTIL FIXE UNIVERS 54MM"/>
        <s v="GAB PERC.COMPAS ITA.DORM"/>
        <s v="GAB PERC.COMPAS ITA.OUVR"/>
        <s v="OUTIL FIXE TRAV. UNIV.54"/>
        <s v="PLAQUE COPIAGE FERM CUV"/>
        <s v="PLAQUE COPIAGE CALP/ESTI"/>
        <s v="PLAQUE COP. /9065/9184"/>
        <s v="PLAQUE.COPIAGE/FER.MULPT"/>
        <s v="OUTIL GALAXIE 14"/>
        <s v="*OUTIL GAL26 OUVRANT"/>
        <s v="*OUTIL GAL26 DORMANT"/>
        <s v="OUTIL GAL26 DORM."/>
        <s v="OUTIL GAL26 OUVR."/>
        <s v="OUTIL GAL.26 FERM."/>
        <s v="BARRE PALPEUSE LG 2000MM"/>
        <s v="DEMI LUNE / 4 LAMES"/>
        <s v="DEMI LUNE / 5 LAMES"/>
        <s v="PLATINE POTEAU 180X180"/>
        <s v="TARAUD M6 LG 110MM"/>
        <s v="TARAUD M8"/>
        <s v="PARCLOSE PVC"/>
        <s v="BOUCLIER THERM/SUPP.CALE"/>
        <s v="PROFIL SOUS SEUIL PVC"/>
        <s v="*BOUCLIER THERMIQUEXPE"/>
        <s v="*BOUCLIER THERMIQUE"/>
        <s v="PORTE BROSSE PORTE"/>
        <s v="JOINT DORMANT"/>
        <s v="VERROU SEMI-FIXE LG.200"/>
        <s v="VERROU SEMI-FIXE LG 400"/>
        <s v="COMPAS CHASSIS SOUFFLET"/>
        <s v="(*COMPAS OB LOGIQUE PM"/>
        <s v="(*COMPAS OB LOGIQUE GM"/>
        <s v="(*VERROU MONTANT OB"/>
        <s v="(*VERROU TRAVERSE OB"/>
        <s v="(*VERROU TRAV.OB LOGIQUE"/>
        <s v="VERROU SUP ITALIENNE"/>
        <s v="(*FERMETURE CTRALE 2 VTX"/>
        <s v="SUPPORT DE VANTAIL"/>
        <s v="(*EMBASE A RELEV.BEQU.DB"/>
        <s v="*GACHE POUR SEUIL"/>
        <s v="SERRURE 3PTS REL.+GACHES"/>
        <s v="PLAQUETTE CREM. OF"/>
        <s v="LIMITEUR D’OUV 601-1300"/>
        <s v="LIMITEUR D’OUV 1301-1400"/>
        <s v="VERROUILLEUR MEDIAN OF"/>
        <s v="VERROU DBLE OUVRANT"/>
        <s v="CARDAN A EMBOUT"/>
        <s v="VERROU ALLONGE SEMI-FIXE"/>
        <s v="KIT RENFORT PAUMELLE"/>
        <s v="KIT SOUFFLET POIGNEE MT"/>
        <s v="KIT SOUFFLET POIGN. TRAV"/>
        <s v="VIS STHC M5X16 BT POINTU"/>
        <s v="KIT VERROUILEUR MEDIAN"/>
        <s v="FERRAGE DIM. REDUITE"/>
        <s v="KIT DE BASE OB LOGIQUE"/>
        <s v="GACHE S-FIXE SEUIL PMR"/>
        <s v="GACHE V. SERV SEUIL PMR"/>
        <s v="FOURCHE CREMONE DIN L"/>
        <s v="GACHE SEUIL PMR"/>
        <s v="SERRURE 3 PTS A RELEVAGE"/>
        <s v="GACHES HAUTE ET BASSE"/>
        <s v="KIT DE JONCTION ALIGNEM."/>
        <s v="KIT ETANCH.TRAVERSE/DOR"/>
        <s v="KIT ETANCH.TRAVERSE/OUV"/>
        <s v="ETANCHEITE CAGE EUROP."/>
        <s v="KIT ETANCH.FIX.SEUIL 70"/>
        <s v="EMBOUT SEUIL TAPEE 100MM"/>
        <s v="EMBOUT SEUIL TAPEE 120MM"/>
        <s v="EMBOUT SEUIL TAPEE 140MM"/>
        <s v="EMBOUT SEUIL TAPEE 160MM"/>
        <s v="EMBOUT SEUIL SANS ISOLAT"/>
        <s v="SUP.CALE VIT OUVRANT"/>
        <s v="SUP.CALE VIT OUVR 410080"/>
        <s v="(*VERROU SEMI-FIXE"/>
        <s v="DEFLECTEUR G32TH"/>
        <s v="GOUP LG10/461006 FG8L10"/>
        <s v="PLAQUE ETANCHEITE HT 120"/>
        <s v="PLAQUE ETANCHEITE BS 120"/>
        <s v="PLAQUE ETANCHEITE HT 160"/>
        <s v="PLAQUE ETANCHEITE BS 160"/>
        <s v="PLAQUE ETANCHEITE HT 100"/>
        <s v="PLAQUE ETANCHEITE BS 100"/>
        <s v="PLAQUE ETANCHEITE HT 180"/>
        <s v="PLAQUE ETANCHEITE BS 180"/>
        <s v="ETANCHEITE TRAV/DORMANT"/>
        <s v="KIT MOUSSE ETANCHEITE"/>
        <s v="EMBOUT D’ETANCH. SEUIL"/>
        <s v="PLAQUE ETANCHEITE PT"/>
        <s v="PLAQUE ETANCHEITE GD"/>
        <s v="KIT ETANCH.FIX.SEUIL OC"/>
        <s v="KIT ETANCHEITE SEUIL PMR"/>
        <s v="SUP.DE CALE VIT 29-34"/>
        <s v="SUP.DE CALE VIT 35-40"/>
        <s v="SUP.DE CALE VIT 41-46"/>
        <s v="OUTIL DORM.ESPACE 70TH"/>
        <s v="OUTIL DORM.ESPACE70/82TH"/>
        <s v="BLOC OUTIL TOURE70 OUV"/>
        <s v="GABARIT PERC.PAUM.450036"/>
        <s v="GAB.PER.EQU.VA.15,4X29,2"/>
        <s v="GAB.PER.EQU.VA.15,4X8"/>
        <s v="GABARIT DE PERCAGE OUV"/>
        <s v="PLAQUE DE COPIAGE OF-OB"/>
        <s v="PLAQUE DE COPIAGE ITAL."/>
        <s v="PLAQUE DE COPIAGE 5891"/>
        <s v="GAB.PER.EQU.VA. 41.8X8"/>
        <s v="GAB.PER.EQU.VA.41.8X29.2"/>
        <s v="OUTIL OUVR.ESPACE 70TH"/>
        <s v="OUTIL OUVR.ESPACE70/82TH"/>
        <s v="BLOC OUTIL OUV. OUTIFO"/>
        <s v="BLOC OUTIL DMT OUTIFD"/>
        <s v="VERIPNEUMATIQUE"/>
        <s v="OUTIL DOR.45 OC"/>
        <s v="OUTIL OUVRANT OC"/>
        <s v="OUTIL DOR.COUPE D. OC"/>
        <s v="SEUIL RPT P. SOLOBLOC"/>
        <s v="*MOUSSE XPE 25X20"/>
        <s v="PLINTHE AUTOMAT. L=1000"/>
        <s v="PLINTHE AUTOMAT. L=1100"/>
        <s v="PLINTHE AUTOMAT. L=1200"/>
        <s v="CYLINDRE 45+45 S ENTROU"/>
        <s v="SERRURE 2 PTS COFR 16MM"/>
        <s v="SERRURE 1PT P.DORMANT"/>
        <s v="SERRURE 3 PT GENOUILLERE"/>
        <s v="SERRURE 3PTS A CROCHETS"/>
        <s v="SERRURE 5PTS A CROCHET"/>
        <s v="SERRURE 3PTS A RELEVAGE"/>
        <s v="GACHE HAUTE OU BASSE"/>
        <s v="SERRURE 3PTS TETIERE PA"/>
        <s v="(*GACHE HAUTE P.VER.SF"/>
        <s v="GACHE CENTRALE MOULEE RG"/>
        <s v="GACHE HAUTE+BASSE MOULEE"/>
        <s v="GACHE BASSE VERROU SF F"/>
        <s v="GACHE CENTRALE 2 VANTAUX"/>
        <s v="GACHE ELECTRIQUE COM70TH"/>
        <s v="GACHE A VERROUS"/>
        <s v="PENE JOURNALIER DUR"/>
        <s v="GUIDE CREMONE ONGLET"/>
        <s v="GUIDE CREMONE COUPE DR"/>
        <s v="SERRURE 5PTS C16 CROCHET"/>
        <s v="SERRURE 5PTS C16 GALETS"/>
        <s v="GUIDE CREMONE ONGLET 70T"/>
        <s v="KIT GACHE HAUTE ET BASSE"/>
        <s v="FAUX PIVOT PORTE 70TH DA"/>
        <s v="BRAS DROIT 70 APD SEUIL"/>
        <s v="CANON POUR SEUIL 520015"/>
        <s v="ENSEMBLE GACHE CLAMEAUX"/>
        <s v="SUPPORT DE CALE DE VIT."/>
        <s v="EMBOUT ETANCH. OUVR.DRT"/>
        <s v="EMBOUT ETANCH.OUVR.GCH"/>
        <s v="KIT EMBOUT MON VENTOUSE"/>
        <s v="BLOC ASS.OUV.VENT.ELEC."/>
        <s v="REHAUSSE GACHE A5029"/>
        <s v="PAIRE H ET B BOUCH VTX"/>
        <s v="BUTOIR DE PORTE"/>
        <s v="KIT CONTREPLAQUE+CLAMEAU"/>
        <s v="ENSEMBLE CONTREPLAQUES"/>
        <s v="ETANCHEITE FIX. SEUIL"/>
        <s v="ETANCHEITE COTE SERRURE"/>
        <s v="OUTIL COMETE 70TH"/>
        <s v="PLAQUE DE COP.SERRURES"/>
        <s v="PLAQUE DE COP.FERME-P EN"/>
        <s v="OUTIL REGLAGE PAU.560011"/>
        <s v="(*PLAQUE COPIAGE GACHE E"/>
        <s v="GABARIT PERCAGE PAUM 92"/>
        <s v="GABARIT PERC. OUV OC70"/>
        <s v="PLAQUE/COMETE 70TH APD"/>
        <s v="PLAQUE BRAS DEPORTE"/>
        <s v="PLAQUE/SERRURE 550018"/>
        <s v="PLAQUE BR DR COMETE 50TH"/>
        <s v="GABARIT PAUMELLE ANGLE"/>
        <s v="PLAQUE PERCAGE SEUIL APD"/>
        <s v="PLAQUE/VERROU SEMI-FIXE"/>
        <s v="SUPPORT DE TAPEE PVC"/>
        <s v="PROFIL PVC CENTREUR"/>
        <s v="PROFIL GARDE A L’EAU DOR"/>
        <s v="TCB N°8X19 AUT.PERC.CARR"/>
        <s v="PATTE FIX. PRECADRE 100"/>
        <s v="PATTE FIX. PRECADRE 120"/>
        <s v="PATTE OSSATURE BOIS35/50"/>
        <s v="EMBOUT DE BAVETTE T. RD"/>
        <s v="EMBOUT DE BAVETTE T. RA"/>
        <s v="VIS/PATTE FIXATION/DORM."/>
        <s v="CALE PATTE A GOUSSET"/>
        <s v="AXE POUR EMB DE LAME"/>
        <s v="ROTULE CLIP"/>
        <s v="KIT LUMINAIRE"/>
        <s v="ROND D7 INOX PERG. DOUBL"/>
        <s v="KIT MAINTIECHENEAU"/>
        <s v="BRIDE MOT. GAUCHE 1 MOD"/>
        <s v="KIT DE FIXATIOPOTEAU D"/>
        <s v="KIT DE FIXATIOPOTEAU G"/>
        <s v="GABARIT PERCAGE POTEAU"/>
        <s v="FERRURE AUDAX 1PT"/>
        <s v="FERRURE AUDAX 3PTS"/>
        <s v="AUDAX 3PTS A CLE"/>
        <s v="CHARIOT DOUBLE FIXE POM"/>
        <s v="CHARIOT DOUBLE FIXE INOX"/>
        <s v="CHARIOT DOUBLE FIXE"/>
        <s v="SERRURE 2/4 PTS 2170"/>
        <s v="SERRURE 2/4 PTS 2570"/>
        <s v="CLAMEAU DE FIXATION"/>
        <s v="DEFLECTEUR"/>
        <s v="BUTEE DE VANTAIL"/>
        <s v="MOUSSE ETANCHEITE GAL"/>
        <s v="CENTREUR SUR OUVRANT"/>
        <s v="SUPPORT CHICANE MONO"/>
        <s v="CENTREUR AUDAX"/>
        <s v="ADH ETANCH.SEUIL PMR 2R"/>
        <s v="ADH ETANCH.SEUIL PMR 3R"/>
        <s v="MOUSSE D’ETANCHEITE"/>
        <s v="KIT VERROUILLAGE SF"/>
        <s v="SUPPORT CALE DE VITRAGE"/>
        <s v="BLOC D’ASSEMBLAGE SEUIL"/>
        <s v="ETANCHEITE HAUTE"/>
        <s v="GUIDAGE OUVRANT"/>
        <s v="KIT EMBOUTS SEUIL"/>
        <s v="KIT EMBOUT DE SEUIL HAUT"/>
        <s v="MOUSSE VANTAIL FIXE"/>
        <s v="MOUSSE ETANCH SEUIL"/>
        <s v="KIT FIXATION VANT BLOQUE"/>
        <s v="MOUSSE SEUIL 910211P"/>
        <s v="MOUSSE SEUIL 910212"/>
        <s v="MOUSSE SEUIL 910213"/>
        <s v="BUTEE SEMI FIXE ANGLE"/>
        <s v="OUTIL DORMANT GAL 32TH"/>
        <s v="OUTIL OUVRANT GAL 32TH"/>
        <s v="OUTIL TOUR OUVRANT 32TH"/>
        <s v="PLAQUE COPIAGE CHRONOS"/>
        <s v="PLAQUE COP FER 9950A9952"/>
        <s v="BLOC OUTIL 45TH"/>
        <s v="PLAQUE COPIAGE GD"/>
        <s v="OUTIL PORTE CASSETTES"/>
        <s v="EMBOUT REHAUSSEUR 510025"/>
        <s v="*REHAUSSE 50"/>
        <s v="REHAUSSEUR 30MM"/>
        <s v="POTEAU 70"/>
        <s v="Tole 15/10ème Brut 3mx1,5m"/>
        <s v="Tole 15/10ème Blanc 9010B 3mx1,5m"/>
        <s v="Tole 15/10ème 7016G 3mx1,5m"/>
        <s v="TRINGLE CREMONE"/>
        <s v="TRINGLE"/>
        <s v="TRINGLE+CAPOT 3M  /5837"/>
        <s v="TRINGLE 14-18"/>
        <s v="KIT TRINGLE ANTIPANIC"/>
        <s v="KIT ENTRAINEMENT TRINGLE"/>
        <s v="ENTRAINEUR TRINGLE TREUI"/>
        <s v="TRINGLE DE REGLAGE 100MM"/>
        <s v="TRINGLE DE REGLAGE 150MM"/>
        <s v="TRINGLE DE REGLAGE 200MM"/>
        <s v="TRINGLE DE REGLAGE 250MM"/>
        <s v="TRINGLE DE REGLAGE 300MM"/>
        <s v="TRINGLE DE REGLAGE 350MM"/>
        <s v="TRINGLE DE REGLAGE 400MM"/>
        <s v="TRINGLE DE RACCORD.365MM"/>
        <s v="TRINGLE 110MM (SOUFFLET)"/>
        <s v="TRINGLE 160MM"/>
        <s v="AXE DE TRINGLE"/>
        <s v="TRINGLE LIAISON 1398"/>
        <s v="TRINGLE LIAISON 1898"/>
        <s v="ENCADREMENT PM"/>
        <s v="ENCADREMENT GM"/>
        <s v="ANGLE 40X40 ROND"/>
        <s v="INTERMEDIAIRE 18,5X80"/>
        <s v="INTERMEDIAIRE 120"/>
        <s v="INTERMEDIAIRE 80"/>
        <s v="ANGLE 40X40 CARRE"/>
        <s v="ANGLE 90 A 135 FEMELLE"/>
        <s v="ANGLE 90 A 135 MALE"/>
        <s v="CAGE C.J. RAPPORTE"/>
        <s v="ANGLE 40X40 135°"/>
        <s v="LISS BASS NON PERFORE"/>
        <s v="BATTEMENT CENTRAL BOMBE"/>
        <s v="BATTEMENT CENTRAL"/>
        <s v="T DE RECEPTION"/>
        <s v="CACHE CREMAILLERE"/>
        <s v="DECOR ROND DIAMETRE 100"/>
        <s v="DEMI POTELET"/>
        <s v="PLEIN CINTRE 900"/>
        <s v="PLEIN CINTRE 1200"/>
        <s v="PLEIN CINTRE 1800"/>
        <s v="PLEIN CINTRE 3000"/>
        <s v="PLEIN CINTRE 3600"/>
        <s v="PLATINE /102-104"/>
        <s v="ANGLE 53,5X53,5"/>
        <s v="*FIX. MARECHAL DIAM.50"/>
        <s v="PAIRE D’ENTREE/CYLINDRE"/>
        <s v="FINITION CHANF DOR 100"/>
        <s v="BRAS DEPORTE EMP RECTANG"/>
        <s v="PROF.ADAPT.PORTE CLARIT"/>
        <s v="INTERM.OF 2VTX RAPPORTE"/>
        <s v="CAGE RAPPORTEE"/>
        <s v="RENFORT POIGNEE /6625"/>
        <s v="BRISE SOLEIL 150"/>
        <s v="BRISE SOLEIL 200"/>
        <s v="ASSEMBLAGE ARETIER"/>
        <s v="COLLIER SERRAGE DIAM 80"/>
        <s v="*COFFRE A STORE"/>
        <s v="(*)ACC BAS DE COFFRE"/>
        <s v="PROF.DE DILATATION B138"/>
        <s v="TRAV. BASSE"/>
        <s v="ADAPTATION FACADE"/>
        <s v="C.J. RENO. CHANF. 70MM"/>
        <s v="BATTEMENT CAGE DE 16"/>
        <s v="JONCTIORENFORCEE"/>
        <s v="CORNIERE PORTE APD 50TH"/>
        <s v="PORTE BROSSE/510008"/>
        <s v="COLLIER DESCENTE DIAM 80"/>
        <s v="FINITION EXTER MONORAIL"/>
        <s v="DOR 2 RAILS FOND PLAT"/>
        <s v="MONT CROISEMENT SIMPLE"/>
        <s v="PROF FINITION INT GAL"/>
        <s v="MONT CROISEMENT GAL"/>
        <s v="CACHE RAIL"/>
        <s v="RENFORT CROISEMENT"/>
        <s v="GACHE FILANTE 1 VANTAIL"/>
        <s v="SABOT DALLE 2 FIX."/>
        <s v="SABOT DEPORTE DALLE"/>
        <s v="PINCE ORIENTABLE PR REMP"/>
        <s v="POIGNEE HT 130"/>
        <s v="ACCES.POSE POIGNEE G/140"/>
        <s v="ACCES.POSE POIGNEE G5000"/>
        <s v="ACCES.POSE PORTE VERRE"/>
        <s v="FIX. MARECHAL DIAM. 40"/>
        <s v="PIVOT BAS AXE 62.5"/>
        <s v="FERME PORTE BRAS COMPAS"/>
        <s v="FERME PORTE BRAS GLISS."/>
        <s v="*ROSACE CYLINDRE"/>
        <s v="ROSACE OPERA"/>
        <s v="CACHE BARILLET 30"/>
        <s v="PIVOTS BASC.COMETE 1D+1G"/>
        <s v="CREMONE /5833/34/35/36"/>
        <s v="FERME IMPOSTE A LEVIER"/>
        <s v="FER. OF 1&amp;2 VTX REVERS"/>
        <s v="FERM.OF 1&amp;2 VTX A CLE"/>
        <s v="CONDAMN POSITION OF/OB"/>
        <s v="*GACHE /9880 MONORAIL"/>
        <s v="FACADE STANDARD"/>
        <s v="FACADE EXT. STANDARD"/>
        <s v="FACADE CARRE"/>
        <s v="BLOC PLATINE A CARRE 7MM"/>
        <s v="ROSACE ZED"/>
        <s v="CHARNIERE INTERMEDIAIRE"/>
        <s v="FERME PORTE A GLISS.MODB"/>
        <s v="FERME PORTE A GLISS.MODG"/>
        <s v="GLISSIERE FERME PTE APP."/>
        <s v="BARRE HOR.1385 ANTIPANIC"/>
        <s v="ROSACE GARDE CORPS"/>
        <s v="PIVOT PORTAIL"/>
        <s v="PIVOT PORTAIL MOTORISE"/>
        <s v="GOND PORTAIL MALE"/>
        <s v="GOND A SCELLER"/>
        <s v="GOND DE PORTAIL"/>
        <s v="FESTON ARRONDI EXT H1270"/>
        <s v="FESTON ARRONDI EXT H805"/>
        <s v="FESTON ARRONDI EXT H1080"/>
        <s v="PLATINE /140"/>
        <s v="PLATINE 144/80 /168 /169"/>
        <s v="TIRANT VERANDA"/>
        <s v="CREMONE INDEXEE"/>
        <s v="CREMONE NEFER INDEXEE"/>
        <s v="TOL1000X2000X2 PERF CARR"/>
        <s v="TOL1000X2000X2 PERF ROND"/>
        <s v="RACCORD MC REF 310"/>
        <s v="SABOT NEZ-DE-DALLE"/>
        <s v="CACHE SABOT/341"/>
        <s v="RACCORD MC REF 301"/>
        <s v="CACHE PINCE 381"/>
        <s v="CACHE-SABOT NEZ-DE-DALLE"/>
        <s v="CACHE ETRIER"/>
        <s v="CACHE VIS GOND 564"/>
        <s v="CACHE PIGNON"/>
        <s v="ENTRETOISE 390 MM"/>
        <s v="FIX MONT/TRAV INTERMED"/>
        <s v="ROSACE DECOR 385X195MM"/>
        <s v="*FIX. MARECHAL DIAM. 40"/>
        <s v="CREMONE “FLOW” OF/OB"/>
        <s v="(*FER. OB 1&amp;2 VTX A CLE"/>
        <s v="CRETE DE TOIT"/>
        <s v="PALMETTE PETIT MODELE"/>
        <s v="CACHE ELARGI 7701 / 7752"/>
        <s v="(*FER.A CLE S’ENTR.OBREV"/>
        <s v="(*FERR.ENCASTREE OB REV."/>
        <s v="FERRAGE 3PTS OF PMR"/>
        <s v="CREMONE CHRONO"/>
        <s v="CREMON CHRONO OB LOG CLE"/>
        <s v="POIG.DBL.SELENE TRAVERS."/>
        <s v="POIG FLORCILE INT MAN DR"/>
        <s v="POIG FLORCILE INT MAN GA"/>
        <s v="POIG FLORCILE FIXE"/>
        <s v="POI FLO INT D AVEC950024"/>
        <s v="POI FLO EXT G AVEC950023"/>
        <s v="POI FLO INT G AVEC950026"/>
        <s v="POI FLO EXT D AVEC950025"/>
        <s v="MANIVELLE LG=2400MM"/>
        <s v="ROSACE DECOR 460X230MM"/>
        <s v="CRETE DE TOIT LG 1000MM"/>
        <s v="(*)CORN PVC 30X30X2,5"/>
        <s v="INTERCALAIRE PVC REMP 55"/>
        <s v="CACHE BARRETTE PVC"/>
        <s v="ETANCH. BATT. CENTRAL PF"/>
        <s v="JONC DE FINITION"/>
        <s v="ETANCHEITE DROITE"/>
        <s v="CACHE VIS /1288/1291/313"/>
        <s v="ETANCHEITE CROIS. H+B"/>
        <s v="BLOC HT 14,6"/>
        <s v="BLOC HT 26,9"/>
        <s v="BLOC HT 41,6"/>
        <s v="(*BLOC HT 13"/>
        <s v="BLOC D’ASSEMBLAGE HT111"/>
        <s v="BLOC ASSEM.REG.12,7X27,1"/>
        <s v="BLOC ASSEMB. HT15,2"/>
        <s v="SER 3PTS RELEV.A CROCHET"/>
        <s v="GACHE INOX"/>
        <s v="GACHE CENTRALE"/>
        <s v="ANTI DEGONDAGE PAC"/>
        <s v="ADHESIF D’ETANCHEITE"/>
        <s v="ADHESIF D’ETANCHEITE 100"/>
        <s v="TERMINAL REGLABLE"/>
        <s v="GACHE SIMPLE"/>
        <s v="VM CHC M5X12 INOX"/>
        <s v="VM CHC M6X16 INOX"/>
        <s v="VM CHC M8X35 INOX"/>
        <s v="VM CHC M8X50X50 INOX"/>
        <s v="CHC M8X70X70 ENTIER FILE"/>
        <s v="ECHANTILLON OC70TH 45°"/>
        <s v="BRIDES DE SERRAGE"/>
        <s v="GAB.PER.BLOC V.27,1X12,7"/>
        <s v="ADAPT.GAB.PERC.CAGE 20,2"/>
        <s v="GAB PERC DRAINAGE TRAV"/>
        <s v="RONDELLE EVENTAIL DIA 5"/>
        <s v="VT THPBP 3,8X40X44 POZI"/>
        <s v="VT THPBP 4,8X20X24 POZI"/>
        <s v="VT THPBP 4,8X30X35 POZI"/>
        <s v="VT THPBP 4,8X45X50 POZI"/>
        <s v="VT THPBP 4,8X65X70 POZI"/>
        <s v="VT TCB 10X15,9 INOX POZI"/>
        <s v="VT TCB 10X19 INOX POZI"/>
        <s v="VT TCB 10X25,4 INOX POZI"/>
        <s v="VT TCB 10X31,7 INOX POZI"/>
        <s v="VT TCB 10X38 INOX POZI"/>
        <s v="VT TCB 10X50,8 INOX POZI"/>
        <s v="VT TCB 12X15,9 INOX POZI"/>
        <s v="VT TCB 12X25,4 INOX POZI"/>
        <s v="VT TCB 12X31,7 INOX POZI"/>
        <s v="VT TCB 12X38 INOX POZI"/>
        <s v="VT TCB 4X15,9 INOX POZI"/>
        <s v="VT TCB N4X25,4 INOX POZI"/>
        <s v="VT TCB 4X6,4 INOX POZI"/>
        <s v="VT TCB 7X12,7 INOX POZI"/>
        <s v="VT TCB 7X15,9 INOX POZI"/>
        <s v="VT TCB 7X19 INOX POZI"/>
        <s v="VT TCB 7X25,4 INOX POZI"/>
        <s v="VT TCB 7X38 INOX POZI"/>
        <s v="VT TCB 7X9,5 INOX POZI"/>
        <s v="VM TF M5X16 INOX POZI"/>
        <s v="VT TF 10X15,9 INOX POZI"/>
        <s v="VT TF 10X38 INOX POZI"/>
        <s v="VT TF 10X45 INOX POZI"/>
        <s v="VT TF 12X25,4 INOX POZI"/>
        <s v="VT TF 7X12,7 INOX POZI"/>
        <s v="VT TF 7X19 INOX POZI"/>
        <s v="VT TF 7X31,7 INOX POZI"/>
        <s v="VM TH M6X16 ENTFIL.INOX"/>
        <s v="VM TH M8X20 ENT.FIL.INOX"/>
        <s v="GACHE ELECT. SIMPLE"/>
        <s v="GACHE /5751G.140"/>
        <s v="CASSETTE DRAIN ITALIENNE"/>
        <s v="CASSETTE CAGE DE 16"/>
        <s v="RACCORD DE RAIL"/>
        <s v="SABOT POLYAMIDE"/>
        <s v="CREMAILLERE"/>
        <s v="AXE ACIER LG 40MM"/>
        <s v="SABOT A COND SEMI FIXE"/>
        <s v="GACHE DROITE PTL 2VTX"/>
        <s v="BLOC ASSEMB. 18,5"/>
        <s v="BLOC ASSEMB. 58,6"/>
        <s v="BLOC ASSEMB. 63"/>
        <s v="BLOC ASSEMB. 19X36"/>
        <s v="BLOC ASSEMB. 59X36"/>
        <s v="BLOC ASSEMB. 63,5X36"/>
        <s v="T D’ASSEMBLAGE"/>
        <s v="ACCES.POSE /1641 DBL"/>
        <s v="TIGES M8 1M+1,5M"/>
        <s v="CYL DBL PAN DIN VARIE"/>
        <s v="CYL DBL B T DIN VARIE"/>
        <s v="CYL DBLE 30+30 N°20561"/>
        <s v="CYL B.T. 30+30 N° 87657A"/>
        <s v="VIS A TETE CLIPABLE"/>
        <s v="BLOC ASSEMB. 15X22,2"/>
        <s v="BLOC ASSEMB. 41,8X22,2"/>
        <s v="(*BLOC ASSEMB. 13,3X22,2"/>
        <s v="BLOC ASSEMB. 27,1X22,2"/>
        <s v="BLOC ASSEMB. 14,9X36,5"/>
        <s v="(*BLOC ASSEMB. 13,3X36,5"/>
        <s v="BLOC ASSEM. 15,4X22,2"/>
        <s v="BLOC ASSEM. 15,4X45,6"/>
        <s v="BLOC ASSEMB.27,1X45,6"/>
        <s v="BLOC ASSEMB. 41,8X45,6"/>
        <s v="BLOC ASSEMB.110,8X45,6"/>
        <s v="BLOC ASSEMB.110,8X22,2"/>
        <s v="(*BLOC ASSEMB. 13,3X22"/>
        <s v="(*BLOC ASSEMB. 13,3X43,5"/>
        <s v="BLOC ANTI-DEVERS TRAV."/>
        <s v="BLOC ASS.REGL.15,4X22,2"/>
        <s v="ETANCHEITE BASSE APD"/>
        <s v="BLOC ASS.REGL.15,4X45,5"/>
        <s v="VERIN DE VITRAGE"/>
        <s v="*VERIN DE CALAGE"/>
        <s v="AXE RECTANG. /5660"/>
        <s v="AXE CARRE /5660"/>
        <s v="AXE RECTANG.HT 10/5660"/>
        <s v="BRAS DROIT EMP.RECTANG."/>
        <s v="BROCHE ANTI DEGONDAGE"/>
        <s v="ETANCHEITE PORTE DA"/>
        <s v="ETANCHEITE PORTE DA APD"/>
        <s v="GACHE /5751G.5000"/>
        <s v="GACHE BASSE /5754"/>
        <s v="CYL DBL 61MM VARIE"/>
        <s v="GACHE BASSE /5766/5767"/>
        <s v="RENFORT D’ANGLE"/>
        <s v="CYL DBL 35+35 VARIE"/>
        <s v="ACCES.SER.PORTE COMETE"/>
        <s v="1/2 CYL.30+10 VARIE"/>
        <s v="1/2 CYL.30+10 N°77656A"/>
        <s v="CYL DBL 30+70 VARIE"/>
        <s v="CYL DBL 30+70 N°56776A"/>
        <s v="CYL DBL DIN VARIE 30/50"/>
        <s v="CYL DBL.30+50 N°68545A"/>
        <s v="CYL DBL 40+40 VARIE"/>
        <s v="1/2 CYL. 10X40"/>
        <s v="1/2 CYL. 10X35"/>
        <s v="CYL DBL 35+35 BT"/>
        <s v="COMPAS CHASSIS PROJECT"/>
        <s v="CLE CARRE 7 /5877N"/>
        <s v="COMPAS OB PM"/>
        <s v="COMPAS OB GM"/>
        <s v="COMPAS ADDITIONNEL"/>
        <s v="CREM POMPIER FRAPPE"/>
        <s v="GACHE"/>
        <s v="INTERCALAIRE PVC"/>
        <s v="TAMPON D’ETANCHEITE"/>
        <s v="TIGE FILETEE M5X100 INOX"/>
        <s v="TIGE FILETEE M5X120 INOX"/>
        <s v="JONCTIO7607TH 90° EXT."/>
        <s v="JONCTIO7607TH 135° EXT"/>
        <s v="JONCTIO7607TH 150° EXT"/>
        <s v="JONCTIO7607TH 180°"/>
        <s v="JONCTIO7607TH 90° INT"/>
        <s v="JONCTIO7607TH 135° INT"/>
        <s v="JONCTIO7607TH 150° INT"/>
        <s v="JONCTIOCHEN.VR 90° INT"/>
        <s v="JONCTIOCHEN.VR 135°INT"/>
        <s v="JONCTIOCHEN.VR 150°INT"/>
        <s v="TIGE FILETEE M10LG3MINOX"/>
        <s v="(*)ETRIER"/>
        <s v="JT TRAME HORIZ. LG 6.5"/>
        <s v="INTERCALAIRE 16"/>
        <s v="INTERCALAIRE 26"/>
        <s v="INTERCALAIRE 36"/>
        <s v="INTERCALAIRE 20"/>
        <s v="BLOC ANTI-DEVERS"/>
        <s v="BLOC ASSEMBLAGE LG1196"/>
        <s v="*MEMBRANE EPDM LARG.100"/>
        <s v="GACHE REGLABLE"/>
        <s v="DECONDAMNATION POMPIER"/>
        <s v="ACCROCHAGE LATERAL"/>
        <s v="ACCROCHAGE BAS"/>
        <s v="FERR(D+G)ITLNE.REG.PM"/>
        <s v="RAIL INOX"/>
        <s v="*RAIL INOX /9330"/>
        <s v="RAIL COMPOSITE"/>
        <s v="CLAPET A BILLE"/>
        <s v="PIECE TREMPLIN VANTAIL"/>
        <s v="ETANCHEITE CROIS."/>
        <s v="CHARIOT SPLE REG BAG POM"/>
        <s v="CHARIOT DBLE FIXE POM"/>
        <s v="CHARIOT DBLE FIXE INOX"/>
        <s v="CHARIOT DBLE REGL.POM"/>
        <s v="CHARIOT DBLE REGL.INOX"/>
        <s v="PATIN BLOCAGE SEMI-FIXE"/>
        <s v="CONDAMNATION SF"/>
        <s v="CHARIOT FIXE RLT"/>
        <s v="CHARIOT REGLABLE RLT"/>
        <s v="CHARIOT FIXE"/>
        <s v="TETIERE FILANTE 2 PTS"/>
        <s v="TETIERE FILANTE 3 PTS"/>
        <s v="FERRAGE 1PT REGLABLE"/>
        <s v="FERRAGE 3PTS REGLABLE"/>
        <s v="FERRAGE 3PT A CLE REG"/>
        <s v="FERRAGE 2PTS REGLABLE"/>
        <s v="CLAM FER 950000 A 950002"/>
        <s v="CREMONE 2 POINTS+GACHE"/>
        <s v="CREMONE 3 POINTS+GACHE"/>
        <s v="CREMONE 5 POINTS+GACHE"/>
        <s v="CREM 5 PTS CLE+GACHE F"/>
        <s v="BOMBE SILICONE"/>
        <s v="AEROSOL PEINT. ACRYL9010"/>
        <s v="RIVET ETANCHE DIAM 4X11"/>
        <s v="GAB 1285-6-7-8/1206A1215"/>
        <s v="GAB.1201-03-04-18/3202"/>
        <s v="GABARIT"/>
        <s v="GAB PERCAGE BRAS DROIT"/>
        <s v="GABARIT DE PERCAGE"/>
        <s v="GAB. /658/659"/>
        <s v="GAB. BLOC VARIABLE"/>
        <s v="GAB PERC 8917/8918 CADR"/>
        <s v="GAB PERC8917/8812-13-14"/>
        <s v="GAB. /BLOC 8972"/>
        <s v="GABARIT POSITIONN. ITAL."/>
        <s v="GAB. PERCAGE"/>
        <s v="TCB N°7X16 TORX"/>
        <s v="TCB N°10X13 TORX"/>
        <s v="TCB N°12X25 TORX"/>
        <s v="TCB N°12X32 TORX"/>
        <s v="TCB N°12X51 TORX"/>
        <s v="TCB N°10X9,5 TORX"/>
        <s v="TF N°12X38 TORX"/>
        <s v="TF N°12X45 TORX"/>
        <s v="VT TF 2,9X16 INOX POZI"/>
        <s v="CARRE 100X100 INOX BROSS"/>
        <s v="CARRE 80X80 INOX BROSSE"/>
        <s v="DECOR INOX BROSSE 80X480"/>
        <s v="BATTEMENT CENTRAL PVC"/>
        <s v="PIECE D’ANGLE P.441015"/>
        <s v="(*FERM.ENCASTREE OF 1&amp;2V"/>
        <s v="COMPAS LIM. A FREIN 200"/>
        <s v="COMPAS LIM. A FREIN 320"/>
        <s v="COMPAS LIM. A FREIN 450"/>
        <s v="(*COMPAS OB PETIT MODELE"/>
        <s v="(*COMPAS OB GRAND MODELE"/>
        <s v="(*COMPAS ADDITIONNEL"/>
        <s v="CONDAMN. POSITION OF/OB"/>
        <s v="*(RENV.ANGLE FERM.4PTS I"/>
        <s v="COMPAS OF"/>
        <s v="COMPAS OB 280/500"/>
        <s v="COMPAS OB 501/750"/>
        <s v="COMPAS OB 751/1200"/>
        <s v="COMPAS OB 1201/1600"/>
        <s v="COMPAS OB 450 A 670MM"/>
        <s v="COMPAS OB 671 A 1300MM"/>
        <s v="COMPAS OB 1301 A 1400MM"/>
        <s v="BOIT. CREMONE ENCASTREE"/>
        <s v="GACHE OF 2 VTX"/>
        <s v="RENVOI D’ANGLE"/>
        <s v="ENS. DE 2 GACHES"/>
        <s v="COMPAS A RESSORT"/>
        <s v="COMPAS OB LOG.450-670"/>
        <s v="COMPAS OB LOG.671-1300"/>
        <s v="COMPAS A ABSORPTION"/>
        <s v="VIS M5"/>
        <s v="BLOC D’ASSEMB. 60.9X20.2"/>
        <s v="BLOC D’ASSEMB. 15.4X20.4"/>
        <s v="BLOC ASSEM.REG.20,2X27,1"/>
        <s v="(*)CLIP INOX"/>
        <s v="BLOC REG D+G 20X15"/>
        <s v="ADHESIF DBLE FACE 33ML"/>
        <s v="PAIRE EMB.TAP 140A200 DG"/>
        <s v="PAIRE D+G EMBT ETANCH DT"/>
        <s v="GABARIT DE PERCAGE DOR"/>
        <s v="MATRICE POSTE 12"/>
        <s v="FERME PORTE ENCASTRE"/>
        <s v="GLISSIERE F.PTE ENC DINL"/>
        <s v="GLISSIERE F.PTE ENC DINR"/>
        <s v="CYLINDRE 45+45 VARIE"/>
        <s v="CYLINDRE 45+45 VARIE BT"/>
        <s v="CYLINDRE 45+45 S ENT. BT"/>
        <s v="FERME PORTE ENCASTRE DA"/>
        <s v="1/2 CYLINDRE 10+45 VARIE"/>
        <s v="1/2 CYLINDRE 10+45 S ENT"/>
        <s v="CYLINDRE 45X50 VARIE"/>
        <s v="GACHE FILANTE"/>
        <s v="GACHE FILANTE DIN L"/>
        <s v="GACHE FILANTE DIN R"/>
        <s v="GACHE FILANTE PA"/>
        <s v="GACHE BASSE P.VER.SF APP"/>
        <s v="GACHE FILANTE 5 POINTS"/>
        <s v="GACHE CENT. RAMPE DIN R"/>
        <s v="GACHE CENT. RAMPE DIN L"/>
        <s v="GACHE ELEC A RAMPE"/>
        <s v="GACHE CENTRALE DINR"/>
        <s v="GACHE CENTRALE DINL"/>
        <s v="GACHE GALET"/>
        <s v="GACHE A CROCHET"/>
        <s v="BLOC ASS.DOR.VENT.ELEC."/>
        <s v="BLOC D’ASS.20,2X27,1"/>
        <s v="GABARIT PERC. 550062"/>
        <s v="GABARIT BRAS DEPORTE"/>
        <s v="GABARIT PIVOT COMETE 50"/>
        <s v="GABARIT 2 BRANCH. 67/20"/>
        <s v="GABARIT 2/3 BRAN. 67/20"/>
        <s v="VIS FERRAGE 9950 A 9952"/>
        <s v="VT THPBP 4,8X65X90 POZI"/>
        <s v="VIS SPT 4,3X30 SPT TORX"/>
        <s v="VIS TBS 6X70 SR2"/>
        <s v="INTERCALAIRE LG 40"/>
        <s v="INTERCALAIRE LG 90"/>
        <s v="FIXATIOPOT INTERM."/>
        <s v="FIX.POT INTER. VIS I"/>
        <s v="CARRE D’ALIGNEMENT"/>
        <s v="BRIDE MOT. DROITE 1 MOD"/>
        <s v="BRIDE MOT. PERGO 2 MOD"/>
        <s v="GABARIT PERCA EQ 9412"/>
        <s v="GABARIT PERCA EQ 760029"/>
        <s v="GABARIT PERCAGE EQ760043"/>
        <s v="PLAT RENFORT VISSAGE 3ML"/>
        <s v="FERRAGE 1 POINT CHRONOS"/>
        <s v="FERRAGE 3 POINTS CHRONO"/>
        <s v="FERRAGE 3PTS CLE CHRONO"/>
        <s v="GACHE SIMPLE CHRONOS"/>
        <s v="GACHE FERRAGE 9950A9952"/>
        <s v="CACHE BARRETTE MT LG1,5M"/>
        <s v="CREMONE 2POINTS+GACHE"/>
        <s v="CREMONE 5 POINTS+GACHE F"/>
        <s v="*CREM 5 PTS CLE+GACHE F"/>
        <s v="ETANCHEITE CROISEM H+B"/>
        <s v="ETANCH CROIS INT 3 RAILS"/>
        <s v="PATIN DE BLOCAGE G32"/>
        <s v="PIECE ECARTEMENT"/>
        <s v="ETANCHEITE CROIS VS DR"/>
        <s v="ETANCHEITE CROIS VS GA"/>
        <s v="GABARIT PERCAGE CHRONOS"/>
        <s v="GABARIT PER FER9950A9952"/>
        <s v="GABARIT DE PERCAGE GAL"/>
        <s v="CLE MONTAGE CENT.960032N"/>
        <s v="GABARIT EQ 960200-202"/>
        <s v="GABARIT EQ 960202 ANGLE"/>
        <s v="GAB. /6202/04/12"/>
        <s v="OSB 18mm kronoply 250x125"/>
        <s v="OSB 9mm 250x125"/>
        <s v="panneau laine bois steicoflex 200mm 122x0,565"/>
        <s v="IMPACT CONTROL 57  2000x1200x57"/>
        <s v="IMPACT CONTROL 57  2500x1200x57"/>
        <s v="IMPACT CONTROL 57  3000x1200x57"/>
        <s v="IMPACT CONTROL 57  3500x1200x57"/>
        <s v="IMPACT CONTROL 57  4000x1200x57"/>
        <s v="IMPACT CONTROL 57  4500x1200x57"/>
        <s v="IMPACT CONTROL 57  5000x1200x57"/>
        <s v="IMPACT CONTROL 57  6000x1200x57"/>
        <s v="Poutre I Steico 360 60x39"/>
        <s v="AKRATEX 3050X1560X3MM "/>
        <m/>
        <s v="IMPACT CONTROL  2000x1200x57" u="1"/>
        <s v="IMPACT CONTROL  2500x1200x57" u="1"/>
        <s v="IMPACT CONTROL  3000x1200x57" u="1"/>
        <s v="IMPACT CONTROL  3500x1200x57" u="1"/>
        <s v="IMPACT CONTROL  4000x1200x57" u="1"/>
        <s v="IMPACT CONTROL  4500x1200x57" u="1"/>
        <s v="IMPACT CONTROL  5000x1200x57" u="1"/>
        <s v="IMPACT CONTROL  6000x1200x57" u="1"/>
        <s v="IMPACT CONTROL  6000x1200x72" u="1"/>
        <s v="Capot Delta Luberon 7m" u="1"/>
        <s v="IMPACT CONTROL  4000x1200x72" u="1"/>
        <s v="IMPACT CONTROL  4500x1200x72" u="1"/>
        <s v="IMPACT CONTROL  2000x1200x72" u="1"/>
        <s v="IMPACT CONTROL  2500x1200x72" u="1"/>
        <s v="Rouleau Résitrix SK W FULL BOND EP 2,5 / 1 x 10M" u="1"/>
        <s v="EVOLUTOP AIR 5000 x1200 x18" u="1"/>
        <s v="Bavette de faitage Synthia Blanc" u="1"/>
        <s v="EVOLUTOP AIR 4000 x1200 x18" u="1"/>
        <s v="EVOLUTOP AIR 4500 x1200 x18" u="1"/>
        <s v="Bavette de faitage Synthia Luberon" u="1"/>
        <s v="IMPACT CONTROL  5000x1200x72" u="1"/>
        <s v="IMPACT CONTROL  3000x1200x72" u="1"/>
        <s v="IMPACT CONTROL  3500x1200x72" u="1"/>
        <s v="EVOLUTOP AIR 3000 x1200 x18" u="1"/>
        <s v="EVOLUTOP AIR 3500 x1200 x18" u="1"/>
        <s v="SUN ISOL ACOUSTIQUE 7000x1200x67" u="1"/>
        <s v="SUN ISOL ACOUSTIQUE 6000x1200x67" u="1"/>
        <s v="SUN ISOL ACOUSTIQUE 5000x1200x67" u="1"/>
        <s v="SUN ISOL ACOUSTIQUE 4000x1200x67" u="1"/>
        <s v="SUN ISOL ACOUSTIQUE 4500x1200x67" u="1"/>
        <s v="SUN ISOL ACOUSTIQUE 3000x1200x67" u="1"/>
        <s v="SUN ISOL ACOUSTIQUE 3500x1200x67" u="1"/>
        <s v="SUN ISOL ACOUSTIQUE 2500x1200x67" u="1"/>
        <s v="EVOLUTOP AIR 2000 x1200 x18" u="1"/>
        <s v="EVOLUTOP AIR 2500 x1200 x18" u="1"/>
      </sharedItems>
    </cacheField>
    <cacheField name="Fournisseur" numFmtId="0">
      <sharedItems containsBlank="1" count="20">
        <s v="ACDIS"/>
        <s v="AKRAPLAST"/>
        <s v="AMITUBES"/>
        <s v="PREFAL"/>
        <s v="BALITRAND"/>
        <s v="INSTALLUX"/>
        <s v="ARCELOR (BERTON SICARD)"/>
        <s v="DISPANO_x000a_"/>
        <s v="DISTRI BOIS"/>
        <s v="FERBAT"/>
        <s v="JAUFFREY"/>
        <s v="SEPALUMIC"/>
        <s v="TSE"/>
        <s v="WURTH"/>
        <s v="BFA7"/>
        <s v="CIFFREO BONA"/>
        <m/>
        <s v="Berton Sicard ( Arcelor mittal)" u="1"/>
        <s v="Ciffréo Bona" u="1"/>
        <s v="Dispano" u="1"/>
      </sharedItems>
    </cacheField>
    <cacheField name="Fabricant" numFmtId="0">
      <sharedItems containsBlank="1"/>
    </cacheField>
    <cacheField name="Ref fournisseur" numFmtId="0">
      <sharedItems containsBlank="1" containsMixedTypes="1" containsNumber="1" containsInteger="1" minValue="20" maxValue="899800626" count="3407">
        <s v="N820-000300B"/>
        <m/>
        <s v="OAC520O"/>
        <s v="OFJPU20A"/>
        <s v="OFJPU30A"/>
        <s v="OFJPU40A"/>
        <s v="N820-000300A"/>
        <s v="N820-000300E"/>
        <s v="ZO800-130"/>
        <s v="ZO810-370"/>
        <s v="ZBX243015"/>
        <s v="ZBX283015"/>
        <s v="EVO182000X"/>
        <s v="EVO182500X"/>
        <s v="EVO183000X"/>
        <s v="EVO183500X"/>
        <s v="EVO184000X"/>
        <s v="EVO184500X"/>
        <s v="EVO185000X"/>
        <s v="ZI0803"/>
        <s v="W662-07000"/>
        <s v="W650-07000"/>
        <s v="W655-07000"/>
        <s v="W660-07000"/>
        <s v="Impact control 37"/>
        <s v="Impact control 75"/>
        <s v="XI16G2000"/>
        <s v="XI16G2500"/>
        <s v="XI16G3000"/>
        <s v="XI16G3500"/>
        <s v="XI16G4000"/>
        <s v="XI16G4500"/>
        <s v="XI16G6000"/>
        <s v="XI16G7000"/>
        <s v="XI32G2000"/>
        <s v="XI32G2500"/>
        <s v="XI32G3000"/>
        <s v="XI32G3500"/>
        <s v="XI32G4000"/>
        <s v="XI32G4500"/>
        <s v="XI32G6000"/>
        <s v="XI32G7000"/>
        <s v="XO32H3000"/>
        <s v="XO32H3500"/>
        <s v="XO32H4000"/>
        <s v="XO32H4500"/>
        <s v="XO32H6000"/>
        <s v="XO32H7000"/>
        <s v="YA0600E30"/>
        <s v="W016"/>
        <s v="WA08-L7000"/>
        <s v="WA15-B7000"/>
        <s v="WA61-00010"/>
        <s v="WAA20B4500"/>
        <s v="WAA20B7000"/>
        <s v="WAA29B4500"/>
        <s v="WAA29B7000"/>
        <s v="WAA85-X0000"/>
        <s v="WAA86-X0000"/>
        <s v="WAA89-90950"/>
        <s v="WD20-7000"/>
        <s v="WO16"/>
        <s v="WO32"/>
        <s v="X106D3503"/>
        <s v="XHV38-10"/>
        <s v="XHV38-33"/>
        <s v="XHV50-55"/>
        <s v="XHV50-10"/>
        <s v="XHV50-33"/>
        <s v="XHV80-33"/>
        <s v="XI25E3000"/>
        <s v="XI25E3500"/>
        <s v="XI25E4000"/>
        <s v="XI25E6000"/>
        <s v="XI25E7000"/>
        <s v="YA0075D"/>
        <s v="YA0120X70"/>
        <s v="YA0125B80"/>
        <s v="YA0135B"/>
        <s v="YA0135N"/>
        <s v="YA0135M"/>
        <s v="YA0140L70"/>
        <s v="YA0140X70"/>
        <s v="YA0150A"/>
        <s v="YA0151A"/>
        <s v="YA0161A"/>
        <s v="YA0244"/>
        <s v="YA0246"/>
        <s v="YA0248"/>
        <s v="YA0255X70"/>
        <s v="YSV042220"/>
        <s v="YSV102160"/>
        <s v="YX70E3000"/>
        <s v="YX70E3500"/>
        <s v="YX70E4000"/>
        <s v="YX70E4500"/>
        <s v="YX70E5000"/>
        <s v="YX70E6000"/>
        <s v="YY32E2000"/>
        <s v="YY32E2500"/>
        <s v="YY32E3000"/>
        <s v="YY32E3500"/>
        <s v="YY32E4000"/>
        <s v="YY32E4500"/>
        <s v="YY32E5000"/>
        <s v="YY32E6000"/>
        <s v="YY32E7500"/>
        <s v="ZI0219A3"/>
        <s v="ZI0305"/>
        <s v="ZI0310"/>
        <s v="ZI0315"/>
        <s v="ZI0319"/>
        <s v="Z0100-B5050"/>
        <s v="Z0100-B7000"/>
        <s v="ZO300-B5050"/>
        <s v="ZO800-110"/>
        <s v="ZO900-100B"/>
        <s v="COLCC1AQ"/>
        <s v="BATGC4F080S"/>
        <s v="BATRC8M080"/>
        <s v="BATGME080S"/>
        <n v="715"/>
        <s v="BATGTD080S"/>
        <s v="026.882"/>
        <s v="396.441"/>
        <s v="642.402"/>
        <s v="642.403"/>
        <s v="280.207"/>
        <s v="026547"/>
        <s v="323 849"/>
        <s v="519.854"/>
        <s v="322.386"/>
        <s v="322.425"/>
        <s v="TU10050x2"/>
        <s v="026882"/>
        <n v="900"/>
        <n v="904"/>
        <n v="7060"/>
        <n v="7061"/>
        <n v="7062"/>
        <n v="7063"/>
        <n v="7064"/>
        <n v="7066"/>
        <n v="7067"/>
        <n v="7071"/>
        <n v="903"/>
        <n v="905"/>
        <n v="906"/>
        <n v="907"/>
        <n v="908"/>
        <n v="7073"/>
        <n v="7178"/>
        <n v="7179"/>
        <n v="8610"/>
        <n v="7074"/>
        <n v="7815"/>
        <n v="8604"/>
        <s v="P6048"/>
        <n v="532"/>
        <s v="532/3"/>
        <n v="533"/>
        <s v="533/2"/>
        <n v="592"/>
        <n v="5101"/>
        <s v="5420TH"/>
        <n v="5922"/>
        <n v="7660"/>
        <n v="7172"/>
        <n v="9160"/>
        <n v="9161"/>
        <n v="9349"/>
        <n v="410045"/>
        <n v="410047"/>
        <n v="410069"/>
        <n v="423010"/>
        <n v="3236986"/>
        <n v="3540724"/>
        <n v="3385548"/>
        <n v="6661376"/>
        <n v="1175883"/>
        <s v="Etrier238x48"/>
        <s v="I24045"/>
        <s v="DOSB18"/>
        <s v="OSB9"/>
        <s v="FLEX100"/>
        <s v="?"/>
        <s v="999"/>
        <s v="069780"/>
        <s v="527482"/>
        <n v="910035"/>
        <n v="1160"/>
        <n v="1287"/>
        <n v="5052"/>
        <n v="5301"/>
        <n v="5307"/>
        <n v="5308"/>
        <n v="5312"/>
        <n v="5313"/>
        <n v="5512"/>
        <n v="6599"/>
        <n v="7008"/>
        <n v="7025"/>
        <n v="7026"/>
        <n v="7045"/>
        <n v="7053"/>
        <n v="7058"/>
        <n v="7087"/>
        <n v="7088"/>
        <n v="7218"/>
        <n v="7225"/>
        <n v="7226"/>
        <n v="7227"/>
        <n v="7256"/>
        <n v="7603"/>
        <n v="7605"/>
        <n v="7606"/>
        <n v="7613"/>
        <n v="7617"/>
        <n v="7621"/>
        <n v="7624"/>
        <n v="7626"/>
        <n v="7642"/>
        <n v="7646"/>
        <n v="7666"/>
        <n v="7669"/>
        <n v="7670"/>
        <n v="7675"/>
        <n v="7676"/>
        <n v="7685"/>
        <n v="7686"/>
        <n v="7689"/>
        <n v="7721"/>
        <n v="7772"/>
        <n v="7779"/>
        <n v="7784"/>
        <n v="7786"/>
        <n v="7796"/>
        <n v="7798"/>
        <n v="7800"/>
        <n v="7816"/>
        <n v="7836"/>
        <n v="8602"/>
        <n v="9151"/>
        <n v="9158"/>
        <n v="420027"/>
        <n v="720023"/>
        <n v="730003"/>
        <s v="27/20"/>
        <s v="5050L"/>
        <s v="5501TH"/>
        <s v="5503TH"/>
        <s v="7018/4Th"/>
        <s v="7018TH"/>
        <s v="7050/4TH"/>
        <s v="7050TH"/>
        <s v="7051/4TH"/>
        <s v="7051TH"/>
        <s v="7055/4TH"/>
        <s v="7055TH"/>
        <s v="7058/4"/>
        <s v="710003N"/>
        <s v="7119TH"/>
        <s v="7121TH"/>
        <s v="7124TH"/>
        <s v="7125/4TH"/>
        <s v="7125TH"/>
        <s v="7126/4th"/>
        <s v="7126th"/>
        <s v="7130/4TH"/>
        <s v="7130TH"/>
        <s v="7235TH"/>
        <s v="7236TH"/>
        <s v="7251B"/>
        <s v="7303/4TH"/>
        <s v="7303TH"/>
        <s v="7304/4TH"/>
        <s v="7304TH"/>
        <s v="7305/4TH"/>
        <s v="7305TH"/>
        <s v="7306TH"/>
        <s v="7308/4TH"/>
        <s v="7308TH"/>
        <s v="7645TH"/>
        <s v="7652th"/>
        <s v="7760/4TH"/>
        <s v="7760TH"/>
        <s v="7784/4"/>
        <s v="7796/4"/>
        <n v="114"/>
        <s v="L1001002"/>
        <s v="L100202"/>
        <s v="L100502"/>
        <s v="L1010X2"/>
        <s v="L1515X2"/>
        <s v="L2015X2"/>
        <s v="L2020X2"/>
        <s v="L2510X2"/>
        <s v="L2525X2"/>
        <s v="L3015X2"/>
        <s v="L3030X2"/>
        <s v="L3520x2"/>
        <s v="L4020X2"/>
        <s v="L4040X2"/>
        <s v="L4545X2"/>
        <s v="L5020X2"/>
        <s v="L5050X2"/>
        <s v="L602018"/>
        <s v="L6030X2"/>
        <s v="L60X40"/>
        <s v="L6060X6"/>
        <n v="7174"/>
        <n v="720011"/>
        <s v="5504TH"/>
        <s v="PL100X8"/>
        <s v="PL15X3"/>
        <s v="PL20X2"/>
        <s v="PL20X3"/>
        <s v="PL25X3"/>
        <s v="PL30X2"/>
        <s v="PL30X3"/>
        <s v="PL40X2"/>
        <s v="T60x30"/>
        <s v="TU7050x2"/>
        <s v="TU3030x2"/>
        <s v="PL40X3"/>
        <s v="5452th"/>
        <s v="OSB3_18_2500x675"/>
        <s v="OSB3_9_2500x1250"/>
        <n v="328"/>
        <n v="332"/>
        <n v="502"/>
        <s v=" 017.323"/>
        <n v="2647"/>
        <n v="2655"/>
        <n v="2683"/>
        <n v="2685"/>
        <n v="3320"/>
        <n v="3321"/>
        <n v="3325"/>
        <n v="3326"/>
        <n v="3328"/>
        <n v="3331"/>
        <n v="3335"/>
        <n v="3406"/>
        <n v="3422"/>
        <n v="4024"/>
        <n v="5082"/>
        <n v="5088"/>
        <n v="7000"/>
        <n v="7005"/>
        <n v="7007"/>
        <n v="7013"/>
        <n v="7020"/>
        <n v="7030"/>
        <n v="7081"/>
        <n v="7105"/>
        <n v="7237"/>
        <n v="7238"/>
        <n v="7240"/>
        <n v="7241"/>
        <n v="7242"/>
        <n v="7243"/>
        <n v="7244"/>
        <n v="7250"/>
        <n v="7252"/>
        <n v="7255"/>
        <n v="7260"/>
        <n v="7262"/>
        <n v="7271"/>
        <n v="7273"/>
        <n v="7720"/>
        <n v="7726"/>
        <n v="7728"/>
        <n v="7731"/>
        <n v="7760"/>
        <n v="7782"/>
        <s v="2004A"/>
        <s v="2204A"/>
        <s v="7011/b"/>
        <s v="7238/B"/>
        <s v="C60X40"/>
        <n v="70308"/>
        <s v="L20X10"/>
        <s v="L8060X2"/>
        <s v="BATTS080"/>
        <s v="1VMBRETPRIM001"/>
        <s v="1VMBRETROUL001"/>
        <s v="0590 790 111"/>
        <s v="0992 871 100"/>
        <s v="0992 871 200"/>
        <s v="0992 870 200"/>
        <s v="0992 872 200"/>
        <s v="0992 872 300"/>
        <s v="0875 061 54"/>
        <s v="0590 730 112"/>
        <s v="0899 800 470"/>
        <s v="0875820100 "/>
        <s v="0875840100 "/>
        <s v="0629 40"/>
        <s v="0629 60"/>
        <s v="0648 056 526"/>
        <s v="0629 40 "/>
        <s v="0629 60 "/>
        <s v="091775"/>
        <s v="091776"/>
        <s v="0611930532"/>
        <s v="0615815030"/>
        <s v="0892 200 870"/>
        <s v="0614 176 639"/>
        <s v="0891 400 410"/>
        <n v="899800626"/>
        <s v="0892 853 320"/>
        <s v="0892 854 32"/>
        <s v="0892 854 31"/>
        <s v="0892 211"/>
        <s v="020614825"/>
        <s v=" 020614838"/>
        <s v="0234 930 102"/>
        <s v="0234 830 252"/>
        <s v="0234 930 52"/>
        <s v="0234 930 82"/>
        <s v="0123 939 16"/>
        <s v="PL50X2"/>
        <s v="PL50X8"/>
        <s v="PL60X2"/>
        <n v="8290"/>
        <n v="8298"/>
        <n v="26094"/>
        <n v="26098"/>
        <n v="33146"/>
        <n v="5055"/>
        <n v="9152"/>
        <s v="TU100102"/>
        <n v="6601"/>
        <n v="6602"/>
        <n v="6603"/>
        <n v="6604"/>
        <n v="6605"/>
        <n v="6606"/>
        <n v="6607"/>
        <n v="6608"/>
        <n v="6609"/>
        <n v="6610"/>
        <n v="6611"/>
        <n v="7694"/>
        <s v="TU4040x2"/>
        <n v="7701"/>
        <n v="7702"/>
        <s v="PL80x8"/>
        <n v="7114"/>
        <n v="7748"/>
        <s v="L40x20"/>
        <s v="0693103 30"/>
        <s v="70308"/>
        <n v="576"/>
        <s v="576DT"/>
        <n v="591"/>
        <s v="591DT"/>
        <n v="9670"/>
        <n v="440016"/>
        <n v="463025"/>
        <n v="540009"/>
        <n v="8629"/>
        <n v="440001"/>
        <n v="440010"/>
        <n v="440012"/>
        <n v="440013"/>
        <s v="940024N"/>
        <n v="940028"/>
        <n v="940029"/>
        <n v="940031"/>
        <s v="A6046"/>
        <s v="A6059"/>
        <s v="J/124"/>
        <s v="JB/121"/>
        <s v="JG/122"/>
        <s v="J25/806"/>
        <s v="J25/810"/>
        <s v="J5004"/>
        <s v="J6007"/>
        <s v="J6008"/>
        <n v="378"/>
        <n v="382"/>
        <n v="676"/>
        <n v="909"/>
        <n v="5544"/>
        <n v="5545"/>
        <n v="5566"/>
        <n v="5571"/>
        <n v="5573"/>
        <n v="5580"/>
        <s v="7064V"/>
        <n v="7065"/>
        <n v="7069"/>
        <n v="7070"/>
        <n v="7072"/>
        <n v="7095"/>
        <n v="7149"/>
        <n v="7154"/>
        <n v="7810"/>
        <n v="7811"/>
        <n v="7812"/>
        <n v="7813"/>
        <n v="7814"/>
        <n v="8301"/>
        <n v="8304"/>
        <n v="8306"/>
        <n v="8308"/>
        <n v="8309"/>
        <n v="8313"/>
        <n v="8314"/>
        <n v="8360"/>
        <n v="8361"/>
        <n v="8362"/>
        <n v="8363"/>
        <n v="8364"/>
        <n v="8369"/>
        <n v="8370"/>
        <n v="8600"/>
        <n v="8601"/>
        <n v="8603"/>
        <n v="8605"/>
        <n v="8606"/>
        <n v="8620"/>
        <n v="8623"/>
        <n v="8624"/>
        <n v="8627"/>
        <n v="8683"/>
        <n v="8848"/>
        <n v="8849"/>
        <n v="9499"/>
        <n v="9524"/>
        <n v="9525"/>
        <n v="9526"/>
        <n v="9573"/>
        <n v="9576"/>
        <n v="9634"/>
        <n v="9635"/>
        <n v="9671"/>
        <n v="9672"/>
        <n v="9673"/>
        <n v="9676"/>
        <n v="9677"/>
        <s v="9678N"/>
        <n v="9679"/>
        <n v="9684"/>
        <n v="9685"/>
        <n v="40080"/>
        <n v="440000"/>
        <n v="440003"/>
        <n v="440004"/>
        <n v="440005"/>
        <n v="440009"/>
        <n v="440017"/>
        <n v="440029"/>
        <n v="440033"/>
        <n v="441015"/>
        <n v="443001"/>
        <n v="470006"/>
        <n v="470007"/>
        <n v="540000"/>
        <n v="540005"/>
        <n v="540007"/>
        <n v="540010"/>
        <n v="740000"/>
        <n v="940020"/>
        <n v="940021"/>
        <n v="940025"/>
        <s v="940025/2"/>
        <n v="940026"/>
        <n v="940200"/>
        <n v="940201"/>
        <n v="940202"/>
        <n v="940203"/>
        <n v="940205"/>
        <n v="960203"/>
        <s v="J/128"/>
        <n v="2135876"/>
        <n v="950073"/>
        <n v="950062"/>
        <n v="7775"/>
        <n v="528"/>
        <n v="656"/>
        <n v="660"/>
        <n v="662"/>
        <n v="363"/>
        <n v="450097"/>
        <n v="550043"/>
        <n v="550046"/>
        <n v="550047"/>
        <n v="661"/>
        <n v="593"/>
        <n v="6590"/>
        <n v="9808"/>
        <n v="9920"/>
        <n v="9922"/>
        <n v="9924"/>
        <n v="160004"/>
        <n v="950010"/>
        <n v="950011"/>
        <n v="950012"/>
        <n v="560024"/>
        <n v="460025"/>
        <n v="463035"/>
        <n v="560004"/>
        <s v="A5041"/>
        <s v="A5067"/>
        <s v="A5092"/>
        <s v="A5093"/>
        <s v="A6034"/>
        <s v="A6070"/>
        <s v="A6071"/>
        <s v="A6078"/>
        <s v="A6079"/>
        <n v="350"/>
        <n v="352"/>
        <n v="353"/>
        <n v="366"/>
        <n v="367"/>
        <n v="503"/>
        <n v="569"/>
        <n v="590"/>
        <n v="657"/>
        <n v="5300"/>
        <n v="5702"/>
        <n v="5703"/>
        <n v="5818"/>
        <n v="5819"/>
        <n v="6687"/>
        <n v="6691"/>
        <n v="6692"/>
        <n v="6693"/>
        <n v="6694"/>
        <n v="6695"/>
        <n v="6696"/>
        <n v="6697"/>
        <n v="6698"/>
        <n v="6699"/>
        <n v="7075"/>
        <n v="7140"/>
        <n v="7142"/>
        <n v="7143"/>
        <n v="7704"/>
        <n v="7707"/>
        <n v="7708"/>
        <n v="7709"/>
        <n v="7715"/>
        <n v="7722"/>
        <n v="7793"/>
        <n v="7794"/>
        <n v="8951"/>
        <n v="9214"/>
        <s v="9958N"/>
        <s v="59165K1"/>
        <n v="160020"/>
        <n v="450100"/>
        <n v="450101"/>
        <n v="450106"/>
        <n v="450107"/>
        <n v="450108"/>
        <n v="450110"/>
        <n v="450111"/>
        <n v="450130"/>
        <n v="450131"/>
        <n v="450132"/>
        <n v="460024"/>
        <n v="550080"/>
        <n v="560020"/>
        <n v="560035"/>
        <n v="664000"/>
        <n v="664001"/>
        <n v="664002"/>
        <n v="664003"/>
        <n v="664011"/>
        <n v="664013"/>
        <n v="664014"/>
        <n v="664016"/>
        <n v="664017"/>
        <n v="664018"/>
        <n v="664021"/>
        <n v="664035"/>
        <n v="760033"/>
        <n v="950201"/>
        <n v="960018"/>
        <n v="960230"/>
        <s v="970001K4"/>
        <n v="5827"/>
        <n v="9549"/>
        <s v="58108-50"/>
        <n v="440020"/>
        <n v="950035"/>
        <n v="507"/>
        <n v="513"/>
        <n v="535"/>
        <n v="536"/>
        <n v="546"/>
        <n v="547"/>
        <n v="555"/>
        <n v="325"/>
        <n v="960021"/>
        <n v="960216"/>
        <n v="960227"/>
        <n v="339"/>
        <n v="460090"/>
        <n v="960002"/>
        <n v="960004"/>
        <n v="960012"/>
        <n v="960013"/>
        <n v="960014"/>
        <n v="960020"/>
        <n v="960026"/>
        <n v="960028"/>
        <s v="A6045"/>
        <n v="6679"/>
        <n v="9503"/>
        <s v="A6065"/>
        <s v="A6066"/>
        <n v="837"/>
        <n v="5554"/>
        <n v="5623"/>
        <n v="9500"/>
        <n v="9501"/>
        <n v="9502"/>
        <n v="9511"/>
        <n v="9512"/>
        <n v="460023"/>
        <n v="550051"/>
        <n v="560009"/>
        <n v="560025"/>
        <n v="560031"/>
        <n v="960036"/>
        <s v="A5050"/>
        <s v="A5051"/>
        <s v="A5052"/>
        <s v="A6043"/>
        <n v="1501"/>
        <n v="1502"/>
        <s v="1502/25"/>
        <n v="1504"/>
        <s v="1504/25"/>
        <n v="5349"/>
        <s v="5705/16"/>
        <n v="5709"/>
        <n v="7158"/>
        <n v="9518"/>
        <n v="9521"/>
        <s v="9521/25"/>
        <n v="9522"/>
        <s v="9522/25"/>
        <n v="9553"/>
        <n v="960040"/>
        <s v="J5003"/>
        <n v="960212"/>
        <n v="960221"/>
        <n v="50"/>
        <n v="614"/>
        <n v="8392"/>
        <n v="8676"/>
        <n v="8677"/>
        <n v="9772"/>
        <n v="40107"/>
        <n v="40128"/>
        <n v="40140"/>
        <n v="40141"/>
        <n v="40142"/>
        <n v="472000"/>
        <n v="472001"/>
        <n v="472002"/>
        <n v="664033"/>
        <n v="760002"/>
        <n v="760037"/>
        <n v="970007"/>
        <n v="7214"/>
        <n v="40090"/>
        <n v="40091"/>
        <n v="460051"/>
        <n v="460053"/>
        <n v="463098"/>
        <n v="6686"/>
        <n v="6688"/>
        <n v="6689"/>
        <n v="664006"/>
        <s v="CL140"/>
        <n v="600"/>
        <s v="A50071"/>
        <s v="A50072"/>
        <s v="A50073"/>
        <s v="A50081"/>
        <s v="A50083"/>
        <s v="A50091"/>
        <s v="A50093"/>
        <s v="A50108"/>
        <s v="A50110"/>
        <s v="A6037"/>
        <s v="A6042"/>
        <s v="F5003"/>
        <n v="351"/>
        <n v="515"/>
        <n v="617"/>
        <n v="1199"/>
        <n v="1201"/>
        <n v="1202"/>
        <n v="1218"/>
        <n v="1285"/>
        <n v="1286"/>
        <n v="1288"/>
        <n v="1290"/>
        <n v="1291"/>
        <n v="1293"/>
        <n v="5203"/>
        <n v="5204"/>
        <n v="5206"/>
        <n v="5211"/>
        <n v="5225"/>
        <n v="5226"/>
        <n v="5228"/>
        <n v="5230"/>
        <n v="5231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2"/>
        <n v="5286"/>
        <n v="5287"/>
        <n v="5288"/>
        <n v="5289"/>
        <n v="5306"/>
        <n v="5309"/>
        <n v="5314"/>
        <n v="5315"/>
        <n v="5317"/>
        <n v="5318"/>
        <n v="5319"/>
        <n v="5331"/>
        <n v="5338"/>
        <n v="7111"/>
        <n v="7112"/>
        <n v="7113"/>
        <n v="7768"/>
        <n v="8673"/>
        <n v="8850"/>
        <n v="8902"/>
        <n v="8903"/>
        <n v="8924"/>
        <n v="8926"/>
        <n v="8936"/>
        <n v="8937"/>
        <n v="8959"/>
        <n v="9400"/>
        <n v="9401"/>
        <n v="9402"/>
        <n v="9403"/>
        <n v="9409"/>
        <n v="9411"/>
        <n v="9412"/>
        <n v="55063"/>
        <n v="55079"/>
        <n v="55080"/>
        <n v="460000"/>
        <n v="460003"/>
        <n v="460004"/>
        <n v="460005"/>
        <n v="460006"/>
        <n v="460007"/>
        <n v="460013"/>
        <n v="460014"/>
        <n v="460016"/>
        <n v="460017"/>
        <n v="460018"/>
        <n v="460030"/>
        <n v="460033"/>
        <n v="460034"/>
        <n v="460056"/>
        <n v="460057"/>
        <n v="460058"/>
        <n v="460064"/>
        <n v="460065"/>
        <n v="461008"/>
        <n v="463015"/>
        <n v="463016"/>
        <n v="560000"/>
        <n v="560023"/>
        <n v="560028"/>
        <n v="570010"/>
        <n v="620007"/>
        <n v="760029"/>
        <n v="760031"/>
        <n v="760043"/>
        <n v="960200"/>
        <n v="960201"/>
        <n v="960202"/>
        <n v="7734"/>
        <n v="50186"/>
        <n v="550073"/>
        <s v="7190/4TH"/>
        <n v="7639"/>
        <n v="2144879"/>
        <s v="7053/4"/>
        <s v="L100X30"/>
        <s v="L100X50"/>
        <s v="L60X30"/>
        <s v="L6510x2"/>
        <s v="T50X30"/>
        <s v="T50X50"/>
        <s v="L5030X2"/>
        <s v="PL80x2"/>
        <s v="5412th"/>
        <s v="L100302"/>
        <s v="L3010X2"/>
        <s v="L8020X2"/>
        <s v="L8040X2"/>
        <s v="L6040X2"/>
        <s v="7120TH"/>
        <n v="410078"/>
        <s v="TU8484x2"/>
        <s v="TU5050x2"/>
        <s v="5455TH"/>
        <s v="5454TH"/>
        <n v="620016"/>
        <n v="620017"/>
        <s v="7231TH"/>
        <n v="710004"/>
        <n v="720024"/>
        <n v="730002"/>
        <n v="710012"/>
        <s v="TU100502"/>
        <s v="P5003"/>
        <s v="P5004"/>
        <s v="P5005"/>
        <s v="P5006T"/>
        <s v="P5007T"/>
        <s v="P5008T"/>
        <s v="P5009T"/>
        <s v="P5010T"/>
        <s v="P5011T"/>
        <s v="P5012T"/>
        <s v="P5013T"/>
        <s v="P5014T"/>
        <s v="P5015T"/>
        <s v="P5016T"/>
        <s v="P5017T"/>
        <s v="P5018T"/>
        <s v="P5019T"/>
        <s v="P5020T"/>
        <s v="P5021T"/>
        <s v="P5022"/>
        <s v="P5023T"/>
        <s v="P5024T"/>
        <s v="P5025"/>
        <s v="P5026"/>
        <s v="P5027"/>
        <s v="P5028"/>
        <s v="P5029"/>
        <s v="P5030"/>
        <s v="P5031"/>
        <s v="P5032"/>
        <s v="P5033"/>
        <s v="P5034"/>
        <s v="P5035"/>
        <s v="P5036"/>
        <s v="P5038T"/>
        <s v="P5039T"/>
        <s v="P5040"/>
        <s v="P5041"/>
        <s v="P5043"/>
        <s v="P5044"/>
        <s v="P5049T"/>
        <s v="P5053T"/>
        <s v="P5054T"/>
        <s v="P5055"/>
        <s v="P5056"/>
        <s v="P5058"/>
        <s v="P5061T"/>
        <s v="P5064"/>
        <s v="P5065"/>
        <s v="P5066T"/>
        <s v="P5066T/1"/>
        <s v="P5067"/>
        <s v="P5068"/>
        <s v="P5068/1"/>
        <s v="P5071T"/>
        <s v="P5072"/>
        <s v="P5073T"/>
        <s v="P5074T"/>
        <s v="P5075T"/>
        <s v="P5076"/>
        <s v="P5077"/>
        <s v="P6002"/>
        <s v="P6039"/>
        <s v="P6040"/>
        <s v="P6041"/>
        <s v="P6046"/>
        <s v="P6051"/>
        <s v="P6052"/>
        <s v="P6053"/>
        <n v="672"/>
        <s v="P6056"/>
        <s v="P6057"/>
        <s v="P6058"/>
        <s v="P6060"/>
        <s v="P6061"/>
        <s v="P6062"/>
        <s v="P6063"/>
        <s v="TU125125"/>
        <s v="TU2010X2"/>
        <s v="TU2020X2"/>
        <s v="TU2525X2"/>
        <s v="TU3010X2"/>
        <s v="TU40X2"/>
        <s v="TU4020X2"/>
        <s v="TU4545/2"/>
        <s v="TU454515"/>
        <s v="TU50X2"/>
        <s v="TU503017"/>
        <s v="TU60X2/3"/>
        <s v="TU6020X2"/>
        <s v="TU7070X2"/>
        <s v="TU80X2"/>
        <s v="T4040X3"/>
        <s v="U109X2"/>
        <s v="U15X29"/>
        <s v="U15X32"/>
        <s v="U2012X2"/>
        <s v="U2015X2"/>
        <s v="U2020X2"/>
        <s v="U2045X2"/>
        <s v="U2525X2"/>
        <s v="U2540X2"/>
        <s v="U3020X2"/>
        <s v="11/140"/>
        <s v="20L"/>
        <s v="21L"/>
        <s v="23/20L"/>
        <s v="23/25L"/>
        <s v="26L"/>
        <s v="27/20L"/>
        <n v="90"/>
        <n v="102"/>
        <n v="103"/>
        <n v="104"/>
        <n v="107"/>
        <n v="108"/>
        <n v="112"/>
        <n v="140"/>
        <s v="140/R"/>
        <n v="141"/>
        <n v="142"/>
        <s v="143/15"/>
        <s v="143/151"/>
        <s v="143/80"/>
        <s v="143/801"/>
        <n v="146"/>
        <n v="148"/>
        <n v="149"/>
        <n v="150"/>
        <s v="150L"/>
        <n v="151"/>
        <n v="152"/>
        <s v="152L"/>
        <n v="153"/>
        <s v="153L"/>
        <n v="154"/>
        <n v="157"/>
        <n v="164"/>
        <n v="165"/>
        <n v="167"/>
        <n v="168"/>
        <n v="169"/>
        <n v="173"/>
        <n v="178"/>
        <n v="179"/>
        <n v="181"/>
        <n v="182"/>
        <n v="183"/>
        <n v="184"/>
        <n v="200"/>
        <n v="201"/>
        <n v="218"/>
        <n v="219"/>
        <n v="220"/>
        <n v="223"/>
        <n v="226"/>
        <n v="300"/>
        <n v="301"/>
        <n v="302"/>
        <n v="305"/>
        <n v="306"/>
        <n v="307"/>
        <n v="308"/>
        <n v="309"/>
        <n v="310"/>
        <n v="311"/>
        <n v="312"/>
        <n v="321"/>
        <n v="322"/>
        <s v="323D"/>
        <s v="323G"/>
        <n v="324"/>
        <n v="326"/>
        <n v="329"/>
        <n v="330"/>
        <n v="334"/>
        <n v="336"/>
        <n v="337"/>
        <n v="338"/>
        <n v="344"/>
        <n v="347"/>
        <n v="349"/>
        <n v="375"/>
        <n v="377"/>
        <n v="399"/>
        <n v="500"/>
        <s v="504N"/>
        <n v="505"/>
        <n v="506"/>
        <n v="508"/>
        <s v="508/2"/>
        <n v="509"/>
        <s v="509/2"/>
        <n v="519"/>
        <n v="523"/>
        <s v="523/4"/>
        <n v="526"/>
        <n v="529"/>
        <n v="538"/>
        <s v="541I"/>
        <s v="541I/4"/>
        <n v="542"/>
        <s v="542/4"/>
        <n v="557"/>
        <n v="566"/>
        <n v="578"/>
        <n v="580"/>
        <n v="588"/>
        <n v="595"/>
        <n v="597"/>
        <s v="597-C3-U"/>
        <n v="602"/>
        <n v="607"/>
        <n v="608"/>
        <n v="610"/>
        <n v="611"/>
        <n v="612"/>
        <n v="613"/>
        <n v="615"/>
        <s v="615/C1"/>
        <s v="615/C2"/>
        <s v="615/C3"/>
        <s v="615/C4"/>
        <n v="620"/>
        <s v="620/5"/>
        <n v="621"/>
        <s v="621/C1"/>
        <s v="621/C2"/>
        <s v="621/C3"/>
        <s v="621/C4"/>
        <s v="621/3"/>
        <n v="622"/>
        <s v="622/3"/>
        <s v="624/5"/>
        <n v="625"/>
        <n v="626"/>
        <n v="627"/>
        <s v="627/3"/>
        <n v="628"/>
        <s v="628/3"/>
        <n v="629"/>
        <s v="629/P3"/>
        <n v="630"/>
        <n v="632"/>
        <s v="632/3"/>
        <n v="633"/>
        <n v="635"/>
        <s v="635/5"/>
        <n v="638"/>
        <n v="653"/>
        <n v="654"/>
        <n v="655"/>
        <n v="663"/>
        <n v="665"/>
        <n v="666"/>
        <n v="667"/>
        <n v="668"/>
        <n v="669"/>
        <n v="678"/>
        <n v="679"/>
        <n v="680"/>
        <n v="683"/>
        <n v="688"/>
        <n v="1011"/>
        <n v="1050"/>
        <n v="1103"/>
        <s v="1103/1"/>
        <n v="5022"/>
        <n v="5027"/>
        <n v="5040"/>
        <n v="5041"/>
        <n v="5042"/>
        <n v="5048"/>
        <n v="5049"/>
        <n v="5050"/>
        <n v="5051"/>
        <s v="5051L"/>
        <n v="5053"/>
        <n v="5054"/>
        <n v="5057"/>
        <n v="5058"/>
        <n v="5138"/>
        <n v="5144"/>
        <n v="5145"/>
        <n v="5146"/>
        <n v="5147"/>
        <n v="5154"/>
        <n v="5155"/>
        <n v="5156"/>
        <s v="5167TH"/>
        <s v="5169TH"/>
        <s v="5170TH"/>
        <n v="5190"/>
        <n v="5191"/>
        <n v="5192"/>
        <n v="5193"/>
        <n v="5194"/>
        <n v="5195"/>
        <s v="5401TH"/>
        <s v="5402TH"/>
        <s v="5403TH"/>
        <s v="5404TH"/>
        <s v="5405TH"/>
        <s v="5406TH"/>
        <s v="5407TH"/>
        <s v="5408TH"/>
        <s v="5409TH"/>
        <s v="5410TH"/>
        <s v="5411TH"/>
        <s v="5415TH"/>
        <s v="5416TH"/>
        <s v="5417TH"/>
        <s v="5418TH"/>
        <s v="5419TH"/>
        <s v="5421TH"/>
        <s v="5422TH"/>
        <s v="5423TH"/>
        <s v="5424TH"/>
        <s v="5427TH"/>
        <n v="5428"/>
        <s v="5429TH"/>
        <s v="5432TH"/>
        <s v="5433TH"/>
        <s v="5434TH"/>
        <s v="5435TH"/>
        <s v="5436TH"/>
        <s v="5453TH"/>
        <s v="5465TH"/>
        <s v="5499TH"/>
        <s v="5502TH"/>
        <s v="5505TH"/>
        <n v="5510"/>
        <n v="5511"/>
        <n v="5514"/>
        <n v="5515"/>
        <n v="5517"/>
        <n v="5518"/>
        <s v="5618TH"/>
        <s v="5622TH"/>
        <n v="5866"/>
        <s v="5866N"/>
        <n v="5900"/>
        <n v="5901"/>
        <n v="5903"/>
        <n v="5905"/>
        <n v="5906"/>
        <n v="5910"/>
        <n v="5911"/>
        <n v="5912"/>
        <n v="5913"/>
        <n v="5920"/>
        <n v="5921"/>
        <n v="5923"/>
        <n v="5924"/>
        <n v="5930"/>
        <n v="5931"/>
        <n v="5935"/>
        <n v="5936"/>
        <n v="5939"/>
        <s v="5939/1"/>
        <n v="5941"/>
        <n v="5942"/>
        <n v="5943"/>
        <n v="5971"/>
        <n v="5972"/>
        <n v="5978"/>
        <n v="5979"/>
        <n v="5980"/>
        <n v="5981"/>
        <n v="5982"/>
        <n v="6596"/>
        <s v="6598/4"/>
        <n v="6621"/>
        <n v="6622"/>
        <n v="6623"/>
        <n v="6624"/>
        <s v="6625/4"/>
        <s v="6626/4"/>
        <n v="6631"/>
        <n v="6635"/>
        <n v="6636"/>
        <n v="6640"/>
        <n v="6641"/>
        <n v="6642"/>
        <n v="6643"/>
        <n v="6644"/>
        <n v="6645"/>
        <s v="6647/1"/>
        <n v="6648"/>
        <n v="6649"/>
        <n v="6650"/>
        <n v="6801"/>
        <n v="6804"/>
        <n v="6959"/>
        <n v="6973"/>
        <n v="6975"/>
        <n v="6976"/>
        <n v="6982"/>
        <n v="7014"/>
        <s v="7016/4TH"/>
        <s v="7016TH"/>
        <s v="7017/4TH"/>
        <s v="7017TH"/>
        <n v="7027"/>
        <n v="7028"/>
        <n v="7038"/>
        <n v="7039"/>
        <n v="7042"/>
        <n v="7044"/>
        <n v="7046"/>
        <n v="7047"/>
        <n v="7049"/>
        <s v="7054TH"/>
        <s v="7056TH"/>
        <n v="7108"/>
        <s v="7127/4TH"/>
        <s v="7127TH"/>
        <s v="7130/3TH"/>
        <n v="7133"/>
        <n v="7134"/>
        <n v="7135"/>
        <s v="7150TH"/>
        <n v="7151"/>
        <s v="7152/4TH"/>
        <s v="7152TH"/>
        <n v="7153"/>
        <n v="7208"/>
        <n v="7210"/>
        <n v="7211"/>
        <s v="7211/4"/>
        <n v="7212"/>
        <n v="7215"/>
        <n v="7216"/>
        <n v="7217"/>
        <n v="7219"/>
        <s v="7300/4TH"/>
        <s v="7300TH-1"/>
        <s v="7301/4TH"/>
        <s v="7301TH"/>
        <n v="7302"/>
        <n v="7307"/>
        <s v="7323TH"/>
        <s v="7324/4TH"/>
        <s v="7324TH"/>
        <s v="7325TH"/>
        <s v="7330TH"/>
        <s v="7600/4"/>
        <s v="7600/7"/>
        <s v="7602/4A"/>
        <n v="691"/>
        <s v="7607/4TH"/>
        <s v="7607TH"/>
        <n v="7612"/>
        <n v="7616"/>
        <n v="7618"/>
        <n v="7619"/>
        <n v="7622"/>
        <n v="7085"/>
        <s v="7624/4"/>
        <n v="7625"/>
        <s v="7626/4"/>
        <n v="7627"/>
        <n v="7628"/>
        <s v="7628/4"/>
        <n v="7629"/>
        <n v="7633"/>
        <n v="7634"/>
        <s v="7635TH"/>
        <n v="7636"/>
        <s v="7637TH"/>
        <n v="7644"/>
        <s v="7646/4"/>
        <n v="7649"/>
        <n v="7086"/>
        <n v="7653"/>
        <s v="7653/4"/>
        <s v="7655/4"/>
        <n v="7657"/>
        <s v="7658THP"/>
        <n v="7659"/>
        <n v="7661"/>
        <s v="7661/4"/>
        <n v="7662"/>
        <s v="7662/4"/>
        <n v="7663"/>
        <s v="7664/4"/>
        <n v="7665"/>
        <s v="7665/4"/>
        <s v="7668TH"/>
        <n v="7673"/>
        <n v="7674"/>
        <n v="7679"/>
        <s v="7680TH"/>
        <s v="7681TH"/>
        <s v="7682TH"/>
        <s v="7683TH"/>
        <s v="7684TH"/>
        <n v="7687"/>
        <n v="7690"/>
        <s v="7691TH"/>
        <n v="7766"/>
        <n v="7785"/>
        <s v="7785/4"/>
        <n v="7795"/>
        <s v="7816/4"/>
        <s v="7816/4M"/>
        <n v="7817"/>
        <n v="7818"/>
        <n v="7820"/>
        <n v="7824"/>
        <n v="7828"/>
        <n v="7835"/>
        <s v="7836/4"/>
        <n v="8101"/>
        <n v="8102"/>
        <n v="8103"/>
        <n v="8104"/>
        <s v="8104P"/>
        <n v="8105"/>
        <n v="8106"/>
        <n v="8108"/>
        <n v="8110"/>
        <n v="8179"/>
        <n v="8181"/>
        <n v="8183"/>
        <n v="8187"/>
        <n v="8198"/>
        <n v="8199"/>
        <n v="8200"/>
        <n v="8201"/>
        <n v="8205"/>
        <n v="8213"/>
        <n v="8289"/>
        <s v="8290P"/>
        <n v="8291"/>
        <n v="8292"/>
        <n v="8293"/>
        <n v="8294"/>
        <n v="8299"/>
        <n v="8390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8"/>
        <n v="8519"/>
        <n v="8520"/>
        <n v="8521"/>
        <n v="8522"/>
        <n v="8523"/>
        <n v="8524"/>
        <n v="8525"/>
        <n v="8535"/>
        <n v="8536"/>
        <n v="8537"/>
        <n v="8541"/>
        <n v="8542"/>
        <n v="8556"/>
        <n v="8557"/>
        <s v="8565P"/>
        <n v="8568"/>
        <n v="8571"/>
        <n v="8573"/>
        <n v="8574"/>
        <n v="8670"/>
        <n v="8671"/>
        <n v="8803"/>
        <n v="8810"/>
        <n v="8811"/>
        <n v="8813"/>
        <n v="8814"/>
        <n v="8815"/>
        <n v="8822"/>
        <n v="8823"/>
        <n v="8830"/>
        <n v="8842"/>
        <s v="8843TH"/>
        <n v="8844"/>
        <n v="8853"/>
        <n v="8873"/>
        <n v="9002"/>
        <n v="9130"/>
        <n v="9131"/>
        <n v="9132"/>
        <n v="9133"/>
        <n v="9142"/>
        <n v="9143"/>
        <n v="9145"/>
        <n v="9146"/>
        <n v="9147"/>
        <n v="9148"/>
        <n v="9154"/>
        <n v="9155"/>
        <n v="9156"/>
        <n v="9157"/>
        <n v="9162"/>
        <n v="9163"/>
        <n v="9174"/>
        <n v="9190"/>
        <s v="9190/4"/>
        <n v="9191"/>
        <s v="9191/4"/>
        <n v="9192"/>
        <s v="9192/4"/>
        <n v="9194"/>
        <s v="9194/4"/>
        <n v="9195"/>
        <n v="9196"/>
        <s v="9290/4TH"/>
        <s v="9290TH"/>
        <s v="9291/4TH"/>
        <s v="9291TH"/>
        <s v="9292/4TH"/>
        <s v="9292TH"/>
        <s v="9294/4TH"/>
        <s v="9294TH"/>
        <s v="9296TH"/>
        <n v="9303"/>
        <n v="9304"/>
        <n v="9305"/>
        <n v="9309"/>
        <n v="9317"/>
        <n v="9319"/>
        <n v="9323"/>
        <n v="9333"/>
        <n v="9334"/>
        <n v="9335"/>
        <n v="9336"/>
        <n v="9337"/>
        <n v="9338"/>
        <n v="9339"/>
        <n v="9343"/>
        <n v="9348"/>
        <n v="9354"/>
        <s v="9356TH"/>
        <s v="9357TH"/>
        <s v="9359TH"/>
        <s v="9363TH"/>
        <s v="9364TH"/>
        <s v="9365TH"/>
        <s v="9366TH"/>
        <s v="9367TH"/>
        <s v="9368TH"/>
        <s v="9371TH"/>
        <s v="9373TH"/>
        <s v="9374TH"/>
        <s v="9375TH"/>
        <s v="9376TH"/>
        <s v="9377TH"/>
        <n v="9390"/>
        <n v="9391"/>
        <n v="9392"/>
        <n v="9393"/>
        <n v="9394"/>
        <n v="9396"/>
        <n v="9397"/>
        <n v="9934"/>
        <n v="9935"/>
        <n v="9936"/>
        <n v="9937"/>
        <n v="121001"/>
        <n v="121007"/>
        <n v="121008"/>
        <n v="121009"/>
        <n v="121014"/>
        <n v="121018"/>
        <n v="121027"/>
        <n v="410000"/>
        <n v="410001"/>
        <n v="410002"/>
        <n v="410003"/>
        <n v="410004"/>
        <n v="410005"/>
        <n v="410006"/>
        <n v="410007"/>
        <n v="410009"/>
        <n v="410010"/>
        <n v="410011"/>
        <n v="410015"/>
        <n v="410016"/>
        <n v="410030"/>
        <n v="410031"/>
        <s v="410031/1"/>
        <n v="410032"/>
        <n v="410033"/>
        <n v="410034"/>
        <n v="410036"/>
        <n v="410037"/>
        <n v="410040"/>
        <n v="410041"/>
        <n v="410042"/>
        <n v="410043"/>
        <n v="410044"/>
        <s v="410044N"/>
        <n v="410046"/>
        <n v="410049"/>
        <n v="410050"/>
        <n v="410051"/>
        <n v="410054"/>
        <n v="410060"/>
        <n v="410061"/>
        <n v="410062"/>
        <n v="410063"/>
        <n v="410065"/>
        <n v="410066"/>
        <n v="410067"/>
        <n v="410068"/>
        <n v="410070"/>
        <n v="410072"/>
        <n v="410073"/>
        <n v="410074"/>
        <n v="410076"/>
        <n v="410080"/>
        <n v="410081"/>
        <n v="413000"/>
        <n v="413001"/>
        <n v="413002"/>
        <n v="413003"/>
        <n v="413004"/>
        <n v="413009"/>
        <n v="413016"/>
        <n v="413030"/>
        <n v="413031"/>
        <n v="413032"/>
        <n v="413033"/>
        <n v="413035"/>
        <n v="413036"/>
        <n v="413037"/>
        <n v="413038"/>
        <n v="413039"/>
        <n v="413051"/>
        <n v="413053"/>
        <n v="413057"/>
        <n v="413058"/>
        <n v="413059"/>
        <n v="413060"/>
        <n v="413061"/>
        <n v="413065"/>
        <n v="413066"/>
        <n v="413070"/>
        <n v="413071"/>
        <n v="413072"/>
        <n v="413073"/>
        <n v="413074"/>
        <n v="413075"/>
        <n v="413076"/>
        <n v="413078"/>
        <n v="413079"/>
        <n v="413080"/>
        <n v="413083"/>
        <n v="413085"/>
        <n v="413090"/>
        <n v="413091"/>
        <n v="420000"/>
        <n v="420001"/>
        <n v="420002"/>
        <n v="420003"/>
        <n v="420004"/>
        <n v="420005"/>
        <n v="420006"/>
        <n v="420011"/>
        <n v="420012"/>
        <n v="420013"/>
        <n v="420014"/>
        <n v="420018"/>
        <n v="420019"/>
        <n v="420021"/>
        <n v="420023"/>
        <n v="420024"/>
        <n v="420025"/>
        <n v="420026"/>
        <n v="420028"/>
        <n v="420030"/>
        <n v="420031"/>
        <n v="420032"/>
        <n v="420033"/>
        <n v="420034"/>
        <n v="420035"/>
        <n v="420036"/>
        <n v="420037"/>
        <n v="420038"/>
        <n v="420039"/>
        <n v="420040"/>
        <n v="420041"/>
        <n v="420042"/>
        <n v="420049"/>
        <n v="420050"/>
        <n v="420051"/>
        <n v="420052"/>
        <n v="420053"/>
        <n v="420054"/>
        <n v="420055"/>
        <n v="420056"/>
        <n v="420057"/>
        <n v="420058"/>
        <n v="420059"/>
        <n v="420062"/>
        <n v="420063"/>
        <n v="420064"/>
        <n v="420066"/>
        <n v="420067"/>
        <n v="420068"/>
        <n v="420070"/>
        <n v="420072"/>
        <n v="420160"/>
        <n v="420162"/>
        <n v="420163"/>
        <n v="420164"/>
        <n v="420166"/>
        <n v="420167"/>
        <n v="423003"/>
        <n v="423004"/>
        <n v="423005"/>
        <n v="423006"/>
        <n v="423009"/>
        <n v="423031"/>
        <n v="423032"/>
        <n v="423033"/>
        <n v="423034"/>
        <n v="423036"/>
        <n v="423037"/>
        <n v="423040"/>
        <n v="423041"/>
        <n v="423042"/>
        <n v="423043"/>
        <n v="423044"/>
        <n v="450074"/>
        <n v="450098"/>
        <n v="510000"/>
        <n v="510001"/>
        <n v="510002"/>
        <n v="510003"/>
        <n v="510004"/>
        <n v="510005"/>
        <n v="510006"/>
        <n v="510007"/>
        <n v="510008"/>
        <s v="510008/1"/>
        <n v="510010"/>
        <n v="510012"/>
        <n v="510013"/>
        <n v="510014"/>
        <n v="510015"/>
        <n v="510020"/>
        <n v="510021"/>
        <n v="510023"/>
        <n v="510026"/>
        <n v="510027"/>
        <n v="510028"/>
        <n v="513004"/>
        <n v="513007"/>
        <n v="520002"/>
        <n v="520003"/>
        <n v="520004"/>
        <n v="520005"/>
        <n v="520006"/>
        <n v="520008"/>
        <n v="520010"/>
        <n v="520012"/>
        <n v="520014"/>
        <n v="620003"/>
        <n v="620004"/>
        <n v="620008"/>
        <n v="710001"/>
        <n v="710002"/>
        <n v="720001"/>
        <n v="720002"/>
        <n v="720003"/>
        <n v="720004"/>
        <n v="720010"/>
        <n v="720012"/>
        <n v="720013"/>
        <n v="720014"/>
        <n v="720020"/>
        <n v="720021"/>
        <n v="720050"/>
        <s v="720050/5"/>
        <n v="720051"/>
        <s v="720051/5"/>
        <n v="720053"/>
        <s v="720053/5"/>
        <n v="720054"/>
        <s v="720054/5"/>
        <n v="720055"/>
        <s v="720055/5"/>
        <s v="720056N"/>
        <s v="720056N3"/>
        <n v="720057"/>
        <s v="720057/5"/>
        <n v="720066"/>
        <s v="720066/5"/>
        <n v="760021"/>
        <n v="910000"/>
        <n v="910001"/>
        <n v="910002"/>
        <n v="910003"/>
        <n v="910004"/>
        <n v="910005"/>
        <n v="910006"/>
        <n v="910007"/>
        <n v="910008"/>
        <n v="910010"/>
        <s v="910010/4"/>
        <n v="910011"/>
        <s v="910011/4"/>
        <n v="910012"/>
        <s v="910012/4"/>
        <n v="910013"/>
        <s v="910013/4"/>
        <n v="910014"/>
        <s v="910014/4"/>
        <s v="910016B"/>
        <n v="910020"/>
        <s v="910020/4"/>
        <n v="910021"/>
        <s v="910021/4"/>
        <n v="910022"/>
        <s v="910022/4"/>
        <n v="910023"/>
        <s v="910023/4"/>
        <n v="910030"/>
        <n v="910031"/>
        <n v="910041"/>
        <n v="910050"/>
        <n v="910051"/>
        <s v="910051N"/>
        <n v="910052"/>
        <n v="910200"/>
        <s v="910210P"/>
        <s v="910211P"/>
        <n v="910212"/>
        <n v="910213"/>
        <n v="910225"/>
        <n v="920003"/>
        <n v="920004"/>
        <n v="920005"/>
        <n v="920006"/>
        <n v="920007"/>
        <n v="920008"/>
        <n v="920009"/>
        <n v="920011"/>
        <n v="920012"/>
        <n v="920013"/>
        <n v="920014"/>
        <n v="920025"/>
        <n v="920042"/>
        <n v="920043"/>
        <n v="920050"/>
        <n v="920051"/>
        <n v="920052"/>
        <n v="920053"/>
        <n v="920221"/>
        <n v="920223"/>
        <n v="920224"/>
        <n v="920230"/>
        <s v="A5032"/>
        <s v="A5034"/>
        <s v="A5037"/>
        <s v="A5068"/>
        <s v="A5080"/>
        <s v="A5081"/>
        <s v="A5082"/>
        <s v="A5083"/>
        <s v="A5084"/>
        <s v="A5086"/>
        <s v="A5087"/>
        <s v="P5001"/>
        <s v="P5002"/>
        <n v="20"/>
        <s v="23/20"/>
        <s v="23/25"/>
        <n v="26"/>
        <n v="359"/>
        <n v="365"/>
        <n v="368"/>
        <n v="384"/>
        <n v="385"/>
        <n v="395"/>
        <n v="640"/>
        <n v="1233"/>
        <n v="1618"/>
        <n v="1623"/>
        <n v="1624"/>
        <n v="1641"/>
        <n v="1700"/>
        <n v="1710"/>
        <n v="1723"/>
        <n v="1724"/>
        <n v="1725"/>
        <n v="1726"/>
        <n v="1727"/>
        <n v="1728"/>
        <s v="1760N"/>
        <n v="1812"/>
        <n v="1817"/>
        <s v="1853N"/>
        <s v="1854N"/>
        <n v="1859"/>
        <n v="1860"/>
        <n v="1868"/>
        <n v="1869"/>
        <n v="1875"/>
        <s v="5450TH"/>
        <s v="5456TH"/>
        <n v="5500"/>
        <n v="5754"/>
        <n v="5762"/>
        <n v="5765"/>
        <n v="5766"/>
        <n v="5768"/>
        <n v="5810"/>
        <n v="5828"/>
        <n v="5831"/>
        <n v="5838"/>
        <n v="5842"/>
        <n v="5849"/>
        <n v="5853"/>
        <n v="5854"/>
        <n v="5855"/>
        <n v="5867"/>
        <s v="5868N"/>
        <n v="5871"/>
        <s v="5877N"/>
        <s v="5879N"/>
        <s v="5880P"/>
        <s v="5897N"/>
        <n v="7257"/>
        <s v="7300TH"/>
        <n v="7604"/>
        <n v="7638"/>
        <n v="7643"/>
        <n v="8177"/>
        <n v="8178"/>
        <n v="8184"/>
        <n v="8186"/>
        <n v="8242"/>
        <n v="8575"/>
        <n v="8582"/>
        <n v="8667"/>
        <n v="8668"/>
        <n v="8832"/>
        <n v="8859"/>
        <n v="8920"/>
        <n v="8921"/>
        <n v="9022"/>
        <s v="9022/3"/>
        <n v="9023"/>
        <s v="9023/3"/>
        <n v="9330"/>
        <n v="9460"/>
        <n v="9617"/>
        <n v="9804"/>
        <n v="9848"/>
        <n v="9865"/>
        <n v="9882"/>
        <n v="9890"/>
        <n v="9895"/>
        <n v="9897"/>
        <n v="9918"/>
        <n v="9921"/>
        <n v="9923"/>
        <s v="9935A"/>
        <s v="9937A"/>
        <n v="9948"/>
        <n v="9960"/>
        <n v="9961"/>
        <n v="9963"/>
        <n v="121013"/>
        <s v="413040NR"/>
        <s v="413041NR"/>
        <s v="413042NR"/>
        <s v="413043NR"/>
        <n v="413048"/>
        <n v="413049"/>
        <s v="413050NR"/>
        <s v="413063NR"/>
        <s v="413064NR"/>
        <s v="413067NR"/>
        <n v="413077"/>
        <n v="423008"/>
        <n v="450037"/>
        <s v="450074D"/>
        <s v="450074G"/>
        <s v="450075A"/>
        <s v="450076A"/>
        <n v="450090"/>
        <n v="450127"/>
        <n v="450129"/>
        <n v="450138"/>
        <n v="450147"/>
        <n v="460100"/>
        <n v="460103"/>
        <n v="460104"/>
        <n v="510009"/>
        <n v="513006"/>
        <n v="550034"/>
        <n v="550048"/>
        <n v="550052"/>
        <n v="550076"/>
        <n v="560011"/>
        <n v="560032"/>
        <n v="620000"/>
        <n v="720060"/>
        <n v="760027"/>
        <s v="910010B"/>
        <s v="910010B4"/>
        <s v="910011B4"/>
        <s v="910013B4"/>
        <n v="920001"/>
        <n v="920044"/>
        <s v="P6050"/>
        <n v="205"/>
        <n v="357"/>
        <n v="386"/>
        <n v="562"/>
        <n v="584"/>
        <n v="585"/>
        <n v="594"/>
        <n v="598"/>
        <n v="599"/>
        <n v="601"/>
        <n v="616"/>
        <n v="623"/>
        <s v="623/4"/>
        <n v="664"/>
        <n v="1874"/>
        <n v="5730"/>
        <n v="5734"/>
        <n v="6984"/>
        <n v="6986"/>
        <n v="7259"/>
        <n v="7267"/>
        <n v="7746"/>
        <n v="8566"/>
        <n v="8569"/>
        <n v="8570"/>
        <n v="8954"/>
        <n v="9714"/>
        <n v="9847"/>
        <n v="9849"/>
        <n v="9864"/>
        <n v="9894"/>
        <s v="9934A"/>
        <s v="9936A"/>
        <n v="121021"/>
        <n v="121022"/>
        <s v="121022/3"/>
        <n v="7623"/>
        <n v="910009"/>
        <n v="910224"/>
        <s v="A6077"/>
        <n v="7648"/>
        <n v="327"/>
        <n v="331"/>
        <n v="335"/>
        <n v="343"/>
        <n v="345"/>
        <n v="346"/>
        <n v="383"/>
        <n v="550"/>
        <n v="551"/>
        <n v="570"/>
        <n v="574"/>
        <n v="586"/>
        <n v="589"/>
        <s v="597-C1-U"/>
        <s v="597-C2-U"/>
        <s v="597-C4-U"/>
        <n v="634"/>
        <n v="1861"/>
        <n v="1870"/>
        <n v="5770"/>
        <n v="5848"/>
        <s v="5888P"/>
        <n v="7110"/>
        <n v="7115"/>
        <n v="7117"/>
        <n v="7258"/>
        <n v="7650"/>
        <n v="7749"/>
        <n v="7750"/>
        <n v="7757"/>
        <n v="7758"/>
        <n v="7759"/>
        <n v="7770"/>
        <n v="7771"/>
        <n v="7773"/>
        <n v="7774"/>
        <n v="7776"/>
        <n v="7787"/>
        <n v="7789"/>
        <n v="7790"/>
        <n v="7791"/>
        <n v="7792"/>
        <n v="7797"/>
        <n v="7801"/>
        <n v="9017"/>
        <n v="9962"/>
        <n v="9981"/>
        <n v="40116"/>
        <n v="160000"/>
        <n v="160002"/>
        <n v="160003"/>
        <n v="160011"/>
        <n v="160012"/>
        <n v="160013"/>
        <n v="160014"/>
        <n v="160015"/>
        <n v="160016"/>
        <n v="160017"/>
        <n v="160018"/>
        <n v="160024"/>
        <s v="413040BL"/>
        <s v="413041BL"/>
        <s v="413042BL"/>
        <s v="413043BL"/>
        <s v="413050BL"/>
        <s v="413063BL"/>
        <s v="413064BL"/>
        <s v="413069BL"/>
        <n v="450001"/>
        <n v="450002"/>
        <n v="450003"/>
        <n v="450012"/>
        <n v="450014"/>
        <n v="450024"/>
        <n v="450036"/>
        <n v="450088"/>
        <n v="460046"/>
        <n v="460047"/>
        <n v="460048"/>
        <n v="460049"/>
        <n v="460062"/>
        <n v="460063"/>
        <n v="460101"/>
        <n v="460102"/>
        <s v="550037N"/>
        <n v="550062"/>
        <n v="560017"/>
        <n v="560018"/>
        <n v="560019"/>
        <n v="760042"/>
        <s v="910011B"/>
        <s v="910013B"/>
        <n v="910040"/>
        <n v="950014"/>
        <n v="950015"/>
        <n v="950016"/>
        <n v="950017"/>
        <n v="950220"/>
        <n v="950222"/>
        <s v="A6016"/>
        <s v="663-3"/>
        <n v="7802"/>
        <n v="40115"/>
        <s v="413069NR"/>
        <n v="450075"/>
        <s v="720064A"/>
        <s v="720064A5"/>
        <s v="720065A"/>
        <s v="720065A5"/>
        <n v="413020"/>
        <n v="433001"/>
        <s v="1861D"/>
        <s v="1861G"/>
        <n v="7155"/>
        <n v="8661"/>
        <s v="450098A"/>
        <s v="A5000"/>
        <s v="A5001"/>
        <s v="A5002"/>
        <s v="A5003"/>
        <s v="A5004"/>
        <s v="A5005"/>
        <s v="A5006"/>
        <s v="A5069"/>
        <s v="A5070"/>
        <s v="A5073"/>
        <n v="677"/>
        <n v="5262"/>
        <n v="5386"/>
        <n v="5610"/>
        <n v="5612"/>
        <n v="5615"/>
        <n v="5617"/>
        <n v="6671"/>
        <n v="6672"/>
        <n v="6673"/>
        <n v="6675"/>
        <n v="6676"/>
        <n v="6677"/>
        <n v="6678"/>
        <n v="7640"/>
        <n v="7641"/>
        <n v="7667"/>
        <n v="7671"/>
        <n v="7672"/>
        <n v="7677"/>
        <n v="9024"/>
        <n v="9025"/>
        <n v="9395"/>
        <n v="9580"/>
        <n v="9581"/>
        <n v="9700"/>
        <n v="9701"/>
        <n v="9702"/>
        <n v="9703"/>
        <n v="9712"/>
        <n v="9713"/>
        <n v="150001"/>
        <n v="460020"/>
        <n v="460021"/>
        <n v="460022"/>
        <n v="460029"/>
        <n v="460081"/>
        <n v="463000"/>
        <n v="463001"/>
        <n v="463006"/>
        <n v="463036"/>
        <n v="550035"/>
        <n v="560002"/>
        <n v="560003"/>
        <n v="560007"/>
        <n v="930000"/>
        <n v="930001"/>
        <n v="930002"/>
        <n v="930201"/>
        <n v="930203"/>
        <n v="930204"/>
        <n v="960001"/>
        <n v="960003"/>
        <n v="960005"/>
        <n v="960010"/>
        <s v="A5035"/>
        <s v="A6032"/>
        <s v="A6035"/>
        <s v="A6040"/>
        <s v="P5063"/>
        <n v="1235"/>
        <n v="5346"/>
        <n v="5430"/>
        <n v="5783"/>
        <n v="463014"/>
        <n v="8612"/>
        <n v="730001"/>
        <n v="930205"/>
        <n v="460091"/>
        <n v="460092"/>
        <n v="460093"/>
        <n v="460094"/>
        <n v="960038"/>
        <s v="A50075"/>
        <s v="A5023"/>
        <s v="A5024"/>
        <s v="A5025"/>
        <s v="A5027"/>
        <s v="A5030"/>
        <s v="A5038"/>
        <s v="A5039"/>
        <s v="A5061"/>
        <s v="A5062"/>
        <s v="A5063"/>
        <s v="A5065"/>
        <s v="A5071N"/>
        <s v="A5072N"/>
        <s v="A5076"/>
        <s v="A5090"/>
        <s v="A5091"/>
        <s v="A6016-2"/>
        <s v="A6033"/>
        <s v="A6036"/>
        <s v="A6061"/>
        <s v="A6062"/>
        <s v="A6082"/>
        <s v="A6089"/>
        <s v="CL112"/>
        <s v="ECROUHM5"/>
        <s v="ECROUHM6"/>
        <s v="ECROUHM8"/>
        <s v="F5000"/>
        <s v="F5001"/>
        <s v="F5004"/>
        <s v="F5007"/>
        <s v="F5008"/>
        <s v="F6063"/>
        <s v="F6064"/>
        <s v="F6066"/>
        <s v="F6067"/>
        <s v="F6070"/>
        <s v="GC6X50"/>
        <s v="HM5BORGN"/>
        <s v="HM5FREIN"/>
        <s v="HM8FREIN"/>
        <s v="J6009"/>
        <s v="J6009/50"/>
        <s v="P5057"/>
        <s v="P5062"/>
        <s v="RIV 4"/>
        <s v="RIV 5"/>
        <s v="RIV 5IN"/>
        <s v="RIV 5TR"/>
        <s v="RIV 6"/>
        <s v="RIV 6IN"/>
        <s v="RIV 6TA"/>
        <s v="RIV 8"/>
        <s v="RONDEL5"/>
        <s v="TCB109.5"/>
        <s v="30-4"/>
        <n v="52"/>
        <n v="133"/>
        <n v="134"/>
        <n v="137"/>
        <n v="138"/>
        <n v="333"/>
        <n v="354"/>
        <n v="355"/>
        <n v="356"/>
        <n v="358"/>
        <n v="362"/>
        <n v="369"/>
        <n v="400"/>
        <n v="407"/>
        <n v="408"/>
        <n v="414"/>
        <n v="429"/>
        <n v="430"/>
        <n v="431"/>
        <n v="432"/>
        <n v="433"/>
        <n v="434"/>
        <n v="436"/>
        <n v="437"/>
        <n v="441"/>
        <n v="442"/>
        <n v="445"/>
        <s v="470K1"/>
        <s v="473K1"/>
        <n v="517"/>
        <n v="521"/>
        <n v="522"/>
        <n v="534"/>
        <n v="539"/>
        <n v="544"/>
        <n v="548"/>
        <n v="549"/>
        <n v="553"/>
        <n v="554"/>
        <n v="556"/>
        <n v="571"/>
        <n v="582"/>
        <n v="604"/>
        <n v="605"/>
        <n v="606"/>
        <n v="618"/>
        <n v="647"/>
        <n v="651"/>
        <n v="658"/>
        <n v="659"/>
        <n v="671"/>
        <n v="682"/>
        <n v="685"/>
        <n v="686"/>
        <n v="690"/>
        <n v="510025"/>
        <n v="692"/>
        <n v="694"/>
        <n v="695"/>
        <n v="696"/>
        <n v="697"/>
        <s v="971K1"/>
        <s v="971K2"/>
        <s v="971K3"/>
        <n v="1237"/>
        <n v="1282"/>
        <n v="1283"/>
        <n v="1295"/>
        <n v="1635"/>
        <n v="1702"/>
        <n v="1704"/>
        <n v="1708"/>
        <n v="1803"/>
        <n v="1825"/>
        <n v="1826"/>
        <n v="1873"/>
        <n v="1877"/>
        <n v="1878"/>
        <n v="1879"/>
        <n v="1881"/>
        <n v="3031"/>
        <n v="3675"/>
        <s v="4710S9N"/>
        <n v="5188"/>
        <n v="5229"/>
        <n v="5236"/>
        <n v="5248"/>
        <n v="5302"/>
        <n v="5303"/>
        <n v="5332"/>
        <n v="5333"/>
        <n v="5546"/>
        <n v="5592"/>
        <n v="5616"/>
        <n v="5661"/>
        <n v="5676"/>
        <n v="5721"/>
        <n v="5741"/>
        <n v="5742"/>
        <n v="5743"/>
        <n v="5745"/>
        <n v="5746"/>
        <n v="5747"/>
        <n v="5748"/>
        <n v="5749"/>
        <n v="5751"/>
        <n v="5759"/>
        <n v="5772"/>
        <n v="5780"/>
        <n v="5795"/>
        <n v="5800"/>
        <s v="5803P"/>
        <n v="5804"/>
        <s v="5805P"/>
        <n v="5807"/>
        <s v="5808N"/>
        <n v="5809"/>
        <n v="5811"/>
        <n v="5833"/>
        <n v="5834"/>
        <n v="5835"/>
        <n v="5836"/>
        <n v="5841"/>
        <s v="5841N"/>
        <s v="5863N"/>
        <n v="5864"/>
        <n v="5865"/>
        <n v="5870"/>
        <n v="5872"/>
        <n v="5884"/>
        <s v="5889N"/>
        <s v="5896N"/>
        <s v="5898N"/>
        <n v="5973"/>
        <n v="5974"/>
        <n v="6680"/>
        <n v="6681"/>
        <n v="6682"/>
        <n v="6683"/>
        <n v="6684"/>
        <n v="6685"/>
        <n v="6710"/>
        <n v="6711"/>
        <n v="7089"/>
        <n v="7090"/>
        <n v="7091"/>
        <n v="7092"/>
        <n v="7098"/>
        <n v="7106"/>
        <n v="7136"/>
        <n v="7137"/>
        <n v="7138"/>
        <n v="7139"/>
        <n v="7141"/>
        <n v="7714"/>
        <n v="7717"/>
        <n v="7719"/>
        <n v="7725"/>
        <n v="7738"/>
        <n v="7740"/>
        <n v="7752"/>
        <n v="7753"/>
        <n v="7754"/>
        <n v="8373"/>
        <n v="8611"/>
        <n v="8613"/>
        <n v="8614"/>
        <n v="8625"/>
        <n v="8626"/>
        <n v="8628"/>
        <n v="8640"/>
        <n v="8641"/>
        <n v="8642"/>
        <n v="8643"/>
        <n v="8644"/>
        <n v="8645"/>
        <n v="8646"/>
        <n v="8649"/>
        <n v="8650"/>
        <n v="8651"/>
        <s v="8652Z"/>
        <n v="8655"/>
        <n v="8656"/>
        <n v="8657"/>
        <n v="8658"/>
        <n v="8659"/>
        <n v="8663"/>
        <n v="8664"/>
        <n v="8665"/>
        <n v="8666"/>
        <n v="8672"/>
        <n v="8674"/>
        <n v="8678"/>
        <n v="8679"/>
        <n v="8929"/>
        <n v="8934"/>
        <n v="8940"/>
        <n v="8950"/>
        <n v="8953"/>
        <n v="8965"/>
        <n v="8972"/>
        <n v="8979"/>
        <n v="8990"/>
        <n v="8991"/>
        <s v="9003N"/>
        <s v="9010N"/>
        <s v="9015N"/>
        <n v="9299"/>
        <n v="9399"/>
        <n v="9577"/>
        <n v="9705"/>
        <n v="9707"/>
        <n v="9719"/>
        <n v="9760"/>
        <n v="9768"/>
        <n v="9838"/>
        <n v="9915"/>
        <n v="9916"/>
        <s v="9919N"/>
        <n v="9939"/>
        <n v="9953"/>
        <n v="9969"/>
        <n v="40011"/>
        <n v="40012"/>
        <n v="40051"/>
        <n v="40052"/>
        <n v="40101"/>
        <n v="40111"/>
        <n v="40112"/>
        <n v="40121"/>
        <n v="40122"/>
        <n v="40123"/>
        <n v="40248"/>
        <s v="50008N"/>
        <n v="50032"/>
        <n v="50034"/>
        <n v="50045"/>
        <n v="50140"/>
        <n v="50153"/>
        <n v="50180"/>
        <n v="50181"/>
        <n v="50182"/>
        <n v="50183"/>
        <n v="50185"/>
        <n v="50187"/>
        <n v="50189"/>
        <n v="50191"/>
        <n v="50192"/>
        <n v="50193"/>
        <n v="50194"/>
        <n v="50195"/>
        <n v="50197"/>
        <n v="50198"/>
        <n v="50199"/>
        <n v="55068"/>
        <n v="55069"/>
        <n v="55086"/>
        <n v="55087"/>
        <n v="55091"/>
        <n v="55092"/>
        <n v="55098"/>
        <n v="55099"/>
        <n v="55100"/>
        <n v="55132"/>
        <n v="55133"/>
        <n v="55156"/>
        <n v="55158"/>
        <n v="58100"/>
        <n v="58106"/>
        <s v="58106A"/>
        <n v="58107"/>
        <s v="58107-1"/>
        <s v="58107-2"/>
        <s v="58107-3"/>
        <s v="58107-4"/>
        <s v="58107-5"/>
        <s v="58107-50"/>
        <n v="58108"/>
        <n v="58111"/>
        <n v="58114"/>
        <n v="58115"/>
        <n v="58116"/>
        <n v="59116"/>
        <n v="59117"/>
        <n v="59118"/>
        <n v="59125"/>
        <n v="59130"/>
        <s v="59162B"/>
        <n v="59163"/>
        <n v="59165"/>
        <n v="59166"/>
        <n v="59167"/>
        <n v="150000"/>
        <n v="160008"/>
        <n v="160009"/>
        <n v="160026"/>
        <n v="170000"/>
        <n v="170001"/>
        <n v="421009"/>
        <n v="430095"/>
        <n v="430099"/>
        <n v="433002"/>
        <n v="440018"/>
        <n v="440019"/>
        <n v="440025"/>
        <n v="440030"/>
        <n v="440035"/>
        <n v="450004"/>
        <n v="450006"/>
        <n v="450007"/>
        <n v="450011"/>
        <n v="450018"/>
        <n v="450019"/>
        <n v="450021"/>
        <n v="450022"/>
        <n v="450023"/>
        <n v="450026"/>
        <n v="450029"/>
        <n v="450030"/>
        <n v="450040"/>
        <n v="450080"/>
        <n v="450084"/>
        <n v="450086"/>
        <n v="450087"/>
        <n v="450109"/>
        <n v="450121"/>
        <n v="450122"/>
        <n v="450126"/>
        <n v="450128"/>
        <n v="450133"/>
        <n v="450134"/>
        <n v="450135"/>
        <n v="450140"/>
        <n v="450141"/>
        <n v="450142"/>
        <n v="450143"/>
        <n v="450146"/>
        <n v="450150"/>
        <n v="450153"/>
        <n v="450157"/>
        <n v="450158"/>
        <n v="450159"/>
        <n v="450160"/>
        <n v="453001"/>
        <n v="453003"/>
        <n v="460001"/>
        <n v="460059"/>
        <n v="460060"/>
        <n v="460061"/>
        <n v="460066"/>
        <n v="460083"/>
        <n v="460084"/>
        <n v="460085"/>
        <n v="460086"/>
        <n v="460089"/>
        <n v="460095"/>
        <n v="460099"/>
        <n v="460105"/>
        <n v="461002"/>
        <n v="461010"/>
        <n v="463002"/>
        <n v="463003"/>
        <n v="463004"/>
        <n v="463005"/>
        <n v="463009"/>
        <n v="463010"/>
        <n v="463011"/>
        <n v="463012"/>
        <n v="463013"/>
        <n v="463017"/>
        <n v="463018"/>
        <n v="463020"/>
        <n v="463021"/>
        <n v="463022"/>
        <n v="463024"/>
        <n v="463099"/>
        <n v="463100"/>
        <n v="463101"/>
        <n v="470000"/>
        <s v="470000N"/>
        <n v="470001"/>
        <n v="470005"/>
        <n v="470009"/>
        <n v="470010"/>
        <n v="470011"/>
        <n v="470013"/>
        <n v="470014"/>
        <n v="470024"/>
        <n v="470025"/>
        <n v="470026"/>
        <n v="470064"/>
        <n v="470065"/>
        <n v="471000"/>
        <s v="471000N"/>
        <n v="471001"/>
        <n v="471002"/>
        <n v="473000"/>
        <n v="473001"/>
        <n v="473002"/>
        <n v="473003"/>
        <n v="510024"/>
        <n v="540002"/>
        <n v="550007"/>
        <n v="550008"/>
        <n v="550009"/>
        <n v="550011"/>
        <n v="550018"/>
        <n v="550020"/>
        <n v="550022"/>
        <n v="550023"/>
        <n v="550025"/>
        <n v="550026"/>
        <n v="550028"/>
        <n v="550032"/>
        <n v="550038"/>
        <n v="550040"/>
        <n v="550041"/>
        <n v="550049"/>
        <n v="550050"/>
        <n v="550055"/>
        <n v="550056"/>
        <n v="550058"/>
        <n v="550067"/>
        <n v="550068"/>
        <n v="550069"/>
        <n v="550070"/>
        <n v="550072"/>
        <n v="550075"/>
        <n v="550082"/>
        <n v="550084"/>
        <n v="550086"/>
        <n v="550095"/>
        <n v="560001"/>
        <n v="560005"/>
        <n v="560006"/>
        <n v="560008"/>
        <n v="560015"/>
        <n v="550081"/>
        <n v="560021"/>
        <n v="560027"/>
        <n v="560034"/>
        <n v="560036"/>
        <n v="560039"/>
        <n v="560040"/>
        <n v="560041"/>
        <n v="570000"/>
        <n v="570001"/>
        <n v="570002"/>
        <n v="570003"/>
        <n v="570004"/>
        <n v="570008"/>
        <n v="570011"/>
        <n v="570012"/>
        <n v="570013"/>
        <n v="570015"/>
        <n v="570016"/>
        <n v="570018"/>
        <n v="570019"/>
        <n v="570023"/>
        <n v="570024"/>
        <n v="620001"/>
        <n v="630011"/>
        <n v="630013"/>
        <n v="630014"/>
        <n v="660003"/>
        <n v="664007"/>
        <n v="664008"/>
        <n v="664012"/>
        <n v="664019"/>
        <n v="664020"/>
        <n v="664032"/>
        <n v="664034"/>
        <n v="760016"/>
        <n v="760017"/>
        <n v="760025"/>
        <n v="760028"/>
        <n v="760030"/>
        <n v="760039"/>
        <s v="760063D"/>
        <s v="760063G"/>
        <n v="770002"/>
        <n v="770003"/>
        <n v="770004"/>
        <n v="930004"/>
        <n v="950005"/>
        <n v="950006"/>
        <n v="950007"/>
        <n v="950008"/>
        <s v="950018N"/>
        <n v="950019"/>
        <n v="950060"/>
        <n v="950071"/>
        <n v="950074"/>
        <n v="950075"/>
        <n v="950210"/>
        <n v="950211"/>
        <n v="960006"/>
        <n v="960023"/>
        <n v="960024"/>
        <n v="960025"/>
        <n v="960030"/>
        <s v="960032N"/>
        <n v="960034"/>
        <n v="960035"/>
        <n v="960042"/>
        <n v="960043"/>
        <n v="960046"/>
        <n v="960047"/>
        <n v="960204"/>
        <n v="960205"/>
        <n v="960210"/>
        <n v="960213"/>
        <n v="960214"/>
        <n v="960215"/>
        <n v="960220"/>
        <n v="960222"/>
        <n v="960223"/>
        <n v="960224"/>
        <n v="960225"/>
        <n v="960226"/>
        <n v="960231"/>
        <n v="970001"/>
        <n v="970002"/>
        <s v="970002BO"/>
        <n v="970003"/>
        <n v="970004"/>
        <n v="970201"/>
        <n v="970203"/>
        <n v="971000"/>
        <n v="560016"/>
        <s v="7650A"/>
        <n v="5437"/>
        <n v="5438"/>
        <s v="P6055"/>
        <s v="7203TH-2"/>
        <n v="410100"/>
        <n v="2117815"/>
        <n v="5701"/>
        <n v="720059"/>
        <n v="5839"/>
        <n v="420022"/>
        <n v="550045"/>
        <s v="A6064"/>
        <s v="A6067"/>
        <s v="P6049"/>
        <n v="450112"/>
        <n v="450113"/>
        <n v="450114"/>
        <n v="450115"/>
        <n v="450116"/>
        <n v="450117"/>
        <n v="450118"/>
        <n v="450119"/>
        <n v="450148"/>
        <n v="450149"/>
        <n v="760022"/>
        <n v="950202"/>
        <n v="950203"/>
        <n v="115"/>
        <n v="116"/>
        <n v="139"/>
        <s v="142/80"/>
        <s v="144/12"/>
        <s v="144/80"/>
        <n v="145"/>
        <s v="159/F"/>
        <s v="159/M"/>
        <n v="199"/>
        <n v="203"/>
        <n v="304"/>
        <n v="518"/>
        <s v="518/2"/>
        <n v="520"/>
        <s v="543I"/>
        <s v="543I/4"/>
        <n v="559"/>
        <s v="575/4"/>
        <s v="615/P1"/>
        <s v="615/P2"/>
        <s v="615/P3"/>
        <s v="615/P4"/>
        <s v="615/P5"/>
        <s v="621/P1"/>
        <s v="621/P2"/>
        <s v="621/P3"/>
        <s v="621/P4"/>
        <n v="631"/>
        <s v="631/2"/>
        <n v="1253"/>
        <s v="1425TH"/>
        <s v="1637A"/>
        <n v="1827"/>
        <n v="5523"/>
        <n v="5672"/>
        <n v="5902"/>
        <n v="5940"/>
        <s v="6600/4"/>
        <s v="6627/4"/>
        <n v="6960"/>
        <n v="6963"/>
        <n v="7048"/>
        <n v="7076"/>
        <n v="7651"/>
        <n v="7826"/>
        <n v="8526"/>
        <s v="9295TH"/>
        <n v="420007"/>
        <n v="420029"/>
        <n v="423007"/>
        <n v="510022"/>
        <n v="520011"/>
        <n v="520013"/>
        <n v="760001"/>
        <n v="910042"/>
        <n v="910201"/>
        <n v="910221"/>
        <n v="920010"/>
        <n v="920017"/>
        <n v="920023"/>
        <n v="920220"/>
        <s v="920222P"/>
        <s v="A5036"/>
        <n v="341"/>
        <n v="370"/>
        <n v="381"/>
        <n v="1611"/>
        <n v="1627"/>
        <n v="1628"/>
        <n v="1629"/>
        <n v="1638"/>
        <n v="1705"/>
        <n v="1800"/>
        <n v="1801"/>
        <n v="1871"/>
        <n v="1876"/>
        <n v="5773"/>
        <n v="5830"/>
        <n v="5832"/>
        <n v="5837"/>
        <s v="5874P"/>
        <s v="5875N"/>
        <s v="5894N"/>
        <n v="9899"/>
        <n v="9917"/>
        <n v="9928"/>
        <n v="9938"/>
        <n v="450033"/>
        <n v="450077"/>
        <n v="450139"/>
        <n v="550004"/>
        <n v="550005"/>
        <n v="550006"/>
        <n v="550044"/>
        <n v="388"/>
        <n v="558"/>
        <s v="558MO"/>
        <n v="564"/>
        <n v="565"/>
        <n v="587"/>
        <s v="638/A"/>
        <s v="638/C"/>
        <s v="638/D"/>
        <n v="1250"/>
        <n v="1251"/>
        <n v="7751"/>
        <s v="A6015"/>
        <s v="A6075"/>
        <s v="TOL1X2C2"/>
        <s v="TOL1X2R2"/>
        <n v="320"/>
        <n v="342"/>
        <n v="348"/>
        <n v="361"/>
        <n v="398"/>
        <n v="511"/>
        <n v="516"/>
        <n v="530"/>
        <n v="561"/>
        <n v="563"/>
        <n v="689"/>
        <s v="1638A"/>
        <n v="5843"/>
        <s v="5881P"/>
        <s v="6591N"/>
        <n v="6592"/>
        <n v="7703"/>
        <n v="450013"/>
        <n v="450015"/>
        <n v="450089"/>
        <n v="450105"/>
        <n v="450154"/>
        <n v="560026"/>
        <n v="950020"/>
        <n v="950021"/>
        <n v="950022"/>
        <n v="950023"/>
        <n v="950024"/>
        <n v="950025"/>
        <n v="950026"/>
        <s v="A6016-6"/>
        <n v="603"/>
        <n v="6595"/>
        <s v="7642/4"/>
        <n v="7678"/>
        <n v="7819"/>
        <s v="7819/4"/>
        <n v="9389"/>
        <n v="460082"/>
        <n v="540001"/>
        <s v="A5033"/>
        <s v="J5001"/>
        <n v="374"/>
        <n v="9631"/>
        <s v="A50101"/>
        <s v="A50102"/>
        <s v="A50103"/>
        <s v="A50104"/>
        <s v="A50105"/>
        <s v="A50107"/>
        <s v="A50109"/>
        <s v="A5026N"/>
        <s v="A5028"/>
        <s v="A5029"/>
        <s v="A5042"/>
        <s v="A6038"/>
        <s v="A6038GC"/>
        <s v="A6080"/>
        <s v="A6088"/>
        <s v="CHCM5X12"/>
        <s v="CHCM6X16"/>
        <s v="CHCM8X35"/>
        <s v="CHCM8X50"/>
        <s v="CHCM8X70"/>
        <s v="D5045"/>
        <s v="F5005"/>
        <s v="F5009"/>
        <s v="F5011"/>
        <s v="F6065"/>
        <s v="RONDEV5"/>
        <s v="SCRP4X40"/>
        <s v="SCRP5X20"/>
        <s v="SCRP5X30"/>
        <s v="SCRP5X45"/>
        <s v="SCRP5X65"/>
        <s v="TCB10X16"/>
        <s v="TCB10X19"/>
        <s v="TCB10X26"/>
        <s v="TCB10X32"/>
        <s v="TCB10X38"/>
        <s v="TCB10X51"/>
        <s v="TCB12X16"/>
        <s v="TCB12X25"/>
        <s v="TCB12X32"/>
        <s v="TCB12X38"/>
        <s v="TCB4X16"/>
        <s v="TCB4X25"/>
        <s v="TCB4X6.5"/>
        <s v="TCB7X13"/>
        <s v="TCB7X16"/>
        <s v="TCB7X19"/>
        <s v="TCB7X25"/>
        <s v="TCB7X38"/>
        <s v="TCB7X9.5"/>
        <s v="TFM5X16"/>
        <s v="TF10X16"/>
        <s v="TF10X38"/>
        <s v="TF10X45"/>
        <s v="TF12X25"/>
        <s v="TF7X13"/>
        <s v="TF7X19"/>
        <s v="TF7X32"/>
        <s v="THM6X16"/>
        <s v="THM8X20"/>
        <n v="440"/>
        <n v="446"/>
        <s v="470K2"/>
        <s v="473K2"/>
        <n v="512"/>
        <s v="570P"/>
        <n v="596"/>
        <s v="663-2"/>
        <n v="670"/>
        <n v="693"/>
        <n v="1207"/>
        <n v="1208"/>
        <n v="1209"/>
        <n v="1213"/>
        <n v="1214"/>
        <n v="1215"/>
        <n v="1280"/>
        <n v="1636"/>
        <n v="1828"/>
        <n v="1831"/>
        <n v="1832"/>
        <s v="1834N"/>
        <n v="1835"/>
        <n v="5238"/>
        <n v="5291"/>
        <n v="5292"/>
        <n v="5293"/>
        <n v="5294"/>
        <n v="5295"/>
        <n v="5296"/>
        <n v="5310"/>
        <n v="5311"/>
        <n v="5322"/>
        <n v="5323"/>
        <n v="5324"/>
        <n v="5325"/>
        <n v="5326"/>
        <n v="5328"/>
        <n v="5329"/>
        <n v="5348"/>
        <n v="5351"/>
        <n v="5353"/>
        <n v="5619"/>
        <n v="5621"/>
        <n v="5665"/>
        <n v="5666"/>
        <n v="5668"/>
        <n v="5670"/>
        <n v="5700"/>
        <n v="5714"/>
        <n v="5715"/>
        <n v="5752"/>
        <n v="5758"/>
        <n v="5760"/>
        <n v="5769"/>
        <n v="5774"/>
        <n v="5775"/>
        <n v="5782"/>
        <n v="5786"/>
        <n v="5787"/>
        <n v="5788"/>
        <n v="5789"/>
        <n v="5790"/>
        <n v="5791"/>
        <n v="5796"/>
        <n v="5798"/>
        <n v="5799"/>
        <n v="5802"/>
        <n v="5813"/>
        <s v="5878N"/>
        <s v="5885N"/>
        <s v="5886N"/>
        <s v="5887N"/>
        <n v="5891"/>
        <n v="5893"/>
        <n v="7077"/>
        <n v="7097"/>
        <n v="7099"/>
        <n v="7710"/>
        <n v="7711"/>
        <n v="7712"/>
        <n v="7713"/>
        <n v="7729"/>
        <n v="7730"/>
        <n v="7732"/>
        <n v="7733"/>
        <n v="7765"/>
        <n v="7767"/>
        <n v="8621"/>
        <n v="8622"/>
        <n v="8630"/>
        <n v="8631"/>
        <n v="8632"/>
        <n v="8653"/>
        <s v="8654/12"/>
        <n v="8660"/>
        <n v="8662"/>
        <n v="8675"/>
        <n v="8917"/>
        <n v="8918"/>
        <n v="8939"/>
        <n v="9329"/>
        <n v="9331"/>
        <n v="9332"/>
        <n v="9602"/>
        <n v="9620"/>
        <n v="9704"/>
        <n v="9708"/>
        <n v="9762"/>
        <s v="9764N"/>
        <s v="9765N"/>
        <s v="9766N"/>
        <s v="9767N"/>
        <n v="9770"/>
        <n v="9771"/>
        <n v="9788"/>
        <n v="9789"/>
        <n v="9798"/>
        <n v="9845"/>
        <n v="9846"/>
        <s v="9950N"/>
        <s v="9951N"/>
        <s v="9952N"/>
        <s v="9959N"/>
        <n v="9967"/>
        <n v="9972"/>
        <n v="9975"/>
        <n v="9979"/>
        <n v="9980"/>
        <n v="40020"/>
        <n v="40102"/>
        <n v="40500"/>
        <n v="50004"/>
        <n v="50005"/>
        <n v="50006"/>
        <n v="50188"/>
        <n v="50190"/>
        <n v="50196"/>
        <n v="55064"/>
        <n v="58054"/>
        <n v="58055"/>
        <n v="58060"/>
        <n v="58109"/>
        <n v="59001"/>
        <n v="64101"/>
        <n v="64102"/>
        <n v="64103"/>
        <n v="64104"/>
        <n v="64106"/>
        <n v="64107"/>
        <n v="64108"/>
        <n v="64109"/>
        <n v="64183"/>
        <n v="160005"/>
        <n v="160006"/>
        <n v="160007"/>
        <n v="433000"/>
        <n v="441023"/>
        <n v="450000"/>
        <n v="450008"/>
        <n v="450009"/>
        <n v="450010"/>
        <n v="450016"/>
        <n v="450017"/>
        <n v="450020"/>
        <n v="450027"/>
        <n v="450028"/>
        <n v="450038"/>
        <n v="450091"/>
        <n v="450092"/>
        <n v="450093"/>
        <n v="450094"/>
        <n v="450095"/>
        <n v="450102"/>
        <n v="450103"/>
        <n v="450104"/>
        <n v="450120"/>
        <n v="450123"/>
        <n v="450124"/>
        <n v="450125"/>
        <n v="450137"/>
        <n v="450144"/>
        <n v="450145"/>
        <n v="450155"/>
        <n v="450156"/>
        <n v="453002"/>
        <n v="453005"/>
        <n v="460002"/>
        <n v="460008"/>
        <n v="460012"/>
        <n v="460015"/>
        <n v="460019"/>
        <n v="460035"/>
        <n v="460097"/>
        <n v="460098"/>
        <n v="463007"/>
        <n v="470012"/>
        <n v="470019"/>
        <n v="471121"/>
        <n v="550001"/>
        <n v="550002"/>
        <n v="550003"/>
        <n v="550010"/>
        <n v="550012"/>
        <n v="550013"/>
        <n v="550014"/>
        <n v="550015"/>
        <n v="550016"/>
        <n v="550017"/>
        <n v="550027"/>
        <n v="550029"/>
        <n v="550030"/>
        <n v="550031"/>
        <n v="550033"/>
        <n v="550036"/>
        <n v="550054"/>
        <n v="550059"/>
        <n v="550060"/>
        <n v="550061"/>
        <n v="550063"/>
        <n v="550064"/>
        <n v="550065"/>
        <n v="550071"/>
        <n v="560014"/>
        <n v="560022"/>
        <n v="570009"/>
        <n v="570014"/>
        <n v="570017"/>
        <n v="570020"/>
        <n v="570021"/>
        <n v="660000"/>
        <n v="660001"/>
        <n v="660005"/>
        <n v="660006"/>
        <n v="664004"/>
        <n v="664005"/>
        <n v="760019"/>
        <s v="760019I"/>
        <n v="760032"/>
        <n v="760040"/>
        <n v="760041"/>
        <n v="770000"/>
        <n v="770001"/>
        <n v="770006"/>
        <n v="920002"/>
        <n v="920200"/>
        <n v="930210"/>
        <n v="950000"/>
        <n v="950001"/>
        <n v="950002"/>
        <n v="950003"/>
        <n v="950004"/>
        <n v="950080"/>
        <n v="950086"/>
        <n v="950093"/>
        <s v="950094A"/>
        <n v="960022"/>
        <n v="960027"/>
        <n v="960045"/>
        <n v="960206"/>
        <s v="960211D"/>
        <s v="960211G"/>
        <n v="970005"/>
        <n v="970006"/>
        <n v="970008"/>
        <n v="970010"/>
        <n v="970200"/>
        <n v="970202"/>
        <n v="56014"/>
        <n v="5665567"/>
        <n v="500277"/>
        <n v="7638398"/>
        <s v="Impact control 57"/>
        <s v="K03BL3016A"/>
        <n v="902" u="1"/>
        <n v="2145196" u="1"/>
      </sharedItems>
    </cacheField>
    <cacheField name="tenu en stock" numFmtId="0">
      <sharedItems containsBlank="1"/>
    </cacheField>
    <cacheField name="Conditionnement" numFmtId="0">
      <sharedItems containsBlank="1" containsMixedTypes="1" containsNumber="1" minValue="1" maxValue="2000" count="78">
        <s v="300 ml"/>
        <m/>
        <s v="520 ml"/>
        <s v="?"/>
        <n v="6"/>
        <n v="1"/>
        <n v="7"/>
        <s v="Tôle"/>
        <n v="4.5"/>
        <n v="25"/>
        <n v="6.35"/>
        <n v="6.2"/>
        <n v="10"/>
        <n v="33"/>
        <n v="50"/>
        <n v="7.5"/>
        <n v="30"/>
        <n v="11"/>
        <n v="2.2000000000000002"/>
        <n v="2.16"/>
        <n v="4"/>
        <n v="2.52"/>
        <n v="5.05"/>
        <s v="1 L"/>
        <n v="6.5"/>
        <s v="2 ml"/>
        <n v="5.8"/>
        <n v="3.2"/>
        <n v="2.6"/>
        <n v="13"/>
        <s v="PAQUET DE 4"/>
        <s v="PAQUET DE 2"/>
        <n v="40"/>
        <n v="100"/>
        <n v="4.8"/>
        <n v="4.7"/>
        <s v="Boite"/>
        <s v="Bobine"/>
        <s v="50m"/>
        <s v="25m"/>
        <n v="2"/>
        <s v="Boite 20"/>
        <n v="5"/>
        <s v="400 ml"/>
        <s v="310ml"/>
        <s v="310 ml"/>
        <s v="boite 500"/>
        <n v="250"/>
        <n v="350"/>
        <n v="2.5"/>
        <n v="20"/>
        <n v="15"/>
        <n v="200"/>
        <n v="125"/>
        <n v="8"/>
        <n v="375"/>
        <n v="60"/>
        <n v="24"/>
        <n v="12"/>
        <s v="6.5"/>
        <n v="1995"/>
        <n v="4.5999999999999996"/>
        <n v="3"/>
        <n v="3.25"/>
        <n v="6.3"/>
        <n v="3.5"/>
        <n v="3.7"/>
        <n v="5.3"/>
        <n v="37.5"/>
        <n v="62.5"/>
        <n v="2000"/>
        <n v="800"/>
        <n v="700"/>
        <n v="300"/>
        <n v="940"/>
        <n v="12.5"/>
        <n v="400"/>
        <n v="500"/>
      </sharedItems>
    </cacheField>
    <cacheField name="Multiple cde" numFmtId="0">
      <sharedItems containsString="0" containsBlank="1" containsNumber="1" containsInteger="1" minValue="1" maxValue="250"/>
    </cacheField>
    <cacheField name="Unité Qte" numFmtId="0">
      <sharedItems containsBlank="1" containsMixedTypes="1" containsNumber="1" containsInteger="1" minValue="1" maxValue="20"/>
    </cacheField>
    <cacheField name="Ancien Prix/U HT" numFmtId="0">
      <sharedItems containsBlank="1" containsMixedTypes="1" containsNumber="1" minValue="1.48" maxValue="324.79000000000002"/>
    </cacheField>
    <cacheField name="Prix/U HT" numFmtId="0">
      <sharedItems containsString="0" containsBlank="1" containsNumber="1" minValue="4.53E-2" maxValue="865"/>
    </cacheField>
    <cacheField name="unité / prix" numFmtId="0">
      <sharedItems containsBlank="1" count="9">
        <s v="UN"/>
        <m/>
        <s v="barre"/>
        <s v="ML"/>
        <s v="Rlx"/>
        <s v="M2"/>
        <s v="Boite"/>
        <s v="?"/>
        <s v="Pairs"/>
      </sharedItems>
    </cacheField>
    <cacheField name="Coeff conversion" numFmtId="0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 pivotCacheId="64631932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60">
  <r>
    <s v="ACOPLUS.BLANCACDIS"/>
    <x v="0"/>
    <m/>
    <x v="0"/>
    <x v="0"/>
    <x v="0"/>
    <m/>
    <x v="0"/>
    <s v="Non"/>
    <x v="0"/>
    <m/>
    <s v="UN"/>
    <n v="1.48"/>
    <n v="5.3"/>
    <x v="0"/>
    <m/>
  </r>
  <r>
    <s v="ACRYLIQUE.EXT.BLANCACDIS"/>
    <x v="1"/>
    <m/>
    <x v="0"/>
    <x v="1"/>
    <x v="0"/>
    <m/>
    <x v="1"/>
    <s v="Non"/>
    <x v="1"/>
    <m/>
    <s v="UN"/>
    <m/>
    <n v="1.3"/>
    <x v="0"/>
    <m/>
  </r>
  <r>
    <s v="ACRYLIQUE.EXT.BLANCACDIS"/>
    <x v="2"/>
    <m/>
    <x v="0"/>
    <x v="2"/>
    <x v="0"/>
    <m/>
    <x v="1"/>
    <s v="Non"/>
    <x v="1"/>
    <m/>
    <s v="UN"/>
    <m/>
    <n v="1.3"/>
    <x v="0"/>
    <m/>
  </r>
  <r>
    <s v="ACRYLIQUE.INT.BLANCACDIS"/>
    <x v="3"/>
    <m/>
    <x v="0"/>
    <x v="3"/>
    <x v="0"/>
    <m/>
    <x v="1"/>
    <s v="Non"/>
    <x v="1"/>
    <m/>
    <s v="UN"/>
    <m/>
    <n v="1.3"/>
    <x v="0"/>
    <m/>
  </r>
  <r>
    <s v="ACRYLIQUE.INT.BLANCACDIS"/>
    <x v="4"/>
    <m/>
    <x v="0"/>
    <x v="4"/>
    <x v="0"/>
    <m/>
    <x v="1"/>
    <s v="Non"/>
    <x v="1"/>
    <m/>
    <s v="UN"/>
    <m/>
    <n v="1.3"/>
    <x v="0"/>
    <m/>
  </r>
  <r>
    <s v="BPRAL3004ACDIS"/>
    <x v="5"/>
    <m/>
    <x v="1"/>
    <x v="5"/>
    <x v="0"/>
    <m/>
    <x v="2"/>
    <s v="Non"/>
    <x v="2"/>
    <m/>
    <s v="UN"/>
    <m/>
    <n v="22.89"/>
    <x v="0"/>
    <m/>
  </r>
  <r>
    <s v="BPRALXXXXACDIS"/>
    <x v="6"/>
    <m/>
    <x v="1"/>
    <x v="5"/>
    <x v="0"/>
    <m/>
    <x v="2"/>
    <s v="Non"/>
    <x v="2"/>
    <m/>
    <s v="UN"/>
    <m/>
    <n v="22.89"/>
    <x v="0"/>
    <m/>
  </r>
  <r>
    <s v="CALE.BOIS.4ACDIS"/>
    <x v="7"/>
    <m/>
    <x v="2"/>
    <x v="6"/>
    <x v="0"/>
    <m/>
    <x v="1"/>
    <s v="Non"/>
    <x v="1"/>
    <m/>
    <s v="UN"/>
    <m/>
    <m/>
    <x v="0"/>
    <m/>
  </r>
  <r>
    <s v="CALE.BOIS.5ACDIS"/>
    <x v="8"/>
    <m/>
    <x v="2"/>
    <x v="7"/>
    <x v="0"/>
    <m/>
    <x v="1"/>
    <s v="Non"/>
    <x v="1"/>
    <m/>
    <s v="UN"/>
    <m/>
    <m/>
    <x v="0"/>
    <m/>
  </r>
  <r>
    <s v="FONDJOINT.20ACDIS"/>
    <x v="9"/>
    <m/>
    <x v="3"/>
    <x v="8"/>
    <x v="0"/>
    <m/>
    <x v="3"/>
    <s v="Non"/>
    <x v="1"/>
    <m/>
    <s v="ML2"/>
    <m/>
    <n v="29.46"/>
    <x v="1"/>
    <m/>
  </r>
  <r>
    <s v="FONDJOINT.30ACDIS"/>
    <x v="10"/>
    <m/>
    <x v="3"/>
    <x v="9"/>
    <x v="0"/>
    <m/>
    <x v="4"/>
    <s v="Non"/>
    <x v="1"/>
    <m/>
    <s v="ML2"/>
    <m/>
    <n v="46.84"/>
    <x v="1"/>
    <m/>
  </r>
  <r>
    <s v="FONDJOINT.40ACDIS"/>
    <x v="11"/>
    <m/>
    <x v="3"/>
    <x v="10"/>
    <x v="0"/>
    <m/>
    <x v="5"/>
    <s v="Non"/>
    <x v="1"/>
    <m/>
    <s v="ML2"/>
    <m/>
    <n v="85.42"/>
    <x v="1"/>
    <m/>
  </r>
  <r>
    <s v="SILICON.7016ACDIS"/>
    <x v="12"/>
    <m/>
    <x v="0"/>
    <x v="11"/>
    <x v="0"/>
    <m/>
    <x v="1"/>
    <s v="Non"/>
    <x v="0"/>
    <m/>
    <s v="UN"/>
    <m/>
    <m/>
    <x v="0"/>
    <m/>
  </r>
  <r>
    <s v="SILICON.BLANCACDIS"/>
    <x v="13"/>
    <m/>
    <x v="0"/>
    <x v="12"/>
    <x v="0"/>
    <m/>
    <x v="6"/>
    <s v="Non"/>
    <x v="0"/>
    <m/>
    <s v="UN"/>
    <n v="1.48"/>
    <n v="1.67"/>
    <x v="0"/>
    <m/>
  </r>
  <r>
    <s v="SILICON.NOIRACDIS"/>
    <x v="14"/>
    <m/>
    <x v="0"/>
    <x v="13"/>
    <x v="0"/>
    <m/>
    <x v="7"/>
    <s v="Non"/>
    <x v="0"/>
    <m/>
    <s v="UN"/>
    <m/>
    <n v="1.67"/>
    <x v="0"/>
    <m/>
  </r>
  <r>
    <s v="SILICON.PIERREACDIS"/>
    <x v="15"/>
    <m/>
    <x v="0"/>
    <x v="14"/>
    <x v="0"/>
    <m/>
    <x v="1"/>
    <s v="Non"/>
    <x v="0"/>
    <m/>
    <s v="UN"/>
    <m/>
    <n v="1.67"/>
    <x v="1"/>
    <m/>
  </r>
  <r>
    <s v="SILICON.TRANSACDIS"/>
    <x v="16"/>
    <m/>
    <x v="0"/>
    <x v="15"/>
    <x v="0"/>
    <m/>
    <x v="0"/>
    <s v="Non"/>
    <x v="0"/>
    <m/>
    <s v="UN"/>
    <n v="1.48"/>
    <n v="1.67"/>
    <x v="0"/>
    <m/>
  </r>
  <r>
    <s v="SILICONPU.BLANCACDIS"/>
    <x v="17"/>
    <m/>
    <x v="0"/>
    <x v="16"/>
    <x v="0"/>
    <m/>
    <x v="1"/>
    <s v="Non"/>
    <x v="3"/>
    <m/>
    <s v="UN"/>
    <m/>
    <n v="2.15"/>
    <x v="1"/>
    <m/>
  </r>
  <r>
    <s v="ZO800-130AKRAPLAST"/>
    <x v="18"/>
    <m/>
    <x v="4"/>
    <x v="17"/>
    <x v="1"/>
    <s v="AKRAPLAST"/>
    <x v="8"/>
    <s v="Non"/>
    <x v="4"/>
    <n v="1"/>
    <s v="barre"/>
    <m/>
    <n v="18.936"/>
    <x v="2"/>
    <m/>
  </r>
  <r>
    <s v="ZO810-370AKRAPLAST"/>
    <x v="19"/>
    <m/>
    <x v="4"/>
    <x v="18"/>
    <x v="1"/>
    <s v="AKRAPLAST"/>
    <x v="9"/>
    <s v="Non"/>
    <x v="5"/>
    <n v="1"/>
    <s v="UN"/>
    <m/>
    <m/>
    <x v="0"/>
    <m/>
  </r>
  <r>
    <s v="ALUSTRONG24AKRAPLAST"/>
    <x v="20"/>
    <m/>
    <x v="5"/>
    <x v="19"/>
    <x v="1"/>
    <s v="AKRAPLAST"/>
    <x v="10"/>
    <s v="Non"/>
    <x v="5"/>
    <n v="1"/>
    <s v="UN"/>
    <m/>
    <n v="179.95499999999998"/>
    <x v="0"/>
    <m/>
  </r>
  <r>
    <s v="ALUSTRONG28AKRAPLAST"/>
    <x v="21"/>
    <m/>
    <x v="5"/>
    <x v="20"/>
    <x v="1"/>
    <s v="AKRAPLAST"/>
    <x v="11"/>
    <s v="Non"/>
    <x v="5"/>
    <n v="1"/>
    <s v="UN"/>
    <m/>
    <n v="185.96250000000001"/>
    <x v="0"/>
    <m/>
  </r>
  <r>
    <s v="EVOLUTOP 2000AKRAPLAST"/>
    <x v="22"/>
    <m/>
    <x v="6"/>
    <x v="21"/>
    <x v="1"/>
    <s v="AKRAPLAST"/>
    <x v="12"/>
    <s v="Non"/>
    <x v="5"/>
    <n v="1"/>
    <s v="UN"/>
    <m/>
    <n v="127.44"/>
    <x v="0"/>
    <m/>
  </r>
  <r>
    <s v="EVOLUTOP 2500AKRAPLAST"/>
    <x v="23"/>
    <m/>
    <x v="6"/>
    <x v="22"/>
    <x v="1"/>
    <s v="AKRAPLAST"/>
    <x v="13"/>
    <s v="Non"/>
    <x v="5"/>
    <n v="1"/>
    <s v="UN"/>
    <m/>
    <n v="159.30000000000001"/>
    <x v="0"/>
    <m/>
  </r>
  <r>
    <s v="EVOLUTOP 3000AKRAPLAST"/>
    <x v="24"/>
    <m/>
    <x v="6"/>
    <x v="23"/>
    <x v="1"/>
    <s v="AKRAPLAST"/>
    <x v="14"/>
    <s v="Non"/>
    <x v="5"/>
    <n v="1"/>
    <s v="UN"/>
    <m/>
    <n v="191.16"/>
    <x v="0"/>
    <m/>
  </r>
  <r>
    <s v="EVOLUTOP 3500AKRAPLAST"/>
    <x v="25"/>
    <m/>
    <x v="6"/>
    <x v="24"/>
    <x v="1"/>
    <s v="AKRAPLAST"/>
    <x v="15"/>
    <s v="Non"/>
    <x v="5"/>
    <n v="1"/>
    <s v="UN"/>
    <m/>
    <n v="223.01999999999998"/>
    <x v="0"/>
    <m/>
  </r>
  <r>
    <s v="EVOLUTOP 4000AKRAPLAST"/>
    <x v="26"/>
    <m/>
    <x v="6"/>
    <x v="25"/>
    <x v="1"/>
    <s v="AKRAPLAST"/>
    <x v="16"/>
    <s v="Non"/>
    <x v="5"/>
    <n v="1"/>
    <s v="UN"/>
    <m/>
    <n v="254.88"/>
    <x v="0"/>
    <m/>
  </r>
  <r>
    <s v="EVOLUTOP 4500AKRAPLAST"/>
    <x v="27"/>
    <m/>
    <x v="6"/>
    <x v="26"/>
    <x v="1"/>
    <s v="AKRAPLAST"/>
    <x v="17"/>
    <s v="Non"/>
    <x v="5"/>
    <n v="1"/>
    <s v="UN"/>
    <m/>
    <n v="286.74"/>
    <x v="0"/>
    <m/>
  </r>
  <r>
    <s v="EVOLUTOP 5000AKRAPLAST"/>
    <x v="28"/>
    <m/>
    <x v="6"/>
    <x v="27"/>
    <x v="1"/>
    <s v="AKRAPLAST"/>
    <x v="18"/>
    <s v="Non"/>
    <x v="5"/>
    <n v="1"/>
    <s v="UN"/>
    <m/>
    <n v="318.60000000000002"/>
    <x v="0"/>
    <m/>
  </r>
  <r>
    <s v="FLEUR Deco E3AKRAPLAST"/>
    <x v="29"/>
    <m/>
    <x v="7"/>
    <x v="28"/>
    <x v="1"/>
    <s v="AKRAPLAST"/>
    <x v="19"/>
    <s v="Non"/>
    <x v="5"/>
    <n v="1"/>
    <s v="UN"/>
    <m/>
    <m/>
    <x v="0"/>
    <m/>
  </r>
  <r>
    <s v="G11AKRAPLAST"/>
    <x v="30"/>
    <m/>
    <x v="8"/>
    <x v="29"/>
    <x v="1"/>
    <s v="AKRAPLAST"/>
    <x v="20"/>
    <s v="Non"/>
    <x v="6"/>
    <n v="1"/>
    <s v="UN"/>
    <m/>
    <m/>
    <x v="0"/>
    <m/>
  </r>
  <r>
    <s v="G15AKRAPLAST"/>
    <x v="31"/>
    <m/>
    <x v="8"/>
    <x v="30"/>
    <x v="1"/>
    <s v="AKRAPLAST"/>
    <x v="20"/>
    <s v="Non"/>
    <x v="6"/>
    <n v="1"/>
    <s v="UN"/>
    <m/>
    <m/>
    <x v="0"/>
    <m/>
  </r>
  <r>
    <s v="G3AKRAPLAST"/>
    <x v="32"/>
    <m/>
    <x v="8"/>
    <x v="31"/>
    <x v="1"/>
    <s v="AKRAPLAST"/>
    <x v="21"/>
    <s v="Non"/>
    <x v="6"/>
    <n v="1"/>
    <s v="UN"/>
    <m/>
    <m/>
    <x v="0"/>
    <m/>
  </r>
  <r>
    <s v="G5AKRAPLAST"/>
    <x v="33"/>
    <m/>
    <x v="8"/>
    <x v="32"/>
    <x v="1"/>
    <s v="AKRAPLAST"/>
    <x v="22"/>
    <s v="Non"/>
    <x v="6"/>
    <n v="1"/>
    <s v="UN"/>
    <m/>
    <m/>
    <x v="0"/>
    <m/>
  </r>
  <r>
    <s v="G8AKRAPLAST"/>
    <x v="34"/>
    <m/>
    <x v="8"/>
    <x v="33"/>
    <x v="1"/>
    <s v="AKRAPLAST"/>
    <x v="23"/>
    <s v="Non"/>
    <x v="6"/>
    <n v="1"/>
    <s v="UN"/>
    <m/>
    <m/>
    <x v="0"/>
    <m/>
  </r>
  <r>
    <s v="IC372000AKRAPLAST"/>
    <x v="35"/>
    <m/>
    <x v="9"/>
    <x v="34"/>
    <x v="1"/>
    <s v="AKRAPLAST"/>
    <x v="24"/>
    <s v="Non"/>
    <x v="5"/>
    <n v="1"/>
    <s v="UN"/>
    <m/>
    <n v="210.92"/>
    <x v="0"/>
    <m/>
  </r>
  <r>
    <s v="IC372500AKRAPLAST"/>
    <x v="36"/>
    <m/>
    <x v="9"/>
    <x v="35"/>
    <x v="1"/>
    <s v="AKRAPLAST"/>
    <x v="24"/>
    <s v="Non"/>
    <x v="5"/>
    <n v="1"/>
    <s v="UN"/>
    <m/>
    <n v="263.64999999999998"/>
    <x v="0"/>
    <m/>
  </r>
  <r>
    <s v="IC373000AKRAPLAST"/>
    <x v="37"/>
    <m/>
    <x v="9"/>
    <x v="36"/>
    <x v="1"/>
    <s v="AKRAPLAST"/>
    <x v="24"/>
    <s v="Non"/>
    <x v="5"/>
    <n v="1"/>
    <s v="UN"/>
    <m/>
    <n v="316.38"/>
    <x v="0"/>
    <m/>
  </r>
  <r>
    <s v="IC373500AKRAPLAST"/>
    <x v="38"/>
    <m/>
    <x v="9"/>
    <x v="37"/>
    <x v="1"/>
    <s v="AKRAPLAST"/>
    <x v="24"/>
    <s v="Non"/>
    <x v="5"/>
    <n v="1"/>
    <s v="UN"/>
    <m/>
    <n v="369.11"/>
    <x v="0"/>
    <m/>
  </r>
  <r>
    <s v="IC374000AKRAPLAST"/>
    <x v="39"/>
    <m/>
    <x v="9"/>
    <x v="38"/>
    <x v="1"/>
    <s v="AKRAPLAST"/>
    <x v="24"/>
    <s v="Non"/>
    <x v="5"/>
    <n v="1"/>
    <s v="UN"/>
    <m/>
    <n v="421.84"/>
    <x v="0"/>
    <m/>
  </r>
  <r>
    <s v="IC374500AKRAPLAST"/>
    <x v="40"/>
    <m/>
    <x v="9"/>
    <x v="39"/>
    <x v="1"/>
    <s v="AKRAPLAST"/>
    <x v="24"/>
    <s v="Non"/>
    <x v="5"/>
    <n v="1"/>
    <s v="UN"/>
    <m/>
    <n v="474.57"/>
    <x v="0"/>
    <m/>
  </r>
  <r>
    <s v="IC375000AKRAPLAST"/>
    <x v="41"/>
    <m/>
    <x v="9"/>
    <x v="40"/>
    <x v="1"/>
    <s v="AKRAPLAST"/>
    <x v="24"/>
    <s v="Non"/>
    <x v="5"/>
    <n v="1"/>
    <s v="UN"/>
    <m/>
    <n v="527.29999999999995"/>
    <x v="0"/>
    <m/>
  </r>
  <r>
    <s v="IC375000AKRAPLAST"/>
    <x v="41"/>
    <m/>
    <x v="9"/>
    <x v="41"/>
    <x v="1"/>
    <s v="AKRAPLAST"/>
    <x v="24"/>
    <s v="Non"/>
    <x v="5"/>
    <n v="1"/>
    <s v="UN"/>
    <m/>
    <n v="632.76"/>
    <x v="0"/>
    <m/>
  </r>
  <r>
    <s v="IC752000AKRAPLAST"/>
    <x v="42"/>
    <m/>
    <x v="10"/>
    <x v="42"/>
    <x v="1"/>
    <s v="AKRAPLAST"/>
    <x v="25"/>
    <s v="Non"/>
    <x v="5"/>
    <n v="1"/>
    <s v="UN"/>
    <m/>
    <n v="263.2"/>
    <x v="0"/>
    <m/>
  </r>
  <r>
    <s v="IC752500AKRAPLAST"/>
    <x v="43"/>
    <m/>
    <x v="10"/>
    <x v="43"/>
    <x v="1"/>
    <s v="AKRAPLAST"/>
    <x v="25"/>
    <s v="Non"/>
    <x v="5"/>
    <n v="1"/>
    <s v="UN"/>
    <m/>
    <n v="329"/>
    <x v="0"/>
    <m/>
  </r>
  <r>
    <s v="IC753000AKRAPLAST"/>
    <x v="44"/>
    <m/>
    <x v="10"/>
    <x v="44"/>
    <x v="1"/>
    <s v="AKRAPLAST"/>
    <x v="25"/>
    <s v="Non"/>
    <x v="5"/>
    <n v="1"/>
    <s v="UN"/>
    <m/>
    <n v="394.8"/>
    <x v="0"/>
    <m/>
  </r>
  <r>
    <s v="IC753500AKRAPLAST"/>
    <x v="45"/>
    <m/>
    <x v="10"/>
    <x v="45"/>
    <x v="1"/>
    <s v="AKRAPLAST"/>
    <x v="25"/>
    <s v="Non"/>
    <x v="5"/>
    <n v="1"/>
    <s v="UN"/>
    <m/>
    <n v="460.6"/>
    <x v="0"/>
    <m/>
  </r>
  <r>
    <s v="IC754000AKRAPLAST"/>
    <x v="46"/>
    <m/>
    <x v="10"/>
    <x v="46"/>
    <x v="1"/>
    <s v="AKRAPLAST"/>
    <x v="25"/>
    <s v="Non"/>
    <x v="5"/>
    <n v="1"/>
    <s v="UN"/>
    <m/>
    <n v="526.4"/>
    <x v="0"/>
    <m/>
  </r>
  <r>
    <s v="IC754500AKRAPLAST"/>
    <x v="47"/>
    <m/>
    <x v="10"/>
    <x v="47"/>
    <x v="1"/>
    <s v="AKRAPLAST"/>
    <x v="25"/>
    <s v="Non"/>
    <x v="5"/>
    <n v="1"/>
    <s v="UN"/>
    <m/>
    <n v="592.20000000000005"/>
    <x v="0"/>
    <m/>
  </r>
  <r>
    <s v="IC755000AKRAPLAST"/>
    <x v="48"/>
    <m/>
    <x v="10"/>
    <x v="48"/>
    <x v="1"/>
    <s v="AKRAPLAST"/>
    <x v="25"/>
    <s v="Non"/>
    <x v="5"/>
    <n v="1"/>
    <s v="UN"/>
    <m/>
    <n v="658"/>
    <x v="0"/>
    <m/>
  </r>
  <r>
    <s v="IC756000AKRAPLAST"/>
    <x v="49"/>
    <m/>
    <x v="10"/>
    <x v="49"/>
    <x v="1"/>
    <s v="AKRAPLAST"/>
    <x v="25"/>
    <s v="Non"/>
    <x v="5"/>
    <n v="1"/>
    <s v="UN"/>
    <m/>
    <n v="789.6"/>
    <x v="0"/>
    <m/>
  </r>
  <r>
    <s v="POLY16INOCLORE2000x1050AKRAPLAST"/>
    <x v="50"/>
    <m/>
    <x v="11"/>
    <x v="50"/>
    <x v="1"/>
    <s v="AKRAPLAST"/>
    <x v="26"/>
    <s v="Non"/>
    <x v="5"/>
    <n v="1"/>
    <s v="UN"/>
    <m/>
    <n v="33.671861999999997"/>
    <x v="0"/>
    <m/>
  </r>
  <r>
    <s v="POLY16INOCLORE2000x1200AKRAPLAST"/>
    <x v="51"/>
    <m/>
    <x v="11"/>
    <x v="51"/>
    <x v="1"/>
    <s v="AKRAPLAST"/>
    <x v="26"/>
    <s v="Non"/>
    <x v="5"/>
    <n v="1"/>
    <s v="UN"/>
    <m/>
    <n v="38.482127999999996"/>
    <x v="0"/>
    <m/>
  </r>
  <r>
    <s v="POLY16INOCLORE2500x1050AKRAPLAST"/>
    <x v="52"/>
    <m/>
    <x v="11"/>
    <x v="52"/>
    <x v="1"/>
    <s v="AKRAPLAST"/>
    <x v="27"/>
    <s v="Non"/>
    <x v="5"/>
    <n v="1"/>
    <s v="UN"/>
    <m/>
    <n v="42.089827499999998"/>
    <x v="0"/>
    <m/>
  </r>
  <r>
    <s v="POLY16INOCLORE2500x1200AKRAPLAST"/>
    <x v="53"/>
    <m/>
    <x v="11"/>
    <x v="53"/>
    <x v="1"/>
    <s v="AKRAPLAST"/>
    <x v="27"/>
    <s v="Non"/>
    <x v="5"/>
    <n v="1"/>
    <s v="UN"/>
    <m/>
    <n v="48.102659999999993"/>
    <x v="0"/>
    <m/>
  </r>
  <r>
    <s v="POLY16INOCLORE3000x1050AKRAPLAST"/>
    <x v="54"/>
    <m/>
    <x v="11"/>
    <x v="54"/>
    <x v="1"/>
    <s v="AKRAPLAST"/>
    <x v="28"/>
    <s v="Non"/>
    <x v="5"/>
    <n v="1"/>
    <s v="UN"/>
    <m/>
    <n v="50.507792999999992"/>
    <x v="0"/>
    <m/>
  </r>
  <r>
    <s v="POLY16INOCLORE3000x1200AKRAPLAST"/>
    <x v="55"/>
    <m/>
    <x v="11"/>
    <x v="55"/>
    <x v="1"/>
    <s v="AKRAPLAST"/>
    <x v="28"/>
    <s v="Non"/>
    <x v="5"/>
    <n v="1"/>
    <s v="UN"/>
    <m/>
    <n v="57.723191999999997"/>
    <x v="0"/>
    <m/>
  </r>
  <r>
    <s v="POLY16INOCLORE3500x1050AKRAPLAST"/>
    <x v="56"/>
    <m/>
    <x v="11"/>
    <x v="56"/>
    <x v="1"/>
    <s v="AKRAPLAST"/>
    <x v="29"/>
    <s v="Non"/>
    <x v="5"/>
    <n v="1"/>
    <s v="UN"/>
    <m/>
    <n v="58.925758499999993"/>
    <x v="0"/>
    <m/>
  </r>
  <r>
    <s v="POLY16INOCLORE3500x1200AKRAPLAST"/>
    <x v="57"/>
    <m/>
    <x v="11"/>
    <x v="57"/>
    <x v="1"/>
    <s v="AKRAPLAST"/>
    <x v="29"/>
    <s v="Non"/>
    <x v="5"/>
    <n v="1"/>
    <s v="UN"/>
    <m/>
    <n v="67.343723999999995"/>
    <x v="0"/>
    <m/>
  </r>
  <r>
    <s v="POLY16INOCLORE4000x1050AKRAPLAST"/>
    <x v="58"/>
    <m/>
    <x v="11"/>
    <x v="58"/>
    <x v="1"/>
    <s v="AKRAPLAST"/>
    <x v="30"/>
    <s v="Non"/>
    <x v="5"/>
    <n v="1"/>
    <s v="UN"/>
    <m/>
    <n v="67.343723999999995"/>
    <x v="0"/>
    <m/>
  </r>
  <r>
    <s v="POLY16INOCLORE4000x1200AKRAPLAST"/>
    <x v="59"/>
    <m/>
    <x v="11"/>
    <x v="59"/>
    <x v="1"/>
    <s v="AKRAPLAST"/>
    <x v="30"/>
    <s v="Non"/>
    <x v="5"/>
    <n v="1"/>
    <s v="UN"/>
    <m/>
    <n v="76.964255999999992"/>
    <x v="0"/>
    <m/>
  </r>
  <r>
    <s v="POLY16INOCLORE4500x1050AKRAPLAST"/>
    <x v="60"/>
    <m/>
    <x v="11"/>
    <x v="60"/>
    <x v="1"/>
    <s v="AKRAPLAST"/>
    <x v="31"/>
    <s v="Non"/>
    <x v="5"/>
    <n v="1"/>
    <s v="UN"/>
    <m/>
    <n v="75.761689499999989"/>
    <x v="0"/>
    <m/>
  </r>
  <r>
    <s v="POLY16INOCLORE4500x1200AKRAPLAST"/>
    <x v="61"/>
    <m/>
    <x v="11"/>
    <x v="61"/>
    <x v="1"/>
    <s v="AKRAPLAST"/>
    <x v="31"/>
    <s v="Non"/>
    <x v="5"/>
    <n v="1"/>
    <s v="UN"/>
    <m/>
    <n v="86.584787999999989"/>
    <x v="0"/>
    <m/>
  </r>
  <r>
    <s v="POLY16INOCLORE6000x1050AKRAPLAST"/>
    <x v="62"/>
    <m/>
    <x v="11"/>
    <x v="62"/>
    <x v="1"/>
    <s v="AKRAPLAST"/>
    <x v="32"/>
    <s v="Non"/>
    <x v="5"/>
    <n v="1"/>
    <s v="UN"/>
    <m/>
    <n v="101.01558599999998"/>
    <x v="0"/>
    <m/>
  </r>
  <r>
    <s v="POLY16INOCLORE6000x1200AKRAPLAST"/>
    <x v="63"/>
    <m/>
    <x v="11"/>
    <x v="63"/>
    <x v="1"/>
    <s v="AKRAPLAST"/>
    <x v="32"/>
    <s v="Non"/>
    <x v="5"/>
    <n v="1"/>
    <s v="UN"/>
    <m/>
    <n v="115.44638399999999"/>
    <x v="0"/>
    <m/>
  </r>
  <r>
    <s v="POLY16INOCLORE7000x1050AKRAPLAST"/>
    <x v="64"/>
    <m/>
    <x v="11"/>
    <x v="64"/>
    <x v="1"/>
    <s v="AKRAPLAST"/>
    <x v="33"/>
    <s v="Non"/>
    <x v="5"/>
    <n v="1"/>
    <s v="UN"/>
    <m/>
    <n v="117.85151699999999"/>
    <x v="0"/>
    <m/>
  </r>
  <r>
    <s v="POLY16INOCLORE7000x1200AKRAPLAST"/>
    <x v="65"/>
    <m/>
    <x v="11"/>
    <x v="65"/>
    <x v="1"/>
    <s v="AKRAPLAST"/>
    <x v="33"/>
    <s v="Non"/>
    <x v="5"/>
    <n v="1"/>
    <s v="UN"/>
    <m/>
    <n v="134.68744799999999"/>
    <x v="0"/>
    <m/>
  </r>
  <r>
    <s v="POLY32INOCLORE2000AKRAPLAST"/>
    <x v="66"/>
    <m/>
    <x v="11"/>
    <x v="66"/>
    <x v="1"/>
    <s v="AKRAPLAST"/>
    <x v="34"/>
    <s v="Non"/>
    <x v="5"/>
    <n v="1"/>
    <s v="UN"/>
    <m/>
    <n v="56.029103999999997"/>
    <x v="0"/>
    <m/>
  </r>
  <r>
    <s v="POLY32INOCLORE2500AKRAPLAST"/>
    <x v="67"/>
    <m/>
    <x v="11"/>
    <x v="67"/>
    <x v="1"/>
    <s v="AKRAPLAST"/>
    <x v="35"/>
    <s v="Non"/>
    <x v="5"/>
    <n v="1"/>
    <s v="UN"/>
    <m/>
    <n v="70.036379999999994"/>
    <x v="0"/>
    <m/>
  </r>
  <r>
    <s v="POLY32INOCLORE3000AKRAPLAST"/>
    <x v="68"/>
    <m/>
    <x v="11"/>
    <x v="68"/>
    <x v="1"/>
    <s v="AKRAPLAST"/>
    <x v="36"/>
    <s v="Non"/>
    <x v="5"/>
    <n v="1"/>
    <s v="UN"/>
    <m/>
    <n v="84.043655999999999"/>
    <x v="0"/>
    <m/>
  </r>
  <r>
    <s v="POLY32INOCLORE3500AKRAPLAST"/>
    <x v="69"/>
    <m/>
    <x v="11"/>
    <x v="69"/>
    <x v="1"/>
    <s v="AKRAPLAST"/>
    <x v="37"/>
    <s v="Non"/>
    <x v="5"/>
    <n v="1"/>
    <s v="UN"/>
    <m/>
    <n v="98.050931999999989"/>
    <x v="0"/>
    <m/>
  </r>
  <r>
    <s v="POLY32INOCLORE4000AKRAPLAST"/>
    <x v="70"/>
    <m/>
    <x v="11"/>
    <x v="70"/>
    <x v="1"/>
    <s v="AKRAPLAST"/>
    <x v="38"/>
    <s v="Non"/>
    <x v="5"/>
    <n v="1"/>
    <s v="UN"/>
    <m/>
    <n v="112.05820799999999"/>
    <x v="0"/>
    <m/>
  </r>
  <r>
    <s v="POLY32INOCLORE4500AKRAPLAST"/>
    <x v="71"/>
    <m/>
    <x v="11"/>
    <x v="71"/>
    <x v="1"/>
    <s v="AKRAPLAST"/>
    <x v="39"/>
    <s v="Non"/>
    <x v="5"/>
    <n v="1"/>
    <s v="UN"/>
    <m/>
    <n v="126.065484"/>
    <x v="0"/>
    <m/>
  </r>
  <r>
    <s v="POLY32INOCLORE6000AKRAPLAST"/>
    <x v="72"/>
    <m/>
    <x v="11"/>
    <x v="72"/>
    <x v="1"/>
    <s v="AKRAPLAST"/>
    <x v="40"/>
    <s v="Non"/>
    <x v="5"/>
    <n v="1"/>
    <s v="UN"/>
    <m/>
    <n v="168.087312"/>
    <x v="0"/>
    <m/>
  </r>
  <r>
    <s v="POLY32INOCLORE7000AKRAPLAST"/>
    <x v="73"/>
    <m/>
    <x v="11"/>
    <x v="73"/>
    <x v="1"/>
    <s v="AKRAPLAST"/>
    <x v="41"/>
    <s v="Non"/>
    <x v="5"/>
    <n v="1"/>
    <s v="UN"/>
    <m/>
    <n v="196.10186399999998"/>
    <x v="0"/>
    <m/>
  </r>
  <r>
    <s v="POLY32REFLEX3000AKRAPLAST"/>
    <x v="74"/>
    <m/>
    <x v="11"/>
    <x v="74"/>
    <x v="1"/>
    <s v="AKRAPLAST"/>
    <x v="42"/>
    <s v="Non"/>
    <x v="5"/>
    <n v="1"/>
    <s v="UN"/>
    <m/>
    <n v="102.71314998000001"/>
    <x v="0"/>
    <m/>
  </r>
  <r>
    <s v="POLY32REFLEX3500AKRAPLAST"/>
    <x v="75"/>
    <m/>
    <x v="11"/>
    <x v="75"/>
    <x v="1"/>
    <s v="AKRAPLAST"/>
    <x v="43"/>
    <s v="Non"/>
    <x v="5"/>
    <n v="1"/>
    <s v="UN"/>
    <m/>
    <n v="119.83200831000002"/>
    <x v="0"/>
    <m/>
  </r>
  <r>
    <s v="POLY32REFLEX4000AKRAPLAST"/>
    <x v="76"/>
    <m/>
    <x v="11"/>
    <x v="76"/>
    <x v="1"/>
    <s v="AKRAPLAST"/>
    <x v="44"/>
    <s v="Non"/>
    <x v="5"/>
    <n v="1"/>
    <s v="UN"/>
    <m/>
    <n v="136.95086664000002"/>
    <x v="0"/>
    <m/>
  </r>
  <r>
    <s v="POLY32REFLEX4500AKRAPLAST"/>
    <x v="77"/>
    <m/>
    <x v="11"/>
    <x v="77"/>
    <x v="1"/>
    <s v="AKRAPLAST"/>
    <x v="45"/>
    <s v="Non"/>
    <x v="5"/>
    <n v="1"/>
    <s v="UN"/>
    <m/>
    <n v="154.06972497000001"/>
    <x v="0"/>
    <m/>
  </r>
  <r>
    <s v="POLY32REFLEX5000AKRAPLAST"/>
    <x v="78"/>
    <m/>
    <x v="11"/>
    <x v="78"/>
    <x v="1"/>
    <s v="AKRAPLAST"/>
    <x v="46"/>
    <s v="Non"/>
    <x v="5"/>
    <n v="1"/>
    <s v="UN"/>
    <m/>
    <n v="171.1885833"/>
    <x v="0"/>
    <m/>
  </r>
  <r>
    <s v="POLY32REFLEX6000AKRAPLAST"/>
    <x v="79"/>
    <m/>
    <x v="11"/>
    <x v="79"/>
    <x v="1"/>
    <s v="AKRAPLAST"/>
    <x v="47"/>
    <s v="Non"/>
    <x v="5"/>
    <n v="1"/>
    <s v="UN"/>
    <m/>
    <n v="205.42629996000002"/>
    <x v="0"/>
    <m/>
  </r>
  <r>
    <s v="ToleesterelAKRAPLAST"/>
    <x v="80"/>
    <m/>
    <x v="12"/>
    <x v="80"/>
    <x v="1"/>
    <s v="AKRAPLAST"/>
    <x v="48"/>
    <s v="Non"/>
    <x v="7"/>
    <n v="1"/>
    <s v="UN"/>
    <m/>
    <n v="75"/>
    <x v="0"/>
    <m/>
  </r>
  <r>
    <s v="W016AKRAPLAST"/>
    <x v="81"/>
    <m/>
    <x v="13"/>
    <x v="81"/>
    <x v="1"/>
    <s v="AKRAPLAST"/>
    <x v="49"/>
    <s v="Non"/>
    <x v="1"/>
    <m/>
    <m/>
    <m/>
    <m/>
    <x v="1"/>
    <m/>
  </r>
  <r>
    <s v="WA08-L7000AKRAPLAST"/>
    <x v="82"/>
    <m/>
    <x v="13"/>
    <x v="82"/>
    <x v="1"/>
    <s v="AKRAPLAST"/>
    <x v="50"/>
    <s v="oui"/>
    <x v="6"/>
    <n v="1"/>
    <s v="barre"/>
    <n v="65.239999999999995"/>
    <n v="75.3"/>
    <x v="2"/>
    <m/>
  </r>
  <r>
    <s v="WA15-B4500AKRAPLAST"/>
    <x v="83"/>
    <m/>
    <x v="13"/>
    <x v="83"/>
    <x v="1"/>
    <s v="AKRAPLAST"/>
    <x v="51"/>
    <s v="Non"/>
    <x v="8"/>
    <n v="1"/>
    <s v="barre"/>
    <m/>
    <n v="81.157499999999999"/>
    <x v="2"/>
    <m/>
  </r>
  <r>
    <s v="WA15-B7000AKRAPLAST"/>
    <x v="84"/>
    <m/>
    <x v="13"/>
    <x v="84"/>
    <x v="1"/>
    <s v="AKRAPLAST"/>
    <x v="51"/>
    <s v="Non"/>
    <x v="6"/>
    <n v="1"/>
    <s v="barre"/>
    <n v="126"/>
    <n v="161.4"/>
    <x v="2"/>
    <m/>
  </r>
  <r>
    <s v="WA61-00010AKRAPLAST"/>
    <x v="85"/>
    <m/>
    <x v="8"/>
    <x v="85"/>
    <x v="1"/>
    <s v="AKRAPLAST"/>
    <x v="52"/>
    <s v="Non"/>
    <x v="9"/>
    <n v="1"/>
    <s v="UN"/>
    <m/>
    <n v="69.25"/>
    <x v="0"/>
    <m/>
  </r>
  <r>
    <s v="WAA20B4500AKRAPLAST"/>
    <x v="86"/>
    <m/>
    <x v="13"/>
    <x v="86"/>
    <x v="1"/>
    <s v="AKRAPLAST"/>
    <x v="53"/>
    <s v="Non"/>
    <x v="8"/>
    <n v="1"/>
    <s v="UN"/>
    <m/>
    <n v="108.405"/>
    <x v="0"/>
    <m/>
  </r>
  <r>
    <s v="WAA20B7000AKRAPLAST"/>
    <x v="87"/>
    <m/>
    <x v="13"/>
    <x v="86"/>
    <x v="1"/>
    <s v="AKRAPLAST"/>
    <x v="54"/>
    <s v="Non"/>
    <x v="6"/>
    <n v="1"/>
    <s v="UN"/>
    <m/>
    <n v="168.63"/>
    <x v="0"/>
    <m/>
  </r>
  <r>
    <s v="WAA29B4500AKRAPLAST"/>
    <x v="88"/>
    <m/>
    <x v="13"/>
    <x v="87"/>
    <x v="1"/>
    <s v="AKRAPLAST"/>
    <x v="55"/>
    <s v="Non"/>
    <x v="8"/>
    <n v="1"/>
    <s v="UN"/>
    <m/>
    <n v="98.122500000000002"/>
    <x v="0"/>
    <m/>
  </r>
  <r>
    <s v="WAA29B7000AKRAPLAST"/>
    <x v="89"/>
    <m/>
    <x v="13"/>
    <x v="87"/>
    <x v="1"/>
    <s v="AKRAPLAST"/>
    <x v="56"/>
    <s v="Non"/>
    <x v="6"/>
    <n v="1"/>
    <s v="UN"/>
    <m/>
    <n v="152.63499999999999"/>
    <x v="0"/>
    <m/>
  </r>
  <r>
    <s v="WAA85-X0000AKRAPLAST"/>
    <x v="90"/>
    <m/>
    <x v="4"/>
    <x v="88"/>
    <x v="1"/>
    <s v="AKRAPLAST"/>
    <x v="57"/>
    <s v="Non"/>
    <x v="5"/>
    <n v="1"/>
    <s v="UN"/>
    <m/>
    <m/>
    <x v="0"/>
    <m/>
  </r>
  <r>
    <s v="WAA86-X0000AKRAPLAST"/>
    <x v="91"/>
    <m/>
    <x v="4"/>
    <x v="88"/>
    <x v="1"/>
    <s v="AKRAPLAST"/>
    <x v="58"/>
    <s v="Non"/>
    <x v="5"/>
    <n v="1"/>
    <s v="UN"/>
    <m/>
    <m/>
    <x v="0"/>
    <m/>
  </r>
  <r>
    <s v="WAA89-90950AKRAPLAST"/>
    <x v="92"/>
    <m/>
    <x v="4"/>
    <x v="89"/>
    <x v="1"/>
    <s v="AKRAPLAST"/>
    <x v="59"/>
    <s v="Non"/>
    <x v="5"/>
    <n v="1"/>
    <s v="UN"/>
    <m/>
    <m/>
    <x v="0"/>
    <m/>
  </r>
  <r>
    <s v="WD20-7000AKRAPLAST"/>
    <x v="93"/>
    <m/>
    <x v="13"/>
    <x v="90"/>
    <x v="1"/>
    <s v="AKRAPLAST"/>
    <x v="60"/>
    <s v="Non"/>
    <x v="6"/>
    <n v="1"/>
    <s v="UN"/>
    <m/>
    <n v="72.38"/>
    <x v="0"/>
    <m/>
  </r>
  <r>
    <s v="WO16AKRAPLAST"/>
    <x v="94"/>
    <m/>
    <x v="13"/>
    <x v="81"/>
    <x v="1"/>
    <s v="AKRAPLAST"/>
    <x v="61"/>
    <s v="Non"/>
    <x v="10"/>
    <n v="1"/>
    <s v="UN"/>
    <m/>
    <n v="17.035271999999999"/>
    <x v="0"/>
    <m/>
  </r>
  <r>
    <s v="WO32AKRAPLAST"/>
    <x v="95"/>
    <m/>
    <x v="13"/>
    <x v="91"/>
    <x v="1"/>
    <s v="AKRAPLAST"/>
    <x v="62"/>
    <s v="oui"/>
    <x v="11"/>
    <n v="1"/>
    <s v="UN"/>
    <m/>
    <n v="17.05"/>
    <x v="0"/>
    <m/>
  </r>
  <r>
    <s v="X106D3503AKRAPLAST"/>
    <x v="96"/>
    <m/>
    <x v="11"/>
    <x v="92"/>
    <x v="1"/>
    <s v="AKRAPLAST"/>
    <x v="63"/>
    <s v="Non"/>
    <x v="5"/>
    <n v="1"/>
    <s v="UN"/>
    <m/>
    <n v="74.680409999999995"/>
    <x v="0"/>
    <m/>
  </r>
  <r>
    <s v="XHV38-10AKRAPLAST"/>
    <x v="97"/>
    <m/>
    <x v="14"/>
    <x v="93"/>
    <x v="1"/>
    <s v="AKRAPLAST"/>
    <x v="64"/>
    <s v="Non"/>
    <x v="12"/>
    <n v="1"/>
    <s v="UN"/>
    <m/>
    <n v="7.6196699999999993"/>
    <x v="0"/>
    <m/>
  </r>
  <r>
    <s v="XHV38-33AKRAPLAST"/>
    <x v="98"/>
    <m/>
    <x v="14"/>
    <x v="94"/>
    <x v="1"/>
    <s v="AKRAPLAST"/>
    <x v="65"/>
    <s v="Non"/>
    <x v="13"/>
    <n v="1"/>
    <s v="UN"/>
    <m/>
    <n v="20.952540000000003"/>
    <x v="0"/>
    <m/>
  </r>
  <r>
    <s v="XHV38-50AKRAPLAST"/>
    <x v="99"/>
    <m/>
    <x v="14"/>
    <x v="95"/>
    <x v="1"/>
    <s v="AKRAPLAST"/>
    <x v="66"/>
    <s v="Non"/>
    <x v="14"/>
    <n v="1"/>
    <s v="UN"/>
    <m/>
    <n v="15.56847"/>
    <x v="0"/>
    <m/>
  </r>
  <r>
    <s v="XHV50-10AKRAPLAST"/>
    <x v="100"/>
    <m/>
    <x v="14"/>
    <x v="96"/>
    <x v="1"/>
    <s v="AKRAPLAST"/>
    <x v="67"/>
    <s v="Non"/>
    <x v="12"/>
    <n v="1"/>
    <s v="UN"/>
    <m/>
    <n v="9.8304299999999998"/>
    <x v="0"/>
    <m/>
  </r>
  <r>
    <s v="XHV50-33AKRAPLAST"/>
    <x v="101"/>
    <m/>
    <x v="14"/>
    <x v="97"/>
    <x v="1"/>
    <s v="AKRAPLAST"/>
    <x v="68"/>
    <s v="Non"/>
    <x v="13"/>
    <n v="1"/>
    <s v="UN"/>
    <m/>
    <n v="27.572399999999998"/>
    <x v="0"/>
    <m/>
  </r>
  <r>
    <s v="XHV50-33AKRAPLAST"/>
    <x v="101"/>
    <m/>
    <x v="14"/>
    <x v="98"/>
    <x v="1"/>
    <s v="AKRAPLAST"/>
    <x v="68"/>
    <s v="Non"/>
    <x v="13"/>
    <n v="1"/>
    <s v="UN"/>
    <m/>
    <n v="27.572399999999998"/>
    <x v="0"/>
    <m/>
  </r>
  <r>
    <s v="XHV50-55AKRAPLAST"/>
    <x v="102"/>
    <m/>
    <x v="14"/>
    <x v="99"/>
    <x v="1"/>
    <s v="AKRAPLAST"/>
    <x v="66"/>
    <s v="Non"/>
    <x v="14"/>
    <n v="1"/>
    <s v="UN"/>
    <m/>
    <n v="20.058299999999999"/>
    <x v="0"/>
    <m/>
  </r>
  <r>
    <s v="XHV75-50AKRAPLAST"/>
    <x v="103"/>
    <m/>
    <x v="14"/>
    <x v="100"/>
    <x v="1"/>
    <s v="AKRAPLAST"/>
    <x v="66"/>
    <s v="Non"/>
    <x v="14"/>
    <n v="1"/>
    <s v="UN"/>
    <m/>
    <n v="30.081239999999998"/>
    <x v="0"/>
    <m/>
  </r>
  <r>
    <s v="XHV80-33AKRAPLAST"/>
    <x v="104"/>
    <m/>
    <x v="14"/>
    <x v="101"/>
    <x v="1"/>
    <s v="AKRAPLAST"/>
    <x v="69"/>
    <s v="Non"/>
    <x v="13"/>
    <n v="1"/>
    <s v="UN"/>
    <m/>
    <n v="42.718590000000006"/>
    <x v="0"/>
    <m/>
  </r>
  <r>
    <s v="XI16G4000AKRAPLAST"/>
    <x v="105"/>
    <m/>
    <x v="13"/>
    <x v="102"/>
    <x v="1"/>
    <s v="AKRAPLAST"/>
    <x v="30"/>
    <s v="Non"/>
    <x v="5"/>
    <n v="1"/>
    <s v="Plaque"/>
    <m/>
    <m/>
    <x v="0"/>
    <m/>
  </r>
  <r>
    <s v="XI25E3000AKRAPLAST"/>
    <x v="106"/>
    <m/>
    <x v="11"/>
    <x v="103"/>
    <x v="1"/>
    <s v="AKRAPLAST"/>
    <x v="70"/>
    <s v="Non"/>
    <x v="5"/>
    <n v="1"/>
    <s v="UN"/>
    <m/>
    <n v="74.043071999999995"/>
    <x v="0"/>
    <m/>
  </r>
  <r>
    <s v="XI25E3500AKRAPLAST"/>
    <x v="107"/>
    <m/>
    <x v="11"/>
    <x v="104"/>
    <x v="1"/>
    <s v="AKRAPLAST"/>
    <x v="71"/>
    <s v="Non"/>
    <x v="5"/>
    <n v="1"/>
    <s v="UN"/>
    <m/>
    <n v="86.383583999999985"/>
    <x v="0"/>
    <m/>
  </r>
  <r>
    <s v="XI25E4000AKRAPLAST"/>
    <x v="108"/>
    <m/>
    <x v="11"/>
    <x v="105"/>
    <x v="1"/>
    <s v="AKRAPLAST"/>
    <x v="72"/>
    <s v="Non"/>
    <x v="5"/>
    <n v="1"/>
    <s v="UN"/>
    <m/>
    <n v="98.724095999999989"/>
    <x v="0"/>
    <m/>
  </r>
  <r>
    <s v="XI25E6000AKRAPLAST"/>
    <x v="109"/>
    <m/>
    <x v="11"/>
    <x v="106"/>
    <x v="1"/>
    <s v="AKRAPLAST"/>
    <x v="73"/>
    <s v="Non"/>
    <x v="5"/>
    <n v="1"/>
    <s v="UN"/>
    <m/>
    <n v="148.08614399999999"/>
    <x v="0"/>
    <m/>
  </r>
  <r>
    <s v="XI25E7000AKRAPLAST"/>
    <x v="110"/>
    <m/>
    <x v="11"/>
    <x v="107"/>
    <x v="1"/>
    <s v="AKRAPLAST"/>
    <x v="74"/>
    <s v="Non"/>
    <x v="5"/>
    <n v="1"/>
    <s v="UN"/>
    <m/>
    <n v="172.76716799999997"/>
    <x v="0"/>
    <m/>
  </r>
  <r>
    <s v="YA0075DAKRAPLAST"/>
    <x v="111"/>
    <m/>
    <x v="15"/>
    <x v="108"/>
    <x v="1"/>
    <s v="AKRAPLAST"/>
    <x v="75"/>
    <s v="Non"/>
    <x v="6"/>
    <n v="1"/>
    <s v="barre"/>
    <n v="24.03"/>
    <n v="27.84"/>
    <x v="2"/>
    <m/>
  </r>
  <r>
    <s v="YA0120X70AKRAPLAST"/>
    <x v="112"/>
    <m/>
    <x v="13"/>
    <x v="109"/>
    <x v="1"/>
    <s v="AKRAPLAST"/>
    <x v="76"/>
    <s v="oui"/>
    <x v="6"/>
    <n v="1"/>
    <s v="UN"/>
    <n v="76.099999999999994"/>
    <n v="76.099999999999994"/>
    <x v="2"/>
    <m/>
  </r>
  <r>
    <s v="YA0125B80AKRAPLAST"/>
    <x v="113"/>
    <m/>
    <x v="13"/>
    <x v="110"/>
    <x v="1"/>
    <s v="AKRAPLAST"/>
    <x v="77"/>
    <s v="Non"/>
    <x v="15"/>
    <n v="1"/>
    <s v="UN"/>
    <m/>
    <n v="123.98265000000001"/>
    <x v="0"/>
    <m/>
  </r>
  <r>
    <s v="YA0135BAKRAPLAST"/>
    <x v="114"/>
    <m/>
    <x v="8"/>
    <x v="111"/>
    <x v="1"/>
    <s v="AKRAPLAST"/>
    <x v="78"/>
    <s v="Non"/>
    <x v="16"/>
    <n v="1"/>
    <s v="ML"/>
    <m/>
    <n v="57.9"/>
    <x v="3"/>
    <m/>
  </r>
  <r>
    <s v="YAO135NAKRAPLAST"/>
    <x v="115"/>
    <m/>
    <x v="8"/>
    <x v="112"/>
    <x v="1"/>
    <s v="AKRAPLAST"/>
    <x v="79"/>
    <s v="Non"/>
    <x v="16"/>
    <n v="1"/>
    <s v="ML"/>
    <m/>
    <n v="57.9"/>
    <x v="3"/>
    <m/>
  </r>
  <r>
    <s v="YA0135MAKRAPLAST"/>
    <x v="116"/>
    <m/>
    <x v="8"/>
    <x v="113"/>
    <x v="1"/>
    <s v="AKRAPLAST"/>
    <x v="80"/>
    <s v="Non"/>
    <x v="16"/>
    <n v="1"/>
    <s v="ML"/>
    <m/>
    <n v="57.9"/>
    <x v="3"/>
    <m/>
  </r>
  <r>
    <s v="YA0140L70AKRAPLAST"/>
    <x v="117"/>
    <m/>
    <x v="13"/>
    <x v="114"/>
    <x v="1"/>
    <s v="AKRAPLAST"/>
    <x v="81"/>
    <s v="Non"/>
    <x v="6"/>
    <n v="1"/>
    <s v="barre"/>
    <m/>
    <n v="56.467529999999996"/>
    <x v="2"/>
    <m/>
  </r>
  <r>
    <s v="YA0140X70AKRAPLAST"/>
    <x v="118"/>
    <m/>
    <x v="13"/>
    <x v="115"/>
    <x v="1"/>
    <s v="AKRAPLAST"/>
    <x v="82"/>
    <s v="Non"/>
    <x v="6"/>
    <n v="1"/>
    <s v="barre"/>
    <n v="56.47"/>
    <n v="63.83"/>
    <x v="2"/>
    <m/>
  </r>
  <r>
    <s v="YA0150AAKRAPLAST"/>
    <x v="119"/>
    <m/>
    <x v="4"/>
    <x v="116"/>
    <x v="1"/>
    <s v="AKRAPLAST"/>
    <x v="83"/>
    <s v="Non"/>
    <x v="5"/>
    <n v="1"/>
    <s v="UN"/>
    <m/>
    <m/>
    <x v="0"/>
    <m/>
  </r>
  <r>
    <s v="YA0151AAKRAPLAST"/>
    <x v="120"/>
    <m/>
    <x v="4"/>
    <x v="117"/>
    <x v="1"/>
    <s v="AKRAPLAST"/>
    <x v="84"/>
    <s v="Non"/>
    <x v="5"/>
    <n v="1"/>
    <s v="UN"/>
    <m/>
    <m/>
    <x v="0"/>
    <m/>
  </r>
  <r>
    <s v="YA0161AAKRAPLAST"/>
    <x v="121"/>
    <m/>
    <x v="4"/>
    <x v="118"/>
    <x v="1"/>
    <s v="AKRAPLAST"/>
    <x v="85"/>
    <s v="Non"/>
    <x v="5"/>
    <n v="1"/>
    <s v="UN"/>
    <m/>
    <n v="10.33344"/>
    <x v="0"/>
    <m/>
  </r>
  <r>
    <s v="YA0161AAKRAPLAST"/>
    <x v="121"/>
    <m/>
    <x v="4"/>
    <x v="119"/>
    <x v="1"/>
    <s v="AKRAPLAST"/>
    <x v="85"/>
    <s v="Non"/>
    <x v="5"/>
    <n v="1"/>
    <s v="UN"/>
    <m/>
    <n v="11.88594"/>
    <x v="0"/>
    <m/>
  </r>
  <r>
    <s v="YA0161AAKRAPLAST"/>
    <x v="121"/>
    <m/>
    <x v="4"/>
    <x v="120"/>
    <x v="1"/>
    <s v="AKRAPLAST"/>
    <x v="85"/>
    <s v="Non"/>
    <x v="5"/>
    <n v="1"/>
    <s v="UN"/>
    <m/>
    <n v="11.88594"/>
    <x v="0"/>
    <m/>
  </r>
  <r>
    <s v="YA0244AKRAPLAST"/>
    <x v="122"/>
    <m/>
    <x v="14"/>
    <x v="121"/>
    <x v="1"/>
    <s v="AKRAPLAST"/>
    <x v="86"/>
    <s v="Non"/>
    <x v="13"/>
    <n v="1"/>
    <s v="UN"/>
    <m/>
    <n v="182.4"/>
    <x v="0"/>
    <m/>
  </r>
  <r>
    <s v="YA0246AKRAPLAST"/>
    <x v="123"/>
    <m/>
    <x v="14"/>
    <x v="122"/>
    <x v="1"/>
    <s v="AKRAPLAST"/>
    <x v="87"/>
    <s v="Non"/>
    <x v="17"/>
    <n v="1"/>
    <s v="UN"/>
    <m/>
    <n v="44.556750000000001"/>
    <x v="0"/>
    <m/>
  </r>
  <r>
    <s v="YA0248AKRAPLAST"/>
    <x v="124"/>
    <m/>
    <x v="14"/>
    <x v="123"/>
    <x v="1"/>
    <s v="AKRAPLAST"/>
    <x v="88"/>
    <s v="Non"/>
    <x v="17"/>
    <n v="1"/>
    <s v="UN"/>
    <m/>
    <n v="159.13124999999999"/>
    <x v="0"/>
    <m/>
  </r>
  <r>
    <s v="YA0255X70AKRAPLAST"/>
    <x v="125"/>
    <m/>
    <x v="13"/>
    <x v="124"/>
    <x v="1"/>
    <s v="AKRAPLAST"/>
    <x v="89"/>
    <s v="Non"/>
    <x v="6"/>
    <n v="1"/>
    <s v="barre"/>
    <n v="60.92"/>
    <n v="68.8"/>
    <x v="2"/>
    <m/>
  </r>
  <r>
    <s v="YSV042220AKRAPLAST"/>
    <x v="126"/>
    <m/>
    <x v="13"/>
    <x v="125"/>
    <x v="1"/>
    <s v="AKRAPLAST"/>
    <x v="90"/>
    <s v="Non"/>
    <x v="18"/>
    <n v="1"/>
    <s v="UN"/>
    <m/>
    <n v="15.247018000000001"/>
    <x v="0"/>
    <m/>
  </r>
  <r>
    <s v="YSV102160AKRAPLAST"/>
    <x v="127"/>
    <m/>
    <x v="13"/>
    <x v="126"/>
    <x v="1"/>
    <s v="AKRAPLAST"/>
    <x v="91"/>
    <s v="Non"/>
    <x v="19"/>
    <n v="1"/>
    <s v="UN"/>
    <m/>
    <n v="15.736003"/>
    <x v="0"/>
    <m/>
  </r>
  <r>
    <s v="YX70E3000AKRAPLAST"/>
    <x v="128"/>
    <m/>
    <x v="16"/>
    <x v="127"/>
    <x v="1"/>
    <s v="AKRAPLAST"/>
    <x v="92"/>
    <s v="Non"/>
    <x v="5"/>
    <n v="1"/>
    <s v="UN"/>
    <m/>
    <n v="239.37"/>
    <x v="0"/>
    <m/>
  </r>
  <r>
    <s v="YX70E3500AKRAPLAST"/>
    <x v="129"/>
    <m/>
    <x v="16"/>
    <x v="128"/>
    <x v="1"/>
    <s v="AKRAPLAST"/>
    <x v="93"/>
    <s v="Non"/>
    <x v="5"/>
    <n v="1"/>
    <s v="UN"/>
    <m/>
    <n v="272.52"/>
    <x v="0"/>
    <m/>
  </r>
  <r>
    <s v="YX70E4000AKRAPLAST"/>
    <x v="130"/>
    <m/>
    <x v="16"/>
    <x v="129"/>
    <x v="1"/>
    <s v="AKRAPLAST"/>
    <x v="94"/>
    <s v="Non"/>
    <x v="5"/>
    <n v="1"/>
    <s v="UN"/>
    <m/>
    <n v="305.77"/>
    <x v="0"/>
    <m/>
  </r>
  <r>
    <s v="YX70E4500AKRAPLAST"/>
    <x v="131"/>
    <m/>
    <x v="16"/>
    <x v="130"/>
    <x v="1"/>
    <s v="AKRAPLAST"/>
    <x v="95"/>
    <s v="Non"/>
    <x v="5"/>
    <n v="1"/>
    <s v="UN"/>
    <m/>
    <n v="339.02"/>
    <x v="0"/>
    <m/>
  </r>
  <r>
    <s v="YX70E5000AKRAPLAST"/>
    <x v="132"/>
    <m/>
    <x v="16"/>
    <x v="131"/>
    <x v="1"/>
    <s v="AKRAPLAST"/>
    <x v="96"/>
    <s v="Non"/>
    <x v="5"/>
    <n v="1"/>
    <s v="UN"/>
    <m/>
    <n v="380.8"/>
    <x v="0"/>
    <m/>
  </r>
  <r>
    <s v="YX70E6000AKRAPLAST"/>
    <x v="133"/>
    <m/>
    <x v="16"/>
    <x v="132"/>
    <x v="1"/>
    <s v="AKRAPLAST"/>
    <x v="97"/>
    <s v="Non"/>
    <x v="5"/>
    <n v="1"/>
    <s v="UN"/>
    <m/>
    <n v="472"/>
    <x v="0"/>
    <m/>
  </r>
  <r>
    <s v="YY32E2000AKRAPLAST"/>
    <x v="134"/>
    <m/>
    <x v="17"/>
    <x v="133"/>
    <x v="1"/>
    <s v="AKRAPLAST"/>
    <x v="98"/>
    <s v="Non"/>
    <x v="5"/>
    <n v="1"/>
    <s v="UN"/>
    <m/>
    <n v="98.265600000000006"/>
    <x v="0"/>
    <m/>
  </r>
  <r>
    <s v="YY32E2500AKRAPLAST"/>
    <x v="135"/>
    <m/>
    <x v="17"/>
    <x v="134"/>
    <x v="1"/>
    <s v="AKRAPLAST"/>
    <x v="99"/>
    <s v="Non"/>
    <x v="5"/>
    <n v="1"/>
    <s v="UN"/>
    <m/>
    <n v="122.83200000000001"/>
    <x v="0"/>
    <m/>
  </r>
  <r>
    <s v="YY32E3000AKRAPLAST"/>
    <x v="136"/>
    <m/>
    <x v="17"/>
    <x v="135"/>
    <x v="1"/>
    <s v="AKRAPLAST"/>
    <x v="100"/>
    <s v="Non"/>
    <x v="5"/>
    <n v="1"/>
    <s v="UN"/>
    <m/>
    <n v="147.39840000000001"/>
    <x v="0"/>
    <m/>
  </r>
  <r>
    <s v="YY32E3500AKRAPLAST"/>
    <x v="137"/>
    <m/>
    <x v="17"/>
    <x v="136"/>
    <x v="1"/>
    <s v="AKRAPLAST"/>
    <x v="101"/>
    <s v="Non"/>
    <x v="5"/>
    <n v="1"/>
    <s v="UN"/>
    <m/>
    <n v="171.96480000000003"/>
    <x v="0"/>
    <m/>
  </r>
  <r>
    <s v="YY32E4000AKRAPLAST"/>
    <x v="138"/>
    <m/>
    <x v="17"/>
    <x v="137"/>
    <x v="1"/>
    <s v="AKRAPLAST"/>
    <x v="102"/>
    <s v="Non"/>
    <x v="5"/>
    <n v="1"/>
    <s v="UN"/>
    <m/>
    <n v="196.53120000000001"/>
    <x v="0"/>
    <m/>
  </r>
  <r>
    <s v="YY32E4500AKRAPLAST"/>
    <x v="139"/>
    <m/>
    <x v="17"/>
    <x v="138"/>
    <x v="1"/>
    <s v="AKRAPLAST"/>
    <x v="103"/>
    <s v="Non"/>
    <x v="5"/>
    <n v="1"/>
    <s v="UN"/>
    <m/>
    <n v="221.0976"/>
    <x v="0"/>
    <m/>
  </r>
  <r>
    <s v="YY32E5000AKRAPLAST"/>
    <x v="140"/>
    <m/>
    <x v="17"/>
    <x v="139"/>
    <x v="1"/>
    <s v="AKRAPLAST"/>
    <x v="104"/>
    <s v="Non"/>
    <x v="5"/>
    <n v="1"/>
    <s v="UN"/>
    <m/>
    <n v="245.66400000000002"/>
    <x v="0"/>
    <m/>
  </r>
  <r>
    <s v="YY32E6000AKRAPLAST"/>
    <x v="141"/>
    <m/>
    <x v="17"/>
    <x v="140"/>
    <x v="1"/>
    <s v="AKRAPLAST"/>
    <x v="105"/>
    <s v="Non"/>
    <x v="5"/>
    <n v="1"/>
    <s v="UN"/>
    <m/>
    <n v="294.79680000000002"/>
    <x v="0"/>
    <m/>
  </r>
  <r>
    <s v="YY32E7500AKRAPLAST"/>
    <x v="142"/>
    <m/>
    <x v="17"/>
    <x v="141"/>
    <x v="1"/>
    <s v="AKRAPLAST"/>
    <x v="106"/>
    <s v="Non"/>
    <x v="5"/>
    <n v="1"/>
    <s v="UN"/>
    <m/>
    <n v="368.49600000000004"/>
    <x v="0"/>
    <m/>
  </r>
  <r>
    <s v="ZI0219A3AKRAPLAST"/>
    <x v="143"/>
    <m/>
    <x v="13"/>
    <x v="142"/>
    <x v="1"/>
    <s v="AKRAPLAST"/>
    <x v="107"/>
    <s v="Non"/>
    <x v="14"/>
    <n v="1"/>
    <s v="Rlx"/>
    <m/>
    <m/>
    <x v="1"/>
    <m/>
  </r>
  <r>
    <s v="ZI0305x40AKRAPLAST"/>
    <x v="144"/>
    <m/>
    <x v="13"/>
    <x v="143"/>
    <x v="1"/>
    <s v="AKRAPLAST"/>
    <x v="108"/>
    <s v="Non"/>
    <x v="20"/>
    <n v="1"/>
    <s v="barre"/>
    <m/>
    <m/>
    <x v="1"/>
    <m/>
  </r>
  <r>
    <s v="ZI0310X40AKRAPLAST"/>
    <x v="145"/>
    <m/>
    <x v="13"/>
    <x v="144"/>
    <x v="1"/>
    <s v="AKRAPLAST"/>
    <x v="109"/>
    <s v="Non"/>
    <x v="20"/>
    <n v="1"/>
    <s v="barre"/>
    <m/>
    <m/>
    <x v="1"/>
    <m/>
  </r>
  <r>
    <s v="ZI0315X40AKRAPLAST"/>
    <x v="146"/>
    <m/>
    <x v="13"/>
    <x v="145"/>
    <x v="1"/>
    <s v="AKRAPLAST"/>
    <x v="110"/>
    <s v="Non"/>
    <x v="20"/>
    <n v="1"/>
    <s v="barre"/>
    <m/>
    <m/>
    <x v="1"/>
    <m/>
  </r>
  <r>
    <s v="ZI0319AKRAPLAST"/>
    <x v="147"/>
    <m/>
    <x v="13"/>
    <x v="146"/>
    <x v="1"/>
    <s v="AKRAPLAST"/>
    <x v="111"/>
    <s v="Non"/>
    <x v="1"/>
    <m/>
    <s v="UN"/>
    <m/>
    <m/>
    <x v="0"/>
    <m/>
  </r>
  <r>
    <s v="ZO100-B5050AKRAPLAST"/>
    <x v="148"/>
    <m/>
    <x v="13"/>
    <x v="147"/>
    <x v="1"/>
    <s v="AKRAPLAST"/>
    <x v="112"/>
    <s v="Non"/>
    <x v="21"/>
    <n v="1"/>
    <s v="barre"/>
    <m/>
    <n v="50.334479999999999"/>
    <x v="2"/>
    <m/>
  </r>
  <r>
    <s v="ZO100-B7000AKRAPLAST"/>
    <x v="149"/>
    <m/>
    <x v="13"/>
    <x v="147"/>
    <x v="1"/>
    <s v="AKRAPLAST"/>
    <x v="113"/>
    <s v="Non"/>
    <x v="6"/>
    <n v="1"/>
    <s v="barre"/>
    <m/>
    <n v="139.81800000000001"/>
    <x v="2"/>
    <m/>
  </r>
  <r>
    <s v="ZO300-B5050AKRAPLAST"/>
    <x v="150"/>
    <m/>
    <x v="13"/>
    <x v="148"/>
    <x v="1"/>
    <s v="AKRAPLAST"/>
    <x v="114"/>
    <s v="Non"/>
    <x v="22"/>
    <n v="1"/>
    <s v="barre"/>
    <m/>
    <n v="10.514099999999999"/>
    <x v="2"/>
    <m/>
  </r>
  <r>
    <s v="ZO300-B7000AKRAPLAST"/>
    <x v="151"/>
    <m/>
    <x v="13"/>
    <x v="148"/>
    <x v="1"/>
    <s v="AKRAPLAST"/>
    <x v="114"/>
    <s v="Non"/>
    <x v="6"/>
    <n v="1"/>
    <s v="barre"/>
    <m/>
    <n v="14.573999999999998"/>
    <x v="2"/>
    <m/>
  </r>
  <r>
    <s v="ZO800-110AKRAPLAST"/>
    <x v="152"/>
    <m/>
    <x v="4"/>
    <x v="149"/>
    <x v="1"/>
    <s v="AKRAPLAST"/>
    <x v="115"/>
    <s v="Non"/>
    <x v="5"/>
    <n v="1"/>
    <s v="UN"/>
    <m/>
    <m/>
    <x v="0"/>
    <m/>
  </r>
  <r>
    <s v="ZO900-100BAKRAPLAST"/>
    <x v="153"/>
    <m/>
    <x v="4"/>
    <x v="150"/>
    <x v="1"/>
    <s v="AKRAPLAST"/>
    <x v="116"/>
    <s v="Non"/>
    <x v="5"/>
    <n v="1"/>
    <s v="UN"/>
    <m/>
    <m/>
    <x v="0"/>
    <m/>
  </r>
  <r>
    <s v="COLLEPVCAMITUBES"/>
    <x v="154"/>
    <m/>
    <x v="18"/>
    <x v="151"/>
    <x v="2"/>
    <m/>
    <x v="117"/>
    <s v="Non"/>
    <x v="23"/>
    <n v="1"/>
    <s v="UN"/>
    <m/>
    <n v="21.55"/>
    <x v="0"/>
    <m/>
  </r>
  <r>
    <s v="COUDEPVC45D80SABLEAMITUBES"/>
    <x v="155"/>
    <m/>
    <x v="18"/>
    <x v="152"/>
    <x v="2"/>
    <m/>
    <x v="118"/>
    <s v="Non"/>
    <x v="1"/>
    <n v="1"/>
    <s v="UN"/>
    <m/>
    <n v="6"/>
    <x v="0"/>
    <m/>
  </r>
  <r>
    <s v="COUDEPVC90D80AMITUBES"/>
    <x v="156"/>
    <m/>
    <x v="18"/>
    <x v="153"/>
    <x v="2"/>
    <m/>
    <x v="119"/>
    <s v="oui"/>
    <x v="5"/>
    <m/>
    <n v="1"/>
    <m/>
    <n v="1.7150000000000001"/>
    <x v="0"/>
    <m/>
  </r>
  <r>
    <s v="MANCHPVCD80SABLEAMITUBES"/>
    <x v="157"/>
    <m/>
    <x v="18"/>
    <x v="154"/>
    <x v="2"/>
    <m/>
    <x v="120"/>
    <s v="Non"/>
    <x v="1"/>
    <n v="1"/>
    <s v="UN"/>
    <m/>
    <n v="3.18"/>
    <x v="0"/>
    <m/>
  </r>
  <r>
    <s v="715PREFAL"/>
    <x v="158"/>
    <m/>
    <x v="13"/>
    <x v="155"/>
    <x v="3"/>
    <s v="Sepalumic"/>
    <x v="121"/>
    <s v="Non"/>
    <x v="24"/>
    <n v="1"/>
    <s v="barre"/>
    <m/>
    <m/>
    <x v="2"/>
    <m/>
  </r>
  <r>
    <s v="TUYAUXPVCD80SABLEAMITUBES"/>
    <x v="159"/>
    <m/>
    <x v="18"/>
    <x v="156"/>
    <x v="2"/>
    <m/>
    <x v="122"/>
    <s v="Non"/>
    <x v="1"/>
    <n v="1"/>
    <s v="ML"/>
    <m/>
    <n v="6.09"/>
    <x v="0"/>
    <m/>
  </r>
  <r>
    <s v="?BALITRAND"/>
    <x v="160"/>
    <m/>
    <x v="19"/>
    <x v="157"/>
    <x v="4"/>
    <m/>
    <x v="123"/>
    <s v="Non"/>
    <x v="25"/>
    <n v="1"/>
    <s v="UN"/>
    <m/>
    <n v="15.58"/>
    <x v="0"/>
    <m/>
  </r>
  <r>
    <s v="?BALITRAND"/>
    <x v="160"/>
    <m/>
    <x v="20"/>
    <x v="158"/>
    <x v="4"/>
    <m/>
    <x v="124"/>
    <s v="Non"/>
    <x v="4"/>
    <n v="1"/>
    <s v="Boite"/>
    <m/>
    <n v="25.02"/>
    <x v="0"/>
    <m/>
  </r>
  <r>
    <s v="?BALITRAND"/>
    <x v="160"/>
    <m/>
    <x v="20"/>
    <x v="159"/>
    <x v="4"/>
    <m/>
    <x v="125"/>
    <s v="Non"/>
    <x v="1"/>
    <n v="1"/>
    <s v="UN"/>
    <m/>
    <n v="5.5"/>
    <x v="0"/>
    <m/>
  </r>
  <r>
    <s v="?BALITRAND"/>
    <x v="160"/>
    <m/>
    <x v="20"/>
    <x v="160"/>
    <x v="4"/>
    <m/>
    <x v="126"/>
    <s v="Non"/>
    <x v="1"/>
    <n v="1"/>
    <s v="UN"/>
    <m/>
    <n v="5.5"/>
    <x v="0"/>
    <m/>
  </r>
  <r>
    <s v="CAISSEOUTILBALITRAND"/>
    <x v="161"/>
    <m/>
    <x v="21"/>
    <x v="161"/>
    <x v="4"/>
    <m/>
    <x v="127"/>
    <s v="Non"/>
    <x v="1"/>
    <n v="1"/>
    <s v="UN"/>
    <m/>
    <n v="24.8"/>
    <x v="0"/>
    <m/>
  </r>
  <r>
    <s v="CALESILICONBALITRAND"/>
    <x v="162"/>
    <m/>
    <x v="22"/>
    <x v="162"/>
    <x v="4"/>
    <m/>
    <x v="1"/>
    <s v="Non"/>
    <x v="1"/>
    <m/>
    <s v="UN"/>
    <m/>
    <m/>
    <x v="1"/>
    <m/>
  </r>
  <r>
    <s v="COUDEPVC45D80BLCBalitrand"/>
    <x v="163"/>
    <m/>
    <x v="18"/>
    <x v="163"/>
    <x v="4"/>
    <m/>
    <x v="128"/>
    <s v="oui"/>
    <x v="5"/>
    <n v="1"/>
    <s v="UN"/>
    <m/>
    <n v="11.55"/>
    <x v="0"/>
    <m/>
  </r>
  <r>
    <s v="COUDEPVC90D80BLCBalitrand"/>
    <x v="164"/>
    <m/>
    <x v="18"/>
    <x v="164"/>
    <x v="4"/>
    <m/>
    <x v="128"/>
    <s v="oui"/>
    <x v="5"/>
    <n v="1"/>
    <s v="UN"/>
    <m/>
    <n v="10.5"/>
    <x v="0"/>
    <m/>
  </r>
  <r>
    <s v="LAMECUTBALITRAND"/>
    <x v="165"/>
    <m/>
    <x v="21"/>
    <x v="165"/>
    <x v="4"/>
    <m/>
    <x v="129"/>
    <s v="Non"/>
    <x v="1"/>
    <n v="1"/>
    <s v="UN"/>
    <m/>
    <n v="9.5"/>
    <x v="0"/>
    <m/>
  </r>
  <r>
    <s v="MUTLIMETREBALITRAND"/>
    <x v="166"/>
    <m/>
    <x v="21"/>
    <x v="166"/>
    <x v="4"/>
    <m/>
    <x v="130"/>
    <s v="Non"/>
    <x v="1"/>
    <n v="1"/>
    <s v="UN"/>
    <m/>
    <n v="37.72"/>
    <x v="0"/>
    <m/>
  </r>
  <r>
    <s v="PINCECOUPBALITRAND"/>
    <x v="167"/>
    <m/>
    <x v="21"/>
    <x v="167"/>
    <x v="4"/>
    <m/>
    <x v="131"/>
    <s v="Non"/>
    <x v="1"/>
    <n v="1"/>
    <s v="UN"/>
    <m/>
    <n v="22.1"/>
    <x v="0"/>
    <m/>
  </r>
  <r>
    <s v="PINCEDENUBALITRAND"/>
    <x v="168"/>
    <m/>
    <x v="21"/>
    <x v="168"/>
    <x v="4"/>
    <m/>
    <x v="132"/>
    <s v="Non"/>
    <x v="1"/>
    <n v="1"/>
    <s v="UN"/>
    <m/>
    <n v="18.86"/>
    <x v="0"/>
    <m/>
  </r>
  <r>
    <s v="T100x50INSTALLUX"/>
    <x v="169"/>
    <m/>
    <x v="13"/>
    <x v="169"/>
    <x v="5"/>
    <s v="INSTALLUX"/>
    <x v="133"/>
    <s v="Non"/>
    <x v="24"/>
    <n v="1"/>
    <s v="barre"/>
    <m/>
    <n v="98.832499999999996"/>
    <x v="2"/>
    <m/>
  </r>
  <r>
    <s v="TUYAUXPVCD80BLCBalitrand"/>
    <x v="170"/>
    <m/>
    <x v="18"/>
    <x v="170"/>
    <x v="4"/>
    <m/>
    <x v="134"/>
    <s v="oui"/>
    <x v="25"/>
    <n v="1"/>
    <s v="UN"/>
    <m/>
    <n v="16"/>
    <x v="0"/>
    <m/>
  </r>
  <r>
    <s v="900ARCELOR (BERTON SICARD)"/>
    <x v="171"/>
    <s v="JOINT"/>
    <x v="8"/>
    <x v="171"/>
    <x v="6"/>
    <s v="Berton Sicard ( Arcelor mittal)"/>
    <x v="135"/>
    <s v="Non"/>
    <x v="14"/>
    <n v="1"/>
    <s v="ML"/>
    <m/>
    <n v="16.059999999999999"/>
    <x v="4"/>
    <m/>
  </r>
  <r>
    <s v="904ARCELOR (BERTON SICARD)"/>
    <x v="172"/>
    <s v="JOINT"/>
    <x v="8"/>
    <x v="172"/>
    <x v="6"/>
    <s v="Berton Sicard ( Arcelor mittal)"/>
    <x v="136"/>
    <s v="Non"/>
    <x v="14"/>
    <n v="1"/>
    <s v="ML"/>
    <m/>
    <n v="16.72"/>
    <x v="4"/>
    <m/>
  </r>
  <r>
    <s v="7060ARCELOR (BERTON SICARD)"/>
    <x v="173"/>
    <s v="JOINT"/>
    <x v="8"/>
    <x v="173"/>
    <x v="6"/>
    <s v="INSTALLUX"/>
    <x v="137"/>
    <s v="Non"/>
    <x v="14"/>
    <n v="1"/>
    <s v="Rlx"/>
    <m/>
    <m/>
    <x v="4"/>
    <m/>
  </r>
  <r>
    <s v="7061ARCELOR (BERTON SICARD)"/>
    <x v="174"/>
    <s v="JOINT"/>
    <x v="8"/>
    <x v="174"/>
    <x v="6"/>
    <s v="INSTALLUX"/>
    <x v="138"/>
    <s v="Non"/>
    <x v="14"/>
    <n v="1"/>
    <s v="Rlx"/>
    <m/>
    <m/>
    <x v="4"/>
    <m/>
  </r>
  <r>
    <s v="7062ARCELOR (BERTON SICARD)"/>
    <x v="175"/>
    <s v="JOINT"/>
    <x v="8"/>
    <x v="175"/>
    <x v="6"/>
    <s v="INSTALLUX"/>
    <x v="139"/>
    <s v="Non"/>
    <x v="14"/>
    <n v="1"/>
    <s v="Rlx"/>
    <m/>
    <m/>
    <x v="4"/>
    <m/>
  </r>
  <r>
    <s v="7063ARCELOR (BERTON SICARD)"/>
    <x v="176"/>
    <s v="JOINT"/>
    <x v="8"/>
    <x v="176"/>
    <x v="6"/>
    <s v="INSTALLUX"/>
    <x v="140"/>
    <s v="Non"/>
    <x v="1"/>
    <m/>
    <m/>
    <m/>
    <m/>
    <x v="1"/>
    <m/>
  </r>
  <r>
    <s v="7064ARCELOR (BERTON SICARD)"/>
    <x v="177"/>
    <s v="JOINT"/>
    <x v="8"/>
    <x v="177"/>
    <x v="6"/>
    <s v="INSTALLUX"/>
    <x v="141"/>
    <s v="Non"/>
    <x v="14"/>
    <n v="1"/>
    <s v="Rlx"/>
    <m/>
    <m/>
    <x v="4"/>
    <m/>
  </r>
  <r>
    <s v="7066ARCELOR (BERTON SICARD)"/>
    <x v="178"/>
    <s v="JOINT"/>
    <x v="8"/>
    <x v="178"/>
    <x v="6"/>
    <s v="INSTALLUX"/>
    <x v="142"/>
    <s v="Non"/>
    <x v="14"/>
    <n v="1"/>
    <s v="Rlx"/>
    <m/>
    <m/>
    <x v="4"/>
    <m/>
  </r>
  <r>
    <s v="7067ARCELOR (BERTON SICARD)"/>
    <x v="179"/>
    <s v="JOINT"/>
    <x v="8"/>
    <x v="179"/>
    <x v="6"/>
    <s v="INSTALLUX"/>
    <x v="143"/>
    <s v="Non"/>
    <x v="9"/>
    <n v="1"/>
    <s v="Rlx"/>
    <m/>
    <m/>
    <x v="4"/>
    <m/>
  </r>
  <r>
    <s v="7071ARCELOR (BERTON SICARD)"/>
    <x v="180"/>
    <s v="JOINT"/>
    <x v="8"/>
    <x v="180"/>
    <x v="6"/>
    <s v="INSTALLUX"/>
    <x v="144"/>
    <s v="Non"/>
    <x v="14"/>
    <n v="1"/>
    <s v="Rlx"/>
    <m/>
    <m/>
    <x v="4"/>
    <m/>
  </r>
  <r>
    <s v="900ARCELOR (BERTON SICARD)"/>
    <x v="171"/>
    <s v="JOINT"/>
    <x v="8"/>
    <x v="171"/>
    <x v="6"/>
    <s v="INSTALLUX"/>
    <x v="135"/>
    <s v="Non"/>
    <x v="14"/>
    <n v="1"/>
    <s v="ML"/>
    <m/>
    <n v="15"/>
    <x v="4"/>
    <m/>
  </r>
  <r>
    <s v="902ARCELOR (BERTON SICARD)"/>
    <x v="181"/>
    <s v="JOINT"/>
    <x v="8"/>
    <x v="181"/>
    <x v="6"/>
    <s v="INSTALLUX"/>
    <x v="135"/>
    <s v="Non"/>
    <x v="14"/>
    <n v="1"/>
    <s v="ML"/>
    <m/>
    <n v="15"/>
    <x v="4"/>
    <m/>
  </r>
  <r>
    <s v="903ARCELOR (BERTON SICARD)"/>
    <x v="182"/>
    <s v="JOINT"/>
    <x v="8"/>
    <x v="182"/>
    <x v="6"/>
    <s v="INSTALLUX"/>
    <x v="145"/>
    <s v="Non"/>
    <x v="14"/>
    <n v="1"/>
    <s v="ML"/>
    <m/>
    <m/>
    <x v="4"/>
    <m/>
  </r>
  <r>
    <s v="904ARCELOR (BERTON SICARD)"/>
    <x v="172"/>
    <s v="JOINT"/>
    <x v="8"/>
    <x v="172"/>
    <x v="6"/>
    <s v="INSTALLUX"/>
    <x v="136"/>
    <s v="Non"/>
    <x v="14"/>
    <n v="1"/>
    <s v="ML"/>
    <m/>
    <n v="15.5"/>
    <x v="4"/>
    <m/>
  </r>
  <r>
    <s v="905ARCELOR (BERTON SICARD)"/>
    <x v="183"/>
    <s v="JOINT"/>
    <x v="8"/>
    <x v="183"/>
    <x v="6"/>
    <s v="INSTALLUX"/>
    <x v="146"/>
    <s v="Non"/>
    <x v="14"/>
    <n v="1"/>
    <s v="ML"/>
    <m/>
    <m/>
    <x v="4"/>
    <m/>
  </r>
  <r>
    <s v="906ARCELOR (BERTON SICARD)"/>
    <x v="184"/>
    <s v="JOINT"/>
    <x v="8"/>
    <x v="184"/>
    <x v="6"/>
    <s v="INSTALLUX"/>
    <x v="147"/>
    <s v="Non"/>
    <x v="14"/>
    <n v="1"/>
    <s v="ML"/>
    <m/>
    <m/>
    <x v="4"/>
    <m/>
  </r>
  <r>
    <s v="907ARCELOR (BERTON SICARD)"/>
    <x v="185"/>
    <s v="JOINT"/>
    <x v="8"/>
    <x v="185"/>
    <x v="6"/>
    <s v="INSTALLUX"/>
    <x v="148"/>
    <s v="Non"/>
    <x v="14"/>
    <n v="1"/>
    <s v="ML"/>
    <m/>
    <m/>
    <x v="4"/>
    <m/>
  </r>
  <r>
    <s v="908ARCELOR (BERTON SICARD)"/>
    <x v="186"/>
    <s v="JOINT"/>
    <x v="8"/>
    <x v="186"/>
    <x v="6"/>
    <s v="INSTALLUX"/>
    <x v="149"/>
    <s v="Non"/>
    <x v="14"/>
    <n v="1"/>
    <s v="ML"/>
    <m/>
    <n v="33.5"/>
    <x v="4"/>
    <n v="1"/>
  </r>
  <r>
    <s v="7060ARCELOR (BERTON SICARD)"/>
    <x v="173"/>
    <s v="JOINT"/>
    <x v="8"/>
    <x v="173"/>
    <x v="6"/>
    <s v="INSTALLUX"/>
    <x v="137"/>
    <s v="Non"/>
    <x v="14"/>
    <n v="1"/>
    <s v="Rlx"/>
    <m/>
    <n v="1.3"/>
    <x v="4"/>
    <m/>
  </r>
  <r>
    <s v="7061ARCELOR (BERTON SICARD)"/>
    <x v="174"/>
    <s v="JOINT"/>
    <x v="8"/>
    <x v="174"/>
    <x v="6"/>
    <s v="INSTALLUX"/>
    <x v="138"/>
    <s v="Non"/>
    <x v="14"/>
    <n v="1"/>
    <s v="Rlx"/>
    <m/>
    <n v="25.75"/>
    <x v="4"/>
    <m/>
  </r>
  <r>
    <s v="7062ARCELOR (BERTON SICARD)"/>
    <x v="175"/>
    <s v="JOINT"/>
    <x v="8"/>
    <x v="175"/>
    <x v="6"/>
    <s v="INSTALLUX"/>
    <x v="139"/>
    <s v="Non"/>
    <x v="14"/>
    <n v="1"/>
    <s v="Rlx"/>
    <m/>
    <n v="21"/>
    <x v="4"/>
    <m/>
  </r>
  <r>
    <s v="7064ARCELOR (BERTON SICARD)"/>
    <x v="177"/>
    <s v="JOINT"/>
    <x v="8"/>
    <x v="177"/>
    <x v="6"/>
    <s v="INSTALLUX"/>
    <x v="141"/>
    <s v="Non"/>
    <x v="14"/>
    <n v="1"/>
    <s v="Rlx"/>
    <n v="24.5"/>
    <n v="25"/>
    <x v="4"/>
    <m/>
  </r>
  <r>
    <s v="7067ARCELOR (BERTON SICARD)"/>
    <x v="179"/>
    <s v="JOINT"/>
    <x v="8"/>
    <x v="179"/>
    <x v="6"/>
    <s v="INSTALLUX"/>
    <x v="143"/>
    <s v="Non"/>
    <x v="9"/>
    <n v="1"/>
    <s v="Rlx"/>
    <m/>
    <n v="93.75"/>
    <x v="4"/>
    <m/>
  </r>
  <r>
    <s v="7073ARCELOR (BERTON SICARD)"/>
    <x v="187"/>
    <s v="JOINT"/>
    <x v="8"/>
    <x v="187"/>
    <x v="6"/>
    <s v="INSTALLUX"/>
    <x v="150"/>
    <s v="Non"/>
    <x v="9"/>
    <n v="1"/>
    <s v="ML"/>
    <n v="26.437499999999996"/>
    <n v="28.999999999999996"/>
    <x v="4"/>
    <m/>
  </r>
  <r>
    <s v="7178ARCELOR (BERTON SICARD)"/>
    <x v="188"/>
    <s v="JOINT"/>
    <x v="8"/>
    <x v="188"/>
    <x v="6"/>
    <s v="INSTALLUX"/>
    <x v="151"/>
    <s v="Non"/>
    <x v="9"/>
    <n v="1"/>
    <s v="ML"/>
    <m/>
    <n v="46.875"/>
    <x v="4"/>
    <m/>
  </r>
  <r>
    <s v="7179ARCELOR (BERTON SICARD)"/>
    <x v="189"/>
    <s v="JOINT"/>
    <x v="8"/>
    <x v="189"/>
    <x v="6"/>
    <s v="INSTALLUX"/>
    <x v="152"/>
    <s v="oui"/>
    <x v="9"/>
    <n v="25"/>
    <s v="ML"/>
    <n v="56.752499999999998"/>
    <n v="62"/>
    <x v="4"/>
    <m/>
  </r>
  <r>
    <s v="8610ARCELOR (BERTON SICARD)"/>
    <x v="190"/>
    <s v="JOINT"/>
    <x v="8"/>
    <x v="190"/>
    <x v="6"/>
    <s v="INSTALLUX"/>
    <x v="153"/>
    <s v="N"/>
    <x v="14"/>
    <n v="1"/>
    <s v="Rlx"/>
    <m/>
    <m/>
    <x v="4"/>
    <m/>
  </r>
  <r>
    <s v="7074ARCELOR (BERTON SICARD)"/>
    <x v="191"/>
    <s v="JOINT"/>
    <x v="8"/>
    <x v="191"/>
    <x v="6"/>
    <s v="INSTALLUX"/>
    <x v="154"/>
    <s v="Non"/>
    <x v="9"/>
    <m/>
    <m/>
    <m/>
    <m/>
    <x v="1"/>
    <m/>
  </r>
  <r>
    <s v="7815ARCELOR (BERTON SICARD)"/>
    <x v="192"/>
    <s v="JOINT"/>
    <x v="8"/>
    <x v="192"/>
    <x v="6"/>
    <s v="INSTALLUX"/>
    <x v="155"/>
    <s v="Non"/>
    <x v="14"/>
    <m/>
    <m/>
    <m/>
    <m/>
    <x v="1"/>
    <m/>
  </r>
  <r>
    <s v="8604ARCELOR (BERTON SICARD)"/>
    <x v="193"/>
    <s v="JOINT"/>
    <x v="8"/>
    <x v="193"/>
    <x v="6"/>
    <s v="INSTALLUX"/>
    <x v="156"/>
    <s v="Non"/>
    <x v="14"/>
    <m/>
    <m/>
    <m/>
    <m/>
    <x v="1"/>
    <m/>
  </r>
  <r>
    <s v="P6048ARCELOR (BERTON SICARD)"/>
    <x v="194"/>
    <s v="JOINT"/>
    <x v="8"/>
    <x v="194"/>
    <x v="6"/>
    <s v="INSTALLUX"/>
    <x v="157"/>
    <s v="Non"/>
    <x v="26"/>
    <m/>
    <m/>
    <m/>
    <m/>
    <x v="1"/>
    <m/>
  </r>
  <r>
    <s v="532ARCELOR (BERTON SICARD)"/>
    <x v="195"/>
    <s v="JOINT"/>
    <x v="8"/>
    <x v="195"/>
    <x v="6"/>
    <s v="INSTALLUX"/>
    <x v="158"/>
    <s v="Non"/>
    <x v="24"/>
    <m/>
    <m/>
    <m/>
    <m/>
    <x v="1"/>
    <m/>
  </r>
  <r>
    <s v="532/3ARCELOR (BERTON SICARD)"/>
    <x v="196"/>
    <s v="JOINT"/>
    <x v="8"/>
    <x v="195"/>
    <x v="6"/>
    <s v="INSTALLUX"/>
    <x v="159"/>
    <s v="Non"/>
    <x v="27"/>
    <m/>
    <m/>
    <m/>
    <m/>
    <x v="1"/>
    <m/>
  </r>
  <r>
    <s v="533ARCELOR (BERTON SICARD)"/>
    <x v="197"/>
    <s v="JOINT"/>
    <x v="8"/>
    <x v="196"/>
    <x v="6"/>
    <s v="INSTALLUX"/>
    <x v="160"/>
    <s v="Non"/>
    <x v="24"/>
    <m/>
    <m/>
    <m/>
    <m/>
    <x v="1"/>
    <m/>
  </r>
  <r>
    <s v="533/2ARCELOR (BERTON SICARD)"/>
    <x v="198"/>
    <s v="JOINT"/>
    <x v="8"/>
    <x v="196"/>
    <x v="6"/>
    <s v="INSTALLUX"/>
    <x v="161"/>
    <s v="Non"/>
    <x v="28"/>
    <m/>
    <m/>
    <m/>
    <m/>
    <x v="1"/>
    <m/>
  </r>
  <r>
    <s v="592ARCELOR (BERTON SICARD)"/>
    <x v="199"/>
    <s v="JOINT"/>
    <x v="8"/>
    <x v="197"/>
    <x v="6"/>
    <s v="INSTALLUX"/>
    <x v="162"/>
    <s v="Non"/>
    <x v="24"/>
    <m/>
    <m/>
    <m/>
    <m/>
    <x v="1"/>
    <m/>
  </r>
  <r>
    <s v="5101ARCELOR (BERTON SICARD)"/>
    <x v="200"/>
    <s v="JOINT"/>
    <x v="8"/>
    <x v="198"/>
    <x v="6"/>
    <s v="INSTALLUX"/>
    <x v="163"/>
    <s v="Non"/>
    <x v="24"/>
    <m/>
    <m/>
    <m/>
    <m/>
    <x v="1"/>
    <m/>
  </r>
  <r>
    <s v="5420THARCELOR (BERTON SICARD)"/>
    <x v="201"/>
    <s v="JOINT"/>
    <x v="8"/>
    <x v="199"/>
    <x v="6"/>
    <s v="INSTALLUX"/>
    <x v="164"/>
    <s v="Non"/>
    <x v="24"/>
    <m/>
    <m/>
    <m/>
    <m/>
    <x v="1"/>
    <m/>
  </r>
  <r>
    <s v="5922ARCELOR (BERTON SICARD)"/>
    <x v="202"/>
    <s v="JOINT"/>
    <x v="8"/>
    <x v="200"/>
    <x v="6"/>
    <s v="INSTALLUX"/>
    <x v="165"/>
    <s v="Non"/>
    <x v="4"/>
    <m/>
    <m/>
    <m/>
    <m/>
    <x v="1"/>
    <m/>
  </r>
  <r>
    <s v="7660ARCELOR (BERTON SICARD)"/>
    <x v="203"/>
    <s v="JOINT"/>
    <x v="8"/>
    <x v="201"/>
    <x v="6"/>
    <s v="INSTALLUX"/>
    <x v="166"/>
    <s v="Non"/>
    <x v="24"/>
    <m/>
    <m/>
    <m/>
    <m/>
    <x v="1"/>
    <m/>
  </r>
  <r>
    <s v="7172ARCELOR (BERTON SICARD)"/>
    <x v="204"/>
    <s v="JOINT"/>
    <x v="8"/>
    <x v="202"/>
    <x v="6"/>
    <s v="INSTALLUX"/>
    <x v="167"/>
    <s v="Non"/>
    <x v="14"/>
    <m/>
    <m/>
    <m/>
    <m/>
    <x v="1"/>
    <m/>
  </r>
  <r>
    <s v="7172ARCELOR (BERTON SICARD)"/>
    <x v="204"/>
    <s v="JOINT"/>
    <x v="8"/>
    <x v="202"/>
    <x v="6"/>
    <s v="INSTALLUX"/>
    <x v="167"/>
    <s v="Non"/>
    <x v="14"/>
    <m/>
    <m/>
    <m/>
    <m/>
    <x v="1"/>
    <m/>
  </r>
  <r>
    <s v="9160ARCELOR (BERTON SICARD)"/>
    <x v="205"/>
    <s v="JOINT"/>
    <x v="8"/>
    <x v="203"/>
    <x v="6"/>
    <s v="INSTALLUX"/>
    <x v="168"/>
    <s v="Non"/>
    <x v="24"/>
    <m/>
    <m/>
    <m/>
    <m/>
    <x v="1"/>
    <m/>
  </r>
  <r>
    <s v="9161ARCELOR (BERTON SICARD)"/>
    <x v="206"/>
    <s v="JOINT"/>
    <x v="8"/>
    <x v="204"/>
    <x v="6"/>
    <s v="INSTALLUX"/>
    <x v="169"/>
    <s v="Non"/>
    <x v="24"/>
    <m/>
    <m/>
    <m/>
    <m/>
    <x v="1"/>
    <m/>
  </r>
  <r>
    <s v="9349ARCELOR (BERTON SICARD)"/>
    <x v="207"/>
    <s v="JOINT"/>
    <x v="8"/>
    <x v="205"/>
    <x v="6"/>
    <s v="INSTALLUX"/>
    <x v="170"/>
    <s v="Non"/>
    <x v="24"/>
    <m/>
    <m/>
    <m/>
    <m/>
    <x v="1"/>
    <m/>
  </r>
  <r>
    <s v="410045ARCELOR (BERTON SICARD)"/>
    <x v="208"/>
    <s v="JOINT"/>
    <x v="8"/>
    <x v="206"/>
    <x v="6"/>
    <s v="INSTALLUX"/>
    <x v="171"/>
    <s v="Non"/>
    <x v="24"/>
    <m/>
    <m/>
    <m/>
    <m/>
    <x v="1"/>
    <m/>
  </r>
  <r>
    <s v="410047ARCELOR (BERTON SICARD)"/>
    <x v="209"/>
    <s v="JOINT"/>
    <x v="8"/>
    <x v="207"/>
    <x v="6"/>
    <s v="INSTALLUX"/>
    <x v="172"/>
    <s v="Non"/>
    <x v="24"/>
    <m/>
    <m/>
    <m/>
    <m/>
    <x v="1"/>
    <m/>
  </r>
  <r>
    <s v="410069ARCELOR (BERTON SICARD)"/>
    <x v="210"/>
    <s v="JOINT"/>
    <x v="8"/>
    <x v="208"/>
    <x v="6"/>
    <s v="INSTALLUX"/>
    <x v="173"/>
    <s v="Non"/>
    <x v="24"/>
    <m/>
    <m/>
    <m/>
    <m/>
    <x v="1"/>
    <m/>
  </r>
  <r>
    <s v="423010ARCELOR (BERTON SICARD)"/>
    <x v="211"/>
    <s v="JOINT"/>
    <x v="8"/>
    <x v="209"/>
    <x v="6"/>
    <s v="INSTALLUX"/>
    <x v="174"/>
    <s v="Non"/>
    <x v="24"/>
    <m/>
    <m/>
    <m/>
    <m/>
    <x v="1"/>
    <m/>
  </r>
  <r>
    <s v="Etrier238x48DISPANO_x000a_"/>
    <x v="212"/>
    <m/>
    <x v="23"/>
    <x v="210"/>
    <x v="7"/>
    <m/>
    <x v="175"/>
    <s v="Non"/>
    <x v="5"/>
    <n v="1"/>
    <s v="UN"/>
    <m/>
    <n v="4.28"/>
    <x v="0"/>
    <m/>
  </r>
  <r>
    <s v="Etrier238x93DISPANO_x000a_"/>
    <x v="213"/>
    <m/>
    <x v="23"/>
    <x v="211"/>
    <x v="7"/>
    <m/>
    <x v="1"/>
    <s v="Non"/>
    <x v="5"/>
    <n v="1"/>
    <s v="UN"/>
    <m/>
    <n v="3.8"/>
    <x v="0"/>
    <m/>
  </r>
  <r>
    <s v="I2404539DISPANO_x000a_"/>
    <x v="214"/>
    <m/>
    <x v="24"/>
    <x v="212"/>
    <x v="7"/>
    <m/>
    <x v="176"/>
    <s v="Non"/>
    <x v="29"/>
    <n v="1"/>
    <s v="barre"/>
    <m/>
    <n v="83.59"/>
    <x v="3"/>
    <m/>
  </r>
  <r>
    <s v="I2404539DISPANO_x000a_"/>
    <x v="214"/>
    <m/>
    <x v="24"/>
    <x v="212"/>
    <x v="7"/>
    <m/>
    <x v="176"/>
    <s v="Non"/>
    <x v="6"/>
    <n v="1"/>
    <s v="barre"/>
    <m/>
    <n v="45.01"/>
    <x v="3"/>
    <m/>
  </r>
  <r>
    <s v="I2406039DISPANO_x000a_"/>
    <x v="215"/>
    <m/>
    <x v="24"/>
    <x v="213"/>
    <x v="7"/>
    <m/>
    <x v="1"/>
    <s v="Non"/>
    <x v="29"/>
    <n v="1"/>
    <s v="barre"/>
    <m/>
    <n v="83.59"/>
    <x v="3"/>
    <m/>
  </r>
  <r>
    <s v="I2409039DISPANO_x000a_"/>
    <x v="216"/>
    <m/>
    <x v="24"/>
    <x v="214"/>
    <x v="7"/>
    <m/>
    <x v="1"/>
    <s v="Non"/>
    <x v="29"/>
    <n v="1"/>
    <s v="barre"/>
    <m/>
    <n v="98.41"/>
    <x v="3"/>
    <m/>
  </r>
  <r>
    <s v="I2409039DISPANO_x000a_"/>
    <x v="216"/>
    <m/>
    <x v="24"/>
    <x v="214"/>
    <x v="7"/>
    <m/>
    <x v="1"/>
    <s v="Non"/>
    <x v="6"/>
    <n v="1"/>
    <s v="barre"/>
    <m/>
    <n v="52.99"/>
    <x v="3"/>
    <m/>
  </r>
  <r>
    <s v="OSB3_18_2500x1250DISPANO_x000a_"/>
    <x v="217"/>
    <m/>
    <x v="24"/>
    <x v="215"/>
    <x v="7"/>
    <m/>
    <x v="177"/>
    <s v="Non"/>
    <x v="5"/>
    <n v="1"/>
    <s v="UN"/>
    <m/>
    <n v="34.03"/>
    <x v="0"/>
    <m/>
  </r>
  <r>
    <s v="OSB3_22_2500x1250DISPANO_x000a_"/>
    <x v="218"/>
    <m/>
    <x v="24"/>
    <x v="216"/>
    <x v="7"/>
    <m/>
    <x v="177"/>
    <s v="Non"/>
    <x v="5"/>
    <n v="1"/>
    <s v="UN"/>
    <m/>
    <n v="34.03"/>
    <x v="0"/>
    <m/>
  </r>
  <r>
    <s v="OSB3_9_2500x1250DISPANO_x000a_"/>
    <x v="219"/>
    <m/>
    <x v="24"/>
    <x v="217"/>
    <x v="7"/>
    <m/>
    <x v="178"/>
    <s v="Non"/>
    <x v="5"/>
    <n v="1"/>
    <s v="UN"/>
    <m/>
    <n v="17.309999999999999"/>
    <x v="0"/>
    <m/>
  </r>
  <r>
    <s v="PANISO100DISPANO_x000a_"/>
    <x v="220"/>
    <m/>
    <x v="25"/>
    <x v="218"/>
    <x v="7"/>
    <m/>
    <x v="1"/>
    <s v="Non"/>
    <x v="30"/>
    <n v="1"/>
    <s v="PAQUET DE 4"/>
    <m/>
    <m/>
    <x v="5"/>
    <m/>
  </r>
  <r>
    <s v="PANISO200DISPANO_x000a_"/>
    <x v="221"/>
    <m/>
    <x v="25"/>
    <x v="219"/>
    <x v="7"/>
    <m/>
    <x v="179"/>
    <s v="Non"/>
    <x v="31"/>
    <n v="1"/>
    <s v="PAQUET DE 2"/>
    <m/>
    <n v="17.649999999999999"/>
    <x v="5"/>
    <m/>
  </r>
  <r>
    <s v="PANISO50DISPANO_x000a_"/>
    <x v="222"/>
    <m/>
    <x v="25"/>
    <x v="220"/>
    <x v="7"/>
    <m/>
    <x v="1"/>
    <s v="Non"/>
    <x v="1"/>
    <n v="1"/>
    <m/>
    <m/>
    <m/>
    <x v="5"/>
    <m/>
  </r>
  <r>
    <s v="MDF HydroDISPANO_x000a_"/>
    <x v="223"/>
    <m/>
    <x v="24"/>
    <x v="221"/>
    <x v="7"/>
    <m/>
    <x v="1"/>
    <s v="Non"/>
    <x v="1"/>
    <n v="1"/>
    <m/>
    <m/>
    <n v="79"/>
    <x v="0"/>
    <m/>
  </r>
  <r>
    <s v="Etrier238x48DISTRI BOIS"/>
    <x v="212"/>
    <m/>
    <x v="23"/>
    <x v="210"/>
    <x v="8"/>
    <m/>
    <x v="180"/>
    <s v="Non"/>
    <x v="5"/>
    <n v="1"/>
    <s v="UN"/>
    <m/>
    <n v="4.53"/>
    <x v="0"/>
    <m/>
  </r>
  <r>
    <s v="I24045DISTRI BOIS"/>
    <x v="224"/>
    <m/>
    <x v="24"/>
    <x v="212"/>
    <x v="8"/>
    <m/>
    <x v="181"/>
    <s v="Non"/>
    <x v="29"/>
    <n v="1"/>
    <s v="barre"/>
    <m/>
    <n v="95.277000000000001"/>
    <x v="0"/>
    <m/>
  </r>
  <r>
    <s v="OSB3_18_2500x675DISTRI BOIS"/>
    <x v="225"/>
    <m/>
    <x v="24"/>
    <x v="215"/>
    <x v="8"/>
    <m/>
    <x v="182"/>
    <s v="Non"/>
    <x v="5"/>
    <n v="1"/>
    <s v="UN"/>
    <m/>
    <n v="34.03"/>
    <x v="0"/>
    <m/>
  </r>
  <r>
    <s v="OSB3_9_2800x1196DISTRI BOIS"/>
    <x v="226"/>
    <m/>
    <x v="24"/>
    <x v="222"/>
    <x v="8"/>
    <m/>
    <x v="183"/>
    <s v="Non"/>
    <x v="5"/>
    <n v="1"/>
    <s v="UN"/>
    <m/>
    <n v="17.309999999999999"/>
    <x v="0"/>
    <m/>
  </r>
  <r>
    <s v="PANISO100DISTRI BOIS"/>
    <x v="220"/>
    <m/>
    <x v="25"/>
    <x v="223"/>
    <x v="8"/>
    <m/>
    <x v="184"/>
    <s v="Non"/>
    <x v="30"/>
    <n v="1"/>
    <s v="PAQUET DE 4"/>
    <m/>
    <n v="18.7"/>
    <x v="5"/>
    <m/>
  </r>
  <r>
    <s v="PIEDSCIEFERBAT"/>
    <x v="227"/>
    <m/>
    <x v="21"/>
    <x v="224"/>
    <x v="9"/>
    <s v="Makita DEAWST06"/>
    <x v="185"/>
    <s v="Non"/>
    <x v="1"/>
    <n v="1"/>
    <s v="UN"/>
    <m/>
    <n v="189"/>
    <x v="0"/>
    <m/>
  </r>
  <r>
    <s v="SCIERADIALE305FERBAT"/>
    <x v="228"/>
    <m/>
    <x v="21"/>
    <x v="225"/>
    <x v="9"/>
    <s v="Makita LS1219L"/>
    <x v="186"/>
    <s v="Non"/>
    <x v="1"/>
    <n v="1"/>
    <s v="UN"/>
    <m/>
    <n v="790"/>
    <x v="0"/>
    <m/>
  </r>
  <r>
    <s v="SCIERADIALE305FERBAT"/>
    <x v="228"/>
    <m/>
    <x v="21"/>
    <x v="225"/>
    <x v="9"/>
    <s v="DEWALT DWS780"/>
    <x v="187"/>
    <s v="Non"/>
    <x v="1"/>
    <n v="1"/>
    <s v="UN"/>
    <m/>
    <n v="865"/>
    <x v="0"/>
    <m/>
  </r>
  <r>
    <s v="FERBAT"/>
    <x v="229"/>
    <m/>
    <x v="21"/>
    <x v="226"/>
    <x v="9"/>
    <s v="MAKITA DHP482RM3J"/>
    <x v="188"/>
    <s v="Non"/>
    <x v="1"/>
    <n v="1"/>
    <s v="UN"/>
    <m/>
    <n v="330"/>
    <x v="0"/>
    <m/>
  </r>
  <r>
    <s v="910035ARCELOR (BERTON SICARD)"/>
    <x v="230"/>
    <s v="JOINT"/>
    <x v="8"/>
    <x v="205"/>
    <x v="6"/>
    <s v="INSTALLUX"/>
    <x v="189"/>
    <s v="Non"/>
    <x v="24"/>
    <m/>
    <m/>
    <m/>
    <m/>
    <x v="1"/>
    <m/>
  </r>
  <r>
    <s v="900INSTALLUX"/>
    <x v="171"/>
    <m/>
    <x v="8"/>
    <x v="171"/>
    <x v="5"/>
    <s v="INSTALLUX"/>
    <x v="135"/>
    <s v="Non"/>
    <x v="14"/>
    <n v="1"/>
    <s v="ML"/>
    <m/>
    <n v="15"/>
    <x v="3"/>
    <m/>
  </r>
  <r>
    <s v="902INSTALLUX"/>
    <x v="181"/>
    <m/>
    <x v="8"/>
    <x v="181"/>
    <x v="5"/>
    <s v="INSTALLUX"/>
    <x v="135"/>
    <s v="Non"/>
    <x v="14"/>
    <n v="1"/>
    <s v="ML"/>
    <m/>
    <n v="15"/>
    <x v="3"/>
    <m/>
  </r>
  <r>
    <s v="903INSTALLUX"/>
    <x v="182"/>
    <m/>
    <x v="8"/>
    <x v="182"/>
    <x v="5"/>
    <s v="INSTALLUX"/>
    <x v="145"/>
    <s v="Non"/>
    <x v="14"/>
    <n v="1"/>
    <s v="ML"/>
    <m/>
    <m/>
    <x v="3"/>
    <m/>
  </r>
  <r>
    <s v="904INSTALLUX"/>
    <x v="172"/>
    <m/>
    <x v="8"/>
    <x v="172"/>
    <x v="5"/>
    <s v="INSTALLUX"/>
    <x v="136"/>
    <s v="Non"/>
    <x v="14"/>
    <n v="1"/>
    <s v="ML"/>
    <m/>
    <n v="15.5"/>
    <x v="3"/>
    <m/>
  </r>
  <r>
    <s v="905INSTALLUX"/>
    <x v="183"/>
    <m/>
    <x v="8"/>
    <x v="183"/>
    <x v="5"/>
    <s v="INSTALLUX"/>
    <x v="146"/>
    <s v="Non"/>
    <x v="14"/>
    <n v="1"/>
    <s v="ML"/>
    <m/>
    <m/>
    <x v="3"/>
    <m/>
  </r>
  <r>
    <s v="906INSTALLUX"/>
    <x v="184"/>
    <m/>
    <x v="8"/>
    <x v="184"/>
    <x v="5"/>
    <s v="INSTALLUX"/>
    <x v="147"/>
    <s v="Non"/>
    <x v="14"/>
    <n v="1"/>
    <s v="ML"/>
    <m/>
    <m/>
    <x v="3"/>
    <m/>
  </r>
  <r>
    <s v="907INSTALLUX"/>
    <x v="185"/>
    <m/>
    <x v="8"/>
    <x v="185"/>
    <x v="5"/>
    <s v="INSTALLUX"/>
    <x v="148"/>
    <s v="Non"/>
    <x v="14"/>
    <n v="1"/>
    <s v="ML"/>
    <m/>
    <m/>
    <x v="3"/>
    <m/>
  </r>
  <r>
    <s v="908INSTALLUX"/>
    <x v="186"/>
    <m/>
    <x v="8"/>
    <x v="186"/>
    <x v="5"/>
    <s v="INSTALLUX"/>
    <x v="149"/>
    <s v="Non"/>
    <x v="14"/>
    <n v="1"/>
    <s v="ML"/>
    <m/>
    <n v="33.5"/>
    <x v="4"/>
    <n v="1"/>
  </r>
  <r>
    <s v="1160INSTALLUX"/>
    <x v="231"/>
    <m/>
    <x v="13"/>
    <x v="227"/>
    <x v="5"/>
    <s v="INSTALLUX"/>
    <x v="190"/>
    <s v="Non"/>
    <x v="24"/>
    <n v="1"/>
    <s v="barre"/>
    <m/>
    <n v="13.844999999999999"/>
    <x v="2"/>
    <m/>
  </r>
  <r>
    <s v="1287INSTALLUX"/>
    <x v="232"/>
    <m/>
    <x v="4"/>
    <x v="228"/>
    <x v="5"/>
    <s v="INSTALLUX"/>
    <x v="191"/>
    <s v="Non"/>
    <x v="32"/>
    <n v="1"/>
    <s v="UN"/>
    <m/>
    <n v="68"/>
    <x v="0"/>
    <m/>
  </r>
  <r>
    <s v="5052INSTALLUX"/>
    <x v="233"/>
    <m/>
    <x v="13"/>
    <x v="229"/>
    <x v="5"/>
    <s v="INSTALLUX"/>
    <x v="192"/>
    <s v="Non"/>
    <x v="24"/>
    <n v="1"/>
    <s v="UN"/>
    <m/>
    <n v="24.927499999999998"/>
    <x v="0"/>
    <m/>
  </r>
  <r>
    <s v="5301INSTALLUX"/>
    <x v="234"/>
    <m/>
    <x v="4"/>
    <x v="230"/>
    <x v="5"/>
    <s v="INSTALLUX"/>
    <x v="193"/>
    <s v="Non"/>
    <x v="14"/>
    <n v="1"/>
    <s v="UN"/>
    <m/>
    <n v="0.1"/>
    <x v="0"/>
    <m/>
  </r>
  <r>
    <s v="5307INSTALLUX"/>
    <x v="235"/>
    <m/>
    <x v="4"/>
    <x v="231"/>
    <x v="5"/>
    <s v="INSTALLUX"/>
    <x v="194"/>
    <s v="Non"/>
    <x v="5"/>
    <n v="1"/>
    <s v="UN"/>
    <m/>
    <n v="1.72"/>
    <x v="0"/>
    <m/>
  </r>
  <r>
    <s v="5308INSTALLUX"/>
    <x v="236"/>
    <m/>
    <x v="4"/>
    <x v="232"/>
    <x v="5"/>
    <s v="INSTALLUX"/>
    <x v="195"/>
    <s v="Non"/>
    <x v="5"/>
    <n v="1"/>
    <s v="UN"/>
    <m/>
    <n v="0.92"/>
    <x v="0"/>
    <m/>
  </r>
  <r>
    <s v="5312INSTALLUX"/>
    <x v="237"/>
    <m/>
    <x v="4"/>
    <x v="233"/>
    <x v="5"/>
    <s v="INSTALLUX"/>
    <x v="196"/>
    <s v="Non"/>
    <x v="5"/>
    <n v="1"/>
    <s v="UN"/>
    <m/>
    <n v="4.6399999999999997"/>
    <x v="0"/>
    <m/>
  </r>
  <r>
    <s v="5313INSTALLUX"/>
    <x v="238"/>
    <m/>
    <x v="4"/>
    <x v="234"/>
    <x v="5"/>
    <s v="INSTALLUX"/>
    <x v="197"/>
    <s v="Non"/>
    <x v="5"/>
    <n v="1"/>
    <s v="UN"/>
    <m/>
    <n v="4.25"/>
    <x v="0"/>
    <m/>
  </r>
  <r>
    <s v="5512INSTALLUX"/>
    <x v="239"/>
    <m/>
    <x v="13"/>
    <x v="235"/>
    <x v="5"/>
    <s v="INSTALLUX"/>
    <x v="198"/>
    <s v="Non"/>
    <x v="24"/>
    <n v="1"/>
    <s v="UN"/>
    <m/>
    <m/>
    <x v="0"/>
    <m/>
  </r>
  <r>
    <s v="6599INSTALLUX"/>
    <x v="240"/>
    <m/>
    <x v="13"/>
    <x v="236"/>
    <x v="5"/>
    <s v="INSTALLUX"/>
    <x v="199"/>
    <s v="Non"/>
    <x v="24"/>
    <n v="1"/>
    <s v="barre"/>
    <m/>
    <m/>
    <x v="2"/>
    <m/>
  </r>
  <r>
    <s v="7008INSTALLUX"/>
    <x v="241"/>
    <m/>
    <x v="13"/>
    <x v="237"/>
    <x v="5"/>
    <s v="INSTALLUX"/>
    <x v="200"/>
    <s v="Non"/>
    <x v="24"/>
    <n v="1"/>
    <s v="barre"/>
    <m/>
    <n v="68.77"/>
    <x v="2"/>
    <m/>
  </r>
  <r>
    <s v="7025INSTALLUX"/>
    <x v="242"/>
    <m/>
    <x v="13"/>
    <x v="238"/>
    <x v="5"/>
    <s v="INSTALLUX"/>
    <x v="201"/>
    <s v="Non"/>
    <x v="24"/>
    <n v="1"/>
    <s v="barre"/>
    <m/>
    <n v="10.335000000000001"/>
    <x v="2"/>
    <m/>
  </r>
  <r>
    <s v="7026INSTALLUX"/>
    <x v="243"/>
    <m/>
    <x v="13"/>
    <x v="239"/>
    <x v="5"/>
    <s v="INSTALLUX"/>
    <x v="202"/>
    <s v="N"/>
    <x v="24"/>
    <n v="1"/>
    <s v="barre"/>
    <m/>
    <m/>
    <x v="2"/>
    <m/>
  </r>
  <r>
    <s v="7045INSTALLUX"/>
    <x v="244"/>
    <m/>
    <x v="13"/>
    <x v="240"/>
    <x v="5"/>
    <s v="INSTALLUX"/>
    <x v="203"/>
    <s v="Non"/>
    <x v="24"/>
    <n v="1"/>
    <s v="barre"/>
    <n v="21.872500000000002"/>
    <n v="18.329999999999998"/>
    <x v="2"/>
    <n v="1"/>
  </r>
  <r>
    <s v="7053INSTALLUX"/>
    <x v="245"/>
    <m/>
    <x v="13"/>
    <x v="241"/>
    <x v="5"/>
    <s v="INSTALLUX"/>
    <x v="204"/>
    <s v="Non"/>
    <x v="24"/>
    <n v="1"/>
    <s v="UN"/>
    <m/>
    <n v="86.58"/>
    <x v="0"/>
    <m/>
  </r>
  <r>
    <s v="7058INSTALLUX"/>
    <x v="246"/>
    <m/>
    <x v="13"/>
    <x v="242"/>
    <x v="5"/>
    <s v="INSTALLUX"/>
    <x v="205"/>
    <s v="Non"/>
    <x v="24"/>
    <n v="1"/>
    <s v="barre"/>
    <m/>
    <n v="55.055000000000007"/>
    <x v="2"/>
    <m/>
  </r>
  <r>
    <s v="7060INSTALLUX"/>
    <x v="173"/>
    <m/>
    <x v="8"/>
    <x v="173"/>
    <x v="5"/>
    <s v="INSTALLUX"/>
    <x v="137"/>
    <s v="Non"/>
    <x v="14"/>
    <n v="1"/>
    <s v="Rlx"/>
    <m/>
    <n v="1.3"/>
    <x v="4"/>
    <m/>
  </r>
  <r>
    <s v="7061INSTALLUX"/>
    <x v="174"/>
    <m/>
    <x v="8"/>
    <x v="174"/>
    <x v="5"/>
    <s v="INSTALLUX"/>
    <x v="138"/>
    <s v="Non"/>
    <x v="14"/>
    <n v="1"/>
    <s v="Rlx"/>
    <m/>
    <n v="25.75"/>
    <x v="4"/>
    <m/>
  </r>
  <r>
    <s v="7062INSTALLUX"/>
    <x v="175"/>
    <m/>
    <x v="8"/>
    <x v="175"/>
    <x v="5"/>
    <s v="INSTALLUX"/>
    <x v="139"/>
    <s v="Non"/>
    <x v="14"/>
    <n v="1"/>
    <s v="Rlx"/>
    <m/>
    <n v="21"/>
    <x v="4"/>
    <m/>
  </r>
  <r>
    <s v="7064INSTALLUX"/>
    <x v="177"/>
    <m/>
    <x v="8"/>
    <x v="177"/>
    <x v="5"/>
    <s v="INSTALLUX"/>
    <x v="141"/>
    <s v="Non"/>
    <x v="14"/>
    <n v="1"/>
    <s v="Rlx"/>
    <n v="24.5"/>
    <n v="25"/>
    <x v="4"/>
    <m/>
  </r>
  <r>
    <s v="7067INSTALLUX"/>
    <x v="179"/>
    <m/>
    <x v="8"/>
    <x v="179"/>
    <x v="5"/>
    <s v="INSTALLUX"/>
    <x v="143"/>
    <s v="Non"/>
    <x v="9"/>
    <n v="1"/>
    <s v="Rlx"/>
    <m/>
    <n v="93.75"/>
    <x v="4"/>
    <m/>
  </r>
  <r>
    <s v="7073INSTALLUX"/>
    <x v="187"/>
    <m/>
    <x v="8"/>
    <x v="187"/>
    <x v="5"/>
    <s v="INSTALLUX"/>
    <x v="150"/>
    <s v="Non"/>
    <x v="9"/>
    <n v="1"/>
    <s v="ML"/>
    <n v="26.437499999999996"/>
    <n v="28.999999999999996"/>
    <x v="3"/>
    <m/>
  </r>
  <r>
    <s v="7074INSTALLUX"/>
    <x v="191"/>
    <m/>
    <x v="13"/>
    <x v="192"/>
    <x v="5"/>
    <s v="INSTALLUX"/>
    <x v="154"/>
    <s v="Non"/>
    <x v="9"/>
    <n v="1"/>
    <s v="barre"/>
    <m/>
    <m/>
    <x v="2"/>
    <m/>
  </r>
  <r>
    <s v="7087INSTALLUX"/>
    <x v="247"/>
    <m/>
    <x v="4"/>
    <x v="243"/>
    <x v="5"/>
    <s v="INSTALLUX"/>
    <x v="206"/>
    <s v="Non"/>
    <x v="5"/>
    <n v="1"/>
    <s v="UN"/>
    <m/>
    <n v="5.2450000000000001"/>
    <x v="0"/>
    <m/>
  </r>
  <r>
    <s v="7088INSTALLUX"/>
    <x v="248"/>
    <m/>
    <x v="4"/>
    <x v="244"/>
    <x v="5"/>
    <s v="INSTALLUX"/>
    <x v="207"/>
    <s v="Non"/>
    <x v="5"/>
    <n v="1"/>
    <s v="UN"/>
    <m/>
    <n v="15.2"/>
    <x v="0"/>
    <m/>
  </r>
  <r>
    <s v="7178INSTALLUX"/>
    <x v="188"/>
    <m/>
    <x v="8"/>
    <x v="188"/>
    <x v="5"/>
    <s v="INSTALLUX"/>
    <x v="151"/>
    <s v="Non"/>
    <x v="9"/>
    <n v="1"/>
    <s v="ML"/>
    <m/>
    <n v="46.875"/>
    <x v="4"/>
    <m/>
  </r>
  <r>
    <s v="7179INSTALLUX"/>
    <x v="189"/>
    <m/>
    <x v="8"/>
    <x v="189"/>
    <x v="5"/>
    <s v="INSTALLUX"/>
    <x v="152"/>
    <s v="oui"/>
    <x v="9"/>
    <n v="25"/>
    <s v="ML"/>
    <n v="56.752499999999998"/>
    <n v="62"/>
    <x v="3"/>
    <m/>
  </r>
  <r>
    <s v="7218INSTALLUX"/>
    <x v="249"/>
    <m/>
    <x v="13"/>
    <x v="245"/>
    <x v="5"/>
    <s v="INSTALLUX"/>
    <x v="208"/>
    <s v="Non"/>
    <x v="24"/>
    <n v="1"/>
    <s v="barre"/>
    <m/>
    <n v="15.86"/>
    <x v="2"/>
    <m/>
  </r>
  <r>
    <s v="7225INSTALLUX"/>
    <x v="250"/>
    <m/>
    <x v="13"/>
    <x v="246"/>
    <x v="5"/>
    <s v="INSTALLUX"/>
    <x v="209"/>
    <s v="Non"/>
    <x v="24"/>
    <n v="1"/>
    <s v="barre"/>
    <m/>
    <n v="186.81"/>
    <x v="2"/>
    <m/>
  </r>
  <r>
    <s v="7226INSTALLUX"/>
    <x v="251"/>
    <m/>
    <x v="13"/>
    <x v="247"/>
    <x v="5"/>
    <s v="INSTALLUX"/>
    <x v="210"/>
    <s v="Non"/>
    <x v="24"/>
    <n v="1"/>
    <s v="barre"/>
    <m/>
    <n v="24.114999999999998"/>
    <x v="2"/>
    <m/>
  </r>
  <r>
    <s v="7227INSTALLUX"/>
    <x v="252"/>
    <m/>
    <x v="13"/>
    <x v="248"/>
    <x v="5"/>
    <s v="INSTALLUX"/>
    <x v="211"/>
    <s v="Non"/>
    <x v="24"/>
    <n v="1"/>
    <s v="barre"/>
    <m/>
    <n v="90.837499999999991"/>
    <x v="2"/>
    <m/>
  </r>
  <r>
    <s v="7256INSTALLUX"/>
    <x v="253"/>
    <m/>
    <x v="4"/>
    <x v="249"/>
    <x v="5"/>
    <s v="INSTALLUX"/>
    <x v="212"/>
    <s v="Non"/>
    <x v="5"/>
    <n v="1"/>
    <s v="Boite"/>
    <m/>
    <n v="33.700000000000003"/>
    <x v="6"/>
    <m/>
  </r>
  <r>
    <s v="7603INSTALLUX"/>
    <x v="254"/>
    <m/>
    <x v="13"/>
    <x v="250"/>
    <x v="5"/>
    <s v="INSTALLUX"/>
    <x v="213"/>
    <s v="Non"/>
    <x v="24"/>
    <n v="1"/>
    <s v="barre"/>
    <n v="77.350000000000009"/>
    <n v="79.17"/>
    <x v="2"/>
    <m/>
  </r>
  <r>
    <s v="7605INSTALLUX"/>
    <x v="255"/>
    <m/>
    <x v="13"/>
    <x v="251"/>
    <x v="5"/>
    <s v="INSTALLUX"/>
    <x v="214"/>
    <s v="Non"/>
    <x v="24"/>
    <n v="1"/>
    <s v="barre"/>
    <m/>
    <n v="71.37"/>
    <x v="2"/>
    <m/>
  </r>
  <r>
    <s v="7606INSTALLUX"/>
    <x v="256"/>
    <m/>
    <x v="13"/>
    <x v="252"/>
    <x v="5"/>
    <s v="INSTALLUX"/>
    <x v="215"/>
    <s v="Non"/>
    <x v="24"/>
    <n v="1"/>
    <s v="barre"/>
    <m/>
    <n v="166.66"/>
    <x v="2"/>
    <m/>
  </r>
  <r>
    <s v="7613INSTALLUX"/>
    <x v="257"/>
    <m/>
    <x v="13"/>
    <x v="253"/>
    <x v="5"/>
    <s v="INSTALLUX"/>
    <x v="216"/>
    <s v="Non"/>
    <x v="24"/>
    <n v="1"/>
    <s v="barre"/>
    <m/>
    <n v="166.66"/>
    <x v="2"/>
    <m/>
  </r>
  <r>
    <s v="7617INSTALLUX"/>
    <x v="258"/>
    <m/>
    <x v="13"/>
    <x v="254"/>
    <x v="5"/>
    <s v="INSTALLUX"/>
    <x v="217"/>
    <s v="Non"/>
    <x v="24"/>
    <n v="1"/>
    <s v="barre"/>
    <m/>
    <n v="85.28"/>
    <x v="2"/>
    <m/>
  </r>
  <r>
    <s v="7621INSTALLUX"/>
    <x v="259"/>
    <m/>
    <x v="13"/>
    <x v="255"/>
    <x v="5"/>
    <s v="INSTALLUX"/>
    <x v="218"/>
    <s v="Non"/>
    <x v="24"/>
    <n v="1"/>
    <s v="barre"/>
    <m/>
    <m/>
    <x v="2"/>
    <m/>
  </r>
  <r>
    <s v="7624INSTALLUX"/>
    <x v="260"/>
    <m/>
    <x v="13"/>
    <x v="256"/>
    <x v="5"/>
    <s v="INSTALLUX"/>
    <x v="219"/>
    <s v="Non"/>
    <x v="24"/>
    <n v="1"/>
    <s v="barre"/>
    <m/>
    <m/>
    <x v="2"/>
    <m/>
  </r>
  <r>
    <s v="7626INSTALLUX"/>
    <x v="261"/>
    <m/>
    <x v="13"/>
    <x v="257"/>
    <x v="5"/>
    <s v="INSTALLUX"/>
    <x v="220"/>
    <s v="Non"/>
    <x v="24"/>
    <n v="1"/>
    <s v="barre"/>
    <m/>
    <m/>
    <x v="2"/>
    <m/>
  </r>
  <r>
    <s v="7642INSTALLUX"/>
    <x v="262"/>
    <m/>
    <x v="13"/>
    <x v="258"/>
    <x v="5"/>
    <s v="INSTALLUX"/>
    <x v="221"/>
    <s v="Non"/>
    <x v="24"/>
    <n v="1"/>
    <s v="barre"/>
    <m/>
    <m/>
    <x v="2"/>
    <m/>
  </r>
  <r>
    <s v="7646INSTALLUX"/>
    <x v="263"/>
    <m/>
    <x v="13"/>
    <x v="259"/>
    <x v="5"/>
    <s v="INSTALLUX"/>
    <x v="222"/>
    <s v="Non"/>
    <x v="24"/>
    <n v="1"/>
    <s v="barre"/>
    <m/>
    <m/>
    <x v="2"/>
    <m/>
  </r>
  <r>
    <s v="7666INSTALLUX"/>
    <x v="264"/>
    <m/>
    <x v="13"/>
    <x v="260"/>
    <x v="5"/>
    <s v="INSTALLUX"/>
    <x v="223"/>
    <s v="Non"/>
    <x v="24"/>
    <n v="1"/>
    <s v="barre"/>
    <m/>
    <m/>
    <x v="2"/>
    <m/>
  </r>
  <r>
    <s v="7669INSTALLUX"/>
    <x v="265"/>
    <m/>
    <x v="13"/>
    <x v="261"/>
    <x v="5"/>
    <s v="INSTALLUX"/>
    <x v="224"/>
    <s v="Non"/>
    <x v="24"/>
    <n v="1"/>
    <s v="barre"/>
    <m/>
    <m/>
    <x v="2"/>
    <m/>
  </r>
  <r>
    <s v="7670INSTALLUX"/>
    <x v="266"/>
    <m/>
    <x v="13"/>
    <x v="262"/>
    <x v="5"/>
    <s v="INSTALLUX"/>
    <x v="225"/>
    <s v="Non"/>
    <x v="24"/>
    <n v="1"/>
    <s v="UN"/>
    <m/>
    <m/>
    <x v="0"/>
    <m/>
  </r>
  <r>
    <s v="7675INSTALLUX"/>
    <x v="267"/>
    <m/>
    <x v="13"/>
    <x v="263"/>
    <x v="5"/>
    <s v="INSTALLUX"/>
    <x v="226"/>
    <s v="Non"/>
    <x v="24"/>
    <n v="1"/>
    <s v="barre"/>
    <m/>
    <n v="45.305"/>
    <x v="2"/>
    <m/>
  </r>
  <r>
    <s v="7675INSTALLUX"/>
    <x v="267"/>
    <m/>
    <x v="13"/>
    <x v="263"/>
    <x v="5"/>
    <s v="INSTALLUX"/>
    <x v="226"/>
    <s v="Non"/>
    <x v="24"/>
    <n v="1"/>
    <s v="UN"/>
    <m/>
    <m/>
    <x v="0"/>
    <m/>
  </r>
  <r>
    <s v="7676INSTALLUX"/>
    <x v="268"/>
    <m/>
    <x v="13"/>
    <x v="264"/>
    <x v="5"/>
    <s v="INSTALLUX"/>
    <x v="227"/>
    <s v="Non"/>
    <x v="24"/>
    <n v="1"/>
    <s v="barre"/>
    <m/>
    <m/>
    <x v="2"/>
    <m/>
  </r>
  <r>
    <s v="7685INSTALLUX"/>
    <x v="269"/>
    <m/>
    <x v="13"/>
    <x v="265"/>
    <x v="5"/>
    <s v="INSTALLUX"/>
    <x v="228"/>
    <s v="Non"/>
    <x v="24"/>
    <n v="1"/>
    <s v="barre"/>
    <m/>
    <n v="64.772499999999994"/>
    <x v="2"/>
    <m/>
  </r>
  <r>
    <s v="7686INSTALLUX"/>
    <x v="270"/>
    <m/>
    <x v="13"/>
    <x v="266"/>
    <x v="5"/>
    <s v="INSTALLUX"/>
    <x v="229"/>
    <s v="Non"/>
    <x v="24"/>
    <n v="1"/>
    <s v="barre"/>
    <m/>
    <n v="86.222499999999997"/>
    <x v="2"/>
    <m/>
  </r>
  <r>
    <s v="7689INSTALLUX"/>
    <x v="271"/>
    <m/>
    <x v="13"/>
    <x v="267"/>
    <x v="5"/>
    <s v="INSTALLUX"/>
    <x v="230"/>
    <s v="Non"/>
    <x v="24"/>
    <n v="1"/>
    <s v="barre"/>
    <n v="13.185"/>
    <n v="26.975000000000001"/>
    <x v="2"/>
    <m/>
  </r>
  <r>
    <s v="7721INSTALLUX"/>
    <x v="272"/>
    <m/>
    <x v="4"/>
    <x v="268"/>
    <x v="5"/>
    <s v="INSTALLUX"/>
    <x v="231"/>
    <s v="oui"/>
    <x v="33"/>
    <n v="1"/>
    <s v="UN"/>
    <m/>
    <n v="23"/>
    <x v="0"/>
    <m/>
  </r>
  <r>
    <s v="7772INSTALLUX"/>
    <x v="273"/>
    <m/>
    <x v="4"/>
    <x v="269"/>
    <x v="5"/>
    <s v="INSTALLUX"/>
    <x v="232"/>
    <s v="Non"/>
    <x v="5"/>
    <n v="1"/>
    <s v="UN"/>
    <m/>
    <n v="10.035"/>
    <x v="0"/>
    <m/>
  </r>
  <r>
    <s v="7779INSTALLUX"/>
    <x v="274"/>
    <m/>
    <x v="13"/>
    <x v="270"/>
    <x v="5"/>
    <s v="INSTALLUX"/>
    <x v="233"/>
    <s v="Non"/>
    <x v="24"/>
    <n v="1"/>
    <s v="barre"/>
    <m/>
    <m/>
    <x v="2"/>
    <m/>
  </r>
  <r>
    <s v="7784INSTALLUX"/>
    <x v="275"/>
    <m/>
    <x v="13"/>
    <x v="271"/>
    <x v="5"/>
    <s v="INSTALLUX"/>
    <x v="234"/>
    <s v="Non"/>
    <x v="24"/>
    <n v="1"/>
    <s v="barre"/>
    <m/>
    <m/>
    <x v="2"/>
    <m/>
  </r>
  <r>
    <s v="7786INSTALLUX"/>
    <x v="276"/>
    <m/>
    <x v="4"/>
    <x v="272"/>
    <x v="5"/>
    <s v="INSTALLUX"/>
    <x v="235"/>
    <s v="Non"/>
    <x v="5"/>
    <n v="1"/>
    <s v="UN"/>
    <m/>
    <n v="9.39"/>
    <x v="0"/>
    <m/>
  </r>
  <r>
    <s v="7796INSTALLUX"/>
    <x v="277"/>
    <m/>
    <x v="13"/>
    <x v="273"/>
    <x v="5"/>
    <s v="INSTALLUX"/>
    <x v="236"/>
    <s v="Non"/>
    <x v="24"/>
    <n v="1"/>
    <s v="barre"/>
    <m/>
    <m/>
    <x v="2"/>
    <m/>
  </r>
  <r>
    <s v="7798INSTALLUX"/>
    <x v="278"/>
    <m/>
    <x v="26"/>
    <x v="274"/>
    <x v="5"/>
    <s v="INSTALLUX"/>
    <x v="237"/>
    <s v="Non"/>
    <x v="24"/>
    <n v="1"/>
    <s v="UN"/>
    <m/>
    <n v="63.116299999999995"/>
    <x v="0"/>
    <m/>
  </r>
  <r>
    <s v="7800INSTALLUX"/>
    <x v="279"/>
    <m/>
    <x v="13"/>
    <x v="275"/>
    <x v="5"/>
    <s v="INSTALLUX"/>
    <x v="238"/>
    <s v="Non"/>
    <x v="5"/>
    <n v="1"/>
    <s v="UN"/>
    <m/>
    <m/>
    <x v="0"/>
    <m/>
  </r>
  <r>
    <s v="7815INSTALLUX"/>
    <x v="192"/>
    <m/>
    <x v="13"/>
    <x v="192"/>
    <x v="5"/>
    <s v="INSTALLUX"/>
    <x v="155"/>
    <s v="Non"/>
    <x v="14"/>
    <n v="1"/>
    <s v="barre"/>
    <m/>
    <m/>
    <x v="2"/>
    <m/>
  </r>
  <r>
    <s v="7816INSTALLUX"/>
    <x v="280"/>
    <m/>
    <x v="13"/>
    <x v="276"/>
    <x v="5"/>
    <s v="INSTALLUX"/>
    <x v="239"/>
    <s v="Non"/>
    <x v="24"/>
    <n v="1"/>
    <s v="barre"/>
    <m/>
    <m/>
    <x v="2"/>
    <m/>
  </r>
  <r>
    <s v="7836INSTALLUX"/>
    <x v="281"/>
    <m/>
    <x v="13"/>
    <x v="277"/>
    <x v="5"/>
    <s v="INSTALLUX"/>
    <x v="240"/>
    <s v="Non"/>
    <x v="24"/>
    <n v="1"/>
    <s v="UN"/>
    <m/>
    <m/>
    <x v="0"/>
    <m/>
  </r>
  <r>
    <s v="8602INSTALLUX"/>
    <x v="282"/>
    <m/>
    <x v="13"/>
    <x v="278"/>
    <x v="5"/>
    <s v="INSTALLUX"/>
    <x v="241"/>
    <s v="Non"/>
    <x v="14"/>
    <n v="1"/>
    <s v="barre"/>
    <m/>
    <m/>
    <x v="2"/>
    <m/>
  </r>
  <r>
    <s v="8604INSTALLUX"/>
    <x v="193"/>
    <m/>
    <x v="13"/>
    <x v="193"/>
    <x v="5"/>
    <s v="INSTALLUX"/>
    <x v="156"/>
    <s v="Non"/>
    <x v="14"/>
    <n v="1"/>
    <s v="barre"/>
    <m/>
    <m/>
    <x v="2"/>
    <m/>
  </r>
  <r>
    <s v="9151INSTALLUX"/>
    <x v="283"/>
    <m/>
    <x v="13"/>
    <x v="279"/>
    <x v="5"/>
    <s v="INSTALLUX"/>
    <x v="242"/>
    <s v="Non"/>
    <x v="24"/>
    <n v="1"/>
    <s v="UN"/>
    <m/>
    <m/>
    <x v="0"/>
    <m/>
  </r>
  <r>
    <s v="9158INSTALLUX"/>
    <x v="284"/>
    <m/>
    <x v="13"/>
    <x v="280"/>
    <x v="5"/>
    <s v="INSTALLUX"/>
    <x v="243"/>
    <s v="Non"/>
    <x v="24"/>
    <n v="1"/>
    <s v="UN"/>
    <m/>
    <m/>
    <x v="0"/>
    <m/>
  </r>
  <r>
    <s v="420027INSTALLUX"/>
    <x v="285"/>
    <m/>
    <x v="13"/>
    <x v="281"/>
    <x v="5"/>
    <s v="INSTALLUX"/>
    <x v="244"/>
    <s v="Non"/>
    <x v="24"/>
    <n v="1"/>
    <s v="barre"/>
    <m/>
    <m/>
    <x v="2"/>
    <m/>
  </r>
  <r>
    <s v="720023INSTALLUX"/>
    <x v="286"/>
    <m/>
    <x v="13"/>
    <x v="282"/>
    <x v="5"/>
    <s v="INSTALLUX"/>
    <x v="245"/>
    <s v="Non"/>
    <x v="24"/>
    <n v="1"/>
    <s v="barre"/>
    <m/>
    <n v="163.34175000000002"/>
    <x v="2"/>
    <m/>
  </r>
  <r>
    <s v="730003INSTALLUX"/>
    <x v="287"/>
    <m/>
    <x v="15"/>
    <x v="283"/>
    <x v="5"/>
    <s v="INSTALLUX"/>
    <x v="246"/>
    <s v="Non"/>
    <x v="24"/>
    <m/>
    <s v="UN"/>
    <m/>
    <m/>
    <x v="0"/>
    <m/>
  </r>
  <r>
    <s v="27/20INSTALLUX"/>
    <x v="288"/>
    <m/>
    <x v="13"/>
    <x v="284"/>
    <x v="5"/>
    <s v="INSTALLUX"/>
    <x v="247"/>
    <s v="Non"/>
    <x v="24"/>
    <n v="1"/>
    <s v="barre"/>
    <m/>
    <n v="11.44"/>
    <x v="2"/>
    <m/>
  </r>
  <r>
    <s v="5050LINSTALLUX"/>
    <x v="289"/>
    <m/>
    <x v="13"/>
    <x v="285"/>
    <x v="5"/>
    <s v="INSTALLUX"/>
    <x v="248"/>
    <s v="Non"/>
    <x v="24"/>
    <n v="1"/>
    <s v="barre"/>
    <m/>
    <n v="11.18"/>
    <x v="2"/>
    <m/>
  </r>
  <r>
    <s v="5501THINSTALLUX"/>
    <x v="290"/>
    <m/>
    <x v="13"/>
    <x v="286"/>
    <x v="5"/>
    <s v="INSTALLUX"/>
    <x v="249"/>
    <s v="Non"/>
    <x v="24"/>
    <n v="1"/>
    <s v="barre"/>
    <m/>
    <m/>
    <x v="2"/>
    <m/>
  </r>
  <r>
    <s v="5503THINSTALLUX"/>
    <x v="291"/>
    <m/>
    <x v="13"/>
    <x v="287"/>
    <x v="5"/>
    <s v="INSTALLUX"/>
    <x v="250"/>
    <s v="Non"/>
    <x v="24"/>
    <n v="1"/>
    <s v="barre"/>
    <m/>
    <n v="81.055000000000007"/>
    <x v="2"/>
    <m/>
  </r>
  <r>
    <s v="P6048ARCELOR (BERTON SICARD)"/>
    <x v="194"/>
    <s v="JOINT"/>
    <x v="8"/>
    <x v="194"/>
    <x v="6"/>
    <s v="INSTALLUX"/>
    <x v="157"/>
    <s v="Non"/>
    <x v="26"/>
    <m/>
    <m/>
    <m/>
    <m/>
    <x v="1"/>
    <m/>
  </r>
  <r>
    <s v="7018/4THINSTALLUX"/>
    <x v="292"/>
    <m/>
    <x v="13"/>
    <x v="288"/>
    <x v="5"/>
    <s v="INSTALLUX"/>
    <x v="251"/>
    <s v="Non"/>
    <x v="34"/>
    <n v="1"/>
    <s v="barre"/>
    <m/>
    <n v="121.82399999999998"/>
    <x v="2"/>
    <m/>
  </r>
  <r>
    <s v="7018THINSTALLUX"/>
    <x v="293"/>
    <m/>
    <x v="13"/>
    <x v="289"/>
    <x v="5"/>
    <s v="INSTALLUX"/>
    <x v="252"/>
    <s v="Non"/>
    <x v="24"/>
    <n v="1"/>
    <s v="barre"/>
    <m/>
    <n v="164.97"/>
    <x v="2"/>
    <m/>
  </r>
  <r>
    <s v="7050/4THINSTALLUX"/>
    <x v="294"/>
    <m/>
    <x v="13"/>
    <x v="290"/>
    <x v="5"/>
    <s v="INSTALLUX"/>
    <x v="253"/>
    <s v="Non"/>
    <x v="34"/>
    <n v="1"/>
    <s v="barre"/>
    <m/>
    <n v="131.68799999999999"/>
    <x v="2"/>
    <m/>
  </r>
  <r>
    <s v="7050THINSTALLUX"/>
    <x v="295"/>
    <m/>
    <x v="13"/>
    <x v="290"/>
    <x v="5"/>
    <s v="INSTALLUX"/>
    <x v="254"/>
    <s v="Non"/>
    <x v="24"/>
    <n v="1"/>
    <s v="barre"/>
    <m/>
    <n v="167.63499999999999"/>
    <x v="2"/>
    <m/>
  </r>
  <r>
    <s v="7051/4THINSTALLUX"/>
    <x v="296"/>
    <m/>
    <x v="13"/>
    <x v="290"/>
    <x v="5"/>
    <s v="INSTALLUX"/>
    <x v="255"/>
    <s v="Non"/>
    <x v="34"/>
    <n v="1"/>
    <s v="UN"/>
    <m/>
    <n v="121.944"/>
    <x v="0"/>
    <m/>
  </r>
  <r>
    <s v="7051THINSTALLUX"/>
    <x v="297"/>
    <m/>
    <x v="13"/>
    <x v="290"/>
    <x v="5"/>
    <s v="INSTALLUX"/>
    <x v="256"/>
    <s v="Non"/>
    <x v="24"/>
    <n v="1"/>
    <s v="UN"/>
    <m/>
    <n v="165.94499999999999"/>
    <x v="0"/>
    <m/>
  </r>
  <r>
    <s v="7053INSTALLUX"/>
    <x v="245"/>
    <m/>
    <x v="13"/>
    <x v="241"/>
    <x v="5"/>
    <s v="INSTALLUX"/>
    <x v="204"/>
    <s v="Non"/>
    <x v="24"/>
    <n v="1"/>
    <s v="UN"/>
    <m/>
    <n v="86.58"/>
    <x v="0"/>
    <m/>
  </r>
  <r>
    <s v="7055/4THINSTALLUX"/>
    <x v="298"/>
    <m/>
    <x v="13"/>
    <x v="291"/>
    <x v="5"/>
    <s v="INSTALLUX"/>
    <x v="257"/>
    <s v="Non"/>
    <x v="34"/>
    <n v="1"/>
    <s v="UN"/>
    <m/>
    <m/>
    <x v="0"/>
    <m/>
  </r>
  <r>
    <s v="5101ARCELOR (BERTON SICARD)"/>
    <x v="200"/>
    <s v="JOINT"/>
    <x v="8"/>
    <x v="198"/>
    <x v="6"/>
    <s v="INSTALLUX"/>
    <x v="163"/>
    <s v="Non"/>
    <x v="24"/>
    <m/>
    <m/>
    <m/>
    <m/>
    <x v="1"/>
    <m/>
  </r>
  <r>
    <s v="7055THINSTALLUX"/>
    <x v="299"/>
    <m/>
    <x v="13"/>
    <x v="291"/>
    <x v="5"/>
    <s v="INSTALLUX"/>
    <x v="258"/>
    <s v="Non"/>
    <x v="1"/>
    <n v="1"/>
    <s v="UN"/>
    <m/>
    <n v="110.5325"/>
    <x v="0"/>
    <m/>
  </r>
  <r>
    <s v="7058/4INSTALLUX"/>
    <x v="300"/>
    <m/>
    <x v="13"/>
    <x v="242"/>
    <x v="5"/>
    <s v="INSTALLUX"/>
    <x v="259"/>
    <s v="Non"/>
    <x v="34"/>
    <n v="1"/>
    <s v="barre"/>
    <m/>
    <n v="40.655999999999999"/>
    <x v="2"/>
    <m/>
  </r>
  <r>
    <s v="710003NINSTALLUX"/>
    <x v="301"/>
    <m/>
    <x v="13"/>
    <x v="292"/>
    <x v="5"/>
    <s v="INSTALLUX"/>
    <x v="260"/>
    <s v="Non"/>
    <x v="24"/>
    <n v="1"/>
    <s v="barre"/>
    <m/>
    <n v="145.57400000000001"/>
    <x v="2"/>
    <m/>
  </r>
  <r>
    <s v="7119THINSTALLUX"/>
    <x v="302"/>
    <m/>
    <x v="13"/>
    <x v="293"/>
    <x v="5"/>
    <s v="INSTALLUX"/>
    <x v="261"/>
    <s v="Non"/>
    <x v="24"/>
    <n v="1"/>
    <s v="UN"/>
    <m/>
    <m/>
    <x v="0"/>
    <m/>
  </r>
  <r>
    <s v="7121THINSTALLUX"/>
    <x v="303"/>
    <m/>
    <x v="13"/>
    <x v="294"/>
    <x v="5"/>
    <s v="INSTALLUX"/>
    <x v="262"/>
    <s v="Non"/>
    <x v="24"/>
    <n v="1"/>
    <s v="UN"/>
    <m/>
    <m/>
    <x v="0"/>
    <m/>
  </r>
  <r>
    <s v="7124THINSTALLUX"/>
    <x v="304"/>
    <m/>
    <x v="13"/>
    <x v="295"/>
    <x v="5"/>
    <s v="INSTALLUX"/>
    <x v="263"/>
    <s v="Non"/>
    <x v="24"/>
    <n v="1"/>
    <s v="UN"/>
    <m/>
    <n v="81.64"/>
    <x v="0"/>
    <m/>
  </r>
  <r>
    <s v="7125/4THINSTALLUX"/>
    <x v="305"/>
    <m/>
    <x v="13"/>
    <x v="296"/>
    <x v="5"/>
    <s v="INSTALLUX"/>
    <x v="264"/>
    <s v="Non"/>
    <x v="34"/>
    <n v="1"/>
    <s v="UN"/>
    <m/>
    <m/>
    <x v="0"/>
    <m/>
  </r>
  <r>
    <s v="7125THINSTALLUX"/>
    <x v="306"/>
    <m/>
    <x v="13"/>
    <x v="296"/>
    <x v="5"/>
    <s v="INSTALLUX"/>
    <x v="265"/>
    <s v="Non"/>
    <x v="24"/>
    <n v="1"/>
    <s v="UN"/>
    <m/>
    <m/>
    <x v="0"/>
    <m/>
  </r>
  <r>
    <s v="7126/4thINSTALLUX"/>
    <x v="307"/>
    <m/>
    <x v="13"/>
    <x v="297"/>
    <x v="5"/>
    <s v="INSTALLUX"/>
    <x v="266"/>
    <s v="Non"/>
    <x v="34"/>
    <n v="1"/>
    <s v="barre"/>
    <m/>
    <m/>
    <x v="2"/>
    <m/>
  </r>
  <r>
    <s v="7126thINSTALLUX"/>
    <x v="308"/>
    <m/>
    <x v="13"/>
    <x v="297"/>
    <x v="5"/>
    <s v="INSTALLUX"/>
    <x v="267"/>
    <s v="Non"/>
    <x v="24"/>
    <n v="1"/>
    <s v="barre"/>
    <m/>
    <m/>
    <x v="2"/>
    <m/>
  </r>
  <r>
    <s v="7130/4THINSTALLUX"/>
    <x v="309"/>
    <m/>
    <x v="13"/>
    <x v="298"/>
    <x v="5"/>
    <s v="INSTALLUX"/>
    <x v="268"/>
    <s v="Non"/>
    <x v="20"/>
    <n v="1"/>
    <s v="barre"/>
    <m/>
    <m/>
    <x v="2"/>
    <m/>
  </r>
  <r>
    <s v="7130THINSTALLUX"/>
    <x v="310"/>
    <m/>
    <x v="13"/>
    <x v="298"/>
    <x v="5"/>
    <s v="INSTALLUX"/>
    <x v="269"/>
    <s v="Non"/>
    <x v="24"/>
    <n v="1"/>
    <s v="barre"/>
    <m/>
    <m/>
    <x v="2"/>
    <m/>
  </r>
  <r>
    <s v="7235THINSTALLUX"/>
    <x v="311"/>
    <m/>
    <x v="13"/>
    <x v="299"/>
    <x v="5"/>
    <s v="INSTALLUX"/>
    <x v="270"/>
    <s v="Non"/>
    <x v="24"/>
    <n v="1"/>
    <s v="barre"/>
    <m/>
    <n v="109.62249999999999"/>
    <x v="2"/>
    <m/>
  </r>
  <r>
    <s v="7236THINSTALLUX"/>
    <x v="312"/>
    <m/>
    <x v="13"/>
    <x v="300"/>
    <x v="5"/>
    <s v="INSTALLUX"/>
    <x v="271"/>
    <s v="Non"/>
    <x v="24"/>
    <n v="1"/>
    <s v="barre"/>
    <m/>
    <n v="128.01750000000001"/>
    <x v="2"/>
    <m/>
  </r>
  <r>
    <s v="7251BINSTALLUX"/>
    <x v="313"/>
    <m/>
    <x v="4"/>
    <x v="301"/>
    <x v="5"/>
    <s v="INSTALLUX"/>
    <x v="272"/>
    <s v="Non"/>
    <x v="12"/>
    <n v="1"/>
    <s v="UN"/>
    <m/>
    <n v="1.8"/>
    <x v="0"/>
    <m/>
  </r>
  <r>
    <s v="7303/4THINSTALLUX"/>
    <x v="314"/>
    <m/>
    <x v="13"/>
    <x v="302"/>
    <x v="5"/>
    <s v="INSTALLUX"/>
    <x v="273"/>
    <s v="Non"/>
    <x v="35"/>
    <n v="1"/>
    <s v="barre"/>
    <m/>
    <n v="82.861000000000004"/>
    <x v="2"/>
    <m/>
  </r>
  <r>
    <s v="7303THINSTALLUX"/>
    <x v="315"/>
    <m/>
    <x v="13"/>
    <x v="302"/>
    <x v="5"/>
    <s v="INSTALLUX"/>
    <x v="274"/>
    <s v="Non"/>
    <x v="24"/>
    <n v="1"/>
    <s v="barre"/>
    <m/>
    <n v="114.595"/>
    <x v="2"/>
    <m/>
  </r>
  <r>
    <s v="7304/4THINSTALLUX"/>
    <x v="316"/>
    <m/>
    <x v="13"/>
    <x v="303"/>
    <x v="5"/>
    <s v="INSTALLUX"/>
    <x v="275"/>
    <s v="Non"/>
    <x v="35"/>
    <n v="1"/>
    <s v="barre"/>
    <m/>
    <m/>
    <x v="2"/>
    <m/>
  </r>
  <r>
    <s v="7304THINSTALLUX"/>
    <x v="317"/>
    <m/>
    <x v="13"/>
    <x v="303"/>
    <x v="5"/>
    <s v="INSTALLUX"/>
    <x v="276"/>
    <s v="Non"/>
    <x v="24"/>
    <n v="1"/>
    <s v="barre"/>
    <m/>
    <m/>
    <x v="2"/>
    <m/>
  </r>
  <r>
    <s v="7305/4THINSTALLUX"/>
    <x v="318"/>
    <m/>
    <x v="13"/>
    <x v="304"/>
    <x v="5"/>
    <s v="INSTALLUX"/>
    <x v="277"/>
    <s v="Non"/>
    <x v="35"/>
    <n v="1"/>
    <s v="barre"/>
    <m/>
    <n v="78.983500000000006"/>
    <x v="2"/>
    <m/>
  </r>
  <r>
    <s v="7305THINSTALLUX"/>
    <x v="319"/>
    <m/>
    <x v="13"/>
    <x v="304"/>
    <x v="5"/>
    <s v="INSTALLUX"/>
    <x v="278"/>
    <s v="Non"/>
    <x v="24"/>
    <n v="1"/>
    <s v="barre"/>
    <m/>
    <n v="109.5575"/>
    <x v="2"/>
    <m/>
  </r>
  <r>
    <s v="7306THINSTALLUX"/>
    <x v="320"/>
    <m/>
    <x v="13"/>
    <x v="305"/>
    <x v="5"/>
    <s v="INSTALLUX"/>
    <x v="279"/>
    <s v="Non"/>
    <x v="24"/>
    <n v="1"/>
    <s v="barre"/>
    <m/>
    <m/>
    <x v="2"/>
    <m/>
  </r>
  <r>
    <s v="7308/4THINSTALLUX"/>
    <x v="321"/>
    <m/>
    <x v="13"/>
    <x v="306"/>
    <x v="5"/>
    <s v="INSTALLUX"/>
    <x v="280"/>
    <s v="Non"/>
    <x v="35"/>
    <n v="1"/>
    <s v="barre"/>
    <m/>
    <n v="93"/>
    <x v="2"/>
    <m/>
  </r>
  <r>
    <s v="7308THINSTALLUX"/>
    <x v="322"/>
    <m/>
    <x v="13"/>
    <x v="306"/>
    <x v="5"/>
    <s v="INSTALLUX"/>
    <x v="281"/>
    <s v="Non"/>
    <x v="24"/>
    <n v="1"/>
    <s v="barre"/>
    <m/>
    <n v="128"/>
    <x v="2"/>
    <m/>
  </r>
  <r>
    <s v="7645THINSTALLUX"/>
    <x v="323"/>
    <m/>
    <x v="13"/>
    <x v="307"/>
    <x v="5"/>
    <s v="INSTALLUX"/>
    <x v="282"/>
    <s v="Non"/>
    <x v="24"/>
    <n v="1"/>
    <s v="barre"/>
    <m/>
    <n v="97.174999999999997"/>
    <x v="2"/>
    <m/>
  </r>
  <r>
    <s v="7652thINSTALLUX"/>
    <x v="324"/>
    <m/>
    <x v="13"/>
    <x v="308"/>
    <x v="5"/>
    <s v="INSTALLUX"/>
    <x v="283"/>
    <s v="Non"/>
    <x v="24"/>
    <n v="1"/>
    <s v="UN"/>
    <n v="134.41999999999999"/>
    <n v="118.495"/>
    <x v="0"/>
    <m/>
  </r>
  <r>
    <s v="7760/4THINSTALLUX"/>
    <x v="325"/>
    <m/>
    <x v="13"/>
    <x v="309"/>
    <x v="5"/>
    <s v="INSTALLUX"/>
    <x v="284"/>
    <s v="Non"/>
    <x v="8"/>
    <n v="1"/>
    <s v="barre"/>
    <n v="138.06"/>
    <n v="144"/>
    <x v="2"/>
    <m/>
  </r>
  <r>
    <s v="7760THINSTALLUX"/>
    <x v="326"/>
    <m/>
    <x v="13"/>
    <x v="309"/>
    <x v="5"/>
    <s v="INSTALLUX"/>
    <x v="285"/>
    <s v="Non"/>
    <x v="24"/>
    <n v="1"/>
    <s v="barre"/>
    <n v="199.16"/>
    <n v="208"/>
    <x v="2"/>
    <m/>
  </r>
  <r>
    <s v="7784/4INSTALLUX"/>
    <x v="327"/>
    <m/>
    <x v="13"/>
    <x v="271"/>
    <x v="5"/>
    <s v="INSTALLUX"/>
    <x v="286"/>
    <s v="Non"/>
    <x v="20"/>
    <n v="1"/>
    <s v="barre"/>
    <m/>
    <m/>
    <x v="2"/>
    <m/>
  </r>
  <r>
    <s v="7796/4INSTALLUX"/>
    <x v="328"/>
    <m/>
    <x v="13"/>
    <x v="273"/>
    <x v="5"/>
    <s v="INSTALLUX"/>
    <x v="287"/>
    <s v="Non"/>
    <x v="20"/>
    <n v="1"/>
    <s v="barre"/>
    <m/>
    <m/>
    <x v="2"/>
    <m/>
  </r>
  <r>
    <s v="114INSTALLUX"/>
    <x v="329"/>
    <m/>
    <x v="13"/>
    <x v="310"/>
    <x v="5"/>
    <s v="INSTALLUX"/>
    <x v="288"/>
    <s v="Non"/>
    <x v="24"/>
    <n v="1"/>
    <s v="barre"/>
    <m/>
    <n v="38.024999999999999"/>
    <x v="2"/>
    <m/>
  </r>
  <r>
    <s v="L1001002INSTALLUX"/>
    <x v="330"/>
    <m/>
    <x v="13"/>
    <x v="311"/>
    <x v="5"/>
    <s v="INSTALLUX"/>
    <x v="289"/>
    <s v="Non"/>
    <x v="24"/>
    <n v="1"/>
    <s v="barre"/>
    <m/>
    <n v="82.29"/>
    <x v="2"/>
    <m/>
  </r>
  <r>
    <s v="L100202INSTALLUX"/>
    <x v="331"/>
    <m/>
    <x v="13"/>
    <x v="312"/>
    <x v="5"/>
    <s v="INSTALLUX"/>
    <x v="290"/>
    <s v="Non"/>
    <x v="24"/>
    <n v="1"/>
    <s v="barre"/>
    <m/>
    <n v="49.204999999999998"/>
    <x v="2"/>
    <m/>
  </r>
  <r>
    <s v="L100502INSTALLUX"/>
    <x v="332"/>
    <m/>
    <x v="13"/>
    <x v="313"/>
    <x v="5"/>
    <s v="INSTALLUX"/>
    <x v="291"/>
    <s v="Non"/>
    <x v="24"/>
    <n v="1"/>
    <s v="barre"/>
    <m/>
    <n v="61.522500000000001"/>
    <x v="2"/>
    <m/>
  </r>
  <r>
    <s v="L1010X2INSTALLUX"/>
    <x v="333"/>
    <m/>
    <x v="13"/>
    <x v="314"/>
    <x v="5"/>
    <s v="INSTALLUX"/>
    <x v="292"/>
    <s v="Non"/>
    <x v="24"/>
    <n v="1"/>
    <s v="barre"/>
    <m/>
    <m/>
    <x v="2"/>
    <m/>
  </r>
  <r>
    <s v="L1515X2INSTALLUX"/>
    <x v="334"/>
    <m/>
    <x v="13"/>
    <x v="315"/>
    <x v="5"/>
    <s v="INSTALLUX"/>
    <x v="293"/>
    <s v="Non"/>
    <x v="24"/>
    <n v="1"/>
    <s v="barre"/>
    <m/>
    <m/>
    <x v="2"/>
    <m/>
  </r>
  <r>
    <s v="L2015X2INSTALLUX"/>
    <x v="335"/>
    <m/>
    <x v="13"/>
    <x v="316"/>
    <x v="5"/>
    <s v="INSTALLUX"/>
    <x v="294"/>
    <s v="Non"/>
    <x v="24"/>
    <n v="1"/>
    <s v="barre"/>
    <m/>
    <m/>
    <x v="2"/>
    <m/>
  </r>
  <r>
    <s v="L2020X2INSTALLUX"/>
    <x v="336"/>
    <m/>
    <x v="13"/>
    <x v="317"/>
    <x v="5"/>
    <s v="INSTALLUX"/>
    <x v="295"/>
    <s v="Non"/>
    <x v="24"/>
    <n v="1"/>
    <s v="barre"/>
    <m/>
    <m/>
    <x v="2"/>
    <m/>
  </r>
  <r>
    <s v="L2510X2INSTALLUX"/>
    <x v="337"/>
    <m/>
    <x v="13"/>
    <x v="318"/>
    <x v="5"/>
    <s v="INSTALLUX"/>
    <x v="296"/>
    <s v="Non"/>
    <x v="24"/>
    <n v="1"/>
    <s v="barre"/>
    <m/>
    <m/>
    <x v="2"/>
    <m/>
  </r>
  <r>
    <s v="L2525X2INSTALLUX"/>
    <x v="338"/>
    <m/>
    <x v="13"/>
    <x v="319"/>
    <x v="5"/>
    <s v="INSTALLUX"/>
    <x v="297"/>
    <s v="Non"/>
    <x v="24"/>
    <n v="1"/>
    <s v="barre"/>
    <m/>
    <m/>
    <x v="2"/>
    <m/>
  </r>
  <r>
    <s v="L3015X2INSTALLUX"/>
    <x v="339"/>
    <m/>
    <x v="13"/>
    <x v="320"/>
    <x v="5"/>
    <s v="INSTALLUX"/>
    <x v="298"/>
    <s v="Non"/>
    <x v="24"/>
    <n v="1"/>
    <s v="barre"/>
    <m/>
    <m/>
    <x v="2"/>
    <m/>
  </r>
  <r>
    <s v="L3030X2INSTALLUX"/>
    <x v="340"/>
    <m/>
    <x v="13"/>
    <x v="321"/>
    <x v="5"/>
    <s v="INSTALLUX"/>
    <x v="299"/>
    <s v="Non"/>
    <x v="24"/>
    <n v="1"/>
    <s v="barre"/>
    <m/>
    <m/>
    <x v="2"/>
    <m/>
  </r>
  <r>
    <s v="L3520x2INSTALLUX"/>
    <x v="341"/>
    <m/>
    <x v="13"/>
    <x v="322"/>
    <x v="5"/>
    <s v="INSTALLUX"/>
    <x v="300"/>
    <s v="Non"/>
    <x v="24"/>
    <n v="1"/>
    <s v="barre"/>
    <m/>
    <m/>
    <x v="2"/>
    <m/>
  </r>
  <r>
    <s v="L3520X2INSTALLUX"/>
    <x v="341"/>
    <m/>
    <x v="13"/>
    <x v="323"/>
    <x v="5"/>
    <s v="INSTALLUX"/>
    <x v="300"/>
    <s v="Non"/>
    <x v="24"/>
    <n v="1"/>
    <s v="barre"/>
    <m/>
    <m/>
    <x v="2"/>
    <m/>
  </r>
  <r>
    <s v="L4020X2INSTALLUX"/>
    <x v="342"/>
    <m/>
    <x v="13"/>
    <x v="324"/>
    <x v="5"/>
    <s v="INSTALLUX"/>
    <x v="301"/>
    <s v="Non"/>
    <x v="24"/>
    <n v="1"/>
    <s v="barre"/>
    <m/>
    <m/>
    <x v="2"/>
    <m/>
  </r>
  <r>
    <s v="L4040X2INSTALLUX"/>
    <x v="343"/>
    <m/>
    <x v="13"/>
    <x v="325"/>
    <x v="5"/>
    <s v="INSTALLUX"/>
    <x v="302"/>
    <s v="Non"/>
    <x v="24"/>
    <n v="1"/>
    <s v="barre"/>
    <m/>
    <m/>
    <x v="2"/>
    <m/>
  </r>
  <r>
    <s v="L4545X2INSTALLUX"/>
    <x v="344"/>
    <m/>
    <x v="13"/>
    <x v="326"/>
    <x v="5"/>
    <s v="INSTALLUX"/>
    <x v="303"/>
    <s v="Non"/>
    <x v="24"/>
    <n v="1"/>
    <s v="barre"/>
    <m/>
    <m/>
    <x v="2"/>
    <m/>
  </r>
  <r>
    <s v="L5020X2INSTALLUX"/>
    <x v="345"/>
    <m/>
    <x v="13"/>
    <x v="327"/>
    <x v="5"/>
    <s v="INSTALLUX"/>
    <x v="304"/>
    <s v="Non"/>
    <x v="24"/>
    <n v="1"/>
    <s v="barre"/>
    <m/>
    <m/>
    <x v="2"/>
    <m/>
  </r>
  <r>
    <s v="L5050X2INSTALLUX"/>
    <x v="346"/>
    <m/>
    <x v="13"/>
    <x v="328"/>
    <x v="5"/>
    <s v="INSTALLUX"/>
    <x v="305"/>
    <s v="Non"/>
    <x v="24"/>
    <n v="1"/>
    <s v="barre"/>
    <m/>
    <m/>
    <x v="2"/>
    <m/>
  </r>
  <r>
    <s v="L602018INSTALLUX"/>
    <x v="347"/>
    <m/>
    <x v="13"/>
    <x v="329"/>
    <x v="5"/>
    <s v="INSTALLUX"/>
    <x v="306"/>
    <s v="Non"/>
    <x v="24"/>
    <n v="1"/>
    <s v="barre"/>
    <m/>
    <m/>
    <x v="2"/>
    <m/>
  </r>
  <r>
    <s v="L6030X2INSTALLUX"/>
    <x v="348"/>
    <m/>
    <x v="13"/>
    <x v="330"/>
    <x v="5"/>
    <s v="INSTALLUX"/>
    <x v="307"/>
    <s v="Non"/>
    <x v="24"/>
    <n v="1"/>
    <s v="barre"/>
    <m/>
    <n v="28.664999999999999"/>
    <x v="2"/>
    <m/>
  </r>
  <r>
    <s v="L60X40INSTALLUX"/>
    <x v="349"/>
    <m/>
    <x v="13"/>
    <x v="331"/>
    <x v="5"/>
    <s v="INSTALLUX"/>
    <x v="308"/>
    <s v="Non"/>
    <x v="24"/>
    <n v="1"/>
    <s v="UN"/>
    <m/>
    <m/>
    <x v="0"/>
    <m/>
  </r>
  <r>
    <s v="L6060X6INSTALLUX"/>
    <x v="350"/>
    <m/>
    <x v="13"/>
    <x v="332"/>
    <x v="5"/>
    <s v="INSTALLUX"/>
    <x v="309"/>
    <s v="Non"/>
    <x v="24"/>
    <n v="1"/>
    <s v="barre"/>
    <m/>
    <m/>
    <x v="2"/>
    <m/>
  </r>
  <r>
    <s v="5420THARCELOR (BERTON SICARD)"/>
    <x v="201"/>
    <s v="JOINT"/>
    <x v="8"/>
    <x v="199"/>
    <x v="6"/>
    <s v="INSTALLUX"/>
    <x v="164"/>
    <s v="Non"/>
    <x v="24"/>
    <m/>
    <m/>
    <m/>
    <m/>
    <x v="1"/>
    <m/>
  </r>
  <r>
    <s v="5922ARCELOR (BERTON SICARD)"/>
    <x v="202"/>
    <s v="JOINT"/>
    <x v="8"/>
    <x v="200"/>
    <x v="6"/>
    <s v="INSTALLUX"/>
    <x v="165"/>
    <s v="Non"/>
    <x v="4"/>
    <m/>
    <m/>
    <m/>
    <m/>
    <x v="1"/>
    <m/>
  </r>
  <r>
    <s v="7174ARCELOR (BERTON SICARD)"/>
    <x v="351"/>
    <s v="JOINT"/>
    <x v="8"/>
    <x v="202"/>
    <x v="6"/>
    <s v="INSTALLUX"/>
    <x v="310"/>
    <s v="Non"/>
    <x v="9"/>
    <m/>
    <m/>
    <m/>
    <m/>
    <x v="1"/>
    <m/>
  </r>
  <r>
    <s v="7174ARCELOR (BERTON SICARD)"/>
    <x v="351"/>
    <s v="JOINT"/>
    <x v="8"/>
    <x v="202"/>
    <x v="6"/>
    <s v="INSTALLUX"/>
    <x v="310"/>
    <s v="Non"/>
    <x v="9"/>
    <m/>
    <m/>
    <m/>
    <m/>
    <x v="1"/>
    <m/>
  </r>
  <r>
    <s v="7660ARCELOR (BERTON SICARD)"/>
    <x v="203"/>
    <s v="JOINT"/>
    <x v="8"/>
    <x v="201"/>
    <x v="6"/>
    <s v="INSTALLUX"/>
    <x v="166"/>
    <s v="Non"/>
    <x v="24"/>
    <m/>
    <m/>
    <m/>
    <m/>
    <x v="1"/>
    <m/>
  </r>
  <r>
    <s v="720011INSTALLUX"/>
    <x v="352"/>
    <m/>
    <x v="13"/>
    <x v="333"/>
    <x v="5"/>
    <s v="INSTALLUX"/>
    <x v="311"/>
    <s v="Non"/>
    <x v="24"/>
    <n v="1"/>
    <s v="barre"/>
    <m/>
    <m/>
    <x v="2"/>
    <m/>
  </r>
  <r>
    <s v="720011INSTALLUX"/>
    <x v="352"/>
    <m/>
    <x v="13"/>
    <x v="333"/>
    <x v="5"/>
    <s v="INSTALLUX"/>
    <x v="311"/>
    <s v="Non"/>
    <x v="24"/>
    <n v="1"/>
    <s v="barre"/>
    <m/>
    <m/>
    <x v="2"/>
    <m/>
  </r>
  <r>
    <s v="5504THINSTALLUX"/>
    <x v="353"/>
    <m/>
    <x v="13"/>
    <x v="334"/>
    <x v="5"/>
    <s v="INSTALLUX"/>
    <x v="312"/>
    <s v="Non"/>
    <x v="24"/>
    <n v="1"/>
    <s v="barre"/>
    <m/>
    <m/>
    <x v="2"/>
    <m/>
  </r>
  <r>
    <s v="PL100X8INSTALLUX"/>
    <x v="354"/>
    <m/>
    <x v="13"/>
    <x v="335"/>
    <x v="5"/>
    <s v="INSTALLUX"/>
    <x v="313"/>
    <s v="Non"/>
    <x v="24"/>
    <n v="1"/>
    <s v="barre"/>
    <m/>
    <n v="95.777500000000003"/>
    <x v="2"/>
    <m/>
  </r>
  <r>
    <s v="PL15X3INSTALLUX"/>
    <x v="355"/>
    <m/>
    <x v="13"/>
    <x v="336"/>
    <x v="5"/>
    <s v="INSTALLUX"/>
    <x v="314"/>
    <s v="Non"/>
    <x v="24"/>
    <n v="1"/>
    <s v="barre"/>
    <m/>
    <m/>
    <x v="2"/>
    <m/>
  </r>
  <r>
    <s v="PL20X2INSTALLUX"/>
    <x v="356"/>
    <m/>
    <x v="13"/>
    <x v="337"/>
    <x v="5"/>
    <s v="INSTALLUX"/>
    <x v="315"/>
    <s v="Non"/>
    <x v="24"/>
    <n v="1"/>
    <s v="barre"/>
    <m/>
    <m/>
    <x v="2"/>
    <m/>
  </r>
  <r>
    <s v="PL20X3INSTALLUX"/>
    <x v="357"/>
    <m/>
    <x v="13"/>
    <x v="338"/>
    <x v="5"/>
    <s v="INSTALLUX"/>
    <x v="316"/>
    <s v="Non"/>
    <x v="24"/>
    <n v="1"/>
    <s v="barre"/>
    <m/>
    <m/>
    <x v="2"/>
    <m/>
  </r>
  <r>
    <s v="PL25X3INSTALLUX"/>
    <x v="358"/>
    <m/>
    <x v="13"/>
    <x v="339"/>
    <x v="5"/>
    <s v="INSTALLUX"/>
    <x v="317"/>
    <s v="Non"/>
    <x v="24"/>
    <n v="1"/>
    <s v="barre"/>
    <m/>
    <m/>
    <x v="2"/>
    <m/>
  </r>
  <r>
    <s v="PL30X2INSTALLUX"/>
    <x v="359"/>
    <m/>
    <x v="13"/>
    <x v="340"/>
    <x v="5"/>
    <s v="INSTALLUX"/>
    <x v="318"/>
    <s v="Non"/>
    <x v="24"/>
    <n v="1"/>
    <s v="barre"/>
    <m/>
    <m/>
    <x v="2"/>
    <m/>
  </r>
  <r>
    <s v="PL30X3INSTALLUX"/>
    <x v="360"/>
    <m/>
    <x v="13"/>
    <x v="341"/>
    <x v="5"/>
    <s v="INSTALLUX"/>
    <x v="319"/>
    <s v="Non"/>
    <x v="24"/>
    <n v="1"/>
    <s v="barre"/>
    <m/>
    <m/>
    <x v="2"/>
    <m/>
  </r>
  <r>
    <s v="PL40X2INSTALLUX"/>
    <x v="361"/>
    <m/>
    <x v="13"/>
    <x v="342"/>
    <x v="5"/>
    <s v="INSTALLUX"/>
    <x v="320"/>
    <s v="Non"/>
    <x v="24"/>
    <n v="1"/>
    <s v="barre"/>
    <m/>
    <n v="13.194999999999999"/>
    <x v="2"/>
    <m/>
  </r>
  <r>
    <s v="T60x30PREFAL"/>
    <x v="362"/>
    <m/>
    <x v="13"/>
    <x v="343"/>
    <x v="3"/>
    <s v="Sepalumic"/>
    <x v="321"/>
    <s v="Non"/>
    <x v="24"/>
    <n v="1"/>
    <s v="barre"/>
    <m/>
    <m/>
    <x v="2"/>
    <m/>
  </r>
  <r>
    <s v="T70x50INSTALLUX"/>
    <x v="363"/>
    <m/>
    <x v="13"/>
    <x v="344"/>
    <x v="5"/>
    <s v="INSTALLUX"/>
    <x v="322"/>
    <s v="Non"/>
    <x v="24"/>
    <n v="1"/>
    <s v="barre"/>
    <m/>
    <m/>
    <x v="2"/>
    <m/>
  </r>
  <r>
    <s v="TC30INSTALLUX"/>
    <x v="364"/>
    <m/>
    <x v="13"/>
    <x v="345"/>
    <x v="5"/>
    <s v="INSTALLUX"/>
    <x v="323"/>
    <s v="Non"/>
    <x v="24"/>
    <n v="1"/>
    <s v="barre"/>
    <m/>
    <m/>
    <x v="2"/>
    <m/>
  </r>
  <r>
    <s v="PL40X3INSTALLUX"/>
    <x v="365"/>
    <m/>
    <x v="13"/>
    <x v="346"/>
    <x v="5"/>
    <s v="INSTALLUX"/>
    <x v="324"/>
    <s v="Non"/>
    <x v="24"/>
    <n v="1"/>
    <s v="barre"/>
    <m/>
    <m/>
    <x v="2"/>
    <m/>
  </r>
  <r>
    <s v="5452thINSTALLUX"/>
    <x v="366"/>
    <m/>
    <x v="13"/>
    <x v="347"/>
    <x v="5"/>
    <s v="INSTALLUX"/>
    <x v="325"/>
    <s v="Non"/>
    <x v="24"/>
    <n v="1"/>
    <s v="barre"/>
    <m/>
    <m/>
    <x v="2"/>
    <m/>
  </r>
  <r>
    <s v="OSB3_18_2500x675JAUFFREY"/>
    <x v="225"/>
    <m/>
    <x v="24"/>
    <x v="348"/>
    <x v="10"/>
    <m/>
    <x v="326"/>
    <s v="Non"/>
    <x v="5"/>
    <n v="1"/>
    <s v="UN"/>
    <n v="14.343750000000002"/>
    <n v="19.40625"/>
    <x v="0"/>
    <m/>
  </r>
  <r>
    <s v="OSB3_9_2500x1250JAUFFREY"/>
    <x v="219"/>
    <m/>
    <x v="24"/>
    <x v="349"/>
    <x v="10"/>
    <m/>
    <x v="327"/>
    <s v="Non"/>
    <x v="5"/>
    <n v="1"/>
    <s v="UN"/>
    <n v="13.75"/>
    <n v="20.3125"/>
    <x v="0"/>
    <m/>
  </r>
  <r>
    <s v="328PREFAL"/>
    <x v="367"/>
    <m/>
    <x v="13"/>
    <x v="350"/>
    <x v="3"/>
    <s v="Sepalumic"/>
    <x v="328"/>
    <s v="Non"/>
    <x v="24"/>
    <n v="1"/>
    <s v="barre"/>
    <m/>
    <m/>
    <x v="2"/>
    <m/>
  </r>
  <r>
    <s v="332PREFAL"/>
    <x v="368"/>
    <m/>
    <x v="13"/>
    <x v="351"/>
    <x v="3"/>
    <s v="Sepalumic"/>
    <x v="329"/>
    <s v="Non"/>
    <x v="24"/>
    <n v="1"/>
    <s v="barre"/>
    <m/>
    <m/>
    <x v="2"/>
    <m/>
  </r>
  <r>
    <s v="502PREFAL"/>
    <x v="369"/>
    <m/>
    <x v="13"/>
    <x v="352"/>
    <x v="3"/>
    <s v="Sepalumic"/>
    <x v="330"/>
    <s v="Non"/>
    <x v="24"/>
    <n v="1"/>
    <s v="barre"/>
    <m/>
    <m/>
    <x v="2"/>
    <m/>
  </r>
  <r>
    <s v="TUBEGALVA100x20x1,5Balitrand"/>
    <x v="370"/>
    <m/>
    <x v="27"/>
    <x v="353"/>
    <x v="4"/>
    <m/>
    <x v="331"/>
    <s v="Non"/>
    <x v="24"/>
    <n v="1"/>
    <s v="barre"/>
    <m/>
    <n v="130"/>
    <x v="2"/>
    <m/>
  </r>
  <r>
    <s v="2647PREFAL"/>
    <x v="371"/>
    <m/>
    <x v="13"/>
    <x v="354"/>
    <x v="3"/>
    <s v="Sepalumic"/>
    <x v="332"/>
    <s v="Non"/>
    <x v="1"/>
    <n v="1"/>
    <s v="barre"/>
    <m/>
    <m/>
    <x v="2"/>
    <m/>
  </r>
  <r>
    <s v="2655PREFAL"/>
    <x v="372"/>
    <m/>
    <x v="13"/>
    <x v="355"/>
    <x v="3"/>
    <s v="Sepalumic"/>
    <x v="333"/>
    <s v="Non"/>
    <x v="24"/>
    <n v="1"/>
    <s v="barre"/>
    <m/>
    <m/>
    <x v="2"/>
    <m/>
  </r>
  <r>
    <s v="2683PREFAL"/>
    <x v="373"/>
    <m/>
    <x v="13"/>
    <x v="356"/>
    <x v="3"/>
    <s v="Sepalumic"/>
    <x v="334"/>
    <s v="Non"/>
    <x v="24"/>
    <n v="1"/>
    <s v="barre"/>
    <m/>
    <m/>
    <x v="2"/>
    <m/>
  </r>
  <r>
    <s v="2685PREFAL"/>
    <x v="374"/>
    <m/>
    <x v="13"/>
    <x v="357"/>
    <x v="3"/>
    <s v="Sepalumic"/>
    <x v="335"/>
    <s v="Non"/>
    <x v="24"/>
    <n v="1"/>
    <s v="barre"/>
    <m/>
    <m/>
    <x v="2"/>
    <m/>
  </r>
  <r>
    <s v="3320PREFAL"/>
    <x v="375"/>
    <m/>
    <x v="13"/>
    <x v="358"/>
    <x v="3"/>
    <s v="Sepalumic"/>
    <x v="336"/>
    <s v="Non"/>
    <x v="24"/>
    <n v="1"/>
    <s v="barre"/>
    <m/>
    <m/>
    <x v="2"/>
    <m/>
  </r>
  <r>
    <s v="3321PREFAL"/>
    <x v="376"/>
    <m/>
    <x v="13"/>
    <x v="359"/>
    <x v="3"/>
    <s v="Sepalumic"/>
    <x v="337"/>
    <s v="Non"/>
    <x v="24"/>
    <n v="1"/>
    <s v="barre"/>
    <m/>
    <m/>
    <x v="2"/>
    <m/>
  </r>
  <r>
    <s v="3325PREFAL"/>
    <x v="377"/>
    <m/>
    <x v="13"/>
    <x v="360"/>
    <x v="3"/>
    <s v="Sepalumic"/>
    <x v="338"/>
    <s v="Non"/>
    <x v="24"/>
    <n v="1"/>
    <s v="barre"/>
    <m/>
    <m/>
    <x v="2"/>
    <m/>
  </r>
  <r>
    <s v="3326PREFAL"/>
    <x v="378"/>
    <m/>
    <x v="13"/>
    <x v="361"/>
    <x v="3"/>
    <s v="Sepalumic"/>
    <x v="339"/>
    <s v="Non"/>
    <x v="24"/>
    <n v="1"/>
    <s v="barre"/>
    <m/>
    <m/>
    <x v="2"/>
    <m/>
  </r>
  <r>
    <s v="3328PREFAL"/>
    <x v="379"/>
    <m/>
    <x v="13"/>
    <x v="362"/>
    <x v="3"/>
    <s v="Sepalumic"/>
    <x v="340"/>
    <s v="Non"/>
    <x v="24"/>
    <n v="1"/>
    <s v="barre"/>
    <m/>
    <m/>
    <x v="2"/>
    <m/>
  </r>
  <r>
    <s v="3331PREFAL"/>
    <x v="380"/>
    <m/>
    <x v="13"/>
    <x v="363"/>
    <x v="3"/>
    <s v="Sepalumic"/>
    <x v="341"/>
    <s v="Non"/>
    <x v="24"/>
    <n v="1"/>
    <s v="barre"/>
    <m/>
    <m/>
    <x v="2"/>
    <m/>
  </r>
  <r>
    <s v="3335PREFAL"/>
    <x v="381"/>
    <m/>
    <x v="13"/>
    <x v="364"/>
    <x v="3"/>
    <s v="Sepalumic"/>
    <x v="342"/>
    <s v="Non"/>
    <x v="24"/>
    <n v="1"/>
    <s v="barre"/>
    <m/>
    <m/>
    <x v="2"/>
    <m/>
  </r>
  <r>
    <s v="3406PREFAL"/>
    <x v="382"/>
    <m/>
    <x v="13"/>
    <x v="365"/>
    <x v="3"/>
    <s v="Sepalumic"/>
    <x v="343"/>
    <s v="Non"/>
    <x v="1"/>
    <n v="1"/>
    <s v="barre"/>
    <m/>
    <m/>
    <x v="2"/>
    <m/>
  </r>
  <r>
    <s v="3422PREFAL"/>
    <x v="383"/>
    <m/>
    <x v="13"/>
    <x v="366"/>
    <x v="3"/>
    <s v="Sepalumic"/>
    <x v="344"/>
    <s v="Non"/>
    <x v="24"/>
    <n v="1"/>
    <s v="barre"/>
    <m/>
    <m/>
    <x v="2"/>
    <m/>
  </r>
  <r>
    <s v="4024PREFAL"/>
    <x v="384"/>
    <m/>
    <x v="13"/>
    <x v="367"/>
    <x v="3"/>
    <s v="Sepalumic"/>
    <x v="345"/>
    <s v="Non"/>
    <x v="24"/>
    <n v="1"/>
    <s v="barre"/>
    <m/>
    <m/>
    <x v="2"/>
    <m/>
  </r>
  <r>
    <s v="5082PREFAL"/>
    <x v="385"/>
    <m/>
    <x v="13"/>
    <x v="362"/>
    <x v="3"/>
    <s v="Sepalumic"/>
    <x v="346"/>
    <s v="Non"/>
    <x v="24"/>
    <n v="1"/>
    <s v="barre"/>
    <m/>
    <m/>
    <x v="2"/>
    <m/>
  </r>
  <r>
    <s v="5088PREFAL"/>
    <x v="386"/>
    <m/>
    <x v="13"/>
    <x v="368"/>
    <x v="3"/>
    <s v="Sepalumic"/>
    <x v="347"/>
    <s v="Non"/>
    <x v="24"/>
    <n v="1"/>
    <s v="barre"/>
    <m/>
    <m/>
    <x v="2"/>
    <m/>
  </r>
  <r>
    <s v="7000PREFAL"/>
    <x v="387"/>
    <m/>
    <x v="13"/>
    <x v="369"/>
    <x v="3"/>
    <s v="Sepalumic"/>
    <x v="348"/>
    <s v="Non"/>
    <x v="24"/>
    <n v="1"/>
    <s v="barre"/>
    <m/>
    <m/>
    <x v="2"/>
    <m/>
  </r>
  <r>
    <s v="7005PREFAL"/>
    <x v="388"/>
    <m/>
    <x v="13"/>
    <x v="370"/>
    <x v="3"/>
    <s v="Sepalumic"/>
    <x v="349"/>
    <s v="Non"/>
    <x v="24"/>
    <n v="1"/>
    <s v="barre"/>
    <m/>
    <m/>
    <x v="2"/>
    <m/>
  </r>
  <r>
    <s v="7007PREFAL"/>
    <x v="389"/>
    <m/>
    <x v="13"/>
    <x v="371"/>
    <x v="3"/>
    <s v="Sepalumic"/>
    <x v="350"/>
    <s v="Non"/>
    <x v="24"/>
    <n v="1"/>
    <s v="barre"/>
    <m/>
    <m/>
    <x v="2"/>
    <m/>
  </r>
  <r>
    <s v="7008PREFAL"/>
    <x v="241"/>
    <m/>
    <x v="13"/>
    <x v="372"/>
    <x v="3"/>
    <s v="Sepalumic"/>
    <x v="200"/>
    <s v="Non"/>
    <x v="24"/>
    <n v="1"/>
    <s v="barre"/>
    <m/>
    <m/>
    <x v="2"/>
    <m/>
  </r>
  <r>
    <s v="7013PREFAL"/>
    <x v="390"/>
    <m/>
    <x v="13"/>
    <x v="373"/>
    <x v="3"/>
    <s v="Sepalumic"/>
    <x v="351"/>
    <s v="Non"/>
    <x v="24"/>
    <n v="1"/>
    <s v="barre"/>
    <m/>
    <m/>
    <x v="2"/>
    <m/>
  </r>
  <r>
    <s v="7020PREFAL"/>
    <x v="391"/>
    <m/>
    <x v="13"/>
    <x v="374"/>
    <x v="3"/>
    <s v="Sepalumic"/>
    <x v="352"/>
    <s v="Non"/>
    <x v="24"/>
    <n v="1"/>
    <s v="barre"/>
    <m/>
    <m/>
    <x v="2"/>
    <m/>
  </r>
  <r>
    <s v="7030PREFAL"/>
    <x v="392"/>
    <m/>
    <x v="13"/>
    <x v="375"/>
    <x v="3"/>
    <s v="Sepalumic"/>
    <x v="353"/>
    <s v="Non"/>
    <x v="24"/>
    <n v="1"/>
    <s v="barre"/>
    <m/>
    <m/>
    <x v="2"/>
    <m/>
  </r>
  <r>
    <s v="7060PREFAL"/>
    <x v="173"/>
    <m/>
    <x v="13"/>
    <x v="376"/>
    <x v="3"/>
    <s v="Sepalumic"/>
    <x v="137"/>
    <s v="Non"/>
    <x v="24"/>
    <n v="1"/>
    <s v="barre"/>
    <m/>
    <m/>
    <x v="2"/>
    <m/>
  </r>
  <r>
    <s v="7081PREFAL"/>
    <x v="393"/>
    <m/>
    <x v="13"/>
    <x v="377"/>
    <x v="3"/>
    <s v="Sepalumic"/>
    <x v="354"/>
    <s v="Non"/>
    <x v="24"/>
    <n v="1"/>
    <s v="barre"/>
    <m/>
    <m/>
    <x v="2"/>
    <m/>
  </r>
  <r>
    <s v="7105PREFAL"/>
    <x v="394"/>
    <m/>
    <x v="13"/>
    <x v="378"/>
    <x v="3"/>
    <s v="Sepalumic"/>
    <x v="355"/>
    <s v="Non"/>
    <x v="24"/>
    <n v="1"/>
    <s v="barre"/>
    <m/>
    <m/>
    <x v="2"/>
    <m/>
  </r>
  <r>
    <s v="7237PREFAL"/>
    <x v="395"/>
    <m/>
    <x v="13"/>
    <x v="379"/>
    <x v="3"/>
    <s v="Sepalumic"/>
    <x v="356"/>
    <s v="Non"/>
    <x v="24"/>
    <n v="1"/>
    <s v="barre"/>
    <m/>
    <m/>
    <x v="2"/>
    <m/>
  </r>
  <r>
    <s v="7238PREFAL"/>
    <x v="396"/>
    <m/>
    <x v="13"/>
    <x v="380"/>
    <x v="3"/>
    <s v="Sepalumic"/>
    <x v="357"/>
    <s v="Non"/>
    <x v="24"/>
    <n v="1"/>
    <s v="barre"/>
    <m/>
    <m/>
    <x v="2"/>
    <m/>
  </r>
  <r>
    <s v="7240PREFAL"/>
    <x v="397"/>
    <m/>
    <x v="13"/>
    <x v="381"/>
    <x v="3"/>
    <s v="Sepalumic"/>
    <x v="358"/>
    <s v="Non"/>
    <x v="24"/>
    <n v="1"/>
    <s v="barre"/>
    <m/>
    <m/>
    <x v="2"/>
    <m/>
  </r>
  <r>
    <s v="7241PREFAL"/>
    <x v="398"/>
    <m/>
    <x v="13"/>
    <x v="382"/>
    <x v="3"/>
    <s v="Sepalumic"/>
    <x v="359"/>
    <s v="Non"/>
    <x v="24"/>
    <n v="1"/>
    <s v="barre"/>
    <m/>
    <m/>
    <x v="2"/>
    <m/>
  </r>
  <r>
    <s v="7242PREFAL"/>
    <x v="399"/>
    <m/>
    <x v="13"/>
    <x v="383"/>
    <x v="3"/>
    <s v="Sepalumic"/>
    <x v="360"/>
    <s v="Non"/>
    <x v="24"/>
    <n v="1"/>
    <s v="barre"/>
    <m/>
    <m/>
    <x v="2"/>
    <m/>
  </r>
  <r>
    <s v="7243PREFAL"/>
    <x v="400"/>
    <m/>
    <x v="13"/>
    <x v="384"/>
    <x v="3"/>
    <s v="Sepalumic"/>
    <x v="361"/>
    <s v="Non"/>
    <x v="24"/>
    <n v="1"/>
    <s v="barre"/>
    <m/>
    <m/>
    <x v="2"/>
    <m/>
  </r>
  <r>
    <s v="7244PREFAL"/>
    <x v="401"/>
    <m/>
    <x v="13"/>
    <x v="385"/>
    <x v="3"/>
    <s v="Sepalumic"/>
    <x v="362"/>
    <s v="Non"/>
    <x v="24"/>
    <n v="1"/>
    <s v="barre"/>
    <m/>
    <m/>
    <x v="2"/>
    <m/>
  </r>
  <r>
    <s v="7250PREFAL"/>
    <x v="402"/>
    <m/>
    <x v="13"/>
    <x v="386"/>
    <x v="3"/>
    <s v="Sepalumic"/>
    <x v="363"/>
    <s v="Non"/>
    <x v="24"/>
    <n v="1"/>
    <s v="barre"/>
    <m/>
    <m/>
    <x v="2"/>
    <m/>
  </r>
  <r>
    <s v="7252PREFAL"/>
    <x v="403"/>
    <m/>
    <x v="13"/>
    <x v="387"/>
    <x v="3"/>
    <s v="Sepalumic"/>
    <x v="364"/>
    <s v="Non"/>
    <x v="24"/>
    <n v="1"/>
    <s v="barre"/>
    <m/>
    <m/>
    <x v="2"/>
    <m/>
  </r>
  <r>
    <s v="7255PREFAL"/>
    <x v="404"/>
    <m/>
    <x v="13"/>
    <x v="388"/>
    <x v="3"/>
    <s v="Sepalumic"/>
    <x v="365"/>
    <s v="Non"/>
    <x v="24"/>
    <n v="1"/>
    <s v="barre"/>
    <m/>
    <m/>
    <x v="2"/>
    <m/>
  </r>
  <r>
    <s v="7256PREFAL"/>
    <x v="253"/>
    <m/>
    <x v="13"/>
    <x v="389"/>
    <x v="3"/>
    <s v="Sepalumic"/>
    <x v="212"/>
    <s v="Non"/>
    <x v="24"/>
    <n v="1"/>
    <s v="barre"/>
    <m/>
    <m/>
    <x v="2"/>
    <m/>
  </r>
  <r>
    <s v="7260PREFAL"/>
    <x v="405"/>
    <m/>
    <x v="13"/>
    <x v="390"/>
    <x v="3"/>
    <s v="Sepalumic"/>
    <x v="366"/>
    <s v="Non"/>
    <x v="24"/>
    <n v="1"/>
    <s v="barre"/>
    <m/>
    <m/>
    <x v="2"/>
    <m/>
  </r>
  <r>
    <s v="7262PREFAL"/>
    <x v="406"/>
    <m/>
    <x v="13"/>
    <x v="391"/>
    <x v="3"/>
    <s v="Sepalumic"/>
    <x v="367"/>
    <s v="Non"/>
    <x v="24"/>
    <n v="1"/>
    <s v="barre"/>
    <m/>
    <m/>
    <x v="2"/>
    <m/>
  </r>
  <r>
    <s v="7271PREFAL"/>
    <x v="407"/>
    <m/>
    <x v="13"/>
    <x v="392"/>
    <x v="3"/>
    <s v="Sepalumic"/>
    <x v="368"/>
    <s v="Non"/>
    <x v="24"/>
    <n v="1"/>
    <s v="barre"/>
    <m/>
    <m/>
    <x v="2"/>
    <m/>
  </r>
  <r>
    <s v="7273PREFAL"/>
    <x v="408"/>
    <m/>
    <x v="13"/>
    <x v="393"/>
    <x v="3"/>
    <s v="Sepalumic"/>
    <x v="369"/>
    <s v="Non"/>
    <x v="24"/>
    <n v="1"/>
    <s v="barre"/>
    <m/>
    <m/>
    <x v="2"/>
    <m/>
  </r>
  <r>
    <s v="7720PREFAL"/>
    <x v="409"/>
    <m/>
    <x v="13"/>
    <x v="394"/>
    <x v="3"/>
    <s v="Sepalumic"/>
    <x v="370"/>
    <s v="Non"/>
    <x v="24"/>
    <n v="1"/>
    <s v="barre"/>
    <m/>
    <m/>
    <x v="2"/>
    <m/>
  </r>
  <r>
    <s v="7721PREFAL"/>
    <x v="272"/>
    <m/>
    <x v="13"/>
    <x v="395"/>
    <x v="3"/>
    <s v="Sepalumic"/>
    <x v="231"/>
    <s v="Non"/>
    <x v="24"/>
    <n v="1"/>
    <s v="barre"/>
    <m/>
    <m/>
    <x v="2"/>
    <m/>
  </r>
  <r>
    <s v="7726PREFAL"/>
    <x v="410"/>
    <m/>
    <x v="13"/>
    <x v="396"/>
    <x v="3"/>
    <s v="Sepalumic"/>
    <x v="371"/>
    <s v="Non"/>
    <x v="24"/>
    <n v="1"/>
    <s v="barre"/>
    <m/>
    <m/>
    <x v="2"/>
    <m/>
  </r>
  <r>
    <s v="7728PREFAL"/>
    <x v="411"/>
    <m/>
    <x v="13"/>
    <x v="397"/>
    <x v="3"/>
    <s v="Sepalumic"/>
    <x v="372"/>
    <s v="Non"/>
    <x v="24"/>
    <n v="1"/>
    <s v="barre"/>
    <m/>
    <m/>
    <x v="2"/>
    <m/>
  </r>
  <r>
    <s v="7731PREFAL"/>
    <x v="412"/>
    <m/>
    <x v="13"/>
    <x v="398"/>
    <x v="3"/>
    <s v="Sepalumic"/>
    <x v="373"/>
    <s v="Non"/>
    <x v="24"/>
    <n v="1"/>
    <s v="barre"/>
    <m/>
    <m/>
    <x v="2"/>
    <m/>
  </r>
  <r>
    <s v="7760PREFAL"/>
    <x v="413"/>
    <m/>
    <x v="13"/>
    <x v="399"/>
    <x v="3"/>
    <s v="Sepalumic"/>
    <x v="374"/>
    <s v="Non"/>
    <x v="24"/>
    <n v="1"/>
    <s v="barre"/>
    <m/>
    <m/>
    <x v="2"/>
    <m/>
  </r>
  <r>
    <s v="7782PREFAL"/>
    <x v="414"/>
    <m/>
    <x v="13"/>
    <x v="400"/>
    <x v="3"/>
    <s v="Sepalumic"/>
    <x v="375"/>
    <s v="Non"/>
    <x v="24"/>
    <n v="1"/>
    <s v="barre"/>
    <m/>
    <m/>
    <x v="2"/>
    <m/>
  </r>
  <r>
    <s v="2004APREFAL"/>
    <x v="415"/>
    <m/>
    <x v="13"/>
    <x v="401"/>
    <x v="3"/>
    <s v="Sepalumic"/>
    <x v="376"/>
    <s v="Non"/>
    <x v="24"/>
    <n v="1"/>
    <s v="barre"/>
    <m/>
    <m/>
    <x v="2"/>
    <m/>
  </r>
  <r>
    <s v="2204APREFAL"/>
    <x v="416"/>
    <m/>
    <x v="13"/>
    <x v="402"/>
    <x v="3"/>
    <s v="Sepalumic"/>
    <x v="377"/>
    <s v="Non"/>
    <x v="24"/>
    <n v="1"/>
    <s v="barre"/>
    <m/>
    <m/>
    <x v="2"/>
    <m/>
  </r>
  <r>
    <s v="2204APREFAL"/>
    <x v="416"/>
    <m/>
    <x v="13"/>
    <x v="402"/>
    <x v="3"/>
    <s v="Sepalumic"/>
    <x v="377"/>
    <s v="Non"/>
    <x v="24"/>
    <n v="1"/>
    <s v="barre"/>
    <m/>
    <m/>
    <x v="2"/>
    <m/>
  </r>
  <r>
    <s v="7011/bPREFAL"/>
    <x v="417"/>
    <m/>
    <x v="13"/>
    <x v="403"/>
    <x v="3"/>
    <s v="Sepalumic"/>
    <x v="378"/>
    <s v="Non"/>
    <x v="24"/>
    <n v="1"/>
    <s v="barre"/>
    <m/>
    <m/>
    <x v="2"/>
    <m/>
  </r>
  <r>
    <s v="7238/BPREFAL"/>
    <x v="418"/>
    <m/>
    <x v="13"/>
    <x v="404"/>
    <x v="3"/>
    <s v="Sepalumic"/>
    <x v="379"/>
    <s v="Non"/>
    <x v="24"/>
    <n v="1"/>
    <s v="barre"/>
    <m/>
    <m/>
    <x v="2"/>
    <m/>
  </r>
  <r>
    <s v="C60x40PREFAL"/>
    <x v="419"/>
    <m/>
    <x v="13"/>
    <x v="405"/>
    <x v="3"/>
    <s v="Sepalumic"/>
    <x v="380"/>
    <s v="Non"/>
    <x v="24"/>
    <n v="1"/>
    <s v="barre"/>
    <m/>
    <m/>
    <x v="2"/>
    <m/>
  </r>
  <r>
    <s v="CREPINEPREFAL"/>
    <x v="420"/>
    <m/>
    <x v="4"/>
    <x v="406"/>
    <x v="3"/>
    <s v="Sepalumic"/>
    <x v="381"/>
    <s v="Non"/>
    <x v="5"/>
    <n v="1"/>
    <s v="UN"/>
    <m/>
    <m/>
    <x v="0"/>
    <m/>
  </r>
  <r>
    <s v="L2010x2PREFAL"/>
    <x v="421"/>
    <m/>
    <x v="13"/>
    <x v="407"/>
    <x v="3"/>
    <s v="Sepalumic"/>
    <x v="382"/>
    <s v="Non"/>
    <x v="24"/>
    <n v="1"/>
    <s v="barre"/>
    <m/>
    <m/>
    <x v="2"/>
    <m/>
  </r>
  <r>
    <s v="L8060X2INSTALLUX"/>
    <x v="422"/>
    <m/>
    <x v="13"/>
    <x v="408"/>
    <x v="5"/>
    <s v="INSTALLUX"/>
    <x v="383"/>
    <s v="Non"/>
    <x v="24"/>
    <n v="1"/>
    <s v="barre"/>
    <m/>
    <m/>
    <x v="2"/>
    <m/>
  </r>
  <r>
    <s v="TUBEPVD80LG4AMITUBES"/>
    <x v="423"/>
    <m/>
    <x v="18"/>
    <x v="409"/>
    <x v="2"/>
    <m/>
    <x v="384"/>
    <s v="oui"/>
    <x v="20"/>
    <m/>
    <n v="1"/>
    <m/>
    <n v="8.6920000000000002"/>
    <x v="2"/>
    <m/>
  </r>
  <r>
    <s v="7250SEPALUMIC"/>
    <x v="402"/>
    <m/>
    <x v="13"/>
    <x v="386"/>
    <x v="11"/>
    <s v="Sepalumic"/>
    <x v="363"/>
    <s v="Non"/>
    <x v="24"/>
    <n v="1"/>
    <s v="barre"/>
    <m/>
    <m/>
    <x v="2"/>
    <m/>
  </r>
  <r>
    <s v="7271SEPALUMIC"/>
    <x v="407"/>
    <m/>
    <x v="13"/>
    <x v="392"/>
    <x v="11"/>
    <s v="Sepalumic"/>
    <x v="368"/>
    <s v="Non"/>
    <x v="24"/>
    <n v="1"/>
    <s v="barre"/>
    <m/>
    <m/>
    <x v="2"/>
    <m/>
  </r>
  <r>
    <s v="PRIMERRESITRIXTSE"/>
    <x v="424"/>
    <m/>
    <x v="28"/>
    <x v="410"/>
    <x v="12"/>
    <s v="?"/>
    <x v="385"/>
    <s v="Non"/>
    <x v="5"/>
    <n v="1"/>
    <s v="UN"/>
    <n v="65.040000000000006"/>
    <n v="78.510000000000005"/>
    <x v="0"/>
    <m/>
  </r>
  <r>
    <s v="Resitrix1x10TSE"/>
    <x v="425"/>
    <m/>
    <x v="28"/>
    <x v="411"/>
    <x v="12"/>
    <s v="?"/>
    <x v="386"/>
    <s v="Non"/>
    <x v="12"/>
    <n v="1"/>
    <s v="UN"/>
    <n v="324.79000000000002"/>
    <n v="362.99"/>
    <x v="0"/>
    <m/>
  </r>
  <r>
    <s v="?WURTH"/>
    <x v="160"/>
    <m/>
    <x v="29"/>
    <x v="412"/>
    <x v="13"/>
    <m/>
    <x v="387"/>
    <s v="Non"/>
    <x v="36"/>
    <m/>
    <s v="UN"/>
    <m/>
    <n v="5.6899999999999999E-2"/>
    <x v="0"/>
    <m/>
  </r>
  <r>
    <s v="?WURTH"/>
    <x v="160"/>
    <m/>
    <x v="20"/>
    <x v="413"/>
    <x v="13"/>
    <m/>
    <x v="388"/>
    <s v="Non"/>
    <x v="3"/>
    <m/>
    <s v="UN"/>
    <m/>
    <n v="16.86"/>
    <x v="7"/>
    <m/>
  </r>
  <r>
    <s v="?WURTH"/>
    <x v="160"/>
    <m/>
    <x v="20"/>
    <x v="414"/>
    <x v="13"/>
    <m/>
    <x v="389"/>
    <s v="Non"/>
    <x v="3"/>
    <m/>
    <s v="UN"/>
    <m/>
    <n v="31.14"/>
    <x v="7"/>
    <m/>
  </r>
  <r>
    <s v="?WURTH"/>
    <x v="160"/>
    <m/>
    <x v="20"/>
    <x v="415"/>
    <x v="13"/>
    <m/>
    <x v="390"/>
    <s v="Non"/>
    <x v="3"/>
    <m/>
    <s v="UN"/>
    <m/>
    <n v="31.14"/>
    <x v="7"/>
    <m/>
  </r>
  <r>
    <s v="?WURTH"/>
    <x v="160"/>
    <m/>
    <x v="20"/>
    <x v="416"/>
    <x v="13"/>
    <m/>
    <x v="391"/>
    <s v="Non"/>
    <x v="3"/>
    <m/>
    <s v="UN"/>
    <m/>
    <n v="31.14"/>
    <x v="7"/>
    <m/>
  </r>
  <r>
    <s v="?WURTH"/>
    <x v="160"/>
    <m/>
    <x v="20"/>
    <x v="417"/>
    <x v="13"/>
    <m/>
    <x v="392"/>
    <s v="Non"/>
    <x v="3"/>
    <m/>
    <s v="UN"/>
    <m/>
    <n v="46.04"/>
    <x v="7"/>
    <m/>
  </r>
  <r>
    <s v="?WURTH"/>
    <x v="160"/>
    <m/>
    <x v="20"/>
    <x v="418"/>
    <x v="13"/>
    <m/>
    <x v="393"/>
    <s v="Non"/>
    <x v="3"/>
    <m/>
    <s v="UN"/>
    <m/>
    <n v="7.84"/>
    <x v="0"/>
    <m/>
  </r>
  <r>
    <s v="CACHEVIS.NWURTH"/>
    <x v="426"/>
    <m/>
    <x v="29"/>
    <x v="419"/>
    <x v="13"/>
    <m/>
    <x v="394"/>
    <s v="Non"/>
    <x v="36"/>
    <m/>
    <s v="UN"/>
    <m/>
    <n v="4.53E-2"/>
    <x v="0"/>
    <m/>
  </r>
  <r>
    <s v="ESSUITOUTWURTH"/>
    <x v="427"/>
    <m/>
    <x v="30"/>
    <x v="420"/>
    <x v="13"/>
    <m/>
    <x v="395"/>
    <s v="Non"/>
    <x v="37"/>
    <m/>
    <s v="UN"/>
    <m/>
    <n v="6.53"/>
    <x v="0"/>
    <m/>
  </r>
  <r>
    <s v="FONDJOINT.20WURTH"/>
    <x v="9"/>
    <m/>
    <x v="31"/>
    <x v="8"/>
    <x v="13"/>
    <m/>
    <x v="396"/>
    <s v="Non"/>
    <x v="38"/>
    <n v="1"/>
    <s v="UN"/>
    <m/>
    <m/>
    <x v="1"/>
    <m/>
  </r>
  <r>
    <s v="FONDJOINT.40WURTH"/>
    <x v="11"/>
    <m/>
    <x v="31"/>
    <x v="10"/>
    <x v="13"/>
    <m/>
    <x v="397"/>
    <s v="Non"/>
    <x v="39"/>
    <n v="1"/>
    <s v="UN"/>
    <m/>
    <m/>
    <x v="1"/>
    <m/>
  </r>
  <r>
    <s v="FOR.BET.PERFO.6x200WURTH"/>
    <x v="428"/>
    <m/>
    <x v="32"/>
    <x v="421"/>
    <x v="13"/>
    <m/>
    <x v="1"/>
    <s v="Non"/>
    <x v="1"/>
    <m/>
    <s v="UN"/>
    <m/>
    <m/>
    <x v="1"/>
    <m/>
  </r>
  <r>
    <s v="FOR.HSS.4WURTH"/>
    <x v="429"/>
    <m/>
    <x v="32"/>
    <x v="422"/>
    <x v="13"/>
    <m/>
    <x v="398"/>
    <s v="Non"/>
    <x v="1"/>
    <m/>
    <s v="UN"/>
    <m/>
    <n v="3.77"/>
    <x v="0"/>
    <m/>
  </r>
  <r>
    <s v="FOR.HSS.6WURTH"/>
    <x v="430"/>
    <m/>
    <x v="32"/>
    <x v="423"/>
    <x v="13"/>
    <m/>
    <x v="399"/>
    <s v="Non"/>
    <x v="1"/>
    <m/>
    <s v="UN"/>
    <m/>
    <n v="4.3"/>
    <x v="0"/>
    <m/>
  </r>
  <r>
    <s v="FORETBETON6,5x260WURTH"/>
    <x v="431"/>
    <m/>
    <x v="33"/>
    <x v="424"/>
    <x v="13"/>
    <m/>
    <x v="400"/>
    <s v="Non"/>
    <x v="40"/>
    <n v="1"/>
    <s v="Pairs"/>
    <m/>
    <n v="27.92"/>
    <x v="8"/>
    <m/>
  </r>
  <r>
    <s v="FORETHSS4WURTH"/>
    <x v="432"/>
    <m/>
    <x v="33"/>
    <x v="425"/>
    <x v="13"/>
    <m/>
    <x v="401"/>
    <s v="Non"/>
    <x v="41"/>
    <n v="1"/>
    <s v="Boite"/>
    <m/>
    <n v="75.400000000000006"/>
    <x v="6"/>
    <m/>
  </r>
  <r>
    <s v="FORETHSS6WURTH"/>
    <x v="433"/>
    <m/>
    <x v="33"/>
    <x v="426"/>
    <x v="13"/>
    <m/>
    <x v="402"/>
    <s v="Non"/>
    <x v="41"/>
    <n v="1"/>
    <s v="Boite"/>
    <m/>
    <n v="86"/>
    <x v="6"/>
    <m/>
  </r>
  <r>
    <s v="INSERTM5WURTH"/>
    <x v="434"/>
    <m/>
    <x v="21"/>
    <x v="427"/>
    <x v="13"/>
    <m/>
    <x v="403"/>
    <s v="Non"/>
    <x v="33"/>
    <n v="1"/>
    <s v="Boite"/>
    <m/>
    <n v="22.45"/>
    <x v="6"/>
    <m/>
  </r>
  <r>
    <s v="INSERTM6WURTH"/>
    <x v="435"/>
    <m/>
    <x v="21"/>
    <x v="428"/>
    <x v="13"/>
    <m/>
    <x v="404"/>
    <s v="Non"/>
    <x v="33"/>
    <n v="1"/>
    <s v="Boite"/>
    <m/>
    <n v="24.87"/>
    <x v="6"/>
    <m/>
  </r>
  <r>
    <s v="LAMESCIE305x30WURTH"/>
    <x v="436"/>
    <m/>
    <x v="34"/>
    <x v="429"/>
    <x v="13"/>
    <s v="WURTH"/>
    <x v="405"/>
    <s v="Non"/>
    <x v="1"/>
    <n v="1"/>
    <s v="UN"/>
    <m/>
    <n v="131"/>
    <x v="0"/>
    <m/>
  </r>
  <r>
    <s v="LAMESSABREACIERBOISWURTH"/>
    <x v="437"/>
    <m/>
    <x v="21"/>
    <x v="430"/>
    <x v="13"/>
    <m/>
    <x v="406"/>
    <s v="Non"/>
    <x v="42"/>
    <n v="1"/>
    <s v="Boite"/>
    <m/>
    <n v="23.46"/>
    <x v="6"/>
    <m/>
  </r>
  <r>
    <s v="MOUSSENETWURTH"/>
    <x v="438"/>
    <m/>
    <x v="30"/>
    <x v="431"/>
    <x v="13"/>
    <m/>
    <x v="407"/>
    <s v="Non"/>
    <x v="43"/>
    <m/>
    <s v="UN"/>
    <m/>
    <n v="8.5"/>
    <x v="0"/>
    <m/>
  </r>
  <r>
    <s v="PEMBOUT.150WURTH"/>
    <x v="439"/>
    <m/>
    <x v="21"/>
    <x v="432"/>
    <x v="13"/>
    <m/>
    <x v="408"/>
    <s v="Non"/>
    <x v="1"/>
    <m/>
    <s v="UN"/>
    <m/>
    <n v="22.01"/>
    <x v="0"/>
    <m/>
  </r>
  <r>
    <s v="PSILICONWURTH"/>
    <x v="440"/>
    <m/>
    <x v="21"/>
    <x v="433"/>
    <x v="13"/>
    <m/>
    <x v="409"/>
    <s v="Non"/>
    <x v="1"/>
    <m/>
    <s v="UN"/>
    <m/>
    <n v="48.75"/>
    <x v="0"/>
    <m/>
  </r>
  <r>
    <s v="SACPOUBELLEWURTH"/>
    <x v="441"/>
    <m/>
    <x v="35"/>
    <x v="434"/>
    <x v="13"/>
    <m/>
    <x v="410"/>
    <s v="oui"/>
    <x v="33"/>
    <n v="1"/>
    <s v="UN"/>
    <m/>
    <n v="51.27"/>
    <x v="0"/>
    <m/>
  </r>
  <r>
    <s v="SILICON,1015WURTH"/>
    <x v="442"/>
    <m/>
    <x v="0"/>
    <x v="435"/>
    <x v="13"/>
    <m/>
    <x v="411"/>
    <s v="oui"/>
    <x v="44"/>
    <m/>
    <s v="UN"/>
    <m/>
    <n v="2.7"/>
    <x v="0"/>
    <m/>
  </r>
  <r>
    <s v="SILICON.BLANCWURTH"/>
    <x v="13"/>
    <m/>
    <x v="0"/>
    <x v="12"/>
    <x v="13"/>
    <m/>
    <x v="412"/>
    <s v="Non"/>
    <x v="45"/>
    <n v="250"/>
    <s v="UN"/>
    <n v="1.74"/>
    <n v="1.86"/>
    <x v="0"/>
    <m/>
  </r>
  <r>
    <s v="SILICON.TRANSWURTH"/>
    <x v="16"/>
    <m/>
    <x v="0"/>
    <x v="15"/>
    <x v="13"/>
    <m/>
    <x v="413"/>
    <s v="Non"/>
    <x v="45"/>
    <n v="250"/>
    <s v="UN"/>
    <n v="1.74"/>
    <n v="1.86"/>
    <x v="0"/>
    <m/>
  </r>
  <r>
    <s v="SILICONPU.BLANCWURTH"/>
    <x v="17"/>
    <m/>
    <x v="0"/>
    <x v="16"/>
    <x v="13"/>
    <m/>
    <x v="414"/>
    <s v="Non"/>
    <x v="45"/>
    <n v="96"/>
    <s v="UN"/>
    <m/>
    <n v="2.41"/>
    <x v="0"/>
    <m/>
  </r>
  <r>
    <s v="VIS.AF.H.4.8x25WURTH"/>
    <x v="443"/>
    <m/>
    <x v="36"/>
    <x v="436"/>
    <x v="13"/>
    <m/>
    <x v="415"/>
    <s v="Non"/>
    <x v="46"/>
    <m/>
    <s v="UN"/>
    <m/>
    <n v="0.1673"/>
    <x v="1"/>
    <m/>
  </r>
  <r>
    <s v="VIS.AF.H.4.8x38WURTH"/>
    <x v="444"/>
    <m/>
    <x v="36"/>
    <x v="437"/>
    <x v="13"/>
    <m/>
    <x v="416"/>
    <s v="Non"/>
    <x v="46"/>
    <m/>
    <s v="UN"/>
    <m/>
    <n v="0.2263"/>
    <x v="1"/>
    <m/>
  </r>
  <r>
    <s v="VISBETON102WURTH"/>
    <x v="445"/>
    <m/>
    <x v="36"/>
    <x v="438"/>
    <x v="13"/>
    <m/>
    <x v="417"/>
    <s v="oui"/>
    <x v="36"/>
    <m/>
    <s v="UN"/>
    <m/>
    <n v="0.24809999999999999"/>
    <x v="0"/>
    <m/>
  </r>
  <r>
    <s v="VISBETON252WURTH"/>
    <x v="446"/>
    <m/>
    <x v="36"/>
    <x v="439"/>
    <x v="13"/>
    <m/>
    <x v="418"/>
    <s v="Non"/>
    <x v="33"/>
    <n v="1"/>
    <s v="Boite"/>
    <m/>
    <n v="187.9"/>
    <x v="6"/>
    <m/>
  </r>
  <r>
    <s v="VISBETON52WURTH"/>
    <x v="447"/>
    <m/>
    <x v="36"/>
    <x v="440"/>
    <x v="13"/>
    <m/>
    <x v="419"/>
    <s v="oui"/>
    <x v="36"/>
    <m/>
    <s v="UN"/>
    <m/>
    <n v="0.16470000000000001"/>
    <x v="0"/>
    <m/>
  </r>
  <r>
    <s v="VISBETON82WURTH"/>
    <x v="448"/>
    <m/>
    <x v="36"/>
    <x v="441"/>
    <x v="13"/>
    <m/>
    <x v="420"/>
    <s v="oui"/>
    <x v="36"/>
    <m/>
    <s v="UN"/>
    <m/>
    <n v="0.2137"/>
    <x v="0"/>
    <m/>
  </r>
  <r>
    <s v="VISTOLE3,96x16WURTH"/>
    <x v="449"/>
    <m/>
    <x v="36"/>
    <x v="442"/>
    <x v="13"/>
    <m/>
    <x v="421"/>
    <m/>
    <x v="47"/>
    <n v="1"/>
    <s v="Boite"/>
    <m/>
    <n v="12.88"/>
    <x v="6"/>
    <m/>
  </r>
  <r>
    <s v="PL50X2INSTALLUX"/>
    <x v="450"/>
    <m/>
    <x v="13"/>
    <x v="443"/>
    <x v="5"/>
    <s v="INSTALLUX"/>
    <x v="422"/>
    <s v="Non"/>
    <x v="24"/>
    <n v="1"/>
    <s v="barre"/>
    <m/>
    <m/>
    <x v="2"/>
    <m/>
  </r>
  <r>
    <s v="PL50X8INSTALLUX"/>
    <x v="451"/>
    <m/>
    <x v="13"/>
    <x v="444"/>
    <x v="5"/>
    <s v="INSTALLUX"/>
    <x v="423"/>
    <s v="Non"/>
    <x v="24"/>
    <n v="1"/>
    <s v="barre"/>
    <m/>
    <m/>
    <x v="2"/>
    <m/>
  </r>
  <r>
    <s v="PL60X2INSTALLUX"/>
    <x v="452"/>
    <m/>
    <x v="13"/>
    <x v="445"/>
    <x v="5"/>
    <s v="INSTALLUX"/>
    <x v="424"/>
    <s v="Non"/>
    <x v="24"/>
    <n v="1"/>
    <s v="barre"/>
    <m/>
    <m/>
    <x v="2"/>
    <m/>
  </r>
  <r>
    <s v="9160ARCELOR (BERTON SICARD)"/>
    <x v="205"/>
    <s v="JOINT"/>
    <x v="8"/>
    <x v="203"/>
    <x v="6"/>
    <s v="INSTALLUX"/>
    <x v="168"/>
    <s v="Non"/>
    <x v="24"/>
    <m/>
    <m/>
    <m/>
    <m/>
    <x v="1"/>
    <m/>
  </r>
  <r>
    <s v="8290INSTALLUX"/>
    <x v="453"/>
    <m/>
    <x v="13"/>
    <x v="446"/>
    <x v="5"/>
    <s v="INSTALLUX"/>
    <x v="425"/>
    <s v="Non"/>
    <x v="24"/>
    <n v="1"/>
    <s v="barre"/>
    <m/>
    <m/>
    <x v="2"/>
    <m/>
  </r>
  <r>
    <s v="8298INSTALLUX"/>
    <x v="454"/>
    <m/>
    <x v="13"/>
    <x v="447"/>
    <x v="5"/>
    <s v="INSTALLUX"/>
    <x v="426"/>
    <s v="Non"/>
    <x v="24"/>
    <n v="1"/>
    <s v="barre"/>
    <m/>
    <m/>
    <x v="2"/>
    <m/>
  </r>
  <r>
    <s v="26094n210SEPALUMIC"/>
    <x v="455"/>
    <m/>
    <x v="4"/>
    <x v="448"/>
    <x v="11"/>
    <s v="Sepalumic"/>
    <x v="427"/>
    <s v="Non"/>
    <x v="5"/>
    <n v="1"/>
    <s v="UN"/>
    <n v="18.739999999999998"/>
    <m/>
    <x v="1"/>
    <m/>
  </r>
  <r>
    <s v="260949010BSEPALUMIC"/>
    <x v="456"/>
    <m/>
    <x v="4"/>
    <x v="449"/>
    <x v="11"/>
    <s v="Sepalumic"/>
    <x v="427"/>
    <s v="Non"/>
    <x v="5"/>
    <n v="1"/>
    <s v="UN"/>
    <n v="18.739999999999998"/>
    <m/>
    <x v="1"/>
    <m/>
  </r>
  <r>
    <s v="26094NoirSEPALUMIC"/>
    <x v="457"/>
    <m/>
    <x v="4"/>
    <x v="450"/>
    <x v="11"/>
    <s v="Sepalumic"/>
    <x v="427"/>
    <s v="Non"/>
    <x v="5"/>
    <n v="1"/>
    <s v="UN"/>
    <n v="18.739999999999998"/>
    <m/>
    <x v="1"/>
    <m/>
  </r>
  <r>
    <s v="260947016GSEPALUMIC"/>
    <x v="458"/>
    <m/>
    <x v="4"/>
    <x v="451"/>
    <x v="11"/>
    <s v="Sepalumic"/>
    <x v="427"/>
    <s v="Non"/>
    <x v="5"/>
    <n v="1"/>
    <s v="UN"/>
    <n v="18.739999999999998"/>
    <m/>
    <x v="1"/>
    <m/>
  </r>
  <r>
    <s v="26098n210SEPALUMIC"/>
    <x v="459"/>
    <m/>
    <x v="4"/>
    <x v="452"/>
    <x v="11"/>
    <s v="²"/>
    <x v="428"/>
    <s v="Non"/>
    <x v="5"/>
    <n v="1"/>
    <s v="UN"/>
    <n v="7.97"/>
    <m/>
    <x v="1"/>
    <m/>
  </r>
  <r>
    <s v="260989010BSEPALUMIC"/>
    <x v="460"/>
    <m/>
    <x v="4"/>
    <x v="453"/>
    <x v="11"/>
    <s v="Sepalumic"/>
    <x v="428"/>
    <s v="Non"/>
    <x v="5"/>
    <n v="1"/>
    <s v="UN"/>
    <n v="7.97"/>
    <m/>
    <x v="1"/>
    <m/>
  </r>
  <r>
    <s v="26098NoirSEPALUMIC"/>
    <x v="461"/>
    <m/>
    <x v="4"/>
    <x v="454"/>
    <x v="11"/>
    <s v="Sepalumic"/>
    <x v="428"/>
    <s v="Non"/>
    <x v="5"/>
    <n v="1"/>
    <s v="UN"/>
    <n v="7.97"/>
    <m/>
    <x v="1"/>
    <m/>
  </r>
  <r>
    <s v="260987016GSEPALUMIC"/>
    <x v="462"/>
    <m/>
    <x v="4"/>
    <x v="455"/>
    <x v="11"/>
    <s v="Sepalumic"/>
    <x v="428"/>
    <s v="Non"/>
    <x v="5"/>
    <n v="1"/>
    <s v="UN"/>
    <n v="7.97"/>
    <m/>
    <x v="1"/>
    <m/>
  </r>
  <r>
    <s v="33146n210SEPALUMIC"/>
    <x v="463"/>
    <m/>
    <x v="4"/>
    <x v="456"/>
    <x v="11"/>
    <s v="Sepalumic"/>
    <x v="429"/>
    <s v="Non"/>
    <x v="5"/>
    <n v="1"/>
    <s v="UN"/>
    <n v="7.45"/>
    <m/>
    <x v="1"/>
    <m/>
  </r>
  <r>
    <s v="331469010BSEPALUMIC"/>
    <x v="464"/>
    <m/>
    <x v="4"/>
    <x v="457"/>
    <x v="11"/>
    <s v="Sepalumic"/>
    <x v="429"/>
    <s v="Non"/>
    <x v="5"/>
    <n v="1"/>
    <s v="UN"/>
    <n v="7.45"/>
    <m/>
    <x v="1"/>
    <m/>
  </r>
  <r>
    <s v="33146NoirSEPALUMIC"/>
    <x v="465"/>
    <m/>
    <x v="4"/>
    <x v="458"/>
    <x v="11"/>
    <s v="Sepalumic"/>
    <x v="429"/>
    <s v="Non"/>
    <x v="5"/>
    <n v="1"/>
    <s v="UN"/>
    <n v="7.45"/>
    <m/>
    <x v="1"/>
    <m/>
  </r>
  <r>
    <s v="331467016GSEPALUMIC"/>
    <x v="466"/>
    <m/>
    <x v="4"/>
    <x v="459"/>
    <x v="11"/>
    <s v="Sepalumic"/>
    <x v="429"/>
    <s v="Non"/>
    <x v="5"/>
    <n v="1"/>
    <s v="UN"/>
    <n v="7.45"/>
    <m/>
    <x v="1"/>
    <m/>
  </r>
  <r>
    <s v="5055INSTALLUX"/>
    <x v="467"/>
    <m/>
    <x v="13"/>
    <x v="460"/>
    <x v="5"/>
    <s v="INSTALLUX"/>
    <x v="430"/>
    <s v="Non"/>
    <x v="24"/>
    <n v="1"/>
    <s v="barre"/>
    <m/>
    <m/>
    <x v="2"/>
    <m/>
  </r>
  <r>
    <s v="9152INSTALLUX"/>
    <x v="468"/>
    <m/>
    <x v="13"/>
    <x v="461"/>
    <x v="5"/>
    <s v="INSTALLUX"/>
    <x v="431"/>
    <s v="Non"/>
    <x v="24"/>
    <n v="1"/>
    <s v="barre"/>
    <m/>
    <m/>
    <x v="2"/>
    <m/>
  </r>
  <r>
    <s v="26094n210BFA7"/>
    <x v="455"/>
    <m/>
    <x v="4"/>
    <x v="448"/>
    <x v="14"/>
    <s v="Versus"/>
    <x v="427"/>
    <s v="Non"/>
    <x v="5"/>
    <n v="1"/>
    <s v="UN"/>
    <n v="36.5"/>
    <m/>
    <x v="1"/>
    <m/>
  </r>
  <r>
    <s v="260949010BBFA7"/>
    <x v="456"/>
    <m/>
    <x v="4"/>
    <x v="449"/>
    <x v="14"/>
    <s v="Versus"/>
    <x v="427"/>
    <s v="Non"/>
    <x v="5"/>
    <n v="1"/>
    <s v="UN"/>
    <n v="36.5"/>
    <m/>
    <x v="1"/>
    <m/>
  </r>
  <r>
    <s v="26094NoirBFA7"/>
    <x v="457"/>
    <m/>
    <x v="4"/>
    <x v="450"/>
    <x v="14"/>
    <s v="Versus"/>
    <x v="427"/>
    <s v="Non"/>
    <x v="5"/>
    <n v="1"/>
    <s v="UN"/>
    <n v="36.5"/>
    <m/>
    <x v="1"/>
    <m/>
  </r>
  <r>
    <s v="260947016GBFA7"/>
    <x v="458"/>
    <m/>
    <x v="4"/>
    <x v="451"/>
    <x v="14"/>
    <s v="Versus"/>
    <x v="427"/>
    <s v="Non"/>
    <x v="5"/>
    <n v="1"/>
    <s v="UN"/>
    <n v="36.5"/>
    <m/>
    <x v="1"/>
    <m/>
  </r>
  <r>
    <s v="26098n210BFA7"/>
    <x v="459"/>
    <m/>
    <x v="4"/>
    <x v="452"/>
    <x v="14"/>
    <s v="Versus"/>
    <x v="428"/>
    <s v="Non"/>
    <x v="5"/>
    <n v="1"/>
    <s v="UN"/>
    <n v="24"/>
    <m/>
    <x v="1"/>
    <m/>
  </r>
  <r>
    <s v="260989010BBFA7"/>
    <x v="460"/>
    <m/>
    <x v="4"/>
    <x v="453"/>
    <x v="14"/>
    <s v="Versus"/>
    <x v="428"/>
    <s v="Non"/>
    <x v="5"/>
    <n v="1"/>
    <s v="UN"/>
    <n v="24"/>
    <m/>
    <x v="1"/>
    <m/>
  </r>
  <r>
    <s v="26098NoirBFA7"/>
    <x v="461"/>
    <m/>
    <x v="4"/>
    <x v="454"/>
    <x v="14"/>
    <s v="Versus"/>
    <x v="428"/>
    <s v="Non"/>
    <x v="5"/>
    <n v="1"/>
    <s v="UN"/>
    <n v="24"/>
    <m/>
    <x v="1"/>
    <m/>
  </r>
  <r>
    <s v="260987016GBFA7"/>
    <x v="462"/>
    <m/>
    <x v="4"/>
    <x v="455"/>
    <x v="14"/>
    <s v="Versus"/>
    <x v="428"/>
    <s v="Non"/>
    <x v="5"/>
    <n v="1"/>
    <s v="UN"/>
    <n v="24"/>
    <m/>
    <x v="1"/>
    <m/>
  </r>
  <r>
    <s v="33146n210BFA7"/>
    <x v="463"/>
    <m/>
    <x v="4"/>
    <x v="456"/>
    <x v="14"/>
    <s v="Versus"/>
    <x v="429"/>
    <s v="Non"/>
    <x v="5"/>
    <n v="1"/>
    <s v="UN"/>
    <n v="22"/>
    <m/>
    <x v="1"/>
    <m/>
  </r>
  <r>
    <s v="331469010BBFA7"/>
    <x v="464"/>
    <m/>
    <x v="4"/>
    <x v="457"/>
    <x v="14"/>
    <s v="Versus"/>
    <x v="429"/>
    <s v="Non"/>
    <x v="5"/>
    <n v="1"/>
    <s v="UN"/>
    <n v="22"/>
    <m/>
    <x v="1"/>
    <m/>
  </r>
  <r>
    <s v="33146NoirBFA7"/>
    <x v="465"/>
    <m/>
    <x v="4"/>
    <x v="458"/>
    <x v="14"/>
    <s v="Versus"/>
    <x v="429"/>
    <s v="Non"/>
    <x v="5"/>
    <n v="1"/>
    <s v="UN"/>
    <n v="22"/>
    <m/>
    <x v="1"/>
    <m/>
  </r>
  <r>
    <s v="331467016GBFA7"/>
    <x v="466"/>
    <m/>
    <x v="4"/>
    <x v="459"/>
    <x v="14"/>
    <s v="Versus"/>
    <x v="429"/>
    <s v="Non"/>
    <x v="5"/>
    <n v="1"/>
    <s v="UN"/>
    <n v="22"/>
    <m/>
    <x v="1"/>
    <m/>
  </r>
  <r>
    <s v="TC100INSTALLUX"/>
    <x v="469"/>
    <m/>
    <x v="13"/>
    <x v="462"/>
    <x v="5"/>
    <s v="INSTALLUX"/>
    <x v="432"/>
    <s v="Non"/>
    <x v="24"/>
    <n v="1"/>
    <s v="barre"/>
    <m/>
    <n v="132.47"/>
    <x v="2"/>
    <m/>
  </r>
  <r>
    <s v="6601INSTALLUX"/>
    <x v="470"/>
    <m/>
    <x v="26"/>
    <x v="463"/>
    <x v="5"/>
    <s v="INSTALLUX"/>
    <x v="433"/>
    <s v="Non"/>
    <x v="24"/>
    <n v="1"/>
    <s v="barre"/>
    <m/>
    <n v="50.277500000000003"/>
    <x v="2"/>
    <m/>
  </r>
  <r>
    <s v="6602INSTALLUX"/>
    <x v="471"/>
    <m/>
    <x v="26"/>
    <x v="464"/>
    <x v="5"/>
    <s v="INSTALLUX"/>
    <x v="434"/>
    <s v="Non"/>
    <x v="24"/>
    <n v="1"/>
    <s v="barre"/>
    <m/>
    <n v="33.702500000000001"/>
    <x v="2"/>
    <m/>
  </r>
  <r>
    <s v="6603INSTALLUX"/>
    <x v="472"/>
    <m/>
    <x v="26"/>
    <x v="465"/>
    <x v="5"/>
    <s v="INSTALLUX"/>
    <x v="435"/>
    <s v="Non"/>
    <x v="24"/>
    <n v="1"/>
    <s v="barre"/>
    <m/>
    <n v="39.357500000000002"/>
    <x v="2"/>
    <m/>
  </r>
  <r>
    <s v="6604INSTALLUX"/>
    <x v="473"/>
    <m/>
    <x v="26"/>
    <x v="466"/>
    <x v="5"/>
    <s v="INSTALLUX"/>
    <x v="436"/>
    <s v="Non"/>
    <x v="24"/>
    <n v="1"/>
    <s v="barre"/>
    <m/>
    <n v="43.712499999999999"/>
    <x v="2"/>
    <m/>
  </r>
  <r>
    <s v="6605INSTALLUX"/>
    <x v="474"/>
    <m/>
    <x v="26"/>
    <x v="467"/>
    <x v="5"/>
    <s v="INSTALLUX"/>
    <x v="437"/>
    <s v="Non"/>
    <x v="24"/>
    <n v="1"/>
    <s v="barre"/>
    <m/>
    <n v="48.1"/>
    <x v="2"/>
    <m/>
  </r>
  <r>
    <s v="6606INSTALLUX"/>
    <x v="475"/>
    <m/>
    <x v="26"/>
    <x v="468"/>
    <x v="5"/>
    <s v="INSTALLUX"/>
    <x v="438"/>
    <s v="Non"/>
    <x v="24"/>
    <n v="1"/>
    <s v="barre"/>
    <m/>
    <n v="52.454999999999998"/>
    <x v="2"/>
    <m/>
  </r>
  <r>
    <s v="6607INSTALLUX"/>
    <x v="476"/>
    <m/>
    <x v="26"/>
    <x v="469"/>
    <x v="5"/>
    <s v="INSTALLUX"/>
    <x v="439"/>
    <s v="Non"/>
    <x v="24"/>
    <n v="1"/>
    <s v="barre"/>
    <m/>
    <n v="56.81"/>
    <x v="2"/>
    <m/>
  </r>
  <r>
    <s v="6608INSTALLUX"/>
    <x v="477"/>
    <m/>
    <x v="26"/>
    <x v="470"/>
    <x v="5"/>
    <s v="INSTALLUX"/>
    <x v="440"/>
    <s v="Non"/>
    <x v="24"/>
    <n v="1"/>
    <s v="barre"/>
    <m/>
    <n v="61.197499999999991"/>
    <x v="2"/>
    <m/>
  </r>
  <r>
    <s v="6609INSTALLUX"/>
    <x v="478"/>
    <m/>
    <x v="26"/>
    <x v="471"/>
    <x v="5"/>
    <s v="INSTALLUX"/>
    <x v="441"/>
    <s v="Non"/>
    <x v="24"/>
    <n v="1"/>
    <s v="barre"/>
    <m/>
    <n v="41.534999999999997"/>
    <x v="2"/>
    <m/>
  </r>
  <r>
    <s v="6610INSTALLUX"/>
    <x v="479"/>
    <m/>
    <x v="26"/>
    <x v="472"/>
    <x v="5"/>
    <s v="INSTALLUX"/>
    <x v="442"/>
    <s v="Non"/>
    <x v="24"/>
    <n v="1"/>
    <s v="barre"/>
    <m/>
    <n v="69.875"/>
    <x v="2"/>
    <m/>
  </r>
  <r>
    <s v="6611INSTALLUX"/>
    <x v="480"/>
    <m/>
    <x v="26"/>
    <x v="473"/>
    <x v="5"/>
    <s v="INSTALLUX"/>
    <x v="443"/>
    <s v="Non"/>
    <x v="24"/>
    <n v="1"/>
    <s v="barre"/>
    <m/>
    <n v="65.52"/>
    <x v="2"/>
    <m/>
  </r>
  <r>
    <s v="9161ARCELOR (BERTON SICARD)"/>
    <x v="206"/>
    <s v="JOINT"/>
    <x v="8"/>
    <x v="204"/>
    <x v="6"/>
    <s v="INSTALLUX"/>
    <x v="169"/>
    <s v="Non"/>
    <x v="24"/>
    <m/>
    <m/>
    <m/>
    <m/>
    <x v="1"/>
    <m/>
  </r>
  <r>
    <s v="9349ARCELOR (BERTON SICARD)"/>
    <x v="207"/>
    <s v="JOINT"/>
    <x v="8"/>
    <x v="205"/>
    <x v="6"/>
    <s v="INSTALLUX"/>
    <x v="170"/>
    <s v="Non"/>
    <x v="24"/>
    <m/>
    <m/>
    <m/>
    <m/>
    <x v="1"/>
    <m/>
  </r>
  <r>
    <s v="410045ARCELOR (BERTON SICARD)"/>
    <x v="208"/>
    <s v="JOINT"/>
    <x v="8"/>
    <x v="206"/>
    <x v="6"/>
    <s v="INSTALLUX"/>
    <x v="171"/>
    <s v="Non"/>
    <x v="24"/>
    <m/>
    <m/>
    <m/>
    <m/>
    <x v="1"/>
    <m/>
  </r>
  <r>
    <s v="7694INSTALLUX"/>
    <x v="481"/>
    <m/>
    <x v="13"/>
    <x v="474"/>
    <x v="5"/>
    <s v="INSTALLUX"/>
    <x v="444"/>
    <s v="Non"/>
    <x v="24"/>
    <n v="1"/>
    <s v="barre"/>
    <m/>
    <m/>
    <x v="2"/>
    <m/>
  </r>
  <r>
    <s v="T40x40INSTALLUX"/>
    <x v="482"/>
    <m/>
    <x v="13"/>
    <x v="475"/>
    <x v="5"/>
    <s v="INSTALLUX"/>
    <x v="445"/>
    <s v="Non"/>
    <x v="24"/>
    <n v="1"/>
    <s v="barre"/>
    <m/>
    <m/>
    <x v="2"/>
    <m/>
  </r>
  <r>
    <s v="7701INSTALLUX"/>
    <x v="483"/>
    <m/>
    <x v="4"/>
    <x v="476"/>
    <x v="5"/>
    <s v="INSTALLUX"/>
    <x v="446"/>
    <s v="Non"/>
    <x v="5"/>
    <n v="1"/>
    <s v="UN"/>
    <m/>
    <m/>
    <x v="0"/>
    <m/>
  </r>
  <r>
    <s v="7702INSTALLUX"/>
    <x v="484"/>
    <m/>
    <x v="4"/>
    <x v="477"/>
    <x v="5"/>
    <s v="INSTALLUX"/>
    <x v="447"/>
    <s v="Non"/>
    <x v="5"/>
    <n v="1"/>
    <s v="UN"/>
    <m/>
    <m/>
    <x v="0"/>
    <m/>
  </r>
  <r>
    <s v="PL80x8INSTALLUX"/>
    <x v="485"/>
    <m/>
    <x v="37"/>
    <x v="478"/>
    <x v="5"/>
    <s v="INSTALLUX"/>
    <x v="448"/>
    <s v="Non"/>
    <x v="24"/>
    <n v="1"/>
    <s v="barre"/>
    <m/>
    <n v="80"/>
    <x v="2"/>
    <m/>
  </r>
  <r>
    <s v="PL80X8INSTALLUX"/>
    <x v="485"/>
    <m/>
    <x v="13"/>
    <x v="478"/>
    <x v="5"/>
    <s v="INSTALLUX"/>
    <x v="448"/>
    <s v="Non"/>
    <x v="24"/>
    <n v="1"/>
    <s v="barre"/>
    <m/>
    <m/>
    <x v="2"/>
    <m/>
  </r>
  <r>
    <s v="8610INSTALLUX"/>
    <x v="190"/>
    <m/>
    <x v="8"/>
    <x v="190"/>
    <x v="5"/>
    <s v="INSTALLUX"/>
    <x v="153"/>
    <s v="N"/>
    <x v="14"/>
    <n v="1"/>
    <s v="Rlx"/>
    <m/>
    <m/>
    <x v="4"/>
    <m/>
  </r>
  <r>
    <s v="7114INSTALLUX"/>
    <x v="486"/>
    <m/>
    <x v="4"/>
    <x v="479"/>
    <x v="5"/>
    <s v="INSTALLUX"/>
    <x v="449"/>
    <s v="Non"/>
    <x v="5"/>
    <n v="1"/>
    <s v="UN"/>
    <m/>
    <m/>
    <x v="0"/>
    <m/>
  </r>
  <r>
    <s v="410047ARCELOR (BERTON SICARD)"/>
    <x v="209"/>
    <s v="JOINT"/>
    <x v="8"/>
    <x v="207"/>
    <x v="6"/>
    <s v="INSTALLUX"/>
    <x v="172"/>
    <s v="Non"/>
    <x v="24"/>
    <m/>
    <m/>
    <m/>
    <m/>
    <x v="1"/>
    <m/>
  </r>
  <r>
    <s v="410069ARCELOR (BERTON SICARD)"/>
    <x v="210"/>
    <s v="JOINT"/>
    <x v="8"/>
    <x v="208"/>
    <x v="6"/>
    <s v="INSTALLUX"/>
    <x v="173"/>
    <s v="Non"/>
    <x v="24"/>
    <m/>
    <m/>
    <m/>
    <m/>
    <x v="1"/>
    <m/>
  </r>
  <r>
    <s v="423010ARCELOR (BERTON SICARD)"/>
    <x v="211"/>
    <s v="JOINT"/>
    <x v="8"/>
    <x v="209"/>
    <x v="6"/>
    <s v="INSTALLUX"/>
    <x v="174"/>
    <s v="Non"/>
    <x v="24"/>
    <m/>
    <m/>
    <m/>
    <m/>
    <x v="1"/>
    <m/>
  </r>
  <r>
    <s v="910035ARCELOR (BERTON SICARD)"/>
    <x v="230"/>
    <s v="JOINT"/>
    <x v="8"/>
    <x v="205"/>
    <x v="6"/>
    <s v="INSTALLUX"/>
    <x v="189"/>
    <s v="Non"/>
    <x v="24"/>
    <m/>
    <m/>
    <m/>
    <m/>
    <x v="1"/>
    <m/>
  </r>
  <r>
    <s v="P6048ARCELOR (BERTON SICARD)"/>
    <x v="194"/>
    <s v="JOINT"/>
    <x v="8"/>
    <x v="194"/>
    <x v="6"/>
    <s v="INSTALLUX"/>
    <x v="157"/>
    <s v="Non"/>
    <x v="26"/>
    <m/>
    <m/>
    <m/>
    <m/>
    <x v="1"/>
    <m/>
  </r>
  <r>
    <s v="7748INSTALLUX"/>
    <x v="487"/>
    <m/>
    <x v="4"/>
    <x v="480"/>
    <x v="5"/>
    <s v="INSTALLUX"/>
    <x v="450"/>
    <s v="Non"/>
    <x v="5"/>
    <n v="1"/>
    <s v="UN"/>
    <m/>
    <m/>
    <x v="0"/>
    <m/>
  </r>
  <r>
    <s v="L4020X2PREFAL"/>
    <x v="342"/>
    <m/>
    <x v="13"/>
    <x v="324"/>
    <x v="3"/>
    <s v="Sepalumic"/>
    <x v="451"/>
    <s v="Non"/>
    <x v="24"/>
    <n v="1"/>
    <s v="barre"/>
    <m/>
    <m/>
    <x v="2"/>
    <m/>
  </r>
  <r>
    <s v="532ARCELOR (BERTON SICARD)"/>
    <x v="195"/>
    <s v="JOINT"/>
    <x v="8"/>
    <x v="195"/>
    <x v="6"/>
    <s v="INSTALLUX"/>
    <x v="158"/>
    <s v="Non"/>
    <x v="24"/>
    <m/>
    <m/>
    <m/>
    <m/>
    <x v="1"/>
    <m/>
  </r>
  <r>
    <s v="532/3ARCELOR (BERTON SICARD)"/>
    <x v="196"/>
    <s v="JOINT"/>
    <x v="8"/>
    <x v="195"/>
    <x v="6"/>
    <s v="INSTALLUX"/>
    <x v="159"/>
    <s v="Non"/>
    <x v="27"/>
    <m/>
    <m/>
    <m/>
    <m/>
    <x v="1"/>
    <m/>
  </r>
  <r>
    <s v="?WURTH"/>
    <x v="160"/>
    <m/>
    <x v="21"/>
    <x v="481"/>
    <x v="13"/>
    <m/>
    <x v="452"/>
    <s v="Non"/>
    <x v="1"/>
    <m/>
    <s v="UN"/>
    <m/>
    <n v="1.18"/>
    <x v="0"/>
    <m/>
  </r>
  <r>
    <e v="#REF!"/>
    <x v="488"/>
    <m/>
    <x v="36"/>
    <x v="482"/>
    <x v="13"/>
    <m/>
    <x v="1"/>
    <s v="Non"/>
    <x v="36"/>
    <m/>
    <s v="UN"/>
    <m/>
    <m/>
    <x v="1"/>
    <m/>
  </r>
  <r>
    <s v="533ARCELOR (BERTON SICARD)"/>
    <x v="197"/>
    <s v="JOINT"/>
    <x v="8"/>
    <x v="196"/>
    <x v="6"/>
    <s v="INSTALLUX"/>
    <x v="160"/>
    <s v="Non"/>
    <x v="24"/>
    <m/>
    <m/>
    <m/>
    <m/>
    <x v="1"/>
    <m/>
  </r>
  <r>
    <s v="533/2ARCELOR (BERTON SICARD)"/>
    <x v="198"/>
    <s v="JOINT"/>
    <x v="8"/>
    <x v="196"/>
    <x v="6"/>
    <s v="INSTALLUX"/>
    <x v="161"/>
    <s v="Non"/>
    <x v="28"/>
    <m/>
    <m/>
    <m/>
    <m/>
    <x v="1"/>
    <m/>
  </r>
  <r>
    <s v="592ARCELOR (BERTON SICARD)"/>
    <x v="199"/>
    <s v="JOINT"/>
    <x v="8"/>
    <x v="197"/>
    <x v="6"/>
    <s v="INSTALLUX"/>
    <x v="162"/>
    <s v="Non"/>
    <x v="24"/>
    <m/>
    <m/>
    <m/>
    <m/>
    <x v="1"/>
    <m/>
  </r>
  <r>
    <s v="5101ARCELOR (BERTON SICARD)"/>
    <x v="200"/>
    <s v="JOINT"/>
    <x v="8"/>
    <x v="198"/>
    <x v="6"/>
    <s v="INSTALLUX"/>
    <x v="163"/>
    <s v="Non"/>
    <x v="24"/>
    <m/>
    <m/>
    <m/>
    <m/>
    <x v="1"/>
    <m/>
  </r>
  <r>
    <s v="5420THARCELOR (BERTON SICARD)"/>
    <x v="201"/>
    <s v="JOINT"/>
    <x v="8"/>
    <x v="199"/>
    <x v="6"/>
    <s v="INSTALLUX"/>
    <x v="164"/>
    <s v="Non"/>
    <x v="24"/>
    <m/>
    <m/>
    <m/>
    <m/>
    <x v="1"/>
    <m/>
  </r>
  <r>
    <s v="5922ARCELOR (BERTON SICARD)"/>
    <x v="202"/>
    <s v="JOINT"/>
    <x v="8"/>
    <x v="200"/>
    <x v="6"/>
    <s v="INSTALLUX"/>
    <x v="165"/>
    <s v="Non"/>
    <x v="4"/>
    <m/>
    <m/>
    <m/>
    <m/>
    <x v="1"/>
    <m/>
  </r>
  <r>
    <s v="7660ARCELOR (BERTON SICARD)"/>
    <x v="203"/>
    <s v="JOINT"/>
    <x v="8"/>
    <x v="201"/>
    <x v="6"/>
    <s v="INSTALLUX"/>
    <x v="166"/>
    <s v="Non"/>
    <x v="24"/>
    <m/>
    <m/>
    <m/>
    <m/>
    <x v="1"/>
    <m/>
  </r>
  <r>
    <s v="9160ARCELOR (BERTON SICARD)"/>
    <x v="205"/>
    <s v="JOINT"/>
    <x v="8"/>
    <x v="203"/>
    <x v="6"/>
    <s v="INSTALLUX"/>
    <x v="168"/>
    <s v="Non"/>
    <x v="24"/>
    <m/>
    <m/>
    <m/>
    <m/>
    <x v="1"/>
    <m/>
  </r>
  <r>
    <s v="9161ARCELOR (BERTON SICARD)"/>
    <x v="206"/>
    <s v="JOINT"/>
    <x v="8"/>
    <x v="204"/>
    <x v="6"/>
    <s v="INSTALLUX"/>
    <x v="169"/>
    <s v="Non"/>
    <x v="24"/>
    <m/>
    <m/>
    <m/>
    <m/>
    <x v="1"/>
    <m/>
  </r>
  <r>
    <s v="9349ARCELOR (BERTON SICARD)"/>
    <x v="207"/>
    <s v="JOINT"/>
    <x v="8"/>
    <x v="205"/>
    <x v="6"/>
    <s v="INSTALLUX"/>
    <x v="170"/>
    <s v="Non"/>
    <x v="24"/>
    <m/>
    <m/>
    <m/>
    <m/>
    <x v="1"/>
    <m/>
  </r>
  <r>
    <s v="410045ARCELOR (BERTON SICARD)"/>
    <x v="208"/>
    <s v="JOINT"/>
    <x v="8"/>
    <x v="206"/>
    <x v="6"/>
    <s v="INSTALLUX"/>
    <x v="171"/>
    <s v="Non"/>
    <x v="24"/>
    <m/>
    <m/>
    <m/>
    <m/>
    <x v="1"/>
    <m/>
  </r>
  <r>
    <s v="410047ARCELOR (BERTON SICARD)"/>
    <x v="209"/>
    <s v="JOINT"/>
    <x v="8"/>
    <x v="207"/>
    <x v="6"/>
    <s v="INSTALLUX"/>
    <x v="172"/>
    <s v="Non"/>
    <x v="24"/>
    <m/>
    <m/>
    <m/>
    <m/>
    <x v="1"/>
    <m/>
  </r>
  <r>
    <s v="410069ARCELOR (BERTON SICARD)"/>
    <x v="210"/>
    <s v="JOINT"/>
    <x v="8"/>
    <x v="208"/>
    <x v="6"/>
    <s v="INSTALLUX"/>
    <x v="173"/>
    <s v="Non"/>
    <x v="24"/>
    <m/>
    <m/>
    <m/>
    <m/>
    <x v="1"/>
    <m/>
  </r>
  <r>
    <s v="423010ARCELOR (BERTON SICARD)"/>
    <x v="211"/>
    <s v="JOINT"/>
    <x v="8"/>
    <x v="209"/>
    <x v="6"/>
    <s v="INSTALLUX"/>
    <x v="174"/>
    <s v="Non"/>
    <x v="24"/>
    <m/>
    <m/>
    <m/>
    <m/>
    <x v="1"/>
    <m/>
  </r>
  <r>
    <s v="910035ARCELOR (BERTON SICARD)"/>
    <x v="230"/>
    <s v="JOINT"/>
    <x v="8"/>
    <x v="205"/>
    <x v="6"/>
    <s v="INSTALLUX"/>
    <x v="189"/>
    <s v="Non"/>
    <x v="24"/>
    <m/>
    <m/>
    <m/>
    <m/>
    <x v="1"/>
    <m/>
  </r>
  <r>
    <s v="P6048ARCELOR (BERTON SICARD)"/>
    <x v="194"/>
    <s v="JOINT"/>
    <x v="8"/>
    <x v="194"/>
    <x v="6"/>
    <s v="INSTALLUX"/>
    <x v="157"/>
    <s v="Non"/>
    <x v="26"/>
    <m/>
    <m/>
    <m/>
    <m/>
    <x v="1"/>
    <m/>
  </r>
  <r>
    <s v="532ARCELOR (BERTON SICARD)"/>
    <x v="195"/>
    <s v="JOINT"/>
    <x v="8"/>
    <x v="195"/>
    <x v="6"/>
    <s v="INSTALLUX"/>
    <x v="158"/>
    <s v="Non"/>
    <x v="24"/>
    <m/>
    <m/>
    <m/>
    <m/>
    <x v="1"/>
    <m/>
  </r>
  <r>
    <s v="532/3ARCELOR (BERTON SICARD)"/>
    <x v="196"/>
    <s v="JOINT"/>
    <x v="8"/>
    <x v="195"/>
    <x v="6"/>
    <s v="INSTALLUX"/>
    <x v="159"/>
    <s v="Non"/>
    <x v="27"/>
    <m/>
    <m/>
    <m/>
    <m/>
    <x v="1"/>
    <m/>
  </r>
  <r>
    <s v="533ARCELOR (BERTON SICARD)"/>
    <x v="197"/>
    <s v="JOINT"/>
    <x v="8"/>
    <x v="196"/>
    <x v="6"/>
    <s v="INSTALLUX"/>
    <x v="160"/>
    <s v="Non"/>
    <x v="24"/>
    <m/>
    <m/>
    <m/>
    <m/>
    <x v="1"/>
    <m/>
  </r>
  <r>
    <s v="533/2ARCELOR (BERTON SICARD)"/>
    <x v="198"/>
    <s v="JOINT"/>
    <x v="8"/>
    <x v="196"/>
    <x v="6"/>
    <s v="INSTALLUX"/>
    <x v="161"/>
    <s v="Non"/>
    <x v="28"/>
    <m/>
    <m/>
    <m/>
    <m/>
    <x v="1"/>
    <m/>
  </r>
  <r>
    <s v="592ARCELOR (BERTON SICARD)"/>
    <x v="199"/>
    <s v="JOINT"/>
    <x v="8"/>
    <x v="197"/>
    <x v="6"/>
    <s v="INSTALLUX"/>
    <x v="162"/>
    <s v="Non"/>
    <x v="24"/>
    <m/>
    <m/>
    <m/>
    <m/>
    <x v="1"/>
    <m/>
  </r>
  <r>
    <s v="5101ARCELOR (BERTON SICARD)"/>
    <x v="200"/>
    <s v="JOINT"/>
    <x v="8"/>
    <x v="198"/>
    <x v="6"/>
    <s v="INSTALLUX"/>
    <x v="163"/>
    <s v="Non"/>
    <x v="24"/>
    <m/>
    <m/>
    <m/>
    <m/>
    <x v="1"/>
    <m/>
  </r>
  <r>
    <s v="5420THARCELOR (BERTON SICARD)"/>
    <x v="201"/>
    <s v="JOINT"/>
    <x v="8"/>
    <x v="199"/>
    <x v="6"/>
    <s v="INSTALLUX"/>
    <x v="164"/>
    <s v="Non"/>
    <x v="24"/>
    <m/>
    <m/>
    <m/>
    <m/>
    <x v="1"/>
    <m/>
  </r>
  <r>
    <s v="5922ARCELOR (BERTON SICARD)"/>
    <x v="202"/>
    <s v="JOINT"/>
    <x v="8"/>
    <x v="200"/>
    <x v="6"/>
    <s v="INSTALLUX"/>
    <x v="165"/>
    <s v="Non"/>
    <x v="4"/>
    <m/>
    <m/>
    <m/>
    <m/>
    <x v="1"/>
    <m/>
  </r>
  <r>
    <s v="7660ARCELOR (BERTON SICARD)"/>
    <x v="203"/>
    <s v="JOINT"/>
    <x v="8"/>
    <x v="201"/>
    <x v="6"/>
    <s v="INSTALLUX"/>
    <x v="166"/>
    <s v="Non"/>
    <x v="24"/>
    <m/>
    <m/>
    <m/>
    <m/>
    <x v="1"/>
    <m/>
  </r>
  <r>
    <s v="9160ARCELOR (BERTON SICARD)"/>
    <x v="205"/>
    <s v="JOINT"/>
    <x v="8"/>
    <x v="203"/>
    <x v="6"/>
    <s v="INSTALLUX"/>
    <x v="168"/>
    <s v="Non"/>
    <x v="24"/>
    <m/>
    <m/>
    <m/>
    <m/>
    <x v="1"/>
    <m/>
  </r>
  <r>
    <s v="9161ARCELOR (BERTON SICARD)"/>
    <x v="206"/>
    <s v="JOINT"/>
    <x v="8"/>
    <x v="204"/>
    <x v="6"/>
    <s v="INSTALLUX"/>
    <x v="169"/>
    <s v="Non"/>
    <x v="24"/>
    <m/>
    <m/>
    <m/>
    <m/>
    <x v="1"/>
    <m/>
  </r>
  <r>
    <s v="9349ARCELOR (BERTON SICARD)"/>
    <x v="207"/>
    <s v="JOINT"/>
    <x v="8"/>
    <x v="205"/>
    <x v="6"/>
    <s v="INSTALLUX"/>
    <x v="170"/>
    <s v="Non"/>
    <x v="24"/>
    <m/>
    <m/>
    <m/>
    <m/>
    <x v="1"/>
    <m/>
  </r>
  <r>
    <s v="410045ARCELOR (BERTON SICARD)"/>
    <x v="208"/>
    <s v="JOINT"/>
    <x v="8"/>
    <x v="206"/>
    <x v="6"/>
    <s v="INSTALLUX"/>
    <x v="171"/>
    <s v="Non"/>
    <x v="24"/>
    <m/>
    <m/>
    <m/>
    <m/>
    <x v="1"/>
    <m/>
  </r>
  <r>
    <s v="410047ARCELOR (BERTON SICARD)"/>
    <x v="209"/>
    <s v="JOINT"/>
    <x v="8"/>
    <x v="207"/>
    <x v="6"/>
    <s v="INSTALLUX"/>
    <x v="172"/>
    <s v="Non"/>
    <x v="24"/>
    <m/>
    <m/>
    <m/>
    <m/>
    <x v="1"/>
    <m/>
  </r>
  <r>
    <s v="410069ARCELOR (BERTON SICARD)"/>
    <x v="210"/>
    <s v="JOINT"/>
    <x v="8"/>
    <x v="208"/>
    <x v="6"/>
    <s v="INSTALLUX"/>
    <x v="173"/>
    <s v="Non"/>
    <x v="24"/>
    <m/>
    <m/>
    <m/>
    <m/>
    <x v="1"/>
    <m/>
  </r>
  <r>
    <s v="423010ARCELOR (BERTON SICARD)"/>
    <x v="211"/>
    <s v="JOINT"/>
    <x v="8"/>
    <x v="209"/>
    <x v="6"/>
    <s v="INSTALLUX"/>
    <x v="174"/>
    <s v="Non"/>
    <x v="24"/>
    <m/>
    <m/>
    <m/>
    <m/>
    <x v="1"/>
    <m/>
  </r>
  <r>
    <s v="910035ARCELOR (BERTON SICARD)"/>
    <x v="230"/>
    <s v="JOINT"/>
    <x v="8"/>
    <x v="205"/>
    <x v="6"/>
    <s v="INSTALLUX"/>
    <x v="189"/>
    <s v="Non"/>
    <x v="24"/>
    <m/>
    <m/>
    <m/>
    <m/>
    <x v="1"/>
    <m/>
  </r>
  <r>
    <s v="P6048ARCELOR (BERTON SICARD)"/>
    <x v="194"/>
    <s v="JOINT"/>
    <x v="8"/>
    <x v="194"/>
    <x v="6"/>
    <s v="INSTALLUX"/>
    <x v="157"/>
    <s v="Non"/>
    <x v="26"/>
    <m/>
    <m/>
    <m/>
    <m/>
    <x v="1"/>
    <m/>
  </r>
  <r>
    <s v="532ARCELOR (BERTON SICARD)"/>
    <x v="195"/>
    <s v="JOINT"/>
    <x v="8"/>
    <x v="195"/>
    <x v="6"/>
    <s v="INSTALLUX"/>
    <x v="158"/>
    <s v="Non"/>
    <x v="24"/>
    <m/>
    <m/>
    <m/>
    <m/>
    <x v="1"/>
    <m/>
  </r>
  <r>
    <s v="532/3ARCELOR (BERTON SICARD)"/>
    <x v="196"/>
    <s v="JOINT"/>
    <x v="8"/>
    <x v="195"/>
    <x v="6"/>
    <s v="INSTALLUX"/>
    <x v="159"/>
    <s v="Non"/>
    <x v="27"/>
    <m/>
    <m/>
    <m/>
    <m/>
    <x v="1"/>
    <m/>
  </r>
  <r>
    <s v="533ARCELOR (BERTON SICARD)"/>
    <x v="197"/>
    <s v="JOINT"/>
    <x v="8"/>
    <x v="196"/>
    <x v="6"/>
    <s v="INSTALLUX"/>
    <x v="160"/>
    <s v="Non"/>
    <x v="24"/>
    <m/>
    <m/>
    <m/>
    <m/>
    <x v="1"/>
    <m/>
  </r>
  <r>
    <s v="533/2ARCELOR (BERTON SICARD)"/>
    <x v="198"/>
    <s v="JOINT"/>
    <x v="8"/>
    <x v="196"/>
    <x v="6"/>
    <s v="INSTALLUX"/>
    <x v="161"/>
    <s v="Non"/>
    <x v="28"/>
    <m/>
    <m/>
    <m/>
    <m/>
    <x v="1"/>
    <m/>
  </r>
  <r>
    <s v="592ARCELOR (BERTON SICARD)"/>
    <x v="199"/>
    <s v="JOINT"/>
    <x v="8"/>
    <x v="197"/>
    <x v="6"/>
    <s v="INSTALLUX"/>
    <x v="162"/>
    <s v="Non"/>
    <x v="24"/>
    <m/>
    <m/>
    <m/>
    <m/>
    <x v="1"/>
    <m/>
  </r>
  <r>
    <s v="5101ARCELOR (BERTON SICARD)"/>
    <x v="200"/>
    <s v="JOINT"/>
    <x v="8"/>
    <x v="198"/>
    <x v="6"/>
    <s v="INSTALLUX"/>
    <x v="163"/>
    <s v="Non"/>
    <x v="24"/>
    <m/>
    <m/>
    <m/>
    <m/>
    <x v="1"/>
    <m/>
  </r>
  <r>
    <s v="5420THARCELOR (BERTON SICARD)"/>
    <x v="201"/>
    <s v="JOINT"/>
    <x v="8"/>
    <x v="199"/>
    <x v="6"/>
    <s v="INSTALLUX"/>
    <x v="164"/>
    <s v="Non"/>
    <x v="24"/>
    <m/>
    <m/>
    <m/>
    <m/>
    <x v="1"/>
    <m/>
  </r>
  <r>
    <s v="5922ARCELOR (BERTON SICARD)"/>
    <x v="202"/>
    <s v="JOINT"/>
    <x v="8"/>
    <x v="200"/>
    <x v="6"/>
    <s v="INSTALLUX"/>
    <x v="165"/>
    <s v="Non"/>
    <x v="4"/>
    <m/>
    <m/>
    <m/>
    <m/>
    <x v="1"/>
    <m/>
  </r>
  <r>
    <s v="7660ARCELOR (BERTON SICARD)"/>
    <x v="203"/>
    <s v="JOINT"/>
    <x v="8"/>
    <x v="201"/>
    <x v="6"/>
    <s v="INSTALLUX"/>
    <x v="166"/>
    <s v="Non"/>
    <x v="24"/>
    <m/>
    <m/>
    <m/>
    <m/>
    <x v="1"/>
    <m/>
  </r>
  <r>
    <s v="9160ARCELOR (BERTON SICARD)"/>
    <x v="205"/>
    <s v="JOINT"/>
    <x v="8"/>
    <x v="203"/>
    <x v="6"/>
    <s v="INSTALLUX"/>
    <x v="168"/>
    <s v="Non"/>
    <x v="24"/>
    <m/>
    <m/>
    <m/>
    <m/>
    <x v="1"/>
    <m/>
  </r>
  <r>
    <s v="9161ARCELOR (BERTON SICARD)"/>
    <x v="206"/>
    <s v="JOINT"/>
    <x v="8"/>
    <x v="204"/>
    <x v="6"/>
    <s v="INSTALLUX"/>
    <x v="169"/>
    <s v="Non"/>
    <x v="24"/>
    <m/>
    <m/>
    <m/>
    <m/>
    <x v="1"/>
    <m/>
  </r>
  <r>
    <s v="9349ARCELOR (BERTON SICARD)"/>
    <x v="207"/>
    <s v="JOINT"/>
    <x v="8"/>
    <x v="205"/>
    <x v="6"/>
    <s v="INSTALLUX"/>
    <x v="170"/>
    <s v="Non"/>
    <x v="24"/>
    <m/>
    <m/>
    <m/>
    <m/>
    <x v="1"/>
    <m/>
  </r>
  <r>
    <s v="410045ARCELOR (BERTON SICARD)"/>
    <x v="208"/>
    <s v="JOINT"/>
    <x v="8"/>
    <x v="206"/>
    <x v="6"/>
    <s v="INSTALLUX"/>
    <x v="171"/>
    <s v="Non"/>
    <x v="24"/>
    <m/>
    <m/>
    <m/>
    <m/>
    <x v="1"/>
    <m/>
  </r>
  <r>
    <s v="410047ARCELOR (BERTON SICARD)"/>
    <x v="209"/>
    <s v="JOINT"/>
    <x v="8"/>
    <x v="207"/>
    <x v="6"/>
    <s v="INSTALLUX"/>
    <x v="172"/>
    <s v="Non"/>
    <x v="24"/>
    <m/>
    <m/>
    <m/>
    <m/>
    <x v="1"/>
    <m/>
  </r>
  <r>
    <s v="410069ARCELOR (BERTON SICARD)"/>
    <x v="210"/>
    <s v="JOINT"/>
    <x v="8"/>
    <x v="208"/>
    <x v="6"/>
    <s v="INSTALLUX"/>
    <x v="173"/>
    <s v="Non"/>
    <x v="24"/>
    <m/>
    <m/>
    <m/>
    <m/>
    <x v="1"/>
    <m/>
  </r>
  <r>
    <s v="423010ARCELOR (BERTON SICARD)"/>
    <x v="211"/>
    <s v="JOINT"/>
    <x v="8"/>
    <x v="209"/>
    <x v="6"/>
    <s v="INSTALLUX"/>
    <x v="174"/>
    <s v="Non"/>
    <x v="24"/>
    <m/>
    <m/>
    <m/>
    <m/>
    <x v="1"/>
    <m/>
  </r>
  <r>
    <s v="910035ARCELOR (BERTON SICARD)"/>
    <x v="230"/>
    <s v="JOINT"/>
    <x v="8"/>
    <x v="205"/>
    <x v="6"/>
    <s v="INSTALLUX"/>
    <x v="189"/>
    <s v="Non"/>
    <x v="24"/>
    <m/>
    <m/>
    <m/>
    <m/>
    <x v="1"/>
    <m/>
  </r>
  <r>
    <s v="P6048ARCELOR (BERTON SICARD)"/>
    <x v="194"/>
    <s v="JOINT"/>
    <x v="8"/>
    <x v="194"/>
    <x v="6"/>
    <s v="INSTALLUX"/>
    <x v="157"/>
    <s v="Non"/>
    <x v="26"/>
    <m/>
    <m/>
    <m/>
    <m/>
    <x v="1"/>
    <m/>
  </r>
  <r>
    <s v="532ARCELOR (BERTON SICARD)"/>
    <x v="195"/>
    <s v="JOINT"/>
    <x v="8"/>
    <x v="195"/>
    <x v="6"/>
    <s v="INSTALLUX"/>
    <x v="158"/>
    <s v="Non"/>
    <x v="24"/>
    <m/>
    <m/>
    <m/>
    <m/>
    <x v="1"/>
    <m/>
  </r>
  <r>
    <s v="532/3ARCELOR (BERTON SICARD)"/>
    <x v="196"/>
    <s v="JOINT"/>
    <x v="8"/>
    <x v="195"/>
    <x v="6"/>
    <s v="INSTALLUX"/>
    <x v="159"/>
    <s v="Non"/>
    <x v="27"/>
    <m/>
    <m/>
    <m/>
    <m/>
    <x v="1"/>
    <m/>
  </r>
  <r>
    <s v="533ARCELOR (BERTON SICARD)"/>
    <x v="197"/>
    <s v="JOINT"/>
    <x v="8"/>
    <x v="196"/>
    <x v="6"/>
    <s v="INSTALLUX"/>
    <x v="160"/>
    <s v="Non"/>
    <x v="24"/>
    <m/>
    <m/>
    <m/>
    <m/>
    <x v="1"/>
    <m/>
  </r>
  <r>
    <s v="7271SEPALUMIC"/>
    <x v="407"/>
    <m/>
    <x v="13"/>
    <x v="392"/>
    <x v="11"/>
    <s v="Sepalumic"/>
    <x v="368"/>
    <s v="Non"/>
    <x v="24"/>
    <n v="1"/>
    <s v="barre"/>
    <m/>
    <m/>
    <x v="1"/>
    <m/>
  </r>
  <r>
    <s v="3325SEPALUMIC"/>
    <x v="377"/>
    <m/>
    <x v="13"/>
    <x v="360"/>
    <x v="11"/>
    <s v="Sepalumic"/>
    <x v="338"/>
    <s v="Non"/>
    <x v="24"/>
    <n v="1"/>
    <s v="barre"/>
    <m/>
    <m/>
    <x v="1"/>
    <m/>
  </r>
  <r>
    <s v="7241SEPALUMIC"/>
    <x v="398"/>
    <m/>
    <x v="13"/>
    <x v="382"/>
    <x v="11"/>
    <s v="Sepalumic"/>
    <x v="359"/>
    <s v="Non"/>
    <x v="24"/>
    <n v="1"/>
    <s v="barre"/>
    <m/>
    <m/>
    <x v="1"/>
    <m/>
  </r>
  <r>
    <s v="3326SEPALUMIC"/>
    <x v="378"/>
    <m/>
    <x v="13"/>
    <x v="361"/>
    <x v="11"/>
    <s v="Sepalumic"/>
    <x v="339"/>
    <s v="Non"/>
    <x v="24"/>
    <n v="1"/>
    <s v="barre"/>
    <m/>
    <m/>
    <x v="1"/>
    <m/>
  </r>
  <r>
    <s v="70308SEPALUMIC"/>
    <x v="489"/>
    <m/>
    <x v="38"/>
    <x v="406"/>
    <x v="11"/>
    <s v="Sepalumic"/>
    <x v="453"/>
    <s v="Non"/>
    <x v="5"/>
    <m/>
    <n v="20"/>
    <m/>
    <m/>
    <x v="1"/>
    <m/>
  </r>
  <r>
    <s v="533/2ARCELOR (BERTON SICARD)"/>
    <x v="198"/>
    <s v="JOINT"/>
    <x v="8"/>
    <x v="196"/>
    <x v="6"/>
    <s v="INSTALLUX"/>
    <x v="161"/>
    <s v="Non"/>
    <x v="28"/>
    <m/>
    <m/>
    <m/>
    <m/>
    <x v="1"/>
    <m/>
  </r>
  <r>
    <s v="592ARCELOR (BERTON SICARD)"/>
    <x v="199"/>
    <s v="JOINT"/>
    <x v="8"/>
    <x v="197"/>
    <x v="6"/>
    <s v="INSTALLUX"/>
    <x v="162"/>
    <s v="Non"/>
    <x v="24"/>
    <m/>
    <m/>
    <m/>
    <m/>
    <x v="1"/>
    <m/>
  </r>
  <r>
    <s v="5101ARCELOR (BERTON SICARD)"/>
    <x v="200"/>
    <s v="JOINT"/>
    <x v="8"/>
    <x v="198"/>
    <x v="6"/>
    <s v="INSTALLUX"/>
    <x v="163"/>
    <s v="Non"/>
    <x v="24"/>
    <m/>
    <m/>
    <m/>
    <m/>
    <x v="1"/>
    <m/>
  </r>
  <r>
    <s v="5420THARCELOR (BERTON SICARD)"/>
    <x v="201"/>
    <s v="JOINT"/>
    <x v="8"/>
    <x v="199"/>
    <x v="6"/>
    <s v="INSTALLUX"/>
    <x v="164"/>
    <s v="Non"/>
    <x v="24"/>
    <m/>
    <m/>
    <m/>
    <m/>
    <x v="1"/>
    <m/>
  </r>
  <r>
    <s v="5922ARCELOR (BERTON SICARD)"/>
    <x v="202"/>
    <s v="JOINT"/>
    <x v="8"/>
    <x v="200"/>
    <x v="6"/>
    <s v="INSTALLUX"/>
    <x v="165"/>
    <s v="Non"/>
    <x v="4"/>
    <m/>
    <m/>
    <m/>
    <m/>
    <x v="1"/>
    <m/>
  </r>
  <r>
    <s v="7660ARCELOR (BERTON SICARD)"/>
    <x v="203"/>
    <s v="JOINT"/>
    <x v="8"/>
    <x v="201"/>
    <x v="6"/>
    <s v="INSTALLUX"/>
    <x v="166"/>
    <s v="Non"/>
    <x v="24"/>
    <m/>
    <m/>
    <m/>
    <m/>
    <x v="1"/>
    <m/>
  </r>
  <r>
    <s v="9160ARCELOR (BERTON SICARD)"/>
    <x v="205"/>
    <s v="JOINT"/>
    <x v="8"/>
    <x v="203"/>
    <x v="6"/>
    <s v="INSTALLUX"/>
    <x v="168"/>
    <s v="Non"/>
    <x v="24"/>
    <m/>
    <m/>
    <m/>
    <m/>
    <x v="1"/>
    <m/>
  </r>
  <r>
    <s v="9161ARCELOR (BERTON SICARD)"/>
    <x v="206"/>
    <s v="JOINT"/>
    <x v="8"/>
    <x v="204"/>
    <x v="6"/>
    <s v="INSTALLUX"/>
    <x v="169"/>
    <s v="Non"/>
    <x v="24"/>
    <m/>
    <m/>
    <m/>
    <m/>
    <x v="1"/>
    <m/>
  </r>
  <r>
    <s v="9349ARCELOR (BERTON SICARD)"/>
    <x v="207"/>
    <s v="JOINT"/>
    <x v="8"/>
    <x v="205"/>
    <x v="6"/>
    <s v="INSTALLUX"/>
    <x v="170"/>
    <s v="Non"/>
    <x v="24"/>
    <m/>
    <m/>
    <m/>
    <m/>
    <x v="1"/>
    <m/>
  </r>
  <r>
    <s v="410045ARCELOR (BERTON SICARD)"/>
    <x v="208"/>
    <s v="JOINT"/>
    <x v="8"/>
    <x v="206"/>
    <x v="6"/>
    <s v="INSTALLUX"/>
    <x v="171"/>
    <s v="Non"/>
    <x v="24"/>
    <m/>
    <m/>
    <m/>
    <m/>
    <x v="1"/>
    <m/>
  </r>
  <r>
    <s v="410047ARCELOR (BERTON SICARD)"/>
    <x v="209"/>
    <s v="JOINT"/>
    <x v="8"/>
    <x v="207"/>
    <x v="6"/>
    <s v="INSTALLUX"/>
    <x v="172"/>
    <s v="Non"/>
    <x v="24"/>
    <m/>
    <m/>
    <m/>
    <m/>
    <x v="1"/>
    <m/>
  </r>
  <r>
    <s v="410069ARCELOR (BERTON SICARD)"/>
    <x v="210"/>
    <s v="JOINT"/>
    <x v="8"/>
    <x v="208"/>
    <x v="6"/>
    <s v="INSTALLUX"/>
    <x v="173"/>
    <s v="Non"/>
    <x v="24"/>
    <m/>
    <m/>
    <m/>
    <m/>
    <x v="1"/>
    <m/>
  </r>
  <r>
    <s v="423010ARCELOR (BERTON SICARD)"/>
    <x v="211"/>
    <s v="JOINT"/>
    <x v="8"/>
    <x v="209"/>
    <x v="6"/>
    <s v="INSTALLUX"/>
    <x v="174"/>
    <s v="Non"/>
    <x v="24"/>
    <m/>
    <m/>
    <m/>
    <m/>
    <x v="1"/>
    <m/>
  </r>
  <r>
    <s v="910035ARCELOR (BERTON SICARD)"/>
    <x v="230"/>
    <s v="JOINT"/>
    <x v="8"/>
    <x v="205"/>
    <x v="6"/>
    <s v="INSTALLUX"/>
    <x v="189"/>
    <s v="Non"/>
    <x v="24"/>
    <m/>
    <m/>
    <m/>
    <m/>
    <x v="1"/>
    <m/>
  </r>
  <r>
    <s v="576ARCELOR (BERTON SICARD)"/>
    <x v="490"/>
    <s v="JOINT"/>
    <x v="8"/>
    <x v="483"/>
    <x v="6"/>
    <s v="INSTALLUX"/>
    <x v="454"/>
    <s v="Non"/>
    <x v="9"/>
    <m/>
    <m/>
    <m/>
    <m/>
    <x v="1"/>
    <m/>
  </r>
  <r>
    <s v="576DTARCELOR (BERTON SICARD)"/>
    <x v="491"/>
    <s v="JOINT"/>
    <x v="8"/>
    <x v="484"/>
    <x v="6"/>
    <s v="INSTALLUX"/>
    <x v="455"/>
    <s v="Non"/>
    <x v="42"/>
    <m/>
    <m/>
    <m/>
    <m/>
    <x v="1"/>
    <m/>
  </r>
  <r>
    <s v="591ARCELOR (BERTON SICARD)"/>
    <x v="492"/>
    <s v="JOINT"/>
    <x v="8"/>
    <x v="485"/>
    <x v="6"/>
    <s v="INSTALLUX"/>
    <x v="456"/>
    <s v="Non"/>
    <x v="9"/>
    <m/>
    <m/>
    <m/>
    <m/>
    <x v="1"/>
    <m/>
  </r>
  <r>
    <s v="591DTARCELOR (BERTON SICARD)"/>
    <x v="493"/>
    <s v="JOINT"/>
    <x v="8"/>
    <x v="483"/>
    <x v="6"/>
    <s v="INSTALLUX"/>
    <x v="457"/>
    <s v="Non"/>
    <x v="42"/>
    <m/>
    <m/>
    <m/>
    <m/>
    <x v="1"/>
    <m/>
  </r>
  <r>
    <s v="9670ARCELOR (BERTON SICARD)"/>
    <x v="494"/>
    <s v="JOINT"/>
    <x v="8"/>
    <x v="486"/>
    <x v="6"/>
    <s v="INSTALLUX"/>
    <x v="458"/>
    <s v="Non"/>
    <x v="14"/>
    <m/>
    <m/>
    <m/>
    <m/>
    <x v="1"/>
    <m/>
  </r>
  <r>
    <s v="440016ARCELOR (BERTON SICARD)"/>
    <x v="495"/>
    <s v="JOINT"/>
    <x v="8"/>
    <x v="486"/>
    <x v="6"/>
    <s v="INSTALLUX"/>
    <x v="459"/>
    <s v="Non"/>
    <x v="14"/>
    <m/>
    <m/>
    <m/>
    <m/>
    <x v="1"/>
    <m/>
  </r>
  <r>
    <s v="463025ARCELOR (BERTON SICARD)"/>
    <x v="496"/>
    <s v="JOINT"/>
    <x v="8"/>
    <x v="487"/>
    <x v="6"/>
    <s v="INSTALLUX"/>
    <x v="460"/>
    <s v="Non"/>
    <x v="40"/>
    <m/>
    <m/>
    <m/>
    <m/>
    <x v="1"/>
    <m/>
  </r>
  <r>
    <s v="540009ARCELOR (BERTON SICARD)"/>
    <x v="497"/>
    <s v="JOINT"/>
    <x v="8"/>
    <x v="486"/>
    <x v="6"/>
    <s v="INSTALLUX"/>
    <x v="461"/>
    <s v="Non"/>
    <x v="14"/>
    <m/>
    <m/>
    <m/>
    <m/>
    <x v="1"/>
    <m/>
  </r>
  <r>
    <s v="576ARCELOR (BERTON SICARD)"/>
    <x v="490"/>
    <s v="JOINT"/>
    <x v="8"/>
    <x v="483"/>
    <x v="6"/>
    <s v="INSTALLUX"/>
    <x v="454"/>
    <s v="Non"/>
    <x v="9"/>
    <m/>
    <m/>
    <m/>
    <m/>
    <x v="1"/>
    <m/>
  </r>
  <r>
    <s v="576DTARCELOR (BERTON SICARD)"/>
    <x v="491"/>
    <s v="JOINT"/>
    <x v="8"/>
    <x v="484"/>
    <x v="6"/>
    <s v="INSTALLUX"/>
    <x v="455"/>
    <s v="Non"/>
    <x v="42"/>
    <m/>
    <m/>
    <m/>
    <m/>
    <x v="1"/>
    <m/>
  </r>
  <r>
    <s v="591ARCELOR (BERTON SICARD)"/>
    <x v="492"/>
    <s v="JOINT"/>
    <x v="8"/>
    <x v="485"/>
    <x v="6"/>
    <s v="INSTALLUX"/>
    <x v="456"/>
    <s v="Non"/>
    <x v="9"/>
    <m/>
    <m/>
    <m/>
    <m/>
    <x v="1"/>
    <m/>
  </r>
  <r>
    <s v="591DTARCELOR (BERTON SICARD)"/>
    <x v="493"/>
    <s v="JOINT"/>
    <x v="8"/>
    <x v="483"/>
    <x v="6"/>
    <s v="INSTALLUX"/>
    <x v="457"/>
    <s v="Non"/>
    <x v="42"/>
    <m/>
    <m/>
    <m/>
    <m/>
    <x v="1"/>
    <m/>
  </r>
  <r>
    <s v="8629ARCELOR (BERTON SICARD)"/>
    <x v="498"/>
    <s v="JOINT"/>
    <x v="8"/>
    <x v="488"/>
    <x v="6"/>
    <s v="INSTALLUX"/>
    <x v="462"/>
    <s v="Non"/>
    <x v="33"/>
    <m/>
    <m/>
    <m/>
    <m/>
    <x v="1"/>
    <m/>
  </r>
  <r>
    <s v="9670ARCELOR (BERTON SICARD)"/>
    <x v="494"/>
    <s v="JOINT"/>
    <x v="8"/>
    <x v="486"/>
    <x v="6"/>
    <s v="INSTALLUX"/>
    <x v="458"/>
    <s v="Non"/>
    <x v="14"/>
    <m/>
    <m/>
    <m/>
    <m/>
    <x v="1"/>
    <m/>
  </r>
  <r>
    <s v="440001ARCELOR (BERTON SICARD)"/>
    <x v="499"/>
    <s v="JOINT"/>
    <x v="8"/>
    <x v="489"/>
    <x v="6"/>
    <s v="INSTALLUX"/>
    <x v="463"/>
    <s v="Non"/>
    <x v="33"/>
    <m/>
    <m/>
    <m/>
    <m/>
    <x v="1"/>
    <m/>
  </r>
  <r>
    <s v="440010ARCELOR (BERTON SICARD)"/>
    <x v="500"/>
    <s v="JOINT"/>
    <x v="8"/>
    <x v="490"/>
    <x v="6"/>
    <s v="INSTALLUX"/>
    <x v="464"/>
    <s v="Non"/>
    <x v="33"/>
    <m/>
    <m/>
    <m/>
    <m/>
    <x v="1"/>
    <m/>
  </r>
  <r>
    <s v="440012ARCELOR (BERTON SICARD)"/>
    <x v="501"/>
    <s v="JOINT"/>
    <x v="8"/>
    <x v="491"/>
    <x v="6"/>
    <s v="INSTALLUX"/>
    <x v="465"/>
    <s v="Non"/>
    <x v="33"/>
    <m/>
    <m/>
    <m/>
    <m/>
    <x v="1"/>
    <m/>
  </r>
  <r>
    <s v="440013ARCELOR (BERTON SICARD)"/>
    <x v="502"/>
    <s v="JOINT"/>
    <x v="8"/>
    <x v="492"/>
    <x v="6"/>
    <s v="INSTALLUX"/>
    <x v="466"/>
    <s v="Non"/>
    <x v="33"/>
    <m/>
    <m/>
    <m/>
    <m/>
    <x v="1"/>
    <m/>
  </r>
  <r>
    <s v="440016ARCELOR (BERTON SICARD)"/>
    <x v="495"/>
    <s v="JOINT"/>
    <x v="8"/>
    <x v="486"/>
    <x v="6"/>
    <s v="INSTALLUX"/>
    <x v="459"/>
    <s v="Non"/>
    <x v="14"/>
    <m/>
    <m/>
    <m/>
    <m/>
    <x v="1"/>
    <m/>
  </r>
  <r>
    <s v="463025ARCELOR (BERTON SICARD)"/>
    <x v="496"/>
    <s v="JOINT"/>
    <x v="8"/>
    <x v="487"/>
    <x v="6"/>
    <s v="INSTALLUX"/>
    <x v="460"/>
    <s v="Non"/>
    <x v="40"/>
    <m/>
    <m/>
    <m/>
    <m/>
    <x v="1"/>
    <m/>
  </r>
  <r>
    <s v="540009ARCELOR (BERTON SICARD)"/>
    <x v="497"/>
    <s v="JOINT"/>
    <x v="8"/>
    <x v="486"/>
    <x v="6"/>
    <s v="INSTALLUX"/>
    <x v="461"/>
    <s v="Non"/>
    <x v="14"/>
    <m/>
    <m/>
    <m/>
    <m/>
    <x v="1"/>
    <m/>
  </r>
  <r>
    <s v="940024NARCELOR (BERTON SICARD)"/>
    <x v="503"/>
    <s v="JOINT"/>
    <x v="8"/>
    <x v="493"/>
    <x v="6"/>
    <s v="INSTALLUX"/>
    <x v="467"/>
    <s v="Non"/>
    <x v="14"/>
    <m/>
    <m/>
    <m/>
    <m/>
    <x v="1"/>
    <m/>
  </r>
  <r>
    <s v="940028ARCELOR (BERTON SICARD)"/>
    <x v="504"/>
    <s v="JOINT"/>
    <x v="8"/>
    <x v="494"/>
    <x v="6"/>
    <s v="INSTALLUX"/>
    <x v="468"/>
    <s v="Non"/>
    <x v="14"/>
    <m/>
    <m/>
    <m/>
    <m/>
    <x v="1"/>
    <m/>
  </r>
  <r>
    <s v="940029ARCELOR (BERTON SICARD)"/>
    <x v="505"/>
    <s v="JOINT"/>
    <x v="8"/>
    <x v="495"/>
    <x v="6"/>
    <s v="INSTALLUX"/>
    <x v="469"/>
    <s v="Non"/>
    <x v="14"/>
    <m/>
    <m/>
    <m/>
    <m/>
    <x v="1"/>
    <m/>
  </r>
  <r>
    <s v="940031ARCELOR (BERTON SICARD)"/>
    <x v="506"/>
    <s v="JOINT"/>
    <x v="8"/>
    <x v="496"/>
    <x v="6"/>
    <s v="INSTALLUX"/>
    <x v="470"/>
    <s v="Non"/>
    <x v="14"/>
    <m/>
    <m/>
    <m/>
    <m/>
    <x v="1"/>
    <m/>
  </r>
  <r>
    <s v="576ARCELOR (BERTON SICARD)"/>
    <x v="490"/>
    <s v="JOINT"/>
    <x v="8"/>
    <x v="483"/>
    <x v="6"/>
    <s v="INSTALLUX"/>
    <x v="454"/>
    <s v="Non"/>
    <x v="9"/>
    <m/>
    <m/>
    <m/>
    <m/>
    <x v="1"/>
    <m/>
  </r>
  <r>
    <s v="576DTARCELOR (BERTON SICARD)"/>
    <x v="491"/>
    <s v="JOINT"/>
    <x v="8"/>
    <x v="484"/>
    <x v="6"/>
    <s v="INSTALLUX"/>
    <x v="455"/>
    <s v="Non"/>
    <x v="42"/>
    <m/>
    <m/>
    <m/>
    <m/>
    <x v="1"/>
    <m/>
  </r>
  <r>
    <s v="591ARCELOR (BERTON SICARD)"/>
    <x v="492"/>
    <s v="JOINT"/>
    <x v="8"/>
    <x v="485"/>
    <x v="6"/>
    <s v="INSTALLUX"/>
    <x v="456"/>
    <s v="Non"/>
    <x v="9"/>
    <m/>
    <m/>
    <m/>
    <m/>
    <x v="1"/>
    <m/>
  </r>
  <r>
    <s v="591DTARCELOR (BERTON SICARD)"/>
    <x v="493"/>
    <s v="JOINT"/>
    <x v="8"/>
    <x v="483"/>
    <x v="6"/>
    <s v="INSTALLUX"/>
    <x v="457"/>
    <s v="Non"/>
    <x v="42"/>
    <m/>
    <m/>
    <m/>
    <m/>
    <x v="1"/>
    <m/>
  </r>
  <r>
    <s v="8629ARCELOR (BERTON SICARD)"/>
    <x v="498"/>
    <s v="JOINT"/>
    <x v="8"/>
    <x v="488"/>
    <x v="6"/>
    <s v="INSTALLUX"/>
    <x v="462"/>
    <s v="Non"/>
    <x v="33"/>
    <m/>
    <m/>
    <m/>
    <m/>
    <x v="1"/>
    <m/>
  </r>
  <r>
    <s v="440001ARCELOR (BERTON SICARD)"/>
    <x v="499"/>
    <s v="JOINT"/>
    <x v="8"/>
    <x v="489"/>
    <x v="6"/>
    <s v="INSTALLUX"/>
    <x v="463"/>
    <s v="Non"/>
    <x v="33"/>
    <m/>
    <m/>
    <m/>
    <m/>
    <x v="1"/>
    <m/>
  </r>
  <r>
    <s v="440010ARCELOR (BERTON SICARD)"/>
    <x v="500"/>
    <s v="JOINT"/>
    <x v="8"/>
    <x v="490"/>
    <x v="6"/>
    <s v="INSTALLUX"/>
    <x v="464"/>
    <s v="Non"/>
    <x v="33"/>
    <m/>
    <m/>
    <m/>
    <m/>
    <x v="1"/>
    <m/>
  </r>
  <r>
    <s v="440012ARCELOR (BERTON SICARD)"/>
    <x v="501"/>
    <s v="JOINT"/>
    <x v="8"/>
    <x v="491"/>
    <x v="6"/>
    <s v="INSTALLUX"/>
    <x v="465"/>
    <s v="Non"/>
    <x v="33"/>
    <m/>
    <m/>
    <m/>
    <m/>
    <x v="1"/>
    <m/>
  </r>
  <r>
    <s v="440013ARCELOR (BERTON SICARD)"/>
    <x v="502"/>
    <s v="JOINT"/>
    <x v="8"/>
    <x v="492"/>
    <x v="6"/>
    <s v="INSTALLUX"/>
    <x v="466"/>
    <s v="Non"/>
    <x v="33"/>
    <m/>
    <m/>
    <m/>
    <m/>
    <x v="1"/>
    <m/>
  </r>
  <r>
    <s v="440016ARCELOR (BERTON SICARD)"/>
    <x v="495"/>
    <s v="JOINT"/>
    <x v="8"/>
    <x v="486"/>
    <x v="6"/>
    <s v="INSTALLUX"/>
    <x v="459"/>
    <s v="Non"/>
    <x v="14"/>
    <m/>
    <m/>
    <m/>
    <m/>
    <x v="1"/>
    <m/>
  </r>
  <r>
    <s v="540009ARCELOR (BERTON SICARD)"/>
    <x v="497"/>
    <s v="JOINT"/>
    <x v="8"/>
    <x v="486"/>
    <x v="6"/>
    <s v="INSTALLUX"/>
    <x v="461"/>
    <s v="Non"/>
    <x v="14"/>
    <m/>
    <m/>
    <m/>
    <m/>
    <x v="1"/>
    <m/>
  </r>
  <r>
    <s v="940024NARCELOR (BERTON SICARD)"/>
    <x v="503"/>
    <s v="JOINT"/>
    <x v="8"/>
    <x v="493"/>
    <x v="6"/>
    <s v="INSTALLUX"/>
    <x v="467"/>
    <s v="Non"/>
    <x v="14"/>
    <m/>
    <m/>
    <m/>
    <m/>
    <x v="1"/>
    <m/>
  </r>
  <r>
    <s v="940028ARCELOR (BERTON SICARD)"/>
    <x v="504"/>
    <s v="JOINT"/>
    <x v="8"/>
    <x v="494"/>
    <x v="6"/>
    <s v="INSTALLUX"/>
    <x v="468"/>
    <s v="Non"/>
    <x v="14"/>
    <m/>
    <m/>
    <m/>
    <m/>
    <x v="1"/>
    <m/>
  </r>
  <r>
    <s v="940029ARCELOR (BERTON SICARD)"/>
    <x v="505"/>
    <s v="JOINT"/>
    <x v="8"/>
    <x v="495"/>
    <x v="6"/>
    <s v="INSTALLUX"/>
    <x v="469"/>
    <s v="Non"/>
    <x v="14"/>
    <m/>
    <m/>
    <m/>
    <m/>
    <x v="1"/>
    <m/>
  </r>
  <r>
    <s v="940031ARCELOR (BERTON SICARD)"/>
    <x v="506"/>
    <s v="JOINT"/>
    <x v="8"/>
    <x v="496"/>
    <x v="6"/>
    <s v="INSTALLUX"/>
    <x v="470"/>
    <s v="Non"/>
    <x v="14"/>
    <m/>
    <m/>
    <m/>
    <m/>
    <x v="1"/>
    <m/>
  </r>
  <r>
    <s v="A6046ARCELOR (BERTON SICARD)"/>
    <x v="507"/>
    <s v="JOINT"/>
    <x v="8"/>
    <x v="497"/>
    <x v="6"/>
    <s v="INSTALLUX"/>
    <x v="471"/>
    <s v="Non"/>
    <x v="48"/>
    <m/>
    <m/>
    <m/>
    <m/>
    <x v="1"/>
    <m/>
  </r>
  <r>
    <s v="A6059ARCELOR (BERTON SICARD)"/>
    <x v="508"/>
    <s v="JOINT"/>
    <x v="8"/>
    <x v="498"/>
    <x v="6"/>
    <s v="INSTALLUX"/>
    <x v="472"/>
    <s v="Non"/>
    <x v="14"/>
    <m/>
    <m/>
    <m/>
    <m/>
    <x v="1"/>
    <m/>
  </r>
  <r>
    <s v="J/124ARCELOR (BERTON SICARD)"/>
    <x v="509"/>
    <s v="JOINT"/>
    <x v="8"/>
    <x v="499"/>
    <x v="6"/>
    <s v="INSTALLUX"/>
    <x v="473"/>
    <s v="Non"/>
    <x v="49"/>
    <m/>
    <m/>
    <m/>
    <m/>
    <x v="1"/>
    <m/>
  </r>
  <r>
    <s v="JB/121ARCELOR (BERTON SICARD)"/>
    <x v="510"/>
    <s v="JOINT"/>
    <x v="8"/>
    <x v="500"/>
    <x v="6"/>
    <s v="INSTALLUX"/>
    <x v="474"/>
    <s v="Non"/>
    <x v="9"/>
    <m/>
    <m/>
    <m/>
    <m/>
    <x v="1"/>
    <m/>
  </r>
  <r>
    <s v="JG/122ARCELOR (BERTON SICARD)"/>
    <x v="511"/>
    <s v="JOINT"/>
    <x v="8"/>
    <x v="501"/>
    <x v="6"/>
    <s v="INSTALLUX"/>
    <x v="475"/>
    <s v="Non"/>
    <x v="9"/>
    <m/>
    <m/>
    <m/>
    <m/>
    <x v="1"/>
    <m/>
  </r>
  <r>
    <s v="J25/806ARCELOR (BERTON SICARD)"/>
    <x v="512"/>
    <s v="JOINT"/>
    <x v="8"/>
    <x v="502"/>
    <x v="6"/>
    <s v="INSTALLUX"/>
    <x v="476"/>
    <s v="Non"/>
    <x v="14"/>
    <m/>
    <m/>
    <m/>
    <m/>
    <x v="1"/>
    <m/>
  </r>
  <r>
    <s v="J25/810ARCELOR (BERTON SICARD)"/>
    <x v="513"/>
    <s v="JOINT"/>
    <x v="8"/>
    <x v="502"/>
    <x v="6"/>
    <s v="INSTALLUX"/>
    <x v="477"/>
    <s v="Non"/>
    <x v="14"/>
    <m/>
    <m/>
    <m/>
    <m/>
    <x v="1"/>
    <m/>
  </r>
  <r>
    <s v="J5004ARCELOR (BERTON SICARD)"/>
    <x v="514"/>
    <s v="JOINT"/>
    <x v="8"/>
    <x v="503"/>
    <x v="6"/>
    <s v="INSTALLUX"/>
    <x v="478"/>
    <s v="Non"/>
    <x v="14"/>
    <m/>
    <m/>
    <m/>
    <m/>
    <x v="1"/>
    <m/>
  </r>
  <r>
    <s v="J6007ARCELOR (BERTON SICARD)"/>
    <x v="515"/>
    <s v="JOINT"/>
    <x v="8"/>
    <x v="504"/>
    <x v="6"/>
    <s v="INSTALLUX"/>
    <x v="479"/>
    <s v="Non"/>
    <x v="14"/>
    <m/>
    <m/>
    <m/>
    <m/>
    <x v="1"/>
    <m/>
  </r>
  <r>
    <s v="J6008ARCELOR (BERTON SICARD)"/>
    <x v="516"/>
    <s v="JOINT"/>
    <x v="8"/>
    <x v="505"/>
    <x v="6"/>
    <s v="INSTALLUX"/>
    <x v="480"/>
    <s v="Non"/>
    <x v="14"/>
    <m/>
    <m/>
    <m/>
    <m/>
    <x v="1"/>
    <m/>
  </r>
  <r>
    <s v="378ARCELOR (BERTON SICARD)"/>
    <x v="517"/>
    <s v="JOINT"/>
    <x v="8"/>
    <x v="506"/>
    <x v="6"/>
    <s v="INSTALLUX"/>
    <x v="481"/>
    <s v="Non"/>
    <x v="9"/>
    <m/>
    <m/>
    <m/>
    <m/>
    <x v="1"/>
    <m/>
  </r>
  <r>
    <s v="382ARCELOR (BERTON SICARD)"/>
    <x v="518"/>
    <s v="JOINT"/>
    <x v="8"/>
    <x v="507"/>
    <x v="6"/>
    <s v="INSTALLUX"/>
    <x v="482"/>
    <s v="Non"/>
    <x v="14"/>
    <m/>
    <m/>
    <m/>
    <m/>
    <x v="1"/>
    <m/>
  </r>
  <r>
    <s v="676ARCELOR (BERTON SICARD)"/>
    <x v="519"/>
    <s v="JOINT"/>
    <x v="8"/>
    <x v="508"/>
    <x v="6"/>
    <s v="INSTALLUX"/>
    <x v="483"/>
    <s v="Non"/>
    <x v="14"/>
    <m/>
    <m/>
    <m/>
    <m/>
    <x v="1"/>
    <m/>
  </r>
  <r>
    <s v="909ARCELOR (BERTON SICARD)"/>
    <x v="520"/>
    <s v="JOINT"/>
    <x v="8"/>
    <x v="509"/>
    <x v="6"/>
    <s v="INSTALLUX"/>
    <x v="484"/>
    <s v="Non"/>
    <x v="14"/>
    <m/>
    <m/>
    <m/>
    <m/>
    <x v="1"/>
    <m/>
  </r>
  <r>
    <s v="5544ARCELOR (BERTON SICARD)"/>
    <x v="521"/>
    <s v="JOINT"/>
    <x v="8"/>
    <x v="510"/>
    <x v="6"/>
    <s v="INSTALLUX"/>
    <x v="485"/>
    <s v="Non"/>
    <x v="14"/>
    <m/>
    <m/>
    <m/>
    <m/>
    <x v="1"/>
    <m/>
  </r>
  <r>
    <s v="5545ARCELOR (BERTON SICARD)"/>
    <x v="522"/>
    <s v="JOINT"/>
    <x v="8"/>
    <x v="511"/>
    <x v="6"/>
    <s v="INSTALLUX"/>
    <x v="486"/>
    <s v="Non"/>
    <x v="14"/>
    <m/>
    <m/>
    <m/>
    <m/>
    <x v="1"/>
    <m/>
  </r>
  <r>
    <s v="5566ARCELOR (BERTON SICARD)"/>
    <x v="523"/>
    <s v="JOINT"/>
    <x v="8"/>
    <x v="512"/>
    <x v="6"/>
    <s v="INSTALLUX"/>
    <x v="487"/>
    <s v="Non"/>
    <x v="14"/>
    <m/>
    <m/>
    <m/>
    <m/>
    <x v="1"/>
    <m/>
  </r>
  <r>
    <s v="5571ARCELOR (BERTON SICARD)"/>
    <x v="524"/>
    <s v="JOINT"/>
    <x v="8"/>
    <x v="513"/>
    <x v="6"/>
    <s v="INSTALLUX"/>
    <x v="488"/>
    <s v="Non"/>
    <x v="9"/>
    <m/>
    <m/>
    <m/>
    <m/>
    <x v="1"/>
    <m/>
  </r>
  <r>
    <s v="5573ARCELOR (BERTON SICARD)"/>
    <x v="525"/>
    <s v="JOINT"/>
    <x v="8"/>
    <x v="512"/>
    <x v="6"/>
    <s v="INSTALLUX"/>
    <x v="489"/>
    <s v="Non"/>
    <x v="14"/>
    <m/>
    <m/>
    <m/>
    <m/>
    <x v="1"/>
    <m/>
  </r>
  <r>
    <s v="5580ARCELOR (BERTON SICARD)"/>
    <x v="526"/>
    <s v="JOINT"/>
    <x v="8"/>
    <x v="514"/>
    <x v="6"/>
    <s v="INSTALLUX"/>
    <x v="490"/>
    <s v="Non"/>
    <x v="9"/>
    <m/>
    <m/>
    <m/>
    <m/>
    <x v="1"/>
    <m/>
  </r>
  <r>
    <s v="7064VARCELOR (BERTON SICARD)"/>
    <x v="527"/>
    <s v="JOINT"/>
    <x v="8"/>
    <x v="515"/>
    <x v="6"/>
    <s v="INSTALLUX"/>
    <x v="491"/>
    <s v="Non"/>
    <x v="14"/>
    <m/>
    <m/>
    <m/>
    <m/>
    <x v="1"/>
    <m/>
  </r>
  <r>
    <s v="7065ARCELOR (BERTON SICARD)"/>
    <x v="528"/>
    <s v="JOINT"/>
    <x v="8"/>
    <x v="516"/>
    <x v="6"/>
    <s v="INSTALLUX"/>
    <x v="492"/>
    <s v="Non"/>
    <x v="9"/>
    <m/>
    <m/>
    <m/>
    <m/>
    <x v="1"/>
    <m/>
  </r>
  <r>
    <s v="7069ARCELOR (BERTON SICARD)"/>
    <x v="529"/>
    <s v="JOINT"/>
    <x v="8"/>
    <x v="517"/>
    <x v="6"/>
    <s v="INSTALLUX"/>
    <x v="493"/>
    <s v="Non"/>
    <x v="9"/>
    <m/>
    <m/>
    <m/>
    <m/>
    <x v="1"/>
    <m/>
  </r>
  <r>
    <s v="7070ARCELOR (BERTON SICARD)"/>
    <x v="530"/>
    <s v="JOINT"/>
    <x v="8"/>
    <x v="518"/>
    <x v="6"/>
    <s v="INSTALLUX"/>
    <x v="494"/>
    <s v="Non"/>
    <x v="9"/>
    <m/>
    <m/>
    <m/>
    <m/>
    <x v="1"/>
    <m/>
  </r>
  <r>
    <s v="7072ARCELOR (BERTON SICARD)"/>
    <x v="531"/>
    <s v="JOINT"/>
    <x v="8"/>
    <x v="519"/>
    <x v="6"/>
    <s v="INSTALLUX"/>
    <x v="495"/>
    <s v="Non"/>
    <x v="14"/>
    <m/>
    <m/>
    <m/>
    <m/>
    <x v="1"/>
    <m/>
  </r>
  <r>
    <s v="7095ARCELOR (BERTON SICARD)"/>
    <x v="532"/>
    <s v="JOINT"/>
    <x v="8"/>
    <x v="520"/>
    <x v="6"/>
    <s v="INSTALLUX"/>
    <x v="496"/>
    <s v="Non"/>
    <x v="9"/>
    <m/>
    <m/>
    <m/>
    <m/>
    <x v="1"/>
    <m/>
  </r>
  <r>
    <s v="7149ARCELOR (BERTON SICARD)"/>
    <x v="533"/>
    <s v="JOINT"/>
    <x v="8"/>
    <x v="521"/>
    <x v="6"/>
    <s v="INSTALLUX"/>
    <x v="497"/>
    <s v="Non"/>
    <x v="33"/>
    <m/>
    <m/>
    <m/>
    <m/>
    <x v="1"/>
    <m/>
  </r>
  <r>
    <s v="7154ARCELOR (BERTON SICARD)"/>
    <x v="534"/>
    <s v="JOINT"/>
    <x v="8"/>
    <x v="522"/>
    <x v="6"/>
    <s v="INSTALLUX"/>
    <x v="498"/>
    <s v="Non"/>
    <x v="9"/>
    <m/>
    <m/>
    <m/>
    <m/>
    <x v="1"/>
    <m/>
  </r>
  <r>
    <s v="7237ARCELOR (BERTON SICARD)"/>
    <x v="395"/>
    <s v="JOINT"/>
    <x v="8"/>
    <x v="523"/>
    <x v="6"/>
    <s v="INSTALLUX"/>
    <x v="356"/>
    <s v="Non"/>
    <x v="9"/>
    <m/>
    <m/>
    <m/>
    <m/>
    <x v="1"/>
    <m/>
  </r>
  <r>
    <s v="7810ARCELOR (BERTON SICARD)"/>
    <x v="535"/>
    <s v="JOINT"/>
    <x v="8"/>
    <x v="524"/>
    <x v="6"/>
    <s v="INSTALLUX"/>
    <x v="499"/>
    <s v="Non"/>
    <x v="14"/>
    <m/>
    <m/>
    <m/>
    <m/>
    <x v="1"/>
    <m/>
  </r>
  <r>
    <s v="7811ARCELOR (BERTON SICARD)"/>
    <x v="536"/>
    <s v="JOINT"/>
    <x v="8"/>
    <x v="525"/>
    <x v="6"/>
    <s v="INSTALLUX"/>
    <x v="500"/>
    <s v="Non"/>
    <x v="14"/>
    <m/>
    <m/>
    <m/>
    <m/>
    <x v="1"/>
    <m/>
  </r>
  <r>
    <s v="7812ARCELOR (BERTON SICARD)"/>
    <x v="537"/>
    <s v="JOINT"/>
    <x v="8"/>
    <x v="526"/>
    <x v="6"/>
    <s v="INSTALLUX"/>
    <x v="501"/>
    <s v="Non"/>
    <x v="14"/>
    <m/>
    <m/>
    <m/>
    <m/>
    <x v="1"/>
    <m/>
  </r>
  <r>
    <s v="7813ARCELOR (BERTON SICARD)"/>
    <x v="538"/>
    <s v="JOINT"/>
    <x v="8"/>
    <x v="527"/>
    <x v="6"/>
    <s v="INSTALLUX"/>
    <x v="502"/>
    <s v="Non"/>
    <x v="32"/>
    <m/>
    <m/>
    <m/>
    <m/>
    <x v="1"/>
    <m/>
  </r>
  <r>
    <s v="7814ARCELOR (BERTON SICARD)"/>
    <x v="539"/>
    <s v="JOINT"/>
    <x v="8"/>
    <x v="528"/>
    <x v="6"/>
    <s v="INSTALLUX"/>
    <x v="503"/>
    <s v="Non"/>
    <x v="9"/>
    <m/>
    <m/>
    <m/>
    <m/>
    <x v="1"/>
    <m/>
  </r>
  <r>
    <s v="8301ARCELOR (BERTON SICARD)"/>
    <x v="540"/>
    <s v="JOINT"/>
    <x v="8"/>
    <x v="529"/>
    <x v="6"/>
    <s v="INSTALLUX"/>
    <x v="504"/>
    <s v="Non"/>
    <x v="14"/>
    <m/>
    <m/>
    <m/>
    <m/>
    <x v="1"/>
    <m/>
  </r>
  <r>
    <s v="8304ARCELOR (BERTON SICARD)"/>
    <x v="541"/>
    <s v="JOINT"/>
    <x v="8"/>
    <x v="530"/>
    <x v="6"/>
    <s v="INSTALLUX"/>
    <x v="505"/>
    <s v="Non"/>
    <x v="14"/>
    <m/>
    <m/>
    <m/>
    <m/>
    <x v="1"/>
    <m/>
  </r>
  <r>
    <s v="8306ARCELOR (BERTON SICARD)"/>
    <x v="542"/>
    <s v="JOINT"/>
    <x v="8"/>
    <x v="531"/>
    <x v="6"/>
    <s v="INSTALLUX"/>
    <x v="506"/>
    <s v="Non"/>
    <x v="14"/>
    <m/>
    <m/>
    <m/>
    <m/>
    <x v="1"/>
    <m/>
  </r>
  <r>
    <s v="8308ARCELOR (BERTON SICARD)"/>
    <x v="543"/>
    <s v="JOINT"/>
    <x v="8"/>
    <x v="532"/>
    <x v="6"/>
    <s v="INSTALLUX"/>
    <x v="507"/>
    <s v="Non"/>
    <x v="14"/>
    <m/>
    <m/>
    <m/>
    <m/>
    <x v="1"/>
    <m/>
  </r>
  <r>
    <s v="8309ARCELOR (BERTON SICARD)"/>
    <x v="544"/>
    <s v="JOINT"/>
    <x v="8"/>
    <x v="533"/>
    <x v="6"/>
    <s v="INSTALLUX"/>
    <x v="508"/>
    <s v="Non"/>
    <x v="14"/>
    <m/>
    <m/>
    <m/>
    <m/>
    <x v="1"/>
    <m/>
  </r>
  <r>
    <s v="8313ARCELOR (BERTON SICARD)"/>
    <x v="545"/>
    <s v="JOINT"/>
    <x v="8"/>
    <x v="534"/>
    <x v="6"/>
    <s v="INSTALLUX"/>
    <x v="509"/>
    <s v="Non"/>
    <x v="14"/>
    <m/>
    <m/>
    <m/>
    <m/>
    <x v="1"/>
    <m/>
  </r>
  <r>
    <s v="8314ARCELOR (BERTON SICARD)"/>
    <x v="546"/>
    <s v="JOINT"/>
    <x v="8"/>
    <x v="535"/>
    <x v="6"/>
    <s v="INSTALLUX"/>
    <x v="510"/>
    <s v="Non"/>
    <x v="14"/>
    <m/>
    <m/>
    <m/>
    <m/>
    <x v="1"/>
    <m/>
  </r>
  <r>
    <s v="8360ARCELOR (BERTON SICARD)"/>
    <x v="547"/>
    <s v="JOINT"/>
    <x v="8"/>
    <x v="536"/>
    <x v="6"/>
    <s v="INSTALLUX"/>
    <x v="511"/>
    <s v="Non"/>
    <x v="14"/>
    <m/>
    <m/>
    <m/>
    <m/>
    <x v="1"/>
    <m/>
  </r>
  <r>
    <s v="8361ARCELOR (BERTON SICARD)"/>
    <x v="548"/>
    <s v="JOINT"/>
    <x v="8"/>
    <x v="537"/>
    <x v="6"/>
    <s v="INSTALLUX"/>
    <x v="512"/>
    <s v="Non"/>
    <x v="14"/>
    <m/>
    <m/>
    <m/>
    <m/>
    <x v="1"/>
    <m/>
  </r>
  <r>
    <s v="8362ARCELOR (BERTON SICARD)"/>
    <x v="549"/>
    <s v="JOINT"/>
    <x v="8"/>
    <x v="278"/>
    <x v="6"/>
    <s v="INSTALLUX"/>
    <x v="513"/>
    <s v="Non"/>
    <x v="14"/>
    <m/>
    <m/>
    <m/>
    <m/>
    <x v="1"/>
    <m/>
  </r>
  <r>
    <s v="8363ARCELOR (BERTON SICARD)"/>
    <x v="550"/>
    <s v="JOINT"/>
    <x v="8"/>
    <x v="538"/>
    <x v="6"/>
    <s v="INSTALLUX"/>
    <x v="514"/>
    <s v="Non"/>
    <x v="14"/>
    <m/>
    <m/>
    <m/>
    <m/>
    <x v="1"/>
    <m/>
  </r>
  <r>
    <s v="8364ARCELOR (BERTON SICARD)"/>
    <x v="551"/>
    <s v="JOINT"/>
    <x v="8"/>
    <x v="193"/>
    <x v="6"/>
    <s v="INSTALLUX"/>
    <x v="515"/>
    <s v="Non"/>
    <x v="14"/>
    <m/>
    <m/>
    <m/>
    <m/>
    <x v="1"/>
    <m/>
  </r>
  <r>
    <s v="8369ARCELOR (BERTON SICARD)"/>
    <x v="552"/>
    <s v="JOINT"/>
    <x v="8"/>
    <x v="539"/>
    <x v="6"/>
    <s v="INSTALLUX"/>
    <x v="516"/>
    <s v="Non"/>
    <x v="14"/>
    <m/>
    <m/>
    <m/>
    <m/>
    <x v="1"/>
    <m/>
  </r>
  <r>
    <s v="8370ARCELOR (BERTON SICARD)"/>
    <x v="553"/>
    <s v="JOINT"/>
    <x v="8"/>
    <x v="540"/>
    <x v="6"/>
    <s v="INSTALLUX"/>
    <x v="517"/>
    <s v="Non"/>
    <x v="14"/>
    <m/>
    <m/>
    <m/>
    <m/>
    <x v="1"/>
    <m/>
  </r>
  <r>
    <s v="8600ARCELOR (BERTON SICARD)"/>
    <x v="554"/>
    <s v="JOINT"/>
    <x v="8"/>
    <x v="536"/>
    <x v="6"/>
    <s v="INSTALLUX"/>
    <x v="518"/>
    <s v="Non"/>
    <x v="14"/>
    <m/>
    <m/>
    <m/>
    <m/>
    <x v="1"/>
    <m/>
  </r>
  <r>
    <s v="8601ARCELOR (BERTON SICARD)"/>
    <x v="555"/>
    <s v="JOINT"/>
    <x v="8"/>
    <x v="537"/>
    <x v="6"/>
    <s v="INSTALLUX"/>
    <x v="519"/>
    <s v="Non"/>
    <x v="14"/>
    <m/>
    <m/>
    <m/>
    <m/>
    <x v="1"/>
    <m/>
  </r>
  <r>
    <s v="8603ARCELOR (BERTON SICARD)"/>
    <x v="556"/>
    <s v="JOINT"/>
    <x v="8"/>
    <x v="538"/>
    <x v="6"/>
    <s v="INSTALLUX"/>
    <x v="520"/>
    <s v="Non"/>
    <x v="14"/>
    <m/>
    <m/>
    <m/>
    <m/>
    <x v="1"/>
    <m/>
  </r>
  <r>
    <s v="8605ARCELOR (BERTON SICARD)"/>
    <x v="557"/>
    <s v="JOINT"/>
    <x v="8"/>
    <x v="541"/>
    <x v="6"/>
    <s v="INSTALLUX"/>
    <x v="521"/>
    <s v="Non"/>
    <x v="14"/>
    <m/>
    <m/>
    <m/>
    <m/>
    <x v="1"/>
    <m/>
  </r>
  <r>
    <s v="8606ARCELOR (BERTON SICARD)"/>
    <x v="558"/>
    <s v="JOINT"/>
    <x v="8"/>
    <x v="542"/>
    <x v="6"/>
    <s v="INSTALLUX"/>
    <x v="522"/>
    <s v="Non"/>
    <x v="14"/>
    <m/>
    <m/>
    <m/>
    <m/>
    <x v="1"/>
    <m/>
  </r>
  <r>
    <s v="8620ARCELOR (BERTON SICARD)"/>
    <x v="559"/>
    <s v="JOINT"/>
    <x v="8"/>
    <x v="543"/>
    <x v="6"/>
    <s v="INSTALLUX"/>
    <x v="523"/>
    <s v="Non"/>
    <x v="14"/>
    <m/>
    <m/>
    <m/>
    <m/>
    <x v="1"/>
    <m/>
  </r>
  <r>
    <s v="8623ARCELOR (BERTON SICARD)"/>
    <x v="560"/>
    <s v="JOINT"/>
    <x v="8"/>
    <x v="544"/>
    <x v="6"/>
    <s v="INSTALLUX"/>
    <x v="524"/>
    <s v="Non"/>
    <x v="14"/>
    <m/>
    <m/>
    <m/>
    <m/>
    <x v="1"/>
    <m/>
  </r>
  <r>
    <s v="8624ARCELOR (BERTON SICARD)"/>
    <x v="561"/>
    <s v="JOINT"/>
    <x v="8"/>
    <x v="545"/>
    <x v="6"/>
    <s v="INSTALLUX"/>
    <x v="525"/>
    <s v="Non"/>
    <x v="14"/>
    <m/>
    <m/>
    <m/>
    <m/>
    <x v="1"/>
    <m/>
  </r>
  <r>
    <s v="8627ARCELOR (BERTON SICARD)"/>
    <x v="562"/>
    <s v="JOINT"/>
    <x v="8"/>
    <x v="546"/>
    <x v="6"/>
    <s v="INSTALLUX"/>
    <x v="526"/>
    <s v="Non"/>
    <x v="14"/>
    <m/>
    <m/>
    <m/>
    <m/>
    <x v="1"/>
    <m/>
  </r>
  <r>
    <s v="8683ARCELOR (BERTON SICARD)"/>
    <x v="563"/>
    <s v="JOINT"/>
    <x v="8"/>
    <x v="547"/>
    <x v="6"/>
    <s v="INSTALLUX"/>
    <x v="527"/>
    <s v="Non"/>
    <x v="24"/>
    <m/>
    <m/>
    <m/>
    <m/>
    <x v="1"/>
    <m/>
  </r>
  <r>
    <s v="8848ARCELOR (BERTON SICARD)"/>
    <x v="564"/>
    <s v="JOINT"/>
    <x v="8"/>
    <x v="548"/>
    <x v="6"/>
    <s v="INSTALLUX"/>
    <x v="528"/>
    <s v="Non"/>
    <x v="5"/>
    <m/>
    <m/>
    <m/>
    <m/>
    <x v="1"/>
    <m/>
  </r>
  <r>
    <s v="8849ARCELOR (BERTON SICARD)"/>
    <x v="565"/>
    <s v="JOINT"/>
    <x v="8"/>
    <x v="549"/>
    <x v="6"/>
    <s v="INSTALLUX"/>
    <x v="529"/>
    <s v="Non"/>
    <x v="14"/>
    <m/>
    <m/>
    <m/>
    <m/>
    <x v="1"/>
    <m/>
  </r>
  <r>
    <s v="9499ARCELOR (BERTON SICARD)"/>
    <x v="566"/>
    <s v="JOINT"/>
    <x v="8"/>
    <x v="550"/>
    <x v="6"/>
    <s v="INSTALLUX"/>
    <x v="530"/>
    <s v="Non"/>
    <x v="9"/>
    <m/>
    <m/>
    <m/>
    <m/>
    <x v="1"/>
    <m/>
  </r>
  <r>
    <s v="9524ARCELOR (BERTON SICARD)"/>
    <x v="567"/>
    <s v="JOINT"/>
    <x v="8"/>
    <x v="551"/>
    <x v="6"/>
    <s v="INSTALLUX"/>
    <x v="531"/>
    <s v="Non"/>
    <x v="33"/>
    <m/>
    <m/>
    <m/>
    <m/>
    <x v="1"/>
    <m/>
  </r>
  <r>
    <s v="9525ARCELOR (BERTON SICARD)"/>
    <x v="568"/>
    <s v="JOINT"/>
    <x v="8"/>
    <x v="552"/>
    <x v="6"/>
    <s v="INSTALLUX"/>
    <x v="532"/>
    <s v="Non"/>
    <x v="33"/>
    <m/>
    <m/>
    <m/>
    <m/>
    <x v="1"/>
    <m/>
  </r>
  <r>
    <s v="9526ARCELOR (BERTON SICARD)"/>
    <x v="569"/>
    <s v="JOINT"/>
    <x v="8"/>
    <x v="553"/>
    <x v="6"/>
    <s v="INSTALLUX"/>
    <x v="533"/>
    <s v="Non"/>
    <x v="33"/>
    <m/>
    <m/>
    <m/>
    <m/>
    <x v="1"/>
    <m/>
  </r>
  <r>
    <s v="9573ARCELOR (BERTON SICARD)"/>
    <x v="570"/>
    <s v="JOINT"/>
    <x v="8"/>
    <x v="176"/>
    <x v="6"/>
    <s v="INSTALLUX"/>
    <x v="534"/>
    <s v="Non"/>
    <x v="14"/>
    <m/>
    <m/>
    <m/>
    <m/>
    <x v="1"/>
    <m/>
  </r>
  <r>
    <s v="9576ARCELOR (BERTON SICARD)"/>
    <x v="571"/>
    <s v="JOINT"/>
    <x v="8"/>
    <x v="176"/>
    <x v="6"/>
    <s v="INSTALLUX"/>
    <x v="535"/>
    <s v="Non"/>
    <x v="14"/>
    <m/>
    <m/>
    <m/>
    <m/>
    <x v="1"/>
    <m/>
  </r>
  <r>
    <s v="9634ARCELOR (BERTON SICARD)"/>
    <x v="572"/>
    <s v="JOINT"/>
    <x v="8"/>
    <x v="554"/>
    <x v="6"/>
    <s v="INSTALLUX"/>
    <x v="536"/>
    <s v="Non"/>
    <x v="33"/>
    <m/>
    <m/>
    <m/>
    <m/>
    <x v="1"/>
    <m/>
  </r>
  <r>
    <s v="9635ARCELOR (BERTON SICARD)"/>
    <x v="573"/>
    <s v="JOINT"/>
    <x v="8"/>
    <x v="555"/>
    <x v="6"/>
    <s v="INSTALLUX"/>
    <x v="537"/>
    <s v="Non"/>
    <x v="33"/>
    <m/>
    <m/>
    <m/>
    <m/>
    <x v="1"/>
    <m/>
  </r>
  <r>
    <s v="9671ARCELOR (BERTON SICARD)"/>
    <x v="574"/>
    <s v="JOINT"/>
    <x v="8"/>
    <x v="556"/>
    <x v="6"/>
    <s v="INSTALLUX"/>
    <x v="538"/>
    <s v="Non"/>
    <x v="14"/>
    <m/>
    <m/>
    <m/>
    <m/>
    <x v="1"/>
    <m/>
  </r>
  <r>
    <s v="9672ARCELOR (BERTON SICARD)"/>
    <x v="575"/>
    <s v="JOINT"/>
    <x v="8"/>
    <x v="557"/>
    <x v="6"/>
    <s v="INSTALLUX"/>
    <x v="539"/>
    <s v="Non"/>
    <x v="14"/>
    <m/>
    <m/>
    <m/>
    <m/>
    <x v="1"/>
    <m/>
  </r>
  <r>
    <s v="9673ARCELOR (BERTON SICARD)"/>
    <x v="576"/>
    <s v="JOINT"/>
    <x v="8"/>
    <x v="558"/>
    <x v="6"/>
    <s v="INSTALLUX"/>
    <x v="540"/>
    <s v="Non"/>
    <x v="14"/>
    <m/>
    <m/>
    <m/>
    <m/>
    <x v="1"/>
    <m/>
  </r>
  <r>
    <s v="9676ARCELOR (BERTON SICARD)"/>
    <x v="577"/>
    <s v="JOINT"/>
    <x v="8"/>
    <x v="559"/>
    <x v="6"/>
    <s v="INSTALLUX"/>
    <x v="541"/>
    <s v="Non"/>
    <x v="14"/>
    <m/>
    <m/>
    <m/>
    <m/>
    <x v="1"/>
    <m/>
  </r>
  <r>
    <s v="9677ARCELOR (BERTON SICARD)"/>
    <x v="578"/>
    <s v="JOINT"/>
    <x v="8"/>
    <x v="560"/>
    <x v="6"/>
    <s v="INSTALLUX"/>
    <x v="542"/>
    <s v="Non"/>
    <x v="14"/>
    <m/>
    <m/>
    <m/>
    <m/>
    <x v="1"/>
    <m/>
  </r>
  <r>
    <s v="9678NARCELOR (BERTON SICARD)"/>
    <x v="579"/>
    <s v="JOINT"/>
    <x v="8"/>
    <x v="561"/>
    <x v="6"/>
    <s v="INSTALLUX"/>
    <x v="543"/>
    <s v="Non"/>
    <x v="14"/>
    <m/>
    <m/>
    <m/>
    <m/>
    <x v="1"/>
    <m/>
  </r>
  <r>
    <s v="9679ARCELOR (BERTON SICARD)"/>
    <x v="580"/>
    <s v="JOINT"/>
    <x v="8"/>
    <x v="562"/>
    <x v="6"/>
    <s v="INSTALLUX"/>
    <x v="544"/>
    <s v="Non"/>
    <x v="14"/>
    <m/>
    <m/>
    <m/>
    <m/>
    <x v="1"/>
    <m/>
  </r>
  <r>
    <s v="9684ARCELOR (BERTON SICARD)"/>
    <x v="581"/>
    <s v="JOINT"/>
    <x v="8"/>
    <x v="563"/>
    <x v="6"/>
    <s v="INSTALLUX"/>
    <x v="545"/>
    <s v="Non"/>
    <x v="14"/>
    <m/>
    <m/>
    <m/>
    <m/>
    <x v="1"/>
    <m/>
  </r>
  <r>
    <s v="9685ARCELOR (BERTON SICARD)"/>
    <x v="582"/>
    <s v="JOINT"/>
    <x v="8"/>
    <x v="564"/>
    <x v="6"/>
    <s v="INSTALLUX"/>
    <x v="546"/>
    <s v="Non"/>
    <x v="14"/>
    <m/>
    <m/>
    <m/>
    <m/>
    <x v="1"/>
    <m/>
  </r>
  <r>
    <s v="40080ARCELOR (BERTON SICARD)"/>
    <x v="583"/>
    <s v="JOINT"/>
    <x v="8"/>
    <x v="565"/>
    <x v="6"/>
    <s v="INSTALLUX"/>
    <x v="547"/>
    <s v="Non"/>
    <x v="5"/>
    <m/>
    <m/>
    <m/>
    <m/>
    <x v="1"/>
    <m/>
  </r>
  <r>
    <s v="440000ARCELOR (BERTON SICARD)"/>
    <x v="584"/>
    <s v="JOINT"/>
    <x v="8"/>
    <x v="511"/>
    <x v="6"/>
    <s v="INSTALLUX"/>
    <x v="548"/>
    <s v="Non"/>
    <x v="14"/>
    <m/>
    <m/>
    <m/>
    <m/>
    <x v="1"/>
    <m/>
  </r>
  <r>
    <s v="440003ARCELOR (BERTON SICARD)"/>
    <x v="585"/>
    <s v="JOINT"/>
    <x v="8"/>
    <x v="566"/>
    <x v="6"/>
    <s v="INSTALLUX"/>
    <x v="549"/>
    <s v="Non"/>
    <x v="33"/>
    <m/>
    <m/>
    <m/>
    <m/>
    <x v="1"/>
    <m/>
  </r>
  <r>
    <s v="440004ARCELOR (BERTON SICARD)"/>
    <x v="586"/>
    <s v="JOINT"/>
    <x v="8"/>
    <x v="567"/>
    <x v="6"/>
    <s v="INSTALLUX"/>
    <x v="550"/>
    <s v="Non"/>
    <x v="14"/>
    <m/>
    <m/>
    <m/>
    <m/>
    <x v="1"/>
    <m/>
  </r>
  <r>
    <s v="440005ARCELOR (BERTON SICARD)"/>
    <x v="587"/>
    <s v="JOINT"/>
    <x v="8"/>
    <x v="486"/>
    <x v="6"/>
    <s v="INSTALLUX"/>
    <x v="551"/>
    <s v="Non"/>
    <x v="33"/>
    <m/>
    <m/>
    <m/>
    <m/>
    <x v="1"/>
    <m/>
  </r>
  <r>
    <s v="440009ARCELOR (BERTON SICARD)"/>
    <x v="588"/>
    <s v="JOINT"/>
    <x v="8"/>
    <x v="568"/>
    <x v="6"/>
    <s v="INSTALLUX"/>
    <x v="552"/>
    <s v="Non"/>
    <x v="14"/>
    <m/>
    <m/>
    <m/>
    <m/>
    <x v="1"/>
    <m/>
  </r>
  <r>
    <s v="440017ARCELOR (BERTON SICARD)"/>
    <x v="589"/>
    <s v="JOINT"/>
    <x v="8"/>
    <x v="503"/>
    <x v="6"/>
    <s v="INSTALLUX"/>
    <x v="553"/>
    <s v="Non"/>
    <x v="50"/>
    <m/>
    <m/>
    <m/>
    <m/>
    <x v="1"/>
    <m/>
  </r>
  <r>
    <s v="440029ARCELOR (BERTON SICARD)"/>
    <x v="590"/>
    <s v="JOINT"/>
    <x v="8"/>
    <x v="569"/>
    <x v="6"/>
    <s v="INSTALLUX"/>
    <x v="554"/>
    <s v="Non"/>
    <x v="14"/>
    <m/>
    <m/>
    <m/>
    <m/>
    <x v="1"/>
    <m/>
  </r>
  <r>
    <s v="440033ARCELOR (BERTON SICARD)"/>
    <x v="591"/>
    <s v="JOINT"/>
    <x v="8"/>
    <x v="570"/>
    <x v="6"/>
    <s v="INSTALLUX"/>
    <x v="555"/>
    <s v="Non"/>
    <x v="9"/>
    <m/>
    <m/>
    <m/>
    <m/>
    <x v="1"/>
    <m/>
  </r>
  <r>
    <s v="441015ARCELOR (BERTON SICARD)"/>
    <x v="592"/>
    <s v="JOINT"/>
    <x v="8"/>
    <x v="503"/>
    <x v="6"/>
    <s v="INSTALLUX"/>
    <x v="556"/>
    <s v="Non"/>
    <x v="16"/>
    <m/>
    <m/>
    <m/>
    <m/>
    <x v="1"/>
    <m/>
  </r>
  <r>
    <s v="443001ARCELOR (BERTON SICARD)"/>
    <x v="593"/>
    <s v="JOINT"/>
    <x v="8"/>
    <x v="571"/>
    <x v="6"/>
    <s v="INSTALLUX"/>
    <x v="557"/>
    <s v="Non"/>
    <x v="50"/>
    <m/>
    <m/>
    <m/>
    <m/>
    <x v="1"/>
    <m/>
  </r>
  <r>
    <s v="470006ARCELOR (BERTON SICARD)"/>
    <x v="594"/>
    <s v="JOINT"/>
    <x v="8"/>
    <x v="572"/>
    <x v="6"/>
    <s v="INSTALLUX"/>
    <x v="558"/>
    <s v="Non"/>
    <x v="5"/>
    <m/>
    <m/>
    <m/>
    <m/>
    <x v="1"/>
    <m/>
  </r>
  <r>
    <s v="470007ARCELOR (BERTON SICARD)"/>
    <x v="595"/>
    <s v="JOINT"/>
    <x v="8"/>
    <x v="573"/>
    <x v="6"/>
    <s v="INSTALLUX"/>
    <x v="559"/>
    <s v="Non"/>
    <x v="5"/>
    <m/>
    <m/>
    <m/>
    <m/>
    <x v="1"/>
    <m/>
  </r>
  <r>
    <s v="540000ARCELOR (BERTON SICARD)"/>
    <x v="596"/>
    <s v="JOINT"/>
    <x v="8"/>
    <x v="574"/>
    <x v="6"/>
    <s v="INSTALLUX"/>
    <x v="560"/>
    <s v="Non"/>
    <x v="14"/>
    <m/>
    <m/>
    <m/>
    <m/>
    <x v="1"/>
    <m/>
  </r>
  <r>
    <s v="540005ARCELOR (BERTON SICARD)"/>
    <x v="597"/>
    <s v="JOINT"/>
    <x v="8"/>
    <x v="575"/>
    <x v="6"/>
    <s v="INSTALLUX"/>
    <x v="561"/>
    <s v="Non"/>
    <x v="20"/>
    <m/>
    <m/>
    <m/>
    <m/>
    <x v="1"/>
    <m/>
  </r>
  <r>
    <s v="540007ARCELOR (BERTON SICARD)"/>
    <x v="598"/>
    <s v="JOINT"/>
    <x v="8"/>
    <x v="576"/>
    <x v="6"/>
    <s v="INSTALLUX"/>
    <x v="562"/>
    <s v="Non"/>
    <x v="51"/>
    <m/>
    <m/>
    <m/>
    <m/>
    <x v="1"/>
    <m/>
  </r>
  <r>
    <s v="540010ARCELOR (BERTON SICARD)"/>
    <x v="599"/>
    <s v="JOINT"/>
    <x v="8"/>
    <x v="577"/>
    <x v="6"/>
    <s v="INSTALLUX"/>
    <x v="563"/>
    <s v="Non"/>
    <x v="12"/>
    <m/>
    <m/>
    <m/>
    <m/>
    <x v="1"/>
    <m/>
  </r>
  <r>
    <s v="740000ARCELOR (BERTON SICARD)"/>
    <x v="600"/>
    <s v="JOINT"/>
    <x v="8"/>
    <x v="578"/>
    <x v="6"/>
    <s v="INSTALLUX"/>
    <x v="564"/>
    <s v="Non"/>
    <x v="14"/>
    <m/>
    <m/>
    <m/>
    <m/>
    <x v="1"/>
    <m/>
  </r>
  <r>
    <s v="940020ARCELOR (BERTON SICARD)"/>
    <x v="601"/>
    <s v="JOINT"/>
    <x v="8"/>
    <x v="579"/>
    <x v="6"/>
    <s v="INSTALLUX"/>
    <x v="565"/>
    <s v="Non"/>
    <x v="33"/>
    <m/>
    <m/>
    <m/>
    <m/>
    <x v="1"/>
    <m/>
  </r>
  <r>
    <s v="940021ARCELOR (BERTON SICARD)"/>
    <x v="602"/>
    <s v="JOINT"/>
    <x v="8"/>
    <x v="580"/>
    <x v="6"/>
    <s v="INSTALLUX"/>
    <x v="566"/>
    <s v="Non"/>
    <x v="33"/>
    <m/>
    <m/>
    <m/>
    <m/>
    <x v="1"/>
    <m/>
  </r>
  <r>
    <s v="940025ARCELOR (BERTON SICARD)"/>
    <x v="603"/>
    <s v="JOINT"/>
    <x v="8"/>
    <x v="581"/>
    <x v="6"/>
    <s v="INSTALLUX"/>
    <x v="567"/>
    <s v="Non"/>
    <x v="33"/>
    <m/>
    <m/>
    <m/>
    <m/>
    <x v="1"/>
    <m/>
  </r>
  <r>
    <s v="940025/2ARCELOR (BERTON SICARD)"/>
    <x v="604"/>
    <s v="JOINT"/>
    <x v="8"/>
    <x v="581"/>
    <x v="6"/>
    <s v="INSTALLUX"/>
    <x v="568"/>
    <s v="Non"/>
    <x v="9"/>
    <m/>
    <m/>
    <m/>
    <m/>
    <x v="1"/>
    <m/>
  </r>
  <r>
    <s v="940026ARCELOR (BERTON SICARD)"/>
    <x v="605"/>
    <s v="JOINT"/>
    <x v="8"/>
    <x v="582"/>
    <x v="6"/>
    <s v="INSTALLUX"/>
    <x v="569"/>
    <s v="Non"/>
    <x v="9"/>
    <m/>
    <m/>
    <m/>
    <m/>
    <x v="1"/>
    <m/>
  </r>
  <r>
    <s v="940200ARCELOR (BERTON SICARD)"/>
    <x v="606"/>
    <s v="JOINT"/>
    <x v="8"/>
    <x v="583"/>
    <x v="6"/>
    <s v="INSTALLUX"/>
    <x v="570"/>
    <s v="Non"/>
    <x v="33"/>
    <m/>
    <m/>
    <m/>
    <m/>
    <x v="1"/>
    <m/>
  </r>
  <r>
    <s v="940201ARCELOR (BERTON SICARD)"/>
    <x v="607"/>
    <s v="JOINT"/>
    <x v="8"/>
    <x v="584"/>
    <x v="6"/>
    <s v="INSTALLUX"/>
    <x v="571"/>
    <s v="Non"/>
    <x v="14"/>
    <m/>
    <m/>
    <m/>
    <m/>
    <x v="1"/>
    <m/>
  </r>
  <r>
    <s v="940202ARCELOR (BERTON SICARD)"/>
    <x v="608"/>
    <s v="JOINT"/>
    <x v="8"/>
    <x v="585"/>
    <x v="6"/>
    <s v="INSTALLUX"/>
    <x v="572"/>
    <s v="Non"/>
    <x v="9"/>
    <m/>
    <m/>
    <m/>
    <m/>
    <x v="1"/>
    <m/>
  </r>
  <r>
    <s v="940203ARCELOR (BERTON SICARD)"/>
    <x v="609"/>
    <s v="JOINT"/>
    <x v="8"/>
    <x v="586"/>
    <x v="6"/>
    <s v="INSTALLUX"/>
    <x v="573"/>
    <s v="Non"/>
    <x v="14"/>
    <m/>
    <m/>
    <m/>
    <m/>
    <x v="1"/>
    <m/>
  </r>
  <r>
    <s v="940205ARCELOR (BERTON SICARD)"/>
    <x v="610"/>
    <s v="JOINT"/>
    <x v="8"/>
    <x v="587"/>
    <x v="6"/>
    <s v="INSTALLUX"/>
    <x v="574"/>
    <s v="Non"/>
    <x v="14"/>
    <m/>
    <m/>
    <m/>
    <m/>
    <x v="1"/>
    <m/>
  </r>
  <r>
    <s v="960203ARCELOR (BERTON SICARD)"/>
    <x v="611"/>
    <s v="JOINT"/>
    <x v="8"/>
    <x v="588"/>
    <x v="6"/>
    <s v="INSTALLUX"/>
    <x v="575"/>
    <s v="Non"/>
    <x v="20"/>
    <m/>
    <m/>
    <m/>
    <m/>
    <x v="1"/>
    <m/>
  </r>
  <r>
    <s v="J/124ARCELOR (BERTON SICARD)"/>
    <x v="509"/>
    <s v="JOINT"/>
    <x v="8"/>
    <x v="499"/>
    <x v="6"/>
    <s v="INSTALLUX"/>
    <x v="473"/>
    <s v="Non"/>
    <x v="49"/>
    <m/>
    <m/>
    <m/>
    <m/>
    <x v="1"/>
    <m/>
  </r>
  <r>
    <s v="JB/121ARCELOR (BERTON SICARD)"/>
    <x v="510"/>
    <s v="JOINT"/>
    <x v="8"/>
    <x v="500"/>
    <x v="6"/>
    <s v="INSTALLUX"/>
    <x v="474"/>
    <s v="Non"/>
    <x v="9"/>
    <m/>
    <m/>
    <m/>
    <m/>
    <x v="1"/>
    <m/>
  </r>
  <r>
    <s v="JG/122ARCELOR (BERTON SICARD)"/>
    <x v="511"/>
    <s v="JOINT"/>
    <x v="8"/>
    <x v="501"/>
    <x v="6"/>
    <s v="INSTALLUX"/>
    <x v="475"/>
    <s v="Non"/>
    <x v="9"/>
    <m/>
    <m/>
    <m/>
    <m/>
    <x v="1"/>
    <m/>
  </r>
  <r>
    <s v="J25/806ARCELOR (BERTON SICARD)"/>
    <x v="512"/>
    <s v="JOINT"/>
    <x v="8"/>
    <x v="502"/>
    <x v="6"/>
    <s v="INSTALLUX"/>
    <x v="476"/>
    <s v="Non"/>
    <x v="14"/>
    <m/>
    <m/>
    <m/>
    <m/>
    <x v="1"/>
    <m/>
  </r>
  <r>
    <s v="J25/810ARCELOR (BERTON SICARD)"/>
    <x v="513"/>
    <s v="JOINT"/>
    <x v="8"/>
    <x v="502"/>
    <x v="6"/>
    <s v="INSTALLUX"/>
    <x v="477"/>
    <s v="Non"/>
    <x v="14"/>
    <m/>
    <m/>
    <m/>
    <m/>
    <x v="1"/>
    <m/>
  </r>
  <r>
    <s v="J6007ARCELOR (BERTON SICARD)"/>
    <x v="515"/>
    <s v="JOINT"/>
    <x v="8"/>
    <x v="504"/>
    <x v="6"/>
    <s v="INSTALLUX"/>
    <x v="479"/>
    <s v="Non"/>
    <x v="14"/>
    <m/>
    <m/>
    <m/>
    <m/>
    <x v="1"/>
    <m/>
  </r>
  <r>
    <s v="J6008ARCELOR (BERTON SICARD)"/>
    <x v="516"/>
    <s v="JOINT"/>
    <x v="8"/>
    <x v="505"/>
    <x v="6"/>
    <s v="INSTALLUX"/>
    <x v="480"/>
    <s v="Non"/>
    <x v="14"/>
    <m/>
    <m/>
    <m/>
    <m/>
    <x v="1"/>
    <m/>
  </r>
  <r>
    <s v="P6048ARCELOR (BERTON SICARD)"/>
    <x v="194"/>
    <s v="JOINT"/>
    <x v="8"/>
    <x v="194"/>
    <x v="6"/>
    <s v="INSTALLUX"/>
    <x v="157"/>
    <s v="Non"/>
    <x v="26"/>
    <m/>
    <m/>
    <m/>
    <m/>
    <x v="1"/>
    <m/>
  </r>
  <r>
    <s v="676ARCELOR (BERTON SICARD)"/>
    <x v="519"/>
    <s v="JOINT"/>
    <x v="8"/>
    <x v="508"/>
    <x v="6"/>
    <s v="INSTALLUX"/>
    <x v="483"/>
    <s v="Non"/>
    <x v="14"/>
    <m/>
    <m/>
    <m/>
    <m/>
    <x v="1"/>
    <m/>
  </r>
  <r>
    <s v="5101ARCELOR (BERTON SICARD)"/>
    <x v="200"/>
    <s v="JOINT"/>
    <x v="8"/>
    <x v="198"/>
    <x v="6"/>
    <s v="INSTALLUX"/>
    <x v="163"/>
    <s v="Non"/>
    <x v="24"/>
    <m/>
    <m/>
    <m/>
    <m/>
    <x v="1"/>
    <m/>
  </r>
  <r>
    <s v="5544ARCELOR (BERTON SICARD)"/>
    <x v="521"/>
    <s v="JOINT"/>
    <x v="8"/>
    <x v="510"/>
    <x v="6"/>
    <s v="INSTALLUX"/>
    <x v="485"/>
    <s v="Non"/>
    <x v="14"/>
    <m/>
    <m/>
    <m/>
    <m/>
    <x v="1"/>
    <m/>
  </r>
  <r>
    <s v="5545ARCELOR (BERTON SICARD)"/>
    <x v="522"/>
    <s v="JOINT"/>
    <x v="8"/>
    <x v="511"/>
    <x v="6"/>
    <s v="INSTALLUX"/>
    <x v="486"/>
    <s v="Non"/>
    <x v="14"/>
    <m/>
    <m/>
    <m/>
    <m/>
    <x v="1"/>
    <m/>
  </r>
  <r>
    <s v="5566ARCELOR (BERTON SICARD)"/>
    <x v="523"/>
    <s v="JOINT"/>
    <x v="8"/>
    <x v="512"/>
    <x v="6"/>
    <s v="INSTALLUX"/>
    <x v="487"/>
    <s v="Non"/>
    <x v="14"/>
    <m/>
    <m/>
    <m/>
    <m/>
    <x v="1"/>
    <m/>
  </r>
  <r>
    <s v="5571ARCELOR (BERTON SICARD)"/>
    <x v="524"/>
    <s v="JOINT"/>
    <x v="8"/>
    <x v="513"/>
    <x v="6"/>
    <s v="INSTALLUX"/>
    <x v="488"/>
    <s v="Non"/>
    <x v="9"/>
    <m/>
    <m/>
    <m/>
    <m/>
    <x v="1"/>
    <m/>
  </r>
  <r>
    <s v="5573ARCELOR (BERTON SICARD)"/>
    <x v="525"/>
    <s v="JOINT"/>
    <x v="8"/>
    <x v="512"/>
    <x v="6"/>
    <s v="INSTALLUX"/>
    <x v="489"/>
    <s v="Non"/>
    <x v="14"/>
    <m/>
    <m/>
    <m/>
    <m/>
    <x v="1"/>
    <m/>
  </r>
  <r>
    <s v="5580ARCELOR (BERTON SICARD)"/>
    <x v="526"/>
    <s v="JOINT"/>
    <x v="8"/>
    <x v="514"/>
    <x v="6"/>
    <s v="INSTALLUX"/>
    <x v="490"/>
    <s v="Non"/>
    <x v="9"/>
    <m/>
    <m/>
    <m/>
    <m/>
    <x v="1"/>
    <m/>
  </r>
  <r>
    <s v="7064VARCELOR (BERTON SICARD)"/>
    <x v="527"/>
    <s v="JOINT"/>
    <x v="8"/>
    <x v="515"/>
    <x v="6"/>
    <s v="INSTALLUX"/>
    <x v="491"/>
    <s v="Non"/>
    <x v="14"/>
    <m/>
    <m/>
    <m/>
    <m/>
    <x v="1"/>
    <m/>
  </r>
  <r>
    <s v="7065ARCELOR (BERTON SICARD)"/>
    <x v="528"/>
    <s v="JOINT"/>
    <x v="8"/>
    <x v="516"/>
    <x v="6"/>
    <s v="INSTALLUX"/>
    <x v="492"/>
    <s v="Non"/>
    <x v="9"/>
    <m/>
    <m/>
    <m/>
    <m/>
    <x v="1"/>
    <m/>
  </r>
  <r>
    <s v="7069ARCELOR (BERTON SICARD)"/>
    <x v="529"/>
    <s v="JOINT"/>
    <x v="8"/>
    <x v="517"/>
    <x v="6"/>
    <s v="INSTALLUX"/>
    <x v="493"/>
    <s v="Non"/>
    <x v="9"/>
    <m/>
    <m/>
    <m/>
    <m/>
    <x v="1"/>
    <m/>
  </r>
  <r>
    <s v="7070ARCELOR (BERTON SICARD)"/>
    <x v="530"/>
    <s v="JOINT"/>
    <x v="8"/>
    <x v="518"/>
    <x v="6"/>
    <s v="INSTALLUX"/>
    <x v="494"/>
    <s v="Non"/>
    <x v="9"/>
    <m/>
    <m/>
    <m/>
    <m/>
    <x v="1"/>
    <m/>
  </r>
  <r>
    <s v="7072ARCELOR (BERTON SICARD)"/>
    <x v="531"/>
    <s v="JOINT"/>
    <x v="8"/>
    <x v="519"/>
    <x v="6"/>
    <s v="INSTALLUX"/>
    <x v="495"/>
    <s v="Non"/>
    <x v="14"/>
    <m/>
    <m/>
    <m/>
    <m/>
    <x v="1"/>
    <m/>
  </r>
  <r>
    <s v="7149ARCELOR (BERTON SICARD)"/>
    <x v="533"/>
    <s v="JOINT"/>
    <x v="8"/>
    <x v="521"/>
    <x v="6"/>
    <s v="INSTALLUX"/>
    <x v="497"/>
    <s v="Non"/>
    <x v="33"/>
    <m/>
    <m/>
    <m/>
    <m/>
    <x v="1"/>
    <m/>
  </r>
  <r>
    <s v="7154ARCELOR (BERTON SICARD)"/>
    <x v="534"/>
    <s v="JOINT"/>
    <x v="8"/>
    <x v="522"/>
    <x v="6"/>
    <s v="INSTALLUX"/>
    <x v="498"/>
    <s v="Non"/>
    <x v="9"/>
    <m/>
    <m/>
    <m/>
    <m/>
    <x v="1"/>
    <m/>
  </r>
  <r>
    <s v="J/128ARCELOR (BERTON SICARD)"/>
    <x v="612"/>
    <s v="JOINT"/>
    <x v="8"/>
    <x v="589"/>
    <x v="6"/>
    <s v="INSTALLUX"/>
    <x v="576"/>
    <s v="Non"/>
    <x v="9"/>
    <m/>
    <m/>
    <m/>
    <m/>
    <x v="1"/>
    <m/>
  </r>
  <r>
    <s v="J/128ARCELOR (BERTON SICARD)"/>
    <x v="612"/>
    <s v="JOINT"/>
    <x v="8"/>
    <x v="589"/>
    <x v="6"/>
    <s v="INSTALLUX"/>
    <x v="576"/>
    <s v="Non"/>
    <x v="9"/>
    <m/>
    <m/>
    <m/>
    <m/>
    <x v="1"/>
    <m/>
  </r>
  <r>
    <s v="7237ARCELOR (BERTON SICARD)"/>
    <x v="395"/>
    <s v="JOINT"/>
    <x v="8"/>
    <x v="523"/>
    <x v="6"/>
    <s v="INSTALLUX"/>
    <x v="356"/>
    <s v="Non"/>
    <x v="9"/>
    <m/>
    <m/>
    <m/>
    <m/>
    <x v="1"/>
    <m/>
  </r>
  <r>
    <s v="7810ARCELOR (BERTON SICARD)"/>
    <x v="535"/>
    <s v="JOINT"/>
    <x v="8"/>
    <x v="524"/>
    <x v="6"/>
    <s v="INSTALLUX"/>
    <x v="499"/>
    <s v="Non"/>
    <x v="14"/>
    <m/>
    <m/>
    <m/>
    <m/>
    <x v="1"/>
    <m/>
  </r>
  <r>
    <s v="7811ARCELOR (BERTON SICARD)"/>
    <x v="536"/>
    <s v="JOINT"/>
    <x v="8"/>
    <x v="525"/>
    <x v="6"/>
    <s v="INSTALLUX"/>
    <x v="500"/>
    <s v="Non"/>
    <x v="14"/>
    <m/>
    <m/>
    <m/>
    <m/>
    <x v="1"/>
    <m/>
  </r>
  <r>
    <s v="7812ARCELOR (BERTON SICARD)"/>
    <x v="537"/>
    <s v="JOINT"/>
    <x v="8"/>
    <x v="526"/>
    <x v="6"/>
    <s v="INSTALLUX"/>
    <x v="501"/>
    <s v="Non"/>
    <x v="14"/>
    <m/>
    <m/>
    <m/>
    <m/>
    <x v="1"/>
    <m/>
  </r>
  <r>
    <s v="7813ARCELOR (BERTON SICARD)"/>
    <x v="538"/>
    <s v="JOINT"/>
    <x v="8"/>
    <x v="527"/>
    <x v="6"/>
    <s v="INSTALLUX"/>
    <x v="502"/>
    <s v="Non"/>
    <x v="32"/>
    <m/>
    <m/>
    <m/>
    <m/>
    <x v="1"/>
    <m/>
  </r>
  <r>
    <s v="7814ARCELOR (BERTON SICARD)"/>
    <x v="539"/>
    <s v="JOINT"/>
    <x v="8"/>
    <x v="528"/>
    <x v="6"/>
    <s v="INSTALLUX"/>
    <x v="503"/>
    <s v="Non"/>
    <x v="9"/>
    <m/>
    <m/>
    <m/>
    <m/>
    <x v="1"/>
    <m/>
  </r>
  <r>
    <s v="8301ARCELOR (BERTON SICARD)"/>
    <x v="540"/>
    <s v="JOINT"/>
    <x v="8"/>
    <x v="529"/>
    <x v="6"/>
    <s v="INSTALLUX"/>
    <x v="504"/>
    <s v="Non"/>
    <x v="14"/>
    <m/>
    <m/>
    <m/>
    <m/>
    <x v="1"/>
    <m/>
  </r>
  <r>
    <s v="8304ARCELOR (BERTON SICARD)"/>
    <x v="541"/>
    <s v="JOINT"/>
    <x v="8"/>
    <x v="530"/>
    <x v="6"/>
    <s v="INSTALLUX"/>
    <x v="505"/>
    <s v="Non"/>
    <x v="14"/>
    <m/>
    <m/>
    <m/>
    <m/>
    <x v="1"/>
    <m/>
  </r>
  <r>
    <s v="8306ARCELOR (BERTON SICARD)"/>
    <x v="542"/>
    <s v="JOINT"/>
    <x v="8"/>
    <x v="531"/>
    <x v="6"/>
    <s v="INSTALLUX"/>
    <x v="506"/>
    <s v="Non"/>
    <x v="14"/>
    <m/>
    <m/>
    <m/>
    <m/>
    <x v="1"/>
    <m/>
  </r>
  <r>
    <s v="8308ARCELOR (BERTON SICARD)"/>
    <x v="543"/>
    <s v="JOINT"/>
    <x v="8"/>
    <x v="532"/>
    <x v="6"/>
    <s v="INSTALLUX"/>
    <x v="507"/>
    <s v="Non"/>
    <x v="14"/>
    <m/>
    <m/>
    <m/>
    <m/>
    <x v="1"/>
    <m/>
  </r>
  <r>
    <s v="8309ARCELOR (BERTON SICARD)"/>
    <x v="544"/>
    <s v="JOINT"/>
    <x v="8"/>
    <x v="533"/>
    <x v="6"/>
    <s v="INSTALLUX"/>
    <x v="508"/>
    <s v="Non"/>
    <x v="14"/>
    <m/>
    <m/>
    <m/>
    <m/>
    <x v="1"/>
    <m/>
  </r>
  <r>
    <s v="8313ARCELOR (BERTON SICARD)"/>
    <x v="545"/>
    <s v="JOINT"/>
    <x v="8"/>
    <x v="534"/>
    <x v="6"/>
    <s v="INSTALLUX"/>
    <x v="509"/>
    <s v="Non"/>
    <x v="14"/>
    <m/>
    <m/>
    <m/>
    <m/>
    <x v="1"/>
    <m/>
  </r>
  <r>
    <s v="8360ARCELOR (BERTON SICARD)"/>
    <x v="547"/>
    <s v="JOINT"/>
    <x v="8"/>
    <x v="536"/>
    <x v="6"/>
    <s v="INSTALLUX"/>
    <x v="511"/>
    <s v="Non"/>
    <x v="14"/>
    <m/>
    <m/>
    <m/>
    <m/>
    <x v="1"/>
    <m/>
  </r>
  <r>
    <s v="8361ARCELOR (BERTON SICARD)"/>
    <x v="548"/>
    <s v="JOINT"/>
    <x v="8"/>
    <x v="537"/>
    <x v="6"/>
    <s v="INSTALLUX"/>
    <x v="512"/>
    <s v="Non"/>
    <x v="14"/>
    <m/>
    <m/>
    <m/>
    <m/>
    <x v="1"/>
    <m/>
  </r>
  <r>
    <s v="8362ARCELOR (BERTON SICARD)"/>
    <x v="549"/>
    <s v="JOINT"/>
    <x v="8"/>
    <x v="278"/>
    <x v="6"/>
    <s v="INSTALLUX"/>
    <x v="513"/>
    <s v="Non"/>
    <x v="14"/>
    <m/>
    <m/>
    <m/>
    <m/>
    <x v="1"/>
    <m/>
  </r>
  <r>
    <s v="8363ARCELOR (BERTON SICARD)"/>
    <x v="550"/>
    <s v="JOINT"/>
    <x v="8"/>
    <x v="538"/>
    <x v="6"/>
    <s v="INSTALLUX"/>
    <x v="514"/>
    <s v="Non"/>
    <x v="14"/>
    <m/>
    <m/>
    <m/>
    <m/>
    <x v="1"/>
    <m/>
  </r>
  <r>
    <s v="8364ARCELOR (BERTON SICARD)"/>
    <x v="551"/>
    <s v="JOINT"/>
    <x v="8"/>
    <x v="193"/>
    <x v="6"/>
    <s v="INSTALLUX"/>
    <x v="515"/>
    <s v="Non"/>
    <x v="14"/>
    <m/>
    <m/>
    <m/>
    <m/>
    <x v="1"/>
    <m/>
  </r>
  <r>
    <s v="8370ARCELOR (BERTON SICARD)"/>
    <x v="553"/>
    <s v="JOINT"/>
    <x v="8"/>
    <x v="540"/>
    <x v="6"/>
    <s v="INSTALLUX"/>
    <x v="517"/>
    <s v="Non"/>
    <x v="14"/>
    <m/>
    <m/>
    <m/>
    <m/>
    <x v="1"/>
    <m/>
  </r>
  <r>
    <s v="8600ARCELOR (BERTON SICARD)"/>
    <x v="554"/>
    <s v="JOINT"/>
    <x v="8"/>
    <x v="536"/>
    <x v="6"/>
    <s v="INSTALLUX"/>
    <x v="518"/>
    <s v="Non"/>
    <x v="14"/>
    <m/>
    <m/>
    <m/>
    <m/>
    <x v="1"/>
    <m/>
  </r>
  <r>
    <s v="8601ARCELOR (BERTON SICARD)"/>
    <x v="555"/>
    <s v="JOINT"/>
    <x v="8"/>
    <x v="537"/>
    <x v="6"/>
    <s v="INSTALLUX"/>
    <x v="519"/>
    <s v="Non"/>
    <x v="14"/>
    <m/>
    <m/>
    <m/>
    <m/>
    <x v="1"/>
    <m/>
  </r>
  <r>
    <s v="8603ARCELOR (BERTON SICARD)"/>
    <x v="556"/>
    <s v="JOINT"/>
    <x v="8"/>
    <x v="538"/>
    <x v="6"/>
    <s v="INSTALLUX"/>
    <x v="520"/>
    <s v="Non"/>
    <x v="14"/>
    <m/>
    <m/>
    <m/>
    <m/>
    <x v="1"/>
    <m/>
  </r>
  <r>
    <s v="8605ARCELOR (BERTON SICARD)"/>
    <x v="557"/>
    <s v="JOINT"/>
    <x v="8"/>
    <x v="541"/>
    <x v="6"/>
    <s v="INSTALLUX"/>
    <x v="521"/>
    <s v="Non"/>
    <x v="14"/>
    <m/>
    <m/>
    <m/>
    <m/>
    <x v="1"/>
    <m/>
  </r>
  <r>
    <s v="8606ARCELOR (BERTON SICARD)"/>
    <x v="558"/>
    <s v="JOINT"/>
    <x v="8"/>
    <x v="542"/>
    <x v="6"/>
    <s v="INSTALLUX"/>
    <x v="522"/>
    <s v="Non"/>
    <x v="14"/>
    <m/>
    <m/>
    <m/>
    <m/>
    <x v="1"/>
    <m/>
  </r>
  <r>
    <s v="8620ARCELOR (BERTON SICARD)"/>
    <x v="559"/>
    <s v="JOINT"/>
    <x v="8"/>
    <x v="543"/>
    <x v="6"/>
    <s v="INSTALLUX"/>
    <x v="523"/>
    <s v="Non"/>
    <x v="14"/>
    <m/>
    <m/>
    <m/>
    <m/>
    <x v="1"/>
    <m/>
  </r>
  <r>
    <s v="8623ARCELOR (BERTON SICARD)"/>
    <x v="560"/>
    <s v="JOINT"/>
    <x v="8"/>
    <x v="544"/>
    <x v="6"/>
    <s v="INSTALLUX"/>
    <x v="524"/>
    <s v="Non"/>
    <x v="14"/>
    <m/>
    <m/>
    <m/>
    <m/>
    <x v="1"/>
    <m/>
  </r>
  <r>
    <s v="8624ARCELOR (BERTON SICARD)"/>
    <x v="561"/>
    <s v="JOINT"/>
    <x v="8"/>
    <x v="545"/>
    <x v="6"/>
    <s v="INSTALLUX"/>
    <x v="525"/>
    <s v="Non"/>
    <x v="14"/>
    <m/>
    <m/>
    <m/>
    <m/>
    <x v="1"/>
    <m/>
  </r>
  <r>
    <s v="8627ARCELOR (BERTON SICARD)"/>
    <x v="562"/>
    <s v="JOINT"/>
    <x v="8"/>
    <x v="546"/>
    <x v="6"/>
    <s v="INSTALLUX"/>
    <x v="526"/>
    <s v="Non"/>
    <x v="14"/>
    <m/>
    <m/>
    <m/>
    <m/>
    <x v="1"/>
    <m/>
  </r>
  <r>
    <s v="8629ARCELOR (BERTON SICARD)"/>
    <x v="498"/>
    <s v="JOINT"/>
    <x v="8"/>
    <x v="488"/>
    <x v="6"/>
    <s v="INSTALLUX"/>
    <x v="462"/>
    <s v="Non"/>
    <x v="33"/>
    <m/>
    <m/>
    <m/>
    <m/>
    <x v="1"/>
    <m/>
  </r>
  <r>
    <s v="8683ARCELOR (BERTON SICARD)"/>
    <x v="563"/>
    <s v="JOINT"/>
    <x v="8"/>
    <x v="547"/>
    <x v="6"/>
    <s v="INSTALLUX"/>
    <x v="527"/>
    <s v="Non"/>
    <x v="24"/>
    <m/>
    <m/>
    <m/>
    <m/>
    <x v="1"/>
    <m/>
  </r>
  <r>
    <s v="8848ARCELOR (BERTON SICARD)"/>
    <x v="564"/>
    <s v="JOINT"/>
    <x v="8"/>
    <x v="548"/>
    <x v="6"/>
    <s v="INSTALLUX"/>
    <x v="528"/>
    <s v="Non"/>
    <x v="5"/>
    <m/>
    <m/>
    <m/>
    <m/>
    <x v="1"/>
    <m/>
  </r>
  <r>
    <s v="8849ARCELOR (BERTON SICARD)"/>
    <x v="565"/>
    <s v="JOINT"/>
    <x v="8"/>
    <x v="549"/>
    <x v="6"/>
    <s v="INSTALLUX"/>
    <x v="529"/>
    <s v="Non"/>
    <x v="14"/>
    <m/>
    <m/>
    <m/>
    <m/>
    <x v="1"/>
    <m/>
  </r>
  <r>
    <s v="9499ARCELOR (BERTON SICARD)"/>
    <x v="566"/>
    <s v="JOINT"/>
    <x v="8"/>
    <x v="550"/>
    <x v="6"/>
    <s v="INSTALLUX"/>
    <x v="530"/>
    <s v="Non"/>
    <x v="9"/>
    <m/>
    <m/>
    <m/>
    <m/>
    <x v="1"/>
    <m/>
  </r>
  <r>
    <s v="9524ARCELOR (BERTON SICARD)"/>
    <x v="567"/>
    <s v="JOINT"/>
    <x v="8"/>
    <x v="551"/>
    <x v="6"/>
    <s v="INSTALLUX"/>
    <x v="531"/>
    <s v="Non"/>
    <x v="33"/>
    <m/>
    <m/>
    <m/>
    <m/>
    <x v="1"/>
    <m/>
  </r>
  <r>
    <s v="9525ARCELOR (BERTON SICARD)"/>
    <x v="568"/>
    <s v="JOINT"/>
    <x v="8"/>
    <x v="552"/>
    <x v="6"/>
    <s v="INSTALLUX"/>
    <x v="532"/>
    <s v="Non"/>
    <x v="33"/>
    <m/>
    <m/>
    <m/>
    <m/>
    <x v="1"/>
    <m/>
  </r>
  <r>
    <s v="9526ARCELOR (BERTON SICARD)"/>
    <x v="569"/>
    <s v="JOINT"/>
    <x v="8"/>
    <x v="553"/>
    <x v="6"/>
    <s v="INSTALLUX"/>
    <x v="533"/>
    <s v="Non"/>
    <x v="33"/>
    <m/>
    <m/>
    <m/>
    <m/>
    <x v="1"/>
    <m/>
  </r>
  <r>
    <s v="9573ARCELOR (BERTON SICARD)"/>
    <x v="570"/>
    <s v="JOINT"/>
    <x v="8"/>
    <x v="176"/>
    <x v="6"/>
    <s v="INSTALLUX"/>
    <x v="534"/>
    <s v="Non"/>
    <x v="14"/>
    <m/>
    <m/>
    <m/>
    <m/>
    <x v="1"/>
    <m/>
  </r>
  <r>
    <s v="9576ARCELOR (BERTON SICARD)"/>
    <x v="571"/>
    <s v="JOINT"/>
    <x v="8"/>
    <x v="176"/>
    <x v="6"/>
    <s v="INSTALLUX"/>
    <x v="535"/>
    <s v="Non"/>
    <x v="14"/>
    <m/>
    <m/>
    <m/>
    <m/>
    <x v="1"/>
    <m/>
  </r>
  <r>
    <s v="9634ARCELOR (BERTON SICARD)"/>
    <x v="572"/>
    <s v="JOINT"/>
    <x v="8"/>
    <x v="554"/>
    <x v="6"/>
    <s v="INSTALLUX"/>
    <x v="536"/>
    <s v="Non"/>
    <x v="33"/>
    <m/>
    <m/>
    <m/>
    <m/>
    <x v="1"/>
    <m/>
  </r>
  <r>
    <s v="9635ARCELOR (BERTON SICARD)"/>
    <x v="573"/>
    <s v="JOINT"/>
    <x v="8"/>
    <x v="555"/>
    <x v="6"/>
    <s v="INSTALLUX"/>
    <x v="537"/>
    <s v="Non"/>
    <x v="33"/>
    <m/>
    <m/>
    <m/>
    <m/>
    <x v="1"/>
    <m/>
  </r>
  <r>
    <s v="9670ARCELOR (BERTON SICARD)"/>
    <x v="494"/>
    <s v="JOINT"/>
    <x v="8"/>
    <x v="486"/>
    <x v="6"/>
    <s v="INSTALLUX"/>
    <x v="458"/>
    <s v="Non"/>
    <x v="14"/>
    <m/>
    <m/>
    <m/>
    <m/>
    <x v="1"/>
    <m/>
  </r>
  <r>
    <s v="9671ARCELOR (BERTON SICARD)"/>
    <x v="574"/>
    <s v="JOINT"/>
    <x v="8"/>
    <x v="556"/>
    <x v="6"/>
    <s v="INSTALLUX"/>
    <x v="538"/>
    <s v="Non"/>
    <x v="14"/>
    <m/>
    <m/>
    <m/>
    <m/>
    <x v="1"/>
    <m/>
  </r>
  <r>
    <s v="9672ARCELOR (BERTON SICARD)"/>
    <x v="575"/>
    <s v="JOINT"/>
    <x v="8"/>
    <x v="557"/>
    <x v="6"/>
    <s v="INSTALLUX"/>
    <x v="539"/>
    <s v="Non"/>
    <x v="14"/>
    <m/>
    <m/>
    <m/>
    <m/>
    <x v="1"/>
    <m/>
  </r>
  <r>
    <s v="9673ARCELOR (BERTON SICARD)"/>
    <x v="576"/>
    <s v="JOINT"/>
    <x v="8"/>
    <x v="558"/>
    <x v="6"/>
    <s v="INSTALLUX"/>
    <x v="540"/>
    <s v="Non"/>
    <x v="14"/>
    <m/>
    <m/>
    <m/>
    <m/>
    <x v="1"/>
    <m/>
  </r>
  <r>
    <s v="9676ARCELOR (BERTON SICARD)"/>
    <x v="577"/>
    <s v="JOINT"/>
    <x v="8"/>
    <x v="559"/>
    <x v="6"/>
    <s v="INSTALLUX"/>
    <x v="541"/>
    <s v="Non"/>
    <x v="14"/>
    <m/>
    <m/>
    <m/>
    <m/>
    <x v="1"/>
    <m/>
  </r>
  <r>
    <s v="9677ARCELOR (BERTON SICARD)"/>
    <x v="578"/>
    <s v="JOINT"/>
    <x v="8"/>
    <x v="560"/>
    <x v="6"/>
    <s v="INSTALLUX"/>
    <x v="542"/>
    <s v="Non"/>
    <x v="14"/>
    <m/>
    <m/>
    <m/>
    <m/>
    <x v="1"/>
    <m/>
  </r>
  <r>
    <s v="9679ARCELOR (BERTON SICARD)"/>
    <x v="580"/>
    <s v="JOINT"/>
    <x v="8"/>
    <x v="562"/>
    <x v="6"/>
    <s v="INSTALLUX"/>
    <x v="544"/>
    <s v="Non"/>
    <x v="14"/>
    <m/>
    <m/>
    <m/>
    <m/>
    <x v="1"/>
    <m/>
  </r>
  <r>
    <s v="9684ARCELOR (BERTON SICARD)"/>
    <x v="581"/>
    <s v="JOINT"/>
    <x v="8"/>
    <x v="563"/>
    <x v="6"/>
    <s v="INSTALLUX"/>
    <x v="545"/>
    <s v="Non"/>
    <x v="14"/>
    <m/>
    <m/>
    <m/>
    <m/>
    <x v="1"/>
    <m/>
  </r>
  <r>
    <s v="9685ARCELOR (BERTON SICARD)"/>
    <x v="582"/>
    <s v="JOINT"/>
    <x v="8"/>
    <x v="564"/>
    <x v="6"/>
    <s v="INSTALLUX"/>
    <x v="546"/>
    <s v="Non"/>
    <x v="14"/>
    <m/>
    <m/>
    <m/>
    <m/>
    <x v="1"/>
    <m/>
  </r>
  <r>
    <s v="440000ARCELOR (BERTON SICARD)"/>
    <x v="584"/>
    <s v="JOINT"/>
    <x v="8"/>
    <x v="511"/>
    <x v="6"/>
    <s v="INSTALLUX"/>
    <x v="548"/>
    <s v="Non"/>
    <x v="14"/>
    <m/>
    <m/>
    <m/>
    <m/>
    <x v="1"/>
    <m/>
  </r>
  <r>
    <s v="440001ARCELOR (BERTON SICARD)"/>
    <x v="499"/>
    <s v="JOINT"/>
    <x v="8"/>
    <x v="489"/>
    <x v="6"/>
    <s v="INSTALLUX"/>
    <x v="463"/>
    <s v="Non"/>
    <x v="33"/>
    <m/>
    <m/>
    <m/>
    <m/>
    <x v="1"/>
    <m/>
  </r>
  <r>
    <s v="440003ARCELOR (BERTON SICARD)"/>
    <x v="585"/>
    <s v="JOINT"/>
    <x v="8"/>
    <x v="566"/>
    <x v="6"/>
    <s v="INSTALLUX"/>
    <x v="549"/>
    <s v="Non"/>
    <x v="33"/>
    <m/>
    <m/>
    <m/>
    <m/>
    <x v="1"/>
    <m/>
  </r>
  <r>
    <s v="440004ARCELOR (BERTON SICARD)"/>
    <x v="586"/>
    <s v="JOINT"/>
    <x v="8"/>
    <x v="567"/>
    <x v="6"/>
    <s v="INSTALLUX"/>
    <x v="550"/>
    <s v="Non"/>
    <x v="14"/>
    <m/>
    <m/>
    <m/>
    <m/>
    <x v="1"/>
    <m/>
  </r>
  <r>
    <s v="440005ARCELOR (BERTON SICARD)"/>
    <x v="587"/>
    <s v="JOINT"/>
    <x v="8"/>
    <x v="486"/>
    <x v="6"/>
    <s v="INSTALLUX"/>
    <x v="551"/>
    <s v="Non"/>
    <x v="33"/>
    <m/>
    <m/>
    <m/>
    <m/>
    <x v="1"/>
    <m/>
  </r>
  <r>
    <s v="440009ARCELOR (BERTON SICARD)"/>
    <x v="588"/>
    <s v="JOINT"/>
    <x v="8"/>
    <x v="568"/>
    <x v="6"/>
    <s v="INSTALLUX"/>
    <x v="552"/>
    <s v="Non"/>
    <x v="14"/>
    <m/>
    <m/>
    <m/>
    <m/>
    <x v="1"/>
    <m/>
  </r>
  <r>
    <s v="440010ARCELOR (BERTON SICARD)"/>
    <x v="500"/>
    <s v="JOINT"/>
    <x v="8"/>
    <x v="490"/>
    <x v="6"/>
    <s v="INSTALLUX"/>
    <x v="464"/>
    <s v="Non"/>
    <x v="33"/>
    <m/>
    <m/>
    <m/>
    <m/>
    <x v="1"/>
    <m/>
  </r>
  <r>
    <s v="440012ARCELOR (BERTON SICARD)"/>
    <x v="501"/>
    <s v="JOINT"/>
    <x v="8"/>
    <x v="491"/>
    <x v="6"/>
    <s v="INSTALLUX"/>
    <x v="465"/>
    <s v="Non"/>
    <x v="33"/>
    <m/>
    <m/>
    <m/>
    <m/>
    <x v="1"/>
    <m/>
  </r>
  <r>
    <s v="440013ARCELOR (BERTON SICARD)"/>
    <x v="502"/>
    <s v="JOINT"/>
    <x v="8"/>
    <x v="492"/>
    <x v="6"/>
    <s v="INSTALLUX"/>
    <x v="466"/>
    <s v="Non"/>
    <x v="33"/>
    <m/>
    <m/>
    <m/>
    <m/>
    <x v="1"/>
    <m/>
  </r>
  <r>
    <s v="540000ARCELOR (BERTON SICARD)"/>
    <x v="596"/>
    <s v="JOINT"/>
    <x v="8"/>
    <x v="574"/>
    <x v="6"/>
    <s v="INSTALLUX"/>
    <x v="560"/>
    <s v="Non"/>
    <x v="14"/>
    <m/>
    <m/>
    <m/>
    <m/>
    <x v="1"/>
    <m/>
  </r>
  <r>
    <s v="540007ARCELOR (BERTON SICARD)"/>
    <x v="598"/>
    <s v="JOINT"/>
    <x v="8"/>
    <x v="576"/>
    <x v="6"/>
    <s v="INSTALLUX"/>
    <x v="562"/>
    <s v="Non"/>
    <x v="51"/>
    <m/>
    <m/>
    <m/>
    <m/>
    <x v="1"/>
    <m/>
  </r>
  <r>
    <s v="540010ARCELOR (BERTON SICARD)"/>
    <x v="599"/>
    <s v="JOINT"/>
    <x v="8"/>
    <x v="577"/>
    <x v="6"/>
    <s v="INSTALLUX"/>
    <x v="563"/>
    <s v="Non"/>
    <x v="12"/>
    <m/>
    <m/>
    <m/>
    <m/>
    <x v="1"/>
    <m/>
  </r>
  <r>
    <s v="940020ARCELOR (BERTON SICARD)"/>
    <x v="601"/>
    <s v="JOINT"/>
    <x v="8"/>
    <x v="579"/>
    <x v="6"/>
    <s v="INSTALLUX"/>
    <x v="565"/>
    <s v="Non"/>
    <x v="33"/>
    <m/>
    <m/>
    <m/>
    <m/>
    <x v="1"/>
    <m/>
  </r>
  <r>
    <s v="940024NARCELOR (BERTON SICARD)"/>
    <x v="503"/>
    <s v="JOINT"/>
    <x v="8"/>
    <x v="493"/>
    <x v="6"/>
    <s v="INSTALLUX"/>
    <x v="467"/>
    <s v="Non"/>
    <x v="14"/>
    <m/>
    <m/>
    <m/>
    <m/>
    <x v="1"/>
    <m/>
  </r>
  <r>
    <s v="940026ARCELOR (BERTON SICARD)"/>
    <x v="605"/>
    <s v="JOINT"/>
    <x v="8"/>
    <x v="582"/>
    <x v="6"/>
    <s v="INSTALLUX"/>
    <x v="569"/>
    <s v="Non"/>
    <x v="9"/>
    <m/>
    <m/>
    <m/>
    <m/>
    <x v="1"/>
    <m/>
  </r>
  <r>
    <s v="5307ARCELOR (BERTON SICARD)"/>
    <x v="235"/>
    <m/>
    <x v="4"/>
    <x v="231"/>
    <x v="6"/>
    <s v="Berton Sicard ( Arcelor mittal)"/>
    <x v="194"/>
    <s v="Non"/>
    <x v="5"/>
    <n v="1"/>
    <s v="UN"/>
    <m/>
    <m/>
    <x v="0"/>
    <m/>
  </r>
  <r>
    <s v="5308ARCELOR (BERTON SICARD)"/>
    <x v="236"/>
    <m/>
    <x v="4"/>
    <x v="232"/>
    <x v="6"/>
    <s v="Berton Sicard ( Arcelor mittal)"/>
    <x v="195"/>
    <s v="Non"/>
    <x v="5"/>
    <n v="1"/>
    <s v="UN"/>
    <m/>
    <m/>
    <x v="0"/>
    <m/>
  </r>
  <r>
    <s v="7087ARCELOR (BERTON SICARD)"/>
    <x v="247"/>
    <m/>
    <x v="4"/>
    <x v="243"/>
    <x v="6"/>
    <s v="INSTALLUX"/>
    <x v="206"/>
    <s v="Non"/>
    <x v="5"/>
    <n v="1"/>
    <s v="UN"/>
    <m/>
    <m/>
    <x v="0"/>
    <m/>
  </r>
  <r>
    <s v="7088ARCELOR (BERTON SICARD)"/>
    <x v="248"/>
    <m/>
    <x v="4"/>
    <x v="244"/>
    <x v="6"/>
    <s v="INSTALLUX"/>
    <x v="207"/>
    <s v="Non"/>
    <x v="5"/>
    <n v="1"/>
    <s v="UN"/>
    <m/>
    <m/>
    <x v="0"/>
    <m/>
  </r>
  <r>
    <s v="7256ARCELOR (BERTON SICARD)"/>
    <x v="253"/>
    <m/>
    <x v="4"/>
    <x v="249"/>
    <x v="6"/>
    <s v="INSTALLUX"/>
    <x v="212"/>
    <s v="Non"/>
    <x v="5"/>
    <n v="1"/>
    <s v="Boite"/>
    <m/>
    <m/>
    <x v="6"/>
    <m/>
  </r>
  <r>
    <s v="7721ARCELOR (BERTON SICARD)"/>
    <x v="272"/>
    <m/>
    <x v="4"/>
    <x v="268"/>
    <x v="6"/>
    <s v="INSTALLUX"/>
    <x v="577"/>
    <s v="oui"/>
    <x v="33"/>
    <n v="1"/>
    <s v="UN"/>
    <m/>
    <n v="23.76"/>
    <x v="0"/>
    <m/>
  </r>
  <r>
    <s v="7786ARCELOR (BERTON SICARD)"/>
    <x v="276"/>
    <m/>
    <x v="4"/>
    <x v="272"/>
    <x v="6"/>
    <s v="INSTALLUX"/>
    <x v="235"/>
    <s v="Non"/>
    <x v="5"/>
    <n v="1"/>
    <s v="UN"/>
    <m/>
    <n v="8.3775999999999993"/>
    <x v="0"/>
    <m/>
  </r>
  <r>
    <s v="galet32pomARCELOR (BERTON SICARD)"/>
    <x v="613"/>
    <m/>
    <x v="4"/>
    <x v="590"/>
    <x v="6"/>
    <s v="Berton Sicard ( Arcelor mittal)"/>
    <x v="578"/>
    <s v="Non"/>
    <x v="5"/>
    <n v="1"/>
    <s v="UN"/>
    <m/>
    <m/>
    <x v="0"/>
    <m/>
  </r>
  <r>
    <s v="galet32inoxARCELOR (BERTON SICARD)"/>
    <x v="614"/>
    <m/>
    <x v="4"/>
    <x v="591"/>
    <x v="6"/>
    <s v="Berton Sicard ( Arcelor mittal)"/>
    <x v="579"/>
    <s v="Non"/>
    <x v="5"/>
    <n v="1"/>
    <s v="UN"/>
    <m/>
    <m/>
    <x v="0"/>
    <m/>
  </r>
  <r>
    <s v="7775ARCELOR (BERTON SICARD)"/>
    <x v="615"/>
    <m/>
    <x v="4"/>
    <x v="592"/>
    <x v="6"/>
    <s v="INSTALLUX"/>
    <x v="580"/>
    <s v="Non"/>
    <x v="5"/>
    <n v="1"/>
    <s v="UN"/>
    <m/>
    <m/>
    <x v="0"/>
    <m/>
  </r>
  <r>
    <s v="7772ARCELOR (BERTON SICARD)"/>
    <x v="273"/>
    <m/>
    <x v="4"/>
    <x v="269"/>
    <x v="6"/>
    <s v="INSTALLUX"/>
    <x v="232"/>
    <s v="Non"/>
    <x v="5"/>
    <n v="1"/>
    <s v="UN"/>
    <m/>
    <n v="10.035"/>
    <x v="0"/>
    <m/>
  </r>
  <r>
    <s v="1287ARCELOR (BERTON SICARD)"/>
    <x v="232"/>
    <m/>
    <x v="4"/>
    <x v="228"/>
    <x v="6"/>
    <s v="INSTALLUX"/>
    <x v="191"/>
    <s v="Non"/>
    <x v="50"/>
    <m/>
    <m/>
    <m/>
    <m/>
    <x v="1"/>
    <m/>
  </r>
  <r>
    <s v="5301ARCELOR (BERTON SICARD)"/>
    <x v="234"/>
    <m/>
    <x v="4"/>
    <x v="230"/>
    <x v="6"/>
    <s v="INSTALLUX"/>
    <x v="193"/>
    <s v="Non"/>
    <x v="14"/>
    <m/>
    <m/>
    <m/>
    <m/>
    <x v="1"/>
    <m/>
  </r>
  <r>
    <s v="5312ARCELOR (BERTON SICARD)"/>
    <x v="237"/>
    <m/>
    <x v="4"/>
    <x v="233"/>
    <x v="6"/>
    <s v="INSTALLUX"/>
    <x v="196"/>
    <s v="Non"/>
    <x v="40"/>
    <m/>
    <m/>
    <m/>
    <m/>
    <x v="1"/>
    <m/>
  </r>
  <r>
    <s v="5313ARCELOR (BERTON SICARD)"/>
    <x v="238"/>
    <m/>
    <x v="4"/>
    <x v="234"/>
    <x v="6"/>
    <s v="INSTALLUX"/>
    <x v="197"/>
    <s v="Non"/>
    <x v="40"/>
    <m/>
    <m/>
    <m/>
    <m/>
    <x v="1"/>
    <m/>
  </r>
  <r>
    <s v="7251BARCELOR (BERTON SICARD)"/>
    <x v="313"/>
    <m/>
    <x v="4"/>
    <x v="301"/>
    <x v="6"/>
    <s v="INSTALLUX"/>
    <x v="272"/>
    <s v="Non"/>
    <x v="12"/>
    <m/>
    <m/>
    <m/>
    <m/>
    <x v="1"/>
    <m/>
  </r>
  <r>
    <s v="528ARCELOR (BERTON SICARD)"/>
    <x v="616"/>
    <m/>
    <x v="4"/>
    <x v="593"/>
    <x v="6"/>
    <s v="INSTALLUX"/>
    <x v="581"/>
    <s v="Non"/>
    <x v="5"/>
    <m/>
    <m/>
    <m/>
    <m/>
    <x v="1"/>
    <m/>
  </r>
  <r>
    <s v="656ARCELOR (BERTON SICARD)"/>
    <x v="617"/>
    <m/>
    <x v="4"/>
    <x v="594"/>
    <x v="6"/>
    <s v="INSTALLUX"/>
    <x v="582"/>
    <s v="Non"/>
    <x v="12"/>
    <m/>
    <m/>
    <m/>
    <m/>
    <x v="1"/>
    <m/>
  </r>
  <r>
    <s v="660ARCELOR (BERTON SICARD)"/>
    <x v="618"/>
    <m/>
    <x v="4"/>
    <x v="595"/>
    <x v="6"/>
    <s v="INSTALLUX"/>
    <x v="583"/>
    <s v="Non"/>
    <x v="40"/>
    <m/>
    <m/>
    <m/>
    <m/>
    <x v="1"/>
    <m/>
  </r>
  <r>
    <s v="662ARCELOR (BERTON SICARD)"/>
    <x v="619"/>
    <m/>
    <x v="4"/>
    <x v="596"/>
    <x v="6"/>
    <s v="INSTALLUX"/>
    <x v="584"/>
    <s v="Non"/>
    <x v="40"/>
    <m/>
    <m/>
    <m/>
    <m/>
    <x v="1"/>
    <m/>
  </r>
  <r>
    <s v="363ARCELOR (BERTON SICARD)"/>
    <x v="620"/>
    <m/>
    <x v="4"/>
    <x v="597"/>
    <x v="6"/>
    <s v="INSTALLUX"/>
    <x v="585"/>
    <s v="Non"/>
    <x v="5"/>
    <m/>
    <m/>
    <m/>
    <m/>
    <x v="1"/>
    <m/>
  </r>
  <r>
    <s v="450097ARCELOR (BERTON SICARD)"/>
    <x v="621"/>
    <m/>
    <x v="4"/>
    <x v="598"/>
    <x v="6"/>
    <s v="INSTALLUX"/>
    <x v="586"/>
    <s v="Non"/>
    <x v="5"/>
    <m/>
    <m/>
    <m/>
    <m/>
    <x v="1"/>
    <m/>
  </r>
  <r>
    <s v="550043ARCELOR (BERTON SICARD)"/>
    <x v="622"/>
    <m/>
    <x v="4"/>
    <x v="599"/>
    <x v="6"/>
    <s v="INSTALLUX"/>
    <x v="587"/>
    <s v="Non"/>
    <x v="5"/>
    <m/>
    <m/>
    <m/>
    <m/>
    <x v="1"/>
    <m/>
  </r>
  <r>
    <s v="550046ARCELOR (BERTON SICARD)"/>
    <x v="623"/>
    <m/>
    <x v="4"/>
    <x v="600"/>
    <x v="6"/>
    <s v="INSTALLUX"/>
    <x v="588"/>
    <s v="Non"/>
    <x v="5"/>
    <m/>
    <m/>
    <m/>
    <m/>
    <x v="1"/>
    <m/>
  </r>
  <r>
    <s v="550047ARCELOR (BERTON SICARD)"/>
    <x v="624"/>
    <m/>
    <x v="4"/>
    <x v="601"/>
    <x v="6"/>
    <s v="INSTALLUX"/>
    <x v="589"/>
    <s v="Non"/>
    <x v="5"/>
    <m/>
    <m/>
    <m/>
    <m/>
    <x v="1"/>
    <m/>
  </r>
  <r>
    <s v="363ARCELOR (BERTON SICARD)"/>
    <x v="620"/>
    <m/>
    <x v="4"/>
    <x v="597"/>
    <x v="6"/>
    <s v="INSTALLUX"/>
    <x v="585"/>
    <s v="Non"/>
    <x v="5"/>
    <m/>
    <m/>
    <m/>
    <m/>
    <x v="1"/>
    <m/>
  </r>
  <r>
    <s v="656ARCELOR (BERTON SICARD)"/>
    <x v="617"/>
    <m/>
    <x v="4"/>
    <x v="594"/>
    <x v="6"/>
    <s v="INSTALLUX"/>
    <x v="582"/>
    <s v="Non"/>
    <x v="12"/>
    <m/>
    <m/>
    <m/>
    <m/>
    <x v="1"/>
    <m/>
  </r>
  <r>
    <s v="660ARCELOR (BERTON SICARD)"/>
    <x v="618"/>
    <m/>
    <x v="4"/>
    <x v="595"/>
    <x v="6"/>
    <s v="INSTALLUX"/>
    <x v="583"/>
    <s v="Non"/>
    <x v="40"/>
    <m/>
    <m/>
    <m/>
    <m/>
    <x v="1"/>
    <m/>
  </r>
  <r>
    <s v="661ARCELOR (BERTON SICARD)"/>
    <x v="625"/>
    <m/>
    <x v="4"/>
    <x v="602"/>
    <x v="6"/>
    <s v="INSTALLUX"/>
    <x v="590"/>
    <s v="Non"/>
    <x v="40"/>
    <m/>
    <m/>
    <m/>
    <m/>
    <x v="1"/>
    <m/>
  </r>
  <r>
    <s v="662ARCELOR (BERTON SICARD)"/>
    <x v="619"/>
    <m/>
    <x v="4"/>
    <x v="596"/>
    <x v="6"/>
    <s v="INSTALLUX"/>
    <x v="584"/>
    <s v="Non"/>
    <x v="40"/>
    <m/>
    <m/>
    <m/>
    <m/>
    <x v="1"/>
    <m/>
  </r>
  <r>
    <s v="363ARCELOR (BERTON SICARD)"/>
    <x v="620"/>
    <m/>
    <x v="4"/>
    <x v="597"/>
    <x v="6"/>
    <s v="INSTALLUX"/>
    <x v="585"/>
    <s v="Non"/>
    <x v="5"/>
    <m/>
    <m/>
    <m/>
    <m/>
    <x v="1"/>
    <m/>
  </r>
  <r>
    <s v="528ARCELOR (BERTON SICARD)"/>
    <x v="616"/>
    <m/>
    <x v="4"/>
    <x v="593"/>
    <x v="6"/>
    <s v="INSTALLUX"/>
    <x v="581"/>
    <s v="Non"/>
    <x v="5"/>
    <m/>
    <m/>
    <m/>
    <m/>
    <x v="1"/>
    <m/>
  </r>
  <r>
    <s v="593ARCELOR (BERTON SICARD)"/>
    <x v="626"/>
    <m/>
    <x v="4"/>
    <x v="603"/>
    <x v="6"/>
    <s v="INSTALLUX"/>
    <x v="591"/>
    <s v="Non"/>
    <x v="40"/>
    <m/>
    <m/>
    <m/>
    <m/>
    <x v="1"/>
    <m/>
  </r>
  <r>
    <s v="656ARCELOR (BERTON SICARD)"/>
    <x v="617"/>
    <m/>
    <x v="4"/>
    <x v="594"/>
    <x v="6"/>
    <s v="INSTALLUX"/>
    <x v="582"/>
    <s v="Non"/>
    <x v="12"/>
    <m/>
    <m/>
    <m/>
    <m/>
    <x v="1"/>
    <m/>
  </r>
  <r>
    <s v="660ARCELOR (BERTON SICARD)"/>
    <x v="618"/>
    <m/>
    <x v="4"/>
    <x v="595"/>
    <x v="6"/>
    <s v="INSTALLUX"/>
    <x v="583"/>
    <s v="Non"/>
    <x v="40"/>
    <m/>
    <m/>
    <m/>
    <m/>
    <x v="1"/>
    <m/>
  </r>
  <r>
    <s v="661ARCELOR (BERTON SICARD)"/>
    <x v="625"/>
    <m/>
    <x v="4"/>
    <x v="602"/>
    <x v="6"/>
    <s v="INSTALLUX"/>
    <x v="590"/>
    <s v="Non"/>
    <x v="40"/>
    <m/>
    <m/>
    <m/>
    <m/>
    <x v="1"/>
    <m/>
  </r>
  <r>
    <s v="662ARCELOR (BERTON SICARD)"/>
    <x v="619"/>
    <m/>
    <x v="4"/>
    <x v="596"/>
    <x v="6"/>
    <s v="INSTALLUX"/>
    <x v="584"/>
    <s v="Non"/>
    <x v="40"/>
    <m/>
    <m/>
    <m/>
    <m/>
    <x v="1"/>
    <m/>
  </r>
  <r>
    <s v="6590ARCELOR (BERTON SICARD)"/>
    <x v="627"/>
    <m/>
    <x v="4"/>
    <x v="604"/>
    <x v="6"/>
    <s v="INSTALLUX"/>
    <x v="592"/>
    <s v="Non"/>
    <x v="5"/>
    <m/>
    <m/>
    <m/>
    <m/>
    <x v="1"/>
    <m/>
  </r>
  <r>
    <s v="450097ARCELOR (BERTON SICARD)"/>
    <x v="621"/>
    <m/>
    <x v="4"/>
    <x v="598"/>
    <x v="6"/>
    <s v="INSTALLUX"/>
    <x v="586"/>
    <s v="Non"/>
    <x v="5"/>
    <m/>
    <m/>
    <m/>
    <m/>
    <x v="1"/>
    <m/>
  </r>
  <r>
    <s v="550043ARCELOR (BERTON SICARD)"/>
    <x v="622"/>
    <m/>
    <x v="4"/>
    <x v="599"/>
    <x v="6"/>
    <s v="INSTALLUX"/>
    <x v="587"/>
    <s v="Non"/>
    <x v="5"/>
    <m/>
    <m/>
    <m/>
    <m/>
    <x v="1"/>
    <m/>
  </r>
  <r>
    <s v="550046ARCELOR (BERTON SICARD)"/>
    <x v="623"/>
    <m/>
    <x v="4"/>
    <x v="600"/>
    <x v="6"/>
    <s v="INSTALLUX"/>
    <x v="588"/>
    <s v="Non"/>
    <x v="5"/>
    <m/>
    <m/>
    <m/>
    <m/>
    <x v="1"/>
    <m/>
  </r>
  <r>
    <s v="550047ARCELOR (BERTON SICARD)"/>
    <x v="624"/>
    <m/>
    <x v="4"/>
    <x v="601"/>
    <x v="6"/>
    <s v="INSTALLUX"/>
    <x v="589"/>
    <s v="Non"/>
    <x v="5"/>
    <m/>
    <m/>
    <m/>
    <m/>
    <x v="1"/>
    <m/>
  </r>
  <r>
    <s v="363ARCELOR (BERTON SICARD)"/>
    <x v="620"/>
    <m/>
    <x v="4"/>
    <x v="597"/>
    <x v="6"/>
    <s v="INSTALLUX"/>
    <x v="585"/>
    <s v="Non"/>
    <x v="5"/>
    <m/>
    <m/>
    <m/>
    <m/>
    <x v="1"/>
    <m/>
  </r>
  <r>
    <s v="528ARCELOR (BERTON SICARD)"/>
    <x v="616"/>
    <m/>
    <x v="4"/>
    <x v="593"/>
    <x v="6"/>
    <s v="INSTALLUX"/>
    <x v="581"/>
    <s v="Non"/>
    <x v="5"/>
    <m/>
    <m/>
    <m/>
    <m/>
    <x v="1"/>
    <m/>
  </r>
  <r>
    <s v="593ARCELOR (BERTON SICARD)"/>
    <x v="626"/>
    <m/>
    <x v="4"/>
    <x v="603"/>
    <x v="6"/>
    <s v="INSTALLUX"/>
    <x v="591"/>
    <s v="Non"/>
    <x v="40"/>
    <m/>
    <m/>
    <m/>
    <m/>
    <x v="1"/>
    <m/>
  </r>
  <r>
    <s v="656ARCELOR (BERTON SICARD)"/>
    <x v="617"/>
    <m/>
    <x v="4"/>
    <x v="594"/>
    <x v="6"/>
    <s v="INSTALLUX"/>
    <x v="582"/>
    <s v="Non"/>
    <x v="12"/>
    <m/>
    <m/>
    <m/>
    <m/>
    <x v="1"/>
    <m/>
  </r>
  <r>
    <s v="660ARCELOR (BERTON SICARD)"/>
    <x v="618"/>
    <m/>
    <x v="4"/>
    <x v="595"/>
    <x v="6"/>
    <s v="INSTALLUX"/>
    <x v="583"/>
    <s v="Non"/>
    <x v="40"/>
    <m/>
    <m/>
    <m/>
    <m/>
    <x v="1"/>
    <m/>
  </r>
  <r>
    <s v="661ARCELOR (BERTON SICARD)"/>
    <x v="625"/>
    <m/>
    <x v="4"/>
    <x v="602"/>
    <x v="6"/>
    <s v="INSTALLUX"/>
    <x v="590"/>
    <s v="Non"/>
    <x v="40"/>
    <m/>
    <m/>
    <m/>
    <m/>
    <x v="1"/>
    <m/>
  </r>
  <r>
    <s v="662ARCELOR (BERTON SICARD)"/>
    <x v="619"/>
    <m/>
    <x v="4"/>
    <x v="596"/>
    <x v="6"/>
    <s v="INSTALLUX"/>
    <x v="584"/>
    <s v="Non"/>
    <x v="40"/>
    <m/>
    <m/>
    <m/>
    <m/>
    <x v="1"/>
    <m/>
  </r>
  <r>
    <s v="6590ARCELOR (BERTON SICARD)"/>
    <x v="627"/>
    <m/>
    <x v="4"/>
    <x v="604"/>
    <x v="6"/>
    <s v="INSTALLUX"/>
    <x v="592"/>
    <s v="Non"/>
    <x v="5"/>
    <m/>
    <m/>
    <m/>
    <m/>
    <x v="1"/>
    <m/>
  </r>
  <r>
    <s v="450097ARCELOR (BERTON SICARD)"/>
    <x v="621"/>
    <m/>
    <x v="4"/>
    <x v="598"/>
    <x v="6"/>
    <s v="INSTALLUX"/>
    <x v="586"/>
    <s v="Non"/>
    <x v="5"/>
    <m/>
    <m/>
    <m/>
    <m/>
    <x v="1"/>
    <m/>
  </r>
  <r>
    <s v="363ARCELOR (BERTON SICARD)"/>
    <x v="620"/>
    <m/>
    <x v="4"/>
    <x v="597"/>
    <x v="6"/>
    <s v="INSTALLUX"/>
    <x v="585"/>
    <s v="Non"/>
    <x v="5"/>
    <m/>
    <m/>
    <m/>
    <m/>
    <x v="1"/>
    <m/>
  </r>
  <r>
    <s v="528ARCELOR (BERTON SICARD)"/>
    <x v="616"/>
    <m/>
    <x v="4"/>
    <x v="593"/>
    <x v="6"/>
    <s v="INSTALLUX"/>
    <x v="581"/>
    <s v="Non"/>
    <x v="5"/>
    <m/>
    <m/>
    <m/>
    <m/>
    <x v="1"/>
    <m/>
  </r>
  <r>
    <s v="593ARCELOR (BERTON SICARD)"/>
    <x v="626"/>
    <m/>
    <x v="4"/>
    <x v="603"/>
    <x v="6"/>
    <s v="INSTALLUX"/>
    <x v="591"/>
    <s v="Non"/>
    <x v="40"/>
    <m/>
    <m/>
    <m/>
    <m/>
    <x v="1"/>
    <m/>
  </r>
  <r>
    <s v="656ARCELOR (BERTON SICARD)"/>
    <x v="617"/>
    <m/>
    <x v="4"/>
    <x v="594"/>
    <x v="6"/>
    <s v="INSTALLUX"/>
    <x v="582"/>
    <s v="Non"/>
    <x v="12"/>
    <m/>
    <m/>
    <m/>
    <m/>
    <x v="1"/>
    <m/>
  </r>
  <r>
    <s v="660ARCELOR (BERTON SICARD)"/>
    <x v="618"/>
    <m/>
    <x v="4"/>
    <x v="595"/>
    <x v="6"/>
    <s v="INSTALLUX"/>
    <x v="583"/>
    <s v="Non"/>
    <x v="40"/>
    <m/>
    <m/>
    <m/>
    <m/>
    <x v="1"/>
    <m/>
  </r>
  <r>
    <s v="661ARCELOR (BERTON SICARD)"/>
    <x v="625"/>
    <m/>
    <x v="4"/>
    <x v="602"/>
    <x v="6"/>
    <s v="INSTALLUX"/>
    <x v="590"/>
    <s v="Non"/>
    <x v="40"/>
    <m/>
    <m/>
    <m/>
    <m/>
    <x v="1"/>
    <m/>
  </r>
  <r>
    <s v="662ARCELOR (BERTON SICARD)"/>
    <x v="619"/>
    <m/>
    <x v="4"/>
    <x v="596"/>
    <x v="6"/>
    <s v="INSTALLUX"/>
    <x v="584"/>
    <s v="Non"/>
    <x v="40"/>
    <m/>
    <m/>
    <m/>
    <m/>
    <x v="1"/>
    <m/>
  </r>
  <r>
    <s v="6590ARCELOR (BERTON SICARD)"/>
    <x v="627"/>
    <m/>
    <x v="4"/>
    <x v="604"/>
    <x v="6"/>
    <s v="INSTALLUX"/>
    <x v="592"/>
    <s v="Non"/>
    <x v="5"/>
    <m/>
    <m/>
    <m/>
    <m/>
    <x v="1"/>
    <m/>
  </r>
  <r>
    <s v="9808ARCELOR (BERTON SICARD)"/>
    <x v="628"/>
    <m/>
    <x v="4"/>
    <x v="605"/>
    <x v="6"/>
    <s v="INSTALLUX"/>
    <x v="593"/>
    <s v="Non"/>
    <x v="5"/>
    <m/>
    <m/>
    <m/>
    <m/>
    <x v="1"/>
    <m/>
  </r>
  <r>
    <s v="9920ARCELOR (BERTON SICARD)"/>
    <x v="629"/>
    <m/>
    <x v="4"/>
    <x v="606"/>
    <x v="6"/>
    <s v="INSTALLUX"/>
    <x v="594"/>
    <s v="Non"/>
    <x v="5"/>
    <m/>
    <m/>
    <m/>
    <m/>
    <x v="1"/>
    <m/>
  </r>
  <r>
    <s v="9922ARCELOR (BERTON SICARD)"/>
    <x v="630"/>
    <m/>
    <x v="4"/>
    <x v="605"/>
    <x v="6"/>
    <s v="INSTALLUX"/>
    <x v="595"/>
    <s v="Non"/>
    <x v="5"/>
    <m/>
    <m/>
    <m/>
    <m/>
    <x v="1"/>
    <m/>
  </r>
  <r>
    <s v="9924ARCELOR (BERTON SICARD)"/>
    <x v="631"/>
    <m/>
    <x v="4"/>
    <x v="607"/>
    <x v="6"/>
    <s v="INSTALLUX"/>
    <x v="596"/>
    <s v="Non"/>
    <x v="5"/>
    <m/>
    <m/>
    <m/>
    <m/>
    <x v="1"/>
    <m/>
  </r>
  <r>
    <s v="160004ARCELOR (BERTON SICARD)"/>
    <x v="632"/>
    <m/>
    <x v="4"/>
    <x v="608"/>
    <x v="6"/>
    <s v="INSTALLUX"/>
    <x v="597"/>
    <s v="Non"/>
    <x v="5"/>
    <m/>
    <m/>
    <m/>
    <m/>
    <x v="1"/>
    <m/>
  </r>
  <r>
    <s v="450097ARCELOR (BERTON SICARD)"/>
    <x v="621"/>
    <m/>
    <x v="4"/>
    <x v="598"/>
    <x v="6"/>
    <s v="INSTALLUX"/>
    <x v="586"/>
    <s v="Non"/>
    <x v="5"/>
    <m/>
    <m/>
    <m/>
    <m/>
    <x v="1"/>
    <m/>
  </r>
  <r>
    <s v="950010ARCELOR (BERTON SICARD)"/>
    <x v="633"/>
    <m/>
    <x v="4"/>
    <x v="609"/>
    <x v="6"/>
    <s v="INSTALLUX"/>
    <x v="598"/>
    <s v="Non"/>
    <x v="5"/>
    <m/>
    <m/>
    <m/>
    <m/>
    <x v="1"/>
    <m/>
  </r>
  <r>
    <s v="950011ARCELOR (BERTON SICARD)"/>
    <x v="634"/>
    <m/>
    <x v="4"/>
    <x v="610"/>
    <x v="6"/>
    <s v="INSTALLUX"/>
    <x v="599"/>
    <s v="Non"/>
    <x v="5"/>
    <m/>
    <m/>
    <m/>
    <m/>
    <x v="1"/>
    <m/>
  </r>
  <r>
    <s v="950012ARCELOR (BERTON SICARD)"/>
    <x v="635"/>
    <m/>
    <x v="4"/>
    <x v="611"/>
    <x v="6"/>
    <s v="INSTALLUX"/>
    <x v="600"/>
    <s v="Non"/>
    <x v="5"/>
    <m/>
    <m/>
    <m/>
    <m/>
    <x v="1"/>
    <m/>
  </r>
  <r>
    <s v="9920ARCELOR (BERTON SICARD)"/>
    <x v="629"/>
    <m/>
    <x v="4"/>
    <x v="606"/>
    <x v="6"/>
    <s v="INSTALLUX"/>
    <x v="594"/>
    <s v="Non"/>
    <x v="5"/>
    <m/>
    <m/>
    <m/>
    <m/>
    <x v="1"/>
    <m/>
  </r>
  <r>
    <s v="9922ARCELOR (BERTON SICARD)"/>
    <x v="630"/>
    <m/>
    <x v="4"/>
    <x v="605"/>
    <x v="6"/>
    <s v="INSTALLUX"/>
    <x v="595"/>
    <s v="Non"/>
    <x v="5"/>
    <m/>
    <m/>
    <m/>
    <m/>
    <x v="1"/>
    <m/>
  </r>
  <r>
    <s v="9924ARCELOR (BERTON SICARD)"/>
    <x v="631"/>
    <m/>
    <x v="4"/>
    <x v="607"/>
    <x v="6"/>
    <s v="INSTALLUX"/>
    <x v="596"/>
    <s v="Non"/>
    <x v="5"/>
    <m/>
    <m/>
    <m/>
    <m/>
    <x v="1"/>
    <m/>
  </r>
  <r>
    <s v="450097ARCELOR (BERTON SICARD)"/>
    <x v="621"/>
    <m/>
    <x v="4"/>
    <x v="598"/>
    <x v="6"/>
    <s v="INSTALLUX"/>
    <x v="586"/>
    <s v="Non"/>
    <x v="5"/>
    <m/>
    <m/>
    <m/>
    <m/>
    <x v="1"/>
    <m/>
  </r>
  <r>
    <s v="550043ARCELOR (BERTON SICARD)"/>
    <x v="622"/>
    <m/>
    <x v="4"/>
    <x v="599"/>
    <x v="6"/>
    <s v="INSTALLUX"/>
    <x v="587"/>
    <s v="Non"/>
    <x v="5"/>
    <m/>
    <m/>
    <m/>
    <m/>
    <x v="1"/>
    <m/>
  </r>
  <r>
    <s v="550046ARCELOR (BERTON SICARD)"/>
    <x v="623"/>
    <m/>
    <x v="4"/>
    <x v="600"/>
    <x v="6"/>
    <s v="INSTALLUX"/>
    <x v="588"/>
    <s v="Non"/>
    <x v="5"/>
    <m/>
    <m/>
    <m/>
    <m/>
    <x v="1"/>
    <m/>
  </r>
  <r>
    <s v="550047ARCELOR (BERTON SICARD)"/>
    <x v="624"/>
    <m/>
    <x v="4"/>
    <x v="601"/>
    <x v="6"/>
    <s v="INSTALLUX"/>
    <x v="589"/>
    <s v="Non"/>
    <x v="5"/>
    <m/>
    <m/>
    <m/>
    <m/>
    <x v="1"/>
    <m/>
  </r>
  <r>
    <s v="560024ARCELOR (BERTON SICARD)"/>
    <x v="636"/>
    <m/>
    <x v="4"/>
    <x v="612"/>
    <x v="6"/>
    <s v="INSTALLUX"/>
    <x v="601"/>
    <s v="Non"/>
    <x v="5"/>
    <m/>
    <m/>
    <m/>
    <m/>
    <x v="1"/>
    <m/>
  </r>
  <r>
    <s v="6590ARCELOR (BERTON SICARD)"/>
    <x v="627"/>
    <m/>
    <x v="4"/>
    <x v="604"/>
    <x v="6"/>
    <s v="INSTALLUX"/>
    <x v="592"/>
    <s v="Non"/>
    <x v="5"/>
    <m/>
    <m/>
    <m/>
    <m/>
    <x v="1"/>
    <m/>
  </r>
  <r>
    <s v="460025ARCELOR (BERTON SICARD)"/>
    <x v="637"/>
    <m/>
    <x v="4"/>
    <x v="613"/>
    <x v="6"/>
    <s v="INSTALLUX"/>
    <x v="602"/>
    <s v="Non"/>
    <x v="5"/>
    <m/>
    <m/>
    <m/>
    <m/>
    <x v="1"/>
    <m/>
  </r>
  <r>
    <s v="463035ARCELOR (BERTON SICARD)"/>
    <x v="638"/>
    <m/>
    <x v="4"/>
    <x v="613"/>
    <x v="6"/>
    <s v="INSTALLUX"/>
    <x v="603"/>
    <s v="Non"/>
    <x v="5"/>
    <m/>
    <m/>
    <m/>
    <m/>
    <x v="1"/>
    <m/>
  </r>
  <r>
    <s v="560004ARCELOR (BERTON SICARD)"/>
    <x v="639"/>
    <m/>
    <x v="4"/>
    <x v="614"/>
    <x v="6"/>
    <s v="INSTALLUX"/>
    <x v="604"/>
    <s v="Non"/>
    <x v="50"/>
    <m/>
    <m/>
    <m/>
    <m/>
    <x v="1"/>
    <m/>
  </r>
  <r>
    <s v="7720ARCELOR (BERTON SICARD)"/>
    <x v="409"/>
    <m/>
    <x v="4"/>
    <x v="615"/>
    <x v="6"/>
    <s v="INSTALLUX"/>
    <x v="370"/>
    <s v="Non"/>
    <x v="33"/>
    <m/>
    <m/>
    <m/>
    <m/>
    <x v="1"/>
    <m/>
  </r>
  <r>
    <s v="460025ARCELOR (BERTON SICARD)"/>
    <x v="637"/>
    <m/>
    <x v="4"/>
    <x v="613"/>
    <x v="6"/>
    <s v="INSTALLUX"/>
    <x v="602"/>
    <s v="Non"/>
    <x v="5"/>
    <m/>
    <m/>
    <m/>
    <m/>
    <x v="1"/>
    <m/>
  </r>
  <r>
    <s v="463035ARCELOR (BERTON SICARD)"/>
    <x v="638"/>
    <m/>
    <x v="4"/>
    <x v="613"/>
    <x v="6"/>
    <s v="INSTALLUX"/>
    <x v="603"/>
    <s v="Non"/>
    <x v="5"/>
    <m/>
    <m/>
    <m/>
    <m/>
    <x v="1"/>
    <m/>
  </r>
  <r>
    <s v="560004ARCELOR (BERTON SICARD)"/>
    <x v="639"/>
    <m/>
    <x v="4"/>
    <x v="614"/>
    <x v="6"/>
    <s v="INSTALLUX"/>
    <x v="604"/>
    <s v="Non"/>
    <x v="50"/>
    <m/>
    <m/>
    <m/>
    <m/>
    <x v="1"/>
    <m/>
  </r>
  <r>
    <s v="560024ARCELOR (BERTON SICARD)"/>
    <x v="636"/>
    <m/>
    <x v="4"/>
    <x v="612"/>
    <x v="6"/>
    <s v="INSTALLUX"/>
    <x v="601"/>
    <s v="Non"/>
    <x v="5"/>
    <m/>
    <m/>
    <m/>
    <m/>
    <x v="1"/>
    <m/>
  </r>
  <r>
    <s v="A5041ARCELOR (BERTON SICARD)"/>
    <x v="640"/>
    <m/>
    <x v="4"/>
    <x v="616"/>
    <x v="6"/>
    <s v="INSTALLUX"/>
    <x v="605"/>
    <s v="Non"/>
    <x v="47"/>
    <m/>
    <m/>
    <m/>
    <m/>
    <x v="1"/>
    <m/>
  </r>
  <r>
    <s v="A5067ARCELOR (BERTON SICARD)"/>
    <x v="641"/>
    <m/>
    <x v="4"/>
    <x v="617"/>
    <x v="6"/>
    <s v="INSTALLUX"/>
    <x v="606"/>
    <s v="Non"/>
    <x v="5"/>
    <m/>
    <m/>
    <m/>
    <m/>
    <x v="1"/>
    <m/>
  </r>
  <r>
    <s v="A5092ARCELOR (BERTON SICARD)"/>
    <x v="642"/>
    <m/>
    <x v="4"/>
    <x v="618"/>
    <x v="6"/>
    <s v="INSTALLUX"/>
    <x v="607"/>
    <s v="Non"/>
    <x v="5"/>
    <m/>
    <m/>
    <m/>
    <m/>
    <x v="1"/>
    <m/>
  </r>
  <r>
    <s v="A5093ARCELOR (BERTON SICARD)"/>
    <x v="643"/>
    <m/>
    <x v="4"/>
    <x v="619"/>
    <x v="6"/>
    <s v="INSTALLUX"/>
    <x v="608"/>
    <s v="Non"/>
    <x v="5"/>
    <m/>
    <m/>
    <m/>
    <m/>
    <x v="1"/>
    <m/>
  </r>
  <r>
    <s v="A6034ARCELOR (BERTON SICARD)"/>
    <x v="644"/>
    <m/>
    <x v="4"/>
    <x v="620"/>
    <x v="6"/>
    <s v="INSTALLUX"/>
    <x v="609"/>
    <s v="Non"/>
    <x v="52"/>
    <m/>
    <m/>
    <m/>
    <m/>
    <x v="1"/>
    <m/>
  </r>
  <r>
    <s v="A6070ARCELOR (BERTON SICARD)"/>
    <x v="645"/>
    <m/>
    <x v="4"/>
    <x v="621"/>
    <x v="6"/>
    <s v="INSTALLUX"/>
    <x v="610"/>
    <s v="Non"/>
    <x v="5"/>
    <m/>
    <m/>
    <m/>
    <m/>
    <x v="1"/>
    <m/>
  </r>
  <r>
    <s v="A6071ARCELOR (BERTON SICARD)"/>
    <x v="646"/>
    <m/>
    <x v="4"/>
    <x v="622"/>
    <x v="6"/>
    <s v="INSTALLUX"/>
    <x v="611"/>
    <s v="Non"/>
    <x v="5"/>
    <m/>
    <m/>
    <m/>
    <m/>
    <x v="1"/>
    <m/>
  </r>
  <r>
    <s v="A6078ARCELOR (BERTON SICARD)"/>
    <x v="647"/>
    <m/>
    <x v="4"/>
    <x v="623"/>
    <x v="6"/>
    <s v="INSTALLUX"/>
    <x v="612"/>
    <s v="Non"/>
    <x v="12"/>
    <m/>
    <m/>
    <m/>
    <m/>
    <x v="1"/>
    <m/>
  </r>
  <r>
    <s v="A6079ARCELOR (BERTON SICARD)"/>
    <x v="648"/>
    <m/>
    <x v="4"/>
    <x v="624"/>
    <x v="6"/>
    <s v="INSTALLUX"/>
    <x v="613"/>
    <s v="Non"/>
    <x v="12"/>
    <m/>
    <m/>
    <m/>
    <m/>
    <x v="1"/>
    <m/>
  </r>
  <r>
    <s v="350ARCELOR (BERTON SICARD)"/>
    <x v="649"/>
    <m/>
    <x v="4"/>
    <x v="625"/>
    <x v="6"/>
    <s v="INSTALLUX"/>
    <x v="614"/>
    <s v="Non"/>
    <x v="40"/>
    <m/>
    <m/>
    <m/>
    <m/>
    <x v="1"/>
    <m/>
  </r>
  <r>
    <s v="352ARCELOR (BERTON SICARD)"/>
    <x v="650"/>
    <m/>
    <x v="4"/>
    <x v="626"/>
    <x v="6"/>
    <s v="INSTALLUX"/>
    <x v="615"/>
    <s v="Non"/>
    <x v="40"/>
    <m/>
    <m/>
    <m/>
    <m/>
    <x v="1"/>
    <m/>
  </r>
  <r>
    <s v="353ARCELOR (BERTON SICARD)"/>
    <x v="651"/>
    <m/>
    <x v="4"/>
    <x v="627"/>
    <x v="6"/>
    <s v="INSTALLUX"/>
    <x v="616"/>
    <s v="Non"/>
    <x v="40"/>
    <m/>
    <m/>
    <m/>
    <m/>
    <x v="1"/>
    <m/>
  </r>
  <r>
    <s v="366ARCELOR (BERTON SICARD)"/>
    <x v="652"/>
    <m/>
    <x v="4"/>
    <x v="628"/>
    <x v="6"/>
    <s v="INSTALLUX"/>
    <x v="617"/>
    <s v="Non"/>
    <x v="40"/>
    <m/>
    <m/>
    <m/>
    <m/>
    <x v="1"/>
    <m/>
  </r>
  <r>
    <s v="367ARCELOR (BERTON SICARD)"/>
    <x v="653"/>
    <m/>
    <x v="4"/>
    <x v="629"/>
    <x v="6"/>
    <s v="INSTALLUX"/>
    <x v="618"/>
    <s v="Non"/>
    <x v="40"/>
    <m/>
    <m/>
    <m/>
    <m/>
    <x v="1"/>
    <m/>
  </r>
  <r>
    <s v="503ARCELOR (BERTON SICARD)"/>
    <x v="654"/>
    <m/>
    <x v="4"/>
    <x v="630"/>
    <x v="6"/>
    <s v="INSTALLUX"/>
    <x v="619"/>
    <s v="Non"/>
    <x v="5"/>
    <m/>
    <m/>
    <m/>
    <m/>
    <x v="1"/>
    <m/>
  </r>
  <r>
    <s v="569ARCELOR (BERTON SICARD)"/>
    <x v="655"/>
    <m/>
    <x v="4"/>
    <x v="631"/>
    <x v="6"/>
    <s v="INSTALLUX"/>
    <x v="620"/>
    <s v="Non"/>
    <x v="5"/>
    <m/>
    <m/>
    <m/>
    <m/>
    <x v="1"/>
    <m/>
  </r>
  <r>
    <s v="590ARCELOR (BERTON SICARD)"/>
    <x v="656"/>
    <m/>
    <x v="4"/>
    <x v="632"/>
    <x v="6"/>
    <s v="INSTALLUX"/>
    <x v="621"/>
    <s v="Non"/>
    <x v="5"/>
    <m/>
    <m/>
    <m/>
    <m/>
    <x v="1"/>
    <m/>
  </r>
  <r>
    <s v="657ARCELOR (BERTON SICARD)"/>
    <x v="657"/>
    <m/>
    <x v="4"/>
    <x v="633"/>
    <x v="6"/>
    <s v="INSTALLUX"/>
    <x v="622"/>
    <s v="Non"/>
    <x v="42"/>
    <m/>
    <m/>
    <m/>
    <m/>
    <x v="1"/>
    <m/>
  </r>
  <r>
    <s v="5300ARCELOR (BERTON SICARD)"/>
    <x v="658"/>
    <m/>
    <x v="4"/>
    <x v="634"/>
    <x v="6"/>
    <s v="INSTALLUX"/>
    <x v="623"/>
    <s v="Non"/>
    <x v="20"/>
    <m/>
    <m/>
    <m/>
    <m/>
    <x v="1"/>
    <m/>
  </r>
  <r>
    <s v="5702ARCELOR (BERTON SICARD)"/>
    <x v="659"/>
    <m/>
    <x v="4"/>
    <x v="635"/>
    <x v="6"/>
    <s v="INSTALLUX"/>
    <x v="624"/>
    <s v="Non"/>
    <x v="12"/>
    <m/>
    <m/>
    <m/>
    <m/>
    <x v="1"/>
    <m/>
  </r>
  <r>
    <s v="5703ARCELOR (BERTON SICARD)"/>
    <x v="660"/>
    <m/>
    <x v="4"/>
    <x v="636"/>
    <x v="6"/>
    <s v="INSTALLUX"/>
    <x v="625"/>
    <s v="Non"/>
    <x v="5"/>
    <m/>
    <m/>
    <m/>
    <m/>
    <x v="1"/>
    <m/>
  </r>
  <r>
    <s v="5818ARCELOR (BERTON SICARD)"/>
    <x v="661"/>
    <m/>
    <x v="4"/>
    <x v="637"/>
    <x v="6"/>
    <s v="INSTALLUX"/>
    <x v="626"/>
    <s v="Non"/>
    <x v="5"/>
    <m/>
    <m/>
    <m/>
    <m/>
    <x v="1"/>
    <m/>
  </r>
  <r>
    <s v="5819ARCELOR (BERTON SICARD)"/>
    <x v="662"/>
    <m/>
    <x v="4"/>
    <x v="638"/>
    <x v="6"/>
    <s v="INSTALLUX"/>
    <x v="627"/>
    <s v="Non"/>
    <x v="5"/>
    <m/>
    <m/>
    <m/>
    <m/>
    <x v="1"/>
    <m/>
  </r>
  <r>
    <s v="6687ARCELOR (BERTON SICARD)"/>
    <x v="663"/>
    <m/>
    <x v="4"/>
    <x v="639"/>
    <x v="6"/>
    <s v="INSTALLUX"/>
    <x v="628"/>
    <s v="Non"/>
    <x v="50"/>
    <m/>
    <m/>
    <m/>
    <m/>
    <x v="1"/>
    <m/>
  </r>
  <r>
    <s v="6691ARCELOR (BERTON SICARD)"/>
    <x v="664"/>
    <m/>
    <x v="4"/>
    <x v="640"/>
    <x v="6"/>
    <s v="INSTALLUX"/>
    <x v="629"/>
    <s v="Non"/>
    <x v="47"/>
    <m/>
    <m/>
    <m/>
    <m/>
    <x v="1"/>
    <m/>
  </r>
  <r>
    <s v="6692ARCELOR (BERTON SICARD)"/>
    <x v="665"/>
    <m/>
    <x v="4"/>
    <x v="641"/>
    <x v="6"/>
    <s v="INSTALLUX"/>
    <x v="630"/>
    <s v="Non"/>
    <x v="53"/>
    <m/>
    <m/>
    <m/>
    <m/>
    <x v="1"/>
    <m/>
  </r>
  <r>
    <s v="6693ARCELOR (BERTON SICARD)"/>
    <x v="666"/>
    <m/>
    <x v="4"/>
    <x v="642"/>
    <x v="6"/>
    <s v="INSTALLUX"/>
    <x v="631"/>
    <s v="Non"/>
    <x v="53"/>
    <m/>
    <m/>
    <m/>
    <m/>
    <x v="1"/>
    <m/>
  </r>
  <r>
    <s v="6694ARCELOR (BERTON SICARD)"/>
    <x v="667"/>
    <m/>
    <x v="4"/>
    <x v="643"/>
    <x v="6"/>
    <s v="INSTALLUX"/>
    <x v="632"/>
    <s v="Non"/>
    <x v="53"/>
    <m/>
    <m/>
    <m/>
    <m/>
    <x v="1"/>
    <m/>
  </r>
  <r>
    <s v="6695ARCELOR (BERTON SICARD)"/>
    <x v="668"/>
    <m/>
    <x v="4"/>
    <x v="644"/>
    <x v="6"/>
    <s v="INSTALLUX"/>
    <x v="633"/>
    <s v="Non"/>
    <x v="53"/>
    <m/>
    <m/>
    <m/>
    <m/>
    <x v="1"/>
    <m/>
  </r>
  <r>
    <s v="6696ARCELOR (BERTON SICARD)"/>
    <x v="669"/>
    <m/>
    <x v="4"/>
    <x v="645"/>
    <x v="6"/>
    <s v="INSTALLUX"/>
    <x v="634"/>
    <s v="Non"/>
    <x v="53"/>
    <m/>
    <m/>
    <m/>
    <m/>
    <x v="1"/>
    <m/>
  </r>
  <r>
    <s v="6697ARCELOR (BERTON SICARD)"/>
    <x v="670"/>
    <m/>
    <x v="4"/>
    <x v="646"/>
    <x v="6"/>
    <s v="INSTALLUX"/>
    <x v="635"/>
    <s v="Non"/>
    <x v="53"/>
    <m/>
    <m/>
    <m/>
    <m/>
    <x v="1"/>
    <m/>
  </r>
  <r>
    <s v="6698ARCELOR (BERTON SICARD)"/>
    <x v="671"/>
    <m/>
    <x v="4"/>
    <x v="647"/>
    <x v="6"/>
    <s v="INSTALLUX"/>
    <x v="636"/>
    <s v="Non"/>
    <x v="53"/>
    <m/>
    <m/>
    <m/>
    <m/>
    <x v="1"/>
    <m/>
  </r>
  <r>
    <s v="6699ARCELOR (BERTON SICARD)"/>
    <x v="672"/>
    <m/>
    <x v="4"/>
    <x v="648"/>
    <x v="6"/>
    <s v="INSTALLUX"/>
    <x v="637"/>
    <s v="Non"/>
    <x v="53"/>
    <m/>
    <m/>
    <m/>
    <m/>
    <x v="1"/>
    <m/>
  </r>
  <r>
    <s v="7075ARCELOR (BERTON SICARD)"/>
    <x v="673"/>
    <m/>
    <x v="4"/>
    <x v="649"/>
    <x v="6"/>
    <s v="INSTALLUX"/>
    <x v="638"/>
    <s v="Non"/>
    <x v="5"/>
    <m/>
    <m/>
    <m/>
    <m/>
    <x v="1"/>
    <m/>
  </r>
  <r>
    <s v="7140ARCELOR (BERTON SICARD)"/>
    <x v="674"/>
    <m/>
    <x v="4"/>
    <x v="650"/>
    <x v="6"/>
    <s v="INSTALLUX"/>
    <x v="639"/>
    <s v="Non"/>
    <x v="5"/>
    <m/>
    <m/>
    <m/>
    <m/>
    <x v="1"/>
    <m/>
  </r>
  <r>
    <s v="7142ARCELOR (BERTON SICARD)"/>
    <x v="675"/>
    <m/>
    <x v="4"/>
    <x v="651"/>
    <x v="6"/>
    <s v="INSTALLUX"/>
    <x v="640"/>
    <s v="Non"/>
    <x v="5"/>
    <m/>
    <m/>
    <m/>
    <m/>
    <x v="1"/>
    <m/>
  </r>
  <r>
    <s v="7143ARCELOR (BERTON SICARD)"/>
    <x v="676"/>
    <m/>
    <x v="4"/>
    <x v="652"/>
    <x v="6"/>
    <s v="INSTALLUX"/>
    <x v="641"/>
    <s v="Non"/>
    <x v="5"/>
    <m/>
    <m/>
    <m/>
    <m/>
    <x v="1"/>
    <m/>
  </r>
  <r>
    <s v="7704ARCELOR (BERTON SICARD)"/>
    <x v="677"/>
    <m/>
    <x v="4"/>
    <x v="653"/>
    <x v="6"/>
    <s v="INSTALLUX"/>
    <x v="642"/>
    <s v="Non"/>
    <x v="20"/>
    <m/>
    <m/>
    <m/>
    <m/>
    <x v="1"/>
    <m/>
  </r>
  <r>
    <s v="7707ARCELOR (BERTON SICARD)"/>
    <x v="678"/>
    <m/>
    <x v="4"/>
    <x v="654"/>
    <x v="6"/>
    <s v="INSTALLUX"/>
    <x v="643"/>
    <s v="Non"/>
    <x v="12"/>
    <m/>
    <m/>
    <m/>
    <m/>
    <x v="1"/>
    <m/>
  </r>
  <r>
    <s v="7708ARCELOR (BERTON SICARD)"/>
    <x v="679"/>
    <m/>
    <x v="4"/>
    <x v="655"/>
    <x v="6"/>
    <s v="INSTALLUX"/>
    <x v="644"/>
    <s v="Non"/>
    <x v="12"/>
    <m/>
    <m/>
    <m/>
    <m/>
    <x v="1"/>
    <m/>
  </r>
  <r>
    <s v="7709ARCELOR (BERTON SICARD)"/>
    <x v="680"/>
    <m/>
    <x v="4"/>
    <x v="656"/>
    <x v="6"/>
    <s v="INSTALLUX"/>
    <x v="645"/>
    <s v="Non"/>
    <x v="12"/>
    <m/>
    <m/>
    <m/>
    <m/>
    <x v="1"/>
    <m/>
  </r>
  <r>
    <s v="7715ARCELOR (BERTON SICARD)"/>
    <x v="681"/>
    <m/>
    <x v="4"/>
    <x v="626"/>
    <x v="6"/>
    <s v="INSTALLUX"/>
    <x v="646"/>
    <s v="Non"/>
    <x v="20"/>
    <m/>
    <m/>
    <m/>
    <m/>
    <x v="1"/>
    <m/>
  </r>
  <r>
    <s v="7722ARCELOR (BERTON SICARD)"/>
    <x v="682"/>
    <m/>
    <x v="4"/>
    <x v="657"/>
    <x v="6"/>
    <s v="INSTALLUX"/>
    <x v="647"/>
    <s v="Non"/>
    <x v="12"/>
    <m/>
    <m/>
    <m/>
    <m/>
    <x v="1"/>
    <m/>
  </r>
  <r>
    <s v="7793ARCELOR (BERTON SICARD)"/>
    <x v="683"/>
    <m/>
    <x v="4"/>
    <x v="658"/>
    <x v="6"/>
    <s v="INSTALLUX"/>
    <x v="648"/>
    <s v="Non"/>
    <x v="12"/>
    <m/>
    <m/>
    <m/>
    <m/>
    <x v="1"/>
    <m/>
  </r>
  <r>
    <s v="7794ARCELOR (BERTON SICARD)"/>
    <x v="684"/>
    <m/>
    <x v="4"/>
    <x v="659"/>
    <x v="6"/>
    <s v="INSTALLUX"/>
    <x v="649"/>
    <s v="Non"/>
    <x v="12"/>
    <m/>
    <m/>
    <m/>
    <m/>
    <x v="1"/>
    <m/>
  </r>
  <r>
    <s v="8951ARCELOR (BERTON SICARD)"/>
    <x v="685"/>
    <m/>
    <x v="4"/>
    <x v="660"/>
    <x v="6"/>
    <s v="INSTALLUX"/>
    <x v="650"/>
    <s v="Non"/>
    <x v="5"/>
    <m/>
    <m/>
    <m/>
    <m/>
    <x v="1"/>
    <m/>
  </r>
  <r>
    <s v="9214ARCELOR (BERTON SICARD)"/>
    <x v="686"/>
    <m/>
    <x v="4"/>
    <x v="661"/>
    <x v="6"/>
    <s v="INSTALLUX"/>
    <x v="651"/>
    <s v="Non"/>
    <x v="12"/>
    <m/>
    <m/>
    <m/>
    <m/>
    <x v="1"/>
    <m/>
  </r>
  <r>
    <s v="9958NARCELOR (BERTON SICARD)"/>
    <x v="687"/>
    <m/>
    <x v="4"/>
    <x v="662"/>
    <x v="6"/>
    <s v="INSTALLUX"/>
    <x v="652"/>
    <s v="Non"/>
    <x v="5"/>
    <m/>
    <m/>
    <m/>
    <m/>
    <x v="1"/>
    <m/>
  </r>
  <r>
    <s v="59165K1ARCELOR (BERTON SICARD)"/>
    <x v="688"/>
    <m/>
    <x v="4"/>
    <x v="663"/>
    <x v="6"/>
    <s v="INSTALLUX"/>
    <x v="653"/>
    <s v="Non"/>
    <x v="5"/>
    <m/>
    <m/>
    <m/>
    <m/>
    <x v="1"/>
    <m/>
  </r>
  <r>
    <s v="160020ARCELOR (BERTON SICARD)"/>
    <x v="689"/>
    <m/>
    <x v="4"/>
    <x v="664"/>
    <x v="6"/>
    <s v="INSTALLUX"/>
    <x v="654"/>
    <s v="Non"/>
    <x v="5"/>
    <m/>
    <m/>
    <m/>
    <m/>
    <x v="1"/>
    <m/>
  </r>
  <r>
    <s v="450100ARCELOR (BERTON SICARD)"/>
    <x v="690"/>
    <m/>
    <x v="4"/>
    <x v="665"/>
    <x v="6"/>
    <s v="INSTALLUX"/>
    <x v="655"/>
    <s v="Non"/>
    <x v="5"/>
    <m/>
    <m/>
    <m/>
    <m/>
    <x v="1"/>
    <m/>
  </r>
  <r>
    <s v="450101ARCELOR (BERTON SICARD)"/>
    <x v="691"/>
    <m/>
    <x v="4"/>
    <x v="666"/>
    <x v="6"/>
    <s v="INSTALLUX"/>
    <x v="656"/>
    <s v="Non"/>
    <x v="5"/>
    <m/>
    <m/>
    <m/>
    <m/>
    <x v="1"/>
    <m/>
  </r>
  <r>
    <s v="450106ARCELOR (BERTON SICARD)"/>
    <x v="692"/>
    <m/>
    <x v="4"/>
    <x v="667"/>
    <x v="6"/>
    <s v="INSTALLUX"/>
    <x v="657"/>
    <s v="Non"/>
    <x v="5"/>
    <m/>
    <m/>
    <m/>
    <m/>
    <x v="1"/>
    <m/>
  </r>
  <r>
    <s v="450107ARCELOR (BERTON SICARD)"/>
    <x v="693"/>
    <m/>
    <x v="4"/>
    <x v="668"/>
    <x v="6"/>
    <s v="INSTALLUX"/>
    <x v="658"/>
    <s v="Non"/>
    <x v="5"/>
    <m/>
    <m/>
    <m/>
    <m/>
    <x v="1"/>
    <m/>
  </r>
  <r>
    <s v="450108ARCELOR (BERTON SICARD)"/>
    <x v="694"/>
    <m/>
    <x v="4"/>
    <x v="669"/>
    <x v="6"/>
    <s v="INSTALLUX"/>
    <x v="659"/>
    <s v="Non"/>
    <x v="5"/>
    <m/>
    <m/>
    <m/>
    <m/>
    <x v="1"/>
    <m/>
  </r>
  <r>
    <s v="450110ARCELOR (BERTON SICARD)"/>
    <x v="695"/>
    <m/>
    <x v="4"/>
    <x v="670"/>
    <x v="6"/>
    <s v="INSTALLUX"/>
    <x v="660"/>
    <s v="Non"/>
    <x v="5"/>
    <m/>
    <m/>
    <m/>
    <m/>
    <x v="1"/>
    <m/>
  </r>
  <r>
    <s v="450111ARCELOR (BERTON SICARD)"/>
    <x v="696"/>
    <m/>
    <x v="4"/>
    <x v="671"/>
    <x v="6"/>
    <s v="INSTALLUX"/>
    <x v="661"/>
    <s v="Non"/>
    <x v="5"/>
    <m/>
    <m/>
    <m/>
    <m/>
    <x v="1"/>
    <m/>
  </r>
  <r>
    <s v="450130ARCELOR (BERTON SICARD)"/>
    <x v="697"/>
    <m/>
    <x v="4"/>
    <x v="672"/>
    <x v="6"/>
    <s v="INSTALLUX"/>
    <x v="662"/>
    <s v="Non"/>
    <x v="5"/>
    <m/>
    <m/>
    <m/>
    <m/>
    <x v="1"/>
    <m/>
  </r>
  <r>
    <s v="450131ARCELOR (BERTON SICARD)"/>
    <x v="698"/>
    <m/>
    <x v="4"/>
    <x v="673"/>
    <x v="6"/>
    <s v="INSTALLUX"/>
    <x v="663"/>
    <s v="Non"/>
    <x v="5"/>
    <m/>
    <m/>
    <m/>
    <m/>
    <x v="1"/>
    <m/>
  </r>
  <r>
    <s v="450132ARCELOR (BERTON SICARD)"/>
    <x v="699"/>
    <m/>
    <x v="4"/>
    <x v="674"/>
    <x v="6"/>
    <s v="INSTALLUX"/>
    <x v="664"/>
    <s v="Non"/>
    <x v="5"/>
    <m/>
    <m/>
    <m/>
    <m/>
    <x v="1"/>
    <m/>
  </r>
  <r>
    <s v="460024ARCELOR (BERTON SICARD)"/>
    <x v="700"/>
    <m/>
    <x v="4"/>
    <x v="675"/>
    <x v="6"/>
    <s v="INSTALLUX"/>
    <x v="665"/>
    <s v="Non"/>
    <x v="12"/>
    <m/>
    <m/>
    <m/>
    <m/>
    <x v="1"/>
    <m/>
  </r>
  <r>
    <s v="550080ARCELOR (BERTON SICARD)"/>
    <x v="701"/>
    <m/>
    <x v="4"/>
    <x v="676"/>
    <x v="6"/>
    <s v="INSTALLUX"/>
    <x v="666"/>
    <s v="Non"/>
    <x v="5"/>
    <m/>
    <m/>
    <m/>
    <m/>
    <x v="1"/>
    <m/>
  </r>
  <r>
    <s v="560020ARCELOR (BERTON SICARD)"/>
    <x v="702"/>
    <m/>
    <x v="4"/>
    <x v="677"/>
    <x v="6"/>
    <s v="INSTALLUX"/>
    <x v="667"/>
    <s v="Non"/>
    <x v="5"/>
    <m/>
    <m/>
    <m/>
    <m/>
    <x v="1"/>
    <m/>
  </r>
  <r>
    <s v="560035ARCELOR (BERTON SICARD)"/>
    <x v="703"/>
    <m/>
    <x v="4"/>
    <x v="678"/>
    <x v="6"/>
    <s v="INSTALLUX"/>
    <x v="668"/>
    <s v="Non"/>
    <x v="5"/>
    <m/>
    <m/>
    <m/>
    <m/>
    <x v="1"/>
    <m/>
  </r>
  <r>
    <s v="664000ARCELOR (BERTON SICARD)"/>
    <x v="704"/>
    <m/>
    <x v="4"/>
    <x v="679"/>
    <x v="6"/>
    <s v="INSTALLUX"/>
    <x v="669"/>
    <s v="Non"/>
    <x v="53"/>
    <m/>
    <m/>
    <m/>
    <m/>
    <x v="1"/>
    <m/>
  </r>
  <r>
    <s v="664001ARCELOR (BERTON SICARD)"/>
    <x v="705"/>
    <m/>
    <x v="4"/>
    <x v="680"/>
    <x v="6"/>
    <s v="INSTALLUX"/>
    <x v="670"/>
    <s v="Non"/>
    <x v="53"/>
    <m/>
    <m/>
    <m/>
    <m/>
    <x v="1"/>
    <m/>
  </r>
  <r>
    <s v="664002ARCELOR (BERTON SICARD)"/>
    <x v="706"/>
    <m/>
    <x v="4"/>
    <x v="681"/>
    <x v="6"/>
    <s v="INSTALLUX"/>
    <x v="671"/>
    <s v="Non"/>
    <x v="53"/>
    <m/>
    <m/>
    <m/>
    <m/>
    <x v="1"/>
    <m/>
  </r>
  <r>
    <s v="664003ARCELOR (BERTON SICARD)"/>
    <x v="707"/>
    <m/>
    <x v="4"/>
    <x v="682"/>
    <x v="6"/>
    <s v="INSTALLUX"/>
    <x v="672"/>
    <s v="Non"/>
    <x v="53"/>
    <m/>
    <m/>
    <m/>
    <m/>
    <x v="1"/>
    <m/>
  </r>
  <r>
    <s v="664011ARCELOR (BERTON SICARD)"/>
    <x v="708"/>
    <m/>
    <x v="4"/>
    <x v="683"/>
    <x v="6"/>
    <s v="INSTALLUX"/>
    <x v="673"/>
    <s v="Non"/>
    <x v="53"/>
    <m/>
    <m/>
    <m/>
    <m/>
    <x v="1"/>
    <m/>
  </r>
  <r>
    <s v="664013ARCELOR (BERTON SICARD)"/>
    <x v="709"/>
    <m/>
    <x v="4"/>
    <x v="684"/>
    <x v="6"/>
    <s v="INSTALLUX"/>
    <x v="674"/>
    <s v="Non"/>
    <x v="12"/>
    <m/>
    <m/>
    <m/>
    <m/>
    <x v="1"/>
    <m/>
  </r>
  <r>
    <s v="664014ARCELOR (BERTON SICARD)"/>
    <x v="710"/>
    <m/>
    <x v="4"/>
    <x v="685"/>
    <x v="6"/>
    <s v="INSTALLUX"/>
    <x v="675"/>
    <s v="Non"/>
    <x v="12"/>
    <m/>
    <m/>
    <m/>
    <m/>
    <x v="1"/>
    <m/>
  </r>
  <r>
    <s v="664016ARCELOR (BERTON SICARD)"/>
    <x v="711"/>
    <m/>
    <x v="4"/>
    <x v="686"/>
    <x v="6"/>
    <s v="INSTALLUX"/>
    <x v="676"/>
    <s v="Non"/>
    <x v="33"/>
    <m/>
    <m/>
    <m/>
    <m/>
    <x v="1"/>
    <m/>
  </r>
  <r>
    <s v="664017ARCELOR (BERTON SICARD)"/>
    <x v="712"/>
    <m/>
    <x v="4"/>
    <x v="687"/>
    <x v="6"/>
    <s v="INSTALLUX"/>
    <x v="677"/>
    <s v="Non"/>
    <x v="33"/>
    <m/>
    <m/>
    <m/>
    <m/>
    <x v="1"/>
    <m/>
  </r>
  <r>
    <s v="664018ARCELOR (BERTON SICARD)"/>
    <x v="713"/>
    <m/>
    <x v="4"/>
    <x v="679"/>
    <x v="6"/>
    <s v="INSTALLUX"/>
    <x v="678"/>
    <s v="Non"/>
    <x v="53"/>
    <m/>
    <m/>
    <m/>
    <m/>
    <x v="1"/>
    <m/>
  </r>
  <r>
    <s v="664021ARCELOR (BERTON SICARD)"/>
    <x v="714"/>
    <m/>
    <x v="4"/>
    <x v="688"/>
    <x v="6"/>
    <s v="INSTALLUX"/>
    <x v="679"/>
    <s v="Non"/>
    <x v="33"/>
    <m/>
    <m/>
    <m/>
    <m/>
    <x v="1"/>
    <m/>
  </r>
  <r>
    <s v="664035ARCELOR (BERTON SICARD)"/>
    <x v="715"/>
    <m/>
    <x v="4"/>
    <x v="689"/>
    <x v="6"/>
    <s v="INSTALLUX"/>
    <x v="680"/>
    <s v="Non"/>
    <x v="53"/>
    <m/>
    <m/>
    <m/>
    <m/>
    <x v="1"/>
    <m/>
  </r>
  <r>
    <s v="760033ARCELOR (BERTON SICARD)"/>
    <x v="716"/>
    <m/>
    <x v="4"/>
    <x v="690"/>
    <x v="6"/>
    <s v="INSTALLUX"/>
    <x v="681"/>
    <s v="Non"/>
    <x v="5"/>
    <m/>
    <m/>
    <m/>
    <m/>
    <x v="1"/>
    <m/>
  </r>
  <r>
    <s v="950201ARCELOR (BERTON SICARD)"/>
    <x v="717"/>
    <m/>
    <x v="4"/>
    <x v="691"/>
    <x v="6"/>
    <s v="INSTALLUX"/>
    <x v="682"/>
    <s v="Non"/>
    <x v="5"/>
    <m/>
    <m/>
    <m/>
    <m/>
    <x v="1"/>
    <m/>
  </r>
  <r>
    <s v="960018ARCELOR (BERTON SICARD)"/>
    <x v="718"/>
    <m/>
    <x v="4"/>
    <x v="692"/>
    <x v="6"/>
    <s v="INSTALLUX"/>
    <x v="683"/>
    <s v="Non"/>
    <x v="40"/>
    <m/>
    <m/>
    <m/>
    <m/>
    <x v="1"/>
    <m/>
  </r>
  <r>
    <s v="960230ARCELOR (BERTON SICARD)"/>
    <x v="719"/>
    <m/>
    <x v="4"/>
    <x v="693"/>
    <x v="6"/>
    <s v="INSTALLUX"/>
    <x v="684"/>
    <s v="Non"/>
    <x v="20"/>
    <m/>
    <m/>
    <m/>
    <m/>
    <x v="1"/>
    <m/>
  </r>
  <r>
    <s v="970001K4ARCELOR (BERTON SICARD)"/>
    <x v="720"/>
    <m/>
    <x v="4"/>
    <x v="694"/>
    <x v="6"/>
    <s v="INSTALLUX"/>
    <x v="685"/>
    <s v="Non"/>
    <x v="5"/>
    <m/>
    <m/>
    <m/>
    <m/>
    <x v="1"/>
    <m/>
  </r>
  <r>
    <s v="A6070ARCELOR (BERTON SICARD)"/>
    <x v="645"/>
    <m/>
    <x v="4"/>
    <x v="621"/>
    <x v="6"/>
    <s v="INSTALLUX"/>
    <x v="610"/>
    <s v="Non"/>
    <x v="5"/>
    <m/>
    <m/>
    <m/>
    <m/>
    <x v="1"/>
    <m/>
  </r>
  <r>
    <s v="A6071ARCELOR (BERTON SICARD)"/>
    <x v="646"/>
    <m/>
    <x v="4"/>
    <x v="622"/>
    <x v="6"/>
    <s v="INSTALLUX"/>
    <x v="611"/>
    <s v="Non"/>
    <x v="5"/>
    <m/>
    <m/>
    <m/>
    <m/>
    <x v="1"/>
    <m/>
  </r>
  <r>
    <s v="350ARCELOR (BERTON SICARD)"/>
    <x v="649"/>
    <m/>
    <x v="4"/>
    <x v="625"/>
    <x v="6"/>
    <s v="INSTALLUX"/>
    <x v="614"/>
    <s v="Non"/>
    <x v="40"/>
    <m/>
    <m/>
    <m/>
    <m/>
    <x v="1"/>
    <m/>
  </r>
  <r>
    <s v="352ARCELOR (BERTON SICARD)"/>
    <x v="650"/>
    <m/>
    <x v="4"/>
    <x v="626"/>
    <x v="6"/>
    <s v="INSTALLUX"/>
    <x v="615"/>
    <s v="Non"/>
    <x v="40"/>
    <m/>
    <m/>
    <m/>
    <m/>
    <x v="1"/>
    <m/>
  </r>
  <r>
    <s v="353ARCELOR (BERTON SICARD)"/>
    <x v="651"/>
    <m/>
    <x v="4"/>
    <x v="627"/>
    <x v="6"/>
    <s v="INSTALLUX"/>
    <x v="616"/>
    <s v="Non"/>
    <x v="40"/>
    <m/>
    <m/>
    <m/>
    <m/>
    <x v="1"/>
    <m/>
  </r>
  <r>
    <s v="366ARCELOR (BERTON SICARD)"/>
    <x v="652"/>
    <m/>
    <x v="4"/>
    <x v="628"/>
    <x v="6"/>
    <s v="INSTALLUX"/>
    <x v="617"/>
    <s v="Non"/>
    <x v="40"/>
    <m/>
    <m/>
    <m/>
    <m/>
    <x v="1"/>
    <m/>
  </r>
  <r>
    <s v="367ARCELOR (BERTON SICARD)"/>
    <x v="653"/>
    <m/>
    <x v="4"/>
    <x v="629"/>
    <x v="6"/>
    <s v="INSTALLUX"/>
    <x v="618"/>
    <s v="Non"/>
    <x v="40"/>
    <m/>
    <m/>
    <m/>
    <m/>
    <x v="1"/>
    <m/>
  </r>
  <r>
    <s v="656ARCELOR (BERTON SICARD)"/>
    <x v="617"/>
    <m/>
    <x v="4"/>
    <x v="594"/>
    <x v="6"/>
    <s v="INSTALLUX"/>
    <x v="582"/>
    <s v="Non"/>
    <x v="12"/>
    <m/>
    <m/>
    <m/>
    <m/>
    <x v="1"/>
    <m/>
  </r>
  <r>
    <s v="662ARCELOR (BERTON SICARD)"/>
    <x v="619"/>
    <m/>
    <x v="4"/>
    <x v="596"/>
    <x v="6"/>
    <s v="INSTALLUX"/>
    <x v="584"/>
    <s v="Non"/>
    <x v="40"/>
    <m/>
    <m/>
    <m/>
    <m/>
    <x v="1"/>
    <m/>
  </r>
  <r>
    <s v="5300ARCELOR (BERTON SICARD)"/>
    <x v="658"/>
    <m/>
    <x v="4"/>
    <x v="634"/>
    <x v="6"/>
    <s v="INSTALLUX"/>
    <x v="623"/>
    <s v="Non"/>
    <x v="20"/>
    <m/>
    <m/>
    <m/>
    <m/>
    <x v="1"/>
    <m/>
  </r>
  <r>
    <s v="5818ARCELOR (BERTON SICARD)"/>
    <x v="661"/>
    <m/>
    <x v="4"/>
    <x v="637"/>
    <x v="6"/>
    <s v="INSTALLUX"/>
    <x v="626"/>
    <s v="Non"/>
    <x v="5"/>
    <m/>
    <m/>
    <m/>
    <m/>
    <x v="1"/>
    <m/>
  </r>
  <r>
    <s v="5819ARCELOR (BERTON SICARD)"/>
    <x v="662"/>
    <m/>
    <x v="4"/>
    <x v="638"/>
    <x v="6"/>
    <s v="INSTALLUX"/>
    <x v="627"/>
    <s v="Non"/>
    <x v="5"/>
    <m/>
    <m/>
    <m/>
    <m/>
    <x v="1"/>
    <m/>
  </r>
  <r>
    <s v="5827ARCELOR (BERTON SICARD)"/>
    <x v="721"/>
    <m/>
    <x v="4"/>
    <x v="695"/>
    <x v="6"/>
    <s v="INSTALLUX"/>
    <x v="686"/>
    <s v="Non"/>
    <x v="5"/>
    <m/>
    <m/>
    <m/>
    <m/>
    <x v="1"/>
    <m/>
  </r>
  <r>
    <s v="6687ARCELOR (BERTON SICARD)"/>
    <x v="663"/>
    <m/>
    <x v="4"/>
    <x v="639"/>
    <x v="6"/>
    <s v="INSTALLUX"/>
    <x v="628"/>
    <s v="Non"/>
    <x v="50"/>
    <m/>
    <m/>
    <m/>
    <m/>
    <x v="1"/>
    <m/>
  </r>
  <r>
    <s v="6691ARCELOR (BERTON SICARD)"/>
    <x v="664"/>
    <m/>
    <x v="4"/>
    <x v="640"/>
    <x v="6"/>
    <s v="INSTALLUX"/>
    <x v="629"/>
    <s v="Non"/>
    <x v="47"/>
    <m/>
    <m/>
    <m/>
    <m/>
    <x v="1"/>
    <m/>
  </r>
  <r>
    <s v="6692ARCELOR (BERTON SICARD)"/>
    <x v="665"/>
    <m/>
    <x v="4"/>
    <x v="641"/>
    <x v="6"/>
    <s v="INSTALLUX"/>
    <x v="630"/>
    <s v="Non"/>
    <x v="53"/>
    <m/>
    <m/>
    <m/>
    <m/>
    <x v="1"/>
    <m/>
  </r>
  <r>
    <s v="6693ARCELOR (BERTON SICARD)"/>
    <x v="666"/>
    <m/>
    <x v="4"/>
    <x v="642"/>
    <x v="6"/>
    <s v="INSTALLUX"/>
    <x v="631"/>
    <s v="Non"/>
    <x v="53"/>
    <m/>
    <m/>
    <m/>
    <m/>
    <x v="1"/>
    <m/>
  </r>
  <r>
    <s v="6694ARCELOR (BERTON SICARD)"/>
    <x v="667"/>
    <m/>
    <x v="4"/>
    <x v="643"/>
    <x v="6"/>
    <s v="INSTALLUX"/>
    <x v="632"/>
    <s v="Non"/>
    <x v="53"/>
    <m/>
    <m/>
    <m/>
    <m/>
    <x v="1"/>
    <m/>
  </r>
  <r>
    <s v="6695ARCELOR (BERTON SICARD)"/>
    <x v="668"/>
    <m/>
    <x v="4"/>
    <x v="644"/>
    <x v="6"/>
    <s v="INSTALLUX"/>
    <x v="633"/>
    <s v="Non"/>
    <x v="53"/>
    <m/>
    <m/>
    <m/>
    <m/>
    <x v="1"/>
    <m/>
  </r>
  <r>
    <s v="6696ARCELOR (BERTON SICARD)"/>
    <x v="669"/>
    <m/>
    <x v="4"/>
    <x v="645"/>
    <x v="6"/>
    <s v="INSTALLUX"/>
    <x v="634"/>
    <s v="Non"/>
    <x v="53"/>
    <m/>
    <m/>
    <m/>
    <m/>
    <x v="1"/>
    <m/>
  </r>
  <r>
    <s v="6697ARCELOR (BERTON SICARD)"/>
    <x v="670"/>
    <m/>
    <x v="4"/>
    <x v="646"/>
    <x v="6"/>
    <s v="INSTALLUX"/>
    <x v="635"/>
    <s v="Non"/>
    <x v="53"/>
    <m/>
    <m/>
    <m/>
    <m/>
    <x v="1"/>
    <m/>
  </r>
  <r>
    <s v="6698ARCELOR (BERTON SICARD)"/>
    <x v="671"/>
    <m/>
    <x v="4"/>
    <x v="647"/>
    <x v="6"/>
    <s v="INSTALLUX"/>
    <x v="636"/>
    <s v="Non"/>
    <x v="53"/>
    <m/>
    <m/>
    <m/>
    <m/>
    <x v="1"/>
    <m/>
  </r>
  <r>
    <s v="6699ARCELOR (BERTON SICARD)"/>
    <x v="672"/>
    <m/>
    <x v="4"/>
    <x v="648"/>
    <x v="6"/>
    <s v="INSTALLUX"/>
    <x v="637"/>
    <s v="Non"/>
    <x v="53"/>
    <m/>
    <m/>
    <m/>
    <m/>
    <x v="1"/>
    <m/>
  </r>
  <r>
    <s v="9214ARCELOR (BERTON SICARD)"/>
    <x v="686"/>
    <m/>
    <x v="4"/>
    <x v="661"/>
    <x v="6"/>
    <s v="INSTALLUX"/>
    <x v="651"/>
    <s v="Non"/>
    <x v="12"/>
    <m/>
    <m/>
    <m/>
    <m/>
    <x v="1"/>
    <m/>
  </r>
  <r>
    <s v="9549ARCELOR (BERTON SICARD)"/>
    <x v="722"/>
    <m/>
    <x v="4"/>
    <x v="696"/>
    <x v="6"/>
    <s v="INSTALLUX"/>
    <x v="687"/>
    <s v="Non"/>
    <x v="50"/>
    <m/>
    <m/>
    <m/>
    <m/>
    <x v="1"/>
    <m/>
  </r>
  <r>
    <s v="9808ARCELOR (BERTON SICARD)"/>
    <x v="628"/>
    <m/>
    <x v="4"/>
    <x v="605"/>
    <x v="6"/>
    <s v="INSTALLUX"/>
    <x v="593"/>
    <s v="Non"/>
    <x v="5"/>
    <m/>
    <m/>
    <m/>
    <m/>
    <x v="1"/>
    <m/>
  </r>
  <r>
    <s v="58108-50ARCELOR (BERTON SICARD)"/>
    <x v="723"/>
    <m/>
    <x v="4"/>
    <x v="697"/>
    <x v="6"/>
    <s v="INSTALLUX"/>
    <x v="688"/>
    <s v="Non"/>
    <x v="5"/>
    <m/>
    <m/>
    <m/>
    <m/>
    <x v="1"/>
    <m/>
  </r>
  <r>
    <s v="160020ARCELOR (BERTON SICARD)"/>
    <x v="689"/>
    <m/>
    <x v="4"/>
    <x v="664"/>
    <x v="6"/>
    <s v="INSTALLUX"/>
    <x v="654"/>
    <s v="Non"/>
    <x v="5"/>
    <m/>
    <m/>
    <m/>
    <m/>
    <x v="1"/>
    <m/>
  </r>
  <r>
    <s v="440020ARCELOR (BERTON SICARD)"/>
    <x v="724"/>
    <m/>
    <x v="4"/>
    <x v="698"/>
    <x v="6"/>
    <s v="INSTALLUX"/>
    <x v="689"/>
    <s v="Non"/>
    <x v="50"/>
    <m/>
    <m/>
    <m/>
    <m/>
    <x v="1"/>
    <m/>
  </r>
  <r>
    <s v="560035ARCELOR (BERTON SICARD)"/>
    <x v="703"/>
    <m/>
    <x v="4"/>
    <x v="678"/>
    <x v="6"/>
    <s v="INSTALLUX"/>
    <x v="668"/>
    <s v="Non"/>
    <x v="5"/>
    <m/>
    <m/>
    <m/>
    <m/>
    <x v="1"/>
    <m/>
  </r>
  <r>
    <s v="664000ARCELOR (BERTON SICARD)"/>
    <x v="704"/>
    <m/>
    <x v="4"/>
    <x v="679"/>
    <x v="6"/>
    <s v="INSTALLUX"/>
    <x v="669"/>
    <s v="Non"/>
    <x v="53"/>
    <m/>
    <m/>
    <m/>
    <m/>
    <x v="1"/>
    <m/>
  </r>
  <r>
    <s v="664001ARCELOR (BERTON SICARD)"/>
    <x v="705"/>
    <m/>
    <x v="4"/>
    <x v="680"/>
    <x v="6"/>
    <s v="INSTALLUX"/>
    <x v="670"/>
    <s v="Non"/>
    <x v="53"/>
    <m/>
    <m/>
    <m/>
    <m/>
    <x v="1"/>
    <m/>
  </r>
  <r>
    <s v="664002ARCELOR (BERTON SICARD)"/>
    <x v="706"/>
    <m/>
    <x v="4"/>
    <x v="681"/>
    <x v="6"/>
    <s v="INSTALLUX"/>
    <x v="671"/>
    <s v="Non"/>
    <x v="53"/>
    <m/>
    <m/>
    <m/>
    <m/>
    <x v="1"/>
    <m/>
  </r>
  <r>
    <s v="664003ARCELOR (BERTON SICARD)"/>
    <x v="707"/>
    <m/>
    <x v="4"/>
    <x v="682"/>
    <x v="6"/>
    <s v="INSTALLUX"/>
    <x v="672"/>
    <s v="Non"/>
    <x v="53"/>
    <m/>
    <m/>
    <m/>
    <m/>
    <x v="1"/>
    <m/>
  </r>
  <r>
    <s v="664013ARCELOR (BERTON SICARD)"/>
    <x v="709"/>
    <m/>
    <x v="4"/>
    <x v="684"/>
    <x v="6"/>
    <s v="INSTALLUX"/>
    <x v="674"/>
    <s v="Non"/>
    <x v="12"/>
    <m/>
    <m/>
    <m/>
    <m/>
    <x v="1"/>
    <m/>
  </r>
  <r>
    <s v="664014ARCELOR (BERTON SICARD)"/>
    <x v="710"/>
    <m/>
    <x v="4"/>
    <x v="685"/>
    <x v="6"/>
    <s v="INSTALLUX"/>
    <x v="675"/>
    <s v="Non"/>
    <x v="12"/>
    <m/>
    <m/>
    <m/>
    <m/>
    <x v="1"/>
    <m/>
  </r>
  <r>
    <s v="664016ARCELOR (BERTON SICARD)"/>
    <x v="711"/>
    <m/>
    <x v="4"/>
    <x v="686"/>
    <x v="6"/>
    <s v="INSTALLUX"/>
    <x v="676"/>
    <s v="Non"/>
    <x v="33"/>
    <m/>
    <m/>
    <m/>
    <m/>
    <x v="1"/>
    <m/>
  </r>
  <r>
    <s v="664017ARCELOR (BERTON SICARD)"/>
    <x v="712"/>
    <m/>
    <x v="4"/>
    <x v="687"/>
    <x v="6"/>
    <s v="INSTALLUX"/>
    <x v="677"/>
    <s v="Non"/>
    <x v="33"/>
    <m/>
    <m/>
    <m/>
    <m/>
    <x v="1"/>
    <m/>
  </r>
  <r>
    <s v="950035ARCELOR (BERTON SICARD)"/>
    <x v="725"/>
    <m/>
    <x v="4"/>
    <x v="699"/>
    <x v="6"/>
    <s v="INSTALLUX"/>
    <x v="690"/>
    <s v="Non"/>
    <x v="5"/>
    <m/>
    <m/>
    <m/>
    <m/>
    <x v="1"/>
    <m/>
  </r>
  <r>
    <s v="507ARCELOR (BERTON SICARD)"/>
    <x v="726"/>
    <m/>
    <x v="39"/>
    <x v="700"/>
    <x v="6"/>
    <s v="INSTALLUX"/>
    <x v="691"/>
    <s v="Non"/>
    <x v="5"/>
    <m/>
    <m/>
    <m/>
    <m/>
    <x v="1"/>
    <m/>
  </r>
  <r>
    <s v="513ARCELOR (BERTON SICARD)"/>
    <x v="727"/>
    <m/>
    <x v="39"/>
    <x v="701"/>
    <x v="6"/>
    <s v="INSTALLUX"/>
    <x v="692"/>
    <s v="Non"/>
    <x v="5"/>
    <m/>
    <m/>
    <m/>
    <m/>
    <x v="1"/>
    <m/>
  </r>
  <r>
    <s v="535ARCELOR (BERTON SICARD)"/>
    <x v="728"/>
    <m/>
    <x v="39"/>
    <x v="702"/>
    <x v="6"/>
    <s v="INSTALLUX"/>
    <x v="693"/>
    <s v="Non"/>
    <x v="5"/>
    <m/>
    <m/>
    <m/>
    <m/>
    <x v="1"/>
    <m/>
  </r>
  <r>
    <s v="536ARCELOR (BERTON SICARD)"/>
    <x v="729"/>
    <m/>
    <x v="39"/>
    <x v="703"/>
    <x v="6"/>
    <s v="INSTALLUX"/>
    <x v="694"/>
    <s v="Non"/>
    <x v="5"/>
    <m/>
    <m/>
    <m/>
    <m/>
    <x v="1"/>
    <m/>
  </r>
  <r>
    <s v="546ARCELOR (BERTON SICARD)"/>
    <x v="730"/>
    <m/>
    <x v="39"/>
    <x v="704"/>
    <x v="6"/>
    <s v="INSTALLUX"/>
    <x v="695"/>
    <s v="Non"/>
    <x v="5"/>
    <m/>
    <m/>
    <m/>
    <m/>
    <x v="1"/>
    <m/>
  </r>
  <r>
    <s v="547ARCELOR (BERTON SICARD)"/>
    <x v="731"/>
    <m/>
    <x v="39"/>
    <x v="705"/>
    <x v="6"/>
    <s v="INSTALLUX"/>
    <x v="696"/>
    <s v="Non"/>
    <x v="5"/>
    <m/>
    <m/>
    <m/>
    <m/>
    <x v="1"/>
    <m/>
  </r>
  <r>
    <s v="555ARCELOR (BERTON SICARD)"/>
    <x v="732"/>
    <m/>
    <x v="39"/>
    <x v="706"/>
    <x v="6"/>
    <s v="INSTALLUX"/>
    <x v="697"/>
    <s v="Non"/>
    <x v="5"/>
    <m/>
    <m/>
    <m/>
    <m/>
    <x v="1"/>
    <m/>
  </r>
  <r>
    <s v="325ARCELOR (BERTON SICARD)"/>
    <x v="733"/>
    <m/>
    <x v="39"/>
    <x v="707"/>
    <x v="6"/>
    <s v="INSTALLUX"/>
    <x v="698"/>
    <s v="Non"/>
    <x v="5"/>
    <m/>
    <m/>
    <m/>
    <m/>
    <x v="1"/>
    <m/>
  </r>
  <r>
    <s v="507ARCELOR (BERTON SICARD)"/>
    <x v="726"/>
    <m/>
    <x v="39"/>
    <x v="700"/>
    <x v="6"/>
    <s v="INSTALLUX"/>
    <x v="691"/>
    <s v="Non"/>
    <x v="5"/>
    <m/>
    <m/>
    <m/>
    <m/>
    <x v="1"/>
    <m/>
  </r>
  <r>
    <s v="513ARCELOR (BERTON SICARD)"/>
    <x v="727"/>
    <m/>
    <x v="39"/>
    <x v="701"/>
    <x v="6"/>
    <s v="INSTALLUX"/>
    <x v="692"/>
    <s v="Non"/>
    <x v="5"/>
    <m/>
    <m/>
    <m/>
    <m/>
    <x v="1"/>
    <m/>
  </r>
  <r>
    <s v="535ARCELOR (BERTON SICARD)"/>
    <x v="728"/>
    <m/>
    <x v="39"/>
    <x v="702"/>
    <x v="6"/>
    <s v="INSTALLUX"/>
    <x v="693"/>
    <s v="Non"/>
    <x v="5"/>
    <m/>
    <m/>
    <m/>
    <m/>
    <x v="1"/>
    <m/>
  </r>
  <r>
    <s v="536ARCELOR (BERTON SICARD)"/>
    <x v="729"/>
    <m/>
    <x v="39"/>
    <x v="703"/>
    <x v="6"/>
    <s v="INSTALLUX"/>
    <x v="694"/>
    <s v="Non"/>
    <x v="5"/>
    <m/>
    <m/>
    <m/>
    <m/>
    <x v="1"/>
    <m/>
  </r>
  <r>
    <s v="546ARCELOR (BERTON SICARD)"/>
    <x v="730"/>
    <m/>
    <x v="39"/>
    <x v="704"/>
    <x v="6"/>
    <s v="INSTALLUX"/>
    <x v="695"/>
    <s v="Non"/>
    <x v="5"/>
    <m/>
    <m/>
    <m/>
    <m/>
    <x v="1"/>
    <m/>
  </r>
  <r>
    <s v="547ARCELOR (BERTON SICARD)"/>
    <x v="731"/>
    <m/>
    <x v="39"/>
    <x v="705"/>
    <x v="6"/>
    <s v="INSTALLUX"/>
    <x v="696"/>
    <s v="Non"/>
    <x v="5"/>
    <m/>
    <m/>
    <m/>
    <m/>
    <x v="1"/>
    <m/>
  </r>
  <r>
    <s v="555ARCELOR (BERTON SICARD)"/>
    <x v="732"/>
    <m/>
    <x v="39"/>
    <x v="706"/>
    <x v="6"/>
    <s v="INSTALLUX"/>
    <x v="697"/>
    <s v="Non"/>
    <x v="5"/>
    <m/>
    <m/>
    <m/>
    <m/>
    <x v="1"/>
    <m/>
  </r>
  <r>
    <s v="960021ARCELOR (BERTON SICARD)"/>
    <x v="734"/>
    <m/>
    <x v="39"/>
    <x v="708"/>
    <x v="6"/>
    <s v="INSTALLUX"/>
    <x v="699"/>
    <s v="Non"/>
    <x v="5"/>
    <m/>
    <m/>
    <m/>
    <m/>
    <x v="1"/>
    <m/>
  </r>
  <r>
    <s v="960216ARCELOR (BERTON SICARD)"/>
    <x v="735"/>
    <m/>
    <x v="39"/>
    <x v="709"/>
    <x v="6"/>
    <s v="INSTALLUX"/>
    <x v="700"/>
    <s v="Non"/>
    <x v="5"/>
    <m/>
    <m/>
    <m/>
    <m/>
    <x v="1"/>
    <m/>
  </r>
  <r>
    <s v="960227ARCELOR (BERTON SICARD)"/>
    <x v="736"/>
    <m/>
    <x v="39"/>
    <x v="710"/>
    <x v="6"/>
    <s v="INSTALLUX"/>
    <x v="701"/>
    <s v="Non"/>
    <x v="5"/>
    <m/>
    <m/>
    <m/>
    <m/>
    <x v="1"/>
    <m/>
  </r>
  <r>
    <s v="325ARCELOR (BERTON SICARD)"/>
    <x v="733"/>
    <m/>
    <x v="39"/>
    <x v="707"/>
    <x v="6"/>
    <s v="INSTALLUX"/>
    <x v="698"/>
    <s v="Non"/>
    <x v="5"/>
    <m/>
    <m/>
    <m/>
    <m/>
    <x v="1"/>
    <m/>
  </r>
  <r>
    <s v="507ARCELOR (BERTON SICARD)"/>
    <x v="726"/>
    <m/>
    <x v="39"/>
    <x v="700"/>
    <x v="6"/>
    <s v="INSTALLUX"/>
    <x v="691"/>
    <s v="Non"/>
    <x v="5"/>
    <m/>
    <m/>
    <m/>
    <m/>
    <x v="1"/>
    <m/>
  </r>
  <r>
    <s v="513ARCELOR (BERTON SICARD)"/>
    <x v="727"/>
    <m/>
    <x v="39"/>
    <x v="701"/>
    <x v="6"/>
    <s v="INSTALLUX"/>
    <x v="692"/>
    <s v="Non"/>
    <x v="5"/>
    <m/>
    <m/>
    <m/>
    <m/>
    <x v="1"/>
    <m/>
  </r>
  <r>
    <s v="535ARCELOR (BERTON SICARD)"/>
    <x v="728"/>
    <m/>
    <x v="39"/>
    <x v="702"/>
    <x v="6"/>
    <s v="INSTALLUX"/>
    <x v="693"/>
    <s v="Non"/>
    <x v="5"/>
    <m/>
    <m/>
    <m/>
    <m/>
    <x v="1"/>
    <m/>
  </r>
  <r>
    <s v="536ARCELOR (BERTON SICARD)"/>
    <x v="729"/>
    <m/>
    <x v="39"/>
    <x v="703"/>
    <x v="6"/>
    <s v="INSTALLUX"/>
    <x v="694"/>
    <s v="Non"/>
    <x v="5"/>
    <m/>
    <m/>
    <m/>
    <m/>
    <x v="1"/>
    <m/>
  </r>
  <r>
    <s v="546ARCELOR (BERTON SICARD)"/>
    <x v="730"/>
    <m/>
    <x v="39"/>
    <x v="704"/>
    <x v="6"/>
    <s v="INSTALLUX"/>
    <x v="695"/>
    <s v="Non"/>
    <x v="5"/>
    <m/>
    <m/>
    <m/>
    <m/>
    <x v="1"/>
    <m/>
  </r>
  <r>
    <s v="547ARCELOR (BERTON SICARD)"/>
    <x v="731"/>
    <m/>
    <x v="39"/>
    <x v="705"/>
    <x v="6"/>
    <s v="INSTALLUX"/>
    <x v="696"/>
    <s v="Non"/>
    <x v="5"/>
    <m/>
    <m/>
    <m/>
    <m/>
    <x v="1"/>
    <m/>
  </r>
  <r>
    <s v="555ARCELOR (BERTON SICARD)"/>
    <x v="732"/>
    <m/>
    <x v="39"/>
    <x v="706"/>
    <x v="6"/>
    <s v="INSTALLUX"/>
    <x v="697"/>
    <s v="Non"/>
    <x v="5"/>
    <m/>
    <m/>
    <m/>
    <m/>
    <x v="1"/>
    <m/>
  </r>
  <r>
    <s v="960021ARCELOR (BERTON SICARD)"/>
    <x v="734"/>
    <m/>
    <x v="39"/>
    <x v="708"/>
    <x v="6"/>
    <s v="INSTALLUX"/>
    <x v="699"/>
    <s v="Non"/>
    <x v="5"/>
    <m/>
    <m/>
    <m/>
    <m/>
    <x v="1"/>
    <m/>
  </r>
  <r>
    <s v="960216ARCELOR (BERTON SICARD)"/>
    <x v="735"/>
    <m/>
    <x v="39"/>
    <x v="709"/>
    <x v="6"/>
    <s v="INSTALLUX"/>
    <x v="700"/>
    <s v="Non"/>
    <x v="5"/>
    <m/>
    <m/>
    <m/>
    <m/>
    <x v="1"/>
    <m/>
  </r>
  <r>
    <s v="960227ARCELOR (BERTON SICARD)"/>
    <x v="736"/>
    <m/>
    <x v="39"/>
    <x v="710"/>
    <x v="6"/>
    <s v="INSTALLUX"/>
    <x v="701"/>
    <s v="Non"/>
    <x v="5"/>
    <m/>
    <m/>
    <m/>
    <m/>
    <x v="1"/>
    <m/>
  </r>
  <r>
    <s v="325ARCELOR (BERTON SICARD)"/>
    <x v="733"/>
    <m/>
    <x v="39"/>
    <x v="707"/>
    <x v="6"/>
    <s v="INSTALLUX"/>
    <x v="698"/>
    <s v="Non"/>
    <x v="5"/>
    <m/>
    <m/>
    <m/>
    <m/>
    <x v="1"/>
    <m/>
  </r>
  <r>
    <s v="507ARCELOR (BERTON SICARD)"/>
    <x v="726"/>
    <m/>
    <x v="39"/>
    <x v="700"/>
    <x v="6"/>
    <s v="INSTALLUX"/>
    <x v="691"/>
    <s v="Non"/>
    <x v="5"/>
    <m/>
    <m/>
    <m/>
    <m/>
    <x v="1"/>
    <m/>
  </r>
  <r>
    <s v="513ARCELOR (BERTON SICARD)"/>
    <x v="727"/>
    <m/>
    <x v="39"/>
    <x v="701"/>
    <x v="6"/>
    <s v="INSTALLUX"/>
    <x v="692"/>
    <s v="Non"/>
    <x v="5"/>
    <m/>
    <m/>
    <m/>
    <m/>
    <x v="1"/>
    <m/>
  </r>
  <r>
    <s v="535ARCELOR (BERTON SICARD)"/>
    <x v="728"/>
    <m/>
    <x v="39"/>
    <x v="702"/>
    <x v="6"/>
    <s v="INSTALLUX"/>
    <x v="693"/>
    <s v="Non"/>
    <x v="5"/>
    <m/>
    <m/>
    <m/>
    <m/>
    <x v="1"/>
    <m/>
  </r>
  <r>
    <s v="536ARCELOR (BERTON SICARD)"/>
    <x v="729"/>
    <m/>
    <x v="39"/>
    <x v="703"/>
    <x v="6"/>
    <s v="INSTALLUX"/>
    <x v="694"/>
    <s v="Non"/>
    <x v="5"/>
    <m/>
    <m/>
    <m/>
    <m/>
    <x v="1"/>
    <m/>
  </r>
  <r>
    <s v="546ARCELOR (BERTON SICARD)"/>
    <x v="730"/>
    <m/>
    <x v="39"/>
    <x v="704"/>
    <x v="6"/>
    <s v="INSTALLUX"/>
    <x v="695"/>
    <s v="Non"/>
    <x v="5"/>
    <m/>
    <m/>
    <m/>
    <m/>
    <x v="1"/>
    <m/>
  </r>
  <r>
    <s v="547ARCELOR (BERTON SICARD)"/>
    <x v="731"/>
    <m/>
    <x v="39"/>
    <x v="705"/>
    <x v="6"/>
    <s v="INSTALLUX"/>
    <x v="696"/>
    <s v="Non"/>
    <x v="5"/>
    <m/>
    <m/>
    <m/>
    <m/>
    <x v="1"/>
    <m/>
  </r>
  <r>
    <s v="555ARCELOR (BERTON SICARD)"/>
    <x v="732"/>
    <m/>
    <x v="39"/>
    <x v="706"/>
    <x v="6"/>
    <s v="INSTALLUX"/>
    <x v="697"/>
    <s v="Non"/>
    <x v="5"/>
    <m/>
    <m/>
    <m/>
    <m/>
    <x v="1"/>
    <m/>
  </r>
  <r>
    <s v="960021ARCELOR (BERTON SICARD)"/>
    <x v="734"/>
    <m/>
    <x v="39"/>
    <x v="708"/>
    <x v="6"/>
    <s v="INSTALLUX"/>
    <x v="699"/>
    <s v="Non"/>
    <x v="5"/>
    <m/>
    <m/>
    <m/>
    <m/>
    <x v="1"/>
    <m/>
  </r>
  <r>
    <s v="960216ARCELOR (BERTON SICARD)"/>
    <x v="735"/>
    <m/>
    <x v="39"/>
    <x v="709"/>
    <x v="6"/>
    <s v="INSTALLUX"/>
    <x v="700"/>
    <s v="Non"/>
    <x v="5"/>
    <m/>
    <m/>
    <m/>
    <m/>
    <x v="1"/>
    <m/>
  </r>
  <r>
    <s v="960227ARCELOR (BERTON SICARD)"/>
    <x v="736"/>
    <m/>
    <x v="39"/>
    <x v="710"/>
    <x v="6"/>
    <s v="INSTALLUX"/>
    <x v="701"/>
    <s v="Non"/>
    <x v="5"/>
    <m/>
    <m/>
    <m/>
    <m/>
    <x v="1"/>
    <m/>
  </r>
  <r>
    <s v="339ARCELOR (BERTON SICARD)"/>
    <x v="737"/>
    <m/>
    <x v="39"/>
    <x v="711"/>
    <x v="6"/>
    <s v="INSTALLUX"/>
    <x v="702"/>
    <s v="Non"/>
    <x v="14"/>
    <m/>
    <m/>
    <m/>
    <m/>
    <x v="1"/>
    <m/>
  </r>
  <r>
    <s v="460090ARCELOR (BERTON SICARD)"/>
    <x v="738"/>
    <m/>
    <x v="39"/>
    <x v="712"/>
    <x v="6"/>
    <s v="INSTALLUX"/>
    <x v="703"/>
    <s v="Non"/>
    <x v="12"/>
    <m/>
    <m/>
    <m/>
    <m/>
    <x v="1"/>
    <m/>
  </r>
  <r>
    <s v="960002ARCELOR (BERTON SICARD)"/>
    <x v="739"/>
    <m/>
    <x v="39"/>
    <x v="713"/>
    <x v="6"/>
    <s v="INSTALLUX"/>
    <x v="704"/>
    <s v="Non"/>
    <x v="5"/>
    <m/>
    <m/>
    <m/>
    <m/>
    <x v="1"/>
    <m/>
  </r>
  <r>
    <s v="960004ARCELOR (BERTON SICARD)"/>
    <x v="740"/>
    <m/>
    <x v="39"/>
    <x v="714"/>
    <x v="6"/>
    <s v="INSTALLUX"/>
    <x v="705"/>
    <s v="Non"/>
    <x v="5"/>
    <m/>
    <m/>
    <m/>
    <m/>
    <x v="1"/>
    <m/>
  </r>
  <r>
    <s v="960012ARCELOR (BERTON SICARD)"/>
    <x v="741"/>
    <m/>
    <x v="39"/>
    <x v="715"/>
    <x v="6"/>
    <s v="INSTALLUX"/>
    <x v="706"/>
    <s v="Non"/>
    <x v="5"/>
    <m/>
    <m/>
    <m/>
    <m/>
    <x v="1"/>
    <m/>
  </r>
  <r>
    <s v="960013ARCELOR (BERTON SICARD)"/>
    <x v="742"/>
    <m/>
    <x v="39"/>
    <x v="716"/>
    <x v="6"/>
    <s v="INSTALLUX"/>
    <x v="707"/>
    <s v="Non"/>
    <x v="5"/>
    <m/>
    <m/>
    <m/>
    <m/>
    <x v="1"/>
    <m/>
  </r>
  <r>
    <s v="960014ARCELOR (BERTON SICARD)"/>
    <x v="743"/>
    <m/>
    <x v="39"/>
    <x v="717"/>
    <x v="6"/>
    <s v="INSTALLUX"/>
    <x v="708"/>
    <s v="Non"/>
    <x v="40"/>
    <m/>
    <m/>
    <m/>
    <m/>
    <x v="1"/>
    <m/>
  </r>
  <r>
    <s v="960020ARCELOR (BERTON SICARD)"/>
    <x v="744"/>
    <m/>
    <x v="39"/>
    <x v="718"/>
    <x v="6"/>
    <s v="INSTALLUX"/>
    <x v="709"/>
    <s v="Non"/>
    <x v="20"/>
    <m/>
    <m/>
    <m/>
    <m/>
    <x v="1"/>
    <m/>
  </r>
  <r>
    <s v="960026ARCELOR (BERTON SICARD)"/>
    <x v="745"/>
    <m/>
    <x v="39"/>
    <x v="719"/>
    <x v="6"/>
    <s v="INSTALLUX"/>
    <x v="710"/>
    <s v="Non"/>
    <x v="5"/>
    <m/>
    <m/>
    <m/>
    <m/>
    <x v="1"/>
    <m/>
  </r>
  <r>
    <s v="960028ARCELOR (BERTON SICARD)"/>
    <x v="746"/>
    <m/>
    <x v="39"/>
    <x v="720"/>
    <x v="6"/>
    <s v="INSTALLUX"/>
    <x v="711"/>
    <s v="Non"/>
    <x v="5"/>
    <m/>
    <m/>
    <m/>
    <m/>
    <x v="1"/>
    <m/>
  </r>
  <r>
    <s v="A6045ARCELOR (BERTON SICARD)"/>
    <x v="747"/>
    <m/>
    <x v="39"/>
    <x v="721"/>
    <x v="6"/>
    <s v="INSTALLUX"/>
    <x v="712"/>
    <s v="Non"/>
    <x v="5"/>
    <m/>
    <m/>
    <m/>
    <m/>
    <x v="1"/>
    <m/>
  </r>
  <r>
    <s v="339ARCELOR (BERTON SICARD)"/>
    <x v="737"/>
    <m/>
    <x v="39"/>
    <x v="711"/>
    <x v="6"/>
    <s v="INSTALLUX"/>
    <x v="702"/>
    <s v="Non"/>
    <x v="14"/>
    <m/>
    <m/>
    <m/>
    <m/>
    <x v="1"/>
    <m/>
  </r>
  <r>
    <s v="6679ARCELOR (BERTON SICARD)"/>
    <x v="748"/>
    <m/>
    <x v="39"/>
    <x v="722"/>
    <x v="6"/>
    <s v="INSTALLUX"/>
    <x v="713"/>
    <s v="Non"/>
    <x v="12"/>
    <m/>
    <m/>
    <m/>
    <m/>
    <x v="1"/>
    <m/>
  </r>
  <r>
    <s v="460090ARCELOR (BERTON SICARD)"/>
    <x v="738"/>
    <m/>
    <x v="39"/>
    <x v="712"/>
    <x v="6"/>
    <s v="INSTALLUX"/>
    <x v="703"/>
    <s v="Non"/>
    <x v="12"/>
    <m/>
    <m/>
    <m/>
    <m/>
    <x v="1"/>
    <m/>
  </r>
  <r>
    <s v="960002ARCELOR (BERTON SICARD)"/>
    <x v="739"/>
    <m/>
    <x v="39"/>
    <x v="713"/>
    <x v="6"/>
    <s v="INSTALLUX"/>
    <x v="704"/>
    <s v="Non"/>
    <x v="5"/>
    <m/>
    <m/>
    <m/>
    <m/>
    <x v="1"/>
    <m/>
  </r>
  <r>
    <s v="960004ARCELOR (BERTON SICARD)"/>
    <x v="740"/>
    <m/>
    <x v="39"/>
    <x v="714"/>
    <x v="6"/>
    <s v="INSTALLUX"/>
    <x v="705"/>
    <s v="Non"/>
    <x v="5"/>
    <m/>
    <m/>
    <m/>
    <m/>
    <x v="1"/>
    <m/>
  </r>
  <r>
    <s v="960012ARCELOR (BERTON SICARD)"/>
    <x v="741"/>
    <m/>
    <x v="39"/>
    <x v="715"/>
    <x v="6"/>
    <s v="INSTALLUX"/>
    <x v="706"/>
    <s v="Non"/>
    <x v="5"/>
    <m/>
    <m/>
    <m/>
    <m/>
    <x v="1"/>
    <m/>
  </r>
  <r>
    <s v="960013ARCELOR (BERTON SICARD)"/>
    <x v="742"/>
    <m/>
    <x v="39"/>
    <x v="716"/>
    <x v="6"/>
    <s v="INSTALLUX"/>
    <x v="707"/>
    <s v="Non"/>
    <x v="5"/>
    <m/>
    <m/>
    <m/>
    <m/>
    <x v="1"/>
    <m/>
  </r>
  <r>
    <s v="960014ARCELOR (BERTON SICARD)"/>
    <x v="743"/>
    <m/>
    <x v="39"/>
    <x v="717"/>
    <x v="6"/>
    <s v="INSTALLUX"/>
    <x v="708"/>
    <s v="Non"/>
    <x v="40"/>
    <m/>
    <m/>
    <m/>
    <m/>
    <x v="1"/>
    <m/>
  </r>
  <r>
    <s v="960020ARCELOR (BERTON SICARD)"/>
    <x v="744"/>
    <m/>
    <x v="39"/>
    <x v="718"/>
    <x v="6"/>
    <s v="INSTALLUX"/>
    <x v="709"/>
    <s v="Non"/>
    <x v="20"/>
    <m/>
    <m/>
    <m/>
    <m/>
    <x v="1"/>
    <m/>
  </r>
  <r>
    <s v="960026ARCELOR (BERTON SICARD)"/>
    <x v="745"/>
    <m/>
    <x v="39"/>
    <x v="719"/>
    <x v="6"/>
    <s v="INSTALLUX"/>
    <x v="710"/>
    <s v="Non"/>
    <x v="5"/>
    <m/>
    <m/>
    <m/>
    <m/>
    <x v="1"/>
    <m/>
  </r>
  <r>
    <s v="960028ARCELOR (BERTON SICARD)"/>
    <x v="746"/>
    <m/>
    <x v="39"/>
    <x v="720"/>
    <x v="6"/>
    <s v="INSTALLUX"/>
    <x v="711"/>
    <s v="Non"/>
    <x v="5"/>
    <m/>
    <m/>
    <m/>
    <m/>
    <x v="1"/>
    <m/>
  </r>
  <r>
    <s v="339ARCELOR (BERTON SICARD)"/>
    <x v="737"/>
    <m/>
    <x v="39"/>
    <x v="711"/>
    <x v="6"/>
    <s v="INSTALLUX"/>
    <x v="702"/>
    <s v="Non"/>
    <x v="14"/>
    <m/>
    <m/>
    <m/>
    <m/>
    <x v="1"/>
    <m/>
  </r>
  <r>
    <s v="9503ARCELOR (BERTON SICARD)"/>
    <x v="749"/>
    <m/>
    <x v="39"/>
    <x v="723"/>
    <x v="6"/>
    <s v="INSTALLUX"/>
    <x v="714"/>
    <s v="Non"/>
    <x v="54"/>
    <m/>
    <m/>
    <m/>
    <m/>
    <x v="1"/>
    <m/>
  </r>
  <r>
    <s v="A6065ARCELOR (BERTON SICARD)"/>
    <x v="750"/>
    <m/>
    <x v="39"/>
    <x v="724"/>
    <x v="6"/>
    <s v="INSTALLUX"/>
    <x v="715"/>
    <s v="Non"/>
    <x v="20"/>
    <m/>
    <m/>
    <m/>
    <m/>
    <x v="1"/>
    <m/>
  </r>
  <r>
    <s v="A6066ARCELOR (BERTON SICARD)"/>
    <x v="751"/>
    <m/>
    <x v="39"/>
    <x v="725"/>
    <x v="6"/>
    <s v="INSTALLUX"/>
    <x v="716"/>
    <s v="Non"/>
    <x v="20"/>
    <m/>
    <m/>
    <m/>
    <m/>
    <x v="1"/>
    <m/>
  </r>
  <r>
    <s v="837ARCELOR (BERTON SICARD)"/>
    <x v="752"/>
    <m/>
    <x v="39"/>
    <x v="726"/>
    <x v="6"/>
    <s v="INSTALLUX"/>
    <x v="717"/>
    <s v="Non"/>
    <x v="12"/>
    <m/>
    <m/>
    <m/>
    <m/>
    <x v="1"/>
    <m/>
  </r>
  <r>
    <s v="5554ARCELOR (BERTON SICARD)"/>
    <x v="753"/>
    <m/>
    <x v="39"/>
    <x v="727"/>
    <x v="6"/>
    <s v="INSTALLUX"/>
    <x v="718"/>
    <s v="Non"/>
    <x v="50"/>
    <m/>
    <m/>
    <m/>
    <m/>
    <x v="1"/>
    <m/>
  </r>
  <r>
    <s v="5623ARCELOR (BERTON SICARD)"/>
    <x v="754"/>
    <m/>
    <x v="39"/>
    <x v="728"/>
    <x v="6"/>
    <s v="INSTALLUX"/>
    <x v="719"/>
    <s v="Non"/>
    <x v="5"/>
    <m/>
    <m/>
    <m/>
    <m/>
    <x v="1"/>
    <m/>
  </r>
  <r>
    <s v="9500ARCELOR (BERTON SICARD)"/>
    <x v="755"/>
    <m/>
    <x v="39"/>
    <x v="729"/>
    <x v="6"/>
    <s v="INSTALLUX"/>
    <x v="720"/>
    <s v="Non"/>
    <x v="54"/>
    <m/>
    <m/>
    <m/>
    <m/>
    <x v="1"/>
    <m/>
  </r>
  <r>
    <s v="9501ARCELOR (BERTON SICARD)"/>
    <x v="756"/>
    <m/>
    <x v="39"/>
    <x v="730"/>
    <x v="6"/>
    <s v="INSTALLUX"/>
    <x v="721"/>
    <s v="Non"/>
    <x v="54"/>
    <m/>
    <m/>
    <m/>
    <m/>
    <x v="1"/>
    <m/>
  </r>
  <r>
    <s v="9502ARCELOR (BERTON SICARD)"/>
    <x v="757"/>
    <m/>
    <x v="39"/>
    <x v="731"/>
    <x v="6"/>
    <s v="INSTALLUX"/>
    <x v="722"/>
    <s v="Non"/>
    <x v="54"/>
    <m/>
    <m/>
    <m/>
    <m/>
    <x v="1"/>
    <m/>
  </r>
  <r>
    <s v="9511ARCELOR (BERTON SICARD)"/>
    <x v="758"/>
    <m/>
    <x v="39"/>
    <x v="732"/>
    <x v="6"/>
    <s v="INSTALLUX"/>
    <x v="723"/>
    <s v="Non"/>
    <x v="40"/>
    <m/>
    <m/>
    <m/>
    <m/>
    <x v="1"/>
    <m/>
  </r>
  <r>
    <s v="9512ARCELOR (BERTON SICARD)"/>
    <x v="759"/>
    <m/>
    <x v="39"/>
    <x v="733"/>
    <x v="6"/>
    <s v="INSTALLUX"/>
    <x v="724"/>
    <s v="Non"/>
    <x v="40"/>
    <m/>
    <m/>
    <m/>
    <m/>
    <x v="1"/>
    <m/>
  </r>
  <r>
    <s v="460023ARCELOR (BERTON SICARD)"/>
    <x v="760"/>
    <m/>
    <x v="39"/>
    <x v="734"/>
    <x v="6"/>
    <s v="INSTALLUX"/>
    <x v="725"/>
    <s v="Non"/>
    <x v="12"/>
    <m/>
    <m/>
    <m/>
    <m/>
    <x v="1"/>
    <m/>
  </r>
  <r>
    <s v="550051ARCELOR (BERTON SICARD)"/>
    <x v="761"/>
    <m/>
    <x v="39"/>
    <x v="735"/>
    <x v="6"/>
    <s v="INSTALLUX"/>
    <x v="726"/>
    <s v="Non"/>
    <x v="5"/>
    <m/>
    <m/>
    <m/>
    <m/>
    <x v="1"/>
    <m/>
  </r>
  <r>
    <s v="560009ARCELOR (BERTON SICARD)"/>
    <x v="762"/>
    <m/>
    <x v="39"/>
    <x v="736"/>
    <x v="6"/>
    <s v="INSTALLUX"/>
    <x v="727"/>
    <s v="Non"/>
    <x v="20"/>
    <m/>
    <m/>
    <m/>
    <m/>
    <x v="1"/>
    <m/>
  </r>
  <r>
    <s v="560025ARCELOR (BERTON SICARD)"/>
    <x v="763"/>
    <m/>
    <x v="39"/>
    <x v="737"/>
    <x v="6"/>
    <s v="INSTALLUX"/>
    <x v="728"/>
    <s v="Non"/>
    <x v="54"/>
    <m/>
    <m/>
    <m/>
    <m/>
    <x v="1"/>
    <m/>
  </r>
  <r>
    <s v="560031ARCELOR (BERTON SICARD)"/>
    <x v="764"/>
    <m/>
    <x v="39"/>
    <x v="738"/>
    <x v="6"/>
    <s v="INSTALLUX"/>
    <x v="729"/>
    <s v="Non"/>
    <x v="5"/>
    <m/>
    <m/>
    <m/>
    <m/>
    <x v="1"/>
    <m/>
  </r>
  <r>
    <s v="960036ARCELOR (BERTON SICARD)"/>
    <x v="765"/>
    <m/>
    <x v="39"/>
    <x v="739"/>
    <x v="6"/>
    <s v="INSTALLUX"/>
    <x v="730"/>
    <s v="Non"/>
    <x v="40"/>
    <m/>
    <m/>
    <m/>
    <m/>
    <x v="1"/>
    <m/>
  </r>
  <r>
    <s v="A6065ARCELOR (BERTON SICARD)"/>
    <x v="750"/>
    <m/>
    <x v="39"/>
    <x v="724"/>
    <x v="6"/>
    <s v="INSTALLUX"/>
    <x v="715"/>
    <s v="Non"/>
    <x v="20"/>
    <m/>
    <m/>
    <m/>
    <m/>
    <x v="1"/>
    <m/>
  </r>
  <r>
    <s v="A6066ARCELOR (BERTON SICARD)"/>
    <x v="751"/>
    <m/>
    <x v="39"/>
    <x v="725"/>
    <x v="6"/>
    <s v="INSTALLUX"/>
    <x v="716"/>
    <s v="Non"/>
    <x v="20"/>
    <m/>
    <m/>
    <m/>
    <m/>
    <x v="1"/>
    <m/>
  </r>
  <r>
    <s v="837ARCELOR (BERTON SICARD)"/>
    <x v="752"/>
    <m/>
    <x v="39"/>
    <x v="726"/>
    <x v="6"/>
    <s v="INSTALLUX"/>
    <x v="717"/>
    <s v="Non"/>
    <x v="12"/>
    <m/>
    <m/>
    <m/>
    <m/>
    <x v="1"/>
    <m/>
  </r>
  <r>
    <s v="5554ARCELOR (BERTON SICARD)"/>
    <x v="753"/>
    <m/>
    <x v="39"/>
    <x v="727"/>
    <x v="6"/>
    <s v="INSTALLUX"/>
    <x v="718"/>
    <s v="Non"/>
    <x v="50"/>
    <m/>
    <m/>
    <m/>
    <m/>
    <x v="1"/>
    <m/>
  </r>
  <r>
    <s v="6679ARCELOR (BERTON SICARD)"/>
    <x v="748"/>
    <m/>
    <x v="39"/>
    <x v="722"/>
    <x v="6"/>
    <s v="INSTALLUX"/>
    <x v="713"/>
    <s v="Non"/>
    <x v="12"/>
    <m/>
    <m/>
    <m/>
    <m/>
    <x v="1"/>
    <m/>
  </r>
  <r>
    <s v="9500ARCELOR (BERTON SICARD)"/>
    <x v="755"/>
    <m/>
    <x v="39"/>
    <x v="729"/>
    <x v="6"/>
    <s v="INSTALLUX"/>
    <x v="720"/>
    <s v="Non"/>
    <x v="54"/>
    <m/>
    <m/>
    <m/>
    <m/>
    <x v="1"/>
    <m/>
  </r>
  <r>
    <s v="9501ARCELOR (BERTON SICARD)"/>
    <x v="756"/>
    <m/>
    <x v="39"/>
    <x v="730"/>
    <x v="6"/>
    <s v="INSTALLUX"/>
    <x v="721"/>
    <s v="Non"/>
    <x v="54"/>
    <m/>
    <m/>
    <m/>
    <m/>
    <x v="1"/>
    <m/>
  </r>
  <r>
    <s v="9502ARCELOR (BERTON SICARD)"/>
    <x v="757"/>
    <m/>
    <x v="39"/>
    <x v="731"/>
    <x v="6"/>
    <s v="INSTALLUX"/>
    <x v="722"/>
    <s v="Non"/>
    <x v="54"/>
    <m/>
    <m/>
    <m/>
    <m/>
    <x v="1"/>
    <m/>
  </r>
  <r>
    <s v="9503ARCELOR (BERTON SICARD)"/>
    <x v="749"/>
    <m/>
    <x v="39"/>
    <x v="723"/>
    <x v="6"/>
    <s v="INSTALLUX"/>
    <x v="714"/>
    <s v="Non"/>
    <x v="54"/>
    <m/>
    <m/>
    <m/>
    <m/>
    <x v="1"/>
    <m/>
  </r>
  <r>
    <s v="460090ARCELOR (BERTON SICARD)"/>
    <x v="738"/>
    <m/>
    <x v="39"/>
    <x v="712"/>
    <x v="6"/>
    <s v="INSTALLUX"/>
    <x v="703"/>
    <s v="Non"/>
    <x v="12"/>
    <m/>
    <m/>
    <m/>
    <m/>
    <x v="1"/>
    <m/>
  </r>
  <r>
    <s v="A5050ARCELOR (BERTON SICARD)"/>
    <x v="766"/>
    <s v="JOINT"/>
    <x v="40"/>
    <x v="740"/>
    <x v="6"/>
    <s v="INSTALLUX"/>
    <x v="731"/>
    <s v="Non"/>
    <x v="20"/>
    <m/>
    <m/>
    <m/>
    <m/>
    <x v="1"/>
    <m/>
  </r>
  <r>
    <s v="A5051ARCELOR (BERTON SICARD)"/>
    <x v="767"/>
    <s v="JOINT"/>
    <x v="40"/>
    <x v="741"/>
    <x v="6"/>
    <s v="INSTALLUX"/>
    <x v="732"/>
    <s v="Non"/>
    <x v="20"/>
    <m/>
    <m/>
    <m/>
    <m/>
    <x v="1"/>
    <m/>
  </r>
  <r>
    <s v="A5052ARCELOR (BERTON SICARD)"/>
    <x v="768"/>
    <s v="JOINT"/>
    <x v="40"/>
    <x v="742"/>
    <x v="6"/>
    <s v="INSTALLUX"/>
    <x v="733"/>
    <s v="Non"/>
    <x v="20"/>
    <m/>
    <m/>
    <m/>
    <m/>
    <x v="1"/>
    <m/>
  </r>
  <r>
    <s v="A6043ARCELOR (BERTON SICARD)"/>
    <x v="769"/>
    <s v="JOINT"/>
    <x v="40"/>
    <x v="743"/>
    <x v="6"/>
    <s v="INSTALLUX"/>
    <x v="734"/>
    <s v="Non"/>
    <x v="55"/>
    <m/>
    <m/>
    <m/>
    <m/>
    <x v="1"/>
    <m/>
  </r>
  <r>
    <s v="1501ARCELOR (BERTON SICARD)"/>
    <x v="770"/>
    <s v="JOINT"/>
    <x v="40"/>
    <x v="744"/>
    <x v="6"/>
    <s v="INSTALLUX"/>
    <x v="735"/>
    <s v="Non"/>
    <x v="33"/>
    <m/>
    <m/>
    <m/>
    <m/>
    <x v="1"/>
    <m/>
  </r>
  <r>
    <s v="1502ARCELOR (BERTON SICARD)"/>
    <x v="771"/>
    <s v="JOINT"/>
    <x v="40"/>
    <x v="745"/>
    <x v="6"/>
    <s v="INSTALLUX"/>
    <x v="736"/>
    <s v="Non"/>
    <x v="33"/>
    <m/>
    <m/>
    <m/>
    <m/>
    <x v="1"/>
    <m/>
  </r>
  <r>
    <s v="1502/25ARCELOR (BERTON SICARD)"/>
    <x v="772"/>
    <s v="JOINT"/>
    <x v="40"/>
    <x v="745"/>
    <x v="6"/>
    <s v="INSTALLUX"/>
    <x v="737"/>
    <s v="Non"/>
    <x v="9"/>
    <m/>
    <m/>
    <m/>
    <m/>
    <x v="1"/>
    <m/>
  </r>
  <r>
    <s v="1504ARCELOR (BERTON SICARD)"/>
    <x v="773"/>
    <s v="JOINT"/>
    <x v="40"/>
    <x v="746"/>
    <x v="6"/>
    <s v="INSTALLUX"/>
    <x v="738"/>
    <s v="Non"/>
    <x v="33"/>
    <m/>
    <m/>
    <m/>
    <m/>
    <x v="1"/>
    <m/>
  </r>
  <r>
    <s v="1504/25ARCELOR (BERTON SICARD)"/>
    <x v="774"/>
    <s v="JOINT"/>
    <x v="40"/>
    <x v="746"/>
    <x v="6"/>
    <s v="INSTALLUX"/>
    <x v="739"/>
    <s v="Non"/>
    <x v="9"/>
    <m/>
    <m/>
    <m/>
    <m/>
    <x v="1"/>
    <m/>
  </r>
  <r>
    <s v="5349ARCELOR (BERTON SICARD)"/>
    <x v="775"/>
    <s v="JOINT"/>
    <x v="40"/>
    <x v="747"/>
    <x v="6"/>
    <s v="INSTALLUX"/>
    <x v="740"/>
    <s v="Non"/>
    <x v="20"/>
    <m/>
    <m/>
    <m/>
    <m/>
    <x v="1"/>
    <m/>
  </r>
  <r>
    <s v="5705/16ARCELOR (BERTON SICARD)"/>
    <x v="776"/>
    <s v="JOINT"/>
    <x v="40"/>
    <x v="748"/>
    <x v="6"/>
    <s v="INSTALLUX"/>
    <x v="741"/>
    <s v="Non"/>
    <x v="9"/>
    <m/>
    <m/>
    <m/>
    <m/>
    <x v="1"/>
    <m/>
  </r>
  <r>
    <s v="5709ARCELOR (BERTON SICARD)"/>
    <x v="777"/>
    <s v="JOINT"/>
    <x v="40"/>
    <x v="749"/>
    <x v="6"/>
    <s v="INSTALLUX"/>
    <x v="742"/>
    <s v="Non"/>
    <x v="5"/>
    <m/>
    <m/>
    <m/>
    <m/>
    <x v="1"/>
    <m/>
  </r>
  <r>
    <s v="7158ARCELOR (BERTON SICARD)"/>
    <x v="778"/>
    <s v="JOINT"/>
    <x v="40"/>
    <x v="750"/>
    <x v="6"/>
    <s v="INSTALLUX"/>
    <x v="743"/>
    <s v="Non"/>
    <x v="5"/>
    <m/>
    <m/>
    <m/>
    <m/>
    <x v="1"/>
    <m/>
  </r>
  <r>
    <s v="9518ARCELOR (BERTON SICARD)"/>
    <x v="779"/>
    <s v="JOINT"/>
    <x v="40"/>
    <x v="751"/>
    <x v="6"/>
    <s v="INSTALLUX"/>
    <x v="744"/>
    <s v="Non"/>
    <x v="33"/>
    <m/>
    <m/>
    <m/>
    <m/>
    <x v="1"/>
    <m/>
  </r>
  <r>
    <s v="9521ARCELOR (BERTON SICARD)"/>
    <x v="780"/>
    <s v="JOINT"/>
    <x v="40"/>
    <x v="752"/>
    <x v="6"/>
    <s v="INSTALLUX"/>
    <x v="745"/>
    <s v="Non"/>
    <x v="33"/>
    <m/>
    <m/>
    <m/>
    <m/>
    <x v="1"/>
    <m/>
  </r>
  <r>
    <s v="9521/25ARCELOR (BERTON SICARD)"/>
    <x v="781"/>
    <s v="JOINT"/>
    <x v="40"/>
    <x v="752"/>
    <x v="6"/>
    <s v="INSTALLUX"/>
    <x v="746"/>
    <s v="Non"/>
    <x v="9"/>
    <m/>
    <m/>
    <m/>
    <m/>
    <x v="1"/>
    <m/>
  </r>
  <r>
    <s v="9522ARCELOR (BERTON SICARD)"/>
    <x v="782"/>
    <s v="JOINT"/>
    <x v="40"/>
    <x v="753"/>
    <x v="6"/>
    <s v="INSTALLUX"/>
    <x v="747"/>
    <s v="Non"/>
    <x v="33"/>
    <m/>
    <m/>
    <m/>
    <m/>
    <x v="1"/>
    <m/>
  </r>
  <r>
    <s v="9522/25ARCELOR (BERTON SICARD)"/>
    <x v="783"/>
    <s v="JOINT"/>
    <x v="40"/>
    <x v="753"/>
    <x v="6"/>
    <s v="INSTALLUX"/>
    <x v="748"/>
    <s v="Non"/>
    <x v="9"/>
    <m/>
    <m/>
    <m/>
    <m/>
    <x v="1"/>
    <m/>
  </r>
  <r>
    <s v="9553ARCELOR (BERTON SICARD)"/>
    <x v="784"/>
    <s v="JOINT"/>
    <x v="40"/>
    <x v="752"/>
    <x v="6"/>
    <s v="INSTALLUX"/>
    <x v="749"/>
    <s v="Non"/>
    <x v="33"/>
    <m/>
    <m/>
    <m/>
    <m/>
    <x v="1"/>
    <m/>
  </r>
  <r>
    <s v="960040ARCELOR (BERTON SICARD)"/>
    <x v="785"/>
    <s v="JOINT"/>
    <x v="40"/>
    <x v="754"/>
    <x v="6"/>
    <s v="INSTALLUX"/>
    <x v="750"/>
    <s v="Non"/>
    <x v="12"/>
    <m/>
    <m/>
    <m/>
    <m/>
    <x v="1"/>
    <m/>
  </r>
  <r>
    <s v="A6043ARCELOR (BERTON SICARD)"/>
    <x v="769"/>
    <s v="JOINT"/>
    <x v="40"/>
    <x v="743"/>
    <x v="6"/>
    <s v="INSTALLUX"/>
    <x v="734"/>
    <s v="Non"/>
    <x v="55"/>
    <m/>
    <m/>
    <m/>
    <m/>
    <x v="1"/>
    <m/>
  </r>
  <r>
    <s v="J5003ARCELOR (BERTON SICARD)"/>
    <x v="786"/>
    <s v="JOINT"/>
    <x v="40"/>
    <x v="755"/>
    <x v="6"/>
    <s v="INSTALLUX"/>
    <x v="751"/>
    <s v="Non"/>
    <x v="9"/>
    <m/>
    <m/>
    <m/>
    <m/>
    <x v="1"/>
    <m/>
  </r>
  <r>
    <s v="1501ARCELOR (BERTON SICARD)"/>
    <x v="770"/>
    <s v="JOINT"/>
    <x v="40"/>
    <x v="744"/>
    <x v="6"/>
    <s v="INSTALLUX"/>
    <x v="735"/>
    <s v="Non"/>
    <x v="33"/>
    <m/>
    <m/>
    <m/>
    <m/>
    <x v="1"/>
    <m/>
  </r>
  <r>
    <s v="1502ARCELOR (BERTON SICARD)"/>
    <x v="771"/>
    <s v="JOINT"/>
    <x v="40"/>
    <x v="745"/>
    <x v="6"/>
    <s v="INSTALLUX"/>
    <x v="736"/>
    <s v="Non"/>
    <x v="33"/>
    <m/>
    <m/>
    <m/>
    <m/>
    <x v="1"/>
    <m/>
  </r>
  <r>
    <s v="1502/25ARCELOR (BERTON SICARD)"/>
    <x v="772"/>
    <s v="JOINT"/>
    <x v="40"/>
    <x v="745"/>
    <x v="6"/>
    <s v="INSTALLUX"/>
    <x v="737"/>
    <s v="Non"/>
    <x v="9"/>
    <m/>
    <m/>
    <m/>
    <m/>
    <x v="1"/>
    <m/>
  </r>
  <r>
    <s v="1504ARCELOR (BERTON SICARD)"/>
    <x v="773"/>
    <s v="JOINT"/>
    <x v="40"/>
    <x v="746"/>
    <x v="6"/>
    <s v="INSTALLUX"/>
    <x v="738"/>
    <s v="Non"/>
    <x v="33"/>
    <m/>
    <m/>
    <m/>
    <m/>
    <x v="1"/>
    <m/>
  </r>
  <r>
    <s v="1504/25ARCELOR (BERTON SICARD)"/>
    <x v="774"/>
    <s v="JOINT"/>
    <x v="40"/>
    <x v="746"/>
    <x v="6"/>
    <s v="INSTALLUX"/>
    <x v="739"/>
    <s v="Non"/>
    <x v="9"/>
    <m/>
    <m/>
    <m/>
    <m/>
    <x v="1"/>
    <m/>
  </r>
  <r>
    <s v="5705/16ARCELOR (BERTON SICARD)"/>
    <x v="776"/>
    <s v="JOINT"/>
    <x v="40"/>
    <x v="748"/>
    <x v="6"/>
    <s v="INSTALLUX"/>
    <x v="741"/>
    <s v="Non"/>
    <x v="9"/>
    <m/>
    <m/>
    <m/>
    <m/>
    <x v="1"/>
    <m/>
  </r>
  <r>
    <s v="5709ARCELOR (BERTON SICARD)"/>
    <x v="777"/>
    <s v="JOINT"/>
    <x v="40"/>
    <x v="749"/>
    <x v="6"/>
    <s v="INSTALLUX"/>
    <x v="742"/>
    <s v="Non"/>
    <x v="5"/>
    <m/>
    <m/>
    <m/>
    <m/>
    <x v="1"/>
    <m/>
  </r>
  <r>
    <s v="7158ARCELOR (BERTON SICARD)"/>
    <x v="778"/>
    <s v="JOINT"/>
    <x v="40"/>
    <x v="750"/>
    <x v="6"/>
    <s v="INSTALLUX"/>
    <x v="743"/>
    <s v="Non"/>
    <x v="5"/>
    <m/>
    <m/>
    <m/>
    <m/>
    <x v="1"/>
    <m/>
  </r>
  <r>
    <s v="9518ARCELOR (BERTON SICARD)"/>
    <x v="779"/>
    <s v="JOINT"/>
    <x v="40"/>
    <x v="751"/>
    <x v="6"/>
    <s v="INSTALLUX"/>
    <x v="744"/>
    <s v="Non"/>
    <x v="33"/>
    <m/>
    <m/>
    <m/>
    <m/>
    <x v="1"/>
    <m/>
  </r>
  <r>
    <s v="9521ARCELOR (BERTON SICARD)"/>
    <x v="780"/>
    <s v="JOINT"/>
    <x v="40"/>
    <x v="752"/>
    <x v="6"/>
    <s v="INSTALLUX"/>
    <x v="745"/>
    <s v="Non"/>
    <x v="33"/>
    <m/>
    <m/>
    <m/>
    <m/>
    <x v="1"/>
    <m/>
  </r>
  <r>
    <s v="9521/25ARCELOR (BERTON SICARD)"/>
    <x v="781"/>
    <s v="JOINT"/>
    <x v="40"/>
    <x v="752"/>
    <x v="6"/>
    <s v="INSTALLUX"/>
    <x v="746"/>
    <s v="Non"/>
    <x v="9"/>
    <m/>
    <m/>
    <m/>
    <m/>
    <x v="1"/>
    <m/>
  </r>
  <r>
    <s v="9522ARCELOR (BERTON SICARD)"/>
    <x v="782"/>
    <s v="JOINT"/>
    <x v="40"/>
    <x v="753"/>
    <x v="6"/>
    <s v="INSTALLUX"/>
    <x v="747"/>
    <s v="Non"/>
    <x v="33"/>
    <m/>
    <m/>
    <m/>
    <m/>
    <x v="1"/>
    <m/>
  </r>
  <r>
    <s v="9522/25ARCELOR (BERTON SICARD)"/>
    <x v="783"/>
    <s v="JOINT"/>
    <x v="40"/>
    <x v="753"/>
    <x v="6"/>
    <s v="INSTALLUX"/>
    <x v="748"/>
    <s v="Non"/>
    <x v="9"/>
    <m/>
    <m/>
    <m/>
    <m/>
    <x v="1"/>
    <m/>
  </r>
  <r>
    <s v="9553ARCELOR (BERTON SICARD)"/>
    <x v="784"/>
    <s v="JOINT"/>
    <x v="40"/>
    <x v="752"/>
    <x v="6"/>
    <s v="INSTALLUX"/>
    <x v="749"/>
    <s v="Non"/>
    <x v="33"/>
    <m/>
    <m/>
    <m/>
    <m/>
    <x v="1"/>
    <m/>
  </r>
  <r>
    <s v="960212ARCELOR (BERTON SICARD)"/>
    <x v="787"/>
    <s v="JOINT"/>
    <x v="40"/>
    <x v="756"/>
    <x v="6"/>
    <s v="INSTALLUX"/>
    <x v="752"/>
    <s v="Non"/>
    <x v="5"/>
    <m/>
    <m/>
    <m/>
    <m/>
    <x v="1"/>
    <m/>
  </r>
  <r>
    <s v="960221ARCELOR (BERTON SICARD)"/>
    <x v="788"/>
    <s v="ACC"/>
    <x v="2"/>
    <x v="757"/>
    <x v="6"/>
    <s v="INSTALLUX"/>
    <x v="753"/>
    <s v="Non"/>
    <x v="40"/>
    <m/>
    <m/>
    <m/>
    <m/>
    <x v="1"/>
    <m/>
  </r>
  <r>
    <s v="50ARCELOR (BERTON SICARD)"/>
    <x v="789"/>
    <s v="ACC"/>
    <x v="2"/>
    <x v="758"/>
    <x v="6"/>
    <s v="INSTALLUX"/>
    <x v="754"/>
    <s v="Non"/>
    <x v="14"/>
    <m/>
    <m/>
    <m/>
    <m/>
    <x v="1"/>
    <m/>
  </r>
  <r>
    <s v="614ARCELOR (BERTON SICARD)"/>
    <x v="790"/>
    <s v="ACC"/>
    <x v="2"/>
    <x v="759"/>
    <x v="6"/>
    <s v="INSTALLUX"/>
    <x v="755"/>
    <s v="Non"/>
    <x v="5"/>
    <m/>
    <m/>
    <m/>
    <m/>
    <x v="1"/>
    <m/>
  </r>
  <r>
    <s v="8392ARCELOR (BERTON SICARD)"/>
    <x v="791"/>
    <s v="ACC"/>
    <x v="2"/>
    <x v="760"/>
    <x v="6"/>
    <s v="INSTALLUX"/>
    <x v="756"/>
    <s v="Non"/>
    <x v="50"/>
    <m/>
    <m/>
    <m/>
    <m/>
    <x v="1"/>
    <m/>
  </r>
  <r>
    <s v="8676ARCELOR (BERTON SICARD)"/>
    <x v="792"/>
    <s v="ACC"/>
    <x v="2"/>
    <x v="761"/>
    <x v="6"/>
    <s v="INSTALLUX"/>
    <x v="757"/>
    <s v="Non"/>
    <x v="33"/>
    <m/>
    <m/>
    <m/>
    <m/>
    <x v="1"/>
    <m/>
  </r>
  <r>
    <s v="8677ARCELOR (BERTON SICARD)"/>
    <x v="793"/>
    <s v="ACC"/>
    <x v="2"/>
    <x v="762"/>
    <x v="6"/>
    <s v="INSTALLUX"/>
    <x v="758"/>
    <s v="Non"/>
    <x v="33"/>
    <m/>
    <m/>
    <m/>
    <m/>
    <x v="1"/>
    <m/>
  </r>
  <r>
    <s v="9772ARCELOR (BERTON SICARD)"/>
    <x v="794"/>
    <s v="ACC"/>
    <x v="2"/>
    <x v="763"/>
    <x v="6"/>
    <s v="INSTALLUX"/>
    <x v="759"/>
    <s v="Non"/>
    <x v="40"/>
    <m/>
    <m/>
    <m/>
    <m/>
    <x v="1"/>
    <m/>
  </r>
  <r>
    <s v="40107ARCELOR (BERTON SICARD)"/>
    <x v="795"/>
    <s v="ACC"/>
    <x v="2"/>
    <x v="764"/>
    <x v="6"/>
    <s v="INSTALLUX"/>
    <x v="760"/>
    <s v="Non"/>
    <x v="5"/>
    <m/>
    <m/>
    <m/>
    <m/>
    <x v="1"/>
    <m/>
  </r>
  <r>
    <s v="40128ARCELOR (BERTON SICARD)"/>
    <x v="796"/>
    <s v="ACC"/>
    <x v="2"/>
    <x v="765"/>
    <x v="6"/>
    <s v="INSTALLUX"/>
    <x v="761"/>
    <s v="Non"/>
    <x v="5"/>
    <m/>
    <m/>
    <m/>
    <m/>
    <x v="1"/>
    <m/>
  </r>
  <r>
    <s v="40140ARCELOR (BERTON SICARD)"/>
    <x v="797"/>
    <s v="ACC"/>
    <x v="2"/>
    <x v="766"/>
    <x v="6"/>
    <s v="INSTALLUX"/>
    <x v="762"/>
    <s v="Non"/>
    <x v="33"/>
    <m/>
    <m/>
    <m/>
    <m/>
    <x v="1"/>
    <m/>
  </r>
  <r>
    <s v="40141ARCELOR (BERTON SICARD)"/>
    <x v="798"/>
    <s v="ACC"/>
    <x v="2"/>
    <x v="767"/>
    <x v="6"/>
    <s v="INSTALLUX"/>
    <x v="763"/>
    <s v="Non"/>
    <x v="33"/>
    <m/>
    <m/>
    <m/>
    <m/>
    <x v="1"/>
    <m/>
  </r>
  <r>
    <s v="40142ARCELOR (BERTON SICARD)"/>
    <x v="799"/>
    <s v="ACC"/>
    <x v="2"/>
    <x v="768"/>
    <x v="6"/>
    <s v="INSTALLUX"/>
    <x v="764"/>
    <s v="Non"/>
    <x v="33"/>
    <m/>
    <m/>
    <m/>
    <m/>
    <x v="1"/>
    <m/>
  </r>
  <r>
    <s v="472000ARCELOR (BERTON SICARD)"/>
    <x v="800"/>
    <s v="ACC"/>
    <x v="2"/>
    <x v="769"/>
    <x v="6"/>
    <s v="INSTALLUX"/>
    <x v="765"/>
    <s v="Non"/>
    <x v="5"/>
    <m/>
    <m/>
    <m/>
    <m/>
    <x v="1"/>
    <m/>
  </r>
  <r>
    <s v="472001ARCELOR (BERTON SICARD)"/>
    <x v="801"/>
    <s v="ACC"/>
    <x v="2"/>
    <x v="770"/>
    <x v="6"/>
    <s v="INSTALLUX"/>
    <x v="766"/>
    <s v="Non"/>
    <x v="5"/>
    <m/>
    <m/>
    <m/>
    <m/>
    <x v="1"/>
    <m/>
  </r>
  <r>
    <s v="472002ARCELOR (BERTON SICARD)"/>
    <x v="802"/>
    <s v="ACC"/>
    <x v="2"/>
    <x v="771"/>
    <x v="6"/>
    <s v="INSTALLUX"/>
    <x v="767"/>
    <s v="Non"/>
    <x v="5"/>
    <m/>
    <m/>
    <m/>
    <m/>
    <x v="1"/>
    <m/>
  </r>
  <r>
    <s v="664033ARCELOR (BERTON SICARD)"/>
    <x v="803"/>
    <s v="ACC"/>
    <x v="2"/>
    <x v="772"/>
    <x v="6"/>
    <s v="INSTALLUX"/>
    <x v="768"/>
    <s v="Non"/>
    <x v="14"/>
    <m/>
    <m/>
    <m/>
    <m/>
    <x v="1"/>
    <m/>
  </r>
  <r>
    <s v="760002ARCELOR (BERTON SICARD)"/>
    <x v="804"/>
    <s v="ACC"/>
    <x v="2"/>
    <x v="773"/>
    <x v="6"/>
    <s v="INSTALLUX"/>
    <x v="769"/>
    <s v="Non"/>
    <x v="12"/>
    <m/>
    <m/>
    <m/>
    <m/>
    <x v="1"/>
    <m/>
  </r>
  <r>
    <s v="760037ARCELOR (BERTON SICARD)"/>
    <x v="805"/>
    <s v="ACC"/>
    <x v="2"/>
    <x v="774"/>
    <x v="6"/>
    <s v="INSTALLUX"/>
    <x v="770"/>
    <s v="Non"/>
    <x v="20"/>
    <m/>
    <m/>
    <m/>
    <m/>
    <x v="1"/>
    <m/>
  </r>
  <r>
    <s v="970007ARCELOR (BERTON SICARD)"/>
    <x v="806"/>
    <s v="ACC"/>
    <x v="2"/>
    <x v="775"/>
    <x v="6"/>
    <s v="INSTALLUX"/>
    <x v="771"/>
    <s v="Non"/>
    <x v="5"/>
    <m/>
    <m/>
    <m/>
    <m/>
    <x v="1"/>
    <m/>
  </r>
  <r>
    <s v="50ARCELOR (BERTON SICARD)"/>
    <x v="789"/>
    <s v="ACC"/>
    <x v="2"/>
    <x v="758"/>
    <x v="6"/>
    <s v="INSTALLUX"/>
    <x v="754"/>
    <s v="Non"/>
    <x v="14"/>
    <m/>
    <m/>
    <m/>
    <m/>
    <x v="1"/>
    <m/>
  </r>
  <r>
    <s v="7214ARCELOR (BERTON SICARD)"/>
    <x v="807"/>
    <s v="ACC"/>
    <x v="2"/>
    <x v="776"/>
    <x v="6"/>
    <s v="INSTALLUX"/>
    <x v="772"/>
    <s v="Non"/>
    <x v="24"/>
    <m/>
    <m/>
    <m/>
    <m/>
    <x v="1"/>
    <m/>
  </r>
  <r>
    <s v="9772ARCELOR (BERTON SICARD)"/>
    <x v="794"/>
    <s v="ACC"/>
    <x v="2"/>
    <x v="763"/>
    <x v="6"/>
    <s v="INSTALLUX"/>
    <x v="759"/>
    <s v="Non"/>
    <x v="40"/>
    <m/>
    <m/>
    <m/>
    <m/>
    <x v="1"/>
    <m/>
  </r>
  <r>
    <s v="40090ARCELOR (BERTON SICARD)"/>
    <x v="808"/>
    <s v="ACC"/>
    <x v="2"/>
    <x v="777"/>
    <x v="6"/>
    <s v="INSTALLUX"/>
    <x v="773"/>
    <s v="Non"/>
    <x v="33"/>
    <m/>
    <m/>
    <m/>
    <m/>
    <x v="1"/>
    <m/>
  </r>
  <r>
    <s v="40091ARCELOR (BERTON SICARD)"/>
    <x v="809"/>
    <s v="ACC"/>
    <x v="2"/>
    <x v="778"/>
    <x v="6"/>
    <s v="INSTALLUX"/>
    <x v="774"/>
    <s v="Non"/>
    <x v="33"/>
    <m/>
    <m/>
    <m/>
    <m/>
    <x v="1"/>
    <m/>
  </r>
  <r>
    <s v="460051ARCELOR (BERTON SICARD)"/>
    <x v="810"/>
    <s v="ACC"/>
    <x v="2"/>
    <x v="779"/>
    <x v="6"/>
    <s v="INSTALLUX"/>
    <x v="775"/>
    <s v="Non"/>
    <x v="56"/>
    <m/>
    <m/>
    <m/>
    <m/>
    <x v="1"/>
    <m/>
  </r>
  <r>
    <s v="460053ARCELOR (BERTON SICARD)"/>
    <x v="811"/>
    <s v="ACC"/>
    <x v="2"/>
    <x v="780"/>
    <x v="6"/>
    <s v="INSTALLUX"/>
    <x v="776"/>
    <s v="Non"/>
    <x v="56"/>
    <m/>
    <m/>
    <m/>
    <m/>
    <x v="1"/>
    <m/>
  </r>
  <r>
    <s v="463098ARCELOR (BERTON SICARD)"/>
    <x v="812"/>
    <s v="ACC"/>
    <x v="2"/>
    <x v="781"/>
    <x v="6"/>
    <s v="INSTALLUX"/>
    <x v="777"/>
    <s v="Non"/>
    <x v="14"/>
    <m/>
    <m/>
    <m/>
    <m/>
    <x v="1"/>
    <m/>
  </r>
  <r>
    <s v="472000ARCELOR (BERTON SICARD)"/>
    <x v="800"/>
    <s v="ACC"/>
    <x v="2"/>
    <x v="769"/>
    <x v="6"/>
    <s v="INSTALLUX"/>
    <x v="765"/>
    <s v="Non"/>
    <x v="5"/>
    <m/>
    <m/>
    <m/>
    <m/>
    <x v="1"/>
    <m/>
  </r>
  <r>
    <s v="472001ARCELOR (BERTON SICARD)"/>
    <x v="801"/>
    <s v="ACC"/>
    <x v="2"/>
    <x v="770"/>
    <x v="6"/>
    <s v="INSTALLUX"/>
    <x v="766"/>
    <s v="Non"/>
    <x v="5"/>
    <m/>
    <m/>
    <m/>
    <m/>
    <x v="1"/>
    <m/>
  </r>
  <r>
    <s v="472002ARCELOR (BERTON SICARD)"/>
    <x v="802"/>
    <s v="ACC"/>
    <x v="2"/>
    <x v="771"/>
    <x v="6"/>
    <s v="INSTALLUX"/>
    <x v="767"/>
    <s v="Non"/>
    <x v="5"/>
    <m/>
    <m/>
    <m/>
    <m/>
    <x v="1"/>
    <m/>
  </r>
  <r>
    <s v="6686ARCELOR (BERTON SICARD)"/>
    <x v="813"/>
    <s v="ACC"/>
    <x v="41"/>
    <x v="782"/>
    <x v="6"/>
    <s v="INSTALLUX"/>
    <x v="778"/>
    <s v="Non"/>
    <x v="33"/>
    <m/>
    <m/>
    <m/>
    <m/>
    <x v="1"/>
    <m/>
  </r>
  <r>
    <s v="6688ARCELOR (BERTON SICARD)"/>
    <x v="814"/>
    <s v="ACC"/>
    <x v="41"/>
    <x v="783"/>
    <x v="6"/>
    <s v="INSTALLUX"/>
    <x v="779"/>
    <s v="Non"/>
    <x v="12"/>
    <m/>
    <m/>
    <m/>
    <m/>
    <x v="1"/>
    <m/>
  </r>
  <r>
    <s v="6689ARCELOR (BERTON SICARD)"/>
    <x v="815"/>
    <s v="ACC"/>
    <x v="41"/>
    <x v="784"/>
    <x v="6"/>
    <s v="INSTALLUX"/>
    <x v="780"/>
    <s v="Non"/>
    <x v="33"/>
    <m/>
    <m/>
    <m/>
    <m/>
    <x v="1"/>
    <m/>
  </r>
  <r>
    <s v="664006ARCELOR (BERTON SICARD)"/>
    <x v="816"/>
    <s v="ACC"/>
    <x v="41"/>
    <x v="785"/>
    <x v="6"/>
    <s v="INSTALLUX"/>
    <x v="781"/>
    <s v="Non"/>
    <x v="33"/>
    <m/>
    <m/>
    <m/>
    <m/>
    <x v="1"/>
    <m/>
  </r>
  <r>
    <s v="CL140ARCELOR (BERTON SICARD)"/>
    <x v="817"/>
    <s v="ACC"/>
    <x v="42"/>
    <x v="786"/>
    <x v="6"/>
    <s v="INSTALLUX"/>
    <x v="782"/>
    <s v="Non"/>
    <x v="33"/>
    <m/>
    <m/>
    <m/>
    <m/>
    <x v="1"/>
    <m/>
  </r>
  <r>
    <s v="600ARCELOR (BERTON SICARD)"/>
    <x v="818"/>
    <s v="ACC"/>
    <x v="42"/>
    <x v="787"/>
    <x v="6"/>
    <s v="INSTALLUX"/>
    <x v="783"/>
    <s v="Non"/>
    <x v="14"/>
    <m/>
    <m/>
    <m/>
    <m/>
    <x v="1"/>
    <m/>
  </r>
  <r>
    <s v="CL140ARCELOR (BERTON SICARD)"/>
    <x v="817"/>
    <s v="ACC"/>
    <x v="42"/>
    <x v="786"/>
    <x v="6"/>
    <s v="INSTALLUX"/>
    <x v="782"/>
    <s v="Non"/>
    <x v="33"/>
    <m/>
    <m/>
    <m/>
    <m/>
    <x v="1"/>
    <m/>
  </r>
  <r>
    <s v="A50071ARCELOR (BERTON SICARD)"/>
    <x v="819"/>
    <s v="ACC"/>
    <x v="43"/>
    <x v="788"/>
    <x v="6"/>
    <s v="INSTALLUX"/>
    <x v="784"/>
    <s v="Non"/>
    <x v="54"/>
    <m/>
    <m/>
    <m/>
    <m/>
    <x v="1"/>
    <m/>
  </r>
  <r>
    <s v="A50072ARCELOR (BERTON SICARD)"/>
    <x v="820"/>
    <s v="ACC"/>
    <x v="43"/>
    <x v="789"/>
    <x v="6"/>
    <s v="INSTALLUX"/>
    <x v="785"/>
    <s v="Non"/>
    <x v="20"/>
    <m/>
    <m/>
    <m/>
    <m/>
    <x v="1"/>
    <m/>
  </r>
  <r>
    <s v="A50073ARCELOR (BERTON SICARD)"/>
    <x v="821"/>
    <s v="ACC"/>
    <x v="43"/>
    <x v="790"/>
    <x v="6"/>
    <s v="INSTALLUX"/>
    <x v="786"/>
    <s v="Non"/>
    <x v="20"/>
    <m/>
    <m/>
    <m/>
    <m/>
    <x v="1"/>
    <m/>
  </r>
  <r>
    <s v="A50081ARCELOR (BERTON SICARD)"/>
    <x v="822"/>
    <s v="ACC"/>
    <x v="43"/>
    <x v="788"/>
    <x v="6"/>
    <s v="INSTALLUX"/>
    <x v="787"/>
    <s v="Non"/>
    <x v="20"/>
    <m/>
    <m/>
    <m/>
    <m/>
    <x v="1"/>
    <m/>
  </r>
  <r>
    <s v="A50083ARCELOR (BERTON SICARD)"/>
    <x v="823"/>
    <s v="ACC"/>
    <x v="43"/>
    <x v="791"/>
    <x v="6"/>
    <s v="INSTALLUX"/>
    <x v="788"/>
    <s v="Non"/>
    <x v="40"/>
    <m/>
    <m/>
    <m/>
    <m/>
    <x v="1"/>
    <m/>
  </r>
  <r>
    <s v="A50091ARCELOR (BERTON SICARD)"/>
    <x v="824"/>
    <s v="ACC"/>
    <x v="43"/>
    <x v="792"/>
    <x v="6"/>
    <s v="INSTALLUX"/>
    <x v="789"/>
    <s v="Non"/>
    <x v="20"/>
    <m/>
    <m/>
    <m/>
    <m/>
    <x v="1"/>
    <m/>
  </r>
  <r>
    <s v="A50093ARCELOR (BERTON SICARD)"/>
    <x v="825"/>
    <s v="ACC"/>
    <x v="43"/>
    <x v="793"/>
    <x v="6"/>
    <s v="INSTALLUX"/>
    <x v="790"/>
    <s v="Non"/>
    <x v="40"/>
    <m/>
    <m/>
    <m/>
    <m/>
    <x v="1"/>
    <m/>
  </r>
  <r>
    <s v="A50108ARCELOR (BERTON SICARD)"/>
    <x v="826"/>
    <s v="ACC"/>
    <x v="43"/>
    <x v="794"/>
    <x v="6"/>
    <s v="INSTALLUX"/>
    <x v="791"/>
    <s v="Non"/>
    <x v="54"/>
    <m/>
    <m/>
    <m/>
    <m/>
    <x v="1"/>
    <m/>
  </r>
  <r>
    <s v="A50110ARCELOR (BERTON SICARD)"/>
    <x v="827"/>
    <s v="ACC"/>
    <x v="43"/>
    <x v="795"/>
    <x v="6"/>
    <s v="INSTALLUX"/>
    <x v="792"/>
    <s v="Non"/>
    <x v="40"/>
    <m/>
    <m/>
    <m/>
    <m/>
    <x v="1"/>
    <m/>
  </r>
  <r>
    <s v="A6037ARCELOR (BERTON SICARD)"/>
    <x v="828"/>
    <s v="ACC"/>
    <x v="43"/>
    <x v="796"/>
    <x v="6"/>
    <s v="INSTALLUX"/>
    <x v="793"/>
    <s v="Non"/>
    <x v="52"/>
    <m/>
    <m/>
    <m/>
    <m/>
    <x v="1"/>
    <m/>
  </r>
  <r>
    <s v="A6042ARCELOR (BERTON SICARD)"/>
    <x v="829"/>
    <s v="ACC"/>
    <x v="43"/>
    <x v="797"/>
    <x v="6"/>
    <s v="INSTALLUX"/>
    <x v="794"/>
    <s v="Non"/>
    <x v="12"/>
    <m/>
    <m/>
    <m/>
    <m/>
    <x v="1"/>
    <m/>
  </r>
  <r>
    <s v="F5003ARCELOR (BERTON SICARD)"/>
    <x v="830"/>
    <s v="ACC"/>
    <x v="43"/>
    <x v="798"/>
    <x v="6"/>
    <s v="INSTALLUX"/>
    <x v="795"/>
    <s v="Non"/>
    <x v="5"/>
    <m/>
    <m/>
    <m/>
    <m/>
    <x v="1"/>
    <m/>
  </r>
  <r>
    <s v="351ARCELOR (BERTON SICARD)"/>
    <x v="831"/>
    <s v="ACC"/>
    <x v="43"/>
    <x v="799"/>
    <x v="6"/>
    <s v="INSTALLUX"/>
    <x v="796"/>
    <s v="Non"/>
    <x v="40"/>
    <m/>
    <m/>
    <m/>
    <m/>
    <x v="1"/>
    <m/>
  </r>
  <r>
    <s v="515ARCELOR (BERTON SICARD)"/>
    <x v="832"/>
    <s v="ACC"/>
    <x v="43"/>
    <x v="800"/>
    <x v="6"/>
    <s v="INSTALLUX"/>
    <x v="797"/>
    <s v="Non"/>
    <x v="5"/>
    <m/>
    <m/>
    <m/>
    <m/>
    <x v="1"/>
    <m/>
  </r>
  <r>
    <s v="617ARCELOR (BERTON SICARD)"/>
    <x v="833"/>
    <s v="ACC"/>
    <x v="43"/>
    <x v="801"/>
    <x v="6"/>
    <s v="INSTALLUX"/>
    <x v="798"/>
    <s v="Non"/>
    <x v="40"/>
    <m/>
    <m/>
    <m/>
    <m/>
    <x v="1"/>
    <m/>
  </r>
  <r>
    <s v="1199ARCELOR (BERTON SICARD)"/>
    <x v="834"/>
    <s v="ACC"/>
    <x v="43"/>
    <x v="802"/>
    <x v="6"/>
    <s v="INSTALLUX"/>
    <x v="799"/>
    <s v="Non"/>
    <x v="54"/>
    <m/>
    <m/>
    <m/>
    <m/>
    <x v="1"/>
    <m/>
  </r>
  <r>
    <s v="1201ARCELOR (BERTON SICARD)"/>
    <x v="835"/>
    <s v="ACC"/>
    <x v="43"/>
    <x v="803"/>
    <x v="6"/>
    <s v="INSTALLUX"/>
    <x v="800"/>
    <s v="Non"/>
    <x v="20"/>
    <m/>
    <m/>
    <m/>
    <m/>
    <x v="1"/>
    <m/>
  </r>
  <r>
    <s v="1202ARCELOR (BERTON SICARD)"/>
    <x v="836"/>
    <s v="ACC"/>
    <x v="43"/>
    <x v="804"/>
    <x v="6"/>
    <s v="INSTALLUX"/>
    <x v="801"/>
    <s v="Non"/>
    <x v="40"/>
    <m/>
    <m/>
    <m/>
    <m/>
    <x v="1"/>
    <m/>
  </r>
  <r>
    <s v="1218ARCELOR (BERTON SICARD)"/>
    <x v="837"/>
    <s v="ACC"/>
    <x v="43"/>
    <x v="805"/>
    <x v="6"/>
    <s v="INSTALLUX"/>
    <x v="802"/>
    <s v="Non"/>
    <x v="20"/>
    <m/>
    <m/>
    <m/>
    <m/>
    <x v="1"/>
    <m/>
  </r>
  <r>
    <s v="1285ARCELOR (BERTON SICARD)"/>
    <x v="838"/>
    <s v="ACC"/>
    <x v="43"/>
    <x v="806"/>
    <x v="6"/>
    <s v="INSTALLUX"/>
    <x v="803"/>
    <s v="Non"/>
    <x v="50"/>
    <m/>
    <m/>
    <m/>
    <m/>
    <x v="1"/>
    <m/>
  </r>
  <r>
    <s v="1286ARCELOR (BERTON SICARD)"/>
    <x v="839"/>
    <s v="ACC"/>
    <x v="43"/>
    <x v="807"/>
    <x v="6"/>
    <s v="INSTALLUX"/>
    <x v="804"/>
    <s v="Non"/>
    <x v="50"/>
    <m/>
    <m/>
    <m/>
    <m/>
    <x v="1"/>
    <m/>
  </r>
  <r>
    <s v="1288ARCELOR (BERTON SICARD)"/>
    <x v="840"/>
    <s v="ACC"/>
    <x v="43"/>
    <x v="808"/>
    <x v="6"/>
    <s v="INSTALLUX"/>
    <x v="805"/>
    <s v="Non"/>
    <x v="50"/>
    <m/>
    <m/>
    <m/>
    <m/>
    <x v="1"/>
    <m/>
  </r>
  <r>
    <s v="1290ARCELOR (BERTON SICARD)"/>
    <x v="841"/>
    <s v="ACC"/>
    <x v="43"/>
    <x v="809"/>
    <x v="6"/>
    <s v="INSTALLUX"/>
    <x v="806"/>
    <s v="Non"/>
    <x v="12"/>
    <m/>
    <m/>
    <m/>
    <m/>
    <x v="1"/>
    <m/>
  </r>
  <r>
    <s v="1291ARCELOR (BERTON SICARD)"/>
    <x v="842"/>
    <s v="ACC"/>
    <x v="43"/>
    <x v="810"/>
    <x v="6"/>
    <s v="INSTALLUX"/>
    <x v="807"/>
    <s v="Non"/>
    <x v="40"/>
    <m/>
    <m/>
    <m/>
    <m/>
    <x v="1"/>
    <m/>
  </r>
  <r>
    <s v="1293ARCELOR (BERTON SICARD)"/>
    <x v="843"/>
    <s v="ACC"/>
    <x v="43"/>
    <x v="811"/>
    <x v="6"/>
    <s v="INSTALLUX"/>
    <x v="808"/>
    <s v="Non"/>
    <x v="40"/>
    <m/>
    <m/>
    <m/>
    <m/>
    <x v="1"/>
    <m/>
  </r>
  <r>
    <s v="5203ARCELOR (BERTON SICARD)"/>
    <x v="844"/>
    <s v="ACC"/>
    <x v="43"/>
    <x v="812"/>
    <x v="6"/>
    <s v="INSTALLUX"/>
    <x v="809"/>
    <s v="Non"/>
    <x v="12"/>
    <m/>
    <m/>
    <m/>
    <m/>
    <x v="1"/>
    <m/>
  </r>
  <r>
    <s v="5204ARCELOR (BERTON SICARD)"/>
    <x v="845"/>
    <s v="ACC"/>
    <x v="43"/>
    <x v="813"/>
    <x v="6"/>
    <s v="INSTALLUX"/>
    <x v="810"/>
    <s v="Non"/>
    <x v="12"/>
    <m/>
    <m/>
    <m/>
    <m/>
    <x v="1"/>
    <m/>
  </r>
  <r>
    <s v="5206ARCELOR (BERTON SICARD)"/>
    <x v="846"/>
    <s v="ACC"/>
    <x v="43"/>
    <x v="814"/>
    <x v="6"/>
    <s v="INSTALLUX"/>
    <x v="811"/>
    <s v="Non"/>
    <x v="54"/>
    <m/>
    <m/>
    <m/>
    <m/>
    <x v="1"/>
    <m/>
  </r>
  <r>
    <s v="5211ARCELOR (BERTON SICARD)"/>
    <x v="847"/>
    <s v="ACC"/>
    <x v="43"/>
    <x v="815"/>
    <x v="6"/>
    <s v="INSTALLUX"/>
    <x v="812"/>
    <s v="Non"/>
    <x v="54"/>
    <m/>
    <m/>
    <m/>
    <m/>
    <x v="1"/>
    <m/>
  </r>
  <r>
    <s v="5225ARCELOR (BERTON SICARD)"/>
    <x v="848"/>
    <s v="ACC"/>
    <x v="43"/>
    <x v="816"/>
    <x v="6"/>
    <s v="INSTALLUX"/>
    <x v="813"/>
    <s v="Non"/>
    <x v="54"/>
    <m/>
    <m/>
    <m/>
    <m/>
    <x v="1"/>
    <m/>
  </r>
  <r>
    <s v="5226ARCELOR (BERTON SICARD)"/>
    <x v="849"/>
    <s v="ACC"/>
    <x v="43"/>
    <x v="817"/>
    <x v="6"/>
    <s v="INSTALLUX"/>
    <x v="814"/>
    <s v="Non"/>
    <x v="54"/>
    <m/>
    <m/>
    <m/>
    <m/>
    <x v="1"/>
    <m/>
  </r>
  <r>
    <s v="5228ARCELOR (BERTON SICARD)"/>
    <x v="850"/>
    <s v="ACC"/>
    <x v="43"/>
    <x v="818"/>
    <x v="6"/>
    <s v="INSTALLUX"/>
    <x v="815"/>
    <s v="Non"/>
    <x v="54"/>
    <m/>
    <m/>
    <m/>
    <m/>
    <x v="1"/>
    <m/>
  </r>
  <r>
    <s v="5230ARCELOR (BERTON SICARD)"/>
    <x v="851"/>
    <s v="ACC"/>
    <x v="43"/>
    <x v="819"/>
    <x v="6"/>
    <s v="INSTALLUX"/>
    <x v="816"/>
    <s v="Non"/>
    <x v="54"/>
    <m/>
    <m/>
    <m/>
    <m/>
    <x v="1"/>
    <m/>
  </r>
  <r>
    <s v="5231ARCELOR (BERTON SICARD)"/>
    <x v="852"/>
    <s v="ACC"/>
    <x v="43"/>
    <x v="820"/>
    <x v="6"/>
    <s v="INSTALLUX"/>
    <x v="817"/>
    <s v="Non"/>
    <x v="20"/>
    <m/>
    <m/>
    <m/>
    <m/>
    <x v="1"/>
    <m/>
  </r>
  <r>
    <s v="5266ARCELOR (BERTON SICARD)"/>
    <x v="853"/>
    <s v="ACC"/>
    <x v="43"/>
    <x v="821"/>
    <x v="6"/>
    <s v="INSTALLUX"/>
    <x v="818"/>
    <s v="Non"/>
    <x v="40"/>
    <m/>
    <m/>
    <m/>
    <m/>
    <x v="1"/>
    <m/>
  </r>
  <r>
    <s v="5267ARCELOR (BERTON SICARD)"/>
    <x v="854"/>
    <s v="ACC"/>
    <x v="43"/>
    <x v="822"/>
    <x v="6"/>
    <s v="INSTALLUX"/>
    <x v="819"/>
    <s v="Non"/>
    <x v="40"/>
    <m/>
    <m/>
    <m/>
    <m/>
    <x v="1"/>
    <m/>
  </r>
  <r>
    <s v="5268ARCELOR (BERTON SICARD)"/>
    <x v="855"/>
    <s v="ACC"/>
    <x v="43"/>
    <x v="823"/>
    <x v="6"/>
    <s v="INSTALLUX"/>
    <x v="820"/>
    <s v="Non"/>
    <x v="40"/>
    <m/>
    <m/>
    <m/>
    <m/>
    <x v="1"/>
    <m/>
  </r>
  <r>
    <s v="5269ARCELOR (BERTON SICARD)"/>
    <x v="856"/>
    <s v="ACC"/>
    <x v="43"/>
    <x v="824"/>
    <x v="6"/>
    <s v="INSTALLUX"/>
    <x v="821"/>
    <s v="Non"/>
    <x v="40"/>
    <m/>
    <m/>
    <m/>
    <m/>
    <x v="1"/>
    <m/>
  </r>
  <r>
    <s v="5270ARCELOR (BERTON SICARD)"/>
    <x v="857"/>
    <s v="ACC"/>
    <x v="43"/>
    <x v="825"/>
    <x v="6"/>
    <s v="INSTALLUX"/>
    <x v="822"/>
    <s v="Non"/>
    <x v="54"/>
    <m/>
    <m/>
    <m/>
    <m/>
    <x v="1"/>
    <m/>
  </r>
  <r>
    <s v="5271ARCELOR (BERTON SICARD)"/>
    <x v="858"/>
    <s v="ACC"/>
    <x v="43"/>
    <x v="826"/>
    <x v="6"/>
    <s v="INSTALLUX"/>
    <x v="823"/>
    <s v="Non"/>
    <x v="54"/>
    <m/>
    <m/>
    <m/>
    <m/>
    <x v="1"/>
    <m/>
  </r>
  <r>
    <s v="5272ARCELOR (BERTON SICARD)"/>
    <x v="859"/>
    <s v="ACC"/>
    <x v="43"/>
    <x v="827"/>
    <x v="6"/>
    <s v="INSTALLUX"/>
    <x v="824"/>
    <s v="Non"/>
    <x v="54"/>
    <m/>
    <m/>
    <m/>
    <m/>
    <x v="1"/>
    <m/>
  </r>
  <r>
    <s v="5273ARCELOR (BERTON SICARD)"/>
    <x v="860"/>
    <s v="ACC"/>
    <x v="43"/>
    <x v="828"/>
    <x v="6"/>
    <s v="INSTALLUX"/>
    <x v="825"/>
    <s v="Non"/>
    <x v="54"/>
    <m/>
    <m/>
    <m/>
    <m/>
    <x v="1"/>
    <m/>
  </r>
  <r>
    <s v="5274ARCELOR (BERTON SICARD)"/>
    <x v="861"/>
    <s v="ACC"/>
    <x v="43"/>
    <x v="829"/>
    <x v="6"/>
    <s v="INSTALLUX"/>
    <x v="826"/>
    <s v="Non"/>
    <x v="54"/>
    <m/>
    <m/>
    <m/>
    <m/>
    <x v="1"/>
    <m/>
  </r>
  <r>
    <s v="5275ARCELOR (BERTON SICARD)"/>
    <x v="862"/>
    <s v="ACC"/>
    <x v="43"/>
    <x v="830"/>
    <x v="6"/>
    <s v="INSTALLUX"/>
    <x v="827"/>
    <s v="Non"/>
    <x v="54"/>
    <m/>
    <m/>
    <m/>
    <m/>
    <x v="1"/>
    <m/>
  </r>
  <r>
    <s v="5276ARCELOR (BERTON SICARD)"/>
    <x v="863"/>
    <s v="ACC"/>
    <x v="43"/>
    <x v="831"/>
    <x v="6"/>
    <s v="INSTALLUX"/>
    <x v="828"/>
    <s v="Non"/>
    <x v="54"/>
    <m/>
    <m/>
    <m/>
    <m/>
    <x v="1"/>
    <m/>
  </r>
  <r>
    <s v="5277ARCELOR (BERTON SICARD)"/>
    <x v="864"/>
    <s v="ACC"/>
    <x v="43"/>
    <x v="832"/>
    <x v="6"/>
    <s v="INSTALLUX"/>
    <x v="829"/>
    <s v="Non"/>
    <x v="54"/>
    <m/>
    <m/>
    <m/>
    <m/>
    <x v="1"/>
    <m/>
  </r>
  <r>
    <s v="5278ARCELOR (BERTON SICARD)"/>
    <x v="865"/>
    <s v="ACC"/>
    <x v="43"/>
    <x v="833"/>
    <x v="6"/>
    <s v="INSTALLUX"/>
    <x v="830"/>
    <s v="Non"/>
    <x v="54"/>
    <m/>
    <m/>
    <m/>
    <m/>
    <x v="1"/>
    <m/>
  </r>
  <r>
    <s v="5279ARCELOR (BERTON SICARD)"/>
    <x v="866"/>
    <s v="ACC"/>
    <x v="43"/>
    <x v="834"/>
    <x v="6"/>
    <s v="INSTALLUX"/>
    <x v="831"/>
    <s v="Non"/>
    <x v="54"/>
    <m/>
    <m/>
    <m/>
    <m/>
    <x v="1"/>
    <m/>
  </r>
  <r>
    <s v="5282ARCELOR (BERTON SICARD)"/>
    <x v="867"/>
    <s v="ACC"/>
    <x v="43"/>
    <x v="835"/>
    <x v="6"/>
    <s v="INSTALLUX"/>
    <x v="832"/>
    <s v="Non"/>
    <x v="33"/>
    <m/>
    <m/>
    <m/>
    <m/>
    <x v="1"/>
    <m/>
  </r>
  <r>
    <s v="5286ARCELOR (BERTON SICARD)"/>
    <x v="868"/>
    <s v="ACC"/>
    <x v="43"/>
    <x v="836"/>
    <x v="6"/>
    <s v="INSTALLUX"/>
    <x v="833"/>
    <s v="Non"/>
    <x v="54"/>
    <m/>
    <m/>
    <m/>
    <m/>
    <x v="1"/>
    <m/>
  </r>
  <r>
    <s v="5287ARCELOR (BERTON SICARD)"/>
    <x v="869"/>
    <s v="ACC"/>
    <x v="43"/>
    <x v="837"/>
    <x v="6"/>
    <s v="INSTALLUX"/>
    <x v="834"/>
    <s v="Non"/>
    <x v="54"/>
    <m/>
    <m/>
    <m/>
    <m/>
    <x v="1"/>
    <m/>
  </r>
  <r>
    <s v="5288ARCELOR (BERTON SICARD)"/>
    <x v="870"/>
    <s v="ACC"/>
    <x v="43"/>
    <x v="838"/>
    <x v="6"/>
    <s v="INSTALLUX"/>
    <x v="835"/>
    <s v="Non"/>
    <x v="54"/>
    <m/>
    <m/>
    <m/>
    <m/>
    <x v="1"/>
    <m/>
  </r>
  <r>
    <s v="5289ARCELOR (BERTON SICARD)"/>
    <x v="871"/>
    <s v="ACC"/>
    <x v="43"/>
    <x v="839"/>
    <x v="6"/>
    <s v="INSTALLUX"/>
    <x v="836"/>
    <s v="Non"/>
    <x v="54"/>
    <m/>
    <m/>
    <m/>
    <m/>
    <x v="1"/>
    <m/>
  </r>
  <r>
    <s v="5306ARCELOR (BERTON SICARD)"/>
    <x v="872"/>
    <s v="ACC"/>
    <x v="43"/>
    <x v="840"/>
    <x v="6"/>
    <s v="INSTALLUX"/>
    <x v="837"/>
    <s v="Non"/>
    <x v="40"/>
    <m/>
    <m/>
    <m/>
    <m/>
    <x v="1"/>
    <m/>
  </r>
  <r>
    <s v="5309ARCELOR (BERTON SICARD)"/>
    <x v="873"/>
    <s v="ACC"/>
    <x v="43"/>
    <x v="841"/>
    <x v="6"/>
    <s v="INSTALLUX"/>
    <x v="838"/>
    <s v="Non"/>
    <x v="54"/>
    <m/>
    <m/>
    <m/>
    <m/>
    <x v="1"/>
    <m/>
  </r>
  <r>
    <s v="5314ARCELOR (BERTON SICARD)"/>
    <x v="874"/>
    <s v="ACC"/>
    <x v="43"/>
    <x v="842"/>
    <x v="6"/>
    <s v="INSTALLUX"/>
    <x v="839"/>
    <s v="Non"/>
    <x v="40"/>
    <m/>
    <m/>
    <m/>
    <m/>
    <x v="1"/>
    <m/>
  </r>
  <r>
    <s v="5315ARCELOR (BERTON SICARD)"/>
    <x v="875"/>
    <s v="ACC"/>
    <x v="43"/>
    <x v="843"/>
    <x v="6"/>
    <s v="INSTALLUX"/>
    <x v="840"/>
    <s v="Non"/>
    <x v="40"/>
    <m/>
    <m/>
    <m/>
    <m/>
    <x v="1"/>
    <m/>
  </r>
  <r>
    <s v="5317ARCELOR (BERTON SICARD)"/>
    <x v="876"/>
    <s v="ACC"/>
    <x v="43"/>
    <x v="844"/>
    <x v="6"/>
    <s v="INSTALLUX"/>
    <x v="841"/>
    <s v="Non"/>
    <x v="20"/>
    <m/>
    <m/>
    <m/>
    <m/>
    <x v="1"/>
    <m/>
  </r>
  <r>
    <s v="5318ARCELOR (BERTON SICARD)"/>
    <x v="877"/>
    <s v="ACC"/>
    <x v="43"/>
    <x v="845"/>
    <x v="6"/>
    <s v="INSTALLUX"/>
    <x v="842"/>
    <s v="Non"/>
    <x v="54"/>
    <m/>
    <m/>
    <m/>
    <m/>
    <x v="1"/>
    <m/>
  </r>
  <r>
    <s v="5319ARCELOR (BERTON SICARD)"/>
    <x v="878"/>
    <s v="ACC"/>
    <x v="43"/>
    <x v="846"/>
    <x v="6"/>
    <s v="INSTALLUX"/>
    <x v="843"/>
    <s v="Non"/>
    <x v="54"/>
    <m/>
    <m/>
    <m/>
    <m/>
    <x v="1"/>
    <m/>
  </r>
  <r>
    <s v="5331ARCELOR (BERTON SICARD)"/>
    <x v="879"/>
    <s v="ACC"/>
    <x v="43"/>
    <x v="847"/>
    <x v="6"/>
    <s v="INSTALLUX"/>
    <x v="844"/>
    <s v="Non"/>
    <x v="20"/>
    <m/>
    <m/>
    <m/>
    <m/>
    <x v="1"/>
    <m/>
  </r>
  <r>
    <s v="5338ARCELOR (BERTON SICARD)"/>
    <x v="880"/>
    <s v="ACC"/>
    <x v="43"/>
    <x v="848"/>
    <x v="6"/>
    <s v="INSTALLUX"/>
    <x v="845"/>
    <s v="Non"/>
    <x v="40"/>
    <m/>
    <m/>
    <m/>
    <m/>
    <x v="1"/>
    <m/>
  </r>
  <r>
    <s v="7111ARCELOR (BERTON SICARD)"/>
    <x v="881"/>
    <s v="ACC"/>
    <x v="43"/>
    <x v="849"/>
    <x v="6"/>
    <s v="INSTALLUX"/>
    <x v="846"/>
    <s v="Non"/>
    <x v="5"/>
    <m/>
    <m/>
    <m/>
    <m/>
    <x v="1"/>
    <m/>
  </r>
  <r>
    <s v="7112ARCELOR (BERTON SICARD)"/>
    <x v="882"/>
    <s v="ACC"/>
    <x v="43"/>
    <x v="850"/>
    <x v="6"/>
    <s v="INSTALLUX"/>
    <x v="847"/>
    <s v="Non"/>
    <x v="5"/>
    <m/>
    <m/>
    <m/>
    <m/>
    <x v="1"/>
    <m/>
  </r>
  <r>
    <s v="7113ARCELOR (BERTON SICARD)"/>
    <x v="883"/>
    <s v="ACC"/>
    <x v="43"/>
    <x v="851"/>
    <x v="6"/>
    <s v="INSTALLUX"/>
    <x v="848"/>
    <s v="Non"/>
    <x v="5"/>
    <m/>
    <m/>
    <m/>
    <m/>
    <x v="1"/>
    <m/>
  </r>
  <r>
    <s v="7768ARCELOR (BERTON SICARD)"/>
    <x v="884"/>
    <s v="ACC"/>
    <x v="43"/>
    <x v="852"/>
    <x v="6"/>
    <s v="INSTALLUX"/>
    <x v="849"/>
    <s v="Non"/>
    <x v="20"/>
    <m/>
    <m/>
    <m/>
    <m/>
    <x v="1"/>
    <m/>
  </r>
  <r>
    <s v="8673ARCELOR (BERTON SICARD)"/>
    <x v="885"/>
    <s v="ACC"/>
    <x v="43"/>
    <x v="853"/>
    <x v="6"/>
    <s v="INSTALLUX"/>
    <x v="850"/>
    <s v="Non"/>
    <x v="54"/>
    <m/>
    <m/>
    <m/>
    <m/>
    <x v="1"/>
    <m/>
  </r>
  <r>
    <s v="8850ARCELOR (BERTON SICARD)"/>
    <x v="886"/>
    <s v="ACC"/>
    <x v="43"/>
    <x v="854"/>
    <x v="6"/>
    <s v="INSTALLUX"/>
    <x v="851"/>
    <s v="Non"/>
    <x v="32"/>
    <m/>
    <m/>
    <m/>
    <m/>
    <x v="1"/>
    <m/>
  </r>
  <r>
    <s v="8902ARCELOR (BERTON SICARD)"/>
    <x v="887"/>
    <s v="ACC"/>
    <x v="43"/>
    <x v="855"/>
    <x v="6"/>
    <s v="INSTALLUX"/>
    <x v="852"/>
    <s v="Non"/>
    <x v="54"/>
    <m/>
    <m/>
    <m/>
    <m/>
    <x v="1"/>
    <m/>
  </r>
  <r>
    <s v="8903ARCELOR (BERTON SICARD)"/>
    <x v="888"/>
    <s v="ACC"/>
    <x v="43"/>
    <x v="856"/>
    <x v="6"/>
    <s v="INSTALLUX"/>
    <x v="853"/>
    <s v="Non"/>
    <x v="57"/>
    <m/>
    <m/>
    <m/>
    <m/>
    <x v="1"/>
    <m/>
  </r>
  <r>
    <s v="8924ARCELOR (BERTON SICARD)"/>
    <x v="889"/>
    <s v="ACC"/>
    <x v="43"/>
    <x v="857"/>
    <x v="6"/>
    <s v="INSTALLUX"/>
    <x v="854"/>
    <s v="Non"/>
    <x v="58"/>
    <m/>
    <m/>
    <m/>
    <m/>
    <x v="1"/>
    <m/>
  </r>
  <r>
    <s v="8926ARCELOR (BERTON SICARD)"/>
    <x v="890"/>
    <s v="ACC"/>
    <x v="43"/>
    <x v="858"/>
    <x v="6"/>
    <s v="INSTALLUX"/>
    <x v="855"/>
    <s v="Non"/>
    <x v="58"/>
    <m/>
    <m/>
    <m/>
    <m/>
    <x v="1"/>
    <m/>
  </r>
  <r>
    <s v="8936ARCELOR (BERTON SICARD)"/>
    <x v="891"/>
    <s v="ACC"/>
    <x v="43"/>
    <x v="859"/>
    <x v="6"/>
    <s v="INSTALLUX"/>
    <x v="856"/>
    <s v="Non"/>
    <x v="57"/>
    <m/>
    <m/>
    <m/>
    <m/>
    <x v="1"/>
    <m/>
  </r>
  <r>
    <s v="8937ARCELOR (BERTON SICARD)"/>
    <x v="892"/>
    <s v="ACC"/>
    <x v="43"/>
    <x v="860"/>
    <x v="6"/>
    <s v="INSTALLUX"/>
    <x v="857"/>
    <s v="Non"/>
    <x v="20"/>
    <m/>
    <m/>
    <m/>
    <m/>
    <x v="1"/>
    <m/>
  </r>
  <r>
    <s v="8959ARCELOR (BERTON SICARD)"/>
    <x v="893"/>
    <s v="ACC"/>
    <x v="43"/>
    <x v="861"/>
    <x v="6"/>
    <s v="INSTALLUX"/>
    <x v="858"/>
    <s v="Non"/>
    <x v="54"/>
    <m/>
    <m/>
    <m/>
    <m/>
    <x v="1"/>
    <m/>
  </r>
  <r>
    <s v="9400ARCELOR (BERTON SICARD)"/>
    <x v="894"/>
    <s v="ACC"/>
    <x v="43"/>
    <x v="862"/>
    <x v="6"/>
    <s v="INSTALLUX"/>
    <x v="859"/>
    <s v="Non"/>
    <x v="54"/>
    <m/>
    <m/>
    <m/>
    <m/>
    <x v="1"/>
    <m/>
  </r>
  <r>
    <s v="9401ARCELOR (BERTON SICARD)"/>
    <x v="895"/>
    <s v="ACC"/>
    <x v="43"/>
    <x v="863"/>
    <x v="6"/>
    <s v="INSTALLUX"/>
    <x v="860"/>
    <s v="Non"/>
    <x v="54"/>
    <m/>
    <m/>
    <m/>
    <m/>
    <x v="1"/>
    <m/>
  </r>
  <r>
    <s v="9402ARCELOR (BERTON SICARD)"/>
    <x v="896"/>
    <s v="ACC"/>
    <x v="43"/>
    <x v="864"/>
    <x v="6"/>
    <s v="INSTALLUX"/>
    <x v="861"/>
    <s v="Non"/>
    <x v="54"/>
    <m/>
    <m/>
    <m/>
    <m/>
    <x v="1"/>
    <m/>
  </r>
  <r>
    <s v="9403ARCELOR (BERTON SICARD)"/>
    <x v="897"/>
    <s v="ACC"/>
    <x v="43"/>
    <x v="865"/>
    <x v="6"/>
    <s v="INSTALLUX"/>
    <x v="862"/>
    <s v="Non"/>
    <x v="54"/>
    <m/>
    <m/>
    <m/>
    <m/>
    <x v="1"/>
    <m/>
  </r>
  <r>
    <s v="9409ARCELOR (BERTON SICARD)"/>
    <x v="898"/>
    <s v="ACC"/>
    <x v="43"/>
    <x v="866"/>
    <x v="6"/>
    <s v="INSTALLUX"/>
    <x v="863"/>
    <s v="Non"/>
    <x v="54"/>
    <m/>
    <m/>
    <m/>
    <m/>
    <x v="1"/>
    <m/>
  </r>
  <r>
    <s v="9411ARCELOR (BERTON SICARD)"/>
    <x v="899"/>
    <s v="ACC"/>
    <x v="43"/>
    <x v="867"/>
    <x v="6"/>
    <s v="INSTALLUX"/>
    <x v="864"/>
    <s v="Non"/>
    <x v="54"/>
    <m/>
    <m/>
    <m/>
    <m/>
    <x v="1"/>
    <m/>
  </r>
  <r>
    <s v="9412ARCELOR (BERTON SICARD)"/>
    <x v="900"/>
    <s v="ACC"/>
    <x v="43"/>
    <x v="868"/>
    <x v="6"/>
    <s v="INSTALLUX"/>
    <x v="865"/>
    <s v="Non"/>
    <x v="54"/>
    <m/>
    <m/>
    <m/>
    <m/>
    <x v="1"/>
    <m/>
  </r>
  <r>
    <s v="55063ARCELOR (BERTON SICARD)"/>
    <x v="901"/>
    <s v="ACC"/>
    <x v="43"/>
    <x v="869"/>
    <x v="6"/>
    <s v="INSTALLUX"/>
    <x v="866"/>
    <s v="Non"/>
    <x v="5"/>
    <m/>
    <m/>
    <m/>
    <m/>
    <x v="1"/>
    <m/>
  </r>
  <r>
    <s v="55079ARCELOR (BERTON SICARD)"/>
    <x v="902"/>
    <s v="ACC"/>
    <x v="43"/>
    <x v="798"/>
    <x v="6"/>
    <s v="INSTALLUX"/>
    <x v="867"/>
    <s v="Non"/>
    <x v="5"/>
    <m/>
    <m/>
    <m/>
    <m/>
    <x v="1"/>
    <m/>
  </r>
  <r>
    <s v="55080ARCELOR (BERTON SICARD)"/>
    <x v="903"/>
    <s v="ACC"/>
    <x v="43"/>
    <x v="798"/>
    <x v="6"/>
    <s v="INSTALLUX"/>
    <x v="868"/>
    <s v="Non"/>
    <x v="5"/>
    <m/>
    <m/>
    <m/>
    <m/>
    <x v="1"/>
    <m/>
  </r>
  <r>
    <s v="460000ARCELOR (BERTON SICARD)"/>
    <x v="904"/>
    <s v="ACC"/>
    <x v="43"/>
    <x v="870"/>
    <x v="6"/>
    <s v="INSTALLUX"/>
    <x v="869"/>
    <s v="Non"/>
    <x v="33"/>
    <m/>
    <m/>
    <m/>
    <m/>
    <x v="1"/>
    <m/>
  </r>
  <r>
    <s v="460003ARCELOR (BERTON SICARD)"/>
    <x v="905"/>
    <s v="ACC"/>
    <x v="43"/>
    <x v="871"/>
    <x v="6"/>
    <s v="INSTALLUX"/>
    <x v="870"/>
    <s v="Non"/>
    <x v="54"/>
    <m/>
    <m/>
    <m/>
    <m/>
    <x v="1"/>
    <m/>
  </r>
  <r>
    <s v="460004ARCELOR (BERTON SICARD)"/>
    <x v="906"/>
    <s v="ACC"/>
    <x v="43"/>
    <x v="872"/>
    <x v="6"/>
    <s v="INSTALLUX"/>
    <x v="871"/>
    <s v="Non"/>
    <x v="20"/>
    <m/>
    <m/>
    <m/>
    <m/>
    <x v="1"/>
    <m/>
  </r>
  <r>
    <s v="460005ARCELOR (BERTON SICARD)"/>
    <x v="907"/>
    <s v="ACC"/>
    <x v="43"/>
    <x v="873"/>
    <x v="6"/>
    <s v="INSTALLUX"/>
    <x v="872"/>
    <s v="Non"/>
    <x v="54"/>
    <m/>
    <m/>
    <m/>
    <m/>
    <x v="1"/>
    <m/>
  </r>
  <r>
    <s v="460006ARCELOR (BERTON SICARD)"/>
    <x v="908"/>
    <s v="ACC"/>
    <x v="43"/>
    <x v="874"/>
    <x v="6"/>
    <s v="INSTALLUX"/>
    <x v="873"/>
    <s v="Non"/>
    <x v="54"/>
    <m/>
    <m/>
    <m/>
    <m/>
    <x v="1"/>
    <m/>
  </r>
  <r>
    <s v="460007ARCELOR (BERTON SICARD)"/>
    <x v="909"/>
    <s v="ACC"/>
    <x v="43"/>
    <x v="875"/>
    <x v="6"/>
    <s v="INSTALLUX"/>
    <x v="874"/>
    <s v="Non"/>
    <x v="54"/>
    <m/>
    <m/>
    <m/>
    <m/>
    <x v="1"/>
    <m/>
  </r>
  <r>
    <s v="460013ARCELOR (BERTON SICARD)"/>
    <x v="910"/>
    <s v="ACC"/>
    <x v="43"/>
    <x v="876"/>
    <x v="6"/>
    <s v="INSTALLUX"/>
    <x v="875"/>
    <s v="Non"/>
    <x v="40"/>
    <m/>
    <m/>
    <m/>
    <m/>
    <x v="1"/>
    <m/>
  </r>
  <r>
    <s v="460014ARCELOR (BERTON SICARD)"/>
    <x v="911"/>
    <s v="ACC"/>
    <x v="43"/>
    <x v="877"/>
    <x v="6"/>
    <s v="INSTALLUX"/>
    <x v="876"/>
    <s v="Non"/>
    <x v="40"/>
    <m/>
    <m/>
    <m/>
    <m/>
    <x v="1"/>
    <m/>
  </r>
  <r>
    <s v="460016ARCELOR (BERTON SICARD)"/>
    <x v="912"/>
    <s v="ACC"/>
    <x v="43"/>
    <x v="878"/>
    <x v="6"/>
    <s v="INSTALLUX"/>
    <x v="877"/>
    <s v="Non"/>
    <x v="40"/>
    <m/>
    <m/>
    <m/>
    <m/>
    <x v="1"/>
    <m/>
  </r>
  <r>
    <s v="460017ARCELOR (BERTON SICARD)"/>
    <x v="913"/>
    <s v="ACC"/>
    <x v="43"/>
    <x v="879"/>
    <x v="6"/>
    <s v="INSTALLUX"/>
    <x v="878"/>
    <s v="Non"/>
    <x v="40"/>
    <m/>
    <m/>
    <m/>
    <m/>
    <x v="1"/>
    <m/>
  </r>
  <r>
    <s v="460018ARCELOR (BERTON SICARD)"/>
    <x v="914"/>
    <s v="ACC"/>
    <x v="43"/>
    <x v="880"/>
    <x v="6"/>
    <s v="INSTALLUX"/>
    <x v="879"/>
    <s v="Non"/>
    <x v="40"/>
    <m/>
    <m/>
    <m/>
    <m/>
    <x v="1"/>
    <m/>
  </r>
  <r>
    <s v="460030ARCELOR (BERTON SICARD)"/>
    <x v="915"/>
    <s v="ACC"/>
    <x v="43"/>
    <x v="881"/>
    <x v="6"/>
    <s v="INSTALLUX"/>
    <x v="880"/>
    <s v="Non"/>
    <x v="40"/>
    <m/>
    <m/>
    <m/>
    <m/>
    <x v="1"/>
    <m/>
  </r>
  <r>
    <s v="460033ARCELOR (BERTON SICARD)"/>
    <x v="916"/>
    <s v="ACC"/>
    <x v="43"/>
    <x v="882"/>
    <x v="6"/>
    <s v="INSTALLUX"/>
    <x v="881"/>
    <s v="Non"/>
    <x v="20"/>
    <m/>
    <m/>
    <m/>
    <m/>
    <x v="1"/>
    <m/>
  </r>
  <r>
    <s v="460034ARCELOR (BERTON SICARD)"/>
    <x v="917"/>
    <s v="ACC"/>
    <x v="43"/>
    <x v="883"/>
    <x v="6"/>
    <s v="INSTALLUX"/>
    <x v="882"/>
    <s v="Non"/>
    <x v="20"/>
    <m/>
    <m/>
    <m/>
    <m/>
    <x v="1"/>
    <m/>
  </r>
  <r>
    <s v="460056ARCELOR (BERTON SICARD)"/>
    <x v="918"/>
    <s v="ACC"/>
    <x v="43"/>
    <x v="884"/>
    <x v="6"/>
    <s v="INSTALLUX"/>
    <x v="883"/>
    <s v="Non"/>
    <x v="20"/>
    <m/>
    <m/>
    <m/>
    <m/>
    <x v="1"/>
    <m/>
  </r>
  <r>
    <s v="460057ARCELOR (BERTON SICARD)"/>
    <x v="919"/>
    <s v="ACC"/>
    <x v="43"/>
    <x v="885"/>
    <x v="6"/>
    <s v="INSTALLUX"/>
    <x v="884"/>
    <s v="Non"/>
    <x v="20"/>
    <m/>
    <m/>
    <m/>
    <m/>
    <x v="1"/>
    <m/>
  </r>
  <r>
    <s v="460058ARCELOR (BERTON SICARD)"/>
    <x v="920"/>
    <s v="ACC"/>
    <x v="43"/>
    <x v="886"/>
    <x v="6"/>
    <s v="INSTALLUX"/>
    <x v="885"/>
    <s v="Non"/>
    <x v="20"/>
    <m/>
    <m/>
    <m/>
    <m/>
    <x v="1"/>
    <m/>
  </r>
  <r>
    <s v="460064ARCELOR (BERTON SICARD)"/>
    <x v="921"/>
    <s v="ACC"/>
    <x v="43"/>
    <x v="887"/>
    <x v="6"/>
    <s v="INSTALLUX"/>
    <x v="886"/>
    <s v="Non"/>
    <x v="40"/>
    <m/>
    <m/>
    <m/>
    <m/>
    <x v="1"/>
    <m/>
  </r>
  <r>
    <s v="460065ARCELOR (BERTON SICARD)"/>
    <x v="922"/>
    <s v="ACC"/>
    <x v="43"/>
    <x v="888"/>
    <x v="6"/>
    <s v="INSTALLUX"/>
    <x v="887"/>
    <s v="Non"/>
    <x v="40"/>
    <m/>
    <m/>
    <m/>
    <m/>
    <x v="1"/>
    <m/>
  </r>
  <r>
    <s v="461008ARCELOR (BERTON SICARD)"/>
    <x v="923"/>
    <s v="ACC"/>
    <x v="43"/>
    <x v="889"/>
    <x v="6"/>
    <s v="INSTALLUX"/>
    <x v="888"/>
    <s v="Non"/>
    <x v="33"/>
    <m/>
    <m/>
    <m/>
    <m/>
    <x v="1"/>
    <m/>
  </r>
  <r>
    <s v="463015ARCELOR (BERTON SICARD)"/>
    <x v="924"/>
    <s v="ACC"/>
    <x v="43"/>
    <x v="890"/>
    <x v="6"/>
    <s v="INSTALLUX"/>
    <x v="889"/>
    <s v="Non"/>
    <x v="20"/>
    <m/>
    <m/>
    <m/>
    <m/>
    <x v="1"/>
    <m/>
  </r>
  <r>
    <s v="463016ARCELOR (BERTON SICARD)"/>
    <x v="925"/>
    <s v="ACC"/>
    <x v="43"/>
    <x v="891"/>
    <x v="6"/>
    <s v="INSTALLUX"/>
    <x v="890"/>
    <s v="Non"/>
    <x v="20"/>
    <m/>
    <m/>
    <m/>
    <m/>
    <x v="1"/>
    <m/>
  </r>
  <r>
    <s v="560000ARCELOR (BERTON SICARD)"/>
    <x v="926"/>
    <s v="ACC"/>
    <x v="43"/>
    <x v="892"/>
    <x v="6"/>
    <s v="INSTALLUX"/>
    <x v="891"/>
    <s v="Non"/>
    <x v="20"/>
    <m/>
    <m/>
    <m/>
    <m/>
    <x v="1"/>
    <m/>
  </r>
  <r>
    <s v="560023ARCELOR (BERTON SICARD)"/>
    <x v="927"/>
    <s v="ACC"/>
    <x v="43"/>
    <x v="893"/>
    <x v="6"/>
    <s v="INSTALLUX"/>
    <x v="892"/>
    <s v="Non"/>
    <x v="20"/>
    <m/>
    <m/>
    <m/>
    <m/>
    <x v="1"/>
    <m/>
  </r>
  <r>
    <s v="560028ARCELOR (BERTON SICARD)"/>
    <x v="928"/>
    <s v="ACC"/>
    <x v="43"/>
    <x v="894"/>
    <x v="6"/>
    <s v="INSTALLUX"/>
    <x v="893"/>
    <s v="Non"/>
    <x v="5"/>
    <m/>
    <m/>
    <m/>
    <m/>
    <x v="1"/>
    <m/>
  </r>
  <r>
    <s v="570010ARCELOR (BERTON SICARD)"/>
    <x v="929"/>
    <s v="ACC"/>
    <x v="43"/>
    <x v="895"/>
    <x v="6"/>
    <s v="INSTALLUX"/>
    <x v="894"/>
    <s v="Non"/>
    <x v="5"/>
    <m/>
    <m/>
    <m/>
    <m/>
    <x v="1"/>
    <m/>
  </r>
  <r>
    <s v="620007ARCELOR (BERTON SICARD)"/>
    <x v="930"/>
    <s v="ACC"/>
    <x v="43"/>
    <x v="896"/>
    <x v="6"/>
    <s v="INSTALLUX"/>
    <x v="895"/>
    <s v="Non"/>
    <x v="24"/>
    <m/>
    <m/>
    <m/>
    <m/>
    <x v="1"/>
    <m/>
  </r>
  <r>
    <s v="760029ARCELOR (BERTON SICARD)"/>
    <x v="931"/>
    <s v="ACC"/>
    <x v="43"/>
    <x v="897"/>
    <x v="6"/>
    <s v="INSTALLUX"/>
    <x v="896"/>
    <s v="Non"/>
    <x v="54"/>
    <m/>
    <m/>
    <m/>
    <m/>
    <x v="1"/>
    <m/>
  </r>
  <r>
    <s v="760031ARCELOR (BERTON SICARD)"/>
    <x v="932"/>
    <s v="ACC"/>
    <x v="43"/>
    <x v="898"/>
    <x v="6"/>
    <s v="INSTALLUX"/>
    <x v="897"/>
    <s v="Non"/>
    <x v="40"/>
    <m/>
    <m/>
    <m/>
    <m/>
    <x v="1"/>
    <m/>
  </r>
  <r>
    <s v="760043ARCELOR (BERTON SICARD)"/>
    <x v="933"/>
    <s v="ACC"/>
    <x v="43"/>
    <x v="899"/>
    <x v="6"/>
    <s v="INSTALLUX"/>
    <x v="898"/>
    <s v="Non"/>
    <x v="20"/>
    <m/>
    <m/>
    <m/>
    <m/>
    <x v="1"/>
    <m/>
  </r>
  <r>
    <s v="960200ARCELOR (BERTON SICARD)"/>
    <x v="934"/>
    <s v="ACC"/>
    <x v="43"/>
    <x v="900"/>
    <x v="6"/>
    <s v="INSTALLUX"/>
    <x v="899"/>
    <s v="Non"/>
    <x v="20"/>
    <m/>
    <m/>
    <m/>
    <m/>
    <x v="1"/>
    <m/>
  </r>
  <r>
    <s v="960201ARCELOR (BERTON SICARD)"/>
    <x v="935"/>
    <s v="ACC"/>
    <x v="43"/>
    <x v="901"/>
    <x v="6"/>
    <s v="INSTALLUX"/>
    <x v="900"/>
    <s v="Non"/>
    <x v="54"/>
    <m/>
    <m/>
    <m/>
    <m/>
    <x v="1"/>
    <m/>
  </r>
  <r>
    <s v="960202ARCELOR (BERTON SICARD)"/>
    <x v="936"/>
    <s v="ACC"/>
    <x v="43"/>
    <x v="902"/>
    <x v="6"/>
    <s v="INSTALLUX"/>
    <x v="901"/>
    <s v="Non"/>
    <x v="20"/>
    <m/>
    <m/>
    <m/>
    <m/>
    <x v="1"/>
    <m/>
  </r>
  <r>
    <s v="A50091ARCELOR (BERTON SICARD)"/>
    <x v="824"/>
    <s v="ACC"/>
    <x v="43"/>
    <x v="792"/>
    <x v="6"/>
    <s v="INSTALLUX"/>
    <x v="789"/>
    <s v="Non"/>
    <x v="20"/>
    <m/>
    <m/>
    <m/>
    <m/>
    <x v="1"/>
    <m/>
  </r>
  <r>
    <s v="351ARCELOR (BERTON SICARD)"/>
    <x v="831"/>
    <s v="ACC"/>
    <x v="43"/>
    <x v="799"/>
    <x v="6"/>
    <s v="INSTALLUX"/>
    <x v="796"/>
    <s v="Non"/>
    <x v="40"/>
    <m/>
    <m/>
    <m/>
    <m/>
    <x v="1"/>
    <m/>
  </r>
  <r>
    <s v="1199ARCELOR (BERTON SICARD)"/>
    <x v="834"/>
    <s v="ACC"/>
    <x v="43"/>
    <x v="802"/>
    <x v="6"/>
    <s v="INSTALLUX"/>
    <x v="799"/>
    <s v="Non"/>
    <x v="54"/>
    <m/>
    <m/>
    <m/>
    <m/>
    <x v="1"/>
    <m/>
  </r>
  <r>
    <s v="1201ARCELOR (BERTON SICARD)"/>
    <x v="835"/>
    <s v="ACC"/>
    <x v="43"/>
    <x v="803"/>
    <x v="6"/>
    <s v="INSTALLUX"/>
    <x v="800"/>
    <s v="Non"/>
    <x v="20"/>
    <m/>
    <m/>
    <m/>
    <m/>
    <x v="1"/>
    <m/>
  </r>
  <r>
    <s v="1202ARCELOR (BERTON SICARD)"/>
    <x v="836"/>
    <s v="ACC"/>
    <x v="43"/>
    <x v="804"/>
    <x v="6"/>
    <s v="INSTALLUX"/>
    <x v="801"/>
    <s v="Non"/>
    <x v="40"/>
    <m/>
    <m/>
    <m/>
    <m/>
    <x v="1"/>
    <m/>
  </r>
  <r>
    <s v="1218ARCELOR (BERTON SICARD)"/>
    <x v="837"/>
    <s v="ACC"/>
    <x v="43"/>
    <x v="805"/>
    <x v="6"/>
    <s v="INSTALLUX"/>
    <x v="802"/>
    <s v="Non"/>
    <x v="20"/>
    <m/>
    <m/>
    <m/>
    <m/>
    <x v="1"/>
    <m/>
  </r>
  <r>
    <s v="1285ARCELOR (BERTON SICARD)"/>
    <x v="838"/>
    <s v="ACC"/>
    <x v="43"/>
    <x v="806"/>
    <x v="6"/>
    <s v="INSTALLUX"/>
    <x v="803"/>
    <s v="Non"/>
    <x v="50"/>
    <m/>
    <m/>
    <m/>
    <m/>
    <x v="1"/>
    <m/>
  </r>
  <r>
    <s v="1286ARCELOR (BERTON SICARD)"/>
    <x v="839"/>
    <s v="ACC"/>
    <x v="43"/>
    <x v="807"/>
    <x v="6"/>
    <s v="INSTALLUX"/>
    <x v="804"/>
    <s v="Non"/>
    <x v="50"/>
    <m/>
    <m/>
    <m/>
    <m/>
    <x v="1"/>
    <m/>
  </r>
  <r>
    <s v="1288ARCELOR (BERTON SICARD)"/>
    <x v="840"/>
    <s v="ACC"/>
    <x v="43"/>
    <x v="808"/>
    <x v="6"/>
    <s v="INSTALLUX"/>
    <x v="805"/>
    <s v="Non"/>
    <x v="50"/>
    <m/>
    <m/>
    <m/>
    <m/>
    <x v="1"/>
    <m/>
  </r>
  <r>
    <s v="1290ARCELOR (BERTON SICARD)"/>
    <x v="841"/>
    <s v="ACC"/>
    <x v="43"/>
    <x v="809"/>
    <x v="6"/>
    <s v="INSTALLUX"/>
    <x v="806"/>
    <s v="Non"/>
    <x v="12"/>
    <m/>
    <m/>
    <m/>
    <m/>
    <x v="1"/>
    <m/>
  </r>
  <r>
    <s v="1291ARCELOR (BERTON SICARD)"/>
    <x v="842"/>
    <s v="ACC"/>
    <x v="43"/>
    <x v="810"/>
    <x v="6"/>
    <s v="INSTALLUX"/>
    <x v="807"/>
    <s v="Non"/>
    <x v="40"/>
    <m/>
    <m/>
    <m/>
    <m/>
    <x v="1"/>
    <m/>
  </r>
  <r>
    <s v="1293ARCELOR (BERTON SICARD)"/>
    <x v="843"/>
    <s v="ACC"/>
    <x v="43"/>
    <x v="811"/>
    <x v="6"/>
    <s v="INSTALLUX"/>
    <x v="808"/>
    <s v="Non"/>
    <x v="40"/>
    <m/>
    <m/>
    <m/>
    <m/>
    <x v="1"/>
    <m/>
  </r>
  <r>
    <s v="5203ARCELOR (BERTON SICARD)"/>
    <x v="844"/>
    <s v="ACC"/>
    <x v="43"/>
    <x v="812"/>
    <x v="6"/>
    <s v="INSTALLUX"/>
    <x v="809"/>
    <s v="Non"/>
    <x v="12"/>
    <m/>
    <m/>
    <m/>
    <m/>
    <x v="1"/>
    <m/>
  </r>
  <r>
    <s v="5204ARCELOR (BERTON SICARD)"/>
    <x v="845"/>
    <s v="ACC"/>
    <x v="43"/>
    <x v="813"/>
    <x v="6"/>
    <s v="INSTALLUX"/>
    <x v="810"/>
    <s v="Non"/>
    <x v="12"/>
    <m/>
    <m/>
    <m/>
    <m/>
    <x v="1"/>
    <m/>
  </r>
  <r>
    <s v="5225ARCELOR (BERTON SICARD)"/>
    <x v="848"/>
    <s v="ACC"/>
    <x v="43"/>
    <x v="816"/>
    <x v="6"/>
    <s v="INSTALLUX"/>
    <x v="813"/>
    <s v="Non"/>
    <x v="54"/>
    <m/>
    <m/>
    <m/>
    <m/>
    <x v="1"/>
    <m/>
  </r>
  <r>
    <s v="5226ARCELOR (BERTON SICARD)"/>
    <x v="849"/>
    <s v="ACC"/>
    <x v="43"/>
    <x v="817"/>
    <x v="6"/>
    <s v="INSTALLUX"/>
    <x v="814"/>
    <s v="Non"/>
    <x v="54"/>
    <m/>
    <m/>
    <m/>
    <m/>
    <x v="1"/>
    <m/>
  </r>
  <r>
    <s v="5228ARCELOR (BERTON SICARD)"/>
    <x v="850"/>
    <s v="ACC"/>
    <x v="43"/>
    <x v="818"/>
    <x v="6"/>
    <s v="INSTALLUX"/>
    <x v="815"/>
    <s v="Non"/>
    <x v="54"/>
    <m/>
    <m/>
    <m/>
    <m/>
    <x v="1"/>
    <m/>
  </r>
  <r>
    <s v="5230ARCELOR (BERTON SICARD)"/>
    <x v="851"/>
    <s v="ACC"/>
    <x v="43"/>
    <x v="819"/>
    <x v="6"/>
    <s v="INSTALLUX"/>
    <x v="816"/>
    <s v="Non"/>
    <x v="54"/>
    <m/>
    <m/>
    <m/>
    <m/>
    <x v="1"/>
    <m/>
  </r>
  <r>
    <s v="5231ARCELOR (BERTON SICARD)"/>
    <x v="852"/>
    <s v="ACC"/>
    <x v="43"/>
    <x v="820"/>
    <x v="6"/>
    <s v="INSTALLUX"/>
    <x v="817"/>
    <s v="Non"/>
    <x v="20"/>
    <m/>
    <m/>
    <m/>
    <m/>
    <x v="1"/>
    <m/>
  </r>
  <r>
    <s v="5266ARCELOR (BERTON SICARD)"/>
    <x v="853"/>
    <s v="ACC"/>
    <x v="43"/>
    <x v="821"/>
    <x v="6"/>
    <s v="INSTALLUX"/>
    <x v="818"/>
    <s v="Non"/>
    <x v="40"/>
    <m/>
    <m/>
    <m/>
    <m/>
    <x v="1"/>
    <m/>
  </r>
  <r>
    <s v="5267ARCELOR (BERTON SICARD)"/>
    <x v="854"/>
    <s v="ACC"/>
    <x v="43"/>
    <x v="822"/>
    <x v="6"/>
    <s v="INSTALLUX"/>
    <x v="819"/>
    <s v="Non"/>
    <x v="40"/>
    <m/>
    <m/>
    <m/>
    <m/>
    <x v="1"/>
    <m/>
  </r>
  <r>
    <s v="5268ARCELOR (BERTON SICARD)"/>
    <x v="855"/>
    <s v="ACC"/>
    <x v="43"/>
    <x v="823"/>
    <x v="6"/>
    <s v="INSTALLUX"/>
    <x v="820"/>
    <s v="Non"/>
    <x v="40"/>
    <m/>
    <m/>
    <m/>
    <m/>
    <x v="1"/>
    <m/>
  </r>
  <r>
    <s v="5269ARCELOR (BERTON SICARD)"/>
    <x v="856"/>
    <s v="ACC"/>
    <x v="43"/>
    <x v="824"/>
    <x v="6"/>
    <s v="INSTALLUX"/>
    <x v="821"/>
    <s v="Non"/>
    <x v="40"/>
    <m/>
    <m/>
    <m/>
    <m/>
    <x v="1"/>
    <m/>
  </r>
  <r>
    <s v="5270ARCELOR (BERTON SICARD)"/>
    <x v="857"/>
    <s v="ACC"/>
    <x v="43"/>
    <x v="825"/>
    <x v="6"/>
    <s v="INSTALLUX"/>
    <x v="822"/>
    <s v="Non"/>
    <x v="54"/>
    <m/>
    <m/>
    <m/>
    <m/>
    <x v="1"/>
    <m/>
  </r>
  <r>
    <s v="5271ARCELOR (BERTON SICARD)"/>
    <x v="858"/>
    <s v="ACC"/>
    <x v="43"/>
    <x v="826"/>
    <x v="6"/>
    <s v="INSTALLUX"/>
    <x v="823"/>
    <s v="Non"/>
    <x v="54"/>
    <m/>
    <m/>
    <m/>
    <m/>
    <x v="1"/>
    <m/>
  </r>
  <r>
    <s v="5272ARCELOR (BERTON SICARD)"/>
    <x v="859"/>
    <s v="ACC"/>
    <x v="43"/>
    <x v="827"/>
    <x v="6"/>
    <s v="INSTALLUX"/>
    <x v="824"/>
    <s v="Non"/>
    <x v="54"/>
    <m/>
    <m/>
    <m/>
    <m/>
    <x v="1"/>
    <m/>
  </r>
  <r>
    <s v="5273ARCELOR (BERTON SICARD)"/>
    <x v="860"/>
    <s v="ACC"/>
    <x v="43"/>
    <x v="828"/>
    <x v="6"/>
    <s v="INSTALLUX"/>
    <x v="825"/>
    <s v="Non"/>
    <x v="54"/>
    <m/>
    <m/>
    <m/>
    <m/>
    <x v="1"/>
    <m/>
  </r>
  <r>
    <s v="5274ARCELOR (BERTON SICARD)"/>
    <x v="861"/>
    <s v="ACC"/>
    <x v="43"/>
    <x v="829"/>
    <x v="6"/>
    <s v="INSTALLUX"/>
    <x v="826"/>
    <s v="Non"/>
    <x v="54"/>
    <m/>
    <m/>
    <m/>
    <m/>
    <x v="1"/>
    <m/>
  </r>
  <r>
    <s v="5275ARCELOR (BERTON SICARD)"/>
    <x v="862"/>
    <s v="ACC"/>
    <x v="43"/>
    <x v="830"/>
    <x v="6"/>
    <s v="INSTALLUX"/>
    <x v="827"/>
    <s v="Non"/>
    <x v="54"/>
    <m/>
    <m/>
    <m/>
    <m/>
    <x v="1"/>
    <m/>
  </r>
  <r>
    <s v="5276ARCELOR (BERTON SICARD)"/>
    <x v="863"/>
    <s v="ACC"/>
    <x v="43"/>
    <x v="831"/>
    <x v="6"/>
    <s v="INSTALLUX"/>
    <x v="828"/>
    <s v="Non"/>
    <x v="54"/>
    <m/>
    <m/>
    <m/>
    <m/>
    <x v="1"/>
    <m/>
  </r>
  <r>
    <s v="5277ARCELOR (BERTON SICARD)"/>
    <x v="864"/>
    <s v="ACC"/>
    <x v="43"/>
    <x v="832"/>
    <x v="6"/>
    <s v="INSTALLUX"/>
    <x v="829"/>
    <s v="Non"/>
    <x v="54"/>
    <m/>
    <m/>
    <m/>
    <m/>
    <x v="1"/>
    <m/>
  </r>
  <r>
    <s v="5278ARCELOR (BERTON SICARD)"/>
    <x v="865"/>
    <s v="ACC"/>
    <x v="43"/>
    <x v="833"/>
    <x v="6"/>
    <s v="INSTALLUX"/>
    <x v="830"/>
    <s v="Non"/>
    <x v="54"/>
    <m/>
    <m/>
    <m/>
    <m/>
    <x v="1"/>
    <m/>
  </r>
  <r>
    <s v="5279ARCELOR (BERTON SICARD)"/>
    <x v="866"/>
    <s v="ACC"/>
    <x v="43"/>
    <x v="834"/>
    <x v="6"/>
    <s v="INSTALLUX"/>
    <x v="831"/>
    <s v="Non"/>
    <x v="54"/>
    <m/>
    <m/>
    <m/>
    <m/>
    <x v="1"/>
    <m/>
  </r>
  <r>
    <s v="5282ARCELOR (BERTON SICARD)"/>
    <x v="867"/>
    <s v="ACC"/>
    <x v="43"/>
    <x v="835"/>
    <x v="6"/>
    <s v="INSTALLUX"/>
    <x v="832"/>
    <s v="Non"/>
    <x v="33"/>
    <m/>
    <m/>
    <m/>
    <m/>
    <x v="1"/>
    <m/>
  </r>
  <r>
    <s v="5286ARCELOR (BERTON SICARD)"/>
    <x v="868"/>
    <s v="ACC"/>
    <x v="43"/>
    <x v="836"/>
    <x v="6"/>
    <s v="INSTALLUX"/>
    <x v="833"/>
    <s v="Non"/>
    <x v="54"/>
    <m/>
    <m/>
    <m/>
    <m/>
    <x v="1"/>
    <m/>
  </r>
  <r>
    <s v="5287ARCELOR (BERTON SICARD)"/>
    <x v="869"/>
    <s v="ACC"/>
    <x v="43"/>
    <x v="837"/>
    <x v="6"/>
    <s v="INSTALLUX"/>
    <x v="834"/>
    <s v="Non"/>
    <x v="54"/>
    <m/>
    <m/>
    <m/>
    <m/>
    <x v="1"/>
    <m/>
  </r>
  <r>
    <s v="5288ARCELOR (BERTON SICARD)"/>
    <x v="870"/>
    <s v="ACC"/>
    <x v="43"/>
    <x v="838"/>
    <x v="6"/>
    <s v="INSTALLUX"/>
    <x v="835"/>
    <s v="Non"/>
    <x v="54"/>
    <m/>
    <m/>
    <m/>
    <m/>
    <x v="1"/>
    <m/>
  </r>
  <r>
    <s v="5289ARCELOR (BERTON SICARD)"/>
    <x v="871"/>
    <s v="ACC"/>
    <x v="43"/>
    <x v="839"/>
    <x v="6"/>
    <s v="INSTALLUX"/>
    <x v="836"/>
    <s v="Non"/>
    <x v="54"/>
    <m/>
    <m/>
    <m/>
    <m/>
    <x v="1"/>
    <m/>
  </r>
  <r>
    <s v="5314ARCELOR (BERTON SICARD)"/>
    <x v="874"/>
    <s v="ACC"/>
    <x v="43"/>
    <x v="842"/>
    <x v="6"/>
    <s v="INSTALLUX"/>
    <x v="839"/>
    <s v="Non"/>
    <x v="40"/>
    <m/>
    <m/>
    <m/>
    <m/>
    <x v="1"/>
    <m/>
  </r>
  <r>
    <s v="5315ARCELOR (BERTON SICARD)"/>
    <x v="875"/>
    <s v="ACC"/>
    <x v="43"/>
    <x v="843"/>
    <x v="6"/>
    <s v="INSTALLUX"/>
    <x v="840"/>
    <s v="Non"/>
    <x v="40"/>
    <m/>
    <m/>
    <m/>
    <m/>
    <x v="1"/>
    <m/>
  </r>
  <r>
    <s v="5318ARCELOR (BERTON SICARD)"/>
    <x v="877"/>
    <s v="ACC"/>
    <x v="43"/>
    <x v="845"/>
    <x v="6"/>
    <s v="INSTALLUX"/>
    <x v="842"/>
    <s v="Non"/>
    <x v="54"/>
    <m/>
    <m/>
    <m/>
    <m/>
    <x v="1"/>
    <m/>
  </r>
  <r>
    <s v="5319ARCELOR (BERTON SICARD)"/>
    <x v="878"/>
    <s v="ACC"/>
    <x v="43"/>
    <x v="846"/>
    <x v="6"/>
    <s v="INSTALLUX"/>
    <x v="843"/>
    <s v="Non"/>
    <x v="54"/>
    <m/>
    <m/>
    <m/>
    <m/>
    <x v="1"/>
    <m/>
  </r>
  <r>
    <s v="5331ARCELOR (BERTON SICARD)"/>
    <x v="879"/>
    <s v="ACC"/>
    <x v="43"/>
    <x v="847"/>
    <x v="6"/>
    <s v="INSTALLUX"/>
    <x v="844"/>
    <s v="Non"/>
    <x v="20"/>
    <m/>
    <m/>
    <m/>
    <m/>
    <x v="1"/>
    <m/>
  </r>
  <r>
    <s v="7111ARCELOR (BERTON SICARD)"/>
    <x v="881"/>
    <s v="ACC"/>
    <x v="43"/>
    <x v="849"/>
    <x v="6"/>
    <s v="INSTALLUX"/>
    <x v="846"/>
    <s v="Non"/>
    <x v="5"/>
    <m/>
    <m/>
    <m/>
    <m/>
    <x v="1"/>
    <m/>
  </r>
  <r>
    <s v="7112ARCELOR (BERTON SICARD)"/>
    <x v="882"/>
    <s v="ACC"/>
    <x v="43"/>
    <x v="850"/>
    <x v="6"/>
    <s v="INSTALLUX"/>
    <x v="847"/>
    <s v="Non"/>
    <x v="5"/>
    <m/>
    <m/>
    <m/>
    <m/>
    <x v="1"/>
    <m/>
  </r>
  <r>
    <s v="7113ARCELOR (BERTON SICARD)"/>
    <x v="883"/>
    <s v="ACC"/>
    <x v="43"/>
    <x v="851"/>
    <x v="6"/>
    <s v="INSTALLUX"/>
    <x v="848"/>
    <s v="Non"/>
    <x v="5"/>
    <m/>
    <m/>
    <m/>
    <m/>
    <x v="1"/>
    <m/>
  </r>
  <r>
    <s v="8673ARCELOR (BERTON SICARD)"/>
    <x v="885"/>
    <s v="ACC"/>
    <x v="43"/>
    <x v="853"/>
    <x v="6"/>
    <s v="INSTALLUX"/>
    <x v="850"/>
    <s v="Non"/>
    <x v="54"/>
    <m/>
    <m/>
    <m/>
    <m/>
    <x v="1"/>
    <m/>
  </r>
  <r>
    <s v="8850ARCELOR (BERTON SICARD)"/>
    <x v="886"/>
    <s v="ACC"/>
    <x v="43"/>
    <x v="854"/>
    <x v="6"/>
    <s v="INSTALLUX"/>
    <x v="851"/>
    <s v="Non"/>
    <x v="32"/>
    <m/>
    <m/>
    <m/>
    <m/>
    <x v="1"/>
    <m/>
  </r>
  <r>
    <s v="8902ARCELOR (BERTON SICARD)"/>
    <x v="887"/>
    <s v="ACC"/>
    <x v="43"/>
    <x v="855"/>
    <x v="6"/>
    <s v="INSTALLUX"/>
    <x v="852"/>
    <s v="Non"/>
    <x v="54"/>
    <m/>
    <m/>
    <m/>
    <m/>
    <x v="1"/>
    <m/>
  </r>
  <r>
    <s v="8924ARCELOR (BERTON SICARD)"/>
    <x v="889"/>
    <s v="ACC"/>
    <x v="43"/>
    <x v="857"/>
    <x v="6"/>
    <s v="INSTALLUX"/>
    <x v="854"/>
    <s v="Non"/>
    <x v="58"/>
    <m/>
    <m/>
    <m/>
    <m/>
    <x v="1"/>
    <m/>
  </r>
  <r>
    <s v="8926ARCELOR (BERTON SICARD)"/>
    <x v="890"/>
    <s v="ACC"/>
    <x v="43"/>
    <x v="858"/>
    <x v="6"/>
    <s v="INSTALLUX"/>
    <x v="855"/>
    <s v="Non"/>
    <x v="58"/>
    <m/>
    <m/>
    <m/>
    <m/>
    <x v="1"/>
    <m/>
  </r>
  <r>
    <s v="8936ARCELOR (BERTON SICARD)"/>
    <x v="891"/>
    <s v="ACC"/>
    <x v="43"/>
    <x v="859"/>
    <x v="6"/>
    <s v="INSTALLUX"/>
    <x v="856"/>
    <s v="Non"/>
    <x v="57"/>
    <m/>
    <m/>
    <m/>
    <m/>
    <x v="1"/>
    <m/>
  </r>
  <r>
    <s v="8937ARCELOR (BERTON SICARD)"/>
    <x v="892"/>
    <s v="ACC"/>
    <x v="43"/>
    <x v="860"/>
    <x v="6"/>
    <s v="INSTALLUX"/>
    <x v="857"/>
    <s v="Non"/>
    <x v="20"/>
    <m/>
    <m/>
    <m/>
    <m/>
    <x v="1"/>
    <m/>
  </r>
  <r>
    <s v="8959ARCELOR (BERTON SICARD)"/>
    <x v="893"/>
    <s v="ACC"/>
    <x v="43"/>
    <x v="861"/>
    <x v="6"/>
    <s v="INSTALLUX"/>
    <x v="858"/>
    <s v="Non"/>
    <x v="54"/>
    <m/>
    <m/>
    <m/>
    <m/>
    <x v="1"/>
    <m/>
  </r>
  <r>
    <s v="9400ARCELOR (BERTON SICARD)"/>
    <x v="894"/>
    <s v="ACC"/>
    <x v="43"/>
    <x v="862"/>
    <x v="6"/>
    <s v="INSTALLUX"/>
    <x v="859"/>
    <s v="Non"/>
    <x v="54"/>
    <m/>
    <m/>
    <m/>
    <m/>
    <x v="1"/>
    <m/>
  </r>
  <r>
    <s v="9401ARCELOR (BERTON SICARD)"/>
    <x v="895"/>
    <s v="ACC"/>
    <x v="43"/>
    <x v="863"/>
    <x v="6"/>
    <s v="INSTALLUX"/>
    <x v="860"/>
    <s v="Non"/>
    <x v="54"/>
    <m/>
    <m/>
    <m/>
    <m/>
    <x v="1"/>
    <m/>
  </r>
  <r>
    <s v="9402ARCELOR (BERTON SICARD)"/>
    <x v="896"/>
    <s v="ACC"/>
    <x v="43"/>
    <x v="864"/>
    <x v="6"/>
    <s v="INSTALLUX"/>
    <x v="861"/>
    <s v="Non"/>
    <x v="54"/>
    <m/>
    <m/>
    <m/>
    <m/>
    <x v="1"/>
    <m/>
  </r>
  <r>
    <s v="9403ARCELOR (BERTON SICARD)"/>
    <x v="897"/>
    <s v="ACC"/>
    <x v="43"/>
    <x v="865"/>
    <x v="6"/>
    <s v="INSTALLUX"/>
    <x v="862"/>
    <s v="Non"/>
    <x v="54"/>
    <m/>
    <m/>
    <m/>
    <m/>
    <x v="1"/>
    <m/>
  </r>
  <r>
    <s v="9409ARCELOR (BERTON SICARD)"/>
    <x v="898"/>
    <s v="ACC"/>
    <x v="43"/>
    <x v="866"/>
    <x v="6"/>
    <s v="INSTALLUX"/>
    <x v="863"/>
    <s v="Non"/>
    <x v="54"/>
    <m/>
    <m/>
    <m/>
    <m/>
    <x v="1"/>
    <m/>
  </r>
  <r>
    <s v="55063ARCELOR (BERTON SICARD)"/>
    <x v="901"/>
    <s v="ACC"/>
    <x v="43"/>
    <x v="869"/>
    <x v="6"/>
    <s v="INSTALLUX"/>
    <x v="866"/>
    <s v="Non"/>
    <x v="5"/>
    <m/>
    <m/>
    <m/>
    <m/>
    <x v="1"/>
    <m/>
  </r>
  <r>
    <s v="55079ARCELOR (BERTON SICARD)"/>
    <x v="902"/>
    <s v="ACC"/>
    <x v="43"/>
    <x v="798"/>
    <x v="6"/>
    <s v="INSTALLUX"/>
    <x v="867"/>
    <s v="Non"/>
    <x v="5"/>
    <m/>
    <m/>
    <m/>
    <m/>
    <x v="1"/>
    <m/>
  </r>
  <r>
    <s v="55080ARCELOR (BERTON SICARD)"/>
    <x v="903"/>
    <s v="ACC"/>
    <x v="43"/>
    <x v="798"/>
    <x v="6"/>
    <s v="INSTALLUX"/>
    <x v="868"/>
    <s v="Non"/>
    <x v="5"/>
    <m/>
    <m/>
    <m/>
    <m/>
    <x v="1"/>
    <m/>
  </r>
  <r>
    <s v="460000ARCELOR (BERTON SICARD)"/>
    <x v="904"/>
    <s v="ACC"/>
    <x v="43"/>
    <x v="870"/>
    <x v="6"/>
    <s v="INSTALLUX"/>
    <x v="869"/>
    <s v="Non"/>
    <x v="33"/>
    <m/>
    <m/>
    <m/>
    <m/>
    <x v="1"/>
    <m/>
  </r>
  <r>
    <s v="460003ARCELOR (BERTON SICARD)"/>
    <x v="905"/>
    <s v="ACC"/>
    <x v="43"/>
    <x v="871"/>
    <x v="6"/>
    <s v="INSTALLUX"/>
    <x v="870"/>
    <s v="Non"/>
    <x v="54"/>
    <m/>
    <m/>
    <m/>
    <m/>
    <x v="1"/>
    <m/>
  </r>
  <r>
    <s v="460004ARCELOR (BERTON SICARD)"/>
    <x v="906"/>
    <s v="ACC"/>
    <x v="43"/>
    <x v="872"/>
    <x v="6"/>
    <s v="INSTALLUX"/>
    <x v="871"/>
    <s v="Non"/>
    <x v="20"/>
    <m/>
    <m/>
    <m/>
    <m/>
    <x v="1"/>
    <m/>
  </r>
  <r>
    <s v="460005ARCELOR (BERTON SICARD)"/>
    <x v="907"/>
    <s v="ACC"/>
    <x v="43"/>
    <x v="873"/>
    <x v="6"/>
    <s v="INSTALLUX"/>
    <x v="872"/>
    <s v="Non"/>
    <x v="54"/>
    <m/>
    <m/>
    <m/>
    <m/>
    <x v="1"/>
    <m/>
  </r>
  <r>
    <s v="460006ARCELOR (BERTON SICARD)"/>
    <x v="908"/>
    <s v="ACC"/>
    <x v="43"/>
    <x v="874"/>
    <x v="6"/>
    <s v="INSTALLUX"/>
    <x v="873"/>
    <s v="Non"/>
    <x v="54"/>
    <m/>
    <m/>
    <m/>
    <m/>
    <x v="1"/>
    <m/>
  </r>
  <r>
    <s v="460007ARCELOR (BERTON SICARD)"/>
    <x v="909"/>
    <s v="ACC"/>
    <x v="43"/>
    <x v="875"/>
    <x v="6"/>
    <s v="INSTALLUX"/>
    <x v="874"/>
    <s v="Non"/>
    <x v="54"/>
    <m/>
    <m/>
    <m/>
    <m/>
    <x v="1"/>
    <m/>
  </r>
  <r>
    <s v="460033ARCELOR (BERTON SICARD)"/>
    <x v="916"/>
    <s v="ACC"/>
    <x v="43"/>
    <x v="882"/>
    <x v="6"/>
    <s v="INSTALLUX"/>
    <x v="881"/>
    <s v="Non"/>
    <x v="20"/>
    <m/>
    <m/>
    <m/>
    <m/>
    <x v="1"/>
    <m/>
  </r>
  <r>
    <s v="460034ARCELOR (BERTON SICARD)"/>
    <x v="917"/>
    <s v="ACC"/>
    <x v="43"/>
    <x v="883"/>
    <x v="6"/>
    <s v="INSTALLUX"/>
    <x v="882"/>
    <s v="Non"/>
    <x v="20"/>
    <m/>
    <m/>
    <m/>
    <m/>
    <x v="1"/>
    <m/>
  </r>
  <r>
    <s v="7734ARCELOR (BERTON SICARD)"/>
    <x v="937"/>
    <s v="ACC"/>
    <x v="44"/>
    <x v="903"/>
    <x v="6"/>
    <s v="INSTALLUX"/>
    <x v="902"/>
    <s v="Non"/>
    <x v="5"/>
    <m/>
    <m/>
    <m/>
    <m/>
    <x v="1"/>
    <m/>
  </r>
  <r>
    <s v="50186ARCELOR (BERTON SICARD)"/>
    <x v="938"/>
    <s v="OUTIL"/>
    <x v="45"/>
    <x v="904"/>
    <x v="6"/>
    <s v="INSTALLUX"/>
    <x v="903"/>
    <s v="Non"/>
    <x v="5"/>
    <m/>
    <m/>
    <m/>
    <m/>
    <x v="1"/>
    <m/>
  </r>
  <r>
    <s v="550073ARCELOR (BERTON SICARD)"/>
    <x v="939"/>
    <s v="OUTIL"/>
    <x v="45"/>
    <x v="905"/>
    <x v="6"/>
    <s v="INSTALLUX"/>
    <x v="904"/>
    <s v="Non"/>
    <x v="5"/>
    <m/>
    <m/>
    <m/>
    <m/>
    <x v="1"/>
    <m/>
  </r>
  <r>
    <s v="7045ARCELOR (BERTON SICARD)"/>
    <x v="244"/>
    <s v="PROFIL"/>
    <x v="13"/>
    <x v="906"/>
    <x v="6"/>
    <s v="INSTALLUX"/>
    <x v="203"/>
    <s v="Non"/>
    <x v="24"/>
    <m/>
    <m/>
    <m/>
    <m/>
    <x v="1"/>
    <m/>
  </r>
  <r>
    <s v="7190/4THARCELOR (BERTON SICARD)"/>
    <x v="940"/>
    <s v="PROFIL"/>
    <x v="13"/>
    <x v="907"/>
    <x v="6"/>
    <s v="INSTALLUX"/>
    <x v="905"/>
    <s v="Non"/>
    <x v="20"/>
    <m/>
    <m/>
    <m/>
    <m/>
    <x v="1"/>
    <m/>
  </r>
  <r>
    <s v="7218ARCELOR (BERTON SICARD)"/>
    <x v="249"/>
    <s v="PROFIL"/>
    <x v="13"/>
    <x v="245"/>
    <x v="6"/>
    <s v="INSTALLUX"/>
    <x v="208"/>
    <s v="Non"/>
    <x v="24"/>
    <n v="1"/>
    <s v="barre"/>
    <n v="13.185"/>
    <n v="15.275"/>
    <x v="2"/>
    <m/>
  </r>
  <r>
    <s v="7603ARCELOR (BERTON SICARD)"/>
    <x v="254"/>
    <s v="PROFIL"/>
    <x v="13"/>
    <x v="250"/>
    <x v="6"/>
    <s v="INSTALLUX"/>
    <x v="213"/>
    <s v="Non"/>
    <x v="24"/>
    <n v="1"/>
    <s v="barre"/>
    <m/>
    <n v="68.010800000000003"/>
    <x v="2"/>
    <m/>
  </r>
  <r>
    <s v="7624ARCELOR (BERTON SICARD)"/>
    <x v="260"/>
    <s v="PROFIL"/>
    <x v="46"/>
    <x v="256"/>
    <x v="6"/>
    <s v="INSTALLUX"/>
    <x v="219"/>
    <s v="Non"/>
    <x v="24"/>
    <n v="1"/>
    <s v="barre"/>
    <m/>
    <m/>
    <x v="2"/>
    <m/>
  </r>
  <r>
    <s v="7639ARCELOR (BERTON SICARD)"/>
    <x v="941"/>
    <s v="PROFIL"/>
    <x v="13"/>
    <x v="908"/>
    <x v="6"/>
    <s v="Berton Sicard ( Arcelor mittal)"/>
    <x v="906"/>
    <s v="Non"/>
    <x v="24"/>
    <m/>
    <m/>
    <m/>
    <m/>
    <x v="1"/>
    <m/>
  </r>
  <r>
    <s v="7642ARCELOR (BERTON SICARD)"/>
    <x v="262"/>
    <s v="PROFIL"/>
    <x v="13"/>
    <x v="258"/>
    <x v="6"/>
    <s v="INSTALLUX"/>
    <x v="221"/>
    <s v="Non"/>
    <x v="24"/>
    <n v="1"/>
    <s v="barre"/>
    <m/>
    <m/>
    <x v="2"/>
    <m/>
  </r>
  <r>
    <s v="7646ARCELOR (BERTON SICARD)"/>
    <x v="263"/>
    <s v="PROFIL"/>
    <x v="13"/>
    <x v="259"/>
    <x v="6"/>
    <s v="INSTALLUX"/>
    <x v="222"/>
    <s v="Non"/>
    <x v="24"/>
    <n v="1"/>
    <s v="barre"/>
    <m/>
    <m/>
    <x v="2"/>
    <m/>
  </r>
  <r>
    <s v="7689ARCELOR (BERTON SICARD)"/>
    <x v="271"/>
    <s v="PROFIL"/>
    <x v="13"/>
    <x v="267"/>
    <x v="6"/>
    <s v="INSTALLUX"/>
    <x v="230"/>
    <s v="Non"/>
    <x v="24"/>
    <n v="1"/>
    <s v="barre"/>
    <m/>
    <n v="25.34"/>
    <x v="2"/>
    <m/>
  </r>
  <r>
    <s v="7816ARCELOR (BERTON SICARD)"/>
    <x v="280"/>
    <s v="PROFIL"/>
    <x v="13"/>
    <x v="276"/>
    <x v="6"/>
    <s v="INSTALLUX"/>
    <x v="239"/>
    <s v="Non"/>
    <x v="24"/>
    <n v="1"/>
    <s v="barre"/>
    <m/>
    <m/>
    <x v="2"/>
    <m/>
  </r>
  <r>
    <s v="8602ARCELOR (BERTON SICARD)"/>
    <x v="282"/>
    <s v="PROFIL"/>
    <x v="13"/>
    <x v="278"/>
    <x v="6"/>
    <s v="INSTALLUX"/>
    <x v="241"/>
    <s v="Non"/>
    <x v="14"/>
    <n v="1"/>
    <s v="barre"/>
    <m/>
    <m/>
    <x v="2"/>
    <m/>
  </r>
  <r>
    <s v="100x18x2,1ARCELOR (BERTON SICARD)"/>
    <x v="942"/>
    <s v="PROFIL"/>
    <x v="13"/>
    <x v="909"/>
    <x v="6"/>
    <s v="Berton Sicard ( Arcelor mittal)"/>
    <x v="907"/>
    <s v="Non"/>
    <x v="59"/>
    <n v="1"/>
    <s v="UN"/>
    <m/>
    <n v="94.18"/>
    <x v="0"/>
    <m/>
  </r>
  <r>
    <s v="7050/4THARCELOR (BERTON SICARD)"/>
    <x v="294"/>
    <s v="PROFIL"/>
    <x v="13"/>
    <x v="290"/>
    <x v="6"/>
    <s v="INSTALLUX"/>
    <x v="253"/>
    <s v="Non"/>
    <x v="34"/>
    <n v="1"/>
    <s v="barre"/>
    <m/>
    <n v="131.68799999999999"/>
    <x v="2"/>
    <m/>
  </r>
  <r>
    <s v="7053/4ARCELOR (BERTON SICARD)"/>
    <x v="943"/>
    <s v="PROFIL"/>
    <x v="13"/>
    <x v="241"/>
    <x v="6"/>
    <s v="Berton Sicard ( Arcelor mittal)"/>
    <x v="908"/>
    <s v="Non"/>
    <x v="34"/>
    <n v="1"/>
    <s v="UN"/>
    <m/>
    <m/>
    <x v="0"/>
    <m/>
  </r>
  <r>
    <s v="7305/4THARCELOR (BERTON SICARD)"/>
    <x v="318"/>
    <s v="PROFIL"/>
    <x v="46"/>
    <x v="910"/>
    <x v="6"/>
    <s v="INSTALLUX"/>
    <x v="277"/>
    <s v="Non"/>
    <x v="35"/>
    <n v="1"/>
    <s v="barre"/>
    <m/>
    <m/>
    <x v="2"/>
    <m/>
  </r>
  <r>
    <s v="7305THARCELOR (BERTON SICARD)"/>
    <x v="319"/>
    <s v="PROFIL"/>
    <x v="46"/>
    <x v="910"/>
    <x v="6"/>
    <s v="INSTALLUX"/>
    <x v="278"/>
    <s v="Non"/>
    <x v="24"/>
    <n v="1"/>
    <s v="barre"/>
    <m/>
    <m/>
    <x v="2"/>
    <m/>
  </r>
  <r>
    <s v="7308/4THARCELOR (BERTON SICARD)"/>
    <x v="321"/>
    <s v="PROFIL"/>
    <x v="46"/>
    <x v="306"/>
    <x v="6"/>
    <s v="INSTALLUX"/>
    <x v="280"/>
    <s v="Non"/>
    <x v="35"/>
    <n v="1"/>
    <s v="barre"/>
    <m/>
    <n v="76.37124"/>
    <x v="2"/>
    <m/>
  </r>
  <r>
    <s v="7308THARCELOR (BERTON SICARD)"/>
    <x v="322"/>
    <s v="PROFIL"/>
    <x v="46"/>
    <x v="306"/>
    <x v="6"/>
    <s v="INSTALLUX"/>
    <x v="281"/>
    <s v="Non"/>
    <x v="24"/>
    <n v="1"/>
    <s v="barre"/>
    <m/>
    <n v="105.6198"/>
    <x v="2"/>
    <m/>
  </r>
  <r>
    <s v="7645THARCELOR (BERTON SICARD)"/>
    <x v="323"/>
    <s v="PROFIL"/>
    <x v="13"/>
    <x v="307"/>
    <x v="6"/>
    <s v="INSTALLUX"/>
    <x v="282"/>
    <s v="Non"/>
    <x v="24"/>
    <n v="1"/>
    <s v="barre"/>
    <m/>
    <n v="85.4"/>
    <x v="2"/>
    <m/>
  </r>
  <r>
    <s v="7760/4THARCELOR (BERTON SICARD)"/>
    <x v="325"/>
    <s v="PROFIL"/>
    <x v="13"/>
    <x v="309"/>
    <x v="6"/>
    <s v="INSTALLUX"/>
    <x v="284"/>
    <s v="Non"/>
    <x v="8"/>
    <n v="1"/>
    <s v="barre"/>
    <m/>
    <n v="121.21559999999999"/>
    <x v="2"/>
    <m/>
  </r>
  <r>
    <s v="7760THARCELOR (BERTON SICARD)"/>
    <x v="326"/>
    <s v="PROFIL"/>
    <x v="13"/>
    <x v="309"/>
    <x v="6"/>
    <s v="INSTALLUX"/>
    <x v="285"/>
    <s v="Non"/>
    <x v="24"/>
    <n v="1"/>
    <s v="barre"/>
    <m/>
    <n v="175.08919999999998"/>
    <x v="2"/>
    <m/>
  </r>
  <r>
    <s v="L1001002ARCELOR (BERTON SICARD)"/>
    <x v="330"/>
    <s v="PROFIL"/>
    <x v="13"/>
    <x v="311"/>
    <x v="6"/>
    <s v="INSTALLUX"/>
    <x v="289"/>
    <s v="Non"/>
    <x v="24"/>
    <n v="1"/>
    <s v="barre"/>
    <m/>
    <n v="47.638500000000001"/>
    <x v="2"/>
    <m/>
  </r>
  <r>
    <s v="L100X30ARCELOR (BERTON SICARD)"/>
    <x v="944"/>
    <s v="PROFIL"/>
    <x v="13"/>
    <x v="911"/>
    <x v="6"/>
    <s v="Berton Sicard ( Arcelor mittal)"/>
    <x v="909"/>
    <s v="Non"/>
    <x v="24"/>
    <n v="1"/>
    <s v="UN"/>
    <m/>
    <n v="40.604199999999999"/>
    <x v="0"/>
    <m/>
  </r>
  <r>
    <s v="L100X50ARCELOR (BERTON SICARD)"/>
    <x v="945"/>
    <s v="PROFIL"/>
    <x v="13"/>
    <x v="912"/>
    <x v="6"/>
    <s v="Berton Sicard ( Arcelor mittal)"/>
    <x v="910"/>
    <s v="Non"/>
    <x v="24"/>
    <n v="1"/>
    <s v="UN"/>
    <m/>
    <m/>
    <x v="0"/>
    <m/>
  </r>
  <r>
    <s v="L40X20ARCELOR (BERTON SICARD)"/>
    <x v="946"/>
    <s v="PROFIL"/>
    <x v="13"/>
    <x v="913"/>
    <x v="6"/>
    <s v="Berton Sicard ( Arcelor mittal)"/>
    <x v="451"/>
    <s v="Non"/>
    <x v="24"/>
    <n v="1"/>
    <s v="UN"/>
    <m/>
    <n v="51.09"/>
    <x v="0"/>
    <m/>
  </r>
  <r>
    <s v="L60X40ARCELOR (BERTON SICARD)"/>
    <x v="349"/>
    <s v="PROFIL"/>
    <x v="13"/>
    <x v="914"/>
    <x v="6"/>
    <s v="Berton Sicard ( Arcelor mittal)"/>
    <x v="308"/>
    <s v="Non"/>
    <x v="24"/>
    <n v="1"/>
    <s v="UN"/>
    <m/>
    <n v="23.66"/>
    <x v="0"/>
    <m/>
  </r>
  <r>
    <s v="L60X30ARCELOR (BERTON SICARD)"/>
    <x v="947"/>
    <s v="PROFIL"/>
    <x v="13"/>
    <x v="915"/>
    <x v="6"/>
    <s v="Berton Sicard ( Arcelor mittal)"/>
    <x v="911"/>
    <s v="Non"/>
    <x v="24"/>
    <n v="1"/>
    <s v="UN"/>
    <m/>
    <m/>
    <x v="0"/>
    <m/>
  </r>
  <r>
    <s v="L65x10ARCELOR (BERTON SICARD)"/>
    <x v="948"/>
    <s v="PROFIL"/>
    <x v="13"/>
    <x v="916"/>
    <x v="6"/>
    <s v="Berton Sicard ( Arcelor mittal)"/>
    <x v="912"/>
    <s v="Non"/>
    <x v="24"/>
    <n v="1"/>
    <s v="UN"/>
    <m/>
    <m/>
    <x v="0"/>
    <m/>
  </r>
  <r>
    <s v="T40x20ARCELOR (BERTON SICARD)"/>
    <x v="949"/>
    <s v="PROFIL"/>
    <x v="13"/>
    <x v="917"/>
    <x v="6"/>
    <s v="Berton Sicard ( Arcelor mittal)"/>
    <x v="1"/>
    <s v="Non"/>
    <x v="24"/>
    <n v="1"/>
    <s v="barre"/>
    <m/>
    <m/>
    <x v="2"/>
    <m/>
  </r>
  <r>
    <s v="T50X30ARCELOR (BERTON SICARD)"/>
    <x v="950"/>
    <s v="PROFIL"/>
    <x v="13"/>
    <x v="918"/>
    <x v="6"/>
    <s v="Berton Sicard ( Arcelor mittal)"/>
    <x v="913"/>
    <s v="Non"/>
    <x v="24"/>
    <n v="1"/>
    <s v="UN"/>
    <m/>
    <n v="35.945"/>
    <x v="0"/>
    <m/>
  </r>
  <r>
    <s v="T50X50ARCELOR (BERTON SICARD)"/>
    <x v="951"/>
    <s v="PROFIL"/>
    <x v="13"/>
    <x v="919"/>
    <x v="6"/>
    <s v="Berton Sicard ( Arcelor mittal)"/>
    <x v="914"/>
    <s v="Non"/>
    <x v="59"/>
    <n v="1"/>
    <s v="UN"/>
    <m/>
    <m/>
    <x v="0"/>
    <m/>
  </r>
  <r>
    <s v="L5030X2ARCELOR (BERTON SICARD)"/>
    <x v="952"/>
    <s v="PROFIL"/>
    <x v="13"/>
    <x v="920"/>
    <x v="6"/>
    <s v="Berton Sicard ( Arcelor mittal)"/>
    <x v="915"/>
    <s v="Non"/>
    <x v="24"/>
    <n v="1"/>
    <s v="barre"/>
    <m/>
    <m/>
    <x v="2"/>
    <m/>
  </r>
  <r>
    <s v="5504thARCELOR (BERTON SICARD)"/>
    <x v="353"/>
    <s v="PROFIL"/>
    <x v="13"/>
    <x v="334"/>
    <x v="6"/>
    <s v="Berton Sicard ( Arcelor mittal)"/>
    <x v="312"/>
    <s v="Non"/>
    <x v="24"/>
    <n v="1"/>
    <s v="UN"/>
    <m/>
    <n v="77.47"/>
    <x v="0"/>
    <m/>
  </r>
  <r>
    <s v="7055THARCELOR (BERTON SICARD)"/>
    <x v="299"/>
    <s v="PROFIL"/>
    <x v="13"/>
    <x v="291"/>
    <x v="6"/>
    <s v="Berton Sicard ( Arcelor mittal)"/>
    <x v="258"/>
    <s v="Non"/>
    <x v="1"/>
    <n v="1"/>
    <s v="UN"/>
    <m/>
    <m/>
    <x v="1"/>
    <m/>
  </r>
  <r>
    <s v="PL80x2ARCELOR (BERTON SICARD)"/>
    <x v="953"/>
    <s v="PROFIL"/>
    <x v="13"/>
    <x v="921"/>
    <x v="6"/>
    <s v="Berton Sicard ( Arcelor mittal)"/>
    <x v="916"/>
    <s v="Non"/>
    <x v="24"/>
    <n v="1"/>
    <s v="barre"/>
    <m/>
    <m/>
    <x v="2"/>
    <m/>
  </r>
  <r>
    <s v="PL30X2ARCELOR (BERTON SICARD)"/>
    <x v="359"/>
    <s v="PROFIL"/>
    <x v="13"/>
    <x v="340"/>
    <x v="6"/>
    <s v="Berton Sicard ( Arcelor mittal)"/>
    <x v="318"/>
    <s v="Non"/>
    <x v="24"/>
    <n v="1"/>
    <s v="barre"/>
    <m/>
    <m/>
    <x v="2"/>
    <m/>
  </r>
  <r>
    <s v="PL60X2ARCELOR (BERTON SICARD)"/>
    <x v="452"/>
    <s v="PROFIL"/>
    <x v="13"/>
    <x v="445"/>
    <x v="6"/>
    <s v="Berton Sicard ( Arcelor mittal)"/>
    <x v="424"/>
    <s v="Non"/>
    <x v="24"/>
    <n v="1"/>
    <s v="barre"/>
    <m/>
    <m/>
    <x v="2"/>
    <m/>
  </r>
  <r>
    <s v="PL40X2ARCELOR (BERTON SICARD)"/>
    <x v="361"/>
    <s v="PROFIL"/>
    <x v="13"/>
    <x v="342"/>
    <x v="6"/>
    <s v="INSTALLUX"/>
    <x v="320"/>
    <s v="Non"/>
    <x v="24"/>
    <n v="1"/>
    <s v="barre"/>
    <m/>
    <m/>
    <x v="2"/>
    <m/>
  </r>
  <r>
    <s v="PL20X2ARCELOR (BERTON SICARD)"/>
    <x v="356"/>
    <s v="PROFIL"/>
    <x v="13"/>
    <x v="337"/>
    <x v="6"/>
    <s v="INSTALLUX"/>
    <x v="315"/>
    <s v="Non"/>
    <x v="24"/>
    <n v="1"/>
    <s v="barre"/>
    <m/>
    <m/>
    <x v="2"/>
    <m/>
  </r>
  <r>
    <s v="5412thARCELOR (BERTON SICARD)"/>
    <x v="954"/>
    <s v="PROFIL"/>
    <x v="13"/>
    <x v="922"/>
    <x v="6"/>
    <s v="Berton Sicard ( Arcelor mittal)"/>
    <x v="917"/>
    <s v="Non"/>
    <x v="24"/>
    <n v="1"/>
    <s v="UN"/>
    <m/>
    <n v="106.39"/>
    <x v="0"/>
    <m/>
  </r>
  <r>
    <s v="7026ARCELOR (BERTON SICARD)"/>
    <x v="243"/>
    <s v="PROFIL"/>
    <x v="13"/>
    <x v="239"/>
    <x v="6"/>
    <s v="Berton Sicard ( Arcelor mittal)"/>
    <x v="202"/>
    <s v="N"/>
    <x v="24"/>
    <n v="1"/>
    <s v="barre"/>
    <m/>
    <m/>
    <x v="2"/>
    <m/>
  </r>
  <r>
    <s v="7652thARCELOR (BERTON SICARD)"/>
    <x v="324"/>
    <s v="PROFIL"/>
    <x v="13"/>
    <x v="308"/>
    <x v="6"/>
    <s v="Berton Sicard ( Arcelor mittal)"/>
    <x v="283"/>
    <s v="Non"/>
    <x v="24"/>
    <n v="1"/>
    <s v="UN"/>
    <n v="134.41999999999999"/>
    <n v="118.495"/>
    <x v="0"/>
    <m/>
  </r>
  <r>
    <s v="7050THARCELOR (BERTON SICARD)"/>
    <x v="295"/>
    <s v="PROFIL"/>
    <x v="13"/>
    <x v="290"/>
    <x v="6"/>
    <s v="INSTALLUX"/>
    <x v="254"/>
    <s v="Non"/>
    <x v="24"/>
    <n v="1"/>
    <s v="barre"/>
    <m/>
    <m/>
    <x v="2"/>
    <m/>
  </r>
  <r>
    <s v="7058/4ARCELOR (BERTON SICARD)"/>
    <x v="300"/>
    <s v="PROFIL"/>
    <x v="13"/>
    <x v="242"/>
    <x v="6"/>
    <s v="INSTALLUX"/>
    <x v="259"/>
    <s v="Non"/>
    <x v="34"/>
    <n v="1"/>
    <s v="barre"/>
    <m/>
    <m/>
    <x v="2"/>
    <m/>
  </r>
  <r>
    <s v="L10030X2ARCELOR (BERTON SICARD)"/>
    <x v="955"/>
    <s v="PROFIL"/>
    <x v="13"/>
    <x v="923"/>
    <x v="6"/>
    <s v="INSTALLUX"/>
    <x v="918"/>
    <s v="Non"/>
    <x v="24"/>
    <n v="1"/>
    <s v="barre"/>
    <m/>
    <m/>
    <x v="2"/>
    <m/>
  </r>
  <r>
    <s v="L10020X2ARCELOR (BERTON SICARD)"/>
    <x v="956"/>
    <s v="PROFIL"/>
    <x v="13"/>
    <x v="312"/>
    <x v="6"/>
    <s v="INSTALLUX"/>
    <x v="290"/>
    <s v="Non"/>
    <x v="24"/>
    <n v="1"/>
    <s v="barre"/>
    <m/>
    <m/>
    <x v="2"/>
    <m/>
  </r>
  <r>
    <s v="L10050X2ARCELOR (BERTON SICARD)"/>
    <x v="957"/>
    <s v="PROFIL"/>
    <x v="13"/>
    <x v="313"/>
    <x v="6"/>
    <s v="INSTALLUX"/>
    <x v="291"/>
    <s v="Non"/>
    <x v="24"/>
    <n v="1"/>
    <s v="barre"/>
    <m/>
    <m/>
    <x v="2"/>
    <m/>
  </r>
  <r>
    <s v="L1010X2ARCELOR (BERTON SICARD)"/>
    <x v="333"/>
    <s v="PROFIL"/>
    <x v="13"/>
    <x v="314"/>
    <x v="6"/>
    <s v="INSTALLUX"/>
    <x v="292"/>
    <s v="Non"/>
    <x v="24"/>
    <n v="1"/>
    <s v="barre"/>
    <m/>
    <m/>
    <x v="2"/>
    <m/>
  </r>
  <r>
    <s v="L1515X2ARCELOR (BERTON SICARD)"/>
    <x v="334"/>
    <s v="PROFIL"/>
    <x v="13"/>
    <x v="315"/>
    <x v="6"/>
    <s v="INSTALLUX"/>
    <x v="293"/>
    <s v="Non"/>
    <x v="24"/>
    <n v="1"/>
    <s v="barre"/>
    <m/>
    <m/>
    <x v="2"/>
    <m/>
  </r>
  <r>
    <s v="L2015X2ARCELOR (BERTON SICARD)"/>
    <x v="335"/>
    <s v="PROFIL"/>
    <x v="13"/>
    <x v="316"/>
    <x v="6"/>
    <s v="INSTALLUX"/>
    <x v="294"/>
    <s v="Non"/>
    <x v="24"/>
    <n v="1"/>
    <s v="barre"/>
    <m/>
    <m/>
    <x v="2"/>
    <m/>
  </r>
  <r>
    <s v="L2020X2ARCELOR (BERTON SICARD)"/>
    <x v="336"/>
    <s v="PROFIL"/>
    <x v="13"/>
    <x v="317"/>
    <x v="6"/>
    <s v="INSTALLUX"/>
    <x v="295"/>
    <s v="Non"/>
    <x v="24"/>
    <n v="1"/>
    <s v="barre"/>
    <m/>
    <m/>
    <x v="2"/>
    <m/>
  </r>
  <r>
    <s v="L2510X2ARCELOR (BERTON SICARD)"/>
    <x v="337"/>
    <s v="PROFIL"/>
    <x v="13"/>
    <x v="318"/>
    <x v="6"/>
    <s v="INSTALLUX"/>
    <x v="296"/>
    <s v="Non"/>
    <x v="24"/>
    <n v="1"/>
    <s v="barre"/>
    <m/>
    <m/>
    <x v="2"/>
    <m/>
  </r>
  <r>
    <s v="L2525X2ARCELOR (BERTON SICARD)"/>
    <x v="338"/>
    <s v="PROFIL"/>
    <x v="13"/>
    <x v="319"/>
    <x v="6"/>
    <m/>
    <x v="297"/>
    <s v="Non"/>
    <x v="24"/>
    <n v="1"/>
    <s v="barre"/>
    <m/>
    <m/>
    <x v="2"/>
    <m/>
  </r>
  <r>
    <s v="L3010X2ARCELOR (BERTON SICARD)"/>
    <x v="958"/>
    <s v="PROFIL"/>
    <x v="13"/>
    <x v="924"/>
    <x v="6"/>
    <s v="INSTALLUX"/>
    <x v="919"/>
    <s v="Non"/>
    <x v="24"/>
    <n v="1"/>
    <s v="barre"/>
    <m/>
    <m/>
    <x v="2"/>
    <m/>
  </r>
  <r>
    <s v="L3015X2ARCELOR (BERTON SICARD)"/>
    <x v="339"/>
    <s v="PROFIL"/>
    <x v="13"/>
    <x v="320"/>
    <x v="6"/>
    <s v="INSTALLUX"/>
    <x v="298"/>
    <s v="Non"/>
    <x v="24"/>
    <n v="1"/>
    <s v="barre"/>
    <m/>
    <m/>
    <x v="2"/>
    <m/>
  </r>
  <r>
    <s v="L3030X2ARCELOR (BERTON SICARD)"/>
    <x v="340"/>
    <s v="PROFIL"/>
    <x v="13"/>
    <x v="321"/>
    <x v="6"/>
    <s v="INSTALLUX"/>
    <x v="299"/>
    <s v="Non"/>
    <x v="24"/>
    <n v="1"/>
    <s v="barre"/>
    <m/>
    <m/>
    <x v="2"/>
    <m/>
  </r>
  <r>
    <s v="L3520X2ARCELOR (BERTON SICARD)"/>
    <x v="341"/>
    <s v="PROFIL"/>
    <x v="13"/>
    <x v="323"/>
    <x v="6"/>
    <s v="INSTALLUX"/>
    <x v="300"/>
    <s v="Non"/>
    <x v="24"/>
    <n v="1"/>
    <s v="barre"/>
    <m/>
    <m/>
    <x v="2"/>
    <m/>
  </r>
  <r>
    <s v="L4020X2ARCELOR (BERTON SICARD)"/>
    <x v="342"/>
    <s v="PROFIL"/>
    <x v="13"/>
    <x v="324"/>
    <x v="6"/>
    <s v="INSTALLUX"/>
    <x v="301"/>
    <s v="Non"/>
    <x v="24"/>
    <n v="1"/>
    <s v="barre"/>
    <m/>
    <m/>
    <x v="2"/>
    <m/>
  </r>
  <r>
    <s v="L4040X2ARCELOR (BERTON SICARD)"/>
    <x v="343"/>
    <s v="PROFIL"/>
    <x v="13"/>
    <x v="325"/>
    <x v="6"/>
    <s v="INSTALLUX"/>
    <x v="302"/>
    <s v="Non"/>
    <x v="24"/>
    <n v="1"/>
    <s v="barre"/>
    <m/>
    <m/>
    <x v="2"/>
    <m/>
  </r>
  <r>
    <s v="L4545X2ARCELOR (BERTON SICARD)"/>
    <x v="344"/>
    <s v="PROFIL"/>
    <x v="13"/>
    <x v="326"/>
    <x v="6"/>
    <s v="INSTALLUX"/>
    <x v="303"/>
    <s v="Non"/>
    <x v="24"/>
    <n v="1"/>
    <s v="barre"/>
    <m/>
    <m/>
    <x v="2"/>
    <m/>
  </r>
  <r>
    <s v="L5020X2ARCELOR (BERTON SICARD)"/>
    <x v="345"/>
    <s v="PROFIL"/>
    <x v="13"/>
    <x v="327"/>
    <x v="6"/>
    <s v="INSTALLUX"/>
    <x v="304"/>
    <s v="Non"/>
    <x v="24"/>
    <n v="1"/>
    <s v="barre"/>
    <m/>
    <m/>
    <x v="2"/>
    <m/>
  </r>
  <r>
    <s v="L5030X2ARCELOR (BERTON SICARD)"/>
    <x v="952"/>
    <s v="PROFIL"/>
    <x v="13"/>
    <x v="920"/>
    <x v="6"/>
    <s v="INSTALLUX"/>
    <x v="915"/>
    <s v="Non"/>
    <x v="24"/>
    <n v="1"/>
    <s v="barre"/>
    <m/>
    <m/>
    <x v="2"/>
    <m/>
  </r>
  <r>
    <s v="L5050X2ARCELOR (BERTON SICARD)"/>
    <x v="346"/>
    <s v="PROFIL"/>
    <x v="13"/>
    <x v="328"/>
    <x v="6"/>
    <s v="INSTALLUX"/>
    <x v="305"/>
    <s v="Non"/>
    <x v="24"/>
    <n v="1"/>
    <s v="barre"/>
    <m/>
    <m/>
    <x v="2"/>
    <m/>
  </r>
  <r>
    <s v="L602018ARCELOR (BERTON SICARD)"/>
    <x v="347"/>
    <s v="PROFIL"/>
    <x v="13"/>
    <x v="329"/>
    <x v="6"/>
    <s v="INSTALLUX"/>
    <x v="306"/>
    <s v="Non"/>
    <x v="24"/>
    <n v="1"/>
    <s v="barre"/>
    <m/>
    <m/>
    <x v="2"/>
    <m/>
  </r>
  <r>
    <s v="L6030X2ARCELOR (BERTON SICARD)"/>
    <x v="348"/>
    <s v="PROFIL"/>
    <x v="13"/>
    <x v="330"/>
    <x v="6"/>
    <s v="INSTALLUX"/>
    <x v="307"/>
    <s v="Non"/>
    <x v="24"/>
    <n v="1"/>
    <s v="barre"/>
    <m/>
    <m/>
    <x v="2"/>
    <m/>
  </r>
  <r>
    <s v="L6060X6ARCELOR (BERTON SICARD)"/>
    <x v="350"/>
    <s v="PROFIL"/>
    <x v="13"/>
    <x v="332"/>
    <x v="6"/>
    <s v="INSTALLUX"/>
    <x v="309"/>
    <s v="Non"/>
    <x v="24"/>
    <n v="1"/>
    <s v="barre"/>
    <m/>
    <m/>
    <x v="2"/>
    <m/>
  </r>
  <r>
    <s v="L8020X2ARCELOR (BERTON SICARD)"/>
    <x v="959"/>
    <s v="PROFIL"/>
    <x v="13"/>
    <x v="925"/>
    <x v="6"/>
    <s v="INSTALLUX"/>
    <x v="920"/>
    <s v="Non"/>
    <x v="24"/>
    <n v="1"/>
    <s v="barre"/>
    <m/>
    <m/>
    <x v="2"/>
    <m/>
  </r>
  <r>
    <s v="L8040X2ARCELOR (BERTON SICARD)"/>
    <x v="960"/>
    <s v="PROFIL"/>
    <x v="13"/>
    <x v="926"/>
    <x v="6"/>
    <s v="INSTALLUX"/>
    <x v="921"/>
    <s v="Non"/>
    <x v="24"/>
    <n v="1"/>
    <s v="barre"/>
    <m/>
    <m/>
    <x v="2"/>
    <m/>
  </r>
  <r>
    <s v="L8060X2ARCELOR (BERTON SICARD)"/>
    <x v="422"/>
    <s v="PROFIL"/>
    <x v="13"/>
    <x v="408"/>
    <x v="6"/>
    <s v="INSTALLUX"/>
    <x v="383"/>
    <s v="Non"/>
    <x v="24"/>
    <n v="1"/>
    <s v="barre"/>
    <m/>
    <m/>
    <x v="2"/>
    <m/>
  </r>
  <r>
    <s v="L6040X2ARCELOR (BERTON SICARD)"/>
    <x v="961"/>
    <s v="PROFIL"/>
    <x v="13"/>
    <x v="927"/>
    <x v="6"/>
    <s v="INSTALLUX"/>
    <x v="922"/>
    <s v="Non"/>
    <x v="24"/>
    <n v="1"/>
    <s v="barre"/>
    <m/>
    <m/>
    <x v="2"/>
    <m/>
  </r>
  <r>
    <s v="7119THARCELOR (BERTON SICARD)"/>
    <x v="302"/>
    <s v="PROFIL"/>
    <x v="13"/>
    <x v="928"/>
    <x v="6"/>
    <s v="INSTALLUX"/>
    <x v="261"/>
    <m/>
    <x v="24"/>
    <n v="1"/>
    <s v="barre"/>
    <m/>
    <m/>
    <x v="1"/>
    <m/>
  </r>
  <r>
    <s v="7120THARCELOR (BERTON SICARD)"/>
    <x v="962"/>
    <s v="PROFIL"/>
    <x v="13"/>
    <x v="928"/>
    <x v="6"/>
    <s v="INSTALLUX"/>
    <x v="923"/>
    <m/>
    <x v="24"/>
    <n v="1"/>
    <s v="barre"/>
    <m/>
    <m/>
    <x v="1"/>
    <m/>
  </r>
  <r>
    <s v="7605ARCELOR (BERTON SICARD)"/>
    <x v="255"/>
    <s v="PROFIL"/>
    <x v="13"/>
    <x v="929"/>
    <x v="6"/>
    <s v="INSTALLUX"/>
    <x v="214"/>
    <s v="Non"/>
    <x v="24"/>
    <n v="1"/>
    <s v="barre"/>
    <m/>
    <m/>
    <x v="2"/>
    <m/>
  </r>
  <r>
    <s v="L100502ARCELOR (BERTON SICARD)"/>
    <x v="332"/>
    <s v="PROFIL"/>
    <x v="13"/>
    <x v="313"/>
    <x v="6"/>
    <s v="INSTALLUX"/>
    <x v="291"/>
    <s v="Non"/>
    <x v="24"/>
    <n v="1"/>
    <s v="barre"/>
    <m/>
    <n v="61.522500000000001"/>
    <x v="2"/>
    <m/>
  </r>
  <r>
    <s v="7053ARCELOR (BERTON SICARD)"/>
    <x v="245"/>
    <s v="PROFIL"/>
    <x v="13"/>
    <x v="241"/>
    <x v="6"/>
    <s v="INSTALLUX"/>
    <x v="204"/>
    <s v="Non"/>
    <x v="24"/>
    <n v="1"/>
    <s v="UN"/>
    <m/>
    <n v="86.58"/>
    <x v="0"/>
    <m/>
  </r>
  <r>
    <s v="7053ARCELOR (BERTON SICARD)"/>
    <x v="245"/>
    <s v="PROFIL"/>
    <x v="13"/>
    <x v="241"/>
    <x v="6"/>
    <s v="INSTALLUX"/>
    <x v="204"/>
    <s v="Non"/>
    <x v="24"/>
    <n v="1"/>
    <s v="UN"/>
    <m/>
    <n v="86.58"/>
    <x v="0"/>
    <m/>
  </r>
  <r>
    <s v="7018/4THARCELOR (BERTON SICARD)"/>
    <x v="292"/>
    <s v="PROFIL"/>
    <x v="13"/>
    <x v="288"/>
    <x v="6"/>
    <s v="INSTALLUX"/>
    <x v="251"/>
    <s v="Non"/>
    <x v="34"/>
    <n v="1"/>
    <s v="barre"/>
    <m/>
    <n v="121.82399999999998"/>
    <x v="2"/>
    <m/>
  </r>
  <r>
    <s v="410078ARCELOR (BERTON SICARD)"/>
    <x v="963"/>
    <s v="PROFIL"/>
    <x v="13"/>
    <x v="930"/>
    <x v="6"/>
    <s v="INSTALLUX"/>
    <x v="924"/>
    <s v="Non"/>
    <x v="24"/>
    <n v="1"/>
    <s v="barre"/>
    <m/>
    <m/>
    <x v="1"/>
    <m/>
  </r>
  <r>
    <s v="TU8484x2ARCELOR (BERTON SICARD)"/>
    <x v="964"/>
    <s v="PROFIL"/>
    <x v="13"/>
    <x v="931"/>
    <x v="6"/>
    <s v="INSTALLUX"/>
    <x v="925"/>
    <s v="Non"/>
    <x v="24"/>
    <n v="1"/>
    <s v="barre"/>
    <m/>
    <m/>
    <x v="1"/>
    <m/>
  </r>
  <r>
    <s v="TU5050x2ARCELOR (BERTON SICARD)"/>
    <x v="965"/>
    <s v="PROFIL"/>
    <x v="13"/>
    <x v="932"/>
    <x v="6"/>
    <s v="INSTALLUX"/>
    <x v="926"/>
    <s v="Non"/>
    <x v="24"/>
    <n v="1"/>
    <s v="barre"/>
    <m/>
    <m/>
    <x v="1"/>
    <m/>
  </r>
  <r>
    <s v="5455THARCELOR (BERTON SICARD)"/>
    <x v="966"/>
    <s v="PROFIL"/>
    <x v="13"/>
    <x v="933"/>
    <x v="6"/>
    <s v="INSTALLUX"/>
    <x v="927"/>
    <s v="Non"/>
    <x v="24"/>
    <n v="1"/>
    <s v="barre"/>
    <m/>
    <m/>
    <x v="1"/>
    <m/>
  </r>
  <r>
    <s v="5454THARCELOR (BERTON SICARD)"/>
    <x v="967"/>
    <s v="PROFIL"/>
    <x v="13"/>
    <x v="934"/>
    <x v="6"/>
    <s v="INSTALLUX"/>
    <x v="928"/>
    <s v="Non"/>
    <x v="24"/>
    <n v="1"/>
    <s v="barre"/>
    <m/>
    <m/>
    <x v="1"/>
    <m/>
  </r>
  <r>
    <s v="620016ARCELOR (BERTON SICARD)"/>
    <x v="968"/>
    <s v="PROFIL"/>
    <x v="13"/>
    <x v="373"/>
    <x v="6"/>
    <s v="INSTALLUX"/>
    <x v="929"/>
    <s v="Non"/>
    <x v="24"/>
    <n v="1"/>
    <s v="barre"/>
    <m/>
    <m/>
    <x v="1"/>
    <m/>
  </r>
  <r>
    <s v="620017ARCELOR (BERTON SICARD)"/>
    <x v="969"/>
    <s v="PROFIL"/>
    <x v="13"/>
    <x v="935"/>
    <x v="6"/>
    <s v="INSTALLUX"/>
    <x v="930"/>
    <s v="Non"/>
    <x v="24"/>
    <n v="1"/>
    <s v="barre"/>
    <m/>
    <m/>
    <x v="1"/>
    <m/>
  </r>
  <r>
    <s v="7798ARCELOR (BERTON SICARD)"/>
    <x v="278"/>
    <s v="PROFIL"/>
    <x v="13"/>
    <x v="936"/>
    <x v="6"/>
    <s v="INSTALLUX"/>
    <x v="237"/>
    <s v="Non"/>
    <x v="24"/>
    <n v="1"/>
    <s v="barre"/>
    <m/>
    <m/>
    <x v="1"/>
    <m/>
  </r>
  <r>
    <s v="7231THARCELOR (BERTON SICARD)"/>
    <x v="970"/>
    <s v="PROFIL"/>
    <x v="13"/>
    <x v="937"/>
    <x v="6"/>
    <s v="INSTALLUX"/>
    <x v="931"/>
    <s v="Non"/>
    <x v="24"/>
    <n v="1"/>
    <s v="barre"/>
    <m/>
    <m/>
    <x v="1"/>
    <m/>
  </r>
  <r>
    <s v="730003ARCELOR (BERTON SICARD)"/>
    <x v="287"/>
    <s v="PROFIL"/>
    <x v="13"/>
    <x v="938"/>
    <x v="6"/>
    <s v="INSTALLUX"/>
    <x v="246"/>
    <s v="Non"/>
    <x v="24"/>
    <n v="1"/>
    <s v="barre"/>
    <m/>
    <m/>
    <x v="1"/>
    <m/>
  </r>
  <r>
    <s v="710003NARCELOR (BERTON SICARD)"/>
    <x v="301"/>
    <s v="PROFIL"/>
    <x v="13"/>
    <x v="938"/>
    <x v="6"/>
    <s v="INSTALLUX"/>
    <x v="260"/>
    <s v="Non"/>
    <x v="24"/>
    <n v="1"/>
    <s v="barre"/>
    <m/>
    <m/>
    <x v="1"/>
    <m/>
  </r>
  <r>
    <s v="720023ARCELOR (BERTON SICARD)"/>
    <x v="286"/>
    <s v="PROFIL"/>
    <x v="13"/>
    <x v="938"/>
    <x v="6"/>
    <s v="INSTALLUX"/>
    <x v="245"/>
    <s v="Non"/>
    <x v="24"/>
    <n v="1"/>
    <s v="barre"/>
    <m/>
    <m/>
    <x v="1"/>
    <m/>
  </r>
  <r>
    <s v="710004ARCELOR (BERTON SICARD)"/>
    <x v="971"/>
    <s v="PROFIL"/>
    <x v="13"/>
    <x v="938"/>
    <x v="6"/>
    <s v="INSTALLUX"/>
    <x v="932"/>
    <s v="Non"/>
    <x v="24"/>
    <n v="1"/>
    <s v="barre"/>
    <m/>
    <m/>
    <x v="1"/>
    <m/>
  </r>
  <r>
    <s v="720024ARCELOR (BERTON SICARD)"/>
    <x v="972"/>
    <s v="PROFIL"/>
    <x v="13"/>
    <x v="939"/>
    <x v="6"/>
    <s v="INSTALLUX"/>
    <x v="933"/>
    <s v="Non"/>
    <x v="24"/>
    <n v="1"/>
    <s v="barre"/>
    <m/>
    <m/>
    <x v="1"/>
    <m/>
  </r>
  <r>
    <s v="730002ARCELOR (BERTON SICARD)"/>
    <x v="973"/>
    <s v="PROFIL"/>
    <x v="13"/>
    <x v="940"/>
    <x v="6"/>
    <s v="INSTALLUX"/>
    <x v="934"/>
    <s v="Non"/>
    <x v="24"/>
    <n v="1"/>
    <s v="barre"/>
    <m/>
    <m/>
    <x v="1"/>
    <m/>
  </r>
  <r>
    <s v="710012ARCELOR (BERTON SICARD)"/>
    <x v="974"/>
    <s v="PROFIL"/>
    <x v="13"/>
    <x v="940"/>
    <x v="6"/>
    <s v="INSTALLUX"/>
    <x v="935"/>
    <s v="Non"/>
    <x v="24"/>
    <n v="1"/>
    <s v="barre"/>
    <m/>
    <m/>
    <x v="1"/>
    <m/>
  </r>
  <r>
    <s v="410078ARCELOR (BERTON SICARD)"/>
    <x v="963"/>
    <s v="PROFIL"/>
    <x v="13"/>
    <x v="941"/>
    <x v="6"/>
    <s v="INSTALLUX"/>
    <x v="924"/>
    <s v="Non"/>
    <x v="24"/>
    <n v="1"/>
    <s v="barre"/>
    <m/>
    <m/>
    <x v="1"/>
    <m/>
  </r>
  <r>
    <s v="7055THARCELOR (BERTON SICARD)"/>
    <x v="299"/>
    <s v="PROFIL"/>
    <x v="13"/>
    <x v="291"/>
    <x v="6"/>
    <s v="INSTALLUX"/>
    <x v="258"/>
    <s v="Non"/>
    <x v="24"/>
    <n v="1"/>
    <s v="barre"/>
    <m/>
    <m/>
    <x v="1"/>
    <m/>
  </r>
  <r>
    <s v="1160ARCELOR (BERTON SICARD)"/>
    <x v="231"/>
    <s v="PROFIL"/>
    <x v="13"/>
    <x v="942"/>
    <x v="6"/>
    <s v="INSTALLUX"/>
    <x v="190"/>
    <s v="Non"/>
    <x v="24"/>
    <n v="1"/>
    <s v="barre"/>
    <m/>
    <m/>
    <x v="1"/>
    <m/>
  </r>
  <r>
    <s v="7303THARCELOR (BERTON SICARD)"/>
    <x v="315"/>
    <s v="PROFIL"/>
    <x v="13"/>
    <x v="302"/>
    <x v="6"/>
    <s v="INSTALLUX"/>
    <x v="274"/>
    <s v="Non"/>
    <x v="24"/>
    <n v="1"/>
    <s v="barre"/>
    <m/>
    <m/>
    <x v="1"/>
    <m/>
  </r>
  <r>
    <s v="TU100502ARCELOR (BERTON SICARD)"/>
    <x v="975"/>
    <s v="PROFIL"/>
    <x v="13"/>
    <x v="943"/>
    <x v="6"/>
    <s v="INSTALLUX"/>
    <x v="936"/>
    <s v="Non"/>
    <x v="24"/>
    <n v="1"/>
    <s v="barre"/>
    <m/>
    <m/>
    <x v="1"/>
    <m/>
  </r>
  <r>
    <s v="5052ARCELOR (BERTON SICARD)"/>
    <x v="233"/>
    <s v="PROFIL"/>
    <x v="13"/>
    <x v="229"/>
    <x v="6"/>
    <s v="INSTALLUX"/>
    <x v="192"/>
    <s v="Non"/>
    <x v="24"/>
    <m/>
    <m/>
    <m/>
    <m/>
    <x v="1"/>
    <m/>
  </r>
  <r>
    <s v="5512ARCELOR (BERTON SICARD)"/>
    <x v="239"/>
    <s v="PROFIL"/>
    <x v="13"/>
    <x v="235"/>
    <x v="6"/>
    <s v="INSTALLUX"/>
    <x v="198"/>
    <s v="Non"/>
    <x v="24"/>
    <m/>
    <m/>
    <m/>
    <m/>
    <x v="1"/>
    <m/>
  </r>
  <r>
    <s v="6599ARCELOR (BERTON SICARD)"/>
    <x v="240"/>
    <s v="PROFIL"/>
    <x v="13"/>
    <x v="236"/>
    <x v="6"/>
    <s v="INSTALLUX"/>
    <x v="199"/>
    <s v="Non"/>
    <x v="24"/>
    <m/>
    <m/>
    <m/>
    <m/>
    <x v="1"/>
    <m/>
  </r>
  <r>
    <s v="7008ARCELOR (BERTON SICARD)"/>
    <x v="241"/>
    <s v="PROFIL"/>
    <x v="46"/>
    <x v="237"/>
    <x v="6"/>
    <s v="INSTALLUX"/>
    <x v="200"/>
    <s v="Non"/>
    <x v="24"/>
    <m/>
    <m/>
    <m/>
    <m/>
    <x v="1"/>
    <m/>
  </r>
  <r>
    <s v="7025ARCELOR (BERTON SICARD)"/>
    <x v="242"/>
    <s v="PROFIL"/>
    <x v="13"/>
    <x v="238"/>
    <x v="6"/>
    <s v="INSTALLUX"/>
    <x v="201"/>
    <s v="Non"/>
    <x v="24"/>
    <m/>
    <m/>
    <m/>
    <m/>
    <x v="1"/>
    <m/>
  </r>
  <r>
    <s v="7058ARCELOR (BERTON SICARD)"/>
    <x v="246"/>
    <s v="PROFIL"/>
    <x v="13"/>
    <x v="242"/>
    <x v="6"/>
    <s v="INSTALLUX"/>
    <x v="205"/>
    <s v="Non"/>
    <x v="24"/>
    <m/>
    <m/>
    <m/>
    <m/>
    <x v="1"/>
    <m/>
  </r>
  <r>
    <s v="7225ARCELOR (BERTON SICARD)"/>
    <x v="250"/>
    <s v="PROFIL"/>
    <x v="13"/>
    <x v="246"/>
    <x v="6"/>
    <s v="INSTALLUX"/>
    <x v="209"/>
    <s v="Non"/>
    <x v="24"/>
    <m/>
    <m/>
    <m/>
    <m/>
    <x v="1"/>
    <m/>
  </r>
  <r>
    <s v="7226ARCELOR (BERTON SICARD)"/>
    <x v="251"/>
    <s v="PROFIL"/>
    <x v="13"/>
    <x v="247"/>
    <x v="6"/>
    <s v="INSTALLUX"/>
    <x v="210"/>
    <s v="Non"/>
    <x v="24"/>
    <m/>
    <m/>
    <m/>
    <m/>
    <x v="1"/>
    <m/>
  </r>
  <r>
    <s v="7227ARCELOR (BERTON SICARD)"/>
    <x v="252"/>
    <s v="PROFIL"/>
    <x v="13"/>
    <x v="248"/>
    <x v="6"/>
    <s v="INSTALLUX"/>
    <x v="211"/>
    <s v="Non"/>
    <x v="24"/>
    <m/>
    <m/>
    <m/>
    <m/>
    <x v="1"/>
    <m/>
  </r>
  <r>
    <s v="7606ARCELOR (BERTON SICARD)"/>
    <x v="256"/>
    <s v="PROFIL"/>
    <x v="13"/>
    <x v="252"/>
    <x v="6"/>
    <s v="INSTALLUX"/>
    <x v="215"/>
    <s v="Non"/>
    <x v="24"/>
    <m/>
    <m/>
    <m/>
    <m/>
    <x v="1"/>
    <m/>
  </r>
  <r>
    <s v="7613ARCELOR (BERTON SICARD)"/>
    <x v="257"/>
    <s v="PROFIL"/>
    <x v="13"/>
    <x v="253"/>
    <x v="6"/>
    <s v="INSTALLUX"/>
    <x v="216"/>
    <s v="Non"/>
    <x v="24"/>
    <m/>
    <m/>
    <m/>
    <m/>
    <x v="1"/>
    <m/>
  </r>
  <r>
    <s v="7617ARCELOR (BERTON SICARD)"/>
    <x v="258"/>
    <s v="PROFIL"/>
    <x v="13"/>
    <x v="254"/>
    <x v="6"/>
    <s v="INSTALLUX"/>
    <x v="217"/>
    <s v="Non"/>
    <x v="24"/>
    <m/>
    <m/>
    <m/>
    <m/>
    <x v="1"/>
    <m/>
  </r>
  <r>
    <s v="7621ARCELOR (BERTON SICARD)"/>
    <x v="259"/>
    <s v="PROFIL"/>
    <x v="13"/>
    <x v="255"/>
    <x v="6"/>
    <s v="INSTALLUX"/>
    <x v="218"/>
    <s v="Non"/>
    <x v="24"/>
    <m/>
    <m/>
    <m/>
    <m/>
    <x v="1"/>
    <m/>
  </r>
  <r>
    <s v="7626ARCELOR (BERTON SICARD)"/>
    <x v="261"/>
    <s v="PROFIL"/>
    <x v="13"/>
    <x v="257"/>
    <x v="6"/>
    <s v="INSTALLUX"/>
    <x v="220"/>
    <s v="Non"/>
    <x v="24"/>
    <m/>
    <m/>
    <m/>
    <m/>
    <x v="1"/>
    <m/>
  </r>
  <r>
    <s v="7666ARCELOR (BERTON SICARD)"/>
    <x v="264"/>
    <s v="PROFIL"/>
    <x v="13"/>
    <x v="260"/>
    <x v="6"/>
    <s v="INSTALLUX"/>
    <x v="223"/>
    <s v="Non"/>
    <x v="24"/>
    <m/>
    <m/>
    <m/>
    <m/>
    <x v="1"/>
    <m/>
  </r>
  <r>
    <s v="7669ARCELOR (BERTON SICARD)"/>
    <x v="265"/>
    <s v="PROFIL"/>
    <x v="13"/>
    <x v="261"/>
    <x v="6"/>
    <s v="INSTALLUX"/>
    <x v="224"/>
    <s v="Non"/>
    <x v="24"/>
    <m/>
    <m/>
    <m/>
    <m/>
    <x v="1"/>
    <m/>
  </r>
  <r>
    <s v="7670ARCELOR (BERTON SICARD)"/>
    <x v="266"/>
    <s v="PROFIL"/>
    <x v="13"/>
    <x v="262"/>
    <x v="6"/>
    <s v="INSTALLUX"/>
    <x v="225"/>
    <s v="Non"/>
    <x v="24"/>
    <m/>
    <m/>
    <m/>
    <m/>
    <x v="1"/>
    <m/>
  </r>
  <r>
    <s v="7675ARCELOR (BERTON SICARD)"/>
    <x v="267"/>
    <s v="PROFIL"/>
    <x v="46"/>
    <x v="263"/>
    <x v="6"/>
    <s v="INSTALLUX"/>
    <x v="226"/>
    <s v="Non"/>
    <x v="24"/>
    <m/>
    <m/>
    <m/>
    <m/>
    <x v="1"/>
    <m/>
  </r>
  <r>
    <s v="7675ARCELOR (BERTON SICARD)"/>
    <x v="267"/>
    <s v="PROFIL"/>
    <x v="46"/>
    <x v="263"/>
    <x v="6"/>
    <s v="INSTALLUX"/>
    <x v="226"/>
    <s v="Non"/>
    <x v="24"/>
    <m/>
    <m/>
    <m/>
    <m/>
    <x v="1"/>
    <m/>
  </r>
  <r>
    <s v="7676ARCELOR (BERTON SICARD)"/>
    <x v="268"/>
    <s v="PROFIL"/>
    <x v="46"/>
    <x v="264"/>
    <x v="6"/>
    <s v="INSTALLUX"/>
    <x v="227"/>
    <s v="Non"/>
    <x v="24"/>
    <m/>
    <m/>
    <m/>
    <m/>
    <x v="1"/>
    <m/>
  </r>
  <r>
    <s v="7685ARCELOR (BERTON SICARD)"/>
    <x v="269"/>
    <s v="PROFIL"/>
    <x v="13"/>
    <x v="265"/>
    <x v="6"/>
    <s v="INSTALLUX"/>
    <x v="228"/>
    <s v="Non"/>
    <x v="24"/>
    <m/>
    <m/>
    <m/>
    <m/>
    <x v="1"/>
    <m/>
  </r>
  <r>
    <s v="7686ARCELOR (BERTON SICARD)"/>
    <x v="270"/>
    <s v="PROFIL"/>
    <x v="13"/>
    <x v="266"/>
    <x v="6"/>
    <s v="INSTALLUX"/>
    <x v="229"/>
    <s v="Non"/>
    <x v="24"/>
    <m/>
    <m/>
    <m/>
    <m/>
    <x v="1"/>
    <m/>
  </r>
  <r>
    <s v="7779ARCELOR (BERTON SICARD)"/>
    <x v="274"/>
    <s v="PROFIL"/>
    <x v="13"/>
    <x v="270"/>
    <x v="6"/>
    <s v="INSTALLUX"/>
    <x v="233"/>
    <s v="Non"/>
    <x v="24"/>
    <m/>
    <m/>
    <m/>
    <m/>
    <x v="1"/>
    <m/>
  </r>
  <r>
    <s v="7784ARCELOR (BERTON SICARD)"/>
    <x v="275"/>
    <s v="PROFIL"/>
    <x v="13"/>
    <x v="271"/>
    <x v="6"/>
    <s v="INSTALLUX"/>
    <x v="234"/>
    <s v="Non"/>
    <x v="24"/>
    <m/>
    <m/>
    <m/>
    <m/>
    <x v="1"/>
    <m/>
  </r>
  <r>
    <s v="7796ARCELOR (BERTON SICARD)"/>
    <x v="277"/>
    <s v="PROFIL"/>
    <x v="13"/>
    <x v="273"/>
    <x v="6"/>
    <s v="INSTALLUX"/>
    <x v="236"/>
    <s v="Non"/>
    <x v="24"/>
    <m/>
    <m/>
    <m/>
    <m/>
    <x v="1"/>
    <m/>
  </r>
  <r>
    <s v="7800ARCELOR (BERTON SICARD)"/>
    <x v="279"/>
    <s v="PROFIL"/>
    <x v="13"/>
    <x v="944"/>
    <x v="6"/>
    <s v="INSTALLUX"/>
    <x v="238"/>
    <s v="Non"/>
    <x v="40"/>
    <m/>
    <m/>
    <m/>
    <m/>
    <x v="1"/>
    <m/>
  </r>
  <r>
    <s v="7836ARCELOR (BERTON SICARD)"/>
    <x v="281"/>
    <s v="PROFIL"/>
    <x v="13"/>
    <x v="277"/>
    <x v="6"/>
    <s v="INSTALLUX"/>
    <x v="240"/>
    <s v="Non"/>
    <x v="24"/>
    <m/>
    <m/>
    <m/>
    <m/>
    <x v="1"/>
    <m/>
  </r>
  <r>
    <s v="9151ARCELOR (BERTON SICARD)"/>
    <x v="283"/>
    <s v="PROFIL"/>
    <x v="13"/>
    <x v="279"/>
    <x v="6"/>
    <s v="INSTALLUX"/>
    <x v="242"/>
    <s v="Non"/>
    <x v="24"/>
    <m/>
    <m/>
    <m/>
    <m/>
    <x v="1"/>
    <m/>
  </r>
  <r>
    <s v="9158ARCELOR (BERTON SICARD)"/>
    <x v="284"/>
    <s v="PROFIL"/>
    <x v="13"/>
    <x v="280"/>
    <x v="6"/>
    <s v="INSTALLUX"/>
    <x v="243"/>
    <s v="Non"/>
    <x v="24"/>
    <m/>
    <m/>
    <m/>
    <m/>
    <x v="1"/>
    <m/>
  </r>
  <r>
    <s v="420027ARCELOR (BERTON SICARD)"/>
    <x v="285"/>
    <s v="PROFIL"/>
    <x v="13"/>
    <x v="281"/>
    <x v="6"/>
    <s v="INSTALLUX"/>
    <x v="244"/>
    <s v="Non"/>
    <x v="24"/>
    <m/>
    <m/>
    <m/>
    <m/>
    <x v="1"/>
    <m/>
  </r>
  <r>
    <s v="27/20ARCELOR (BERTON SICARD)"/>
    <x v="288"/>
    <s v="PROFIL"/>
    <x v="13"/>
    <x v="284"/>
    <x v="6"/>
    <s v="INSTALLUX"/>
    <x v="247"/>
    <s v="Non"/>
    <x v="4"/>
    <m/>
    <m/>
    <m/>
    <m/>
    <x v="1"/>
    <m/>
  </r>
  <r>
    <s v="5050LARCELOR (BERTON SICARD)"/>
    <x v="289"/>
    <s v="PROFIL"/>
    <x v="13"/>
    <x v="285"/>
    <x v="6"/>
    <s v="INSTALLUX"/>
    <x v="248"/>
    <s v="Non"/>
    <x v="24"/>
    <m/>
    <m/>
    <m/>
    <m/>
    <x v="1"/>
    <m/>
  </r>
  <r>
    <s v="5501THARCELOR (BERTON SICARD)"/>
    <x v="290"/>
    <s v="PROFIL"/>
    <x v="13"/>
    <x v="286"/>
    <x v="6"/>
    <s v="INSTALLUX"/>
    <x v="249"/>
    <s v="Non"/>
    <x v="24"/>
    <m/>
    <m/>
    <m/>
    <m/>
    <x v="1"/>
    <m/>
  </r>
  <r>
    <s v="5503THARCELOR (BERTON SICARD)"/>
    <x v="291"/>
    <s v="PROFIL"/>
    <x v="13"/>
    <x v="287"/>
    <x v="6"/>
    <s v="INSTALLUX"/>
    <x v="250"/>
    <s v="Non"/>
    <x v="24"/>
    <m/>
    <m/>
    <m/>
    <m/>
    <x v="1"/>
    <m/>
  </r>
  <r>
    <s v="7018THARCELOR (BERTON SICARD)"/>
    <x v="293"/>
    <s v="PROFIL"/>
    <x v="13"/>
    <x v="945"/>
    <x v="6"/>
    <s v="INSTALLUX"/>
    <x v="252"/>
    <s v="Non"/>
    <x v="24"/>
    <m/>
    <m/>
    <m/>
    <m/>
    <x v="1"/>
    <m/>
  </r>
  <r>
    <s v="7051/4THARCELOR (BERTON SICARD)"/>
    <x v="296"/>
    <s v="PROFIL"/>
    <x v="13"/>
    <x v="290"/>
    <x v="6"/>
    <s v="INSTALLUX"/>
    <x v="255"/>
    <s v="Non"/>
    <x v="34"/>
    <m/>
    <m/>
    <m/>
    <m/>
    <x v="1"/>
    <m/>
  </r>
  <r>
    <s v="7051THARCELOR (BERTON SICARD)"/>
    <x v="297"/>
    <s v="PROFIL"/>
    <x v="13"/>
    <x v="290"/>
    <x v="6"/>
    <s v="INSTALLUX"/>
    <x v="256"/>
    <s v="Non"/>
    <x v="24"/>
    <m/>
    <m/>
    <m/>
    <m/>
    <x v="1"/>
    <m/>
  </r>
  <r>
    <s v="7055/4THARCELOR (BERTON SICARD)"/>
    <x v="298"/>
    <s v="PROFIL"/>
    <x v="13"/>
    <x v="291"/>
    <x v="6"/>
    <s v="INSTALLUX"/>
    <x v="257"/>
    <s v="Non"/>
    <x v="24"/>
    <m/>
    <m/>
    <m/>
    <m/>
    <x v="1"/>
    <m/>
  </r>
  <r>
    <s v="7121THARCELOR (BERTON SICARD)"/>
    <x v="303"/>
    <s v="PROFIL"/>
    <x v="13"/>
    <x v="294"/>
    <x v="6"/>
    <s v="INSTALLUX"/>
    <x v="262"/>
    <s v="Non"/>
    <x v="24"/>
    <m/>
    <m/>
    <m/>
    <m/>
    <x v="1"/>
    <m/>
  </r>
  <r>
    <s v="7124THARCELOR (BERTON SICARD)"/>
    <x v="304"/>
    <s v="PROFIL"/>
    <x v="13"/>
    <x v="295"/>
    <x v="6"/>
    <s v="INSTALLUX"/>
    <x v="263"/>
    <s v="Non"/>
    <x v="24"/>
    <m/>
    <m/>
    <m/>
    <m/>
    <x v="1"/>
    <m/>
  </r>
  <r>
    <s v="7125/4THARCELOR (BERTON SICARD)"/>
    <x v="305"/>
    <s v="PROFIL"/>
    <x v="13"/>
    <x v="296"/>
    <x v="6"/>
    <s v="INSTALLUX"/>
    <x v="264"/>
    <s v="Non"/>
    <x v="34"/>
    <m/>
    <m/>
    <m/>
    <m/>
    <x v="1"/>
    <m/>
  </r>
  <r>
    <s v="7125THARCELOR (BERTON SICARD)"/>
    <x v="306"/>
    <s v="PROFIL"/>
    <x v="13"/>
    <x v="296"/>
    <x v="6"/>
    <s v="INSTALLUX"/>
    <x v="265"/>
    <s v="Non"/>
    <x v="24"/>
    <m/>
    <m/>
    <m/>
    <m/>
    <x v="1"/>
    <m/>
  </r>
  <r>
    <s v="7126/4thARCELOR (BERTON SICARD)"/>
    <x v="307"/>
    <s v="PROFIL"/>
    <x v="13"/>
    <x v="297"/>
    <x v="6"/>
    <s v="INSTALLUX"/>
    <x v="266"/>
    <s v="Non"/>
    <x v="34"/>
    <m/>
    <m/>
    <m/>
    <m/>
    <x v="1"/>
    <m/>
  </r>
  <r>
    <s v="7126thARCELOR (BERTON SICARD)"/>
    <x v="308"/>
    <s v="PROFIL"/>
    <x v="13"/>
    <x v="946"/>
    <x v="6"/>
    <s v="INSTALLUX"/>
    <x v="267"/>
    <s v="Non"/>
    <x v="24"/>
    <m/>
    <m/>
    <m/>
    <m/>
    <x v="1"/>
    <m/>
  </r>
  <r>
    <s v="7130/4THARCELOR (BERTON SICARD)"/>
    <x v="309"/>
    <s v="PROFIL"/>
    <x v="13"/>
    <x v="298"/>
    <x v="6"/>
    <s v="INSTALLUX"/>
    <x v="268"/>
    <s v="Non"/>
    <x v="20"/>
    <m/>
    <m/>
    <m/>
    <m/>
    <x v="1"/>
    <m/>
  </r>
  <r>
    <s v="7130THARCELOR (BERTON SICARD)"/>
    <x v="310"/>
    <s v="PROFIL"/>
    <x v="13"/>
    <x v="298"/>
    <x v="6"/>
    <s v="INSTALLUX"/>
    <x v="269"/>
    <s v="Non"/>
    <x v="24"/>
    <m/>
    <m/>
    <m/>
    <m/>
    <x v="1"/>
    <m/>
  </r>
  <r>
    <s v="7235THARCELOR (BERTON SICARD)"/>
    <x v="311"/>
    <s v="PROFIL"/>
    <x v="13"/>
    <x v="299"/>
    <x v="6"/>
    <s v="INSTALLUX"/>
    <x v="270"/>
    <s v="Non"/>
    <x v="24"/>
    <m/>
    <m/>
    <m/>
    <m/>
    <x v="1"/>
    <m/>
  </r>
  <r>
    <s v="7236THARCELOR (BERTON SICARD)"/>
    <x v="312"/>
    <s v="PROFIL"/>
    <x v="13"/>
    <x v="300"/>
    <x v="6"/>
    <s v="INSTALLUX"/>
    <x v="271"/>
    <s v="Non"/>
    <x v="24"/>
    <m/>
    <m/>
    <m/>
    <m/>
    <x v="1"/>
    <m/>
  </r>
  <r>
    <s v="7303/4THARCELOR (BERTON SICARD)"/>
    <x v="314"/>
    <s v="PROFIL"/>
    <x v="13"/>
    <x v="302"/>
    <x v="6"/>
    <s v="INSTALLUX"/>
    <x v="273"/>
    <s v="Non"/>
    <x v="35"/>
    <m/>
    <m/>
    <m/>
    <m/>
    <x v="1"/>
    <m/>
  </r>
  <r>
    <s v="7304/4THARCELOR (BERTON SICARD)"/>
    <x v="316"/>
    <s v="PROFIL"/>
    <x v="13"/>
    <x v="303"/>
    <x v="6"/>
    <s v="INSTALLUX"/>
    <x v="275"/>
    <s v="Non"/>
    <x v="35"/>
    <m/>
    <m/>
    <m/>
    <m/>
    <x v="1"/>
    <m/>
  </r>
  <r>
    <s v="7304THARCELOR (BERTON SICARD)"/>
    <x v="317"/>
    <s v="PROFIL"/>
    <x v="13"/>
    <x v="303"/>
    <x v="6"/>
    <s v="INSTALLUX"/>
    <x v="276"/>
    <s v="Non"/>
    <x v="24"/>
    <m/>
    <m/>
    <m/>
    <m/>
    <x v="1"/>
    <m/>
  </r>
  <r>
    <s v="7306THARCELOR (BERTON SICARD)"/>
    <x v="320"/>
    <s v="PROFIL"/>
    <x v="13"/>
    <x v="305"/>
    <x v="6"/>
    <s v="INSTALLUX"/>
    <x v="279"/>
    <s v="Non"/>
    <x v="24"/>
    <m/>
    <m/>
    <m/>
    <m/>
    <x v="1"/>
    <m/>
  </r>
  <r>
    <s v="7784/4ARCELOR (BERTON SICARD)"/>
    <x v="327"/>
    <s v="PROFIL"/>
    <x v="13"/>
    <x v="947"/>
    <x v="6"/>
    <s v="INSTALLUX"/>
    <x v="286"/>
    <s v="Non"/>
    <x v="20"/>
    <m/>
    <m/>
    <m/>
    <m/>
    <x v="1"/>
    <m/>
  </r>
  <r>
    <s v="7796/4ARCELOR (BERTON SICARD)"/>
    <x v="328"/>
    <s v="PROFIL"/>
    <x v="13"/>
    <x v="273"/>
    <x v="6"/>
    <s v="INSTALLUX"/>
    <x v="287"/>
    <s v="Non"/>
    <x v="20"/>
    <m/>
    <m/>
    <m/>
    <m/>
    <x v="1"/>
    <m/>
  </r>
  <r>
    <s v="114ARCELOR (BERTON SICARD)"/>
    <x v="329"/>
    <s v="PROFIL"/>
    <x v="13"/>
    <x v="310"/>
    <x v="6"/>
    <s v="INSTALLUX"/>
    <x v="288"/>
    <s v="Non"/>
    <x v="4"/>
    <m/>
    <m/>
    <m/>
    <m/>
    <x v="1"/>
    <m/>
  </r>
  <r>
    <s v="L100202ARCELOR (BERTON SICARD)"/>
    <x v="331"/>
    <s v="PROFIL"/>
    <x v="13"/>
    <x v="312"/>
    <x v="6"/>
    <s v="INSTALLUX"/>
    <x v="290"/>
    <s v="Non"/>
    <x v="24"/>
    <m/>
    <m/>
    <m/>
    <m/>
    <x v="1"/>
    <m/>
  </r>
  <r>
    <s v="720011ARCELOR (BERTON SICARD)"/>
    <x v="352"/>
    <s v="PROFIL"/>
    <x v="13"/>
    <x v="333"/>
    <x v="6"/>
    <s v="INSTALLUX"/>
    <x v="311"/>
    <s v="Non"/>
    <x v="24"/>
    <m/>
    <m/>
    <m/>
    <m/>
    <x v="1"/>
    <m/>
  </r>
  <r>
    <s v="720011ARCELOR (BERTON SICARD)"/>
    <x v="352"/>
    <s v="PROFIL"/>
    <x v="13"/>
    <x v="333"/>
    <x v="6"/>
    <s v="INSTALLUX"/>
    <x v="311"/>
    <s v="Non"/>
    <x v="24"/>
    <m/>
    <m/>
    <m/>
    <m/>
    <x v="1"/>
    <m/>
  </r>
  <r>
    <s v="PL100X8ARCELOR (BERTON SICARD)"/>
    <x v="354"/>
    <s v="PROFIL"/>
    <x v="13"/>
    <x v="335"/>
    <x v="6"/>
    <s v="INSTALLUX"/>
    <x v="313"/>
    <s v="Non"/>
    <x v="24"/>
    <m/>
    <m/>
    <m/>
    <m/>
    <x v="1"/>
    <m/>
  </r>
  <r>
    <s v="PL15X3ARCELOR (BERTON SICARD)"/>
    <x v="355"/>
    <s v="PROFIL"/>
    <x v="13"/>
    <x v="336"/>
    <x v="6"/>
    <s v="INSTALLUX"/>
    <x v="314"/>
    <s v="Non"/>
    <x v="24"/>
    <m/>
    <m/>
    <m/>
    <m/>
    <x v="1"/>
    <m/>
  </r>
  <r>
    <s v="PL20X3ARCELOR (BERTON SICARD)"/>
    <x v="357"/>
    <s v="PROFIL"/>
    <x v="13"/>
    <x v="338"/>
    <x v="6"/>
    <s v="INSTALLUX"/>
    <x v="316"/>
    <s v="Non"/>
    <x v="24"/>
    <m/>
    <m/>
    <m/>
    <m/>
    <x v="1"/>
    <m/>
  </r>
  <r>
    <s v="PL25X3ARCELOR (BERTON SICARD)"/>
    <x v="358"/>
    <s v="PROFIL"/>
    <x v="13"/>
    <x v="339"/>
    <x v="6"/>
    <s v="INSTALLUX"/>
    <x v="317"/>
    <s v="Non"/>
    <x v="24"/>
    <m/>
    <m/>
    <m/>
    <m/>
    <x v="1"/>
    <m/>
  </r>
  <r>
    <s v="PL30X3ARCELOR (BERTON SICARD)"/>
    <x v="360"/>
    <s v="PROFIL"/>
    <x v="13"/>
    <x v="341"/>
    <x v="6"/>
    <s v="INSTALLUX"/>
    <x v="319"/>
    <s v="Non"/>
    <x v="24"/>
    <m/>
    <m/>
    <m/>
    <m/>
    <x v="1"/>
    <m/>
  </r>
  <r>
    <s v="TU7050X2ARCELOR (BERTON SICARD)"/>
    <x v="976"/>
    <s v="PROFIL"/>
    <x v="13"/>
    <x v="948"/>
    <x v="6"/>
    <s v="INSTALLUX"/>
    <x v="322"/>
    <s v="Non"/>
    <x v="24"/>
    <m/>
    <m/>
    <m/>
    <m/>
    <x v="1"/>
    <m/>
  </r>
  <r>
    <s v="TU3030X2ARCELOR (BERTON SICARD)"/>
    <x v="977"/>
    <s v="PROFIL"/>
    <x v="13"/>
    <x v="949"/>
    <x v="6"/>
    <s v="INSTALLUX"/>
    <x v="323"/>
    <s v="Non"/>
    <x v="24"/>
    <m/>
    <m/>
    <m/>
    <m/>
    <x v="1"/>
    <m/>
  </r>
  <r>
    <s v="PL40X3ARCELOR (BERTON SICARD)"/>
    <x v="365"/>
    <s v="PROFIL"/>
    <x v="13"/>
    <x v="346"/>
    <x v="6"/>
    <s v="INSTALLUX"/>
    <x v="324"/>
    <s v="Non"/>
    <x v="24"/>
    <m/>
    <m/>
    <m/>
    <m/>
    <x v="1"/>
    <m/>
  </r>
  <r>
    <s v="5452thARCELOR (BERTON SICARD)"/>
    <x v="366"/>
    <s v="PROFIL"/>
    <x v="13"/>
    <x v="347"/>
    <x v="6"/>
    <s v="INSTALLUX"/>
    <x v="325"/>
    <s v="Non"/>
    <x v="24"/>
    <m/>
    <m/>
    <m/>
    <m/>
    <x v="1"/>
    <m/>
  </r>
  <r>
    <s v="PL50X2ARCELOR (BERTON SICARD)"/>
    <x v="450"/>
    <s v="PROFIL"/>
    <x v="13"/>
    <x v="443"/>
    <x v="6"/>
    <s v="INSTALLUX"/>
    <x v="422"/>
    <s v="Non"/>
    <x v="24"/>
    <m/>
    <m/>
    <m/>
    <m/>
    <x v="1"/>
    <m/>
  </r>
  <r>
    <s v="PL50X8ARCELOR (BERTON SICARD)"/>
    <x v="451"/>
    <s v="PROFIL"/>
    <x v="13"/>
    <x v="444"/>
    <x v="6"/>
    <s v="INSTALLUX"/>
    <x v="423"/>
    <s v="Non"/>
    <x v="24"/>
    <m/>
    <m/>
    <m/>
    <m/>
    <x v="1"/>
    <m/>
  </r>
  <r>
    <s v="8290ARCELOR (BERTON SICARD)"/>
    <x v="453"/>
    <s v="PROFIL"/>
    <x v="13"/>
    <x v="446"/>
    <x v="6"/>
    <s v="INSTALLUX"/>
    <x v="425"/>
    <s v="Non"/>
    <x v="24"/>
    <m/>
    <m/>
    <m/>
    <m/>
    <x v="1"/>
    <m/>
  </r>
  <r>
    <s v="8298ARCELOR (BERTON SICARD)"/>
    <x v="454"/>
    <s v="PROFIL"/>
    <x v="13"/>
    <x v="447"/>
    <x v="6"/>
    <s v="INSTALLUX"/>
    <x v="426"/>
    <s v="Non"/>
    <x v="24"/>
    <m/>
    <m/>
    <m/>
    <m/>
    <x v="1"/>
    <m/>
  </r>
  <r>
    <s v="5055ARCELOR (BERTON SICARD)"/>
    <x v="467"/>
    <s v="PROFIL"/>
    <x v="13"/>
    <x v="460"/>
    <x v="6"/>
    <s v="INSTALLUX"/>
    <x v="430"/>
    <s v="Non"/>
    <x v="24"/>
    <m/>
    <m/>
    <m/>
    <m/>
    <x v="1"/>
    <m/>
  </r>
  <r>
    <s v="9152ARCELOR (BERTON SICARD)"/>
    <x v="468"/>
    <s v="PROFIL"/>
    <x v="13"/>
    <x v="461"/>
    <x v="6"/>
    <s v="INSTALLUX"/>
    <x v="431"/>
    <s v="Non"/>
    <x v="24"/>
    <m/>
    <m/>
    <m/>
    <m/>
    <x v="1"/>
    <m/>
  </r>
  <r>
    <s v="TU100102ARCELOR (BERTON SICARD)"/>
    <x v="978"/>
    <s v="PROFIL"/>
    <x v="13"/>
    <x v="950"/>
    <x v="6"/>
    <s v="INSTALLUX"/>
    <x v="432"/>
    <s v="Non"/>
    <x v="24"/>
    <m/>
    <m/>
    <m/>
    <m/>
    <x v="1"/>
    <m/>
  </r>
  <r>
    <s v="6601ARCELOR (BERTON SICARD)"/>
    <x v="470"/>
    <s v="PROFIL"/>
    <x v="13"/>
    <x v="463"/>
    <x v="6"/>
    <s v="INSTALLUX"/>
    <x v="433"/>
    <s v="Non"/>
    <x v="24"/>
    <m/>
    <m/>
    <m/>
    <m/>
    <x v="1"/>
    <m/>
  </r>
  <r>
    <s v="6602ARCELOR (BERTON SICARD)"/>
    <x v="471"/>
    <s v="PROFIL"/>
    <x v="13"/>
    <x v="464"/>
    <x v="6"/>
    <s v="INSTALLUX"/>
    <x v="434"/>
    <s v="Non"/>
    <x v="24"/>
    <m/>
    <m/>
    <m/>
    <m/>
    <x v="1"/>
    <m/>
  </r>
  <r>
    <s v="6603ARCELOR (BERTON SICARD)"/>
    <x v="472"/>
    <s v="PROFIL"/>
    <x v="13"/>
    <x v="465"/>
    <x v="6"/>
    <s v="INSTALLUX"/>
    <x v="435"/>
    <s v="Non"/>
    <x v="24"/>
    <m/>
    <m/>
    <m/>
    <m/>
    <x v="1"/>
    <m/>
  </r>
  <r>
    <s v="6604ARCELOR (BERTON SICARD)"/>
    <x v="473"/>
    <s v="PROFIL"/>
    <x v="13"/>
    <x v="466"/>
    <x v="6"/>
    <s v="INSTALLUX"/>
    <x v="436"/>
    <s v="Non"/>
    <x v="24"/>
    <m/>
    <m/>
    <m/>
    <m/>
    <x v="1"/>
    <m/>
  </r>
  <r>
    <s v="6605ARCELOR (BERTON SICARD)"/>
    <x v="474"/>
    <s v="PROFIL"/>
    <x v="13"/>
    <x v="467"/>
    <x v="6"/>
    <s v="INSTALLUX"/>
    <x v="437"/>
    <s v="Non"/>
    <x v="24"/>
    <m/>
    <m/>
    <m/>
    <m/>
    <x v="1"/>
    <m/>
  </r>
  <r>
    <s v="6606ARCELOR (BERTON SICARD)"/>
    <x v="475"/>
    <s v="PROFIL"/>
    <x v="13"/>
    <x v="468"/>
    <x v="6"/>
    <s v="INSTALLUX"/>
    <x v="438"/>
    <s v="Non"/>
    <x v="24"/>
    <m/>
    <m/>
    <m/>
    <m/>
    <x v="1"/>
    <m/>
  </r>
  <r>
    <s v="6607ARCELOR (BERTON SICARD)"/>
    <x v="476"/>
    <s v="PROFIL"/>
    <x v="13"/>
    <x v="469"/>
    <x v="6"/>
    <s v="INSTALLUX"/>
    <x v="439"/>
    <s v="Non"/>
    <x v="24"/>
    <m/>
    <m/>
    <m/>
    <m/>
    <x v="1"/>
    <m/>
  </r>
  <r>
    <s v="6608ARCELOR (BERTON SICARD)"/>
    <x v="477"/>
    <s v="PROFIL"/>
    <x v="13"/>
    <x v="470"/>
    <x v="6"/>
    <s v="INSTALLUX"/>
    <x v="440"/>
    <s v="Non"/>
    <x v="24"/>
    <m/>
    <m/>
    <m/>
    <m/>
    <x v="1"/>
    <m/>
  </r>
  <r>
    <s v="6609ARCELOR (BERTON SICARD)"/>
    <x v="478"/>
    <s v="PROFIL"/>
    <x v="13"/>
    <x v="471"/>
    <x v="6"/>
    <s v="INSTALLUX"/>
    <x v="441"/>
    <s v="Non"/>
    <x v="24"/>
    <m/>
    <m/>
    <m/>
    <m/>
    <x v="1"/>
    <m/>
  </r>
  <r>
    <s v="6610ARCELOR (BERTON SICARD)"/>
    <x v="479"/>
    <s v="PROFIL"/>
    <x v="13"/>
    <x v="472"/>
    <x v="6"/>
    <s v="INSTALLUX"/>
    <x v="442"/>
    <s v="Non"/>
    <x v="24"/>
    <m/>
    <m/>
    <m/>
    <m/>
    <x v="1"/>
    <m/>
  </r>
  <r>
    <s v="6611ARCELOR (BERTON SICARD)"/>
    <x v="480"/>
    <s v="PROFIL"/>
    <x v="13"/>
    <x v="473"/>
    <x v="6"/>
    <s v="INSTALLUX"/>
    <x v="443"/>
    <s v="Non"/>
    <x v="24"/>
    <m/>
    <m/>
    <m/>
    <m/>
    <x v="1"/>
    <m/>
  </r>
  <r>
    <s v="7694ARCELOR (BERTON SICARD)"/>
    <x v="481"/>
    <s v="PROFIL"/>
    <x v="13"/>
    <x v="474"/>
    <x v="6"/>
    <s v="INSTALLUX"/>
    <x v="444"/>
    <s v="Non"/>
    <x v="24"/>
    <m/>
    <m/>
    <m/>
    <m/>
    <x v="1"/>
    <m/>
  </r>
  <r>
    <s v="TU4040X2ARCELOR (BERTON SICARD)"/>
    <x v="979"/>
    <s v="PROFIL"/>
    <x v="13"/>
    <x v="951"/>
    <x v="6"/>
    <s v="INSTALLUX"/>
    <x v="445"/>
    <s v="Non"/>
    <x v="24"/>
    <m/>
    <m/>
    <m/>
    <m/>
    <x v="1"/>
    <m/>
  </r>
  <r>
    <s v="7701ARCELOR (BERTON SICARD)"/>
    <x v="483"/>
    <s v="PROFIL"/>
    <x v="13"/>
    <x v="476"/>
    <x v="6"/>
    <s v="INSTALLUX"/>
    <x v="446"/>
    <s v="Non"/>
    <x v="12"/>
    <m/>
    <m/>
    <m/>
    <m/>
    <x v="1"/>
    <m/>
  </r>
  <r>
    <s v="7702ARCELOR (BERTON SICARD)"/>
    <x v="484"/>
    <s v="PROFIL"/>
    <x v="13"/>
    <x v="477"/>
    <x v="6"/>
    <s v="INSTALLUX"/>
    <x v="447"/>
    <s v="Non"/>
    <x v="12"/>
    <m/>
    <m/>
    <m/>
    <m/>
    <x v="1"/>
    <m/>
  </r>
  <r>
    <s v="7114ARCELOR (BERTON SICARD)"/>
    <x v="486"/>
    <s v="PROFIL"/>
    <x v="13"/>
    <x v="479"/>
    <x v="6"/>
    <s v="INSTALLUX"/>
    <x v="449"/>
    <s v="Non"/>
    <x v="5"/>
    <m/>
    <m/>
    <m/>
    <m/>
    <x v="1"/>
    <m/>
  </r>
  <r>
    <s v="7748ARCELOR (BERTON SICARD)"/>
    <x v="487"/>
    <s v="PROFIL"/>
    <x v="13"/>
    <x v="480"/>
    <x v="6"/>
    <s v="INSTALLUX"/>
    <x v="450"/>
    <s v="Non"/>
    <x v="5"/>
    <m/>
    <m/>
    <m/>
    <m/>
    <x v="1"/>
    <m/>
  </r>
  <r>
    <s v="P5003ARCELOR (BERTON SICARD)"/>
    <x v="980"/>
    <s v="PROFIL"/>
    <x v="13"/>
    <x v="952"/>
    <x v="6"/>
    <s v="INSTALLUX"/>
    <x v="937"/>
    <s v="Non"/>
    <x v="24"/>
    <m/>
    <m/>
    <m/>
    <m/>
    <x v="1"/>
    <m/>
  </r>
  <r>
    <s v="P5004ARCELOR (BERTON SICARD)"/>
    <x v="981"/>
    <s v="PROFIL"/>
    <x v="13"/>
    <x v="279"/>
    <x v="6"/>
    <s v="INSTALLUX"/>
    <x v="938"/>
    <s v="Non"/>
    <x v="24"/>
    <m/>
    <m/>
    <m/>
    <m/>
    <x v="1"/>
    <m/>
  </r>
  <r>
    <s v="P5005ARCELOR (BERTON SICARD)"/>
    <x v="982"/>
    <s v="PROFIL"/>
    <x v="13"/>
    <x v="953"/>
    <x v="6"/>
    <s v="INSTALLUX"/>
    <x v="939"/>
    <s v="Non"/>
    <x v="24"/>
    <m/>
    <m/>
    <m/>
    <m/>
    <x v="1"/>
    <m/>
  </r>
  <r>
    <s v="P5006TARCELOR (BERTON SICARD)"/>
    <x v="983"/>
    <s v="PROFIL"/>
    <x v="13"/>
    <x v="954"/>
    <x v="6"/>
    <s v="INSTALLUX"/>
    <x v="940"/>
    <s v="Non"/>
    <x v="24"/>
    <m/>
    <m/>
    <m/>
    <m/>
    <x v="1"/>
    <m/>
  </r>
  <r>
    <s v="P5007TARCELOR (BERTON SICARD)"/>
    <x v="984"/>
    <s v="PROFIL"/>
    <x v="13"/>
    <x v="955"/>
    <x v="6"/>
    <s v="INSTALLUX"/>
    <x v="941"/>
    <s v="Non"/>
    <x v="24"/>
    <m/>
    <m/>
    <m/>
    <m/>
    <x v="1"/>
    <m/>
  </r>
  <r>
    <s v="P5008TARCELOR (BERTON SICARD)"/>
    <x v="985"/>
    <s v="PROFIL"/>
    <x v="13"/>
    <x v="956"/>
    <x v="6"/>
    <s v="INSTALLUX"/>
    <x v="942"/>
    <s v="Non"/>
    <x v="24"/>
    <m/>
    <m/>
    <m/>
    <m/>
    <x v="1"/>
    <m/>
  </r>
  <r>
    <s v="P5009TARCELOR (BERTON SICARD)"/>
    <x v="986"/>
    <s v="PROFIL"/>
    <x v="13"/>
    <x v="957"/>
    <x v="6"/>
    <s v="INSTALLUX"/>
    <x v="943"/>
    <s v="Non"/>
    <x v="24"/>
    <m/>
    <m/>
    <m/>
    <m/>
    <x v="1"/>
    <m/>
  </r>
  <r>
    <s v="P5010TARCELOR (BERTON SICARD)"/>
    <x v="987"/>
    <s v="PROFIL"/>
    <x v="13"/>
    <x v="958"/>
    <x v="6"/>
    <s v="INSTALLUX"/>
    <x v="944"/>
    <s v="Non"/>
    <x v="24"/>
    <m/>
    <m/>
    <m/>
    <m/>
    <x v="1"/>
    <m/>
  </r>
  <r>
    <s v="P5011TARCELOR (BERTON SICARD)"/>
    <x v="988"/>
    <s v="PROFIL"/>
    <x v="13"/>
    <x v="959"/>
    <x v="6"/>
    <s v="INSTALLUX"/>
    <x v="945"/>
    <s v="Non"/>
    <x v="24"/>
    <m/>
    <m/>
    <m/>
    <m/>
    <x v="1"/>
    <m/>
  </r>
  <r>
    <s v="P5012TARCELOR (BERTON SICARD)"/>
    <x v="989"/>
    <s v="PROFIL"/>
    <x v="13"/>
    <x v="960"/>
    <x v="6"/>
    <s v="INSTALLUX"/>
    <x v="946"/>
    <s v="Non"/>
    <x v="24"/>
    <m/>
    <m/>
    <m/>
    <m/>
    <x v="1"/>
    <m/>
  </r>
  <r>
    <s v="P5013TARCELOR (BERTON SICARD)"/>
    <x v="990"/>
    <s v="PROFIL"/>
    <x v="13"/>
    <x v="961"/>
    <x v="6"/>
    <s v="INSTALLUX"/>
    <x v="947"/>
    <s v="Non"/>
    <x v="24"/>
    <m/>
    <m/>
    <m/>
    <m/>
    <x v="1"/>
    <m/>
  </r>
  <r>
    <s v="P5014TARCELOR (BERTON SICARD)"/>
    <x v="991"/>
    <s v="PROFIL"/>
    <x v="13"/>
    <x v="962"/>
    <x v="6"/>
    <s v="INSTALLUX"/>
    <x v="948"/>
    <s v="Non"/>
    <x v="24"/>
    <m/>
    <m/>
    <m/>
    <m/>
    <x v="1"/>
    <m/>
  </r>
  <r>
    <s v="P5015TARCELOR (BERTON SICARD)"/>
    <x v="992"/>
    <s v="PROFIL"/>
    <x v="13"/>
    <x v="963"/>
    <x v="6"/>
    <s v="INSTALLUX"/>
    <x v="949"/>
    <s v="Non"/>
    <x v="24"/>
    <m/>
    <m/>
    <m/>
    <m/>
    <x v="1"/>
    <m/>
  </r>
  <r>
    <s v="P5016TARCELOR (BERTON SICARD)"/>
    <x v="993"/>
    <s v="PROFIL"/>
    <x v="13"/>
    <x v="964"/>
    <x v="6"/>
    <s v="INSTALLUX"/>
    <x v="950"/>
    <s v="Non"/>
    <x v="24"/>
    <m/>
    <m/>
    <m/>
    <m/>
    <x v="1"/>
    <m/>
  </r>
  <r>
    <s v="P5017TARCELOR (BERTON SICARD)"/>
    <x v="994"/>
    <s v="PROFIL"/>
    <x v="13"/>
    <x v="965"/>
    <x v="6"/>
    <s v="INSTALLUX"/>
    <x v="951"/>
    <s v="Non"/>
    <x v="24"/>
    <m/>
    <m/>
    <m/>
    <m/>
    <x v="1"/>
    <m/>
  </r>
  <r>
    <s v="P5018TARCELOR (BERTON SICARD)"/>
    <x v="995"/>
    <s v="PROFIL"/>
    <x v="13"/>
    <x v="966"/>
    <x v="6"/>
    <s v="INSTALLUX"/>
    <x v="952"/>
    <s v="Non"/>
    <x v="24"/>
    <m/>
    <m/>
    <m/>
    <m/>
    <x v="1"/>
    <m/>
  </r>
  <r>
    <s v="P5019TARCELOR (BERTON SICARD)"/>
    <x v="996"/>
    <s v="PROFIL"/>
    <x v="13"/>
    <x v="967"/>
    <x v="6"/>
    <s v="INSTALLUX"/>
    <x v="953"/>
    <s v="Non"/>
    <x v="24"/>
    <m/>
    <m/>
    <m/>
    <m/>
    <x v="1"/>
    <m/>
  </r>
  <r>
    <s v="P5020TARCELOR (BERTON SICARD)"/>
    <x v="997"/>
    <s v="PROFIL"/>
    <x v="13"/>
    <x v="968"/>
    <x v="6"/>
    <s v="INSTALLUX"/>
    <x v="954"/>
    <s v="Non"/>
    <x v="24"/>
    <m/>
    <m/>
    <m/>
    <m/>
    <x v="1"/>
    <m/>
  </r>
  <r>
    <s v="P5021TARCELOR (BERTON SICARD)"/>
    <x v="998"/>
    <s v="PROFIL"/>
    <x v="13"/>
    <x v="969"/>
    <x v="6"/>
    <s v="INSTALLUX"/>
    <x v="955"/>
    <s v="Non"/>
    <x v="24"/>
    <m/>
    <m/>
    <m/>
    <m/>
    <x v="1"/>
    <m/>
  </r>
  <r>
    <s v="P5022ARCELOR (BERTON SICARD)"/>
    <x v="999"/>
    <s v="PROFIL"/>
    <x v="13"/>
    <x v="970"/>
    <x v="6"/>
    <s v="INSTALLUX"/>
    <x v="956"/>
    <s v="Non"/>
    <x v="24"/>
    <m/>
    <m/>
    <m/>
    <m/>
    <x v="1"/>
    <m/>
  </r>
  <r>
    <s v="P5023TARCELOR (BERTON SICARD)"/>
    <x v="1000"/>
    <s v="PROFIL"/>
    <x v="13"/>
    <x v="971"/>
    <x v="6"/>
    <s v="INSTALLUX"/>
    <x v="957"/>
    <s v="Non"/>
    <x v="24"/>
    <m/>
    <m/>
    <m/>
    <m/>
    <x v="1"/>
    <m/>
  </r>
  <r>
    <s v="P5024TARCELOR (BERTON SICARD)"/>
    <x v="1001"/>
    <s v="PROFIL"/>
    <x v="13"/>
    <x v="972"/>
    <x v="6"/>
    <s v="INSTALLUX"/>
    <x v="958"/>
    <s v="Non"/>
    <x v="24"/>
    <m/>
    <m/>
    <m/>
    <m/>
    <x v="1"/>
    <m/>
  </r>
  <r>
    <s v="P5025ARCELOR (BERTON SICARD)"/>
    <x v="1002"/>
    <s v="PROFIL"/>
    <x v="13"/>
    <x v="954"/>
    <x v="6"/>
    <s v="INSTALLUX"/>
    <x v="959"/>
    <s v="Non"/>
    <x v="24"/>
    <m/>
    <m/>
    <m/>
    <m/>
    <x v="1"/>
    <m/>
  </r>
  <r>
    <s v="P5026ARCELOR (BERTON SICARD)"/>
    <x v="1003"/>
    <s v="PROFIL"/>
    <x v="13"/>
    <x v="955"/>
    <x v="6"/>
    <s v="INSTALLUX"/>
    <x v="960"/>
    <s v="Non"/>
    <x v="24"/>
    <m/>
    <m/>
    <m/>
    <m/>
    <x v="1"/>
    <m/>
  </r>
  <r>
    <s v="P5027ARCELOR (BERTON SICARD)"/>
    <x v="1004"/>
    <s v="PROFIL"/>
    <x v="13"/>
    <x v="956"/>
    <x v="6"/>
    <s v="INSTALLUX"/>
    <x v="961"/>
    <s v="Non"/>
    <x v="24"/>
    <m/>
    <m/>
    <m/>
    <m/>
    <x v="1"/>
    <m/>
  </r>
  <r>
    <s v="P5028ARCELOR (BERTON SICARD)"/>
    <x v="1005"/>
    <s v="PROFIL"/>
    <x v="13"/>
    <x v="957"/>
    <x v="6"/>
    <s v="INSTALLUX"/>
    <x v="962"/>
    <s v="Non"/>
    <x v="24"/>
    <m/>
    <m/>
    <m/>
    <m/>
    <x v="1"/>
    <m/>
  </r>
  <r>
    <s v="P5029ARCELOR (BERTON SICARD)"/>
    <x v="1006"/>
    <s v="PROFIL"/>
    <x v="13"/>
    <x v="958"/>
    <x v="6"/>
    <s v="INSTALLUX"/>
    <x v="963"/>
    <s v="Non"/>
    <x v="24"/>
    <m/>
    <m/>
    <m/>
    <m/>
    <x v="1"/>
    <m/>
  </r>
  <r>
    <s v="P5030ARCELOR (BERTON SICARD)"/>
    <x v="1007"/>
    <s v="PROFIL"/>
    <x v="13"/>
    <x v="973"/>
    <x v="6"/>
    <s v="INSTALLUX"/>
    <x v="964"/>
    <s v="Non"/>
    <x v="24"/>
    <m/>
    <m/>
    <m/>
    <m/>
    <x v="1"/>
    <m/>
  </r>
  <r>
    <s v="P5031ARCELOR (BERTON SICARD)"/>
    <x v="1008"/>
    <s v="PROFIL"/>
    <x v="13"/>
    <x v="974"/>
    <x v="6"/>
    <s v="INSTALLUX"/>
    <x v="965"/>
    <s v="Non"/>
    <x v="24"/>
    <m/>
    <m/>
    <m/>
    <m/>
    <x v="1"/>
    <m/>
  </r>
  <r>
    <s v="P5032ARCELOR (BERTON SICARD)"/>
    <x v="1009"/>
    <s v="PROFIL"/>
    <x v="13"/>
    <x v="975"/>
    <x v="6"/>
    <s v="INSTALLUX"/>
    <x v="966"/>
    <s v="Non"/>
    <x v="24"/>
    <m/>
    <m/>
    <m/>
    <m/>
    <x v="1"/>
    <m/>
  </r>
  <r>
    <s v="P5033ARCELOR (BERTON SICARD)"/>
    <x v="1010"/>
    <s v="PROFIL"/>
    <x v="13"/>
    <x v="976"/>
    <x v="6"/>
    <s v="INSTALLUX"/>
    <x v="967"/>
    <s v="Non"/>
    <x v="24"/>
    <m/>
    <m/>
    <m/>
    <m/>
    <x v="1"/>
    <m/>
  </r>
  <r>
    <s v="P5034ARCELOR (BERTON SICARD)"/>
    <x v="1011"/>
    <s v="PROFIL"/>
    <x v="13"/>
    <x v="977"/>
    <x v="6"/>
    <s v="INSTALLUX"/>
    <x v="968"/>
    <s v="Non"/>
    <x v="24"/>
    <m/>
    <m/>
    <m/>
    <m/>
    <x v="1"/>
    <m/>
  </r>
  <r>
    <s v="P5035ARCELOR (BERTON SICARD)"/>
    <x v="1012"/>
    <s v="PROFIL"/>
    <x v="13"/>
    <x v="978"/>
    <x v="6"/>
    <s v="INSTALLUX"/>
    <x v="969"/>
    <s v="Non"/>
    <x v="24"/>
    <m/>
    <m/>
    <m/>
    <m/>
    <x v="1"/>
    <m/>
  </r>
  <r>
    <s v="P5036ARCELOR (BERTON SICARD)"/>
    <x v="1013"/>
    <s v="PROFIL"/>
    <x v="13"/>
    <x v="979"/>
    <x v="6"/>
    <s v="INSTALLUX"/>
    <x v="970"/>
    <s v="Non"/>
    <x v="24"/>
    <m/>
    <m/>
    <m/>
    <m/>
    <x v="1"/>
    <m/>
  </r>
  <r>
    <s v="P5038TARCELOR (BERTON SICARD)"/>
    <x v="1014"/>
    <s v="PROFIL"/>
    <x v="13"/>
    <x v="980"/>
    <x v="6"/>
    <s v="INSTALLUX"/>
    <x v="971"/>
    <s v="Non"/>
    <x v="24"/>
    <m/>
    <m/>
    <m/>
    <m/>
    <x v="1"/>
    <m/>
  </r>
  <r>
    <s v="P5039TARCELOR (BERTON SICARD)"/>
    <x v="1015"/>
    <s v="PROFIL"/>
    <x v="13"/>
    <x v="981"/>
    <x v="6"/>
    <s v="INSTALLUX"/>
    <x v="972"/>
    <s v="Non"/>
    <x v="24"/>
    <m/>
    <m/>
    <m/>
    <m/>
    <x v="1"/>
    <m/>
  </r>
  <r>
    <s v="P5040ARCELOR (BERTON SICARD)"/>
    <x v="1016"/>
    <s v="PROFIL"/>
    <x v="13"/>
    <x v="971"/>
    <x v="6"/>
    <s v="INSTALLUX"/>
    <x v="973"/>
    <s v="Non"/>
    <x v="24"/>
    <m/>
    <m/>
    <m/>
    <m/>
    <x v="1"/>
    <m/>
  </r>
  <r>
    <s v="P5041ARCELOR (BERTON SICARD)"/>
    <x v="1017"/>
    <s v="PROFIL"/>
    <x v="13"/>
    <x v="972"/>
    <x v="6"/>
    <s v="INSTALLUX"/>
    <x v="974"/>
    <s v="Non"/>
    <x v="24"/>
    <m/>
    <m/>
    <m/>
    <m/>
    <x v="1"/>
    <m/>
  </r>
  <r>
    <s v="P5043ARCELOR (BERTON SICARD)"/>
    <x v="1018"/>
    <s v="PROFIL"/>
    <x v="13"/>
    <x v="960"/>
    <x v="6"/>
    <s v="INSTALLUX"/>
    <x v="975"/>
    <s v="Non"/>
    <x v="24"/>
    <m/>
    <m/>
    <m/>
    <m/>
    <x v="1"/>
    <m/>
  </r>
  <r>
    <s v="P5044ARCELOR (BERTON SICARD)"/>
    <x v="1019"/>
    <s v="PROFIL"/>
    <x v="13"/>
    <x v="959"/>
    <x v="6"/>
    <s v="INSTALLUX"/>
    <x v="976"/>
    <s v="Non"/>
    <x v="24"/>
    <m/>
    <m/>
    <m/>
    <m/>
    <x v="1"/>
    <m/>
  </r>
  <r>
    <s v="P5049TARCELOR (BERTON SICARD)"/>
    <x v="1020"/>
    <s v="PROFIL"/>
    <x v="13"/>
    <x v="982"/>
    <x v="6"/>
    <s v="INSTALLUX"/>
    <x v="977"/>
    <s v="Non"/>
    <x v="24"/>
    <m/>
    <m/>
    <m/>
    <m/>
    <x v="1"/>
    <m/>
  </r>
  <r>
    <s v="P5053TARCELOR (BERTON SICARD)"/>
    <x v="1021"/>
    <s v="PROFIL"/>
    <x v="13"/>
    <x v="983"/>
    <x v="6"/>
    <s v="INSTALLUX"/>
    <x v="978"/>
    <s v="Non"/>
    <x v="24"/>
    <m/>
    <m/>
    <m/>
    <m/>
    <x v="1"/>
    <m/>
  </r>
  <r>
    <s v="P5054TARCELOR (BERTON SICARD)"/>
    <x v="1022"/>
    <s v="PROFIL"/>
    <x v="13"/>
    <x v="984"/>
    <x v="6"/>
    <s v="INSTALLUX"/>
    <x v="979"/>
    <s v="Non"/>
    <x v="24"/>
    <m/>
    <m/>
    <m/>
    <m/>
    <x v="1"/>
    <m/>
  </r>
  <r>
    <s v="P5055ARCELOR (BERTON SICARD)"/>
    <x v="1023"/>
    <s v="PROFIL"/>
    <x v="13"/>
    <x v="985"/>
    <x v="6"/>
    <s v="INSTALLUX"/>
    <x v="980"/>
    <s v="Non"/>
    <x v="24"/>
    <m/>
    <m/>
    <m/>
    <m/>
    <x v="1"/>
    <m/>
  </r>
  <r>
    <s v="P5056ARCELOR (BERTON SICARD)"/>
    <x v="1024"/>
    <s v="PROFIL"/>
    <x v="13"/>
    <x v="986"/>
    <x v="6"/>
    <s v="INSTALLUX"/>
    <x v="981"/>
    <s v="Non"/>
    <x v="24"/>
    <m/>
    <m/>
    <m/>
    <m/>
    <x v="1"/>
    <m/>
  </r>
  <r>
    <s v="P5058ARCELOR (BERTON SICARD)"/>
    <x v="1025"/>
    <s v="PROFIL"/>
    <x v="13"/>
    <x v="987"/>
    <x v="6"/>
    <s v="INSTALLUX"/>
    <x v="982"/>
    <s v="Non"/>
    <x v="24"/>
    <m/>
    <m/>
    <m/>
    <m/>
    <x v="1"/>
    <m/>
  </r>
  <r>
    <s v="P5061TARCELOR (BERTON SICARD)"/>
    <x v="1026"/>
    <s v="PROFIL"/>
    <x v="13"/>
    <x v="988"/>
    <x v="6"/>
    <s v="INSTALLUX"/>
    <x v="983"/>
    <s v="Non"/>
    <x v="24"/>
    <m/>
    <m/>
    <m/>
    <m/>
    <x v="1"/>
    <m/>
  </r>
  <r>
    <s v="P5064ARCELOR (BERTON SICARD)"/>
    <x v="1027"/>
    <s v="PROFIL"/>
    <x v="13"/>
    <x v="980"/>
    <x v="6"/>
    <s v="INSTALLUX"/>
    <x v="984"/>
    <s v="Non"/>
    <x v="24"/>
    <m/>
    <m/>
    <m/>
    <m/>
    <x v="1"/>
    <m/>
  </r>
  <r>
    <s v="P5065ARCELOR (BERTON SICARD)"/>
    <x v="1028"/>
    <s v="PROFIL"/>
    <x v="13"/>
    <x v="981"/>
    <x v="6"/>
    <s v="INSTALLUX"/>
    <x v="985"/>
    <s v="Non"/>
    <x v="24"/>
    <m/>
    <m/>
    <m/>
    <m/>
    <x v="1"/>
    <m/>
  </r>
  <r>
    <s v="P5066TARCELOR (BERTON SICARD)"/>
    <x v="1029"/>
    <s v="PROFIL"/>
    <x v="13"/>
    <x v="989"/>
    <x v="6"/>
    <s v="INSTALLUX"/>
    <x v="986"/>
    <s v="Non"/>
    <x v="24"/>
    <m/>
    <m/>
    <m/>
    <m/>
    <x v="1"/>
    <m/>
  </r>
  <r>
    <s v="P5066T/1ARCELOR (BERTON SICARD)"/>
    <x v="1030"/>
    <s v="PROFIL"/>
    <x v="13"/>
    <x v="990"/>
    <x v="6"/>
    <s v="INSTALLUX"/>
    <x v="987"/>
    <s v="Non"/>
    <x v="5"/>
    <m/>
    <m/>
    <m/>
    <m/>
    <x v="1"/>
    <m/>
  </r>
  <r>
    <s v="P5067ARCELOR (BERTON SICARD)"/>
    <x v="1031"/>
    <s v="PROFIL"/>
    <x v="13"/>
    <x v="991"/>
    <x v="6"/>
    <s v="INSTALLUX"/>
    <x v="988"/>
    <s v="Non"/>
    <x v="24"/>
    <m/>
    <m/>
    <m/>
    <m/>
    <x v="1"/>
    <m/>
  </r>
  <r>
    <s v="P5068ARCELOR (BERTON SICARD)"/>
    <x v="1032"/>
    <s v="PROFIL"/>
    <x v="13"/>
    <x v="989"/>
    <x v="6"/>
    <s v="INSTALLUX"/>
    <x v="989"/>
    <s v="Non"/>
    <x v="24"/>
    <m/>
    <m/>
    <m/>
    <m/>
    <x v="1"/>
    <m/>
  </r>
  <r>
    <s v="P5068/1ARCELOR (BERTON SICARD)"/>
    <x v="1033"/>
    <s v="PROFIL"/>
    <x v="13"/>
    <x v="992"/>
    <x v="6"/>
    <s v="INSTALLUX"/>
    <x v="990"/>
    <s v="Non"/>
    <x v="5"/>
    <m/>
    <m/>
    <m/>
    <m/>
    <x v="1"/>
    <m/>
  </r>
  <r>
    <s v="P5071TARCELOR (BERTON SICARD)"/>
    <x v="1034"/>
    <s v="PROFIL"/>
    <x v="13"/>
    <x v="993"/>
    <x v="6"/>
    <s v="INSTALLUX"/>
    <x v="991"/>
    <s v="Non"/>
    <x v="24"/>
    <m/>
    <m/>
    <m/>
    <m/>
    <x v="1"/>
    <m/>
  </r>
  <r>
    <s v="P5072ARCELOR (BERTON SICARD)"/>
    <x v="1035"/>
    <s v="PROFIL"/>
    <x v="13"/>
    <x v="994"/>
    <x v="6"/>
    <s v="INSTALLUX"/>
    <x v="992"/>
    <s v="Non"/>
    <x v="24"/>
    <m/>
    <m/>
    <m/>
    <m/>
    <x v="1"/>
    <m/>
  </r>
  <r>
    <s v="P5073TARCELOR (BERTON SICARD)"/>
    <x v="1036"/>
    <s v="PROFIL"/>
    <x v="13"/>
    <x v="995"/>
    <x v="6"/>
    <s v="INSTALLUX"/>
    <x v="993"/>
    <s v="Non"/>
    <x v="24"/>
    <m/>
    <m/>
    <m/>
    <m/>
    <x v="1"/>
    <m/>
  </r>
  <r>
    <s v="P5074TARCELOR (BERTON SICARD)"/>
    <x v="1037"/>
    <s v="PROFIL"/>
    <x v="13"/>
    <x v="996"/>
    <x v="6"/>
    <s v="INSTALLUX"/>
    <x v="994"/>
    <s v="Non"/>
    <x v="24"/>
    <m/>
    <m/>
    <m/>
    <m/>
    <x v="1"/>
    <m/>
  </r>
  <r>
    <s v="P5075TARCELOR (BERTON SICARD)"/>
    <x v="1038"/>
    <s v="PROFIL"/>
    <x v="13"/>
    <x v="997"/>
    <x v="6"/>
    <s v="INSTALLUX"/>
    <x v="995"/>
    <s v="Non"/>
    <x v="24"/>
    <m/>
    <m/>
    <m/>
    <m/>
    <x v="1"/>
    <m/>
  </r>
  <r>
    <s v="P5076ARCELOR (BERTON SICARD)"/>
    <x v="1039"/>
    <s v="PROFIL"/>
    <x v="13"/>
    <x v="998"/>
    <x v="6"/>
    <s v="INSTALLUX"/>
    <x v="996"/>
    <s v="Non"/>
    <x v="24"/>
    <m/>
    <m/>
    <m/>
    <m/>
    <x v="1"/>
    <m/>
  </r>
  <r>
    <s v="P5077ARCELOR (BERTON SICARD)"/>
    <x v="1040"/>
    <s v="PROFIL"/>
    <x v="13"/>
    <x v="999"/>
    <x v="6"/>
    <s v="INSTALLUX"/>
    <x v="997"/>
    <s v="Non"/>
    <x v="24"/>
    <m/>
    <m/>
    <m/>
    <m/>
    <x v="1"/>
    <m/>
  </r>
  <r>
    <s v="P6002ARCELOR (BERTON SICARD)"/>
    <x v="1041"/>
    <s v="PROFIL"/>
    <x v="13"/>
    <x v="1000"/>
    <x v="6"/>
    <s v="INSTALLUX"/>
    <x v="998"/>
    <s v="Non"/>
    <x v="24"/>
    <m/>
    <m/>
    <m/>
    <m/>
    <x v="1"/>
    <m/>
  </r>
  <r>
    <s v="P6039ARCELOR (BERTON SICARD)"/>
    <x v="1042"/>
    <s v="PROFIL"/>
    <x v="13"/>
    <x v="1001"/>
    <x v="6"/>
    <s v="INSTALLUX"/>
    <x v="999"/>
    <s v="Non"/>
    <x v="26"/>
    <m/>
    <m/>
    <m/>
    <m/>
    <x v="1"/>
    <m/>
  </r>
  <r>
    <s v="P6040ARCELOR (BERTON SICARD)"/>
    <x v="1043"/>
    <s v="PROFIL"/>
    <x v="13"/>
    <x v="1002"/>
    <x v="6"/>
    <s v="INSTALLUX"/>
    <x v="1000"/>
    <s v="Non"/>
    <x v="26"/>
    <m/>
    <m/>
    <m/>
    <m/>
    <x v="1"/>
    <m/>
  </r>
  <r>
    <s v="P6041ARCELOR (BERTON SICARD)"/>
    <x v="1044"/>
    <s v="PROFIL"/>
    <x v="13"/>
    <x v="1003"/>
    <x v="6"/>
    <s v="INSTALLUX"/>
    <x v="1001"/>
    <s v="Non"/>
    <x v="26"/>
    <m/>
    <m/>
    <m/>
    <m/>
    <x v="1"/>
    <m/>
  </r>
  <r>
    <s v="P6046ARCELOR (BERTON SICARD)"/>
    <x v="1045"/>
    <s v="PROFIL"/>
    <x v="13"/>
    <x v="1004"/>
    <x v="6"/>
    <s v="INSTALLUX"/>
    <x v="1002"/>
    <s v="Non"/>
    <x v="26"/>
    <m/>
    <m/>
    <m/>
    <m/>
    <x v="1"/>
    <m/>
  </r>
  <r>
    <s v="P6051ARCELOR (BERTON SICARD)"/>
    <x v="1046"/>
    <s v="PROFIL"/>
    <x v="13"/>
    <x v="1005"/>
    <x v="6"/>
    <s v="INSTALLUX"/>
    <x v="1003"/>
    <s v="Non"/>
    <x v="26"/>
    <m/>
    <m/>
    <m/>
    <m/>
    <x v="1"/>
    <m/>
  </r>
  <r>
    <s v="P6052ARCELOR (BERTON SICARD)"/>
    <x v="1047"/>
    <s v="PROFIL"/>
    <x v="13"/>
    <x v="1006"/>
    <x v="6"/>
    <s v="INSTALLUX"/>
    <x v="1004"/>
    <s v="Non"/>
    <x v="26"/>
    <m/>
    <m/>
    <m/>
    <m/>
    <x v="1"/>
    <m/>
  </r>
  <r>
    <s v="P6053ARCELOR (BERTON SICARD)"/>
    <x v="1048"/>
    <s v="PROFIL"/>
    <x v="13"/>
    <x v="1007"/>
    <x v="6"/>
    <s v="INSTALLUX"/>
    <x v="1005"/>
    <s v="Non"/>
    <x v="26"/>
    <m/>
    <m/>
    <m/>
    <m/>
    <x v="1"/>
    <m/>
  </r>
  <r>
    <s v="672ARCELOR (BERTON SICARD)"/>
    <x v="1049"/>
    <s v="PROFIL"/>
    <x v="13"/>
    <x v="1008"/>
    <x v="6"/>
    <s v="INSTALLUX"/>
    <x v="1006"/>
    <s v="Non"/>
    <x v="5"/>
    <m/>
    <m/>
    <m/>
    <m/>
    <x v="1"/>
    <m/>
  </r>
  <r>
    <s v="P6056ARCELOR (BERTON SICARD)"/>
    <x v="1050"/>
    <s v="PROFIL"/>
    <x v="13"/>
    <x v="1009"/>
    <x v="6"/>
    <s v="INSTALLUX"/>
    <x v="1007"/>
    <s v="Non"/>
    <x v="24"/>
    <m/>
    <m/>
    <m/>
    <m/>
    <x v="1"/>
    <m/>
  </r>
  <r>
    <s v="P6057ARCELOR (BERTON SICARD)"/>
    <x v="1051"/>
    <s v="PROFIL"/>
    <x v="13"/>
    <x v="1010"/>
    <x v="6"/>
    <s v="INSTALLUX"/>
    <x v="1008"/>
    <s v="Non"/>
    <x v="24"/>
    <m/>
    <m/>
    <m/>
    <m/>
    <x v="1"/>
    <m/>
  </r>
  <r>
    <s v="P6058ARCELOR (BERTON SICARD)"/>
    <x v="1052"/>
    <s v="PROFIL"/>
    <x v="13"/>
    <x v="1011"/>
    <x v="6"/>
    <s v="INSTALLUX"/>
    <x v="1009"/>
    <s v="Non"/>
    <x v="24"/>
    <m/>
    <m/>
    <m/>
    <m/>
    <x v="1"/>
    <m/>
  </r>
  <r>
    <s v="P6060ARCELOR (BERTON SICARD)"/>
    <x v="1053"/>
    <s v="PROFIL"/>
    <x v="13"/>
    <x v="1012"/>
    <x v="6"/>
    <s v="INSTALLUX"/>
    <x v="1010"/>
    <s v="Non"/>
    <x v="24"/>
    <m/>
    <m/>
    <m/>
    <m/>
    <x v="1"/>
    <m/>
  </r>
  <r>
    <s v="P6061ARCELOR (BERTON SICARD)"/>
    <x v="1054"/>
    <s v="PROFIL"/>
    <x v="13"/>
    <x v="1013"/>
    <x v="6"/>
    <s v="INSTALLUX"/>
    <x v="1011"/>
    <s v="Non"/>
    <x v="24"/>
    <m/>
    <m/>
    <m/>
    <m/>
    <x v="1"/>
    <m/>
  </r>
  <r>
    <s v="P6062ARCELOR (BERTON SICARD)"/>
    <x v="1055"/>
    <s v="PROFIL"/>
    <x v="13"/>
    <x v="1014"/>
    <x v="6"/>
    <s v="INSTALLUX"/>
    <x v="1012"/>
    <s v="Non"/>
    <x v="24"/>
    <m/>
    <m/>
    <m/>
    <m/>
    <x v="1"/>
    <m/>
  </r>
  <r>
    <s v="P6063ARCELOR (BERTON SICARD)"/>
    <x v="1056"/>
    <s v="PROFIL"/>
    <x v="13"/>
    <x v="1015"/>
    <x v="6"/>
    <s v="INSTALLUX"/>
    <x v="1013"/>
    <s v="Non"/>
    <x v="24"/>
    <m/>
    <m/>
    <m/>
    <m/>
    <x v="1"/>
    <m/>
  </r>
  <r>
    <s v="TU125125ARCELOR (BERTON SICARD)"/>
    <x v="1057"/>
    <s v="PROFIL"/>
    <x v="13"/>
    <x v="1016"/>
    <x v="6"/>
    <s v="INSTALLUX"/>
    <x v="1014"/>
    <s v="Non"/>
    <x v="24"/>
    <m/>
    <m/>
    <m/>
    <m/>
    <x v="1"/>
    <m/>
  </r>
  <r>
    <s v="TU2010X2ARCELOR (BERTON SICARD)"/>
    <x v="1058"/>
    <s v="PROFIL"/>
    <x v="13"/>
    <x v="1017"/>
    <x v="6"/>
    <s v="INSTALLUX"/>
    <x v="1015"/>
    <s v="Non"/>
    <x v="24"/>
    <m/>
    <m/>
    <m/>
    <m/>
    <x v="1"/>
    <m/>
  </r>
  <r>
    <s v="TU2020X2ARCELOR (BERTON SICARD)"/>
    <x v="1059"/>
    <s v="PROFIL"/>
    <x v="13"/>
    <x v="1018"/>
    <x v="6"/>
    <s v="INSTALLUX"/>
    <x v="1016"/>
    <s v="Non"/>
    <x v="24"/>
    <m/>
    <m/>
    <m/>
    <m/>
    <x v="1"/>
    <m/>
  </r>
  <r>
    <s v="TU2525X2ARCELOR (BERTON SICARD)"/>
    <x v="1060"/>
    <s v="PROFIL"/>
    <x v="13"/>
    <x v="1019"/>
    <x v="6"/>
    <s v="INSTALLUX"/>
    <x v="1017"/>
    <s v="Non"/>
    <x v="24"/>
    <m/>
    <m/>
    <m/>
    <m/>
    <x v="1"/>
    <m/>
  </r>
  <r>
    <s v="TU3010X2ARCELOR (BERTON SICARD)"/>
    <x v="1061"/>
    <s v="PROFIL"/>
    <x v="13"/>
    <x v="1020"/>
    <x v="6"/>
    <s v="INSTALLUX"/>
    <x v="1018"/>
    <s v="Non"/>
    <x v="24"/>
    <m/>
    <m/>
    <m/>
    <m/>
    <x v="1"/>
    <m/>
  </r>
  <r>
    <s v="TU40X2ARCELOR (BERTON SICARD)"/>
    <x v="1062"/>
    <s v="PROFIL"/>
    <x v="13"/>
    <x v="1021"/>
    <x v="6"/>
    <s v="INSTALLUX"/>
    <x v="1019"/>
    <s v="Non"/>
    <x v="24"/>
    <m/>
    <m/>
    <m/>
    <m/>
    <x v="1"/>
    <m/>
  </r>
  <r>
    <s v="TU4020X2ARCELOR (BERTON SICARD)"/>
    <x v="1063"/>
    <s v="PROFIL"/>
    <x v="13"/>
    <x v="1022"/>
    <x v="6"/>
    <s v="INSTALLUX"/>
    <x v="1020"/>
    <s v="Non"/>
    <x v="24"/>
    <m/>
    <m/>
    <m/>
    <m/>
    <x v="1"/>
    <m/>
  </r>
  <r>
    <s v="TU4545/2ARCELOR (BERTON SICARD)"/>
    <x v="1064"/>
    <s v="PROFIL"/>
    <x v="13"/>
    <x v="1023"/>
    <x v="6"/>
    <s v="INSTALLUX"/>
    <x v="1021"/>
    <s v="Non"/>
    <x v="60"/>
    <m/>
    <m/>
    <m/>
    <m/>
    <x v="1"/>
    <m/>
  </r>
  <r>
    <s v="TU454515ARCELOR (BERTON SICARD)"/>
    <x v="1065"/>
    <s v="PROFIL"/>
    <x v="13"/>
    <x v="1024"/>
    <x v="6"/>
    <s v="INSTALLUX"/>
    <x v="1022"/>
    <s v="Non"/>
    <x v="4"/>
    <m/>
    <m/>
    <m/>
    <m/>
    <x v="1"/>
    <m/>
  </r>
  <r>
    <s v="TU50X2ARCELOR (BERTON SICARD)"/>
    <x v="1066"/>
    <s v="PROFIL"/>
    <x v="13"/>
    <x v="1025"/>
    <x v="6"/>
    <s v="INSTALLUX"/>
    <x v="1023"/>
    <s v="Non"/>
    <x v="61"/>
    <m/>
    <m/>
    <m/>
    <m/>
    <x v="1"/>
    <m/>
  </r>
  <r>
    <s v="TU503017ARCELOR (BERTON SICARD)"/>
    <x v="1067"/>
    <s v="PROFIL"/>
    <x v="13"/>
    <x v="1026"/>
    <x v="6"/>
    <s v="INSTALLUX"/>
    <x v="1024"/>
    <s v="Non"/>
    <x v="24"/>
    <m/>
    <m/>
    <m/>
    <m/>
    <x v="1"/>
    <m/>
  </r>
  <r>
    <s v="TU60X2/3ARCELOR (BERTON SICARD)"/>
    <x v="1068"/>
    <s v="PROFIL"/>
    <x v="13"/>
    <x v="1027"/>
    <x v="6"/>
    <s v="INSTALLUX"/>
    <x v="1025"/>
    <s v="Non"/>
    <x v="27"/>
    <m/>
    <m/>
    <m/>
    <m/>
    <x v="1"/>
    <m/>
  </r>
  <r>
    <s v="TU6020X2ARCELOR (BERTON SICARD)"/>
    <x v="1069"/>
    <s v="PROFIL"/>
    <x v="13"/>
    <x v="1028"/>
    <x v="6"/>
    <s v="INSTALLUX"/>
    <x v="1026"/>
    <s v="Non"/>
    <x v="24"/>
    <m/>
    <m/>
    <m/>
    <m/>
    <x v="1"/>
    <m/>
  </r>
  <r>
    <s v="TU7070X2ARCELOR (BERTON SICARD)"/>
    <x v="1070"/>
    <s v="PROFIL"/>
    <x v="13"/>
    <x v="1029"/>
    <x v="6"/>
    <s v="INSTALLUX"/>
    <x v="1027"/>
    <s v="Non"/>
    <x v="24"/>
    <m/>
    <m/>
    <m/>
    <m/>
    <x v="1"/>
    <m/>
  </r>
  <r>
    <s v="TU80X2ARCELOR (BERTON SICARD)"/>
    <x v="1071"/>
    <s v="PROFIL"/>
    <x v="13"/>
    <x v="1030"/>
    <x v="6"/>
    <s v="INSTALLUX"/>
    <x v="1028"/>
    <s v="Non"/>
    <x v="24"/>
    <m/>
    <m/>
    <m/>
    <m/>
    <x v="1"/>
    <m/>
  </r>
  <r>
    <s v="T4040X3ARCELOR (BERTON SICARD)"/>
    <x v="1072"/>
    <s v="PROFIL"/>
    <x v="13"/>
    <x v="1031"/>
    <x v="6"/>
    <s v="INSTALLUX"/>
    <x v="1029"/>
    <s v="Non"/>
    <x v="24"/>
    <m/>
    <m/>
    <m/>
    <m/>
    <x v="1"/>
    <m/>
  </r>
  <r>
    <s v="U109X2ARCELOR (BERTON SICARD)"/>
    <x v="1073"/>
    <s v="PROFIL"/>
    <x v="13"/>
    <x v="1032"/>
    <x v="6"/>
    <s v="INSTALLUX"/>
    <x v="1030"/>
    <s v="Non"/>
    <x v="24"/>
    <m/>
    <m/>
    <m/>
    <m/>
    <x v="1"/>
    <m/>
  </r>
  <r>
    <s v="U15X29ARCELOR (BERTON SICARD)"/>
    <x v="1074"/>
    <s v="PROFIL"/>
    <x v="13"/>
    <x v="1033"/>
    <x v="6"/>
    <s v="INSTALLUX"/>
    <x v="1031"/>
    <s v="Non"/>
    <x v="24"/>
    <m/>
    <m/>
    <m/>
    <m/>
    <x v="1"/>
    <m/>
  </r>
  <r>
    <s v="U15X32ARCELOR (BERTON SICARD)"/>
    <x v="1075"/>
    <s v="PROFIL"/>
    <x v="13"/>
    <x v="1034"/>
    <x v="6"/>
    <s v="INSTALLUX"/>
    <x v="1032"/>
    <s v="Non"/>
    <x v="24"/>
    <m/>
    <m/>
    <m/>
    <m/>
    <x v="1"/>
    <m/>
  </r>
  <r>
    <s v="U2012X2ARCELOR (BERTON SICARD)"/>
    <x v="1076"/>
    <s v="PROFIL"/>
    <x v="13"/>
    <x v="1035"/>
    <x v="6"/>
    <s v="INSTALLUX"/>
    <x v="1033"/>
    <s v="Non"/>
    <x v="24"/>
    <m/>
    <m/>
    <m/>
    <m/>
    <x v="1"/>
    <m/>
  </r>
  <r>
    <s v="U2015X2ARCELOR (BERTON SICARD)"/>
    <x v="1077"/>
    <s v="PROFIL"/>
    <x v="13"/>
    <x v="1036"/>
    <x v="6"/>
    <s v="INSTALLUX"/>
    <x v="1034"/>
    <s v="Non"/>
    <x v="24"/>
    <m/>
    <m/>
    <m/>
    <m/>
    <x v="1"/>
    <m/>
  </r>
  <r>
    <s v="U2020X2ARCELOR (BERTON SICARD)"/>
    <x v="1078"/>
    <s v="PROFIL"/>
    <x v="13"/>
    <x v="1037"/>
    <x v="6"/>
    <s v="INSTALLUX"/>
    <x v="1035"/>
    <s v="Non"/>
    <x v="24"/>
    <m/>
    <m/>
    <m/>
    <m/>
    <x v="1"/>
    <m/>
  </r>
  <r>
    <s v="U2045X2ARCELOR (BERTON SICARD)"/>
    <x v="1079"/>
    <s v="PROFIL"/>
    <x v="13"/>
    <x v="1038"/>
    <x v="6"/>
    <s v="INSTALLUX"/>
    <x v="1036"/>
    <s v="Non"/>
    <x v="24"/>
    <m/>
    <m/>
    <m/>
    <m/>
    <x v="1"/>
    <m/>
  </r>
  <r>
    <s v="U2525X2ARCELOR (BERTON SICARD)"/>
    <x v="1080"/>
    <s v="PROFIL"/>
    <x v="13"/>
    <x v="1039"/>
    <x v="6"/>
    <s v="INSTALLUX"/>
    <x v="1037"/>
    <s v="Non"/>
    <x v="24"/>
    <m/>
    <m/>
    <m/>
    <m/>
    <x v="1"/>
    <m/>
  </r>
  <r>
    <s v="U2540X2ARCELOR (BERTON SICARD)"/>
    <x v="1081"/>
    <s v="PROFIL"/>
    <x v="13"/>
    <x v="1040"/>
    <x v="6"/>
    <s v="INSTALLUX"/>
    <x v="1038"/>
    <s v="Non"/>
    <x v="24"/>
    <m/>
    <m/>
    <m/>
    <m/>
    <x v="1"/>
    <m/>
  </r>
  <r>
    <s v="U3020X2ARCELOR (BERTON SICARD)"/>
    <x v="1082"/>
    <s v="PROFIL"/>
    <x v="13"/>
    <x v="1041"/>
    <x v="6"/>
    <s v="INSTALLUX"/>
    <x v="1039"/>
    <s v="Non"/>
    <x v="24"/>
    <m/>
    <m/>
    <m/>
    <m/>
    <x v="1"/>
    <m/>
  </r>
  <r>
    <s v="11/140ARCELOR (BERTON SICARD)"/>
    <x v="1083"/>
    <s v="PROFIL"/>
    <x v="13"/>
    <x v="1042"/>
    <x v="6"/>
    <s v="INSTALLUX"/>
    <x v="1040"/>
    <s v="Non"/>
    <x v="4"/>
    <m/>
    <m/>
    <m/>
    <m/>
    <x v="1"/>
    <m/>
  </r>
  <r>
    <s v="20LARCELOR (BERTON SICARD)"/>
    <x v="1084"/>
    <s v="PROFIL"/>
    <x v="13"/>
    <x v="284"/>
    <x v="6"/>
    <s v="INSTALLUX"/>
    <x v="1041"/>
    <s v="Non"/>
    <x v="4"/>
    <m/>
    <m/>
    <m/>
    <m/>
    <x v="1"/>
    <m/>
  </r>
  <r>
    <s v="21LARCELOR (BERTON SICARD)"/>
    <x v="1085"/>
    <s v="PROFIL"/>
    <x v="13"/>
    <x v="1043"/>
    <x v="6"/>
    <s v="INSTALLUX"/>
    <x v="1042"/>
    <s v="Non"/>
    <x v="4"/>
    <m/>
    <m/>
    <m/>
    <m/>
    <x v="1"/>
    <m/>
  </r>
  <r>
    <s v="23/20LARCELOR (BERTON SICARD)"/>
    <x v="1086"/>
    <s v="PROFIL"/>
    <x v="13"/>
    <x v="284"/>
    <x v="6"/>
    <s v="INSTALLUX"/>
    <x v="1043"/>
    <s v="Non"/>
    <x v="4"/>
    <m/>
    <m/>
    <m/>
    <m/>
    <x v="1"/>
    <m/>
  </r>
  <r>
    <s v="23/25LARCELOR (BERTON SICARD)"/>
    <x v="1087"/>
    <s v="PROFIL"/>
    <x v="13"/>
    <x v="1043"/>
    <x v="6"/>
    <s v="INSTALLUX"/>
    <x v="1044"/>
    <s v="Non"/>
    <x v="4"/>
    <m/>
    <m/>
    <m/>
    <m/>
    <x v="1"/>
    <m/>
  </r>
  <r>
    <s v="26LARCELOR (BERTON SICARD)"/>
    <x v="1088"/>
    <s v="PROFIL"/>
    <x v="13"/>
    <x v="284"/>
    <x v="6"/>
    <s v="INSTALLUX"/>
    <x v="1045"/>
    <s v="Non"/>
    <x v="4"/>
    <m/>
    <m/>
    <m/>
    <m/>
    <x v="1"/>
    <m/>
  </r>
  <r>
    <s v="27/20LARCELOR (BERTON SICARD)"/>
    <x v="1089"/>
    <s v="PROFIL"/>
    <x v="13"/>
    <x v="284"/>
    <x v="6"/>
    <s v="INSTALLUX"/>
    <x v="1046"/>
    <s v="Non"/>
    <x v="4"/>
    <m/>
    <m/>
    <m/>
    <m/>
    <x v="1"/>
    <m/>
  </r>
  <r>
    <s v="90ARCELOR (BERTON SICARD)"/>
    <x v="1090"/>
    <s v="PROFIL"/>
    <x v="13"/>
    <x v="1044"/>
    <x v="6"/>
    <s v="INSTALLUX"/>
    <x v="1047"/>
    <s v="Non"/>
    <x v="4"/>
    <m/>
    <m/>
    <m/>
    <m/>
    <x v="1"/>
    <m/>
  </r>
  <r>
    <s v="102ARCELOR (BERTON SICARD)"/>
    <x v="1091"/>
    <s v="PROFIL"/>
    <x v="13"/>
    <x v="1045"/>
    <x v="6"/>
    <s v="INSTALLUX"/>
    <x v="1048"/>
    <s v="Non"/>
    <x v="4"/>
    <m/>
    <m/>
    <m/>
    <m/>
    <x v="1"/>
    <m/>
  </r>
  <r>
    <s v="103ARCELOR (BERTON SICARD)"/>
    <x v="1092"/>
    <s v="PROFIL"/>
    <x v="13"/>
    <x v="1046"/>
    <x v="6"/>
    <s v="INSTALLUX"/>
    <x v="1049"/>
    <s v="Non"/>
    <x v="4"/>
    <m/>
    <m/>
    <m/>
    <m/>
    <x v="1"/>
    <m/>
  </r>
  <r>
    <s v="104ARCELOR (BERTON SICARD)"/>
    <x v="1093"/>
    <s v="PROFIL"/>
    <x v="13"/>
    <x v="1047"/>
    <x v="6"/>
    <s v="INSTALLUX"/>
    <x v="1050"/>
    <s v="Non"/>
    <x v="4"/>
    <m/>
    <m/>
    <m/>
    <m/>
    <x v="1"/>
    <m/>
  </r>
  <r>
    <s v="107ARCELOR (BERTON SICARD)"/>
    <x v="1094"/>
    <s v="PROFIL"/>
    <x v="13"/>
    <x v="1048"/>
    <x v="6"/>
    <s v="INSTALLUX"/>
    <x v="1051"/>
    <s v="Non"/>
    <x v="4"/>
    <m/>
    <m/>
    <m/>
    <m/>
    <x v="1"/>
    <m/>
  </r>
  <r>
    <s v="108ARCELOR (BERTON SICARD)"/>
    <x v="1095"/>
    <s v="PROFIL"/>
    <x v="13"/>
    <x v="1049"/>
    <x v="6"/>
    <s v="INSTALLUX"/>
    <x v="1052"/>
    <s v="Non"/>
    <x v="4"/>
    <m/>
    <m/>
    <m/>
    <m/>
    <x v="1"/>
    <m/>
  </r>
  <r>
    <s v="112ARCELOR (BERTON SICARD)"/>
    <x v="1096"/>
    <s v="PROFIL"/>
    <x v="13"/>
    <x v="1050"/>
    <x v="6"/>
    <s v="INSTALLUX"/>
    <x v="1053"/>
    <s v="Non"/>
    <x v="4"/>
    <m/>
    <m/>
    <m/>
    <m/>
    <x v="1"/>
    <m/>
  </r>
  <r>
    <s v="140ARCELOR (BERTON SICARD)"/>
    <x v="1097"/>
    <s v="PROFIL"/>
    <x v="13"/>
    <x v="1051"/>
    <x v="6"/>
    <s v="INSTALLUX"/>
    <x v="1054"/>
    <s v="Non"/>
    <x v="4"/>
    <m/>
    <m/>
    <m/>
    <m/>
    <x v="1"/>
    <m/>
  </r>
  <r>
    <s v="140/RARCELOR (BERTON SICARD)"/>
    <x v="1098"/>
    <s v="PROFIL"/>
    <x v="13"/>
    <x v="1052"/>
    <x v="6"/>
    <s v="INSTALLUX"/>
    <x v="1055"/>
    <s v="Non"/>
    <x v="4"/>
    <m/>
    <m/>
    <m/>
    <m/>
    <x v="1"/>
    <m/>
  </r>
  <r>
    <s v="141ARCELOR (BERTON SICARD)"/>
    <x v="1099"/>
    <s v="PROFIL"/>
    <x v="13"/>
    <x v="1053"/>
    <x v="6"/>
    <s v="INSTALLUX"/>
    <x v="1056"/>
    <s v="Non"/>
    <x v="4"/>
    <m/>
    <m/>
    <m/>
    <m/>
    <x v="1"/>
    <m/>
  </r>
  <r>
    <s v="142ARCELOR (BERTON SICARD)"/>
    <x v="1100"/>
    <s v="PROFIL"/>
    <x v="13"/>
    <x v="1054"/>
    <x v="6"/>
    <s v="INSTALLUX"/>
    <x v="1057"/>
    <s v="Non"/>
    <x v="4"/>
    <m/>
    <m/>
    <m/>
    <m/>
    <x v="1"/>
    <m/>
  </r>
  <r>
    <s v="143/15ARCELOR (BERTON SICARD)"/>
    <x v="1101"/>
    <s v="PROFIL"/>
    <x v="13"/>
    <x v="1055"/>
    <x v="6"/>
    <s v="INSTALLUX"/>
    <x v="1058"/>
    <s v="Non"/>
    <x v="4"/>
    <m/>
    <m/>
    <m/>
    <m/>
    <x v="1"/>
    <m/>
  </r>
  <r>
    <s v="143/151ARCELOR (BERTON SICARD)"/>
    <x v="1102"/>
    <s v="PROFIL"/>
    <x v="13"/>
    <x v="1056"/>
    <x v="6"/>
    <s v="INSTALLUX"/>
    <x v="1059"/>
    <s v="Non"/>
    <x v="5"/>
    <m/>
    <m/>
    <m/>
    <m/>
    <x v="1"/>
    <m/>
  </r>
  <r>
    <s v="143/80ARCELOR (BERTON SICARD)"/>
    <x v="1103"/>
    <s v="PROFIL"/>
    <x v="13"/>
    <x v="1057"/>
    <x v="6"/>
    <s v="INSTALLUX"/>
    <x v="1060"/>
    <s v="Non"/>
    <x v="4"/>
    <m/>
    <m/>
    <m/>
    <m/>
    <x v="1"/>
    <m/>
  </r>
  <r>
    <s v="143/801ARCELOR (BERTON SICARD)"/>
    <x v="1104"/>
    <s v="PROFIL"/>
    <x v="13"/>
    <x v="1058"/>
    <x v="6"/>
    <s v="INSTALLUX"/>
    <x v="1061"/>
    <s v="Non"/>
    <x v="5"/>
    <m/>
    <m/>
    <m/>
    <m/>
    <x v="1"/>
    <m/>
  </r>
  <r>
    <s v="146ARCELOR (BERTON SICARD)"/>
    <x v="1105"/>
    <s v="PROFIL"/>
    <x v="13"/>
    <x v="1059"/>
    <x v="6"/>
    <s v="INSTALLUX"/>
    <x v="1062"/>
    <s v="Non"/>
    <x v="4"/>
    <m/>
    <m/>
    <m/>
    <m/>
    <x v="1"/>
    <m/>
  </r>
  <r>
    <s v="148ARCELOR (BERTON SICARD)"/>
    <x v="1106"/>
    <s v="PROFIL"/>
    <x v="13"/>
    <x v="1060"/>
    <x v="6"/>
    <s v="INSTALLUX"/>
    <x v="1063"/>
    <s v="Non"/>
    <x v="4"/>
    <m/>
    <m/>
    <m/>
    <m/>
    <x v="1"/>
    <m/>
  </r>
  <r>
    <s v="149ARCELOR (BERTON SICARD)"/>
    <x v="1107"/>
    <s v="PROFIL"/>
    <x v="13"/>
    <x v="1061"/>
    <x v="6"/>
    <s v="INSTALLUX"/>
    <x v="1064"/>
    <s v="Non"/>
    <x v="4"/>
    <m/>
    <m/>
    <m/>
    <m/>
    <x v="1"/>
    <m/>
  </r>
  <r>
    <s v="150ARCELOR (BERTON SICARD)"/>
    <x v="1108"/>
    <s v="PROFIL"/>
    <x v="13"/>
    <x v="1062"/>
    <x v="6"/>
    <s v="INSTALLUX"/>
    <x v="1065"/>
    <s v="Non"/>
    <x v="4"/>
    <m/>
    <m/>
    <m/>
    <m/>
    <x v="1"/>
    <m/>
  </r>
  <r>
    <s v="150LARCELOR (BERTON SICARD)"/>
    <x v="1109"/>
    <s v="PROFIL"/>
    <x v="13"/>
    <x v="1062"/>
    <x v="6"/>
    <s v="INSTALLUX"/>
    <x v="1066"/>
    <s v="Non"/>
    <x v="4"/>
    <m/>
    <m/>
    <m/>
    <m/>
    <x v="1"/>
    <m/>
  </r>
  <r>
    <s v="151ARCELOR (BERTON SICARD)"/>
    <x v="1110"/>
    <s v="PROFIL"/>
    <x v="13"/>
    <x v="1063"/>
    <x v="6"/>
    <s v="INSTALLUX"/>
    <x v="1067"/>
    <s v="Non"/>
    <x v="4"/>
    <m/>
    <m/>
    <m/>
    <m/>
    <x v="1"/>
    <m/>
  </r>
  <r>
    <s v="152ARCELOR (BERTON SICARD)"/>
    <x v="1111"/>
    <s v="PROFIL"/>
    <x v="13"/>
    <x v="1064"/>
    <x v="6"/>
    <s v="INSTALLUX"/>
    <x v="1068"/>
    <s v="Non"/>
    <x v="4"/>
    <m/>
    <m/>
    <m/>
    <m/>
    <x v="1"/>
    <m/>
  </r>
  <r>
    <s v="152LARCELOR (BERTON SICARD)"/>
    <x v="1112"/>
    <s v="PROFIL"/>
    <x v="13"/>
    <x v="1064"/>
    <x v="6"/>
    <s v="INSTALLUX"/>
    <x v="1069"/>
    <s v="Non"/>
    <x v="4"/>
    <m/>
    <m/>
    <m/>
    <m/>
    <x v="1"/>
    <m/>
  </r>
  <r>
    <s v="153ARCELOR (BERTON SICARD)"/>
    <x v="1113"/>
    <s v="PROFIL"/>
    <x v="13"/>
    <x v="1065"/>
    <x v="6"/>
    <s v="INSTALLUX"/>
    <x v="1070"/>
    <s v="Non"/>
    <x v="4"/>
    <m/>
    <m/>
    <m/>
    <m/>
    <x v="1"/>
    <m/>
  </r>
  <r>
    <s v="153LARCELOR (BERTON SICARD)"/>
    <x v="1114"/>
    <s v="PROFIL"/>
    <x v="13"/>
    <x v="1065"/>
    <x v="6"/>
    <s v="INSTALLUX"/>
    <x v="1071"/>
    <s v="Non"/>
    <x v="4"/>
    <m/>
    <m/>
    <m/>
    <m/>
    <x v="1"/>
    <m/>
  </r>
  <r>
    <s v="154ARCELOR (BERTON SICARD)"/>
    <x v="1115"/>
    <s v="PROFIL"/>
    <x v="13"/>
    <x v="1066"/>
    <x v="6"/>
    <s v="INSTALLUX"/>
    <x v="1072"/>
    <s v="Non"/>
    <x v="4"/>
    <m/>
    <m/>
    <m/>
    <m/>
    <x v="1"/>
    <m/>
  </r>
  <r>
    <s v="157ARCELOR (BERTON SICARD)"/>
    <x v="1116"/>
    <s v="PROFIL"/>
    <x v="13"/>
    <x v="1067"/>
    <x v="6"/>
    <s v="INSTALLUX"/>
    <x v="1073"/>
    <s v="Non"/>
    <x v="4"/>
    <m/>
    <m/>
    <m/>
    <m/>
    <x v="1"/>
    <m/>
  </r>
  <r>
    <s v="164ARCELOR (BERTON SICARD)"/>
    <x v="1117"/>
    <s v="PROFIL"/>
    <x v="13"/>
    <x v="1068"/>
    <x v="6"/>
    <s v="INSTALLUX"/>
    <x v="1074"/>
    <s v="Non"/>
    <x v="4"/>
    <m/>
    <m/>
    <m/>
    <m/>
    <x v="1"/>
    <m/>
  </r>
  <r>
    <s v="165ARCELOR (BERTON SICARD)"/>
    <x v="1118"/>
    <s v="PROFIL"/>
    <x v="13"/>
    <x v="1069"/>
    <x v="6"/>
    <s v="INSTALLUX"/>
    <x v="1075"/>
    <s v="Non"/>
    <x v="4"/>
    <m/>
    <m/>
    <m/>
    <m/>
    <x v="1"/>
    <m/>
  </r>
  <r>
    <s v="167ARCELOR (BERTON SICARD)"/>
    <x v="1119"/>
    <s v="PROFIL"/>
    <x v="13"/>
    <x v="1070"/>
    <x v="6"/>
    <s v="INSTALLUX"/>
    <x v="1076"/>
    <s v="Non"/>
    <x v="4"/>
    <m/>
    <m/>
    <m/>
    <m/>
    <x v="1"/>
    <m/>
  </r>
  <r>
    <s v="168ARCELOR (BERTON SICARD)"/>
    <x v="1120"/>
    <s v="PROFIL"/>
    <x v="13"/>
    <x v="1071"/>
    <x v="6"/>
    <s v="INSTALLUX"/>
    <x v="1077"/>
    <s v="Non"/>
    <x v="4"/>
    <m/>
    <m/>
    <m/>
    <m/>
    <x v="1"/>
    <m/>
  </r>
  <r>
    <s v="169ARCELOR (BERTON SICARD)"/>
    <x v="1121"/>
    <s v="PROFIL"/>
    <x v="13"/>
    <x v="1072"/>
    <x v="6"/>
    <s v="INSTALLUX"/>
    <x v="1078"/>
    <s v="Non"/>
    <x v="4"/>
    <m/>
    <m/>
    <m/>
    <m/>
    <x v="1"/>
    <m/>
  </r>
  <r>
    <s v="173ARCELOR (BERTON SICARD)"/>
    <x v="1122"/>
    <s v="PROFIL"/>
    <x v="13"/>
    <x v="1073"/>
    <x v="6"/>
    <s v="INSTALLUX"/>
    <x v="1079"/>
    <s v="Non"/>
    <x v="4"/>
    <m/>
    <m/>
    <m/>
    <m/>
    <x v="1"/>
    <m/>
  </r>
  <r>
    <s v="178ARCELOR (BERTON SICARD)"/>
    <x v="1123"/>
    <s v="PROFIL"/>
    <x v="13"/>
    <x v="1074"/>
    <x v="6"/>
    <s v="INSTALLUX"/>
    <x v="1080"/>
    <s v="Non"/>
    <x v="4"/>
    <m/>
    <m/>
    <m/>
    <m/>
    <x v="1"/>
    <m/>
  </r>
  <r>
    <s v="179ARCELOR (BERTON SICARD)"/>
    <x v="1124"/>
    <s v="PROFIL"/>
    <x v="13"/>
    <x v="1075"/>
    <x v="6"/>
    <s v="INSTALLUX"/>
    <x v="1081"/>
    <s v="Non"/>
    <x v="4"/>
    <m/>
    <m/>
    <m/>
    <m/>
    <x v="1"/>
    <m/>
  </r>
  <r>
    <s v="181ARCELOR (BERTON SICARD)"/>
    <x v="1125"/>
    <s v="PROFIL"/>
    <x v="13"/>
    <x v="1076"/>
    <x v="6"/>
    <s v="INSTALLUX"/>
    <x v="1082"/>
    <s v="Non"/>
    <x v="4"/>
    <m/>
    <m/>
    <m/>
    <m/>
    <x v="1"/>
    <m/>
  </r>
  <r>
    <s v="182ARCELOR (BERTON SICARD)"/>
    <x v="1126"/>
    <s v="PROFIL"/>
    <x v="13"/>
    <x v="1077"/>
    <x v="6"/>
    <s v="INSTALLUX"/>
    <x v="1083"/>
    <s v="Non"/>
    <x v="4"/>
    <m/>
    <m/>
    <m/>
    <m/>
    <x v="1"/>
    <m/>
  </r>
  <r>
    <s v="183ARCELOR (BERTON SICARD)"/>
    <x v="1127"/>
    <s v="PROFIL"/>
    <x v="13"/>
    <x v="1078"/>
    <x v="6"/>
    <s v="INSTALLUX"/>
    <x v="1084"/>
    <s v="Non"/>
    <x v="4"/>
    <m/>
    <m/>
    <m/>
    <m/>
    <x v="1"/>
    <m/>
  </r>
  <r>
    <s v="184ARCELOR (BERTON SICARD)"/>
    <x v="1128"/>
    <s v="PROFIL"/>
    <x v="13"/>
    <x v="1079"/>
    <x v="6"/>
    <s v="INSTALLUX"/>
    <x v="1085"/>
    <s v="Non"/>
    <x v="4"/>
    <m/>
    <m/>
    <m/>
    <m/>
    <x v="1"/>
    <m/>
  </r>
  <r>
    <s v="200ARCELOR (BERTON SICARD)"/>
    <x v="1129"/>
    <s v="PROFIL"/>
    <x v="13"/>
    <x v="1080"/>
    <x v="6"/>
    <s v="INSTALLUX"/>
    <x v="1086"/>
    <s v="Non"/>
    <x v="4"/>
    <m/>
    <m/>
    <m/>
    <m/>
    <x v="1"/>
    <m/>
  </r>
  <r>
    <s v="201ARCELOR (BERTON SICARD)"/>
    <x v="1130"/>
    <s v="PROFIL"/>
    <x v="13"/>
    <x v="1081"/>
    <x v="6"/>
    <s v="INSTALLUX"/>
    <x v="1087"/>
    <s v="Non"/>
    <x v="24"/>
    <m/>
    <m/>
    <m/>
    <m/>
    <x v="1"/>
    <m/>
  </r>
  <r>
    <s v="218ARCELOR (BERTON SICARD)"/>
    <x v="1131"/>
    <s v="PROFIL"/>
    <x v="13"/>
    <x v="1082"/>
    <x v="6"/>
    <s v="INSTALLUX"/>
    <x v="1088"/>
    <s v="Non"/>
    <x v="4"/>
    <m/>
    <m/>
    <m/>
    <m/>
    <x v="1"/>
    <m/>
  </r>
  <r>
    <s v="219ARCELOR (BERTON SICARD)"/>
    <x v="1132"/>
    <s v="PROFIL"/>
    <x v="13"/>
    <x v="1083"/>
    <x v="6"/>
    <s v="INSTALLUX"/>
    <x v="1089"/>
    <s v="Non"/>
    <x v="4"/>
    <m/>
    <m/>
    <m/>
    <m/>
    <x v="1"/>
    <m/>
  </r>
  <r>
    <s v="220ARCELOR (BERTON SICARD)"/>
    <x v="1133"/>
    <s v="PROFIL"/>
    <x v="13"/>
    <x v="1083"/>
    <x v="6"/>
    <s v="INSTALLUX"/>
    <x v="1090"/>
    <s v="Non"/>
    <x v="4"/>
    <m/>
    <m/>
    <m/>
    <m/>
    <x v="1"/>
    <m/>
  </r>
  <r>
    <s v="223ARCELOR (BERTON SICARD)"/>
    <x v="1134"/>
    <s v="PROFIL"/>
    <x v="13"/>
    <x v="1083"/>
    <x v="6"/>
    <s v="INSTALLUX"/>
    <x v="1091"/>
    <s v="Non"/>
    <x v="4"/>
    <m/>
    <m/>
    <m/>
    <m/>
    <x v="1"/>
    <m/>
  </r>
  <r>
    <s v="226ARCELOR (BERTON SICARD)"/>
    <x v="1135"/>
    <s v="PROFIL"/>
    <x v="13"/>
    <x v="1083"/>
    <x v="6"/>
    <s v="INSTALLUX"/>
    <x v="1092"/>
    <s v="Non"/>
    <x v="4"/>
    <m/>
    <m/>
    <m/>
    <m/>
    <x v="1"/>
    <m/>
  </r>
  <r>
    <s v="300ARCELOR (BERTON SICARD)"/>
    <x v="1136"/>
    <s v="PROFIL"/>
    <x v="13"/>
    <x v="1084"/>
    <x v="6"/>
    <s v="INSTALLUX"/>
    <x v="1093"/>
    <s v="Non"/>
    <x v="4"/>
    <m/>
    <m/>
    <m/>
    <m/>
    <x v="1"/>
    <m/>
  </r>
  <r>
    <s v="301ARCELOR (BERTON SICARD)"/>
    <x v="1137"/>
    <s v="PROFIL"/>
    <x v="13"/>
    <x v="1085"/>
    <x v="6"/>
    <s v="INSTALLUX"/>
    <x v="1094"/>
    <s v="Non"/>
    <x v="4"/>
    <m/>
    <m/>
    <m/>
    <m/>
    <x v="1"/>
    <m/>
  </r>
  <r>
    <s v="302ARCELOR (BERTON SICARD)"/>
    <x v="1138"/>
    <s v="PROFIL"/>
    <x v="13"/>
    <x v="1086"/>
    <x v="6"/>
    <s v="INSTALLUX"/>
    <x v="1095"/>
    <s v="Non"/>
    <x v="24"/>
    <m/>
    <m/>
    <m/>
    <m/>
    <x v="1"/>
    <m/>
  </r>
  <r>
    <s v="305ARCELOR (BERTON SICARD)"/>
    <x v="1139"/>
    <s v="PROFIL"/>
    <x v="13"/>
    <x v="1087"/>
    <x v="6"/>
    <s v="INSTALLUX"/>
    <x v="1096"/>
    <s v="Non"/>
    <x v="24"/>
    <m/>
    <m/>
    <m/>
    <m/>
    <x v="1"/>
    <m/>
  </r>
  <r>
    <s v="306ARCELOR (BERTON SICARD)"/>
    <x v="1140"/>
    <s v="PROFIL"/>
    <x v="13"/>
    <x v="1088"/>
    <x v="6"/>
    <s v="INSTALLUX"/>
    <x v="1097"/>
    <s v="Non"/>
    <x v="24"/>
    <m/>
    <m/>
    <m/>
    <m/>
    <x v="1"/>
    <m/>
  </r>
  <r>
    <s v="307ARCELOR (BERTON SICARD)"/>
    <x v="1141"/>
    <s v="PROFIL"/>
    <x v="13"/>
    <x v="1089"/>
    <x v="6"/>
    <s v="INSTALLUX"/>
    <x v="1098"/>
    <s v="Non"/>
    <x v="24"/>
    <m/>
    <m/>
    <m/>
    <m/>
    <x v="1"/>
    <m/>
  </r>
  <r>
    <s v="308ARCELOR (BERTON SICARD)"/>
    <x v="1142"/>
    <s v="PROFIL"/>
    <x v="13"/>
    <x v="1090"/>
    <x v="6"/>
    <s v="INSTALLUX"/>
    <x v="1099"/>
    <s v="Non"/>
    <x v="24"/>
    <m/>
    <m/>
    <m/>
    <m/>
    <x v="1"/>
    <m/>
  </r>
  <r>
    <s v="309ARCELOR (BERTON SICARD)"/>
    <x v="1143"/>
    <s v="PROFIL"/>
    <x v="13"/>
    <x v="1091"/>
    <x v="6"/>
    <s v="INSTALLUX"/>
    <x v="1100"/>
    <s v="Non"/>
    <x v="24"/>
    <m/>
    <m/>
    <m/>
    <m/>
    <x v="1"/>
    <m/>
  </r>
  <r>
    <s v="310ARCELOR (BERTON SICARD)"/>
    <x v="1144"/>
    <s v="PROFIL"/>
    <x v="13"/>
    <x v="1092"/>
    <x v="6"/>
    <s v="INSTALLUX"/>
    <x v="1101"/>
    <s v="Non"/>
    <x v="4"/>
    <m/>
    <m/>
    <m/>
    <m/>
    <x v="1"/>
    <m/>
  </r>
  <r>
    <s v="311ARCELOR (BERTON SICARD)"/>
    <x v="1145"/>
    <s v="PROFIL"/>
    <x v="13"/>
    <x v="1093"/>
    <x v="6"/>
    <s v="INSTALLUX"/>
    <x v="1102"/>
    <s v="Non"/>
    <x v="24"/>
    <m/>
    <m/>
    <m/>
    <m/>
    <x v="1"/>
    <m/>
  </r>
  <r>
    <s v="312ARCELOR (BERTON SICARD)"/>
    <x v="1146"/>
    <s v="PROFIL"/>
    <x v="13"/>
    <x v="1094"/>
    <x v="6"/>
    <s v="INSTALLUX"/>
    <x v="1103"/>
    <s v="Non"/>
    <x v="24"/>
    <m/>
    <m/>
    <m/>
    <m/>
    <x v="1"/>
    <m/>
  </r>
  <r>
    <s v="321ARCELOR (BERTON SICARD)"/>
    <x v="1147"/>
    <s v="PROFIL"/>
    <x v="13"/>
    <x v="1095"/>
    <x v="6"/>
    <s v="INSTALLUX"/>
    <x v="1104"/>
    <s v="Non"/>
    <x v="4"/>
    <m/>
    <m/>
    <m/>
    <m/>
    <x v="1"/>
    <m/>
  </r>
  <r>
    <s v="322ARCELOR (BERTON SICARD)"/>
    <x v="1148"/>
    <s v="PROFIL"/>
    <x v="13"/>
    <x v="1096"/>
    <x v="6"/>
    <s v="INSTALLUX"/>
    <x v="1105"/>
    <s v="Non"/>
    <x v="4"/>
    <m/>
    <m/>
    <m/>
    <m/>
    <x v="1"/>
    <m/>
  </r>
  <r>
    <s v="323DARCELOR (BERTON SICARD)"/>
    <x v="1149"/>
    <s v="PROFIL"/>
    <x v="13"/>
    <x v="1097"/>
    <x v="6"/>
    <s v="INSTALLUX"/>
    <x v="1106"/>
    <s v="Non"/>
    <x v="5"/>
    <m/>
    <m/>
    <m/>
    <m/>
    <x v="1"/>
    <m/>
  </r>
  <r>
    <s v="323GARCELOR (BERTON SICARD)"/>
    <x v="1150"/>
    <s v="PROFIL"/>
    <x v="13"/>
    <x v="1098"/>
    <x v="6"/>
    <s v="INSTALLUX"/>
    <x v="1107"/>
    <s v="Non"/>
    <x v="5"/>
    <m/>
    <m/>
    <m/>
    <m/>
    <x v="1"/>
    <m/>
  </r>
  <r>
    <s v="324ARCELOR (BERTON SICARD)"/>
    <x v="1151"/>
    <s v="PROFIL"/>
    <x v="13"/>
    <x v="1099"/>
    <x v="6"/>
    <s v="INSTALLUX"/>
    <x v="1108"/>
    <s v="Non"/>
    <x v="4"/>
    <m/>
    <m/>
    <m/>
    <m/>
    <x v="1"/>
    <m/>
  </r>
  <r>
    <s v="326ARCELOR (BERTON SICARD)"/>
    <x v="1152"/>
    <s v="PROFIL"/>
    <x v="13"/>
    <x v="1100"/>
    <x v="6"/>
    <s v="INSTALLUX"/>
    <x v="1109"/>
    <s v="Non"/>
    <x v="24"/>
    <m/>
    <m/>
    <m/>
    <m/>
    <x v="1"/>
    <m/>
  </r>
  <r>
    <s v="328ARCELOR (BERTON SICARD)"/>
    <x v="367"/>
    <s v="PROFIL"/>
    <x v="13"/>
    <x v="1101"/>
    <x v="6"/>
    <s v="INSTALLUX"/>
    <x v="328"/>
    <s v="Non"/>
    <x v="24"/>
    <m/>
    <m/>
    <m/>
    <m/>
    <x v="1"/>
    <m/>
  </r>
  <r>
    <s v="329ARCELOR (BERTON SICARD)"/>
    <x v="1153"/>
    <s v="PROFIL"/>
    <x v="13"/>
    <x v="1102"/>
    <x v="6"/>
    <s v="INSTALLUX"/>
    <x v="1110"/>
    <s v="Non"/>
    <x v="24"/>
    <m/>
    <m/>
    <m/>
    <m/>
    <x v="1"/>
    <m/>
  </r>
  <r>
    <s v="330ARCELOR (BERTON SICARD)"/>
    <x v="1154"/>
    <s v="PROFIL"/>
    <x v="13"/>
    <x v="1103"/>
    <x v="6"/>
    <s v="INSTALLUX"/>
    <x v="1111"/>
    <s v="Non"/>
    <x v="24"/>
    <m/>
    <m/>
    <m/>
    <m/>
    <x v="1"/>
    <m/>
  </r>
  <r>
    <s v="334ARCELOR (BERTON SICARD)"/>
    <x v="1155"/>
    <s v="PROFIL"/>
    <x v="13"/>
    <x v="1104"/>
    <x v="6"/>
    <s v="INSTALLUX"/>
    <x v="1112"/>
    <s v="Non"/>
    <x v="24"/>
    <m/>
    <m/>
    <m/>
    <m/>
    <x v="1"/>
    <m/>
  </r>
  <r>
    <s v="336ARCELOR (BERTON SICARD)"/>
    <x v="1156"/>
    <s v="PROFIL"/>
    <x v="13"/>
    <x v="1105"/>
    <x v="6"/>
    <s v="INSTALLUX"/>
    <x v="1113"/>
    <s v="Non"/>
    <x v="24"/>
    <m/>
    <m/>
    <m/>
    <m/>
    <x v="1"/>
    <m/>
  </r>
  <r>
    <s v="337ARCELOR (BERTON SICARD)"/>
    <x v="1157"/>
    <s v="PROFIL"/>
    <x v="13"/>
    <x v="1106"/>
    <x v="6"/>
    <s v="INSTALLUX"/>
    <x v="1114"/>
    <s v="Non"/>
    <x v="24"/>
    <m/>
    <m/>
    <m/>
    <m/>
    <x v="1"/>
    <m/>
  </r>
  <r>
    <s v="338ARCELOR (BERTON SICARD)"/>
    <x v="1158"/>
    <s v="PROFIL"/>
    <x v="13"/>
    <x v="1107"/>
    <x v="6"/>
    <s v="INSTALLUX"/>
    <x v="1115"/>
    <s v="Non"/>
    <x v="24"/>
    <m/>
    <m/>
    <m/>
    <m/>
    <x v="1"/>
    <m/>
  </r>
  <r>
    <s v="344ARCELOR (BERTON SICARD)"/>
    <x v="1159"/>
    <s v="PROFIL"/>
    <x v="13"/>
    <x v="1108"/>
    <x v="6"/>
    <s v="INSTALLUX"/>
    <x v="1116"/>
    <s v="Non"/>
    <x v="24"/>
    <m/>
    <m/>
    <m/>
    <m/>
    <x v="1"/>
    <m/>
  </r>
  <r>
    <s v="347ARCELOR (BERTON SICARD)"/>
    <x v="1160"/>
    <s v="PROFIL"/>
    <x v="13"/>
    <x v="1109"/>
    <x v="6"/>
    <s v="INSTALLUX"/>
    <x v="1117"/>
    <s v="Non"/>
    <x v="24"/>
    <m/>
    <m/>
    <m/>
    <m/>
    <x v="1"/>
    <m/>
  </r>
  <r>
    <s v="349ARCELOR (BERTON SICARD)"/>
    <x v="1161"/>
    <s v="PROFIL"/>
    <x v="13"/>
    <x v="1110"/>
    <x v="6"/>
    <s v="INSTALLUX"/>
    <x v="1118"/>
    <s v="Non"/>
    <x v="24"/>
    <m/>
    <m/>
    <m/>
    <m/>
    <x v="1"/>
    <m/>
  </r>
  <r>
    <s v="375ARCELOR (BERTON SICARD)"/>
    <x v="1162"/>
    <s v="PROFIL"/>
    <x v="13"/>
    <x v="1111"/>
    <x v="6"/>
    <s v="INSTALLUX"/>
    <x v="1119"/>
    <s v="Non"/>
    <x v="24"/>
    <m/>
    <m/>
    <m/>
    <m/>
    <x v="1"/>
    <m/>
  </r>
  <r>
    <s v="377ARCELOR (BERTON SICARD)"/>
    <x v="1163"/>
    <s v="PROFIL"/>
    <x v="13"/>
    <x v="1112"/>
    <x v="6"/>
    <s v="INSTALLUX"/>
    <x v="1120"/>
    <s v="Non"/>
    <x v="24"/>
    <m/>
    <m/>
    <m/>
    <m/>
    <x v="1"/>
    <m/>
  </r>
  <r>
    <s v="399ARCELOR (BERTON SICARD)"/>
    <x v="1164"/>
    <s v="PROFIL"/>
    <x v="13"/>
    <x v="1113"/>
    <x v="6"/>
    <s v="INSTALLUX"/>
    <x v="1121"/>
    <s v="Non"/>
    <x v="24"/>
    <m/>
    <m/>
    <m/>
    <m/>
    <x v="1"/>
    <m/>
  </r>
  <r>
    <s v="500ARCELOR (BERTON SICARD)"/>
    <x v="1165"/>
    <s v="PROFIL"/>
    <x v="13"/>
    <x v="1114"/>
    <x v="6"/>
    <s v="INSTALLUX"/>
    <x v="1122"/>
    <s v="Non"/>
    <x v="24"/>
    <m/>
    <m/>
    <m/>
    <m/>
    <x v="1"/>
    <m/>
  </r>
  <r>
    <s v="504NARCELOR (BERTON SICARD)"/>
    <x v="1166"/>
    <s v="PROFIL"/>
    <x v="13"/>
    <x v="1115"/>
    <x v="6"/>
    <s v="INSTALLUX"/>
    <x v="1123"/>
    <s v="Non"/>
    <x v="5"/>
    <m/>
    <m/>
    <m/>
    <m/>
    <x v="1"/>
    <m/>
  </r>
  <r>
    <s v="505ARCELOR (BERTON SICARD)"/>
    <x v="1167"/>
    <s v="PROFIL"/>
    <x v="13"/>
    <x v="928"/>
    <x v="6"/>
    <s v="INSTALLUX"/>
    <x v="1124"/>
    <s v="Non"/>
    <x v="24"/>
    <m/>
    <m/>
    <m/>
    <m/>
    <x v="1"/>
    <m/>
  </r>
  <r>
    <s v="506ARCELOR (BERTON SICARD)"/>
    <x v="1168"/>
    <s v="PROFIL"/>
    <x v="13"/>
    <x v="1116"/>
    <x v="6"/>
    <s v="INSTALLUX"/>
    <x v="1125"/>
    <s v="Non"/>
    <x v="24"/>
    <m/>
    <m/>
    <m/>
    <m/>
    <x v="1"/>
    <m/>
  </r>
  <r>
    <s v="508ARCELOR (BERTON SICARD)"/>
    <x v="1169"/>
    <s v="PROFIL"/>
    <x v="13"/>
    <x v="1117"/>
    <x v="6"/>
    <s v="INSTALLUX"/>
    <x v="1126"/>
    <s v="Non"/>
    <x v="4"/>
    <m/>
    <m/>
    <m/>
    <m/>
    <x v="1"/>
    <m/>
  </r>
  <r>
    <s v="508/2ARCELOR (BERTON SICARD)"/>
    <x v="1170"/>
    <s v="PROFIL"/>
    <x v="13"/>
    <x v="1118"/>
    <x v="6"/>
    <s v="INSTALLUX"/>
    <x v="1127"/>
    <s v="Non"/>
    <x v="60"/>
    <m/>
    <m/>
    <m/>
    <m/>
    <x v="1"/>
    <m/>
  </r>
  <r>
    <s v="509ARCELOR (BERTON SICARD)"/>
    <x v="1171"/>
    <s v="PROFIL"/>
    <x v="13"/>
    <x v="1119"/>
    <x v="6"/>
    <s v="INSTALLUX"/>
    <x v="1128"/>
    <s v="Non"/>
    <x v="4"/>
    <m/>
    <m/>
    <m/>
    <m/>
    <x v="1"/>
    <m/>
  </r>
  <r>
    <s v="509/2ARCELOR (BERTON SICARD)"/>
    <x v="1172"/>
    <s v="PROFIL"/>
    <x v="13"/>
    <x v="1120"/>
    <x v="6"/>
    <s v="INSTALLUX"/>
    <x v="1129"/>
    <s v="Non"/>
    <x v="60"/>
    <m/>
    <m/>
    <m/>
    <m/>
    <x v="1"/>
    <m/>
  </r>
  <r>
    <s v="519ARCELOR (BERTON SICARD)"/>
    <x v="1173"/>
    <s v="PROFIL"/>
    <x v="13"/>
    <x v="1121"/>
    <x v="6"/>
    <s v="INSTALLUX"/>
    <x v="1130"/>
    <s v="Non"/>
    <x v="24"/>
    <m/>
    <m/>
    <m/>
    <m/>
    <x v="1"/>
    <m/>
  </r>
  <r>
    <s v="523ARCELOR (BERTON SICARD)"/>
    <x v="1174"/>
    <s v="PROFIL"/>
    <x v="13"/>
    <x v="1122"/>
    <x v="6"/>
    <s v="INSTALLUX"/>
    <x v="1131"/>
    <s v="Non"/>
    <x v="24"/>
    <m/>
    <m/>
    <m/>
    <m/>
    <x v="1"/>
    <m/>
  </r>
  <r>
    <s v="523/4ARCELOR (BERTON SICARD)"/>
    <x v="1175"/>
    <s v="PROFIL"/>
    <x v="13"/>
    <x v="1122"/>
    <x v="6"/>
    <s v="INSTALLUX"/>
    <x v="1132"/>
    <s v="Non"/>
    <x v="20"/>
    <m/>
    <m/>
    <m/>
    <m/>
    <x v="1"/>
    <m/>
  </r>
  <r>
    <s v="526ARCELOR (BERTON SICARD)"/>
    <x v="1176"/>
    <s v="PROFIL"/>
    <x v="13"/>
    <x v="1123"/>
    <x v="6"/>
    <s v="INSTALLUX"/>
    <x v="1133"/>
    <s v="Non"/>
    <x v="24"/>
    <m/>
    <m/>
    <m/>
    <m/>
    <x v="1"/>
    <m/>
  </r>
  <r>
    <s v="529ARCELOR (BERTON SICARD)"/>
    <x v="1177"/>
    <s v="PROFIL"/>
    <x v="13"/>
    <x v="1124"/>
    <x v="6"/>
    <s v="INSTALLUX"/>
    <x v="1134"/>
    <s v="Non"/>
    <x v="24"/>
    <m/>
    <m/>
    <m/>
    <m/>
    <x v="1"/>
    <m/>
  </r>
  <r>
    <s v="538ARCELOR (BERTON SICARD)"/>
    <x v="1178"/>
    <s v="PROFIL"/>
    <x v="13"/>
    <x v="1125"/>
    <x v="6"/>
    <s v="INSTALLUX"/>
    <x v="1135"/>
    <s v="Non"/>
    <x v="24"/>
    <m/>
    <m/>
    <m/>
    <m/>
    <x v="1"/>
    <m/>
  </r>
  <r>
    <s v="541IARCELOR (BERTON SICARD)"/>
    <x v="1179"/>
    <s v="PROFIL"/>
    <x v="13"/>
    <x v="1126"/>
    <x v="6"/>
    <s v="INSTALLUX"/>
    <x v="1136"/>
    <s v="Non"/>
    <x v="24"/>
    <m/>
    <m/>
    <m/>
    <m/>
    <x v="1"/>
    <m/>
  </r>
  <r>
    <s v="541I/4ARCELOR (BERTON SICARD)"/>
    <x v="1180"/>
    <s v="PROFIL"/>
    <x v="13"/>
    <x v="1126"/>
    <x v="6"/>
    <s v="INSTALLUX"/>
    <x v="1137"/>
    <s v="Non"/>
    <x v="8"/>
    <m/>
    <m/>
    <m/>
    <m/>
    <x v="1"/>
    <m/>
  </r>
  <r>
    <s v="542ARCELOR (BERTON SICARD)"/>
    <x v="1181"/>
    <s v="PROFIL"/>
    <x v="13"/>
    <x v="1127"/>
    <x v="6"/>
    <s v="INSTALLUX"/>
    <x v="1138"/>
    <s v="Non"/>
    <x v="24"/>
    <m/>
    <m/>
    <m/>
    <m/>
    <x v="1"/>
    <m/>
  </r>
  <r>
    <s v="542/4ARCELOR (BERTON SICARD)"/>
    <x v="1182"/>
    <s v="PROFIL"/>
    <x v="13"/>
    <x v="1127"/>
    <x v="6"/>
    <s v="INSTALLUX"/>
    <x v="1139"/>
    <s v="Non"/>
    <x v="8"/>
    <m/>
    <m/>
    <m/>
    <m/>
    <x v="1"/>
    <m/>
  </r>
  <r>
    <s v="557ARCELOR (BERTON SICARD)"/>
    <x v="1183"/>
    <s v="PROFIL"/>
    <x v="13"/>
    <x v="1128"/>
    <x v="6"/>
    <s v="INSTALLUX"/>
    <x v="1140"/>
    <s v="Non"/>
    <x v="5"/>
    <m/>
    <m/>
    <m/>
    <m/>
    <x v="1"/>
    <m/>
  </r>
  <r>
    <s v="566ARCELOR (BERTON SICARD)"/>
    <x v="1184"/>
    <s v="PROFIL"/>
    <x v="13"/>
    <x v="1129"/>
    <x v="6"/>
    <s v="INSTALLUX"/>
    <x v="1141"/>
    <s v="Non"/>
    <x v="5"/>
    <m/>
    <m/>
    <m/>
    <m/>
    <x v="1"/>
    <m/>
  </r>
  <r>
    <s v="578ARCELOR (BERTON SICARD)"/>
    <x v="1185"/>
    <s v="PROFIL"/>
    <x v="13"/>
    <x v="1130"/>
    <x v="6"/>
    <s v="INSTALLUX"/>
    <x v="1142"/>
    <s v="Non"/>
    <x v="5"/>
    <m/>
    <m/>
    <m/>
    <m/>
    <x v="1"/>
    <m/>
  </r>
  <r>
    <s v="580ARCELOR (BERTON SICARD)"/>
    <x v="1186"/>
    <s v="PROFIL"/>
    <x v="13"/>
    <x v="1131"/>
    <x v="6"/>
    <s v="INSTALLUX"/>
    <x v="1143"/>
    <s v="Non"/>
    <x v="24"/>
    <m/>
    <m/>
    <m/>
    <m/>
    <x v="1"/>
    <m/>
  </r>
  <r>
    <s v="588ARCELOR (BERTON SICARD)"/>
    <x v="1187"/>
    <s v="PROFIL"/>
    <x v="13"/>
    <x v="1132"/>
    <x v="6"/>
    <s v="INSTALLUX"/>
    <x v="1144"/>
    <s v="Non"/>
    <x v="40"/>
    <m/>
    <m/>
    <m/>
    <m/>
    <x v="1"/>
    <m/>
  </r>
  <r>
    <s v="595ARCELOR (BERTON SICARD)"/>
    <x v="1188"/>
    <s v="PROFIL"/>
    <x v="13"/>
    <x v="1133"/>
    <x v="6"/>
    <s v="INSTALLUX"/>
    <x v="1145"/>
    <s v="Non"/>
    <x v="5"/>
    <m/>
    <m/>
    <m/>
    <m/>
    <x v="1"/>
    <m/>
  </r>
  <r>
    <s v="597ARCELOR (BERTON SICARD)"/>
    <x v="1189"/>
    <s v="PROFIL"/>
    <x v="13"/>
    <x v="1134"/>
    <x v="6"/>
    <s v="INSTALLUX"/>
    <x v="1146"/>
    <s v="Non"/>
    <x v="24"/>
    <m/>
    <m/>
    <m/>
    <m/>
    <x v="1"/>
    <m/>
  </r>
  <r>
    <s v="597-C3-UARCELOR (BERTON SICARD)"/>
    <x v="1190"/>
    <s v="PROFIL"/>
    <x v="13"/>
    <x v="1135"/>
    <x v="6"/>
    <s v="INSTALLUX"/>
    <x v="1147"/>
    <s v="Non"/>
    <x v="5"/>
    <m/>
    <m/>
    <m/>
    <m/>
    <x v="1"/>
    <m/>
  </r>
  <r>
    <s v="602ARCELOR (BERTON SICARD)"/>
    <x v="1191"/>
    <s v="PROFIL"/>
    <x v="13"/>
    <x v="1136"/>
    <x v="6"/>
    <s v="INSTALLUX"/>
    <x v="1148"/>
    <s v="Non"/>
    <x v="12"/>
    <m/>
    <m/>
    <m/>
    <m/>
    <x v="1"/>
    <m/>
  </r>
  <r>
    <s v="607ARCELOR (BERTON SICARD)"/>
    <x v="1192"/>
    <s v="PROFIL"/>
    <x v="13"/>
    <x v="1137"/>
    <x v="6"/>
    <s v="INSTALLUX"/>
    <x v="1149"/>
    <s v="Non"/>
    <x v="24"/>
    <m/>
    <m/>
    <m/>
    <m/>
    <x v="1"/>
    <m/>
  </r>
  <r>
    <s v="608ARCELOR (BERTON SICARD)"/>
    <x v="1193"/>
    <s v="PROFIL"/>
    <x v="13"/>
    <x v="1134"/>
    <x v="6"/>
    <s v="INSTALLUX"/>
    <x v="1150"/>
    <s v="Non"/>
    <x v="24"/>
    <m/>
    <m/>
    <m/>
    <m/>
    <x v="1"/>
    <m/>
  </r>
  <r>
    <s v="610ARCELOR (BERTON SICARD)"/>
    <x v="1194"/>
    <s v="PROFIL"/>
    <x v="13"/>
    <x v="1138"/>
    <x v="6"/>
    <s v="INSTALLUX"/>
    <x v="1151"/>
    <s v="Non"/>
    <x v="42"/>
    <m/>
    <m/>
    <m/>
    <m/>
    <x v="1"/>
    <m/>
  </r>
  <r>
    <s v="611ARCELOR (BERTON SICARD)"/>
    <x v="1195"/>
    <s v="PROFIL"/>
    <x v="13"/>
    <x v="1139"/>
    <x v="6"/>
    <s v="INSTALLUX"/>
    <x v="1152"/>
    <s v="Non"/>
    <x v="24"/>
    <m/>
    <m/>
    <m/>
    <m/>
    <x v="1"/>
    <m/>
  </r>
  <r>
    <s v="612ARCELOR (BERTON SICARD)"/>
    <x v="1196"/>
    <s v="PROFIL"/>
    <x v="13"/>
    <x v="1140"/>
    <x v="6"/>
    <s v="INSTALLUX"/>
    <x v="1153"/>
    <s v="Non"/>
    <x v="24"/>
    <m/>
    <m/>
    <m/>
    <m/>
    <x v="1"/>
    <m/>
  </r>
  <r>
    <s v="613ARCELOR (BERTON SICARD)"/>
    <x v="1197"/>
    <s v="PROFIL"/>
    <x v="13"/>
    <x v="1141"/>
    <x v="6"/>
    <s v="INSTALLUX"/>
    <x v="1154"/>
    <s v="Non"/>
    <x v="24"/>
    <m/>
    <m/>
    <m/>
    <m/>
    <x v="1"/>
    <m/>
  </r>
  <r>
    <s v="615ARCELOR (BERTON SICARD)"/>
    <x v="1198"/>
    <s v="PROFIL"/>
    <x v="13"/>
    <x v="1005"/>
    <x v="6"/>
    <s v="INSTALLUX"/>
    <x v="1155"/>
    <s v="Non"/>
    <x v="24"/>
    <m/>
    <m/>
    <m/>
    <m/>
    <x v="1"/>
    <m/>
  </r>
  <r>
    <s v="615/C1ARCELOR (BERTON SICARD)"/>
    <x v="1199"/>
    <s v="PROFIL"/>
    <x v="13"/>
    <x v="1142"/>
    <x v="6"/>
    <s v="INSTALLUX"/>
    <x v="1156"/>
    <s v="Non"/>
    <x v="5"/>
    <m/>
    <m/>
    <m/>
    <m/>
    <x v="1"/>
    <m/>
  </r>
  <r>
    <s v="615/C2ARCELOR (BERTON SICARD)"/>
    <x v="1200"/>
    <s v="PROFIL"/>
    <x v="13"/>
    <x v="1143"/>
    <x v="6"/>
    <s v="INSTALLUX"/>
    <x v="1157"/>
    <s v="Non"/>
    <x v="5"/>
    <m/>
    <m/>
    <m/>
    <m/>
    <x v="1"/>
    <m/>
  </r>
  <r>
    <s v="615/C3ARCELOR (BERTON SICARD)"/>
    <x v="1201"/>
    <s v="PROFIL"/>
    <x v="13"/>
    <x v="1144"/>
    <x v="6"/>
    <s v="INSTALLUX"/>
    <x v="1158"/>
    <s v="Non"/>
    <x v="5"/>
    <m/>
    <m/>
    <m/>
    <m/>
    <x v="1"/>
    <m/>
  </r>
  <r>
    <s v="615/C4ARCELOR (BERTON SICARD)"/>
    <x v="1202"/>
    <s v="PROFIL"/>
    <x v="13"/>
    <x v="1145"/>
    <x v="6"/>
    <s v="INSTALLUX"/>
    <x v="1159"/>
    <s v="Non"/>
    <x v="5"/>
    <m/>
    <m/>
    <m/>
    <m/>
    <x v="1"/>
    <m/>
  </r>
  <r>
    <s v="620ARCELOR (BERTON SICARD)"/>
    <x v="1203"/>
    <s v="PROFIL"/>
    <x v="13"/>
    <x v="1146"/>
    <x v="6"/>
    <s v="INSTALLUX"/>
    <x v="1160"/>
    <s v="Non"/>
    <x v="24"/>
    <m/>
    <m/>
    <m/>
    <m/>
    <x v="1"/>
    <m/>
  </r>
  <r>
    <s v="620/5ARCELOR (BERTON SICARD)"/>
    <x v="1204"/>
    <s v="PROFIL"/>
    <x v="13"/>
    <x v="1146"/>
    <x v="6"/>
    <s v="INSTALLUX"/>
    <x v="1161"/>
    <s v="Non"/>
    <x v="42"/>
    <m/>
    <m/>
    <m/>
    <m/>
    <x v="1"/>
    <m/>
  </r>
  <r>
    <s v="621ARCELOR (BERTON SICARD)"/>
    <x v="1205"/>
    <s v="PROFIL"/>
    <x v="13"/>
    <x v="1147"/>
    <x v="6"/>
    <s v="INSTALLUX"/>
    <x v="1162"/>
    <s v="Non"/>
    <x v="24"/>
    <m/>
    <m/>
    <m/>
    <m/>
    <x v="1"/>
    <m/>
  </r>
  <r>
    <s v="621/C1ARCELOR (BERTON SICARD)"/>
    <x v="1206"/>
    <s v="PROFIL"/>
    <x v="13"/>
    <x v="1142"/>
    <x v="6"/>
    <s v="INSTALLUX"/>
    <x v="1163"/>
    <s v="Non"/>
    <x v="5"/>
    <m/>
    <m/>
    <m/>
    <m/>
    <x v="1"/>
    <m/>
  </r>
  <r>
    <s v="621/C2ARCELOR (BERTON SICARD)"/>
    <x v="1207"/>
    <s v="PROFIL"/>
    <x v="13"/>
    <x v="1143"/>
    <x v="6"/>
    <s v="INSTALLUX"/>
    <x v="1164"/>
    <s v="Non"/>
    <x v="5"/>
    <m/>
    <m/>
    <m/>
    <m/>
    <x v="1"/>
    <m/>
  </r>
  <r>
    <s v="621/C3ARCELOR (BERTON SICARD)"/>
    <x v="1208"/>
    <s v="PROFIL"/>
    <x v="13"/>
    <x v="1144"/>
    <x v="6"/>
    <s v="INSTALLUX"/>
    <x v="1165"/>
    <s v="Non"/>
    <x v="5"/>
    <m/>
    <m/>
    <m/>
    <m/>
    <x v="1"/>
    <m/>
  </r>
  <r>
    <s v="621/C4ARCELOR (BERTON SICARD)"/>
    <x v="1209"/>
    <s v="PROFIL"/>
    <x v="13"/>
    <x v="1145"/>
    <x v="6"/>
    <s v="INSTALLUX"/>
    <x v="1166"/>
    <s v="Non"/>
    <x v="5"/>
    <m/>
    <m/>
    <m/>
    <m/>
    <x v="1"/>
    <m/>
  </r>
  <r>
    <s v="621/3ARCELOR (BERTON SICARD)"/>
    <x v="1210"/>
    <s v="PROFIL"/>
    <x v="13"/>
    <x v="1147"/>
    <x v="6"/>
    <s v="INSTALLUX"/>
    <x v="1167"/>
    <s v="Non"/>
    <x v="27"/>
    <m/>
    <m/>
    <m/>
    <m/>
    <x v="1"/>
    <m/>
  </r>
  <r>
    <s v="622ARCELOR (BERTON SICARD)"/>
    <x v="1211"/>
    <s v="PROFIL"/>
    <x v="13"/>
    <x v="1006"/>
    <x v="6"/>
    <s v="INSTALLUX"/>
    <x v="1168"/>
    <s v="Non"/>
    <x v="24"/>
    <m/>
    <m/>
    <m/>
    <m/>
    <x v="1"/>
    <m/>
  </r>
  <r>
    <s v="622/3ARCELOR (BERTON SICARD)"/>
    <x v="1212"/>
    <s v="PROFIL"/>
    <x v="13"/>
    <x v="1006"/>
    <x v="6"/>
    <s v="INSTALLUX"/>
    <x v="1169"/>
    <s v="Non"/>
    <x v="27"/>
    <m/>
    <m/>
    <m/>
    <m/>
    <x v="1"/>
    <m/>
  </r>
  <r>
    <s v="624/5ARCELOR (BERTON SICARD)"/>
    <x v="1213"/>
    <s v="PROFIL"/>
    <x v="13"/>
    <x v="1148"/>
    <x v="6"/>
    <s v="INSTALLUX"/>
    <x v="1170"/>
    <s v="Non"/>
    <x v="42"/>
    <m/>
    <m/>
    <m/>
    <m/>
    <x v="1"/>
    <m/>
  </r>
  <r>
    <s v="625ARCELOR (BERTON SICARD)"/>
    <x v="1214"/>
    <s v="PROFIL"/>
    <x v="13"/>
    <x v="1149"/>
    <x v="6"/>
    <s v="INSTALLUX"/>
    <x v="1171"/>
    <s v="Non"/>
    <x v="24"/>
    <m/>
    <m/>
    <m/>
    <m/>
    <x v="1"/>
    <m/>
  </r>
  <r>
    <s v="626ARCELOR (BERTON SICARD)"/>
    <x v="1215"/>
    <s v="PROFIL"/>
    <x v="13"/>
    <x v="1150"/>
    <x v="6"/>
    <s v="INSTALLUX"/>
    <x v="1172"/>
    <s v="Non"/>
    <x v="24"/>
    <m/>
    <m/>
    <m/>
    <m/>
    <x v="1"/>
    <m/>
  </r>
  <r>
    <s v="627ARCELOR (BERTON SICARD)"/>
    <x v="1216"/>
    <s v="PROFIL"/>
    <x v="13"/>
    <x v="1151"/>
    <x v="6"/>
    <s v="INSTALLUX"/>
    <x v="1173"/>
    <s v="Non"/>
    <x v="24"/>
    <m/>
    <m/>
    <m/>
    <m/>
    <x v="1"/>
    <m/>
  </r>
  <r>
    <s v="627/3ARCELOR (BERTON SICARD)"/>
    <x v="1217"/>
    <s v="PROFIL"/>
    <x v="13"/>
    <x v="1151"/>
    <x v="6"/>
    <s v="INSTALLUX"/>
    <x v="1174"/>
    <s v="Non"/>
    <x v="27"/>
    <m/>
    <m/>
    <m/>
    <m/>
    <x v="1"/>
    <m/>
  </r>
  <r>
    <s v="628ARCELOR (BERTON SICARD)"/>
    <x v="1218"/>
    <s v="PROFIL"/>
    <x v="13"/>
    <x v="1152"/>
    <x v="6"/>
    <s v="INSTALLUX"/>
    <x v="1175"/>
    <s v="Non"/>
    <x v="24"/>
    <m/>
    <m/>
    <m/>
    <m/>
    <x v="1"/>
    <m/>
  </r>
  <r>
    <s v="628/3ARCELOR (BERTON SICARD)"/>
    <x v="1219"/>
    <s v="PROFIL"/>
    <x v="13"/>
    <x v="1152"/>
    <x v="6"/>
    <s v="INSTALLUX"/>
    <x v="1176"/>
    <s v="Non"/>
    <x v="27"/>
    <m/>
    <m/>
    <m/>
    <m/>
    <x v="1"/>
    <m/>
  </r>
  <r>
    <s v="629ARCELOR (BERTON SICARD)"/>
    <x v="1220"/>
    <s v="PROFIL"/>
    <x v="13"/>
    <x v="1079"/>
    <x v="6"/>
    <s v="INSTALLUX"/>
    <x v="1177"/>
    <s v="Non"/>
    <x v="24"/>
    <m/>
    <m/>
    <m/>
    <m/>
    <x v="1"/>
    <m/>
  </r>
  <r>
    <s v="629/P3ARCELOR (BERTON SICARD)"/>
    <x v="1221"/>
    <s v="PROFIL"/>
    <x v="13"/>
    <x v="1153"/>
    <x v="6"/>
    <s v="INSTALLUX"/>
    <x v="1178"/>
    <s v="Non"/>
    <x v="5"/>
    <m/>
    <m/>
    <m/>
    <m/>
    <x v="1"/>
    <m/>
  </r>
  <r>
    <s v="630ARCELOR (BERTON SICARD)"/>
    <x v="1222"/>
    <s v="PROFIL"/>
    <x v="13"/>
    <x v="1154"/>
    <x v="6"/>
    <s v="INSTALLUX"/>
    <x v="1179"/>
    <s v="Non"/>
    <x v="24"/>
    <m/>
    <m/>
    <m/>
    <m/>
    <x v="1"/>
    <m/>
  </r>
  <r>
    <s v="632ARCELOR (BERTON SICARD)"/>
    <x v="1223"/>
    <s v="PROFIL"/>
    <x v="13"/>
    <x v="1155"/>
    <x v="6"/>
    <s v="INSTALLUX"/>
    <x v="1180"/>
    <s v="Non"/>
    <x v="24"/>
    <m/>
    <m/>
    <m/>
    <m/>
    <x v="1"/>
    <m/>
  </r>
  <r>
    <s v="632/3ARCELOR (BERTON SICARD)"/>
    <x v="1224"/>
    <s v="PROFIL"/>
    <x v="13"/>
    <x v="1155"/>
    <x v="6"/>
    <s v="INSTALLUX"/>
    <x v="1181"/>
    <s v="Non"/>
    <x v="27"/>
    <m/>
    <m/>
    <m/>
    <m/>
    <x v="1"/>
    <m/>
  </r>
  <r>
    <s v="633ARCELOR (BERTON SICARD)"/>
    <x v="1225"/>
    <s v="PROFIL"/>
    <x v="13"/>
    <x v="1156"/>
    <x v="6"/>
    <s v="INSTALLUX"/>
    <x v="1182"/>
    <s v="Non"/>
    <x v="24"/>
    <m/>
    <m/>
    <m/>
    <m/>
    <x v="1"/>
    <m/>
  </r>
  <r>
    <s v="635ARCELOR (BERTON SICARD)"/>
    <x v="1226"/>
    <s v="PROFIL"/>
    <x v="13"/>
    <x v="1157"/>
    <x v="6"/>
    <s v="INSTALLUX"/>
    <x v="1183"/>
    <s v="Non"/>
    <x v="24"/>
    <m/>
    <m/>
    <m/>
    <m/>
    <x v="1"/>
    <m/>
  </r>
  <r>
    <s v="635/5ARCELOR (BERTON SICARD)"/>
    <x v="1227"/>
    <s v="PROFIL"/>
    <x v="13"/>
    <x v="1157"/>
    <x v="6"/>
    <s v="INSTALLUX"/>
    <x v="1184"/>
    <s v="Non"/>
    <x v="42"/>
    <m/>
    <m/>
    <m/>
    <m/>
    <x v="1"/>
    <m/>
  </r>
  <r>
    <s v="638ARCELOR (BERTON SICARD)"/>
    <x v="1228"/>
    <s v="PROFIL"/>
    <x v="13"/>
    <x v="1158"/>
    <x v="6"/>
    <s v="INSTALLUX"/>
    <x v="1185"/>
    <s v="Non"/>
    <x v="24"/>
    <m/>
    <m/>
    <m/>
    <m/>
    <x v="1"/>
    <m/>
  </r>
  <r>
    <s v="653ARCELOR (BERTON SICARD)"/>
    <x v="1229"/>
    <s v="PROFIL"/>
    <x v="13"/>
    <x v="1159"/>
    <x v="6"/>
    <s v="INSTALLUX"/>
    <x v="1186"/>
    <s v="Non"/>
    <x v="20"/>
    <m/>
    <m/>
    <m/>
    <m/>
    <x v="1"/>
    <m/>
  </r>
  <r>
    <s v="654ARCELOR (BERTON SICARD)"/>
    <x v="1230"/>
    <s v="PROFIL"/>
    <x v="13"/>
    <x v="1160"/>
    <x v="6"/>
    <s v="INSTALLUX"/>
    <x v="1187"/>
    <s v="Non"/>
    <x v="40"/>
    <m/>
    <m/>
    <m/>
    <m/>
    <x v="1"/>
    <m/>
  </r>
  <r>
    <s v="655ARCELOR (BERTON SICARD)"/>
    <x v="1231"/>
    <s v="PROFIL"/>
    <x v="13"/>
    <x v="1161"/>
    <x v="6"/>
    <s v="INSTALLUX"/>
    <x v="1188"/>
    <s v="Non"/>
    <x v="40"/>
    <m/>
    <m/>
    <m/>
    <m/>
    <x v="1"/>
    <m/>
  </r>
  <r>
    <s v="663ARCELOR (BERTON SICARD)"/>
    <x v="1232"/>
    <s v="PROFIL"/>
    <x v="13"/>
    <x v="1162"/>
    <x v="6"/>
    <s v="INSTALLUX"/>
    <x v="1189"/>
    <s v="Non"/>
    <x v="5"/>
    <m/>
    <m/>
    <m/>
    <m/>
    <x v="1"/>
    <m/>
  </r>
  <r>
    <s v="665ARCELOR (BERTON SICARD)"/>
    <x v="1233"/>
    <s v="PROFIL"/>
    <x v="13"/>
    <x v="1163"/>
    <x v="6"/>
    <s v="INSTALLUX"/>
    <x v="1190"/>
    <s v="Non"/>
    <x v="12"/>
    <m/>
    <m/>
    <m/>
    <m/>
    <x v="1"/>
    <m/>
  </r>
  <r>
    <s v="666ARCELOR (BERTON SICARD)"/>
    <x v="1234"/>
    <s v="PROFIL"/>
    <x v="13"/>
    <x v="1164"/>
    <x v="6"/>
    <s v="INSTALLUX"/>
    <x v="1191"/>
    <s v="Non"/>
    <x v="12"/>
    <m/>
    <m/>
    <m/>
    <m/>
    <x v="1"/>
    <m/>
  </r>
  <r>
    <s v="667ARCELOR (BERTON SICARD)"/>
    <x v="1235"/>
    <s v="PROFIL"/>
    <x v="13"/>
    <x v="1165"/>
    <x v="6"/>
    <s v="INSTALLUX"/>
    <x v="1192"/>
    <s v="Non"/>
    <x v="12"/>
    <m/>
    <m/>
    <m/>
    <m/>
    <x v="1"/>
    <m/>
  </r>
  <r>
    <s v="668ARCELOR (BERTON SICARD)"/>
    <x v="1236"/>
    <s v="PROFIL"/>
    <x v="13"/>
    <x v="1166"/>
    <x v="6"/>
    <s v="INSTALLUX"/>
    <x v="1193"/>
    <s v="Non"/>
    <x v="12"/>
    <m/>
    <m/>
    <m/>
    <m/>
    <x v="1"/>
    <m/>
  </r>
  <r>
    <s v="669ARCELOR (BERTON SICARD)"/>
    <x v="1237"/>
    <s v="PROFIL"/>
    <x v="13"/>
    <x v="1167"/>
    <x v="6"/>
    <s v="INSTALLUX"/>
    <x v="1194"/>
    <s v="Non"/>
    <x v="12"/>
    <m/>
    <m/>
    <m/>
    <m/>
    <x v="1"/>
    <m/>
  </r>
  <r>
    <s v="678ARCELOR (BERTON SICARD)"/>
    <x v="1238"/>
    <s v="PROFIL"/>
    <x v="13"/>
    <x v="1168"/>
    <x v="6"/>
    <s v="INSTALLUX"/>
    <x v="1195"/>
    <s v="Non"/>
    <x v="5"/>
    <m/>
    <m/>
    <m/>
    <m/>
    <x v="1"/>
    <m/>
  </r>
  <r>
    <s v="679ARCELOR (BERTON SICARD)"/>
    <x v="1239"/>
    <s v="PROFIL"/>
    <x v="13"/>
    <x v="1169"/>
    <x v="6"/>
    <s v="INSTALLUX"/>
    <x v="1196"/>
    <s v="Non"/>
    <x v="5"/>
    <m/>
    <m/>
    <m/>
    <m/>
    <x v="1"/>
    <m/>
  </r>
  <r>
    <s v="680ARCELOR (BERTON SICARD)"/>
    <x v="1240"/>
    <s v="PROFIL"/>
    <x v="13"/>
    <x v="1170"/>
    <x v="6"/>
    <s v="INSTALLUX"/>
    <x v="1197"/>
    <s v="Non"/>
    <x v="40"/>
    <m/>
    <m/>
    <m/>
    <m/>
    <x v="1"/>
    <m/>
  </r>
  <r>
    <s v="683ARCELOR (BERTON SICARD)"/>
    <x v="1241"/>
    <s v="PROFIL"/>
    <x v="13"/>
    <x v="1171"/>
    <x v="6"/>
    <s v="INSTALLUX"/>
    <x v="1198"/>
    <s v="Non"/>
    <x v="5"/>
    <m/>
    <m/>
    <m/>
    <m/>
    <x v="1"/>
    <m/>
  </r>
  <r>
    <s v="688ARCELOR (BERTON SICARD)"/>
    <x v="1242"/>
    <s v="PROFIL"/>
    <x v="13"/>
    <x v="1172"/>
    <x v="6"/>
    <s v="INSTALLUX"/>
    <x v="1199"/>
    <s v="Non"/>
    <x v="5"/>
    <m/>
    <m/>
    <m/>
    <m/>
    <x v="1"/>
    <m/>
  </r>
  <r>
    <s v="1011ARCELOR (BERTON SICARD)"/>
    <x v="1243"/>
    <s v="PROFIL"/>
    <x v="13"/>
    <x v="1173"/>
    <x v="6"/>
    <s v="INSTALLUX"/>
    <x v="1200"/>
    <s v="Non"/>
    <x v="4"/>
    <m/>
    <m/>
    <m/>
    <m/>
    <x v="1"/>
    <m/>
  </r>
  <r>
    <s v="1050ARCELOR (BERTON SICARD)"/>
    <x v="1244"/>
    <s v="PROFIL"/>
    <x v="13"/>
    <x v="1174"/>
    <x v="6"/>
    <s v="INSTALLUX"/>
    <x v="1201"/>
    <s v="Non"/>
    <x v="24"/>
    <m/>
    <m/>
    <m/>
    <m/>
    <x v="1"/>
    <m/>
  </r>
  <r>
    <s v="1103ARCELOR (BERTON SICARD)"/>
    <x v="1245"/>
    <s v="PROFIL"/>
    <x v="13"/>
    <x v="1175"/>
    <x v="6"/>
    <s v="INSTALLUX"/>
    <x v="1202"/>
    <s v="Non"/>
    <x v="4"/>
    <m/>
    <m/>
    <m/>
    <m/>
    <x v="1"/>
    <m/>
  </r>
  <r>
    <s v="1103/1ARCELOR (BERTON SICARD)"/>
    <x v="1246"/>
    <s v="PROFIL"/>
    <x v="13"/>
    <x v="1176"/>
    <x v="6"/>
    <s v="INSTALLUX"/>
    <x v="1203"/>
    <s v="Non"/>
    <x v="5"/>
    <m/>
    <m/>
    <m/>
    <m/>
    <x v="1"/>
    <m/>
  </r>
  <r>
    <s v="5022ARCELOR (BERTON SICARD)"/>
    <x v="1247"/>
    <s v="PROFIL"/>
    <x v="13"/>
    <x v="1177"/>
    <x v="6"/>
    <s v="INSTALLUX"/>
    <x v="1204"/>
    <s v="Non"/>
    <x v="24"/>
    <m/>
    <m/>
    <m/>
    <m/>
    <x v="1"/>
    <m/>
  </r>
  <r>
    <s v="5027ARCELOR (BERTON SICARD)"/>
    <x v="1248"/>
    <s v="PROFIL"/>
    <x v="13"/>
    <x v="1178"/>
    <x v="6"/>
    <s v="INSTALLUX"/>
    <x v="1205"/>
    <s v="Non"/>
    <x v="24"/>
    <m/>
    <m/>
    <m/>
    <m/>
    <x v="1"/>
    <m/>
  </r>
  <r>
    <s v="5040ARCELOR (BERTON SICARD)"/>
    <x v="1249"/>
    <s v="PROFIL"/>
    <x v="13"/>
    <x v="1179"/>
    <x v="6"/>
    <s v="INSTALLUX"/>
    <x v="1206"/>
    <s v="Non"/>
    <x v="24"/>
    <m/>
    <m/>
    <m/>
    <m/>
    <x v="1"/>
    <m/>
  </r>
  <r>
    <s v="5041ARCELOR (BERTON SICARD)"/>
    <x v="1250"/>
    <s v="PROFIL"/>
    <x v="13"/>
    <x v="1180"/>
    <x v="6"/>
    <s v="INSTALLUX"/>
    <x v="1207"/>
    <s v="Non"/>
    <x v="24"/>
    <m/>
    <m/>
    <m/>
    <m/>
    <x v="1"/>
    <m/>
  </r>
  <r>
    <s v="5042ARCELOR (BERTON SICARD)"/>
    <x v="1251"/>
    <s v="PROFIL"/>
    <x v="13"/>
    <x v="1181"/>
    <x v="6"/>
    <s v="INSTALLUX"/>
    <x v="1208"/>
    <s v="Non"/>
    <x v="24"/>
    <m/>
    <m/>
    <m/>
    <m/>
    <x v="1"/>
    <m/>
  </r>
  <r>
    <s v="5048ARCELOR (BERTON SICARD)"/>
    <x v="1252"/>
    <s v="PROFIL"/>
    <x v="13"/>
    <x v="1068"/>
    <x v="6"/>
    <s v="INSTALLUX"/>
    <x v="1209"/>
    <s v="Non"/>
    <x v="24"/>
    <m/>
    <m/>
    <m/>
    <m/>
    <x v="1"/>
    <m/>
  </r>
  <r>
    <s v="5049ARCELOR (BERTON SICARD)"/>
    <x v="1253"/>
    <s v="PROFIL"/>
    <x v="13"/>
    <x v="1068"/>
    <x v="6"/>
    <s v="INSTALLUX"/>
    <x v="1210"/>
    <s v="Non"/>
    <x v="24"/>
    <m/>
    <m/>
    <m/>
    <m/>
    <x v="1"/>
    <m/>
  </r>
  <r>
    <s v="5050ARCELOR (BERTON SICARD)"/>
    <x v="1254"/>
    <s v="PROFIL"/>
    <x v="13"/>
    <x v="1182"/>
    <x v="6"/>
    <s v="INSTALLUX"/>
    <x v="1211"/>
    <s v="Non"/>
    <x v="24"/>
    <m/>
    <m/>
    <m/>
    <m/>
    <x v="1"/>
    <m/>
  </r>
  <r>
    <s v="5051ARCELOR (BERTON SICARD)"/>
    <x v="1255"/>
    <s v="PROFIL"/>
    <x v="13"/>
    <x v="1183"/>
    <x v="6"/>
    <s v="INSTALLUX"/>
    <x v="1212"/>
    <s v="Non"/>
    <x v="24"/>
    <m/>
    <m/>
    <m/>
    <m/>
    <x v="1"/>
    <m/>
  </r>
  <r>
    <s v="5051LARCELOR (BERTON SICARD)"/>
    <x v="1256"/>
    <s v="PROFIL"/>
    <x v="13"/>
    <x v="1184"/>
    <x v="6"/>
    <s v="INSTALLUX"/>
    <x v="1213"/>
    <s v="Non"/>
    <x v="24"/>
    <m/>
    <m/>
    <m/>
    <m/>
    <x v="1"/>
    <m/>
  </r>
  <r>
    <s v="5053ARCELOR (BERTON SICARD)"/>
    <x v="1257"/>
    <s v="PROFIL"/>
    <x v="13"/>
    <x v="1185"/>
    <x v="6"/>
    <s v="INSTALLUX"/>
    <x v="1214"/>
    <s v="Non"/>
    <x v="24"/>
    <m/>
    <m/>
    <m/>
    <m/>
    <x v="1"/>
    <m/>
  </r>
  <r>
    <s v="5054ARCELOR (BERTON SICARD)"/>
    <x v="1258"/>
    <s v="PROFIL"/>
    <x v="13"/>
    <x v="1186"/>
    <x v="6"/>
    <s v="INSTALLUX"/>
    <x v="1215"/>
    <s v="Non"/>
    <x v="24"/>
    <m/>
    <m/>
    <m/>
    <m/>
    <x v="1"/>
    <m/>
  </r>
  <r>
    <s v="5057ARCELOR (BERTON SICARD)"/>
    <x v="1259"/>
    <s v="PROFIL"/>
    <x v="13"/>
    <x v="1187"/>
    <x v="6"/>
    <s v="INSTALLUX"/>
    <x v="1216"/>
    <s v="Non"/>
    <x v="24"/>
    <m/>
    <m/>
    <m/>
    <m/>
    <x v="1"/>
    <m/>
  </r>
  <r>
    <s v="5058ARCELOR (BERTON SICARD)"/>
    <x v="1260"/>
    <s v="PROFIL"/>
    <x v="13"/>
    <x v="1188"/>
    <x v="6"/>
    <s v="INSTALLUX"/>
    <x v="1217"/>
    <s v="Non"/>
    <x v="24"/>
    <m/>
    <m/>
    <m/>
    <m/>
    <x v="1"/>
    <m/>
  </r>
  <r>
    <s v="5138ARCELOR (BERTON SICARD)"/>
    <x v="1261"/>
    <s v="PROFIL"/>
    <x v="13"/>
    <x v="1189"/>
    <x v="6"/>
    <s v="INSTALLUX"/>
    <x v="1218"/>
    <s v="Non"/>
    <x v="4"/>
    <m/>
    <m/>
    <m/>
    <m/>
    <x v="1"/>
    <m/>
  </r>
  <r>
    <s v="5144ARCELOR (BERTON SICARD)"/>
    <x v="1262"/>
    <s v="PROFIL"/>
    <x v="13"/>
    <x v="1190"/>
    <x v="6"/>
    <s v="INSTALLUX"/>
    <x v="1219"/>
    <s v="Non"/>
    <x v="24"/>
    <m/>
    <m/>
    <m/>
    <m/>
    <x v="1"/>
    <m/>
  </r>
  <r>
    <s v="5145ARCELOR (BERTON SICARD)"/>
    <x v="1263"/>
    <s v="PROFIL"/>
    <x v="13"/>
    <x v="1191"/>
    <x v="6"/>
    <s v="INSTALLUX"/>
    <x v="1220"/>
    <s v="Non"/>
    <x v="24"/>
    <m/>
    <m/>
    <m/>
    <m/>
    <x v="1"/>
    <m/>
  </r>
  <r>
    <s v="5146ARCELOR (BERTON SICARD)"/>
    <x v="1264"/>
    <s v="PROFIL"/>
    <x v="13"/>
    <x v="1192"/>
    <x v="6"/>
    <s v="INSTALLUX"/>
    <x v="1221"/>
    <s v="Non"/>
    <x v="4"/>
    <m/>
    <m/>
    <m/>
    <m/>
    <x v="1"/>
    <m/>
  </r>
  <r>
    <s v="5147ARCELOR (BERTON SICARD)"/>
    <x v="1265"/>
    <s v="PROFIL"/>
    <x v="13"/>
    <x v="1193"/>
    <x v="6"/>
    <s v="INSTALLUX"/>
    <x v="1222"/>
    <s v="Non"/>
    <x v="4"/>
    <m/>
    <m/>
    <m/>
    <m/>
    <x v="1"/>
    <m/>
  </r>
  <r>
    <s v="5154ARCELOR (BERTON SICARD)"/>
    <x v="1266"/>
    <s v="PROFIL"/>
    <x v="13"/>
    <x v="1194"/>
    <x v="6"/>
    <s v="INSTALLUX"/>
    <x v="1223"/>
    <s v="Non"/>
    <x v="4"/>
    <m/>
    <m/>
    <m/>
    <m/>
    <x v="1"/>
    <m/>
  </r>
  <r>
    <s v="5155ARCELOR (BERTON SICARD)"/>
    <x v="1267"/>
    <s v="PROFIL"/>
    <x v="13"/>
    <x v="1195"/>
    <x v="6"/>
    <s v="INSTALLUX"/>
    <x v="1224"/>
    <s v="Non"/>
    <x v="4"/>
    <m/>
    <m/>
    <m/>
    <m/>
    <x v="1"/>
    <m/>
  </r>
  <r>
    <s v="5156ARCELOR (BERTON SICARD)"/>
    <x v="1268"/>
    <s v="PROFIL"/>
    <x v="13"/>
    <x v="1196"/>
    <x v="6"/>
    <s v="INSTALLUX"/>
    <x v="1225"/>
    <s v="Non"/>
    <x v="4"/>
    <m/>
    <m/>
    <m/>
    <m/>
    <x v="1"/>
    <m/>
  </r>
  <r>
    <s v="5167THARCELOR (BERTON SICARD)"/>
    <x v="1269"/>
    <s v="PROFIL"/>
    <x v="13"/>
    <x v="1197"/>
    <x v="6"/>
    <s v="INSTALLUX"/>
    <x v="1226"/>
    <s v="Non"/>
    <x v="24"/>
    <m/>
    <m/>
    <m/>
    <m/>
    <x v="1"/>
    <m/>
  </r>
  <r>
    <s v="5169THARCELOR (BERTON SICARD)"/>
    <x v="1270"/>
    <s v="PROFIL"/>
    <x v="13"/>
    <x v="1198"/>
    <x v="6"/>
    <s v="INSTALLUX"/>
    <x v="1227"/>
    <s v="Non"/>
    <x v="24"/>
    <m/>
    <m/>
    <m/>
    <m/>
    <x v="1"/>
    <m/>
  </r>
  <r>
    <s v="5170THARCELOR (BERTON SICARD)"/>
    <x v="1271"/>
    <s v="PROFIL"/>
    <x v="13"/>
    <x v="1199"/>
    <x v="6"/>
    <s v="INSTALLUX"/>
    <x v="1228"/>
    <s v="Non"/>
    <x v="24"/>
    <m/>
    <m/>
    <m/>
    <m/>
    <x v="1"/>
    <m/>
  </r>
  <r>
    <s v="5190ARCELOR (BERTON SICARD)"/>
    <x v="1272"/>
    <s v="PROFIL"/>
    <x v="13"/>
    <x v="1200"/>
    <x v="6"/>
    <s v="INSTALLUX"/>
    <x v="1229"/>
    <s v="Non"/>
    <x v="4"/>
    <m/>
    <m/>
    <m/>
    <m/>
    <x v="1"/>
    <m/>
  </r>
  <r>
    <s v="5191ARCELOR (BERTON SICARD)"/>
    <x v="1273"/>
    <s v="PROFIL"/>
    <x v="13"/>
    <x v="1201"/>
    <x v="6"/>
    <s v="INSTALLUX"/>
    <x v="1230"/>
    <s v="Non"/>
    <x v="4"/>
    <m/>
    <m/>
    <m/>
    <m/>
    <x v="1"/>
    <m/>
  </r>
  <r>
    <s v="5192ARCELOR (BERTON SICARD)"/>
    <x v="1274"/>
    <s v="PROFIL"/>
    <x v="13"/>
    <x v="1202"/>
    <x v="6"/>
    <s v="INSTALLUX"/>
    <x v="1231"/>
    <s v="Non"/>
    <x v="4"/>
    <m/>
    <m/>
    <m/>
    <m/>
    <x v="1"/>
    <m/>
  </r>
  <r>
    <s v="5193ARCELOR (BERTON SICARD)"/>
    <x v="1275"/>
    <s v="PROFIL"/>
    <x v="13"/>
    <x v="1203"/>
    <x v="6"/>
    <s v="INSTALLUX"/>
    <x v="1232"/>
    <s v="Non"/>
    <x v="4"/>
    <m/>
    <m/>
    <m/>
    <m/>
    <x v="1"/>
    <m/>
  </r>
  <r>
    <s v="5194ARCELOR (BERTON SICARD)"/>
    <x v="1276"/>
    <s v="PROFIL"/>
    <x v="13"/>
    <x v="1204"/>
    <x v="6"/>
    <s v="INSTALLUX"/>
    <x v="1233"/>
    <s v="Non"/>
    <x v="4"/>
    <m/>
    <m/>
    <m/>
    <m/>
    <x v="1"/>
    <m/>
  </r>
  <r>
    <s v="5195ARCELOR (BERTON SICARD)"/>
    <x v="1277"/>
    <s v="PROFIL"/>
    <x v="13"/>
    <x v="1205"/>
    <x v="6"/>
    <s v="INSTALLUX"/>
    <x v="1234"/>
    <s v="Non"/>
    <x v="4"/>
    <m/>
    <m/>
    <m/>
    <m/>
    <x v="1"/>
    <m/>
  </r>
  <r>
    <s v="5401THARCELOR (BERTON SICARD)"/>
    <x v="1278"/>
    <s v="PROFIL"/>
    <x v="13"/>
    <x v="1206"/>
    <x v="6"/>
    <s v="INSTALLUX"/>
    <x v="1235"/>
    <s v="Non"/>
    <x v="24"/>
    <m/>
    <m/>
    <m/>
    <m/>
    <x v="1"/>
    <m/>
  </r>
  <r>
    <s v="5402THARCELOR (BERTON SICARD)"/>
    <x v="1279"/>
    <s v="PROFIL"/>
    <x v="13"/>
    <x v="1207"/>
    <x v="6"/>
    <s v="INSTALLUX"/>
    <x v="1236"/>
    <s v="Non"/>
    <x v="24"/>
    <m/>
    <m/>
    <m/>
    <m/>
    <x v="1"/>
    <m/>
  </r>
  <r>
    <s v="5403THARCELOR (BERTON SICARD)"/>
    <x v="1280"/>
    <s v="PROFIL"/>
    <x v="13"/>
    <x v="1208"/>
    <x v="6"/>
    <s v="INSTALLUX"/>
    <x v="1237"/>
    <s v="Non"/>
    <x v="24"/>
    <m/>
    <m/>
    <m/>
    <m/>
    <x v="1"/>
    <m/>
  </r>
  <r>
    <s v="5404THARCELOR (BERTON SICARD)"/>
    <x v="1281"/>
    <s v="PROFIL"/>
    <x v="13"/>
    <x v="1209"/>
    <x v="6"/>
    <s v="INSTALLUX"/>
    <x v="1238"/>
    <s v="Non"/>
    <x v="24"/>
    <m/>
    <m/>
    <m/>
    <m/>
    <x v="1"/>
    <m/>
  </r>
  <r>
    <s v="5405THARCELOR (BERTON SICARD)"/>
    <x v="1282"/>
    <s v="PROFIL"/>
    <x v="13"/>
    <x v="1206"/>
    <x v="6"/>
    <s v="INSTALLUX"/>
    <x v="1239"/>
    <s v="Non"/>
    <x v="24"/>
    <m/>
    <m/>
    <m/>
    <m/>
    <x v="1"/>
    <m/>
  </r>
  <r>
    <s v="5406THARCELOR (BERTON SICARD)"/>
    <x v="1283"/>
    <s v="PROFIL"/>
    <x v="13"/>
    <x v="1206"/>
    <x v="6"/>
    <s v="INSTALLUX"/>
    <x v="1240"/>
    <s v="Non"/>
    <x v="24"/>
    <m/>
    <m/>
    <m/>
    <m/>
    <x v="1"/>
    <m/>
  </r>
  <r>
    <s v="5407THARCELOR (BERTON SICARD)"/>
    <x v="1284"/>
    <s v="PROFIL"/>
    <x v="13"/>
    <x v="1210"/>
    <x v="6"/>
    <s v="INSTALLUX"/>
    <x v="1241"/>
    <s v="Non"/>
    <x v="24"/>
    <m/>
    <m/>
    <m/>
    <m/>
    <x v="1"/>
    <m/>
  </r>
  <r>
    <s v="5408THARCELOR (BERTON SICARD)"/>
    <x v="1285"/>
    <s v="PROFIL"/>
    <x v="13"/>
    <x v="1211"/>
    <x v="6"/>
    <s v="INSTALLUX"/>
    <x v="1242"/>
    <s v="Non"/>
    <x v="24"/>
    <m/>
    <m/>
    <m/>
    <m/>
    <x v="1"/>
    <m/>
  </r>
  <r>
    <s v="5409THARCELOR (BERTON SICARD)"/>
    <x v="1286"/>
    <s v="PROFIL"/>
    <x v="13"/>
    <x v="1212"/>
    <x v="6"/>
    <s v="INSTALLUX"/>
    <x v="1243"/>
    <s v="Non"/>
    <x v="24"/>
    <m/>
    <m/>
    <m/>
    <m/>
    <x v="1"/>
    <m/>
  </r>
  <r>
    <s v="5410THARCELOR (BERTON SICARD)"/>
    <x v="1287"/>
    <s v="PROFIL"/>
    <x v="13"/>
    <x v="1213"/>
    <x v="6"/>
    <s v="INSTALLUX"/>
    <x v="1244"/>
    <s v="Non"/>
    <x v="24"/>
    <m/>
    <m/>
    <m/>
    <m/>
    <x v="1"/>
    <m/>
  </r>
  <r>
    <s v="5411THARCELOR (BERTON SICARD)"/>
    <x v="1288"/>
    <s v="PROFIL"/>
    <x v="13"/>
    <x v="1214"/>
    <x v="6"/>
    <s v="INSTALLUX"/>
    <x v="1245"/>
    <s v="Non"/>
    <x v="24"/>
    <m/>
    <m/>
    <m/>
    <m/>
    <x v="1"/>
    <m/>
  </r>
  <r>
    <s v="5415THARCELOR (BERTON SICARD)"/>
    <x v="1289"/>
    <s v="PROFIL"/>
    <x v="13"/>
    <x v="1215"/>
    <x v="6"/>
    <s v="INSTALLUX"/>
    <x v="1246"/>
    <s v="Non"/>
    <x v="24"/>
    <m/>
    <m/>
    <m/>
    <m/>
    <x v="1"/>
    <m/>
  </r>
  <r>
    <s v="5416THARCELOR (BERTON SICARD)"/>
    <x v="1290"/>
    <s v="PROFIL"/>
    <x v="13"/>
    <x v="957"/>
    <x v="6"/>
    <s v="INSTALLUX"/>
    <x v="1247"/>
    <s v="Non"/>
    <x v="24"/>
    <m/>
    <m/>
    <m/>
    <m/>
    <x v="1"/>
    <m/>
  </r>
  <r>
    <s v="5417THARCELOR (BERTON SICARD)"/>
    <x v="1291"/>
    <s v="PROFIL"/>
    <x v="13"/>
    <x v="958"/>
    <x v="6"/>
    <s v="INSTALLUX"/>
    <x v="1248"/>
    <s v="Non"/>
    <x v="24"/>
    <m/>
    <m/>
    <m/>
    <m/>
    <x v="1"/>
    <m/>
  </r>
  <r>
    <s v="5418THARCELOR (BERTON SICARD)"/>
    <x v="1292"/>
    <s v="PROFIL"/>
    <x v="13"/>
    <x v="1209"/>
    <x v="6"/>
    <s v="INSTALLUX"/>
    <x v="1249"/>
    <s v="Non"/>
    <x v="24"/>
    <m/>
    <m/>
    <m/>
    <m/>
    <x v="1"/>
    <m/>
  </r>
  <r>
    <s v="5419THARCELOR (BERTON SICARD)"/>
    <x v="1293"/>
    <s v="PROFIL"/>
    <x v="13"/>
    <x v="1216"/>
    <x v="6"/>
    <s v="INSTALLUX"/>
    <x v="1250"/>
    <s v="Non"/>
    <x v="24"/>
    <m/>
    <m/>
    <m/>
    <m/>
    <x v="1"/>
    <m/>
  </r>
  <r>
    <s v="5421THARCELOR (BERTON SICARD)"/>
    <x v="1294"/>
    <s v="PROFIL"/>
    <x v="13"/>
    <x v="1217"/>
    <x v="6"/>
    <s v="INSTALLUX"/>
    <x v="1251"/>
    <s v="Non"/>
    <x v="24"/>
    <m/>
    <m/>
    <m/>
    <m/>
    <x v="1"/>
    <m/>
  </r>
  <r>
    <s v="5422THARCELOR (BERTON SICARD)"/>
    <x v="1295"/>
    <s v="PROFIL"/>
    <x v="13"/>
    <x v="1218"/>
    <x v="6"/>
    <s v="INSTALLUX"/>
    <x v="1252"/>
    <s v="Non"/>
    <x v="24"/>
    <m/>
    <m/>
    <m/>
    <m/>
    <x v="1"/>
    <m/>
  </r>
  <r>
    <s v="5423THARCELOR (BERTON SICARD)"/>
    <x v="1296"/>
    <s v="PROFIL"/>
    <x v="13"/>
    <x v="1219"/>
    <x v="6"/>
    <s v="INSTALLUX"/>
    <x v="1253"/>
    <s v="Non"/>
    <x v="24"/>
    <m/>
    <m/>
    <m/>
    <m/>
    <x v="1"/>
    <m/>
  </r>
  <r>
    <s v="5424THARCELOR (BERTON SICARD)"/>
    <x v="1297"/>
    <s v="PROFIL"/>
    <x v="13"/>
    <x v="1220"/>
    <x v="6"/>
    <s v="INSTALLUX"/>
    <x v="1254"/>
    <s v="Non"/>
    <x v="24"/>
    <m/>
    <m/>
    <m/>
    <m/>
    <x v="1"/>
    <m/>
  </r>
  <r>
    <s v="5427THARCELOR (BERTON SICARD)"/>
    <x v="1298"/>
    <s v="PROFIL"/>
    <x v="13"/>
    <x v="1221"/>
    <x v="6"/>
    <s v="INSTALLUX"/>
    <x v="1255"/>
    <s v="Non"/>
    <x v="24"/>
    <m/>
    <m/>
    <m/>
    <m/>
    <x v="1"/>
    <m/>
  </r>
  <r>
    <s v="5428ARCELOR (BERTON SICARD)"/>
    <x v="1299"/>
    <s v="PROFIL"/>
    <x v="13"/>
    <x v="1222"/>
    <x v="6"/>
    <s v="INSTALLUX"/>
    <x v="1256"/>
    <s v="Non"/>
    <x v="24"/>
    <m/>
    <m/>
    <m/>
    <m/>
    <x v="1"/>
    <m/>
  </r>
  <r>
    <s v="5429THARCELOR (BERTON SICARD)"/>
    <x v="1300"/>
    <s v="PROFIL"/>
    <x v="13"/>
    <x v="1223"/>
    <x v="6"/>
    <s v="INSTALLUX"/>
    <x v="1257"/>
    <s v="Non"/>
    <x v="24"/>
    <m/>
    <m/>
    <m/>
    <m/>
    <x v="1"/>
    <m/>
  </r>
  <r>
    <s v="5432THARCELOR (BERTON SICARD)"/>
    <x v="1301"/>
    <s v="PROFIL"/>
    <x v="13"/>
    <x v="1224"/>
    <x v="6"/>
    <s v="INSTALLUX"/>
    <x v="1258"/>
    <s v="Non"/>
    <x v="24"/>
    <m/>
    <m/>
    <m/>
    <m/>
    <x v="1"/>
    <m/>
  </r>
  <r>
    <s v="5433THARCELOR (BERTON SICARD)"/>
    <x v="1302"/>
    <s v="PROFIL"/>
    <x v="13"/>
    <x v="1225"/>
    <x v="6"/>
    <s v="INSTALLUX"/>
    <x v="1259"/>
    <s v="Non"/>
    <x v="24"/>
    <m/>
    <m/>
    <m/>
    <m/>
    <x v="1"/>
    <m/>
  </r>
  <r>
    <s v="5434THARCELOR (BERTON SICARD)"/>
    <x v="1303"/>
    <s v="PROFIL"/>
    <x v="13"/>
    <x v="1226"/>
    <x v="6"/>
    <s v="INSTALLUX"/>
    <x v="1260"/>
    <s v="Non"/>
    <x v="24"/>
    <m/>
    <m/>
    <m/>
    <m/>
    <x v="1"/>
    <m/>
  </r>
  <r>
    <s v="5435THARCELOR (BERTON SICARD)"/>
    <x v="1304"/>
    <s v="PROFIL"/>
    <x v="13"/>
    <x v="1227"/>
    <x v="6"/>
    <s v="INSTALLUX"/>
    <x v="1261"/>
    <s v="Non"/>
    <x v="24"/>
    <m/>
    <m/>
    <m/>
    <m/>
    <x v="1"/>
    <m/>
  </r>
  <r>
    <s v="5436THARCELOR (BERTON SICARD)"/>
    <x v="1305"/>
    <s v="PROFIL"/>
    <x v="13"/>
    <x v="1228"/>
    <x v="6"/>
    <s v="INSTALLUX"/>
    <x v="1262"/>
    <s v="Non"/>
    <x v="24"/>
    <m/>
    <m/>
    <m/>
    <m/>
    <x v="1"/>
    <m/>
  </r>
  <r>
    <s v="5453THARCELOR (BERTON SICARD)"/>
    <x v="1306"/>
    <s v="PROFIL"/>
    <x v="13"/>
    <x v="1229"/>
    <x v="6"/>
    <s v="INSTALLUX"/>
    <x v="1263"/>
    <s v="Non"/>
    <x v="24"/>
    <m/>
    <m/>
    <m/>
    <m/>
    <x v="1"/>
    <m/>
  </r>
  <r>
    <s v="5465THARCELOR (BERTON SICARD)"/>
    <x v="1307"/>
    <s v="PROFIL"/>
    <x v="13"/>
    <x v="1230"/>
    <x v="6"/>
    <s v="INSTALLUX"/>
    <x v="1264"/>
    <s v="Non"/>
    <x v="24"/>
    <m/>
    <m/>
    <m/>
    <m/>
    <x v="1"/>
    <m/>
  </r>
  <r>
    <s v="5499THARCELOR (BERTON SICARD)"/>
    <x v="1308"/>
    <s v="PROFIL"/>
    <x v="13"/>
    <x v="1231"/>
    <x v="6"/>
    <s v="INSTALLUX"/>
    <x v="1265"/>
    <s v="Non"/>
    <x v="24"/>
    <m/>
    <m/>
    <m/>
    <m/>
    <x v="1"/>
    <m/>
  </r>
  <r>
    <s v="5502THARCELOR (BERTON SICARD)"/>
    <x v="1309"/>
    <s v="PROFIL"/>
    <x v="13"/>
    <x v="1232"/>
    <x v="6"/>
    <s v="INSTALLUX"/>
    <x v="1266"/>
    <s v="Non"/>
    <x v="24"/>
    <m/>
    <m/>
    <m/>
    <m/>
    <x v="1"/>
    <m/>
  </r>
  <r>
    <s v="5505THARCELOR (BERTON SICARD)"/>
    <x v="1310"/>
    <s v="PROFIL"/>
    <x v="13"/>
    <x v="1233"/>
    <x v="6"/>
    <s v="INSTALLUX"/>
    <x v="1267"/>
    <s v="Non"/>
    <x v="24"/>
    <m/>
    <m/>
    <m/>
    <m/>
    <x v="1"/>
    <m/>
  </r>
  <r>
    <s v="5510ARCELOR (BERTON SICARD)"/>
    <x v="1311"/>
    <s v="PROFIL"/>
    <x v="13"/>
    <x v="1234"/>
    <x v="6"/>
    <s v="INSTALLUX"/>
    <x v="1268"/>
    <s v="Non"/>
    <x v="24"/>
    <m/>
    <m/>
    <m/>
    <m/>
    <x v="1"/>
    <m/>
  </r>
  <r>
    <s v="5511ARCELOR (BERTON SICARD)"/>
    <x v="1312"/>
    <s v="PROFIL"/>
    <x v="13"/>
    <x v="1235"/>
    <x v="6"/>
    <s v="INSTALLUX"/>
    <x v="1269"/>
    <s v="Non"/>
    <x v="24"/>
    <m/>
    <m/>
    <m/>
    <m/>
    <x v="1"/>
    <m/>
  </r>
  <r>
    <s v="5514ARCELOR (BERTON SICARD)"/>
    <x v="1313"/>
    <s v="PROFIL"/>
    <x v="13"/>
    <x v="1236"/>
    <x v="6"/>
    <s v="INSTALLUX"/>
    <x v="1270"/>
    <s v="Non"/>
    <x v="24"/>
    <m/>
    <m/>
    <m/>
    <m/>
    <x v="1"/>
    <m/>
  </r>
  <r>
    <s v="5515ARCELOR (BERTON SICARD)"/>
    <x v="1314"/>
    <s v="PROFIL"/>
    <x v="13"/>
    <x v="1237"/>
    <x v="6"/>
    <s v="INSTALLUX"/>
    <x v="1271"/>
    <s v="Non"/>
    <x v="24"/>
    <m/>
    <m/>
    <m/>
    <m/>
    <x v="1"/>
    <m/>
  </r>
  <r>
    <s v="5517ARCELOR (BERTON SICARD)"/>
    <x v="1315"/>
    <s v="PROFIL"/>
    <x v="13"/>
    <x v="1238"/>
    <x v="6"/>
    <s v="INSTALLUX"/>
    <x v="1272"/>
    <s v="Non"/>
    <x v="24"/>
    <m/>
    <m/>
    <m/>
    <m/>
    <x v="1"/>
    <m/>
  </r>
  <r>
    <s v="5518ARCELOR (BERTON SICARD)"/>
    <x v="1316"/>
    <s v="PROFIL"/>
    <x v="13"/>
    <x v="1239"/>
    <x v="6"/>
    <s v="INSTALLUX"/>
    <x v="1273"/>
    <s v="Non"/>
    <x v="24"/>
    <m/>
    <m/>
    <m/>
    <m/>
    <x v="1"/>
    <m/>
  </r>
  <r>
    <s v="5618THARCELOR (BERTON SICARD)"/>
    <x v="1317"/>
    <s v="PROFIL"/>
    <x v="13"/>
    <x v="1240"/>
    <x v="6"/>
    <s v="INSTALLUX"/>
    <x v="1274"/>
    <s v="Non"/>
    <x v="24"/>
    <m/>
    <m/>
    <m/>
    <m/>
    <x v="1"/>
    <m/>
  </r>
  <r>
    <s v="5622THARCELOR (BERTON SICARD)"/>
    <x v="1318"/>
    <s v="PROFIL"/>
    <x v="13"/>
    <x v="1241"/>
    <x v="6"/>
    <s v="INSTALLUX"/>
    <x v="1275"/>
    <s v="Non"/>
    <x v="24"/>
    <m/>
    <m/>
    <m/>
    <m/>
    <x v="1"/>
    <m/>
  </r>
  <r>
    <s v="5866ARCELOR (BERTON SICARD)"/>
    <x v="1319"/>
    <s v="PROFIL"/>
    <x v="13"/>
    <x v="1242"/>
    <x v="6"/>
    <s v="INSTALLUX"/>
    <x v="1276"/>
    <s v="Non"/>
    <x v="40"/>
    <m/>
    <m/>
    <m/>
    <m/>
    <x v="1"/>
    <m/>
  </r>
  <r>
    <s v="5866NARCELOR (BERTON SICARD)"/>
    <x v="1320"/>
    <s v="PROFIL"/>
    <x v="13"/>
    <x v="1243"/>
    <x v="6"/>
    <s v="INSTALLUX"/>
    <x v="1277"/>
    <s v="Non"/>
    <x v="40"/>
    <m/>
    <m/>
    <m/>
    <m/>
    <x v="1"/>
    <m/>
  </r>
  <r>
    <s v="5900ARCELOR (BERTON SICARD)"/>
    <x v="1321"/>
    <s v="PROFIL"/>
    <x v="13"/>
    <x v="991"/>
    <x v="6"/>
    <s v="INSTALLUX"/>
    <x v="1278"/>
    <s v="Non"/>
    <x v="4"/>
    <m/>
    <m/>
    <m/>
    <m/>
    <x v="1"/>
    <m/>
  </r>
  <r>
    <s v="5901ARCELOR (BERTON SICARD)"/>
    <x v="1322"/>
    <s v="PROFIL"/>
    <x v="13"/>
    <x v="1244"/>
    <x v="6"/>
    <s v="INSTALLUX"/>
    <x v="1279"/>
    <s v="Non"/>
    <x v="4"/>
    <m/>
    <m/>
    <m/>
    <m/>
    <x v="1"/>
    <m/>
  </r>
  <r>
    <s v="5903ARCELOR (BERTON SICARD)"/>
    <x v="1323"/>
    <s v="PROFIL"/>
    <x v="13"/>
    <x v="1245"/>
    <x v="6"/>
    <s v="INSTALLUX"/>
    <x v="1280"/>
    <s v="Non"/>
    <x v="24"/>
    <m/>
    <m/>
    <m/>
    <m/>
    <x v="1"/>
    <m/>
  </r>
  <r>
    <s v="5905ARCELOR (BERTON SICARD)"/>
    <x v="1324"/>
    <s v="PROFIL"/>
    <x v="13"/>
    <x v="1246"/>
    <x v="6"/>
    <s v="INSTALLUX"/>
    <x v="1281"/>
    <s v="Non"/>
    <x v="4"/>
    <m/>
    <m/>
    <m/>
    <m/>
    <x v="1"/>
    <m/>
  </r>
  <r>
    <s v="5906ARCELOR (BERTON SICARD)"/>
    <x v="1325"/>
    <s v="PROFIL"/>
    <x v="13"/>
    <x v="1247"/>
    <x v="6"/>
    <s v="INSTALLUX"/>
    <x v="1282"/>
    <s v="Non"/>
    <x v="4"/>
    <m/>
    <m/>
    <m/>
    <m/>
    <x v="1"/>
    <m/>
  </r>
  <r>
    <s v="5910ARCELOR (BERTON SICARD)"/>
    <x v="1326"/>
    <s v="PROFIL"/>
    <x v="13"/>
    <x v="1248"/>
    <x v="6"/>
    <s v="INSTALLUX"/>
    <x v="1283"/>
    <s v="Non"/>
    <x v="4"/>
    <m/>
    <m/>
    <m/>
    <m/>
    <x v="1"/>
    <m/>
  </r>
  <r>
    <s v="5911ARCELOR (BERTON SICARD)"/>
    <x v="1327"/>
    <s v="PROFIL"/>
    <x v="13"/>
    <x v="1249"/>
    <x v="6"/>
    <s v="INSTALLUX"/>
    <x v="1284"/>
    <s v="Non"/>
    <x v="4"/>
    <m/>
    <m/>
    <m/>
    <m/>
    <x v="1"/>
    <m/>
  </r>
  <r>
    <s v="5912ARCELOR (BERTON SICARD)"/>
    <x v="1328"/>
    <s v="PROFIL"/>
    <x v="13"/>
    <x v="1250"/>
    <x v="6"/>
    <s v="INSTALLUX"/>
    <x v="1285"/>
    <s v="Non"/>
    <x v="4"/>
    <m/>
    <m/>
    <m/>
    <m/>
    <x v="1"/>
    <m/>
  </r>
  <r>
    <s v="5913ARCELOR (BERTON SICARD)"/>
    <x v="1329"/>
    <s v="PROFIL"/>
    <x v="13"/>
    <x v="1251"/>
    <x v="6"/>
    <s v="INSTALLUX"/>
    <x v="1286"/>
    <s v="Non"/>
    <x v="4"/>
    <m/>
    <m/>
    <m/>
    <m/>
    <x v="1"/>
    <m/>
  </r>
  <r>
    <s v="5920ARCELOR (BERTON SICARD)"/>
    <x v="1330"/>
    <s v="PROFIL"/>
    <x v="13"/>
    <x v="1213"/>
    <x v="6"/>
    <s v="INSTALLUX"/>
    <x v="1287"/>
    <s v="Non"/>
    <x v="4"/>
    <m/>
    <m/>
    <m/>
    <m/>
    <x v="1"/>
    <m/>
  </r>
  <r>
    <s v="5921ARCELOR (BERTON SICARD)"/>
    <x v="1331"/>
    <s v="PROFIL"/>
    <x v="13"/>
    <x v="1252"/>
    <x v="6"/>
    <s v="INSTALLUX"/>
    <x v="1288"/>
    <s v="Non"/>
    <x v="4"/>
    <m/>
    <m/>
    <m/>
    <m/>
    <x v="1"/>
    <m/>
  </r>
  <r>
    <s v="5923ARCELOR (BERTON SICARD)"/>
    <x v="1332"/>
    <s v="PROFIL"/>
    <x v="13"/>
    <x v="1253"/>
    <x v="6"/>
    <s v="INSTALLUX"/>
    <x v="1289"/>
    <s v="Non"/>
    <x v="4"/>
    <m/>
    <m/>
    <m/>
    <m/>
    <x v="1"/>
    <m/>
  </r>
  <r>
    <s v="5924ARCELOR (BERTON SICARD)"/>
    <x v="1333"/>
    <s v="PROFIL"/>
    <x v="13"/>
    <x v="1254"/>
    <x v="6"/>
    <s v="INSTALLUX"/>
    <x v="1290"/>
    <s v="Non"/>
    <x v="24"/>
    <m/>
    <m/>
    <m/>
    <m/>
    <x v="1"/>
    <m/>
  </r>
  <r>
    <s v="5930ARCELOR (BERTON SICARD)"/>
    <x v="1334"/>
    <s v="PROFIL"/>
    <x v="13"/>
    <x v="1255"/>
    <x v="6"/>
    <s v="INSTALLUX"/>
    <x v="1291"/>
    <s v="Non"/>
    <x v="4"/>
    <m/>
    <m/>
    <m/>
    <m/>
    <x v="1"/>
    <m/>
  </r>
  <r>
    <s v="5931ARCELOR (BERTON SICARD)"/>
    <x v="1335"/>
    <s v="PROFIL"/>
    <x v="13"/>
    <x v="1256"/>
    <x v="6"/>
    <s v="INSTALLUX"/>
    <x v="1292"/>
    <s v="Non"/>
    <x v="4"/>
    <m/>
    <m/>
    <m/>
    <m/>
    <x v="1"/>
    <m/>
  </r>
  <r>
    <s v="5935ARCELOR (BERTON SICARD)"/>
    <x v="1336"/>
    <s v="PROFIL"/>
    <x v="13"/>
    <x v="958"/>
    <x v="6"/>
    <s v="INSTALLUX"/>
    <x v="1293"/>
    <s v="Non"/>
    <x v="4"/>
    <m/>
    <m/>
    <m/>
    <m/>
    <x v="1"/>
    <m/>
  </r>
  <r>
    <s v="5936ARCELOR (BERTON SICARD)"/>
    <x v="1337"/>
    <s v="PROFIL"/>
    <x v="13"/>
    <x v="957"/>
    <x v="6"/>
    <s v="INSTALLUX"/>
    <x v="1294"/>
    <s v="Non"/>
    <x v="4"/>
    <m/>
    <m/>
    <m/>
    <m/>
    <x v="1"/>
    <m/>
  </r>
  <r>
    <s v="5939ARCELOR (BERTON SICARD)"/>
    <x v="1338"/>
    <s v="PROFIL"/>
    <x v="13"/>
    <x v="1215"/>
    <x v="6"/>
    <s v="INSTALLUX"/>
    <x v="1295"/>
    <s v="Non"/>
    <x v="4"/>
    <m/>
    <m/>
    <m/>
    <m/>
    <x v="1"/>
    <m/>
  </r>
  <r>
    <s v="5939/1ARCELOR (BERTON SICARD)"/>
    <x v="1339"/>
    <s v="PROFIL"/>
    <x v="13"/>
    <x v="1257"/>
    <x v="6"/>
    <s v="INSTALLUX"/>
    <x v="1296"/>
    <s v="Non"/>
    <x v="5"/>
    <m/>
    <m/>
    <m/>
    <m/>
    <x v="1"/>
    <m/>
  </r>
  <r>
    <s v="5941ARCELOR (BERTON SICARD)"/>
    <x v="1340"/>
    <s v="PROFIL"/>
    <x v="13"/>
    <x v="1258"/>
    <x v="6"/>
    <s v="INSTALLUX"/>
    <x v="1297"/>
    <s v="Non"/>
    <x v="4"/>
    <m/>
    <m/>
    <m/>
    <m/>
    <x v="1"/>
    <m/>
  </r>
  <r>
    <s v="5942ARCELOR (BERTON SICARD)"/>
    <x v="1341"/>
    <s v="PROFIL"/>
    <x v="13"/>
    <x v="1259"/>
    <x v="6"/>
    <s v="INSTALLUX"/>
    <x v="1298"/>
    <s v="Non"/>
    <x v="4"/>
    <m/>
    <m/>
    <m/>
    <m/>
    <x v="1"/>
    <m/>
  </r>
  <r>
    <s v="5943ARCELOR (BERTON SICARD)"/>
    <x v="1342"/>
    <s v="PROFIL"/>
    <x v="13"/>
    <x v="1219"/>
    <x v="6"/>
    <s v="INSTALLUX"/>
    <x v="1299"/>
    <s v="Non"/>
    <x v="4"/>
    <m/>
    <m/>
    <m/>
    <m/>
    <x v="1"/>
    <m/>
  </r>
  <r>
    <s v="5971ARCELOR (BERTON SICARD)"/>
    <x v="1343"/>
    <s v="PROFIL"/>
    <x v="13"/>
    <x v="1260"/>
    <x v="6"/>
    <s v="INSTALLUX"/>
    <x v="1300"/>
    <s v="Non"/>
    <x v="4"/>
    <m/>
    <m/>
    <m/>
    <m/>
    <x v="1"/>
    <m/>
  </r>
  <r>
    <s v="5972ARCELOR (BERTON SICARD)"/>
    <x v="1344"/>
    <s v="PROFIL"/>
    <x v="13"/>
    <x v="1261"/>
    <x v="6"/>
    <s v="INSTALLUX"/>
    <x v="1301"/>
    <s v="Non"/>
    <x v="4"/>
    <m/>
    <m/>
    <m/>
    <m/>
    <x v="1"/>
    <m/>
  </r>
  <r>
    <s v="5978ARCELOR (BERTON SICARD)"/>
    <x v="1345"/>
    <s v="PROFIL"/>
    <x v="13"/>
    <x v="1262"/>
    <x v="6"/>
    <s v="INSTALLUX"/>
    <x v="1302"/>
    <s v="Non"/>
    <x v="4"/>
    <m/>
    <m/>
    <m/>
    <m/>
    <x v="1"/>
    <m/>
  </r>
  <r>
    <s v="5979ARCELOR (BERTON SICARD)"/>
    <x v="1346"/>
    <s v="PROFIL"/>
    <x v="13"/>
    <x v="1263"/>
    <x v="6"/>
    <s v="INSTALLUX"/>
    <x v="1303"/>
    <s v="Non"/>
    <x v="4"/>
    <m/>
    <m/>
    <m/>
    <m/>
    <x v="1"/>
    <m/>
  </r>
  <r>
    <s v="5980ARCELOR (BERTON SICARD)"/>
    <x v="1347"/>
    <s v="PROFIL"/>
    <x v="13"/>
    <x v="286"/>
    <x v="6"/>
    <s v="INSTALLUX"/>
    <x v="1304"/>
    <s v="Non"/>
    <x v="24"/>
    <m/>
    <m/>
    <m/>
    <m/>
    <x v="1"/>
    <m/>
  </r>
  <r>
    <s v="5981ARCELOR (BERTON SICARD)"/>
    <x v="1348"/>
    <s v="PROFIL"/>
    <x v="13"/>
    <x v="1232"/>
    <x v="6"/>
    <s v="INSTALLUX"/>
    <x v="1305"/>
    <s v="Non"/>
    <x v="24"/>
    <m/>
    <m/>
    <m/>
    <m/>
    <x v="1"/>
    <m/>
  </r>
  <r>
    <s v="5982ARCELOR (BERTON SICARD)"/>
    <x v="1349"/>
    <s v="PROFIL"/>
    <x v="13"/>
    <x v="1264"/>
    <x v="6"/>
    <s v="INSTALLUX"/>
    <x v="1306"/>
    <s v="Non"/>
    <x v="24"/>
    <m/>
    <m/>
    <m/>
    <m/>
    <x v="1"/>
    <m/>
  </r>
  <r>
    <s v="6596ARCELOR (BERTON SICARD)"/>
    <x v="1350"/>
    <s v="PROFIL"/>
    <x v="13"/>
    <x v="1265"/>
    <x v="6"/>
    <s v="INSTALLUX"/>
    <x v="1307"/>
    <s v="Non"/>
    <x v="24"/>
    <m/>
    <m/>
    <m/>
    <m/>
    <x v="1"/>
    <m/>
  </r>
  <r>
    <s v="6598/4ARCELOR (BERTON SICARD)"/>
    <x v="1351"/>
    <s v="PROFIL"/>
    <x v="13"/>
    <x v="1266"/>
    <x v="6"/>
    <s v="INSTALLUX"/>
    <x v="1308"/>
    <s v="Non"/>
    <x v="61"/>
    <m/>
    <m/>
    <m/>
    <m/>
    <x v="1"/>
    <m/>
  </r>
  <r>
    <s v="6621ARCELOR (BERTON SICARD)"/>
    <x v="1352"/>
    <s v="PROFIL"/>
    <x v="13"/>
    <x v="1267"/>
    <x v="6"/>
    <s v="INSTALLUX"/>
    <x v="1309"/>
    <s v="Non"/>
    <x v="24"/>
    <m/>
    <m/>
    <m/>
    <m/>
    <x v="1"/>
    <m/>
  </r>
  <r>
    <s v="6622ARCELOR (BERTON SICARD)"/>
    <x v="1353"/>
    <s v="PROFIL"/>
    <x v="13"/>
    <x v="1268"/>
    <x v="6"/>
    <s v="INSTALLUX"/>
    <x v="1310"/>
    <s v="Non"/>
    <x v="24"/>
    <m/>
    <m/>
    <m/>
    <m/>
    <x v="1"/>
    <m/>
  </r>
  <r>
    <s v="6623ARCELOR (BERTON SICARD)"/>
    <x v="1354"/>
    <s v="PROFIL"/>
    <x v="13"/>
    <x v="1269"/>
    <x v="6"/>
    <s v="INSTALLUX"/>
    <x v="1311"/>
    <s v="Non"/>
    <x v="24"/>
    <m/>
    <m/>
    <m/>
    <m/>
    <x v="1"/>
    <m/>
  </r>
  <r>
    <s v="6624ARCELOR (BERTON SICARD)"/>
    <x v="1355"/>
    <s v="PROFIL"/>
    <x v="13"/>
    <x v="1270"/>
    <x v="6"/>
    <s v="INSTALLUX"/>
    <x v="1312"/>
    <s v="Non"/>
    <x v="24"/>
    <m/>
    <m/>
    <m/>
    <m/>
    <x v="1"/>
    <m/>
  </r>
  <r>
    <s v="6625/4ARCELOR (BERTON SICARD)"/>
    <x v="1356"/>
    <s v="PROFIL"/>
    <x v="13"/>
    <x v="1271"/>
    <x v="6"/>
    <s v="INSTALLUX"/>
    <x v="1313"/>
    <s v="Non"/>
    <x v="61"/>
    <m/>
    <m/>
    <m/>
    <m/>
    <x v="1"/>
    <m/>
  </r>
  <r>
    <s v="6626/4ARCELOR (BERTON SICARD)"/>
    <x v="1357"/>
    <s v="PROFIL"/>
    <x v="13"/>
    <x v="1272"/>
    <x v="6"/>
    <s v="INSTALLUX"/>
    <x v="1314"/>
    <s v="Non"/>
    <x v="61"/>
    <m/>
    <m/>
    <m/>
    <m/>
    <x v="1"/>
    <m/>
  </r>
  <r>
    <s v="6631ARCELOR (BERTON SICARD)"/>
    <x v="1358"/>
    <s v="PROFIL"/>
    <x v="13"/>
    <x v="1273"/>
    <x v="6"/>
    <s v="INSTALLUX"/>
    <x v="1315"/>
    <s v="Non"/>
    <x v="24"/>
    <m/>
    <m/>
    <m/>
    <m/>
    <x v="1"/>
    <m/>
  </r>
  <r>
    <s v="6635ARCELOR (BERTON SICARD)"/>
    <x v="1359"/>
    <s v="PROFIL"/>
    <x v="13"/>
    <x v="1274"/>
    <x v="6"/>
    <s v="INSTALLUX"/>
    <x v="1316"/>
    <s v="Non"/>
    <x v="24"/>
    <m/>
    <m/>
    <m/>
    <m/>
    <x v="1"/>
    <m/>
  </r>
  <r>
    <s v="6636ARCELOR (BERTON SICARD)"/>
    <x v="1360"/>
    <s v="PROFIL"/>
    <x v="13"/>
    <x v="1275"/>
    <x v="6"/>
    <s v="INSTALLUX"/>
    <x v="1317"/>
    <s v="Non"/>
    <x v="24"/>
    <m/>
    <m/>
    <m/>
    <m/>
    <x v="1"/>
    <m/>
  </r>
  <r>
    <s v="6640ARCELOR (BERTON SICARD)"/>
    <x v="1361"/>
    <s v="PROFIL"/>
    <x v="13"/>
    <x v="1276"/>
    <x v="6"/>
    <s v="INSTALLUX"/>
    <x v="1318"/>
    <s v="Non"/>
    <x v="24"/>
    <m/>
    <m/>
    <m/>
    <m/>
    <x v="1"/>
    <m/>
  </r>
  <r>
    <s v="6641ARCELOR (BERTON SICARD)"/>
    <x v="1362"/>
    <s v="PROFIL"/>
    <x v="13"/>
    <x v="1277"/>
    <x v="6"/>
    <s v="INSTALLUX"/>
    <x v="1319"/>
    <s v="Non"/>
    <x v="24"/>
    <m/>
    <m/>
    <m/>
    <m/>
    <x v="1"/>
    <m/>
  </r>
  <r>
    <s v="6642ARCELOR (BERTON SICARD)"/>
    <x v="1363"/>
    <s v="PROFIL"/>
    <x v="13"/>
    <x v="1278"/>
    <x v="6"/>
    <s v="INSTALLUX"/>
    <x v="1320"/>
    <s v="Non"/>
    <x v="24"/>
    <m/>
    <m/>
    <m/>
    <m/>
    <x v="1"/>
    <m/>
  </r>
  <r>
    <s v="6643ARCELOR (BERTON SICARD)"/>
    <x v="1364"/>
    <s v="PROFIL"/>
    <x v="13"/>
    <x v="1279"/>
    <x v="6"/>
    <s v="INSTALLUX"/>
    <x v="1321"/>
    <s v="Non"/>
    <x v="24"/>
    <m/>
    <m/>
    <m/>
    <m/>
    <x v="1"/>
    <m/>
  </r>
  <r>
    <s v="6644ARCELOR (BERTON SICARD)"/>
    <x v="1365"/>
    <s v="PROFIL"/>
    <x v="13"/>
    <x v="1280"/>
    <x v="6"/>
    <s v="INSTALLUX"/>
    <x v="1322"/>
    <s v="Non"/>
    <x v="24"/>
    <m/>
    <m/>
    <m/>
    <m/>
    <x v="1"/>
    <m/>
  </r>
  <r>
    <s v="6645ARCELOR (BERTON SICARD)"/>
    <x v="1366"/>
    <s v="PROFIL"/>
    <x v="13"/>
    <x v="1281"/>
    <x v="6"/>
    <s v="INSTALLUX"/>
    <x v="1323"/>
    <s v="Non"/>
    <x v="24"/>
    <m/>
    <m/>
    <m/>
    <m/>
    <x v="1"/>
    <m/>
  </r>
  <r>
    <s v="6647/1ARCELOR (BERTON SICARD)"/>
    <x v="1367"/>
    <s v="PROFIL"/>
    <x v="13"/>
    <x v="1282"/>
    <x v="6"/>
    <s v="INSTALLUX"/>
    <x v="1324"/>
    <s v="Non"/>
    <x v="5"/>
    <m/>
    <m/>
    <m/>
    <m/>
    <x v="1"/>
    <m/>
  </r>
  <r>
    <s v="6648ARCELOR (BERTON SICARD)"/>
    <x v="1368"/>
    <s v="PROFIL"/>
    <x v="13"/>
    <x v="1283"/>
    <x v="6"/>
    <s v="INSTALLUX"/>
    <x v="1325"/>
    <s v="Non"/>
    <x v="24"/>
    <m/>
    <m/>
    <m/>
    <m/>
    <x v="1"/>
    <m/>
  </r>
  <r>
    <s v="6649ARCELOR (BERTON SICARD)"/>
    <x v="1369"/>
    <s v="PROFIL"/>
    <x v="13"/>
    <x v="1284"/>
    <x v="6"/>
    <s v="INSTALLUX"/>
    <x v="1326"/>
    <s v="Non"/>
    <x v="24"/>
    <m/>
    <m/>
    <m/>
    <m/>
    <x v="1"/>
    <m/>
  </r>
  <r>
    <s v="6650ARCELOR (BERTON SICARD)"/>
    <x v="1370"/>
    <s v="PROFIL"/>
    <x v="13"/>
    <x v="1285"/>
    <x v="6"/>
    <s v="INSTALLUX"/>
    <x v="1327"/>
    <s v="Non"/>
    <x v="24"/>
    <m/>
    <m/>
    <m/>
    <m/>
    <x v="1"/>
    <m/>
  </r>
  <r>
    <s v="6801ARCELOR (BERTON SICARD)"/>
    <x v="1371"/>
    <s v="PROFIL"/>
    <x v="13"/>
    <x v="1286"/>
    <x v="6"/>
    <s v="INSTALLUX"/>
    <x v="1328"/>
    <s v="Non"/>
    <x v="24"/>
    <m/>
    <m/>
    <m/>
    <m/>
    <x v="1"/>
    <m/>
  </r>
  <r>
    <s v="6804ARCELOR (BERTON SICARD)"/>
    <x v="1372"/>
    <s v="PROFIL"/>
    <x v="13"/>
    <x v="1287"/>
    <x v="6"/>
    <s v="INSTALLUX"/>
    <x v="1329"/>
    <s v="Non"/>
    <x v="24"/>
    <m/>
    <m/>
    <m/>
    <m/>
    <x v="1"/>
    <m/>
  </r>
  <r>
    <s v="6959ARCELOR (BERTON SICARD)"/>
    <x v="1373"/>
    <s v="PROFIL"/>
    <x v="13"/>
    <x v="1288"/>
    <x v="6"/>
    <s v="INSTALLUX"/>
    <x v="1330"/>
    <s v="Non"/>
    <x v="24"/>
    <m/>
    <m/>
    <m/>
    <m/>
    <x v="1"/>
    <m/>
  </r>
  <r>
    <s v="6973ARCELOR (BERTON SICARD)"/>
    <x v="1374"/>
    <s v="PROFIL"/>
    <x v="13"/>
    <x v="1289"/>
    <x v="6"/>
    <s v="INSTALLUX"/>
    <x v="1331"/>
    <s v="Non"/>
    <x v="24"/>
    <m/>
    <m/>
    <m/>
    <m/>
    <x v="1"/>
    <m/>
  </r>
  <r>
    <s v="6975ARCELOR (BERTON SICARD)"/>
    <x v="1375"/>
    <s v="PROFIL"/>
    <x v="13"/>
    <x v="1290"/>
    <x v="6"/>
    <s v="INSTALLUX"/>
    <x v="1332"/>
    <s v="Non"/>
    <x v="24"/>
    <m/>
    <m/>
    <m/>
    <m/>
    <x v="1"/>
    <m/>
  </r>
  <r>
    <s v="6976ARCELOR (BERTON SICARD)"/>
    <x v="1376"/>
    <s v="PROFIL"/>
    <x v="13"/>
    <x v="1291"/>
    <x v="6"/>
    <s v="INSTALLUX"/>
    <x v="1333"/>
    <s v="Non"/>
    <x v="24"/>
    <m/>
    <m/>
    <m/>
    <m/>
    <x v="1"/>
    <m/>
  </r>
  <r>
    <s v="6982ARCELOR (BERTON SICARD)"/>
    <x v="1377"/>
    <s v="PROFIL"/>
    <x v="13"/>
    <x v="1292"/>
    <x v="6"/>
    <s v="INSTALLUX"/>
    <x v="1334"/>
    <s v="Non"/>
    <x v="5"/>
    <m/>
    <m/>
    <m/>
    <m/>
    <x v="1"/>
    <m/>
  </r>
  <r>
    <s v="7014ARCELOR (BERTON SICARD)"/>
    <x v="1378"/>
    <s v="PROFIL"/>
    <x v="13"/>
    <x v="1146"/>
    <x v="6"/>
    <s v="INSTALLUX"/>
    <x v="1335"/>
    <s v="Non"/>
    <x v="24"/>
    <m/>
    <m/>
    <m/>
    <m/>
    <x v="1"/>
    <m/>
  </r>
  <r>
    <s v="7016/4THARCELOR (BERTON SICARD)"/>
    <x v="1379"/>
    <s v="PROFIL"/>
    <x v="13"/>
    <x v="1293"/>
    <x v="6"/>
    <s v="INSTALLUX"/>
    <x v="1336"/>
    <s v="Non"/>
    <x v="34"/>
    <m/>
    <m/>
    <m/>
    <m/>
    <x v="1"/>
    <m/>
  </r>
  <r>
    <s v="7016THARCELOR (BERTON SICARD)"/>
    <x v="1380"/>
    <s v="PROFIL"/>
    <x v="13"/>
    <x v="1293"/>
    <x v="6"/>
    <s v="INSTALLUX"/>
    <x v="1337"/>
    <s v="Non"/>
    <x v="24"/>
    <m/>
    <m/>
    <m/>
    <m/>
    <x v="1"/>
    <m/>
  </r>
  <r>
    <s v="7017/4THARCELOR (BERTON SICARD)"/>
    <x v="1381"/>
    <s v="PROFIL"/>
    <x v="13"/>
    <x v="1294"/>
    <x v="6"/>
    <s v="INSTALLUX"/>
    <x v="1338"/>
    <s v="Non"/>
    <x v="34"/>
    <m/>
    <m/>
    <m/>
    <m/>
    <x v="1"/>
    <m/>
  </r>
  <r>
    <s v="7017THARCELOR (BERTON SICARD)"/>
    <x v="1382"/>
    <s v="PROFIL"/>
    <x v="13"/>
    <x v="1294"/>
    <x v="6"/>
    <s v="INSTALLUX"/>
    <x v="1339"/>
    <s v="Non"/>
    <x v="24"/>
    <m/>
    <m/>
    <m/>
    <m/>
    <x v="1"/>
    <m/>
  </r>
  <r>
    <s v="7027ARCELOR (BERTON SICARD)"/>
    <x v="1383"/>
    <s v="PROFIL"/>
    <x v="46"/>
    <x v="1295"/>
    <x v="6"/>
    <s v="INSTALLUX"/>
    <x v="1340"/>
    <s v="Non"/>
    <x v="62"/>
    <m/>
    <m/>
    <m/>
    <m/>
    <x v="1"/>
    <m/>
  </r>
  <r>
    <s v="7028ARCELOR (BERTON SICARD)"/>
    <x v="1384"/>
    <s v="PROFIL"/>
    <x v="13"/>
    <x v="1296"/>
    <x v="6"/>
    <s v="INSTALLUX"/>
    <x v="1341"/>
    <s v="Non"/>
    <x v="24"/>
    <m/>
    <m/>
    <m/>
    <m/>
    <x v="1"/>
    <m/>
  </r>
  <r>
    <s v="7038ARCELOR (BERTON SICARD)"/>
    <x v="1385"/>
    <s v="PROFIL"/>
    <x v="13"/>
    <x v="1297"/>
    <x v="6"/>
    <s v="INSTALLUX"/>
    <x v="1342"/>
    <s v="Non"/>
    <x v="24"/>
    <m/>
    <m/>
    <m/>
    <m/>
    <x v="1"/>
    <m/>
  </r>
  <r>
    <s v="7039ARCELOR (BERTON SICARD)"/>
    <x v="1386"/>
    <s v="PROFIL"/>
    <x v="13"/>
    <x v="1298"/>
    <x v="6"/>
    <s v="INSTALLUX"/>
    <x v="1343"/>
    <s v="Non"/>
    <x v="24"/>
    <m/>
    <m/>
    <m/>
    <m/>
    <x v="1"/>
    <m/>
  </r>
  <r>
    <s v="7042ARCELOR (BERTON SICARD)"/>
    <x v="1387"/>
    <s v="PROFIL"/>
    <x v="13"/>
    <x v="1299"/>
    <x v="6"/>
    <s v="INSTALLUX"/>
    <x v="1344"/>
    <s v="Non"/>
    <x v="24"/>
    <m/>
    <m/>
    <m/>
    <m/>
    <x v="1"/>
    <m/>
  </r>
  <r>
    <s v="7044ARCELOR (BERTON SICARD)"/>
    <x v="1388"/>
    <s v="PROFIL"/>
    <x v="13"/>
    <x v="1300"/>
    <x v="6"/>
    <s v="INSTALLUX"/>
    <x v="1345"/>
    <s v="Non"/>
    <x v="24"/>
    <m/>
    <m/>
    <m/>
    <m/>
    <x v="1"/>
    <m/>
  </r>
  <r>
    <s v="7046ARCELOR (BERTON SICARD)"/>
    <x v="1389"/>
    <s v="PROFIL"/>
    <x v="13"/>
    <x v="1301"/>
    <x v="6"/>
    <s v="INSTALLUX"/>
    <x v="1346"/>
    <s v="Non"/>
    <x v="62"/>
    <m/>
    <m/>
    <m/>
    <m/>
    <x v="1"/>
    <m/>
  </r>
  <r>
    <s v="7047ARCELOR (BERTON SICARD)"/>
    <x v="1390"/>
    <s v="PROFIL"/>
    <x v="46"/>
    <x v="1295"/>
    <x v="6"/>
    <s v="INSTALLUX"/>
    <x v="1347"/>
    <s v="Non"/>
    <x v="62"/>
    <m/>
    <m/>
    <m/>
    <m/>
    <x v="1"/>
    <m/>
  </r>
  <r>
    <s v="7049ARCELOR (BERTON SICARD)"/>
    <x v="1391"/>
    <s v="PROFIL"/>
    <x v="13"/>
    <x v="1302"/>
    <x v="6"/>
    <s v="INSTALLUX"/>
    <x v="1348"/>
    <s v="Non"/>
    <x v="24"/>
    <m/>
    <m/>
    <m/>
    <m/>
    <x v="1"/>
    <m/>
  </r>
  <r>
    <s v="7054THARCELOR (BERTON SICARD)"/>
    <x v="1392"/>
    <s v="PROFIL"/>
    <x v="13"/>
    <x v="1303"/>
    <x v="6"/>
    <s v="INSTALLUX"/>
    <x v="1349"/>
    <s v="Non"/>
    <x v="24"/>
    <m/>
    <m/>
    <m/>
    <m/>
    <x v="1"/>
    <m/>
  </r>
  <r>
    <s v="7056THARCELOR (BERTON SICARD)"/>
    <x v="1393"/>
    <s v="PROFIL"/>
    <x v="13"/>
    <x v="1304"/>
    <x v="6"/>
    <s v="INSTALLUX"/>
    <x v="1350"/>
    <s v="Non"/>
    <x v="24"/>
    <m/>
    <m/>
    <m/>
    <m/>
    <x v="1"/>
    <m/>
  </r>
  <r>
    <s v="7108ARCELOR (BERTON SICARD)"/>
    <x v="1394"/>
    <s v="PROFIL"/>
    <x v="13"/>
    <x v="1305"/>
    <x v="6"/>
    <s v="INSTALLUX"/>
    <x v="1351"/>
    <s v="Non"/>
    <x v="24"/>
    <m/>
    <m/>
    <m/>
    <m/>
    <x v="1"/>
    <m/>
  </r>
  <r>
    <s v="7127/4THARCELOR (BERTON SICARD)"/>
    <x v="1395"/>
    <s v="PROFIL"/>
    <x v="13"/>
    <x v="1306"/>
    <x v="6"/>
    <s v="INSTALLUX"/>
    <x v="1352"/>
    <s v="Non"/>
    <x v="34"/>
    <m/>
    <m/>
    <m/>
    <m/>
    <x v="1"/>
    <m/>
  </r>
  <r>
    <s v="7127THARCELOR (BERTON SICARD)"/>
    <x v="1396"/>
    <s v="PROFIL"/>
    <x v="13"/>
    <x v="1307"/>
    <x v="6"/>
    <s v="INSTALLUX"/>
    <x v="1353"/>
    <s v="Non"/>
    <x v="24"/>
    <m/>
    <m/>
    <m/>
    <m/>
    <x v="1"/>
    <m/>
  </r>
  <r>
    <s v="7130/3THARCELOR (BERTON SICARD)"/>
    <x v="1397"/>
    <s v="PROFIL"/>
    <x v="13"/>
    <x v="298"/>
    <x v="6"/>
    <s v="INSTALLUX"/>
    <x v="1354"/>
    <s v="Non"/>
    <x v="63"/>
    <m/>
    <m/>
    <m/>
    <m/>
    <x v="1"/>
    <m/>
  </r>
  <r>
    <s v="7133ARCELOR (BERTON SICARD)"/>
    <x v="1398"/>
    <s v="PROFIL"/>
    <x v="13"/>
    <x v="1308"/>
    <x v="6"/>
    <s v="INSTALLUX"/>
    <x v="1355"/>
    <s v="Non"/>
    <x v="24"/>
    <m/>
    <m/>
    <m/>
    <m/>
    <x v="1"/>
    <m/>
  </r>
  <r>
    <s v="7134ARCELOR (BERTON SICARD)"/>
    <x v="1399"/>
    <s v="PROFIL"/>
    <x v="13"/>
    <x v="1309"/>
    <x v="6"/>
    <s v="INSTALLUX"/>
    <x v="1356"/>
    <s v="Non"/>
    <x v="24"/>
    <m/>
    <m/>
    <m/>
    <m/>
    <x v="1"/>
    <m/>
  </r>
  <r>
    <s v="7135ARCELOR (BERTON SICARD)"/>
    <x v="1400"/>
    <s v="PROFIL"/>
    <x v="13"/>
    <x v="1310"/>
    <x v="6"/>
    <s v="INSTALLUX"/>
    <x v="1357"/>
    <s v="Non"/>
    <x v="24"/>
    <m/>
    <m/>
    <m/>
    <m/>
    <x v="1"/>
    <m/>
  </r>
  <r>
    <s v="7150THARCELOR (BERTON SICARD)"/>
    <x v="1401"/>
    <s v="PROFIL"/>
    <x v="13"/>
    <x v="1311"/>
    <x v="6"/>
    <s v="INSTALLUX"/>
    <x v="1358"/>
    <s v="Non"/>
    <x v="24"/>
    <m/>
    <m/>
    <m/>
    <m/>
    <x v="1"/>
    <m/>
  </r>
  <r>
    <s v="7151ARCELOR (BERTON SICARD)"/>
    <x v="1402"/>
    <s v="PROFIL"/>
    <x v="13"/>
    <x v="1312"/>
    <x v="6"/>
    <s v="INSTALLUX"/>
    <x v="1359"/>
    <s v="Non"/>
    <x v="24"/>
    <m/>
    <m/>
    <m/>
    <m/>
    <x v="1"/>
    <m/>
  </r>
  <r>
    <s v="7152/4THARCELOR (BERTON SICARD)"/>
    <x v="1403"/>
    <s v="PROFIL"/>
    <x v="13"/>
    <x v="1313"/>
    <x v="6"/>
    <s v="INSTALLUX"/>
    <x v="1360"/>
    <s v="Non"/>
    <x v="34"/>
    <m/>
    <m/>
    <m/>
    <m/>
    <x v="1"/>
    <m/>
  </r>
  <r>
    <s v="7152THARCELOR (BERTON SICARD)"/>
    <x v="1404"/>
    <s v="PROFIL"/>
    <x v="13"/>
    <x v="1313"/>
    <x v="6"/>
    <s v="INSTALLUX"/>
    <x v="1361"/>
    <s v="Non"/>
    <x v="24"/>
    <m/>
    <m/>
    <m/>
    <m/>
    <x v="1"/>
    <m/>
  </r>
  <r>
    <s v="7153ARCELOR (BERTON SICARD)"/>
    <x v="1405"/>
    <s v="PROFIL"/>
    <x v="13"/>
    <x v="1314"/>
    <x v="6"/>
    <s v="INSTALLUX"/>
    <x v="1362"/>
    <s v="Non"/>
    <x v="24"/>
    <m/>
    <m/>
    <m/>
    <m/>
    <x v="1"/>
    <m/>
  </r>
  <r>
    <s v="7208ARCELOR (BERTON SICARD)"/>
    <x v="1406"/>
    <s v="PROFIL"/>
    <x v="13"/>
    <x v="1147"/>
    <x v="6"/>
    <s v="INSTALLUX"/>
    <x v="1363"/>
    <s v="Non"/>
    <x v="24"/>
    <m/>
    <m/>
    <m/>
    <m/>
    <x v="1"/>
    <m/>
  </r>
  <r>
    <s v="7210ARCELOR (BERTON SICARD)"/>
    <x v="1407"/>
    <s v="PROFIL"/>
    <x v="13"/>
    <x v="1315"/>
    <x v="6"/>
    <s v="INSTALLUX"/>
    <x v="1364"/>
    <s v="Non"/>
    <x v="24"/>
    <m/>
    <m/>
    <m/>
    <m/>
    <x v="1"/>
    <m/>
  </r>
  <r>
    <s v="7211ARCELOR (BERTON SICARD)"/>
    <x v="1408"/>
    <s v="PROFIL"/>
    <x v="13"/>
    <x v="1316"/>
    <x v="6"/>
    <s v="INSTALLUX"/>
    <x v="1365"/>
    <s v="Non"/>
    <x v="24"/>
    <m/>
    <m/>
    <m/>
    <m/>
    <x v="1"/>
    <m/>
  </r>
  <r>
    <s v="7211/4ARCELOR (BERTON SICARD)"/>
    <x v="1409"/>
    <s v="PROFIL"/>
    <x v="13"/>
    <x v="1316"/>
    <x v="6"/>
    <s v="INSTALLUX"/>
    <x v="1366"/>
    <s v="Non"/>
    <x v="35"/>
    <m/>
    <m/>
    <m/>
    <m/>
    <x v="1"/>
    <m/>
  </r>
  <r>
    <s v="7212ARCELOR (BERTON SICARD)"/>
    <x v="1410"/>
    <s v="PROFIL"/>
    <x v="13"/>
    <x v="1317"/>
    <x v="6"/>
    <s v="INSTALLUX"/>
    <x v="1367"/>
    <s v="Non"/>
    <x v="24"/>
    <m/>
    <m/>
    <m/>
    <m/>
    <x v="1"/>
    <m/>
  </r>
  <r>
    <s v="7214ARCELOR (BERTON SICARD)"/>
    <x v="807"/>
    <s v="PROFIL"/>
    <x v="13"/>
    <x v="776"/>
    <x v="6"/>
    <s v="INSTALLUX"/>
    <x v="772"/>
    <s v="Non"/>
    <x v="24"/>
    <m/>
    <m/>
    <m/>
    <m/>
    <x v="1"/>
    <m/>
  </r>
  <r>
    <s v="7215ARCELOR (BERTON SICARD)"/>
    <x v="1411"/>
    <s v="PROFIL"/>
    <x v="13"/>
    <x v="1318"/>
    <x v="6"/>
    <s v="INSTALLUX"/>
    <x v="1368"/>
    <s v="Non"/>
    <x v="24"/>
    <m/>
    <m/>
    <m/>
    <m/>
    <x v="1"/>
    <m/>
  </r>
  <r>
    <s v="7216ARCELOR (BERTON SICARD)"/>
    <x v="1412"/>
    <s v="PROFIL"/>
    <x v="13"/>
    <x v="1319"/>
    <x v="6"/>
    <s v="INSTALLUX"/>
    <x v="1369"/>
    <s v="Non"/>
    <x v="24"/>
    <m/>
    <m/>
    <m/>
    <m/>
    <x v="1"/>
    <m/>
  </r>
  <r>
    <s v="7217ARCELOR (BERTON SICARD)"/>
    <x v="1413"/>
    <s v="PROFIL"/>
    <x v="13"/>
    <x v="1320"/>
    <x v="6"/>
    <s v="INSTALLUX"/>
    <x v="1370"/>
    <s v="Non"/>
    <x v="24"/>
    <m/>
    <m/>
    <m/>
    <m/>
    <x v="1"/>
    <m/>
  </r>
  <r>
    <s v="7219ARCELOR (BERTON SICARD)"/>
    <x v="1414"/>
    <s v="PROFIL"/>
    <x v="13"/>
    <x v="1321"/>
    <x v="6"/>
    <s v="INSTALLUX"/>
    <x v="1371"/>
    <s v="Non"/>
    <x v="24"/>
    <m/>
    <m/>
    <m/>
    <m/>
    <x v="1"/>
    <m/>
  </r>
  <r>
    <s v="7049ARCELOR (BERTON SICARD)"/>
    <x v="1391"/>
    <s v="PROFIL"/>
    <x v="13"/>
    <x v="1302"/>
    <x v="6"/>
    <s v="INSTALLUX"/>
    <x v="1348"/>
    <s v="Non"/>
    <x v="24"/>
    <m/>
    <m/>
    <m/>
    <m/>
    <x v="1"/>
    <m/>
  </r>
  <r>
    <s v="7300/4THARCELOR (BERTON SICARD)"/>
    <x v="1415"/>
    <s v="PROFIL"/>
    <x v="13"/>
    <x v="1322"/>
    <x v="6"/>
    <s v="INSTALLUX"/>
    <x v="1372"/>
    <s v="Non"/>
    <x v="35"/>
    <m/>
    <m/>
    <m/>
    <m/>
    <x v="1"/>
    <m/>
  </r>
  <r>
    <s v="7300TH-1ARCELOR (BERTON SICARD)"/>
    <x v="1416"/>
    <s v="PROFIL"/>
    <x v="13"/>
    <x v="1322"/>
    <x v="6"/>
    <s v="INSTALLUX"/>
    <x v="1373"/>
    <s v="Non"/>
    <x v="24"/>
    <m/>
    <m/>
    <m/>
    <m/>
    <x v="1"/>
    <m/>
  </r>
  <r>
    <s v="7301/4THARCELOR (BERTON SICARD)"/>
    <x v="1417"/>
    <s v="PROFIL"/>
    <x v="13"/>
    <x v="1323"/>
    <x v="6"/>
    <s v="INSTALLUX"/>
    <x v="1374"/>
    <s v="Non"/>
    <x v="35"/>
    <m/>
    <m/>
    <m/>
    <m/>
    <x v="1"/>
    <m/>
  </r>
  <r>
    <s v="7301THARCELOR (BERTON SICARD)"/>
    <x v="1418"/>
    <s v="PROFIL"/>
    <x v="13"/>
    <x v="1323"/>
    <x v="6"/>
    <s v="INSTALLUX"/>
    <x v="1375"/>
    <s v="Non"/>
    <x v="24"/>
    <m/>
    <m/>
    <m/>
    <m/>
    <x v="1"/>
    <m/>
  </r>
  <r>
    <s v="7302ARCELOR (BERTON SICARD)"/>
    <x v="1419"/>
    <s v="PROFIL"/>
    <x v="13"/>
    <x v="1324"/>
    <x v="6"/>
    <s v="INSTALLUX"/>
    <x v="1376"/>
    <s v="Non"/>
    <x v="24"/>
    <m/>
    <m/>
    <m/>
    <m/>
    <x v="1"/>
    <m/>
  </r>
  <r>
    <s v="7307ARCELOR (BERTON SICARD)"/>
    <x v="1420"/>
    <s v="PROFIL"/>
    <x v="13"/>
    <x v="1325"/>
    <x v="6"/>
    <s v="INSTALLUX"/>
    <x v="1377"/>
    <s v="Non"/>
    <x v="24"/>
    <m/>
    <m/>
    <m/>
    <m/>
    <x v="1"/>
    <m/>
  </r>
  <r>
    <s v="7323THARCELOR (BERTON SICARD)"/>
    <x v="1421"/>
    <s v="PROFIL"/>
    <x v="13"/>
    <x v="1326"/>
    <x v="6"/>
    <s v="INSTALLUX"/>
    <x v="1378"/>
    <s v="Non"/>
    <x v="24"/>
    <m/>
    <m/>
    <m/>
    <m/>
    <x v="1"/>
    <m/>
  </r>
  <r>
    <s v="7324/4THARCELOR (BERTON SICARD)"/>
    <x v="1422"/>
    <s v="PROFIL"/>
    <x v="13"/>
    <x v="1327"/>
    <x v="6"/>
    <s v="INSTALLUX"/>
    <x v="1379"/>
    <s v="Non"/>
    <x v="35"/>
    <m/>
    <m/>
    <m/>
    <m/>
    <x v="1"/>
    <m/>
  </r>
  <r>
    <s v="7324THARCELOR (BERTON SICARD)"/>
    <x v="1423"/>
    <s v="PROFIL"/>
    <x v="13"/>
    <x v="1327"/>
    <x v="6"/>
    <s v="INSTALLUX"/>
    <x v="1380"/>
    <s v="Non"/>
    <x v="24"/>
    <m/>
    <m/>
    <m/>
    <m/>
    <x v="1"/>
    <m/>
  </r>
  <r>
    <s v="7325THARCELOR (BERTON SICARD)"/>
    <x v="1424"/>
    <s v="PROFIL"/>
    <x v="13"/>
    <x v="1328"/>
    <x v="6"/>
    <s v="INSTALLUX"/>
    <x v="1381"/>
    <s v="Non"/>
    <x v="24"/>
    <m/>
    <m/>
    <m/>
    <m/>
    <x v="1"/>
    <m/>
  </r>
  <r>
    <s v="7330THARCELOR (BERTON SICARD)"/>
    <x v="1425"/>
    <s v="PROFIL"/>
    <x v="13"/>
    <x v="1329"/>
    <x v="6"/>
    <s v="INSTALLUX"/>
    <x v="1382"/>
    <s v="Non"/>
    <x v="24"/>
    <m/>
    <m/>
    <m/>
    <m/>
    <x v="1"/>
    <m/>
  </r>
  <r>
    <s v="7600/4ARCELOR (BERTON SICARD)"/>
    <x v="1426"/>
    <s v="PROFIL"/>
    <x v="13"/>
    <x v="1330"/>
    <x v="6"/>
    <s v="INSTALLUX"/>
    <x v="1383"/>
    <s v="Non"/>
    <x v="8"/>
    <m/>
    <m/>
    <m/>
    <m/>
    <x v="1"/>
    <m/>
  </r>
  <r>
    <s v="7600/7ARCELOR (BERTON SICARD)"/>
    <x v="1427"/>
    <s v="PROFIL"/>
    <x v="13"/>
    <x v="1330"/>
    <x v="6"/>
    <s v="INSTALLUX"/>
    <x v="1384"/>
    <s v="Non"/>
    <x v="6"/>
    <m/>
    <m/>
    <m/>
    <m/>
    <x v="1"/>
    <m/>
  </r>
  <r>
    <s v="7602/4AARCELOR (BERTON SICARD)"/>
    <x v="1428"/>
    <s v="PROFIL"/>
    <x v="13"/>
    <x v="1331"/>
    <x v="6"/>
    <s v="INSTALLUX"/>
    <x v="1385"/>
    <s v="Non"/>
    <x v="20"/>
    <m/>
    <m/>
    <m/>
    <m/>
    <x v="1"/>
    <m/>
  </r>
  <r>
    <s v="672ARCELOR (BERTON SICARD)"/>
    <x v="1049"/>
    <s v="PROFIL"/>
    <x v="13"/>
    <x v="1008"/>
    <x v="6"/>
    <s v="INSTALLUX"/>
    <x v="1006"/>
    <s v="Non"/>
    <x v="5"/>
    <m/>
    <m/>
    <m/>
    <m/>
    <x v="1"/>
    <m/>
  </r>
  <r>
    <s v="691ARCELOR (BERTON SICARD)"/>
    <x v="1429"/>
    <s v="PROFIL"/>
    <x v="13"/>
    <x v="1332"/>
    <x v="6"/>
    <s v="INSTALLUX"/>
    <x v="1386"/>
    <s v="Non"/>
    <x v="5"/>
    <m/>
    <m/>
    <m/>
    <m/>
    <x v="1"/>
    <m/>
  </r>
  <r>
    <s v="691ARCELOR (BERTON SICARD)"/>
    <x v="1429"/>
    <s v="PROFIL"/>
    <x v="13"/>
    <x v="1332"/>
    <x v="6"/>
    <s v="INSTALLUX"/>
    <x v="1386"/>
    <s v="Non"/>
    <x v="5"/>
    <m/>
    <m/>
    <m/>
    <m/>
    <x v="1"/>
    <m/>
  </r>
  <r>
    <s v="7607/4THARCELOR (BERTON SICARD)"/>
    <x v="1430"/>
    <s v="PROFIL"/>
    <x v="13"/>
    <x v="1333"/>
    <x v="6"/>
    <s v="INSTALLUX"/>
    <x v="1387"/>
    <s v="Non"/>
    <x v="8"/>
    <m/>
    <m/>
    <m/>
    <m/>
    <x v="1"/>
    <m/>
  </r>
  <r>
    <s v="7607THARCELOR (BERTON SICARD)"/>
    <x v="1431"/>
    <s v="PROFIL"/>
    <x v="13"/>
    <x v="1333"/>
    <x v="6"/>
    <s v="INSTALLUX"/>
    <x v="1388"/>
    <s v="Non"/>
    <x v="24"/>
    <m/>
    <m/>
    <m/>
    <m/>
    <x v="1"/>
    <m/>
  </r>
  <r>
    <s v="7612ARCELOR (BERTON SICARD)"/>
    <x v="1432"/>
    <s v="PROFIL"/>
    <x v="13"/>
    <x v="1334"/>
    <x v="6"/>
    <s v="INSTALLUX"/>
    <x v="1389"/>
    <s v="Non"/>
    <x v="24"/>
    <m/>
    <m/>
    <m/>
    <m/>
    <x v="1"/>
    <m/>
  </r>
  <r>
    <s v="7616ARCELOR (BERTON SICARD)"/>
    <x v="1433"/>
    <s v="PROFIL"/>
    <x v="13"/>
    <x v="1335"/>
    <x v="6"/>
    <s v="INSTALLUX"/>
    <x v="1390"/>
    <s v="Non"/>
    <x v="24"/>
    <m/>
    <m/>
    <m/>
    <m/>
    <x v="1"/>
    <m/>
  </r>
  <r>
    <s v="7618ARCELOR (BERTON SICARD)"/>
    <x v="1434"/>
    <s v="PROFIL"/>
    <x v="13"/>
    <x v="254"/>
    <x v="6"/>
    <s v="INSTALLUX"/>
    <x v="1391"/>
    <s v="Non"/>
    <x v="24"/>
    <m/>
    <m/>
    <m/>
    <m/>
    <x v="1"/>
    <m/>
  </r>
  <r>
    <s v="7619ARCELOR (BERTON SICARD)"/>
    <x v="1435"/>
    <s v="PROFIL"/>
    <x v="13"/>
    <x v="1336"/>
    <x v="6"/>
    <s v="INSTALLUX"/>
    <x v="1392"/>
    <s v="Non"/>
    <x v="24"/>
    <m/>
    <m/>
    <m/>
    <m/>
    <x v="1"/>
    <m/>
  </r>
  <r>
    <s v="7622ARCELOR (BERTON SICARD)"/>
    <x v="1436"/>
    <s v="PROFIL"/>
    <x v="13"/>
    <x v="1337"/>
    <x v="6"/>
    <s v="INSTALLUX"/>
    <x v="1393"/>
    <s v="Non"/>
    <x v="24"/>
    <m/>
    <m/>
    <m/>
    <m/>
    <x v="1"/>
    <m/>
  </r>
  <r>
    <s v="7085ARCELOR (BERTON SICARD)"/>
    <x v="1437"/>
    <s v="PROFIL"/>
    <x v="13"/>
    <x v="1338"/>
    <x v="6"/>
    <s v="INSTALLUX"/>
    <x v="1394"/>
    <s v="Non"/>
    <x v="12"/>
    <m/>
    <m/>
    <m/>
    <m/>
    <x v="1"/>
    <m/>
  </r>
  <r>
    <s v="7624/4ARCELOR (BERTON SICARD)"/>
    <x v="1438"/>
    <s v="PROFIL"/>
    <x v="13"/>
    <x v="1339"/>
    <x v="6"/>
    <s v="INSTALLUX"/>
    <x v="1395"/>
    <s v="Non"/>
    <x v="35"/>
    <m/>
    <m/>
    <m/>
    <m/>
    <x v="1"/>
    <m/>
  </r>
  <r>
    <s v="7625ARCELOR (BERTON SICARD)"/>
    <x v="1439"/>
    <s v="PROFIL"/>
    <x v="13"/>
    <x v="1340"/>
    <x v="6"/>
    <s v="INSTALLUX"/>
    <x v="1396"/>
    <s v="Non"/>
    <x v="24"/>
    <m/>
    <m/>
    <m/>
    <m/>
    <x v="1"/>
    <m/>
  </r>
  <r>
    <s v="7626/4ARCELOR (BERTON SICARD)"/>
    <x v="1440"/>
    <s v="PROFIL"/>
    <x v="13"/>
    <x v="257"/>
    <x v="6"/>
    <s v="INSTALLUX"/>
    <x v="1397"/>
    <s v="Non"/>
    <x v="35"/>
    <m/>
    <m/>
    <m/>
    <m/>
    <x v="1"/>
    <m/>
  </r>
  <r>
    <s v="7627ARCELOR (BERTON SICARD)"/>
    <x v="1441"/>
    <s v="PROFIL"/>
    <x v="13"/>
    <x v="1341"/>
    <x v="6"/>
    <s v="INSTALLUX"/>
    <x v="1398"/>
    <s v="Non"/>
    <x v="24"/>
    <m/>
    <m/>
    <m/>
    <m/>
    <x v="1"/>
    <m/>
  </r>
  <r>
    <s v="7628ARCELOR (BERTON SICARD)"/>
    <x v="1442"/>
    <s v="PROFIL"/>
    <x v="13"/>
    <x v="1342"/>
    <x v="6"/>
    <s v="INSTALLUX"/>
    <x v="1399"/>
    <s v="Non"/>
    <x v="24"/>
    <m/>
    <m/>
    <m/>
    <m/>
    <x v="1"/>
    <m/>
  </r>
  <r>
    <s v="7628/4ARCELOR (BERTON SICARD)"/>
    <x v="1443"/>
    <s v="PROFIL"/>
    <x v="13"/>
    <x v="1342"/>
    <x v="6"/>
    <s v="INSTALLUX"/>
    <x v="1400"/>
    <s v="Non"/>
    <x v="20"/>
    <m/>
    <m/>
    <m/>
    <m/>
    <x v="1"/>
    <m/>
  </r>
  <r>
    <s v="7629ARCELOR (BERTON SICARD)"/>
    <x v="1444"/>
    <s v="PROFIL"/>
    <x v="13"/>
    <x v="1343"/>
    <x v="6"/>
    <s v="INSTALLUX"/>
    <x v="1401"/>
    <s v="Non"/>
    <x v="24"/>
    <m/>
    <m/>
    <m/>
    <m/>
    <x v="1"/>
    <m/>
  </r>
  <r>
    <s v="7633ARCELOR (BERTON SICARD)"/>
    <x v="1445"/>
    <s v="PROFIL"/>
    <x v="13"/>
    <x v="1344"/>
    <x v="6"/>
    <s v="INSTALLUX"/>
    <x v="1402"/>
    <s v="Non"/>
    <x v="24"/>
    <m/>
    <m/>
    <m/>
    <m/>
    <x v="1"/>
    <m/>
  </r>
  <r>
    <s v="7634ARCELOR (BERTON SICARD)"/>
    <x v="1446"/>
    <s v="PROFIL"/>
    <x v="13"/>
    <x v="1345"/>
    <x v="6"/>
    <s v="INSTALLUX"/>
    <x v="1403"/>
    <s v="Non"/>
    <x v="24"/>
    <m/>
    <m/>
    <m/>
    <m/>
    <x v="1"/>
    <m/>
  </r>
  <r>
    <s v="7635THARCELOR (BERTON SICARD)"/>
    <x v="1447"/>
    <s v="PROFIL"/>
    <x v="13"/>
    <x v="1346"/>
    <x v="6"/>
    <s v="INSTALLUX"/>
    <x v="1404"/>
    <s v="Non"/>
    <x v="24"/>
    <m/>
    <m/>
    <m/>
    <m/>
    <x v="1"/>
    <m/>
  </r>
  <r>
    <s v="7636ARCELOR (BERTON SICARD)"/>
    <x v="1448"/>
    <s v="PROFIL"/>
    <x v="13"/>
    <x v="1347"/>
    <x v="6"/>
    <s v="INSTALLUX"/>
    <x v="1405"/>
    <s v="Non"/>
    <x v="24"/>
    <m/>
    <m/>
    <m/>
    <m/>
    <x v="1"/>
    <m/>
  </r>
  <r>
    <s v="7637THARCELOR (BERTON SICARD)"/>
    <x v="1449"/>
    <s v="PROFIL"/>
    <x v="13"/>
    <x v="1348"/>
    <x v="6"/>
    <s v="INSTALLUX"/>
    <x v="1406"/>
    <s v="Non"/>
    <x v="24"/>
    <m/>
    <m/>
    <m/>
    <m/>
    <x v="1"/>
    <m/>
  </r>
  <r>
    <s v="7049ARCELOR (BERTON SICARD)"/>
    <x v="1391"/>
    <s v="PROFIL"/>
    <x v="13"/>
    <x v="1302"/>
    <x v="6"/>
    <s v="INSTALLUX"/>
    <x v="1348"/>
    <s v="Non"/>
    <x v="24"/>
    <m/>
    <m/>
    <m/>
    <m/>
    <x v="1"/>
    <m/>
  </r>
  <r>
    <s v="7049ARCELOR (BERTON SICARD)"/>
    <x v="1391"/>
    <s v="PROFIL"/>
    <x v="13"/>
    <x v="1302"/>
    <x v="6"/>
    <s v="INSTALLUX"/>
    <x v="1348"/>
    <s v="Non"/>
    <x v="24"/>
    <m/>
    <m/>
    <m/>
    <m/>
    <x v="1"/>
    <m/>
  </r>
  <r>
    <s v="7644ARCELOR (BERTON SICARD)"/>
    <x v="1450"/>
    <s v="PROFIL"/>
    <x v="13"/>
    <x v="1349"/>
    <x v="6"/>
    <s v="INSTALLUX"/>
    <x v="1407"/>
    <s v="Non"/>
    <x v="24"/>
    <m/>
    <m/>
    <m/>
    <m/>
    <x v="1"/>
    <m/>
  </r>
  <r>
    <s v="7049ARCELOR (BERTON SICARD)"/>
    <x v="1391"/>
    <s v="PROFIL"/>
    <x v="13"/>
    <x v="1302"/>
    <x v="6"/>
    <s v="INSTALLUX"/>
    <x v="1348"/>
    <s v="Non"/>
    <x v="24"/>
    <m/>
    <m/>
    <m/>
    <m/>
    <x v="1"/>
    <m/>
  </r>
  <r>
    <s v="7646/4ARCELOR (BERTON SICARD)"/>
    <x v="1451"/>
    <s v="PROFIL"/>
    <x v="13"/>
    <x v="259"/>
    <x v="6"/>
    <s v="INSTALLUX"/>
    <x v="1408"/>
    <s v="Non"/>
    <x v="35"/>
    <m/>
    <m/>
    <m/>
    <m/>
    <x v="1"/>
    <m/>
  </r>
  <r>
    <s v="7085ARCELOR (BERTON SICARD)"/>
    <x v="1437"/>
    <s v="PROFIL"/>
    <x v="13"/>
    <x v="1338"/>
    <x v="6"/>
    <s v="INSTALLUX"/>
    <x v="1394"/>
    <s v="Non"/>
    <x v="12"/>
    <m/>
    <m/>
    <m/>
    <m/>
    <x v="1"/>
    <m/>
  </r>
  <r>
    <s v="7649ARCELOR (BERTON SICARD)"/>
    <x v="1452"/>
    <s v="PROFIL"/>
    <x v="46"/>
    <x v="1350"/>
    <x v="6"/>
    <s v="INSTALLUX"/>
    <x v="1409"/>
    <s v="Non"/>
    <x v="24"/>
    <m/>
    <m/>
    <m/>
    <m/>
    <x v="1"/>
    <m/>
  </r>
  <r>
    <s v="7086ARCELOR (BERTON SICARD)"/>
    <x v="1453"/>
    <s v="PROFIL"/>
    <x v="13"/>
    <x v="1351"/>
    <x v="6"/>
    <s v="INSTALLUX"/>
    <x v="1410"/>
    <s v="Non"/>
    <x v="20"/>
    <m/>
    <m/>
    <m/>
    <m/>
    <x v="1"/>
    <m/>
  </r>
  <r>
    <s v="7086ARCELOR (BERTON SICARD)"/>
    <x v="1453"/>
    <s v="PROFIL"/>
    <x v="13"/>
    <x v="1351"/>
    <x v="6"/>
    <s v="INSTALLUX"/>
    <x v="1410"/>
    <s v="Non"/>
    <x v="20"/>
    <m/>
    <m/>
    <m/>
    <m/>
    <x v="1"/>
    <m/>
  </r>
  <r>
    <s v="7049ARCELOR (BERTON SICARD)"/>
    <x v="1391"/>
    <s v="PROFIL"/>
    <x v="13"/>
    <x v="1302"/>
    <x v="6"/>
    <s v="INSTALLUX"/>
    <x v="1348"/>
    <s v="Non"/>
    <x v="24"/>
    <m/>
    <m/>
    <m/>
    <m/>
    <x v="1"/>
    <m/>
  </r>
  <r>
    <s v="7653ARCELOR (BERTON SICARD)"/>
    <x v="1454"/>
    <s v="PROFIL"/>
    <x v="46"/>
    <x v="1352"/>
    <x v="6"/>
    <s v="INSTALLUX"/>
    <x v="1411"/>
    <s v="Non"/>
    <x v="24"/>
    <m/>
    <m/>
    <m/>
    <m/>
    <x v="1"/>
    <m/>
  </r>
  <r>
    <s v="7653/4ARCELOR (BERTON SICARD)"/>
    <x v="1455"/>
    <s v="PROFIL"/>
    <x v="46"/>
    <x v="1352"/>
    <x v="6"/>
    <s v="INSTALLUX"/>
    <x v="1412"/>
    <s v="Non"/>
    <x v="20"/>
    <m/>
    <m/>
    <m/>
    <m/>
    <x v="1"/>
    <m/>
  </r>
  <r>
    <s v="7655/4ARCELOR (BERTON SICARD)"/>
    <x v="1456"/>
    <s v="PROFIL"/>
    <x v="13"/>
    <x v="1353"/>
    <x v="6"/>
    <s v="INSTALLUX"/>
    <x v="1413"/>
    <s v="Non"/>
    <x v="35"/>
    <m/>
    <m/>
    <m/>
    <m/>
    <x v="1"/>
    <m/>
  </r>
  <r>
    <s v="7657ARCELOR (BERTON SICARD)"/>
    <x v="1457"/>
    <s v="PROFIL"/>
    <x v="13"/>
    <x v="1354"/>
    <x v="6"/>
    <s v="INSTALLUX"/>
    <x v="1414"/>
    <s v="Non"/>
    <x v="24"/>
    <m/>
    <m/>
    <m/>
    <m/>
    <x v="1"/>
    <m/>
  </r>
  <r>
    <s v="7658THPARCELOR (BERTON SICARD)"/>
    <x v="1458"/>
    <s v="PROFIL"/>
    <x v="13"/>
    <x v="1355"/>
    <x v="6"/>
    <s v="INSTALLUX"/>
    <x v="1415"/>
    <s v="Non"/>
    <x v="24"/>
    <m/>
    <m/>
    <m/>
    <m/>
    <x v="1"/>
    <m/>
  </r>
  <r>
    <s v="7659ARCELOR (BERTON SICARD)"/>
    <x v="1459"/>
    <s v="PROFIL"/>
    <x v="13"/>
    <x v="1298"/>
    <x v="6"/>
    <s v="INSTALLUX"/>
    <x v="1416"/>
    <s v="Non"/>
    <x v="24"/>
    <m/>
    <m/>
    <m/>
    <m/>
    <x v="1"/>
    <m/>
  </r>
  <r>
    <s v="7661ARCELOR (BERTON SICARD)"/>
    <x v="1460"/>
    <s v="PROFIL"/>
    <x v="46"/>
    <x v="1356"/>
    <x v="6"/>
    <s v="INSTALLUX"/>
    <x v="1417"/>
    <s v="Non"/>
    <x v="24"/>
    <m/>
    <m/>
    <m/>
    <m/>
    <x v="1"/>
    <m/>
  </r>
  <r>
    <s v="7661/4ARCELOR (BERTON SICARD)"/>
    <x v="1461"/>
    <s v="PROFIL"/>
    <x v="46"/>
    <x v="1356"/>
    <x v="6"/>
    <s v="INSTALLUX"/>
    <x v="1418"/>
    <s v="Non"/>
    <x v="35"/>
    <m/>
    <m/>
    <m/>
    <m/>
    <x v="1"/>
    <m/>
  </r>
  <r>
    <s v="7662ARCELOR (BERTON SICARD)"/>
    <x v="1462"/>
    <s v="PROFIL"/>
    <x v="13"/>
    <x v="1357"/>
    <x v="6"/>
    <s v="INSTALLUX"/>
    <x v="1419"/>
    <s v="Non"/>
    <x v="24"/>
    <m/>
    <m/>
    <m/>
    <m/>
    <x v="1"/>
    <m/>
  </r>
  <r>
    <s v="7662/4ARCELOR (BERTON SICARD)"/>
    <x v="1463"/>
    <s v="PROFIL"/>
    <x v="13"/>
    <x v="1357"/>
    <x v="6"/>
    <s v="INSTALLUX"/>
    <x v="1420"/>
    <s v="Non"/>
    <x v="35"/>
    <m/>
    <m/>
    <m/>
    <m/>
    <x v="1"/>
    <m/>
  </r>
  <r>
    <s v="7663ARCELOR (BERTON SICARD)"/>
    <x v="1464"/>
    <s v="PROFIL"/>
    <x v="13"/>
    <x v="1358"/>
    <x v="6"/>
    <s v="INSTALLUX"/>
    <x v="1421"/>
    <s v="Non"/>
    <x v="24"/>
    <m/>
    <m/>
    <m/>
    <m/>
    <x v="1"/>
    <m/>
  </r>
  <r>
    <s v="7664/4ARCELOR (BERTON SICARD)"/>
    <x v="1465"/>
    <s v="PROFIL"/>
    <x v="13"/>
    <x v="1359"/>
    <x v="6"/>
    <s v="INSTALLUX"/>
    <x v="1422"/>
    <s v="Non"/>
    <x v="35"/>
    <m/>
    <m/>
    <m/>
    <m/>
    <x v="1"/>
    <m/>
  </r>
  <r>
    <s v="7665ARCELOR (BERTON SICARD)"/>
    <x v="1466"/>
    <s v="PROFIL"/>
    <x v="13"/>
    <x v="1360"/>
    <x v="6"/>
    <s v="INSTALLUX"/>
    <x v="1423"/>
    <s v="Non"/>
    <x v="24"/>
    <m/>
    <m/>
    <m/>
    <m/>
    <x v="1"/>
    <m/>
  </r>
  <r>
    <s v="7665/4ARCELOR (BERTON SICARD)"/>
    <x v="1467"/>
    <s v="PROFIL"/>
    <x v="13"/>
    <x v="1360"/>
    <x v="6"/>
    <s v="INSTALLUX"/>
    <x v="1424"/>
    <s v="Non"/>
    <x v="35"/>
    <m/>
    <m/>
    <m/>
    <m/>
    <x v="1"/>
    <m/>
  </r>
  <r>
    <s v="7668THARCELOR (BERTON SICARD)"/>
    <x v="1468"/>
    <s v="PROFIL"/>
    <x v="13"/>
    <x v="1361"/>
    <x v="6"/>
    <s v="INSTALLUX"/>
    <x v="1425"/>
    <s v="Non"/>
    <x v="24"/>
    <m/>
    <m/>
    <m/>
    <m/>
    <x v="1"/>
    <m/>
  </r>
  <r>
    <s v="7673ARCELOR (BERTON SICARD)"/>
    <x v="1469"/>
    <s v="PROFIL"/>
    <x v="13"/>
    <x v="1362"/>
    <x v="6"/>
    <s v="INSTALLUX"/>
    <x v="1426"/>
    <s v="Non"/>
    <x v="24"/>
    <m/>
    <m/>
    <m/>
    <m/>
    <x v="1"/>
    <m/>
  </r>
  <r>
    <s v="7674ARCELOR (BERTON SICARD)"/>
    <x v="1470"/>
    <s v="PROFIL"/>
    <x v="13"/>
    <x v="1363"/>
    <x v="6"/>
    <s v="INSTALLUX"/>
    <x v="1427"/>
    <s v="Non"/>
    <x v="24"/>
    <m/>
    <m/>
    <m/>
    <m/>
    <x v="1"/>
    <m/>
  </r>
  <r>
    <s v="7679ARCELOR (BERTON SICARD)"/>
    <x v="1471"/>
    <s v="PROFIL"/>
    <x v="13"/>
    <x v="1364"/>
    <x v="6"/>
    <s v="INSTALLUX"/>
    <x v="1428"/>
    <s v="Non"/>
    <x v="24"/>
    <m/>
    <m/>
    <m/>
    <m/>
    <x v="1"/>
    <m/>
  </r>
  <r>
    <s v="7680THARCELOR (BERTON SICARD)"/>
    <x v="1472"/>
    <s v="PROFIL"/>
    <x v="13"/>
    <x v="1365"/>
    <x v="6"/>
    <s v="INSTALLUX"/>
    <x v="1429"/>
    <s v="Non"/>
    <x v="24"/>
    <m/>
    <m/>
    <m/>
    <m/>
    <x v="1"/>
    <m/>
  </r>
  <r>
    <s v="7681THARCELOR (BERTON SICARD)"/>
    <x v="1473"/>
    <s v="PROFIL"/>
    <x v="13"/>
    <x v="1366"/>
    <x v="6"/>
    <s v="INSTALLUX"/>
    <x v="1430"/>
    <s v="Non"/>
    <x v="24"/>
    <m/>
    <m/>
    <m/>
    <m/>
    <x v="1"/>
    <m/>
  </r>
  <r>
    <s v="7682THARCELOR (BERTON SICARD)"/>
    <x v="1474"/>
    <s v="PROFIL"/>
    <x v="13"/>
    <x v="1367"/>
    <x v="6"/>
    <s v="INSTALLUX"/>
    <x v="1431"/>
    <s v="Non"/>
    <x v="24"/>
    <m/>
    <m/>
    <m/>
    <m/>
    <x v="1"/>
    <m/>
  </r>
  <r>
    <s v="7683THARCELOR (BERTON SICARD)"/>
    <x v="1475"/>
    <s v="PROFIL"/>
    <x v="13"/>
    <x v="1368"/>
    <x v="6"/>
    <s v="INSTALLUX"/>
    <x v="1432"/>
    <s v="Non"/>
    <x v="24"/>
    <m/>
    <m/>
    <m/>
    <m/>
    <x v="1"/>
    <m/>
  </r>
  <r>
    <s v="7684THARCELOR (BERTON SICARD)"/>
    <x v="1476"/>
    <s v="PROFIL"/>
    <x v="13"/>
    <x v="1369"/>
    <x v="6"/>
    <s v="INSTALLUX"/>
    <x v="1433"/>
    <s v="Non"/>
    <x v="24"/>
    <m/>
    <m/>
    <m/>
    <m/>
    <x v="1"/>
    <m/>
  </r>
  <r>
    <s v="7687ARCELOR (BERTON SICARD)"/>
    <x v="1477"/>
    <s v="PROFIL"/>
    <x v="13"/>
    <x v="1370"/>
    <x v="6"/>
    <s v="INSTALLUX"/>
    <x v="1434"/>
    <s v="Non"/>
    <x v="24"/>
    <m/>
    <m/>
    <m/>
    <m/>
    <x v="1"/>
    <m/>
  </r>
  <r>
    <s v="7690ARCELOR (BERTON SICARD)"/>
    <x v="1478"/>
    <s v="PROFIL"/>
    <x v="13"/>
    <x v="1371"/>
    <x v="6"/>
    <s v="INSTALLUX"/>
    <x v="1435"/>
    <s v="Non"/>
    <x v="24"/>
    <m/>
    <m/>
    <m/>
    <m/>
    <x v="1"/>
    <m/>
  </r>
  <r>
    <s v="7691THARCELOR (BERTON SICARD)"/>
    <x v="1479"/>
    <s v="PROFIL"/>
    <x v="13"/>
    <x v="1372"/>
    <x v="6"/>
    <s v="INSTALLUX"/>
    <x v="1436"/>
    <s v="Non"/>
    <x v="24"/>
    <m/>
    <m/>
    <m/>
    <m/>
    <x v="1"/>
    <m/>
  </r>
  <r>
    <s v="7766ARCELOR (BERTON SICARD)"/>
    <x v="1480"/>
    <s v="PROFIL"/>
    <x v="13"/>
    <x v="1373"/>
    <x v="6"/>
    <s v="INSTALLUX"/>
    <x v="1437"/>
    <s v="Non"/>
    <x v="4"/>
    <m/>
    <m/>
    <m/>
    <m/>
    <x v="1"/>
    <m/>
  </r>
  <r>
    <s v="7785ARCELOR (BERTON SICARD)"/>
    <x v="1481"/>
    <s v="PROFIL"/>
    <x v="13"/>
    <x v="1374"/>
    <x v="6"/>
    <s v="INSTALLUX"/>
    <x v="1438"/>
    <s v="Non"/>
    <x v="24"/>
    <m/>
    <m/>
    <m/>
    <m/>
    <x v="1"/>
    <m/>
  </r>
  <r>
    <s v="7785/4ARCELOR (BERTON SICARD)"/>
    <x v="1482"/>
    <s v="PROFIL"/>
    <x v="13"/>
    <x v="1375"/>
    <x v="6"/>
    <s v="INSTALLUX"/>
    <x v="1439"/>
    <s v="Non"/>
    <x v="20"/>
    <m/>
    <m/>
    <m/>
    <m/>
    <x v="1"/>
    <m/>
  </r>
  <r>
    <s v="7795ARCELOR (BERTON SICARD)"/>
    <x v="1483"/>
    <s v="PROFIL"/>
    <x v="46"/>
    <x v="1376"/>
    <x v="6"/>
    <s v="INSTALLUX"/>
    <x v="1440"/>
    <s v="Non"/>
    <x v="24"/>
    <m/>
    <m/>
    <m/>
    <m/>
    <x v="1"/>
    <m/>
  </r>
  <r>
    <s v="7816/4ARCELOR (BERTON SICARD)"/>
    <x v="1484"/>
    <s v="PROFIL"/>
    <x v="13"/>
    <x v="276"/>
    <x v="6"/>
    <s v="INSTALLUX"/>
    <x v="1441"/>
    <s v="Non"/>
    <x v="35"/>
    <m/>
    <m/>
    <m/>
    <m/>
    <x v="1"/>
    <m/>
  </r>
  <r>
    <s v="7816/4MARCELOR (BERTON SICARD)"/>
    <x v="1485"/>
    <s v="PROFIL"/>
    <x v="13"/>
    <x v="276"/>
    <x v="6"/>
    <s v="INSTALLUX"/>
    <x v="1442"/>
    <s v="Non"/>
    <x v="20"/>
    <m/>
    <m/>
    <m/>
    <m/>
    <x v="1"/>
    <m/>
  </r>
  <r>
    <s v="7817ARCELOR (BERTON SICARD)"/>
    <x v="1486"/>
    <s v="PROFIL"/>
    <x v="13"/>
    <x v="1377"/>
    <x v="6"/>
    <s v="INSTALLUX"/>
    <x v="1443"/>
    <s v="Non"/>
    <x v="24"/>
    <m/>
    <m/>
    <m/>
    <m/>
    <x v="1"/>
    <m/>
  </r>
  <r>
    <s v="7818ARCELOR (BERTON SICARD)"/>
    <x v="1487"/>
    <s v="PROFIL"/>
    <x v="13"/>
    <x v="1378"/>
    <x v="6"/>
    <s v="INSTALLUX"/>
    <x v="1444"/>
    <s v="Non"/>
    <x v="24"/>
    <m/>
    <m/>
    <m/>
    <m/>
    <x v="1"/>
    <m/>
  </r>
  <r>
    <s v="7820ARCELOR (BERTON SICARD)"/>
    <x v="1488"/>
    <s v="PROFIL"/>
    <x v="13"/>
    <x v="1379"/>
    <x v="6"/>
    <s v="INSTALLUX"/>
    <x v="1445"/>
    <s v="Non"/>
    <x v="24"/>
    <m/>
    <m/>
    <m/>
    <m/>
    <x v="1"/>
    <m/>
  </r>
  <r>
    <s v="7824ARCELOR (BERTON SICARD)"/>
    <x v="1489"/>
    <s v="PROFIL"/>
    <x v="13"/>
    <x v="1380"/>
    <x v="6"/>
    <s v="INSTALLUX"/>
    <x v="1446"/>
    <s v="Non"/>
    <x v="24"/>
    <m/>
    <m/>
    <m/>
    <m/>
    <x v="1"/>
    <m/>
  </r>
  <r>
    <s v="7828ARCELOR (BERTON SICARD)"/>
    <x v="1490"/>
    <s v="PROFIL"/>
    <x v="13"/>
    <x v="1381"/>
    <x v="6"/>
    <s v="INSTALLUX"/>
    <x v="1447"/>
    <s v="Non"/>
    <x v="24"/>
    <m/>
    <m/>
    <m/>
    <m/>
    <x v="1"/>
    <m/>
  </r>
  <r>
    <s v="7835ARCELOR (BERTON SICARD)"/>
    <x v="1491"/>
    <s v="PROFIL"/>
    <x v="13"/>
    <x v="1382"/>
    <x v="6"/>
    <s v="INSTALLUX"/>
    <x v="1448"/>
    <s v="Non"/>
    <x v="24"/>
    <m/>
    <m/>
    <m/>
    <m/>
    <x v="1"/>
    <m/>
  </r>
  <r>
    <s v="7836/4ARCELOR (BERTON SICARD)"/>
    <x v="1492"/>
    <s v="PROFIL"/>
    <x v="13"/>
    <x v="277"/>
    <x v="6"/>
    <s v="INSTALLUX"/>
    <x v="1449"/>
    <s v="Non"/>
    <x v="35"/>
    <m/>
    <m/>
    <m/>
    <m/>
    <x v="1"/>
    <m/>
  </r>
  <r>
    <s v="8101ARCELOR (BERTON SICARD)"/>
    <x v="1493"/>
    <s v="PROFIL"/>
    <x v="13"/>
    <x v="1383"/>
    <x v="6"/>
    <s v="INSTALLUX"/>
    <x v="1450"/>
    <s v="Non"/>
    <x v="24"/>
    <m/>
    <m/>
    <m/>
    <m/>
    <x v="1"/>
    <m/>
  </r>
  <r>
    <s v="8102ARCELOR (BERTON SICARD)"/>
    <x v="1494"/>
    <s v="PROFIL"/>
    <x v="13"/>
    <x v="1384"/>
    <x v="6"/>
    <s v="INSTALLUX"/>
    <x v="1451"/>
    <s v="Non"/>
    <x v="24"/>
    <m/>
    <m/>
    <m/>
    <m/>
    <x v="1"/>
    <m/>
  </r>
  <r>
    <s v="8103ARCELOR (BERTON SICARD)"/>
    <x v="1495"/>
    <s v="PROFIL"/>
    <x v="13"/>
    <x v="1385"/>
    <x v="6"/>
    <s v="INSTALLUX"/>
    <x v="1452"/>
    <s v="Non"/>
    <x v="24"/>
    <m/>
    <m/>
    <m/>
    <m/>
    <x v="1"/>
    <m/>
  </r>
  <r>
    <s v="8104ARCELOR (BERTON SICARD)"/>
    <x v="1496"/>
    <s v="PROFIL"/>
    <x v="13"/>
    <x v="1386"/>
    <x v="6"/>
    <s v="INSTALLUX"/>
    <x v="1453"/>
    <s v="Non"/>
    <x v="24"/>
    <m/>
    <m/>
    <m/>
    <m/>
    <x v="1"/>
    <m/>
  </r>
  <r>
    <s v="8104PARCELOR (BERTON SICARD)"/>
    <x v="1497"/>
    <s v="PROFIL"/>
    <x v="13"/>
    <x v="1387"/>
    <x v="6"/>
    <s v="INSTALLUX"/>
    <x v="1454"/>
    <s v="Non"/>
    <x v="24"/>
    <m/>
    <m/>
    <m/>
    <m/>
    <x v="1"/>
    <m/>
  </r>
  <r>
    <s v="8105ARCELOR (BERTON SICARD)"/>
    <x v="1498"/>
    <s v="PROFIL"/>
    <x v="13"/>
    <x v="1388"/>
    <x v="6"/>
    <s v="INSTALLUX"/>
    <x v="1455"/>
    <s v="Non"/>
    <x v="24"/>
    <m/>
    <m/>
    <m/>
    <m/>
    <x v="1"/>
    <m/>
  </r>
  <r>
    <s v="8106ARCELOR (BERTON SICARD)"/>
    <x v="1499"/>
    <s v="PROFIL"/>
    <x v="13"/>
    <x v="1389"/>
    <x v="6"/>
    <s v="INSTALLUX"/>
    <x v="1456"/>
    <s v="Non"/>
    <x v="24"/>
    <m/>
    <m/>
    <m/>
    <m/>
    <x v="1"/>
    <m/>
  </r>
  <r>
    <s v="8108ARCELOR (BERTON SICARD)"/>
    <x v="1500"/>
    <s v="PROFIL"/>
    <x v="13"/>
    <x v="1390"/>
    <x v="6"/>
    <s v="INSTALLUX"/>
    <x v="1457"/>
    <s v="Non"/>
    <x v="24"/>
    <m/>
    <m/>
    <m/>
    <m/>
    <x v="1"/>
    <m/>
  </r>
  <r>
    <s v="8110ARCELOR (BERTON SICARD)"/>
    <x v="1501"/>
    <s v="PROFIL"/>
    <x v="13"/>
    <x v="1391"/>
    <x v="6"/>
    <s v="INSTALLUX"/>
    <x v="1458"/>
    <s v="Non"/>
    <x v="24"/>
    <m/>
    <m/>
    <m/>
    <m/>
    <x v="1"/>
    <m/>
  </r>
  <r>
    <s v="8179ARCELOR (BERTON SICARD)"/>
    <x v="1502"/>
    <s v="PROFIL"/>
    <x v="13"/>
    <x v="1392"/>
    <x v="6"/>
    <s v="INSTALLUX"/>
    <x v="1459"/>
    <s v="Non"/>
    <x v="24"/>
    <m/>
    <m/>
    <m/>
    <m/>
    <x v="1"/>
    <m/>
  </r>
  <r>
    <s v="8181ARCELOR (BERTON SICARD)"/>
    <x v="1503"/>
    <s v="PROFIL"/>
    <x v="13"/>
    <x v="1393"/>
    <x v="6"/>
    <s v="INSTALLUX"/>
    <x v="1460"/>
    <s v="Non"/>
    <x v="24"/>
    <m/>
    <m/>
    <m/>
    <m/>
    <x v="1"/>
    <m/>
  </r>
  <r>
    <s v="8183ARCELOR (BERTON SICARD)"/>
    <x v="1504"/>
    <s v="PROFIL"/>
    <x v="13"/>
    <x v="1394"/>
    <x v="6"/>
    <s v="INSTALLUX"/>
    <x v="1461"/>
    <s v="Non"/>
    <x v="24"/>
    <m/>
    <m/>
    <m/>
    <m/>
    <x v="1"/>
    <m/>
  </r>
  <r>
    <s v="8187ARCELOR (BERTON SICARD)"/>
    <x v="1505"/>
    <s v="PROFIL"/>
    <x v="13"/>
    <x v="1395"/>
    <x v="6"/>
    <s v="INSTALLUX"/>
    <x v="1462"/>
    <s v="Non"/>
    <x v="24"/>
    <m/>
    <m/>
    <m/>
    <m/>
    <x v="1"/>
    <m/>
  </r>
  <r>
    <s v="8198ARCELOR (BERTON SICARD)"/>
    <x v="1506"/>
    <s v="PROFIL"/>
    <x v="13"/>
    <x v="1396"/>
    <x v="6"/>
    <s v="INSTALLUX"/>
    <x v="1463"/>
    <s v="Non"/>
    <x v="24"/>
    <m/>
    <m/>
    <m/>
    <m/>
    <x v="1"/>
    <m/>
  </r>
  <r>
    <s v="8199ARCELOR (BERTON SICARD)"/>
    <x v="1507"/>
    <s v="PROFIL"/>
    <x v="13"/>
    <x v="1386"/>
    <x v="6"/>
    <s v="INSTALLUX"/>
    <x v="1464"/>
    <s v="Non"/>
    <x v="24"/>
    <m/>
    <m/>
    <m/>
    <m/>
    <x v="1"/>
    <m/>
  </r>
  <r>
    <s v="8200ARCELOR (BERTON SICARD)"/>
    <x v="1508"/>
    <s v="PROFIL"/>
    <x v="13"/>
    <x v="1397"/>
    <x v="6"/>
    <s v="INSTALLUX"/>
    <x v="1465"/>
    <s v="Non"/>
    <x v="24"/>
    <m/>
    <m/>
    <m/>
    <m/>
    <x v="1"/>
    <m/>
  </r>
  <r>
    <s v="8201ARCELOR (BERTON SICARD)"/>
    <x v="1509"/>
    <s v="PROFIL"/>
    <x v="13"/>
    <x v="1398"/>
    <x v="6"/>
    <s v="INSTALLUX"/>
    <x v="1466"/>
    <s v="Non"/>
    <x v="24"/>
    <m/>
    <m/>
    <m/>
    <m/>
    <x v="1"/>
    <m/>
  </r>
  <r>
    <s v="8205ARCELOR (BERTON SICARD)"/>
    <x v="1510"/>
    <s v="PROFIL"/>
    <x v="13"/>
    <x v="1399"/>
    <x v="6"/>
    <s v="INSTALLUX"/>
    <x v="1467"/>
    <s v="Non"/>
    <x v="24"/>
    <m/>
    <m/>
    <m/>
    <m/>
    <x v="1"/>
    <m/>
  </r>
  <r>
    <s v="8213ARCELOR (BERTON SICARD)"/>
    <x v="1511"/>
    <s v="PROFIL"/>
    <x v="13"/>
    <x v="1400"/>
    <x v="6"/>
    <s v="INSTALLUX"/>
    <x v="1468"/>
    <s v="Non"/>
    <x v="24"/>
    <m/>
    <m/>
    <m/>
    <m/>
    <x v="1"/>
    <m/>
  </r>
  <r>
    <s v="8289ARCELOR (BERTON SICARD)"/>
    <x v="1512"/>
    <s v="PROFIL"/>
    <x v="13"/>
    <x v="1401"/>
    <x v="6"/>
    <s v="INSTALLUX"/>
    <x v="1469"/>
    <s v="Non"/>
    <x v="24"/>
    <m/>
    <m/>
    <m/>
    <m/>
    <x v="1"/>
    <m/>
  </r>
  <r>
    <s v="8290PARCELOR (BERTON SICARD)"/>
    <x v="1513"/>
    <s v="PROFIL"/>
    <x v="13"/>
    <x v="1402"/>
    <x v="6"/>
    <s v="INSTALLUX"/>
    <x v="1470"/>
    <s v="Non"/>
    <x v="24"/>
    <m/>
    <m/>
    <m/>
    <m/>
    <x v="1"/>
    <m/>
  </r>
  <r>
    <s v="8291ARCELOR (BERTON SICARD)"/>
    <x v="1514"/>
    <s v="PROFIL"/>
    <x v="13"/>
    <x v="1403"/>
    <x v="6"/>
    <s v="INSTALLUX"/>
    <x v="1471"/>
    <s v="Non"/>
    <x v="24"/>
    <m/>
    <m/>
    <m/>
    <m/>
    <x v="1"/>
    <m/>
  </r>
  <r>
    <s v="8292ARCELOR (BERTON SICARD)"/>
    <x v="1515"/>
    <s v="PROFIL"/>
    <x v="13"/>
    <x v="1404"/>
    <x v="6"/>
    <s v="INSTALLUX"/>
    <x v="1472"/>
    <s v="Non"/>
    <x v="24"/>
    <m/>
    <m/>
    <m/>
    <m/>
    <x v="1"/>
    <m/>
  </r>
  <r>
    <s v="8293ARCELOR (BERTON SICARD)"/>
    <x v="1516"/>
    <s v="PROFIL"/>
    <x v="13"/>
    <x v="1405"/>
    <x v="6"/>
    <s v="INSTALLUX"/>
    <x v="1473"/>
    <s v="Non"/>
    <x v="24"/>
    <m/>
    <m/>
    <m/>
    <m/>
    <x v="1"/>
    <m/>
  </r>
  <r>
    <s v="8294ARCELOR (BERTON SICARD)"/>
    <x v="1517"/>
    <s v="PROFIL"/>
    <x v="13"/>
    <x v="1405"/>
    <x v="6"/>
    <s v="INSTALLUX"/>
    <x v="1474"/>
    <s v="Non"/>
    <x v="24"/>
    <m/>
    <m/>
    <m/>
    <m/>
    <x v="1"/>
    <m/>
  </r>
  <r>
    <s v="8299ARCELOR (BERTON SICARD)"/>
    <x v="1518"/>
    <s v="PROFIL"/>
    <x v="13"/>
    <x v="1406"/>
    <x v="6"/>
    <s v="INSTALLUX"/>
    <x v="1475"/>
    <s v="Non"/>
    <x v="24"/>
    <m/>
    <m/>
    <m/>
    <m/>
    <x v="1"/>
    <m/>
  </r>
  <r>
    <s v="8390ARCELOR (BERTON SICARD)"/>
    <x v="1519"/>
    <s v="PROFIL"/>
    <x v="13"/>
    <x v="1407"/>
    <x v="6"/>
    <s v="INSTALLUX"/>
    <x v="1476"/>
    <s v="Non"/>
    <x v="24"/>
    <m/>
    <m/>
    <m/>
    <m/>
    <x v="1"/>
    <m/>
  </r>
  <r>
    <s v="8500ARCELOR (BERTON SICARD)"/>
    <x v="1520"/>
    <s v="PROFIL"/>
    <x v="13"/>
    <x v="1408"/>
    <x v="6"/>
    <s v="INSTALLUX"/>
    <x v="1477"/>
    <s v="Non"/>
    <x v="24"/>
    <m/>
    <m/>
    <m/>
    <m/>
    <x v="1"/>
    <m/>
  </r>
  <r>
    <s v="8501ARCELOR (BERTON SICARD)"/>
    <x v="1521"/>
    <s v="PROFIL"/>
    <x v="13"/>
    <x v="1409"/>
    <x v="6"/>
    <s v="INSTALLUX"/>
    <x v="1478"/>
    <s v="Non"/>
    <x v="24"/>
    <m/>
    <m/>
    <m/>
    <m/>
    <x v="1"/>
    <m/>
  </r>
  <r>
    <s v="8502ARCELOR (BERTON SICARD)"/>
    <x v="1522"/>
    <s v="PROFIL"/>
    <x v="13"/>
    <x v="1410"/>
    <x v="6"/>
    <s v="INSTALLUX"/>
    <x v="1479"/>
    <s v="Non"/>
    <x v="24"/>
    <m/>
    <m/>
    <m/>
    <m/>
    <x v="1"/>
    <m/>
  </r>
  <r>
    <s v="8503ARCELOR (BERTON SICARD)"/>
    <x v="1523"/>
    <s v="PROFIL"/>
    <x v="13"/>
    <x v="1411"/>
    <x v="6"/>
    <s v="INSTALLUX"/>
    <x v="1480"/>
    <s v="Non"/>
    <x v="24"/>
    <m/>
    <m/>
    <m/>
    <m/>
    <x v="1"/>
    <m/>
  </r>
  <r>
    <s v="8504ARCELOR (BERTON SICARD)"/>
    <x v="1524"/>
    <s v="PROFIL"/>
    <x v="13"/>
    <x v="1412"/>
    <x v="6"/>
    <s v="INSTALLUX"/>
    <x v="1481"/>
    <s v="Non"/>
    <x v="24"/>
    <m/>
    <m/>
    <m/>
    <m/>
    <x v="1"/>
    <m/>
  </r>
  <r>
    <s v="8505ARCELOR (BERTON SICARD)"/>
    <x v="1525"/>
    <s v="PROFIL"/>
    <x v="13"/>
    <x v="1413"/>
    <x v="6"/>
    <s v="INSTALLUX"/>
    <x v="1482"/>
    <s v="Non"/>
    <x v="24"/>
    <m/>
    <m/>
    <m/>
    <m/>
    <x v="1"/>
    <m/>
  </r>
  <r>
    <s v="8506ARCELOR (BERTON SICARD)"/>
    <x v="1526"/>
    <s v="PROFIL"/>
    <x v="13"/>
    <x v="1414"/>
    <x v="6"/>
    <s v="INSTALLUX"/>
    <x v="1483"/>
    <s v="Non"/>
    <x v="24"/>
    <m/>
    <m/>
    <m/>
    <m/>
    <x v="1"/>
    <m/>
  </r>
  <r>
    <s v="8507ARCELOR (BERTON SICARD)"/>
    <x v="1527"/>
    <s v="PROFIL"/>
    <x v="13"/>
    <x v="1415"/>
    <x v="6"/>
    <s v="INSTALLUX"/>
    <x v="1484"/>
    <s v="Non"/>
    <x v="24"/>
    <m/>
    <m/>
    <m/>
    <m/>
    <x v="1"/>
    <m/>
  </r>
  <r>
    <s v="8508ARCELOR (BERTON SICARD)"/>
    <x v="1528"/>
    <s v="PROFIL"/>
    <x v="13"/>
    <x v="1416"/>
    <x v="6"/>
    <s v="INSTALLUX"/>
    <x v="1485"/>
    <s v="Non"/>
    <x v="24"/>
    <m/>
    <m/>
    <m/>
    <m/>
    <x v="1"/>
    <m/>
  </r>
  <r>
    <s v="8509ARCELOR (BERTON SICARD)"/>
    <x v="1529"/>
    <s v="PROFIL"/>
    <x v="13"/>
    <x v="1417"/>
    <x v="6"/>
    <s v="INSTALLUX"/>
    <x v="1486"/>
    <s v="Non"/>
    <x v="24"/>
    <m/>
    <m/>
    <m/>
    <m/>
    <x v="1"/>
    <m/>
  </r>
  <r>
    <s v="8510ARCELOR (BERTON SICARD)"/>
    <x v="1530"/>
    <s v="PROFIL"/>
    <x v="13"/>
    <x v="1418"/>
    <x v="6"/>
    <s v="INSTALLUX"/>
    <x v="1487"/>
    <s v="Non"/>
    <x v="24"/>
    <m/>
    <m/>
    <m/>
    <m/>
    <x v="1"/>
    <m/>
  </r>
  <r>
    <s v="8511ARCELOR (BERTON SICARD)"/>
    <x v="1531"/>
    <s v="PROFIL"/>
    <x v="13"/>
    <x v="1419"/>
    <x v="6"/>
    <s v="INSTALLUX"/>
    <x v="1488"/>
    <s v="Non"/>
    <x v="24"/>
    <m/>
    <m/>
    <m/>
    <m/>
    <x v="1"/>
    <m/>
  </r>
  <r>
    <s v="8512ARCELOR (BERTON SICARD)"/>
    <x v="1532"/>
    <s v="PROFIL"/>
    <x v="13"/>
    <x v="1420"/>
    <x v="6"/>
    <s v="INSTALLUX"/>
    <x v="1489"/>
    <s v="Non"/>
    <x v="24"/>
    <m/>
    <m/>
    <m/>
    <m/>
    <x v="1"/>
    <m/>
  </r>
  <r>
    <s v="8513ARCELOR (BERTON SICARD)"/>
    <x v="1533"/>
    <s v="PROFIL"/>
    <x v="13"/>
    <x v="1421"/>
    <x v="6"/>
    <s v="INSTALLUX"/>
    <x v="1490"/>
    <s v="Non"/>
    <x v="24"/>
    <m/>
    <m/>
    <m/>
    <m/>
    <x v="1"/>
    <m/>
  </r>
  <r>
    <s v="8514ARCELOR (BERTON SICARD)"/>
    <x v="1534"/>
    <s v="PROFIL"/>
    <x v="13"/>
    <x v="1422"/>
    <x v="6"/>
    <s v="INSTALLUX"/>
    <x v="1491"/>
    <s v="Non"/>
    <x v="24"/>
    <m/>
    <m/>
    <m/>
    <m/>
    <x v="1"/>
    <m/>
  </r>
  <r>
    <s v="8515ARCELOR (BERTON SICARD)"/>
    <x v="1535"/>
    <s v="PROFIL"/>
    <x v="13"/>
    <x v="1423"/>
    <x v="6"/>
    <s v="INSTALLUX"/>
    <x v="1492"/>
    <s v="Non"/>
    <x v="24"/>
    <m/>
    <m/>
    <m/>
    <m/>
    <x v="1"/>
    <m/>
  </r>
  <r>
    <s v="8516ARCELOR (BERTON SICARD)"/>
    <x v="1536"/>
    <s v="PROFIL"/>
    <x v="13"/>
    <x v="1424"/>
    <x v="6"/>
    <s v="INSTALLUX"/>
    <x v="1493"/>
    <s v="Non"/>
    <x v="24"/>
    <m/>
    <m/>
    <m/>
    <m/>
    <x v="1"/>
    <m/>
  </r>
  <r>
    <s v="8518ARCELOR (BERTON SICARD)"/>
    <x v="1537"/>
    <s v="PROFIL"/>
    <x v="13"/>
    <x v="1425"/>
    <x v="6"/>
    <s v="INSTALLUX"/>
    <x v="1494"/>
    <s v="Non"/>
    <x v="24"/>
    <m/>
    <m/>
    <m/>
    <m/>
    <x v="1"/>
    <m/>
  </r>
  <r>
    <s v="8519ARCELOR (BERTON SICARD)"/>
    <x v="1538"/>
    <s v="PROFIL"/>
    <x v="13"/>
    <x v="1426"/>
    <x v="6"/>
    <s v="INSTALLUX"/>
    <x v="1495"/>
    <s v="Non"/>
    <x v="24"/>
    <m/>
    <m/>
    <m/>
    <m/>
    <x v="1"/>
    <m/>
  </r>
  <r>
    <s v="8520ARCELOR (BERTON SICARD)"/>
    <x v="1539"/>
    <s v="PROFIL"/>
    <x v="13"/>
    <x v="1427"/>
    <x v="6"/>
    <s v="INSTALLUX"/>
    <x v="1496"/>
    <s v="Non"/>
    <x v="24"/>
    <m/>
    <m/>
    <m/>
    <m/>
    <x v="1"/>
    <m/>
  </r>
  <r>
    <s v="8521ARCELOR (BERTON SICARD)"/>
    <x v="1540"/>
    <s v="PROFIL"/>
    <x v="13"/>
    <x v="1428"/>
    <x v="6"/>
    <s v="INSTALLUX"/>
    <x v="1497"/>
    <s v="Non"/>
    <x v="24"/>
    <m/>
    <m/>
    <m/>
    <m/>
    <x v="1"/>
    <m/>
  </r>
  <r>
    <s v="8522ARCELOR (BERTON SICARD)"/>
    <x v="1541"/>
    <s v="PROFIL"/>
    <x v="13"/>
    <x v="1429"/>
    <x v="6"/>
    <s v="INSTALLUX"/>
    <x v="1498"/>
    <s v="Non"/>
    <x v="24"/>
    <m/>
    <m/>
    <m/>
    <m/>
    <x v="1"/>
    <m/>
  </r>
  <r>
    <s v="8523ARCELOR (BERTON SICARD)"/>
    <x v="1542"/>
    <s v="PROFIL"/>
    <x v="13"/>
    <x v="1430"/>
    <x v="6"/>
    <s v="INSTALLUX"/>
    <x v="1499"/>
    <s v="Non"/>
    <x v="24"/>
    <m/>
    <m/>
    <m/>
    <m/>
    <x v="1"/>
    <m/>
  </r>
  <r>
    <s v="8524ARCELOR (BERTON SICARD)"/>
    <x v="1543"/>
    <s v="PROFIL"/>
    <x v="13"/>
    <x v="1430"/>
    <x v="6"/>
    <s v="INSTALLUX"/>
    <x v="1500"/>
    <s v="Non"/>
    <x v="24"/>
    <m/>
    <m/>
    <m/>
    <m/>
    <x v="1"/>
    <m/>
  </r>
  <r>
    <s v="8525ARCELOR (BERTON SICARD)"/>
    <x v="1544"/>
    <s v="PROFIL"/>
    <x v="13"/>
    <x v="1431"/>
    <x v="6"/>
    <s v="INSTALLUX"/>
    <x v="1501"/>
    <s v="Non"/>
    <x v="24"/>
    <m/>
    <m/>
    <m/>
    <m/>
    <x v="1"/>
    <m/>
  </r>
  <r>
    <s v="8535ARCELOR (BERTON SICARD)"/>
    <x v="1545"/>
    <s v="PROFIL"/>
    <x v="13"/>
    <x v="1432"/>
    <x v="6"/>
    <s v="INSTALLUX"/>
    <x v="1502"/>
    <s v="Non"/>
    <x v="24"/>
    <m/>
    <m/>
    <m/>
    <m/>
    <x v="1"/>
    <m/>
  </r>
  <r>
    <s v="8536ARCELOR (BERTON SICARD)"/>
    <x v="1546"/>
    <s v="PROFIL"/>
    <x v="13"/>
    <x v="1433"/>
    <x v="6"/>
    <s v="INSTALLUX"/>
    <x v="1503"/>
    <s v="Non"/>
    <x v="24"/>
    <m/>
    <m/>
    <m/>
    <m/>
    <x v="1"/>
    <m/>
  </r>
  <r>
    <s v="8537ARCELOR (BERTON SICARD)"/>
    <x v="1547"/>
    <s v="PROFIL"/>
    <x v="13"/>
    <x v="1434"/>
    <x v="6"/>
    <s v="INSTALLUX"/>
    <x v="1504"/>
    <s v="Non"/>
    <x v="24"/>
    <m/>
    <m/>
    <m/>
    <m/>
    <x v="1"/>
    <m/>
  </r>
  <r>
    <s v="8541ARCELOR (BERTON SICARD)"/>
    <x v="1548"/>
    <s v="PROFIL"/>
    <x v="13"/>
    <x v="1435"/>
    <x v="6"/>
    <s v="INSTALLUX"/>
    <x v="1505"/>
    <s v="Non"/>
    <x v="24"/>
    <m/>
    <m/>
    <m/>
    <m/>
    <x v="1"/>
    <m/>
  </r>
  <r>
    <s v="8542ARCELOR (BERTON SICARD)"/>
    <x v="1549"/>
    <s v="PROFIL"/>
    <x v="13"/>
    <x v="1436"/>
    <x v="6"/>
    <s v="INSTALLUX"/>
    <x v="1506"/>
    <s v="Non"/>
    <x v="24"/>
    <m/>
    <m/>
    <m/>
    <m/>
    <x v="1"/>
    <m/>
  </r>
  <r>
    <s v="8556ARCELOR (BERTON SICARD)"/>
    <x v="1550"/>
    <s v="PROFIL"/>
    <x v="13"/>
    <x v="1437"/>
    <x v="6"/>
    <s v="INSTALLUX"/>
    <x v="1507"/>
    <s v="Non"/>
    <x v="24"/>
    <m/>
    <m/>
    <m/>
    <m/>
    <x v="1"/>
    <m/>
  </r>
  <r>
    <s v="8557ARCELOR (BERTON SICARD)"/>
    <x v="1551"/>
    <s v="PROFIL"/>
    <x v="13"/>
    <x v="1438"/>
    <x v="6"/>
    <s v="INSTALLUX"/>
    <x v="1508"/>
    <s v="Non"/>
    <x v="24"/>
    <m/>
    <m/>
    <m/>
    <m/>
    <x v="1"/>
    <m/>
  </r>
  <r>
    <s v="8565PARCELOR (BERTON SICARD)"/>
    <x v="1552"/>
    <s v="PROFIL"/>
    <x v="13"/>
    <x v="1439"/>
    <x v="6"/>
    <s v="INSTALLUX"/>
    <x v="1509"/>
    <s v="Non"/>
    <x v="64"/>
    <m/>
    <m/>
    <m/>
    <m/>
    <x v="1"/>
    <m/>
  </r>
  <r>
    <s v="8568ARCELOR (BERTON SICARD)"/>
    <x v="1553"/>
    <s v="PROFIL"/>
    <x v="13"/>
    <x v="1440"/>
    <x v="6"/>
    <s v="INSTALLUX"/>
    <x v="1510"/>
    <s v="Non"/>
    <x v="24"/>
    <m/>
    <m/>
    <m/>
    <m/>
    <x v="1"/>
    <m/>
  </r>
  <r>
    <s v="8571ARCELOR (BERTON SICARD)"/>
    <x v="1554"/>
    <s v="PROFIL"/>
    <x v="13"/>
    <x v="1441"/>
    <x v="6"/>
    <s v="INSTALLUX"/>
    <x v="1511"/>
    <s v="Non"/>
    <x v="24"/>
    <m/>
    <m/>
    <m/>
    <m/>
    <x v="1"/>
    <m/>
  </r>
  <r>
    <s v="8573ARCELOR (BERTON SICARD)"/>
    <x v="1555"/>
    <s v="PROFIL"/>
    <x v="13"/>
    <x v="1442"/>
    <x v="6"/>
    <s v="INSTALLUX"/>
    <x v="1512"/>
    <s v="Non"/>
    <x v="24"/>
    <m/>
    <m/>
    <m/>
    <m/>
    <x v="1"/>
    <m/>
  </r>
  <r>
    <s v="8574ARCELOR (BERTON SICARD)"/>
    <x v="1556"/>
    <s v="PROFIL"/>
    <x v="13"/>
    <x v="1443"/>
    <x v="6"/>
    <s v="INSTALLUX"/>
    <x v="1513"/>
    <s v="Non"/>
    <x v="24"/>
    <m/>
    <m/>
    <m/>
    <m/>
    <x v="1"/>
    <m/>
  </r>
  <r>
    <s v="8670ARCELOR (BERTON SICARD)"/>
    <x v="1557"/>
    <s v="PROFIL"/>
    <x v="13"/>
    <x v="1444"/>
    <x v="6"/>
    <s v="INSTALLUX"/>
    <x v="1514"/>
    <s v="Non"/>
    <x v="24"/>
    <m/>
    <m/>
    <m/>
    <m/>
    <x v="1"/>
    <m/>
  </r>
  <r>
    <s v="8671ARCELOR (BERTON SICARD)"/>
    <x v="1558"/>
    <s v="PROFIL"/>
    <x v="13"/>
    <x v="1445"/>
    <x v="6"/>
    <s v="INSTALLUX"/>
    <x v="1515"/>
    <s v="Non"/>
    <x v="24"/>
    <m/>
    <m/>
    <m/>
    <m/>
    <x v="1"/>
    <m/>
  </r>
  <r>
    <s v="8803ARCELOR (BERTON SICARD)"/>
    <x v="1559"/>
    <s v="PROFIL"/>
    <x v="13"/>
    <x v="1446"/>
    <x v="6"/>
    <s v="INSTALLUX"/>
    <x v="1516"/>
    <s v="Non"/>
    <x v="4"/>
    <m/>
    <m/>
    <m/>
    <m/>
    <x v="1"/>
    <m/>
  </r>
  <r>
    <s v="8810ARCELOR (BERTON SICARD)"/>
    <x v="1560"/>
    <s v="PROFIL"/>
    <x v="13"/>
    <x v="374"/>
    <x v="6"/>
    <s v="INSTALLUX"/>
    <x v="1517"/>
    <s v="Non"/>
    <x v="4"/>
    <m/>
    <m/>
    <m/>
    <m/>
    <x v="1"/>
    <m/>
  </r>
  <r>
    <s v="8811ARCELOR (BERTON SICARD)"/>
    <x v="1561"/>
    <s v="PROFIL"/>
    <x v="13"/>
    <x v="1447"/>
    <x v="6"/>
    <s v="INSTALLUX"/>
    <x v="1518"/>
    <s v="Non"/>
    <x v="4"/>
    <m/>
    <m/>
    <m/>
    <m/>
    <x v="1"/>
    <m/>
  </r>
  <r>
    <s v="8813ARCELOR (BERTON SICARD)"/>
    <x v="1562"/>
    <s v="PROFIL"/>
    <x v="13"/>
    <x v="1448"/>
    <x v="6"/>
    <s v="INSTALLUX"/>
    <x v="1519"/>
    <s v="Non"/>
    <x v="24"/>
    <m/>
    <m/>
    <m/>
    <m/>
    <x v="1"/>
    <m/>
  </r>
  <r>
    <s v="8814ARCELOR (BERTON SICARD)"/>
    <x v="1563"/>
    <s v="PROFIL"/>
    <x v="13"/>
    <x v="1449"/>
    <x v="6"/>
    <s v="INSTALLUX"/>
    <x v="1520"/>
    <s v="Non"/>
    <x v="24"/>
    <m/>
    <m/>
    <m/>
    <m/>
    <x v="1"/>
    <m/>
  </r>
  <r>
    <s v="8815ARCELOR (BERTON SICARD)"/>
    <x v="1564"/>
    <s v="PROFIL"/>
    <x v="13"/>
    <x v="1450"/>
    <x v="6"/>
    <s v="INSTALLUX"/>
    <x v="1521"/>
    <s v="Non"/>
    <x v="24"/>
    <m/>
    <m/>
    <m/>
    <m/>
    <x v="1"/>
    <m/>
  </r>
  <r>
    <s v="8822ARCELOR (BERTON SICARD)"/>
    <x v="1565"/>
    <s v="PROFIL"/>
    <x v="13"/>
    <x v="1451"/>
    <x v="6"/>
    <s v="INSTALLUX"/>
    <x v="1522"/>
    <s v="Non"/>
    <x v="4"/>
    <m/>
    <m/>
    <m/>
    <m/>
    <x v="1"/>
    <m/>
  </r>
  <r>
    <s v="8823ARCELOR (BERTON SICARD)"/>
    <x v="1566"/>
    <s v="PROFIL"/>
    <x v="13"/>
    <x v="1452"/>
    <x v="6"/>
    <s v="INSTALLUX"/>
    <x v="1523"/>
    <s v="Non"/>
    <x v="24"/>
    <m/>
    <m/>
    <m/>
    <m/>
    <x v="1"/>
    <m/>
  </r>
  <r>
    <s v="8830ARCELOR (BERTON SICARD)"/>
    <x v="1567"/>
    <s v="PROFIL"/>
    <x v="13"/>
    <x v="1453"/>
    <x v="6"/>
    <s v="INSTALLUX"/>
    <x v="1524"/>
    <s v="Non"/>
    <x v="4"/>
    <m/>
    <m/>
    <m/>
    <m/>
    <x v="1"/>
    <m/>
  </r>
  <r>
    <s v="8842ARCELOR (BERTON SICARD)"/>
    <x v="1568"/>
    <s v="PROFIL"/>
    <x v="13"/>
    <x v="1454"/>
    <x v="6"/>
    <s v="INSTALLUX"/>
    <x v="1525"/>
    <s v="Non"/>
    <x v="24"/>
    <m/>
    <m/>
    <m/>
    <m/>
    <x v="1"/>
    <m/>
  </r>
  <r>
    <s v="8843THARCELOR (BERTON SICARD)"/>
    <x v="1569"/>
    <s v="PROFIL"/>
    <x v="13"/>
    <x v="1455"/>
    <x v="6"/>
    <s v="INSTALLUX"/>
    <x v="1526"/>
    <s v="Non"/>
    <x v="24"/>
    <m/>
    <m/>
    <m/>
    <m/>
    <x v="1"/>
    <m/>
  </r>
  <r>
    <s v="8844ARCELOR (BERTON SICARD)"/>
    <x v="1570"/>
    <s v="PROFIL"/>
    <x v="13"/>
    <x v="1456"/>
    <x v="6"/>
    <s v="INSTALLUX"/>
    <x v="1527"/>
    <s v="Non"/>
    <x v="24"/>
    <m/>
    <m/>
    <m/>
    <m/>
    <x v="1"/>
    <m/>
  </r>
  <r>
    <s v="8853ARCELOR (BERTON SICARD)"/>
    <x v="1571"/>
    <s v="PROFIL"/>
    <x v="13"/>
    <x v="1457"/>
    <x v="6"/>
    <s v="INSTALLUX"/>
    <x v="1528"/>
    <s v="Non"/>
    <x v="24"/>
    <m/>
    <m/>
    <m/>
    <m/>
    <x v="1"/>
    <m/>
  </r>
  <r>
    <s v="8873ARCELOR (BERTON SICARD)"/>
    <x v="1572"/>
    <s v="PROFIL"/>
    <x v="13"/>
    <x v="1458"/>
    <x v="6"/>
    <s v="INSTALLUX"/>
    <x v="1529"/>
    <s v="Non"/>
    <x v="24"/>
    <m/>
    <m/>
    <m/>
    <m/>
    <x v="1"/>
    <m/>
  </r>
  <r>
    <s v="9002ARCELOR (BERTON SICARD)"/>
    <x v="1573"/>
    <s v="PROFIL"/>
    <x v="13"/>
    <x v="1459"/>
    <x v="6"/>
    <s v="INSTALLUX"/>
    <x v="1530"/>
    <s v="Non"/>
    <x v="24"/>
    <m/>
    <m/>
    <m/>
    <m/>
    <x v="1"/>
    <m/>
  </r>
  <r>
    <s v="9130ARCELOR (BERTON SICARD)"/>
    <x v="1574"/>
    <s v="PROFIL"/>
    <x v="13"/>
    <x v="1276"/>
    <x v="6"/>
    <s v="INSTALLUX"/>
    <x v="1531"/>
    <s v="Non"/>
    <x v="24"/>
    <m/>
    <m/>
    <m/>
    <m/>
    <x v="1"/>
    <m/>
  </r>
  <r>
    <s v="9131ARCELOR (BERTON SICARD)"/>
    <x v="1575"/>
    <s v="PROFIL"/>
    <x v="13"/>
    <x v="1277"/>
    <x v="6"/>
    <s v="INSTALLUX"/>
    <x v="1532"/>
    <s v="Non"/>
    <x v="24"/>
    <m/>
    <m/>
    <m/>
    <m/>
    <x v="1"/>
    <m/>
  </r>
  <r>
    <s v="9132ARCELOR (BERTON SICARD)"/>
    <x v="1576"/>
    <s v="PROFIL"/>
    <x v="13"/>
    <x v="1278"/>
    <x v="6"/>
    <s v="INSTALLUX"/>
    <x v="1533"/>
    <s v="Non"/>
    <x v="24"/>
    <m/>
    <m/>
    <m/>
    <m/>
    <x v="1"/>
    <m/>
  </r>
  <r>
    <s v="9133ARCELOR (BERTON SICARD)"/>
    <x v="1577"/>
    <s v="PROFIL"/>
    <x v="13"/>
    <x v="1281"/>
    <x v="6"/>
    <s v="INSTALLUX"/>
    <x v="1534"/>
    <s v="Non"/>
    <x v="24"/>
    <m/>
    <m/>
    <m/>
    <m/>
    <x v="1"/>
    <m/>
  </r>
  <r>
    <s v="9142ARCELOR (BERTON SICARD)"/>
    <x v="1578"/>
    <s v="PROFIL"/>
    <x v="13"/>
    <x v="1460"/>
    <x v="6"/>
    <s v="INSTALLUX"/>
    <x v="1535"/>
    <s v="Non"/>
    <x v="24"/>
    <m/>
    <m/>
    <m/>
    <m/>
    <x v="1"/>
    <m/>
  </r>
  <r>
    <s v="9143ARCELOR (BERTON SICARD)"/>
    <x v="1579"/>
    <s v="PROFIL"/>
    <x v="13"/>
    <x v="1461"/>
    <x v="6"/>
    <s v="INSTALLUX"/>
    <x v="1536"/>
    <s v="Non"/>
    <x v="24"/>
    <m/>
    <m/>
    <m/>
    <m/>
    <x v="1"/>
    <m/>
  </r>
  <r>
    <s v="9145ARCELOR (BERTON SICARD)"/>
    <x v="1580"/>
    <s v="PROFIL"/>
    <x v="13"/>
    <x v="279"/>
    <x v="6"/>
    <s v="INSTALLUX"/>
    <x v="1537"/>
    <s v="Non"/>
    <x v="24"/>
    <m/>
    <m/>
    <m/>
    <m/>
    <x v="1"/>
    <m/>
  </r>
  <r>
    <s v="9146ARCELOR (BERTON SICARD)"/>
    <x v="1581"/>
    <s v="PROFIL"/>
    <x v="13"/>
    <x v="1279"/>
    <x v="6"/>
    <s v="INSTALLUX"/>
    <x v="1538"/>
    <s v="Non"/>
    <x v="24"/>
    <m/>
    <m/>
    <m/>
    <m/>
    <x v="1"/>
    <m/>
  </r>
  <r>
    <s v="9147ARCELOR (BERTON SICARD)"/>
    <x v="1582"/>
    <s v="PROFIL"/>
    <x v="13"/>
    <x v="1280"/>
    <x v="6"/>
    <s v="INSTALLUX"/>
    <x v="1539"/>
    <s v="Non"/>
    <x v="24"/>
    <m/>
    <m/>
    <m/>
    <m/>
    <x v="1"/>
    <m/>
  </r>
  <r>
    <s v="9148ARCELOR (BERTON SICARD)"/>
    <x v="1583"/>
    <s v="PROFIL"/>
    <x v="13"/>
    <x v="1462"/>
    <x v="6"/>
    <s v="INSTALLUX"/>
    <x v="1540"/>
    <s v="Non"/>
    <x v="24"/>
    <m/>
    <m/>
    <m/>
    <m/>
    <x v="1"/>
    <m/>
  </r>
  <r>
    <s v="9154ARCELOR (BERTON SICARD)"/>
    <x v="1584"/>
    <s v="PROFIL"/>
    <x v="13"/>
    <x v="1461"/>
    <x v="6"/>
    <s v="INSTALLUX"/>
    <x v="1541"/>
    <s v="Non"/>
    <x v="24"/>
    <m/>
    <m/>
    <m/>
    <m/>
    <x v="1"/>
    <m/>
  </r>
  <r>
    <s v="9155ARCELOR (BERTON SICARD)"/>
    <x v="1585"/>
    <s v="PROFIL"/>
    <x v="13"/>
    <x v="1285"/>
    <x v="6"/>
    <s v="INSTALLUX"/>
    <x v="1542"/>
    <s v="Non"/>
    <x v="24"/>
    <m/>
    <m/>
    <m/>
    <m/>
    <x v="1"/>
    <m/>
  </r>
  <r>
    <s v="9156ARCELOR (BERTON SICARD)"/>
    <x v="1586"/>
    <s v="PROFIL"/>
    <x v="13"/>
    <x v="1463"/>
    <x v="6"/>
    <s v="INSTALLUX"/>
    <x v="1543"/>
    <s v="Non"/>
    <x v="24"/>
    <m/>
    <m/>
    <m/>
    <m/>
    <x v="1"/>
    <m/>
  </r>
  <r>
    <s v="9157ARCELOR (BERTON SICARD)"/>
    <x v="1587"/>
    <s v="PROFIL"/>
    <x v="13"/>
    <x v="1464"/>
    <x v="6"/>
    <s v="INSTALLUX"/>
    <x v="1544"/>
    <s v="Non"/>
    <x v="24"/>
    <m/>
    <m/>
    <m/>
    <m/>
    <x v="1"/>
    <m/>
  </r>
  <r>
    <s v="9162ARCELOR (BERTON SICARD)"/>
    <x v="1588"/>
    <s v="PROFIL"/>
    <x v="13"/>
    <x v="1465"/>
    <x v="6"/>
    <s v="INSTALLUX"/>
    <x v="1545"/>
    <s v="Non"/>
    <x v="24"/>
    <m/>
    <m/>
    <m/>
    <m/>
    <x v="1"/>
    <m/>
  </r>
  <r>
    <s v="9163ARCELOR (BERTON SICARD)"/>
    <x v="1589"/>
    <s v="PROFIL"/>
    <x v="13"/>
    <x v="1466"/>
    <x v="6"/>
    <s v="INSTALLUX"/>
    <x v="1546"/>
    <s v="Non"/>
    <x v="24"/>
    <m/>
    <m/>
    <m/>
    <m/>
    <x v="1"/>
    <m/>
  </r>
  <r>
    <s v="9174ARCELOR (BERTON SICARD)"/>
    <x v="1590"/>
    <s v="PROFIL"/>
    <x v="13"/>
    <x v="1460"/>
    <x v="6"/>
    <s v="INSTALLUX"/>
    <x v="1547"/>
    <s v="Non"/>
    <x v="24"/>
    <m/>
    <m/>
    <m/>
    <m/>
    <x v="1"/>
    <m/>
  </r>
  <r>
    <s v="9190ARCELOR (BERTON SICARD)"/>
    <x v="1591"/>
    <s v="PROFIL"/>
    <x v="13"/>
    <x v="1467"/>
    <x v="6"/>
    <s v="INSTALLUX"/>
    <x v="1548"/>
    <s v="Non"/>
    <x v="24"/>
    <m/>
    <m/>
    <m/>
    <m/>
    <x v="1"/>
    <m/>
  </r>
  <r>
    <s v="9190/4ARCELOR (BERTON SICARD)"/>
    <x v="1592"/>
    <s v="PROFIL"/>
    <x v="13"/>
    <x v="1467"/>
    <x v="6"/>
    <s v="INSTALLUX"/>
    <x v="1549"/>
    <s v="Non"/>
    <x v="61"/>
    <m/>
    <m/>
    <m/>
    <m/>
    <x v="1"/>
    <m/>
  </r>
  <r>
    <s v="9191ARCELOR (BERTON SICARD)"/>
    <x v="1593"/>
    <s v="PROFIL"/>
    <x v="13"/>
    <x v="1468"/>
    <x v="6"/>
    <s v="INSTALLUX"/>
    <x v="1550"/>
    <s v="Non"/>
    <x v="24"/>
    <m/>
    <m/>
    <m/>
    <m/>
    <x v="1"/>
    <m/>
  </r>
  <r>
    <s v="9191/4ARCELOR (BERTON SICARD)"/>
    <x v="1594"/>
    <s v="PROFIL"/>
    <x v="13"/>
    <x v="1468"/>
    <x v="6"/>
    <s v="INSTALLUX"/>
    <x v="1551"/>
    <s v="Non"/>
    <x v="61"/>
    <m/>
    <m/>
    <m/>
    <m/>
    <x v="1"/>
    <m/>
  </r>
  <r>
    <s v="9192ARCELOR (BERTON SICARD)"/>
    <x v="1595"/>
    <s v="PROFIL"/>
    <x v="13"/>
    <x v="1469"/>
    <x v="6"/>
    <s v="INSTALLUX"/>
    <x v="1552"/>
    <s v="Non"/>
    <x v="24"/>
    <m/>
    <m/>
    <m/>
    <m/>
    <x v="1"/>
    <m/>
  </r>
  <r>
    <s v="9192/4ARCELOR (BERTON SICARD)"/>
    <x v="1596"/>
    <s v="PROFIL"/>
    <x v="13"/>
    <x v="1469"/>
    <x v="6"/>
    <s v="INSTALLUX"/>
    <x v="1553"/>
    <s v="Non"/>
    <x v="61"/>
    <m/>
    <m/>
    <m/>
    <m/>
    <x v="1"/>
    <m/>
  </r>
  <r>
    <s v="9194ARCELOR (BERTON SICARD)"/>
    <x v="1597"/>
    <s v="PROFIL"/>
    <x v="13"/>
    <x v="1470"/>
    <x v="6"/>
    <s v="INSTALLUX"/>
    <x v="1554"/>
    <s v="Non"/>
    <x v="24"/>
    <m/>
    <m/>
    <m/>
    <m/>
    <x v="1"/>
    <m/>
  </r>
  <r>
    <s v="9194/4ARCELOR (BERTON SICARD)"/>
    <x v="1598"/>
    <s v="PROFIL"/>
    <x v="13"/>
    <x v="1470"/>
    <x v="6"/>
    <s v="INSTALLUX"/>
    <x v="1555"/>
    <s v="Non"/>
    <x v="61"/>
    <m/>
    <m/>
    <m/>
    <m/>
    <x v="1"/>
    <m/>
  </r>
  <r>
    <s v="9195ARCELOR (BERTON SICARD)"/>
    <x v="1599"/>
    <s v="PROFIL"/>
    <x v="13"/>
    <x v="1471"/>
    <x v="6"/>
    <s v="INSTALLUX"/>
    <x v="1556"/>
    <s v="Non"/>
    <x v="24"/>
    <m/>
    <m/>
    <m/>
    <m/>
    <x v="1"/>
    <m/>
  </r>
  <r>
    <s v="9196ARCELOR (BERTON SICARD)"/>
    <x v="1600"/>
    <s v="PROFIL"/>
    <x v="13"/>
    <x v="1147"/>
    <x v="6"/>
    <s v="INSTALLUX"/>
    <x v="1557"/>
    <s v="Non"/>
    <x v="24"/>
    <m/>
    <m/>
    <m/>
    <m/>
    <x v="1"/>
    <m/>
  </r>
  <r>
    <s v="9290/4THARCELOR (BERTON SICARD)"/>
    <x v="1601"/>
    <s v="PROFIL"/>
    <x v="13"/>
    <x v="1467"/>
    <x v="6"/>
    <s v="INSTALLUX"/>
    <x v="1558"/>
    <s v="Non"/>
    <x v="61"/>
    <m/>
    <m/>
    <m/>
    <m/>
    <x v="1"/>
    <m/>
  </r>
  <r>
    <s v="9290THARCELOR (BERTON SICARD)"/>
    <x v="1602"/>
    <s v="PROFIL"/>
    <x v="13"/>
    <x v="1467"/>
    <x v="6"/>
    <s v="INSTALLUX"/>
    <x v="1559"/>
    <s v="Non"/>
    <x v="24"/>
    <m/>
    <m/>
    <m/>
    <m/>
    <x v="1"/>
    <m/>
  </r>
  <r>
    <s v="9291/4THARCELOR (BERTON SICARD)"/>
    <x v="1603"/>
    <s v="PROFIL"/>
    <x v="13"/>
    <x v="1472"/>
    <x v="6"/>
    <s v="INSTALLUX"/>
    <x v="1560"/>
    <s v="Non"/>
    <x v="61"/>
    <m/>
    <m/>
    <m/>
    <m/>
    <x v="1"/>
    <m/>
  </r>
  <r>
    <s v="9291THARCELOR (BERTON SICARD)"/>
    <x v="1604"/>
    <s v="PROFIL"/>
    <x v="13"/>
    <x v="1472"/>
    <x v="6"/>
    <s v="INSTALLUX"/>
    <x v="1561"/>
    <s v="Non"/>
    <x v="24"/>
    <m/>
    <m/>
    <m/>
    <m/>
    <x v="1"/>
    <m/>
  </r>
  <r>
    <s v="9292/4THARCELOR (BERTON SICARD)"/>
    <x v="1605"/>
    <s v="PROFIL"/>
    <x v="13"/>
    <x v="1469"/>
    <x v="6"/>
    <s v="INSTALLUX"/>
    <x v="1562"/>
    <s v="Non"/>
    <x v="61"/>
    <m/>
    <m/>
    <m/>
    <m/>
    <x v="1"/>
    <m/>
  </r>
  <r>
    <s v="9292THARCELOR (BERTON SICARD)"/>
    <x v="1606"/>
    <s v="PROFIL"/>
    <x v="13"/>
    <x v="1469"/>
    <x v="6"/>
    <s v="INSTALLUX"/>
    <x v="1563"/>
    <s v="Non"/>
    <x v="24"/>
    <m/>
    <m/>
    <m/>
    <m/>
    <x v="1"/>
    <m/>
  </r>
  <r>
    <s v="9294/4THARCELOR (BERTON SICARD)"/>
    <x v="1607"/>
    <s v="PROFIL"/>
    <x v="13"/>
    <x v="1470"/>
    <x v="6"/>
    <s v="INSTALLUX"/>
    <x v="1564"/>
    <s v="Non"/>
    <x v="61"/>
    <m/>
    <m/>
    <m/>
    <m/>
    <x v="1"/>
    <m/>
  </r>
  <r>
    <s v="9294THARCELOR (BERTON SICARD)"/>
    <x v="1608"/>
    <s v="PROFIL"/>
    <x v="13"/>
    <x v="1470"/>
    <x v="6"/>
    <s v="INSTALLUX"/>
    <x v="1565"/>
    <s v="Non"/>
    <x v="24"/>
    <m/>
    <m/>
    <m/>
    <m/>
    <x v="1"/>
    <m/>
  </r>
  <r>
    <s v="9296THARCELOR (BERTON SICARD)"/>
    <x v="1609"/>
    <s v="PROFIL"/>
    <x v="13"/>
    <x v="1147"/>
    <x v="6"/>
    <s v="INSTALLUX"/>
    <x v="1566"/>
    <s v="Non"/>
    <x v="24"/>
    <m/>
    <m/>
    <m/>
    <m/>
    <x v="1"/>
    <m/>
  </r>
  <r>
    <s v="9303ARCELOR (BERTON SICARD)"/>
    <x v="1610"/>
    <s v="PROFIL"/>
    <x v="13"/>
    <x v="1473"/>
    <x v="6"/>
    <s v="INSTALLUX"/>
    <x v="1567"/>
    <s v="Non"/>
    <x v="24"/>
    <m/>
    <m/>
    <m/>
    <m/>
    <x v="1"/>
    <m/>
  </r>
  <r>
    <s v="9304ARCELOR (BERTON SICARD)"/>
    <x v="1611"/>
    <s v="PROFIL"/>
    <x v="13"/>
    <x v="1473"/>
    <x v="6"/>
    <s v="INSTALLUX"/>
    <x v="1568"/>
    <s v="Non"/>
    <x v="24"/>
    <m/>
    <m/>
    <m/>
    <m/>
    <x v="1"/>
    <m/>
  </r>
  <r>
    <s v="9305ARCELOR (BERTON SICARD)"/>
    <x v="1612"/>
    <s v="PROFIL"/>
    <x v="13"/>
    <x v="1474"/>
    <x v="6"/>
    <s v="INSTALLUX"/>
    <x v="1569"/>
    <s v="Non"/>
    <x v="24"/>
    <m/>
    <m/>
    <m/>
    <m/>
    <x v="1"/>
    <m/>
  </r>
  <r>
    <s v="9309ARCELOR (BERTON SICARD)"/>
    <x v="1613"/>
    <s v="PROFIL"/>
    <x v="13"/>
    <x v="1473"/>
    <x v="6"/>
    <s v="INSTALLUX"/>
    <x v="1570"/>
    <s v="Non"/>
    <x v="24"/>
    <m/>
    <m/>
    <m/>
    <m/>
    <x v="1"/>
    <m/>
  </r>
  <r>
    <s v="9317ARCELOR (BERTON SICARD)"/>
    <x v="1614"/>
    <s v="PROFIL"/>
    <x v="13"/>
    <x v="1475"/>
    <x v="6"/>
    <s v="INSTALLUX"/>
    <x v="1571"/>
    <s v="Non"/>
    <x v="24"/>
    <m/>
    <m/>
    <m/>
    <m/>
    <x v="1"/>
    <m/>
  </r>
  <r>
    <s v="9319ARCELOR (BERTON SICARD)"/>
    <x v="1615"/>
    <s v="PROFIL"/>
    <x v="13"/>
    <x v="1475"/>
    <x v="6"/>
    <s v="INSTALLUX"/>
    <x v="1572"/>
    <s v="Non"/>
    <x v="24"/>
    <m/>
    <m/>
    <m/>
    <m/>
    <x v="1"/>
    <m/>
  </r>
  <r>
    <s v="9323ARCELOR (BERTON SICARD)"/>
    <x v="1616"/>
    <s v="PROFIL"/>
    <x v="13"/>
    <x v="1476"/>
    <x v="6"/>
    <s v="INSTALLUX"/>
    <x v="1573"/>
    <s v="Non"/>
    <x v="24"/>
    <m/>
    <m/>
    <m/>
    <m/>
    <x v="1"/>
    <m/>
  </r>
  <r>
    <s v="9333ARCELOR (BERTON SICARD)"/>
    <x v="1617"/>
    <s v="PROFIL"/>
    <x v="13"/>
    <x v="1477"/>
    <x v="6"/>
    <s v="INSTALLUX"/>
    <x v="1574"/>
    <s v="Non"/>
    <x v="24"/>
    <m/>
    <m/>
    <m/>
    <m/>
    <x v="1"/>
    <m/>
  </r>
  <r>
    <s v="9334ARCELOR (BERTON SICARD)"/>
    <x v="1618"/>
    <s v="PROFIL"/>
    <x v="13"/>
    <x v="1478"/>
    <x v="6"/>
    <s v="INSTALLUX"/>
    <x v="1575"/>
    <s v="Non"/>
    <x v="24"/>
    <m/>
    <m/>
    <m/>
    <m/>
    <x v="1"/>
    <m/>
  </r>
  <r>
    <s v="9335ARCELOR (BERTON SICARD)"/>
    <x v="1619"/>
    <s v="PROFIL"/>
    <x v="13"/>
    <x v="1479"/>
    <x v="6"/>
    <s v="INSTALLUX"/>
    <x v="1576"/>
    <s v="Non"/>
    <x v="24"/>
    <m/>
    <m/>
    <m/>
    <m/>
    <x v="1"/>
    <m/>
  </r>
  <r>
    <s v="9336ARCELOR (BERTON SICARD)"/>
    <x v="1620"/>
    <s v="PROFIL"/>
    <x v="13"/>
    <x v="1480"/>
    <x v="6"/>
    <s v="INSTALLUX"/>
    <x v="1577"/>
    <s v="Non"/>
    <x v="24"/>
    <m/>
    <m/>
    <m/>
    <m/>
    <x v="1"/>
    <m/>
  </r>
  <r>
    <s v="9337ARCELOR (BERTON SICARD)"/>
    <x v="1621"/>
    <s v="PROFIL"/>
    <x v="13"/>
    <x v="1481"/>
    <x v="6"/>
    <s v="INSTALLUX"/>
    <x v="1578"/>
    <s v="Non"/>
    <x v="24"/>
    <m/>
    <m/>
    <m/>
    <m/>
    <x v="1"/>
    <m/>
  </r>
  <r>
    <s v="9338ARCELOR (BERTON SICARD)"/>
    <x v="1622"/>
    <s v="PROFIL"/>
    <x v="13"/>
    <x v="1459"/>
    <x v="6"/>
    <s v="INSTALLUX"/>
    <x v="1579"/>
    <s v="Non"/>
    <x v="24"/>
    <m/>
    <m/>
    <m/>
    <m/>
    <x v="1"/>
    <m/>
  </r>
  <r>
    <s v="9339ARCELOR (BERTON SICARD)"/>
    <x v="1623"/>
    <s v="PROFIL"/>
    <x v="13"/>
    <x v="1482"/>
    <x v="6"/>
    <s v="INSTALLUX"/>
    <x v="1580"/>
    <s v="Non"/>
    <x v="24"/>
    <m/>
    <m/>
    <m/>
    <m/>
    <x v="1"/>
    <m/>
  </r>
  <r>
    <s v="9343ARCELOR (BERTON SICARD)"/>
    <x v="1624"/>
    <s v="PROFIL"/>
    <x v="13"/>
    <x v="1483"/>
    <x v="6"/>
    <s v="INSTALLUX"/>
    <x v="1581"/>
    <s v="Non"/>
    <x v="24"/>
    <m/>
    <m/>
    <m/>
    <m/>
    <x v="1"/>
    <m/>
  </r>
  <r>
    <s v="9348ARCELOR (BERTON SICARD)"/>
    <x v="1625"/>
    <s v="PROFIL"/>
    <x v="13"/>
    <x v="1484"/>
    <x v="6"/>
    <s v="INSTALLUX"/>
    <x v="1582"/>
    <s v="Non"/>
    <x v="24"/>
    <m/>
    <m/>
    <m/>
    <m/>
    <x v="1"/>
    <m/>
  </r>
  <r>
    <s v="9354ARCELOR (BERTON SICARD)"/>
    <x v="1626"/>
    <s v="PROFIL"/>
    <x v="13"/>
    <x v="1485"/>
    <x v="6"/>
    <s v="INSTALLUX"/>
    <x v="1583"/>
    <s v="Non"/>
    <x v="24"/>
    <m/>
    <m/>
    <m/>
    <m/>
    <x v="1"/>
    <m/>
  </r>
  <r>
    <s v="9356THARCELOR (BERTON SICARD)"/>
    <x v="1627"/>
    <s v="PROFIL"/>
    <x v="13"/>
    <x v="1486"/>
    <x v="6"/>
    <s v="INSTALLUX"/>
    <x v="1584"/>
    <s v="Non"/>
    <x v="24"/>
    <m/>
    <m/>
    <m/>
    <m/>
    <x v="1"/>
    <m/>
  </r>
  <r>
    <s v="9357THARCELOR (BERTON SICARD)"/>
    <x v="1628"/>
    <s v="PROFIL"/>
    <x v="13"/>
    <x v="1487"/>
    <x v="6"/>
    <s v="INSTALLUX"/>
    <x v="1585"/>
    <s v="Non"/>
    <x v="24"/>
    <m/>
    <m/>
    <m/>
    <m/>
    <x v="1"/>
    <m/>
  </r>
  <r>
    <s v="9359THARCELOR (BERTON SICARD)"/>
    <x v="1629"/>
    <s v="PROFIL"/>
    <x v="13"/>
    <x v="1473"/>
    <x v="6"/>
    <s v="INSTALLUX"/>
    <x v="1586"/>
    <s v="Non"/>
    <x v="24"/>
    <m/>
    <m/>
    <m/>
    <m/>
    <x v="1"/>
    <m/>
  </r>
  <r>
    <s v="9363THARCELOR (BERTON SICARD)"/>
    <x v="1630"/>
    <s v="PROFIL"/>
    <x v="13"/>
    <x v="1473"/>
    <x v="6"/>
    <s v="INSTALLUX"/>
    <x v="1587"/>
    <s v="Non"/>
    <x v="24"/>
    <m/>
    <m/>
    <m/>
    <m/>
    <x v="1"/>
    <m/>
  </r>
  <r>
    <s v="9364THARCELOR (BERTON SICARD)"/>
    <x v="1631"/>
    <s v="PROFIL"/>
    <x v="13"/>
    <x v="1473"/>
    <x v="6"/>
    <s v="INSTALLUX"/>
    <x v="1588"/>
    <s v="Non"/>
    <x v="24"/>
    <m/>
    <m/>
    <m/>
    <m/>
    <x v="1"/>
    <m/>
  </r>
  <r>
    <s v="9365THARCELOR (BERTON SICARD)"/>
    <x v="1632"/>
    <s v="PROFIL"/>
    <x v="13"/>
    <x v="1488"/>
    <x v="6"/>
    <s v="INSTALLUX"/>
    <x v="1589"/>
    <s v="Non"/>
    <x v="24"/>
    <m/>
    <m/>
    <m/>
    <m/>
    <x v="1"/>
    <m/>
  </r>
  <r>
    <s v="9366THARCELOR (BERTON SICARD)"/>
    <x v="1633"/>
    <s v="PROFIL"/>
    <x v="13"/>
    <x v="1489"/>
    <x v="6"/>
    <s v="INSTALLUX"/>
    <x v="1590"/>
    <s v="Non"/>
    <x v="24"/>
    <m/>
    <m/>
    <m/>
    <m/>
    <x v="1"/>
    <m/>
  </r>
  <r>
    <s v="9367THARCELOR (BERTON SICARD)"/>
    <x v="1634"/>
    <s v="PROFIL"/>
    <x v="13"/>
    <x v="1490"/>
    <x v="6"/>
    <s v="INSTALLUX"/>
    <x v="1591"/>
    <s v="Non"/>
    <x v="24"/>
    <m/>
    <m/>
    <m/>
    <m/>
    <x v="1"/>
    <m/>
  </r>
  <r>
    <s v="9368THARCELOR (BERTON SICARD)"/>
    <x v="1635"/>
    <s v="PROFIL"/>
    <x v="13"/>
    <x v="1491"/>
    <x v="6"/>
    <s v="INSTALLUX"/>
    <x v="1592"/>
    <s v="Non"/>
    <x v="24"/>
    <m/>
    <m/>
    <m/>
    <m/>
    <x v="1"/>
    <m/>
  </r>
  <r>
    <s v="9371THARCELOR (BERTON SICARD)"/>
    <x v="1636"/>
    <s v="PROFIL"/>
    <x v="13"/>
    <x v="1475"/>
    <x v="6"/>
    <s v="INSTALLUX"/>
    <x v="1593"/>
    <s v="Non"/>
    <x v="24"/>
    <m/>
    <m/>
    <m/>
    <m/>
    <x v="1"/>
    <m/>
  </r>
  <r>
    <s v="9373THARCELOR (BERTON SICARD)"/>
    <x v="1637"/>
    <s v="PROFIL"/>
    <x v="13"/>
    <x v="1475"/>
    <x v="6"/>
    <s v="INSTALLUX"/>
    <x v="1594"/>
    <s v="Non"/>
    <x v="24"/>
    <m/>
    <m/>
    <m/>
    <m/>
    <x v="1"/>
    <m/>
  </r>
  <r>
    <s v="9374THARCELOR (BERTON SICARD)"/>
    <x v="1638"/>
    <s v="PROFIL"/>
    <x v="13"/>
    <x v="1492"/>
    <x v="6"/>
    <s v="INSTALLUX"/>
    <x v="1595"/>
    <s v="Non"/>
    <x v="24"/>
    <m/>
    <m/>
    <m/>
    <m/>
    <x v="1"/>
    <m/>
  </r>
  <r>
    <s v="9375THARCELOR (BERTON SICARD)"/>
    <x v="1639"/>
    <s v="PROFIL"/>
    <x v="13"/>
    <x v="1493"/>
    <x v="6"/>
    <s v="INSTALLUX"/>
    <x v="1596"/>
    <s v="Non"/>
    <x v="24"/>
    <m/>
    <m/>
    <m/>
    <m/>
    <x v="1"/>
    <m/>
  </r>
  <r>
    <s v="9376THARCELOR (BERTON SICARD)"/>
    <x v="1640"/>
    <s v="PROFIL"/>
    <x v="13"/>
    <x v="1494"/>
    <x v="6"/>
    <s v="INSTALLUX"/>
    <x v="1597"/>
    <s v="Non"/>
    <x v="24"/>
    <m/>
    <m/>
    <m/>
    <m/>
    <x v="1"/>
    <m/>
  </r>
  <r>
    <s v="9377THARCELOR (BERTON SICARD)"/>
    <x v="1641"/>
    <s v="PROFIL"/>
    <x v="13"/>
    <x v="1495"/>
    <x v="6"/>
    <s v="INSTALLUX"/>
    <x v="1598"/>
    <s v="Non"/>
    <x v="24"/>
    <m/>
    <m/>
    <m/>
    <m/>
    <x v="1"/>
    <m/>
  </r>
  <r>
    <s v="9390ARCELOR (BERTON SICARD)"/>
    <x v="1642"/>
    <s v="PROFIL"/>
    <x v="13"/>
    <x v="1496"/>
    <x v="6"/>
    <s v="INSTALLUX"/>
    <x v="1599"/>
    <s v="Non"/>
    <x v="24"/>
    <m/>
    <m/>
    <m/>
    <m/>
    <x v="1"/>
    <m/>
  </r>
  <r>
    <s v="9391ARCELOR (BERTON SICARD)"/>
    <x v="1643"/>
    <s v="PROFIL"/>
    <x v="13"/>
    <x v="1497"/>
    <x v="6"/>
    <s v="INSTALLUX"/>
    <x v="1600"/>
    <s v="Non"/>
    <x v="24"/>
    <m/>
    <m/>
    <m/>
    <m/>
    <x v="1"/>
    <m/>
  </r>
  <r>
    <s v="9392ARCELOR (BERTON SICARD)"/>
    <x v="1644"/>
    <s v="PROFIL"/>
    <x v="13"/>
    <x v="1498"/>
    <x v="6"/>
    <s v="INSTALLUX"/>
    <x v="1601"/>
    <s v="Non"/>
    <x v="24"/>
    <m/>
    <m/>
    <m/>
    <m/>
    <x v="1"/>
    <m/>
  </r>
  <r>
    <s v="9393ARCELOR (BERTON SICARD)"/>
    <x v="1645"/>
    <s v="PROFIL"/>
    <x v="13"/>
    <x v="1499"/>
    <x v="6"/>
    <s v="INSTALLUX"/>
    <x v="1602"/>
    <s v="Non"/>
    <x v="24"/>
    <m/>
    <m/>
    <m/>
    <m/>
    <x v="1"/>
    <m/>
  </r>
  <r>
    <s v="9394ARCELOR (BERTON SICARD)"/>
    <x v="1646"/>
    <s v="PROFIL"/>
    <x v="13"/>
    <x v="1500"/>
    <x v="6"/>
    <s v="INSTALLUX"/>
    <x v="1603"/>
    <s v="Non"/>
    <x v="24"/>
    <m/>
    <m/>
    <m/>
    <m/>
    <x v="1"/>
    <m/>
  </r>
  <r>
    <s v="9396ARCELOR (BERTON SICARD)"/>
    <x v="1647"/>
    <s v="PROFIL"/>
    <x v="13"/>
    <x v="1501"/>
    <x v="6"/>
    <s v="INSTALLUX"/>
    <x v="1604"/>
    <s v="Non"/>
    <x v="24"/>
    <m/>
    <m/>
    <m/>
    <m/>
    <x v="1"/>
    <m/>
  </r>
  <r>
    <s v="9397ARCELOR (BERTON SICARD)"/>
    <x v="1648"/>
    <s v="PROFIL"/>
    <x v="13"/>
    <x v="1502"/>
    <x v="6"/>
    <s v="INSTALLUX"/>
    <x v="1605"/>
    <s v="Non"/>
    <x v="24"/>
    <m/>
    <m/>
    <m/>
    <m/>
    <x v="1"/>
    <m/>
  </r>
  <r>
    <s v="9934ARCELOR (BERTON SICARD)"/>
    <x v="1649"/>
    <s v="PROFIL"/>
    <x v="13"/>
    <x v="1503"/>
    <x v="6"/>
    <s v="INSTALLUX"/>
    <x v="1606"/>
    <s v="Non"/>
    <x v="5"/>
    <m/>
    <m/>
    <m/>
    <m/>
    <x v="1"/>
    <m/>
  </r>
  <r>
    <s v="9935ARCELOR (BERTON SICARD)"/>
    <x v="1650"/>
    <s v="PROFIL"/>
    <x v="13"/>
    <x v="1504"/>
    <x v="6"/>
    <s v="INSTALLUX"/>
    <x v="1607"/>
    <s v="Non"/>
    <x v="5"/>
    <m/>
    <m/>
    <m/>
    <m/>
    <x v="1"/>
    <m/>
  </r>
  <r>
    <s v="9936ARCELOR (BERTON SICARD)"/>
    <x v="1651"/>
    <s v="PROFIL"/>
    <x v="13"/>
    <x v="1505"/>
    <x v="6"/>
    <s v="INSTALLUX"/>
    <x v="1608"/>
    <s v="Non"/>
    <x v="5"/>
    <m/>
    <m/>
    <m/>
    <m/>
    <x v="1"/>
    <m/>
  </r>
  <r>
    <s v="9937ARCELOR (BERTON SICARD)"/>
    <x v="1652"/>
    <s v="PROFIL"/>
    <x v="13"/>
    <x v="1506"/>
    <x v="6"/>
    <s v="INSTALLUX"/>
    <x v="1609"/>
    <s v="Non"/>
    <x v="5"/>
    <m/>
    <m/>
    <m/>
    <m/>
    <x v="1"/>
    <m/>
  </r>
  <r>
    <s v="121001ARCELOR (BERTON SICARD)"/>
    <x v="1653"/>
    <s v="PROFIL"/>
    <x v="13"/>
    <x v="1507"/>
    <x v="6"/>
    <s v="INSTALLUX"/>
    <x v="1610"/>
    <s v="Non"/>
    <x v="24"/>
    <m/>
    <m/>
    <m/>
    <m/>
    <x v="1"/>
    <m/>
  </r>
  <r>
    <s v="121007ARCELOR (BERTON SICARD)"/>
    <x v="1654"/>
    <s v="PROFIL"/>
    <x v="13"/>
    <x v="1508"/>
    <x v="6"/>
    <s v="INSTALLUX"/>
    <x v="1611"/>
    <s v="Non"/>
    <x v="8"/>
    <m/>
    <m/>
    <m/>
    <m/>
    <x v="1"/>
    <m/>
  </r>
  <r>
    <s v="121008ARCELOR (BERTON SICARD)"/>
    <x v="1655"/>
    <s v="PROFIL"/>
    <x v="13"/>
    <x v="1509"/>
    <x v="6"/>
    <s v="INSTALLUX"/>
    <x v="1612"/>
    <s v="Non"/>
    <x v="24"/>
    <m/>
    <m/>
    <m/>
    <m/>
    <x v="1"/>
    <m/>
  </r>
  <r>
    <s v="121009ARCELOR (BERTON SICARD)"/>
    <x v="1656"/>
    <s v="PROFIL"/>
    <x v="13"/>
    <x v="1510"/>
    <x v="6"/>
    <s v="INSTALLUX"/>
    <x v="1613"/>
    <s v="Non"/>
    <x v="24"/>
    <m/>
    <m/>
    <m/>
    <m/>
    <x v="1"/>
    <m/>
  </r>
  <r>
    <s v="121014ARCELOR (BERTON SICARD)"/>
    <x v="1657"/>
    <s v="PROFIL"/>
    <x v="13"/>
    <x v="1511"/>
    <x v="6"/>
    <s v="INSTALLUX"/>
    <x v="1614"/>
    <s v="Non"/>
    <x v="24"/>
    <m/>
    <m/>
    <m/>
    <m/>
    <x v="1"/>
    <m/>
  </r>
  <r>
    <s v="121018ARCELOR (BERTON SICARD)"/>
    <x v="1658"/>
    <s v="PROFIL"/>
    <x v="13"/>
    <x v="1512"/>
    <x v="6"/>
    <s v="INSTALLUX"/>
    <x v="1615"/>
    <s v="Non"/>
    <x v="24"/>
    <m/>
    <m/>
    <m/>
    <m/>
    <x v="1"/>
    <m/>
  </r>
  <r>
    <s v="121027ARCELOR (BERTON SICARD)"/>
    <x v="1659"/>
    <s v="PROFIL"/>
    <x v="13"/>
    <x v="1513"/>
    <x v="6"/>
    <s v="INSTALLUX"/>
    <x v="1616"/>
    <s v="Non"/>
    <x v="65"/>
    <m/>
    <m/>
    <m/>
    <m/>
    <x v="1"/>
    <m/>
  </r>
  <r>
    <s v="410000ARCELOR (BERTON SICARD)"/>
    <x v="1660"/>
    <s v="PROFIL"/>
    <x v="13"/>
    <x v="1514"/>
    <x v="6"/>
    <s v="INSTALLUX"/>
    <x v="1617"/>
    <s v="Non"/>
    <x v="24"/>
    <m/>
    <m/>
    <m/>
    <m/>
    <x v="1"/>
    <m/>
  </r>
  <r>
    <s v="410001ARCELOR (BERTON SICARD)"/>
    <x v="1661"/>
    <s v="PROFIL"/>
    <x v="13"/>
    <x v="1515"/>
    <x v="6"/>
    <s v="INSTALLUX"/>
    <x v="1618"/>
    <s v="Non"/>
    <x v="24"/>
    <m/>
    <m/>
    <m/>
    <m/>
    <x v="1"/>
    <m/>
  </r>
  <r>
    <s v="410002ARCELOR (BERTON SICARD)"/>
    <x v="1662"/>
    <s v="PROFIL"/>
    <x v="13"/>
    <x v="1232"/>
    <x v="6"/>
    <s v="INSTALLUX"/>
    <x v="1619"/>
    <s v="Non"/>
    <x v="24"/>
    <m/>
    <m/>
    <m/>
    <m/>
    <x v="1"/>
    <m/>
  </r>
  <r>
    <s v="410003ARCELOR (BERTON SICARD)"/>
    <x v="1663"/>
    <s v="PROFIL"/>
    <x v="13"/>
    <x v="1516"/>
    <x v="6"/>
    <s v="INSTALLUX"/>
    <x v="1620"/>
    <s v="Non"/>
    <x v="24"/>
    <m/>
    <m/>
    <m/>
    <m/>
    <x v="1"/>
    <m/>
  </r>
  <r>
    <s v="410004ARCELOR (BERTON SICARD)"/>
    <x v="1664"/>
    <s v="PROFIL"/>
    <x v="13"/>
    <x v="1232"/>
    <x v="6"/>
    <s v="INSTALLUX"/>
    <x v="1621"/>
    <s v="Non"/>
    <x v="24"/>
    <m/>
    <m/>
    <m/>
    <m/>
    <x v="1"/>
    <m/>
  </r>
  <r>
    <s v="410005ARCELOR (BERTON SICARD)"/>
    <x v="1665"/>
    <s v="PROFIL"/>
    <x v="13"/>
    <x v="1517"/>
    <x v="6"/>
    <s v="INSTALLUX"/>
    <x v="1622"/>
    <s v="Non"/>
    <x v="24"/>
    <m/>
    <m/>
    <m/>
    <m/>
    <x v="1"/>
    <m/>
  </r>
  <r>
    <s v="410006ARCELOR (BERTON SICARD)"/>
    <x v="1666"/>
    <s v="PROFIL"/>
    <x v="13"/>
    <x v="1518"/>
    <x v="6"/>
    <s v="INSTALLUX"/>
    <x v="1623"/>
    <s v="Non"/>
    <x v="24"/>
    <m/>
    <m/>
    <m/>
    <m/>
    <x v="1"/>
    <m/>
  </r>
  <r>
    <s v="410007ARCELOR (BERTON SICARD)"/>
    <x v="1667"/>
    <s v="PROFIL"/>
    <x v="13"/>
    <x v="1213"/>
    <x v="6"/>
    <s v="INSTALLUX"/>
    <x v="1624"/>
    <s v="Non"/>
    <x v="24"/>
    <m/>
    <m/>
    <m/>
    <m/>
    <x v="1"/>
    <m/>
  </r>
  <r>
    <s v="410009ARCELOR (BERTON SICARD)"/>
    <x v="1668"/>
    <s v="PROFIL"/>
    <x v="13"/>
    <x v="1519"/>
    <x v="6"/>
    <s v="INSTALLUX"/>
    <x v="1625"/>
    <s v="Non"/>
    <x v="24"/>
    <m/>
    <m/>
    <m/>
    <m/>
    <x v="1"/>
    <m/>
  </r>
  <r>
    <s v="410010ARCELOR (BERTON SICARD)"/>
    <x v="1669"/>
    <s v="PROFIL"/>
    <x v="13"/>
    <x v="1520"/>
    <x v="6"/>
    <s v="INSTALLUX"/>
    <x v="1626"/>
    <s v="Non"/>
    <x v="24"/>
    <m/>
    <m/>
    <m/>
    <m/>
    <x v="1"/>
    <m/>
  </r>
  <r>
    <s v="410011ARCELOR (BERTON SICARD)"/>
    <x v="1670"/>
    <s v="PROFIL"/>
    <x v="13"/>
    <x v="1521"/>
    <x v="6"/>
    <s v="INSTALLUX"/>
    <x v="1627"/>
    <s v="Non"/>
    <x v="24"/>
    <m/>
    <m/>
    <m/>
    <m/>
    <x v="1"/>
    <m/>
  </r>
  <r>
    <s v="410015ARCELOR (BERTON SICARD)"/>
    <x v="1671"/>
    <s v="PROFIL"/>
    <x v="13"/>
    <x v="1522"/>
    <x v="6"/>
    <s v="INSTALLUX"/>
    <x v="1628"/>
    <s v="Non"/>
    <x v="24"/>
    <m/>
    <m/>
    <m/>
    <m/>
    <x v="1"/>
    <m/>
  </r>
  <r>
    <s v="410016ARCELOR (BERTON SICARD)"/>
    <x v="1672"/>
    <s v="PROFIL"/>
    <x v="13"/>
    <x v="1523"/>
    <x v="6"/>
    <s v="INSTALLUX"/>
    <x v="1629"/>
    <s v="Non"/>
    <x v="24"/>
    <m/>
    <m/>
    <m/>
    <m/>
    <x v="1"/>
    <m/>
  </r>
  <r>
    <s v="410030ARCELOR (BERTON SICARD)"/>
    <x v="1673"/>
    <s v="PROFIL"/>
    <x v="13"/>
    <x v="1524"/>
    <x v="6"/>
    <s v="INSTALLUX"/>
    <x v="1630"/>
    <s v="Non"/>
    <x v="24"/>
    <m/>
    <m/>
    <m/>
    <m/>
    <x v="1"/>
    <m/>
  </r>
  <r>
    <s v="410031ARCELOR (BERTON SICARD)"/>
    <x v="1674"/>
    <s v="PROFIL"/>
    <x v="13"/>
    <x v="1525"/>
    <x v="6"/>
    <s v="INSTALLUX"/>
    <x v="1631"/>
    <s v="Non"/>
    <x v="24"/>
    <m/>
    <m/>
    <m/>
    <m/>
    <x v="1"/>
    <m/>
  </r>
  <r>
    <s v="410031/1ARCELOR (BERTON SICARD)"/>
    <x v="1675"/>
    <s v="PROFIL"/>
    <x v="13"/>
    <x v="1526"/>
    <x v="6"/>
    <s v="INSTALLUX"/>
    <x v="1632"/>
    <s v="Non"/>
    <x v="5"/>
    <m/>
    <m/>
    <m/>
    <m/>
    <x v="1"/>
    <m/>
  </r>
  <r>
    <s v="410032ARCELOR (BERTON SICARD)"/>
    <x v="1676"/>
    <s v="PROFIL"/>
    <x v="13"/>
    <x v="1527"/>
    <x v="6"/>
    <s v="INSTALLUX"/>
    <x v="1633"/>
    <s v="Non"/>
    <x v="24"/>
    <m/>
    <m/>
    <m/>
    <m/>
    <x v="1"/>
    <m/>
  </r>
  <r>
    <s v="410033ARCELOR (BERTON SICARD)"/>
    <x v="1677"/>
    <s v="PROFIL"/>
    <x v="13"/>
    <x v="1528"/>
    <x v="6"/>
    <s v="INSTALLUX"/>
    <x v="1634"/>
    <s v="Non"/>
    <x v="24"/>
    <m/>
    <m/>
    <m/>
    <m/>
    <x v="1"/>
    <m/>
  </r>
  <r>
    <s v="410034ARCELOR (BERTON SICARD)"/>
    <x v="1678"/>
    <s v="PROFIL"/>
    <x v="13"/>
    <x v="1529"/>
    <x v="6"/>
    <s v="INSTALLUX"/>
    <x v="1635"/>
    <s v="Non"/>
    <x v="24"/>
    <m/>
    <m/>
    <m/>
    <m/>
    <x v="1"/>
    <m/>
  </r>
  <r>
    <s v="410036ARCELOR (BERTON SICARD)"/>
    <x v="1679"/>
    <s v="PROFIL"/>
    <x v="13"/>
    <x v="1530"/>
    <x v="6"/>
    <s v="INSTALLUX"/>
    <x v="1636"/>
    <s v="Non"/>
    <x v="24"/>
    <m/>
    <m/>
    <m/>
    <m/>
    <x v="1"/>
    <m/>
  </r>
  <r>
    <s v="410037ARCELOR (BERTON SICARD)"/>
    <x v="1680"/>
    <s v="PROFIL"/>
    <x v="13"/>
    <x v="1529"/>
    <x v="6"/>
    <s v="INSTALLUX"/>
    <x v="1637"/>
    <s v="Non"/>
    <x v="24"/>
    <m/>
    <m/>
    <m/>
    <m/>
    <x v="1"/>
    <m/>
  </r>
  <r>
    <s v="410040ARCELOR (BERTON SICARD)"/>
    <x v="1681"/>
    <s v="PROFIL"/>
    <x v="13"/>
    <x v="1531"/>
    <x v="6"/>
    <s v="INSTALLUX"/>
    <x v="1638"/>
    <s v="Non"/>
    <x v="24"/>
    <m/>
    <m/>
    <m/>
    <m/>
    <x v="1"/>
    <m/>
  </r>
  <r>
    <s v="410041ARCELOR (BERTON SICARD)"/>
    <x v="1682"/>
    <s v="PROFIL"/>
    <x v="13"/>
    <x v="1531"/>
    <x v="6"/>
    <s v="INSTALLUX"/>
    <x v="1639"/>
    <s v="Non"/>
    <x v="24"/>
    <m/>
    <m/>
    <m/>
    <m/>
    <x v="1"/>
    <m/>
  </r>
  <r>
    <s v="410042ARCELOR (BERTON SICARD)"/>
    <x v="1683"/>
    <s v="PROFIL"/>
    <x v="13"/>
    <x v="1532"/>
    <x v="6"/>
    <s v="INSTALLUX"/>
    <x v="1640"/>
    <s v="Non"/>
    <x v="24"/>
    <m/>
    <m/>
    <m/>
    <m/>
    <x v="1"/>
    <m/>
  </r>
  <r>
    <s v="410043ARCELOR (BERTON SICARD)"/>
    <x v="1684"/>
    <s v="PROFIL"/>
    <x v="13"/>
    <x v="1532"/>
    <x v="6"/>
    <s v="INSTALLUX"/>
    <x v="1641"/>
    <s v="Non"/>
    <x v="24"/>
    <m/>
    <m/>
    <m/>
    <m/>
    <x v="1"/>
    <m/>
  </r>
  <r>
    <s v="410044ARCELOR (BERTON SICARD)"/>
    <x v="1685"/>
    <s v="PROFIL"/>
    <x v="13"/>
    <x v="1533"/>
    <x v="6"/>
    <s v="INSTALLUX"/>
    <x v="1642"/>
    <s v="Non"/>
    <x v="24"/>
    <m/>
    <m/>
    <m/>
    <m/>
    <x v="1"/>
    <m/>
  </r>
  <r>
    <s v="410044NARCELOR (BERTON SICARD)"/>
    <x v="1686"/>
    <s v="PROFIL"/>
    <x v="13"/>
    <x v="1534"/>
    <x v="6"/>
    <s v="INSTALLUX"/>
    <x v="1643"/>
    <s v="Non"/>
    <x v="24"/>
    <m/>
    <m/>
    <m/>
    <m/>
    <x v="1"/>
    <m/>
  </r>
  <r>
    <s v="410046ARCELOR (BERTON SICARD)"/>
    <x v="1687"/>
    <s v="PROFIL"/>
    <x v="13"/>
    <x v="1535"/>
    <x v="6"/>
    <s v="INSTALLUX"/>
    <x v="1644"/>
    <s v="Non"/>
    <x v="24"/>
    <m/>
    <m/>
    <m/>
    <m/>
    <x v="1"/>
    <m/>
  </r>
  <r>
    <s v="410049ARCELOR (BERTON SICARD)"/>
    <x v="1688"/>
    <s v="PROFIL"/>
    <x v="13"/>
    <x v="1536"/>
    <x v="6"/>
    <s v="INSTALLUX"/>
    <x v="1645"/>
    <s v="Non"/>
    <x v="24"/>
    <m/>
    <m/>
    <m/>
    <m/>
    <x v="1"/>
    <m/>
  </r>
  <r>
    <s v="410050ARCELOR (BERTON SICARD)"/>
    <x v="1689"/>
    <s v="PROFIL"/>
    <x v="13"/>
    <x v="1537"/>
    <x v="6"/>
    <s v="INSTALLUX"/>
    <x v="1646"/>
    <s v="Non"/>
    <x v="24"/>
    <m/>
    <m/>
    <m/>
    <m/>
    <x v="1"/>
    <m/>
  </r>
  <r>
    <s v="410051ARCELOR (BERTON SICARD)"/>
    <x v="1690"/>
    <s v="PROFIL"/>
    <x v="13"/>
    <x v="1538"/>
    <x v="6"/>
    <s v="INSTALLUX"/>
    <x v="1647"/>
    <s v="Non"/>
    <x v="24"/>
    <m/>
    <m/>
    <m/>
    <m/>
    <x v="1"/>
    <m/>
  </r>
  <r>
    <s v="410054ARCELOR (BERTON SICARD)"/>
    <x v="1691"/>
    <s v="PROFIL"/>
    <x v="13"/>
    <x v="1539"/>
    <x v="6"/>
    <s v="INSTALLUX"/>
    <x v="1648"/>
    <s v="Non"/>
    <x v="24"/>
    <m/>
    <m/>
    <m/>
    <m/>
    <x v="1"/>
    <m/>
  </r>
  <r>
    <s v="410060ARCELOR (BERTON SICARD)"/>
    <x v="1692"/>
    <s v="PROFIL"/>
    <x v="13"/>
    <x v="1540"/>
    <x v="6"/>
    <s v="INSTALLUX"/>
    <x v="1649"/>
    <s v="Non"/>
    <x v="24"/>
    <m/>
    <m/>
    <m/>
    <m/>
    <x v="1"/>
    <m/>
  </r>
  <r>
    <s v="410061ARCELOR (BERTON SICARD)"/>
    <x v="1693"/>
    <s v="PROFIL"/>
    <x v="13"/>
    <x v="1541"/>
    <x v="6"/>
    <s v="INSTALLUX"/>
    <x v="1650"/>
    <s v="Non"/>
    <x v="24"/>
    <m/>
    <m/>
    <m/>
    <m/>
    <x v="1"/>
    <m/>
  </r>
  <r>
    <s v="410062ARCELOR (BERTON SICARD)"/>
    <x v="1694"/>
    <s v="PROFIL"/>
    <x v="13"/>
    <x v="1542"/>
    <x v="6"/>
    <s v="INSTALLUX"/>
    <x v="1651"/>
    <s v="Non"/>
    <x v="24"/>
    <m/>
    <m/>
    <m/>
    <m/>
    <x v="1"/>
    <m/>
  </r>
  <r>
    <s v="410063ARCELOR (BERTON SICARD)"/>
    <x v="1695"/>
    <s v="PROFIL"/>
    <x v="13"/>
    <x v="1543"/>
    <x v="6"/>
    <s v="INSTALLUX"/>
    <x v="1652"/>
    <s v="Non"/>
    <x v="24"/>
    <m/>
    <m/>
    <m/>
    <m/>
    <x v="1"/>
    <m/>
  </r>
  <r>
    <s v="410065ARCELOR (BERTON SICARD)"/>
    <x v="1696"/>
    <s v="PROFIL"/>
    <x v="13"/>
    <x v="1544"/>
    <x v="6"/>
    <s v="INSTALLUX"/>
    <x v="1653"/>
    <s v="Non"/>
    <x v="24"/>
    <m/>
    <m/>
    <m/>
    <m/>
    <x v="1"/>
    <m/>
  </r>
  <r>
    <s v="410066ARCELOR (BERTON SICARD)"/>
    <x v="1697"/>
    <s v="PROFIL"/>
    <x v="13"/>
    <x v="1545"/>
    <x v="6"/>
    <s v="INSTALLUX"/>
    <x v="1654"/>
    <s v="Non"/>
    <x v="24"/>
    <m/>
    <m/>
    <m/>
    <m/>
    <x v="1"/>
    <m/>
  </r>
  <r>
    <s v="410067ARCELOR (BERTON SICARD)"/>
    <x v="1698"/>
    <s v="PROFIL"/>
    <x v="13"/>
    <x v="362"/>
    <x v="6"/>
    <s v="INSTALLUX"/>
    <x v="1655"/>
    <s v="Non"/>
    <x v="24"/>
    <m/>
    <m/>
    <m/>
    <m/>
    <x v="1"/>
    <m/>
  </r>
  <r>
    <s v="410068ARCELOR (BERTON SICARD)"/>
    <x v="1699"/>
    <s v="PROFIL"/>
    <x v="13"/>
    <x v="1546"/>
    <x v="6"/>
    <s v="INSTALLUX"/>
    <x v="1656"/>
    <s v="Non"/>
    <x v="24"/>
    <m/>
    <m/>
    <m/>
    <m/>
    <x v="1"/>
    <m/>
  </r>
  <r>
    <s v="410070ARCELOR (BERTON SICARD)"/>
    <x v="1700"/>
    <s v="PROFIL"/>
    <x v="13"/>
    <x v="1189"/>
    <x v="6"/>
    <s v="INSTALLUX"/>
    <x v="1657"/>
    <s v="Non"/>
    <x v="24"/>
    <m/>
    <m/>
    <m/>
    <m/>
    <x v="1"/>
    <m/>
  </r>
  <r>
    <s v="410072ARCELOR (BERTON SICARD)"/>
    <x v="1701"/>
    <s v="PROFIL"/>
    <x v="13"/>
    <x v="1547"/>
    <x v="6"/>
    <s v="INSTALLUX"/>
    <x v="1658"/>
    <s v="Non"/>
    <x v="24"/>
    <m/>
    <m/>
    <m/>
    <m/>
    <x v="1"/>
    <m/>
  </r>
  <r>
    <s v="410073ARCELOR (BERTON SICARD)"/>
    <x v="1702"/>
    <s v="PROFIL"/>
    <x v="13"/>
    <x v="1548"/>
    <x v="6"/>
    <s v="INSTALLUX"/>
    <x v="1659"/>
    <s v="Non"/>
    <x v="24"/>
    <m/>
    <m/>
    <m/>
    <m/>
    <x v="1"/>
    <m/>
  </r>
  <r>
    <s v="410074ARCELOR (BERTON SICARD)"/>
    <x v="1703"/>
    <s v="PROFIL"/>
    <x v="13"/>
    <x v="1549"/>
    <x v="6"/>
    <s v="INSTALLUX"/>
    <x v="1660"/>
    <s v="Non"/>
    <x v="24"/>
    <m/>
    <m/>
    <m/>
    <m/>
    <x v="1"/>
    <m/>
  </r>
  <r>
    <s v="410076ARCELOR (BERTON SICARD)"/>
    <x v="1704"/>
    <s v="PROFIL"/>
    <x v="13"/>
    <x v="1550"/>
    <x v="6"/>
    <s v="INSTALLUX"/>
    <x v="1661"/>
    <s v="Non"/>
    <x v="24"/>
    <m/>
    <m/>
    <m/>
    <m/>
    <x v="1"/>
    <m/>
  </r>
  <r>
    <s v="410080ARCELOR (BERTON SICARD)"/>
    <x v="1705"/>
    <s v="PROFIL"/>
    <x v="13"/>
    <x v="1551"/>
    <x v="6"/>
    <s v="INSTALLUX"/>
    <x v="1662"/>
    <s v="Non"/>
    <x v="24"/>
    <m/>
    <m/>
    <m/>
    <m/>
    <x v="1"/>
    <m/>
  </r>
  <r>
    <s v="410081ARCELOR (BERTON SICARD)"/>
    <x v="1706"/>
    <s v="PROFIL"/>
    <x v="13"/>
    <x v="1552"/>
    <x v="6"/>
    <s v="INSTALLUX"/>
    <x v="1663"/>
    <s v="Non"/>
    <x v="24"/>
    <m/>
    <m/>
    <m/>
    <m/>
    <x v="1"/>
    <m/>
  </r>
  <r>
    <s v="413000ARCELOR (BERTON SICARD)"/>
    <x v="1707"/>
    <s v="PROFIL"/>
    <x v="13"/>
    <x v="1553"/>
    <x v="6"/>
    <s v="INSTALLUX"/>
    <x v="1664"/>
    <s v="Non"/>
    <x v="24"/>
    <m/>
    <m/>
    <m/>
    <m/>
    <x v="1"/>
    <m/>
  </r>
  <r>
    <s v="413001ARCELOR (BERTON SICARD)"/>
    <x v="1708"/>
    <s v="PROFIL"/>
    <x v="13"/>
    <x v="1554"/>
    <x v="6"/>
    <s v="INSTALLUX"/>
    <x v="1665"/>
    <s v="Non"/>
    <x v="24"/>
    <m/>
    <m/>
    <m/>
    <m/>
    <x v="1"/>
    <m/>
  </r>
  <r>
    <s v="413002ARCELOR (BERTON SICARD)"/>
    <x v="1709"/>
    <s v="PROFIL"/>
    <x v="13"/>
    <x v="1232"/>
    <x v="6"/>
    <s v="INSTALLUX"/>
    <x v="1666"/>
    <s v="Non"/>
    <x v="24"/>
    <m/>
    <m/>
    <m/>
    <m/>
    <x v="1"/>
    <m/>
  </r>
  <r>
    <s v="413003ARCELOR (BERTON SICARD)"/>
    <x v="1710"/>
    <s v="PROFIL"/>
    <x v="13"/>
    <x v="1555"/>
    <x v="6"/>
    <s v="INSTALLUX"/>
    <x v="1667"/>
    <s v="Non"/>
    <x v="24"/>
    <m/>
    <m/>
    <m/>
    <m/>
    <x v="1"/>
    <m/>
  </r>
  <r>
    <s v="413004ARCELOR (BERTON SICARD)"/>
    <x v="1711"/>
    <s v="PROFIL"/>
    <x v="13"/>
    <x v="1556"/>
    <x v="6"/>
    <s v="INSTALLUX"/>
    <x v="1668"/>
    <s v="Non"/>
    <x v="24"/>
    <m/>
    <m/>
    <m/>
    <m/>
    <x v="1"/>
    <m/>
  </r>
  <r>
    <s v="413009ARCELOR (BERTON SICARD)"/>
    <x v="1712"/>
    <s v="PROFIL"/>
    <x v="13"/>
    <x v="1557"/>
    <x v="6"/>
    <s v="INSTALLUX"/>
    <x v="1669"/>
    <s v="Non"/>
    <x v="24"/>
    <m/>
    <m/>
    <m/>
    <m/>
    <x v="1"/>
    <m/>
  </r>
  <r>
    <s v="413016ARCELOR (BERTON SICARD)"/>
    <x v="1713"/>
    <s v="PROFIL"/>
    <x v="13"/>
    <x v="1558"/>
    <x v="6"/>
    <s v="INSTALLUX"/>
    <x v="1670"/>
    <s v="Non"/>
    <x v="24"/>
    <m/>
    <m/>
    <m/>
    <m/>
    <x v="1"/>
    <m/>
  </r>
  <r>
    <s v="413030ARCELOR (BERTON SICARD)"/>
    <x v="1714"/>
    <s v="PROFIL"/>
    <x v="13"/>
    <x v="1524"/>
    <x v="6"/>
    <s v="INSTALLUX"/>
    <x v="1671"/>
    <s v="Non"/>
    <x v="24"/>
    <m/>
    <m/>
    <m/>
    <m/>
    <x v="1"/>
    <m/>
  </r>
  <r>
    <s v="413031ARCELOR (BERTON SICARD)"/>
    <x v="1715"/>
    <s v="PROFIL"/>
    <x v="13"/>
    <x v="1559"/>
    <x v="6"/>
    <s v="INSTALLUX"/>
    <x v="1672"/>
    <s v="Non"/>
    <x v="24"/>
    <m/>
    <m/>
    <m/>
    <m/>
    <x v="1"/>
    <m/>
  </r>
  <r>
    <s v="413032ARCELOR (BERTON SICARD)"/>
    <x v="1716"/>
    <s v="PROFIL"/>
    <x v="13"/>
    <x v="1560"/>
    <x v="6"/>
    <s v="INSTALLUX"/>
    <x v="1673"/>
    <s v="Non"/>
    <x v="24"/>
    <m/>
    <m/>
    <m/>
    <m/>
    <x v="1"/>
    <m/>
  </r>
  <r>
    <s v="413033ARCELOR (BERTON SICARD)"/>
    <x v="1717"/>
    <s v="PROFIL"/>
    <x v="13"/>
    <x v="1561"/>
    <x v="6"/>
    <s v="INSTALLUX"/>
    <x v="1674"/>
    <s v="Non"/>
    <x v="24"/>
    <m/>
    <m/>
    <m/>
    <m/>
    <x v="1"/>
    <m/>
  </r>
  <r>
    <s v="413035ARCELOR (BERTON SICARD)"/>
    <x v="1718"/>
    <s v="PROFIL"/>
    <x v="13"/>
    <x v="1562"/>
    <x v="6"/>
    <s v="INSTALLUX"/>
    <x v="1675"/>
    <s v="Non"/>
    <x v="24"/>
    <m/>
    <m/>
    <m/>
    <m/>
    <x v="1"/>
    <m/>
  </r>
  <r>
    <s v="413036ARCELOR (BERTON SICARD)"/>
    <x v="1719"/>
    <s v="PROFIL"/>
    <x v="13"/>
    <x v="1563"/>
    <x v="6"/>
    <s v="INSTALLUX"/>
    <x v="1676"/>
    <s v="Non"/>
    <x v="24"/>
    <m/>
    <m/>
    <m/>
    <m/>
    <x v="1"/>
    <m/>
  </r>
  <r>
    <s v="413037ARCELOR (BERTON SICARD)"/>
    <x v="1720"/>
    <s v="PROFIL"/>
    <x v="13"/>
    <x v="1564"/>
    <x v="6"/>
    <s v="INSTALLUX"/>
    <x v="1677"/>
    <s v="Non"/>
    <x v="24"/>
    <m/>
    <m/>
    <m/>
    <m/>
    <x v="1"/>
    <m/>
  </r>
  <r>
    <s v="413038ARCELOR (BERTON SICARD)"/>
    <x v="1721"/>
    <s v="PROFIL"/>
    <x v="13"/>
    <x v="1565"/>
    <x v="6"/>
    <s v="INSTALLUX"/>
    <x v="1678"/>
    <s v="Non"/>
    <x v="24"/>
    <m/>
    <m/>
    <m/>
    <m/>
    <x v="1"/>
    <m/>
  </r>
  <r>
    <s v="413039ARCELOR (BERTON SICARD)"/>
    <x v="1722"/>
    <s v="PROFIL"/>
    <x v="13"/>
    <x v="1559"/>
    <x v="6"/>
    <s v="INSTALLUX"/>
    <x v="1679"/>
    <s v="Non"/>
    <x v="24"/>
    <m/>
    <m/>
    <m/>
    <m/>
    <x v="1"/>
    <m/>
  </r>
  <r>
    <s v="413051ARCELOR (BERTON SICARD)"/>
    <x v="1723"/>
    <s v="PROFIL"/>
    <x v="13"/>
    <x v="1566"/>
    <x v="6"/>
    <s v="INSTALLUX"/>
    <x v="1680"/>
    <s v="Non"/>
    <x v="24"/>
    <m/>
    <m/>
    <m/>
    <m/>
    <x v="1"/>
    <m/>
  </r>
  <r>
    <s v="413053ARCELOR (BERTON SICARD)"/>
    <x v="1724"/>
    <s v="PROFIL"/>
    <x v="13"/>
    <x v="1567"/>
    <x v="6"/>
    <s v="INSTALLUX"/>
    <x v="1681"/>
    <s v="Non"/>
    <x v="24"/>
    <m/>
    <m/>
    <m/>
    <m/>
    <x v="1"/>
    <m/>
  </r>
  <r>
    <s v="413057ARCELOR (BERTON SICARD)"/>
    <x v="1725"/>
    <s v="PROFIL"/>
    <x v="13"/>
    <x v="1568"/>
    <x v="6"/>
    <s v="INSTALLUX"/>
    <x v="1682"/>
    <s v="Non"/>
    <x v="24"/>
    <m/>
    <m/>
    <m/>
    <m/>
    <x v="1"/>
    <m/>
  </r>
  <r>
    <s v="413058ARCELOR (BERTON SICARD)"/>
    <x v="1726"/>
    <s v="PROFIL"/>
    <x v="13"/>
    <x v="1569"/>
    <x v="6"/>
    <s v="INSTALLUX"/>
    <x v="1683"/>
    <s v="Non"/>
    <x v="24"/>
    <m/>
    <m/>
    <m/>
    <m/>
    <x v="1"/>
    <m/>
  </r>
  <r>
    <s v="413059ARCELOR (BERTON SICARD)"/>
    <x v="1727"/>
    <s v="PROFIL"/>
    <x v="13"/>
    <x v="1570"/>
    <x v="6"/>
    <s v="INSTALLUX"/>
    <x v="1684"/>
    <s v="Non"/>
    <x v="24"/>
    <m/>
    <m/>
    <m/>
    <m/>
    <x v="1"/>
    <m/>
  </r>
  <r>
    <s v="413060ARCELOR (BERTON SICARD)"/>
    <x v="1728"/>
    <s v="PROFIL"/>
    <x v="13"/>
    <x v="1571"/>
    <x v="6"/>
    <s v="INSTALLUX"/>
    <x v="1685"/>
    <s v="Non"/>
    <x v="24"/>
    <m/>
    <m/>
    <m/>
    <m/>
    <x v="1"/>
    <m/>
  </r>
  <r>
    <s v="413061ARCELOR (BERTON SICARD)"/>
    <x v="1729"/>
    <s v="PROFIL"/>
    <x v="13"/>
    <x v="1572"/>
    <x v="6"/>
    <s v="INSTALLUX"/>
    <x v="1686"/>
    <s v="Non"/>
    <x v="24"/>
    <m/>
    <m/>
    <m/>
    <m/>
    <x v="1"/>
    <m/>
  </r>
  <r>
    <s v="413065ARCELOR (BERTON SICARD)"/>
    <x v="1730"/>
    <s v="PROFIL"/>
    <x v="13"/>
    <x v="1573"/>
    <x v="6"/>
    <s v="INSTALLUX"/>
    <x v="1687"/>
    <s v="Non"/>
    <x v="24"/>
    <m/>
    <m/>
    <m/>
    <m/>
    <x v="1"/>
    <m/>
  </r>
  <r>
    <s v="413066ARCELOR (BERTON SICARD)"/>
    <x v="1731"/>
    <s v="PROFIL"/>
    <x v="13"/>
    <x v="1574"/>
    <x v="6"/>
    <s v="INSTALLUX"/>
    <x v="1688"/>
    <s v="Non"/>
    <x v="24"/>
    <m/>
    <m/>
    <m/>
    <m/>
    <x v="1"/>
    <m/>
  </r>
  <r>
    <s v="413070ARCELOR (BERTON SICARD)"/>
    <x v="1732"/>
    <s v="PROFIL"/>
    <x v="13"/>
    <x v="1575"/>
    <x v="6"/>
    <s v="INSTALLUX"/>
    <x v="1689"/>
    <s v="Non"/>
    <x v="24"/>
    <m/>
    <m/>
    <m/>
    <m/>
    <x v="1"/>
    <m/>
  </r>
  <r>
    <s v="413071ARCELOR (BERTON SICARD)"/>
    <x v="1733"/>
    <s v="PROFIL"/>
    <x v="13"/>
    <x v="1576"/>
    <x v="6"/>
    <s v="INSTALLUX"/>
    <x v="1690"/>
    <s v="Non"/>
    <x v="24"/>
    <m/>
    <m/>
    <m/>
    <m/>
    <x v="1"/>
    <m/>
  </r>
  <r>
    <s v="413072ARCELOR (BERTON SICARD)"/>
    <x v="1734"/>
    <s v="PROFIL"/>
    <x v="13"/>
    <x v="1577"/>
    <x v="6"/>
    <s v="INSTALLUX"/>
    <x v="1691"/>
    <s v="Non"/>
    <x v="24"/>
    <m/>
    <m/>
    <m/>
    <m/>
    <x v="1"/>
    <m/>
  </r>
  <r>
    <s v="413073ARCELOR (BERTON SICARD)"/>
    <x v="1735"/>
    <s v="PROFIL"/>
    <x v="13"/>
    <x v="1578"/>
    <x v="6"/>
    <s v="INSTALLUX"/>
    <x v="1692"/>
    <s v="Non"/>
    <x v="24"/>
    <m/>
    <m/>
    <m/>
    <m/>
    <x v="1"/>
    <m/>
  </r>
  <r>
    <s v="413074ARCELOR (BERTON SICARD)"/>
    <x v="1736"/>
    <s v="PROFIL"/>
    <x v="13"/>
    <x v="1579"/>
    <x v="6"/>
    <s v="INSTALLUX"/>
    <x v="1693"/>
    <s v="Non"/>
    <x v="24"/>
    <m/>
    <m/>
    <m/>
    <m/>
    <x v="1"/>
    <m/>
  </r>
  <r>
    <s v="413075ARCELOR (BERTON SICARD)"/>
    <x v="1737"/>
    <s v="PROFIL"/>
    <x v="13"/>
    <x v="1580"/>
    <x v="6"/>
    <s v="INSTALLUX"/>
    <x v="1694"/>
    <s v="Non"/>
    <x v="24"/>
    <m/>
    <m/>
    <m/>
    <m/>
    <x v="1"/>
    <m/>
  </r>
  <r>
    <s v="413076ARCELOR (BERTON SICARD)"/>
    <x v="1738"/>
    <s v="PROFIL"/>
    <x v="13"/>
    <x v="1581"/>
    <x v="6"/>
    <s v="INSTALLUX"/>
    <x v="1695"/>
    <s v="Non"/>
    <x v="24"/>
    <m/>
    <m/>
    <m/>
    <m/>
    <x v="1"/>
    <m/>
  </r>
  <r>
    <s v="413078ARCELOR (BERTON SICARD)"/>
    <x v="1739"/>
    <s v="PROFIL"/>
    <x v="13"/>
    <x v="1582"/>
    <x v="6"/>
    <s v="INSTALLUX"/>
    <x v="1696"/>
    <s v="Non"/>
    <x v="24"/>
    <m/>
    <m/>
    <m/>
    <m/>
    <x v="1"/>
    <m/>
  </r>
  <r>
    <s v="413079ARCELOR (BERTON SICARD)"/>
    <x v="1740"/>
    <s v="PROFIL"/>
    <x v="13"/>
    <x v="1232"/>
    <x v="6"/>
    <s v="INSTALLUX"/>
    <x v="1697"/>
    <s v="Non"/>
    <x v="24"/>
    <m/>
    <m/>
    <m/>
    <m/>
    <x v="1"/>
    <m/>
  </r>
  <r>
    <s v="413080ARCELOR (BERTON SICARD)"/>
    <x v="1741"/>
    <s v="PROFIL"/>
    <x v="13"/>
    <x v="1583"/>
    <x v="6"/>
    <s v="INSTALLUX"/>
    <x v="1698"/>
    <s v="Non"/>
    <x v="24"/>
    <m/>
    <m/>
    <m/>
    <m/>
    <x v="1"/>
    <m/>
  </r>
  <r>
    <s v="413083ARCELOR (BERTON SICARD)"/>
    <x v="1742"/>
    <s v="PROFIL"/>
    <x v="13"/>
    <x v="1584"/>
    <x v="6"/>
    <s v="INSTALLUX"/>
    <x v="1699"/>
    <s v="Non"/>
    <x v="24"/>
    <m/>
    <m/>
    <m/>
    <m/>
    <x v="1"/>
    <m/>
  </r>
  <r>
    <s v="413085ARCELOR (BERTON SICARD)"/>
    <x v="1743"/>
    <s v="PROFIL"/>
    <x v="13"/>
    <x v="1550"/>
    <x v="6"/>
    <s v="INSTALLUX"/>
    <x v="1700"/>
    <s v="Non"/>
    <x v="24"/>
    <m/>
    <m/>
    <m/>
    <m/>
    <x v="1"/>
    <m/>
  </r>
  <r>
    <s v="413090ARCELOR (BERTON SICARD)"/>
    <x v="1744"/>
    <s v="PROFIL"/>
    <x v="13"/>
    <x v="1585"/>
    <x v="6"/>
    <s v="INSTALLUX"/>
    <x v="1701"/>
    <s v="Non"/>
    <x v="24"/>
    <m/>
    <m/>
    <m/>
    <m/>
    <x v="1"/>
    <m/>
  </r>
  <r>
    <s v="413091ARCELOR (BERTON SICARD)"/>
    <x v="1745"/>
    <s v="PROFIL"/>
    <x v="13"/>
    <x v="1586"/>
    <x v="6"/>
    <s v="INSTALLUX"/>
    <x v="1702"/>
    <s v="Non"/>
    <x v="24"/>
    <m/>
    <m/>
    <m/>
    <m/>
    <x v="1"/>
    <m/>
  </r>
  <r>
    <s v="420000ARCELOR (BERTON SICARD)"/>
    <x v="1746"/>
    <s v="PROFIL"/>
    <x v="13"/>
    <x v="1261"/>
    <x v="6"/>
    <s v="INSTALLUX"/>
    <x v="1703"/>
    <s v="Non"/>
    <x v="24"/>
    <m/>
    <m/>
    <m/>
    <m/>
    <x v="1"/>
    <m/>
  </r>
  <r>
    <s v="420001ARCELOR (BERTON SICARD)"/>
    <x v="1747"/>
    <s v="PROFIL"/>
    <x v="13"/>
    <x v="1587"/>
    <x v="6"/>
    <s v="INSTALLUX"/>
    <x v="1704"/>
    <s v="Non"/>
    <x v="24"/>
    <m/>
    <m/>
    <m/>
    <m/>
    <x v="1"/>
    <m/>
  </r>
  <r>
    <s v="420002ARCELOR (BERTON SICARD)"/>
    <x v="1748"/>
    <s v="PROFIL"/>
    <x v="13"/>
    <x v="1588"/>
    <x v="6"/>
    <s v="INSTALLUX"/>
    <x v="1705"/>
    <s v="Non"/>
    <x v="24"/>
    <m/>
    <m/>
    <m/>
    <m/>
    <x v="1"/>
    <m/>
  </r>
  <r>
    <s v="420003ARCELOR (BERTON SICARD)"/>
    <x v="1749"/>
    <s v="PROFIL"/>
    <x v="13"/>
    <x v="1589"/>
    <x v="6"/>
    <s v="INSTALLUX"/>
    <x v="1706"/>
    <s v="Non"/>
    <x v="24"/>
    <m/>
    <m/>
    <m/>
    <m/>
    <x v="1"/>
    <m/>
  </r>
  <r>
    <s v="420004ARCELOR (BERTON SICARD)"/>
    <x v="1750"/>
    <s v="PROFIL"/>
    <x v="13"/>
    <x v="1590"/>
    <x v="6"/>
    <s v="INSTALLUX"/>
    <x v="1707"/>
    <s v="Non"/>
    <x v="24"/>
    <m/>
    <m/>
    <m/>
    <m/>
    <x v="1"/>
    <m/>
  </r>
  <r>
    <s v="420005ARCELOR (BERTON SICARD)"/>
    <x v="1751"/>
    <s v="PROFIL"/>
    <x v="13"/>
    <x v="1591"/>
    <x v="6"/>
    <s v="INSTALLUX"/>
    <x v="1708"/>
    <s v="Non"/>
    <x v="24"/>
    <m/>
    <m/>
    <m/>
    <m/>
    <x v="1"/>
    <m/>
  </r>
  <r>
    <s v="420006ARCELOR (BERTON SICARD)"/>
    <x v="1752"/>
    <s v="PROFIL"/>
    <x v="13"/>
    <x v="1592"/>
    <x v="6"/>
    <s v="INSTALLUX"/>
    <x v="1709"/>
    <s v="Non"/>
    <x v="24"/>
    <m/>
    <m/>
    <m/>
    <m/>
    <x v="1"/>
    <m/>
  </r>
  <r>
    <s v="420011ARCELOR (BERTON SICARD)"/>
    <x v="1753"/>
    <s v="PROFIL"/>
    <x v="13"/>
    <x v="1593"/>
    <x v="6"/>
    <s v="INSTALLUX"/>
    <x v="1710"/>
    <s v="Non"/>
    <x v="24"/>
    <m/>
    <m/>
    <m/>
    <m/>
    <x v="1"/>
    <m/>
  </r>
  <r>
    <s v="420012ARCELOR (BERTON SICARD)"/>
    <x v="1754"/>
    <s v="PROFIL"/>
    <x v="13"/>
    <x v="1594"/>
    <x v="6"/>
    <s v="INSTALLUX"/>
    <x v="1711"/>
    <s v="Non"/>
    <x v="24"/>
    <m/>
    <m/>
    <m/>
    <m/>
    <x v="1"/>
    <m/>
  </r>
  <r>
    <s v="420013ARCELOR (BERTON SICARD)"/>
    <x v="1755"/>
    <s v="PROFIL"/>
    <x v="13"/>
    <x v="1595"/>
    <x v="6"/>
    <s v="INSTALLUX"/>
    <x v="1712"/>
    <s v="Non"/>
    <x v="24"/>
    <m/>
    <m/>
    <m/>
    <m/>
    <x v="1"/>
    <m/>
  </r>
  <r>
    <s v="420014ARCELOR (BERTON SICARD)"/>
    <x v="1756"/>
    <s v="PROFIL"/>
    <x v="13"/>
    <x v="1596"/>
    <x v="6"/>
    <s v="INSTALLUX"/>
    <x v="1713"/>
    <s v="Non"/>
    <x v="24"/>
    <m/>
    <m/>
    <m/>
    <m/>
    <x v="1"/>
    <m/>
  </r>
  <r>
    <s v="420018ARCELOR (BERTON SICARD)"/>
    <x v="1757"/>
    <s v="PROFIL"/>
    <x v="13"/>
    <x v="1597"/>
    <x v="6"/>
    <s v="INSTALLUX"/>
    <x v="1714"/>
    <s v="Non"/>
    <x v="24"/>
    <m/>
    <m/>
    <m/>
    <m/>
    <x v="1"/>
    <m/>
  </r>
  <r>
    <s v="420019ARCELOR (BERTON SICARD)"/>
    <x v="1758"/>
    <s v="PROFIL"/>
    <x v="13"/>
    <x v="1598"/>
    <x v="6"/>
    <s v="INSTALLUX"/>
    <x v="1715"/>
    <s v="Non"/>
    <x v="24"/>
    <m/>
    <m/>
    <m/>
    <m/>
    <x v="1"/>
    <m/>
  </r>
  <r>
    <s v="420021ARCELOR (BERTON SICARD)"/>
    <x v="1759"/>
    <s v="PROFIL"/>
    <x v="13"/>
    <x v="1599"/>
    <x v="6"/>
    <s v="INSTALLUX"/>
    <x v="1716"/>
    <s v="Non"/>
    <x v="24"/>
    <m/>
    <m/>
    <m/>
    <m/>
    <x v="1"/>
    <m/>
  </r>
  <r>
    <s v="420023ARCELOR (BERTON SICARD)"/>
    <x v="1760"/>
    <s v="PROFIL"/>
    <x v="13"/>
    <x v="1600"/>
    <x v="6"/>
    <s v="INSTALLUX"/>
    <x v="1717"/>
    <s v="Non"/>
    <x v="24"/>
    <m/>
    <m/>
    <m/>
    <m/>
    <x v="1"/>
    <m/>
  </r>
  <r>
    <s v="420024ARCELOR (BERTON SICARD)"/>
    <x v="1761"/>
    <s v="PROFIL"/>
    <x v="13"/>
    <x v="1601"/>
    <x v="6"/>
    <s v="INSTALLUX"/>
    <x v="1718"/>
    <s v="Non"/>
    <x v="24"/>
    <m/>
    <m/>
    <m/>
    <m/>
    <x v="1"/>
    <m/>
  </r>
  <r>
    <s v="420025ARCELOR (BERTON SICARD)"/>
    <x v="1762"/>
    <s v="PROFIL"/>
    <x v="13"/>
    <x v="1602"/>
    <x v="6"/>
    <s v="INSTALLUX"/>
    <x v="1719"/>
    <s v="Non"/>
    <x v="24"/>
    <m/>
    <m/>
    <m/>
    <m/>
    <x v="1"/>
    <m/>
  </r>
  <r>
    <s v="420026ARCELOR (BERTON SICARD)"/>
    <x v="1763"/>
    <s v="PROFIL"/>
    <x v="13"/>
    <x v="1603"/>
    <x v="6"/>
    <s v="INSTALLUX"/>
    <x v="1720"/>
    <s v="Non"/>
    <x v="24"/>
    <m/>
    <m/>
    <m/>
    <m/>
    <x v="1"/>
    <m/>
  </r>
  <r>
    <s v="420028ARCELOR (BERTON SICARD)"/>
    <x v="1764"/>
    <s v="PROFIL"/>
    <x v="13"/>
    <x v="1604"/>
    <x v="6"/>
    <s v="INSTALLUX"/>
    <x v="1721"/>
    <s v="Non"/>
    <x v="24"/>
    <m/>
    <m/>
    <m/>
    <m/>
    <x v="1"/>
    <m/>
  </r>
  <r>
    <s v="420030ARCELOR (BERTON SICARD)"/>
    <x v="1765"/>
    <s v="PROFIL"/>
    <x v="13"/>
    <x v="1605"/>
    <x v="6"/>
    <s v="INSTALLUX"/>
    <x v="1722"/>
    <s v="Non"/>
    <x v="24"/>
    <m/>
    <m/>
    <m/>
    <m/>
    <x v="1"/>
    <m/>
  </r>
  <r>
    <s v="420031ARCELOR (BERTON SICARD)"/>
    <x v="1766"/>
    <s v="PROFIL"/>
    <x v="13"/>
    <x v="1606"/>
    <x v="6"/>
    <s v="INSTALLUX"/>
    <x v="1723"/>
    <s v="Non"/>
    <x v="24"/>
    <m/>
    <m/>
    <m/>
    <m/>
    <x v="1"/>
    <m/>
  </r>
  <r>
    <s v="420032ARCELOR (BERTON SICARD)"/>
    <x v="1767"/>
    <s v="PROFIL"/>
    <x v="13"/>
    <x v="1607"/>
    <x v="6"/>
    <s v="INSTALLUX"/>
    <x v="1724"/>
    <s v="Non"/>
    <x v="24"/>
    <m/>
    <m/>
    <m/>
    <m/>
    <x v="1"/>
    <m/>
  </r>
  <r>
    <s v="420033ARCELOR (BERTON SICARD)"/>
    <x v="1768"/>
    <s v="PROFIL"/>
    <x v="13"/>
    <x v="1608"/>
    <x v="6"/>
    <s v="INSTALLUX"/>
    <x v="1725"/>
    <s v="Non"/>
    <x v="24"/>
    <m/>
    <m/>
    <m/>
    <m/>
    <x v="1"/>
    <m/>
  </r>
  <r>
    <s v="420034ARCELOR (BERTON SICARD)"/>
    <x v="1769"/>
    <s v="PROFIL"/>
    <x v="13"/>
    <x v="1609"/>
    <x v="6"/>
    <s v="INSTALLUX"/>
    <x v="1726"/>
    <s v="Non"/>
    <x v="24"/>
    <m/>
    <m/>
    <m/>
    <m/>
    <x v="1"/>
    <m/>
  </r>
  <r>
    <s v="420035ARCELOR (BERTON SICARD)"/>
    <x v="1770"/>
    <s v="PROFIL"/>
    <x v="13"/>
    <x v="1610"/>
    <x v="6"/>
    <s v="INSTALLUX"/>
    <x v="1727"/>
    <s v="Non"/>
    <x v="24"/>
    <m/>
    <m/>
    <m/>
    <m/>
    <x v="1"/>
    <m/>
  </r>
  <r>
    <s v="420036ARCELOR (BERTON SICARD)"/>
    <x v="1771"/>
    <s v="PROFIL"/>
    <x v="13"/>
    <x v="1611"/>
    <x v="6"/>
    <s v="INSTALLUX"/>
    <x v="1728"/>
    <s v="Non"/>
    <x v="24"/>
    <m/>
    <m/>
    <m/>
    <m/>
    <x v="1"/>
    <m/>
  </r>
  <r>
    <s v="420037ARCELOR (BERTON SICARD)"/>
    <x v="1772"/>
    <s v="PROFIL"/>
    <x v="13"/>
    <x v="1612"/>
    <x v="6"/>
    <s v="INSTALLUX"/>
    <x v="1729"/>
    <s v="Non"/>
    <x v="24"/>
    <m/>
    <m/>
    <m/>
    <m/>
    <x v="1"/>
    <m/>
  </r>
  <r>
    <s v="420038ARCELOR (BERTON SICARD)"/>
    <x v="1773"/>
    <s v="PROFIL"/>
    <x v="13"/>
    <x v="1613"/>
    <x v="6"/>
    <s v="INSTALLUX"/>
    <x v="1730"/>
    <s v="Non"/>
    <x v="24"/>
    <m/>
    <m/>
    <m/>
    <m/>
    <x v="1"/>
    <m/>
  </r>
  <r>
    <s v="420039ARCELOR (BERTON SICARD)"/>
    <x v="1774"/>
    <s v="PROFIL"/>
    <x v="13"/>
    <x v="1614"/>
    <x v="6"/>
    <s v="INSTALLUX"/>
    <x v="1731"/>
    <s v="Non"/>
    <x v="24"/>
    <m/>
    <m/>
    <m/>
    <m/>
    <x v="1"/>
    <m/>
  </r>
  <r>
    <s v="420040ARCELOR (BERTON SICARD)"/>
    <x v="1775"/>
    <s v="PROFIL"/>
    <x v="13"/>
    <x v="1615"/>
    <x v="6"/>
    <s v="INSTALLUX"/>
    <x v="1732"/>
    <s v="Non"/>
    <x v="24"/>
    <m/>
    <m/>
    <m/>
    <m/>
    <x v="1"/>
    <m/>
  </r>
  <r>
    <s v="420041ARCELOR (BERTON SICARD)"/>
    <x v="1776"/>
    <s v="PROFIL"/>
    <x v="13"/>
    <x v="1616"/>
    <x v="6"/>
    <s v="INSTALLUX"/>
    <x v="1733"/>
    <s v="Non"/>
    <x v="24"/>
    <m/>
    <m/>
    <m/>
    <m/>
    <x v="1"/>
    <m/>
  </r>
  <r>
    <s v="420042ARCELOR (BERTON SICARD)"/>
    <x v="1777"/>
    <s v="PROFIL"/>
    <x v="13"/>
    <x v="1617"/>
    <x v="6"/>
    <s v="INSTALLUX"/>
    <x v="1734"/>
    <s v="Non"/>
    <x v="24"/>
    <m/>
    <m/>
    <m/>
    <m/>
    <x v="1"/>
    <m/>
  </r>
  <r>
    <s v="420049ARCELOR (BERTON SICARD)"/>
    <x v="1778"/>
    <s v="PROFIL"/>
    <x v="13"/>
    <x v="1618"/>
    <x v="6"/>
    <s v="INSTALLUX"/>
    <x v="1735"/>
    <s v="Non"/>
    <x v="24"/>
    <m/>
    <m/>
    <m/>
    <m/>
    <x v="1"/>
    <m/>
  </r>
  <r>
    <s v="420050ARCELOR (BERTON SICARD)"/>
    <x v="1779"/>
    <s v="PROFIL"/>
    <x v="13"/>
    <x v="952"/>
    <x v="6"/>
    <s v="INSTALLUX"/>
    <x v="1736"/>
    <s v="Non"/>
    <x v="24"/>
    <m/>
    <m/>
    <m/>
    <m/>
    <x v="1"/>
    <m/>
  </r>
  <r>
    <s v="420051ARCELOR (BERTON SICARD)"/>
    <x v="1780"/>
    <s v="PROFIL"/>
    <x v="13"/>
    <x v="1619"/>
    <x v="6"/>
    <s v="INSTALLUX"/>
    <x v="1737"/>
    <s v="Non"/>
    <x v="24"/>
    <m/>
    <m/>
    <m/>
    <m/>
    <x v="1"/>
    <m/>
  </r>
  <r>
    <s v="420052ARCELOR (BERTON SICARD)"/>
    <x v="1781"/>
    <s v="PROFIL"/>
    <x v="13"/>
    <x v="1620"/>
    <x v="6"/>
    <s v="INSTALLUX"/>
    <x v="1738"/>
    <s v="Non"/>
    <x v="24"/>
    <m/>
    <m/>
    <m/>
    <m/>
    <x v="1"/>
    <m/>
  </r>
  <r>
    <s v="420053ARCELOR (BERTON SICARD)"/>
    <x v="1782"/>
    <s v="PROFIL"/>
    <x v="13"/>
    <x v="1621"/>
    <x v="6"/>
    <s v="INSTALLUX"/>
    <x v="1739"/>
    <s v="Non"/>
    <x v="24"/>
    <m/>
    <m/>
    <m/>
    <m/>
    <x v="1"/>
    <m/>
  </r>
  <r>
    <s v="420054ARCELOR (BERTON SICARD)"/>
    <x v="1783"/>
    <s v="PROFIL"/>
    <x v="13"/>
    <x v="1622"/>
    <x v="6"/>
    <s v="INSTALLUX"/>
    <x v="1740"/>
    <s v="Non"/>
    <x v="24"/>
    <m/>
    <m/>
    <m/>
    <m/>
    <x v="1"/>
    <m/>
  </r>
  <r>
    <s v="420055ARCELOR (BERTON SICARD)"/>
    <x v="1784"/>
    <s v="PROFIL"/>
    <x v="13"/>
    <x v="281"/>
    <x v="6"/>
    <s v="INSTALLUX"/>
    <x v="1741"/>
    <s v="Non"/>
    <x v="24"/>
    <m/>
    <m/>
    <m/>
    <m/>
    <x v="1"/>
    <m/>
  </r>
  <r>
    <s v="420056ARCELOR (BERTON SICARD)"/>
    <x v="1785"/>
    <s v="PROFIL"/>
    <x v="13"/>
    <x v="1623"/>
    <x v="6"/>
    <s v="INSTALLUX"/>
    <x v="1742"/>
    <s v="Non"/>
    <x v="24"/>
    <m/>
    <m/>
    <m/>
    <m/>
    <x v="1"/>
    <m/>
  </r>
  <r>
    <s v="420057ARCELOR (BERTON SICARD)"/>
    <x v="1786"/>
    <s v="PROFIL"/>
    <x v="13"/>
    <x v="1624"/>
    <x v="6"/>
    <s v="INSTALLUX"/>
    <x v="1743"/>
    <s v="Non"/>
    <x v="24"/>
    <m/>
    <m/>
    <m/>
    <m/>
    <x v="1"/>
    <m/>
  </r>
  <r>
    <s v="420058ARCELOR (BERTON SICARD)"/>
    <x v="1787"/>
    <s v="PROFIL"/>
    <x v="13"/>
    <x v="1625"/>
    <x v="6"/>
    <s v="INSTALLUX"/>
    <x v="1744"/>
    <s v="Non"/>
    <x v="24"/>
    <m/>
    <m/>
    <m/>
    <m/>
    <x v="1"/>
    <m/>
  </r>
  <r>
    <s v="420059ARCELOR (BERTON SICARD)"/>
    <x v="1788"/>
    <s v="PROFIL"/>
    <x v="13"/>
    <x v="1626"/>
    <x v="6"/>
    <s v="INSTALLUX"/>
    <x v="1745"/>
    <s v="Non"/>
    <x v="24"/>
    <m/>
    <m/>
    <m/>
    <m/>
    <x v="1"/>
    <m/>
  </r>
  <r>
    <s v="420062ARCELOR (BERTON SICARD)"/>
    <x v="1789"/>
    <s v="PROFIL"/>
    <x v="13"/>
    <x v="1627"/>
    <x v="6"/>
    <s v="INSTALLUX"/>
    <x v="1746"/>
    <s v="Non"/>
    <x v="24"/>
    <m/>
    <m/>
    <m/>
    <m/>
    <x v="1"/>
    <m/>
  </r>
  <r>
    <s v="420063ARCELOR (BERTON SICARD)"/>
    <x v="1790"/>
    <s v="PROFIL"/>
    <x v="13"/>
    <x v="1628"/>
    <x v="6"/>
    <s v="INSTALLUX"/>
    <x v="1747"/>
    <s v="Non"/>
    <x v="24"/>
    <m/>
    <m/>
    <m/>
    <m/>
    <x v="1"/>
    <m/>
  </r>
  <r>
    <s v="420064ARCELOR (BERTON SICARD)"/>
    <x v="1791"/>
    <s v="PROFIL"/>
    <x v="13"/>
    <x v="1629"/>
    <x v="6"/>
    <s v="INSTALLUX"/>
    <x v="1748"/>
    <s v="Non"/>
    <x v="24"/>
    <m/>
    <m/>
    <m/>
    <m/>
    <x v="1"/>
    <m/>
  </r>
  <r>
    <s v="420066ARCELOR (BERTON SICARD)"/>
    <x v="1792"/>
    <s v="PROFIL"/>
    <x v="13"/>
    <x v="1630"/>
    <x v="6"/>
    <s v="INSTALLUX"/>
    <x v="1749"/>
    <s v="Non"/>
    <x v="24"/>
    <m/>
    <m/>
    <m/>
    <m/>
    <x v="1"/>
    <m/>
  </r>
  <r>
    <s v="420067ARCELOR (BERTON SICARD)"/>
    <x v="1793"/>
    <s v="PROFIL"/>
    <x v="13"/>
    <x v="1631"/>
    <x v="6"/>
    <s v="INSTALLUX"/>
    <x v="1750"/>
    <s v="Non"/>
    <x v="24"/>
    <m/>
    <m/>
    <m/>
    <m/>
    <x v="1"/>
    <m/>
  </r>
  <r>
    <s v="420068ARCELOR (BERTON SICARD)"/>
    <x v="1794"/>
    <s v="PROFIL"/>
    <x v="13"/>
    <x v="1632"/>
    <x v="6"/>
    <s v="INSTALLUX"/>
    <x v="1751"/>
    <s v="Non"/>
    <x v="24"/>
    <m/>
    <m/>
    <m/>
    <m/>
    <x v="1"/>
    <m/>
  </r>
  <r>
    <s v="420070ARCELOR (BERTON SICARD)"/>
    <x v="1795"/>
    <s v="PROFIL"/>
    <x v="13"/>
    <x v="952"/>
    <x v="6"/>
    <s v="INSTALLUX"/>
    <x v="1752"/>
    <s v="Non"/>
    <x v="24"/>
    <m/>
    <m/>
    <m/>
    <m/>
    <x v="1"/>
    <m/>
  </r>
  <r>
    <s v="420072ARCELOR (BERTON SICARD)"/>
    <x v="1796"/>
    <s v="PROFIL"/>
    <x v="13"/>
    <x v="1633"/>
    <x v="6"/>
    <s v="INSTALLUX"/>
    <x v="1753"/>
    <s v="Non"/>
    <x v="24"/>
    <m/>
    <m/>
    <m/>
    <m/>
    <x v="1"/>
    <m/>
  </r>
  <r>
    <s v="420160ARCELOR (BERTON SICARD)"/>
    <x v="1797"/>
    <s v="PROFIL"/>
    <x v="13"/>
    <x v="1634"/>
    <x v="6"/>
    <s v="INSTALLUX"/>
    <x v="1754"/>
    <s v="Non"/>
    <x v="24"/>
    <m/>
    <m/>
    <m/>
    <m/>
    <x v="1"/>
    <m/>
  </r>
  <r>
    <s v="420162ARCELOR (BERTON SICARD)"/>
    <x v="1798"/>
    <s v="PROFIL"/>
    <x v="13"/>
    <x v="1635"/>
    <x v="6"/>
    <s v="INSTALLUX"/>
    <x v="1755"/>
    <s v="Non"/>
    <x v="24"/>
    <m/>
    <m/>
    <m/>
    <m/>
    <x v="1"/>
    <m/>
  </r>
  <r>
    <s v="420163ARCELOR (BERTON SICARD)"/>
    <x v="1799"/>
    <s v="PROFIL"/>
    <x v="13"/>
    <x v="1636"/>
    <x v="6"/>
    <s v="INSTALLUX"/>
    <x v="1756"/>
    <s v="Non"/>
    <x v="24"/>
    <m/>
    <m/>
    <m/>
    <m/>
    <x v="1"/>
    <m/>
  </r>
  <r>
    <s v="420164ARCELOR (BERTON SICARD)"/>
    <x v="1800"/>
    <s v="PROFIL"/>
    <x v="13"/>
    <x v="1637"/>
    <x v="6"/>
    <s v="INSTALLUX"/>
    <x v="1757"/>
    <s v="Non"/>
    <x v="24"/>
    <m/>
    <m/>
    <m/>
    <m/>
    <x v="1"/>
    <m/>
  </r>
  <r>
    <s v="420166ARCELOR (BERTON SICARD)"/>
    <x v="1801"/>
    <s v="PROFIL"/>
    <x v="13"/>
    <x v="1638"/>
    <x v="6"/>
    <s v="INSTALLUX"/>
    <x v="1758"/>
    <s v="Non"/>
    <x v="24"/>
    <m/>
    <m/>
    <m/>
    <m/>
    <x v="1"/>
    <m/>
  </r>
  <r>
    <s v="420167ARCELOR (BERTON SICARD)"/>
    <x v="1802"/>
    <s v="PROFIL"/>
    <x v="13"/>
    <x v="1639"/>
    <x v="6"/>
    <s v="INSTALLUX"/>
    <x v="1759"/>
    <s v="Non"/>
    <x v="24"/>
    <m/>
    <m/>
    <m/>
    <m/>
    <x v="1"/>
    <m/>
  </r>
  <r>
    <s v="423003ARCELOR (BERTON SICARD)"/>
    <x v="1803"/>
    <s v="PROFIL"/>
    <x v="13"/>
    <x v="1640"/>
    <x v="6"/>
    <s v="INSTALLUX"/>
    <x v="1760"/>
    <s v="Non"/>
    <x v="24"/>
    <m/>
    <m/>
    <m/>
    <m/>
    <x v="1"/>
    <m/>
  </r>
  <r>
    <s v="423004ARCELOR (BERTON SICARD)"/>
    <x v="1804"/>
    <s v="PROFIL"/>
    <x v="13"/>
    <x v="1641"/>
    <x v="6"/>
    <s v="INSTALLUX"/>
    <x v="1761"/>
    <s v="Non"/>
    <x v="24"/>
    <m/>
    <m/>
    <m/>
    <m/>
    <x v="1"/>
    <m/>
  </r>
  <r>
    <s v="423005ARCELOR (BERTON SICARD)"/>
    <x v="1805"/>
    <s v="PROFIL"/>
    <x v="13"/>
    <x v="1640"/>
    <x v="6"/>
    <s v="INSTALLUX"/>
    <x v="1762"/>
    <s v="Non"/>
    <x v="24"/>
    <m/>
    <m/>
    <m/>
    <m/>
    <x v="1"/>
    <m/>
  </r>
  <r>
    <s v="423006ARCELOR (BERTON SICARD)"/>
    <x v="1806"/>
    <s v="PROFIL"/>
    <x v="13"/>
    <x v="1642"/>
    <x v="6"/>
    <s v="INSTALLUX"/>
    <x v="1763"/>
    <s v="Non"/>
    <x v="24"/>
    <m/>
    <m/>
    <m/>
    <m/>
    <x v="1"/>
    <m/>
  </r>
  <r>
    <s v="423009ARCELOR (BERTON SICARD)"/>
    <x v="1807"/>
    <s v="PROFIL"/>
    <x v="13"/>
    <x v="1643"/>
    <x v="6"/>
    <s v="INSTALLUX"/>
    <x v="1764"/>
    <s v="Non"/>
    <x v="24"/>
    <m/>
    <m/>
    <m/>
    <m/>
    <x v="1"/>
    <m/>
  </r>
  <r>
    <s v="423031ARCELOR (BERTON SICARD)"/>
    <x v="1808"/>
    <s v="PROFIL"/>
    <x v="13"/>
    <x v="1644"/>
    <x v="6"/>
    <s v="INSTALLUX"/>
    <x v="1765"/>
    <s v="Non"/>
    <x v="24"/>
    <m/>
    <m/>
    <m/>
    <m/>
    <x v="1"/>
    <m/>
  </r>
  <r>
    <s v="423032ARCELOR (BERTON SICARD)"/>
    <x v="1809"/>
    <s v="PROFIL"/>
    <x v="13"/>
    <x v="1645"/>
    <x v="6"/>
    <s v="INSTALLUX"/>
    <x v="1766"/>
    <s v="Non"/>
    <x v="24"/>
    <m/>
    <m/>
    <m/>
    <m/>
    <x v="1"/>
    <m/>
  </r>
  <r>
    <s v="423033ARCELOR (BERTON SICARD)"/>
    <x v="1810"/>
    <s v="PROFIL"/>
    <x v="13"/>
    <x v="1646"/>
    <x v="6"/>
    <s v="INSTALLUX"/>
    <x v="1767"/>
    <s v="Non"/>
    <x v="24"/>
    <m/>
    <m/>
    <m/>
    <m/>
    <x v="1"/>
    <m/>
  </r>
  <r>
    <s v="423034ARCELOR (BERTON SICARD)"/>
    <x v="1811"/>
    <s v="PROFIL"/>
    <x v="13"/>
    <x v="1647"/>
    <x v="6"/>
    <s v="INSTALLUX"/>
    <x v="1768"/>
    <s v="Non"/>
    <x v="24"/>
    <m/>
    <m/>
    <m/>
    <m/>
    <x v="1"/>
    <m/>
  </r>
  <r>
    <s v="423036ARCELOR (BERTON SICARD)"/>
    <x v="1812"/>
    <s v="PROFIL"/>
    <x v="13"/>
    <x v="1648"/>
    <x v="6"/>
    <s v="INSTALLUX"/>
    <x v="1769"/>
    <s v="Non"/>
    <x v="24"/>
    <m/>
    <m/>
    <m/>
    <m/>
    <x v="1"/>
    <m/>
  </r>
  <r>
    <s v="423037ARCELOR (BERTON SICARD)"/>
    <x v="1813"/>
    <s v="PROFIL"/>
    <x v="13"/>
    <x v="1649"/>
    <x v="6"/>
    <s v="INSTALLUX"/>
    <x v="1770"/>
    <s v="Non"/>
    <x v="24"/>
    <m/>
    <m/>
    <m/>
    <m/>
    <x v="1"/>
    <m/>
  </r>
  <r>
    <s v="423040ARCELOR (BERTON SICARD)"/>
    <x v="1814"/>
    <s v="PROFIL"/>
    <x v="13"/>
    <x v="1650"/>
    <x v="6"/>
    <s v="INSTALLUX"/>
    <x v="1771"/>
    <s v="Non"/>
    <x v="24"/>
    <m/>
    <m/>
    <m/>
    <m/>
    <x v="1"/>
    <m/>
  </r>
  <r>
    <s v="423041ARCELOR (BERTON SICARD)"/>
    <x v="1815"/>
    <s v="PROFIL"/>
    <x v="13"/>
    <x v="952"/>
    <x v="6"/>
    <s v="INSTALLUX"/>
    <x v="1772"/>
    <s v="Non"/>
    <x v="24"/>
    <m/>
    <m/>
    <m/>
    <m/>
    <x v="1"/>
    <m/>
  </r>
  <r>
    <s v="423042ARCELOR (BERTON SICARD)"/>
    <x v="1816"/>
    <s v="PROFIL"/>
    <x v="13"/>
    <x v="1651"/>
    <x v="6"/>
    <s v="INSTALLUX"/>
    <x v="1773"/>
    <s v="Non"/>
    <x v="24"/>
    <m/>
    <m/>
    <m/>
    <m/>
    <x v="1"/>
    <m/>
  </r>
  <r>
    <s v="423043ARCELOR (BERTON SICARD)"/>
    <x v="1817"/>
    <s v="PROFIL"/>
    <x v="13"/>
    <x v="1633"/>
    <x v="6"/>
    <s v="INSTALLUX"/>
    <x v="1774"/>
    <s v="Non"/>
    <x v="24"/>
    <m/>
    <m/>
    <m/>
    <m/>
    <x v="1"/>
    <m/>
  </r>
  <r>
    <s v="423044ARCELOR (BERTON SICARD)"/>
    <x v="1818"/>
    <s v="PROFIL"/>
    <x v="13"/>
    <x v="952"/>
    <x v="6"/>
    <s v="INSTALLUX"/>
    <x v="1775"/>
    <s v="Non"/>
    <x v="24"/>
    <m/>
    <m/>
    <m/>
    <m/>
    <x v="1"/>
    <m/>
  </r>
  <r>
    <s v="450074ARCELOR (BERTON SICARD)"/>
    <x v="1819"/>
    <s v="PROFIL"/>
    <x v="13"/>
    <x v="1652"/>
    <x v="6"/>
    <s v="INSTALLUX"/>
    <x v="1776"/>
    <s v="Non"/>
    <x v="5"/>
    <m/>
    <m/>
    <m/>
    <m/>
    <x v="1"/>
    <m/>
  </r>
  <r>
    <s v="450098ARCELOR (BERTON SICARD)"/>
    <x v="1820"/>
    <s v="PROFIL"/>
    <x v="13"/>
    <x v="1653"/>
    <x v="6"/>
    <s v="INSTALLUX"/>
    <x v="1777"/>
    <s v="Non"/>
    <x v="14"/>
    <m/>
    <m/>
    <m/>
    <m/>
    <x v="1"/>
    <m/>
  </r>
  <r>
    <s v="510000ARCELOR (BERTON SICARD)"/>
    <x v="1821"/>
    <s v="PROFIL"/>
    <x v="13"/>
    <x v="1654"/>
    <x v="6"/>
    <s v="INSTALLUX"/>
    <x v="1778"/>
    <s v="Non"/>
    <x v="24"/>
    <m/>
    <m/>
    <m/>
    <m/>
    <x v="1"/>
    <m/>
  </r>
  <r>
    <s v="510001ARCELOR (BERTON SICARD)"/>
    <x v="1822"/>
    <s v="PROFIL"/>
    <x v="13"/>
    <x v="1655"/>
    <x v="6"/>
    <s v="INSTALLUX"/>
    <x v="1779"/>
    <s v="Non"/>
    <x v="24"/>
    <m/>
    <m/>
    <m/>
    <m/>
    <x v="1"/>
    <m/>
  </r>
  <r>
    <s v="510002ARCELOR (BERTON SICARD)"/>
    <x v="1823"/>
    <s v="PROFIL"/>
    <x v="13"/>
    <x v="971"/>
    <x v="6"/>
    <s v="INSTALLUX"/>
    <x v="1780"/>
    <s v="Non"/>
    <x v="24"/>
    <m/>
    <m/>
    <m/>
    <m/>
    <x v="1"/>
    <m/>
  </r>
  <r>
    <s v="510003ARCELOR (BERTON SICARD)"/>
    <x v="1824"/>
    <s v="PROFIL"/>
    <x v="13"/>
    <x v="972"/>
    <x v="6"/>
    <s v="INSTALLUX"/>
    <x v="1781"/>
    <s v="Non"/>
    <x v="24"/>
    <m/>
    <m/>
    <m/>
    <m/>
    <x v="1"/>
    <m/>
  </r>
  <r>
    <s v="510004ARCELOR (BERTON SICARD)"/>
    <x v="1825"/>
    <s v="PROFIL"/>
    <x v="13"/>
    <x v="1656"/>
    <x v="6"/>
    <s v="INSTALLUX"/>
    <x v="1782"/>
    <s v="Non"/>
    <x v="24"/>
    <m/>
    <m/>
    <m/>
    <m/>
    <x v="1"/>
    <m/>
  </r>
  <r>
    <s v="510005ARCELOR (BERTON SICARD)"/>
    <x v="1826"/>
    <s v="PROFIL"/>
    <x v="13"/>
    <x v="1657"/>
    <x v="6"/>
    <s v="INSTALLUX"/>
    <x v="1783"/>
    <s v="Non"/>
    <x v="24"/>
    <m/>
    <m/>
    <m/>
    <m/>
    <x v="1"/>
    <m/>
  </r>
  <r>
    <s v="510006ARCELOR (BERTON SICARD)"/>
    <x v="1827"/>
    <s v="PROFIL"/>
    <x v="13"/>
    <x v="959"/>
    <x v="6"/>
    <s v="INSTALLUX"/>
    <x v="1784"/>
    <s v="Non"/>
    <x v="24"/>
    <m/>
    <m/>
    <m/>
    <m/>
    <x v="1"/>
    <m/>
  </r>
  <r>
    <s v="510007ARCELOR (BERTON SICARD)"/>
    <x v="1828"/>
    <s v="PROFIL"/>
    <x v="13"/>
    <x v="960"/>
    <x v="6"/>
    <s v="INSTALLUX"/>
    <x v="1785"/>
    <s v="Non"/>
    <x v="24"/>
    <m/>
    <m/>
    <m/>
    <m/>
    <x v="1"/>
    <m/>
  </r>
  <r>
    <s v="510008ARCELOR (BERTON SICARD)"/>
    <x v="1829"/>
    <s v="PROFIL"/>
    <x v="13"/>
    <x v="1658"/>
    <x v="6"/>
    <s v="INSTALLUX"/>
    <x v="1786"/>
    <s v="Non"/>
    <x v="24"/>
    <m/>
    <m/>
    <m/>
    <m/>
    <x v="1"/>
    <m/>
  </r>
  <r>
    <s v="510008/1ARCELOR (BERTON SICARD)"/>
    <x v="1830"/>
    <s v="PROFIL"/>
    <x v="13"/>
    <x v="1659"/>
    <x v="6"/>
    <s v="INSTALLUX"/>
    <x v="1787"/>
    <s v="Non"/>
    <x v="5"/>
    <m/>
    <m/>
    <m/>
    <m/>
    <x v="1"/>
    <m/>
  </r>
  <r>
    <s v="510010ARCELOR (BERTON SICARD)"/>
    <x v="1831"/>
    <s v="PROFIL"/>
    <x v="13"/>
    <x v="1660"/>
    <x v="6"/>
    <s v="INSTALLUX"/>
    <x v="1788"/>
    <s v="Non"/>
    <x v="24"/>
    <m/>
    <m/>
    <m/>
    <m/>
    <x v="1"/>
    <m/>
  </r>
  <r>
    <s v="510012ARCELOR (BERTON SICARD)"/>
    <x v="1832"/>
    <s v="PROFIL"/>
    <x v="13"/>
    <x v="1661"/>
    <x v="6"/>
    <s v="INSTALLUX"/>
    <x v="1789"/>
    <s v="Non"/>
    <x v="24"/>
    <m/>
    <m/>
    <m/>
    <m/>
    <x v="1"/>
    <m/>
  </r>
  <r>
    <s v="510013ARCELOR (BERTON SICARD)"/>
    <x v="1833"/>
    <s v="PROFIL"/>
    <x v="13"/>
    <x v="1662"/>
    <x v="6"/>
    <s v="INSTALLUX"/>
    <x v="1790"/>
    <s v="Non"/>
    <x v="24"/>
    <m/>
    <m/>
    <m/>
    <m/>
    <x v="1"/>
    <m/>
  </r>
  <r>
    <s v="510014ARCELOR (BERTON SICARD)"/>
    <x v="1834"/>
    <s v="PROFIL"/>
    <x v="13"/>
    <x v="1663"/>
    <x v="6"/>
    <s v="INSTALLUX"/>
    <x v="1791"/>
    <s v="Non"/>
    <x v="24"/>
    <m/>
    <m/>
    <m/>
    <m/>
    <x v="1"/>
    <m/>
  </r>
  <r>
    <s v="510015ARCELOR (BERTON SICARD)"/>
    <x v="1835"/>
    <s v="PROFIL"/>
    <x v="13"/>
    <x v="981"/>
    <x v="6"/>
    <s v="INSTALLUX"/>
    <x v="1792"/>
    <s v="Non"/>
    <x v="24"/>
    <m/>
    <m/>
    <m/>
    <m/>
    <x v="1"/>
    <m/>
  </r>
  <r>
    <s v="510020ARCELOR (BERTON SICARD)"/>
    <x v="1836"/>
    <s v="PROFIL"/>
    <x v="13"/>
    <x v="1664"/>
    <x v="6"/>
    <s v="INSTALLUX"/>
    <x v="1793"/>
    <s v="Non"/>
    <x v="24"/>
    <m/>
    <m/>
    <m/>
    <m/>
    <x v="1"/>
    <m/>
  </r>
  <r>
    <s v="510021ARCELOR (BERTON SICARD)"/>
    <x v="1837"/>
    <s v="PROFIL"/>
    <x v="13"/>
    <x v="1550"/>
    <x v="6"/>
    <s v="INSTALLUX"/>
    <x v="1794"/>
    <s v="Non"/>
    <x v="24"/>
    <m/>
    <m/>
    <m/>
    <m/>
    <x v="1"/>
    <m/>
  </r>
  <r>
    <s v="510023ARCELOR (BERTON SICARD)"/>
    <x v="1838"/>
    <s v="PROFIL"/>
    <x v="13"/>
    <x v="1665"/>
    <x v="6"/>
    <s v="INSTALLUX"/>
    <x v="1795"/>
    <s v="Non"/>
    <x v="24"/>
    <m/>
    <m/>
    <m/>
    <m/>
    <x v="1"/>
    <m/>
  </r>
  <r>
    <s v="510026ARCELOR (BERTON SICARD)"/>
    <x v="1839"/>
    <s v="PROFIL"/>
    <x v="13"/>
    <x v="1666"/>
    <x v="6"/>
    <s v="INSTALLUX"/>
    <x v="1796"/>
    <s v="Non"/>
    <x v="24"/>
    <m/>
    <m/>
    <m/>
    <m/>
    <x v="1"/>
    <m/>
  </r>
  <r>
    <s v="510027ARCELOR (BERTON SICARD)"/>
    <x v="1840"/>
    <s v="PROFIL"/>
    <x v="13"/>
    <x v="1667"/>
    <x v="6"/>
    <s v="INSTALLUX"/>
    <x v="1797"/>
    <s v="Non"/>
    <x v="24"/>
    <m/>
    <m/>
    <m/>
    <m/>
    <x v="1"/>
    <m/>
  </r>
  <r>
    <s v="510028ARCELOR (BERTON SICARD)"/>
    <x v="1841"/>
    <s v="PROFIL"/>
    <x v="13"/>
    <x v="1668"/>
    <x v="6"/>
    <s v="INSTALLUX"/>
    <x v="1798"/>
    <s v="Non"/>
    <x v="24"/>
    <m/>
    <m/>
    <m/>
    <m/>
    <x v="1"/>
    <m/>
  </r>
  <r>
    <s v="513004ARCELOR (BERTON SICARD)"/>
    <x v="1842"/>
    <s v="PROFIL"/>
    <x v="13"/>
    <x v="1669"/>
    <x v="6"/>
    <s v="INSTALLUX"/>
    <x v="1799"/>
    <s v="Non"/>
    <x v="24"/>
    <m/>
    <m/>
    <m/>
    <m/>
    <x v="1"/>
    <m/>
  </r>
  <r>
    <s v="513007ARCELOR (BERTON SICARD)"/>
    <x v="1843"/>
    <s v="PROFIL"/>
    <x v="13"/>
    <x v="1670"/>
    <x v="6"/>
    <s v="INSTALLUX"/>
    <x v="1800"/>
    <s v="Non"/>
    <x v="24"/>
    <m/>
    <m/>
    <m/>
    <m/>
    <x v="1"/>
    <m/>
  </r>
  <r>
    <s v="520002ARCELOR (BERTON SICARD)"/>
    <x v="1844"/>
    <s v="PROFIL"/>
    <x v="13"/>
    <x v="1671"/>
    <x v="6"/>
    <s v="INSTALLUX"/>
    <x v="1801"/>
    <s v="Non"/>
    <x v="24"/>
    <m/>
    <m/>
    <m/>
    <m/>
    <x v="1"/>
    <m/>
  </r>
  <r>
    <s v="520003ARCELOR (BERTON SICARD)"/>
    <x v="1845"/>
    <s v="PROFIL"/>
    <x v="13"/>
    <x v="1672"/>
    <x v="6"/>
    <s v="INSTALLUX"/>
    <x v="1802"/>
    <s v="Non"/>
    <x v="24"/>
    <m/>
    <m/>
    <m/>
    <m/>
    <x v="1"/>
    <m/>
  </r>
  <r>
    <s v="520004ARCELOR (BERTON SICARD)"/>
    <x v="1846"/>
    <s v="PROFIL"/>
    <x v="13"/>
    <x v="1673"/>
    <x v="6"/>
    <s v="INSTALLUX"/>
    <x v="1803"/>
    <s v="Non"/>
    <x v="24"/>
    <m/>
    <m/>
    <m/>
    <m/>
    <x v="1"/>
    <m/>
  </r>
  <r>
    <s v="520005ARCELOR (BERTON SICARD)"/>
    <x v="1847"/>
    <s v="PROFIL"/>
    <x v="13"/>
    <x v="1674"/>
    <x v="6"/>
    <s v="INSTALLUX"/>
    <x v="1804"/>
    <s v="Non"/>
    <x v="24"/>
    <m/>
    <m/>
    <m/>
    <m/>
    <x v="1"/>
    <m/>
  </r>
  <r>
    <s v="520006ARCELOR (BERTON SICARD)"/>
    <x v="1848"/>
    <s v="PROFIL"/>
    <x v="13"/>
    <x v="1675"/>
    <x v="6"/>
    <s v="INSTALLUX"/>
    <x v="1805"/>
    <s v="Non"/>
    <x v="35"/>
    <m/>
    <m/>
    <m/>
    <m/>
    <x v="1"/>
    <m/>
  </r>
  <r>
    <s v="520008ARCELOR (BERTON SICARD)"/>
    <x v="1849"/>
    <s v="PROFIL"/>
    <x v="13"/>
    <x v="1676"/>
    <x v="6"/>
    <s v="INSTALLUX"/>
    <x v="1806"/>
    <s v="Non"/>
    <x v="24"/>
    <m/>
    <m/>
    <m/>
    <m/>
    <x v="1"/>
    <m/>
  </r>
  <r>
    <s v="520010ARCELOR (BERTON SICARD)"/>
    <x v="1850"/>
    <s v="PROFIL"/>
    <x v="13"/>
    <x v="1677"/>
    <x v="6"/>
    <s v="INSTALLUX"/>
    <x v="1807"/>
    <s v="Non"/>
    <x v="35"/>
    <m/>
    <m/>
    <m/>
    <m/>
    <x v="1"/>
    <m/>
  </r>
  <r>
    <s v="520012ARCELOR (BERTON SICARD)"/>
    <x v="1851"/>
    <s v="PROFIL"/>
    <x v="13"/>
    <x v="1678"/>
    <x v="6"/>
    <s v="INSTALLUX"/>
    <x v="1808"/>
    <s v="Non"/>
    <x v="35"/>
    <m/>
    <m/>
    <m/>
    <m/>
    <x v="1"/>
    <m/>
  </r>
  <r>
    <s v="520014ARCELOR (BERTON SICARD)"/>
    <x v="1852"/>
    <s v="PROFIL"/>
    <x v="13"/>
    <x v="1679"/>
    <x v="6"/>
    <s v="INSTALLUX"/>
    <x v="1809"/>
    <s v="Non"/>
    <x v="24"/>
    <m/>
    <m/>
    <m/>
    <m/>
    <x v="1"/>
    <m/>
  </r>
  <r>
    <s v="620003ARCELOR (BERTON SICARD)"/>
    <x v="1853"/>
    <s v="PROFIL"/>
    <x v="13"/>
    <x v="1680"/>
    <x v="6"/>
    <s v="INSTALLUX"/>
    <x v="1810"/>
    <s v="Non"/>
    <x v="24"/>
    <m/>
    <m/>
    <m/>
    <m/>
    <x v="1"/>
    <m/>
  </r>
  <r>
    <s v="620004ARCELOR (BERTON SICARD)"/>
    <x v="1854"/>
    <s v="PROFIL"/>
    <x v="13"/>
    <x v="1681"/>
    <x v="6"/>
    <s v="INSTALLUX"/>
    <x v="1811"/>
    <s v="Non"/>
    <x v="24"/>
    <m/>
    <m/>
    <m/>
    <m/>
    <x v="1"/>
    <m/>
  </r>
  <r>
    <s v="620008ARCELOR (BERTON SICARD)"/>
    <x v="1855"/>
    <s v="PROFIL"/>
    <x v="13"/>
    <x v="1682"/>
    <x v="6"/>
    <s v="INSTALLUX"/>
    <x v="1812"/>
    <s v="Non"/>
    <x v="24"/>
    <m/>
    <m/>
    <m/>
    <m/>
    <x v="1"/>
    <m/>
  </r>
  <r>
    <s v="710001ARCELOR (BERTON SICARD)"/>
    <x v="1856"/>
    <s v="PROFIL"/>
    <x v="13"/>
    <x v="1683"/>
    <x v="6"/>
    <s v="INSTALLUX"/>
    <x v="1813"/>
    <s v="Non"/>
    <x v="24"/>
    <m/>
    <m/>
    <m/>
    <m/>
    <x v="1"/>
    <m/>
  </r>
  <r>
    <s v="710002ARCELOR (BERTON SICARD)"/>
    <x v="1857"/>
    <s v="PROFIL"/>
    <x v="13"/>
    <x v="1684"/>
    <x v="6"/>
    <s v="INSTALLUX"/>
    <x v="1814"/>
    <s v="Non"/>
    <x v="24"/>
    <m/>
    <m/>
    <m/>
    <m/>
    <x v="1"/>
    <m/>
  </r>
  <r>
    <s v="720001ARCELOR (BERTON SICARD)"/>
    <x v="1858"/>
    <s v="PROFIL"/>
    <x v="13"/>
    <x v="1685"/>
    <x v="6"/>
    <s v="INSTALLUX"/>
    <x v="1815"/>
    <s v="Non"/>
    <x v="24"/>
    <m/>
    <m/>
    <m/>
    <m/>
    <x v="1"/>
    <m/>
  </r>
  <r>
    <s v="720002ARCELOR (BERTON SICARD)"/>
    <x v="1859"/>
    <s v="PROFIL"/>
    <x v="13"/>
    <x v="1686"/>
    <x v="6"/>
    <s v="INSTALLUX"/>
    <x v="1816"/>
    <s v="Non"/>
    <x v="24"/>
    <m/>
    <m/>
    <m/>
    <m/>
    <x v="1"/>
    <m/>
  </r>
  <r>
    <s v="720003ARCELOR (BERTON SICARD)"/>
    <x v="1860"/>
    <s v="PROFIL"/>
    <x v="13"/>
    <x v="1687"/>
    <x v="6"/>
    <s v="INSTALLUX"/>
    <x v="1817"/>
    <s v="Non"/>
    <x v="24"/>
    <m/>
    <m/>
    <m/>
    <m/>
    <x v="1"/>
    <m/>
  </r>
  <r>
    <s v="720004ARCELOR (BERTON SICARD)"/>
    <x v="1861"/>
    <s v="PROFIL"/>
    <x v="13"/>
    <x v="1688"/>
    <x v="6"/>
    <s v="INSTALLUX"/>
    <x v="1818"/>
    <s v="Non"/>
    <x v="24"/>
    <m/>
    <m/>
    <m/>
    <m/>
    <x v="1"/>
    <m/>
  </r>
  <r>
    <s v="720010ARCELOR (BERTON SICARD)"/>
    <x v="1862"/>
    <s v="PROFIL"/>
    <x v="13"/>
    <x v="1689"/>
    <x v="6"/>
    <s v="INSTALLUX"/>
    <x v="1819"/>
    <s v="Non"/>
    <x v="24"/>
    <m/>
    <m/>
    <m/>
    <m/>
    <x v="1"/>
    <m/>
  </r>
  <r>
    <s v="720012ARCELOR (BERTON SICARD)"/>
    <x v="1863"/>
    <s v="PROFIL"/>
    <x v="13"/>
    <x v="1690"/>
    <x v="6"/>
    <s v="INSTALLUX"/>
    <x v="1820"/>
    <s v="Non"/>
    <x v="24"/>
    <m/>
    <m/>
    <m/>
    <m/>
    <x v="1"/>
    <m/>
  </r>
  <r>
    <s v="720013ARCELOR (BERTON SICARD)"/>
    <x v="1864"/>
    <s v="PROFIL"/>
    <x v="13"/>
    <x v="1691"/>
    <x v="6"/>
    <s v="INSTALLUX"/>
    <x v="1821"/>
    <s v="Non"/>
    <x v="24"/>
    <m/>
    <m/>
    <m/>
    <m/>
    <x v="1"/>
    <m/>
  </r>
  <r>
    <s v="720014ARCELOR (BERTON SICARD)"/>
    <x v="1865"/>
    <s v="PROFIL"/>
    <x v="13"/>
    <x v="1692"/>
    <x v="6"/>
    <s v="INSTALLUX"/>
    <x v="1822"/>
    <s v="Non"/>
    <x v="24"/>
    <m/>
    <m/>
    <m/>
    <m/>
    <x v="1"/>
    <m/>
  </r>
  <r>
    <s v="720020ARCELOR (BERTON SICARD)"/>
    <x v="1866"/>
    <s v="PROFIL"/>
    <x v="13"/>
    <x v="1693"/>
    <x v="6"/>
    <s v="INSTALLUX"/>
    <x v="1823"/>
    <s v="Non"/>
    <x v="24"/>
    <m/>
    <m/>
    <m/>
    <m/>
    <x v="1"/>
    <m/>
  </r>
  <r>
    <s v="720021ARCELOR (BERTON SICARD)"/>
    <x v="1867"/>
    <s v="PROFIL"/>
    <x v="13"/>
    <x v="1694"/>
    <x v="6"/>
    <s v="INSTALLUX"/>
    <x v="1824"/>
    <s v="Non"/>
    <x v="24"/>
    <m/>
    <m/>
    <m/>
    <m/>
    <x v="1"/>
    <m/>
  </r>
  <r>
    <s v="720050ARCELOR (BERTON SICARD)"/>
    <x v="1868"/>
    <s v="PROFIL"/>
    <x v="13"/>
    <x v="1695"/>
    <x v="6"/>
    <s v="INSTALLUX"/>
    <x v="1825"/>
    <s v="Non"/>
    <x v="24"/>
    <m/>
    <m/>
    <m/>
    <m/>
    <x v="1"/>
    <m/>
  </r>
  <r>
    <s v="720050/5ARCELOR (BERTON SICARD)"/>
    <x v="1869"/>
    <s v="PROFIL"/>
    <x v="13"/>
    <x v="1695"/>
    <x v="6"/>
    <s v="INSTALLUX"/>
    <x v="1826"/>
    <s v="Non"/>
    <x v="42"/>
    <m/>
    <m/>
    <m/>
    <m/>
    <x v="1"/>
    <m/>
  </r>
  <r>
    <s v="720051ARCELOR (BERTON SICARD)"/>
    <x v="1870"/>
    <s v="PROFIL"/>
    <x v="13"/>
    <x v="1696"/>
    <x v="6"/>
    <s v="INSTALLUX"/>
    <x v="1827"/>
    <s v="Non"/>
    <x v="24"/>
    <m/>
    <m/>
    <m/>
    <m/>
    <x v="1"/>
    <m/>
  </r>
  <r>
    <s v="720051/5ARCELOR (BERTON SICARD)"/>
    <x v="1871"/>
    <s v="PROFIL"/>
    <x v="13"/>
    <x v="1696"/>
    <x v="6"/>
    <s v="INSTALLUX"/>
    <x v="1828"/>
    <s v="Non"/>
    <x v="42"/>
    <m/>
    <m/>
    <m/>
    <m/>
    <x v="1"/>
    <m/>
  </r>
  <r>
    <s v="720053ARCELOR (BERTON SICARD)"/>
    <x v="1872"/>
    <s v="PROFIL"/>
    <x v="13"/>
    <x v="1697"/>
    <x v="6"/>
    <s v="INSTALLUX"/>
    <x v="1829"/>
    <s v="Non"/>
    <x v="24"/>
    <m/>
    <m/>
    <m/>
    <m/>
    <x v="1"/>
    <m/>
  </r>
  <r>
    <s v="720053/5ARCELOR (BERTON SICARD)"/>
    <x v="1873"/>
    <s v="PROFIL"/>
    <x v="13"/>
    <x v="1697"/>
    <x v="6"/>
    <s v="INSTALLUX"/>
    <x v="1830"/>
    <s v="Non"/>
    <x v="42"/>
    <m/>
    <m/>
    <m/>
    <m/>
    <x v="1"/>
    <m/>
  </r>
  <r>
    <s v="720054ARCELOR (BERTON SICARD)"/>
    <x v="1874"/>
    <s v="PROFIL"/>
    <x v="13"/>
    <x v="1698"/>
    <x v="6"/>
    <s v="INSTALLUX"/>
    <x v="1831"/>
    <s v="Non"/>
    <x v="24"/>
    <m/>
    <m/>
    <m/>
    <m/>
    <x v="1"/>
    <m/>
  </r>
  <r>
    <s v="720054/5ARCELOR (BERTON SICARD)"/>
    <x v="1875"/>
    <s v="PROFIL"/>
    <x v="13"/>
    <x v="1698"/>
    <x v="6"/>
    <s v="INSTALLUX"/>
    <x v="1832"/>
    <s v="Non"/>
    <x v="42"/>
    <m/>
    <m/>
    <m/>
    <m/>
    <x v="1"/>
    <m/>
  </r>
  <r>
    <s v="720055ARCELOR (BERTON SICARD)"/>
    <x v="1876"/>
    <s v="PROFIL"/>
    <x v="13"/>
    <x v="1699"/>
    <x v="6"/>
    <s v="INSTALLUX"/>
    <x v="1833"/>
    <s v="Non"/>
    <x v="24"/>
    <m/>
    <m/>
    <m/>
    <m/>
    <x v="1"/>
    <m/>
  </r>
  <r>
    <s v="720055/5ARCELOR (BERTON SICARD)"/>
    <x v="1877"/>
    <s v="PROFIL"/>
    <x v="13"/>
    <x v="1699"/>
    <x v="6"/>
    <s v="INSTALLUX"/>
    <x v="1834"/>
    <s v="Non"/>
    <x v="42"/>
    <m/>
    <m/>
    <m/>
    <m/>
    <x v="1"/>
    <m/>
  </r>
  <r>
    <s v="720056NARCELOR (BERTON SICARD)"/>
    <x v="1878"/>
    <s v="PROFIL"/>
    <x v="13"/>
    <x v="1700"/>
    <x v="6"/>
    <s v="INSTALLUX"/>
    <x v="1835"/>
    <s v="Non"/>
    <x v="24"/>
    <m/>
    <m/>
    <m/>
    <m/>
    <x v="1"/>
    <m/>
  </r>
  <r>
    <s v="720056N3ARCELOR (BERTON SICARD)"/>
    <x v="1879"/>
    <s v="PROFIL"/>
    <x v="13"/>
    <x v="1700"/>
    <x v="6"/>
    <s v="INSTALLUX"/>
    <x v="1836"/>
    <s v="Non"/>
    <x v="66"/>
    <m/>
    <m/>
    <m/>
    <m/>
    <x v="1"/>
    <m/>
  </r>
  <r>
    <s v="720057ARCELOR (BERTON SICARD)"/>
    <x v="1880"/>
    <s v="PROFIL"/>
    <x v="13"/>
    <x v="1701"/>
    <x v="6"/>
    <s v="INSTALLUX"/>
    <x v="1837"/>
    <s v="Non"/>
    <x v="24"/>
    <m/>
    <m/>
    <m/>
    <m/>
    <x v="1"/>
    <m/>
  </r>
  <r>
    <s v="720057/5ARCELOR (BERTON SICARD)"/>
    <x v="1881"/>
    <s v="PROFIL"/>
    <x v="13"/>
    <x v="1701"/>
    <x v="6"/>
    <s v="INSTALLUX"/>
    <x v="1838"/>
    <s v="Non"/>
    <x v="42"/>
    <m/>
    <m/>
    <m/>
    <m/>
    <x v="1"/>
    <m/>
  </r>
  <r>
    <s v="720066ARCELOR (BERTON SICARD)"/>
    <x v="1882"/>
    <s v="PROFIL"/>
    <x v="13"/>
    <x v="1702"/>
    <x v="6"/>
    <s v="INSTALLUX"/>
    <x v="1839"/>
    <s v="Non"/>
    <x v="24"/>
    <m/>
    <m/>
    <m/>
    <m/>
    <x v="1"/>
    <m/>
  </r>
  <r>
    <s v="720066/5ARCELOR (BERTON SICARD)"/>
    <x v="1883"/>
    <s v="PROFIL"/>
    <x v="13"/>
    <x v="1702"/>
    <x v="6"/>
    <s v="INSTALLUX"/>
    <x v="1840"/>
    <s v="Non"/>
    <x v="67"/>
    <m/>
    <m/>
    <m/>
    <m/>
    <x v="1"/>
    <m/>
  </r>
  <r>
    <s v="760021ARCELOR (BERTON SICARD)"/>
    <x v="1884"/>
    <s v="PROFIL"/>
    <x v="13"/>
    <x v="1703"/>
    <x v="6"/>
    <s v="INSTALLUX"/>
    <x v="1841"/>
    <s v="Non"/>
    <x v="5"/>
    <m/>
    <m/>
    <m/>
    <m/>
    <x v="1"/>
    <m/>
  </r>
  <r>
    <s v="910000ARCELOR (BERTON SICARD)"/>
    <x v="1885"/>
    <s v="PROFIL"/>
    <x v="13"/>
    <x v="1704"/>
    <x v="6"/>
    <s v="INSTALLUX"/>
    <x v="1842"/>
    <s v="Non"/>
    <x v="24"/>
    <m/>
    <m/>
    <m/>
    <m/>
    <x v="1"/>
    <m/>
  </r>
  <r>
    <s v="910001ARCELOR (BERTON SICARD)"/>
    <x v="1886"/>
    <s v="PROFIL"/>
    <x v="13"/>
    <x v="1705"/>
    <x v="6"/>
    <s v="INSTALLUX"/>
    <x v="1843"/>
    <s v="Non"/>
    <x v="24"/>
    <m/>
    <m/>
    <m/>
    <m/>
    <x v="1"/>
    <m/>
  </r>
  <r>
    <s v="910002ARCELOR (BERTON SICARD)"/>
    <x v="1887"/>
    <s v="PROFIL"/>
    <x v="13"/>
    <x v="1706"/>
    <x v="6"/>
    <s v="INSTALLUX"/>
    <x v="1844"/>
    <s v="Non"/>
    <x v="24"/>
    <m/>
    <m/>
    <m/>
    <m/>
    <x v="1"/>
    <m/>
  </r>
  <r>
    <s v="910003ARCELOR (BERTON SICARD)"/>
    <x v="1888"/>
    <s v="PROFIL"/>
    <x v="13"/>
    <x v="1707"/>
    <x v="6"/>
    <s v="INSTALLUX"/>
    <x v="1845"/>
    <s v="Non"/>
    <x v="24"/>
    <m/>
    <m/>
    <m/>
    <m/>
    <x v="1"/>
    <m/>
  </r>
  <r>
    <s v="910004ARCELOR (BERTON SICARD)"/>
    <x v="1889"/>
    <s v="PROFIL"/>
    <x v="13"/>
    <x v="1708"/>
    <x v="6"/>
    <s v="INSTALLUX"/>
    <x v="1846"/>
    <s v="Non"/>
    <x v="24"/>
    <m/>
    <m/>
    <m/>
    <m/>
    <x v="1"/>
    <m/>
  </r>
  <r>
    <s v="910005ARCELOR (BERTON SICARD)"/>
    <x v="1890"/>
    <s v="PROFIL"/>
    <x v="13"/>
    <x v="1709"/>
    <x v="6"/>
    <s v="INSTALLUX"/>
    <x v="1847"/>
    <s v="Non"/>
    <x v="24"/>
    <m/>
    <m/>
    <m/>
    <m/>
    <x v="1"/>
    <m/>
  </r>
  <r>
    <s v="910006ARCELOR (BERTON SICARD)"/>
    <x v="1891"/>
    <s v="PROFIL"/>
    <x v="13"/>
    <x v="1710"/>
    <x v="6"/>
    <s v="INSTALLUX"/>
    <x v="1848"/>
    <s v="Non"/>
    <x v="24"/>
    <m/>
    <m/>
    <m/>
    <m/>
    <x v="1"/>
    <m/>
  </r>
  <r>
    <s v="910007ARCELOR (BERTON SICARD)"/>
    <x v="1892"/>
    <s v="PROFIL"/>
    <x v="13"/>
    <x v="1711"/>
    <x v="6"/>
    <s v="INSTALLUX"/>
    <x v="1849"/>
    <s v="Non"/>
    <x v="24"/>
    <m/>
    <m/>
    <m/>
    <m/>
    <x v="1"/>
    <m/>
  </r>
  <r>
    <s v="910008ARCELOR (BERTON SICARD)"/>
    <x v="1893"/>
    <s v="PROFIL"/>
    <x v="13"/>
    <x v="1550"/>
    <x v="6"/>
    <s v="INSTALLUX"/>
    <x v="1850"/>
    <s v="Non"/>
    <x v="24"/>
    <m/>
    <m/>
    <m/>
    <m/>
    <x v="1"/>
    <m/>
  </r>
  <r>
    <s v="910010ARCELOR (BERTON SICARD)"/>
    <x v="1894"/>
    <s v="PROFIL"/>
    <x v="13"/>
    <x v="1712"/>
    <x v="6"/>
    <s v="INSTALLUX"/>
    <x v="1851"/>
    <s v="Non"/>
    <x v="24"/>
    <m/>
    <m/>
    <m/>
    <m/>
    <x v="1"/>
    <m/>
  </r>
  <r>
    <s v="910010/4ARCELOR (BERTON SICARD)"/>
    <x v="1895"/>
    <s v="PROFIL"/>
    <x v="13"/>
    <x v="1712"/>
    <x v="6"/>
    <s v="INSTALLUX"/>
    <x v="1852"/>
    <s v="Non"/>
    <x v="61"/>
    <m/>
    <m/>
    <m/>
    <m/>
    <x v="1"/>
    <m/>
  </r>
  <r>
    <s v="910011ARCELOR (BERTON SICARD)"/>
    <x v="1896"/>
    <s v="PROFIL"/>
    <x v="13"/>
    <x v="1713"/>
    <x v="6"/>
    <s v="INSTALLUX"/>
    <x v="1853"/>
    <s v="Non"/>
    <x v="24"/>
    <m/>
    <m/>
    <m/>
    <m/>
    <x v="1"/>
    <m/>
  </r>
  <r>
    <s v="910011/4ARCELOR (BERTON SICARD)"/>
    <x v="1897"/>
    <s v="PROFIL"/>
    <x v="13"/>
    <x v="1713"/>
    <x v="6"/>
    <s v="INSTALLUX"/>
    <x v="1854"/>
    <s v="Non"/>
    <x v="61"/>
    <m/>
    <m/>
    <m/>
    <m/>
    <x v="1"/>
    <m/>
  </r>
  <r>
    <s v="910012ARCELOR (BERTON SICARD)"/>
    <x v="1898"/>
    <s v="PROFIL"/>
    <x v="13"/>
    <x v="1714"/>
    <x v="6"/>
    <s v="INSTALLUX"/>
    <x v="1855"/>
    <s v="Non"/>
    <x v="24"/>
    <m/>
    <m/>
    <m/>
    <m/>
    <x v="1"/>
    <m/>
  </r>
  <r>
    <s v="910012/4ARCELOR (BERTON SICARD)"/>
    <x v="1899"/>
    <s v="PROFIL"/>
    <x v="13"/>
    <x v="1714"/>
    <x v="6"/>
    <s v="INSTALLUX"/>
    <x v="1856"/>
    <s v="Non"/>
    <x v="61"/>
    <m/>
    <m/>
    <m/>
    <m/>
    <x v="1"/>
    <m/>
  </r>
  <r>
    <s v="910013ARCELOR (BERTON SICARD)"/>
    <x v="1900"/>
    <s v="PROFIL"/>
    <x v="13"/>
    <x v="1715"/>
    <x v="6"/>
    <s v="INSTALLUX"/>
    <x v="1857"/>
    <s v="Non"/>
    <x v="24"/>
    <m/>
    <m/>
    <m/>
    <m/>
    <x v="1"/>
    <m/>
  </r>
  <r>
    <s v="910013/4ARCELOR (BERTON SICARD)"/>
    <x v="1901"/>
    <s v="PROFIL"/>
    <x v="13"/>
    <x v="1715"/>
    <x v="6"/>
    <s v="INSTALLUX"/>
    <x v="1858"/>
    <s v="Non"/>
    <x v="61"/>
    <m/>
    <m/>
    <m/>
    <m/>
    <x v="1"/>
    <m/>
  </r>
  <r>
    <s v="910014ARCELOR (BERTON SICARD)"/>
    <x v="1902"/>
    <s v="PROFIL"/>
    <x v="13"/>
    <x v="1716"/>
    <x v="6"/>
    <s v="INSTALLUX"/>
    <x v="1859"/>
    <s v="Non"/>
    <x v="24"/>
    <m/>
    <m/>
    <m/>
    <m/>
    <x v="1"/>
    <m/>
  </r>
  <r>
    <s v="910014/4ARCELOR (BERTON SICARD)"/>
    <x v="1903"/>
    <s v="PROFIL"/>
    <x v="13"/>
    <x v="1716"/>
    <x v="6"/>
    <s v="INSTALLUX"/>
    <x v="1860"/>
    <s v="Non"/>
    <x v="61"/>
    <m/>
    <m/>
    <m/>
    <m/>
    <x v="1"/>
    <m/>
  </r>
  <r>
    <s v="910016BARCELOR (BERTON SICARD)"/>
    <x v="1904"/>
    <s v="PROFIL"/>
    <x v="13"/>
    <x v="1717"/>
    <x v="6"/>
    <s v="INSTALLUX"/>
    <x v="1861"/>
    <s v="Non"/>
    <x v="24"/>
    <m/>
    <m/>
    <m/>
    <m/>
    <x v="1"/>
    <m/>
  </r>
  <r>
    <s v="910020ARCELOR (BERTON SICARD)"/>
    <x v="1905"/>
    <s v="PROFIL"/>
    <x v="13"/>
    <x v="1718"/>
    <x v="6"/>
    <s v="INSTALLUX"/>
    <x v="1862"/>
    <s v="Non"/>
    <x v="24"/>
    <m/>
    <m/>
    <m/>
    <m/>
    <x v="1"/>
    <m/>
  </r>
  <r>
    <s v="910020/4ARCELOR (BERTON SICARD)"/>
    <x v="1906"/>
    <s v="PROFIL"/>
    <x v="13"/>
    <x v="1718"/>
    <x v="6"/>
    <s v="INSTALLUX"/>
    <x v="1863"/>
    <s v="Non"/>
    <x v="61"/>
    <m/>
    <m/>
    <m/>
    <m/>
    <x v="1"/>
    <m/>
  </r>
  <r>
    <s v="910021ARCELOR (BERTON SICARD)"/>
    <x v="1907"/>
    <s v="PROFIL"/>
    <x v="13"/>
    <x v="1719"/>
    <x v="6"/>
    <s v="INSTALLUX"/>
    <x v="1864"/>
    <s v="Non"/>
    <x v="24"/>
    <m/>
    <m/>
    <m/>
    <m/>
    <x v="1"/>
    <m/>
  </r>
  <r>
    <s v="910021/4ARCELOR (BERTON SICARD)"/>
    <x v="1908"/>
    <s v="PROFIL"/>
    <x v="13"/>
    <x v="1719"/>
    <x v="6"/>
    <s v="INSTALLUX"/>
    <x v="1865"/>
    <s v="Non"/>
    <x v="61"/>
    <m/>
    <m/>
    <m/>
    <m/>
    <x v="1"/>
    <m/>
  </r>
  <r>
    <s v="910022ARCELOR (BERTON SICARD)"/>
    <x v="1909"/>
    <s v="PROFIL"/>
    <x v="13"/>
    <x v="1720"/>
    <x v="6"/>
    <s v="INSTALLUX"/>
    <x v="1866"/>
    <s v="Non"/>
    <x v="24"/>
    <m/>
    <m/>
    <m/>
    <m/>
    <x v="1"/>
    <m/>
  </r>
  <r>
    <s v="910022/4ARCELOR (BERTON SICARD)"/>
    <x v="1910"/>
    <s v="PROFIL"/>
    <x v="13"/>
    <x v="1720"/>
    <x v="6"/>
    <s v="INSTALLUX"/>
    <x v="1867"/>
    <s v="Non"/>
    <x v="61"/>
    <m/>
    <m/>
    <m/>
    <m/>
    <x v="1"/>
    <m/>
  </r>
  <r>
    <s v="910023ARCELOR (BERTON SICARD)"/>
    <x v="1911"/>
    <s v="PROFIL"/>
    <x v="13"/>
    <x v="1721"/>
    <x v="6"/>
    <s v="INSTALLUX"/>
    <x v="1868"/>
    <s v="Non"/>
    <x v="24"/>
    <m/>
    <m/>
    <m/>
    <m/>
    <x v="1"/>
    <m/>
  </r>
  <r>
    <s v="910023/4ARCELOR (BERTON SICARD)"/>
    <x v="1912"/>
    <s v="PROFIL"/>
    <x v="13"/>
    <x v="1721"/>
    <x v="6"/>
    <s v="INSTALLUX"/>
    <x v="1869"/>
    <s v="Non"/>
    <x v="61"/>
    <m/>
    <m/>
    <m/>
    <m/>
    <x v="1"/>
    <m/>
  </r>
  <r>
    <s v="910030ARCELOR (BERTON SICARD)"/>
    <x v="1913"/>
    <s v="PROFIL"/>
    <x v="13"/>
    <x v="1471"/>
    <x v="6"/>
    <s v="INSTALLUX"/>
    <x v="1870"/>
    <s v="Non"/>
    <x v="24"/>
    <m/>
    <m/>
    <m/>
    <m/>
    <x v="1"/>
    <m/>
  </r>
  <r>
    <s v="910031ARCELOR (BERTON SICARD)"/>
    <x v="1914"/>
    <s v="PROFIL"/>
    <x v="13"/>
    <x v="1147"/>
    <x v="6"/>
    <s v="INSTALLUX"/>
    <x v="1871"/>
    <s v="Non"/>
    <x v="24"/>
    <m/>
    <m/>
    <m/>
    <m/>
    <x v="1"/>
    <m/>
  </r>
  <r>
    <s v="910041ARCELOR (BERTON SICARD)"/>
    <x v="1915"/>
    <s v="PROFIL"/>
    <x v="13"/>
    <x v="1500"/>
    <x v="6"/>
    <s v="INSTALLUX"/>
    <x v="1872"/>
    <s v="Non"/>
    <x v="24"/>
    <m/>
    <m/>
    <m/>
    <m/>
    <x v="1"/>
    <m/>
  </r>
  <r>
    <s v="910050ARCELOR (BERTON SICARD)"/>
    <x v="1916"/>
    <s v="PROFIL"/>
    <x v="13"/>
    <x v="1722"/>
    <x v="6"/>
    <s v="INSTALLUX"/>
    <x v="1873"/>
    <s v="Non"/>
    <x v="24"/>
    <m/>
    <m/>
    <m/>
    <m/>
    <x v="1"/>
    <m/>
  </r>
  <r>
    <s v="910051ARCELOR (BERTON SICARD)"/>
    <x v="1917"/>
    <s v="PROFIL"/>
    <x v="13"/>
    <x v="1723"/>
    <x v="6"/>
    <s v="INSTALLUX"/>
    <x v="1874"/>
    <s v="Non"/>
    <x v="24"/>
    <m/>
    <m/>
    <m/>
    <m/>
    <x v="1"/>
    <m/>
  </r>
  <r>
    <s v="910051NARCELOR (BERTON SICARD)"/>
    <x v="1918"/>
    <s v="PROFIL"/>
    <x v="13"/>
    <x v="1723"/>
    <x v="6"/>
    <s v="INSTALLUX"/>
    <x v="1875"/>
    <s v="Non"/>
    <x v="24"/>
    <m/>
    <m/>
    <m/>
    <m/>
    <x v="1"/>
    <m/>
  </r>
  <r>
    <s v="910052ARCELOR (BERTON SICARD)"/>
    <x v="1919"/>
    <s v="PROFIL"/>
    <x v="13"/>
    <x v="1724"/>
    <x v="6"/>
    <s v="INSTALLUX"/>
    <x v="1876"/>
    <s v="Non"/>
    <x v="24"/>
    <m/>
    <m/>
    <m/>
    <m/>
    <x v="1"/>
    <m/>
  </r>
  <r>
    <s v="910200ARCELOR (BERTON SICARD)"/>
    <x v="1920"/>
    <s v="PROFIL"/>
    <x v="13"/>
    <x v="1704"/>
    <x v="6"/>
    <s v="INSTALLUX"/>
    <x v="1877"/>
    <s v="Non"/>
    <x v="24"/>
    <m/>
    <m/>
    <m/>
    <m/>
    <x v="1"/>
    <m/>
  </r>
  <r>
    <s v="910210PARCELOR (BERTON SICARD)"/>
    <x v="1921"/>
    <s v="PROFIL"/>
    <x v="13"/>
    <x v="1725"/>
    <x v="6"/>
    <s v="INSTALLUX"/>
    <x v="1878"/>
    <s v="Non"/>
    <x v="24"/>
    <m/>
    <m/>
    <m/>
    <m/>
    <x v="1"/>
    <m/>
  </r>
  <r>
    <s v="910211PARCELOR (BERTON SICARD)"/>
    <x v="1922"/>
    <s v="PROFIL"/>
    <x v="13"/>
    <x v="1726"/>
    <x v="6"/>
    <s v="INSTALLUX"/>
    <x v="1879"/>
    <s v="Non"/>
    <x v="24"/>
    <m/>
    <m/>
    <m/>
    <m/>
    <x v="1"/>
    <m/>
  </r>
  <r>
    <s v="910212ARCELOR (BERTON SICARD)"/>
    <x v="1923"/>
    <s v="PROFIL"/>
    <x v="13"/>
    <x v="1727"/>
    <x v="6"/>
    <s v="INSTALLUX"/>
    <x v="1880"/>
    <s v="Non"/>
    <x v="24"/>
    <m/>
    <m/>
    <m/>
    <m/>
    <x v="1"/>
    <m/>
  </r>
  <r>
    <s v="910213ARCELOR (BERTON SICARD)"/>
    <x v="1924"/>
    <s v="PROFIL"/>
    <x v="13"/>
    <x v="1727"/>
    <x v="6"/>
    <s v="INSTALLUX"/>
    <x v="1881"/>
    <s v="Non"/>
    <x v="24"/>
    <m/>
    <m/>
    <m/>
    <m/>
    <x v="1"/>
    <m/>
  </r>
  <r>
    <s v="910225ARCELOR (BERTON SICARD)"/>
    <x v="1925"/>
    <s v="PROFIL"/>
    <x v="13"/>
    <x v="1728"/>
    <x v="6"/>
    <s v="INSTALLUX"/>
    <x v="1882"/>
    <s v="Non"/>
    <x v="24"/>
    <m/>
    <m/>
    <m/>
    <m/>
    <x v="1"/>
    <m/>
  </r>
  <r>
    <s v="920003ARCELOR (BERTON SICARD)"/>
    <x v="1926"/>
    <s v="PROFIL"/>
    <x v="13"/>
    <x v="1729"/>
    <x v="6"/>
    <s v="INSTALLUX"/>
    <x v="1883"/>
    <s v="Non"/>
    <x v="24"/>
    <m/>
    <m/>
    <m/>
    <m/>
    <x v="1"/>
    <m/>
  </r>
  <r>
    <s v="920004ARCELOR (BERTON SICARD)"/>
    <x v="1927"/>
    <s v="PROFIL"/>
    <x v="13"/>
    <x v="1730"/>
    <x v="6"/>
    <s v="INSTALLUX"/>
    <x v="1884"/>
    <s v="Non"/>
    <x v="24"/>
    <m/>
    <m/>
    <m/>
    <m/>
    <x v="1"/>
    <m/>
  </r>
  <r>
    <s v="920005ARCELOR (BERTON SICARD)"/>
    <x v="1928"/>
    <s v="PROFIL"/>
    <x v="13"/>
    <x v="1731"/>
    <x v="6"/>
    <s v="INSTALLUX"/>
    <x v="1885"/>
    <s v="Non"/>
    <x v="24"/>
    <m/>
    <m/>
    <m/>
    <m/>
    <x v="1"/>
    <m/>
  </r>
  <r>
    <s v="920006ARCELOR (BERTON SICARD)"/>
    <x v="1929"/>
    <s v="PROFIL"/>
    <x v="13"/>
    <x v="1729"/>
    <x v="6"/>
    <s v="INSTALLUX"/>
    <x v="1886"/>
    <s v="Non"/>
    <x v="24"/>
    <m/>
    <m/>
    <m/>
    <m/>
    <x v="1"/>
    <m/>
  </r>
  <r>
    <s v="920007ARCELOR (BERTON SICARD)"/>
    <x v="1930"/>
    <s v="PROFIL"/>
    <x v="13"/>
    <x v="1732"/>
    <x v="6"/>
    <s v="INSTALLUX"/>
    <x v="1887"/>
    <s v="Non"/>
    <x v="24"/>
    <m/>
    <m/>
    <m/>
    <m/>
    <x v="1"/>
    <m/>
  </r>
  <r>
    <s v="920008ARCELOR (BERTON SICARD)"/>
    <x v="1931"/>
    <s v="PROFIL"/>
    <x v="13"/>
    <x v="1733"/>
    <x v="6"/>
    <s v="INSTALLUX"/>
    <x v="1888"/>
    <s v="Non"/>
    <x v="24"/>
    <m/>
    <m/>
    <m/>
    <m/>
    <x v="1"/>
    <m/>
  </r>
  <r>
    <s v="920009ARCELOR (BERTON SICARD)"/>
    <x v="1932"/>
    <s v="PROFIL"/>
    <x v="13"/>
    <x v="1734"/>
    <x v="6"/>
    <s v="INSTALLUX"/>
    <x v="1889"/>
    <s v="Non"/>
    <x v="24"/>
    <m/>
    <m/>
    <m/>
    <m/>
    <x v="1"/>
    <m/>
  </r>
  <r>
    <s v="920011ARCELOR (BERTON SICARD)"/>
    <x v="1933"/>
    <s v="PROFIL"/>
    <x v="13"/>
    <x v="1735"/>
    <x v="6"/>
    <s v="INSTALLUX"/>
    <x v="1890"/>
    <s v="Non"/>
    <x v="24"/>
    <m/>
    <m/>
    <m/>
    <m/>
    <x v="1"/>
    <m/>
  </r>
  <r>
    <s v="920012ARCELOR (BERTON SICARD)"/>
    <x v="1934"/>
    <s v="PROFIL"/>
    <x v="13"/>
    <x v="1736"/>
    <x v="6"/>
    <s v="INSTALLUX"/>
    <x v="1891"/>
    <s v="Non"/>
    <x v="24"/>
    <m/>
    <m/>
    <m/>
    <m/>
    <x v="1"/>
    <m/>
  </r>
  <r>
    <s v="920013ARCELOR (BERTON SICARD)"/>
    <x v="1935"/>
    <s v="PROFIL"/>
    <x v="13"/>
    <x v="1737"/>
    <x v="6"/>
    <s v="INSTALLUX"/>
    <x v="1892"/>
    <s v="Non"/>
    <x v="24"/>
    <m/>
    <m/>
    <m/>
    <m/>
    <x v="1"/>
    <m/>
  </r>
  <r>
    <s v="920014ARCELOR (BERTON SICARD)"/>
    <x v="1936"/>
    <s v="PROFIL"/>
    <x v="13"/>
    <x v="1738"/>
    <x v="6"/>
    <s v="INSTALLUX"/>
    <x v="1893"/>
    <s v="Non"/>
    <x v="24"/>
    <m/>
    <m/>
    <m/>
    <m/>
    <x v="1"/>
    <m/>
  </r>
  <r>
    <s v="920025ARCELOR (BERTON SICARD)"/>
    <x v="1937"/>
    <s v="PROFIL"/>
    <x v="13"/>
    <x v="1739"/>
    <x v="6"/>
    <s v="INSTALLUX"/>
    <x v="1894"/>
    <s v="Non"/>
    <x v="24"/>
    <m/>
    <m/>
    <m/>
    <m/>
    <x v="1"/>
    <m/>
  </r>
  <r>
    <s v="920042ARCELOR (BERTON SICARD)"/>
    <x v="1938"/>
    <s v="PROFIL"/>
    <x v="13"/>
    <x v="1740"/>
    <x v="6"/>
    <s v="INSTALLUX"/>
    <x v="1895"/>
    <s v="Non"/>
    <x v="24"/>
    <m/>
    <m/>
    <m/>
    <m/>
    <x v="1"/>
    <m/>
  </r>
  <r>
    <s v="920043ARCELOR (BERTON SICARD)"/>
    <x v="1939"/>
    <s v="PROFIL"/>
    <x v="13"/>
    <x v="1741"/>
    <x v="6"/>
    <s v="INSTALLUX"/>
    <x v="1896"/>
    <s v="Non"/>
    <x v="24"/>
    <m/>
    <m/>
    <m/>
    <m/>
    <x v="1"/>
    <m/>
  </r>
  <r>
    <s v="920050ARCELOR (BERTON SICARD)"/>
    <x v="1940"/>
    <s v="PROFIL"/>
    <x v="13"/>
    <x v="1742"/>
    <x v="6"/>
    <s v="INSTALLUX"/>
    <x v="1897"/>
    <s v="Non"/>
    <x v="24"/>
    <m/>
    <m/>
    <m/>
    <m/>
    <x v="1"/>
    <m/>
  </r>
  <r>
    <s v="920051ARCELOR (BERTON SICARD)"/>
    <x v="1941"/>
    <s v="PROFIL"/>
    <x v="13"/>
    <x v="1743"/>
    <x v="6"/>
    <s v="INSTALLUX"/>
    <x v="1898"/>
    <s v="Non"/>
    <x v="24"/>
    <m/>
    <m/>
    <m/>
    <m/>
    <x v="1"/>
    <m/>
  </r>
  <r>
    <s v="920052ARCELOR (BERTON SICARD)"/>
    <x v="1942"/>
    <s v="PROFIL"/>
    <x v="13"/>
    <x v="1744"/>
    <x v="6"/>
    <s v="INSTALLUX"/>
    <x v="1899"/>
    <s v="Non"/>
    <x v="24"/>
    <m/>
    <m/>
    <m/>
    <m/>
    <x v="1"/>
    <m/>
  </r>
  <r>
    <s v="920053ARCELOR (BERTON SICARD)"/>
    <x v="1943"/>
    <s v="PROFIL"/>
    <x v="13"/>
    <x v="1745"/>
    <x v="6"/>
    <s v="INSTALLUX"/>
    <x v="1900"/>
    <s v="Non"/>
    <x v="24"/>
    <m/>
    <m/>
    <m/>
    <m/>
    <x v="1"/>
    <m/>
  </r>
  <r>
    <s v="920221ARCELOR (BERTON SICARD)"/>
    <x v="1944"/>
    <s v="PROFIL"/>
    <x v="13"/>
    <x v="1746"/>
    <x v="6"/>
    <s v="INSTALLUX"/>
    <x v="1901"/>
    <s v="Non"/>
    <x v="24"/>
    <m/>
    <m/>
    <m/>
    <m/>
    <x v="1"/>
    <m/>
  </r>
  <r>
    <s v="920223ARCELOR (BERTON SICARD)"/>
    <x v="1945"/>
    <s v="PROFIL"/>
    <x v="13"/>
    <x v="1747"/>
    <x v="6"/>
    <s v="INSTALLUX"/>
    <x v="1902"/>
    <s v="Non"/>
    <x v="24"/>
    <m/>
    <m/>
    <m/>
    <m/>
    <x v="1"/>
    <m/>
  </r>
  <r>
    <s v="920224ARCELOR (BERTON SICARD)"/>
    <x v="1946"/>
    <s v="PROFIL"/>
    <x v="13"/>
    <x v="1364"/>
    <x v="6"/>
    <s v="INSTALLUX"/>
    <x v="1903"/>
    <s v="Non"/>
    <x v="24"/>
    <m/>
    <m/>
    <m/>
    <m/>
    <x v="1"/>
    <m/>
  </r>
  <r>
    <s v="920230ARCELOR (BERTON SICARD)"/>
    <x v="1947"/>
    <s v="PROFIL"/>
    <x v="13"/>
    <x v="1748"/>
    <x v="6"/>
    <s v="INSTALLUX"/>
    <x v="1904"/>
    <s v="Non"/>
    <x v="24"/>
    <m/>
    <m/>
    <m/>
    <m/>
    <x v="1"/>
    <m/>
  </r>
  <r>
    <s v="A5032ARCELOR (BERTON SICARD)"/>
    <x v="1948"/>
    <s v="PROFIL"/>
    <x v="13"/>
    <x v="1749"/>
    <x v="6"/>
    <s v="INSTALLUX"/>
    <x v="1905"/>
    <s v="Non"/>
    <x v="5"/>
    <m/>
    <m/>
    <m/>
    <m/>
    <x v="1"/>
    <m/>
  </r>
  <r>
    <s v="A5034ARCELOR (BERTON SICARD)"/>
    <x v="1949"/>
    <s v="PROFIL"/>
    <x v="13"/>
    <x v="1750"/>
    <x v="6"/>
    <s v="INSTALLUX"/>
    <x v="1906"/>
    <s v="Non"/>
    <x v="5"/>
    <m/>
    <m/>
    <m/>
    <m/>
    <x v="1"/>
    <m/>
  </r>
  <r>
    <s v="A5037ARCELOR (BERTON SICARD)"/>
    <x v="1950"/>
    <s v="PROFIL"/>
    <x v="13"/>
    <x v="1751"/>
    <x v="6"/>
    <s v="INSTALLUX"/>
    <x v="1907"/>
    <s v="Non"/>
    <x v="5"/>
    <m/>
    <m/>
    <m/>
    <m/>
    <x v="1"/>
    <m/>
  </r>
  <r>
    <s v="A5068ARCELOR (BERTON SICARD)"/>
    <x v="1951"/>
    <s v="PROFIL"/>
    <x v="13"/>
    <x v="1752"/>
    <x v="6"/>
    <s v="INSTALLUX"/>
    <x v="1908"/>
    <s v="Non"/>
    <x v="5"/>
    <m/>
    <m/>
    <m/>
    <m/>
    <x v="1"/>
    <m/>
  </r>
  <r>
    <s v="A5080ARCELOR (BERTON SICARD)"/>
    <x v="1952"/>
    <s v="PROFIL"/>
    <x v="13"/>
    <x v="1753"/>
    <x v="6"/>
    <s v="INSTALLUX"/>
    <x v="1909"/>
    <s v="Non"/>
    <x v="5"/>
    <m/>
    <m/>
    <m/>
    <m/>
    <x v="1"/>
    <m/>
  </r>
  <r>
    <s v="A5081ARCELOR (BERTON SICARD)"/>
    <x v="1953"/>
    <s v="PROFIL"/>
    <x v="13"/>
    <x v="1754"/>
    <x v="6"/>
    <s v="INSTALLUX"/>
    <x v="1910"/>
    <s v="Non"/>
    <x v="5"/>
    <m/>
    <m/>
    <m/>
    <m/>
    <x v="1"/>
    <m/>
  </r>
  <r>
    <s v="A5082ARCELOR (BERTON SICARD)"/>
    <x v="1954"/>
    <s v="PROFIL"/>
    <x v="13"/>
    <x v="1755"/>
    <x v="6"/>
    <s v="INSTALLUX"/>
    <x v="1911"/>
    <s v="Non"/>
    <x v="5"/>
    <m/>
    <m/>
    <m/>
    <m/>
    <x v="1"/>
    <m/>
  </r>
  <r>
    <s v="A5083ARCELOR (BERTON SICARD)"/>
    <x v="1955"/>
    <s v="PROFIL"/>
    <x v="13"/>
    <x v="1756"/>
    <x v="6"/>
    <s v="INSTALLUX"/>
    <x v="1912"/>
    <s v="Non"/>
    <x v="5"/>
    <m/>
    <m/>
    <m/>
    <m/>
    <x v="1"/>
    <m/>
  </r>
  <r>
    <s v="A5084ARCELOR (BERTON SICARD)"/>
    <x v="1956"/>
    <s v="PROFIL"/>
    <x v="13"/>
    <x v="1757"/>
    <x v="6"/>
    <s v="INSTALLUX"/>
    <x v="1913"/>
    <s v="Non"/>
    <x v="5"/>
    <m/>
    <m/>
    <m/>
    <m/>
    <x v="1"/>
    <m/>
  </r>
  <r>
    <s v="A5086ARCELOR (BERTON SICARD)"/>
    <x v="1957"/>
    <s v="PROFIL"/>
    <x v="13"/>
    <x v="1758"/>
    <x v="6"/>
    <s v="INSTALLUX"/>
    <x v="1914"/>
    <s v="Non"/>
    <x v="5"/>
    <m/>
    <m/>
    <m/>
    <m/>
    <x v="1"/>
    <m/>
  </r>
  <r>
    <s v="A5087ARCELOR (BERTON SICARD)"/>
    <x v="1958"/>
    <s v="PROFIL"/>
    <x v="13"/>
    <x v="1759"/>
    <x v="6"/>
    <s v="INSTALLUX"/>
    <x v="1915"/>
    <s v="Non"/>
    <x v="5"/>
    <m/>
    <m/>
    <m/>
    <m/>
    <x v="1"/>
    <m/>
  </r>
  <r>
    <s v="P5001ARCELOR (BERTON SICARD)"/>
    <x v="1959"/>
    <s v="PROFIL"/>
    <x v="13"/>
    <x v="1760"/>
    <x v="6"/>
    <s v="INSTALLUX"/>
    <x v="1916"/>
    <s v="Non"/>
    <x v="24"/>
    <m/>
    <m/>
    <m/>
    <m/>
    <x v="1"/>
    <m/>
  </r>
  <r>
    <s v="P5002ARCELOR (BERTON SICARD)"/>
    <x v="1960"/>
    <s v="PROFIL"/>
    <x v="13"/>
    <x v="1761"/>
    <x v="6"/>
    <s v="INSTALLUX"/>
    <x v="1917"/>
    <s v="Non"/>
    <x v="24"/>
    <m/>
    <m/>
    <m/>
    <m/>
    <x v="1"/>
    <m/>
  </r>
  <r>
    <s v="P5003ARCELOR (BERTON SICARD)"/>
    <x v="980"/>
    <s v="PROFIL"/>
    <x v="13"/>
    <x v="952"/>
    <x v="6"/>
    <s v="INSTALLUX"/>
    <x v="937"/>
    <s v="Non"/>
    <x v="24"/>
    <m/>
    <m/>
    <m/>
    <m/>
    <x v="1"/>
    <m/>
  </r>
  <r>
    <s v="P5004ARCELOR (BERTON SICARD)"/>
    <x v="981"/>
    <s v="PROFIL"/>
    <x v="13"/>
    <x v="279"/>
    <x v="6"/>
    <s v="INSTALLUX"/>
    <x v="938"/>
    <s v="Non"/>
    <x v="24"/>
    <m/>
    <m/>
    <m/>
    <m/>
    <x v="1"/>
    <m/>
  </r>
  <r>
    <s v="P5005ARCELOR (BERTON SICARD)"/>
    <x v="982"/>
    <s v="PROFIL"/>
    <x v="13"/>
    <x v="953"/>
    <x v="6"/>
    <s v="INSTALLUX"/>
    <x v="939"/>
    <s v="Non"/>
    <x v="24"/>
    <m/>
    <m/>
    <m/>
    <m/>
    <x v="1"/>
    <m/>
  </r>
  <r>
    <s v="P5006TARCELOR (BERTON SICARD)"/>
    <x v="983"/>
    <s v="PROFIL"/>
    <x v="13"/>
    <x v="954"/>
    <x v="6"/>
    <s v="INSTALLUX"/>
    <x v="940"/>
    <s v="Non"/>
    <x v="24"/>
    <m/>
    <m/>
    <m/>
    <m/>
    <x v="1"/>
    <m/>
  </r>
  <r>
    <s v="P5007TARCELOR (BERTON SICARD)"/>
    <x v="984"/>
    <s v="PROFIL"/>
    <x v="13"/>
    <x v="955"/>
    <x v="6"/>
    <s v="INSTALLUX"/>
    <x v="941"/>
    <s v="Non"/>
    <x v="24"/>
    <m/>
    <m/>
    <m/>
    <m/>
    <x v="1"/>
    <m/>
  </r>
  <r>
    <s v="P5008TARCELOR (BERTON SICARD)"/>
    <x v="985"/>
    <s v="PROFIL"/>
    <x v="13"/>
    <x v="956"/>
    <x v="6"/>
    <s v="INSTALLUX"/>
    <x v="942"/>
    <s v="Non"/>
    <x v="24"/>
    <m/>
    <m/>
    <m/>
    <m/>
    <x v="1"/>
    <m/>
  </r>
  <r>
    <s v="P5009TARCELOR (BERTON SICARD)"/>
    <x v="986"/>
    <s v="PROFIL"/>
    <x v="13"/>
    <x v="957"/>
    <x v="6"/>
    <s v="INSTALLUX"/>
    <x v="943"/>
    <s v="Non"/>
    <x v="24"/>
    <m/>
    <m/>
    <m/>
    <m/>
    <x v="1"/>
    <m/>
  </r>
  <r>
    <s v="P5010TARCELOR (BERTON SICARD)"/>
    <x v="987"/>
    <s v="PROFIL"/>
    <x v="13"/>
    <x v="958"/>
    <x v="6"/>
    <s v="INSTALLUX"/>
    <x v="944"/>
    <s v="Non"/>
    <x v="24"/>
    <m/>
    <m/>
    <m/>
    <m/>
    <x v="1"/>
    <m/>
  </r>
  <r>
    <s v="P5011TARCELOR (BERTON SICARD)"/>
    <x v="988"/>
    <s v="PROFIL"/>
    <x v="13"/>
    <x v="959"/>
    <x v="6"/>
    <s v="INSTALLUX"/>
    <x v="945"/>
    <s v="Non"/>
    <x v="24"/>
    <m/>
    <m/>
    <m/>
    <m/>
    <x v="1"/>
    <m/>
  </r>
  <r>
    <s v="P5012TARCELOR (BERTON SICARD)"/>
    <x v="989"/>
    <s v="PROFIL"/>
    <x v="13"/>
    <x v="960"/>
    <x v="6"/>
    <s v="INSTALLUX"/>
    <x v="946"/>
    <s v="Non"/>
    <x v="24"/>
    <m/>
    <m/>
    <m/>
    <m/>
    <x v="1"/>
    <m/>
  </r>
  <r>
    <s v="P5013TARCELOR (BERTON SICARD)"/>
    <x v="990"/>
    <s v="PROFIL"/>
    <x v="13"/>
    <x v="961"/>
    <x v="6"/>
    <s v="INSTALLUX"/>
    <x v="947"/>
    <s v="Non"/>
    <x v="24"/>
    <m/>
    <m/>
    <m/>
    <m/>
    <x v="1"/>
    <m/>
  </r>
  <r>
    <s v="P5014TARCELOR (BERTON SICARD)"/>
    <x v="991"/>
    <s v="PROFIL"/>
    <x v="13"/>
    <x v="962"/>
    <x v="6"/>
    <s v="INSTALLUX"/>
    <x v="948"/>
    <s v="Non"/>
    <x v="24"/>
    <m/>
    <m/>
    <m/>
    <m/>
    <x v="1"/>
    <m/>
  </r>
  <r>
    <s v="P5015TARCELOR (BERTON SICARD)"/>
    <x v="992"/>
    <s v="PROFIL"/>
    <x v="13"/>
    <x v="963"/>
    <x v="6"/>
    <s v="INSTALLUX"/>
    <x v="949"/>
    <s v="Non"/>
    <x v="24"/>
    <m/>
    <m/>
    <m/>
    <m/>
    <x v="1"/>
    <m/>
  </r>
  <r>
    <s v="P5016TARCELOR (BERTON SICARD)"/>
    <x v="993"/>
    <s v="PROFIL"/>
    <x v="13"/>
    <x v="964"/>
    <x v="6"/>
    <s v="INSTALLUX"/>
    <x v="950"/>
    <s v="Non"/>
    <x v="24"/>
    <m/>
    <m/>
    <m/>
    <m/>
    <x v="1"/>
    <m/>
  </r>
  <r>
    <s v="P5017TARCELOR (BERTON SICARD)"/>
    <x v="994"/>
    <s v="PROFIL"/>
    <x v="13"/>
    <x v="965"/>
    <x v="6"/>
    <s v="INSTALLUX"/>
    <x v="951"/>
    <s v="Non"/>
    <x v="24"/>
    <m/>
    <m/>
    <m/>
    <m/>
    <x v="1"/>
    <m/>
  </r>
  <r>
    <s v="P5018TARCELOR (BERTON SICARD)"/>
    <x v="995"/>
    <s v="PROFIL"/>
    <x v="13"/>
    <x v="966"/>
    <x v="6"/>
    <s v="INSTALLUX"/>
    <x v="952"/>
    <s v="Non"/>
    <x v="24"/>
    <m/>
    <m/>
    <m/>
    <m/>
    <x v="1"/>
    <m/>
  </r>
  <r>
    <s v="P5019TARCELOR (BERTON SICARD)"/>
    <x v="996"/>
    <s v="PROFIL"/>
    <x v="13"/>
    <x v="967"/>
    <x v="6"/>
    <s v="INSTALLUX"/>
    <x v="953"/>
    <s v="Non"/>
    <x v="24"/>
    <m/>
    <m/>
    <m/>
    <m/>
    <x v="1"/>
    <m/>
  </r>
  <r>
    <s v="P5020TARCELOR (BERTON SICARD)"/>
    <x v="997"/>
    <s v="PROFIL"/>
    <x v="13"/>
    <x v="968"/>
    <x v="6"/>
    <s v="INSTALLUX"/>
    <x v="954"/>
    <s v="Non"/>
    <x v="24"/>
    <m/>
    <m/>
    <m/>
    <m/>
    <x v="1"/>
    <m/>
  </r>
  <r>
    <s v="P5021TARCELOR (BERTON SICARD)"/>
    <x v="998"/>
    <s v="PROFIL"/>
    <x v="13"/>
    <x v="969"/>
    <x v="6"/>
    <s v="INSTALLUX"/>
    <x v="955"/>
    <s v="Non"/>
    <x v="24"/>
    <m/>
    <m/>
    <m/>
    <m/>
    <x v="1"/>
    <m/>
  </r>
  <r>
    <s v="P5022ARCELOR (BERTON SICARD)"/>
    <x v="999"/>
    <s v="PROFIL"/>
    <x v="13"/>
    <x v="970"/>
    <x v="6"/>
    <s v="INSTALLUX"/>
    <x v="956"/>
    <s v="Non"/>
    <x v="24"/>
    <m/>
    <m/>
    <m/>
    <m/>
    <x v="1"/>
    <m/>
  </r>
  <r>
    <s v="P5023TARCELOR (BERTON SICARD)"/>
    <x v="1000"/>
    <s v="PROFIL"/>
    <x v="13"/>
    <x v="971"/>
    <x v="6"/>
    <s v="INSTALLUX"/>
    <x v="957"/>
    <s v="Non"/>
    <x v="24"/>
    <m/>
    <m/>
    <m/>
    <m/>
    <x v="1"/>
    <m/>
  </r>
  <r>
    <s v="P5024TARCELOR (BERTON SICARD)"/>
    <x v="1001"/>
    <s v="PROFIL"/>
    <x v="13"/>
    <x v="972"/>
    <x v="6"/>
    <s v="INSTALLUX"/>
    <x v="958"/>
    <s v="Non"/>
    <x v="24"/>
    <m/>
    <m/>
    <m/>
    <m/>
    <x v="1"/>
    <m/>
  </r>
  <r>
    <s v="P5025ARCELOR (BERTON SICARD)"/>
    <x v="1002"/>
    <s v="PROFIL"/>
    <x v="13"/>
    <x v="954"/>
    <x v="6"/>
    <s v="INSTALLUX"/>
    <x v="959"/>
    <s v="Non"/>
    <x v="24"/>
    <m/>
    <m/>
    <m/>
    <m/>
    <x v="1"/>
    <m/>
  </r>
  <r>
    <s v="P5026ARCELOR (BERTON SICARD)"/>
    <x v="1003"/>
    <s v="PROFIL"/>
    <x v="13"/>
    <x v="955"/>
    <x v="6"/>
    <s v="INSTALLUX"/>
    <x v="960"/>
    <s v="Non"/>
    <x v="24"/>
    <m/>
    <m/>
    <m/>
    <m/>
    <x v="1"/>
    <m/>
  </r>
  <r>
    <s v="P5027ARCELOR (BERTON SICARD)"/>
    <x v="1004"/>
    <s v="PROFIL"/>
    <x v="13"/>
    <x v="956"/>
    <x v="6"/>
    <s v="INSTALLUX"/>
    <x v="961"/>
    <s v="Non"/>
    <x v="24"/>
    <m/>
    <m/>
    <m/>
    <m/>
    <x v="1"/>
    <m/>
  </r>
  <r>
    <s v="P5028ARCELOR (BERTON SICARD)"/>
    <x v="1005"/>
    <s v="PROFIL"/>
    <x v="13"/>
    <x v="957"/>
    <x v="6"/>
    <s v="INSTALLUX"/>
    <x v="962"/>
    <s v="Non"/>
    <x v="24"/>
    <m/>
    <m/>
    <m/>
    <m/>
    <x v="1"/>
    <m/>
  </r>
  <r>
    <s v="P5029ARCELOR (BERTON SICARD)"/>
    <x v="1006"/>
    <s v="PROFIL"/>
    <x v="13"/>
    <x v="958"/>
    <x v="6"/>
    <s v="INSTALLUX"/>
    <x v="963"/>
    <s v="Non"/>
    <x v="24"/>
    <m/>
    <m/>
    <m/>
    <m/>
    <x v="1"/>
    <m/>
  </r>
  <r>
    <s v="P5030ARCELOR (BERTON SICARD)"/>
    <x v="1007"/>
    <s v="PROFIL"/>
    <x v="13"/>
    <x v="973"/>
    <x v="6"/>
    <s v="INSTALLUX"/>
    <x v="964"/>
    <s v="Non"/>
    <x v="24"/>
    <m/>
    <m/>
    <m/>
    <m/>
    <x v="1"/>
    <m/>
  </r>
  <r>
    <s v="P5031ARCELOR (BERTON SICARD)"/>
    <x v="1008"/>
    <s v="PROFIL"/>
    <x v="13"/>
    <x v="974"/>
    <x v="6"/>
    <s v="INSTALLUX"/>
    <x v="965"/>
    <s v="Non"/>
    <x v="24"/>
    <m/>
    <m/>
    <m/>
    <m/>
    <x v="1"/>
    <m/>
  </r>
  <r>
    <s v="P5032ARCELOR (BERTON SICARD)"/>
    <x v="1009"/>
    <s v="PROFIL"/>
    <x v="13"/>
    <x v="975"/>
    <x v="6"/>
    <s v="INSTALLUX"/>
    <x v="966"/>
    <s v="Non"/>
    <x v="24"/>
    <m/>
    <m/>
    <m/>
    <m/>
    <x v="1"/>
    <m/>
  </r>
  <r>
    <s v="P5033ARCELOR (BERTON SICARD)"/>
    <x v="1010"/>
    <s v="PROFIL"/>
    <x v="13"/>
    <x v="976"/>
    <x v="6"/>
    <s v="INSTALLUX"/>
    <x v="967"/>
    <s v="Non"/>
    <x v="24"/>
    <m/>
    <m/>
    <m/>
    <m/>
    <x v="1"/>
    <m/>
  </r>
  <r>
    <s v="P5034ARCELOR (BERTON SICARD)"/>
    <x v="1011"/>
    <s v="PROFIL"/>
    <x v="13"/>
    <x v="977"/>
    <x v="6"/>
    <s v="INSTALLUX"/>
    <x v="968"/>
    <s v="Non"/>
    <x v="24"/>
    <m/>
    <m/>
    <m/>
    <m/>
    <x v="1"/>
    <m/>
  </r>
  <r>
    <s v="P5035ARCELOR (BERTON SICARD)"/>
    <x v="1012"/>
    <s v="PROFIL"/>
    <x v="13"/>
    <x v="978"/>
    <x v="6"/>
    <s v="INSTALLUX"/>
    <x v="969"/>
    <s v="Non"/>
    <x v="24"/>
    <m/>
    <m/>
    <m/>
    <m/>
    <x v="1"/>
    <m/>
  </r>
  <r>
    <s v="P5036ARCELOR (BERTON SICARD)"/>
    <x v="1013"/>
    <s v="PROFIL"/>
    <x v="13"/>
    <x v="979"/>
    <x v="6"/>
    <s v="INSTALLUX"/>
    <x v="970"/>
    <s v="Non"/>
    <x v="24"/>
    <m/>
    <m/>
    <m/>
    <m/>
    <x v="1"/>
    <m/>
  </r>
  <r>
    <s v="P5038TARCELOR (BERTON SICARD)"/>
    <x v="1014"/>
    <s v="PROFIL"/>
    <x v="13"/>
    <x v="980"/>
    <x v="6"/>
    <s v="INSTALLUX"/>
    <x v="971"/>
    <s v="Non"/>
    <x v="24"/>
    <m/>
    <m/>
    <m/>
    <m/>
    <x v="1"/>
    <m/>
  </r>
  <r>
    <s v="P5039TARCELOR (BERTON SICARD)"/>
    <x v="1015"/>
    <s v="PROFIL"/>
    <x v="13"/>
    <x v="981"/>
    <x v="6"/>
    <s v="INSTALLUX"/>
    <x v="972"/>
    <s v="Non"/>
    <x v="24"/>
    <m/>
    <m/>
    <m/>
    <m/>
    <x v="1"/>
    <m/>
  </r>
  <r>
    <s v="P5040ARCELOR (BERTON SICARD)"/>
    <x v="1016"/>
    <s v="PROFIL"/>
    <x v="13"/>
    <x v="971"/>
    <x v="6"/>
    <s v="INSTALLUX"/>
    <x v="973"/>
    <s v="Non"/>
    <x v="24"/>
    <m/>
    <m/>
    <m/>
    <m/>
    <x v="1"/>
    <m/>
  </r>
  <r>
    <s v="P5041ARCELOR (BERTON SICARD)"/>
    <x v="1017"/>
    <s v="PROFIL"/>
    <x v="13"/>
    <x v="972"/>
    <x v="6"/>
    <s v="INSTALLUX"/>
    <x v="974"/>
    <s v="Non"/>
    <x v="24"/>
    <m/>
    <m/>
    <m/>
    <m/>
    <x v="1"/>
    <m/>
  </r>
  <r>
    <s v="P5043ARCELOR (BERTON SICARD)"/>
    <x v="1018"/>
    <s v="PROFIL"/>
    <x v="13"/>
    <x v="960"/>
    <x v="6"/>
    <s v="INSTALLUX"/>
    <x v="975"/>
    <s v="Non"/>
    <x v="24"/>
    <m/>
    <m/>
    <m/>
    <m/>
    <x v="1"/>
    <m/>
  </r>
  <r>
    <s v="P5044ARCELOR (BERTON SICARD)"/>
    <x v="1019"/>
    <s v="PROFIL"/>
    <x v="13"/>
    <x v="959"/>
    <x v="6"/>
    <s v="INSTALLUX"/>
    <x v="976"/>
    <s v="Non"/>
    <x v="24"/>
    <m/>
    <m/>
    <m/>
    <m/>
    <x v="1"/>
    <m/>
  </r>
  <r>
    <s v="P5049TARCELOR (BERTON SICARD)"/>
    <x v="1020"/>
    <s v="PROFIL"/>
    <x v="13"/>
    <x v="982"/>
    <x v="6"/>
    <s v="INSTALLUX"/>
    <x v="977"/>
    <s v="Non"/>
    <x v="24"/>
    <m/>
    <m/>
    <m/>
    <m/>
    <x v="1"/>
    <m/>
  </r>
  <r>
    <s v="P5053TARCELOR (BERTON SICARD)"/>
    <x v="1021"/>
    <s v="PROFIL"/>
    <x v="13"/>
    <x v="983"/>
    <x v="6"/>
    <s v="INSTALLUX"/>
    <x v="978"/>
    <s v="Non"/>
    <x v="24"/>
    <m/>
    <m/>
    <m/>
    <m/>
    <x v="1"/>
    <m/>
  </r>
  <r>
    <s v="P5054TARCELOR (BERTON SICARD)"/>
    <x v="1022"/>
    <s v="PROFIL"/>
    <x v="13"/>
    <x v="984"/>
    <x v="6"/>
    <s v="INSTALLUX"/>
    <x v="979"/>
    <s v="Non"/>
    <x v="24"/>
    <m/>
    <m/>
    <m/>
    <m/>
    <x v="1"/>
    <m/>
  </r>
  <r>
    <s v="P5055ARCELOR (BERTON SICARD)"/>
    <x v="1023"/>
    <s v="PROFIL"/>
    <x v="13"/>
    <x v="985"/>
    <x v="6"/>
    <s v="INSTALLUX"/>
    <x v="980"/>
    <s v="Non"/>
    <x v="24"/>
    <m/>
    <m/>
    <m/>
    <m/>
    <x v="1"/>
    <m/>
  </r>
  <r>
    <s v="P5058ARCELOR (BERTON SICARD)"/>
    <x v="1025"/>
    <s v="PROFIL"/>
    <x v="13"/>
    <x v="987"/>
    <x v="6"/>
    <s v="INSTALLUX"/>
    <x v="982"/>
    <s v="Non"/>
    <x v="24"/>
    <m/>
    <m/>
    <m/>
    <m/>
    <x v="1"/>
    <m/>
  </r>
  <r>
    <s v="P5061TARCELOR (BERTON SICARD)"/>
    <x v="1026"/>
    <s v="PROFIL"/>
    <x v="13"/>
    <x v="988"/>
    <x v="6"/>
    <s v="INSTALLUX"/>
    <x v="983"/>
    <s v="Non"/>
    <x v="24"/>
    <m/>
    <m/>
    <m/>
    <m/>
    <x v="1"/>
    <m/>
  </r>
  <r>
    <s v="P5064ARCELOR (BERTON SICARD)"/>
    <x v="1027"/>
    <s v="PROFIL"/>
    <x v="13"/>
    <x v="980"/>
    <x v="6"/>
    <s v="INSTALLUX"/>
    <x v="984"/>
    <s v="Non"/>
    <x v="24"/>
    <m/>
    <m/>
    <m/>
    <m/>
    <x v="1"/>
    <m/>
  </r>
  <r>
    <s v="P5065ARCELOR (BERTON SICARD)"/>
    <x v="1028"/>
    <s v="PROFIL"/>
    <x v="13"/>
    <x v="981"/>
    <x v="6"/>
    <s v="INSTALLUX"/>
    <x v="985"/>
    <s v="Non"/>
    <x v="24"/>
    <m/>
    <m/>
    <m/>
    <m/>
    <x v="1"/>
    <m/>
  </r>
  <r>
    <s v="P5066TARCELOR (BERTON SICARD)"/>
    <x v="1029"/>
    <s v="PROFIL"/>
    <x v="13"/>
    <x v="989"/>
    <x v="6"/>
    <s v="INSTALLUX"/>
    <x v="986"/>
    <s v="Non"/>
    <x v="24"/>
    <m/>
    <m/>
    <m/>
    <m/>
    <x v="1"/>
    <m/>
  </r>
  <r>
    <s v="P5066T/1ARCELOR (BERTON SICARD)"/>
    <x v="1030"/>
    <s v="PROFIL"/>
    <x v="13"/>
    <x v="990"/>
    <x v="6"/>
    <s v="INSTALLUX"/>
    <x v="987"/>
    <s v="Non"/>
    <x v="5"/>
    <m/>
    <m/>
    <m/>
    <m/>
    <x v="1"/>
    <m/>
  </r>
  <r>
    <s v="P5067ARCELOR (BERTON SICARD)"/>
    <x v="1031"/>
    <s v="PROFIL"/>
    <x v="13"/>
    <x v="991"/>
    <x v="6"/>
    <s v="INSTALLUX"/>
    <x v="988"/>
    <s v="Non"/>
    <x v="24"/>
    <m/>
    <m/>
    <m/>
    <m/>
    <x v="1"/>
    <m/>
  </r>
  <r>
    <s v="P5068ARCELOR (BERTON SICARD)"/>
    <x v="1032"/>
    <s v="PROFIL"/>
    <x v="13"/>
    <x v="989"/>
    <x v="6"/>
    <s v="INSTALLUX"/>
    <x v="989"/>
    <s v="Non"/>
    <x v="24"/>
    <m/>
    <m/>
    <m/>
    <m/>
    <x v="1"/>
    <m/>
  </r>
  <r>
    <s v="P5068/1ARCELOR (BERTON SICARD)"/>
    <x v="1033"/>
    <s v="PROFIL"/>
    <x v="13"/>
    <x v="992"/>
    <x v="6"/>
    <s v="INSTALLUX"/>
    <x v="990"/>
    <s v="Non"/>
    <x v="5"/>
    <m/>
    <m/>
    <m/>
    <m/>
    <x v="1"/>
    <m/>
  </r>
  <r>
    <s v="P5071TARCELOR (BERTON SICARD)"/>
    <x v="1034"/>
    <s v="PROFIL"/>
    <x v="13"/>
    <x v="993"/>
    <x v="6"/>
    <s v="INSTALLUX"/>
    <x v="991"/>
    <s v="Non"/>
    <x v="24"/>
    <m/>
    <m/>
    <m/>
    <m/>
    <x v="1"/>
    <m/>
  </r>
  <r>
    <s v="P5072ARCELOR (BERTON SICARD)"/>
    <x v="1035"/>
    <s v="PROFIL"/>
    <x v="13"/>
    <x v="994"/>
    <x v="6"/>
    <s v="INSTALLUX"/>
    <x v="992"/>
    <s v="Non"/>
    <x v="24"/>
    <m/>
    <m/>
    <m/>
    <m/>
    <x v="1"/>
    <m/>
  </r>
  <r>
    <s v="P5073TARCELOR (BERTON SICARD)"/>
    <x v="1036"/>
    <s v="PROFIL"/>
    <x v="13"/>
    <x v="995"/>
    <x v="6"/>
    <s v="INSTALLUX"/>
    <x v="993"/>
    <s v="Non"/>
    <x v="24"/>
    <m/>
    <m/>
    <m/>
    <m/>
    <x v="1"/>
    <m/>
  </r>
  <r>
    <s v="P5074TARCELOR (BERTON SICARD)"/>
    <x v="1037"/>
    <s v="PROFIL"/>
    <x v="13"/>
    <x v="996"/>
    <x v="6"/>
    <s v="INSTALLUX"/>
    <x v="994"/>
    <s v="Non"/>
    <x v="24"/>
    <m/>
    <m/>
    <m/>
    <m/>
    <x v="1"/>
    <m/>
  </r>
  <r>
    <s v="P5075TARCELOR (BERTON SICARD)"/>
    <x v="1038"/>
    <s v="PROFIL"/>
    <x v="13"/>
    <x v="997"/>
    <x v="6"/>
    <s v="INSTALLUX"/>
    <x v="995"/>
    <s v="Non"/>
    <x v="24"/>
    <m/>
    <m/>
    <m/>
    <m/>
    <x v="1"/>
    <m/>
  </r>
  <r>
    <s v="P5076ARCELOR (BERTON SICARD)"/>
    <x v="1039"/>
    <s v="PROFIL"/>
    <x v="13"/>
    <x v="998"/>
    <x v="6"/>
    <s v="INSTALLUX"/>
    <x v="996"/>
    <s v="Non"/>
    <x v="24"/>
    <m/>
    <m/>
    <m/>
    <m/>
    <x v="1"/>
    <m/>
  </r>
  <r>
    <s v="P5077ARCELOR (BERTON SICARD)"/>
    <x v="1040"/>
    <s v="PROFIL"/>
    <x v="13"/>
    <x v="999"/>
    <x v="6"/>
    <s v="INSTALLUX"/>
    <x v="997"/>
    <s v="Non"/>
    <x v="24"/>
    <m/>
    <m/>
    <m/>
    <m/>
    <x v="1"/>
    <m/>
  </r>
  <r>
    <s v="P6039ARCELOR (BERTON SICARD)"/>
    <x v="1042"/>
    <s v="PROFIL"/>
    <x v="13"/>
    <x v="1001"/>
    <x v="6"/>
    <s v="INSTALLUX"/>
    <x v="999"/>
    <s v="Non"/>
    <x v="26"/>
    <m/>
    <m/>
    <m/>
    <m/>
    <x v="1"/>
    <m/>
  </r>
  <r>
    <s v="P6040ARCELOR (BERTON SICARD)"/>
    <x v="1043"/>
    <s v="PROFIL"/>
    <x v="13"/>
    <x v="1002"/>
    <x v="6"/>
    <s v="INSTALLUX"/>
    <x v="1000"/>
    <s v="Non"/>
    <x v="26"/>
    <m/>
    <m/>
    <m/>
    <m/>
    <x v="1"/>
    <m/>
  </r>
  <r>
    <s v="P6041ARCELOR (BERTON SICARD)"/>
    <x v="1044"/>
    <s v="PROFIL"/>
    <x v="13"/>
    <x v="1003"/>
    <x v="6"/>
    <s v="INSTALLUX"/>
    <x v="1001"/>
    <s v="Non"/>
    <x v="26"/>
    <m/>
    <m/>
    <m/>
    <m/>
    <x v="1"/>
    <m/>
  </r>
  <r>
    <s v="P6046ARCELOR (BERTON SICARD)"/>
    <x v="1045"/>
    <s v="PROFIL"/>
    <x v="13"/>
    <x v="1004"/>
    <x v="6"/>
    <s v="INSTALLUX"/>
    <x v="1002"/>
    <s v="Non"/>
    <x v="26"/>
    <m/>
    <m/>
    <m/>
    <m/>
    <x v="1"/>
    <m/>
  </r>
  <r>
    <s v="P6051ARCELOR (BERTON SICARD)"/>
    <x v="1046"/>
    <s v="PROFIL"/>
    <x v="13"/>
    <x v="1005"/>
    <x v="6"/>
    <s v="INSTALLUX"/>
    <x v="1003"/>
    <s v="Non"/>
    <x v="26"/>
    <m/>
    <m/>
    <m/>
    <m/>
    <x v="1"/>
    <m/>
  </r>
  <r>
    <s v="P6052ARCELOR (BERTON SICARD)"/>
    <x v="1047"/>
    <s v="PROFIL"/>
    <x v="13"/>
    <x v="1006"/>
    <x v="6"/>
    <s v="INSTALLUX"/>
    <x v="1004"/>
    <s v="Non"/>
    <x v="26"/>
    <m/>
    <m/>
    <m/>
    <m/>
    <x v="1"/>
    <m/>
  </r>
  <r>
    <s v="P6053ARCELOR (BERTON SICARD)"/>
    <x v="1048"/>
    <s v="PROFIL"/>
    <x v="13"/>
    <x v="1007"/>
    <x v="6"/>
    <s v="INSTALLUX"/>
    <x v="1005"/>
    <s v="Non"/>
    <x v="26"/>
    <m/>
    <m/>
    <m/>
    <m/>
    <x v="1"/>
    <m/>
  </r>
  <r>
    <s v="P6056ARCELOR (BERTON SICARD)"/>
    <x v="1050"/>
    <s v="PROFIL"/>
    <x v="13"/>
    <x v="1009"/>
    <x v="6"/>
    <s v="INSTALLUX"/>
    <x v="1007"/>
    <s v="Non"/>
    <x v="24"/>
    <m/>
    <m/>
    <m/>
    <m/>
    <x v="1"/>
    <m/>
  </r>
  <r>
    <s v="P6057ARCELOR (BERTON SICARD)"/>
    <x v="1051"/>
    <s v="PROFIL"/>
    <x v="13"/>
    <x v="1010"/>
    <x v="6"/>
    <s v="INSTALLUX"/>
    <x v="1008"/>
    <s v="Non"/>
    <x v="24"/>
    <m/>
    <m/>
    <m/>
    <m/>
    <x v="1"/>
    <m/>
  </r>
  <r>
    <s v="P6058ARCELOR (BERTON SICARD)"/>
    <x v="1052"/>
    <s v="PROFIL"/>
    <x v="13"/>
    <x v="1011"/>
    <x v="6"/>
    <s v="INSTALLUX"/>
    <x v="1009"/>
    <s v="Non"/>
    <x v="24"/>
    <m/>
    <m/>
    <m/>
    <m/>
    <x v="1"/>
    <m/>
  </r>
  <r>
    <s v="TU125125ARCELOR (BERTON SICARD)"/>
    <x v="1057"/>
    <s v="PROFIL"/>
    <x v="13"/>
    <x v="1016"/>
    <x v="6"/>
    <s v="INSTALLUX"/>
    <x v="1014"/>
    <s v="Non"/>
    <x v="24"/>
    <m/>
    <m/>
    <m/>
    <m/>
    <x v="1"/>
    <m/>
  </r>
  <r>
    <s v="TU2010X2ARCELOR (BERTON SICARD)"/>
    <x v="1058"/>
    <s v="PROFIL"/>
    <x v="13"/>
    <x v="1017"/>
    <x v="6"/>
    <s v="INSTALLUX"/>
    <x v="1015"/>
    <s v="Non"/>
    <x v="24"/>
    <m/>
    <m/>
    <m/>
    <m/>
    <x v="1"/>
    <m/>
  </r>
  <r>
    <s v="TU2020X2ARCELOR (BERTON SICARD)"/>
    <x v="1059"/>
    <s v="PROFIL"/>
    <x v="13"/>
    <x v="1018"/>
    <x v="6"/>
    <s v="INSTALLUX"/>
    <x v="1016"/>
    <s v="Non"/>
    <x v="24"/>
    <m/>
    <m/>
    <m/>
    <m/>
    <x v="1"/>
    <m/>
  </r>
  <r>
    <s v="TU2525X2ARCELOR (BERTON SICARD)"/>
    <x v="1060"/>
    <s v="PROFIL"/>
    <x v="13"/>
    <x v="1019"/>
    <x v="6"/>
    <s v="INSTALLUX"/>
    <x v="1017"/>
    <s v="Non"/>
    <x v="24"/>
    <m/>
    <m/>
    <m/>
    <m/>
    <x v="1"/>
    <m/>
  </r>
  <r>
    <s v="TU3010X2ARCELOR (BERTON SICARD)"/>
    <x v="1061"/>
    <s v="PROFIL"/>
    <x v="13"/>
    <x v="1020"/>
    <x v="6"/>
    <s v="INSTALLUX"/>
    <x v="1018"/>
    <s v="Non"/>
    <x v="24"/>
    <m/>
    <m/>
    <m/>
    <m/>
    <x v="1"/>
    <m/>
  </r>
  <r>
    <s v="TU40X2ARCELOR (BERTON SICARD)"/>
    <x v="1062"/>
    <s v="PROFIL"/>
    <x v="13"/>
    <x v="1021"/>
    <x v="6"/>
    <s v="INSTALLUX"/>
    <x v="1019"/>
    <s v="Non"/>
    <x v="24"/>
    <m/>
    <m/>
    <m/>
    <m/>
    <x v="1"/>
    <m/>
  </r>
  <r>
    <s v="TU4020X2ARCELOR (BERTON SICARD)"/>
    <x v="1063"/>
    <s v="PROFIL"/>
    <x v="13"/>
    <x v="1022"/>
    <x v="6"/>
    <s v="INSTALLUX"/>
    <x v="1020"/>
    <s v="Non"/>
    <x v="24"/>
    <m/>
    <m/>
    <m/>
    <m/>
    <x v="1"/>
    <m/>
  </r>
  <r>
    <s v="TU50X2ARCELOR (BERTON SICARD)"/>
    <x v="1066"/>
    <s v="PROFIL"/>
    <x v="13"/>
    <x v="1025"/>
    <x v="6"/>
    <s v="INSTALLUX"/>
    <x v="1023"/>
    <s v="Non"/>
    <x v="61"/>
    <m/>
    <m/>
    <m/>
    <m/>
    <x v="1"/>
    <m/>
  </r>
  <r>
    <s v="TU503017ARCELOR (BERTON SICARD)"/>
    <x v="1067"/>
    <s v="PROFIL"/>
    <x v="13"/>
    <x v="1026"/>
    <x v="6"/>
    <s v="INSTALLUX"/>
    <x v="1024"/>
    <s v="Non"/>
    <x v="24"/>
    <m/>
    <m/>
    <m/>
    <m/>
    <x v="1"/>
    <m/>
  </r>
  <r>
    <s v="TU60X2/3ARCELOR (BERTON SICARD)"/>
    <x v="1068"/>
    <s v="PROFIL"/>
    <x v="13"/>
    <x v="1027"/>
    <x v="6"/>
    <s v="INSTALLUX"/>
    <x v="1025"/>
    <s v="Non"/>
    <x v="27"/>
    <m/>
    <m/>
    <m/>
    <m/>
    <x v="1"/>
    <m/>
  </r>
  <r>
    <s v="TU6020X2ARCELOR (BERTON SICARD)"/>
    <x v="1069"/>
    <s v="PROFIL"/>
    <x v="13"/>
    <x v="1028"/>
    <x v="6"/>
    <s v="INSTALLUX"/>
    <x v="1026"/>
    <s v="Non"/>
    <x v="24"/>
    <m/>
    <m/>
    <m/>
    <m/>
    <x v="1"/>
    <m/>
  </r>
  <r>
    <s v="TU7070X2ARCELOR (BERTON SICARD)"/>
    <x v="1070"/>
    <s v="PROFIL"/>
    <x v="13"/>
    <x v="1029"/>
    <x v="6"/>
    <s v="INSTALLUX"/>
    <x v="1027"/>
    <s v="Non"/>
    <x v="24"/>
    <m/>
    <m/>
    <m/>
    <m/>
    <x v="1"/>
    <m/>
  </r>
  <r>
    <s v="TU80X2ARCELOR (BERTON SICARD)"/>
    <x v="1071"/>
    <s v="PROFIL"/>
    <x v="13"/>
    <x v="1030"/>
    <x v="6"/>
    <s v="INSTALLUX"/>
    <x v="1028"/>
    <s v="Non"/>
    <x v="24"/>
    <m/>
    <m/>
    <m/>
    <m/>
    <x v="1"/>
    <m/>
  </r>
  <r>
    <s v="T4040X3ARCELOR (BERTON SICARD)"/>
    <x v="1072"/>
    <s v="PROFIL"/>
    <x v="13"/>
    <x v="1031"/>
    <x v="6"/>
    <s v="INSTALLUX"/>
    <x v="1029"/>
    <s v="Non"/>
    <x v="24"/>
    <m/>
    <m/>
    <m/>
    <m/>
    <x v="1"/>
    <m/>
  </r>
  <r>
    <s v="U109X2ARCELOR (BERTON SICARD)"/>
    <x v="1073"/>
    <s v="PROFIL"/>
    <x v="13"/>
    <x v="1032"/>
    <x v="6"/>
    <s v="INSTALLUX"/>
    <x v="1030"/>
    <s v="Non"/>
    <x v="24"/>
    <m/>
    <m/>
    <m/>
    <m/>
    <x v="1"/>
    <m/>
  </r>
  <r>
    <s v="U15X29ARCELOR (BERTON SICARD)"/>
    <x v="1074"/>
    <s v="PROFIL"/>
    <x v="13"/>
    <x v="1033"/>
    <x v="6"/>
    <s v="INSTALLUX"/>
    <x v="1031"/>
    <s v="Non"/>
    <x v="24"/>
    <m/>
    <m/>
    <m/>
    <m/>
    <x v="1"/>
    <m/>
  </r>
  <r>
    <s v="U15X32ARCELOR (BERTON SICARD)"/>
    <x v="1075"/>
    <s v="PROFIL"/>
    <x v="13"/>
    <x v="1034"/>
    <x v="6"/>
    <s v="INSTALLUX"/>
    <x v="1032"/>
    <s v="Non"/>
    <x v="24"/>
    <m/>
    <m/>
    <m/>
    <m/>
    <x v="1"/>
    <m/>
  </r>
  <r>
    <s v="U2012X2ARCELOR (BERTON SICARD)"/>
    <x v="1076"/>
    <s v="PROFIL"/>
    <x v="13"/>
    <x v="1035"/>
    <x v="6"/>
    <s v="INSTALLUX"/>
    <x v="1033"/>
    <s v="Non"/>
    <x v="24"/>
    <m/>
    <m/>
    <m/>
    <m/>
    <x v="1"/>
    <m/>
  </r>
  <r>
    <s v="U2015X2ARCELOR (BERTON SICARD)"/>
    <x v="1077"/>
    <s v="PROFIL"/>
    <x v="13"/>
    <x v="1036"/>
    <x v="6"/>
    <s v="INSTALLUX"/>
    <x v="1034"/>
    <s v="Non"/>
    <x v="24"/>
    <m/>
    <m/>
    <m/>
    <m/>
    <x v="1"/>
    <m/>
  </r>
  <r>
    <s v="U2020X2ARCELOR (BERTON SICARD)"/>
    <x v="1078"/>
    <s v="PROFIL"/>
    <x v="13"/>
    <x v="1037"/>
    <x v="6"/>
    <s v="INSTALLUX"/>
    <x v="1035"/>
    <s v="Non"/>
    <x v="24"/>
    <m/>
    <m/>
    <m/>
    <m/>
    <x v="1"/>
    <m/>
  </r>
  <r>
    <s v="U2045X2ARCELOR (BERTON SICARD)"/>
    <x v="1079"/>
    <s v="PROFIL"/>
    <x v="13"/>
    <x v="1038"/>
    <x v="6"/>
    <s v="INSTALLUX"/>
    <x v="1036"/>
    <s v="Non"/>
    <x v="24"/>
    <m/>
    <m/>
    <m/>
    <m/>
    <x v="1"/>
    <m/>
  </r>
  <r>
    <s v="U2525X2ARCELOR (BERTON SICARD)"/>
    <x v="1080"/>
    <s v="PROFIL"/>
    <x v="13"/>
    <x v="1039"/>
    <x v="6"/>
    <s v="INSTALLUX"/>
    <x v="1037"/>
    <s v="Non"/>
    <x v="24"/>
    <m/>
    <m/>
    <m/>
    <m/>
    <x v="1"/>
    <m/>
  </r>
  <r>
    <s v="U2540X2ARCELOR (BERTON SICARD)"/>
    <x v="1081"/>
    <s v="PROFIL"/>
    <x v="13"/>
    <x v="1040"/>
    <x v="6"/>
    <s v="INSTALLUX"/>
    <x v="1038"/>
    <s v="Non"/>
    <x v="24"/>
    <m/>
    <m/>
    <m/>
    <m/>
    <x v="1"/>
    <m/>
  </r>
  <r>
    <s v="U3020X2ARCELOR (BERTON SICARD)"/>
    <x v="1082"/>
    <s v="PROFIL"/>
    <x v="13"/>
    <x v="1041"/>
    <x v="6"/>
    <s v="INSTALLUX"/>
    <x v="1039"/>
    <s v="Non"/>
    <x v="24"/>
    <m/>
    <m/>
    <m/>
    <m/>
    <x v="1"/>
    <m/>
  </r>
  <r>
    <s v="11/140ARCELOR (BERTON SICARD)"/>
    <x v="1083"/>
    <s v="PROFIL"/>
    <x v="13"/>
    <x v="1042"/>
    <x v="6"/>
    <s v="INSTALLUX"/>
    <x v="1040"/>
    <s v="Non"/>
    <x v="4"/>
    <m/>
    <m/>
    <m/>
    <m/>
    <x v="1"/>
    <m/>
  </r>
  <r>
    <s v="20ARCELOR (BERTON SICARD)"/>
    <x v="1961"/>
    <s v="PROFIL"/>
    <x v="13"/>
    <x v="284"/>
    <x v="6"/>
    <s v="INSTALLUX"/>
    <x v="1918"/>
    <s v="Non"/>
    <x v="4"/>
    <m/>
    <m/>
    <m/>
    <m/>
    <x v="1"/>
    <m/>
  </r>
  <r>
    <s v="23/20ARCELOR (BERTON SICARD)"/>
    <x v="1962"/>
    <s v="PROFIL"/>
    <x v="13"/>
    <x v="284"/>
    <x v="6"/>
    <s v="INSTALLUX"/>
    <x v="1919"/>
    <s v="Non"/>
    <x v="4"/>
    <m/>
    <m/>
    <m/>
    <m/>
    <x v="1"/>
    <m/>
  </r>
  <r>
    <s v="23/25ARCELOR (BERTON SICARD)"/>
    <x v="1963"/>
    <s v="PROFIL"/>
    <x v="13"/>
    <x v="1043"/>
    <x v="6"/>
    <s v="INSTALLUX"/>
    <x v="1920"/>
    <s v="Non"/>
    <x v="4"/>
    <m/>
    <m/>
    <m/>
    <m/>
    <x v="1"/>
    <m/>
  </r>
  <r>
    <s v="26ARCELOR (BERTON SICARD)"/>
    <x v="1964"/>
    <s v="PROFIL"/>
    <x v="13"/>
    <x v="284"/>
    <x v="6"/>
    <s v="INSTALLUX"/>
    <x v="1921"/>
    <s v="Non"/>
    <x v="4"/>
    <m/>
    <m/>
    <m/>
    <m/>
    <x v="1"/>
    <m/>
  </r>
  <r>
    <s v="103ARCELOR (BERTON SICARD)"/>
    <x v="1092"/>
    <s v="PROFIL"/>
    <x v="13"/>
    <x v="1046"/>
    <x v="6"/>
    <s v="INSTALLUX"/>
    <x v="1049"/>
    <s v="Non"/>
    <x v="4"/>
    <m/>
    <m/>
    <m/>
    <m/>
    <x v="1"/>
    <m/>
  </r>
  <r>
    <s v="104ARCELOR (BERTON SICARD)"/>
    <x v="1093"/>
    <s v="PROFIL"/>
    <x v="13"/>
    <x v="1047"/>
    <x v="6"/>
    <s v="INSTALLUX"/>
    <x v="1050"/>
    <s v="Non"/>
    <x v="4"/>
    <m/>
    <m/>
    <m/>
    <m/>
    <x v="1"/>
    <m/>
  </r>
  <r>
    <s v="108ARCELOR (BERTON SICARD)"/>
    <x v="1095"/>
    <s v="PROFIL"/>
    <x v="13"/>
    <x v="1049"/>
    <x v="6"/>
    <s v="INSTALLUX"/>
    <x v="1052"/>
    <s v="Non"/>
    <x v="4"/>
    <m/>
    <m/>
    <m/>
    <m/>
    <x v="1"/>
    <m/>
  </r>
  <r>
    <s v="112ARCELOR (BERTON SICARD)"/>
    <x v="1096"/>
    <s v="PROFIL"/>
    <x v="13"/>
    <x v="1050"/>
    <x v="6"/>
    <s v="INSTALLUX"/>
    <x v="1053"/>
    <s v="Non"/>
    <x v="4"/>
    <m/>
    <m/>
    <m/>
    <m/>
    <x v="1"/>
    <m/>
  </r>
  <r>
    <s v="140ARCELOR (BERTON SICARD)"/>
    <x v="1097"/>
    <s v="PROFIL"/>
    <x v="13"/>
    <x v="1051"/>
    <x v="6"/>
    <s v="INSTALLUX"/>
    <x v="1054"/>
    <s v="Non"/>
    <x v="4"/>
    <m/>
    <m/>
    <m/>
    <m/>
    <x v="1"/>
    <m/>
  </r>
  <r>
    <s v="140/RARCELOR (BERTON SICARD)"/>
    <x v="1098"/>
    <s v="PROFIL"/>
    <x v="13"/>
    <x v="1052"/>
    <x v="6"/>
    <s v="INSTALLUX"/>
    <x v="1055"/>
    <s v="Non"/>
    <x v="4"/>
    <m/>
    <m/>
    <m/>
    <m/>
    <x v="1"/>
    <m/>
  </r>
  <r>
    <s v="141ARCELOR (BERTON SICARD)"/>
    <x v="1099"/>
    <s v="PROFIL"/>
    <x v="13"/>
    <x v="1053"/>
    <x v="6"/>
    <s v="INSTALLUX"/>
    <x v="1056"/>
    <s v="Non"/>
    <x v="4"/>
    <m/>
    <m/>
    <m/>
    <m/>
    <x v="1"/>
    <m/>
  </r>
  <r>
    <s v="142ARCELOR (BERTON SICARD)"/>
    <x v="1100"/>
    <s v="PROFIL"/>
    <x v="13"/>
    <x v="1054"/>
    <x v="6"/>
    <s v="INSTALLUX"/>
    <x v="1057"/>
    <s v="Non"/>
    <x v="4"/>
    <m/>
    <m/>
    <m/>
    <m/>
    <x v="1"/>
    <m/>
  </r>
  <r>
    <s v="143/15ARCELOR (BERTON SICARD)"/>
    <x v="1101"/>
    <s v="PROFIL"/>
    <x v="13"/>
    <x v="1055"/>
    <x v="6"/>
    <s v="INSTALLUX"/>
    <x v="1058"/>
    <s v="Non"/>
    <x v="4"/>
    <m/>
    <m/>
    <m/>
    <m/>
    <x v="1"/>
    <m/>
  </r>
  <r>
    <s v="143/151ARCELOR (BERTON SICARD)"/>
    <x v="1102"/>
    <s v="PROFIL"/>
    <x v="13"/>
    <x v="1056"/>
    <x v="6"/>
    <s v="INSTALLUX"/>
    <x v="1059"/>
    <s v="Non"/>
    <x v="5"/>
    <m/>
    <m/>
    <m/>
    <m/>
    <x v="1"/>
    <m/>
  </r>
  <r>
    <s v="143/80ARCELOR (BERTON SICARD)"/>
    <x v="1103"/>
    <s v="PROFIL"/>
    <x v="13"/>
    <x v="1057"/>
    <x v="6"/>
    <s v="INSTALLUX"/>
    <x v="1060"/>
    <s v="Non"/>
    <x v="4"/>
    <m/>
    <m/>
    <m/>
    <m/>
    <x v="1"/>
    <m/>
  </r>
  <r>
    <s v="143/801ARCELOR (BERTON SICARD)"/>
    <x v="1104"/>
    <s v="PROFIL"/>
    <x v="13"/>
    <x v="1058"/>
    <x v="6"/>
    <s v="INSTALLUX"/>
    <x v="1061"/>
    <s v="Non"/>
    <x v="5"/>
    <m/>
    <m/>
    <m/>
    <m/>
    <x v="1"/>
    <m/>
  </r>
  <r>
    <s v="146ARCELOR (BERTON SICARD)"/>
    <x v="1105"/>
    <s v="PROFIL"/>
    <x v="13"/>
    <x v="1059"/>
    <x v="6"/>
    <s v="INSTALLUX"/>
    <x v="1062"/>
    <s v="Non"/>
    <x v="4"/>
    <m/>
    <m/>
    <m/>
    <m/>
    <x v="1"/>
    <m/>
  </r>
  <r>
    <s v="148ARCELOR (BERTON SICARD)"/>
    <x v="1106"/>
    <s v="PROFIL"/>
    <x v="13"/>
    <x v="1060"/>
    <x v="6"/>
    <s v="INSTALLUX"/>
    <x v="1063"/>
    <s v="Non"/>
    <x v="4"/>
    <m/>
    <m/>
    <m/>
    <m/>
    <x v="1"/>
    <m/>
  </r>
  <r>
    <s v="149ARCELOR (BERTON SICARD)"/>
    <x v="1107"/>
    <s v="PROFIL"/>
    <x v="13"/>
    <x v="1061"/>
    <x v="6"/>
    <s v="INSTALLUX"/>
    <x v="1064"/>
    <s v="Non"/>
    <x v="4"/>
    <m/>
    <m/>
    <m/>
    <m/>
    <x v="1"/>
    <m/>
  </r>
  <r>
    <s v="150ARCELOR (BERTON SICARD)"/>
    <x v="1108"/>
    <s v="PROFIL"/>
    <x v="13"/>
    <x v="1062"/>
    <x v="6"/>
    <s v="INSTALLUX"/>
    <x v="1065"/>
    <s v="Non"/>
    <x v="4"/>
    <m/>
    <m/>
    <m/>
    <m/>
    <x v="1"/>
    <m/>
  </r>
  <r>
    <s v="151ARCELOR (BERTON SICARD)"/>
    <x v="1110"/>
    <s v="PROFIL"/>
    <x v="13"/>
    <x v="1063"/>
    <x v="6"/>
    <s v="INSTALLUX"/>
    <x v="1067"/>
    <s v="Non"/>
    <x v="4"/>
    <m/>
    <m/>
    <m/>
    <m/>
    <x v="1"/>
    <m/>
  </r>
  <r>
    <s v="152ARCELOR (BERTON SICARD)"/>
    <x v="1111"/>
    <s v="PROFIL"/>
    <x v="13"/>
    <x v="1064"/>
    <x v="6"/>
    <s v="INSTALLUX"/>
    <x v="1068"/>
    <s v="Non"/>
    <x v="4"/>
    <m/>
    <m/>
    <m/>
    <m/>
    <x v="1"/>
    <m/>
  </r>
  <r>
    <s v="153ARCELOR (BERTON SICARD)"/>
    <x v="1113"/>
    <s v="PROFIL"/>
    <x v="13"/>
    <x v="1065"/>
    <x v="6"/>
    <s v="INSTALLUX"/>
    <x v="1070"/>
    <s v="Non"/>
    <x v="4"/>
    <m/>
    <m/>
    <m/>
    <m/>
    <x v="1"/>
    <m/>
  </r>
  <r>
    <s v="154ARCELOR (BERTON SICARD)"/>
    <x v="1115"/>
    <s v="PROFIL"/>
    <x v="13"/>
    <x v="1066"/>
    <x v="6"/>
    <s v="INSTALLUX"/>
    <x v="1072"/>
    <s v="Non"/>
    <x v="4"/>
    <m/>
    <m/>
    <m/>
    <m/>
    <x v="1"/>
    <m/>
  </r>
  <r>
    <s v="157ARCELOR (BERTON SICARD)"/>
    <x v="1116"/>
    <s v="PROFIL"/>
    <x v="13"/>
    <x v="1067"/>
    <x v="6"/>
    <s v="INSTALLUX"/>
    <x v="1073"/>
    <s v="Non"/>
    <x v="4"/>
    <m/>
    <m/>
    <m/>
    <m/>
    <x v="1"/>
    <m/>
  </r>
  <r>
    <s v="164ARCELOR (BERTON SICARD)"/>
    <x v="1117"/>
    <s v="PROFIL"/>
    <x v="13"/>
    <x v="1068"/>
    <x v="6"/>
    <s v="INSTALLUX"/>
    <x v="1074"/>
    <s v="Non"/>
    <x v="4"/>
    <m/>
    <m/>
    <m/>
    <m/>
    <x v="1"/>
    <m/>
  </r>
  <r>
    <s v="165ARCELOR (BERTON SICARD)"/>
    <x v="1118"/>
    <s v="PROFIL"/>
    <x v="13"/>
    <x v="1069"/>
    <x v="6"/>
    <s v="INSTALLUX"/>
    <x v="1075"/>
    <s v="Non"/>
    <x v="4"/>
    <m/>
    <m/>
    <m/>
    <m/>
    <x v="1"/>
    <m/>
  </r>
  <r>
    <s v="167ARCELOR (BERTON SICARD)"/>
    <x v="1119"/>
    <s v="PROFIL"/>
    <x v="13"/>
    <x v="1070"/>
    <x v="6"/>
    <s v="INSTALLUX"/>
    <x v="1076"/>
    <s v="Non"/>
    <x v="4"/>
    <m/>
    <m/>
    <m/>
    <m/>
    <x v="1"/>
    <m/>
  </r>
  <r>
    <s v="168ARCELOR (BERTON SICARD)"/>
    <x v="1120"/>
    <s v="PROFIL"/>
    <x v="13"/>
    <x v="1071"/>
    <x v="6"/>
    <s v="INSTALLUX"/>
    <x v="1077"/>
    <s v="Non"/>
    <x v="4"/>
    <m/>
    <m/>
    <m/>
    <m/>
    <x v="1"/>
    <m/>
  </r>
  <r>
    <s v="169ARCELOR (BERTON SICARD)"/>
    <x v="1121"/>
    <s v="PROFIL"/>
    <x v="13"/>
    <x v="1072"/>
    <x v="6"/>
    <s v="INSTALLUX"/>
    <x v="1078"/>
    <s v="Non"/>
    <x v="4"/>
    <m/>
    <m/>
    <m/>
    <m/>
    <x v="1"/>
    <m/>
  </r>
  <r>
    <s v="173ARCELOR (BERTON SICARD)"/>
    <x v="1122"/>
    <s v="PROFIL"/>
    <x v="13"/>
    <x v="1073"/>
    <x v="6"/>
    <s v="INSTALLUX"/>
    <x v="1079"/>
    <s v="Non"/>
    <x v="4"/>
    <m/>
    <m/>
    <m/>
    <m/>
    <x v="1"/>
    <m/>
  </r>
  <r>
    <s v="178ARCELOR (BERTON SICARD)"/>
    <x v="1123"/>
    <s v="PROFIL"/>
    <x v="13"/>
    <x v="1074"/>
    <x v="6"/>
    <s v="INSTALLUX"/>
    <x v="1080"/>
    <s v="Non"/>
    <x v="4"/>
    <m/>
    <m/>
    <m/>
    <m/>
    <x v="1"/>
    <m/>
  </r>
  <r>
    <s v="179ARCELOR (BERTON SICARD)"/>
    <x v="1124"/>
    <s v="PROFIL"/>
    <x v="13"/>
    <x v="1075"/>
    <x v="6"/>
    <s v="INSTALLUX"/>
    <x v="1081"/>
    <s v="Non"/>
    <x v="4"/>
    <m/>
    <m/>
    <m/>
    <m/>
    <x v="1"/>
    <m/>
  </r>
  <r>
    <s v="181ARCELOR (BERTON SICARD)"/>
    <x v="1125"/>
    <s v="PROFIL"/>
    <x v="13"/>
    <x v="1076"/>
    <x v="6"/>
    <s v="INSTALLUX"/>
    <x v="1082"/>
    <s v="Non"/>
    <x v="4"/>
    <m/>
    <m/>
    <m/>
    <m/>
    <x v="1"/>
    <m/>
  </r>
  <r>
    <s v="182ARCELOR (BERTON SICARD)"/>
    <x v="1126"/>
    <s v="PROFIL"/>
    <x v="13"/>
    <x v="1077"/>
    <x v="6"/>
    <s v="INSTALLUX"/>
    <x v="1083"/>
    <s v="Non"/>
    <x v="4"/>
    <m/>
    <m/>
    <m/>
    <m/>
    <x v="1"/>
    <m/>
  </r>
  <r>
    <s v="183ARCELOR (BERTON SICARD)"/>
    <x v="1127"/>
    <s v="PROFIL"/>
    <x v="13"/>
    <x v="1078"/>
    <x v="6"/>
    <s v="INSTALLUX"/>
    <x v="1084"/>
    <s v="Non"/>
    <x v="4"/>
    <m/>
    <m/>
    <m/>
    <m/>
    <x v="1"/>
    <m/>
  </r>
  <r>
    <s v="184ARCELOR (BERTON SICARD)"/>
    <x v="1128"/>
    <s v="PROFIL"/>
    <x v="13"/>
    <x v="1079"/>
    <x v="6"/>
    <s v="INSTALLUX"/>
    <x v="1085"/>
    <s v="Non"/>
    <x v="4"/>
    <m/>
    <m/>
    <m/>
    <m/>
    <x v="1"/>
    <m/>
  </r>
  <r>
    <s v="200ARCELOR (BERTON SICARD)"/>
    <x v="1129"/>
    <s v="PROFIL"/>
    <x v="13"/>
    <x v="1080"/>
    <x v="6"/>
    <s v="INSTALLUX"/>
    <x v="1086"/>
    <s v="Non"/>
    <x v="4"/>
    <m/>
    <m/>
    <m/>
    <m/>
    <x v="1"/>
    <m/>
  </r>
  <r>
    <s v="201ARCELOR (BERTON SICARD)"/>
    <x v="1130"/>
    <s v="PROFIL"/>
    <x v="13"/>
    <x v="1081"/>
    <x v="6"/>
    <s v="INSTALLUX"/>
    <x v="1087"/>
    <s v="Non"/>
    <x v="24"/>
    <m/>
    <m/>
    <m/>
    <m/>
    <x v="1"/>
    <m/>
  </r>
  <r>
    <s v="218ARCELOR (BERTON SICARD)"/>
    <x v="1131"/>
    <s v="PROFIL"/>
    <x v="13"/>
    <x v="1082"/>
    <x v="6"/>
    <s v="INSTALLUX"/>
    <x v="1088"/>
    <s v="Non"/>
    <x v="4"/>
    <m/>
    <m/>
    <m/>
    <m/>
    <x v="1"/>
    <m/>
  </r>
  <r>
    <s v="219ARCELOR (BERTON SICARD)"/>
    <x v="1132"/>
    <s v="PROFIL"/>
    <x v="13"/>
    <x v="1083"/>
    <x v="6"/>
    <s v="INSTALLUX"/>
    <x v="1089"/>
    <s v="Non"/>
    <x v="4"/>
    <m/>
    <m/>
    <m/>
    <m/>
    <x v="1"/>
    <m/>
  </r>
  <r>
    <s v="220ARCELOR (BERTON SICARD)"/>
    <x v="1133"/>
    <s v="PROFIL"/>
    <x v="13"/>
    <x v="1083"/>
    <x v="6"/>
    <s v="INSTALLUX"/>
    <x v="1090"/>
    <s v="Non"/>
    <x v="4"/>
    <m/>
    <m/>
    <m/>
    <m/>
    <x v="1"/>
    <m/>
  </r>
  <r>
    <s v="223ARCELOR (BERTON SICARD)"/>
    <x v="1134"/>
    <s v="PROFIL"/>
    <x v="13"/>
    <x v="1083"/>
    <x v="6"/>
    <s v="INSTALLUX"/>
    <x v="1091"/>
    <s v="Non"/>
    <x v="4"/>
    <m/>
    <m/>
    <m/>
    <m/>
    <x v="1"/>
    <m/>
  </r>
  <r>
    <s v="226ARCELOR (BERTON SICARD)"/>
    <x v="1135"/>
    <s v="PROFIL"/>
    <x v="13"/>
    <x v="1083"/>
    <x v="6"/>
    <s v="INSTALLUX"/>
    <x v="1092"/>
    <s v="Non"/>
    <x v="4"/>
    <m/>
    <m/>
    <m/>
    <m/>
    <x v="1"/>
    <m/>
  </r>
  <r>
    <s v="300ARCELOR (BERTON SICARD)"/>
    <x v="1136"/>
    <s v="PROFIL"/>
    <x v="13"/>
    <x v="1084"/>
    <x v="6"/>
    <s v="INSTALLUX"/>
    <x v="1093"/>
    <s v="Non"/>
    <x v="4"/>
    <m/>
    <m/>
    <m/>
    <m/>
    <x v="1"/>
    <m/>
  </r>
  <r>
    <s v="301ARCELOR (BERTON SICARD)"/>
    <x v="1137"/>
    <s v="PROFIL"/>
    <x v="13"/>
    <x v="1085"/>
    <x v="6"/>
    <s v="INSTALLUX"/>
    <x v="1094"/>
    <s v="Non"/>
    <x v="4"/>
    <m/>
    <m/>
    <m/>
    <m/>
    <x v="1"/>
    <m/>
  </r>
  <r>
    <s v="302ARCELOR (BERTON SICARD)"/>
    <x v="1138"/>
    <s v="PROFIL"/>
    <x v="13"/>
    <x v="1086"/>
    <x v="6"/>
    <s v="INSTALLUX"/>
    <x v="1095"/>
    <s v="Non"/>
    <x v="24"/>
    <m/>
    <m/>
    <m/>
    <m/>
    <x v="1"/>
    <m/>
  </r>
  <r>
    <s v="305ARCELOR (BERTON SICARD)"/>
    <x v="1139"/>
    <s v="PROFIL"/>
    <x v="13"/>
    <x v="1087"/>
    <x v="6"/>
    <s v="INSTALLUX"/>
    <x v="1096"/>
    <s v="Non"/>
    <x v="24"/>
    <m/>
    <m/>
    <m/>
    <m/>
    <x v="1"/>
    <m/>
  </r>
  <r>
    <s v="306ARCELOR (BERTON SICARD)"/>
    <x v="1140"/>
    <s v="PROFIL"/>
    <x v="13"/>
    <x v="1088"/>
    <x v="6"/>
    <s v="INSTALLUX"/>
    <x v="1097"/>
    <s v="Non"/>
    <x v="24"/>
    <m/>
    <m/>
    <m/>
    <m/>
    <x v="1"/>
    <m/>
  </r>
  <r>
    <s v="307ARCELOR (BERTON SICARD)"/>
    <x v="1141"/>
    <s v="PROFIL"/>
    <x v="13"/>
    <x v="1089"/>
    <x v="6"/>
    <s v="INSTALLUX"/>
    <x v="1098"/>
    <s v="Non"/>
    <x v="24"/>
    <m/>
    <m/>
    <m/>
    <m/>
    <x v="1"/>
    <m/>
  </r>
  <r>
    <s v="308ARCELOR (BERTON SICARD)"/>
    <x v="1142"/>
    <s v="PROFIL"/>
    <x v="13"/>
    <x v="1090"/>
    <x v="6"/>
    <s v="INSTALLUX"/>
    <x v="1099"/>
    <s v="Non"/>
    <x v="24"/>
    <m/>
    <m/>
    <m/>
    <m/>
    <x v="1"/>
    <m/>
  </r>
  <r>
    <s v="309ARCELOR (BERTON SICARD)"/>
    <x v="1143"/>
    <s v="PROFIL"/>
    <x v="13"/>
    <x v="1091"/>
    <x v="6"/>
    <s v="INSTALLUX"/>
    <x v="1100"/>
    <s v="Non"/>
    <x v="24"/>
    <m/>
    <m/>
    <m/>
    <m/>
    <x v="1"/>
    <m/>
  </r>
  <r>
    <s v="310ARCELOR (BERTON SICARD)"/>
    <x v="1144"/>
    <s v="PROFIL"/>
    <x v="13"/>
    <x v="1092"/>
    <x v="6"/>
    <s v="INSTALLUX"/>
    <x v="1101"/>
    <s v="Non"/>
    <x v="4"/>
    <m/>
    <m/>
    <m/>
    <m/>
    <x v="1"/>
    <m/>
  </r>
  <r>
    <s v="311ARCELOR (BERTON SICARD)"/>
    <x v="1145"/>
    <s v="PROFIL"/>
    <x v="13"/>
    <x v="1093"/>
    <x v="6"/>
    <s v="INSTALLUX"/>
    <x v="1102"/>
    <s v="Non"/>
    <x v="24"/>
    <m/>
    <m/>
    <m/>
    <m/>
    <x v="1"/>
    <m/>
  </r>
  <r>
    <s v="312ARCELOR (BERTON SICARD)"/>
    <x v="1146"/>
    <s v="PROFIL"/>
    <x v="13"/>
    <x v="1094"/>
    <x v="6"/>
    <s v="INSTALLUX"/>
    <x v="1103"/>
    <s v="Non"/>
    <x v="24"/>
    <m/>
    <m/>
    <m/>
    <m/>
    <x v="1"/>
    <m/>
  </r>
  <r>
    <s v="321ARCELOR (BERTON SICARD)"/>
    <x v="1147"/>
    <s v="PROFIL"/>
    <x v="13"/>
    <x v="1095"/>
    <x v="6"/>
    <s v="INSTALLUX"/>
    <x v="1104"/>
    <s v="Non"/>
    <x v="4"/>
    <m/>
    <m/>
    <m/>
    <m/>
    <x v="1"/>
    <m/>
  </r>
  <r>
    <s v="322ARCELOR (BERTON SICARD)"/>
    <x v="1148"/>
    <s v="PROFIL"/>
    <x v="13"/>
    <x v="1096"/>
    <x v="6"/>
    <s v="INSTALLUX"/>
    <x v="1105"/>
    <s v="Non"/>
    <x v="4"/>
    <m/>
    <m/>
    <m/>
    <m/>
    <x v="1"/>
    <m/>
  </r>
  <r>
    <s v="324ARCELOR (BERTON SICARD)"/>
    <x v="1151"/>
    <s v="PROFIL"/>
    <x v="13"/>
    <x v="1099"/>
    <x v="6"/>
    <s v="INSTALLUX"/>
    <x v="1108"/>
    <s v="Non"/>
    <x v="4"/>
    <m/>
    <m/>
    <m/>
    <m/>
    <x v="1"/>
    <m/>
  </r>
  <r>
    <s v="326ARCELOR (BERTON SICARD)"/>
    <x v="1152"/>
    <s v="PROFIL"/>
    <x v="13"/>
    <x v="1100"/>
    <x v="6"/>
    <s v="INSTALLUX"/>
    <x v="1109"/>
    <s v="Non"/>
    <x v="24"/>
    <m/>
    <m/>
    <m/>
    <m/>
    <x v="1"/>
    <m/>
  </r>
  <r>
    <s v="328ARCELOR (BERTON SICARD)"/>
    <x v="367"/>
    <s v="PROFIL"/>
    <x v="13"/>
    <x v="1101"/>
    <x v="6"/>
    <s v="INSTALLUX"/>
    <x v="328"/>
    <s v="Non"/>
    <x v="24"/>
    <m/>
    <m/>
    <m/>
    <m/>
    <x v="1"/>
    <m/>
  </r>
  <r>
    <s v="329ARCELOR (BERTON SICARD)"/>
    <x v="1153"/>
    <s v="PROFIL"/>
    <x v="13"/>
    <x v="1102"/>
    <x v="6"/>
    <s v="INSTALLUX"/>
    <x v="1110"/>
    <s v="Non"/>
    <x v="24"/>
    <m/>
    <m/>
    <m/>
    <m/>
    <x v="1"/>
    <m/>
  </r>
  <r>
    <s v="330ARCELOR (BERTON SICARD)"/>
    <x v="1154"/>
    <s v="PROFIL"/>
    <x v="13"/>
    <x v="1103"/>
    <x v="6"/>
    <s v="INSTALLUX"/>
    <x v="1111"/>
    <s v="Non"/>
    <x v="24"/>
    <m/>
    <m/>
    <m/>
    <m/>
    <x v="1"/>
    <m/>
  </r>
  <r>
    <s v="334ARCELOR (BERTON SICARD)"/>
    <x v="1155"/>
    <s v="PROFIL"/>
    <x v="13"/>
    <x v="1104"/>
    <x v="6"/>
    <s v="INSTALLUX"/>
    <x v="1112"/>
    <s v="Non"/>
    <x v="24"/>
    <m/>
    <m/>
    <m/>
    <m/>
    <x v="1"/>
    <m/>
  </r>
  <r>
    <s v="336ARCELOR (BERTON SICARD)"/>
    <x v="1156"/>
    <s v="PROFIL"/>
    <x v="13"/>
    <x v="1105"/>
    <x v="6"/>
    <s v="INSTALLUX"/>
    <x v="1113"/>
    <s v="Non"/>
    <x v="24"/>
    <m/>
    <m/>
    <m/>
    <m/>
    <x v="1"/>
    <m/>
  </r>
  <r>
    <s v="337ARCELOR (BERTON SICARD)"/>
    <x v="1157"/>
    <s v="PROFIL"/>
    <x v="13"/>
    <x v="1106"/>
    <x v="6"/>
    <s v="INSTALLUX"/>
    <x v="1114"/>
    <s v="Non"/>
    <x v="24"/>
    <m/>
    <m/>
    <m/>
    <m/>
    <x v="1"/>
    <m/>
  </r>
  <r>
    <s v="338ARCELOR (BERTON SICARD)"/>
    <x v="1158"/>
    <s v="PROFIL"/>
    <x v="13"/>
    <x v="1107"/>
    <x v="6"/>
    <s v="INSTALLUX"/>
    <x v="1115"/>
    <s v="Non"/>
    <x v="24"/>
    <m/>
    <m/>
    <m/>
    <m/>
    <x v="1"/>
    <m/>
  </r>
  <r>
    <s v="344ARCELOR (BERTON SICARD)"/>
    <x v="1159"/>
    <s v="PROFIL"/>
    <x v="13"/>
    <x v="1108"/>
    <x v="6"/>
    <s v="INSTALLUX"/>
    <x v="1116"/>
    <s v="Non"/>
    <x v="24"/>
    <m/>
    <m/>
    <m/>
    <m/>
    <x v="1"/>
    <m/>
  </r>
  <r>
    <s v="347ARCELOR (BERTON SICARD)"/>
    <x v="1160"/>
    <s v="PROFIL"/>
    <x v="13"/>
    <x v="1109"/>
    <x v="6"/>
    <s v="INSTALLUX"/>
    <x v="1117"/>
    <s v="Non"/>
    <x v="24"/>
    <m/>
    <m/>
    <m/>
    <m/>
    <x v="1"/>
    <m/>
  </r>
  <r>
    <s v="349ARCELOR (BERTON SICARD)"/>
    <x v="1161"/>
    <s v="PROFIL"/>
    <x v="13"/>
    <x v="1110"/>
    <x v="6"/>
    <s v="INSTALLUX"/>
    <x v="1118"/>
    <s v="Non"/>
    <x v="24"/>
    <m/>
    <m/>
    <m/>
    <m/>
    <x v="1"/>
    <m/>
  </r>
  <r>
    <s v="359ARCELOR (BERTON SICARD)"/>
    <x v="1965"/>
    <s v="PROFIL"/>
    <x v="13"/>
    <x v="1762"/>
    <x v="6"/>
    <s v="INSTALLUX"/>
    <x v="1922"/>
    <s v="Non"/>
    <x v="40"/>
    <m/>
    <m/>
    <m/>
    <m/>
    <x v="1"/>
    <m/>
  </r>
  <r>
    <s v="365ARCELOR (BERTON SICARD)"/>
    <x v="1966"/>
    <s v="PROFIL"/>
    <x v="13"/>
    <x v="1763"/>
    <x v="6"/>
    <s v="INSTALLUX"/>
    <x v="1923"/>
    <s v="Non"/>
    <x v="40"/>
    <m/>
    <m/>
    <m/>
    <m/>
    <x v="1"/>
    <m/>
  </r>
  <r>
    <s v="368ARCELOR (BERTON SICARD)"/>
    <x v="1967"/>
    <s v="PROFIL"/>
    <x v="13"/>
    <x v="1764"/>
    <x v="6"/>
    <s v="INSTALLUX"/>
    <x v="1924"/>
    <s v="Non"/>
    <x v="5"/>
    <m/>
    <m/>
    <m/>
    <m/>
    <x v="1"/>
    <m/>
  </r>
  <r>
    <s v="375ARCELOR (BERTON SICARD)"/>
    <x v="1162"/>
    <s v="PROFIL"/>
    <x v="13"/>
    <x v="1111"/>
    <x v="6"/>
    <s v="INSTALLUX"/>
    <x v="1119"/>
    <s v="Non"/>
    <x v="24"/>
    <m/>
    <m/>
    <m/>
    <m/>
    <x v="1"/>
    <m/>
  </r>
  <r>
    <s v="377ARCELOR (BERTON SICARD)"/>
    <x v="1163"/>
    <s v="PROFIL"/>
    <x v="13"/>
    <x v="1112"/>
    <x v="6"/>
    <s v="INSTALLUX"/>
    <x v="1120"/>
    <s v="Non"/>
    <x v="24"/>
    <m/>
    <m/>
    <m/>
    <m/>
    <x v="1"/>
    <m/>
  </r>
  <r>
    <s v="384ARCELOR (BERTON SICARD)"/>
    <x v="1968"/>
    <s v="PROFIL"/>
    <x v="13"/>
    <x v="1765"/>
    <x v="6"/>
    <s v="INSTALLUX"/>
    <x v="1925"/>
    <s v="Non"/>
    <x v="5"/>
    <m/>
    <m/>
    <m/>
    <m/>
    <x v="1"/>
    <m/>
  </r>
  <r>
    <s v="385ARCELOR (BERTON SICARD)"/>
    <x v="1969"/>
    <s v="PROFIL"/>
    <x v="13"/>
    <x v="1766"/>
    <x v="6"/>
    <s v="INSTALLUX"/>
    <x v="1926"/>
    <s v="Non"/>
    <x v="5"/>
    <m/>
    <m/>
    <m/>
    <m/>
    <x v="1"/>
    <m/>
  </r>
  <r>
    <s v="395ARCELOR (BERTON SICARD)"/>
    <x v="1970"/>
    <s v="PROFIL"/>
    <x v="13"/>
    <x v="1767"/>
    <x v="6"/>
    <s v="INSTALLUX"/>
    <x v="1927"/>
    <s v="Non"/>
    <x v="5"/>
    <m/>
    <m/>
    <m/>
    <m/>
    <x v="1"/>
    <m/>
  </r>
  <r>
    <s v="399ARCELOR (BERTON SICARD)"/>
    <x v="1164"/>
    <s v="PROFIL"/>
    <x v="13"/>
    <x v="1113"/>
    <x v="6"/>
    <s v="INSTALLUX"/>
    <x v="1121"/>
    <s v="Non"/>
    <x v="24"/>
    <m/>
    <m/>
    <m/>
    <m/>
    <x v="1"/>
    <m/>
  </r>
  <r>
    <s v="640ARCELOR (BERTON SICARD)"/>
    <x v="1971"/>
    <s v="PROFIL"/>
    <x v="13"/>
    <x v="1768"/>
    <x v="6"/>
    <s v="INSTALLUX"/>
    <x v="1928"/>
    <s v="Non"/>
    <x v="24"/>
    <m/>
    <m/>
    <m/>
    <m/>
    <x v="1"/>
    <m/>
  </r>
  <r>
    <s v="1011ARCELOR (BERTON SICARD)"/>
    <x v="1243"/>
    <s v="PROFIL"/>
    <x v="13"/>
    <x v="1173"/>
    <x v="6"/>
    <s v="INSTALLUX"/>
    <x v="1200"/>
    <s v="Non"/>
    <x v="4"/>
    <m/>
    <m/>
    <m/>
    <m/>
    <x v="1"/>
    <m/>
  </r>
  <r>
    <s v="1050ARCELOR (BERTON SICARD)"/>
    <x v="1244"/>
    <s v="PROFIL"/>
    <x v="13"/>
    <x v="1174"/>
    <x v="6"/>
    <s v="INSTALLUX"/>
    <x v="1201"/>
    <s v="Non"/>
    <x v="24"/>
    <m/>
    <m/>
    <m/>
    <m/>
    <x v="1"/>
    <m/>
  </r>
  <r>
    <s v="1103ARCELOR (BERTON SICARD)"/>
    <x v="1245"/>
    <s v="PROFIL"/>
    <x v="13"/>
    <x v="1175"/>
    <x v="6"/>
    <s v="INSTALLUX"/>
    <x v="1202"/>
    <s v="Non"/>
    <x v="4"/>
    <m/>
    <m/>
    <m/>
    <m/>
    <x v="1"/>
    <m/>
  </r>
  <r>
    <s v="1103/1ARCELOR (BERTON SICARD)"/>
    <x v="1246"/>
    <s v="PROFIL"/>
    <x v="13"/>
    <x v="1176"/>
    <x v="6"/>
    <s v="INSTALLUX"/>
    <x v="1203"/>
    <s v="Non"/>
    <x v="5"/>
    <m/>
    <m/>
    <m/>
    <m/>
    <x v="1"/>
    <m/>
  </r>
  <r>
    <s v="1233ARCELOR (BERTON SICARD)"/>
    <x v="1972"/>
    <s v="PROFIL"/>
    <x v="13"/>
    <x v="1769"/>
    <x v="6"/>
    <s v="INSTALLUX"/>
    <x v="1929"/>
    <s v="Non"/>
    <x v="5"/>
    <m/>
    <m/>
    <m/>
    <m/>
    <x v="1"/>
    <m/>
  </r>
  <r>
    <s v="1618ARCELOR (BERTON SICARD)"/>
    <x v="1973"/>
    <s v="PROFIL"/>
    <x v="13"/>
    <x v="1770"/>
    <x v="6"/>
    <s v="INSTALLUX"/>
    <x v="1930"/>
    <s v="Non"/>
    <x v="40"/>
    <m/>
    <m/>
    <m/>
    <m/>
    <x v="1"/>
    <m/>
  </r>
  <r>
    <s v="1623ARCELOR (BERTON SICARD)"/>
    <x v="1974"/>
    <s v="PROFIL"/>
    <x v="13"/>
    <x v="1771"/>
    <x v="6"/>
    <s v="INSTALLUX"/>
    <x v="1931"/>
    <s v="Non"/>
    <x v="5"/>
    <m/>
    <m/>
    <m/>
    <m/>
    <x v="1"/>
    <m/>
  </r>
  <r>
    <s v="1624ARCELOR (BERTON SICARD)"/>
    <x v="1975"/>
    <s v="PROFIL"/>
    <x v="13"/>
    <x v="1772"/>
    <x v="6"/>
    <s v="INSTALLUX"/>
    <x v="1932"/>
    <s v="Non"/>
    <x v="5"/>
    <m/>
    <m/>
    <m/>
    <m/>
    <x v="1"/>
    <m/>
  </r>
  <r>
    <s v="1641ARCELOR (BERTON SICARD)"/>
    <x v="1976"/>
    <s v="PROFIL"/>
    <x v="13"/>
    <x v="1773"/>
    <x v="6"/>
    <s v="INSTALLUX"/>
    <x v="1933"/>
    <s v="Non"/>
    <x v="5"/>
    <m/>
    <m/>
    <m/>
    <m/>
    <x v="1"/>
    <m/>
  </r>
  <r>
    <s v="1700ARCELOR (BERTON SICARD)"/>
    <x v="1977"/>
    <s v="PROFIL"/>
    <x v="13"/>
    <x v="1774"/>
    <x v="6"/>
    <s v="INSTALLUX"/>
    <x v="1934"/>
    <s v="Non"/>
    <x v="40"/>
    <m/>
    <m/>
    <m/>
    <m/>
    <x v="1"/>
    <m/>
  </r>
  <r>
    <s v="1710ARCELOR (BERTON SICARD)"/>
    <x v="1978"/>
    <s v="PROFIL"/>
    <x v="13"/>
    <x v="1775"/>
    <x v="6"/>
    <s v="INSTALLUX"/>
    <x v="1935"/>
    <s v="Non"/>
    <x v="40"/>
    <m/>
    <m/>
    <m/>
    <m/>
    <x v="1"/>
    <m/>
  </r>
  <r>
    <s v="1723ARCELOR (BERTON SICARD)"/>
    <x v="1979"/>
    <s v="PROFIL"/>
    <x v="13"/>
    <x v="1776"/>
    <x v="6"/>
    <s v="INSTALLUX"/>
    <x v="1936"/>
    <s v="Non"/>
    <x v="40"/>
    <m/>
    <m/>
    <m/>
    <m/>
    <x v="1"/>
    <m/>
  </r>
  <r>
    <s v="1724ARCELOR (BERTON SICARD)"/>
    <x v="1980"/>
    <s v="PROFIL"/>
    <x v="13"/>
    <x v="1777"/>
    <x v="6"/>
    <s v="INSTALLUX"/>
    <x v="1937"/>
    <s v="Non"/>
    <x v="40"/>
    <m/>
    <m/>
    <m/>
    <m/>
    <x v="1"/>
    <m/>
  </r>
  <r>
    <s v="1725ARCELOR (BERTON SICARD)"/>
    <x v="1981"/>
    <s v="PROFIL"/>
    <x v="13"/>
    <x v="1778"/>
    <x v="6"/>
    <s v="INSTALLUX"/>
    <x v="1938"/>
    <s v="Non"/>
    <x v="5"/>
    <m/>
    <m/>
    <m/>
    <m/>
    <x v="1"/>
    <m/>
  </r>
  <r>
    <s v="1726ARCELOR (BERTON SICARD)"/>
    <x v="1982"/>
    <s v="PROFIL"/>
    <x v="13"/>
    <x v="1779"/>
    <x v="6"/>
    <s v="INSTALLUX"/>
    <x v="1939"/>
    <s v="Non"/>
    <x v="5"/>
    <m/>
    <m/>
    <m/>
    <m/>
    <x v="1"/>
    <m/>
  </r>
  <r>
    <s v="1727ARCELOR (BERTON SICARD)"/>
    <x v="1983"/>
    <s v="PROFIL"/>
    <x v="13"/>
    <x v="1780"/>
    <x v="6"/>
    <s v="INSTALLUX"/>
    <x v="1940"/>
    <s v="Non"/>
    <x v="5"/>
    <m/>
    <m/>
    <m/>
    <m/>
    <x v="1"/>
    <m/>
  </r>
  <r>
    <s v="1728ARCELOR (BERTON SICARD)"/>
    <x v="1984"/>
    <s v="PROFIL"/>
    <x v="13"/>
    <x v="1781"/>
    <x v="6"/>
    <s v="INSTALLUX"/>
    <x v="1941"/>
    <s v="Non"/>
    <x v="5"/>
    <m/>
    <m/>
    <m/>
    <m/>
    <x v="1"/>
    <m/>
  </r>
  <r>
    <s v="1760NARCELOR (BERTON SICARD)"/>
    <x v="1985"/>
    <s v="PROFIL"/>
    <x v="13"/>
    <x v="1782"/>
    <x v="6"/>
    <s v="INSTALLUX"/>
    <x v="1942"/>
    <s v="Non"/>
    <x v="5"/>
    <m/>
    <m/>
    <m/>
    <m/>
    <x v="1"/>
    <m/>
  </r>
  <r>
    <s v="1812ARCELOR (BERTON SICARD)"/>
    <x v="1986"/>
    <s v="PROFIL"/>
    <x v="13"/>
    <x v="1783"/>
    <x v="6"/>
    <s v="INSTALLUX"/>
    <x v="1943"/>
    <s v="Non"/>
    <x v="5"/>
    <m/>
    <m/>
    <m/>
    <m/>
    <x v="1"/>
    <m/>
  </r>
  <r>
    <s v="1817ARCELOR (BERTON SICARD)"/>
    <x v="1987"/>
    <s v="PROFIL"/>
    <x v="13"/>
    <x v="1784"/>
    <x v="6"/>
    <s v="INSTALLUX"/>
    <x v="1944"/>
    <s v="Non"/>
    <x v="5"/>
    <m/>
    <m/>
    <m/>
    <m/>
    <x v="1"/>
    <m/>
  </r>
  <r>
    <s v="1853NARCELOR (BERTON SICARD)"/>
    <x v="1988"/>
    <s v="PROFIL"/>
    <x v="13"/>
    <x v="1785"/>
    <x v="6"/>
    <s v="INSTALLUX"/>
    <x v="1945"/>
    <s v="Non"/>
    <x v="5"/>
    <m/>
    <m/>
    <m/>
    <m/>
    <x v="1"/>
    <m/>
  </r>
  <r>
    <s v="1854NARCELOR (BERTON SICARD)"/>
    <x v="1989"/>
    <s v="PROFIL"/>
    <x v="13"/>
    <x v="1786"/>
    <x v="6"/>
    <s v="INSTALLUX"/>
    <x v="1946"/>
    <s v="Non"/>
    <x v="5"/>
    <m/>
    <m/>
    <m/>
    <m/>
    <x v="1"/>
    <m/>
  </r>
  <r>
    <s v="1859ARCELOR (BERTON SICARD)"/>
    <x v="1990"/>
    <s v="PROFIL"/>
    <x v="13"/>
    <x v="1787"/>
    <x v="6"/>
    <s v="INSTALLUX"/>
    <x v="1947"/>
    <s v="Non"/>
    <x v="5"/>
    <m/>
    <m/>
    <m/>
    <m/>
    <x v="1"/>
    <m/>
  </r>
  <r>
    <s v="1860ARCELOR (BERTON SICARD)"/>
    <x v="1991"/>
    <s v="PROFIL"/>
    <x v="13"/>
    <x v="1788"/>
    <x v="6"/>
    <s v="INSTALLUX"/>
    <x v="1948"/>
    <s v="Non"/>
    <x v="5"/>
    <m/>
    <m/>
    <m/>
    <m/>
    <x v="1"/>
    <m/>
  </r>
  <r>
    <s v="1868ARCELOR (BERTON SICARD)"/>
    <x v="1992"/>
    <s v="PROFIL"/>
    <x v="13"/>
    <x v="1789"/>
    <x v="6"/>
    <s v="INSTALLUX"/>
    <x v="1949"/>
    <s v="Non"/>
    <x v="5"/>
    <m/>
    <m/>
    <m/>
    <m/>
    <x v="1"/>
    <m/>
  </r>
  <r>
    <s v="1869ARCELOR (BERTON SICARD)"/>
    <x v="1993"/>
    <s v="PROFIL"/>
    <x v="13"/>
    <x v="1790"/>
    <x v="6"/>
    <s v="INSTALLUX"/>
    <x v="1950"/>
    <s v="Non"/>
    <x v="5"/>
    <m/>
    <m/>
    <m/>
    <m/>
    <x v="1"/>
    <m/>
  </r>
  <r>
    <s v="1875ARCELOR (BERTON SICARD)"/>
    <x v="1994"/>
    <s v="PROFIL"/>
    <x v="13"/>
    <x v="1791"/>
    <x v="6"/>
    <s v="INSTALLUX"/>
    <x v="1951"/>
    <s v="Non"/>
    <x v="5"/>
    <m/>
    <m/>
    <m/>
    <m/>
    <x v="1"/>
    <m/>
  </r>
  <r>
    <s v="5022ARCELOR (BERTON SICARD)"/>
    <x v="1247"/>
    <s v="PROFIL"/>
    <x v="13"/>
    <x v="1177"/>
    <x v="6"/>
    <s v="INSTALLUX"/>
    <x v="1204"/>
    <s v="Non"/>
    <x v="24"/>
    <m/>
    <m/>
    <m/>
    <m/>
    <x v="1"/>
    <m/>
  </r>
  <r>
    <s v="5027ARCELOR (BERTON SICARD)"/>
    <x v="1248"/>
    <s v="PROFIL"/>
    <x v="13"/>
    <x v="1178"/>
    <x v="6"/>
    <s v="INSTALLUX"/>
    <x v="1205"/>
    <s v="Non"/>
    <x v="24"/>
    <m/>
    <m/>
    <m/>
    <m/>
    <x v="1"/>
    <m/>
  </r>
  <r>
    <s v="5040ARCELOR (BERTON SICARD)"/>
    <x v="1249"/>
    <s v="PROFIL"/>
    <x v="13"/>
    <x v="1179"/>
    <x v="6"/>
    <s v="INSTALLUX"/>
    <x v="1206"/>
    <s v="Non"/>
    <x v="24"/>
    <m/>
    <m/>
    <m/>
    <m/>
    <x v="1"/>
    <m/>
  </r>
  <r>
    <s v="5041ARCELOR (BERTON SICARD)"/>
    <x v="1250"/>
    <s v="PROFIL"/>
    <x v="13"/>
    <x v="1180"/>
    <x v="6"/>
    <s v="INSTALLUX"/>
    <x v="1207"/>
    <s v="Non"/>
    <x v="24"/>
    <m/>
    <m/>
    <m/>
    <m/>
    <x v="1"/>
    <m/>
  </r>
  <r>
    <s v="5042ARCELOR (BERTON SICARD)"/>
    <x v="1251"/>
    <s v="PROFIL"/>
    <x v="13"/>
    <x v="1181"/>
    <x v="6"/>
    <s v="INSTALLUX"/>
    <x v="1208"/>
    <s v="Non"/>
    <x v="24"/>
    <m/>
    <m/>
    <m/>
    <m/>
    <x v="1"/>
    <m/>
  </r>
  <r>
    <s v="5048ARCELOR (BERTON SICARD)"/>
    <x v="1252"/>
    <s v="PROFIL"/>
    <x v="13"/>
    <x v="1068"/>
    <x v="6"/>
    <s v="INSTALLUX"/>
    <x v="1209"/>
    <s v="Non"/>
    <x v="24"/>
    <m/>
    <m/>
    <m/>
    <m/>
    <x v="1"/>
    <m/>
  </r>
  <r>
    <s v="5049ARCELOR (BERTON SICARD)"/>
    <x v="1253"/>
    <s v="PROFIL"/>
    <x v="13"/>
    <x v="1068"/>
    <x v="6"/>
    <s v="INSTALLUX"/>
    <x v="1210"/>
    <s v="Non"/>
    <x v="24"/>
    <m/>
    <m/>
    <m/>
    <m/>
    <x v="1"/>
    <m/>
  </r>
  <r>
    <s v="5050ARCELOR (BERTON SICARD)"/>
    <x v="1254"/>
    <s v="PROFIL"/>
    <x v="13"/>
    <x v="1182"/>
    <x v="6"/>
    <s v="INSTALLUX"/>
    <x v="1211"/>
    <s v="Non"/>
    <x v="24"/>
    <m/>
    <m/>
    <m/>
    <m/>
    <x v="1"/>
    <m/>
  </r>
  <r>
    <s v="5051ARCELOR (BERTON SICARD)"/>
    <x v="1255"/>
    <s v="PROFIL"/>
    <x v="13"/>
    <x v="1183"/>
    <x v="6"/>
    <s v="INSTALLUX"/>
    <x v="1212"/>
    <s v="Non"/>
    <x v="24"/>
    <m/>
    <m/>
    <m/>
    <m/>
    <x v="1"/>
    <m/>
  </r>
  <r>
    <s v="5053ARCELOR (BERTON SICARD)"/>
    <x v="1257"/>
    <s v="PROFIL"/>
    <x v="13"/>
    <x v="1185"/>
    <x v="6"/>
    <s v="INSTALLUX"/>
    <x v="1214"/>
    <s v="Non"/>
    <x v="24"/>
    <m/>
    <m/>
    <m/>
    <m/>
    <x v="1"/>
    <m/>
  </r>
  <r>
    <s v="5054ARCELOR (BERTON SICARD)"/>
    <x v="1258"/>
    <s v="PROFIL"/>
    <x v="13"/>
    <x v="1186"/>
    <x v="6"/>
    <s v="INSTALLUX"/>
    <x v="1215"/>
    <s v="Non"/>
    <x v="24"/>
    <m/>
    <m/>
    <m/>
    <m/>
    <x v="1"/>
    <m/>
  </r>
  <r>
    <s v="5057ARCELOR (BERTON SICARD)"/>
    <x v="1259"/>
    <s v="PROFIL"/>
    <x v="13"/>
    <x v="1187"/>
    <x v="6"/>
    <s v="INSTALLUX"/>
    <x v="1216"/>
    <s v="Non"/>
    <x v="24"/>
    <m/>
    <m/>
    <m/>
    <m/>
    <x v="1"/>
    <m/>
  </r>
  <r>
    <s v="5058ARCELOR (BERTON SICARD)"/>
    <x v="1260"/>
    <s v="PROFIL"/>
    <x v="13"/>
    <x v="1188"/>
    <x v="6"/>
    <s v="INSTALLUX"/>
    <x v="1217"/>
    <s v="Non"/>
    <x v="24"/>
    <m/>
    <m/>
    <m/>
    <m/>
    <x v="1"/>
    <m/>
  </r>
  <r>
    <s v="5138ARCELOR (BERTON SICARD)"/>
    <x v="1261"/>
    <s v="PROFIL"/>
    <x v="13"/>
    <x v="1189"/>
    <x v="6"/>
    <s v="INSTALLUX"/>
    <x v="1218"/>
    <s v="Non"/>
    <x v="4"/>
    <m/>
    <m/>
    <m/>
    <m/>
    <x v="1"/>
    <m/>
  </r>
  <r>
    <s v="5144ARCELOR (BERTON SICARD)"/>
    <x v="1262"/>
    <s v="PROFIL"/>
    <x v="13"/>
    <x v="1190"/>
    <x v="6"/>
    <s v="INSTALLUX"/>
    <x v="1219"/>
    <s v="Non"/>
    <x v="24"/>
    <m/>
    <m/>
    <m/>
    <m/>
    <x v="1"/>
    <m/>
  </r>
  <r>
    <s v="5145ARCELOR (BERTON SICARD)"/>
    <x v="1263"/>
    <s v="PROFIL"/>
    <x v="13"/>
    <x v="1191"/>
    <x v="6"/>
    <s v="INSTALLUX"/>
    <x v="1220"/>
    <s v="Non"/>
    <x v="24"/>
    <m/>
    <m/>
    <m/>
    <m/>
    <x v="1"/>
    <m/>
  </r>
  <r>
    <s v="5146ARCELOR (BERTON SICARD)"/>
    <x v="1264"/>
    <s v="PROFIL"/>
    <x v="13"/>
    <x v="1192"/>
    <x v="6"/>
    <s v="INSTALLUX"/>
    <x v="1221"/>
    <s v="Non"/>
    <x v="4"/>
    <m/>
    <m/>
    <m/>
    <m/>
    <x v="1"/>
    <m/>
  </r>
  <r>
    <s v="5147ARCELOR (BERTON SICARD)"/>
    <x v="1265"/>
    <s v="PROFIL"/>
    <x v="13"/>
    <x v="1193"/>
    <x v="6"/>
    <s v="INSTALLUX"/>
    <x v="1222"/>
    <s v="Non"/>
    <x v="4"/>
    <m/>
    <m/>
    <m/>
    <m/>
    <x v="1"/>
    <m/>
  </r>
  <r>
    <s v="5154ARCELOR (BERTON SICARD)"/>
    <x v="1266"/>
    <s v="PROFIL"/>
    <x v="13"/>
    <x v="1194"/>
    <x v="6"/>
    <s v="INSTALLUX"/>
    <x v="1223"/>
    <s v="Non"/>
    <x v="4"/>
    <m/>
    <m/>
    <m/>
    <m/>
    <x v="1"/>
    <m/>
  </r>
  <r>
    <s v="5155ARCELOR (BERTON SICARD)"/>
    <x v="1267"/>
    <s v="PROFIL"/>
    <x v="13"/>
    <x v="1195"/>
    <x v="6"/>
    <s v="INSTALLUX"/>
    <x v="1224"/>
    <s v="Non"/>
    <x v="4"/>
    <m/>
    <m/>
    <m/>
    <m/>
    <x v="1"/>
    <m/>
  </r>
  <r>
    <s v="5156ARCELOR (BERTON SICARD)"/>
    <x v="1268"/>
    <s v="PROFIL"/>
    <x v="13"/>
    <x v="1196"/>
    <x v="6"/>
    <s v="INSTALLUX"/>
    <x v="1225"/>
    <s v="Non"/>
    <x v="4"/>
    <m/>
    <m/>
    <m/>
    <m/>
    <x v="1"/>
    <m/>
  </r>
  <r>
    <s v="5167THARCELOR (BERTON SICARD)"/>
    <x v="1269"/>
    <s v="PROFIL"/>
    <x v="13"/>
    <x v="1197"/>
    <x v="6"/>
    <s v="INSTALLUX"/>
    <x v="1226"/>
    <s v="Non"/>
    <x v="24"/>
    <m/>
    <m/>
    <m/>
    <m/>
    <x v="1"/>
    <m/>
  </r>
  <r>
    <s v="5169THARCELOR (BERTON SICARD)"/>
    <x v="1270"/>
    <s v="PROFIL"/>
    <x v="13"/>
    <x v="1198"/>
    <x v="6"/>
    <s v="INSTALLUX"/>
    <x v="1227"/>
    <s v="Non"/>
    <x v="24"/>
    <m/>
    <m/>
    <m/>
    <m/>
    <x v="1"/>
    <m/>
  </r>
  <r>
    <s v="5170THARCELOR (BERTON SICARD)"/>
    <x v="1271"/>
    <s v="PROFIL"/>
    <x v="13"/>
    <x v="1199"/>
    <x v="6"/>
    <s v="INSTALLUX"/>
    <x v="1228"/>
    <s v="Non"/>
    <x v="24"/>
    <m/>
    <m/>
    <m/>
    <m/>
    <x v="1"/>
    <m/>
  </r>
  <r>
    <s v="5190ARCELOR (BERTON SICARD)"/>
    <x v="1272"/>
    <s v="PROFIL"/>
    <x v="13"/>
    <x v="1200"/>
    <x v="6"/>
    <s v="INSTALLUX"/>
    <x v="1229"/>
    <s v="Non"/>
    <x v="4"/>
    <m/>
    <m/>
    <m/>
    <m/>
    <x v="1"/>
    <m/>
  </r>
  <r>
    <s v="5191ARCELOR (BERTON SICARD)"/>
    <x v="1273"/>
    <s v="PROFIL"/>
    <x v="13"/>
    <x v="1201"/>
    <x v="6"/>
    <s v="INSTALLUX"/>
    <x v="1230"/>
    <s v="Non"/>
    <x v="4"/>
    <m/>
    <m/>
    <m/>
    <m/>
    <x v="1"/>
    <m/>
  </r>
  <r>
    <s v="5192ARCELOR (BERTON SICARD)"/>
    <x v="1274"/>
    <s v="PROFIL"/>
    <x v="13"/>
    <x v="1202"/>
    <x v="6"/>
    <s v="INSTALLUX"/>
    <x v="1231"/>
    <s v="Non"/>
    <x v="4"/>
    <m/>
    <m/>
    <m/>
    <m/>
    <x v="1"/>
    <m/>
  </r>
  <r>
    <s v="5193ARCELOR (BERTON SICARD)"/>
    <x v="1275"/>
    <s v="PROFIL"/>
    <x v="13"/>
    <x v="1203"/>
    <x v="6"/>
    <s v="INSTALLUX"/>
    <x v="1232"/>
    <s v="Non"/>
    <x v="4"/>
    <m/>
    <m/>
    <m/>
    <m/>
    <x v="1"/>
    <m/>
  </r>
  <r>
    <s v="5194ARCELOR (BERTON SICARD)"/>
    <x v="1276"/>
    <s v="PROFIL"/>
    <x v="13"/>
    <x v="1204"/>
    <x v="6"/>
    <s v="INSTALLUX"/>
    <x v="1233"/>
    <s v="Non"/>
    <x v="4"/>
    <m/>
    <m/>
    <m/>
    <m/>
    <x v="1"/>
    <m/>
  </r>
  <r>
    <s v="5195ARCELOR (BERTON SICARD)"/>
    <x v="1277"/>
    <s v="PROFIL"/>
    <x v="13"/>
    <x v="1205"/>
    <x v="6"/>
    <s v="INSTALLUX"/>
    <x v="1234"/>
    <s v="Non"/>
    <x v="4"/>
    <m/>
    <m/>
    <m/>
    <m/>
    <x v="1"/>
    <m/>
  </r>
  <r>
    <s v="5401THARCELOR (BERTON SICARD)"/>
    <x v="1278"/>
    <s v="PROFIL"/>
    <x v="13"/>
    <x v="1206"/>
    <x v="6"/>
    <s v="INSTALLUX"/>
    <x v="1235"/>
    <s v="Non"/>
    <x v="24"/>
    <m/>
    <m/>
    <m/>
    <m/>
    <x v="1"/>
    <m/>
  </r>
  <r>
    <s v="5402THARCELOR (BERTON SICARD)"/>
    <x v="1279"/>
    <s v="PROFIL"/>
    <x v="13"/>
    <x v="1207"/>
    <x v="6"/>
    <s v="INSTALLUX"/>
    <x v="1236"/>
    <s v="Non"/>
    <x v="24"/>
    <m/>
    <m/>
    <m/>
    <m/>
    <x v="1"/>
    <m/>
  </r>
  <r>
    <s v="5403THARCELOR (BERTON SICARD)"/>
    <x v="1280"/>
    <s v="PROFIL"/>
    <x v="13"/>
    <x v="1208"/>
    <x v="6"/>
    <s v="INSTALLUX"/>
    <x v="1237"/>
    <s v="Non"/>
    <x v="24"/>
    <m/>
    <m/>
    <m/>
    <m/>
    <x v="1"/>
    <m/>
  </r>
  <r>
    <s v="5404THARCELOR (BERTON SICARD)"/>
    <x v="1281"/>
    <s v="PROFIL"/>
    <x v="13"/>
    <x v="1209"/>
    <x v="6"/>
    <s v="INSTALLUX"/>
    <x v="1238"/>
    <s v="Non"/>
    <x v="24"/>
    <m/>
    <m/>
    <m/>
    <m/>
    <x v="1"/>
    <m/>
  </r>
  <r>
    <s v="5405THARCELOR (BERTON SICARD)"/>
    <x v="1282"/>
    <s v="PROFIL"/>
    <x v="13"/>
    <x v="1206"/>
    <x v="6"/>
    <s v="INSTALLUX"/>
    <x v="1239"/>
    <s v="Non"/>
    <x v="24"/>
    <m/>
    <m/>
    <m/>
    <m/>
    <x v="1"/>
    <m/>
  </r>
  <r>
    <s v="5406THARCELOR (BERTON SICARD)"/>
    <x v="1283"/>
    <s v="PROFIL"/>
    <x v="13"/>
    <x v="1206"/>
    <x v="6"/>
    <s v="INSTALLUX"/>
    <x v="1240"/>
    <s v="Non"/>
    <x v="24"/>
    <m/>
    <m/>
    <m/>
    <m/>
    <x v="1"/>
    <m/>
  </r>
  <r>
    <s v="5407THARCELOR (BERTON SICARD)"/>
    <x v="1284"/>
    <s v="PROFIL"/>
    <x v="13"/>
    <x v="1210"/>
    <x v="6"/>
    <s v="INSTALLUX"/>
    <x v="1241"/>
    <s v="Non"/>
    <x v="24"/>
    <m/>
    <m/>
    <m/>
    <m/>
    <x v="1"/>
    <m/>
  </r>
  <r>
    <s v="5408THARCELOR (BERTON SICARD)"/>
    <x v="1285"/>
    <s v="PROFIL"/>
    <x v="13"/>
    <x v="1211"/>
    <x v="6"/>
    <s v="INSTALLUX"/>
    <x v="1242"/>
    <s v="Non"/>
    <x v="24"/>
    <m/>
    <m/>
    <m/>
    <m/>
    <x v="1"/>
    <m/>
  </r>
  <r>
    <s v="5409THARCELOR (BERTON SICARD)"/>
    <x v="1286"/>
    <s v="PROFIL"/>
    <x v="13"/>
    <x v="1212"/>
    <x v="6"/>
    <s v="INSTALLUX"/>
    <x v="1243"/>
    <s v="Non"/>
    <x v="24"/>
    <m/>
    <m/>
    <m/>
    <m/>
    <x v="1"/>
    <m/>
  </r>
  <r>
    <s v="5410THARCELOR (BERTON SICARD)"/>
    <x v="1287"/>
    <s v="PROFIL"/>
    <x v="13"/>
    <x v="1213"/>
    <x v="6"/>
    <s v="INSTALLUX"/>
    <x v="1244"/>
    <s v="Non"/>
    <x v="24"/>
    <m/>
    <m/>
    <m/>
    <m/>
    <x v="1"/>
    <m/>
  </r>
  <r>
    <s v="5411THARCELOR (BERTON SICARD)"/>
    <x v="1288"/>
    <s v="PROFIL"/>
    <x v="13"/>
    <x v="1214"/>
    <x v="6"/>
    <s v="INSTALLUX"/>
    <x v="1245"/>
    <s v="Non"/>
    <x v="24"/>
    <m/>
    <m/>
    <m/>
    <m/>
    <x v="1"/>
    <m/>
  </r>
  <r>
    <s v="5415THARCELOR (BERTON SICARD)"/>
    <x v="1289"/>
    <s v="PROFIL"/>
    <x v="13"/>
    <x v="1215"/>
    <x v="6"/>
    <s v="INSTALLUX"/>
    <x v="1246"/>
    <s v="Non"/>
    <x v="24"/>
    <m/>
    <m/>
    <m/>
    <m/>
    <x v="1"/>
    <m/>
  </r>
  <r>
    <s v="5416THARCELOR (BERTON SICARD)"/>
    <x v="1290"/>
    <s v="PROFIL"/>
    <x v="13"/>
    <x v="957"/>
    <x v="6"/>
    <s v="INSTALLUX"/>
    <x v="1247"/>
    <s v="Non"/>
    <x v="24"/>
    <m/>
    <m/>
    <m/>
    <m/>
    <x v="1"/>
    <m/>
  </r>
  <r>
    <s v="5417THARCELOR (BERTON SICARD)"/>
    <x v="1291"/>
    <s v="PROFIL"/>
    <x v="13"/>
    <x v="958"/>
    <x v="6"/>
    <s v="INSTALLUX"/>
    <x v="1248"/>
    <s v="Non"/>
    <x v="24"/>
    <m/>
    <m/>
    <m/>
    <m/>
    <x v="1"/>
    <m/>
  </r>
  <r>
    <s v="5418THARCELOR (BERTON SICARD)"/>
    <x v="1292"/>
    <s v="PROFIL"/>
    <x v="13"/>
    <x v="1209"/>
    <x v="6"/>
    <s v="INSTALLUX"/>
    <x v="1249"/>
    <s v="Non"/>
    <x v="24"/>
    <m/>
    <m/>
    <m/>
    <m/>
    <x v="1"/>
    <m/>
  </r>
  <r>
    <s v="5419THARCELOR (BERTON SICARD)"/>
    <x v="1293"/>
    <s v="PROFIL"/>
    <x v="13"/>
    <x v="1216"/>
    <x v="6"/>
    <s v="INSTALLUX"/>
    <x v="1250"/>
    <s v="Non"/>
    <x v="24"/>
    <m/>
    <m/>
    <m/>
    <m/>
    <x v="1"/>
    <m/>
  </r>
  <r>
    <s v="5421THARCELOR (BERTON SICARD)"/>
    <x v="1294"/>
    <s v="PROFIL"/>
    <x v="13"/>
    <x v="1217"/>
    <x v="6"/>
    <s v="INSTALLUX"/>
    <x v="1251"/>
    <s v="Non"/>
    <x v="24"/>
    <m/>
    <m/>
    <m/>
    <m/>
    <x v="1"/>
    <m/>
  </r>
  <r>
    <s v="5422THARCELOR (BERTON SICARD)"/>
    <x v="1295"/>
    <s v="PROFIL"/>
    <x v="13"/>
    <x v="1218"/>
    <x v="6"/>
    <s v="INSTALLUX"/>
    <x v="1252"/>
    <s v="Non"/>
    <x v="24"/>
    <m/>
    <m/>
    <m/>
    <m/>
    <x v="1"/>
    <m/>
  </r>
  <r>
    <s v="5423THARCELOR (BERTON SICARD)"/>
    <x v="1296"/>
    <s v="PROFIL"/>
    <x v="13"/>
    <x v="1219"/>
    <x v="6"/>
    <s v="INSTALLUX"/>
    <x v="1253"/>
    <s v="Non"/>
    <x v="24"/>
    <m/>
    <m/>
    <m/>
    <m/>
    <x v="1"/>
    <m/>
  </r>
  <r>
    <s v="5424THARCELOR (BERTON SICARD)"/>
    <x v="1297"/>
    <s v="PROFIL"/>
    <x v="13"/>
    <x v="1220"/>
    <x v="6"/>
    <s v="INSTALLUX"/>
    <x v="1254"/>
    <s v="Non"/>
    <x v="24"/>
    <m/>
    <m/>
    <m/>
    <m/>
    <x v="1"/>
    <m/>
  </r>
  <r>
    <s v="5427THARCELOR (BERTON SICARD)"/>
    <x v="1298"/>
    <s v="PROFIL"/>
    <x v="13"/>
    <x v="1221"/>
    <x v="6"/>
    <s v="INSTALLUX"/>
    <x v="1255"/>
    <s v="Non"/>
    <x v="24"/>
    <m/>
    <m/>
    <m/>
    <m/>
    <x v="1"/>
    <m/>
  </r>
  <r>
    <s v="5428ARCELOR (BERTON SICARD)"/>
    <x v="1299"/>
    <s v="PROFIL"/>
    <x v="13"/>
    <x v="1222"/>
    <x v="6"/>
    <s v="INSTALLUX"/>
    <x v="1256"/>
    <s v="Non"/>
    <x v="24"/>
    <m/>
    <m/>
    <m/>
    <m/>
    <x v="1"/>
    <m/>
  </r>
  <r>
    <s v="5429THARCELOR (BERTON SICARD)"/>
    <x v="1300"/>
    <s v="PROFIL"/>
    <x v="13"/>
    <x v="1223"/>
    <x v="6"/>
    <s v="INSTALLUX"/>
    <x v="1257"/>
    <s v="Non"/>
    <x v="24"/>
    <m/>
    <m/>
    <m/>
    <m/>
    <x v="1"/>
    <m/>
  </r>
  <r>
    <s v="5432THARCELOR (BERTON SICARD)"/>
    <x v="1301"/>
    <s v="PROFIL"/>
    <x v="13"/>
    <x v="1224"/>
    <x v="6"/>
    <s v="INSTALLUX"/>
    <x v="1258"/>
    <s v="Non"/>
    <x v="24"/>
    <m/>
    <m/>
    <m/>
    <m/>
    <x v="1"/>
    <m/>
  </r>
  <r>
    <s v="5433THARCELOR (BERTON SICARD)"/>
    <x v="1302"/>
    <s v="PROFIL"/>
    <x v="13"/>
    <x v="1225"/>
    <x v="6"/>
    <s v="INSTALLUX"/>
    <x v="1259"/>
    <s v="Non"/>
    <x v="24"/>
    <m/>
    <m/>
    <m/>
    <m/>
    <x v="1"/>
    <m/>
  </r>
  <r>
    <s v="5434THARCELOR (BERTON SICARD)"/>
    <x v="1303"/>
    <s v="PROFIL"/>
    <x v="13"/>
    <x v="1226"/>
    <x v="6"/>
    <s v="INSTALLUX"/>
    <x v="1260"/>
    <s v="Non"/>
    <x v="24"/>
    <m/>
    <m/>
    <m/>
    <m/>
    <x v="1"/>
    <m/>
  </r>
  <r>
    <s v="5435THARCELOR (BERTON SICARD)"/>
    <x v="1304"/>
    <s v="PROFIL"/>
    <x v="13"/>
    <x v="1227"/>
    <x v="6"/>
    <s v="INSTALLUX"/>
    <x v="1261"/>
    <s v="Non"/>
    <x v="24"/>
    <m/>
    <m/>
    <m/>
    <m/>
    <x v="1"/>
    <m/>
  </r>
  <r>
    <s v="5436THARCELOR (BERTON SICARD)"/>
    <x v="1305"/>
    <s v="PROFIL"/>
    <x v="13"/>
    <x v="1228"/>
    <x v="6"/>
    <s v="INSTALLUX"/>
    <x v="1262"/>
    <s v="Non"/>
    <x v="24"/>
    <m/>
    <m/>
    <m/>
    <m/>
    <x v="1"/>
    <m/>
  </r>
  <r>
    <s v="5450THARCELOR (BERTON SICARD)"/>
    <x v="1995"/>
    <s v="PROFIL"/>
    <x v="13"/>
    <x v="1792"/>
    <x v="6"/>
    <s v="INSTALLUX"/>
    <x v="1952"/>
    <s v="Non"/>
    <x v="24"/>
    <m/>
    <m/>
    <m/>
    <m/>
    <x v="1"/>
    <m/>
  </r>
  <r>
    <s v="5453THARCELOR (BERTON SICARD)"/>
    <x v="1306"/>
    <s v="PROFIL"/>
    <x v="13"/>
    <x v="1229"/>
    <x v="6"/>
    <s v="INSTALLUX"/>
    <x v="1263"/>
    <s v="Non"/>
    <x v="24"/>
    <m/>
    <m/>
    <m/>
    <m/>
    <x v="1"/>
    <m/>
  </r>
  <r>
    <s v="5456THARCELOR (BERTON SICARD)"/>
    <x v="1996"/>
    <s v="PROFIL"/>
    <x v="13"/>
    <x v="1793"/>
    <x v="6"/>
    <s v="INSTALLUX"/>
    <x v="1953"/>
    <s v="Non"/>
    <x v="24"/>
    <m/>
    <m/>
    <m/>
    <m/>
    <x v="1"/>
    <m/>
  </r>
  <r>
    <s v="5465THARCELOR (BERTON SICARD)"/>
    <x v="1307"/>
    <s v="PROFIL"/>
    <x v="13"/>
    <x v="1230"/>
    <x v="6"/>
    <s v="INSTALLUX"/>
    <x v="1264"/>
    <s v="Non"/>
    <x v="24"/>
    <m/>
    <m/>
    <m/>
    <m/>
    <x v="1"/>
    <m/>
  </r>
  <r>
    <s v="5499THARCELOR (BERTON SICARD)"/>
    <x v="1308"/>
    <s v="PROFIL"/>
    <x v="13"/>
    <x v="1231"/>
    <x v="6"/>
    <s v="INSTALLUX"/>
    <x v="1265"/>
    <s v="Non"/>
    <x v="24"/>
    <m/>
    <m/>
    <m/>
    <m/>
    <x v="1"/>
    <m/>
  </r>
  <r>
    <s v="5500ARCELOR (BERTON SICARD)"/>
    <x v="1997"/>
    <s v="PROFIL"/>
    <x v="13"/>
    <x v="1794"/>
    <x v="6"/>
    <s v="INSTALLUX"/>
    <x v="1954"/>
    <s v="Non"/>
    <x v="5"/>
    <m/>
    <m/>
    <m/>
    <m/>
    <x v="1"/>
    <m/>
  </r>
  <r>
    <s v="5502THARCELOR (BERTON SICARD)"/>
    <x v="1309"/>
    <s v="PROFIL"/>
    <x v="13"/>
    <x v="1232"/>
    <x v="6"/>
    <s v="INSTALLUX"/>
    <x v="1266"/>
    <s v="Non"/>
    <x v="24"/>
    <m/>
    <m/>
    <m/>
    <m/>
    <x v="1"/>
    <m/>
  </r>
  <r>
    <s v="5505THARCELOR (BERTON SICARD)"/>
    <x v="1310"/>
    <s v="PROFIL"/>
    <x v="13"/>
    <x v="1233"/>
    <x v="6"/>
    <s v="INSTALLUX"/>
    <x v="1267"/>
    <s v="Non"/>
    <x v="24"/>
    <m/>
    <m/>
    <m/>
    <m/>
    <x v="1"/>
    <m/>
  </r>
  <r>
    <s v="5510ARCELOR (BERTON SICARD)"/>
    <x v="1311"/>
    <s v="PROFIL"/>
    <x v="13"/>
    <x v="1234"/>
    <x v="6"/>
    <s v="INSTALLUX"/>
    <x v="1268"/>
    <s v="Non"/>
    <x v="24"/>
    <m/>
    <m/>
    <m/>
    <m/>
    <x v="1"/>
    <m/>
  </r>
  <r>
    <s v="5511ARCELOR (BERTON SICARD)"/>
    <x v="1312"/>
    <s v="PROFIL"/>
    <x v="13"/>
    <x v="1235"/>
    <x v="6"/>
    <s v="INSTALLUX"/>
    <x v="1269"/>
    <s v="Non"/>
    <x v="24"/>
    <m/>
    <m/>
    <m/>
    <m/>
    <x v="1"/>
    <m/>
  </r>
  <r>
    <s v="5514ARCELOR (BERTON SICARD)"/>
    <x v="1313"/>
    <s v="PROFIL"/>
    <x v="13"/>
    <x v="1236"/>
    <x v="6"/>
    <s v="INSTALLUX"/>
    <x v="1270"/>
    <s v="Non"/>
    <x v="24"/>
    <m/>
    <m/>
    <m/>
    <m/>
    <x v="1"/>
    <m/>
  </r>
  <r>
    <s v="5515ARCELOR (BERTON SICARD)"/>
    <x v="1314"/>
    <s v="PROFIL"/>
    <x v="13"/>
    <x v="1237"/>
    <x v="6"/>
    <s v="INSTALLUX"/>
    <x v="1271"/>
    <s v="Non"/>
    <x v="24"/>
    <m/>
    <m/>
    <m/>
    <m/>
    <x v="1"/>
    <m/>
  </r>
  <r>
    <s v="5517ARCELOR (BERTON SICARD)"/>
    <x v="1315"/>
    <s v="PROFIL"/>
    <x v="13"/>
    <x v="1238"/>
    <x v="6"/>
    <s v="INSTALLUX"/>
    <x v="1272"/>
    <s v="Non"/>
    <x v="24"/>
    <m/>
    <m/>
    <m/>
    <m/>
    <x v="1"/>
    <m/>
  </r>
  <r>
    <s v="5518ARCELOR (BERTON SICARD)"/>
    <x v="1316"/>
    <s v="PROFIL"/>
    <x v="13"/>
    <x v="1239"/>
    <x v="6"/>
    <s v="INSTALLUX"/>
    <x v="1273"/>
    <s v="Non"/>
    <x v="24"/>
    <m/>
    <m/>
    <m/>
    <m/>
    <x v="1"/>
    <m/>
  </r>
  <r>
    <s v="5618THARCELOR (BERTON SICARD)"/>
    <x v="1317"/>
    <s v="PROFIL"/>
    <x v="13"/>
    <x v="1240"/>
    <x v="6"/>
    <s v="INSTALLUX"/>
    <x v="1274"/>
    <s v="Non"/>
    <x v="24"/>
    <m/>
    <m/>
    <m/>
    <m/>
    <x v="1"/>
    <m/>
  </r>
  <r>
    <s v="5622THARCELOR (BERTON SICARD)"/>
    <x v="1318"/>
    <s v="PROFIL"/>
    <x v="13"/>
    <x v="1241"/>
    <x v="6"/>
    <s v="INSTALLUX"/>
    <x v="1275"/>
    <s v="Non"/>
    <x v="24"/>
    <m/>
    <m/>
    <m/>
    <m/>
    <x v="1"/>
    <m/>
  </r>
  <r>
    <s v="5754ARCELOR (BERTON SICARD)"/>
    <x v="1998"/>
    <s v="PROFIL"/>
    <x v="13"/>
    <x v="1795"/>
    <x v="6"/>
    <s v="INSTALLUX"/>
    <x v="1955"/>
    <s v="Non"/>
    <x v="5"/>
    <m/>
    <m/>
    <m/>
    <m/>
    <x v="1"/>
    <m/>
  </r>
  <r>
    <s v="5762ARCELOR (BERTON SICARD)"/>
    <x v="1999"/>
    <s v="PROFIL"/>
    <x v="13"/>
    <x v="1796"/>
    <x v="6"/>
    <s v="INSTALLUX"/>
    <x v="1956"/>
    <s v="Non"/>
    <x v="5"/>
    <m/>
    <m/>
    <m/>
    <m/>
    <x v="1"/>
    <m/>
  </r>
  <r>
    <s v="5765ARCELOR (BERTON SICARD)"/>
    <x v="2000"/>
    <s v="PROFIL"/>
    <x v="13"/>
    <x v="1797"/>
    <x v="6"/>
    <s v="INSTALLUX"/>
    <x v="1957"/>
    <s v="Non"/>
    <x v="5"/>
    <m/>
    <m/>
    <m/>
    <m/>
    <x v="1"/>
    <m/>
  </r>
  <r>
    <s v="5766ARCELOR (BERTON SICARD)"/>
    <x v="2001"/>
    <s v="PROFIL"/>
    <x v="13"/>
    <x v="1795"/>
    <x v="6"/>
    <s v="INSTALLUX"/>
    <x v="1958"/>
    <s v="Non"/>
    <x v="5"/>
    <m/>
    <m/>
    <m/>
    <m/>
    <x v="1"/>
    <m/>
  </r>
  <r>
    <s v="5768ARCELOR (BERTON SICARD)"/>
    <x v="2002"/>
    <s v="PROFIL"/>
    <x v="13"/>
    <x v="1798"/>
    <x v="6"/>
    <s v="INSTALLUX"/>
    <x v="1959"/>
    <s v="Non"/>
    <x v="5"/>
    <m/>
    <m/>
    <m/>
    <m/>
    <x v="1"/>
    <m/>
  </r>
  <r>
    <s v="5810ARCELOR (BERTON SICARD)"/>
    <x v="2003"/>
    <s v="PROFIL"/>
    <x v="13"/>
    <x v="1799"/>
    <x v="6"/>
    <s v="INSTALLUX"/>
    <x v="1960"/>
    <s v="Non"/>
    <x v="5"/>
    <m/>
    <m/>
    <m/>
    <m/>
    <x v="1"/>
    <m/>
  </r>
  <r>
    <s v="5828ARCELOR (BERTON SICARD)"/>
    <x v="2004"/>
    <s v="PROFIL"/>
    <x v="13"/>
    <x v="1800"/>
    <x v="6"/>
    <s v="INSTALLUX"/>
    <x v="1961"/>
    <s v="Non"/>
    <x v="5"/>
    <m/>
    <m/>
    <m/>
    <m/>
    <x v="1"/>
    <m/>
  </r>
  <r>
    <s v="5831ARCELOR (BERTON SICARD)"/>
    <x v="2005"/>
    <s v="PROFIL"/>
    <x v="13"/>
    <x v="1801"/>
    <x v="6"/>
    <s v="INSTALLUX"/>
    <x v="1962"/>
    <s v="Non"/>
    <x v="5"/>
    <m/>
    <m/>
    <m/>
    <m/>
    <x v="1"/>
    <m/>
  </r>
  <r>
    <s v="5838ARCELOR (BERTON SICARD)"/>
    <x v="2006"/>
    <s v="PROFIL"/>
    <x v="13"/>
    <x v="1802"/>
    <x v="6"/>
    <s v="INSTALLUX"/>
    <x v="1963"/>
    <s v="Non"/>
    <x v="5"/>
    <m/>
    <m/>
    <m/>
    <m/>
    <x v="1"/>
    <m/>
  </r>
  <r>
    <s v="5842ARCELOR (BERTON SICARD)"/>
    <x v="2007"/>
    <s v="PROFIL"/>
    <x v="13"/>
    <x v="1803"/>
    <x v="6"/>
    <s v="INSTALLUX"/>
    <x v="1964"/>
    <s v="Non"/>
    <x v="5"/>
    <m/>
    <m/>
    <m/>
    <m/>
    <x v="1"/>
    <m/>
  </r>
  <r>
    <s v="5849ARCELOR (BERTON SICARD)"/>
    <x v="2008"/>
    <s v="PROFIL"/>
    <x v="13"/>
    <x v="1804"/>
    <x v="6"/>
    <s v="INSTALLUX"/>
    <x v="1965"/>
    <s v="Non"/>
    <x v="5"/>
    <m/>
    <m/>
    <m/>
    <m/>
    <x v="1"/>
    <m/>
  </r>
  <r>
    <s v="5853ARCELOR (BERTON SICARD)"/>
    <x v="2009"/>
    <s v="PROFIL"/>
    <x v="13"/>
    <x v="1805"/>
    <x v="6"/>
    <s v="INSTALLUX"/>
    <x v="1966"/>
    <s v="Non"/>
    <x v="5"/>
    <m/>
    <m/>
    <m/>
    <m/>
    <x v="1"/>
    <m/>
  </r>
  <r>
    <s v="5854ARCELOR (BERTON SICARD)"/>
    <x v="2010"/>
    <s v="PROFIL"/>
    <x v="13"/>
    <x v="1806"/>
    <x v="6"/>
    <s v="INSTALLUX"/>
    <x v="1967"/>
    <s v="Non"/>
    <x v="5"/>
    <m/>
    <m/>
    <m/>
    <m/>
    <x v="1"/>
    <m/>
  </r>
  <r>
    <s v="5855ARCELOR (BERTON SICARD)"/>
    <x v="2011"/>
    <s v="PROFIL"/>
    <x v="13"/>
    <x v="1807"/>
    <x v="6"/>
    <s v="INSTALLUX"/>
    <x v="1968"/>
    <s v="Non"/>
    <x v="5"/>
    <m/>
    <m/>
    <m/>
    <m/>
    <x v="1"/>
    <m/>
  </r>
  <r>
    <s v="5866ARCELOR (BERTON SICARD)"/>
    <x v="1319"/>
    <s v="PROFIL"/>
    <x v="13"/>
    <x v="1242"/>
    <x v="6"/>
    <s v="INSTALLUX"/>
    <x v="1276"/>
    <s v="Non"/>
    <x v="40"/>
    <m/>
    <m/>
    <m/>
    <m/>
    <x v="1"/>
    <m/>
  </r>
  <r>
    <s v="5866NARCELOR (BERTON SICARD)"/>
    <x v="1320"/>
    <s v="PROFIL"/>
    <x v="13"/>
    <x v="1243"/>
    <x v="6"/>
    <s v="INSTALLUX"/>
    <x v="1277"/>
    <s v="Non"/>
    <x v="40"/>
    <m/>
    <m/>
    <m/>
    <m/>
    <x v="1"/>
    <m/>
  </r>
  <r>
    <s v="5867ARCELOR (BERTON SICARD)"/>
    <x v="2012"/>
    <s v="PROFIL"/>
    <x v="13"/>
    <x v="1808"/>
    <x v="6"/>
    <s v="INSTALLUX"/>
    <x v="1969"/>
    <s v="Non"/>
    <x v="40"/>
    <m/>
    <m/>
    <m/>
    <m/>
    <x v="1"/>
    <m/>
  </r>
  <r>
    <s v="5868NARCELOR (BERTON SICARD)"/>
    <x v="2013"/>
    <s v="PROFIL"/>
    <x v="13"/>
    <x v="1809"/>
    <x v="6"/>
    <s v="INSTALLUX"/>
    <x v="1970"/>
    <s v="Non"/>
    <x v="40"/>
    <m/>
    <m/>
    <m/>
    <m/>
    <x v="1"/>
    <m/>
  </r>
  <r>
    <s v="5871ARCELOR (BERTON SICARD)"/>
    <x v="2014"/>
    <s v="PROFIL"/>
    <x v="13"/>
    <x v="1810"/>
    <x v="6"/>
    <s v="INSTALLUX"/>
    <x v="1971"/>
    <s v="Non"/>
    <x v="5"/>
    <m/>
    <m/>
    <m/>
    <m/>
    <x v="1"/>
    <m/>
  </r>
  <r>
    <s v="5877NARCELOR (BERTON SICARD)"/>
    <x v="2015"/>
    <s v="PROFIL"/>
    <x v="13"/>
    <x v="1811"/>
    <x v="6"/>
    <s v="INSTALLUX"/>
    <x v="1972"/>
    <s v="Non"/>
    <x v="5"/>
    <m/>
    <m/>
    <m/>
    <m/>
    <x v="1"/>
    <m/>
  </r>
  <r>
    <s v="5879NARCELOR (BERTON SICARD)"/>
    <x v="2016"/>
    <s v="PROFIL"/>
    <x v="13"/>
    <x v="1812"/>
    <x v="6"/>
    <s v="INSTALLUX"/>
    <x v="1973"/>
    <s v="Non"/>
    <x v="5"/>
    <m/>
    <m/>
    <m/>
    <m/>
    <x v="1"/>
    <m/>
  </r>
  <r>
    <s v="5880PARCELOR (BERTON SICARD)"/>
    <x v="2017"/>
    <s v="PROFIL"/>
    <x v="13"/>
    <x v="1813"/>
    <x v="6"/>
    <s v="INSTALLUX"/>
    <x v="1974"/>
    <s v="Non"/>
    <x v="5"/>
    <m/>
    <m/>
    <m/>
    <m/>
    <x v="1"/>
    <m/>
  </r>
  <r>
    <s v="5897NARCELOR (BERTON SICARD)"/>
    <x v="2018"/>
    <s v="PROFIL"/>
    <x v="13"/>
    <x v="1814"/>
    <x v="6"/>
    <s v="INSTALLUX"/>
    <x v="1975"/>
    <s v="Non"/>
    <x v="5"/>
    <m/>
    <m/>
    <m/>
    <m/>
    <x v="1"/>
    <m/>
  </r>
  <r>
    <s v="5900ARCELOR (BERTON SICARD)"/>
    <x v="1321"/>
    <s v="PROFIL"/>
    <x v="13"/>
    <x v="991"/>
    <x v="6"/>
    <s v="INSTALLUX"/>
    <x v="1278"/>
    <s v="Non"/>
    <x v="4"/>
    <m/>
    <m/>
    <m/>
    <m/>
    <x v="1"/>
    <m/>
  </r>
  <r>
    <s v="5901ARCELOR (BERTON SICARD)"/>
    <x v="1322"/>
    <s v="PROFIL"/>
    <x v="13"/>
    <x v="1244"/>
    <x v="6"/>
    <s v="INSTALLUX"/>
    <x v="1279"/>
    <s v="Non"/>
    <x v="4"/>
    <m/>
    <m/>
    <m/>
    <m/>
    <x v="1"/>
    <m/>
  </r>
  <r>
    <s v="5903ARCELOR (BERTON SICARD)"/>
    <x v="1323"/>
    <s v="PROFIL"/>
    <x v="13"/>
    <x v="1245"/>
    <x v="6"/>
    <s v="INSTALLUX"/>
    <x v="1280"/>
    <s v="Non"/>
    <x v="24"/>
    <m/>
    <m/>
    <m/>
    <m/>
    <x v="1"/>
    <m/>
  </r>
  <r>
    <s v="5905ARCELOR (BERTON SICARD)"/>
    <x v="1324"/>
    <s v="PROFIL"/>
    <x v="13"/>
    <x v="1246"/>
    <x v="6"/>
    <s v="INSTALLUX"/>
    <x v="1281"/>
    <s v="Non"/>
    <x v="4"/>
    <m/>
    <m/>
    <m/>
    <m/>
    <x v="1"/>
    <m/>
  </r>
  <r>
    <s v="5906ARCELOR (BERTON SICARD)"/>
    <x v="1325"/>
    <s v="PROFIL"/>
    <x v="13"/>
    <x v="1247"/>
    <x v="6"/>
    <s v="INSTALLUX"/>
    <x v="1282"/>
    <s v="Non"/>
    <x v="4"/>
    <m/>
    <m/>
    <m/>
    <m/>
    <x v="1"/>
    <m/>
  </r>
  <r>
    <s v="5910ARCELOR (BERTON SICARD)"/>
    <x v="1326"/>
    <s v="PROFIL"/>
    <x v="13"/>
    <x v="1248"/>
    <x v="6"/>
    <s v="INSTALLUX"/>
    <x v="1283"/>
    <s v="Non"/>
    <x v="4"/>
    <m/>
    <m/>
    <m/>
    <m/>
    <x v="1"/>
    <m/>
  </r>
  <r>
    <s v="5911ARCELOR (BERTON SICARD)"/>
    <x v="1327"/>
    <s v="PROFIL"/>
    <x v="13"/>
    <x v="1249"/>
    <x v="6"/>
    <s v="INSTALLUX"/>
    <x v="1284"/>
    <s v="Non"/>
    <x v="4"/>
    <m/>
    <m/>
    <m/>
    <m/>
    <x v="1"/>
    <m/>
  </r>
  <r>
    <s v="5912ARCELOR (BERTON SICARD)"/>
    <x v="1328"/>
    <s v="PROFIL"/>
    <x v="13"/>
    <x v="1250"/>
    <x v="6"/>
    <s v="INSTALLUX"/>
    <x v="1285"/>
    <s v="Non"/>
    <x v="4"/>
    <m/>
    <m/>
    <m/>
    <m/>
    <x v="1"/>
    <m/>
  </r>
  <r>
    <s v="5913ARCELOR (BERTON SICARD)"/>
    <x v="1329"/>
    <s v="PROFIL"/>
    <x v="13"/>
    <x v="1251"/>
    <x v="6"/>
    <s v="INSTALLUX"/>
    <x v="1286"/>
    <s v="Non"/>
    <x v="4"/>
    <m/>
    <m/>
    <m/>
    <m/>
    <x v="1"/>
    <m/>
  </r>
  <r>
    <s v="5920ARCELOR (BERTON SICARD)"/>
    <x v="1330"/>
    <s v="PROFIL"/>
    <x v="13"/>
    <x v="1213"/>
    <x v="6"/>
    <s v="INSTALLUX"/>
    <x v="1287"/>
    <s v="Non"/>
    <x v="4"/>
    <m/>
    <m/>
    <m/>
    <m/>
    <x v="1"/>
    <m/>
  </r>
  <r>
    <s v="5921ARCELOR (BERTON SICARD)"/>
    <x v="1331"/>
    <s v="PROFIL"/>
    <x v="13"/>
    <x v="1252"/>
    <x v="6"/>
    <s v="INSTALLUX"/>
    <x v="1288"/>
    <s v="Non"/>
    <x v="4"/>
    <m/>
    <m/>
    <m/>
    <m/>
    <x v="1"/>
    <m/>
  </r>
  <r>
    <s v="5923ARCELOR (BERTON SICARD)"/>
    <x v="1332"/>
    <s v="PROFIL"/>
    <x v="13"/>
    <x v="1253"/>
    <x v="6"/>
    <s v="INSTALLUX"/>
    <x v="1289"/>
    <s v="Non"/>
    <x v="4"/>
    <m/>
    <m/>
    <m/>
    <m/>
    <x v="1"/>
    <m/>
  </r>
  <r>
    <s v="5924ARCELOR (BERTON SICARD)"/>
    <x v="1333"/>
    <s v="PROFIL"/>
    <x v="13"/>
    <x v="1254"/>
    <x v="6"/>
    <s v="INSTALLUX"/>
    <x v="1290"/>
    <s v="Non"/>
    <x v="24"/>
    <m/>
    <m/>
    <m/>
    <m/>
    <x v="1"/>
    <m/>
  </r>
  <r>
    <s v="5930ARCELOR (BERTON SICARD)"/>
    <x v="1334"/>
    <s v="PROFIL"/>
    <x v="13"/>
    <x v="1255"/>
    <x v="6"/>
    <s v="INSTALLUX"/>
    <x v="1291"/>
    <s v="Non"/>
    <x v="4"/>
    <m/>
    <m/>
    <m/>
    <m/>
    <x v="1"/>
    <m/>
  </r>
  <r>
    <s v="5931ARCELOR (BERTON SICARD)"/>
    <x v="1335"/>
    <s v="PROFIL"/>
    <x v="13"/>
    <x v="1256"/>
    <x v="6"/>
    <s v="INSTALLUX"/>
    <x v="1292"/>
    <s v="Non"/>
    <x v="4"/>
    <m/>
    <m/>
    <m/>
    <m/>
    <x v="1"/>
    <m/>
  </r>
  <r>
    <s v="5935ARCELOR (BERTON SICARD)"/>
    <x v="1336"/>
    <s v="PROFIL"/>
    <x v="13"/>
    <x v="958"/>
    <x v="6"/>
    <s v="INSTALLUX"/>
    <x v="1293"/>
    <s v="Non"/>
    <x v="4"/>
    <m/>
    <m/>
    <m/>
    <m/>
    <x v="1"/>
    <m/>
  </r>
  <r>
    <s v="5936ARCELOR (BERTON SICARD)"/>
    <x v="1337"/>
    <s v="PROFIL"/>
    <x v="13"/>
    <x v="957"/>
    <x v="6"/>
    <s v="INSTALLUX"/>
    <x v="1294"/>
    <s v="Non"/>
    <x v="4"/>
    <m/>
    <m/>
    <m/>
    <m/>
    <x v="1"/>
    <m/>
  </r>
  <r>
    <s v="5939ARCELOR (BERTON SICARD)"/>
    <x v="1338"/>
    <s v="PROFIL"/>
    <x v="13"/>
    <x v="1215"/>
    <x v="6"/>
    <s v="INSTALLUX"/>
    <x v="1295"/>
    <s v="Non"/>
    <x v="4"/>
    <m/>
    <m/>
    <m/>
    <m/>
    <x v="1"/>
    <m/>
  </r>
  <r>
    <s v="5939/1ARCELOR (BERTON SICARD)"/>
    <x v="1339"/>
    <s v="PROFIL"/>
    <x v="13"/>
    <x v="1257"/>
    <x v="6"/>
    <s v="INSTALLUX"/>
    <x v="1296"/>
    <s v="Non"/>
    <x v="5"/>
    <m/>
    <m/>
    <m/>
    <m/>
    <x v="1"/>
    <m/>
  </r>
  <r>
    <s v="5941ARCELOR (BERTON SICARD)"/>
    <x v="1340"/>
    <s v="PROFIL"/>
    <x v="13"/>
    <x v="1258"/>
    <x v="6"/>
    <s v="INSTALLUX"/>
    <x v="1297"/>
    <s v="Non"/>
    <x v="4"/>
    <m/>
    <m/>
    <m/>
    <m/>
    <x v="1"/>
    <m/>
  </r>
  <r>
    <s v="5942ARCELOR (BERTON SICARD)"/>
    <x v="1341"/>
    <s v="PROFIL"/>
    <x v="13"/>
    <x v="1259"/>
    <x v="6"/>
    <s v="INSTALLUX"/>
    <x v="1298"/>
    <s v="Non"/>
    <x v="4"/>
    <m/>
    <m/>
    <m/>
    <m/>
    <x v="1"/>
    <m/>
  </r>
  <r>
    <s v="5943ARCELOR (BERTON SICARD)"/>
    <x v="1342"/>
    <s v="PROFIL"/>
    <x v="13"/>
    <x v="1219"/>
    <x v="6"/>
    <s v="INSTALLUX"/>
    <x v="1299"/>
    <s v="Non"/>
    <x v="4"/>
    <m/>
    <m/>
    <m/>
    <m/>
    <x v="1"/>
    <m/>
  </r>
  <r>
    <s v="5971ARCELOR (BERTON SICARD)"/>
    <x v="1343"/>
    <s v="PROFIL"/>
    <x v="13"/>
    <x v="1260"/>
    <x v="6"/>
    <s v="INSTALLUX"/>
    <x v="1300"/>
    <s v="Non"/>
    <x v="4"/>
    <m/>
    <m/>
    <m/>
    <m/>
    <x v="1"/>
    <m/>
  </r>
  <r>
    <s v="5972ARCELOR (BERTON SICARD)"/>
    <x v="1344"/>
    <s v="PROFIL"/>
    <x v="13"/>
    <x v="1261"/>
    <x v="6"/>
    <s v="INSTALLUX"/>
    <x v="1301"/>
    <s v="Non"/>
    <x v="4"/>
    <m/>
    <m/>
    <m/>
    <m/>
    <x v="1"/>
    <m/>
  </r>
  <r>
    <s v="5978ARCELOR (BERTON SICARD)"/>
    <x v="1345"/>
    <s v="PROFIL"/>
    <x v="13"/>
    <x v="1262"/>
    <x v="6"/>
    <s v="INSTALLUX"/>
    <x v="1302"/>
    <s v="Non"/>
    <x v="4"/>
    <m/>
    <m/>
    <m/>
    <m/>
    <x v="1"/>
    <m/>
  </r>
  <r>
    <s v="5979ARCELOR (BERTON SICARD)"/>
    <x v="1346"/>
    <s v="PROFIL"/>
    <x v="13"/>
    <x v="1263"/>
    <x v="6"/>
    <s v="INSTALLUX"/>
    <x v="1303"/>
    <s v="Non"/>
    <x v="4"/>
    <m/>
    <m/>
    <m/>
    <m/>
    <x v="1"/>
    <m/>
  </r>
  <r>
    <s v="5980ARCELOR (BERTON SICARD)"/>
    <x v="1347"/>
    <s v="PROFIL"/>
    <x v="13"/>
    <x v="286"/>
    <x v="6"/>
    <s v="INSTALLUX"/>
    <x v="1304"/>
    <s v="Non"/>
    <x v="24"/>
    <m/>
    <m/>
    <m/>
    <m/>
    <x v="1"/>
    <m/>
  </r>
  <r>
    <s v="5981ARCELOR (BERTON SICARD)"/>
    <x v="1348"/>
    <s v="PROFIL"/>
    <x v="13"/>
    <x v="1232"/>
    <x v="6"/>
    <s v="INSTALLUX"/>
    <x v="1305"/>
    <s v="Non"/>
    <x v="24"/>
    <m/>
    <m/>
    <m/>
    <m/>
    <x v="1"/>
    <m/>
  </r>
  <r>
    <s v="5982ARCELOR (BERTON SICARD)"/>
    <x v="1349"/>
    <s v="PROFIL"/>
    <x v="13"/>
    <x v="1264"/>
    <x v="6"/>
    <s v="INSTALLUX"/>
    <x v="1306"/>
    <s v="Non"/>
    <x v="24"/>
    <m/>
    <m/>
    <m/>
    <m/>
    <x v="1"/>
    <m/>
  </r>
  <r>
    <s v="6596ARCELOR (BERTON SICARD)"/>
    <x v="1350"/>
    <s v="PROFIL"/>
    <x v="13"/>
    <x v="1265"/>
    <x v="6"/>
    <s v="INSTALLUX"/>
    <x v="1307"/>
    <s v="Non"/>
    <x v="24"/>
    <m/>
    <m/>
    <m/>
    <m/>
    <x v="1"/>
    <m/>
  </r>
  <r>
    <s v="6598/4ARCELOR (BERTON SICARD)"/>
    <x v="1351"/>
    <s v="PROFIL"/>
    <x v="13"/>
    <x v="1266"/>
    <x v="6"/>
    <s v="INSTALLUX"/>
    <x v="1308"/>
    <s v="Non"/>
    <x v="61"/>
    <m/>
    <m/>
    <m/>
    <m/>
    <x v="1"/>
    <m/>
  </r>
  <r>
    <s v="6621ARCELOR (BERTON SICARD)"/>
    <x v="1352"/>
    <s v="PROFIL"/>
    <x v="13"/>
    <x v="1267"/>
    <x v="6"/>
    <s v="INSTALLUX"/>
    <x v="1309"/>
    <s v="Non"/>
    <x v="24"/>
    <m/>
    <m/>
    <m/>
    <m/>
    <x v="1"/>
    <m/>
  </r>
  <r>
    <s v="6622ARCELOR (BERTON SICARD)"/>
    <x v="1353"/>
    <s v="PROFIL"/>
    <x v="13"/>
    <x v="1268"/>
    <x v="6"/>
    <s v="INSTALLUX"/>
    <x v="1310"/>
    <s v="Non"/>
    <x v="24"/>
    <m/>
    <m/>
    <m/>
    <m/>
    <x v="1"/>
    <m/>
  </r>
  <r>
    <s v="6623ARCELOR (BERTON SICARD)"/>
    <x v="1354"/>
    <s v="PROFIL"/>
    <x v="13"/>
    <x v="1269"/>
    <x v="6"/>
    <s v="INSTALLUX"/>
    <x v="1311"/>
    <s v="Non"/>
    <x v="24"/>
    <m/>
    <m/>
    <m/>
    <m/>
    <x v="1"/>
    <m/>
  </r>
  <r>
    <s v="6624ARCELOR (BERTON SICARD)"/>
    <x v="1355"/>
    <s v="PROFIL"/>
    <x v="13"/>
    <x v="1270"/>
    <x v="6"/>
    <s v="INSTALLUX"/>
    <x v="1312"/>
    <s v="Non"/>
    <x v="24"/>
    <m/>
    <m/>
    <m/>
    <m/>
    <x v="1"/>
    <m/>
  </r>
  <r>
    <s v="6625/4ARCELOR (BERTON SICARD)"/>
    <x v="1356"/>
    <s v="PROFIL"/>
    <x v="13"/>
    <x v="1271"/>
    <x v="6"/>
    <s v="INSTALLUX"/>
    <x v="1313"/>
    <s v="Non"/>
    <x v="61"/>
    <m/>
    <m/>
    <m/>
    <m/>
    <x v="1"/>
    <m/>
  </r>
  <r>
    <s v="6626/4ARCELOR (BERTON SICARD)"/>
    <x v="1357"/>
    <s v="PROFIL"/>
    <x v="13"/>
    <x v="1272"/>
    <x v="6"/>
    <s v="INSTALLUX"/>
    <x v="1314"/>
    <s v="Non"/>
    <x v="61"/>
    <m/>
    <m/>
    <m/>
    <m/>
    <x v="1"/>
    <m/>
  </r>
  <r>
    <s v="6631ARCELOR (BERTON SICARD)"/>
    <x v="1358"/>
    <s v="PROFIL"/>
    <x v="13"/>
    <x v="1273"/>
    <x v="6"/>
    <s v="INSTALLUX"/>
    <x v="1315"/>
    <s v="Non"/>
    <x v="24"/>
    <m/>
    <m/>
    <m/>
    <m/>
    <x v="1"/>
    <m/>
  </r>
  <r>
    <s v="6635ARCELOR (BERTON SICARD)"/>
    <x v="1359"/>
    <s v="PROFIL"/>
    <x v="13"/>
    <x v="1274"/>
    <x v="6"/>
    <s v="INSTALLUX"/>
    <x v="1316"/>
    <s v="Non"/>
    <x v="24"/>
    <m/>
    <m/>
    <m/>
    <m/>
    <x v="1"/>
    <m/>
  </r>
  <r>
    <s v="6636ARCELOR (BERTON SICARD)"/>
    <x v="1360"/>
    <s v="PROFIL"/>
    <x v="13"/>
    <x v="1275"/>
    <x v="6"/>
    <s v="INSTALLUX"/>
    <x v="1317"/>
    <s v="Non"/>
    <x v="24"/>
    <m/>
    <m/>
    <m/>
    <m/>
    <x v="1"/>
    <m/>
  </r>
  <r>
    <s v="6640ARCELOR (BERTON SICARD)"/>
    <x v="1361"/>
    <s v="PROFIL"/>
    <x v="13"/>
    <x v="1276"/>
    <x v="6"/>
    <s v="INSTALLUX"/>
    <x v="1318"/>
    <s v="Non"/>
    <x v="24"/>
    <m/>
    <m/>
    <m/>
    <m/>
    <x v="1"/>
    <m/>
  </r>
  <r>
    <s v="6641ARCELOR (BERTON SICARD)"/>
    <x v="1362"/>
    <s v="PROFIL"/>
    <x v="13"/>
    <x v="1277"/>
    <x v="6"/>
    <s v="INSTALLUX"/>
    <x v="1319"/>
    <s v="Non"/>
    <x v="24"/>
    <m/>
    <m/>
    <m/>
    <m/>
    <x v="1"/>
    <m/>
  </r>
  <r>
    <s v="6642ARCELOR (BERTON SICARD)"/>
    <x v="1363"/>
    <s v="PROFIL"/>
    <x v="13"/>
    <x v="1278"/>
    <x v="6"/>
    <s v="INSTALLUX"/>
    <x v="1320"/>
    <s v="Non"/>
    <x v="24"/>
    <m/>
    <m/>
    <m/>
    <m/>
    <x v="1"/>
    <m/>
  </r>
  <r>
    <s v="6643ARCELOR (BERTON SICARD)"/>
    <x v="1364"/>
    <s v="PROFIL"/>
    <x v="13"/>
    <x v="1279"/>
    <x v="6"/>
    <s v="INSTALLUX"/>
    <x v="1321"/>
    <s v="Non"/>
    <x v="24"/>
    <m/>
    <m/>
    <m/>
    <m/>
    <x v="1"/>
    <m/>
  </r>
  <r>
    <s v="6644ARCELOR (BERTON SICARD)"/>
    <x v="1365"/>
    <s v="PROFIL"/>
    <x v="13"/>
    <x v="1280"/>
    <x v="6"/>
    <s v="INSTALLUX"/>
    <x v="1322"/>
    <s v="Non"/>
    <x v="24"/>
    <m/>
    <m/>
    <m/>
    <m/>
    <x v="1"/>
    <m/>
  </r>
  <r>
    <s v="6645ARCELOR (BERTON SICARD)"/>
    <x v="1366"/>
    <s v="PROFIL"/>
    <x v="13"/>
    <x v="1281"/>
    <x v="6"/>
    <s v="INSTALLUX"/>
    <x v="1323"/>
    <s v="Non"/>
    <x v="24"/>
    <m/>
    <m/>
    <m/>
    <m/>
    <x v="1"/>
    <m/>
  </r>
  <r>
    <s v="6647/1ARCELOR (BERTON SICARD)"/>
    <x v="1367"/>
    <s v="PROFIL"/>
    <x v="13"/>
    <x v="1282"/>
    <x v="6"/>
    <s v="INSTALLUX"/>
    <x v="1324"/>
    <s v="Non"/>
    <x v="5"/>
    <m/>
    <m/>
    <m/>
    <m/>
    <x v="1"/>
    <m/>
  </r>
  <r>
    <s v="6648ARCELOR (BERTON SICARD)"/>
    <x v="1368"/>
    <s v="PROFIL"/>
    <x v="13"/>
    <x v="1283"/>
    <x v="6"/>
    <s v="INSTALLUX"/>
    <x v="1325"/>
    <s v="Non"/>
    <x v="24"/>
    <m/>
    <m/>
    <m/>
    <m/>
    <x v="1"/>
    <m/>
  </r>
  <r>
    <s v="6649ARCELOR (BERTON SICARD)"/>
    <x v="1369"/>
    <s v="PROFIL"/>
    <x v="13"/>
    <x v="1284"/>
    <x v="6"/>
    <s v="INSTALLUX"/>
    <x v="1326"/>
    <s v="Non"/>
    <x v="24"/>
    <m/>
    <m/>
    <m/>
    <m/>
    <x v="1"/>
    <m/>
  </r>
  <r>
    <s v="6650ARCELOR (BERTON SICARD)"/>
    <x v="1370"/>
    <s v="PROFIL"/>
    <x v="13"/>
    <x v="1285"/>
    <x v="6"/>
    <s v="INSTALLUX"/>
    <x v="1327"/>
    <s v="Non"/>
    <x v="24"/>
    <m/>
    <m/>
    <m/>
    <m/>
    <x v="1"/>
    <m/>
  </r>
  <r>
    <s v="6801ARCELOR (BERTON SICARD)"/>
    <x v="1371"/>
    <s v="PROFIL"/>
    <x v="13"/>
    <x v="1286"/>
    <x v="6"/>
    <s v="INSTALLUX"/>
    <x v="1328"/>
    <s v="Non"/>
    <x v="24"/>
    <m/>
    <m/>
    <m/>
    <m/>
    <x v="1"/>
    <m/>
  </r>
  <r>
    <s v="6804ARCELOR (BERTON SICARD)"/>
    <x v="1372"/>
    <s v="PROFIL"/>
    <x v="13"/>
    <x v="1287"/>
    <x v="6"/>
    <s v="INSTALLUX"/>
    <x v="1329"/>
    <s v="Non"/>
    <x v="24"/>
    <m/>
    <m/>
    <m/>
    <m/>
    <x v="1"/>
    <m/>
  </r>
  <r>
    <s v="6959ARCELOR (BERTON SICARD)"/>
    <x v="1373"/>
    <s v="PROFIL"/>
    <x v="13"/>
    <x v="1288"/>
    <x v="6"/>
    <s v="INSTALLUX"/>
    <x v="1330"/>
    <s v="Non"/>
    <x v="24"/>
    <m/>
    <m/>
    <m/>
    <m/>
    <x v="1"/>
    <m/>
  </r>
  <r>
    <s v="6973ARCELOR (BERTON SICARD)"/>
    <x v="1374"/>
    <s v="PROFIL"/>
    <x v="13"/>
    <x v="1289"/>
    <x v="6"/>
    <s v="INSTALLUX"/>
    <x v="1331"/>
    <s v="Non"/>
    <x v="24"/>
    <m/>
    <m/>
    <m/>
    <m/>
    <x v="1"/>
    <m/>
  </r>
  <r>
    <s v="6975ARCELOR (BERTON SICARD)"/>
    <x v="1375"/>
    <s v="PROFIL"/>
    <x v="13"/>
    <x v="1290"/>
    <x v="6"/>
    <s v="INSTALLUX"/>
    <x v="1332"/>
    <s v="Non"/>
    <x v="24"/>
    <m/>
    <m/>
    <m/>
    <m/>
    <x v="1"/>
    <m/>
  </r>
  <r>
    <s v="7014ARCELOR (BERTON SICARD)"/>
    <x v="1378"/>
    <s v="PROFIL"/>
    <x v="13"/>
    <x v="1146"/>
    <x v="6"/>
    <s v="INSTALLUX"/>
    <x v="1335"/>
    <s v="Non"/>
    <x v="24"/>
    <m/>
    <m/>
    <m/>
    <m/>
    <x v="1"/>
    <m/>
  </r>
  <r>
    <s v="7016/4THARCELOR (BERTON SICARD)"/>
    <x v="1379"/>
    <s v="PROFIL"/>
    <x v="13"/>
    <x v="1293"/>
    <x v="6"/>
    <s v="INSTALLUX"/>
    <x v="1336"/>
    <s v="Non"/>
    <x v="34"/>
    <m/>
    <m/>
    <m/>
    <m/>
    <x v="1"/>
    <m/>
  </r>
  <r>
    <s v="7016THARCELOR (BERTON SICARD)"/>
    <x v="1380"/>
    <s v="PROFIL"/>
    <x v="13"/>
    <x v="1293"/>
    <x v="6"/>
    <s v="INSTALLUX"/>
    <x v="1337"/>
    <s v="Non"/>
    <x v="24"/>
    <m/>
    <m/>
    <m/>
    <m/>
    <x v="1"/>
    <m/>
  </r>
  <r>
    <s v="7017/4THARCELOR (BERTON SICARD)"/>
    <x v="1381"/>
    <s v="PROFIL"/>
    <x v="13"/>
    <x v="1294"/>
    <x v="6"/>
    <s v="INSTALLUX"/>
    <x v="1338"/>
    <s v="Non"/>
    <x v="34"/>
    <m/>
    <m/>
    <m/>
    <m/>
    <x v="1"/>
    <m/>
  </r>
  <r>
    <s v="7017THARCELOR (BERTON SICARD)"/>
    <x v="1382"/>
    <s v="PROFIL"/>
    <x v="13"/>
    <x v="1294"/>
    <x v="6"/>
    <s v="INSTALLUX"/>
    <x v="1339"/>
    <s v="Non"/>
    <x v="24"/>
    <m/>
    <m/>
    <m/>
    <m/>
    <x v="1"/>
    <m/>
  </r>
  <r>
    <s v="7028ARCELOR (BERTON SICARD)"/>
    <x v="1384"/>
    <s v="PROFIL"/>
    <x v="13"/>
    <x v="1296"/>
    <x v="6"/>
    <s v="INSTALLUX"/>
    <x v="1341"/>
    <s v="Non"/>
    <x v="24"/>
    <m/>
    <m/>
    <m/>
    <m/>
    <x v="1"/>
    <m/>
  </r>
  <r>
    <s v="7038ARCELOR (BERTON SICARD)"/>
    <x v="1385"/>
    <s v="PROFIL"/>
    <x v="13"/>
    <x v="1297"/>
    <x v="6"/>
    <s v="INSTALLUX"/>
    <x v="1342"/>
    <s v="Non"/>
    <x v="24"/>
    <m/>
    <m/>
    <m/>
    <m/>
    <x v="1"/>
    <m/>
  </r>
  <r>
    <s v="7039ARCELOR (BERTON SICARD)"/>
    <x v="1386"/>
    <s v="PROFIL"/>
    <x v="13"/>
    <x v="1298"/>
    <x v="6"/>
    <s v="INSTALLUX"/>
    <x v="1343"/>
    <s v="Non"/>
    <x v="24"/>
    <m/>
    <m/>
    <m/>
    <m/>
    <x v="1"/>
    <m/>
  </r>
  <r>
    <s v="7042ARCELOR (BERTON SICARD)"/>
    <x v="1387"/>
    <s v="PROFIL"/>
    <x v="13"/>
    <x v="1299"/>
    <x v="6"/>
    <s v="INSTALLUX"/>
    <x v="1344"/>
    <s v="Non"/>
    <x v="24"/>
    <m/>
    <m/>
    <m/>
    <m/>
    <x v="1"/>
    <m/>
  </r>
  <r>
    <s v="7044ARCELOR (BERTON SICARD)"/>
    <x v="1388"/>
    <s v="PROFIL"/>
    <x v="13"/>
    <x v="1300"/>
    <x v="6"/>
    <s v="INSTALLUX"/>
    <x v="1345"/>
    <s v="Non"/>
    <x v="24"/>
    <m/>
    <m/>
    <m/>
    <m/>
    <x v="1"/>
    <m/>
  </r>
  <r>
    <s v="7054THARCELOR (BERTON SICARD)"/>
    <x v="1392"/>
    <s v="PROFIL"/>
    <x v="13"/>
    <x v="1303"/>
    <x v="6"/>
    <s v="INSTALLUX"/>
    <x v="1349"/>
    <s v="Non"/>
    <x v="24"/>
    <m/>
    <m/>
    <m/>
    <m/>
    <x v="1"/>
    <m/>
  </r>
  <r>
    <s v="7056THARCELOR (BERTON SICARD)"/>
    <x v="1393"/>
    <s v="PROFIL"/>
    <x v="13"/>
    <x v="1304"/>
    <x v="6"/>
    <s v="INSTALLUX"/>
    <x v="1350"/>
    <s v="Non"/>
    <x v="24"/>
    <m/>
    <m/>
    <m/>
    <m/>
    <x v="1"/>
    <m/>
  </r>
  <r>
    <s v="7108ARCELOR (BERTON SICARD)"/>
    <x v="1394"/>
    <s v="PROFIL"/>
    <x v="13"/>
    <x v="1305"/>
    <x v="6"/>
    <s v="INSTALLUX"/>
    <x v="1351"/>
    <s v="Non"/>
    <x v="24"/>
    <m/>
    <m/>
    <m/>
    <m/>
    <x v="1"/>
    <m/>
  </r>
  <r>
    <s v="7127/4THARCELOR (BERTON SICARD)"/>
    <x v="1395"/>
    <s v="PROFIL"/>
    <x v="13"/>
    <x v="1306"/>
    <x v="6"/>
    <s v="INSTALLUX"/>
    <x v="1352"/>
    <s v="Non"/>
    <x v="34"/>
    <m/>
    <m/>
    <m/>
    <m/>
    <x v="1"/>
    <m/>
  </r>
  <r>
    <s v="7127THARCELOR (BERTON SICARD)"/>
    <x v="1396"/>
    <s v="PROFIL"/>
    <x v="13"/>
    <x v="1307"/>
    <x v="6"/>
    <s v="INSTALLUX"/>
    <x v="1353"/>
    <s v="Non"/>
    <x v="24"/>
    <m/>
    <m/>
    <m/>
    <m/>
    <x v="1"/>
    <m/>
  </r>
  <r>
    <s v="7130/3THARCELOR (BERTON SICARD)"/>
    <x v="1397"/>
    <s v="PROFIL"/>
    <x v="13"/>
    <x v="298"/>
    <x v="6"/>
    <s v="INSTALLUX"/>
    <x v="1354"/>
    <s v="Non"/>
    <x v="63"/>
    <m/>
    <m/>
    <m/>
    <m/>
    <x v="1"/>
    <m/>
  </r>
  <r>
    <s v="7133ARCELOR (BERTON SICARD)"/>
    <x v="1398"/>
    <s v="PROFIL"/>
    <x v="13"/>
    <x v="1308"/>
    <x v="6"/>
    <s v="INSTALLUX"/>
    <x v="1355"/>
    <s v="Non"/>
    <x v="24"/>
    <m/>
    <m/>
    <m/>
    <m/>
    <x v="1"/>
    <m/>
  </r>
  <r>
    <s v="7134ARCELOR (BERTON SICARD)"/>
    <x v="1399"/>
    <s v="PROFIL"/>
    <x v="13"/>
    <x v="1309"/>
    <x v="6"/>
    <s v="INSTALLUX"/>
    <x v="1356"/>
    <s v="Non"/>
    <x v="24"/>
    <m/>
    <m/>
    <m/>
    <m/>
    <x v="1"/>
    <m/>
  </r>
  <r>
    <s v="7150THARCELOR (BERTON SICARD)"/>
    <x v="1401"/>
    <s v="PROFIL"/>
    <x v="13"/>
    <x v="1311"/>
    <x v="6"/>
    <s v="INSTALLUX"/>
    <x v="1358"/>
    <s v="Non"/>
    <x v="24"/>
    <m/>
    <m/>
    <m/>
    <m/>
    <x v="1"/>
    <m/>
  </r>
  <r>
    <s v="7151ARCELOR (BERTON SICARD)"/>
    <x v="1402"/>
    <s v="PROFIL"/>
    <x v="13"/>
    <x v="1312"/>
    <x v="6"/>
    <s v="INSTALLUX"/>
    <x v="1359"/>
    <s v="Non"/>
    <x v="24"/>
    <m/>
    <m/>
    <m/>
    <m/>
    <x v="1"/>
    <m/>
  </r>
  <r>
    <s v="7152/4THARCELOR (BERTON SICARD)"/>
    <x v="1403"/>
    <s v="PROFIL"/>
    <x v="13"/>
    <x v="1313"/>
    <x v="6"/>
    <s v="INSTALLUX"/>
    <x v="1360"/>
    <s v="Non"/>
    <x v="34"/>
    <m/>
    <m/>
    <m/>
    <m/>
    <x v="1"/>
    <m/>
  </r>
  <r>
    <s v="7152THARCELOR (BERTON SICARD)"/>
    <x v="1404"/>
    <s v="PROFIL"/>
    <x v="13"/>
    <x v="1313"/>
    <x v="6"/>
    <s v="INSTALLUX"/>
    <x v="1361"/>
    <s v="Non"/>
    <x v="24"/>
    <m/>
    <m/>
    <m/>
    <m/>
    <x v="1"/>
    <m/>
  </r>
  <r>
    <s v="7153ARCELOR (BERTON SICARD)"/>
    <x v="1405"/>
    <s v="PROFIL"/>
    <x v="13"/>
    <x v="1314"/>
    <x v="6"/>
    <s v="INSTALLUX"/>
    <x v="1362"/>
    <s v="Non"/>
    <x v="24"/>
    <m/>
    <m/>
    <m/>
    <m/>
    <x v="1"/>
    <m/>
  </r>
  <r>
    <s v="7208ARCELOR (BERTON SICARD)"/>
    <x v="1406"/>
    <s v="PROFIL"/>
    <x v="13"/>
    <x v="1147"/>
    <x v="6"/>
    <s v="INSTALLUX"/>
    <x v="1363"/>
    <s v="Non"/>
    <x v="24"/>
    <m/>
    <m/>
    <m/>
    <m/>
    <x v="1"/>
    <m/>
  </r>
  <r>
    <s v="7210ARCELOR (BERTON SICARD)"/>
    <x v="1407"/>
    <s v="PROFIL"/>
    <x v="13"/>
    <x v="1315"/>
    <x v="6"/>
    <s v="INSTALLUX"/>
    <x v="1364"/>
    <s v="Non"/>
    <x v="24"/>
    <m/>
    <m/>
    <m/>
    <m/>
    <x v="1"/>
    <m/>
  </r>
  <r>
    <s v="7211ARCELOR (BERTON SICARD)"/>
    <x v="1408"/>
    <s v="PROFIL"/>
    <x v="13"/>
    <x v="1316"/>
    <x v="6"/>
    <s v="INSTALLUX"/>
    <x v="1365"/>
    <s v="Non"/>
    <x v="24"/>
    <m/>
    <m/>
    <m/>
    <m/>
    <x v="1"/>
    <m/>
  </r>
  <r>
    <s v="7211/4ARCELOR (BERTON SICARD)"/>
    <x v="1409"/>
    <s v="PROFIL"/>
    <x v="13"/>
    <x v="1316"/>
    <x v="6"/>
    <s v="INSTALLUX"/>
    <x v="1366"/>
    <s v="Non"/>
    <x v="35"/>
    <m/>
    <m/>
    <m/>
    <m/>
    <x v="1"/>
    <m/>
  </r>
  <r>
    <s v="7212ARCELOR (BERTON SICARD)"/>
    <x v="1410"/>
    <s v="PROFIL"/>
    <x v="13"/>
    <x v="1317"/>
    <x v="6"/>
    <s v="INSTALLUX"/>
    <x v="1367"/>
    <s v="Non"/>
    <x v="24"/>
    <m/>
    <m/>
    <m/>
    <m/>
    <x v="1"/>
    <m/>
  </r>
  <r>
    <s v="7214ARCELOR (BERTON SICARD)"/>
    <x v="807"/>
    <s v="PROFIL"/>
    <x v="13"/>
    <x v="776"/>
    <x v="6"/>
    <s v="INSTALLUX"/>
    <x v="772"/>
    <s v="Non"/>
    <x v="24"/>
    <m/>
    <m/>
    <m/>
    <m/>
    <x v="1"/>
    <m/>
  </r>
  <r>
    <s v="7215ARCELOR (BERTON SICARD)"/>
    <x v="1411"/>
    <s v="PROFIL"/>
    <x v="13"/>
    <x v="1318"/>
    <x v="6"/>
    <s v="INSTALLUX"/>
    <x v="1368"/>
    <s v="Non"/>
    <x v="24"/>
    <m/>
    <m/>
    <m/>
    <m/>
    <x v="1"/>
    <m/>
  </r>
  <r>
    <s v="7216ARCELOR (BERTON SICARD)"/>
    <x v="1412"/>
    <s v="PROFIL"/>
    <x v="13"/>
    <x v="1319"/>
    <x v="6"/>
    <s v="INSTALLUX"/>
    <x v="1369"/>
    <s v="Non"/>
    <x v="24"/>
    <m/>
    <m/>
    <m/>
    <m/>
    <x v="1"/>
    <m/>
  </r>
  <r>
    <s v="7217ARCELOR (BERTON SICARD)"/>
    <x v="1413"/>
    <s v="PROFIL"/>
    <x v="13"/>
    <x v="1320"/>
    <x v="6"/>
    <s v="INSTALLUX"/>
    <x v="1370"/>
    <s v="Non"/>
    <x v="24"/>
    <m/>
    <m/>
    <m/>
    <m/>
    <x v="1"/>
    <m/>
  </r>
  <r>
    <s v="7219ARCELOR (BERTON SICARD)"/>
    <x v="1414"/>
    <s v="PROFIL"/>
    <x v="13"/>
    <x v="1321"/>
    <x v="6"/>
    <s v="INSTALLUX"/>
    <x v="1371"/>
    <s v="Non"/>
    <x v="24"/>
    <m/>
    <m/>
    <m/>
    <m/>
    <x v="1"/>
    <m/>
  </r>
  <r>
    <s v="7257ARCELOR (BERTON SICARD)"/>
    <x v="2019"/>
    <s v="PROFIL"/>
    <x v="13"/>
    <x v="1815"/>
    <x v="6"/>
    <s v="INSTALLUX"/>
    <x v="1976"/>
    <s v="Non"/>
    <x v="5"/>
    <m/>
    <m/>
    <m/>
    <m/>
    <x v="1"/>
    <m/>
  </r>
  <r>
    <s v="7300/4THARCELOR (BERTON SICARD)"/>
    <x v="1415"/>
    <s v="PROFIL"/>
    <x v="13"/>
    <x v="1322"/>
    <x v="6"/>
    <s v="INSTALLUX"/>
    <x v="1372"/>
    <s v="Non"/>
    <x v="35"/>
    <m/>
    <m/>
    <m/>
    <m/>
    <x v="1"/>
    <m/>
  </r>
  <r>
    <s v="7300THARCELOR (BERTON SICARD)"/>
    <x v="2020"/>
    <s v="PROFIL"/>
    <x v="13"/>
    <x v="1322"/>
    <x v="6"/>
    <s v="INSTALLUX"/>
    <x v="1977"/>
    <s v="Non"/>
    <x v="24"/>
    <m/>
    <m/>
    <m/>
    <m/>
    <x v="1"/>
    <m/>
  </r>
  <r>
    <s v="7301/4THARCELOR (BERTON SICARD)"/>
    <x v="1417"/>
    <s v="PROFIL"/>
    <x v="13"/>
    <x v="1323"/>
    <x v="6"/>
    <s v="INSTALLUX"/>
    <x v="1374"/>
    <s v="Non"/>
    <x v="35"/>
    <m/>
    <m/>
    <m/>
    <m/>
    <x v="1"/>
    <m/>
  </r>
  <r>
    <s v="7301THARCELOR (BERTON SICARD)"/>
    <x v="1418"/>
    <s v="PROFIL"/>
    <x v="13"/>
    <x v="1323"/>
    <x v="6"/>
    <s v="INSTALLUX"/>
    <x v="1375"/>
    <s v="Non"/>
    <x v="24"/>
    <m/>
    <m/>
    <m/>
    <m/>
    <x v="1"/>
    <m/>
  </r>
  <r>
    <s v="7302ARCELOR (BERTON SICARD)"/>
    <x v="1419"/>
    <s v="PROFIL"/>
    <x v="13"/>
    <x v="1324"/>
    <x v="6"/>
    <s v="INSTALLUX"/>
    <x v="1376"/>
    <s v="Non"/>
    <x v="24"/>
    <m/>
    <m/>
    <m/>
    <m/>
    <x v="1"/>
    <m/>
  </r>
  <r>
    <s v="7307ARCELOR (BERTON SICARD)"/>
    <x v="1420"/>
    <s v="PROFIL"/>
    <x v="13"/>
    <x v="1325"/>
    <x v="6"/>
    <s v="INSTALLUX"/>
    <x v="1377"/>
    <s v="Non"/>
    <x v="24"/>
    <m/>
    <m/>
    <m/>
    <m/>
    <x v="1"/>
    <m/>
  </r>
  <r>
    <s v="7323THARCELOR (BERTON SICARD)"/>
    <x v="1421"/>
    <s v="PROFIL"/>
    <x v="13"/>
    <x v="1326"/>
    <x v="6"/>
    <s v="INSTALLUX"/>
    <x v="1378"/>
    <s v="Non"/>
    <x v="24"/>
    <m/>
    <m/>
    <m/>
    <m/>
    <x v="1"/>
    <m/>
  </r>
  <r>
    <s v="7324/4THARCELOR (BERTON SICARD)"/>
    <x v="1422"/>
    <s v="PROFIL"/>
    <x v="13"/>
    <x v="1327"/>
    <x v="6"/>
    <s v="INSTALLUX"/>
    <x v="1379"/>
    <s v="Non"/>
    <x v="35"/>
    <m/>
    <m/>
    <m/>
    <m/>
    <x v="1"/>
    <m/>
  </r>
  <r>
    <s v="7324THARCELOR (BERTON SICARD)"/>
    <x v="1423"/>
    <s v="PROFIL"/>
    <x v="13"/>
    <x v="1327"/>
    <x v="6"/>
    <s v="INSTALLUX"/>
    <x v="1380"/>
    <s v="Non"/>
    <x v="24"/>
    <m/>
    <m/>
    <m/>
    <m/>
    <x v="1"/>
    <m/>
  </r>
  <r>
    <s v="7325THARCELOR (BERTON SICARD)"/>
    <x v="1424"/>
    <s v="PROFIL"/>
    <x v="13"/>
    <x v="1328"/>
    <x v="6"/>
    <s v="INSTALLUX"/>
    <x v="1381"/>
    <s v="Non"/>
    <x v="24"/>
    <m/>
    <m/>
    <m/>
    <m/>
    <x v="1"/>
    <m/>
  </r>
  <r>
    <s v="7330THARCELOR (BERTON SICARD)"/>
    <x v="1425"/>
    <s v="PROFIL"/>
    <x v="13"/>
    <x v="1329"/>
    <x v="6"/>
    <s v="INSTALLUX"/>
    <x v="1382"/>
    <s v="Non"/>
    <x v="24"/>
    <m/>
    <m/>
    <m/>
    <m/>
    <x v="1"/>
    <m/>
  </r>
  <r>
    <s v="7604ARCELOR (BERTON SICARD)"/>
    <x v="2021"/>
    <s v="PROFIL"/>
    <x v="13"/>
    <x v="1816"/>
    <x v="6"/>
    <s v="INSTALLUX"/>
    <x v="1978"/>
    <s v="Non"/>
    <x v="24"/>
    <m/>
    <m/>
    <m/>
    <m/>
    <x v="1"/>
    <m/>
  </r>
  <r>
    <s v="7604ARCELOR (BERTON SICARD)"/>
    <x v="2021"/>
    <s v="PROFIL"/>
    <x v="13"/>
    <x v="1816"/>
    <x v="6"/>
    <s v="INSTALLUX"/>
    <x v="1978"/>
    <s v="Non"/>
    <x v="24"/>
    <m/>
    <m/>
    <m/>
    <m/>
    <x v="1"/>
    <m/>
  </r>
  <r>
    <s v="7607/4THARCELOR (BERTON SICARD)"/>
    <x v="1430"/>
    <s v="PROFIL"/>
    <x v="13"/>
    <x v="1333"/>
    <x v="6"/>
    <s v="INSTALLUX"/>
    <x v="1387"/>
    <s v="Non"/>
    <x v="8"/>
    <m/>
    <m/>
    <m/>
    <m/>
    <x v="1"/>
    <m/>
  </r>
  <r>
    <s v="7607THARCELOR (BERTON SICARD)"/>
    <x v="1431"/>
    <s v="PROFIL"/>
    <x v="13"/>
    <x v="1333"/>
    <x v="6"/>
    <s v="INSTALLUX"/>
    <x v="1388"/>
    <s v="Non"/>
    <x v="24"/>
    <m/>
    <m/>
    <m/>
    <m/>
    <x v="1"/>
    <m/>
  </r>
  <r>
    <s v="7618ARCELOR (BERTON SICARD)"/>
    <x v="1434"/>
    <s v="PROFIL"/>
    <x v="13"/>
    <x v="254"/>
    <x v="6"/>
    <s v="INSTALLUX"/>
    <x v="1391"/>
    <s v="Non"/>
    <x v="24"/>
    <m/>
    <m/>
    <m/>
    <m/>
    <x v="1"/>
    <m/>
  </r>
  <r>
    <s v="7619ARCELOR (BERTON SICARD)"/>
    <x v="1435"/>
    <s v="PROFIL"/>
    <x v="13"/>
    <x v="1336"/>
    <x v="6"/>
    <s v="INSTALLUX"/>
    <x v="1392"/>
    <s v="Non"/>
    <x v="24"/>
    <m/>
    <m/>
    <m/>
    <m/>
    <x v="1"/>
    <m/>
  </r>
  <r>
    <s v="7622ARCELOR (BERTON SICARD)"/>
    <x v="1436"/>
    <s v="PROFIL"/>
    <x v="13"/>
    <x v="1337"/>
    <x v="6"/>
    <s v="INSTALLUX"/>
    <x v="1393"/>
    <s v="Non"/>
    <x v="24"/>
    <m/>
    <m/>
    <m/>
    <m/>
    <x v="1"/>
    <m/>
  </r>
  <r>
    <s v="7624/4ARCELOR (BERTON SICARD)"/>
    <x v="1438"/>
    <s v="PROFIL"/>
    <x v="13"/>
    <x v="1339"/>
    <x v="6"/>
    <s v="INSTALLUX"/>
    <x v="1395"/>
    <s v="Non"/>
    <x v="35"/>
    <m/>
    <m/>
    <m/>
    <m/>
    <x v="1"/>
    <m/>
  </r>
  <r>
    <s v="7625ARCELOR (BERTON SICARD)"/>
    <x v="1439"/>
    <s v="PROFIL"/>
    <x v="13"/>
    <x v="1340"/>
    <x v="6"/>
    <s v="INSTALLUX"/>
    <x v="1396"/>
    <s v="Non"/>
    <x v="24"/>
    <m/>
    <m/>
    <m/>
    <m/>
    <x v="1"/>
    <m/>
  </r>
  <r>
    <s v="7626/4ARCELOR (BERTON SICARD)"/>
    <x v="1440"/>
    <s v="PROFIL"/>
    <x v="13"/>
    <x v="257"/>
    <x v="6"/>
    <s v="INSTALLUX"/>
    <x v="1397"/>
    <s v="Non"/>
    <x v="35"/>
    <m/>
    <m/>
    <m/>
    <m/>
    <x v="1"/>
    <m/>
  </r>
  <r>
    <s v="7627ARCELOR (BERTON SICARD)"/>
    <x v="1441"/>
    <s v="PROFIL"/>
    <x v="13"/>
    <x v="1341"/>
    <x v="6"/>
    <s v="INSTALLUX"/>
    <x v="1398"/>
    <s v="Non"/>
    <x v="24"/>
    <m/>
    <m/>
    <m/>
    <m/>
    <x v="1"/>
    <m/>
  </r>
  <r>
    <s v="7628ARCELOR (BERTON SICARD)"/>
    <x v="1442"/>
    <s v="PROFIL"/>
    <x v="13"/>
    <x v="1342"/>
    <x v="6"/>
    <s v="INSTALLUX"/>
    <x v="1399"/>
    <s v="Non"/>
    <x v="24"/>
    <m/>
    <m/>
    <m/>
    <m/>
    <x v="1"/>
    <m/>
  </r>
  <r>
    <s v="7628/4ARCELOR (BERTON SICARD)"/>
    <x v="1443"/>
    <s v="PROFIL"/>
    <x v="13"/>
    <x v="1342"/>
    <x v="6"/>
    <s v="INSTALLUX"/>
    <x v="1400"/>
    <s v="Non"/>
    <x v="20"/>
    <m/>
    <m/>
    <m/>
    <m/>
    <x v="1"/>
    <m/>
  </r>
  <r>
    <s v="7629ARCELOR (BERTON SICARD)"/>
    <x v="1444"/>
    <s v="PROFIL"/>
    <x v="13"/>
    <x v="1343"/>
    <x v="6"/>
    <s v="INSTALLUX"/>
    <x v="1401"/>
    <s v="Non"/>
    <x v="24"/>
    <m/>
    <m/>
    <m/>
    <m/>
    <x v="1"/>
    <m/>
  </r>
  <r>
    <s v="7633ARCELOR (BERTON SICARD)"/>
    <x v="1445"/>
    <s v="PROFIL"/>
    <x v="13"/>
    <x v="1344"/>
    <x v="6"/>
    <s v="INSTALLUX"/>
    <x v="1402"/>
    <s v="Non"/>
    <x v="24"/>
    <m/>
    <m/>
    <m/>
    <m/>
    <x v="1"/>
    <m/>
  </r>
  <r>
    <s v="7635THARCELOR (BERTON SICARD)"/>
    <x v="1447"/>
    <s v="PROFIL"/>
    <x v="13"/>
    <x v="1346"/>
    <x v="6"/>
    <s v="INSTALLUX"/>
    <x v="1404"/>
    <s v="Non"/>
    <x v="24"/>
    <m/>
    <m/>
    <m/>
    <m/>
    <x v="1"/>
    <m/>
  </r>
  <r>
    <s v="7637THARCELOR (BERTON SICARD)"/>
    <x v="1449"/>
    <s v="PROFIL"/>
    <x v="13"/>
    <x v="1348"/>
    <x v="6"/>
    <s v="INSTALLUX"/>
    <x v="1406"/>
    <s v="Non"/>
    <x v="24"/>
    <m/>
    <m/>
    <m/>
    <m/>
    <x v="1"/>
    <m/>
  </r>
  <r>
    <s v="7638ARCELOR (BERTON SICARD)"/>
    <x v="2022"/>
    <s v="PROFIL"/>
    <x v="13"/>
    <x v="1817"/>
    <x v="6"/>
    <s v="INSTALLUX"/>
    <x v="1979"/>
    <s v="Non"/>
    <x v="24"/>
    <m/>
    <m/>
    <m/>
    <m/>
    <x v="1"/>
    <m/>
  </r>
  <r>
    <s v="7638ARCELOR (BERTON SICARD)"/>
    <x v="2022"/>
    <s v="PROFIL"/>
    <x v="13"/>
    <x v="1817"/>
    <x v="6"/>
    <s v="INSTALLUX"/>
    <x v="1979"/>
    <s v="Non"/>
    <x v="24"/>
    <m/>
    <m/>
    <m/>
    <m/>
    <x v="1"/>
    <m/>
  </r>
  <r>
    <s v="7643ARCELOR (BERTON SICARD)"/>
    <x v="2023"/>
    <s v="PROFIL"/>
    <x v="13"/>
    <x v="1818"/>
    <x v="6"/>
    <s v="INSTALLUX"/>
    <x v="1980"/>
    <s v="Non"/>
    <x v="24"/>
    <m/>
    <m/>
    <m/>
    <m/>
    <x v="1"/>
    <m/>
  </r>
  <r>
    <s v="7644ARCELOR (BERTON SICARD)"/>
    <x v="1450"/>
    <s v="PROFIL"/>
    <x v="13"/>
    <x v="1349"/>
    <x v="6"/>
    <s v="INSTALLUX"/>
    <x v="1407"/>
    <s v="Non"/>
    <x v="24"/>
    <m/>
    <m/>
    <m/>
    <m/>
    <x v="1"/>
    <m/>
  </r>
  <r>
    <s v="7638ARCELOR (BERTON SICARD)"/>
    <x v="2022"/>
    <s v="PROFIL"/>
    <x v="13"/>
    <x v="1817"/>
    <x v="6"/>
    <s v="INSTALLUX"/>
    <x v="1979"/>
    <s v="Non"/>
    <x v="24"/>
    <m/>
    <m/>
    <m/>
    <m/>
    <x v="1"/>
    <m/>
  </r>
  <r>
    <s v="7646/4ARCELOR (BERTON SICARD)"/>
    <x v="1451"/>
    <s v="PROFIL"/>
    <x v="13"/>
    <x v="259"/>
    <x v="6"/>
    <s v="INSTALLUX"/>
    <x v="1408"/>
    <s v="Non"/>
    <x v="35"/>
    <m/>
    <m/>
    <m/>
    <m/>
    <x v="1"/>
    <m/>
  </r>
  <r>
    <s v="7649ARCELOR (BERTON SICARD)"/>
    <x v="1452"/>
    <s v="PROFIL"/>
    <x v="46"/>
    <x v="1350"/>
    <x v="6"/>
    <s v="INSTALLUX"/>
    <x v="1409"/>
    <s v="Non"/>
    <x v="24"/>
    <m/>
    <m/>
    <m/>
    <m/>
    <x v="1"/>
    <m/>
  </r>
  <r>
    <s v="7638ARCELOR (BERTON SICARD)"/>
    <x v="2022"/>
    <s v="PROFIL"/>
    <x v="13"/>
    <x v="1817"/>
    <x v="6"/>
    <s v="INSTALLUX"/>
    <x v="1979"/>
    <s v="Non"/>
    <x v="24"/>
    <m/>
    <m/>
    <m/>
    <m/>
    <x v="1"/>
    <m/>
  </r>
  <r>
    <s v="7653ARCELOR (BERTON SICARD)"/>
    <x v="1454"/>
    <s v="PROFIL"/>
    <x v="46"/>
    <x v="1352"/>
    <x v="6"/>
    <s v="INSTALLUX"/>
    <x v="1411"/>
    <s v="Non"/>
    <x v="24"/>
    <m/>
    <m/>
    <m/>
    <m/>
    <x v="1"/>
    <m/>
  </r>
  <r>
    <s v="7653/4ARCELOR (BERTON SICARD)"/>
    <x v="1455"/>
    <s v="PROFIL"/>
    <x v="46"/>
    <x v="1352"/>
    <x v="6"/>
    <s v="INSTALLUX"/>
    <x v="1412"/>
    <s v="Non"/>
    <x v="20"/>
    <m/>
    <m/>
    <m/>
    <m/>
    <x v="1"/>
    <m/>
  </r>
  <r>
    <s v="7655/4ARCELOR (BERTON SICARD)"/>
    <x v="1456"/>
    <s v="PROFIL"/>
    <x v="13"/>
    <x v="1353"/>
    <x v="6"/>
    <s v="INSTALLUX"/>
    <x v="1413"/>
    <s v="Non"/>
    <x v="35"/>
    <m/>
    <m/>
    <m/>
    <m/>
    <x v="1"/>
    <m/>
  </r>
  <r>
    <s v="7658THPARCELOR (BERTON SICARD)"/>
    <x v="1458"/>
    <s v="PROFIL"/>
    <x v="13"/>
    <x v="1355"/>
    <x v="6"/>
    <s v="INSTALLUX"/>
    <x v="1415"/>
    <s v="Non"/>
    <x v="24"/>
    <m/>
    <m/>
    <m/>
    <m/>
    <x v="1"/>
    <m/>
  </r>
  <r>
    <s v="7659ARCELOR (BERTON SICARD)"/>
    <x v="1459"/>
    <s v="PROFIL"/>
    <x v="13"/>
    <x v="1298"/>
    <x v="6"/>
    <s v="INSTALLUX"/>
    <x v="1416"/>
    <s v="Non"/>
    <x v="24"/>
    <m/>
    <m/>
    <m/>
    <m/>
    <x v="1"/>
    <m/>
  </r>
  <r>
    <s v="7661ARCELOR (BERTON SICARD)"/>
    <x v="1460"/>
    <s v="PROFIL"/>
    <x v="46"/>
    <x v="1356"/>
    <x v="6"/>
    <s v="INSTALLUX"/>
    <x v="1417"/>
    <s v="Non"/>
    <x v="24"/>
    <m/>
    <m/>
    <m/>
    <m/>
    <x v="1"/>
    <m/>
  </r>
  <r>
    <s v="7661/4ARCELOR (BERTON SICARD)"/>
    <x v="1461"/>
    <s v="PROFIL"/>
    <x v="46"/>
    <x v="1356"/>
    <x v="6"/>
    <s v="INSTALLUX"/>
    <x v="1418"/>
    <s v="Non"/>
    <x v="35"/>
    <m/>
    <m/>
    <m/>
    <m/>
    <x v="1"/>
    <m/>
  </r>
  <r>
    <s v="7662ARCELOR (BERTON SICARD)"/>
    <x v="1462"/>
    <s v="PROFIL"/>
    <x v="13"/>
    <x v="1357"/>
    <x v="6"/>
    <s v="INSTALLUX"/>
    <x v="1419"/>
    <s v="Non"/>
    <x v="24"/>
    <m/>
    <m/>
    <m/>
    <m/>
    <x v="1"/>
    <m/>
  </r>
  <r>
    <s v="7662/4ARCELOR (BERTON SICARD)"/>
    <x v="1463"/>
    <s v="PROFIL"/>
    <x v="13"/>
    <x v="1357"/>
    <x v="6"/>
    <s v="INSTALLUX"/>
    <x v="1420"/>
    <s v="Non"/>
    <x v="35"/>
    <m/>
    <m/>
    <m/>
    <m/>
    <x v="1"/>
    <m/>
  </r>
  <r>
    <s v="7663ARCELOR (BERTON SICARD)"/>
    <x v="1464"/>
    <s v="PROFIL"/>
    <x v="13"/>
    <x v="1358"/>
    <x v="6"/>
    <s v="INSTALLUX"/>
    <x v="1421"/>
    <s v="Non"/>
    <x v="24"/>
    <m/>
    <m/>
    <m/>
    <m/>
    <x v="1"/>
    <m/>
  </r>
  <r>
    <s v="7664/4ARCELOR (BERTON SICARD)"/>
    <x v="1465"/>
    <s v="PROFIL"/>
    <x v="13"/>
    <x v="1359"/>
    <x v="6"/>
    <s v="INSTALLUX"/>
    <x v="1422"/>
    <s v="Non"/>
    <x v="35"/>
    <m/>
    <m/>
    <m/>
    <m/>
    <x v="1"/>
    <m/>
  </r>
  <r>
    <s v="7665ARCELOR (BERTON SICARD)"/>
    <x v="1466"/>
    <s v="PROFIL"/>
    <x v="13"/>
    <x v="1360"/>
    <x v="6"/>
    <s v="INSTALLUX"/>
    <x v="1423"/>
    <s v="Non"/>
    <x v="24"/>
    <m/>
    <m/>
    <m/>
    <m/>
    <x v="1"/>
    <m/>
  </r>
  <r>
    <s v="7665/4ARCELOR (BERTON SICARD)"/>
    <x v="1467"/>
    <s v="PROFIL"/>
    <x v="13"/>
    <x v="1360"/>
    <x v="6"/>
    <s v="INSTALLUX"/>
    <x v="1424"/>
    <s v="Non"/>
    <x v="35"/>
    <m/>
    <m/>
    <m/>
    <m/>
    <x v="1"/>
    <m/>
  </r>
  <r>
    <s v="7668THARCELOR (BERTON SICARD)"/>
    <x v="1468"/>
    <s v="PROFIL"/>
    <x v="13"/>
    <x v="1361"/>
    <x v="6"/>
    <s v="INSTALLUX"/>
    <x v="1425"/>
    <s v="Non"/>
    <x v="24"/>
    <m/>
    <m/>
    <m/>
    <m/>
    <x v="1"/>
    <m/>
  </r>
  <r>
    <s v="7638ARCELOR (BERTON SICARD)"/>
    <x v="2022"/>
    <s v="PROFIL"/>
    <x v="13"/>
    <x v="1817"/>
    <x v="6"/>
    <s v="INSTALLUX"/>
    <x v="1979"/>
    <s v="Non"/>
    <x v="24"/>
    <m/>
    <m/>
    <m/>
    <m/>
    <x v="1"/>
    <m/>
  </r>
  <r>
    <s v="7673ARCELOR (BERTON SICARD)"/>
    <x v="1469"/>
    <s v="PROFIL"/>
    <x v="13"/>
    <x v="1362"/>
    <x v="6"/>
    <s v="INSTALLUX"/>
    <x v="1426"/>
    <s v="Non"/>
    <x v="24"/>
    <m/>
    <m/>
    <m/>
    <m/>
    <x v="1"/>
    <m/>
  </r>
  <r>
    <s v="7674ARCELOR (BERTON SICARD)"/>
    <x v="1470"/>
    <s v="PROFIL"/>
    <x v="13"/>
    <x v="1363"/>
    <x v="6"/>
    <s v="INSTALLUX"/>
    <x v="1427"/>
    <s v="Non"/>
    <x v="24"/>
    <m/>
    <m/>
    <m/>
    <m/>
    <x v="1"/>
    <m/>
  </r>
  <r>
    <s v="7679ARCELOR (BERTON SICARD)"/>
    <x v="1471"/>
    <s v="PROFIL"/>
    <x v="13"/>
    <x v="1364"/>
    <x v="6"/>
    <s v="INSTALLUX"/>
    <x v="1428"/>
    <s v="Non"/>
    <x v="24"/>
    <m/>
    <m/>
    <m/>
    <m/>
    <x v="1"/>
    <m/>
  </r>
  <r>
    <s v="7680THARCELOR (BERTON SICARD)"/>
    <x v="1472"/>
    <s v="PROFIL"/>
    <x v="13"/>
    <x v="1365"/>
    <x v="6"/>
    <s v="INSTALLUX"/>
    <x v="1429"/>
    <s v="Non"/>
    <x v="24"/>
    <m/>
    <m/>
    <m/>
    <m/>
    <x v="1"/>
    <m/>
  </r>
  <r>
    <s v="7681THARCELOR (BERTON SICARD)"/>
    <x v="1473"/>
    <s v="PROFIL"/>
    <x v="13"/>
    <x v="1366"/>
    <x v="6"/>
    <s v="INSTALLUX"/>
    <x v="1430"/>
    <s v="Non"/>
    <x v="24"/>
    <m/>
    <m/>
    <m/>
    <m/>
    <x v="1"/>
    <m/>
  </r>
  <r>
    <s v="7682THARCELOR (BERTON SICARD)"/>
    <x v="1474"/>
    <s v="PROFIL"/>
    <x v="13"/>
    <x v="1367"/>
    <x v="6"/>
    <s v="INSTALLUX"/>
    <x v="1431"/>
    <s v="Non"/>
    <x v="24"/>
    <m/>
    <m/>
    <m/>
    <m/>
    <x v="1"/>
    <m/>
  </r>
  <r>
    <s v="7683THARCELOR (BERTON SICARD)"/>
    <x v="1475"/>
    <s v="PROFIL"/>
    <x v="13"/>
    <x v="1368"/>
    <x v="6"/>
    <s v="INSTALLUX"/>
    <x v="1432"/>
    <s v="Non"/>
    <x v="24"/>
    <m/>
    <m/>
    <m/>
    <m/>
    <x v="1"/>
    <m/>
  </r>
  <r>
    <s v="7684THARCELOR (BERTON SICARD)"/>
    <x v="1476"/>
    <s v="PROFIL"/>
    <x v="13"/>
    <x v="1369"/>
    <x v="6"/>
    <s v="INSTALLUX"/>
    <x v="1433"/>
    <s v="Non"/>
    <x v="24"/>
    <m/>
    <m/>
    <m/>
    <m/>
    <x v="1"/>
    <m/>
  </r>
  <r>
    <s v="7638ARCELOR (BERTON SICARD)"/>
    <x v="2022"/>
    <s v="PROFIL"/>
    <x v="13"/>
    <x v="1817"/>
    <x v="6"/>
    <s v="INSTALLUX"/>
    <x v="1979"/>
    <s v="Non"/>
    <x v="24"/>
    <m/>
    <m/>
    <m/>
    <m/>
    <x v="1"/>
    <m/>
  </r>
  <r>
    <s v="7690ARCELOR (BERTON SICARD)"/>
    <x v="1478"/>
    <s v="PROFIL"/>
    <x v="13"/>
    <x v="1371"/>
    <x v="6"/>
    <s v="INSTALLUX"/>
    <x v="1435"/>
    <s v="Non"/>
    <x v="24"/>
    <m/>
    <m/>
    <m/>
    <m/>
    <x v="1"/>
    <m/>
  </r>
  <r>
    <s v="7691THARCELOR (BERTON SICARD)"/>
    <x v="1479"/>
    <s v="PROFIL"/>
    <x v="13"/>
    <x v="1372"/>
    <x v="6"/>
    <s v="INSTALLUX"/>
    <x v="1436"/>
    <s v="Non"/>
    <x v="24"/>
    <m/>
    <m/>
    <m/>
    <m/>
    <x v="1"/>
    <m/>
  </r>
  <r>
    <s v="7766ARCELOR (BERTON SICARD)"/>
    <x v="1480"/>
    <s v="PROFIL"/>
    <x v="13"/>
    <x v="1373"/>
    <x v="6"/>
    <s v="INSTALLUX"/>
    <x v="1437"/>
    <s v="Non"/>
    <x v="4"/>
    <m/>
    <m/>
    <m/>
    <m/>
    <x v="1"/>
    <m/>
  </r>
  <r>
    <s v="7785ARCELOR (BERTON SICARD)"/>
    <x v="1481"/>
    <s v="PROFIL"/>
    <x v="13"/>
    <x v="1374"/>
    <x v="6"/>
    <s v="INSTALLUX"/>
    <x v="1438"/>
    <s v="Non"/>
    <x v="24"/>
    <m/>
    <m/>
    <m/>
    <m/>
    <x v="1"/>
    <m/>
  </r>
  <r>
    <s v="7795ARCELOR (BERTON SICARD)"/>
    <x v="1483"/>
    <s v="PROFIL"/>
    <x v="46"/>
    <x v="1376"/>
    <x v="6"/>
    <s v="INSTALLUX"/>
    <x v="1440"/>
    <s v="Non"/>
    <x v="24"/>
    <m/>
    <m/>
    <m/>
    <m/>
    <x v="1"/>
    <m/>
  </r>
  <r>
    <s v="7604ARCELOR (BERTON SICARD)"/>
    <x v="2021"/>
    <s v="PROFIL"/>
    <x v="13"/>
    <x v="1816"/>
    <x v="6"/>
    <s v="INSTALLUX"/>
    <x v="1978"/>
    <s v="Non"/>
    <x v="24"/>
    <m/>
    <m/>
    <m/>
    <m/>
    <x v="1"/>
    <m/>
  </r>
  <r>
    <s v="7604ARCELOR (BERTON SICARD)"/>
    <x v="2021"/>
    <s v="PROFIL"/>
    <x v="13"/>
    <x v="1816"/>
    <x v="6"/>
    <s v="INSTALLUX"/>
    <x v="1978"/>
    <s v="Non"/>
    <x v="24"/>
    <m/>
    <m/>
    <m/>
    <m/>
    <x v="1"/>
    <m/>
  </r>
  <r>
    <s v="7816/4ARCELOR (BERTON SICARD)"/>
    <x v="1484"/>
    <s v="PROFIL"/>
    <x v="13"/>
    <x v="276"/>
    <x v="6"/>
    <s v="INSTALLUX"/>
    <x v="1441"/>
    <s v="Non"/>
    <x v="35"/>
    <m/>
    <m/>
    <m/>
    <m/>
    <x v="1"/>
    <m/>
  </r>
  <r>
    <s v="7816/4MARCELOR (BERTON SICARD)"/>
    <x v="1485"/>
    <s v="PROFIL"/>
    <x v="13"/>
    <x v="276"/>
    <x v="6"/>
    <s v="INSTALLUX"/>
    <x v="1442"/>
    <s v="Non"/>
    <x v="20"/>
    <m/>
    <m/>
    <m/>
    <m/>
    <x v="1"/>
    <m/>
  </r>
  <r>
    <s v="7817ARCELOR (BERTON SICARD)"/>
    <x v="1486"/>
    <s v="PROFIL"/>
    <x v="13"/>
    <x v="1377"/>
    <x v="6"/>
    <s v="INSTALLUX"/>
    <x v="1443"/>
    <s v="Non"/>
    <x v="24"/>
    <m/>
    <m/>
    <m/>
    <m/>
    <x v="1"/>
    <m/>
  </r>
  <r>
    <s v="7818ARCELOR (BERTON SICARD)"/>
    <x v="1487"/>
    <s v="PROFIL"/>
    <x v="13"/>
    <x v="1378"/>
    <x v="6"/>
    <s v="INSTALLUX"/>
    <x v="1444"/>
    <s v="Non"/>
    <x v="24"/>
    <m/>
    <m/>
    <m/>
    <m/>
    <x v="1"/>
    <m/>
  </r>
  <r>
    <s v="7820ARCELOR (BERTON SICARD)"/>
    <x v="1488"/>
    <s v="PROFIL"/>
    <x v="13"/>
    <x v="1379"/>
    <x v="6"/>
    <s v="INSTALLUX"/>
    <x v="1445"/>
    <s v="Non"/>
    <x v="24"/>
    <m/>
    <m/>
    <m/>
    <m/>
    <x v="1"/>
    <m/>
  </r>
  <r>
    <s v="7824ARCELOR (BERTON SICARD)"/>
    <x v="1489"/>
    <s v="PROFIL"/>
    <x v="13"/>
    <x v="1380"/>
    <x v="6"/>
    <s v="INSTALLUX"/>
    <x v="1446"/>
    <s v="Non"/>
    <x v="24"/>
    <m/>
    <m/>
    <m/>
    <m/>
    <x v="1"/>
    <m/>
  </r>
  <r>
    <s v="7828ARCELOR (BERTON SICARD)"/>
    <x v="1490"/>
    <s v="PROFIL"/>
    <x v="13"/>
    <x v="1381"/>
    <x v="6"/>
    <s v="INSTALLUX"/>
    <x v="1447"/>
    <s v="Non"/>
    <x v="24"/>
    <m/>
    <m/>
    <m/>
    <m/>
    <x v="1"/>
    <m/>
  </r>
  <r>
    <s v="7835ARCELOR (BERTON SICARD)"/>
    <x v="1491"/>
    <s v="PROFIL"/>
    <x v="13"/>
    <x v="1382"/>
    <x v="6"/>
    <s v="INSTALLUX"/>
    <x v="1448"/>
    <s v="Non"/>
    <x v="24"/>
    <m/>
    <m/>
    <m/>
    <m/>
    <x v="1"/>
    <m/>
  </r>
  <r>
    <s v="7836/4ARCELOR (BERTON SICARD)"/>
    <x v="1492"/>
    <s v="PROFIL"/>
    <x v="13"/>
    <x v="277"/>
    <x v="6"/>
    <s v="INSTALLUX"/>
    <x v="1449"/>
    <s v="Non"/>
    <x v="35"/>
    <m/>
    <m/>
    <m/>
    <m/>
    <x v="1"/>
    <m/>
  </r>
  <r>
    <s v="8108ARCELOR (BERTON SICARD)"/>
    <x v="1500"/>
    <s v="PROFIL"/>
    <x v="13"/>
    <x v="1390"/>
    <x v="6"/>
    <s v="INSTALLUX"/>
    <x v="1457"/>
    <s v="Non"/>
    <x v="24"/>
    <m/>
    <m/>
    <m/>
    <m/>
    <x v="1"/>
    <m/>
  </r>
  <r>
    <s v="8110ARCELOR (BERTON SICARD)"/>
    <x v="1501"/>
    <s v="PROFIL"/>
    <x v="13"/>
    <x v="1391"/>
    <x v="6"/>
    <s v="INSTALLUX"/>
    <x v="1458"/>
    <s v="Non"/>
    <x v="24"/>
    <m/>
    <m/>
    <m/>
    <m/>
    <x v="1"/>
    <m/>
  </r>
  <r>
    <s v="8177ARCELOR (BERTON SICARD)"/>
    <x v="2024"/>
    <s v="PROFIL"/>
    <x v="13"/>
    <x v="1819"/>
    <x v="6"/>
    <s v="INSTALLUX"/>
    <x v="1981"/>
    <s v="Non"/>
    <x v="24"/>
    <m/>
    <m/>
    <m/>
    <m/>
    <x v="1"/>
    <m/>
  </r>
  <r>
    <s v="8178ARCELOR (BERTON SICARD)"/>
    <x v="2025"/>
    <s v="PROFIL"/>
    <x v="13"/>
    <x v="1820"/>
    <x v="6"/>
    <s v="INSTALLUX"/>
    <x v="1982"/>
    <s v="Non"/>
    <x v="24"/>
    <m/>
    <m/>
    <m/>
    <m/>
    <x v="1"/>
    <m/>
  </r>
  <r>
    <s v="8179ARCELOR (BERTON SICARD)"/>
    <x v="1502"/>
    <s v="PROFIL"/>
    <x v="13"/>
    <x v="1392"/>
    <x v="6"/>
    <s v="INSTALLUX"/>
    <x v="1459"/>
    <s v="Non"/>
    <x v="24"/>
    <m/>
    <m/>
    <m/>
    <m/>
    <x v="1"/>
    <m/>
  </r>
  <r>
    <s v="8181ARCELOR (BERTON SICARD)"/>
    <x v="1503"/>
    <s v="PROFIL"/>
    <x v="13"/>
    <x v="1393"/>
    <x v="6"/>
    <s v="INSTALLUX"/>
    <x v="1460"/>
    <s v="Non"/>
    <x v="24"/>
    <m/>
    <m/>
    <m/>
    <m/>
    <x v="1"/>
    <m/>
  </r>
  <r>
    <s v="8183ARCELOR (BERTON SICARD)"/>
    <x v="1504"/>
    <s v="PROFIL"/>
    <x v="13"/>
    <x v="1394"/>
    <x v="6"/>
    <s v="INSTALLUX"/>
    <x v="1461"/>
    <s v="Non"/>
    <x v="24"/>
    <m/>
    <m/>
    <m/>
    <m/>
    <x v="1"/>
    <m/>
  </r>
  <r>
    <s v="8184ARCELOR (BERTON SICARD)"/>
    <x v="2026"/>
    <s v="PROFIL"/>
    <x v="13"/>
    <x v="1821"/>
    <x v="6"/>
    <s v="INSTALLUX"/>
    <x v="1983"/>
    <s v="Non"/>
    <x v="24"/>
    <m/>
    <m/>
    <m/>
    <m/>
    <x v="1"/>
    <m/>
  </r>
  <r>
    <s v="8186ARCELOR (BERTON SICARD)"/>
    <x v="2027"/>
    <s v="PROFIL"/>
    <x v="13"/>
    <x v="1822"/>
    <x v="6"/>
    <s v="INSTALLUX"/>
    <x v="1984"/>
    <s v="Non"/>
    <x v="24"/>
    <m/>
    <m/>
    <m/>
    <m/>
    <x v="1"/>
    <m/>
  </r>
  <r>
    <s v="8187ARCELOR (BERTON SICARD)"/>
    <x v="1505"/>
    <s v="PROFIL"/>
    <x v="13"/>
    <x v="1395"/>
    <x v="6"/>
    <s v="INSTALLUX"/>
    <x v="1462"/>
    <s v="Non"/>
    <x v="24"/>
    <m/>
    <m/>
    <m/>
    <m/>
    <x v="1"/>
    <m/>
  </r>
  <r>
    <s v="8198ARCELOR (BERTON SICARD)"/>
    <x v="1506"/>
    <s v="PROFIL"/>
    <x v="13"/>
    <x v="1396"/>
    <x v="6"/>
    <s v="INSTALLUX"/>
    <x v="1463"/>
    <s v="Non"/>
    <x v="24"/>
    <m/>
    <m/>
    <m/>
    <m/>
    <x v="1"/>
    <m/>
  </r>
  <r>
    <s v="8200ARCELOR (BERTON SICARD)"/>
    <x v="1508"/>
    <s v="PROFIL"/>
    <x v="13"/>
    <x v="1397"/>
    <x v="6"/>
    <s v="INSTALLUX"/>
    <x v="1465"/>
    <s v="Non"/>
    <x v="24"/>
    <m/>
    <m/>
    <m/>
    <m/>
    <x v="1"/>
    <m/>
  </r>
  <r>
    <s v="8201ARCELOR (BERTON SICARD)"/>
    <x v="1509"/>
    <s v="PROFIL"/>
    <x v="13"/>
    <x v="1398"/>
    <x v="6"/>
    <s v="INSTALLUX"/>
    <x v="1466"/>
    <s v="Non"/>
    <x v="24"/>
    <m/>
    <m/>
    <m/>
    <m/>
    <x v="1"/>
    <m/>
  </r>
  <r>
    <s v="8205ARCELOR (BERTON SICARD)"/>
    <x v="1510"/>
    <s v="PROFIL"/>
    <x v="13"/>
    <x v="1399"/>
    <x v="6"/>
    <s v="INSTALLUX"/>
    <x v="1467"/>
    <s v="Non"/>
    <x v="24"/>
    <m/>
    <m/>
    <m/>
    <m/>
    <x v="1"/>
    <m/>
  </r>
  <r>
    <s v="8213ARCELOR (BERTON SICARD)"/>
    <x v="1511"/>
    <s v="PROFIL"/>
    <x v="13"/>
    <x v="1400"/>
    <x v="6"/>
    <s v="INSTALLUX"/>
    <x v="1468"/>
    <s v="Non"/>
    <x v="24"/>
    <m/>
    <m/>
    <m/>
    <m/>
    <x v="1"/>
    <m/>
  </r>
  <r>
    <s v="8242ARCELOR (BERTON SICARD)"/>
    <x v="2028"/>
    <s v="PROFIL"/>
    <x v="13"/>
    <x v="1823"/>
    <x v="6"/>
    <s v="INSTALLUX"/>
    <x v="1985"/>
    <s v="Non"/>
    <x v="24"/>
    <m/>
    <m/>
    <m/>
    <m/>
    <x v="1"/>
    <m/>
  </r>
  <r>
    <s v="8289ARCELOR (BERTON SICARD)"/>
    <x v="1512"/>
    <s v="PROFIL"/>
    <x v="13"/>
    <x v="1401"/>
    <x v="6"/>
    <s v="INSTALLUX"/>
    <x v="1469"/>
    <s v="Non"/>
    <x v="24"/>
    <m/>
    <m/>
    <m/>
    <m/>
    <x v="1"/>
    <m/>
  </r>
  <r>
    <s v="8291ARCELOR (BERTON SICARD)"/>
    <x v="1514"/>
    <s v="PROFIL"/>
    <x v="13"/>
    <x v="1403"/>
    <x v="6"/>
    <s v="INSTALLUX"/>
    <x v="1471"/>
    <s v="Non"/>
    <x v="24"/>
    <m/>
    <m/>
    <m/>
    <m/>
    <x v="1"/>
    <m/>
  </r>
  <r>
    <s v="8292ARCELOR (BERTON SICARD)"/>
    <x v="1515"/>
    <s v="PROFIL"/>
    <x v="13"/>
    <x v="1404"/>
    <x v="6"/>
    <s v="INSTALLUX"/>
    <x v="1472"/>
    <s v="Non"/>
    <x v="24"/>
    <m/>
    <m/>
    <m/>
    <m/>
    <x v="1"/>
    <m/>
  </r>
  <r>
    <s v="8293ARCELOR (BERTON SICARD)"/>
    <x v="1516"/>
    <s v="PROFIL"/>
    <x v="13"/>
    <x v="1405"/>
    <x v="6"/>
    <s v="INSTALLUX"/>
    <x v="1473"/>
    <s v="Non"/>
    <x v="24"/>
    <m/>
    <m/>
    <m/>
    <m/>
    <x v="1"/>
    <m/>
  </r>
  <r>
    <s v="8294ARCELOR (BERTON SICARD)"/>
    <x v="1517"/>
    <s v="PROFIL"/>
    <x v="13"/>
    <x v="1405"/>
    <x v="6"/>
    <s v="INSTALLUX"/>
    <x v="1474"/>
    <s v="Non"/>
    <x v="24"/>
    <m/>
    <m/>
    <m/>
    <m/>
    <x v="1"/>
    <m/>
  </r>
  <r>
    <s v="8500ARCELOR (BERTON SICARD)"/>
    <x v="1520"/>
    <s v="PROFIL"/>
    <x v="13"/>
    <x v="1408"/>
    <x v="6"/>
    <s v="INSTALLUX"/>
    <x v="1477"/>
    <s v="Non"/>
    <x v="24"/>
    <m/>
    <m/>
    <m/>
    <m/>
    <x v="1"/>
    <m/>
  </r>
  <r>
    <s v="8501ARCELOR (BERTON SICARD)"/>
    <x v="1521"/>
    <s v="PROFIL"/>
    <x v="13"/>
    <x v="1409"/>
    <x v="6"/>
    <s v="INSTALLUX"/>
    <x v="1478"/>
    <s v="Non"/>
    <x v="24"/>
    <m/>
    <m/>
    <m/>
    <m/>
    <x v="1"/>
    <m/>
  </r>
  <r>
    <s v="8502ARCELOR (BERTON SICARD)"/>
    <x v="1522"/>
    <s v="PROFIL"/>
    <x v="13"/>
    <x v="1410"/>
    <x v="6"/>
    <s v="INSTALLUX"/>
    <x v="1479"/>
    <s v="Non"/>
    <x v="24"/>
    <m/>
    <m/>
    <m/>
    <m/>
    <x v="1"/>
    <m/>
  </r>
  <r>
    <s v="8503ARCELOR (BERTON SICARD)"/>
    <x v="1523"/>
    <s v="PROFIL"/>
    <x v="13"/>
    <x v="1411"/>
    <x v="6"/>
    <s v="INSTALLUX"/>
    <x v="1480"/>
    <s v="Non"/>
    <x v="24"/>
    <m/>
    <m/>
    <m/>
    <m/>
    <x v="1"/>
    <m/>
  </r>
  <r>
    <s v="8504ARCELOR (BERTON SICARD)"/>
    <x v="1524"/>
    <s v="PROFIL"/>
    <x v="13"/>
    <x v="1412"/>
    <x v="6"/>
    <s v="INSTALLUX"/>
    <x v="1481"/>
    <s v="Non"/>
    <x v="24"/>
    <m/>
    <m/>
    <m/>
    <m/>
    <x v="1"/>
    <m/>
  </r>
  <r>
    <s v="8505ARCELOR (BERTON SICARD)"/>
    <x v="1525"/>
    <s v="PROFIL"/>
    <x v="13"/>
    <x v="1413"/>
    <x v="6"/>
    <s v="INSTALLUX"/>
    <x v="1482"/>
    <s v="Non"/>
    <x v="24"/>
    <m/>
    <m/>
    <m/>
    <m/>
    <x v="1"/>
    <m/>
  </r>
  <r>
    <s v="8506ARCELOR (BERTON SICARD)"/>
    <x v="1526"/>
    <s v="PROFIL"/>
    <x v="13"/>
    <x v="1414"/>
    <x v="6"/>
    <s v="INSTALLUX"/>
    <x v="1483"/>
    <s v="Non"/>
    <x v="24"/>
    <m/>
    <m/>
    <m/>
    <m/>
    <x v="1"/>
    <m/>
  </r>
  <r>
    <s v="8507ARCELOR (BERTON SICARD)"/>
    <x v="1527"/>
    <s v="PROFIL"/>
    <x v="13"/>
    <x v="1415"/>
    <x v="6"/>
    <s v="INSTALLUX"/>
    <x v="1484"/>
    <s v="Non"/>
    <x v="24"/>
    <m/>
    <m/>
    <m/>
    <m/>
    <x v="1"/>
    <m/>
  </r>
  <r>
    <s v="8508ARCELOR (BERTON SICARD)"/>
    <x v="1528"/>
    <s v="PROFIL"/>
    <x v="13"/>
    <x v="1416"/>
    <x v="6"/>
    <s v="INSTALLUX"/>
    <x v="1485"/>
    <s v="Non"/>
    <x v="24"/>
    <m/>
    <m/>
    <m/>
    <m/>
    <x v="1"/>
    <m/>
  </r>
  <r>
    <s v="8509ARCELOR (BERTON SICARD)"/>
    <x v="1529"/>
    <s v="PROFIL"/>
    <x v="13"/>
    <x v="1417"/>
    <x v="6"/>
    <s v="INSTALLUX"/>
    <x v="1486"/>
    <s v="Non"/>
    <x v="24"/>
    <m/>
    <m/>
    <m/>
    <m/>
    <x v="1"/>
    <m/>
  </r>
  <r>
    <s v="8510ARCELOR (BERTON SICARD)"/>
    <x v="1530"/>
    <s v="PROFIL"/>
    <x v="13"/>
    <x v="1418"/>
    <x v="6"/>
    <s v="INSTALLUX"/>
    <x v="1487"/>
    <s v="Non"/>
    <x v="24"/>
    <m/>
    <m/>
    <m/>
    <m/>
    <x v="1"/>
    <m/>
  </r>
  <r>
    <s v="8511ARCELOR (BERTON SICARD)"/>
    <x v="1531"/>
    <s v="PROFIL"/>
    <x v="13"/>
    <x v="1419"/>
    <x v="6"/>
    <s v="INSTALLUX"/>
    <x v="1488"/>
    <s v="Non"/>
    <x v="24"/>
    <m/>
    <m/>
    <m/>
    <m/>
    <x v="1"/>
    <m/>
  </r>
  <r>
    <s v="8512ARCELOR (BERTON SICARD)"/>
    <x v="1532"/>
    <s v="PROFIL"/>
    <x v="13"/>
    <x v="1420"/>
    <x v="6"/>
    <s v="INSTALLUX"/>
    <x v="1489"/>
    <s v="Non"/>
    <x v="24"/>
    <m/>
    <m/>
    <m/>
    <m/>
    <x v="1"/>
    <m/>
  </r>
  <r>
    <s v="8513ARCELOR (BERTON SICARD)"/>
    <x v="1533"/>
    <s v="PROFIL"/>
    <x v="13"/>
    <x v="1421"/>
    <x v="6"/>
    <s v="INSTALLUX"/>
    <x v="1490"/>
    <s v="Non"/>
    <x v="24"/>
    <m/>
    <m/>
    <m/>
    <m/>
    <x v="1"/>
    <m/>
  </r>
  <r>
    <s v="8514ARCELOR (BERTON SICARD)"/>
    <x v="1534"/>
    <s v="PROFIL"/>
    <x v="13"/>
    <x v="1422"/>
    <x v="6"/>
    <s v="INSTALLUX"/>
    <x v="1491"/>
    <s v="Non"/>
    <x v="24"/>
    <m/>
    <m/>
    <m/>
    <m/>
    <x v="1"/>
    <m/>
  </r>
  <r>
    <s v="8515ARCELOR (BERTON SICARD)"/>
    <x v="1535"/>
    <s v="PROFIL"/>
    <x v="13"/>
    <x v="1423"/>
    <x v="6"/>
    <s v="INSTALLUX"/>
    <x v="1492"/>
    <s v="Non"/>
    <x v="24"/>
    <m/>
    <m/>
    <m/>
    <m/>
    <x v="1"/>
    <m/>
  </r>
  <r>
    <s v="8516ARCELOR (BERTON SICARD)"/>
    <x v="1536"/>
    <s v="PROFIL"/>
    <x v="13"/>
    <x v="1424"/>
    <x v="6"/>
    <s v="INSTALLUX"/>
    <x v="1493"/>
    <s v="Non"/>
    <x v="24"/>
    <m/>
    <m/>
    <m/>
    <m/>
    <x v="1"/>
    <m/>
  </r>
  <r>
    <s v="8518ARCELOR (BERTON SICARD)"/>
    <x v="1537"/>
    <s v="PROFIL"/>
    <x v="13"/>
    <x v="1425"/>
    <x v="6"/>
    <s v="INSTALLUX"/>
    <x v="1494"/>
    <s v="Non"/>
    <x v="24"/>
    <m/>
    <m/>
    <m/>
    <m/>
    <x v="1"/>
    <m/>
  </r>
  <r>
    <s v="8519ARCELOR (BERTON SICARD)"/>
    <x v="1538"/>
    <s v="PROFIL"/>
    <x v="13"/>
    <x v="1426"/>
    <x v="6"/>
    <s v="INSTALLUX"/>
    <x v="1495"/>
    <s v="Non"/>
    <x v="24"/>
    <m/>
    <m/>
    <m/>
    <m/>
    <x v="1"/>
    <m/>
  </r>
  <r>
    <s v="8520ARCELOR (BERTON SICARD)"/>
    <x v="1539"/>
    <s v="PROFIL"/>
    <x v="13"/>
    <x v="1427"/>
    <x v="6"/>
    <s v="INSTALLUX"/>
    <x v="1496"/>
    <s v="Non"/>
    <x v="24"/>
    <m/>
    <m/>
    <m/>
    <m/>
    <x v="1"/>
    <m/>
  </r>
  <r>
    <s v="8521ARCELOR (BERTON SICARD)"/>
    <x v="1540"/>
    <s v="PROFIL"/>
    <x v="13"/>
    <x v="1428"/>
    <x v="6"/>
    <s v="INSTALLUX"/>
    <x v="1497"/>
    <s v="Non"/>
    <x v="24"/>
    <m/>
    <m/>
    <m/>
    <m/>
    <x v="1"/>
    <m/>
  </r>
  <r>
    <s v="8522ARCELOR (BERTON SICARD)"/>
    <x v="1541"/>
    <s v="PROFIL"/>
    <x v="13"/>
    <x v="1429"/>
    <x v="6"/>
    <s v="INSTALLUX"/>
    <x v="1498"/>
    <s v="Non"/>
    <x v="24"/>
    <m/>
    <m/>
    <m/>
    <m/>
    <x v="1"/>
    <m/>
  </r>
  <r>
    <s v="8523ARCELOR (BERTON SICARD)"/>
    <x v="1542"/>
    <s v="PROFIL"/>
    <x v="13"/>
    <x v="1430"/>
    <x v="6"/>
    <s v="INSTALLUX"/>
    <x v="1499"/>
    <s v="Non"/>
    <x v="24"/>
    <m/>
    <m/>
    <m/>
    <m/>
    <x v="1"/>
    <m/>
  </r>
  <r>
    <s v="8524ARCELOR (BERTON SICARD)"/>
    <x v="1543"/>
    <s v="PROFIL"/>
    <x v="13"/>
    <x v="1430"/>
    <x v="6"/>
    <s v="INSTALLUX"/>
    <x v="1500"/>
    <s v="Non"/>
    <x v="24"/>
    <m/>
    <m/>
    <m/>
    <m/>
    <x v="1"/>
    <m/>
  </r>
  <r>
    <s v="8525ARCELOR (BERTON SICARD)"/>
    <x v="1544"/>
    <s v="PROFIL"/>
    <x v="13"/>
    <x v="1431"/>
    <x v="6"/>
    <s v="INSTALLUX"/>
    <x v="1501"/>
    <s v="Non"/>
    <x v="24"/>
    <m/>
    <m/>
    <m/>
    <m/>
    <x v="1"/>
    <m/>
  </r>
  <r>
    <s v="8535ARCELOR (BERTON SICARD)"/>
    <x v="1545"/>
    <s v="PROFIL"/>
    <x v="13"/>
    <x v="1432"/>
    <x v="6"/>
    <s v="INSTALLUX"/>
    <x v="1502"/>
    <s v="Non"/>
    <x v="24"/>
    <m/>
    <m/>
    <m/>
    <m/>
    <x v="1"/>
    <m/>
  </r>
  <r>
    <s v="8536ARCELOR (BERTON SICARD)"/>
    <x v="1546"/>
    <s v="PROFIL"/>
    <x v="13"/>
    <x v="1433"/>
    <x v="6"/>
    <s v="INSTALLUX"/>
    <x v="1503"/>
    <s v="Non"/>
    <x v="24"/>
    <m/>
    <m/>
    <m/>
    <m/>
    <x v="1"/>
    <m/>
  </r>
  <r>
    <s v="8537ARCELOR (BERTON SICARD)"/>
    <x v="1547"/>
    <s v="PROFIL"/>
    <x v="13"/>
    <x v="1434"/>
    <x v="6"/>
    <s v="INSTALLUX"/>
    <x v="1504"/>
    <s v="Non"/>
    <x v="24"/>
    <m/>
    <m/>
    <m/>
    <m/>
    <x v="1"/>
    <m/>
  </r>
  <r>
    <s v="8541ARCELOR (BERTON SICARD)"/>
    <x v="1548"/>
    <s v="PROFIL"/>
    <x v="13"/>
    <x v="1435"/>
    <x v="6"/>
    <s v="INSTALLUX"/>
    <x v="1505"/>
    <s v="Non"/>
    <x v="24"/>
    <m/>
    <m/>
    <m/>
    <m/>
    <x v="1"/>
    <m/>
  </r>
  <r>
    <s v="8542ARCELOR (BERTON SICARD)"/>
    <x v="1549"/>
    <s v="PROFIL"/>
    <x v="13"/>
    <x v="1436"/>
    <x v="6"/>
    <s v="INSTALLUX"/>
    <x v="1506"/>
    <s v="Non"/>
    <x v="24"/>
    <m/>
    <m/>
    <m/>
    <m/>
    <x v="1"/>
    <m/>
  </r>
  <r>
    <s v="8556ARCELOR (BERTON SICARD)"/>
    <x v="1550"/>
    <s v="PROFIL"/>
    <x v="13"/>
    <x v="1437"/>
    <x v="6"/>
    <s v="INSTALLUX"/>
    <x v="1507"/>
    <s v="Non"/>
    <x v="24"/>
    <m/>
    <m/>
    <m/>
    <m/>
    <x v="1"/>
    <m/>
  </r>
  <r>
    <s v="8557ARCELOR (BERTON SICARD)"/>
    <x v="1551"/>
    <s v="PROFIL"/>
    <x v="13"/>
    <x v="1438"/>
    <x v="6"/>
    <s v="INSTALLUX"/>
    <x v="1508"/>
    <s v="Non"/>
    <x v="24"/>
    <m/>
    <m/>
    <m/>
    <m/>
    <x v="1"/>
    <m/>
  </r>
  <r>
    <s v="8568ARCELOR (BERTON SICARD)"/>
    <x v="1553"/>
    <s v="PROFIL"/>
    <x v="13"/>
    <x v="1440"/>
    <x v="6"/>
    <s v="INSTALLUX"/>
    <x v="1510"/>
    <s v="Non"/>
    <x v="24"/>
    <m/>
    <m/>
    <m/>
    <m/>
    <x v="1"/>
    <m/>
  </r>
  <r>
    <s v="8573ARCELOR (BERTON SICARD)"/>
    <x v="1555"/>
    <s v="PROFIL"/>
    <x v="13"/>
    <x v="1442"/>
    <x v="6"/>
    <s v="INSTALLUX"/>
    <x v="1512"/>
    <s v="Non"/>
    <x v="24"/>
    <m/>
    <m/>
    <m/>
    <m/>
    <x v="1"/>
    <m/>
  </r>
  <r>
    <s v="8574ARCELOR (BERTON SICARD)"/>
    <x v="1556"/>
    <s v="PROFIL"/>
    <x v="13"/>
    <x v="1443"/>
    <x v="6"/>
    <s v="INSTALLUX"/>
    <x v="1513"/>
    <s v="Non"/>
    <x v="24"/>
    <m/>
    <m/>
    <m/>
    <m/>
    <x v="1"/>
    <m/>
  </r>
  <r>
    <s v="8575ARCELOR (BERTON SICARD)"/>
    <x v="2029"/>
    <s v="PROFIL"/>
    <x v="13"/>
    <x v="1824"/>
    <x v="6"/>
    <s v="INSTALLUX"/>
    <x v="1986"/>
    <s v="Non"/>
    <x v="24"/>
    <m/>
    <m/>
    <m/>
    <m/>
    <x v="1"/>
    <m/>
  </r>
  <r>
    <s v="8582ARCELOR (BERTON SICARD)"/>
    <x v="2030"/>
    <s v="PROFIL"/>
    <x v="13"/>
    <x v="1825"/>
    <x v="6"/>
    <s v="INSTALLUX"/>
    <x v="1987"/>
    <s v="Non"/>
    <x v="24"/>
    <m/>
    <m/>
    <m/>
    <m/>
    <x v="1"/>
    <m/>
  </r>
  <r>
    <s v="8667ARCELOR (BERTON SICARD)"/>
    <x v="2031"/>
    <s v="PROFIL"/>
    <x v="13"/>
    <x v="1826"/>
    <x v="6"/>
    <s v="INSTALLUX"/>
    <x v="1988"/>
    <s v="Non"/>
    <x v="5"/>
    <m/>
    <m/>
    <m/>
    <m/>
    <x v="1"/>
    <m/>
  </r>
  <r>
    <s v="8668ARCELOR (BERTON SICARD)"/>
    <x v="2032"/>
    <s v="PROFIL"/>
    <x v="13"/>
    <x v="1827"/>
    <x v="6"/>
    <s v="INSTALLUX"/>
    <x v="1989"/>
    <s v="Non"/>
    <x v="5"/>
    <m/>
    <m/>
    <m/>
    <m/>
    <x v="1"/>
    <m/>
  </r>
  <r>
    <s v="8670ARCELOR (BERTON SICARD)"/>
    <x v="1557"/>
    <s v="PROFIL"/>
    <x v="13"/>
    <x v="1444"/>
    <x v="6"/>
    <s v="INSTALLUX"/>
    <x v="1514"/>
    <s v="Non"/>
    <x v="24"/>
    <m/>
    <m/>
    <m/>
    <m/>
    <x v="1"/>
    <m/>
  </r>
  <r>
    <s v="8671ARCELOR (BERTON SICARD)"/>
    <x v="1558"/>
    <s v="PROFIL"/>
    <x v="13"/>
    <x v="1445"/>
    <x v="6"/>
    <s v="INSTALLUX"/>
    <x v="1515"/>
    <s v="Non"/>
    <x v="24"/>
    <m/>
    <m/>
    <m/>
    <m/>
    <x v="1"/>
    <m/>
  </r>
  <r>
    <s v="8803ARCELOR (BERTON SICARD)"/>
    <x v="1559"/>
    <s v="PROFIL"/>
    <x v="13"/>
    <x v="1446"/>
    <x v="6"/>
    <s v="INSTALLUX"/>
    <x v="1516"/>
    <s v="Non"/>
    <x v="4"/>
    <m/>
    <m/>
    <m/>
    <m/>
    <x v="1"/>
    <m/>
  </r>
  <r>
    <s v="8810ARCELOR (BERTON SICARD)"/>
    <x v="1560"/>
    <s v="PROFIL"/>
    <x v="13"/>
    <x v="374"/>
    <x v="6"/>
    <s v="INSTALLUX"/>
    <x v="1517"/>
    <s v="Non"/>
    <x v="4"/>
    <m/>
    <m/>
    <m/>
    <m/>
    <x v="1"/>
    <m/>
  </r>
  <r>
    <s v="8811ARCELOR (BERTON SICARD)"/>
    <x v="1561"/>
    <s v="PROFIL"/>
    <x v="13"/>
    <x v="1447"/>
    <x v="6"/>
    <s v="INSTALLUX"/>
    <x v="1518"/>
    <s v="Non"/>
    <x v="4"/>
    <m/>
    <m/>
    <m/>
    <m/>
    <x v="1"/>
    <m/>
  </r>
  <r>
    <s v="8813ARCELOR (BERTON SICARD)"/>
    <x v="1562"/>
    <s v="PROFIL"/>
    <x v="13"/>
    <x v="1448"/>
    <x v="6"/>
    <s v="INSTALLUX"/>
    <x v="1519"/>
    <s v="Non"/>
    <x v="24"/>
    <m/>
    <m/>
    <m/>
    <m/>
    <x v="1"/>
    <m/>
  </r>
  <r>
    <s v="8814ARCELOR (BERTON SICARD)"/>
    <x v="1563"/>
    <s v="PROFIL"/>
    <x v="13"/>
    <x v="1449"/>
    <x v="6"/>
    <s v="INSTALLUX"/>
    <x v="1520"/>
    <s v="Non"/>
    <x v="24"/>
    <m/>
    <m/>
    <m/>
    <m/>
    <x v="1"/>
    <m/>
  </r>
  <r>
    <s v="8815ARCELOR (BERTON SICARD)"/>
    <x v="1564"/>
    <s v="PROFIL"/>
    <x v="13"/>
    <x v="1450"/>
    <x v="6"/>
    <s v="INSTALLUX"/>
    <x v="1521"/>
    <s v="Non"/>
    <x v="24"/>
    <m/>
    <m/>
    <m/>
    <m/>
    <x v="1"/>
    <m/>
  </r>
  <r>
    <s v="8822ARCELOR (BERTON SICARD)"/>
    <x v="1565"/>
    <s v="PROFIL"/>
    <x v="13"/>
    <x v="1451"/>
    <x v="6"/>
    <s v="INSTALLUX"/>
    <x v="1522"/>
    <s v="Non"/>
    <x v="4"/>
    <m/>
    <m/>
    <m/>
    <m/>
    <x v="1"/>
    <m/>
  </r>
  <r>
    <s v="8823ARCELOR (BERTON SICARD)"/>
    <x v="1566"/>
    <s v="PROFIL"/>
    <x v="13"/>
    <x v="1452"/>
    <x v="6"/>
    <s v="INSTALLUX"/>
    <x v="1523"/>
    <s v="Non"/>
    <x v="24"/>
    <m/>
    <m/>
    <m/>
    <m/>
    <x v="1"/>
    <m/>
  </r>
  <r>
    <s v="8830ARCELOR (BERTON SICARD)"/>
    <x v="1567"/>
    <s v="PROFIL"/>
    <x v="13"/>
    <x v="1453"/>
    <x v="6"/>
    <s v="INSTALLUX"/>
    <x v="1524"/>
    <s v="Non"/>
    <x v="4"/>
    <m/>
    <m/>
    <m/>
    <m/>
    <x v="1"/>
    <m/>
  </r>
  <r>
    <s v="8832ARCELOR (BERTON SICARD)"/>
    <x v="2033"/>
    <s v="PROFIL"/>
    <x v="13"/>
    <x v="1828"/>
    <x v="6"/>
    <s v="INSTALLUX"/>
    <x v="1990"/>
    <s v="Non"/>
    <x v="4"/>
    <m/>
    <m/>
    <m/>
    <m/>
    <x v="1"/>
    <m/>
  </r>
  <r>
    <s v="8843THARCELOR (BERTON SICARD)"/>
    <x v="1569"/>
    <s v="PROFIL"/>
    <x v="13"/>
    <x v="1455"/>
    <x v="6"/>
    <s v="INSTALLUX"/>
    <x v="1526"/>
    <s v="Non"/>
    <x v="24"/>
    <m/>
    <m/>
    <m/>
    <m/>
    <x v="1"/>
    <m/>
  </r>
  <r>
    <s v="8844ARCELOR (BERTON SICARD)"/>
    <x v="1570"/>
    <s v="PROFIL"/>
    <x v="13"/>
    <x v="1456"/>
    <x v="6"/>
    <s v="INSTALLUX"/>
    <x v="1527"/>
    <s v="Non"/>
    <x v="24"/>
    <m/>
    <m/>
    <m/>
    <m/>
    <x v="1"/>
    <m/>
  </r>
  <r>
    <s v="8853ARCELOR (BERTON SICARD)"/>
    <x v="1571"/>
    <s v="PROFIL"/>
    <x v="13"/>
    <x v="1457"/>
    <x v="6"/>
    <s v="INSTALLUX"/>
    <x v="1528"/>
    <s v="Non"/>
    <x v="24"/>
    <m/>
    <m/>
    <m/>
    <m/>
    <x v="1"/>
    <m/>
  </r>
  <r>
    <s v="8859ARCELOR (BERTON SICARD)"/>
    <x v="2034"/>
    <s v="PROFIL"/>
    <x v="13"/>
    <x v="1829"/>
    <x v="6"/>
    <s v="INSTALLUX"/>
    <x v="1991"/>
    <s v="Non"/>
    <x v="4"/>
    <m/>
    <m/>
    <m/>
    <m/>
    <x v="1"/>
    <m/>
  </r>
  <r>
    <s v="8873ARCELOR (BERTON SICARD)"/>
    <x v="1572"/>
    <s v="PROFIL"/>
    <x v="13"/>
    <x v="1458"/>
    <x v="6"/>
    <s v="INSTALLUX"/>
    <x v="1529"/>
    <s v="Non"/>
    <x v="24"/>
    <m/>
    <m/>
    <m/>
    <m/>
    <x v="1"/>
    <m/>
  </r>
  <r>
    <s v="8920ARCELOR (BERTON SICARD)"/>
    <x v="2035"/>
    <s v="PROFIL"/>
    <x v="13"/>
    <x v="1830"/>
    <x v="6"/>
    <s v="INSTALLUX"/>
    <x v="1992"/>
    <s v="Non"/>
    <x v="5"/>
    <m/>
    <m/>
    <m/>
    <m/>
    <x v="1"/>
    <m/>
  </r>
  <r>
    <s v="8921ARCELOR (BERTON SICARD)"/>
    <x v="2036"/>
    <s v="PROFIL"/>
    <x v="13"/>
    <x v="1831"/>
    <x v="6"/>
    <s v="INSTALLUX"/>
    <x v="1993"/>
    <s v="Non"/>
    <x v="5"/>
    <m/>
    <m/>
    <m/>
    <m/>
    <x v="1"/>
    <m/>
  </r>
  <r>
    <s v="9002ARCELOR (BERTON SICARD)"/>
    <x v="1573"/>
    <s v="PROFIL"/>
    <x v="13"/>
    <x v="1459"/>
    <x v="6"/>
    <s v="INSTALLUX"/>
    <x v="1530"/>
    <s v="Non"/>
    <x v="24"/>
    <m/>
    <m/>
    <m/>
    <m/>
    <x v="1"/>
    <m/>
  </r>
  <r>
    <s v="9022ARCELOR (BERTON SICARD)"/>
    <x v="2037"/>
    <s v="PROFIL"/>
    <x v="13"/>
    <x v="1832"/>
    <x v="6"/>
    <s v="INSTALLUX"/>
    <x v="1994"/>
    <s v="Non"/>
    <x v="4"/>
    <m/>
    <m/>
    <m/>
    <m/>
    <x v="1"/>
    <m/>
  </r>
  <r>
    <s v="9022/3ARCELOR (BERTON SICARD)"/>
    <x v="2038"/>
    <s v="PROFIL"/>
    <x v="13"/>
    <x v="1833"/>
    <x v="6"/>
    <s v="INSTALLUX"/>
    <x v="1995"/>
    <s v="Non"/>
    <x v="62"/>
    <m/>
    <m/>
    <m/>
    <m/>
    <x v="1"/>
    <m/>
  </r>
  <r>
    <s v="9023ARCELOR (BERTON SICARD)"/>
    <x v="2039"/>
    <s v="PROFIL"/>
    <x v="13"/>
    <x v="1834"/>
    <x v="6"/>
    <s v="INSTALLUX"/>
    <x v="1996"/>
    <s v="Non"/>
    <x v="4"/>
    <m/>
    <m/>
    <m/>
    <m/>
    <x v="1"/>
    <m/>
  </r>
  <r>
    <s v="9023/3ARCELOR (BERTON SICARD)"/>
    <x v="2040"/>
    <s v="PROFIL"/>
    <x v="13"/>
    <x v="1835"/>
    <x v="6"/>
    <s v="INSTALLUX"/>
    <x v="1997"/>
    <s v="Non"/>
    <x v="62"/>
    <m/>
    <m/>
    <m/>
    <m/>
    <x v="1"/>
    <m/>
  </r>
  <r>
    <s v="9130ARCELOR (BERTON SICARD)"/>
    <x v="1574"/>
    <s v="PROFIL"/>
    <x v="13"/>
    <x v="1276"/>
    <x v="6"/>
    <s v="INSTALLUX"/>
    <x v="1531"/>
    <s v="Non"/>
    <x v="24"/>
    <m/>
    <m/>
    <m/>
    <m/>
    <x v="1"/>
    <m/>
  </r>
  <r>
    <s v="9131ARCELOR (BERTON SICARD)"/>
    <x v="1575"/>
    <s v="PROFIL"/>
    <x v="13"/>
    <x v="1277"/>
    <x v="6"/>
    <s v="INSTALLUX"/>
    <x v="1532"/>
    <s v="Non"/>
    <x v="24"/>
    <m/>
    <m/>
    <m/>
    <m/>
    <x v="1"/>
    <m/>
  </r>
  <r>
    <s v="9132ARCELOR (BERTON SICARD)"/>
    <x v="1576"/>
    <s v="PROFIL"/>
    <x v="13"/>
    <x v="1278"/>
    <x v="6"/>
    <s v="INSTALLUX"/>
    <x v="1533"/>
    <s v="Non"/>
    <x v="24"/>
    <m/>
    <m/>
    <m/>
    <m/>
    <x v="1"/>
    <m/>
  </r>
  <r>
    <s v="9133ARCELOR (BERTON SICARD)"/>
    <x v="1577"/>
    <s v="PROFIL"/>
    <x v="13"/>
    <x v="1281"/>
    <x v="6"/>
    <s v="INSTALLUX"/>
    <x v="1534"/>
    <s v="Non"/>
    <x v="24"/>
    <m/>
    <m/>
    <m/>
    <m/>
    <x v="1"/>
    <m/>
  </r>
  <r>
    <s v="9142ARCELOR (BERTON SICARD)"/>
    <x v="1578"/>
    <s v="PROFIL"/>
    <x v="13"/>
    <x v="1460"/>
    <x v="6"/>
    <s v="INSTALLUX"/>
    <x v="1535"/>
    <s v="Non"/>
    <x v="24"/>
    <m/>
    <m/>
    <m/>
    <m/>
    <x v="1"/>
    <m/>
  </r>
  <r>
    <s v="9143ARCELOR (BERTON SICARD)"/>
    <x v="1579"/>
    <s v="PROFIL"/>
    <x v="13"/>
    <x v="1461"/>
    <x v="6"/>
    <s v="INSTALLUX"/>
    <x v="1536"/>
    <s v="Non"/>
    <x v="24"/>
    <m/>
    <m/>
    <m/>
    <m/>
    <x v="1"/>
    <m/>
  </r>
  <r>
    <s v="9145ARCELOR (BERTON SICARD)"/>
    <x v="1580"/>
    <s v="PROFIL"/>
    <x v="13"/>
    <x v="279"/>
    <x v="6"/>
    <s v="INSTALLUX"/>
    <x v="1537"/>
    <s v="Non"/>
    <x v="24"/>
    <m/>
    <m/>
    <m/>
    <m/>
    <x v="1"/>
    <m/>
  </r>
  <r>
    <s v="9146ARCELOR (BERTON SICARD)"/>
    <x v="1581"/>
    <s v="PROFIL"/>
    <x v="13"/>
    <x v="1279"/>
    <x v="6"/>
    <s v="INSTALLUX"/>
    <x v="1538"/>
    <s v="Non"/>
    <x v="24"/>
    <m/>
    <m/>
    <m/>
    <m/>
    <x v="1"/>
    <m/>
  </r>
  <r>
    <s v="9147ARCELOR (BERTON SICARD)"/>
    <x v="1582"/>
    <s v="PROFIL"/>
    <x v="13"/>
    <x v="1280"/>
    <x v="6"/>
    <s v="INSTALLUX"/>
    <x v="1539"/>
    <s v="Non"/>
    <x v="24"/>
    <m/>
    <m/>
    <m/>
    <m/>
    <x v="1"/>
    <m/>
  </r>
  <r>
    <s v="9148ARCELOR (BERTON SICARD)"/>
    <x v="1583"/>
    <s v="PROFIL"/>
    <x v="13"/>
    <x v="1462"/>
    <x v="6"/>
    <s v="INSTALLUX"/>
    <x v="1540"/>
    <s v="Non"/>
    <x v="24"/>
    <m/>
    <m/>
    <m/>
    <m/>
    <x v="1"/>
    <m/>
  </r>
  <r>
    <s v="9154ARCELOR (BERTON SICARD)"/>
    <x v="1584"/>
    <s v="PROFIL"/>
    <x v="13"/>
    <x v="1461"/>
    <x v="6"/>
    <s v="INSTALLUX"/>
    <x v="1541"/>
    <s v="Non"/>
    <x v="24"/>
    <m/>
    <m/>
    <m/>
    <m/>
    <x v="1"/>
    <m/>
  </r>
  <r>
    <s v="9155ARCELOR (BERTON SICARD)"/>
    <x v="1585"/>
    <s v="PROFIL"/>
    <x v="13"/>
    <x v="1285"/>
    <x v="6"/>
    <s v="INSTALLUX"/>
    <x v="1542"/>
    <s v="Non"/>
    <x v="24"/>
    <m/>
    <m/>
    <m/>
    <m/>
    <x v="1"/>
    <m/>
  </r>
  <r>
    <s v="9156ARCELOR (BERTON SICARD)"/>
    <x v="1586"/>
    <s v="PROFIL"/>
    <x v="13"/>
    <x v="1463"/>
    <x v="6"/>
    <s v="INSTALLUX"/>
    <x v="1543"/>
    <s v="Non"/>
    <x v="24"/>
    <m/>
    <m/>
    <m/>
    <m/>
    <x v="1"/>
    <m/>
  </r>
  <r>
    <s v="9157ARCELOR (BERTON SICARD)"/>
    <x v="1587"/>
    <s v="PROFIL"/>
    <x v="13"/>
    <x v="1464"/>
    <x v="6"/>
    <s v="INSTALLUX"/>
    <x v="1544"/>
    <s v="Non"/>
    <x v="24"/>
    <m/>
    <m/>
    <m/>
    <m/>
    <x v="1"/>
    <m/>
  </r>
  <r>
    <s v="9162ARCELOR (BERTON SICARD)"/>
    <x v="1588"/>
    <s v="PROFIL"/>
    <x v="13"/>
    <x v="1465"/>
    <x v="6"/>
    <s v="INSTALLUX"/>
    <x v="1545"/>
    <s v="Non"/>
    <x v="24"/>
    <m/>
    <m/>
    <m/>
    <m/>
    <x v="1"/>
    <m/>
  </r>
  <r>
    <s v="9163ARCELOR (BERTON SICARD)"/>
    <x v="1589"/>
    <s v="PROFIL"/>
    <x v="13"/>
    <x v="1466"/>
    <x v="6"/>
    <s v="INSTALLUX"/>
    <x v="1546"/>
    <s v="Non"/>
    <x v="24"/>
    <m/>
    <m/>
    <m/>
    <m/>
    <x v="1"/>
    <m/>
  </r>
  <r>
    <s v="9174ARCELOR (BERTON SICARD)"/>
    <x v="1590"/>
    <s v="PROFIL"/>
    <x v="13"/>
    <x v="1460"/>
    <x v="6"/>
    <s v="INSTALLUX"/>
    <x v="1547"/>
    <s v="Non"/>
    <x v="24"/>
    <m/>
    <m/>
    <m/>
    <m/>
    <x v="1"/>
    <m/>
  </r>
  <r>
    <s v="9190ARCELOR (BERTON SICARD)"/>
    <x v="1591"/>
    <s v="PROFIL"/>
    <x v="13"/>
    <x v="1467"/>
    <x v="6"/>
    <s v="INSTALLUX"/>
    <x v="1548"/>
    <s v="Non"/>
    <x v="24"/>
    <m/>
    <m/>
    <m/>
    <m/>
    <x v="1"/>
    <m/>
  </r>
  <r>
    <s v="9190/4ARCELOR (BERTON SICARD)"/>
    <x v="1592"/>
    <s v="PROFIL"/>
    <x v="13"/>
    <x v="1467"/>
    <x v="6"/>
    <s v="INSTALLUX"/>
    <x v="1549"/>
    <s v="Non"/>
    <x v="61"/>
    <m/>
    <m/>
    <m/>
    <m/>
    <x v="1"/>
    <m/>
  </r>
  <r>
    <s v="9191ARCELOR (BERTON SICARD)"/>
    <x v="1593"/>
    <s v="PROFIL"/>
    <x v="13"/>
    <x v="1468"/>
    <x v="6"/>
    <s v="INSTALLUX"/>
    <x v="1550"/>
    <s v="Non"/>
    <x v="24"/>
    <m/>
    <m/>
    <m/>
    <m/>
    <x v="1"/>
    <m/>
  </r>
  <r>
    <s v="9191/4ARCELOR (BERTON SICARD)"/>
    <x v="1594"/>
    <s v="PROFIL"/>
    <x v="13"/>
    <x v="1468"/>
    <x v="6"/>
    <s v="INSTALLUX"/>
    <x v="1551"/>
    <s v="Non"/>
    <x v="61"/>
    <m/>
    <m/>
    <m/>
    <m/>
    <x v="1"/>
    <m/>
  </r>
  <r>
    <s v="9192ARCELOR (BERTON SICARD)"/>
    <x v="1595"/>
    <s v="PROFIL"/>
    <x v="13"/>
    <x v="1469"/>
    <x v="6"/>
    <s v="INSTALLUX"/>
    <x v="1552"/>
    <s v="Non"/>
    <x v="24"/>
    <m/>
    <m/>
    <m/>
    <m/>
    <x v="1"/>
    <m/>
  </r>
  <r>
    <s v="9192/4ARCELOR (BERTON SICARD)"/>
    <x v="1596"/>
    <s v="PROFIL"/>
    <x v="13"/>
    <x v="1469"/>
    <x v="6"/>
    <s v="INSTALLUX"/>
    <x v="1553"/>
    <s v="Non"/>
    <x v="61"/>
    <m/>
    <m/>
    <m/>
    <m/>
    <x v="1"/>
    <m/>
  </r>
  <r>
    <s v="9194ARCELOR (BERTON SICARD)"/>
    <x v="1597"/>
    <s v="PROFIL"/>
    <x v="13"/>
    <x v="1470"/>
    <x v="6"/>
    <s v="INSTALLUX"/>
    <x v="1554"/>
    <s v="Non"/>
    <x v="24"/>
    <m/>
    <m/>
    <m/>
    <m/>
    <x v="1"/>
    <m/>
  </r>
  <r>
    <s v="9194/4ARCELOR (BERTON SICARD)"/>
    <x v="1598"/>
    <s v="PROFIL"/>
    <x v="13"/>
    <x v="1470"/>
    <x v="6"/>
    <s v="INSTALLUX"/>
    <x v="1555"/>
    <s v="Non"/>
    <x v="61"/>
    <m/>
    <m/>
    <m/>
    <m/>
    <x v="1"/>
    <m/>
  </r>
  <r>
    <s v="9195ARCELOR (BERTON SICARD)"/>
    <x v="1599"/>
    <s v="PROFIL"/>
    <x v="13"/>
    <x v="1471"/>
    <x v="6"/>
    <s v="INSTALLUX"/>
    <x v="1556"/>
    <s v="Non"/>
    <x v="24"/>
    <m/>
    <m/>
    <m/>
    <m/>
    <x v="1"/>
    <m/>
  </r>
  <r>
    <s v="9196ARCELOR (BERTON SICARD)"/>
    <x v="1600"/>
    <s v="PROFIL"/>
    <x v="13"/>
    <x v="1147"/>
    <x v="6"/>
    <s v="INSTALLUX"/>
    <x v="1557"/>
    <s v="Non"/>
    <x v="24"/>
    <m/>
    <m/>
    <m/>
    <m/>
    <x v="1"/>
    <m/>
  </r>
  <r>
    <s v="9290/4THARCELOR (BERTON SICARD)"/>
    <x v="1601"/>
    <s v="PROFIL"/>
    <x v="13"/>
    <x v="1467"/>
    <x v="6"/>
    <s v="INSTALLUX"/>
    <x v="1558"/>
    <s v="Non"/>
    <x v="61"/>
    <m/>
    <m/>
    <m/>
    <m/>
    <x v="1"/>
    <m/>
  </r>
  <r>
    <s v="9290THARCELOR (BERTON SICARD)"/>
    <x v="1602"/>
    <s v="PROFIL"/>
    <x v="13"/>
    <x v="1467"/>
    <x v="6"/>
    <s v="INSTALLUX"/>
    <x v="1559"/>
    <s v="Non"/>
    <x v="24"/>
    <m/>
    <m/>
    <m/>
    <m/>
    <x v="1"/>
    <m/>
  </r>
  <r>
    <s v="9291/4THARCELOR (BERTON SICARD)"/>
    <x v="1603"/>
    <s v="PROFIL"/>
    <x v="13"/>
    <x v="1472"/>
    <x v="6"/>
    <s v="INSTALLUX"/>
    <x v="1560"/>
    <s v="Non"/>
    <x v="61"/>
    <m/>
    <m/>
    <m/>
    <m/>
    <x v="1"/>
    <m/>
  </r>
  <r>
    <s v="9291THARCELOR (BERTON SICARD)"/>
    <x v="1604"/>
    <s v="PROFIL"/>
    <x v="13"/>
    <x v="1472"/>
    <x v="6"/>
    <s v="INSTALLUX"/>
    <x v="1561"/>
    <s v="Non"/>
    <x v="24"/>
    <m/>
    <m/>
    <m/>
    <m/>
    <x v="1"/>
    <m/>
  </r>
  <r>
    <s v="9292/4THARCELOR (BERTON SICARD)"/>
    <x v="1605"/>
    <s v="PROFIL"/>
    <x v="13"/>
    <x v="1469"/>
    <x v="6"/>
    <s v="INSTALLUX"/>
    <x v="1562"/>
    <s v="Non"/>
    <x v="61"/>
    <m/>
    <m/>
    <m/>
    <m/>
    <x v="1"/>
    <m/>
  </r>
  <r>
    <s v="9292THARCELOR (BERTON SICARD)"/>
    <x v="1606"/>
    <s v="PROFIL"/>
    <x v="13"/>
    <x v="1469"/>
    <x v="6"/>
    <s v="INSTALLUX"/>
    <x v="1563"/>
    <s v="Non"/>
    <x v="24"/>
    <m/>
    <m/>
    <m/>
    <m/>
    <x v="1"/>
    <m/>
  </r>
  <r>
    <s v="9294/4THARCELOR (BERTON SICARD)"/>
    <x v="1607"/>
    <s v="PROFIL"/>
    <x v="13"/>
    <x v="1470"/>
    <x v="6"/>
    <s v="INSTALLUX"/>
    <x v="1564"/>
    <s v="Non"/>
    <x v="61"/>
    <m/>
    <m/>
    <m/>
    <m/>
    <x v="1"/>
    <m/>
  </r>
  <r>
    <s v="9294THARCELOR (BERTON SICARD)"/>
    <x v="1608"/>
    <s v="PROFIL"/>
    <x v="13"/>
    <x v="1470"/>
    <x v="6"/>
    <s v="INSTALLUX"/>
    <x v="1565"/>
    <s v="Non"/>
    <x v="24"/>
    <m/>
    <m/>
    <m/>
    <m/>
    <x v="1"/>
    <m/>
  </r>
  <r>
    <s v="9296THARCELOR (BERTON SICARD)"/>
    <x v="1609"/>
    <s v="PROFIL"/>
    <x v="13"/>
    <x v="1147"/>
    <x v="6"/>
    <s v="INSTALLUX"/>
    <x v="1566"/>
    <s v="Non"/>
    <x v="24"/>
    <m/>
    <m/>
    <m/>
    <m/>
    <x v="1"/>
    <m/>
  </r>
  <r>
    <s v="9303ARCELOR (BERTON SICARD)"/>
    <x v="1610"/>
    <s v="PROFIL"/>
    <x v="13"/>
    <x v="1473"/>
    <x v="6"/>
    <s v="INSTALLUX"/>
    <x v="1567"/>
    <s v="Non"/>
    <x v="24"/>
    <m/>
    <m/>
    <m/>
    <m/>
    <x v="1"/>
    <m/>
  </r>
  <r>
    <s v="9304ARCELOR (BERTON SICARD)"/>
    <x v="1611"/>
    <s v="PROFIL"/>
    <x v="13"/>
    <x v="1473"/>
    <x v="6"/>
    <s v="INSTALLUX"/>
    <x v="1568"/>
    <s v="Non"/>
    <x v="24"/>
    <m/>
    <m/>
    <m/>
    <m/>
    <x v="1"/>
    <m/>
  </r>
  <r>
    <s v="9305ARCELOR (BERTON SICARD)"/>
    <x v="1612"/>
    <s v="PROFIL"/>
    <x v="13"/>
    <x v="1474"/>
    <x v="6"/>
    <s v="INSTALLUX"/>
    <x v="1569"/>
    <s v="Non"/>
    <x v="24"/>
    <m/>
    <m/>
    <m/>
    <m/>
    <x v="1"/>
    <m/>
  </r>
  <r>
    <s v="9309ARCELOR (BERTON SICARD)"/>
    <x v="1613"/>
    <s v="PROFIL"/>
    <x v="13"/>
    <x v="1473"/>
    <x v="6"/>
    <s v="INSTALLUX"/>
    <x v="1570"/>
    <s v="Non"/>
    <x v="24"/>
    <m/>
    <m/>
    <m/>
    <m/>
    <x v="1"/>
    <m/>
  </r>
  <r>
    <s v="9317ARCELOR (BERTON SICARD)"/>
    <x v="1614"/>
    <s v="PROFIL"/>
    <x v="13"/>
    <x v="1475"/>
    <x v="6"/>
    <s v="INSTALLUX"/>
    <x v="1571"/>
    <s v="Non"/>
    <x v="24"/>
    <m/>
    <m/>
    <m/>
    <m/>
    <x v="1"/>
    <m/>
  </r>
  <r>
    <s v="9319ARCELOR (BERTON SICARD)"/>
    <x v="1615"/>
    <s v="PROFIL"/>
    <x v="13"/>
    <x v="1475"/>
    <x v="6"/>
    <s v="INSTALLUX"/>
    <x v="1572"/>
    <s v="Non"/>
    <x v="24"/>
    <m/>
    <m/>
    <m/>
    <m/>
    <x v="1"/>
    <m/>
  </r>
  <r>
    <s v="9323ARCELOR (BERTON SICARD)"/>
    <x v="1616"/>
    <s v="PROFIL"/>
    <x v="13"/>
    <x v="1476"/>
    <x v="6"/>
    <s v="INSTALLUX"/>
    <x v="1573"/>
    <s v="Non"/>
    <x v="24"/>
    <m/>
    <m/>
    <m/>
    <m/>
    <x v="1"/>
    <m/>
  </r>
  <r>
    <s v="9330ARCELOR (BERTON SICARD)"/>
    <x v="2041"/>
    <s v="PROFIL"/>
    <x v="13"/>
    <x v="1836"/>
    <x v="6"/>
    <s v="INSTALLUX"/>
    <x v="1998"/>
    <s v="Non"/>
    <x v="24"/>
    <m/>
    <m/>
    <m/>
    <m/>
    <x v="1"/>
    <m/>
  </r>
  <r>
    <s v="9333ARCELOR (BERTON SICARD)"/>
    <x v="1617"/>
    <s v="PROFIL"/>
    <x v="13"/>
    <x v="1477"/>
    <x v="6"/>
    <s v="INSTALLUX"/>
    <x v="1574"/>
    <s v="Non"/>
    <x v="24"/>
    <m/>
    <m/>
    <m/>
    <m/>
    <x v="1"/>
    <m/>
  </r>
  <r>
    <s v="9334ARCELOR (BERTON SICARD)"/>
    <x v="1618"/>
    <s v="PROFIL"/>
    <x v="13"/>
    <x v="1478"/>
    <x v="6"/>
    <s v="INSTALLUX"/>
    <x v="1575"/>
    <s v="Non"/>
    <x v="24"/>
    <m/>
    <m/>
    <m/>
    <m/>
    <x v="1"/>
    <m/>
  </r>
  <r>
    <s v="9335ARCELOR (BERTON SICARD)"/>
    <x v="1619"/>
    <s v="PROFIL"/>
    <x v="13"/>
    <x v="1479"/>
    <x v="6"/>
    <s v="INSTALLUX"/>
    <x v="1576"/>
    <s v="Non"/>
    <x v="24"/>
    <m/>
    <m/>
    <m/>
    <m/>
    <x v="1"/>
    <m/>
  </r>
  <r>
    <s v="9336ARCELOR (BERTON SICARD)"/>
    <x v="1620"/>
    <s v="PROFIL"/>
    <x v="13"/>
    <x v="1480"/>
    <x v="6"/>
    <s v="INSTALLUX"/>
    <x v="1577"/>
    <s v="Non"/>
    <x v="24"/>
    <m/>
    <m/>
    <m/>
    <m/>
    <x v="1"/>
    <m/>
  </r>
  <r>
    <s v="9337ARCELOR (BERTON SICARD)"/>
    <x v="1621"/>
    <s v="PROFIL"/>
    <x v="13"/>
    <x v="1481"/>
    <x v="6"/>
    <s v="INSTALLUX"/>
    <x v="1578"/>
    <s v="Non"/>
    <x v="24"/>
    <m/>
    <m/>
    <m/>
    <m/>
    <x v="1"/>
    <m/>
  </r>
  <r>
    <s v="9338ARCELOR (BERTON SICARD)"/>
    <x v="1622"/>
    <s v="PROFIL"/>
    <x v="13"/>
    <x v="1459"/>
    <x v="6"/>
    <s v="INSTALLUX"/>
    <x v="1579"/>
    <s v="Non"/>
    <x v="24"/>
    <m/>
    <m/>
    <m/>
    <m/>
    <x v="1"/>
    <m/>
  </r>
  <r>
    <s v="9339ARCELOR (BERTON SICARD)"/>
    <x v="1623"/>
    <s v="PROFIL"/>
    <x v="13"/>
    <x v="1482"/>
    <x v="6"/>
    <s v="INSTALLUX"/>
    <x v="1580"/>
    <s v="Non"/>
    <x v="24"/>
    <m/>
    <m/>
    <m/>
    <m/>
    <x v="1"/>
    <m/>
  </r>
  <r>
    <s v="9343ARCELOR (BERTON SICARD)"/>
    <x v="1624"/>
    <s v="PROFIL"/>
    <x v="13"/>
    <x v="1483"/>
    <x v="6"/>
    <s v="INSTALLUX"/>
    <x v="1581"/>
    <s v="Non"/>
    <x v="24"/>
    <m/>
    <m/>
    <m/>
    <m/>
    <x v="1"/>
    <m/>
  </r>
  <r>
    <s v="9348ARCELOR (BERTON SICARD)"/>
    <x v="1625"/>
    <s v="PROFIL"/>
    <x v="13"/>
    <x v="1484"/>
    <x v="6"/>
    <s v="INSTALLUX"/>
    <x v="1582"/>
    <s v="Non"/>
    <x v="24"/>
    <m/>
    <m/>
    <m/>
    <m/>
    <x v="1"/>
    <m/>
  </r>
  <r>
    <s v="9354ARCELOR (BERTON SICARD)"/>
    <x v="1626"/>
    <s v="PROFIL"/>
    <x v="13"/>
    <x v="1485"/>
    <x v="6"/>
    <s v="INSTALLUX"/>
    <x v="1583"/>
    <s v="Non"/>
    <x v="24"/>
    <m/>
    <m/>
    <m/>
    <m/>
    <x v="1"/>
    <m/>
  </r>
  <r>
    <s v="9356THARCELOR (BERTON SICARD)"/>
    <x v="1627"/>
    <s v="PROFIL"/>
    <x v="13"/>
    <x v="1486"/>
    <x v="6"/>
    <s v="INSTALLUX"/>
    <x v="1584"/>
    <s v="Non"/>
    <x v="24"/>
    <m/>
    <m/>
    <m/>
    <m/>
    <x v="1"/>
    <m/>
  </r>
  <r>
    <s v="9357THARCELOR (BERTON SICARD)"/>
    <x v="1628"/>
    <s v="PROFIL"/>
    <x v="13"/>
    <x v="1487"/>
    <x v="6"/>
    <s v="INSTALLUX"/>
    <x v="1585"/>
    <s v="Non"/>
    <x v="24"/>
    <m/>
    <m/>
    <m/>
    <m/>
    <x v="1"/>
    <m/>
  </r>
  <r>
    <s v="9359THARCELOR (BERTON SICARD)"/>
    <x v="1629"/>
    <s v="PROFIL"/>
    <x v="13"/>
    <x v="1473"/>
    <x v="6"/>
    <s v="INSTALLUX"/>
    <x v="1586"/>
    <s v="Non"/>
    <x v="24"/>
    <m/>
    <m/>
    <m/>
    <m/>
    <x v="1"/>
    <m/>
  </r>
  <r>
    <s v="9363THARCELOR (BERTON SICARD)"/>
    <x v="1630"/>
    <s v="PROFIL"/>
    <x v="13"/>
    <x v="1473"/>
    <x v="6"/>
    <s v="INSTALLUX"/>
    <x v="1587"/>
    <s v="Non"/>
    <x v="24"/>
    <m/>
    <m/>
    <m/>
    <m/>
    <x v="1"/>
    <m/>
  </r>
  <r>
    <s v="9364THARCELOR (BERTON SICARD)"/>
    <x v="1631"/>
    <s v="PROFIL"/>
    <x v="13"/>
    <x v="1473"/>
    <x v="6"/>
    <s v="INSTALLUX"/>
    <x v="1588"/>
    <s v="Non"/>
    <x v="24"/>
    <m/>
    <m/>
    <m/>
    <m/>
    <x v="1"/>
    <m/>
  </r>
  <r>
    <s v="9365THARCELOR (BERTON SICARD)"/>
    <x v="1632"/>
    <s v="PROFIL"/>
    <x v="13"/>
    <x v="1488"/>
    <x v="6"/>
    <s v="INSTALLUX"/>
    <x v="1589"/>
    <s v="Non"/>
    <x v="24"/>
    <m/>
    <m/>
    <m/>
    <m/>
    <x v="1"/>
    <m/>
  </r>
  <r>
    <s v="9366THARCELOR (BERTON SICARD)"/>
    <x v="1633"/>
    <s v="PROFIL"/>
    <x v="13"/>
    <x v="1489"/>
    <x v="6"/>
    <s v="INSTALLUX"/>
    <x v="1590"/>
    <s v="Non"/>
    <x v="24"/>
    <m/>
    <m/>
    <m/>
    <m/>
    <x v="1"/>
    <m/>
  </r>
  <r>
    <s v="9367THARCELOR (BERTON SICARD)"/>
    <x v="1634"/>
    <s v="PROFIL"/>
    <x v="13"/>
    <x v="1490"/>
    <x v="6"/>
    <s v="INSTALLUX"/>
    <x v="1591"/>
    <s v="Non"/>
    <x v="24"/>
    <m/>
    <m/>
    <m/>
    <m/>
    <x v="1"/>
    <m/>
  </r>
  <r>
    <s v="9368THARCELOR (BERTON SICARD)"/>
    <x v="1635"/>
    <s v="PROFIL"/>
    <x v="13"/>
    <x v="1491"/>
    <x v="6"/>
    <s v="INSTALLUX"/>
    <x v="1592"/>
    <s v="Non"/>
    <x v="24"/>
    <m/>
    <m/>
    <m/>
    <m/>
    <x v="1"/>
    <m/>
  </r>
  <r>
    <s v="9371THARCELOR (BERTON SICARD)"/>
    <x v="1636"/>
    <s v="PROFIL"/>
    <x v="13"/>
    <x v="1475"/>
    <x v="6"/>
    <s v="INSTALLUX"/>
    <x v="1593"/>
    <s v="Non"/>
    <x v="24"/>
    <m/>
    <m/>
    <m/>
    <m/>
    <x v="1"/>
    <m/>
  </r>
  <r>
    <s v="9373THARCELOR (BERTON SICARD)"/>
    <x v="1637"/>
    <s v="PROFIL"/>
    <x v="13"/>
    <x v="1475"/>
    <x v="6"/>
    <s v="INSTALLUX"/>
    <x v="1594"/>
    <s v="Non"/>
    <x v="24"/>
    <m/>
    <m/>
    <m/>
    <m/>
    <x v="1"/>
    <m/>
  </r>
  <r>
    <s v="9374THARCELOR (BERTON SICARD)"/>
    <x v="1638"/>
    <s v="PROFIL"/>
    <x v="13"/>
    <x v="1492"/>
    <x v="6"/>
    <s v="INSTALLUX"/>
    <x v="1595"/>
    <s v="Non"/>
    <x v="24"/>
    <m/>
    <m/>
    <m/>
    <m/>
    <x v="1"/>
    <m/>
  </r>
  <r>
    <s v="9375THARCELOR (BERTON SICARD)"/>
    <x v="1639"/>
    <s v="PROFIL"/>
    <x v="13"/>
    <x v="1493"/>
    <x v="6"/>
    <s v="INSTALLUX"/>
    <x v="1596"/>
    <s v="Non"/>
    <x v="24"/>
    <m/>
    <m/>
    <m/>
    <m/>
    <x v="1"/>
    <m/>
  </r>
  <r>
    <s v="9376THARCELOR (BERTON SICARD)"/>
    <x v="1640"/>
    <s v="PROFIL"/>
    <x v="13"/>
    <x v="1494"/>
    <x v="6"/>
    <s v="INSTALLUX"/>
    <x v="1597"/>
    <s v="Non"/>
    <x v="24"/>
    <m/>
    <m/>
    <m/>
    <m/>
    <x v="1"/>
    <m/>
  </r>
  <r>
    <s v="9377THARCELOR (BERTON SICARD)"/>
    <x v="1641"/>
    <s v="PROFIL"/>
    <x v="13"/>
    <x v="1495"/>
    <x v="6"/>
    <s v="INSTALLUX"/>
    <x v="1598"/>
    <s v="Non"/>
    <x v="24"/>
    <m/>
    <m/>
    <m/>
    <m/>
    <x v="1"/>
    <m/>
  </r>
  <r>
    <s v="9390ARCELOR (BERTON SICARD)"/>
    <x v="1642"/>
    <s v="PROFIL"/>
    <x v="13"/>
    <x v="1496"/>
    <x v="6"/>
    <s v="INSTALLUX"/>
    <x v="1599"/>
    <s v="Non"/>
    <x v="24"/>
    <m/>
    <m/>
    <m/>
    <m/>
    <x v="1"/>
    <m/>
  </r>
  <r>
    <s v="9391ARCELOR (BERTON SICARD)"/>
    <x v="1643"/>
    <s v="PROFIL"/>
    <x v="13"/>
    <x v="1497"/>
    <x v="6"/>
    <s v="INSTALLUX"/>
    <x v="1600"/>
    <s v="Non"/>
    <x v="24"/>
    <m/>
    <m/>
    <m/>
    <m/>
    <x v="1"/>
    <m/>
  </r>
  <r>
    <s v="9392ARCELOR (BERTON SICARD)"/>
    <x v="1644"/>
    <s v="PROFIL"/>
    <x v="13"/>
    <x v="1498"/>
    <x v="6"/>
    <s v="INSTALLUX"/>
    <x v="1601"/>
    <s v="Non"/>
    <x v="24"/>
    <m/>
    <m/>
    <m/>
    <m/>
    <x v="1"/>
    <m/>
  </r>
  <r>
    <s v="9393ARCELOR (BERTON SICARD)"/>
    <x v="1645"/>
    <s v="PROFIL"/>
    <x v="13"/>
    <x v="1499"/>
    <x v="6"/>
    <s v="INSTALLUX"/>
    <x v="1602"/>
    <s v="Non"/>
    <x v="24"/>
    <m/>
    <m/>
    <m/>
    <m/>
    <x v="1"/>
    <m/>
  </r>
  <r>
    <s v="9394ARCELOR (BERTON SICARD)"/>
    <x v="1646"/>
    <s v="PROFIL"/>
    <x v="13"/>
    <x v="1500"/>
    <x v="6"/>
    <s v="INSTALLUX"/>
    <x v="1603"/>
    <s v="Non"/>
    <x v="24"/>
    <m/>
    <m/>
    <m/>
    <m/>
    <x v="1"/>
    <m/>
  </r>
  <r>
    <s v="9396ARCELOR (BERTON SICARD)"/>
    <x v="1647"/>
    <s v="PROFIL"/>
    <x v="13"/>
    <x v="1501"/>
    <x v="6"/>
    <s v="INSTALLUX"/>
    <x v="1604"/>
    <s v="Non"/>
    <x v="24"/>
    <m/>
    <m/>
    <m/>
    <m/>
    <x v="1"/>
    <m/>
  </r>
  <r>
    <s v="9397ARCELOR (BERTON SICARD)"/>
    <x v="1648"/>
    <s v="PROFIL"/>
    <x v="13"/>
    <x v="1502"/>
    <x v="6"/>
    <s v="INSTALLUX"/>
    <x v="1605"/>
    <s v="Non"/>
    <x v="24"/>
    <m/>
    <m/>
    <m/>
    <m/>
    <x v="1"/>
    <m/>
  </r>
  <r>
    <s v="9460ARCELOR (BERTON SICARD)"/>
    <x v="2042"/>
    <s v="PROFIL"/>
    <x v="13"/>
    <x v="1794"/>
    <x v="6"/>
    <s v="INSTALLUX"/>
    <x v="1999"/>
    <s v="Non"/>
    <x v="5"/>
    <m/>
    <m/>
    <m/>
    <m/>
    <x v="1"/>
    <m/>
  </r>
  <r>
    <s v="9617ARCELOR (BERTON SICARD)"/>
    <x v="2043"/>
    <s v="PROFIL"/>
    <x v="13"/>
    <x v="1837"/>
    <x v="6"/>
    <s v="INSTALLUX"/>
    <x v="2000"/>
    <s v="Non"/>
    <x v="5"/>
    <m/>
    <m/>
    <m/>
    <m/>
    <x v="1"/>
    <m/>
  </r>
  <r>
    <s v="9804ARCELOR (BERTON SICARD)"/>
    <x v="2044"/>
    <s v="PROFIL"/>
    <x v="13"/>
    <x v="1838"/>
    <x v="6"/>
    <s v="INSTALLUX"/>
    <x v="2001"/>
    <s v="Non"/>
    <x v="5"/>
    <m/>
    <m/>
    <m/>
    <m/>
    <x v="1"/>
    <m/>
  </r>
  <r>
    <s v="9848ARCELOR (BERTON SICARD)"/>
    <x v="2045"/>
    <s v="PROFIL"/>
    <x v="13"/>
    <x v="1839"/>
    <x v="6"/>
    <s v="INSTALLUX"/>
    <x v="2002"/>
    <s v="Non"/>
    <x v="5"/>
    <m/>
    <m/>
    <m/>
    <m/>
    <x v="1"/>
    <m/>
  </r>
  <r>
    <s v="9865ARCELOR (BERTON SICARD)"/>
    <x v="2046"/>
    <s v="PROFIL"/>
    <x v="13"/>
    <x v="1840"/>
    <x v="6"/>
    <s v="INSTALLUX"/>
    <x v="2003"/>
    <s v="Non"/>
    <x v="5"/>
    <m/>
    <m/>
    <m/>
    <m/>
    <x v="1"/>
    <m/>
  </r>
  <r>
    <s v="9882ARCELOR (BERTON SICARD)"/>
    <x v="2047"/>
    <s v="PROFIL"/>
    <x v="13"/>
    <x v="1841"/>
    <x v="6"/>
    <s v="INSTALLUX"/>
    <x v="2004"/>
    <s v="Non"/>
    <x v="5"/>
    <m/>
    <m/>
    <m/>
    <m/>
    <x v="1"/>
    <m/>
  </r>
  <r>
    <s v="9890ARCELOR (BERTON SICARD)"/>
    <x v="2048"/>
    <s v="PROFIL"/>
    <x v="13"/>
    <x v="1842"/>
    <x v="6"/>
    <s v="INSTALLUX"/>
    <x v="2005"/>
    <s v="Non"/>
    <x v="5"/>
    <m/>
    <m/>
    <m/>
    <m/>
    <x v="1"/>
    <m/>
  </r>
  <r>
    <s v="9895ARCELOR (BERTON SICARD)"/>
    <x v="2049"/>
    <s v="PROFIL"/>
    <x v="13"/>
    <x v="1843"/>
    <x v="6"/>
    <s v="INSTALLUX"/>
    <x v="2006"/>
    <s v="Non"/>
    <x v="5"/>
    <m/>
    <m/>
    <m/>
    <m/>
    <x v="1"/>
    <m/>
  </r>
  <r>
    <s v="9897ARCELOR (BERTON SICARD)"/>
    <x v="2050"/>
    <s v="PROFIL"/>
    <x v="13"/>
    <x v="1844"/>
    <x v="6"/>
    <s v="INSTALLUX"/>
    <x v="2007"/>
    <s v="Non"/>
    <x v="5"/>
    <m/>
    <m/>
    <m/>
    <m/>
    <x v="1"/>
    <m/>
  </r>
  <r>
    <s v="9918ARCELOR (BERTON SICARD)"/>
    <x v="2051"/>
    <s v="PROFIL"/>
    <x v="13"/>
    <x v="1845"/>
    <x v="6"/>
    <s v="INSTALLUX"/>
    <x v="2008"/>
    <s v="Non"/>
    <x v="5"/>
    <m/>
    <m/>
    <m/>
    <m/>
    <x v="1"/>
    <m/>
  </r>
  <r>
    <s v="9921ARCELOR (BERTON SICARD)"/>
    <x v="2052"/>
    <s v="PROFIL"/>
    <x v="13"/>
    <x v="1846"/>
    <x v="6"/>
    <s v="INSTALLUX"/>
    <x v="2009"/>
    <s v="Non"/>
    <x v="5"/>
    <m/>
    <m/>
    <m/>
    <m/>
    <x v="1"/>
    <m/>
  </r>
  <r>
    <s v="9923ARCELOR (BERTON SICARD)"/>
    <x v="2053"/>
    <s v="PROFIL"/>
    <x v="13"/>
    <x v="1847"/>
    <x v="6"/>
    <s v="INSTALLUX"/>
    <x v="2010"/>
    <s v="Non"/>
    <x v="5"/>
    <m/>
    <m/>
    <m/>
    <m/>
    <x v="1"/>
    <m/>
  </r>
  <r>
    <s v="9934ARCELOR (BERTON SICARD)"/>
    <x v="1649"/>
    <s v="PROFIL"/>
    <x v="13"/>
    <x v="1503"/>
    <x v="6"/>
    <s v="INSTALLUX"/>
    <x v="1606"/>
    <s v="Non"/>
    <x v="5"/>
    <m/>
    <m/>
    <m/>
    <m/>
    <x v="1"/>
    <m/>
  </r>
  <r>
    <s v="9935ARCELOR (BERTON SICARD)"/>
    <x v="1650"/>
    <s v="PROFIL"/>
    <x v="13"/>
    <x v="1504"/>
    <x v="6"/>
    <s v="INSTALLUX"/>
    <x v="1607"/>
    <s v="Non"/>
    <x v="5"/>
    <m/>
    <m/>
    <m/>
    <m/>
    <x v="1"/>
    <m/>
  </r>
  <r>
    <s v="9935AARCELOR (BERTON SICARD)"/>
    <x v="2054"/>
    <s v="PROFIL"/>
    <x v="13"/>
    <x v="1848"/>
    <x v="6"/>
    <s v="INSTALLUX"/>
    <x v="2011"/>
    <s v="Non"/>
    <x v="5"/>
    <m/>
    <m/>
    <m/>
    <m/>
    <x v="1"/>
    <m/>
  </r>
  <r>
    <s v="9936ARCELOR (BERTON SICARD)"/>
    <x v="1651"/>
    <s v="PROFIL"/>
    <x v="13"/>
    <x v="1505"/>
    <x v="6"/>
    <s v="INSTALLUX"/>
    <x v="1608"/>
    <s v="Non"/>
    <x v="5"/>
    <m/>
    <m/>
    <m/>
    <m/>
    <x v="1"/>
    <m/>
  </r>
  <r>
    <s v="9937ARCELOR (BERTON SICARD)"/>
    <x v="1652"/>
    <s v="PROFIL"/>
    <x v="13"/>
    <x v="1506"/>
    <x v="6"/>
    <s v="INSTALLUX"/>
    <x v="1609"/>
    <s v="Non"/>
    <x v="5"/>
    <m/>
    <m/>
    <m/>
    <m/>
    <x v="1"/>
    <m/>
  </r>
  <r>
    <s v="9937AARCELOR (BERTON SICARD)"/>
    <x v="2055"/>
    <s v="PROFIL"/>
    <x v="13"/>
    <x v="1849"/>
    <x v="6"/>
    <s v="INSTALLUX"/>
    <x v="2012"/>
    <s v="Non"/>
    <x v="5"/>
    <m/>
    <m/>
    <m/>
    <m/>
    <x v="1"/>
    <m/>
  </r>
  <r>
    <s v="9948ARCELOR (BERTON SICARD)"/>
    <x v="2056"/>
    <s v="PROFIL"/>
    <x v="13"/>
    <x v="1850"/>
    <x v="6"/>
    <s v="INSTALLUX"/>
    <x v="2013"/>
    <s v="Non"/>
    <x v="5"/>
    <m/>
    <m/>
    <m/>
    <m/>
    <x v="1"/>
    <m/>
  </r>
  <r>
    <s v="9960ARCELOR (BERTON SICARD)"/>
    <x v="2057"/>
    <s v="PROFIL"/>
    <x v="13"/>
    <x v="1851"/>
    <x v="6"/>
    <s v="INSTALLUX"/>
    <x v="2014"/>
    <s v="Non"/>
    <x v="5"/>
    <m/>
    <m/>
    <m/>
    <m/>
    <x v="1"/>
    <m/>
  </r>
  <r>
    <s v="9961ARCELOR (BERTON SICARD)"/>
    <x v="2058"/>
    <s v="PROFIL"/>
    <x v="13"/>
    <x v="1852"/>
    <x v="6"/>
    <s v="INSTALLUX"/>
    <x v="2015"/>
    <s v="Non"/>
    <x v="5"/>
    <m/>
    <m/>
    <m/>
    <m/>
    <x v="1"/>
    <m/>
  </r>
  <r>
    <s v="9963ARCELOR (BERTON SICARD)"/>
    <x v="2059"/>
    <s v="PROFIL"/>
    <x v="13"/>
    <x v="1853"/>
    <x v="6"/>
    <s v="INSTALLUX"/>
    <x v="2016"/>
    <s v="Non"/>
    <x v="5"/>
    <m/>
    <m/>
    <m/>
    <m/>
    <x v="1"/>
    <m/>
  </r>
  <r>
    <s v="121009ARCELOR (BERTON SICARD)"/>
    <x v="1656"/>
    <s v="PROFIL"/>
    <x v="13"/>
    <x v="1510"/>
    <x v="6"/>
    <s v="INSTALLUX"/>
    <x v="1613"/>
    <s v="Non"/>
    <x v="24"/>
    <m/>
    <m/>
    <m/>
    <m/>
    <x v="1"/>
    <m/>
  </r>
  <r>
    <s v="121013ARCELOR (BERTON SICARD)"/>
    <x v="2060"/>
    <s v="PROFIL"/>
    <x v="13"/>
    <x v="1854"/>
    <x v="6"/>
    <s v="INSTALLUX"/>
    <x v="2017"/>
    <s v="Non"/>
    <x v="24"/>
    <m/>
    <m/>
    <m/>
    <m/>
    <x v="1"/>
    <m/>
  </r>
  <r>
    <s v="410000ARCELOR (BERTON SICARD)"/>
    <x v="1660"/>
    <s v="PROFIL"/>
    <x v="13"/>
    <x v="1514"/>
    <x v="6"/>
    <s v="INSTALLUX"/>
    <x v="1617"/>
    <s v="Non"/>
    <x v="24"/>
    <m/>
    <m/>
    <m/>
    <m/>
    <x v="1"/>
    <m/>
  </r>
  <r>
    <s v="410001ARCELOR (BERTON SICARD)"/>
    <x v="1661"/>
    <s v="PROFIL"/>
    <x v="13"/>
    <x v="1515"/>
    <x v="6"/>
    <s v="INSTALLUX"/>
    <x v="1618"/>
    <s v="Non"/>
    <x v="24"/>
    <m/>
    <m/>
    <m/>
    <m/>
    <x v="1"/>
    <m/>
  </r>
  <r>
    <s v="410002ARCELOR (BERTON SICARD)"/>
    <x v="1662"/>
    <s v="PROFIL"/>
    <x v="13"/>
    <x v="1232"/>
    <x v="6"/>
    <s v="INSTALLUX"/>
    <x v="1619"/>
    <s v="Non"/>
    <x v="24"/>
    <m/>
    <m/>
    <m/>
    <m/>
    <x v="1"/>
    <m/>
  </r>
  <r>
    <s v="410003ARCELOR (BERTON SICARD)"/>
    <x v="1663"/>
    <s v="PROFIL"/>
    <x v="13"/>
    <x v="1516"/>
    <x v="6"/>
    <s v="INSTALLUX"/>
    <x v="1620"/>
    <s v="Non"/>
    <x v="24"/>
    <m/>
    <m/>
    <m/>
    <m/>
    <x v="1"/>
    <m/>
  </r>
  <r>
    <s v="410004ARCELOR (BERTON SICARD)"/>
    <x v="1664"/>
    <s v="PROFIL"/>
    <x v="13"/>
    <x v="1232"/>
    <x v="6"/>
    <s v="INSTALLUX"/>
    <x v="1621"/>
    <s v="Non"/>
    <x v="24"/>
    <m/>
    <m/>
    <m/>
    <m/>
    <x v="1"/>
    <m/>
  </r>
  <r>
    <s v="410005ARCELOR (BERTON SICARD)"/>
    <x v="1665"/>
    <s v="PROFIL"/>
    <x v="13"/>
    <x v="1517"/>
    <x v="6"/>
    <s v="INSTALLUX"/>
    <x v="1622"/>
    <s v="Non"/>
    <x v="24"/>
    <m/>
    <m/>
    <m/>
    <m/>
    <x v="1"/>
    <m/>
  </r>
  <r>
    <s v="410006ARCELOR (BERTON SICARD)"/>
    <x v="1666"/>
    <s v="PROFIL"/>
    <x v="13"/>
    <x v="1518"/>
    <x v="6"/>
    <s v="INSTALLUX"/>
    <x v="1623"/>
    <s v="Non"/>
    <x v="24"/>
    <m/>
    <m/>
    <m/>
    <m/>
    <x v="1"/>
    <m/>
  </r>
  <r>
    <s v="410007ARCELOR (BERTON SICARD)"/>
    <x v="1667"/>
    <s v="PROFIL"/>
    <x v="13"/>
    <x v="1213"/>
    <x v="6"/>
    <s v="INSTALLUX"/>
    <x v="1624"/>
    <s v="Non"/>
    <x v="24"/>
    <m/>
    <m/>
    <m/>
    <m/>
    <x v="1"/>
    <m/>
  </r>
  <r>
    <s v="410009ARCELOR (BERTON SICARD)"/>
    <x v="1668"/>
    <s v="PROFIL"/>
    <x v="13"/>
    <x v="1519"/>
    <x v="6"/>
    <s v="INSTALLUX"/>
    <x v="1625"/>
    <s v="Non"/>
    <x v="24"/>
    <m/>
    <m/>
    <m/>
    <m/>
    <x v="1"/>
    <m/>
  </r>
  <r>
    <s v="410010ARCELOR (BERTON SICARD)"/>
    <x v="1669"/>
    <s v="PROFIL"/>
    <x v="13"/>
    <x v="1520"/>
    <x v="6"/>
    <s v="INSTALLUX"/>
    <x v="1626"/>
    <s v="Non"/>
    <x v="24"/>
    <m/>
    <m/>
    <m/>
    <m/>
    <x v="1"/>
    <m/>
  </r>
  <r>
    <s v="410011ARCELOR (BERTON SICARD)"/>
    <x v="1670"/>
    <s v="PROFIL"/>
    <x v="13"/>
    <x v="1521"/>
    <x v="6"/>
    <s v="INSTALLUX"/>
    <x v="1627"/>
    <s v="Non"/>
    <x v="24"/>
    <m/>
    <m/>
    <m/>
    <m/>
    <x v="1"/>
    <m/>
  </r>
  <r>
    <s v="410015ARCELOR (BERTON SICARD)"/>
    <x v="1671"/>
    <s v="PROFIL"/>
    <x v="13"/>
    <x v="1522"/>
    <x v="6"/>
    <s v="INSTALLUX"/>
    <x v="1628"/>
    <s v="Non"/>
    <x v="24"/>
    <m/>
    <m/>
    <m/>
    <m/>
    <x v="1"/>
    <m/>
  </r>
  <r>
    <s v="410016ARCELOR (BERTON SICARD)"/>
    <x v="1672"/>
    <s v="PROFIL"/>
    <x v="13"/>
    <x v="1523"/>
    <x v="6"/>
    <s v="INSTALLUX"/>
    <x v="1629"/>
    <s v="Non"/>
    <x v="24"/>
    <m/>
    <m/>
    <m/>
    <m/>
    <x v="1"/>
    <m/>
  </r>
  <r>
    <s v="410030ARCELOR (BERTON SICARD)"/>
    <x v="1673"/>
    <s v="PROFIL"/>
    <x v="13"/>
    <x v="1524"/>
    <x v="6"/>
    <s v="INSTALLUX"/>
    <x v="1630"/>
    <s v="Non"/>
    <x v="24"/>
    <m/>
    <m/>
    <m/>
    <m/>
    <x v="1"/>
    <m/>
  </r>
  <r>
    <s v="410031ARCELOR (BERTON SICARD)"/>
    <x v="1674"/>
    <s v="PROFIL"/>
    <x v="13"/>
    <x v="1525"/>
    <x v="6"/>
    <s v="INSTALLUX"/>
    <x v="1631"/>
    <s v="Non"/>
    <x v="24"/>
    <m/>
    <m/>
    <m/>
    <m/>
    <x v="1"/>
    <m/>
  </r>
  <r>
    <s v="410031/1ARCELOR (BERTON SICARD)"/>
    <x v="1675"/>
    <s v="PROFIL"/>
    <x v="13"/>
    <x v="1526"/>
    <x v="6"/>
    <s v="INSTALLUX"/>
    <x v="1632"/>
    <s v="Non"/>
    <x v="5"/>
    <m/>
    <m/>
    <m/>
    <m/>
    <x v="1"/>
    <m/>
  </r>
  <r>
    <s v="410032ARCELOR (BERTON SICARD)"/>
    <x v="1676"/>
    <s v="PROFIL"/>
    <x v="13"/>
    <x v="1527"/>
    <x v="6"/>
    <s v="INSTALLUX"/>
    <x v="1633"/>
    <s v="Non"/>
    <x v="24"/>
    <m/>
    <m/>
    <m/>
    <m/>
    <x v="1"/>
    <m/>
  </r>
  <r>
    <s v="410033ARCELOR (BERTON SICARD)"/>
    <x v="1677"/>
    <s v="PROFIL"/>
    <x v="13"/>
    <x v="1528"/>
    <x v="6"/>
    <s v="INSTALLUX"/>
    <x v="1634"/>
    <s v="Non"/>
    <x v="24"/>
    <m/>
    <m/>
    <m/>
    <m/>
    <x v="1"/>
    <m/>
  </r>
  <r>
    <s v="410034ARCELOR (BERTON SICARD)"/>
    <x v="1678"/>
    <s v="PROFIL"/>
    <x v="13"/>
    <x v="1529"/>
    <x v="6"/>
    <s v="INSTALLUX"/>
    <x v="1635"/>
    <s v="Non"/>
    <x v="24"/>
    <m/>
    <m/>
    <m/>
    <m/>
    <x v="1"/>
    <m/>
  </r>
  <r>
    <s v="410036ARCELOR (BERTON SICARD)"/>
    <x v="1679"/>
    <s v="PROFIL"/>
    <x v="13"/>
    <x v="1530"/>
    <x v="6"/>
    <s v="INSTALLUX"/>
    <x v="1636"/>
    <s v="Non"/>
    <x v="24"/>
    <m/>
    <m/>
    <m/>
    <m/>
    <x v="1"/>
    <m/>
  </r>
  <r>
    <s v="410037ARCELOR (BERTON SICARD)"/>
    <x v="1680"/>
    <s v="PROFIL"/>
    <x v="13"/>
    <x v="1529"/>
    <x v="6"/>
    <s v="INSTALLUX"/>
    <x v="1637"/>
    <s v="Non"/>
    <x v="24"/>
    <m/>
    <m/>
    <m/>
    <m/>
    <x v="1"/>
    <m/>
  </r>
  <r>
    <s v="410040ARCELOR (BERTON SICARD)"/>
    <x v="1681"/>
    <s v="PROFIL"/>
    <x v="13"/>
    <x v="1531"/>
    <x v="6"/>
    <s v="INSTALLUX"/>
    <x v="1638"/>
    <s v="Non"/>
    <x v="24"/>
    <m/>
    <m/>
    <m/>
    <m/>
    <x v="1"/>
    <m/>
  </r>
  <r>
    <s v="410041ARCELOR (BERTON SICARD)"/>
    <x v="1682"/>
    <s v="PROFIL"/>
    <x v="13"/>
    <x v="1531"/>
    <x v="6"/>
    <s v="INSTALLUX"/>
    <x v="1639"/>
    <s v="Non"/>
    <x v="24"/>
    <m/>
    <m/>
    <m/>
    <m/>
    <x v="1"/>
    <m/>
  </r>
  <r>
    <s v="410042ARCELOR (BERTON SICARD)"/>
    <x v="1683"/>
    <s v="PROFIL"/>
    <x v="13"/>
    <x v="1532"/>
    <x v="6"/>
    <s v="INSTALLUX"/>
    <x v="1640"/>
    <s v="Non"/>
    <x v="24"/>
    <m/>
    <m/>
    <m/>
    <m/>
    <x v="1"/>
    <m/>
  </r>
  <r>
    <s v="410043ARCELOR (BERTON SICARD)"/>
    <x v="1684"/>
    <s v="PROFIL"/>
    <x v="13"/>
    <x v="1532"/>
    <x v="6"/>
    <s v="INSTALLUX"/>
    <x v="1641"/>
    <s v="Non"/>
    <x v="24"/>
    <m/>
    <m/>
    <m/>
    <m/>
    <x v="1"/>
    <m/>
  </r>
  <r>
    <s v="410044ARCELOR (BERTON SICARD)"/>
    <x v="1685"/>
    <s v="PROFIL"/>
    <x v="13"/>
    <x v="1533"/>
    <x v="6"/>
    <s v="INSTALLUX"/>
    <x v="1642"/>
    <s v="Non"/>
    <x v="24"/>
    <m/>
    <m/>
    <m/>
    <m/>
    <x v="1"/>
    <m/>
  </r>
  <r>
    <s v="410044NARCELOR (BERTON SICARD)"/>
    <x v="1686"/>
    <s v="PROFIL"/>
    <x v="13"/>
    <x v="1534"/>
    <x v="6"/>
    <s v="INSTALLUX"/>
    <x v="1643"/>
    <s v="Non"/>
    <x v="24"/>
    <m/>
    <m/>
    <m/>
    <m/>
    <x v="1"/>
    <m/>
  </r>
  <r>
    <s v="410046ARCELOR (BERTON SICARD)"/>
    <x v="1687"/>
    <s v="PROFIL"/>
    <x v="13"/>
    <x v="1535"/>
    <x v="6"/>
    <s v="INSTALLUX"/>
    <x v="1644"/>
    <s v="Non"/>
    <x v="24"/>
    <m/>
    <m/>
    <m/>
    <m/>
    <x v="1"/>
    <m/>
  </r>
  <r>
    <s v="410049ARCELOR (BERTON SICARD)"/>
    <x v="1688"/>
    <s v="PROFIL"/>
    <x v="13"/>
    <x v="1536"/>
    <x v="6"/>
    <s v="INSTALLUX"/>
    <x v="1645"/>
    <s v="Non"/>
    <x v="24"/>
    <m/>
    <m/>
    <m/>
    <m/>
    <x v="1"/>
    <m/>
  </r>
  <r>
    <s v="410050ARCELOR (BERTON SICARD)"/>
    <x v="1689"/>
    <s v="PROFIL"/>
    <x v="13"/>
    <x v="1537"/>
    <x v="6"/>
    <s v="INSTALLUX"/>
    <x v="1646"/>
    <s v="Non"/>
    <x v="24"/>
    <m/>
    <m/>
    <m/>
    <m/>
    <x v="1"/>
    <m/>
  </r>
  <r>
    <s v="410051ARCELOR (BERTON SICARD)"/>
    <x v="1690"/>
    <s v="PROFIL"/>
    <x v="13"/>
    <x v="1538"/>
    <x v="6"/>
    <s v="INSTALLUX"/>
    <x v="1647"/>
    <s v="Non"/>
    <x v="24"/>
    <m/>
    <m/>
    <m/>
    <m/>
    <x v="1"/>
    <m/>
  </r>
  <r>
    <s v="410054ARCELOR (BERTON SICARD)"/>
    <x v="1691"/>
    <s v="PROFIL"/>
    <x v="13"/>
    <x v="1539"/>
    <x v="6"/>
    <s v="INSTALLUX"/>
    <x v="1648"/>
    <s v="Non"/>
    <x v="24"/>
    <m/>
    <m/>
    <m/>
    <m/>
    <x v="1"/>
    <m/>
  </r>
  <r>
    <s v="410060ARCELOR (BERTON SICARD)"/>
    <x v="1692"/>
    <s v="PROFIL"/>
    <x v="13"/>
    <x v="1540"/>
    <x v="6"/>
    <s v="INSTALLUX"/>
    <x v="1649"/>
    <s v="Non"/>
    <x v="24"/>
    <m/>
    <m/>
    <m/>
    <m/>
    <x v="1"/>
    <m/>
  </r>
  <r>
    <s v="410061ARCELOR (BERTON SICARD)"/>
    <x v="1693"/>
    <s v="PROFIL"/>
    <x v="13"/>
    <x v="1541"/>
    <x v="6"/>
    <s v="INSTALLUX"/>
    <x v="1650"/>
    <s v="Non"/>
    <x v="24"/>
    <m/>
    <m/>
    <m/>
    <m/>
    <x v="1"/>
    <m/>
  </r>
  <r>
    <s v="410062ARCELOR (BERTON SICARD)"/>
    <x v="1694"/>
    <s v="PROFIL"/>
    <x v="13"/>
    <x v="1542"/>
    <x v="6"/>
    <s v="INSTALLUX"/>
    <x v="1651"/>
    <s v="Non"/>
    <x v="24"/>
    <m/>
    <m/>
    <m/>
    <m/>
    <x v="1"/>
    <m/>
  </r>
  <r>
    <s v="410063ARCELOR (BERTON SICARD)"/>
    <x v="1695"/>
    <s v="PROFIL"/>
    <x v="13"/>
    <x v="1543"/>
    <x v="6"/>
    <s v="INSTALLUX"/>
    <x v="1652"/>
    <s v="Non"/>
    <x v="24"/>
    <m/>
    <m/>
    <m/>
    <m/>
    <x v="1"/>
    <m/>
  </r>
  <r>
    <s v="410065ARCELOR (BERTON SICARD)"/>
    <x v="1696"/>
    <s v="PROFIL"/>
    <x v="13"/>
    <x v="1544"/>
    <x v="6"/>
    <s v="INSTALLUX"/>
    <x v="1653"/>
    <s v="Non"/>
    <x v="24"/>
    <m/>
    <m/>
    <m/>
    <m/>
    <x v="1"/>
    <m/>
  </r>
  <r>
    <s v="410066ARCELOR (BERTON SICARD)"/>
    <x v="1697"/>
    <s v="PROFIL"/>
    <x v="13"/>
    <x v="1545"/>
    <x v="6"/>
    <s v="INSTALLUX"/>
    <x v="1654"/>
    <s v="Non"/>
    <x v="24"/>
    <m/>
    <m/>
    <m/>
    <m/>
    <x v="1"/>
    <m/>
  </r>
  <r>
    <s v="410067ARCELOR (BERTON SICARD)"/>
    <x v="1698"/>
    <s v="PROFIL"/>
    <x v="13"/>
    <x v="362"/>
    <x v="6"/>
    <s v="INSTALLUX"/>
    <x v="1655"/>
    <s v="Non"/>
    <x v="24"/>
    <m/>
    <m/>
    <m/>
    <m/>
    <x v="1"/>
    <m/>
  </r>
  <r>
    <s v="410068ARCELOR (BERTON SICARD)"/>
    <x v="1699"/>
    <s v="PROFIL"/>
    <x v="13"/>
    <x v="1546"/>
    <x v="6"/>
    <s v="INSTALLUX"/>
    <x v="1656"/>
    <s v="Non"/>
    <x v="24"/>
    <m/>
    <m/>
    <m/>
    <m/>
    <x v="1"/>
    <m/>
  </r>
  <r>
    <s v="410070ARCELOR (BERTON SICARD)"/>
    <x v="1700"/>
    <s v="PROFIL"/>
    <x v="13"/>
    <x v="1189"/>
    <x v="6"/>
    <s v="INSTALLUX"/>
    <x v="1657"/>
    <s v="Non"/>
    <x v="24"/>
    <m/>
    <m/>
    <m/>
    <m/>
    <x v="1"/>
    <m/>
  </r>
  <r>
    <s v="410072ARCELOR (BERTON SICARD)"/>
    <x v="1701"/>
    <s v="PROFIL"/>
    <x v="13"/>
    <x v="1547"/>
    <x v="6"/>
    <s v="INSTALLUX"/>
    <x v="1658"/>
    <s v="Non"/>
    <x v="24"/>
    <m/>
    <m/>
    <m/>
    <m/>
    <x v="1"/>
    <m/>
  </r>
  <r>
    <s v="410073ARCELOR (BERTON SICARD)"/>
    <x v="1702"/>
    <s v="PROFIL"/>
    <x v="13"/>
    <x v="1548"/>
    <x v="6"/>
    <s v="INSTALLUX"/>
    <x v="1659"/>
    <s v="Non"/>
    <x v="24"/>
    <m/>
    <m/>
    <m/>
    <m/>
    <x v="1"/>
    <m/>
  </r>
  <r>
    <s v="410074ARCELOR (BERTON SICARD)"/>
    <x v="1703"/>
    <s v="PROFIL"/>
    <x v="13"/>
    <x v="1549"/>
    <x v="6"/>
    <s v="INSTALLUX"/>
    <x v="1660"/>
    <s v="Non"/>
    <x v="24"/>
    <m/>
    <m/>
    <m/>
    <m/>
    <x v="1"/>
    <m/>
  </r>
  <r>
    <s v="410076ARCELOR (BERTON SICARD)"/>
    <x v="1704"/>
    <s v="PROFIL"/>
    <x v="13"/>
    <x v="1550"/>
    <x v="6"/>
    <s v="INSTALLUX"/>
    <x v="1661"/>
    <s v="Non"/>
    <x v="24"/>
    <m/>
    <m/>
    <m/>
    <m/>
    <x v="1"/>
    <m/>
  </r>
  <r>
    <s v="410080ARCELOR (BERTON SICARD)"/>
    <x v="1705"/>
    <s v="PROFIL"/>
    <x v="13"/>
    <x v="1551"/>
    <x v="6"/>
    <s v="INSTALLUX"/>
    <x v="1662"/>
    <s v="Non"/>
    <x v="24"/>
    <m/>
    <m/>
    <m/>
    <m/>
    <x v="1"/>
    <m/>
  </r>
  <r>
    <s v="410081ARCELOR (BERTON SICARD)"/>
    <x v="1706"/>
    <s v="PROFIL"/>
    <x v="13"/>
    <x v="1552"/>
    <x v="6"/>
    <s v="INSTALLUX"/>
    <x v="1663"/>
    <s v="Non"/>
    <x v="24"/>
    <m/>
    <m/>
    <m/>
    <m/>
    <x v="1"/>
    <m/>
  </r>
  <r>
    <s v="413000ARCELOR (BERTON SICARD)"/>
    <x v="1707"/>
    <s v="PROFIL"/>
    <x v="13"/>
    <x v="1553"/>
    <x v="6"/>
    <s v="INSTALLUX"/>
    <x v="1664"/>
    <s v="Non"/>
    <x v="24"/>
    <m/>
    <m/>
    <m/>
    <m/>
    <x v="1"/>
    <m/>
  </r>
  <r>
    <s v="413001ARCELOR (BERTON SICARD)"/>
    <x v="1708"/>
    <s v="PROFIL"/>
    <x v="13"/>
    <x v="1554"/>
    <x v="6"/>
    <s v="INSTALLUX"/>
    <x v="1665"/>
    <s v="Non"/>
    <x v="24"/>
    <m/>
    <m/>
    <m/>
    <m/>
    <x v="1"/>
    <m/>
  </r>
  <r>
    <s v="413002ARCELOR (BERTON SICARD)"/>
    <x v="1709"/>
    <s v="PROFIL"/>
    <x v="13"/>
    <x v="1232"/>
    <x v="6"/>
    <s v="INSTALLUX"/>
    <x v="1666"/>
    <s v="Non"/>
    <x v="24"/>
    <m/>
    <m/>
    <m/>
    <m/>
    <x v="1"/>
    <m/>
  </r>
  <r>
    <s v="413003ARCELOR (BERTON SICARD)"/>
    <x v="1710"/>
    <s v="PROFIL"/>
    <x v="13"/>
    <x v="1555"/>
    <x v="6"/>
    <s v="INSTALLUX"/>
    <x v="1667"/>
    <s v="Non"/>
    <x v="24"/>
    <m/>
    <m/>
    <m/>
    <m/>
    <x v="1"/>
    <m/>
  </r>
  <r>
    <s v="413004ARCELOR (BERTON SICARD)"/>
    <x v="1711"/>
    <s v="PROFIL"/>
    <x v="13"/>
    <x v="1556"/>
    <x v="6"/>
    <s v="INSTALLUX"/>
    <x v="1668"/>
    <s v="Non"/>
    <x v="24"/>
    <m/>
    <m/>
    <m/>
    <m/>
    <x v="1"/>
    <m/>
  </r>
  <r>
    <s v="413009ARCELOR (BERTON SICARD)"/>
    <x v="1712"/>
    <s v="PROFIL"/>
    <x v="13"/>
    <x v="1557"/>
    <x v="6"/>
    <s v="INSTALLUX"/>
    <x v="1669"/>
    <s v="Non"/>
    <x v="24"/>
    <m/>
    <m/>
    <m/>
    <m/>
    <x v="1"/>
    <m/>
  </r>
  <r>
    <s v="413016ARCELOR (BERTON SICARD)"/>
    <x v="1713"/>
    <s v="PROFIL"/>
    <x v="13"/>
    <x v="1558"/>
    <x v="6"/>
    <s v="INSTALLUX"/>
    <x v="1670"/>
    <s v="Non"/>
    <x v="24"/>
    <m/>
    <m/>
    <m/>
    <m/>
    <x v="1"/>
    <m/>
  </r>
  <r>
    <s v="7604ARCELOR (BERTON SICARD)"/>
    <x v="2021"/>
    <s v="PROFIL"/>
    <x v="13"/>
    <x v="1816"/>
    <x v="6"/>
    <s v="INSTALLUX"/>
    <x v="1978"/>
    <s v="Non"/>
    <x v="24"/>
    <m/>
    <m/>
    <m/>
    <m/>
    <x v="1"/>
    <m/>
  </r>
  <r>
    <s v="413030ARCELOR (BERTON SICARD)"/>
    <x v="1714"/>
    <s v="PROFIL"/>
    <x v="13"/>
    <x v="1524"/>
    <x v="6"/>
    <s v="INSTALLUX"/>
    <x v="1671"/>
    <s v="Non"/>
    <x v="24"/>
    <m/>
    <m/>
    <m/>
    <m/>
    <x v="1"/>
    <m/>
  </r>
  <r>
    <s v="413031ARCELOR (BERTON SICARD)"/>
    <x v="1715"/>
    <s v="PROFIL"/>
    <x v="13"/>
    <x v="1559"/>
    <x v="6"/>
    <s v="INSTALLUX"/>
    <x v="1672"/>
    <s v="Non"/>
    <x v="24"/>
    <m/>
    <m/>
    <m/>
    <m/>
    <x v="1"/>
    <m/>
  </r>
  <r>
    <s v="413032ARCELOR (BERTON SICARD)"/>
    <x v="1716"/>
    <s v="PROFIL"/>
    <x v="13"/>
    <x v="1560"/>
    <x v="6"/>
    <s v="INSTALLUX"/>
    <x v="1673"/>
    <s v="Non"/>
    <x v="24"/>
    <m/>
    <m/>
    <m/>
    <m/>
    <x v="1"/>
    <m/>
  </r>
  <r>
    <s v="413033ARCELOR (BERTON SICARD)"/>
    <x v="1717"/>
    <s v="PROFIL"/>
    <x v="13"/>
    <x v="1561"/>
    <x v="6"/>
    <s v="INSTALLUX"/>
    <x v="1674"/>
    <s v="Non"/>
    <x v="24"/>
    <m/>
    <m/>
    <m/>
    <m/>
    <x v="1"/>
    <m/>
  </r>
  <r>
    <s v="413035ARCELOR (BERTON SICARD)"/>
    <x v="1718"/>
    <s v="PROFIL"/>
    <x v="13"/>
    <x v="1562"/>
    <x v="6"/>
    <s v="INSTALLUX"/>
    <x v="1675"/>
    <s v="Non"/>
    <x v="24"/>
    <m/>
    <m/>
    <m/>
    <m/>
    <x v="1"/>
    <m/>
  </r>
  <r>
    <s v="413036ARCELOR (BERTON SICARD)"/>
    <x v="1719"/>
    <s v="PROFIL"/>
    <x v="13"/>
    <x v="1563"/>
    <x v="6"/>
    <s v="INSTALLUX"/>
    <x v="1676"/>
    <s v="Non"/>
    <x v="24"/>
    <m/>
    <m/>
    <m/>
    <m/>
    <x v="1"/>
    <m/>
  </r>
  <r>
    <s v="413037ARCELOR (BERTON SICARD)"/>
    <x v="1720"/>
    <s v="PROFIL"/>
    <x v="13"/>
    <x v="1564"/>
    <x v="6"/>
    <s v="INSTALLUX"/>
    <x v="1677"/>
    <s v="Non"/>
    <x v="24"/>
    <m/>
    <m/>
    <m/>
    <m/>
    <x v="1"/>
    <m/>
  </r>
  <r>
    <s v="413038ARCELOR (BERTON SICARD)"/>
    <x v="1721"/>
    <s v="PROFIL"/>
    <x v="13"/>
    <x v="1565"/>
    <x v="6"/>
    <s v="INSTALLUX"/>
    <x v="1678"/>
    <s v="Non"/>
    <x v="24"/>
    <m/>
    <m/>
    <m/>
    <m/>
    <x v="1"/>
    <m/>
  </r>
  <r>
    <s v="413039ARCELOR (BERTON SICARD)"/>
    <x v="1722"/>
    <s v="PROFIL"/>
    <x v="13"/>
    <x v="1559"/>
    <x v="6"/>
    <s v="INSTALLUX"/>
    <x v="1679"/>
    <s v="Non"/>
    <x v="24"/>
    <m/>
    <m/>
    <m/>
    <m/>
    <x v="1"/>
    <m/>
  </r>
  <r>
    <s v="413040NRARCELOR (BERTON SICARD)"/>
    <x v="2061"/>
    <s v="PROFIL"/>
    <x v="13"/>
    <x v="1855"/>
    <x v="6"/>
    <s v="INSTALLUX"/>
    <x v="2018"/>
    <s v="Non"/>
    <x v="24"/>
    <m/>
    <m/>
    <m/>
    <m/>
    <x v="1"/>
    <m/>
  </r>
  <r>
    <s v="413041NRARCELOR (BERTON SICARD)"/>
    <x v="2062"/>
    <s v="PROFIL"/>
    <x v="13"/>
    <x v="1856"/>
    <x v="6"/>
    <s v="INSTALLUX"/>
    <x v="2019"/>
    <s v="Non"/>
    <x v="24"/>
    <m/>
    <m/>
    <m/>
    <m/>
    <x v="1"/>
    <m/>
  </r>
  <r>
    <s v="413042NRARCELOR (BERTON SICARD)"/>
    <x v="2063"/>
    <s v="PROFIL"/>
    <x v="13"/>
    <x v="1857"/>
    <x v="6"/>
    <s v="INSTALLUX"/>
    <x v="2020"/>
    <s v="Non"/>
    <x v="24"/>
    <m/>
    <m/>
    <m/>
    <m/>
    <x v="1"/>
    <m/>
  </r>
  <r>
    <s v="413043NRARCELOR (BERTON SICARD)"/>
    <x v="2064"/>
    <s v="PROFIL"/>
    <x v="13"/>
    <x v="1858"/>
    <x v="6"/>
    <s v="INSTALLUX"/>
    <x v="2021"/>
    <s v="Non"/>
    <x v="24"/>
    <m/>
    <m/>
    <m/>
    <m/>
    <x v="1"/>
    <m/>
  </r>
  <r>
    <s v="413048ARCELOR (BERTON SICARD)"/>
    <x v="2065"/>
    <s v="PROFIL"/>
    <x v="13"/>
    <x v="1859"/>
    <x v="6"/>
    <s v="INSTALLUX"/>
    <x v="2022"/>
    <s v="Non"/>
    <x v="24"/>
    <m/>
    <m/>
    <m/>
    <m/>
    <x v="1"/>
    <m/>
  </r>
  <r>
    <s v="413049ARCELOR (BERTON SICARD)"/>
    <x v="2066"/>
    <s v="PROFIL"/>
    <x v="13"/>
    <x v="1859"/>
    <x v="6"/>
    <s v="INSTALLUX"/>
    <x v="2023"/>
    <s v="Non"/>
    <x v="24"/>
    <m/>
    <m/>
    <m/>
    <m/>
    <x v="1"/>
    <m/>
  </r>
  <r>
    <s v="413050NRARCELOR (BERTON SICARD)"/>
    <x v="2067"/>
    <s v="PROFIL"/>
    <x v="13"/>
    <x v="1860"/>
    <x v="6"/>
    <s v="INSTALLUX"/>
    <x v="2024"/>
    <s v="Non"/>
    <x v="24"/>
    <m/>
    <m/>
    <m/>
    <m/>
    <x v="1"/>
    <m/>
  </r>
  <r>
    <s v="413051ARCELOR (BERTON SICARD)"/>
    <x v="1723"/>
    <s v="PROFIL"/>
    <x v="13"/>
    <x v="1566"/>
    <x v="6"/>
    <s v="INSTALLUX"/>
    <x v="1680"/>
    <s v="Non"/>
    <x v="24"/>
    <m/>
    <m/>
    <m/>
    <m/>
    <x v="1"/>
    <m/>
  </r>
  <r>
    <s v="413053ARCELOR (BERTON SICARD)"/>
    <x v="1724"/>
    <s v="PROFIL"/>
    <x v="13"/>
    <x v="1567"/>
    <x v="6"/>
    <s v="INSTALLUX"/>
    <x v="1681"/>
    <s v="Non"/>
    <x v="24"/>
    <m/>
    <m/>
    <m/>
    <m/>
    <x v="1"/>
    <m/>
  </r>
  <r>
    <s v="413057ARCELOR (BERTON SICARD)"/>
    <x v="1725"/>
    <s v="PROFIL"/>
    <x v="13"/>
    <x v="1568"/>
    <x v="6"/>
    <s v="INSTALLUX"/>
    <x v="1682"/>
    <s v="Non"/>
    <x v="24"/>
    <m/>
    <m/>
    <m/>
    <m/>
    <x v="1"/>
    <m/>
  </r>
  <r>
    <s v="413058ARCELOR (BERTON SICARD)"/>
    <x v="1726"/>
    <s v="PROFIL"/>
    <x v="13"/>
    <x v="1569"/>
    <x v="6"/>
    <s v="INSTALLUX"/>
    <x v="1683"/>
    <s v="Non"/>
    <x v="24"/>
    <m/>
    <m/>
    <m/>
    <m/>
    <x v="1"/>
    <m/>
  </r>
  <r>
    <s v="413059ARCELOR (BERTON SICARD)"/>
    <x v="1727"/>
    <s v="PROFIL"/>
    <x v="13"/>
    <x v="1570"/>
    <x v="6"/>
    <s v="INSTALLUX"/>
    <x v="1684"/>
    <s v="Non"/>
    <x v="24"/>
    <m/>
    <m/>
    <m/>
    <m/>
    <x v="1"/>
    <m/>
  </r>
  <r>
    <s v="413060ARCELOR (BERTON SICARD)"/>
    <x v="1728"/>
    <s v="PROFIL"/>
    <x v="13"/>
    <x v="1571"/>
    <x v="6"/>
    <s v="INSTALLUX"/>
    <x v="1685"/>
    <s v="Non"/>
    <x v="24"/>
    <m/>
    <m/>
    <m/>
    <m/>
    <x v="1"/>
    <m/>
  </r>
  <r>
    <s v="413061ARCELOR (BERTON SICARD)"/>
    <x v="1729"/>
    <s v="PROFIL"/>
    <x v="13"/>
    <x v="1572"/>
    <x v="6"/>
    <s v="INSTALLUX"/>
    <x v="1686"/>
    <s v="Non"/>
    <x v="24"/>
    <m/>
    <m/>
    <m/>
    <m/>
    <x v="1"/>
    <m/>
  </r>
  <r>
    <s v="413063NRARCELOR (BERTON SICARD)"/>
    <x v="2068"/>
    <s v="PROFIL"/>
    <x v="13"/>
    <x v="1861"/>
    <x v="6"/>
    <s v="INSTALLUX"/>
    <x v="2025"/>
    <s v="Non"/>
    <x v="24"/>
    <m/>
    <m/>
    <m/>
    <m/>
    <x v="1"/>
    <m/>
  </r>
  <r>
    <s v="413064NRARCELOR (BERTON SICARD)"/>
    <x v="2069"/>
    <s v="PROFIL"/>
    <x v="13"/>
    <x v="1862"/>
    <x v="6"/>
    <s v="INSTALLUX"/>
    <x v="2026"/>
    <s v="Non"/>
    <x v="24"/>
    <m/>
    <m/>
    <m/>
    <m/>
    <x v="1"/>
    <m/>
  </r>
  <r>
    <s v="413065ARCELOR (BERTON SICARD)"/>
    <x v="1730"/>
    <s v="PROFIL"/>
    <x v="13"/>
    <x v="1573"/>
    <x v="6"/>
    <s v="INSTALLUX"/>
    <x v="1687"/>
    <s v="Non"/>
    <x v="24"/>
    <m/>
    <m/>
    <m/>
    <m/>
    <x v="1"/>
    <m/>
  </r>
  <r>
    <s v="413066ARCELOR (BERTON SICARD)"/>
    <x v="1731"/>
    <s v="PROFIL"/>
    <x v="13"/>
    <x v="1574"/>
    <x v="6"/>
    <s v="INSTALLUX"/>
    <x v="1688"/>
    <s v="Non"/>
    <x v="24"/>
    <m/>
    <m/>
    <m/>
    <m/>
    <x v="1"/>
    <m/>
  </r>
  <r>
    <s v="413067NRARCELOR (BERTON SICARD)"/>
    <x v="2070"/>
    <s v="PROFIL"/>
    <x v="13"/>
    <x v="1863"/>
    <x v="6"/>
    <s v="INSTALLUX"/>
    <x v="2027"/>
    <s v="Non"/>
    <x v="24"/>
    <m/>
    <m/>
    <m/>
    <m/>
    <x v="1"/>
    <m/>
  </r>
  <r>
    <s v="413070ARCELOR (BERTON SICARD)"/>
    <x v="1732"/>
    <s v="PROFIL"/>
    <x v="13"/>
    <x v="1575"/>
    <x v="6"/>
    <s v="INSTALLUX"/>
    <x v="1689"/>
    <s v="Non"/>
    <x v="24"/>
    <m/>
    <m/>
    <m/>
    <m/>
    <x v="1"/>
    <m/>
  </r>
  <r>
    <s v="413071ARCELOR (BERTON SICARD)"/>
    <x v="1733"/>
    <s v="PROFIL"/>
    <x v="13"/>
    <x v="1576"/>
    <x v="6"/>
    <s v="INSTALLUX"/>
    <x v="1690"/>
    <s v="Non"/>
    <x v="24"/>
    <m/>
    <m/>
    <m/>
    <m/>
    <x v="1"/>
    <m/>
  </r>
  <r>
    <s v="413072ARCELOR (BERTON SICARD)"/>
    <x v="1734"/>
    <s v="PROFIL"/>
    <x v="13"/>
    <x v="1577"/>
    <x v="6"/>
    <s v="INSTALLUX"/>
    <x v="1691"/>
    <s v="Non"/>
    <x v="24"/>
    <m/>
    <m/>
    <m/>
    <m/>
    <x v="1"/>
    <m/>
  </r>
  <r>
    <s v="413073ARCELOR (BERTON SICARD)"/>
    <x v="1735"/>
    <s v="PROFIL"/>
    <x v="13"/>
    <x v="1578"/>
    <x v="6"/>
    <s v="INSTALLUX"/>
    <x v="1692"/>
    <s v="Non"/>
    <x v="24"/>
    <m/>
    <m/>
    <m/>
    <m/>
    <x v="1"/>
    <m/>
  </r>
  <r>
    <s v="413074ARCELOR (BERTON SICARD)"/>
    <x v="1736"/>
    <s v="PROFIL"/>
    <x v="13"/>
    <x v="1579"/>
    <x v="6"/>
    <s v="INSTALLUX"/>
    <x v="1693"/>
    <s v="Non"/>
    <x v="24"/>
    <m/>
    <m/>
    <m/>
    <m/>
    <x v="1"/>
    <m/>
  </r>
  <r>
    <s v="413075ARCELOR (BERTON SICARD)"/>
    <x v="1737"/>
    <s v="PROFIL"/>
    <x v="13"/>
    <x v="1580"/>
    <x v="6"/>
    <s v="INSTALLUX"/>
    <x v="1694"/>
    <s v="Non"/>
    <x v="24"/>
    <m/>
    <m/>
    <m/>
    <m/>
    <x v="1"/>
    <m/>
  </r>
  <r>
    <s v="413076ARCELOR (BERTON SICARD)"/>
    <x v="1738"/>
    <s v="PROFIL"/>
    <x v="13"/>
    <x v="1581"/>
    <x v="6"/>
    <s v="INSTALLUX"/>
    <x v="1695"/>
    <s v="Non"/>
    <x v="24"/>
    <m/>
    <m/>
    <m/>
    <m/>
    <x v="1"/>
    <m/>
  </r>
  <r>
    <s v="413077ARCELOR (BERTON SICARD)"/>
    <x v="2071"/>
    <s v="PROFIL"/>
    <x v="13"/>
    <x v="1519"/>
    <x v="6"/>
    <s v="INSTALLUX"/>
    <x v="2028"/>
    <s v="Non"/>
    <x v="24"/>
    <m/>
    <m/>
    <m/>
    <m/>
    <x v="1"/>
    <m/>
  </r>
  <r>
    <s v="413078ARCELOR (BERTON SICARD)"/>
    <x v="1739"/>
    <s v="PROFIL"/>
    <x v="13"/>
    <x v="1582"/>
    <x v="6"/>
    <s v="INSTALLUX"/>
    <x v="1696"/>
    <s v="Non"/>
    <x v="24"/>
    <m/>
    <m/>
    <m/>
    <m/>
    <x v="1"/>
    <m/>
  </r>
  <r>
    <s v="413079ARCELOR (BERTON SICARD)"/>
    <x v="1740"/>
    <s v="PROFIL"/>
    <x v="13"/>
    <x v="1232"/>
    <x v="6"/>
    <s v="INSTALLUX"/>
    <x v="1697"/>
    <s v="Non"/>
    <x v="24"/>
    <m/>
    <m/>
    <m/>
    <m/>
    <x v="1"/>
    <m/>
  </r>
  <r>
    <s v="413080ARCELOR (BERTON SICARD)"/>
    <x v="1741"/>
    <s v="PROFIL"/>
    <x v="13"/>
    <x v="1583"/>
    <x v="6"/>
    <s v="INSTALLUX"/>
    <x v="1698"/>
    <s v="Non"/>
    <x v="24"/>
    <m/>
    <m/>
    <m/>
    <m/>
    <x v="1"/>
    <m/>
  </r>
  <r>
    <s v="413083ARCELOR (BERTON SICARD)"/>
    <x v="1742"/>
    <s v="PROFIL"/>
    <x v="13"/>
    <x v="1584"/>
    <x v="6"/>
    <s v="INSTALLUX"/>
    <x v="1699"/>
    <s v="Non"/>
    <x v="24"/>
    <m/>
    <m/>
    <m/>
    <m/>
    <x v="1"/>
    <m/>
  </r>
  <r>
    <s v="413085ARCELOR (BERTON SICARD)"/>
    <x v="1743"/>
    <s v="PROFIL"/>
    <x v="13"/>
    <x v="1550"/>
    <x v="6"/>
    <s v="INSTALLUX"/>
    <x v="1700"/>
    <s v="Non"/>
    <x v="24"/>
    <m/>
    <m/>
    <m/>
    <m/>
    <x v="1"/>
    <m/>
  </r>
  <r>
    <s v="413090ARCELOR (BERTON SICARD)"/>
    <x v="1744"/>
    <s v="PROFIL"/>
    <x v="13"/>
    <x v="1585"/>
    <x v="6"/>
    <s v="INSTALLUX"/>
    <x v="1701"/>
    <s v="Non"/>
    <x v="24"/>
    <m/>
    <m/>
    <m/>
    <m/>
    <x v="1"/>
    <m/>
  </r>
  <r>
    <s v="413091ARCELOR (BERTON SICARD)"/>
    <x v="1745"/>
    <s v="PROFIL"/>
    <x v="13"/>
    <x v="1586"/>
    <x v="6"/>
    <s v="INSTALLUX"/>
    <x v="1702"/>
    <s v="Non"/>
    <x v="24"/>
    <m/>
    <m/>
    <m/>
    <m/>
    <x v="1"/>
    <m/>
  </r>
  <r>
    <s v="420000ARCELOR (BERTON SICARD)"/>
    <x v="1746"/>
    <s v="PROFIL"/>
    <x v="13"/>
    <x v="1261"/>
    <x v="6"/>
    <s v="INSTALLUX"/>
    <x v="1703"/>
    <s v="Non"/>
    <x v="24"/>
    <m/>
    <m/>
    <m/>
    <m/>
    <x v="1"/>
    <m/>
  </r>
  <r>
    <s v="420001ARCELOR (BERTON SICARD)"/>
    <x v="1747"/>
    <s v="PROFIL"/>
    <x v="13"/>
    <x v="1587"/>
    <x v="6"/>
    <s v="INSTALLUX"/>
    <x v="1704"/>
    <s v="Non"/>
    <x v="24"/>
    <m/>
    <m/>
    <m/>
    <m/>
    <x v="1"/>
    <m/>
  </r>
  <r>
    <s v="420002ARCELOR (BERTON SICARD)"/>
    <x v="1748"/>
    <s v="PROFIL"/>
    <x v="13"/>
    <x v="1588"/>
    <x v="6"/>
    <s v="INSTALLUX"/>
    <x v="1705"/>
    <s v="Non"/>
    <x v="24"/>
    <m/>
    <m/>
    <m/>
    <m/>
    <x v="1"/>
    <m/>
  </r>
  <r>
    <s v="420004ARCELOR (BERTON SICARD)"/>
    <x v="1750"/>
    <s v="PROFIL"/>
    <x v="13"/>
    <x v="1590"/>
    <x v="6"/>
    <s v="INSTALLUX"/>
    <x v="1707"/>
    <s v="Non"/>
    <x v="24"/>
    <m/>
    <m/>
    <m/>
    <m/>
    <x v="1"/>
    <m/>
  </r>
  <r>
    <s v="420005ARCELOR (BERTON SICARD)"/>
    <x v="1751"/>
    <s v="PROFIL"/>
    <x v="13"/>
    <x v="1591"/>
    <x v="6"/>
    <s v="INSTALLUX"/>
    <x v="1708"/>
    <s v="Non"/>
    <x v="24"/>
    <m/>
    <m/>
    <m/>
    <m/>
    <x v="1"/>
    <m/>
  </r>
  <r>
    <s v="420006ARCELOR (BERTON SICARD)"/>
    <x v="1752"/>
    <s v="PROFIL"/>
    <x v="13"/>
    <x v="1592"/>
    <x v="6"/>
    <s v="INSTALLUX"/>
    <x v="1709"/>
    <s v="Non"/>
    <x v="24"/>
    <m/>
    <m/>
    <m/>
    <m/>
    <x v="1"/>
    <m/>
  </r>
  <r>
    <s v="420011ARCELOR (BERTON SICARD)"/>
    <x v="1753"/>
    <s v="PROFIL"/>
    <x v="13"/>
    <x v="1593"/>
    <x v="6"/>
    <s v="INSTALLUX"/>
    <x v="1710"/>
    <s v="Non"/>
    <x v="24"/>
    <m/>
    <m/>
    <m/>
    <m/>
    <x v="1"/>
    <m/>
  </r>
  <r>
    <s v="420012ARCELOR (BERTON SICARD)"/>
    <x v="1754"/>
    <s v="PROFIL"/>
    <x v="13"/>
    <x v="1594"/>
    <x v="6"/>
    <s v="INSTALLUX"/>
    <x v="1711"/>
    <s v="Non"/>
    <x v="24"/>
    <m/>
    <m/>
    <m/>
    <m/>
    <x v="1"/>
    <m/>
  </r>
  <r>
    <s v="420013ARCELOR (BERTON SICARD)"/>
    <x v="1755"/>
    <s v="PROFIL"/>
    <x v="13"/>
    <x v="1595"/>
    <x v="6"/>
    <s v="INSTALLUX"/>
    <x v="1712"/>
    <s v="Non"/>
    <x v="24"/>
    <m/>
    <m/>
    <m/>
    <m/>
    <x v="1"/>
    <m/>
  </r>
  <r>
    <s v="420014ARCELOR (BERTON SICARD)"/>
    <x v="1756"/>
    <s v="PROFIL"/>
    <x v="13"/>
    <x v="1596"/>
    <x v="6"/>
    <s v="INSTALLUX"/>
    <x v="1713"/>
    <s v="Non"/>
    <x v="24"/>
    <m/>
    <m/>
    <m/>
    <m/>
    <x v="1"/>
    <m/>
  </r>
  <r>
    <s v="420018ARCELOR (BERTON SICARD)"/>
    <x v="1757"/>
    <s v="PROFIL"/>
    <x v="13"/>
    <x v="1597"/>
    <x v="6"/>
    <s v="INSTALLUX"/>
    <x v="1714"/>
    <s v="Non"/>
    <x v="24"/>
    <m/>
    <m/>
    <m/>
    <m/>
    <x v="1"/>
    <m/>
  </r>
  <r>
    <s v="420019ARCELOR (BERTON SICARD)"/>
    <x v="1758"/>
    <s v="PROFIL"/>
    <x v="13"/>
    <x v="1598"/>
    <x v="6"/>
    <s v="INSTALLUX"/>
    <x v="1715"/>
    <s v="Non"/>
    <x v="24"/>
    <m/>
    <m/>
    <m/>
    <m/>
    <x v="1"/>
    <m/>
  </r>
  <r>
    <s v="420021ARCELOR (BERTON SICARD)"/>
    <x v="1759"/>
    <s v="PROFIL"/>
    <x v="13"/>
    <x v="1599"/>
    <x v="6"/>
    <s v="INSTALLUX"/>
    <x v="1716"/>
    <s v="Non"/>
    <x v="24"/>
    <m/>
    <m/>
    <m/>
    <m/>
    <x v="1"/>
    <m/>
  </r>
  <r>
    <s v="420023ARCELOR (BERTON SICARD)"/>
    <x v="1760"/>
    <s v="PROFIL"/>
    <x v="13"/>
    <x v="1600"/>
    <x v="6"/>
    <s v="INSTALLUX"/>
    <x v="1717"/>
    <s v="Non"/>
    <x v="24"/>
    <m/>
    <m/>
    <m/>
    <m/>
    <x v="1"/>
    <m/>
  </r>
  <r>
    <s v="420024ARCELOR (BERTON SICARD)"/>
    <x v="1761"/>
    <s v="PROFIL"/>
    <x v="13"/>
    <x v="1601"/>
    <x v="6"/>
    <s v="INSTALLUX"/>
    <x v="1718"/>
    <s v="Non"/>
    <x v="24"/>
    <m/>
    <m/>
    <m/>
    <m/>
    <x v="1"/>
    <m/>
  </r>
  <r>
    <s v="420025ARCELOR (BERTON SICARD)"/>
    <x v="1762"/>
    <s v="PROFIL"/>
    <x v="13"/>
    <x v="1602"/>
    <x v="6"/>
    <s v="INSTALLUX"/>
    <x v="1719"/>
    <s v="Non"/>
    <x v="24"/>
    <m/>
    <m/>
    <m/>
    <m/>
    <x v="1"/>
    <m/>
  </r>
  <r>
    <s v="420026ARCELOR (BERTON SICARD)"/>
    <x v="1763"/>
    <s v="PROFIL"/>
    <x v="13"/>
    <x v="1603"/>
    <x v="6"/>
    <s v="INSTALLUX"/>
    <x v="1720"/>
    <s v="Non"/>
    <x v="24"/>
    <m/>
    <m/>
    <m/>
    <m/>
    <x v="1"/>
    <m/>
  </r>
  <r>
    <s v="420028ARCELOR (BERTON SICARD)"/>
    <x v="1764"/>
    <s v="PROFIL"/>
    <x v="13"/>
    <x v="1604"/>
    <x v="6"/>
    <s v="INSTALLUX"/>
    <x v="1721"/>
    <s v="Non"/>
    <x v="24"/>
    <m/>
    <m/>
    <m/>
    <m/>
    <x v="1"/>
    <m/>
  </r>
  <r>
    <s v="420030ARCELOR (BERTON SICARD)"/>
    <x v="1765"/>
    <s v="PROFIL"/>
    <x v="13"/>
    <x v="1605"/>
    <x v="6"/>
    <s v="INSTALLUX"/>
    <x v="1722"/>
    <s v="Non"/>
    <x v="24"/>
    <m/>
    <m/>
    <m/>
    <m/>
    <x v="1"/>
    <m/>
  </r>
  <r>
    <s v="420031ARCELOR (BERTON SICARD)"/>
    <x v="1766"/>
    <s v="PROFIL"/>
    <x v="13"/>
    <x v="1606"/>
    <x v="6"/>
    <s v="INSTALLUX"/>
    <x v="1723"/>
    <s v="Non"/>
    <x v="24"/>
    <m/>
    <m/>
    <m/>
    <m/>
    <x v="1"/>
    <m/>
  </r>
  <r>
    <s v="420032ARCELOR (BERTON SICARD)"/>
    <x v="1767"/>
    <s v="PROFIL"/>
    <x v="13"/>
    <x v="1607"/>
    <x v="6"/>
    <s v="INSTALLUX"/>
    <x v="1724"/>
    <s v="Non"/>
    <x v="24"/>
    <m/>
    <m/>
    <m/>
    <m/>
    <x v="1"/>
    <m/>
  </r>
  <r>
    <s v="420033ARCELOR (BERTON SICARD)"/>
    <x v="1768"/>
    <s v="PROFIL"/>
    <x v="13"/>
    <x v="1608"/>
    <x v="6"/>
    <s v="INSTALLUX"/>
    <x v="1725"/>
    <s v="Non"/>
    <x v="24"/>
    <m/>
    <m/>
    <m/>
    <m/>
    <x v="1"/>
    <m/>
  </r>
  <r>
    <s v="420034ARCELOR (BERTON SICARD)"/>
    <x v="1769"/>
    <s v="PROFIL"/>
    <x v="13"/>
    <x v="1609"/>
    <x v="6"/>
    <s v="INSTALLUX"/>
    <x v="1726"/>
    <s v="Non"/>
    <x v="24"/>
    <m/>
    <m/>
    <m/>
    <m/>
    <x v="1"/>
    <m/>
  </r>
  <r>
    <s v="420035ARCELOR (BERTON SICARD)"/>
    <x v="1770"/>
    <s v="PROFIL"/>
    <x v="13"/>
    <x v="1610"/>
    <x v="6"/>
    <s v="INSTALLUX"/>
    <x v="1727"/>
    <s v="Non"/>
    <x v="24"/>
    <m/>
    <m/>
    <m/>
    <m/>
    <x v="1"/>
    <m/>
  </r>
  <r>
    <s v="420036ARCELOR (BERTON SICARD)"/>
    <x v="1771"/>
    <s v="PROFIL"/>
    <x v="13"/>
    <x v="1611"/>
    <x v="6"/>
    <s v="INSTALLUX"/>
    <x v="1728"/>
    <s v="Non"/>
    <x v="24"/>
    <m/>
    <m/>
    <m/>
    <m/>
    <x v="1"/>
    <m/>
  </r>
  <r>
    <s v="420037ARCELOR (BERTON SICARD)"/>
    <x v="1772"/>
    <s v="PROFIL"/>
    <x v="13"/>
    <x v="1612"/>
    <x v="6"/>
    <s v="INSTALLUX"/>
    <x v="1729"/>
    <s v="Non"/>
    <x v="24"/>
    <m/>
    <m/>
    <m/>
    <m/>
    <x v="1"/>
    <m/>
  </r>
  <r>
    <s v="420038ARCELOR (BERTON SICARD)"/>
    <x v="1773"/>
    <s v="PROFIL"/>
    <x v="13"/>
    <x v="1613"/>
    <x v="6"/>
    <s v="INSTALLUX"/>
    <x v="1730"/>
    <s v="Non"/>
    <x v="24"/>
    <m/>
    <m/>
    <m/>
    <m/>
    <x v="1"/>
    <m/>
  </r>
  <r>
    <s v="420039ARCELOR (BERTON SICARD)"/>
    <x v="1774"/>
    <s v="PROFIL"/>
    <x v="13"/>
    <x v="1614"/>
    <x v="6"/>
    <s v="INSTALLUX"/>
    <x v="1731"/>
    <s v="Non"/>
    <x v="24"/>
    <m/>
    <m/>
    <m/>
    <m/>
    <x v="1"/>
    <m/>
  </r>
  <r>
    <s v="420040ARCELOR (BERTON SICARD)"/>
    <x v="1775"/>
    <s v="PROFIL"/>
    <x v="13"/>
    <x v="1615"/>
    <x v="6"/>
    <s v="INSTALLUX"/>
    <x v="1732"/>
    <s v="Non"/>
    <x v="24"/>
    <m/>
    <m/>
    <m/>
    <m/>
    <x v="1"/>
    <m/>
  </r>
  <r>
    <s v="420041ARCELOR (BERTON SICARD)"/>
    <x v="1776"/>
    <s v="PROFIL"/>
    <x v="13"/>
    <x v="1616"/>
    <x v="6"/>
    <s v="INSTALLUX"/>
    <x v="1733"/>
    <s v="Non"/>
    <x v="24"/>
    <m/>
    <m/>
    <m/>
    <m/>
    <x v="1"/>
    <m/>
  </r>
  <r>
    <s v="420042ARCELOR (BERTON SICARD)"/>
    <x v="1777"/>
    <s v="PROFIL"/>
    <x v="13"/>
    <x v="1617"/>
    <x v="6"/>
    <s v="INSTALLUX"/>
    <x v="1734"/>
    <s v="Non"/>
    <x v="24"/>
    <m/>
    <m/>
    <m/>
    <m/>
    <x v="1"/>
    <m/>
  </r>
  <r>
    <s v="420049ARCELOR (BERTON SICARD)"/>
    <x v="1778"/>
    <s v="PROFIL"/>
    <x v="13"/>
    <x v="1618"/>
    <x v="6"/>
    <s v="INSTALLUX"/>
    <x v="1735"/>
    <s v="Non"/>
    <x v="24"/>
    <m/>
    <m/>
    <m/>
    <m/>
    <x v="1"/>
    <m/>
  </r>
  <r>
    <s v="420050ARCELOR (BERTON SICARD)"/>
    <x v="1779"/>
    <s v="PROFIL"/>
    <x v="13"/>
    <x v="952"/>
    <x v="6"/>
    <s v="INSTALLUX"/>
    <x v="1736"/>
    <s v="Non"/>
    <x v="24"/>
    <m/>
    <m/>
    <m/>
    <m/>
    <x v="1"/>
    <m/>
  </r>
  <r>
    <s v="420051ARCELOR (BERTON SICARD)"/>
    <x v="1780"/>
    <s v="PROFIL"/>
    <x v="13"/>
    <x v="1619"/>
    <x v="6"/>
    <s v="INSTALLUX"/>
    <x v="1737"/>
    <s v="Non"/>
    <x v="24"/>
    <m/>
    <m/>
    <m/>
    <m/>
    <x v="1"/>
    <m/>
  </r>
  <r>
    <s v="420052ARCELOR (BERTON SICARD)"/>
    <x v="1781"/>
    <s v="PROFIL"/>
    <x v="13"/>
    <x v="1620"/>
    <x v="6"/>
    <s v="INSTALLUX"/>
    <x v="1738"/>
    <s v="Non"/>
    <x v="24"/>
    <m/>
    <m/>
    <m/>
    <m/>
    <x v="1"/>
    <m/>
  </r>
  <r>
    <s v="420053ARCELOR (BERTON SICARD)"/>
    <x v="1782"/>
    <s v="PROFIL"/>
    <x v="13"/>
    <x v="1621"/>
    <x v="6"/>
    <s v="INSTALLUX"/>
    <x v="1739"/>
    <s v="Non"/>
    <x v="24"/>
    <m/>
    <m/>
    <m/>
    <m/>
    <x v="1"/>
    <m/>
  </r>
  <r>
    <s v="420054ARCELOR (BERTON SICARD)"/>
    <x v="1783"/>
    <s v="PROFIL"/>
    <x v="13"/>
    <x v="1622"/>
    <x v="6"/>
    <s v="INSTALLUX"/>
    <x v="1740"/>
    <s v="Non"/>
    <x v="24"/>
    <m/>
    <m/>
    <m/>
    <m/>
    <x v="1"/>
    <m/>
  </r>
  <r>
    <s v="420055ARCELOR (BERTON SICARD)"/>
    <x v="1784"/>
    <s v="PROFIL"/>
    <x v="13"/>
    <x v="281"/>
    <x v="6"/>
    <s v="INSTALLUX"/>
    <x v="1741"/>
    <s v="Non"/>
    <x v="24"/>
    <m/>
    <m/>
    <m/>
    <m/>
    <x v="1"/>
    <m/>
  </r>
  <r>
    <s v="420056ARCELOR (BERTON SICARD)"/>
    <x v="1785"/>
    <s v="PROFIL"/>
    <x v="13"/>
    <x v="1623"/>
    <x v="6"/>
    <s v="INSTALLUX"/>
    <x v="1742"/>
    <s v="Non"/>
    <x v="24"/>
    <m/>
    <m/>
    <m/>
    <m/>
    <x v="1"/>
    <m/>
  </r>
  <r>
    <s v="420057ARCELOR (BERTON SICARD)"/>
    <x v="1786"/>
    <s v="PROFIL"/>
    <x v="13"/>
    <x v="1624"/>
    <x v="6"/>
    <s v="INSTALLUX"/>
    <x v="1743"/>
    <s v="Non"/>
    <x v="24"/>
    <m/>
    <m/>
    <m/>
    <m/>
    <x v="1"/>
    <m/>
  </r>
  <r>
    <s v="420058ARCELOR (BERTON SICARD)"/>
    <x v="1787"/>
    <s v="PROFIL"/>
    <x v="13"/>
    <x v="1625"/>
    <x v="6"/>
    <s v="INSTALLUX"/>
    <x v="1744"/>
    <s v="Non"/>
    <x v="24"/>
    <m/>
    <m/>
    <m/>
    <m/>
    <x v="1"/>
    <m/>
  </r>
  <r>
    <s v="420059ARCELOR (BERTON SICARD)"/>
    <x v="1788"/>
    <s v="PROFIL"/>
    <x v="13"/>
    <x v="1626"/>
    <x v="6"/>
    <s v="INSTALLUX"/>
    <x v="1745"/>
    <s v="Non"/>
    <x v="24"/>
    <m/>
    <m/>
    <m/>
    <m/>
    <x v="1"/>
    <m/>
  </r>
  <r>
    <s v="420062ARCELOR (BERTON SICARD)"/>
    <x v="1789"/>
    <s v="PROFIL"/>
    <x v="13"/>
    <x v="1627"/>
    <x v="6"/>
    <s v="INSTALLUX"/>
    <x v="1746"/>
    <s v="Non"/>
    <x v="24"/>
    <m/>
    <m/>
    <m/>
    <m/>
    <x v="1"/>
    <m/>
  </r>
  <r>
    <s v="420063ARCELOR (BERTON SICARD)"/>
    <x v="1790"/>
    <s v="PROFIL"/>
    <x v="13"/>
    <x v="1628"/>
    <x v="6"/>
    <s v="INSTALLUX"/>
    <x v="1747"/>
    <s v="Non"/>
    <x v="24"/>
    <m/>
    <m/>
    <m/>
    <m/>
    <x v="1"/>
    <m/>
  </r>
  <r>
    <s v="420064ARCELOR (BERTON SICARD)"/>
    <x v="1791"/>
    <s v="PROFIL"/>
    <x v="13"/>
    <x v="1629"/>
    <x v="6"/>
    <s v="INSTALLUX"/>
    <x v="1748"/>
    <s v="Non"/>
    <x v="24"/>
    <m/>
    <m/>
    <m/>
    <m/>
    <x v="1"/>
    <m/>
  </r>
  <r>
    <s v="420067ARCELOR (BERTON SICARD)"/>
    <x v="1793"/>
    <s v="PROFIL"/>
    <x v="13"/>
    <x v="1631"/>
    <x v="6"/>
    <s v="INSTALLUX"/>
    <x v="1750"/>
    <s v="Non"/>
    <x v="24"/>
    <m/>
    <m/>
    <m/>
    <m/>
    <x v="1"/>
    <m/>
  </r>
  <r>
    <s v="420068ARCELOR (BERTON SICARD)"/>
    <x v="1794"/>
    <s v="PROFIL"/>
    <x v="13"/>
    <x v="1632"/>
    <x v="6"/>
    <s v="INSTALLUX"/>
    <x v="1751"/>
    <s v="Non"/>
    <x v="24"/>
    <m/>
    <m/>
    <m/>
    <m/>
    <x v="1"/>
    <m/>
  </r>
  <r>
    <s v="420070ARCELOR (BERTON SICARD)"/>
    <x v="1795"/>
    <s v="PROFIL"/>
    <x v="13"/>
    <x v="952"/>
    <x v="6"/>
    <s v="INSTALLUX"/>
    <x v="1752"/>
    <s v="Non"/>
    <x v="24"/>
    <m/>
    <m/>
    <m/>
    <m/>
    <x v="1"/>
    <m/>
  </r>
  <r>
    <s v="420072ARCELOR (BERTON SICARD)"/>
    <x v="1796"/>
    <s v="PROFIL"/>
    <x v="13"/>
    <x v="1633"/>
    <x v="6"/>
    <s v="INSTALLUX"/>
    <x v="1753"/>
    <s v="Non"/>
    <x v="24"/>
    <m/>
    <m/>
    <m/>
    <m/>
    <x v="1"/>
    <m/>
  </r>
  <r>
    <s v="420160ARCELOR (BERTON SICARD)"/>
    <x v="1797"/>
    <s v="PROFIL"/>
    <x v="13"/>
    <x v="1634"/>
    <x v="6"/>
    <s v="INSTALLUX"/>
    <x v="1754"/>
    <s v="Non"/>
    <x v="24"/>
    <m/>
    <m/>
    <m/>
    <m/>
    <x v="1"/>
    <m/>
  </r>
  <r>
    <s v="420162ARCELOR (BERTON SICARD)"/>
    <x v="1798"/>
    <s v="PROFIL"/>
    <x v="13"/>
    <x v="1635"/>
    <x v="6"/>
    <s v="INSTALLUX"/>
    <x v="1755"/>
    <s v="Non"/>
    <x v="24"/>
    <m/>
    <m/>
    <m/>
    <m/>
    <x v="1"/>
    <m/>
  </r>
  <r>
    <s v="420163ARCELOR (BERTON SICARD)"/>
    <x v="1799"/>
    <s v="PROFIL"/>
    <x v="13"/>
    <x v="1636"/>
    <x v="6"/>
    <s v="INSTALLUX"/>
    <x v="1756"/>
    <s v="Non"/>
    <x v="24"/>
    <m/>
    <m/>
    <m/>
    <m/>
    <x v="1"/>
    <m/>
  </r>
  <r>
    <s v="420164ARCELOR (BERTON SICARD)"/>
    <x v="1800"/>
    <s v="PROFIL"/>
    <x v="13"/>
    <x v="1637"/>
    <x v="6"/>
    <s v="INSTALLUX"/>
    <x v="1757"/>
    <s v="Non"/>
    <x v="24"/>
    <m/>
    <m/>
    <m/>
    <m/>
    <x v="1"/>
    <m/>
  </r>
  <r>
    <s v="420166ARCELOR (BERTON SICARD)"/>
    <x v="1801"/>
    <s v="PROFIL"/>
    <x v="13"/>
    <x v="1638"/>
    <x v="6"/>
    <s v="INSTALLUX"/>
    <x v="1758"/>
    <s v="Non"/>
    <x v="24"/>
    <m/>
    <m/>
    <m/>
    <m/>
    <x v="1"/>
    <m/>
  </r>
  <r>
    <s v="420167ARCELOR (BERTON SICARD)"/>
    <x v="1802"/>
    <s v="PROFIL"/>
    <x v="13"/>
    <x v="1639"/>
    <x v="6"/>
    <s v="INSTALLUX"/>
    <x v="1759"/>
    <s v="Non"/>
    <x v="24"/>
    <m/>
    <m/>
    <m/>
    <m/>
    <x v="1"/>
    <m/>
  </r>
  <r>
    <s v="423003ARCELOR (BERTON SICARD)"/>
    <x v="1803"/>
    <s v="PROFIL"/>
    <x v="13"/>
    <x v="1640"/>
    <x v="6"/>
    <s v="INSTALLUX"/>
    <x v="1760"/>
    <s v="Non"/>
    <x v="24"/>
    <m/>
    <m/>
    <m/>
    <m/>
    <x v="1"/>
    <m/>
  </r>
  <r>
    <s v="423004ARCELOR (BERTON SICARD)"/>
    <x v="1804"/>
    <s v="PROFIL"/>
    <x v="13"/>
    <x v="1641"/>
    <x v="6"/>
    <s v="INSTALLUX"/>
    <x v="1761"/>
    <s v="Non"/>
    <x v="24"/>
    <m/>
    <m/>
    <m/>
    <m/>
    <x v="1"/>
    <m/>
  </r>
  <r>
    <s v="423005ARCELOR (BERTON SICARD)"/>
    <x v="1805"/>
    <s v="PROFIL"/>
    <x v="13"/>
    <x v="1640"/>
    <x v="6"/>
    <s v="INSTALLUX"/>
    <x v="1762"/>
    <s v="Non"/>
    <x v="24"/>
    <m/>
    <m/>
    <m/>
    <m/>
    <x v="1"/>
    <m/>
  </r>
  <r>
    <s v="423006ARCELOR (BERTON SICARD)"/>
    <x v="1806"/>
    <s v="PROFIL"/>
    <x v="13"/>
    <x v="1642"/>
    <x v="6"/>
    <s v="INSTALLUX"/>
    <x v="1763"/>
    <s v="Non"/>
    <x v="24"/>
    <m/>
    <m/>
    <m/>
    <m/>
    <x v="1"/>
    <m/>
  </r>
  <r>
    <s v="423008ARCELOR (BERTON SICARD)"/>
    <x v="2072"/>
    <s v="PROFIL"/>
    <x v="13"/>
    <x v="1864"/>
    <x v="6"/>
    <s v="INSTALLUX"/>
    <x v="2029"/>
    <s v="Non"/>
    <x v="24"/>
    <m/>
    <m/>
    <m/>
    <m/>
    <x v="1"/>
    <m/>
  </r>
  <r>
    <s v="423009ARCELOR (BERTON SICARD)"/>
    <x v="1807"/>
    <s v="PROFIL"/>
    <x v="13"/>
    <x v="1643"/>
    <x v="6"/>
    <s v="INSTALLUX"/>
    <x v="1764"/>
    <s v="Non"/>
    <x v="24"/>
    <m/>
    <m/>
    <m/>
    <m/>
    <x v="1"/>
    <m/>
  </r>
  <r>
    <s v="423031ARCELOR (BERTON SICARD)"/>
    <x v="1808"/>
    <s v="PROFIL"/>
    <x v="13"/>
    <x v="1644"/>
    <x v="6"/>
    <s v="INSTALLUX"/>
    <x v="1765"/>
    <s v="Non"/>
    <x v="24"/>
    <m/>
    <m/>
    <m/>
    <m/>
    <x v="1"/>
    <m/>
  </r>
  <r>
    <s v="423032ARCELOR (BERTON SICARD)"/>
    <x v="1809"/>
    <s v="PROFIL"/>
    <x v="13"/>
    <x v="1645"/>
    <x v="6"/>
    <s v="INSTALLUX"/>
    <x v="1766"/>
    <s v="Non"/>
    <x v="24"/>
    <m/>
    <m/>
    <m/>
    <m/>
    <x v="1"/>
    <m/>
  </r>
  <r>
    <s v="423033ARCELOR (BERTON SICARD)"/>
    <x v="1810"/>
    <s v="PROFIL"/>
    <x v="13"/>
    <x v="1646"/>
    <x v="6"/>
    <s v="INSTALLUX"/>
    <x v="1767"/>
    <s v="Non"/>
    <x v="24"/>
    <m/>
    <m/>
    <m/>
    <m/>
    <x v="1"/>
    <m/>
  </r>
  <r>
    <s v="423034ARCELOR (BERTON SICARD)"/>
    <x v="1811"/>
    <s v="PROFIL"/>
    <x v="13"/>
    <x v="1647"/>
    <x v="6"/>
    <s v="INSTALLUX"/>
    <x v="1768"/>
    <s v="Non"/>
    <x v="24"/>
    <m/>
    <m/>
    <m/>
    <m/>
    <x v="1"/>
    <m/>
  </r>
  <r>
    <s v="423036ARCELOR (BERTON SICARD)"/>
    <x v="1812"/>
    <s v="PROFIL"/>
    <x v="13"/>
    <x v="1648"/>
    <x v="6"/>
    <s v="INSTALLUX"/>
    <x v="1769"/>
    <s v="Non"/>
    <x v="24"/>
    <m/>
    <m/>
    <m/>
    <m/>
    <x v="1"/>
    <m/>
  </r>
  <r>
    <s v="423037ARCELOR (BERTON SICARD)"/>
    <x v="1813"/>
    <s v="PROFIL"/>
    <x v="13"/>
    <x v="1649"/>
    <x v="6"/>
    <s v="INSTALLUX"/>
    <x v="1770"/>
    <s v="Non"/>
    <x v="24"/>
    <m/>
    <m/>
    <m/>
    <m/>
    <x v="1"/>
    <m/>
  </r>
  <r>
    <s v="423040ARCELOR (BERTON SICARD)"/>
    <x v="1814"/>
    <s v="PROFIL"/>
    <x v="13"/>
    <x v="1650"/>
    <x v="6"/>
    <s v="INSTALLUX"/>
    <x v="1771"/>
    <s v="Non"/>
    <x v="24"/>
    <m/>
    <m/>
    <m/>
    <m/>
    <x v="1"/>
    <m/>
  </r>
  <r>
    <s v="423041ARCELOR (BERTON SICARD)"/>
    <x v="1815"/>
    <s v="PROFIL"/>
    <x v="13"/>
    <x v="952"/>
    <x v="6"/>
    <s v="INSTALLUX"/>
    <x v="1772"/>
    <s v="Non"/>
    <x v="24"/>
    <m/>
    <m/>
    <m/>
    <m/>
    <x v="1"/>
    <m/>
  </r>
  <r>
    <s v="423042ARCELOR (BERTON SICARD)"/>
    <x v="1816"/>
    <s v="PROFIL"/>
    <x v="13"/>
    <x v="1651"/>
    <x v="6"/>
    <s v="INSTALLUX"/>
    <x v="1773"/>
    <s v="Non"/>
    <x v="24"/>
    <m/>
    <m/>
    <m/>
    <m/>
    <x v="1"/>
    <m/>
  </r>
  <r>
    <s v="423043ARCELOR (BERTON SICARD)"/>
    <x v="1817"/>
    <s v="PROFIL"/>
    <x v="13"/>
    <x v="1633"/>
    <x v="6"/>
    <s v="INSTALLUX"/>
    <x v="1774"/>
    <s v="Non"/>
    <x v="24"/>
    <m/>
    <m/>
    <m/>
    <m/>
    <x v="1"/>
    <m/>
  </r>
  <r>
    <s v="423044ARCELOR (BERTON SICARD)"/>
    <x v="1818"/>
    <s v="PROFIL"/>
    <x v="13"/>
    <x v="952"/>
    <x v="6"/>
    <s v="INSTALLUX"/>
    <x v="1775"/>
    <s v="Non"/>
    <x v="24"/>
    <m/>
    <m/>
    <m/>
    <m/>
    <x v="1"/>
    <m/>
  </r>
  <r>
    <s v="450037ARCELOR (BERTON SICARD)"/>
    <x v="2073"/>
    <s v="PROFIL"/>
    <x v="13"/>
    <x v="1865"/>
    <x v="6"/>
    <s v="INSTALLUX"/>
    <x v="2030"/>
    <s v="Non"/>
    <x v="40"/>
    <m/>
    <m/>
    <m/>
    <m/>
    <x v="1"/>
    <m/>
  </r>
  <r>
    <s v="450074ARCELOR (BERTON SICARD)"/>
    <x v="1819"/>
    <s v="PROFIL"/>
    <x v="13"/>
    <x v="1652"/>
    <x v="6"/>
    <s v="INSTALLUX"/>
    <x v="1776"/>
    <s v="Non"/>
    <x v="5"/>
    <m/>
    <m/>
    <m/>
    <m/>
    <x v="1"/>
    <m/>
  </r>
  <r>
    <s v="450074DARCELOR (BERTON SICARD)"/>
    <x v="2074"/>
    <s v="PROFIL"/>
    <x v="13"/>
    <x v="1866"/>
    <x v="6"/>
    <s v="INSTALLUX"/>
    <x v="2031"/>
    <s v="Non"/>
    <x v="5"/>
    <m/>
    <m/>
    <m/>
    <m/>
    <x v="1"/>
    <m/>
  </r>
  <r>
    <s v="450074GARCELOR (BERTON SICARD)"/>
    <x v="2075"/>
    <s v="PROFIL"/>
    <x v="13"/>
    <x v="1867"/>
    <x v="6"/>
    <s v="INSTALLUX"/>
    <x v="2032"/>
    <s v="Non"/>
    <x v="5"/>
    <m/>
    <m/>
    <m/>
    <m/>
    <x v="1"/>
    <m/>
  </r>
  <r>
    <s v="450075AARCELOR (BERTON SICARD)"/>
    <x v="2076"/>
    <s v="PROFIL"/>
    <x v="13"/>
    <x v="1868"/>
    <x v="6"/>
    <s v="INSTALLUX"/>
    <x v="2033"/>
    <s v="Non"/>
    <x v="5"/>
    <m/>
    <m/>
    <m/>
    <m/>
    <x v="1"/>
    <m/>
  </r>
  <r>
    <s v="450076AARCELOR (BERTON SICARD)"/>
    <x v="2077"/>
    <s v="PROFIL"/>
    <x v="13"/>
    <x v="1869"/>
    <x v="6"/>
    <s v="INSTALLUX"/>
    <x v="2034"/>
    <s v="Non"/>
    <x v="5"/>
    <m/>
    <m/>
    <m/>
    <m/>
    <x v="1"/>
    <m/>
  </r>
  <r>
    <s v="450090ARCELOR (BERTON SICARD)"/>
    <x v="2078"/>
    <s v="PROFIL"/>
    <x v="13"/>
    <x v="1870"/>
    <x v="6"/>
    <s v="INSTALLUX"/>
    <x v="2035"/>
    <s v="Non"/>
    <x v="5"/>
    <m/>
    <m/>
    <m/>
    <m/>
    <x v="1"/>
    <m/>
  </r>
  <r>
    <s v="450098ARCELOR (BERTON SICARD)"/>
    <x v="1820"/>
    <s v="PROFIL"/>
    <x v="13"/>
    <x v="1653"/>
    <x v="6"/>
    <s v="INSTALLUX"/>
    <x v="1777"/>
    <s v="Non"/>
    <x v="14"/>
    <m/>
    <m/>
    <m/>
    <m/>
    <x v="1"/>
    <m/>
  </r>
  <r>
    <s v="450127ARCELOR (BERTON SICARD)"/>
    <x v="2079"/>
    <s v="PROFIL"/>
    <x v="13"/>
    <x v="1871"/>
    <x v="6"/>
    <s v="INSTALLUX"/>
    <x v="2036"/>
    <s v="Non"/>
    <x v="5"/>
    <m/>
    <m/>
    <m/>
    <m/>
    <x v="1"/>
    <m/>
  </r>
  <r>
    <s v="450129ARCELOR (BERTON SICARD)"/>
    <x v="2080"/>
    <s v="PROFIL"/>
    <x v="13"/>
    <x v="1872"/>
    <x v="6"/>
    <s v="INSTALLUX"/>
    <x v="2037"/>
    <s v="Non"/>
    <x v="5"/>
    <m/>
    <m/>
    <m/>
    <m/>
    <x v="1"/>
    <m/>
  </r>
  <r>
    <s v="450138ARCELOR (BERTON SICARD)"/>
    <x v="2081"/>
    <s v="PROFIL"/>
    <x v="13"/>
    <x v="1873"/>
    <x v="6"/>
    <s v="INSTALLUX"/>
    <x v="2038"/>
    <s v="Non"/>
    <x v="5"/>
    <m/>
    <m/>
    <m/>
    <m/>
    <x v="1"/>
    <m/>
  </r>
  <r>
    <s v="450147ARCELOR (BERTON SICARD)"/>
    <x v="2082"/>
    <s v="PROFIL"/>
    <x v="13"/>
    <x v="1874"/>
    <x v="6"/>
    <s v="INSTALLUX"/>
    <x v="2039"/>
    <s v="Non"/>
    <x v="5"/>
    <m/>
    <m/>
    <m/>
    <m/>
    <x v="1"/>
    <m/>
  </r>
  <r>
    <s v="460100ARCELOR (BERTON SICARD)"/>
    <x v="2083"/>
    <s v="PROFIL"/>
    <x v="13"/>
    <x v="1875"/>
    <x v="6"/>
    <s v="INSTALLUX"/>
    <x v="2040"/>
    <s v="Non"/>
    <x v="5"/>
    <m/>
    <m/>
    <m/>
    <m/>
    <x v="1"/>
    <m/>
  </r>
  <r>
    <s v="460103ARCELOR (BERTON SICARD)"/>
    <x v="2084"/>
    <s v="PROFIL"/>
    <x v="13"/>
    <x v="1876"/>
    <x v="6"/>
    <s v="INSTALLUX"/>
    <x v="2041"/>
    <s v="Non"/>
    <x v="5"/>
    <m/>
    <m/>
    <m/>
    <m/>
    <x v="1"/>
    <m/>
  </r>
  <r>
    <s v="460104ARCELOR (BERTON SICARD)"/>
    <x v="2085"/>
    <s v="PROFIL"/>
    <x v="13"/>
    <x v="1877"/>
    <x v="6"/>
    <s v="INSTALLUX"/>
    <x v="2042"/>
    <s v="Non"/>
    <x v="5"/>
    <m/>
    <m/>
    <m/>
    <m/>
    <x v="1"/>
    <m/>
  </r>
  <r>
    <s v="510000ARCELOR (BERTON SICARD)"/>
    <x v="1821"/>
    <s v="PROFIL"/>
    <x v="13"/>
    <x v="1654"/>
    <x v="6"/>
    <s v="INSTALLUX"/>
    <x v="1778"/>
    <s v="Non"/>
    <x v="24"/>
    <m/>
    <m/>
    <m/>
    <m/>
    <x v="1"/>
    <m/>
  </r>
  <r>
    <s v="510001ARCELOR (BERTON SICARD)"/>
    <x v="1822"/>
    <s v="PROFIL"/>
    <x v="13"/>
    <x v="1655"/>
    <x v="6"/>
    <s v="INSTALLUX"/>
    <x v="1779"/>
    <s v="Non"/>
    <x v="24"/>
    <m/>
    <m/>
    <m/>
    <m/>
    <x v="1"/>
    <m/>
  </r>
  <r>
    <s v="510002ARCELOR (BERTON SICARD)"/>
    <x v="1823"/>
    <s v="PROFIL"/>
    <x v="13"/>
    <x v="971"/>
    <x v="6"/>
    <s v="INSTALLUX"/>
    <x v="1780"/>
    <s v="Non"/>
    <x v="24"/>
    <m/>
    <m/>
    <m/>
    <m/>
    <x v="1"/>
    <m/>
  </r>
  <r>
    <s v="510003ARCELOR (BERTON SICARD)"/>
    <x v="1824"/>
    <s v="PROFIL"/>
    <x v="13"/>
    <x v="972"/>
    <x v="6"/>
    <s v="INSTALLUX"/>
    <x v="1781"/>
    <s v="Non"/>
    <x v="24"/>
    <m/>
    <m/>
    <m/>
    <m/>
    <x v="1"/>
    <m/>
  </r>
  <r>
    <s v="510004ARCELOR (BERTON SICARD)"/>
    <x v="1825"/>
    <s v="PROFIL"/>
    <x v="13"/>
    <x v="1656"/>
    <x v="6"/>
    <s v="INSTALLUX"/>
    <x v="1782"/>
    <s v="Non"/>
    <x v="24"/>
    <m/>
    <m/>
    <m/>
    <m/>
    <x v="1"/>
    <m/>
  </r>
  <r>
    <s v="510005ARCELOR (BERTON SICARD)"/>
    <x v="1826"/>
    <s v="PROFIL"/>
    <x v="13"/>
    <x v="1657"/>
    <x v="6"/>
    <s v="INSTALLUX"/>
    <x v="1783"/>
    <s v="Non"/>
    <x v="24"/>
    <m/>
    <m/>
    <m/>
    <m/>
    <x v="1"/>
    <m/>
  </r>
  <r>
    <s v="510006ARCELOR (BERTON SICARD)"/>
    <x v="1827"/>
    <s v="PROFIL"/>
    <x v="13"/>
    <x v="959"/>
    <x v="6"/>
    <s v="INSTALLUX"/>
    <x v="1784"/>
    <s v="Non"/>
    <x v="24"/>
    <m/>
    <m/>
    <m/>
    <m/>
    <x v="1"/>
    <m/>
  </r>
  <r>
    <s v="510007ARCELOR (BERTON SICARD)"/>
    <x v="1828"/>
    <s v="PROFIL"/>
    <x v="13"/>
    <x v="960"/>
    <x v="6"/>
    <s v="INSTALLUX"/>
    <x v="1785"/>
    <s v="Non"/>
    <x v="24"/>
    <m/>
    <m/>
    <m/>
    <m/>
    <x v="1"/>
    <m/>
  </r>
  <r>
    <s v="510008ARCELOR (BERTON SICARD)"/>
    <x v="1829"/>
    <s v="PROFIL"/>
    <x v="13"/>
    <x v="1658"/>
    <x v="6"/>
    <s v="INSTALLUX"/>
    <x v="1786"/>
    <s v="Non"/>
    <x v="24"/>
    <m/>
    <m/>
    <m/>
    <m/>
    <x v="1"/>
    <m/>
  </r>
  <r>
    <s v="510008/1ARCELOR (BERTON SICARD)"/>
    <x v="1830"/>
    <s v="PROFIL"/>
    <x v="13"/>
    <x v="1659"/>
    <x v="6"/>
    <s v="INSTALLUX"/>
    <x v="1787"/>
    <s v="Non"/>
    <x v="5"/>
    <m/>
    <m/>
    <m/>
    <m/>
    <x v="1"/>
    <m/>
  </r>
  <r>
    <s v="510009ARCELOR (BERTON SICARD)"/>
    <x v="2086"/>
    <s v="PROFIL"/>
    <x v="13"/>
    <x v="1878"/>
    <x v="6"/>
    <s v="INSTALLUX"/>
    <x v="2043"/>
    <s v="Non"/>
    <x v="24"/>
    <m/>
    <m/>
    <m/>
    <m/>
    <x v="1"/>
    <m/>
  </r>
  <r>
    <s v="510010ARCELOR (BERTON SICARD)"/>
    <x v="1831"/>
    <s v="PROFIL"/>
    <x v="13"/>
    <x v="1660"/>
    <x v="6"/>
    <s v="INSTALLUX"/>
    <x v="1788"/>
    <s v="Non"/>
    <x v="24"/>
    <m/>
    <m/>
    <m/>
    <m/>
    <x v="1"/>
    <m/>
  </r>
  <r>
    <s v="510012ARCELOR (BERTON SICARD)"/>
    <x v="1832"/>
    <s v="PROFIL"/>
    <x v="13"/>
    <x v="1661"/>
    <x v="6"/>
    <s v="INSTALLUX"/>
    <x v="1789"/>
    <s v="Non"/>
    <x v="24"/>
    <m/>
    <m/>
    <m/>
    <m/>
    <x v="1"/>
    <m/>
  </r>
  <r>
    <s v="510013ARCELOR (BERTON SICARD)"/>
    <x v="1833"/>
    <s v="PROFIL"/>
    <x v="13"/>
    <x v="1662"/>
    <x v="6"/>
    <s v="INSTALLUX"/>
    <x v="1790"/>
    <s v="Non"/>
    <x v="24"/>
    <m/>
    <m/>
    <m/>
    <m/>
    <x v="1"/>
    <m/>
  </r>
  <r>
    <s v="510014ARCELOR (BERTON SICARD)"/>
    <x v="1834"/>
    <s v="PROFIL"/>
    <x v="13"/>
    <x v="1663"/>
    <x v="6"/>
    <s v="INSTALLUX"/>
    <x v="1791"/>
    <s v="Non"/>
    <x v="24"/>
    <m/>
    <m/>
    <m/>
    <m/>
    <x v="1"/>
    <m/>
  </r>
  <r>
    <s v="510015ARCELOR (BERTON SICARD)"/>
    <x v="1835"/>
    <s v="PROFIL"/>
    <x v="13"/>
    <x v="981"/>
    <x v="6"/>
    <s v="INSTALLUX"/>
    <x v="1792"/>
    <s v="Non"/>
    <x v="24"/>
    <m/>
    <m/>
    <m/>
    <m/>
    <x v="1"/>
    <m/>
  </r>
  <r>
    <s v="510020ARCELOR (BERTON SICARD)"/>
    <x v="1836"/>
    <s v="PROFIL"/>
    <x v="13"/>
    <x v="1664"/>
    <x v="6"/>
    <s v="INSTALLUX"/>
    <x v="1793"/>
    <s v="Non"/>
    <x v="24"/>
    <m/>
    <m/>
    <m/>
    <m/>
    <x v="1"/>
    <m/>
  </r>
  <r>
    <s v="510021ARCELOR (BERTON SICARD)"/>
    <x v="1837"/>
    <s v="PROFIL"/>
    <x v="13"/>
    <x v="1550"/>
    <x v="6"/>
    <s v="INSTALLUX"/>
    <x v="1794"/>
    <s v="Non"/>
    <x v="24"/>
    <m/>
    <m/>
    <m/>
    <m/>
    <x v="1"/>
    <m/>
  </r>
  <r>
    <s v="510023ARCELOR (BERTON SICARD)"/>
    <x v="1838"/>
    <s v="PROFIL"/>
    <x v="13"/>
    <x v="1665"/>
    <x v="6"/>
    <s v="INSTALLUX"/>
    <x v="1795"/>
    <s v="Non"/>
    <x v="24"/>
    <m/>
    <m/>
    <m/>
    <m/>
    <x v="1"/>
    <m/>
  </r>
  <r>
    <s v="7604ARCELOR (BERTON SICARD)"/>
    <x v="2021"/>
    <s v="PROFIL"/>
    <x v="13"/>
    <x v="1816"/>
    <x v="6"/>
    <s v="INSTALLUX"/>
    <x v="1978"/>
    <s v="Non"/>
    <x v="24"/>
    <m/>
    <m/>
    <m/>
    <m/>
    <x v="1"/>
    <m/>
  </r>
  <r>
    <s v="510026ARCELOR (BERTON SICARD)"/>
    <x v="1839"/>
    <s v="PROFIL"/>
    <x v="13"/>
    <x v="1666"/>
    <x v="6"/>
    <s v="INSTALLUX"/>
    <x v="1796"/>
    <s v="Non"/>
    <x v="24"/>
    <m/>
    <m/>
    <m/>
    <m/>
    <x v="1"/>
    <m/>
  </r>
  <r>
    <s v="510027ARCELOR (BERTON SICARD)"/>
    <x v="1840"/>
    <s v="PROFIL"/>
    <x v="13"/>
    <x v="1667"/>
    <x v="6"/>
    <s v="INSTALLUX"/>
    <x v="1797"/>
    <s v="Non"/>
    <x v="24"/>
    <m/>
    <m/>
    <m/>
    <m/>
    <x v="1"/>
    <m/>
  </r>
  <r>
    <s v="510028ARCELOR (BERTON SICARD)"/>
    <x v="1841"/>
    <s v="PROFIL"/>
    <x v="13"/>
    <x v="1668"/>
    <x v="6"/>
    <s v="INSTALLUX"/>
    <x v="1798"/>
    <s v="Non"/>
    <x v="24"/>
    <m/>
    <m/>
    <m/>
    <m/>
    <x v="1"/>
    <m/>
  </r>
  <r>
    <s v="513004ARCELOR (BERTON SICARD)"/>
    <x v="1842"/>
    <s v="PROFIL"/>
    <x v="13"/>
    <x v="1669"/>
    <x v="6"/>
    <s v="INSTALLUX"/>
    <x v="1799"/>
    <s v="Non"/>
    <x v="24"/>
    <m/>
    <m/>
    <m/>
    <m/>
    <x v="1"/>
    <m/>
  </r>
  <r>
    <s v="513006ARCELOR (BERTON SICARD)"/>
    <x v="2087"/>
    <s v="PROFIL"/>
    <x v="13"/>
    <x v="1879"/>
    <x v="6"/>
    <s v="INSTALLUX"/>
    <x v="2044"/>
    <s v="Non"/>
    <x v="24"/>
    <m/>
    <m/>
    <m/>
    <m/>
    <x v="1"/>
    <m/>
  </r>
  <r>
    <s v="513007ARCELOR (BERTON SICARD)"/>
    <x v="1843"/>
    <s v="PROFIL"/>
    <x v="13"/>
    <x v="1670"/>
    <x v="6"/>
    <s v="INSTALLUX"/>
    <x v="1800"/>
    <s v="Non"/>
    <x v="24"/>
    <m/>
    <m/>
    <m/>
    <m/>
    <x v="1"/>
    <m/>
  </r>
  <r>
    <s v="520002ARCELOR (BERTON SICARD)"/>
    <x v="1844"/>
    <s v="PROFIL"/>
    <x v="13"/>
    <x v="1671"/>
    <x v="6"/>
    <s v="INSTALLUX"/>
    <x v="1801"/>
    <s v="Non"/>
    <x v="24"/>
    <m/>
    <m/>
    <m/>
    <m/>
    <x v="1"/>
    <m/>
  </r>
  <r>
    <s v="520003ARCELOR (BERTON SICARD)"/>
    <x v="1845"/>
    <s v="PROFIL"/>
    <x v="13"/>
    <x v="1672"/>
    <x v="6"/>
    <s v="INSTALLUX"/>
    <x v="1802"/>
    <s v="Non"/>
    <x v="24"/>
    <m/>
    <m/>
    <m/>
    <m/>
    <x v="1"/>
    <m/>
  </r>
  <r>
    <s v="520004ARCELOR (BERTON SICARD)"/>
    <x v="1846"/>
    <s v="PROFIL"/>
    <x v="13"/>
    <x v="1673"/>
    <x v="6"/>
    <s v="INSTALLUX"/>
    <x v="1803"/>
    <s v="Non"/>
    <x v="24"/>
    <m/>
    <m/>
    <m/>
    <m/>
    <x v="1"/>
    <m/>
  </r>
  <r>
    <s v="520005ARCELOR (BERTON SICARD)"/>
    <x v="1847"/>
    <s v="PROFIL"/>
    <x v="13"/>
    <x v="1674"/>
    <x v="6"/>
    <s v="INSTALLUX"/>
    <x v="1804"/>
    <s v="Non"/>
    <x v="24"/>
    <m/>
    <m/>
    <m/>
    <m/>
    <x v="1"/>
    <m/>
  </r>
  <r>
    <s v="520006ARCELOR (BERTON SICARD)"/>
    <x v="1848"/>
    <s v="PROFIL"/>
    <x v="13"/>
    <x v="1675"/>
    <x v="6"/>
    <s v="INSTALLUX"/>
    <x v="1805"/>
    <s v="Non"/>
    <x v="35"/>
    <m/>
    <m/>
    <m/>
    <m/>
    <x v="1"/>
    <m/>
  </r>
  <r>
    <s v="520008ARCELOR (BERTON SICARD)"/>
    <x v="1849"/>
    <s v="PROFIL"/>
    <x v="13"/>
    <x v="1676"/>
    <x v="6"/>
    <s v="INSTALLUX"/>
    <x v="1806"/>
    <s v="Non"/>
    <x v="24"/>
    <m/>
    <m/>
    <m/>
    <m/>
    <x v="1"/>
    <m/>
  </r>
  <r>
    <s v="520010ARCELOR (BERTON SICARD)"/>
    <x v="1850"/>
    <s v="PROFIL"/>
    <x v="13"/>
    <x v="1677"/>
    <x v="6"/>
    <s v="INSTALLUX"/>
    <x v="1807"/>
    <s v="Non"/>
    <x v="35"/>
    <m/>
    <m/>
    <m/>
    <m/>
    <x v="1"/>
    <m/>
  </r>
  <r>
    <s v="520012ARCELOR (BERTON SICARD)"/>
    <x v="1851"/>
    <s v="PROFIL"/>
    <x v="13"/>
    <x v="1678"/>
    <x v="6"/>
    <s v="INSTALLUX"/>
    <x v="1808"/>
    <s v="Non"/>
    <x v="35"/>
    <m/>
    <m/>
    <m/>
    <m/>
    <x v="1"/>
    <m/>
  </r>
  <r>
    <s v="520014ARCELOR (BERTON SICARD)"/>
    <x v="1852"/>
    <s v="PROFIL"/>
    <x v="13"/>
    <x v="1679"/>
    <x v="6"/>
    <s v="INSTALLUX"/>
    <x v="1809"/>
    <s v="Non"/>
    <x v="24"/>
    <m/>
    <m/>
    <m/>
    <m/>
    <x v="1"/>
    <m/>
  </r>
  <r>
    <s v="550034ARCELOR (BERTON SICARD)"/>
    <x v="2088"/>
    <s v="PROFIL"/>
    <x v="13"/>
    <x v="1880"/>
    <x v="6"/>
    <s v="INSTALLUX"/>
    <x v="2045"/>
    <s v="Non"/>
    <x v="5"/>
    <m/>
    <m/>
    <m/>
    <m/>
    <x v="1"/>
    <m/>
  </r>
  <r>
    <s v="550048ARCELOR (BERTON SICARD)"/>
    <x v="2089"/>
    <s v="PROFIL"/>
    <x v="13"/>
    <x v="1881"/>
    <x v="6"/>
    <s v="INSTALLUX"/>
    <x v="2046"/>
    <s v="Non"/>
    <x v="5"/>
    <m/>
    <m/>
    <m/>
    <m/>
    <x v="1"/>
    <m/>
  </r>
  <r>
    <s v="550052ARCELOR (BERTON SICARD)"/>
    <x v="2090"/>
    <s v="PROFIL"/>
    <x v="13"/>
    <x v="1882"/>
    <x v="6"/>
    <s v="INSTALLUX"/>
    <x v="2047"/>
    <s v="Non"/>
    <x v="5"/>
    <m/>
    <m/>
    <m/>
    <m/>
    <x v="1"/>
    <m/>
  </r>
  <r>
    <s v="550076ARCELOR (BERTON SICARD)"/>
    <x v="2091"/>
    <s v="PROFIL"/>
    <x v="13"/>
    <x v="1883"/>
    <x v="6"/>
    <s v="INSTALLUX"/>
    <x v="2048"/>
    <s v="Non"/>
    <x v="5"/>
    <m/>
    <m/>
    <m/>
    <m/>
    <x v="1"/>
    <m/>
  </r>
  <r>
    <s v="560011ARCELOR (BERTON SICARD)"/>
    <x v="2092"/>
    <s v="PROFIL"/>
    <x v="13"/>
    <x v="1749"/>
    <x v="6"/>
    <s v="INSTALLUX"/>
    <x v="2049"/>
    <s v="Non"/>
    <x v="5"/>
    <m/>
    <m/>
    <m/>
    <m/>
    <x v="1"/>
    <m/>
  </r>
  <r>
    <s v="560032ARCELOR (BERTON SICARD)"/>
    <x v="2093"/>
    <s v="PROFIL"/>
    <x v="13"/>
    <x v="1884"/>
    <x v="6"/>
    <s v="INSTALLUX"/>
    <x v="2050"/>
    <s v="Non"/>
    <x v="5"/>
    <m/>
    <m/>
    <m/>
    <m/>
    <x v="1"/>
    <m/>
  </r>
  <r>
    <s v="620000ARCELOR (BERTON SICARD)"/>
    <x v="2094"/>
    <s v="PROFIL"/>
    <x v="13"/>
    <x v="1885"/>
    <x v="6"/>
    <s v="INSTALLUX"/>
    <x v="2051"/>
    <s v="Non"/>
    <x v="24"/>
    <m/>
    <m/>
    <m/>
    <m/>
    <x v="1"/>
    <m/>
  </r>
  <r>
    <s v="620003ARCELOR (BERTON SICARD)"/>
    <x v="1853"/>
    <s v="PROFIL"/>
    <x v="13"/>
    <x v="1680"/>
    <x v="6"/>
    <s v="INSTALLUX"/>
    <x v="1810"/>
    <s v="Non"/>
    <x v="24"/>
    <m/>
    <m/>
    <m/>
    <m/>
    <x v="1"/>
    <m/>
  </r>
  <r>
    <s v="620004ARCELOR (BERTON SICARD)"/>
    <x v="1854"/>
    <s v="PROFIL"/>
    <x v="13"/>
    <x v="1681"/>
    <x v="6"/>
    <s v="INSTALLUX"/>
    <x v="1811"/>
    <s v="Non"/>
    <x v="24"/>
    <m/>
    <m/>
    <m/>
    <m/>
    <x v="1"/>
    <m/>
  </r>
  <r>
    <s v="620008ARCELOR (BERTON SICARD)"/>
    <x v="1855"/>
    <s v="PROFIL"/>
    <x v="13"/>
    <x v="1682"/>
    <x v="6"/>
    <s v="INSTALLUX"/>
    <x v="1812"/>
    <s v="Non"/>
    <x v="24"/>
    <m/>
    <m/>
    <m/>
    <m/>
    <x v="1"/>
    <m/>
  </r>
  <r>
    <s v="710001ARCELOR (BERTON SICARD)"/>
    <x v="1856"/>
    <s v="PROFIL"/>
    <x v="13"/>
    <x v="1683"/>
    <x v="6"/>
    <s v="INSTALLUX"/>
    <x v="1813"/>
    <s v="Non"/>
    <x v="24"/>
    <m/>
    <m/>
    <m/>
    <m/>
    <x v="1"/>
    <m/>
  </r>
  <r>
    <s v="710002ARCELOR (BERTON SICARD)"/>
    <x v="1857"/>
    <s v="PROFIL"/>
    <x v="13"/>
    <x v="1684"/>
    <x v="6"/>
    <s v="INSTALLUX"/>
    <x v="1814"/>
    <s v="Non"/>
    <x v="24"/>
    <m/>
    <m/>
    <m/>
    <m/>
    <x v="1"/>
    <m/>
  </r>
  <r>
    <s v="720001ARCELOR (BERTON SICARD)"/>
    <x v="1858"/>
    <s v="PROFIL"/>
    <x v="13"/>
    <x v="1685"/>
    <x v="6"/>
    <s v="INSTALLUX"/>
    <x v="1815"/>
    <s v="Non"/>
    <x v="24"/>
    <m/>
    <m/>
    <m/>
    <m/>
    <x v="1"/>
    <m/>
  </r>
  <r>
    <s v="720002ARCELOR (BERTON SICARD)"/>
    <x v="1859"/>
    <s v="PROFIL"/>
    <x v="13"/>
    <x v="1686"/>
    <x v="6"/>
    <s v="INSTALLUX"/>
    <x v="1816"/>
    <s v="Non"/>
    <x v="24"/>
    <m/>
    <m/>
    <m/>
    <m/>
    <x v="1"/>
    <m/>
  </r>
  <r>
    <s v="720003ARCELOR (BERTON SICARD)"/>
    <x v="1860"/>
    <s v="PROFIL"/>
    <x v="13"/>
    <x v="1687"/>
    <x v="6"/>
    <s v="INSTALLUX"/>
    <x v="1817"/>
    <s v="Non"/>
    <x v="24"/>
    <m/>
    <m/>
    <m/>
    <m/>
    <x v="1"/>
    <m/>
  </r>
  <r>
    <s v="720004ARCELOR (BERTON SICARD)"/>
    <x v="1861"/>
    <s v="PROFIL"/>
    <x v="13"/>
    <x v="1688"/>
    <x v="6"/>
    <s v="INSTALLUX"/>
    <x v="1818"/>
    <s v="Non"/>
    <x v="24"/>
    <m/>
    <m/>
    <m/>
    <m/>
    <x v="1"/>
    <m/>
  </r>
  <r>
    <s v="720010ARCELOR (BERTON SICARD)"/>
    <x v="1862"/>
    <s v="PROFIL"/>
    <x v="13"/>
    <x v="1689"/>
    <x v="6"/>
    <s v="INSTALLUX"/>
    <x v="1819"/>
    <s v="Non"/>
    <x v="24"/>
    <m/>
    <m/>
    <m/>
    <m/>
    <x v="1"/>
    <m/>
  </r>
  <r>
    <s v="720012ARCELOR (BERTON SICARD)"/>
    <x v="1863"/>
    <s v="PROFIL"/>
    <x v="13"/>
    <x v="1690"/>
    <x v="6"/>
    <s v="INSTALLUX"/>
    <x v="1820"/>
    <s v="Non"/>
    <x v="24"/>
    <m/>
    <m/>
    <m/>
    <m/>
    <x v="1"/>
    <m/>
  </r>
  <r>
    <s v="720013ARCELOR (BERTON SICARD)"/>
    <x v="1864"/>
    <s v="PROFIL"/>
    <x v="13"/>
    <x v="1691"/>
    <x v="6"/>
    <s v="INSTALLUX"/>
    <x v="1821"/>
    <s v="Non"/>
    <x v="24"/>
    <m/>
    <m/>
    <m/>
    <m/>
    <x v="1"/>
    <m/>
  </r>
  <r>
    <s v="720014ARCELOR (BERTON SICARD)"/>
    <x v="1865"/>
    <s v="PROFIL"/>
    <x v="13"/>
    <x v="1692"/>
    <x v="6"/>
    <s v="INSTALLUX"/>
    <x v="1822"/>
    <s v="Non"/>
    <x v="24"/>
    <m/>
    <m/>
    <m/>
    <m/>
    <x v="1"/>
    <m/>
  </r>
  <r>
    <s v="720020ARCELOR (BERTON SICARD)"/>
    <x v="1866"/>
    <s v="PROFIL"/>
    <x v="13"/>
    <x v="1693"/>
    <x v="6"/>
    <s v="INSTALLUX"/>
    <x v="1823"/>
    <s v="Non"/>
    <x v="24"/>
    <m/>
    <m/>
    <m/>
    <m/>
    <x v="1"/>
    <m/>
  </r>
  <r>
    <s v="720021ARCELOR (BERTON SICARD)"/>
    <x v="1867"/>
    <s v="PROFIL"/>
    <x v="13"/>
    <x v="1694"/>
    <x v="6"/>
    <s v="INSTALLUX"/>
    <x v="1824"/>
    <s v="Non"/>
    <x v="24"/>
    <m/>
    <m/>
    <m/>
    <m/>
    <x v="1"/>
    <m/>
  </r>
  <r>
    <s v="720060ARCELOR (BERTON SICARD)"/>
    <x v="2095"/>
    <s v="PROFIL"/>
    <x v="13"/>
    <x v="1886"/>
    <x v="6"/>
    <s v="INSTALLUX"/>
    <x v="2052"/>
    <s v="Non"/>
    <x v="20"/>
    <m/>
    <m/>
    <m/>
    <m/>
    <x v="1"/>
    <m/>
  </r>
  <r>
    <s v="760027ARCELOR (BERTON SICARD)"/>
    <x v="2096"/>
    <s v="PROFIL"/>
    <x v="13"/>
    <x v="1887"/>
    <x v="6"/>
    <s v="INSTALLUX"/>
    <x v="2053"/>
    <s v="Non"/>
    <x v="20"/>
    <m/>
    <m/>
    <m/>
    <m/>
    <x v="1"/>
    <m/>
  </r>
  <r>
    <s v="910000ARCELOR (BERTON SICARD)"/>
    <x v="1885"/>
    <s v="PROFIL"/>
    <x v="13"/>
    <x v="1704"/>
    <x v="6"/>
    <s v="INSTALLUX"/>
    <x v="1842"/>
    <s v="Non"/>
    <x v="24"/>
    <m/>
    <m/>
    <m/>
    <m/>
    <x v="1"/>
    <m/>
  </r>
  <r>
    <s v="910001ARCELOR (BERTON SICARD)"/>
    <x v="1886"/>
    <s v="PROFIL"/>
    <x v="13"/>
    <x v="1705"/>
    <x v="6"/>
    <s v="INSTALLUX"/>
    <x v="1843"/>
    <s v="Non"/>
    <x v="24"/>
    <m/>
    <m/>
    <m/>
    <m/>
    <x v="1"/>
    <m/>
  </r>
  <r>
    <s v="910002ARCELOR (BERTON SICARD)"/>
    <x v="1887"/>
    <s v="PROFIL"/>
    <x v="13"/>
    <x v="1706"/>
    <x v="6"/>
    <s v="INSTALLUX"/>
    <x v="1844"/>
    <s v="Non"/>
    <x v="24"/>
    <m/>
    <m/>
    <m/>
    <m/>
    <x v="1"/>
    <m/>
  </r>
  <r>
    <s v="910003ARCELOR (BERTON SICARD)"/>
    <x v="1888"/>
    <s v="PROFIL"/>
    <x v="13"/>
    <x v="1707"/>
    <x v="6"/>
    <s v="INSTALLUX"/>
    <x v="1845"/>
    <s v="Non"/>
    <x v="24"/>
    <m/>
    <m/>
    <m/>
    <m/>
    <x v="1"/>
    <m/>
  </r>
  <r>
    <s v="910004ARCELOR (BERTON SICARD)"/>
    <x v="1889"/>
    <s v="PROFIL"/>
    <x v="13"/>
    <x v="1708"/>
    <x v="6"/>
    <s v="INSTALLUX"/>
    <x v="1846"/>
    <s v="Non"/>
    <x v="24"/>
    <m/>
    <m/>
    <m/>
    <m/>
    <x v="1"/>
    <m/>
  </r>
  <r>
    <s v="910005ARCELOR (BERTON SICARD)"/>
    <x v="1890"/>
    <s v="PROFIL"/>
    <x v="13"/>
    <x v="1709"/>
    <x v="6"/>
    <s v="INSTALLUX"/>
    <x v="1847"/>
    <s v="Non"/>
    <x v="24"/>
    <m/>
    <m/>
    <m/>
    <m/>
    <x v="1"/>
    <m/>
  </r>
  <r>
    <s v="910006ARCELOR (BERTON SICARD)"/>
    <x v="1891"/>
    <s v="PROFIL"/>
    <x v="13"/>
    <x v="1710"/>
    <x v="6"/>
    <s v="INSTALLUX"/>
    <x v="1848"/>
    <s v="Non"/>
    <x v="24"/>
    <m/>
    <m/>
    <m/>
    <m/>
    <x v="1"/>
    <m/>
  </r>
  <r>
    <s v="910007ARCELOR (BERTON SICARD)"/>
    <x v="1892"/>
    <s v="PROFIL"/>
    <x v="13"/>
    <x v="1711"/>
    <x v="6"/>
    <s v="INSTALLUX"/>
    <x v="1849"/>
    <s v="Non"/>
    <x v="24"/>
    <m/>
    <m/>
    <m/>
    <m/>
    <x v="1"/>
    <m/>
  </r>
  <r>
    <s v="910008ARCELOR (BERTON SICARD)"/>
    <x v="1893"/>
    <s v="PROFIL"/>
    <x v="13"/>
    <x v="1550"/>
    <x v="6"/>
    <s v="INSTALLUX"/>
    <x v="1850"/>
    <s v="Non"/>
    <x v="24"/>
    <m/>
    <m/>
    <m/>
    <m/>
    <x v="1"/>
    <m/>
  </r>
  <r>
    <s v="910010ARCELOR (BERTON SICARD)"/>
    <x v="1894"/>
    <s v="PROFIL"/>
    <x v="13"/>
    <x v="1712"/>
    <x v="6"/>
    <s v="INSTALLUX"/>
    <x v="1851"/>
    <s v="Non"/>
    <x v="24"/>
    <m/>
    <m/>
    <m/>
    <m/>
    <x v="1"/>
    <m/>
  </r>
  <r>
    <s v="910010/4ARCELOR (BERTON SICARD)"/>
    <x v="1895"/>
    <s v="PROFIL"/>
    <x v="13"/>
    <x v="1712"/>
    <x v="6"/>
    <s v="INSTALLUX"/>
    <x v="1852"/>
    <s v="Non"/>
    <x v="61"/>
    <m/>
    <m/>
    <m/>
    <m/>
    <x v="1"/>
    <m/>
  </r>
  <r>
    <s v="910010BARCELOR (BERTON SICARD)"/>
    <x v="2097"/>
    <s v="PROFIL"/>
    <x v="13"/>
    <x v="1888"/>
    <x v="6"/>
    <s v="INSTALLUX"/>
    <x v="2054"/>
    <s v="Non"/>
    <x v="24"/>
    <m/>
    <m/>
    <m/>
    <m/>
    <x v="1"/>
    <m/>
  </r>
  <r>
    <s v="910010B4ARCELOR (BERTON SICARD)"/>
    <x v="2098"/>
    <s v="PROFIL"/>
    <x v="13"/>
    <x v="1888"/>
    <x v="6"/>
    <s v="INSTALLUX"/>
    <x v="2055"/>
    <s v="Non"/>
    <x v="61"/>
    <m/>
    <m/>
    <m/>
    <m/>
    <x v="1"/>
    <m/>
  </r>
  <r>
    <s v="910011ARCELOR (BERTON SICARD)"/>
    <x v="1896"/>
    <s v="PROFIL"/>
    <x v="13"/>
    <x v="1713"/>
    <x v="6"/>
    <s v="INSTALLUX"/>
    <x v="1853"/>
    <s v="Non"/>
    <x v="24"/>
    <m/>
    <m/>
    <m/>
    <m/>
    <x v="1"/>
    <m/>
  </r>
  <r>
    <s v="910011/4ARCELOR (BERTON SICARD)"/>
    <x v="1897"/>
    <s v="PROFIL"/>
    <x v="13"/>
    <x v="1713"/>
    <x v="6"/>
    <s v="INSTALLUX"/>
    <x v="1854"/>
    <s v="Non"/>
    <x v="61"/>
    <m/>
    <m/>
    <m/>
    <m/>
    <x v="1"/>
    <m/>
  </r>
  <r>
    <s v="910011B4ARCELOR (BERTON SICARD)"/>
    <x v="2099"/>
    <s v="PROFIL"/>
    <x v="13"/>
    <x v="1889"/>
    <x v="6"/>
    <s v="INSTALLUX"/>
    <x v="2056"/>
    <s v="Non"/>
    <x v="61"/>
    <m/>
    <m/>
    <m/>
    <m/>
    <x v="1"/>
    <m/>
  </r>
  <r>
    <s v="910012ARCELOR (BERTON SICARD)"/>
    <x v="1898"/>
    <s v="PROFIL"/>
    <x v="13"/>
    <x v="1714"/>
    <x v="6"/>
    <s v="INSTALLUX"/>
    <x v="1855"/>
    <s v="Non"/>
    <x v="24"/>
    <m/>
    <m/>
    <m/>
    <m/>
    <x v="1"/>
    <m/>
  </r>
  <r>
    <s v="910012/4ARCELOR (BERTON SICARD)"/>
    <x v="1899"/>
    <s v="PROFIL"/>
    <x v="13"/>
    <x v="1714"/>
    <x v="6"/>
    <s v="INSTALLUX"/>
    <x v="1856"/>
    <s v="Non"/>
    <x v="61"/>
    <m/>
    <m/>
    <m/>
    <m/>
    <x v="1"/>
    <m/>
  </r>
  <r>
    <s v="910013ARCELOR (BERTON SICARD)"/>
    <x v="1900"/>
    <s v="PROFIL"/>
    <x v="13"/>
    <x v="1715"/>
    <x v="6"/>
    <s v="INSTALLUX"/>
    <x v="1857"/>
    <s v="Non"/>
    <x v="24"/>
    <m/>
    <m/>
    <m/>
    <m/>
    <x v="1"/>
    <m/>
  </r>
  <r>
    <s v="910013/4ARCELOR (BERTON SICARD)"/>
    <x v="1901"/>
    <s v="PROFIL"/>
    <x v="13"/>
    <x v="1715"/>
    <x v="6"/>
    <s v="INSTALLUX"/>
    <x v="1858"/>
    <s v="Non"/>
    <x v="61"/>
    <m/>
    <m/>
    <m/>
    <m/>
    <x v="1"/>
    <m/>
  </r>
  <r>
    <s v="910013B4ARCELOR (BERTON SICARD)"/>
    <x v="2100"/>
    <s v="PROFIL"/>
    <x v="13"/>
    <x v="1890"/>
    <x v="6"/>
    <s v="INSTALLUX"/>
    <x v="2057"/>
    <s v="Non"/>
    <x v="61"/>
    <m/>
    <m/>
    <m/>
    <m/>
    <x v="1"/>
    <m/>
  </r>
  <r>
    <s v="910014ARCELOR (BERTON SICARD)"/>
    <x v="1902"/>
    <s v="PROFIL"/>
    <x v="13"/>
    <x v="1716"/>
    <x v="6"/>
    <s v="INSTALLUX"/>
    <x v="1859"/>
    <s v="Non"/>
    <x v="24"/>
    <m/>
    <m/>
    <m/>
    <m/>
    <x v="1"/>
    <m/>
  </r>
  <r>
    <s v="910014/4ARCELOR (BERTON SICARD)"/>
    <x v="1903"/>
    <s v="PROFIL"/>
    <x v="13"/>
    <x v="1716"/>
    <x v="6"/>
    <s v="INSTALLUX"/>
    <x v="1860"/>
    <s v="Non"/>
    <x v="61"/>
    <m/>
    <m/>
    <m/>
    <m/>
    <x v="1"/>
    <m/>
  </r>
  <r>
    <s v="910016BARCELOR (BERTON SICARD)"/>
    <x v="1904"/>
    <s v="PROFIL"/>
    <x v="13"/>
    <x v="1717"/>
    <x v="6"/>
    <s v="INSTALLUX"/>
    <x v="1861"/>
    <s v="Non"/>
    <x v="24"/>
    <m/>
    <m/>
    <m/>
    <m/>
    <x v="1"/>
    <m/>
  </r>
  <r>
    <s v="910020ARCELOR (BERTON SICARD)"/>
    <x v="1905"/>
    <s v="PROFIL"/>
    <x v="13"/>
    <x v="1718"/>
    <x v="6"/>
    <s v="INSTALLUX"/>
    <x v="1862"/>
    <s v="Non"/>
    <x v="24"/>
    <m/>
    <m/>
    <m/>
    <m/>
    <x v="1"/>
    <m/>
  </r>
  <r>
    <s v="910020/4ARCELOR (BERTON SICARD)"/>
    <x v="1906"/>
    <s v="PROFIL"/>
    <x v="13"/>
    <x v="1718"/>
    <x v="6"/>
    <s v="INSTALLUX"/>
    <x v="1863"/>
    <s v="Non"/>
    <x v="61"/>
    <m/>
    <m/>
    <m/>
    <m/>
    <x v="1"/>
    <m/>
  </r>
  <r>
    <s v="910021ARCELOR (BERTON SICARD)"/>
    <x v="1907"/>
    <s v="PROFIL"/>
    <x v="13"/>
    <x v="1719"/>
    <x v="6"/>
    <s v="INSTALLUX"/>
    <x v="1864"/>
    <s v="Non"/>
    <x v="24"/>
    <m/>
    <m/>
    <m/>
    <m/>
    <x v="1"/>
    <m/>
  </r>
  <r>
    <s v="910021/4ARCELOR (BERTON SICARD)"/>
    <x v="1908"/>
    <s v="PROFIL"/>
    <x v="13"/>
    <x v="1719"/>
    <x v="6"/>
    <s v="INSTALLUX"/>
    <x v="1865"/>
    <s v="Non"/>
    <x v="61"/>
    <m/>
    <m/>
    <m/>
    <m/>
    <x v="1"/>
    <m/>
  </r>
  <r>
    <s v="910022ARCELOR (BERTON SICARD)"/>
    <x v="1909"/>
    <s v="PROFIL"/>
    <x v="13"/>
    <x v="1720"/>
    <x v="6"/>
    <s v="INSTALLUX"/>
    <x v="1866"/>
    <s v="Non"/>
    <x v="24"/>
    <m/>
    <m/>
    <m/>
    <m/>
    <x v="1"/>
    <m/>
  </r>
  <r>
    <s v="910022/4ARCELOR (BERTON SICARD)"/>
    <x v="1910"/>
    <s v="PROFIL"/>
    <x v="13"/>
    <x v="1720"/>
    <x v="6"/>
    <s v="INSTALLUX"/>
    <x v="1867"/>
    <s v="Non"/>
    <x v="61"/>
    <m/>
    <m/>
    <m/>
    <m/>
    <x v="1"/>
    <m/>
  </r>
  <r>
    <s v="910023ARCELOR (BERTON SICARD)"/>
    <x v="1911"/>
    <s v="PROFIL"/>
    <x v="13"/>
    <x v="1721"/>
    <x v="6"/>
    <s v="INSTALLUX"/>
    <x v="1868"/>
    <s v="Non"/>
    <x v="24"/>
    <m/>
    <m/>
    <m/>
    <m/>
    <x v="1"/>
    <m/>
  </r>
  <r>
    <s v="910023/4ARCELOR (BERTON SICARD)"/>
    <x v="1912"/>
    <s v="PROFIL"/>
    <x v="13"/>
    <x v="1721"/>
    <x v="6"/>
    <s v="INSTALLUX"/>
    <x v="1869"/>
    <s v="Non"/>
    <x v="61"/>
    <m/>
    <m/>
    <m/>
    <m/>
    <x v="1"/>
    <m/>
  </r>
  <r>
    <s v="910030ARCELOR (BERTON SICARD)"/>
    <x v="1913"/>
    <s v="PROFIL"/>
    <x v="13"/>
    <x v="1471"/>
    <x v="6"/>
    <s v="INSTALLUX"/>
    <x v="1870"/>
    <s v="Non"/>
    <x v="24"/>
    <m/>
    <m/>
    <m/>
    <m/>
    <x v="1"/>
    <m/>
  </r>
  <r>
    <s v="910031ARCELOR (BERTON SICARD)"/>
    <x v="1914"/>
    <s v="PROFIL"/>
    <x v="13"/>
    <x v="1147"/>
    <x v="6"/>
    <s v="INSTALLUX"/>
    <x v="1871"/>
    <s v="Non"/>
    <x v="24"/>
    <m/>
    <m/>
    <m/>
    <m/>
    <x v="1"/>
    <m/>
  </r>
  <r>
    <s v="910041ARCELOR (BERTON SICARD)"/>
    <x v="1915"/>
    <s v="PROFIL"/>
    <x v="13"/>
    <x v="1500"/>
    <x v="6"/>
    <s v="INSTALLUX"/>
    <x v="1872"/>
    <s v="Non"/>
    <x v="24"/>
    <m/>
    <m/>
    <m/>
    <m/>
    <x v="1"/>
    <m/>
  </r>
  <r>
    <s v="910050ARCELOR (BERTON SICARD)"/>
    <x v="1916"/>
    <s v="PROFIL"/>
    <x v="13"/>
    <x v="1722"/>
    <x v="6"/>
    <s v="INSTALLUX"/>
    <x v="1873"/>
    <s v="Non"/>
    <x v="24"/>
    <m/>
    <m/>
    <m/>
    <m/>
    <x v="1"/>
    <m/>
  </r>
  <r>
    <s v="910051ARCELOR (BERTON SICARD)"/>
    <x v="1917"/>
    <s v="PROFIL"/>
    <x v="13"/>
    <x v="1723"/>
    <x v="6"/>
    <s v="INSTALLUX"/>
    <x v="1874"/>
    <s v="Non"/>
    <x v="24"/>
    <m/>
    <m/>
    <m/>
    <m/>
    <x v="1"/>
    <m/>
  </r>
  <r>
    <s v="910051NARCELOR (BERTON SICARD)"/>
    <x v="1918"/>
    <s v="PROFIL"/>
    <x v="13"/>
    <x v="1723"/>
    <x v="6"/>
    <s v="INSTALLUX"/>
    <x v="1875"/>
    <s v="Non"/>
    <x v="24"/>
    <m/>
    <m/>
    <m/>
    <m/>
    <x v="1"/>
    <m/>
  </r>
  <r>
    <s v="910052ARCELOR (BERTON SICARD)"/>
    <x v="1919"/>
    <s v="PROFIL"/>
    <x v="13"/>
    <x v="1724"/>
    <x v="6"/>
    <s v="INSTALLUX"/>
    <x v="1876"/>
    <s v="Non"/>
    <x v="24"/>
    <m/>
    <m/>
    <m/>
    <m/>
    <x v="1"/>
    <m/>
  </r>
  <r>
    <s v="910200ARCELOR (BERTON SICARD)"/>
    <x v="1920"/>
    <s v="PROFIL"/>
    <x v="13"/>
    <x v="1704"/>
    <x v="6"/>
    <s v="INSTALLUX"/>
    <x v="1877"/>
    <s v="Non"/>
    <x v="24"/>
    <m/>
    <m/>
    <m/>
    <m/>
    <x v="1"/>
    <m/>
  </r>
  <r>
    <s v="910210PARCELOR (BERTON SICARD)"/>
    <x v="1921"/>
    <s v="PROFIL"/>
    <x v="13"/>
    <x v="1725"/>
    <x v="6"/>
    <s v="INSTALLUX"/>
    <x v="1878"/>
    <s v="Non"/>
    <x v="24"/>
    <m/>
    <m/>
    <m/>
    <m/>
    <x v="1"/>
    <m/>
  </r>
  <r>
    <s v="920001ARCELOR (BERTON SICARD)"/>
    <x v="2101"/>
    <s v="PROFIL"/>
    <x v="13"/>
    <x v="1891"/>
    <x v="6"/>
    <s v="INSTALLUX"/>
    <x v="2058"/>
    <s v="Non"/>
    <x v="24"/>
    <m/>
    <m/>
    <m/>
    <m/>
    <x v="1"/>
    <m/>
  </r>
  <r>
    <s v="920003ARCELOR (BERTON SICARD)"/>
    <x v="1926"/>
    <s v="PROFIL"/>
    <x v="13"/>
    <x v="1729"/>
    <x v="6"/>
    <s v="INSTALLUX"/>
    <x v="1883"/>
    <s v="Non"/>
    <x v="24"/>
    <m/>
    <m/>
    <m/>
    <m/>
    <x v="1"/>
    <m/>
  </r>
  <r>
    <s v="920004ARCELOR (BERTON SICARD)"/>
    <x v="1927"/>
    <s v="PROFIL"/>
    <x v="13"/>
    <x v="1730"/>
    <x v="6"/>
    <s v="INSTALLUX"/>
    <x v="1884"/>
    <s v="Non"/>
    <x v="24"/>
    <m/>
    <m/>
    <m/>
    <m/>
    <x v="1"/>
    <m/>
  </r>
  <r>
    <s v="920005ARCELOR (BERTON SICARD)"/>
    <x v="1928"/>
    <s v="PROFIL"/>
    <x v="13"/>
    <x v="1731"/>
    <x v="6"/>
    <s v="INSTALLUX"/>
    <x v="1885"/>
    <s v="Non"/>
    <x v="24"/>
    <m/>
    <m/>
    <m/>
    <m/>
    <x v="1"/>
    <m/>
  </r>
  <r>
    <s v="920006ARCELOR (BERTON SICARD)"/>
    <x v="1929"/>
    <s v="PROFIL"/>
    <x v="13"/>
    <x v="1729"/>
    <x v="6"/>
    <s v="INSTALLUX"/>
    <x v="1886"/>
    <s v="Non"/>
    <x v="24"/>
    <m/>
    <m/>
    <m/>
    <m/>
    <x v="1"/>
    <m/>
  </r>
  <r>
    <s v="920007ARCELOR (BERTON SICARD)"/>
    <x v="1930"/>
    <s v="PROFIL"/>
    <x v="13"/>
    <x v="1732"/>
    <x v="6"/>
    <s v="INSTALLUX"/>
    <x v="1887"/>
    <s v="Non"/>
    <x v="24"/>
    <m/>
    <m/>
    <m/>
    <m/>
    <x v="1"/>
    <m/>
  </r>
  <r>
    <s v="920008ARCELOR (BERTON SICARD)"/>
    <x v="1931"/>
    <s v="PROFIL"/>
    <x v="13"/>
    <x v="1733"/>
    <x v="6"/>
    <s v="INSTALLUX"/>
    <x v="1888"/>
    <s v="Non"/>
    <x v="24"/>
    <m/>
    <m/>
    <m/>
    <m/>
    <x v="1"/>
    <m/>
  </r>
  <r>
    <s v="920009ARCELOR (BERTON SICARD)"/>
    <x v="1932"/>
    <s v="PROFIL"/>
    <x v="13"/>
    <x v="1734"/>
    <x v="6"/>
    <s v="INSTALLUX"/>
    <x v="1889"/>
    <s v="Non"/>
    <x v="24"/>
    <m/>
    <m/>
    <m/>
    <m/>
    <x v="1"/>
    <m/>
  </r>
  <r>
    <s v="920011ARCELOR (BERTON SICARD)"/>
    <x v="1933"/>
    <s v="PROFIL"/>
    <x v="13"/>
    <x v="1735"/>
    <x v="6"/>
    <s v="INSTALLUX"/>
    <x v="1890"/>
    <s v="Non"/>
    <x v="24"/>
    <m/>
    <m/>
    <m/>
    <m/>
    <x v="1"/>
    <m/>
  </r>
  <r>
    <s v="920012ARCELOR (BERTON SICARD)"/>
    <x v="1934"/>
    <s v="PROFIL"/>
    <x v="13"/>
    <x v="1736"/>
    <x v="6"/>
    <s v="INSTALLUX"/>
    <x v="1891"/>
    <s v="Non"/>
    <x v="24"/>
    <m/>
    <m/>
    <m/>
    <m/>
    <x v="1"/>
    <m/>
  </r>
  <r>
    <s v="920013ARCELOR (BERTON SICARD)"/>
    <x v="1935"/>
    <s v="PROFIL"/>
    <x v="13"/>
    <x v="1737"/>
    <x v="6"/>
    <s v="INSTALLUX"/>
    <x v="1892"/>
    <s v="Non"/>
    <x v="24"/>
    <m/>
    <m/>
    <m/>
    <m/>
    <x v="1"/>
    <m/>
  </r>
  <r>
    <s v="920014ARCELOR (BERTON SICARD)"/>
    <x v="1936"/>
    <s v="PROFIL"/>
    <x v="13"/>
    <x v="1738"/>
    <x v="6"/>
    <s v="INSTALLUX"/>
    <x v="1893"/>
    <s v="Non"/>
    <x v="24"/>
    <m/>
    <m/>
    <m/>
    <m/>
    <x v="1"/>
    <m/>
  </r>
  <r>
    <s v="920025ARCELOR (BERTON SICARD)"/>
    <x v="1937"/>
    <s v="PROFIL"/>
    <x v="13"/>
    <x v="1739"/>
    <x v="6"/>
    <s v="INSTALLUX"/>
    <x v="1894"/>
    <s v="Non"/>
    <x v="24"/>
    <m/>
    <m/>
    <m/>
    <m/>
    <x v="1"/>
    <m/>
  </r>
  <r>
    <s v="920042ARCELOR (BERTON SICARD)"/>
    <x v="1938"/>
    <s v="PROFIL"/>
    <x v="13"/>
    <x v="1740"/>
    <x v="6"/>
    <s v="INSTALLUX"/>
    <x v="1895"/>
    <s v="Non"/>
    <x v="24"/>
    <m/>
    <m/>
    <m/>
    <m/>
    <x v="1"/>
    <m/>
  </r>
  <r>
    <s v="920043ARCELOR (BERTON SICARD)"/>
    <x v="1939"/>
    <s v="PROFIL"/>
    <x v="13"/>
    <x v="1741"/>
    <x v="6"/>
    <s v="INSTALLUX"/>
    <x v="1896"/>
    <s v="Non"/>
    <x v="24"/>
    <m/>
    <m/>
    <m/>
    <m/>
    <x v="1"/>
    <m/>
  </r>
  <r>
    <s v="920044ARCELOR (BERTON SICARD)"/>
    <x v="2102"/>
    <s v="PROFIL"/>
    <x v="13"/>
    <x v="1891"/>
    <x v="6"/>
    <s v="INSTALLUX"/>
    <x v="2059"/>
    <s v="Non"/>
    <x v="24"/>
    <m/>
    <m/>
    <m/>
    <m/>
    <x v="1"/>
    <m/>
  </r>
  <r>
    <s v="920221ARCELOR (BERTON SICARD)"/>
    <x v="1944"/>
    <s v="PROFIL"/>
    <x v="13"/>
    <x v="1746"/>
    <x v="6"/>
    <s v="INSTALLUX"/>
    <x v="1901"/>
    <s v="Non"/>
    <x v="24"/>
    <m/>
    <m/>
    <m/>
    <m/>
    <x v="1"/>
    <m/>
  </r>
  <r>
    <s v="920223ARCELOR (BERTON SICARD)"/>
    <x v="1945"/>
    <s v="PROFIL"/>
    <x v="13"/>
    <x v="1747"/>
    <x v="6"/>
    <s v="INSTALLUX"/>
    <x v="1902"/>
    <s v="Non"/>
    <x v="24"/>
    <m/>
    <m/>
    <m/>
    <m/>
    <x v="1"/>
    <m/>
  </r>
  <r>
    <s v="920224ARCELOR (BERTON SICARD)"/>
    <x v="1946"/>
    <s v="PROFIL"/>
    <x v="13"/>
    <x v="1364"/>
    <x v="6"/>
    <s v="INSTALLUX"/>
    <x v="1903"/>
    <s v="Non"/>
    <x v="24"/>
    <m/>
    <m/>
    <m/>
    <m/>
    <x v="1"/>
    <m/>
  </r>
  <r>
    <s v="A5032ARCELOR (BERTON SICARD)"/>
    <x v="1948"/>
    <s v="PROFIL"/>
    <x v="13"/>
    <x v="1749"/>
    <x v="6"/>
    <s v="INSTALLUX"/>
    <x v="1905"/>
    <s v="Non"/>
    <x v="5"/>
    <m/>
    <m/>
    <m/>
    <m/>
    <x v="1"/>
    <m/>
  </r>
  <r>
    <s v="A5080ARCELOR (BERTON SICARD)"/>
    <x v="1952"/>
    <s v="PROFIL"/>
    <x v="13"/>
    <x v="1753"/>
    <x v="6"/>
    <s v="INSTALLUX"/>
    <x v="1909"/>
    <s v="Non"/>
    <x v="5"/>
    <m/>
    <m/>
    <m/>
    <m/>
    <x v="1"/>
    <m/>
  </r>
  <r>
    <s v="A5081ARCELOR (BERTON SICARD)"/>
    <x v="1953"/>
    <s v="PROFIL"/>
    <x v="13"/>
    <x v="1754"/>
    <x v="6"/>
    <s v="INSTALLUX"/>
    <x v="1910"/>
    <s v="Non"/>
    <x v="5"/>
    <m/>
    <m/>
    <m/>
    <m/>
    <x v="1"/>
    <m/>
  </r>
  <r>
    <s v="A5082ARCELOR (BERTON SICARD)"/>
    <x v="1954"/>
    <s v="PROFIL"/>
    <x v="13"/>
    <x v="1755"/>
    <x v="6"/>
    <s v="INSTALLUX"/>
    <x v="1911"/>
    <s v="Non"/>
    <x v="5"/>
    <m/>
    <m/>
    <m/>
    <m/>
    <x v="1"/>
    <m/>
  </r>
  <r>
    <s v="A5083ARCELOR (BERTON SICARD)"/>
    <x v="1955"/>
    <s v="PROFIL"/>
    <x v="13"/>
    <x v="1756"/>
    <x v="6"/>
    <s v="INSTALLUX"/>
    <x v="1912"/>
    <s v="Non"/>
    <x v="5"/>
    <m/>
    <m/>
    <m/>
    <m/>
    <x v="1"/>
    <m/>
  </r>
  <r>
    <s v="A5084ARCELOR (BERTON SICARD)"/>
    <x v="1956"/>
    <s v="PROFIL"/>
    <x v="13"/>
    <x v="1757"/>
    <x v="6"/>
    <s v="INSTALLUX"/>
    <x v="1913"/>
    <s v="Non"/>
    <x v="5"/>
    <m/>
    <m/>
    <m/>
    <m/>
    <x v="1"/>
    <m/>
  </r>
  <r>
    <s v="P5003ARCELOR (BERTON SICARD)"/>
    <x v="980"/>
    <s v="PROFIL"/>
    <x v="13"/>
    <x v="952"/>
    <x v="6"/>
    <s v="INSTALLUX"/>
    <x v="937"/>
    <s v="Non"/>
    <x v="24"/>
    <m/>
    <m/>
    <m/>
    <m/>
    <x v="1"/>
    <m/>
  </r>
  <r>
    <s v="P5004ARCELOR (BERTON SICARD)"/>
    <x v="981"/>
    <s v="PROFIL"/>
    <x v="13"/>
    <x v="279"/>
    <x v="6"/>
    <s v="INSTALLUX"/>
    <x v="938"/>
    <s v="Non"/>
    <x v="24"/>
    <m/>
    <m/>
    <m/>
    <m/>
    <x v="1"/>
    <m/>
  </r>
  <r>
    <s v="P5005ARCELOR (BERTON SICARD)"/>
    <x v="982"/>
    <s v="PROFIL"/>
    <x v="13"/>
    <x v="953"/>
    <x v="6"/>
    <s v="INSTALLUX"/>
    <x v="939"/>
    <s v="Non"/>
    <x v="24"/>
    <m/>
    <m/>
    <m/>
    <m/>
    <x v="1"/>
    <m/>
  </r>
  <r>
    <s v="P5006TARCELOR (BERTON SICARD)"/>
    <x v="983"/>
    <s v="PROFIL"/>
    <x v="13"/>
    <x v="954"/>
    <x v="6"/>
    <s v="INSTALLUX"/>
    <x v="940"/>
    <s v="Non"/>
    <x v="24"/>
    <m/>
    <m/>
    <m/>
    <m/>
    <x v="1"/>
    <m/>
  </r>
  <r>
    <s v="P5007TARCELOR (BERTON SICARD)"/>
    <x v="984"/>
    <s v="PROFIL"/>
    <x v="13"/>
    <x v="955"/>
    <x v="6"/>
    <s v="INSTALLUX"/>
    <x v="941"/>
    <s v="Non"/>
    <x v="24"/>
    <m/>
    <m/>
    <m/>
    <m/>
    <x v="1"/>
    <m/>
  </r>
  <r>
    <s v="P5008TARCELOR (BERTON SICARD)"/>
    <x v="985"/>
    <s v="PROFIL"/>
    <x v="13"/>
    <x v="956"/>
    <x v="6"/>
    <s v="INSTALLUX"/>
    <x v="942"/>
    <s v="Non"/>
    <x v="24"/>
    <m/>
    <m/>
    <m/>
    <m/>
    <x v="1"/>
    <m/>
  </r>
  <r>
    <s v="P5009TARCELOR (BERTON SICARD)"/>
    <x v="986"/>
    <s v="PROFIL"/>
    <x v="13"/>
    <x v="957"/>
    <x v="6"/>
    <s v="INSTALLUX"/>
    <x v="943"/>
    <s v="Non"/>
    <x v="24"/>
    <m/>
    <m/>
    <m/>
    <m/>
    <x v="1"/>
    <m/>
  </r>
  <r>
    <s v="P5010TARCELOR (BERTON SICARD)"/>
    <x v="987"/>
    <s v="PROFIL"/>
    <x v="13"/>
    <x v="958"/>
    <x v="6"/>
    <s v="INSTALLUX"/>
    <x v="944"/>
    <s v="Non"/>
    <x v="24"/>
    <m/>
    <m/>
    <m/>
    <m/>
    <x v="1"/>
    <m/>
  </r>
  <r>
    <s v="P5011TARCELOR (BERTON SICARD)"/>
    <x v="988"/>
    <s v="PROFIL"/>
    <x v="13"/>
    <x v="959"/>
    <x v="6"/>
    <s v="INSTALLUX"/>
    <x v="945"/>
    <s v="Non"/>
    <x v="24"/>
    <m/>
    <m/>
    <m/>
    <m/>
    <x v="1"/>
    <m/>
  </r>
  <r>
    <s v="P5012TARCELOR (BERTON SICARD)"/>
    <x v="989"/>
    <s v="PROFIL"/>
    <x v="13"/>
    <x v="960"/>
    <x v="6"/>
    <s v="INSTALLUX"/>
    <x v="946"/>
    <s v="Non"/>
    <x v="24"/>
    <m/>
    <m/>
    <m/>
    <m/>
    <x v="1"/>
    <m/>
  </r>
  <r>
    <s v="P5013TARCELOR (BERTON SICARD)"/>
    <x v="990"/>
    <s v="PROFIL"/>
    <x v="13"/>
    <x v="961"/>
    <x v="6"/>
    <s v="INSTALLUX"/>
    <x v="947"/>
    <s v="Non"/>
    <x v="24"/>
    <m/>
    <m/>
    <m/>
    <m/>
    <x v="1"/>
    <m/>
  </r>
  <r>
    <s v="P5014TARCELOR (BERTON SICARD)"/>
    <x v="991"/>
    <s v="PROFIL"/>
    <x v="13"/>
    <x v="962"/>
    <x v="6"/>
    <s v="INSTALLUX"/>
    <x v="948"/>
    <s v="Non"/>
    <x v="24"/>
    <m/>
    <m/>
    <m/>
    <m/>
    <x v="1"/>
    <m/>
  </r>
  <r>
    <s v="P5015TARCELOR (BERTON SICARD)"/>
    <x v="992"/>
    <s v="PROFIL"/>
    <x v="13"/>
    <x v="963"/>
    <x v="6"/>
    <s v="INSTALLUX"/>
    <x v="949"/>
    <s v="Non"/>
    <x v="24"/>
    <m/>
    <m/>
    <m/>
    <m/>
    <x v="1"/>
    <m/>
  </r>
  <r>
    <s v="P5016TARCELOR (BERTON SICARD)"/>
    <x v="993"/>
    <s v="PROFIL"/>
    <x v="13"/>
    <x v="964"/>
    <x v="6"/>
    <s v="INSTALLUX"/>
    <x v="950"/>
    <s v="Non"/>
    <x v="24"/>
    <m/>
    <m/>
    <m/>
    <m/>
    <x v="1"/>
    <m/>
  </r>
  <r>
    <s v="P5017TARCELOR (BERTON SICARD)"/>
    <x v="994"/>
    <s v="PROFIL"/>
    <x v="13"/>
    <x v="965"/>
    <x v="6"/>
    <s v="INSTALLUX"/>
    <x v="951"/>
    <s v="Non"/>
    <x v="24"/>
    <m/>
    <m/>
    <m/>
    <m/>
    <x v="1"/>
    <m/>
  </r>
  <r>
    <s v="P5018TARCELOR (BERTON SICARD)"/>
    <x v="995"/>
    <s v="PROFIL"/>
    <x v="13"/>
    <x v="966"/>
    <x v="6"/>
    <s v="INSTALLUX"/>
    <x v="952"/>
    <s v="Non"/>
    <x v="24"/>
    <m/>
    <m/>
    <m/>
    <m/>
    <x v="1"/>
    <m/>
  </r>
  <r>
    <s v="P5019TARCELOR (BERTON SICARD)"/>
    <x v="996"/>
    <s v="PROFIL"/>
    <x v="13"/>
    <x v="967"/>
    <x v="6"/>
    <s v="INSTALLUX"/>
    <x v="953"/>
    <s v="Non"/>
    <x v="24"/>
    <m/>
    <m/>
    <m/>
    <m/>
    <x v="1"/>
    <m/>
  </r>
  <r>
    <s v="P5020TARCELOR (BERTON SICARD)"/>
    <x v="997"/>
    <s v="PROFIL"/>
    <x v="13"/>
    <x v="968"/>
    <x v="6"/>
    <s v="INSTALLUX"/>
    <x v="954"/>
    <s v="Non"/>
    <x v="24"/>
    <m/>
    <m/>
    <m/>
    <m/>
    <x v="1"/>
    <m/>
  </r>
  <r>
    <s v="P5021TARCELOR (BERTON SICARD)"/>
    <x v="998"/>
    <s v="PROFIL"/>
    <x v="13"/>
    <x v="969"/>
    <x v="6"/>
    <s v="INSTALLUX"/>
    <x v="955"/>
    <s v="Non"/>
    <x v="24"/>
    <m/>
    <m/>
    <m/>
    <m/>
    <x v="1"/>
    <m/>
  </r>
  <r>
    <s v="P5022ARCELOR (BERTON SICARD)"/>
    <x v="999"/>
    <s v="PROFIL"/>
    <x v="13"/>
    <x v="970"/>
    <x v="6"/>
    <s v="INSTALLUX"/>
    <x v="956"/>
    <s v="Non"/>
    <x v="24"/>
    <m/>
    <m/>
    <m/>
    <m/>
    <x v="1"/>
    <m/>
  </r>
  <r>
    <s v="P5023TARCELOR (BERTON SICARD)"/>
    <x v="1000"/>
    <s v="PROFIL"/>
    <x v="13"/>
    <x v="971"/>
    <x v="6"/>
    <s v="INSTALLUX"/>
    <x v="957"/>
    <s v="Non"/>
    <x v="24"/>
    <m/>
    <m/>
    <m/>
    <m/>
    <x v="1"/>
    <m/>
  </r>
  <r>
    <s v="P5024TARCELOR (BERTON SICARD)"/>
    <x v="1001"/>
    <s v="PROFIL"/>
    <x v="13"/>
    <x v="972"/>
    <x v="6"/>
    <s v="INSTALLUX"/>
    <x v="958"/>
    <s v="Non"/>
    <x v="24"/>
    <m/>
    <m/>
    <m/>
    <m/>
    <x v="1"/>
    <m/>
  </r>
  <r>
    <s v="P5025ARCELOR (BERTON SICARD)"/>
    <x v="1002"/>
    <s v="PROFIL"/>
    <x v="13"/>
    <x v="954"/>
    <x v="6"/>
    <s v="INSTALLUX"/>
    <x v="959"/>
    <s v="Non"/>
    <x v="24"/>
    <m/>
    <m/>
    <m/>
    <m/>
    <x v="1"/>
    <m/>
  </r>
  <r>
    <s v="P5026ARCELOR (BERTON SICARD)"/>
    <x v="1003"/>
    <s v="PROFIL"/>
    <x v="13"/>
    <x v="955"/>
    <x v="6"/>
    <s v="INSTALLUX"/>
    <x v="960"/>
    <s v="Non"/>
    <x v="24"/>
    <m/>
    <m/>
    <m/>
    <m/>
    <x v="1"/>
    <m/>
  </r>
  <r>
    <s v="P5027ARCELOR (BERTON SICARD)"/>
    <x v="1004"/>
    <s v="PROFIL"/>
    <x v="13"/>
    <x v="956"/>
    <x v="6"/>
    <s v="INSTALLUX"/>
    <x v="961"/>
    <s v="Non"/>
    <x v="24"/>
    <m/>
    <m/>
    <m/>
    <m/>
    <x v="1"/>
    <m/>
  </r>
  <r>
    <s v="P5028ARCELOR (BERTON SICARD)"/>
    <x v="1005"/>
    <s v="PROFIL"/>
    <x v="13"/>
    <x v="957"/>
    <x v="6"/>
    <s v="INSTALLUX"/>
    <x v="962"/>
    <s v="Non"/>
    <x v="24"/>
    <m/>
    <m/>
    <m/>
    <m/>
    <x v="1"/>
    <m/>
  </r>
  <r>
    <s v="P5029ARCELOR (BERTON SICARD)"/>
    <x v="1006"/>
    <s v="PROFIL"/>
    <x v="13"/>
    <x v="958"/>
    <x v="6"/>
    <s v="INSTALLUX"/>
    <x v="963"/>
    <s v="Non"/>
    <x v="24"/>
    <m/>
    <m/>
    <m/>
    <m/>
    <x v="1"/>
    <m/>
  </r>
  <r>
    <s v="P5030ARCELOR (BERTON SICARD)"/>
    <x v="1007"/>
    <s v="PROFIL"/>
    <x v="13"/>
    <x v="973"/>
    <x v="6"/>
    <s v="INSTALLUX"/>
    <x v="964"/>
    <s v="Non"/>
    <x v="24"/>
    <m/>
    <m/>
    <m/>
    <m/>
    <x v="1"/>
    <m/>
  </r>
  <r>
    <s v="P5031ARCELOR (BERTON SICARD)"/>
    <x v="1008"/>
    <s v="PROFIL"/>
    <x v="13"/>
    <x v="974"/>
    <x v="6"/>
    <s v="INSTALLUX"/>
    <x v="965"/>
    <s v="Non"/>
    <x v="24"/>
    <m/>
    <m/>
    <m/>
    <m/>
    <x v="1"/>
    <m/>
  </r>
  <r>
    <s v="P5032ARCELOR (BERTON SICARD)"/>
    <x v="1009"/>
    <s v="PROFIL"/>
    <x v="13"/>
    <x v="975"/>
    <x v="6"/>
    <s v="INSTALLUX"/>
    <x v="966"/>
    <s v="Non"/>
    <x v="24"/>
    <m/>
    <m/>
    <m/>
    <m/>
    <x v="1"/>
    <m/>
  </r>
  <r>
    <s v="P5033ARCELOR (BERTON SICARD)"/>
    <x v="1010"/>
    <s v="PROFIL"/>
    <x v="13"/>
    <x v="976"/>
    <x v="6"/>
    <s v="INSTALLUX"/>
    <x v="967"/>
    <s v="Non"/>
    <x v="24"/>
    <m/>
    <m/>
    <m/>
    <m/>
    <x v="1"/>
    <m/>
  </r>
  <r>
    <s v="P5034ARCELOR (BERTON SICARD)"/>
    <x v="1011"/>
    <s v="PROFIL"/>
    <x v="13"/>
    <x v="977"/>
    <x v="6"/>
    <s v="INSTALLUX"/>
    <x v="968"/>
    <s v="Non"/>
    <x v="24"/>
    <m/>
    <m/>
    <m/>
    <m/>
    <x v="1"/>
    <m/>
  </r>
  <r>
    <s v="P5035ARCELOR (BERTON SICARD)"/>
    <x v="1012"/>
    <s v="PROFIL"/>
    <x v="13"/>
    <x v="978"/>
    <x v="6"/>
    <s v="INSTALLUX"/>
    <x v="969"/>
    <s v="Non"/>
    <x v="24"/>
    <m/>
    <m/>
    <m/>
    <m/>
    <x v="1"/>
    <m/>
  </r>
  <r>
    <s v="P5036ARCELOR (BERTON SICARD)"/>
    <x v="1013"/>
    <s v="PROFIL"/>
    <x v="13"/>
    <x v="979"/>
    <x v="6"/>
    <s v="INSTALLUX"/>
    <x v="970"/>
    <s v="Non"/>
    <x v="24"/>
    <m/>
    <m/>
    <m/>
    <m/>
    <x v="1"/>
    <m/>
  </r>
  <r>
    <s v="P5038TARCELOR (BERTON SICARD)"/>
    <x v="1014"/>
    <s v="PROFIL"/>
    <x v="13"/>
    <x v="980"/>
    <x v="6"/>
    <s v="INSTALLUX"/>
    <x v="971"/>
    <s v="Non"/>
    <x v="24"/>
    <m/>
    <m/>
    <m/>
    <m/>
    <x v="1"/>
    <m/>
  </r>
  <r>
    <s v="P5039TARCELOR (BERTON SICARD)"/>
    <x v="1015"/>
    <s v="PROFIL"/>
    <x v="13"/>
    <x v="981"/>
    <x v="6"/>
    <s v="INSTALLUX"/>
    <x v="972"/>
    <s v="Non"/>
    <x v="24"/>
    <m/>
    <m/>
    <m/>
    <m/>
    <x v="1"/>
    <m/>
  </r>
  <r>
    <s v="P5040ARCELOR (BERTON SICARD)"/>
    <x v="1016"/>
    <s v="PROFIL"/>
    <x v="13"/>
    <x v="971"/>
    <x v="6"/>
    <s v="INSTALLUX"/>
    <x v="973"/>
    <s v="Non"/>
    <x v="24"/>
    <m/>
    <m/>
    <m/>
    <m/>
    <x v="1"/>
    <m/>
  </r>
  <r>
    <s v="P5041ARCELOR (BERTON SICARD)"/>
    <x v="1017"/>
    <s v="PROFIL"/>
    <x v="13"/>
    <x v="972"/>
    <x v="6"/>
    <s v="INSTALLUX"/>
    <x v="974"/>
    <s v="Non"/>
    <x v="24"/>
    <m/>
    <m/>
    <m/>
    <m/>
    <x v="1"/>
    <m/>
  </r>
  <r>
    <s v="P5043ARCELOR (BERTON SICARD)"/>
    <x v="1018"/>
    <s v="PROFIL"/>
    <x v="13"/>
    <x v="960"/>
    <x v="6"/>
    <s v="INSTALLUX"/>
    <x v="975"/>
    <s v="Non"/>
    <x v="24"/>
    <m/>
    <m/>
    <m/>
    <m/>
    <x v="1"/>
    <m/>
  </r>
  <r>
    <s v="P5044ARCELOR (BERTON SICARD)"/>
    <x v="1019"/>
    <s v="PROFIL"/>
    <x v="13"/>
    <x v="959"/>
    <x v="6"/>
    <s v="INSTALLUX"/>
    <x v="976"/>
    <s v="Non"/>
    <x v="24"/>
    <m/>
    <m/>
    <m/>
    <m/>
    <x v="1"/>
    <m/>
  </r>
  <r>
    <s v="P5049TARCELOR (BERTON SICARD)"/>
    <x v="1020"/>
    <s v="PROFIL"/>
    <x v="13"/>
    <x v="982"/>
    <x v="6"/>
    <s v="INSTALLUX"/>
    <x v="977"/>
    <s v="Non"/>
    <x v="24"/>
    <m/>
    <m/>
    <m/>
    <m/>
    <x v="1"/>
    <m/>
  </r>
  <r>
    <s v="P5053TARCELOR (BERTON SICARD)"/>
    <x v="1021"/>
    <s v="PROFIL"/>
    <x v="13"/>
    <x v="983"/>
    <x v="6"/>
    <s v="INSTALLUX"/>
    <x v="978"/>
    <s v="Non"/>
    <x v="24"/>
    <m/>
    <m/>
    <m/>
    <m/>
    <x v="1"/>
    <m/>
  </r>
  <r>
    <s v="P5054TARCELOR (BERTON SICARD)"/>
    <x v="1022"/>
    <s v="PROFIL"/>
    <x v="13"/>
    <x v="984"/>
    <x v="6"/>
    <s v="INSTALLUX"/>
    <x v="979"/>
    <s v="Non"/>
    <x v="24"/>
    <m/>
    <m/>
    <m/>
    <m/>
    <x v="1"/>
    <m/>
  </r>
  <r>
    <s v="P5055ARCELOR (BERTON SICARD)"/>
    <x v="1023"/>
    <s v="PROFIL"/>
    <x v="13"/>
    <x v="985"/>
    <x v="6"/>
    <s v="INSTALLUX"/>
    <x v="980"/>
    <s v="Non"/>
    <x v="24"/>
    <m/>
    <m/>
    <m/>
    <m/>
    <x v="1"/>
    <m/>
  </r>
  <r>
    <s v="P5058ARCELOR (BERTON SICARD)"/>
    <x v="1025"/>
    <s v="PROFIL"/>
    <x v="13"/>
    <x v="987"/>
    <x v="6"/>
    <s v="INSTALLUX"/>
    <x v="982"/>
    <s v="Non"/>
    <x v="24"/>
    <m/>
    <m/>
    <m/>
    <m/>
    <x v="1"/>
    <m/>
  </r>
  <r>
    <s v="P5061TARCELOR (BERTON SICARD)"/>
    <x v="1026"/>
    <s v="PROFIL"/>
    <x v="13"/>
    <x v="988"/>
    <x v="6"/>
    <s v="INSTALLUX"/>
    <x v="983"/>
    <s v="Non"/>
    <x v="24"/>
    <m/>
    <m/>
    <m/>
    <m/>
    <x v="1"/>
    <m/>
  </r>
  <r>
    <s v="P5064ARCELOR (BERTON SICARD)"/>
    <x v="1027"/>
    <s v="PROFIL"/>
    <x v="13"/>
    <x v="980"/>
    <x v="6"/>
    <s v="INSTALLUX"/>
    <x v="984"/>
    <s v="Non"/>
    <x v="24"/>
    <m/>
    <m/>
    <m/>
    <m/>
    <x v="1"/>
    <m/>
  </r>
  <r>
    <s v="P5065ARCELOR (BERTON SICARD)"/>
    <x v="1028"/>
    <s v="PROFIL"/>
    <x v="13"/>
    <x v="981"/>
    <x v="6"/>
    <s v="INSTALLUX"/>
    <x v="985"/>
    <s v="Non"/>
    <x v="24"/>
    <m/>
    <m/>
    <m/>
    <m/>
    <x v="1"/>
    <m/>
  </r>
  <r>
    <s v="P5066TARCELOR (BERTON SICARD)"/>
    <x v="1029"/>
    <s v="PROFIL"/>
    <x v="13"/>
    <x v="989"/>
    <x v="6"/>
    <s v="INSTALLUX"/>
    <x v="986"/>
    <s v="Non"/>
    <x v="24"/>
    <m/>
    <m/>
    <m/>
    <m/>
    <x v="1"/>
    <m/>
  </r>
  <r>
    <s v="P5066T/1ARCELOR (BERTON SICARD)"/>
    <x v="1030"/>
    <s v="PROFIL"/>
    <x v="13"/>
    <x v="990"/>
    <x v="6"/>
    <s v="INSTALLUX"/>
    <x v="987"/>
    <s v="Non"/>
    <x v="5"/>
    <m/>
    <m/>
    <m/>
    <m/>
    <x v="1"/>
    <m/>
  </r>
  <r>
    <s v="P5067ARCELOR (BERTON SICARD)"/>
    <x v="1031"/>
    <s v="PROFIL"/>
    <x v="13"/>
    <x v="991"/>
    <x v="6"/>
    <s v="INSTALLUX"/>
    <x v="988"/>
    <s v="Non"/>
    <x v="24"/>
    <m/>
    <m/>
    <m/>
    <m/>
    <x v="1"/>
    <m/>
  </r>
  <r>
    <s v="P5068ARCELOR (BERTON SICARD)"/>
    <x v="1032"/>
    <s v="PROFIL"/>
    <x v="13"/>
    <x v="989"/>
    <x v="6"/>
    <s v="INSTALLUX"/>
    <x v="989"/>
    <s v="Non"/>
    <x v="24"/>
    <m/>
    <m/>
    <m/>
    <m/>
    <x v="1"/>
    <m/>
  </r>
  <r>
    <s v="P5068/1ARCELOR (BERTON SICARD)"/>
    <x v="1033"/>
    <s v="PROFIL"/>
    <x v="13"/>
    <x v="992"/>
    <x v="6"/>
    <s v="INSTALLUX"/>
    <x v="990"/>
    <s v="Non"/>
    <x v="5"/>
    <m/>
    <m/>
    <m/>
    <m/>
    <x v="1"/>
    <m/>
  </r>
  <r>
    <s v="P5071TARCELOR (BERTON SICARD)"/>
    <x v="1034"/>
    <s v="PROFIL"/>
    <x v="13"/>
    <x v="993"/>
    <x v="6"/>
    <s v="INSTALLUX"/>
    <x v="991"/>
    <s v="Non"/>
    <x v="24"/>
    <m/>
    <m/>
    <m/>
    <m/>
    <x v="1"/>
    <m/>
  </r>
  <r>
    <s v="P5072ARCELOR (BERTON SICARD)"/>
    <x v="1035"/>
    <s v="PROFIL"/>
    <x v="13"/>
    <x v="994"/>
    <x v="6"/>
    <s v="INSTALLUX"/>
    <x v="992"/>
    <s v="Non"/>
    <x v="24"/>
    <m/>
    <m/>
    <m/>
    <m/>
    <x v="1"/>
    <m/>
  </r>
  <r>
    <s v="P5073TARCELOR (BERTON SICARD)"/>
    <x v="1036"/>
    <s v="PROFIL"/>
    <x v="13"/>
    <x v="995"/>
    <x v="6"/>
    <s v="INSTALLUX"/>
    <x v="993"/>
    <s v="Non"/>
    <x v="24"/>
    <m/>
    <m/>
    <m/>
    <m/>
    <x v="1"/>
    <m/>
  </r>
  <r>
    <s v="P5074TARCELOR (BERTON SICARD)"/>
    <x v="1037"/>
    <s v="PROFIL"/>
    <x v="13"/>
    <x v="996"/>
    <x v="6"/>
    <s v="INSTALLUX"/>
    <x v="994"/>
    <s v="Non"/>
    <x v="24"/>
    <m/>
    <m/>
    <m/>
    <m/>
    <x v="1"/>
    <m/>
  </r>
  <r>
    <s v="P5075TARCELOR (BERTON SICARD)"/>
    <x v="1038"/>
    <s v="PROFIL"/>
    <x v="13"/>
    <x v="997"/>
    <x v="6"/>
    <s v="INSTALLUX"/>
    <x v="995"/>
    <s v="Non"/>
    <x v="24"/>
    <m/>
    <m/>
    <m/>
    <m/>
    <x v="1"/>
    <m/>
  </r>
  <r>
    <s v="P5076ARCELOR (BERTON SICARD)"/>
    <x v="1039"/>
    <s v="PROFIL"/>
    <x v="13"/>
    <x v="998"/>
    <x v="6"/>
    <s v="INSTALLUX"/>
    <x v="996"/>
    <s v="Non"/>
    <x v="24"/>
    <m/>
    <m/>
    <m/>
    <m/>
    <x v="1"/>
    <m/>
  </r>
  <r>
    <s v="P5077ARCELOR (BERTON SICARD)"/>
    <x v="1040"/>
    <s v="PROFIL"/>
    <x v="13"/>
    <x v="999"/>
    <x v="6"/>
    <s v="INSTALLUX"/>
    <x v="997"/>
    <s v="Non"/>
    <x v="24"/>
    <m/>
    <m/>
    <m/>
    <m/>
    <x v="1"/>
    <m/>
  </r>
  <r>
    <s v="P6039ARCELOR (BERTON SICARD)"/>
    <x v="1042"/>
    <s v="PROFIL"/>
    <x v="13"/>
    <x v="1001"/>
    <x v="6"/>
    <s v="INSTALLUX"/>
    <x v="999"/>
    <s v="Non"/>
    <x v="26"/>
    <m/>
    <m/>
    <m/>
    <m/>
    <x v="1"/>
    <m/>
  </r>
  <r>
    <s v="P6040ARCELOR (BERTON SICARD)"/>
    <x v="1043"/>
    <s v="PROFIL"/>
    <x v="13"/>
    <x v="1002"/>
    <x v="6"/>
    <s v="INSTALLUX"/>
    <x v="1000"/>
    <s v="Non"/>
    <x v="26"/>
    <m/>
    <m/>
    <m/>
    <m/>
    <x v="1"/>
    <m/>
  </r>
  <r>
    <s v="P6041ARCELOR (BERTON SICARD)"/>
    <x v="1044"/>
    <s v="PROFIL"/>
    <x v="13"/>
    <x v="1003"/>
    <x v="6"/>
    <s v="INSTALLUX"/>
    <x v="1001"/>
    <s v="Non"/>
    <x v="26"/>
    <m/>
    <m/>
    <m/>
    <m/>
    <x v="1"/>
    <m/>
  </r>
  <r>
    <s v="P6046ARCELOR (BERTON SICARD)"/>
    <x v="1045"/>
    <s v="PROFIL"/>
    <x v="13"/>
    <x v="1004"/>
    <x v="6"/>
    <s v="INSTALLUX"/>
    <x v="1002"/>
    <s v="Non"/>
    <x v="26"/>
    <m/>
    <m/>
    <m/>
    <m/>
    <x v="1"/>
    <m/>
  </r>
  <r>
    <s v="P6050ARCELOR (BERTON SICARD)"/>
    <x v="2103"/>
    <s v="PROFIL"/>
    <x v="13"/>
    <x v="1892"/>
    <x v="6"/>
    <s v="INSTALLUX"/>
    <x v="2060"/>
    <s v="Non"/>
    <x v="24"/>
    <m/>
    <m/>
    <m/>
    <m/>
    <x v="1"/>
    <m/>
  </r>
  <r>
    <s v="P6051ARCELOR (BERTON SICARD)"/>
    <x v="1046"/>
    <s v="PROFIL"/>
    <x v="13"/>
    <x v="1005"/>
    <x v="6"/>
    <s v="INSTALLUX"/>
    <x v="1003"/>
    <s v="Non"/>
    <x v="26"/>
    <m/>
    <m/>
    <m/>
    <m/>
    <x v="1"/>
    <m/>
  </r>
  <r>
    <s v="P6052ARCELOR (BERTON SICARD)"/>
    <x v="1047"/>
    <s v="PROFIL"/>
    <x v="13"/>
    <x v="1006"/>
    <x v="6"/>
    <s v="INSTALLUX"/>
    <x v="1004"/>
    <s v="Non"/>
    <x v="26"/>
    <m/>
    <m/>
    <m/>
    <m/>
    <x v="1"/>
    <m/>
  </r>
  <r>
    <s v="P6053ARCELOR (BERTON SICARD)"/>
    <x v="1048"/>
    <s v="PROFIL"/>
    <x v="13"/>
    <x v="1007"/>
    <x v="6"/>
    <s v="INSTALLUX"/>
    <x v="1005"/>
    <s v="Non"/>
    <x v="26"/>
    <m/>
    <m/>
    <m/>
    <m/>
    <x v="1"/>
    <m/>
  </r>
  <r>
    <s v="P6056ARCELOR (BERTON SICARD)"/>
    <x v="1050"/>
    <s v="PROFIL"/>
    <x v="13"/>
    <x v="1009"/>
    <x v="6"/>
    <s v="INSTALLUX"/>
    <x v="1007"/>
    <s v="Non"/>
    <x v="24"/>
    <m/>
    <m/>
    <m/>
    <m/>
    <x v="1"/>
    <m/>
  </r>
  <r>
    <s v="P6057ARCELOR (BERTON SICARD)"/>
    <x v="1051"/>
    <s v="PROFIL"/>
    <x v="13"/>
    <x v="1010"/>
    <x v="6"/>
    <s v="INSTALLUX"/>
    <x v="1008"/>
    <s v="Non"/>
    <x v="24"/>
    <m/>
    <m/>
    <m/>
    <m/>
    <x v="1"/>
    <m/>
  </r>
  <r>
    <s v="P6058ARCELOR (BERTON SICARD)"/>
    <x v="1052"/>
    <s v="PROFIL"/>
    <x v="13"/>
    <x v="1011"/>
    <x v="6"/>
    <s v="INSTALLUX"/>
    <x v="1009"/>
    <s v="Non"/>
    <x v="24"/>
    <m/>
    <m/>
    <m/>
    <m/>
    <x v="1"/>
    <m/>
  </r>
  <r>
    <s v="P6060ARCELOR (BERTON SICARD)"/>
    <x v="1053"/>
    <s v="PROFIL"/>
    <x v="13"/>
    <x v="1012"/>
    <x v="6"/>
    <s v="INSTALLUX"/>
    <x v="1010"/>
    <s v="Non"/>
    <x v="24"/>
    <m/>
    <m/>
    <m/>
    <m/>
    <x v="1"/>
    <m/>
  </r>
  <r>
    <s v="P6061ARCELOR (BERTON SICARD)"/>
    <x v="1054"/>
    <s v="PROFIL"/>
    <x v="13"/>
    <x v="1013"/>
    <x v="6"/>
    <s v="INSTALLUX"/>
    <x v="1011"/>
    <s v="Non"/>
    <x v="24"/>
    <m/>
    <m/>
    <m/>
    <m/>
    <x v="1"/>
    <m/>
  </r>
  <r>
    <s v="P6062ARCELOR (BERTON SICARD)"/>
    <x v="1055"/>
    <s v="PROFIL"/>
    <x v="13"/>
    <x v="1014"/>
    <x v="6"/>
    <s v="INSTALLUX"/>
    <x v="1012"/>
    <s v="Non"/>
    <x v="24"/>
    <m/>
    <m/>
    <m/>
    <m/>
    <x v="1"/>
    <m/>
  </r>
  <r>
    <s v="P6063ARCELOR (BERTON SICARD)"/>
    <x v="1056"/>
    <s v="PROFIL"/>
    <x v="13"/>
    <x v="1015"/>
    <x v="6"/>
    <s v="INSTALLUX"/>
    <x v="1013"/>
    <s v="Non"/>
    <x v="24"/>
    <m/>
    <m/>
    <m/>
    <m/>
    <x v="1"/>
    <m/>
  </r>
  <r>
    <s v="TU125125ARCELOR (BERTON SICARD)"/>
    <x v="1057"/>
    <s v="PROFIL"/>
    <x v="13"/>
    <x v="1016"/>
    <x v="6"/>
    <s v="INSTALLUX"/>
    <x v="1014"/>
    <s v="Non"/>
    <x v="24"/>
    <m/>
    <m/>
    <m/>
    <m/>
    <x v="1"/>
    <m/>
  </r>
  <r>
    <s v="TU2010X2ARCELOR (BERTON SICARD)"/>
    <x v="1058"/>
    <s v="PROFIL"/>
    <x v="13"/>
    <x v="1017"/>
    <x v="6"/>
    <s v="INSTALLUX"/>
    <x v="1015"/>
    <s v="Non"/>
    <x v="24"/>
    <m/>
    <m/>
    <m/>
    <m/>
    <x v="1"/>
    <m/>
  </r>
  <r>
    <s v="TU2020X2ARCELOR (BERTON SICARD)"/>
    <x v="1059"/>
    <s v="PROFIL"/>
    <x v="13"/>
    <x v="1018"/>
    <x v="6"/>
    <s v="INSTALLUX"/>
    <x v="1016"/>
    <s v="Non"/>
    <x v="24"/>
    <m/>
    <m/>
    <m/>
    <m/>
    <x v="1"/>
    <m/>
  </r>
  <r>
    <s v="TU2525X2ARCELOR (BERTON SICARD)"/>
    <x v="1060"/>
    <s v="PROFIL"/>
    <x v="13"/>
    <x v="1019"/>
    <x v="6"/>
    <s v="INSTALLUX"/>
    <x v="1017"/>
    <s v="Non"/>
    <x v="24"/>
    <m/>
    <m/>
    <m/>
    <m/>
    <x v="1"/>
    <m/>
  </r>
  <r>
    <s v="TU3010X2ARCELOR (BERTON SICARD)"/>
    <x v="1061"/>
    <s v="PROFIL"/>
    <x v="13"/>
    <x v="1020"/>
    <x v="6"/>
    <s v="INSTALLUX"/>
    <x v="1018"/>
    <s v="Non"/>
    <x v="24"/>
    <m/>
    <m/>
    <m/>
    <m/>
    <x v="1"/>
    <m/>
  </r>
  <r>
    <s v="TU40X2ARCELOR (BERTON SICARD)"/>
    <x v="1062"/>
    <s v="PROFIL"/>
    <x v="13"/>
    <x v="1021"/>
    <x v="6"/>
    <s v="INSTALLUX"/>
    <x v="1019"/>
    <s v="Non"/>
    <x v="24"/>
    <m/>
    <m/>
    <m/>
    <m/>
    <x v="1"/>
    <m/>
  </r>
  <r>
    <s v="TU4020X2ARCELOR (BERTON SICARD)"/>
    <x v="1063"/>
    <s v="PROFIL"/>
    <x v="13"/>
    <x v="1022"/>
    <x v="6"/>
    <s v="INSTALLUX"/>
    <x v="1020"/>
    <s v="Non"/>
    <x v="24"/>
    <m/>
    <m/>
    <m/>
    <m/>
    <x v="1"/>
    <m/>
  </r>
  <r>
    <s v="TU4545/2ARCELOR (BERTON SICARD)"/>
    <x v="1064"/>
    <s v="PROFIL"/>
    <x v="13"/>
    <x v="1023"/>
    <x v="6"/>
    <s v="INSTALLUX"/>
    <x v="1021"/>
    <s v="Non"/>
    <x v="60"/>
    <m/>
    <m/>
    <m/>
    <m/>
    <x v="1"/>
    <m/>
  </r>
  <r>
    <s v="TU454515ARCELOR (BERTON SICARD)"/>
    <x v="1065"/>
    <s v="PROFIL"/>
    <x v="13"/>
    <x v="1024"/>
    <x v="6"/>
    <s v="INSTALLUX"/>
    <x v="1022"/>
    <s v="Non"/>
    <x v="4"/>
    <m/>
    <m/>
    <m/>
    <m/>
    <x v="1"/>
    <m/>
  </r>
  <r>
    <s v="TU50X2ARCELOR (BERTON SICARD)"/>
    <x v="1066"/>
    <s v="PROFIL"/>
    <x v="13"/>
    <x v="1025"/>
    <x v="6"/>
    <s v="INSTALLUX"/>
    <x v="1023"/>
    <s v="Non"/>
    <x v="61"/>
    <m/>
    <m/>
    <m/>
    <m/>
    <x v="1"/>
    <m/>
  </r>
  <r>
    <s v="TU503017ARCELOR (BERTON SICARD)"/>
    <x v="1067"/>
    <s v="PROFIL"/>
    <x v="13"/>
    <x v="1026"/>
    <x v="6"/>
    <s v="INSTALLUX"/>
    <x v="1024"/>
    <s v="Non"/>
    <x v="24"/>
    <m/>
    <m/>
    <m/>
    <m/>
    <x v="1"/>
    <m/>
  </r>
  <r>
    <s v="TU60X2/3ARCELOR (BERTON SICARD)"/>
    <x v="1068"/>
    <s v="PROFIL"/>
    <x v="13"/>
    <x v="1027"/>
    <x v="6"/>
    <s v="INSTALLUX"/>
    <x v="1025"/>
    <s v="Non"/>
    <x v="27"/>
    <m/>
    <m/>
    <m/>
    <m/>
    <x v="1"/>
    <m/>
  </r>
  <r>
    <s v="TU6020X2ARCELOR (BERTON SICARD)"/>
    <x v="1069"/>
    <s v="PROFIL"/>
    <x v="13"/>
    <x v="1028"/>
    <x v="6"/>
    <s v="INSTALLUX"/>
    <x v="1026"/>
    <s v="Non"/>
    <x v="24"/>
    <m/>
    <m/>
    <m/>
    <m/>
    <x v="1"/>
    <m/>
  </r>
  <r>
    <s v="TU7070X2ARCELOR (BERTON SICARD)"/>
    <x v="1070"/>
    <s v="PROFIL"/>
    <x v="13"/>
    <x v="1029"/>
    <x v="6"/>
    <s v="INSTALLUX"/>
    <x v="1027"/>
    <s v="Non"/>
    <x v="24"/>
    <m/>
    <m/>
    <m/>
    <m/>
    <x v="1"/>
    <m/>
  </r>
  <r>
    <s v="TU80X2ARCELOR (BERTON SICARD)"/>
    <x v="1071"/>
    <s v="PROFIL"/>
    <x v="13"/>
    <x v="1030"/>
    <x v="6"/>
    <s v="INSTALLUX"/>
    <x v="1028"/>
    <s v="Non"/>
    <x v="24"/>
    <m/>
    <m/>
    <m/>
    <m/>
    <x v="1"/>
    <m/>
  </r>
  <r>
    <s v="T4040X3ARCELOR (BERTON SICARD)"/>
    <x v="1072"/>
    <s v="PROFIL"/>
    <x v="13"/>
    <x v="1031"/>
    <x v="6"/>
    <s v="INSTALLUX"/>
    <x v="1029"/>
    <s v="Non"/>
    <x v="24"/>
    <m/>
    <m/>
    <m/>
    <m/>
    <x v="1"/>
    <m/>
  </r>
  <r>
    <s v="U109X2ARCELOR (BERTON SICARD)"/>
    <x v="1073"/>
    <s v="PROFIL"/>
    <x v="13"/>
    <x v="1032"/>
    <x v="6"/>
    <s v="INSTALLUX"/>
    <x v="1030"/>
    <s v="Non"/>
    <x v="24"/>
    <m/>
    <m/>
    <m/>
    <m/>
    <x v="1"/>
    <m/>
  </r>
  <r>
    <s v="U15X29ARCELOR (BERTON SICARD)"/>
    <x v="1074"/>
    <s v="PROFIL"/>
    <x v="13"/>
    <x v="1033"/>
    <x v="6"/>
    <s v="INSTALLUX"/>
    <x v="1031"/>
    <s v="Non"/>
    <x v="24"/>
    <m/>
    <m/>
    <m/>
    <m/>
    <x v="1"/>
    <m/>
  </r>
  <r>
    <s v="U15X32ARCELOR (BERTON SICARD)"/>
    <x v="1075"/>
    <s v="PROFIL"/>
    <x v="13"/>
    <x v="1034"/>
    <x v="6"/>
    <s v="INSTALLUX"/>
    <x v="1032"/>
    <s v="Non"/>
    <x v="24"/>
    <m/>
    <m/>
    <m/>
    <m/>
    <x v="1"/>
    <m/>
  </r>
  <r>
    <s v="U2012X2ARCELOR (BERTON SICARD)"/>
    <x v="1076"/>
    <s v="PROFIL"/>
    <x v="13"/>
    <x v="1035"/>
    <x v="6"/>
    <s v="INSTALLUX"/>
    <x v="1033"/>
    <s v="Non"/>
    <x v="24"/>
    <m/>
    <m/>
    <m/>
    <m/>
    <x v="1"/>
    <m/>
  </r>
  <r>
    <s v="U2015X2ARCELOR (BERTON SICARD)"/>
    <x v="1077"/>
    <s v="PROFIL"/>
    <x v="13"/>
    <x v="1036"/>
    <x v="6"/>
    <s v="INSTALLUX"/>
    <x v="1034"/>
    <s v="Non"/>
    <x v="24"/>
    <m/>
    <m/>
    <m/>
    <m/>
    <x v="1"/>
    <m/>
  </r>
  <r>
    <s v="U2020X2ARCELOR (BERTON SICARD)"/>
    <x v="1078"/>
    <s v="PROFIL"/>
    <x v="13"/>
    <x v="1037"/>
    <x v="6"/>
    <s v="INSTALLUX"/>
    <x v="1035"/>
    <s v="Non"/>
    <x v="24"/>
    <m/>
    <m/>
    <m/>
    <m/>
    <x v="1"/>
    <m/>
  </r>
  <r>
    <s v="U2045X2ARCELOR (BERTON SICARD)"/>
    <x v="1079"/>
    <s v="PROFIL"/>
    <x v="13"/>
    <x v="1038"/>
    <x v="6"/>
    <s v="INSTALLUX"/>
    <x v="1036"/>
    <s v="Non"/>
    <x v="24"/>
    <m/>
    <m/>
    <m/>
    <m/>
    <x v="1"/>
    <m/>
  </r>
  <r>
    <s v="U2525X2ARCELOR (BERTON SICARD)"/>
    <x v="1080"/>
    <s v="PROFIL"/>
    <x v="13"/>
    <x v="1039"/>
    <x v="6"/>
    <s v="INSTALLUX"/>
    <x v="1037"/>
    <s v="Non"/>
    <x v="24"/>
    <m/>
    <m/>
    <m/>
    <m/>
    <x v="1"/>
    <m/>
  </r>
  <r>
    <s v="U2540X2ARCELOR (BERTON SICARD)"/>
    <x v="1081"/>
    <s v="PROFIL"/>
    <x v="13"/>
    <x v="1040"/>
    <x v="6"/>
    <s v="INSTALLUX"/>
    <x v="1038"/>
    <s v="Non"/>
    <x v="24"/>
    <m/>
    <m/>
    <m/>
    <m/>
    <x v="1"/>
    <m/>
  </r>
  <r>
    <s v="U3020X2ARCELOR (BERTON SICARD)"/>
    <x v="1082"/>
    <s v="PROFIL"/>
    <x v="13"/>
    <x v="1041"/>
    <x v="6"/>
    <s v="INSTALLUX"/>
    <x v="1039"/>
    <s v="Non"/>
    <x v="24"/>
    <m/>
    <m/>
    <m/>
    <m/>
    <x v="1"/>
    <m/>
  </r>
  <r>
    <s v="11/140ARCELOR (BERTON SICARD)"/>
    <x v="1083"/>
    <s v="PROFIL"/>
    <x v="13"/>
    <x v="1042"/>
    <x v="6"/>
    <s v="INSTALLUX"/>
    <x v="1040"/>
    <s v="Non"/>
    <x v="4"/>
    <m/>
    <m/>
    <m/>
    <m/>
    <x v="1"/>
    <m/>
  </r>
  <r>
    <s v="20LARCELOR (BERTON SICARD)"/>
    <x v="1084"/>
    <s v="PROFIL"/>
    <x v="13"/>
    <x v="284"/>
    <x v="6"/>
    <s v="INSTALLUX"/>
    <x v="1041"/>
    <s v="Non"/>
    <x v="4"/>
    <m/>
    <m/>
    <m/>
    <m/>
    <x v="1"/>
    <m/>
  </r>
  <r>
    <s v="21LARCELOR (BERTON SICARD)"/>
    <x v="1085"/>
    <s v="PROFIL"/>
    <x v="13"/>
    <x v="1043"/>
    <x v="6"/>
    <s v="INSTALLUX"/>
    <x v="1042"/>
    <s v="Non"/>
    <x v="4"/>
    <m/>
    <m/>
    <m/>
    <m/>
    <x v="1"/>
    <m/>
  </r>
  <r>
    <s v="23/20LARCELOR (BERTON SICARD)"/>
    <x v="1086"/>
    <s v="PROFIL"/>
    <x v="13"/>
    <x v="284"/>
    <x v="6"/>
    <s v="INSTALLUX"/>
    <x v="1043"/>
    <s v="Non"/>
    <x v="4"/>
    <m/>
    <m/>
    <m/>
    <m/>
    <x v="1"/>
    <m/>
  </r>
  <r>
    <s v="23/25LARCELOR (BERTON SICARD)"/>
    <x v="1087"/>
    <s v="PROFIL"/>
    <x v="13"/>
    <x v="1043"/>
    <x v="6"/>
    <s v="INSTALLUX"/>
    <x v="1044"/>
    <s v="Non"/>
    <x v="4"/>
    <m/>
    <m/>
    <m/>
    <m/>
    <x v="1"/>
    <m/>
  </r>
  <r>
    <s v="26LARCELOR (BERTON SICARD)"/>
    <x v="1088"/>
    <s v="PROFIL"/>
    <x v="13"/>
    <x v="284"/>
    <x v="6"/>
    <s v="INSTALLUX"/>
    <x v="1045"/>
    <s v="Non"/>
    <x v="4"/>
    <m/>
    <m/>
    <m/>
    <m/>
    <x v="1"/>
    <m/>
  </r>
  <r>
    <s v="27/20LARCELOR (BERTON SICARD)"/>
    <x v="1089"/>
    <s v="PROFIL"/>
    <x v="13"/>
    <x v="284"/>
    <x v="6"/>
    <s v="INSTALLUX"/>
    <x v="1046"/>
    <s v="Non"/>
    <x v="4"/>
    <m/>
    <m/>
    <m/>
    <m/>
    <x v="1"/>
    <m/>
  </r>
  <r>
    <s v="103ARCELOR (BERTON SICARD)"/>
    <x v="1092"/>
    <s v="PROFIL"/>
    <x v="13"/>
    <x v="1046"/>
    <x v="6"/>
    <s v="INSTALLUX"/>
    <x v="1049"/>
    <s v="Non"/>
    <x v="4"/>
    <m/>
    <m/>
    <m/>
    <m/>
    <x v="1"/>
    <m/>
  </r>
  <r>
    <s v="104ARCELOR (BERTON SICARD)"/>
    <x v="1093"/>
    <s v="PROFIL"/>
    <x v="13"/>
    <x v="1047"/>
    <x v="6"/>
    <s v="INSTALLUX"/>
    <x v="1050"/>
    <s v="Non"/>
    <x v="4"/>
    <m/>
    <m/>
    <m/>
    <m/>
    <x v="1"/>
    <m/>
  </r>
  <r>
    <s v="108ARCELOR (BERTON SICARD)"/>
    <x v="1095"/>
    <s v="PROFIL"/>
    <x v="13"/>
    <x v="1049"/>
    <x v="6"/>
    <s v="INSTALLUX"/>
    <x v="1052"/>
    <s v="Non"/>
    <x v="4"/>
    <m/>
    <m/>
    <m/>
    <m/>
    <x v="1"/>
    <m/>
  </r>
  <r>
    <s v="112ARCELOR (BERTON SICARD)"/>
    <x v="1096"/>
    <s v="PROFIL"/>
    <x v="13"/>
    <x v="1050"/>
    <x v="6"/>
    <s v="INSTALLUX"/>
    <x v="1053"/>
    <s v="Non"/>
    <x v="4"/>
    <m/>
    <m/>
    <m/>
    <m/>
    <x v="1"/>
    <m/>
  </r>
  <r>
    <s v="140ARCELOR (BERTON SICARD)"/>
    <x v="1097"/>
    <s v="PROFIL"/>
    <x v="13"/>
    <x v="1051"/>
    <x v="6"/>
    <s v="INSTALLUX"/>
    <x v="1054"/>
    <s v="Non"/>
    <x v="4"/>
    <m/>
    <m/>
    <m/>
    <m/>
    <x v="1"/>
    <m/>
  </r>
  <r>
    <s v="140/RARCELOR (BERTON SICARD)"/>
    <x v="1098"/>
    <s v="PROFIL"/>
    <x v="13"/>
    <x v="1052"/>
    <x v="6"/>
    <s v="INSTALLUX"/>
    <x v="1055"/>
    <s v="Non"/>
    <x v="4"/>
    <m/>
    <m/>
    <m/>
    <m/>
    <x v="1"/>
    <m/>
  </r>
  <r>
    <s v="141ARCELOR (BERTON SICARD)"/>
    <x v="1099"/>
    <s v="PROFIL"/>
    <x v="13"/>
    <x v="1053"/>
    <x v="6"/>
    <s v="INSTALLUX"/>
    <x v="1056"/>
    <s v="Non"/>
    <x v="4"/>
    <m/>
    <m/>
    <m/>
    <m/>
    <x v="1"/>
    <m/>
  </r>
  <r>
    <s v="142ARCELOR (BERTON SICARD)"/>
    <x v="1100"/>
    <s v="PROFIL"/>
    <x v="13"/>
    <x v="1054"/>
    <x v="6"/>
    <s v="INSTALLUX"/>
    <x v="1057"/>
    <s v="Non"/>
    <x v="4"/>
    <m/>
    <m/>
    <m/>
    <m/>
    <x v="1"/>
    <m/>
  </r>
  <r>
    <s v="143/15ARCELOR (BERTON SICARD)"/>
    <x v="1101"/>
    <s v="PROFIL"/>
    <x v="13"/>
    <x v="1055"/>
    <x v="6"/>
    <s v="INSTALLUX"/>
    <x v="1058"/>
    <s v="Non"/>
    <x v="4"/>
    <m/>
    <m/>
    <m/>
    <m/>
    <x v="1"/>
    <m/>
  </r>
  <r>
    <s v="143/151ARCELOR (BERTON SICARD)"/>
    <x v="1102"/>
    <s v="PROFIL"/>
    <x v="13"/>
    <x v="1056"/>
    <x v="6"/>
    <s v="INSTALLUX"/>
    <x v="1059"/>
    <s v="Non"/>
    <x v="5"/>
    <m/>
    <m/>
    <m/>
    <m/>
    <x v="1"/>
    <m/>
  </r>
  <r>
    <s v="143/80ARCELOR (BERTON SICARD)"/>
    <x v="1103"/>
    <s v="PROFIL"/>
    <x v="13"/>
    <x v="1057"/>
    <x v="6"/>
    <s v="INSTALLUX"/>
    <x v="1060"/>
    <s v="Non"/>
    <x v="4"/>
    <m/>
    <m/>
    <m/>
    <m/>
    <x v="1"/>
    <m/>
  </r>
  <r>
    <s v="143/801ARCELOR (BERTON SICARD)"/>
    <x v="1104"/>
    <s v="PROFIL"/>
    <x v="13"/>
    <x v="1058"/>
    <x v="6"/>
    <s v="INSTALLUX"/>
    <x v="1061"/>
    <s v="Non"/>
    <x v="5"/>
    <m/>
    <m/>
    <m/>
    <m/>
    <x v="1"/>
    <m/>
  </r>
  <r>
    <s v="146ARCELOR (BERTON SICARD)"/>
    <x v="1105"/>
    <s v="PROFIL"/>
    <x v="13"/>
    <x v="1059"/>
    <x v="6"/>
    <s v="INSTALLUX"/>
    <x v="1062"/>
    <s v="Non"/>
    <x v="4"/>
    <m/>
    <m/>
    <m/>
    <m/>
    <x v="1"/>
    <m/>
  </r>
  <r>
    <s v="148ARCELOR (BERTON SICARD)"/>
    <x v="1106"/>
    <s v="PROFIL"/>
    <x v="13"/>
    <x v="1060"/>
    <x v="6"/>
    <s v="INSTALLUX"/>
    <x v="1063"/>
    <s v="Non"/>
    <x v="4"/>
    <m/>
    <m/>
    <m/>
    <m/>
    <x v="1"/>
    <m/>
  </r>
  <r>
    <s v="149ARCELOR (BERTON SICARD)"/>
    <x v="1107"/>
    <s v="PROFIL"/>
    <x v="13"/>
    <x v="1061"/>
    <x v="6"/>
    <s v="INSTALLUX"/>
    <x v="1064"/>
    <s v="Non"/>
    <x v="4"/>
    <m/>
    <m/>
    <m/>
    <m/>
    <x v="1"/>
    <m/>
  </r>
  <r>
    <s v="150LARCELOR (BERTON SICARD)"/>
    <x v="1109"/>
    <s v="PROFIL"/>
    <x v="13"/>
    <x v="1062"/>
    <x v="6"/>
    <s v="INSTALLUX"/>
    <x v="1066"/>
    <s v="Non"/>
    <x v="4"/>
    <m/>
    <m/>
    <m/>
    <m/>
    <x v="1"/>
    <m/>
  </r>
  <r>
    <s v="151ARCELOR (BERTON SICARD)"/>
    <x v="1110"/>
    <s v="PROFIL"/>
    <x v="13"/>
    <x v="1063"/>
    <x v="6"/>
    <s v="INSTALLUX"/>
    <x v="1067"/>
    <s v="Non"/>
    <x v="4"/>
    <m/>
    <m/>
    <m/>
    <m/>
    <x v="1"/>
    <m/>
  </r>
  <r>
    <s v="152LARCELOR (BERTON SICARD)"/>
    <x v="1112"/>
    <s v="PROFIL"/>
    <x v="13"/>
    <x v="1064"/>
    <x v="6"/>
    <s v="INSTALLUX"/>
    <x v="1069"/>
    <s v="Non"/>
    <x v="4"/>
    <m/>
    <m/>
    <m/>
    <m/>
    <x v="1"/>
    <m/>
  </r>
  <r>
    <s v="153LARCELOR (BERTON SICARD)"/>
    <x v="1114"/>
    <s v="PROFIL"/>
    <x v="13"/>
    <x v="1065"/>
    <x v="6"/>
    <s v="INSTALLUX"/>
    <x v="1071"/>
    <s v="Non"/>
    <x v="4"/>
    <m/>
    <m/>
    <m/>
    <m/>
    <x v="1"/>
    <m/>
  </r>
  <r>
    <s v="154ARCELOR (BERTON SICARD)"/>
    <x v="1115"/>
    <s v="PROFIL"/>
    <x v="13"/>
    <x v="1066"/>
    <x v="6"/>
    <s v="INSTALLUX"/>
    <x v="1072"/>
    <s v="Non"/>
    <x v="4"/>
    <m/>
    <m/>
    <m/>
    <m/>
    <x v="1"/>
    <m/>
  </r>
  <r>
    <s v="157ARCELOR (BERTON SICARD)"/>
    <x v="1116"/>
    <s v="PROFIL"/>
    <x v="13"/>
    <x v="1067"/>
    <x v="6"/>
    <s v="INSTALLUX"/>
    <x v="1073"/>
    <s v="Non"/>
    <x v="4"/>
    <m/>
    <m/>
    <m/>
    <m/>
    <x v="1"/>
    <m/>
  </r>
  <r>
    <s v="164ARCELOR (BERTON SICARD)"/>
    <x v="1117"/>
    <s v="PROFIL"/>
    <x v="13"/>
    <x v="1068"/>
    <x v="6"/>
    <s v="INSTALLUX"/>
    <x v="1074"/>
    <s v="Non"/>
    <x v="4"/>
    <m/>
    <m/>
    <m/>
    <m/>
    <x v="1"/>
    <m/>
  </r>
  <r>
    <s v="165ARCELOR (BERTON SICARD)"/>
    <x v="1118"/>
    <s v="PROFIL"/>
    <x v="13"/>
    <x v="1069"/>
    <x v="6"/>
    <s v="INSTALLUX"/>
    <x v="1075"/>
    <s v="Non"/>
    <x v="4"/>
    <m/>
    <m/>
    <m/>
    <m/>
    <x v="1"/>
    <m/>
  </r>
  <r>
    <s v="167ARCELOR (BERTON SICARD)"/>
    <x v="1119"/>
    <s v="PROFIL"/>
    <x v="13"/>
    <x v="1070"/>
    <x v="6"/>
    <s v="INSTALLUX"/>
    <x v="1076"/>
    <s v="Non"/>
    <x v="4"/>
    <m/>
    <m/>
    <m/>
    <m/>
    <x v="1"/>
    <m/>
  </r>
  <r>
    <s v="168ARCELOR (BERTON SICARD)"/>
    <x v="1120"/>
    <s v="PROFIL"/>
    <x v="13"/>
    <x v="1071"/>
    <x v="6"/>
    <s v="INSTALLUX"/>
    <x v="1077"/>
    <s v="Non"/>
    <x v="4"/>
    <m/>
    <m/>
    <m/>
    <m/>
    <x v="1"/>
    <m/>
  </r>
  <r>
    <s v="169ARCELOR (BERTON SICARD)"/>
    <x v="1121"/>
    <s v="PROFIL"/>
    <x v="13"/>
    <x v="1072"/>
    <x v="6"/>
    <s v="INSTALLUX"/>
    <x v="1078"/>
    <s v="Non"/>
    <x v="4"/>
    <m/>
    <m/>
    <m/>
    <m/>
    <x v="1"/>
    <m/>
  </r>
  <r>
    <s v="173ARCELOR (BERTON SICARD)"/>
    <x v="1122"/>
    <s v="PROFIL"/>
    <x v="13"/>
    <x v="1073"/>
    <x v="6"/>
    <s v="INSTALLUX"/>
    <x v="1079"/>
    <s v="Non"/>
    <x v="4"/>
    <m/>
    <m/>
    <m/>
    <m/>
    <x v="1"/>
    <m/>
  </r>
  <r>
    <s v="178ARCELOR (BERTON SICARD)"/>
    <x v="1123"/>
    <s v="PROFIL"/>
    <x v="13"/>
    <x v="1074"/>
    <x v="6"/>
    <s v="INSTALLUX"/>
    <x v="1080"/>
    <s v="Non"/>
    <x v="4"/>
    <m/>
    <m/>
    <m/>
    <m/>
    <x v="1"/>
    <m/>
  </r>
  <r>
    <s v="179ARCELOR (BERTON SICARD)"/>
    <x v="1124"/>
    <s v="PROFIL"/>
    <x v="13"/>
    <x v="1075"/>
    <x v="6"/>
    <s v="INSTALLUX"/>
    <x v="1081"/>
    <s v="Non"/>
    <x v="4"/>
    <m/>
    <m/>
    <m/>
    <m/>
    <x v="1"/>
    <m/>
  </r>
  <r>
    <s v="181ARCELOR (BERTON SICARD)"/>
    <x v="1125"/>
    <s v="PROFIL"/>
    <x v="13"/>
    <x v="1076"/>
    <x v="6"/>
    <s v="INSTALLUX"/>
    <x v="1082"/>
    <s v="Non"/>
    <x v="4"/>
    <m/>
    <m/>
    <m/>
    <m/>
    <x v="1"/>
    <m/>
  </r>
  <r>
    <s v="182ARCELOR (BERTON SICARD)"/>
    <x v="1126"/>
    <s v="PROFIL"/>
    <x v="13"/>
    <x v="1077"/>
    <x v="6"/>
    <s v="INSTALLUX"/>
    <x v="1083"/>
    <s v="Non"/>
    <x v="4"/>
    <m/>
    <m/>
    <m/>
    <m/>
    <x v="1"/>
    <m/>
  </r>
  <r>
    <s v="183ARCELOR (BERTON SICARD)"/>
    <x v="1127"/>
    <s v="PROFIL"/>
    <x v="13"/>
    <x v="1078"/>
    <x v="6"/>
    <s v="INSTALLUX"/>
    <x v="1084"/>
    <s v="Non"/>
    <x v="4"/>
    <m/>
    <m/>
    <m/>
    <m/>
    <x v="1"/>
    <m/>
  </r>
  <r>
    <s v="184ARCELOR (BERTON SICARD)"/>
    <x v="1128"/>
    <s v="PROFIL"/>
    <x v="13"/>
    <x v="1079"/>
    <x v="6"/>
    <s v="INSTALLUX"/>
    <x v="1085"/>
    <s v="Non"/>
    <x v="4"/>
    <m/>
    <m/>
    <m/>
    <m/>
    <x v="1"/>
    <m/>
  </r>
  <r>
    <s v="200ARCELOR (BERTON SICARD)"/>
    <x v="1129"/>
    <s v="PROFIL"/>
    <x v="13"/>
    <x v="1080"/>
    <x v="6"/>
    <s v="INSTALLUX"/>
    <x v="1086"/>
    <s v="Non"/>
    <x v="4"/>
    <m/>
    <m/>
    <m/>
    <m/>
    <x v="1"/>
    <m/>
  </r>
  <r>
    <s v="201ARCELOR (BERTON SICARD)"/>
    <x v="1130"/>
    <s v="PROFIL"/>
    <x v="13"/>
    <x v="1081"/>
    <x v="6"/>
    <s v="INSTALLUX"/>
    <x v="1087"/>
    <s v="Non"/>
    <x v="24"/>
    <m/>
    <m/>
    <m/>
    <m/>
    <x v="1"/>
    <m/>
  </r>
  <r>
    <s v="205ARCELOR (BERTON SICARD)"/>
    <x v="2104"/>
    <s v="PROFIL"/>
    <x v="13"/>
    <x v="1893"/>
    <x v="6"/>
    <s v="INSTALLUX"/>
    <x v="2061"/>
    <s v="Non"/>
    <x v="24"/>
    <m/>
    <m/>
    <m/>
    <m/>
    <x v="1"/>
    <m/>
  </r>
  <r>
    <s v="218ARCELOR (BERTON SICARD)"/>
    <x v="1131"/>
    <s v="PROFIL"/>
    <x v="13"/>
    <x v="1082"/>
    <x v="6"/>
    <s v="INSTALLUX"/>
    <x v="1088"/>
    <s v="Non"/>
    <x v="4"/>
    <m/>
    <m/>
    <m/>
    <m/>
    <x v="1"/>
    <m/>
  </r>
  <r>
    <s v="219ARCELOR (BERTON SICARD)"/>
    <x v="1132"/>
    <s v="PROFIL"/>
    <x v="13"/>
    <x v="1083"/>
    <x v="6"/>
    <s v="INSTALLUX"/>
    <x v="1089"/>
    <s v="Non"/>
    <x v="4"/>
    <m/>
    <m/>
    <m/>
    <m/>
    <x v="1"/>
    <m/>
  </r>
  <r>
    <s v="220ARCELOR (BERTON SICARD)"/>
    <x v="1133"/>
    <s v="PROFIL"/>
    <x v="13"/>
    <x v="1083"/>
    <x v="6"/>
    <s v="INSTALLUX"/>
    <x v="1090"/>
    <s v="Non"/>
    <x v="4"/>
    <m/>
    <m/>
    <m/>
    <m/>
    <x v="1"/>
    <m/>
  </r>
  <r>
    <s v="223ARCELOR (BERTON SICARD)"/>
    <x v="1134"/>
    <s v="PROFIL"/>
    <x v="13"/>
    <x v="1083"/>
    <x v="6"/>
    <s v="INSTALLUX"/>
    <x v="1091"/>
    <s v="Non"/>
    <x v="4"/>
    <m/>
    <m/>
    <m/>
    <m/>
    <x v="1"/>
    <m/>
  </r>
  <r>
    <s v="226ARCELOR (BERTON SICARD)"/>
    <x v="1135"/>
    <s v="PROFIL"/>
    <x v="13"/>
    <x v="1083"/>
    <x v="6"/>
    <s v="INSTALLUX"/>
    <x v="1092"/>
    <s v="Non"/>
    <x v="4"/>
    <m/>
    <m/>
    <m/>
    <m/>
    <x v="1"/>
    <m/>
  </r>
  <r>
    <s v="300ARCELOR (BERTON SICARD)"/>
    <x v="1136"/>
    <s v="PROFIL"/>
    <x v="13"/>
    <x v="1084"/>
    <x v="6"/>
    <s v="INSTALLUX"/>
    <x v="1093"/>
    <s v="Non"/>
    <x v="4"/>
    <m/>
    <m/>
    <m/>
    <m/>
    <x v="1"/>
    <m/>
  </r>
  <r>
    <s v="301ARCELOR (BERTON SICARD)"/>
    <x v="1137"/>
    <s v="PROFIL"/>
    <x v="13"/>
    <x v="1085"/>
    <x v="6"/>
    <s v="INSTALLUX"/>
    <x v="1094"/>
    <s v="Non"/>
    <x v="4"/>
    <m/>
    <m/>
    <m/>
    <m/>
    <x v="1"/>
    <m/>
  </r>
  <r>
    <s v="302ARCELOR (BERTON SICARD)"/>
    <x v="1138"/>
    <s v="PROFIL"/>
    <x v="13"/>
    <x v="1086"/>
    <x v="6"/>
    <s v="INSTALLUX"/>
    <x v="1095"/>
    <s v="Non"/>
    <x v="24"/>
    <m/>
    <m/>
    <m/>
    <m/>
    <x v="1"/>
    <m/>
  </r>
  <r>
    <s v="305ARCELOR (BERTON SICARD)"/>
    <x v="1139"/>
    <s v="PROFIL"/>
    <x v="13"/>
    <x v="1087"/>
    <x v="6"/>
    <s v="INSTALLUX"/>
    <x v="1096"/>
    <s v="Non"/>
    <x v="24"/>
    <m/>
    <m/>
    <m/>
    <m/>
    <x v="1"/>
    <m/>
  </r>
  <r>
    <s v="306ARCELOR (BERTON SICARD)"/>
    <x v="1140"/>
    <s v="PROFIL"/>
    <x v="13"/>
    <x v="1088"/>
    <x v="6"/>
    <s v="INSTALLUX"/>
    <x v="1097"/>
    <s v="Non"/>
    <x v="24"/>
    <m/>
    <m/>
    <m/>
    <m/>
    <x v="1"/>
    <m/>
  </r>
  <r>
    <s v="307ARCELOR (BERTON SICARD)"/>
    <x v="1141"/>
    <s v="PROFIL"/>
    <x v="13"/>
    <x v="1089"/>
    <x v="6"/>
    <s v="INSTALLUX"/>
    <x v="1098"/>
    <s v="Non"/>
    <x v="24"/>
    <m/>
    <m/>
    <m/>
    <m/>
    <x v="1"/>
    <m/>
  </r>
  <r>
    <s v="308ARCELOR (BERTON SICARD)"/>
    <x v="1142"/>
    <s v="PROFIL"/>
    <x v="13"/>
    <x v="1090"/>
    <x v="6"/>
    <s v="INSTALLUX"/>
    <x v="1099"/>
    <s v="Non"/>
    <x v="24"/>
    <m/>
    <m/>
    <m/>
    <m/>
    <x v="1"/>
    <m/>
  </r>
  <r>
    <s v="309ARCELOR (BERTON SICARD)"/>
    <x v="1143"/>
    <s v="PROFIL"/>
    <x v="13"/>
    <x v="1091"/>
    <x v="6"/>
    <s v="INSTALLUX"/>
    <x v="1100"/>
    <s v="Non"/>
    <x v="24"/>
    <m/>
    <m/>
    <m/>
    <m/>
    <x v="1"/>
    <m/>
  </r>
  <r>
    <s v="310ARCELOR (BERTON SICARD)"/>
    <x v="1144"/>
    <s v="PROFIL"/>
    <x v="13"/>
    <x v="1092"/>
    <x v="6"/>
    <s v="INSTALLUX"/>
    <x v="1101"/>
    <s v="Non"/>
    <x v="4"/>
    <m/>
    <m/>
    <m/>
    <m/>
    <x v="1"/>
    <m/>
  </r>
  <r>
    <s v="311ARCELOR (BERTON SICARD)"/>
    <x v="1145"/>
    <s v="PROFIL"/>
    <x v="13"/>
    <x v="1093"/>
    <x v="6"/>
    <s v="INSTALLUX"/>
    <x v="1102"/>
    <s v="Non"/>
    <x v="24"/>
    <m/>
    <m/>
    <m/>
    <m/>
    <x v="1"/>
    <m/>
  </r>
  <r>
    <s v="312ARCELOR (BERTON SICARD)"/>
    <x v="1146"/>
    <s v="PROFIL"/>
    <x v="13"/>
    <x v="1094"/>
    <x v="6"/>
    <s v="INSTALLUX"/>
    <x v="1103"/>
    <s v="Non"/>
    <x v="24"/>
    <m/>
    <m/>
    <m/>
    <m/>
    <x v="1"/>
    <m/>
  </r>
  <r>
    <s v="321ARCELOR (BERTON SICARD)"/>
    <x v="1147"/>
    <s v="PROFIL"/>
    <x v="13"/>
    <x v="1095"/>
    <x v="6"/>
    <s v="INSTALLUX"/>
    <x v="1104"/>
    <s v="Non"/>
    <x v="4"/>
    <m/>
    <m/>
    <m/>
    <m/>
    <x v="1"/>
    <m/>
  </r>
  <r>
    <s v="322ARCELOR (BERTON SICARD)"/>
    <x v="1148"/>
    <s v="PROFIL"/>
    <x v="13"/>
    <x v="1096"/>
    <x v="6"/>
    <s v="INSTALLUX"/>
    <x v="1105"/>
    <s v="Non"/>
    <x v="4"/>
    <m/>
    <m/>
    <m/>
    <m/>
    <x v="1"/>
    <m/>
  </r>
  <r>
    <s v="324ARCELOR (BERTON SICARD)"/>
    <x v="1151"/>
    <s v="PROFIL"/>
    <x v="13"/>
    <x v="1099"/>
    <x v="6"/>
    <s v="INSTALLUX"/>
    <x v="1108"/>
    <s v="Non"/>
    <x v="4"/>
    <m/>
    <m/>
    <m/>
    <m/>
    <x v="1"/>
    <m/>
  </r>
  <r>
    <s v="326ARCELOR (BERTON SICARD)"/>
    <x v="1152"/>
    <s v="PROFIL"/>
    <x v="13"/>
    <x v="1100"/>
    <x v="6"/>
    <s v="INSTALLUX"/>
    <x v="1109"/>
    <s v="Non"/>
    <x v="24"/>
    <m/>
    <m/>
    <m/>
    <m/>
    <x v="1"/>
    <m/>
  </r>
  <r>
    <s v="328ARCELOR (BERTON SICARD)"/>
    <x v="367"/>
    <s v="PROFIL"/>
    <x v="13"/>
    <x v="1101"/>
    <x v="6"/>
    <s v="INSTALLUX"/>
    <x v="328"/>
    <s v="Non"/>
    <x v="24"/>
    <m/>
    <m/>
    <m/>
    <m/>
    <x v="1"/>
    <m/>
  </r>
  <r>
    <s v="329ARCELOR (BERTON SICARD)"/>
    <x v="1153"/>
    <s v="PROFIL"/>
    <x v="13"/>
    <x v="1102"/>
    <x v="6"/>
    <s v="INSTALLUX"/>
    <x v="1110"/>
    <s v="Non"/>
    <x v="24"/>
    <m/>
    <m/>
    <m/>
    <m/>
    <x v="1"/>
    <m/>
  </r>
  <r>
    <s v="330ARCELOR (BERTON SICARD)"/>
    <x v="1154"/>
    <s v="PROFIL"/>
    <x v="13"/>
    <x v="1103"/>
    <x v="6"/>
    <s v="INSTALLUX"/>
    <x v="1111"/>
    <s v="Non"/>
    <x v="24"/>
    <m/>
    <m/>
    <m/>
    <m/>
    <x v="1"/>
    <m/>
  </r>
  <r>
    <s v="334ARCELOR (BERTON SICARD)"/>
    <x v="1155"/>
    <s v="PROFIL"/>
    <x v="13"/>
    <x v="1104"/>
    <x v="6"/>
    <s v="INSTALLUX"/>
    <x v="1112"/>
    <s v="Non"/>
    <x v="24"/>
    <m/>
    <m/>
    <m/>
    <m/>
    <x v="1"/>
    <m/>
  </r>
  <r>
    <s v="336ARCELOR (BERTON SICARD)"/>
    <x v="1156"/>
    <s v="PROFIL"/>
    <x v="13"/>
    <x v="1105"/>
    <x v="6"/>
    <s v="INSTALLUX"/>
    <x v="1113"/>
    <s v="Non"/>
    <x v="24"/>
    <m/>
    <m/>
    <m/>
    <m/>
    <x v="1"/>
    <m/>
  </r>
  <r>
    <s v="337ARCELOR (BERTON SICARD)"/>
    <x v="1157"/>
    <s v="PROFIL"/>
    <x v="13"/>
    <x v="1106"/>
    <x v="6"/>
    <s v="INSTALLUX"/>
    <x v="1114"/>
    <s v="Non"/>
    <x v="24"/>
    <m/>
    <m/>
    <m/>
    <m/>
    <x v="1"/>
    <m/>
  </r>
  <r>
    <s v="338ARCELOR (BERTON SICARD)"/>
    <x v="1158"/>
    <s v="PROFIL"/>
    <x v="13"/>
    <x v="1107"/>
    <x v="6"/>
    <s v="INSTALLUX"/>
    <x v="1115"/>
    <s v="Non"/>
    <x v="24"/>
    <m/>
    <m/>
    <m/>
    <m/>
    <x v="1"/>
    <m/>
  </r>
  <r>
    <s v="344ARCELOR (BERTON SICARD)"/>
    <x v="1159"/>
    <s v="PROFIL"/>
    <x v="13"/>
    <x v="1108"/>
    <x v="6"/>
    <s v="INSTALLUX"/>
    <x v="1116"/>
    <s v="Non"/>
    <x v="24"/>
    <m/>
    <m/>
    <m/>
    <m/>
    <x v="1"/>
    <m/>
  </r>
  <r>
    <s v="347ARCELOR (BERTON SICARD)"/>
    <x v="1160"/>
    <s v="PROFIL"/>
    <x v="13"/>
    <x v="1109"/>
    <x v="6"/>
    <s v="INSTALLUX"/>
    <x v="1117"/>
    <s v="Non"/>
    <x v="24"/>
    <m/>
    <m/>
    <m/>
    <m/>
    <x v="1"/>
    <m/>
  </r>
  <r>
    <s v="349ARCELOR (BERTON SICARD)"/>
    <x v="1161"/>
    <s v="PROFIL"/>
    <x v="13"/>
    <x v="1110"/>
    <x v="6"/>
    <s v="INSTALLUX"/>
    <x v="1118"/>
    <s v="Non"/>
    <x v="24"/>
    <m/>
    <m/>
    <m/>
    <m/>
    <x v="1"/>
    <m/>
  </r>
  <r>
    <s v="357ARCELOR (BERTON SICARD)"/>
    <x v="2105"/>
    <s v="PROFIL"/>
    <x v="13"/>
    <x v="1894"/>
    <x v="6"/>
    <s v="INSTALLUX"/>
    <x v="2062"/>
    <s v="Non"/>
    <x v="5"/>
    <m/>
    <m/>
    <m/>
    <m/>
    <x v="1"/>
    <m/>
  </r>
  <r>
    <s v="359ARCELOR (BERTON SICARD)"/>
    <x v="1965"/>
    <s v="PROFIL"/>
    <x v="13"/>
    <x v="1762"/>
    <x v="6"/>
    <s v="INSTALLUX"/>
    <x v="1922"/>
    <s v="Non"/>
    <x v="40"/>
    <m/>
    <m/>
    <m/>
    <m/>
    <x v="1"/>
    <m/>
  </r>
  <r>
    <s v="365ARCELOR (BERTON SICARD)"/>
    <x v="1966"/>
    <s v="PROFIL"/>
    <x v="13"/>
    <x v="1763"/>
    <x v="6"/>
    <s v="INSTALLUX"/>
    <x v="1923"/>
    <s v="Non"/>
    <x v="40"/>
    <m/>
    <m/>
    <m/>
    <m/>
    <x v="1"/>
    <m/>
  </r>
  <r>
    <s v="368ARCELOR (BERTON SICARD)"/>
    <x v="1967"/>
    <s v="PROFIL"/>
    <x v="13"/>
    <x v="1764"/>
    <x v="6"/>
    <s v="INSTALLUX"/>
    <x v="1924"/>
    <s v="Non"/>
    <x v="5"/>
    <m/>
    <m/>
    <m/>
    <m/>
    <x v="1"/>
    <m/>
  </r>
  <r>
    <s v="375ARCELOR (BERTON SICARD)"/>
    <x v="1162"/>
    <s v="PROFIL"/>
    <x v="13"/>
    <x v="1111"/>
    <x v="6"/>
    <s v="INSTALLUX"/>
    <x v="1119"/>
    <s v="Non"/>
    <x v="24"/>
    <m/>
    <m/>
    <m/>
    <m/>
    <x v="1"/>
    <m/>
  </r>
  <r>
    <s v="377ARCELOR (BERTON SICARD)"/>
    <x v="1163"/>
    <s v="PROFIL"/>
    <x v="13"/>
    <x v="1112"/>
    <x v="6"/>
    <s v="INSTALLUX"/>
    <x v="1120"/>
    <s v="Non"/>
    <x v="24"/>
    <m/>
    <m/>
    <m/>
    <m/>
    <x v="1"/>
    <m/>
  </r>
  <r>
    <s v="384ARCELOR (BERTON SICARD)"/>
    <x v="1968"/>
    <s v="PROFIL"/>
    <x v="13"/>
    <x v="1765"/>
    <x v="6"/>
    <s v="INSTALLUX"/>
    <x v="1925"/>
    <s v="Non"/>
    <x v="5"/>
    <m/>
    <m/>
    <m/>
    <m/>
    <x v="1"/>
    <m/>
  </r>
  <r>
    <s v="385ARCELOR (BERTON SICARD)"/>
    <x v="1969"/>
    <s v="PROFIL"/>
    <x v="13"/>
    <x v="1766"/>
    <x v="6"/>
    <s v="INSTALLUX"/>
    <x v="1926"/>
    <s v="Non"/>
    <x v="5"/>
    <m/>
    <m/>
    <m/>
    <m/>
    <x v="1"/>
    <m/>
  </r>
  <r>
    <s v="386ARCELOR (BERTON SICARD)"/>
    <x v="2106"/>
    <s v="PROFIL"/>
    <x v="13"/>
    <x v="1895"/>
    <x v="6"/>
    <s v="INSTALLUX"/>
    <x v="2063"/>
    <s v="Non"/>
    <x v="5"/>
    <m/>
    <m/>
    <m/>
    <m/>
    <x v="1"/>
    <m/>
  </r>
  <r>
    <s v="399ARCELOR (BERTON SICARD)"/>
    <x v="1164"/>
    <s v="PROFIL"/>
    <x v="13"/>
    <x v="1113"/>
    <x v="6"/>
    <s v="INSTALLUX"/>
    <x v="1121"/>
    <s v="Non"/>
    <x v="24"/>
    <m/>
    <m/>
    <m/>
    <m/>
    <x v="1"/>
    <m/>
  </r>
  <r>
    <s v="500ARCELOR (BERTON SICARD)"/>
    <x v="1165"/>
    <s v="PROFIL"/>
    <x v="13"/>
    <x v="1114"/>
    <x v="6"/>
    <s v="INSTALLUX"/>
    <x v="1122"/>
    <s v="Non"/>
    <x v="24"/>
    <m/>
    <m/>
    <m/>
    <m/>
    <x v="1"/>
    <m/>
  </r>
  <r>
    <s v="505ARCELOR (BERTON SICARD)"/>
    <x v="1167"/>
    <s v="PROFIL"/>
    <x v="13"/>
    <x v="928"/>
    <x v="6"/>
    <s v="INSTALLUX"/>
    <x v="1124"/>
    <s v="Non"/>
    <x v="24"/>
    <m/>
    <m/>
    <m/>
    <m/>
    <x v="1"/>
    <m/>
  </r>
  <r>
    <s v="506ARCELOR (BERTON SICARD)"/>
    <x v="1168"/>
    <s v="PROFIL"/>
    <x v="13"/>
    <x v="1116"/>
    <x v="6"/>
    <s v="INSTALLUX"/>
    <x v="1125"/>
    <s v="Non"/>
    <x v="24"/>
    <m/>
    <m/>
    <m/>
    <m/>
    <x v="1"/>
    <m/>
  </r>
  <r>
    <s v="508ARCELOR (BERTON SICARD)"/>
    <x v="1169"/>
    <s v="PROFIL"/>
    <x v="13"/>
    <x v="1117"/>
    <x v="6"/>
    <s v="INSTALLUX"/>
    <x v="1126"/>
    <s v="Non"/>
    <x v="4"/>
    <m/>
    <m/>
    <m/>
    <m/>
    <x v="1"/>
    <m/>
  </r>
  <r>
    <s v="508/2ARCELOR (BERTON SICARD)"/>
    <x v="1170"/>
    <s v="PROFIL"/>
    <x v="13"/>
    <x v="1118"/>
    <x v="6"/>
    <s v="INSTALLUX"/>
    <x v="1127"/>
    <s v="Non"/>
    <x v="60"/>
    <m/>
    <m/>
    <m/>
    <m/>
    <x v="1"/>
    <m/>
  </r>
  <r>
    <s v="509ARCELOR (BERTON SICARD)"/>
    <x v="1171"/>
    <s v="PROFIL"/>
    <x v="13"/>
    <x v="1119"/>
    <x v="6"/>
    <s v="INSTALLUX"/>
    <x v="1128"/>
    <s v="Non"/>
    <x v="4"/>
    <m/>
    <m/>
    <m/>
    <m/>
    <x v="1"/>
    <m/>
  </r>
  <r>
    <s v="509/2ARCELOR (BERTON SICARD)"/>
    <x v="1172"/>
    <s v="PROFIL"/>
    <x v="13"/>
    <x v="1120"/>
    <x v="6"/>
    <s v="INSTALLUX"/>
    <x v="1129"/>
    <s v="Non"/>
    <x v="60"/>
    <m/>
    <m/>
    <m/>
    <m/>
    <x v="1"/>
    <m/>
  </r>
  <r>
    <s v="519ARCELOR (BERTON SICARD)"/>
    <x v="1173"/>
    <s v="PROFIL"/>
    <x v="13"/>
    <x v="1121"/>
    <x v="6"/>
    <s v="INSTALLUX"/>
    <x v="1130"/>
    <s v="Non"/>
    <x v="24"/>
    <m/>
    <m/>
    <m/>
    <m/>
    <x v="1"/>
    <m/>
  </r>
  <r>
    <s v="523ARCELOR (BERTON SICARD)"/>
    <x v="1174"/>
    <s v="PROFIL"/>
    <x v="13"/>
    <x v="1122"/>
    <x v="6"/>
    <s v="INSTALLUX"/>
    <x v="1131"/>
    <s v="Non"/>
    <x v="24"/>
    <m/>
    <m/>
    <m/>
    <m/>
    <x v="1"/>
    <m/>
  </r>
  <r>
    <s v="523/4ARCELOR (BERTON SICARD)"/>
    <x v="1175"/>
    <s v="PROFIL"/>
    <x v="13"/>
    <x v="1122"/>
    <x v="6"/>
    <s v="INSTALLUX"/>
    <x v="1132"/>
    <s v="Non"/>
    <x v="20"/>
    <m/>
    <m/>
    <m/>
    <m/>
    <x v="1"/>
    <m/>
  </r>
  <r>
    <s v="526ARCELOR (BERTON SICARD)"/>
    <x v="1176"/>
    <s v="PROFIL"/>
    <x v="13"/>
    <x v="1123"/>
    <x v="6"/>
    <s v="INSTALLUX"/>
    <x v="1133"/>
    <s v="Non"/>
    <x v="24"/>
    <m/>
    <m/>
    <m/>
    <m/>
    <x v="1"/>
    <m/>
  </r>
  <r>
    <s v="529ARCELOR (BERTON SICARD)"/>
    <x v="1177"/>
    <s v="PROFIL"/>
    <x v="13"/>
    <x v="1124"/>
    <x v="6"/>
    <s v="INSTALLUX"/>
    <x v="1134"/>
    <s v="Non"/>
    <x v="24"/>
    <m/>
    <m/>
    <m/>
    <m/>
    <x v="1"/>
    <m/>
  </r>
  <r>
    <s v="538ARCELOR (BERTON SICARD)"/>
    <x v="1178"/>
    <s v="PROFIL"/>
    <x v="13"/>
    <x v="1125"/>
    <x v="6"/>
    <s v="INSTALLUX"/>
    <x v="1135"/>
    <s v="Non"/>
    <x v="24"/>
    <m/>
    <m/>
    <m/>
    <m/>
    <x v="1"/>
    <m/>
  </r>
  <r>
    <s v="541IARCELOR (BERTON SICARD)"/>
    <x v="1179"/>
    <s v="PROFIL"/>
    <x v="13"/>
    <x v="1126"/>
    <x v="6"/>
    <s v="INSTALLUX"/>
    <x v="1136"/>
    <s v="Non"/>
    <x v="24"/>
    <m/>
    <m/>
    <m/>
    <m/>
    <x v="1"/>
    <m/>
  </r>
  <r>
    <s v="541I/4ARCELOR (BERTON SICARD)"/>
    <x v="1180"/>
    <s v="PROFIL"/>
    <x v="13"/>
    <x v="1126"/>
    <x v="6"/>
    <s v="INSTALLUX"/>
    <x v="1137"/>
    <s v="Non"/>
    <x v="8"/>
    <m/>
    <m/>
    <m/>
    <m/>
    <x v="1"/>
    <m/>
  </r>
  <r>
    <s v="542ARCELOR (BERTON SICARD)"/>
    <x v="1181"/>
    <s v="PROFIL"/>
    <x v="13"/>
    <x v="1127"/>
    <x v="6"/>
    <s v="INSTALLUX"/>
    <x v="1138"/>
    <s v="Non"/>
    <x v="24"/>
    <m/>
    <m/>
    <m/>
    <m/>
    <x v="1"/>
    <m/>
  </r>
  <r>
    <s v="542/4ARCELOR (BERTON SICARD)"/>
    <x v="1182"/>
    <s v="PROFIL"/>
    <x v="13"/>
    <x v="1127"/>
    <x v="6"/>
    <s v="INSTALLUX"/>
    <x v="1139"/>
    <s v="Non"/>
    <x v="8"/>
    <m/>
    <m/>
    <m/>
    <m/>
    <x v="1"/>
    <m/>
  </r>
  <r>
    <s v="562ARCELOR (BERTON SICARD)"/>
    <x v="2107"/>
    <s v="PROFIL"/>
    <x v="13"/>
    <x v="1896"/>
    <x v="6"/>
    <s v="INSTALLUX"/>
    <x v="2064"/>
    <s v="Non"/>
    <x v="40"/>
    <m/>
    <m/>
    <m/>
    <m/>
    <x v="1"/>
    <m/>
  </r>
  <r>
    <s v="578ARCELOR (BERTON SICARD)"/>
    <x v="1185"/>
    <s v="PROFIL"/>
    <x v="13"/>
    <x v="1130"/>
    <x v="6"/>
    <s v="INSTALLUX"/>
    <x v="1142"/>
    <s v="Non"/>
    <x v="5"/>
    <m/>
    <m/>
    <m/>
    <m/>
    <x v="1"/>
    <m/>
  </r>
  <r>
    <s v="580ARCELOR (BERTON SICARD)"/>
    <x v="1186"/>
    <s v="PROFIL"/>
    <x v="13"/>
    <x v="1131"/>
    <x v="6"/>
    <s v="INSTALLUX"/>
    <x v="1143"/>
    <s v="Non"/>
    <x v="24"/>
    <m/>
    <m/>
    <m/>
    <m/>
    <x v="1"/>
    <m/>
  </r>
  <r>
    <s v="584ARCELOR (BERTON SICARD)"/>
    <x v="2108"/>
    <s v="PROFIL"/>
    <x v="13"/>
    <x v="1897"/>
    <x v="6"/>
    <s v="INSTALLUX"/>
    <x v="2065"/>
    <s v="Non"/>
    <x v="5"/>
    <m/>
    <m/>
    <m/>
    <m/>
    <x v="1"/>
    <m/>
  </r>
  <r>
    <s v="585ARCELOR (BERTON SICARD)"/>
    <x v="2109"/>
    <s v="PROFIL"/>
    <x v="13"/>
    <x v="1898"/>
    <x v="6"/>
    <s v="INSTALLUX"/>
    <x v="2066"/>
    <s v="Non"/>
    <x v="5"/>
    <m/>
    <m/>
    <m/>
    <m/>
    <x v="1"/>
    <m/>
  </r>
  <r>
    <s v="594ARCELOR (BERTON SICARD)"/>
    <x v="2110"/>
    <s v="PROFIL"/>
    <x v="13"/>
    <x v="1899"/>
    <x v="6"/>
    <s v="INSTALLUX"/>
    <x v="2067"/>
    <s v="Non"/>
    <x v="40"/>
    <m/>
    <m/>
    <m/>
    <m/>
    <x v="1"/>
    <m/>
  </r>
  <r>
    <s v="595ARCELOR (BERTON SICARD)"/>
    <x v="1188"/>
    <s v="PROFIL"/>
    <x v="13"/>
    <x v="1133"/>
    <x v="6"/>
    <s v="INSTALLUX"/>
    <x v="1145"/>
    <s v="Non"/>
    <x v="5"/>
    <m/>
    <m/>
    <m/>
    <m/>
    <x v="1"/>
    <m/>
  </r>
  <r>
    <s v="597ARCELOR (BERTON SICARD)"/>
    <x v="1189"/>
    <s v="PROFIL"/>
    <x v="13"/>
    <x v="1134"/>
    <x v="6"/>
    <s v="INSTALLUX"/>
    <x v="1146"/>
    <s v="Non"/>
    <x v="24"/>
    <m/>
    <m/>
    <m/>
    <m/>
    <x v="1"/>
    <m/>
  </r>
  <r>
    <s v="598ARCELOR (BERTON SICARD)"/>
    <x v="2111"/>
    <s v="PROFIL"/>
    <x v="13"/>
    <x v="1900"/>
    <x v="6"/>
    <s v="INSTALLUX"/>
    <x v="2068"/>
    <s v="Non"/>
    <x v="5"/>
    <m/>
    <m/>
    <m/>
    <m/>
    <x v="1"/>
    <m/>
  </r>
  <r>
    <s v="599ARCELOR (BERTON SICARD)"/>
    <x v="2112"/>
    <s v="PROFIL"/>
    <x v="13"/>
    <x v="1901"/>
    <x v="6"/>
    <s v="INSTALLUX"/>
    <x v="2069"/>
    <s v="Non"/>
    <x v="5"/>
    <m/>
    <m/>
    <m/>
    <m/>
    <x v="1"/>
    <m/>
  </r>
  <r>
    <s v="601ARCELOR (BERTON SICARD)"/>
    <x v="2113"/>
    <s v="PROFIL"/>
    <x v="13"/>
    <x v="1902"/>
    <x v="6"/>
    <s v="INSTALLUX"/>
    <x v="2070"/>
    <s v="Non"/>
    <x v="42"/>
    <m/>
    <m/>
    <m/>
    <m/>
    <x v="1"/>
    <m/>
  </r>
  <r>
    <s v="607ARCELOR (BERTON SICARD)"/>
    <x v="1192"/>
    <s v="PROFIL"/>
    <x v="13"/>
    <x v="1137"/>
    <x v="6"/>
    <s v="INSTALLUX"/>
    <x v="1149"/>
    <s v="Non"/>
    <x v="24"/>
    <m/>
    <m/>
    <m/>
    <m/>
    <x v="1"/>
    <m/>
  </r>
  <r>
    <s v="608ARCELOR (BERTON SICARD)"/>
    <x v="1193"/>
    <s v="PROFIL"/>
    <x v="13"/>
    <x v="1134"/>
    <x v="6"/>
    <s v="INSTALLUX"/>
    <x v="1150"/>
    <s v="Non"/>
    <x v="24"/>
    <m/>
    <m/>
    <m/>
    <m/>
    <x v="1"/>
    <m/>
  </r>
  <r>
    <s v="610ARCELOR (BERTON SICARD)"/>
    <x v="1194"/>
    <s v="PROFIL"/>
    <x v="13"/>
    <x v="1138"/>
    <x v="6"/>
    <s v="INSTALLUX"/>
    <x v="1151"/>
    <s v="Non"/>
    <x v="42"/>
    <m/>
    <m/>
    <m/>
    <m/>
    <x v="1"/>
    <m/>
  </r>
  <r>
    <s v="611ARCELOR (BERTON SICARD)"/>
    <x v="1195"/>
    <s v="PROFIL"/>
    <x v="13"/>
    <x v="1139"/>
    <x v="6"/>
    <s v="INSTALLUX"/>
    <x v="1152"/>
    <s v="Non"/>
    <x v="24"/>
    <m/>
    <m/>
    <m/>
    <m/>
    <x v="1"/>
    <m/>
  </r>
  <r>
    <s v="612ARCELOR (BERTON SICARD)"/>
    <x v="1196"/>
    <s v="PROFIL"/>
    <x v="13"/>
    <x v="1140"/>
    <x v="6"/>
    <s v="INSTALLUX"/>
    <x v="1153"/>
    <s v="Non"/>
    <x v="24"/>
    <m/>
    <m/>
    <m/>
    <m/>
    <x v="1"/>
    <m/>
  </r>
  <r>
    <s v="613ARCELOR (BERTON SICARD)"/>
    <x v="1197"/>
    <s v="PROFIL"/>
    <x v="13"/>
    <x v="1141"/>
    <x v="6"/>
    <s v="INSTALLUX"/>
    <x v="1154"/>
    <s v="Non"/>
    <x v="24"/>
    <m/>
    <m/>
    <m/>
    <m/>
    <x v="1"/>
    <m/>
  </r>
  <r>
    <s v="615ARCELOR (BERTON SICARD)"/>
    <x v="1198"/>
    <s v="PROFIL"/>
    <x v="13"/>
    <x v="1005"/>
    <x v="6"/>
    <s v="INSTALLUX"/>
    <x v="1155"/>
    <s v="Non"/>
    <x v="24"/>
    <m/>
    <m/>
    <m/>
    <m/>
    <x v="1"/>
    <m/>
  </r>
  <r>
    <s v="615/C1ARCELOR (BERTON SICARD)"/>
    <x v="1199"/>
    <s v="PROFIL"/>
    <x v="13"/>
    <x v="1142"/>
    <x v="6"/>
    <s v="INSTALLUX"/>
    <x v="1156"/>
    <s v="Non"/>
    <x v="5"/>
    <m/>
    <m/>
    <m/>
    <m/>
    <x v="1"/>
    <m/>
  </r>
  <r>
    <s v="615/C2ARCELOR (BERTON SICARD)"/>
    <x v="1200"/>
    <s v="PROFIL"/>
    <x v="13"/>
    <x v="1143"/>
    <x v="6"/>
    <s v="INSTALLUX"/>
    <x v="1157"/>
    <s v="Non"/>
    <x v="5"/>
    <m/>
    <m/>
    <m/>
    <m/>
    <x v="1"/>
    <m/>
  </r>
  <r>
    <s v="615/C3ARCELOR (BERTON SICARD)"/>
    <x v="1201"/>
    <s v="PROFIL"/>
    <x v="13"/>
    <x v="1144"/>
    <x v="6"/>
    <s v="INSTALLUX"/>
    <x v="1158"/>
    <s v="Non"/>
    <x v="5"/>
    <m/>
    <m/>
    <m/>
    <m/>
    <x v="1"/>
    <m/>
  </r>
  <r>
    <s v="615/C4ARCELOR (BERTON SICARD)"/>
    <x v="1202"/>
    <s v="PROFIL"/>
    <x v="13"/>
    <x v="1145"/>
    <x v="6"/>
    <s v="INSTALLUX"/>
    <x v="1159"/>
    <s v="Non"/>
    <x v="5"/>
    <m/>
    <m/>
    <m/>
    <m/>
    <x v="1"/>
    <m/>
  </r>
  <r>
    <s v="616ARCELOR (BERTON SICARD)"/>
    <x v="2114"/>
    <s v="PROFIL"/>
    <x v="13"/>
    <x v="1903"/>
    <x v="6"/>
    <s v="INSTALLUX"/>
    <x v="2071"/>
    <s v="Non"/>
    <x v="5"/>
    <m/>
    <m/>
    <m/>
    <m/>
    <x v="1"/>
    <m/>
  </r>
  <r>
    <s v="620ARCELOR (BERTON SICARD)"/>
    <x v="1203"/>
    <s v="PROFIL"/>
    <x v="13"/>
    <x v="1146"/>
    <x v="6"/>
    <s v="INSTALLUX"/>
    <x v="1160"/>
    <s v="Non"/>
    <x v="24"/>
    <m/>
    <m/>
    <m/>
    <m/>
    <x v="1"/>
    <m/>
  </r>
  <r>
    <s v="620/5ARCELOR (BERTON SICARD)"/>
    <x v="1204"/>
    <s v="PROFIL"/>
    <x v="13"/>
    <x v="1146"/>
    <x v="6"/>
    <s v="INSTALLUX"/>
    <x v="1161"/>
    <s v="Non"/>
    <x v="42"/>
    <m/>
    <m/>
    <m/>
    <m/>
    <x v="1"/>
    <m/>
  </r>
  <r>
    <s v="621ARCELOR (BERTON SICARD)"/>
    <x v="1205"/>
    <s v="PROFIL"/>
    <x v="13"/>
    <x v="1147"/>
    <x v="6"/>
    <s v="INSTALLUX"/>
    <x v="1162"/>
    <s v="Non"/>
    <x v="24"/>
    <m/>
    <m/>
    <m/>
    <m/>
    <x v="1"/>
    <m/>
  </r>
  <r>
    <s v="621/C1ARCELOR (BERTON SICARD)"/>
    <x v="1206"/>
    <s v="PROFIL"/>
    <x v="13"/>
    <x v="1142"/>
    <x v="6"/>
    <s v="INSTALLUX"/>
    <x v="1163"/>
    <s v="Non"/>
    <x v="5"/>
    <m/>
    <m/>
    <m/>
    <m/>
    <x v="1"/>
    <m/>
  </r>
  <r>
    <s v="621/C2ARCELOR (BERTON SICARD)"/>
    <x v="1207"/>
    <s v="PROFIL"/>
    <x v="13"/>
    <x v="1143"/>
    <x v="6"/>
    <s v="INSTALLUX"/>
    <x v="1164"/>
    <s v="Non"/>
    <x v="5"/>
    <m/>
    <m/>
    <m/>
    <m/>
    <x v="1"/>
    <m/>
  </r>
  <r>
    <s v="621/C3ARCELOR (BERTON SICARD)"/>
    <x v="1208"/>
    <s v="PROFIL"/>
    <x v="13"/>
    <x v="1144"/>
    <x v="6"/>
    <s v="INSTALLUX"/>
    <x v="1165"/>
    <s v="Non"/>
    <x v="5"/>
    <m/>
    <m/>
    <m/>
    <m/>
    <x v="1"/>
    <m/>
  </r>
  <r>
    <s v="621/C4ARCELOR (BERTON SICARD)"/>
    <x v="1209"/>
    <s v="PROFIL"/>
    <x v="13"/>
    <x v="1145"/>
    <x v="6"/>
    <s v="INSTALLUX"/>
    <x v="1166"/>
    <s v="Non"/>
    <x v="5"/>
    <m/>
    <m/>
    <m/>
    <m/>
    <x v="1"/>
    <m/>
  </r>
  <r>
    <s v="621/3ARCELOR (BERTON SICARD)"/>
    <x v="1210"/>
    <s v="PROFIL"/>
    <x v="13"/>
    <x v="1147"/>
    <x v="6"/>
    <s v="INSTALLUX"/>
    <x v="1167"/>
    <s v="Non"/>
    <x v="27"/>
    <m/>
    <m/>
    <m/>
    <m/>
    <x v="1"/>
    <m/>
  </r>
  <r>
    <s v="622ARCELOR (BERTON SICARD)"/>
    <x v="1211"/>
    <s v="PROFIL"/>
    <x v="13"/>
    <x v="1006"/>
    <x v="6"/>
    <s v="INSTALLUX"/>
    <x v="1168"/>
    <s v="Non"/>
    <x v="24"/>
    <m/>
    <m/>
    <m/>
    <m/>
    <x v="1"/>
    <m/>
  </r>
  <r>
    <s v="622/3ARCELOR (BERTON SICARD)"/>
    <x v="1212"/>
    <s v="PROFIL"/>
    <x v="13"/>
    <x v="1006"/>
    <x v="6"/>
    <s v="INSTALLUX"/>
    <x v="1169"/>
    <s v="Non"/>
    <x v="27"/>
    <m/>
    <m/>
    <m/>
    <m/>
    <x v="1"/>
    <m/>
  </r>
  <r>
    <s v="623ARCELOR (BERTON SICARD)"/>
    <x v="2115"/>
    <s v="PROFIL"/>
    <x v="13"/>
    <x v="1904"/>
    <x v="6"/>
    <s v="INSTALLUX"/>
    <x v="2072"/>
    <s v="Non"/>
    <x v="24"/>
    <m/>
    <m/>
    <m/>
    <m/>
    <x v="1"/>
    <m/>
  </r>
  <r>
    <s v="623/4ARCELOR (BERTON SICARD)"/>
    <x v="2116"/>
    <s v="PROFIL"/>
    <x v="13"/>
    <x v="1904"/>
    <x v="6"/>
    <s v="INSTALLUX"/>
    <x v="2073"/>
    <s v="Non"/>
    <x v="20"/>
    <m/>
    <m/>
    <m/>
    <m/>
    <x v="1"/>
    <m/>
  </r>
  <r>
    <s v="624/5ARCELOR (BERTON SICARD)"/>
    <x v="1213"/>
    <s v="PROFIL"/>
    <x v="13"/>
    <x v="1148"/>
    <x v="6"/>
    <s v="INSTALLUX"/>
    <x v="1170"/>
    <s v="Non"/>
    <x v="42"/>
    <m/>
    <m/>
    <m/>
    <m/>
    <x v="1"/>
    <m/>
  </r>
  <r>
    <s v="625ARCELOR (BERTON SICARD)"/>
    <x v="1214"/>
    <s v="PROFIL"/>
    <x v="13"/>
    <x v="1149"/>
    <x v="6"/>
    <s v="INSTALLUX"/>
    <x v="1171"/>
    <s v="Non"/>
    <x v="24"/>
    <m/>
    <m/>
    <m/>
    <m/>
    <x v="1"/>
    <m/>
  </r>
  <r>
    <s v="626ARCELOR (BERTON SICARD)"/>
    <x v="1215"/>
    <s v="PROFIL"/>
    <x v="13"/>
    <x v="1150"/>
    <x v="6"/>
    <s v="INSTALLUX"/>
    <x v="1172"/>
    <s v="Non"/>
    <x v="24"/>
    <m/>
    <m/>
    <m/>
    <m/>
    <x v="1"/>
    <m/>
  </r>
  <r>
    <s v="627ARCELOR (BERTON SICARD)"/>
    <x v="1216"/>
    <s v="PROFIL"/>
    <x v="13"/>
    <x v="1151"/>
    <x v="6"/>
    <s v="INSTALLUX"/>
    <x v="1173"/>
    <s v="Non"/>
    <x v="24"/>
    <m/>
    <m/>
    <m/>
    <m/>
    <x v="1"/>
    <m/>
  </r>
  <r>
    <s v="627/3ARCELOR (BERTON SICARD)"/>
    <x v="1217"/>
    <s v="PROFIL"/>
    <x v="13"/>
    <x v="1151"/>
    <x v="6"/>
    <s v="INSTALLUX"/>
    <x v="1174"/>
    <s v="Non"/>
    <x v="27"/>
    <m/>
    <m/>
    <m/>
    <m/>
    <x v="1"/>
    <m/>
  </r>
  <r>
    <s v="628ARCELOR (BERTON SICARD)"/>
    <x v="1218"/>
    <s v="PROFIL"/>
    <x v="13"/>
    <x v="1152"/>
    <x v="6"/>
    <s v="INSTALLUX"/>
    <x v="1175"/>
    <s v="Non"/>
    <x v="24"/>
    <m/>
    <m/>
    <m/>
    <m/>
    <x v="1"/>
    <m/>
  </r>
  <r>
    <s v="628/3ARCELOR (BERTON SICARD)"/>
    <x v="1219"/>
    <s v="PROFIL"/>
    <x v="13"/>
    <x v="1152"/>
    <x v="6"/>
    <s v="INSTALLUX"/>
    <x v="1176"/>
    <s v="Non"/>
    <x v="27"/>
    <m/>
    <m/>
    <m/>
    <m/>
    <x v="1"/>
    <m/>
  </r>
  <r>
    <s v="629ARCELOR (BERTON SICARD)"/>
    <x v="1220"/>
    <s v="PROFIL"/>
    <x v="13"/>
    <x v="1079"/>
    <x v="6"/>
    <s v="INSTALLUX"/>
    <x v="1177"/>
    <s v="Non"/>
    <x v="24"/>
    <m/>
    <m/>
    <m/>
    <m/>
    <x v="1"/>
    <m/>
  </r>
  <r>
    <s v="629/P3ARCELOR (BERTON SICARD)"/>
    <x v="1221"/>
    <s v="PROFIL"/>
    <x v="13"/>
    <x v="1153"/>
    <x v="6"/>
    <s v="INSTALLUX"/>
    <x v="1178"/>
    <s v="Non"/>
    <x v="5"/>
    <m/>
    <m/>
    <m/>
    <m/>
    <x v="1"/>
    <m/>
  </r>
  <r>
    <s v="630ARCELOR (BERTON SICARD)"/>
    <x v="1222"/>
    <s v="PROFIL"/>
    <x v="13"/>
    <x v="1154"/>
    <x v="6"/>
    <s v="INSTALLUX"/>
    <x v="1179"/>
    <s v="Non"/>
    <x v="24"/>
    <m/>
    <m/>
    <m/>
    <m/>
    <x v="1"/>
    <m/>
  </r>
  <r>
    <s v="632ARCELOR (BERTON SICARD)"/>
    <x v="1223"/>
    <s v="PROFIL"/>
    <x v="13"/>
    <x v="1155"/>
    <x v="6"/>
    <s v="INSTALLUX"/>
    <x v="1180"/>
    <s v="Non"/>
    <x v="24"/>
    <m/>
    <m/>
    <m/>
    <m/>
    <x v="1"/>
    <m/>
  </r>
  <r>
    <s v="632/3ARCELOR (BERTON SICARD)"/>
    <x v="1224"/>
    <s v="PROFIL"/>
    <x v="13"/>
    <x v="1155"/>
    <x v="6"/>
    <s v="INSTALLUX"/>
    <x v="1181"/>
    <s v="Non"/>
    <x v="27"/>
    <m/>
    <m/>
    <m/>
    <m/>
    <x v="1"/>
    <m/>
  </r>
  <r>
    <s v="633ARCELOR (BERTON SICARD)"/>
    <x v="1225"/>
    <s v="PROFIL"/>
    <x v="13"/>
    <x v="1156"/>
    <x v="6"/>
    <s v="INSTALLUX"/>
    <x v="1182"/>
    <s v="Non"/>
    <x v="24"/>
    <m/>
    <m/>
    <m/>
    <m/>
    <x v="1"/>
    <m/>
  </r>
  <r>
    <s v="635ARCELOR (BERTON SICARD)"/>
    <x v="1226"/>
    <s v="PROFIL"/>
    <x v="13"/>
    <x v="1157"/>
    <x v="6"/>
    <s v="INSTALLUX"/>
    <x v="1183"/>
    <s v="Non"/>
    <x v="24"/>
    <m/>
    <m/>
    <m/>
    <m/>
    <x v="1"/>
    <m/>
  </r>
  <r>
    <s v="635/5ARCELOR (BERTON SICARD)"/>
    <x v="1227"/>
    <s v="PROFIL"/>
    <x v="13"/>
    <x v="1157"/>
    <x v="6"/>
    <s v="INSTALLUX"/>
    <x v="1184"/>
    <s v="Non"/>
    <x v="42"/>
    <m/>
    <m/>
    <m/>
    <m/>
    <x v="1"/>
    <m/>
  </r>
  <r>
    <s v="638ARCELOR (BERTON SICARD)"/>
    <x v="1228"/>
    <s v="PROFIL"/>
    <x v="13"/>
    <x v="1158"/>
    <x v="6"/>
    <s v="INSTALLUX"/>
    <x v="1185"/>
    <s v="Non"/>
    <x v="24"/>
    <m/>
    <m/>
    <m/>
    <m/>
    <x v="1"/>
    <m/>
  </r>
  <r>
    <s v="655ARCELOR (BERTON SICARD)"/>
    <x v="1231"/>
    <s v="PROFIL"/>
    <x v="13"/>
    <x v="1161"/>
    <x v="6"/>
    <s v="INSTALLUX"/>
    <x v="1188"/>
    <s v="Non"/>
    <x v="40"/>
    <m/>
    <m/>
    <m/>
    <m/>
    <x v="1"/>
    <m/>
  </r>
  <r>
    <s v="663ARCELOR (BERTON SICARD)"/>
    <x v="1232"/>
    <s v="PROFIL"/>
    <x v="13"/>
    <x v="1162"/>
    <x v="6"/>
    <s v="INSTALLUX"/>
    <x v="1189"/>
    <s v="Non"/>
    <x v="5"/>
    <m/>
    <m/>
    <m/>
    <m/>
    <x v="1"/>
    <m/>
  </r>
  <r>
    <s v="664ARCELOR (BERTON SICARD)"/>
    <x v="2117"/>
    <s v="PROFIL"/>
    <x v="13"/>
    <x v="1905"/>
    <x v="6"/>
    <s v="INSTALLUX"/>
    <x v="2074"/>
    <s v="Non"/>
    <x v="5"/>
    <m/>
    <m/>
    <m/>
    <m/>
    <x v="1"/>
    <m/>
  </r>
  <r>
    <s v="665ARCELOR (BERTON SICARD)"/>
    <x v="1233"/>
    <s v="PROFIL"/>
    <x v="13"/>
    <x v="1163"/>
    <x v="6"/>
    <s v="INSTALLUX"/>
    <x v="1190"/>
    <s v="Non"/>
    <x v="12"/>
    <m/>
    <m/>
    <m/>
    <m/>
    <x v="1"/>
    <m/>
  </r>
  <r>
    <s v="666ARCELOR (BERTON SICARD)"/>
    <x v="1234"/>
    <s v="PROFIL"/>
    <x v="13"/>
    <x v="1164"/>
    <x v="6"/>
    <s v="INSTALLUX"/>
    <x v="1191"/>
    <s v="Non"/>
    <x v="12"/>
    <m/>
    <m/>
    <m/>
    <m/>
    <x v="1"/>
    <m/>
  </r>
  <r>
    <s v="667ARCELOR (BERTON SICARD)"/>
    <x v="1235"/>
    <s v="PROFIL"/>
    <x v="13"/>
    <x v="1165"/>
    <x v="6"/>
    <s v="INSTALLUX"/>
    <x v="1192"/>
    <s v="Non"/>
    <x v="12"/>
    <m/>
    <m/>
    <m/>
    <m/>
    <x v="1"/>
    <m/>
  </r>
  <r>
    <s v="668ARCELOR (BERTON SICARD)"/>
    <x v="1236"/>
    <s v="PROFIL"/>
    <x v="13"/>
    <x v="1166"/>
    <x v="6"/>
    <s v="INSTALLUX"/>
    <x v="1193"/>
    <s v="Non"/>
    <x v="12"/>
    <m/>
    <m/>
    <m/>
    <m/>
    <x v="1"/>
    <m/>
  </r>
  <r>
    <s v="669ARCELOR (BERTON SICARD)"/>
    <x v="1237"/>
    <s v="PROFIL"/>
    <x v="13"/>
    <x v="1167"/>
    <x v="6"/>
    <s v="INSTALLUX"/>
    <x v="1194"/>
    <s v="Non"/>
    <x v="12"/>
    <m/>
    <m/>
    <m/>
    <m/>
    <x v="1"/>
    <m/>
  </r>
  <r>
    <s v="678ARCELOR (BERTON SICARD)"/>
    <x v="1238"/>
    <s v="PROFIL"/>
    <x v="13"/>
    <x v="1168"/>
    <x v="6"/>
    <s v="INSTALLUX"/>
    <x v="1195"/>
    <s v="Non"/>
    <x v="5"/>
    <m/>
    <m/>
    <m/>
    <m/>
    <x v="1"/>
    <m/>
  </r>
  <r>
    <s v="679ARCELOR (BERTON SICARD)"/>
    <x v="1239"/>
    <s v="PROFIL"/>
    <x v="13"/>
    <x v="1169"/>
    <x v="6"/>
    <s v="INSTALLUX"/>
    <x v="1196"/>
    <s v="Non"/>
    <x v="5"/>
    <m/>
    <m/>
    <m/>
    <m/>
    <x v="1"/>
    <m/>
  </r>
  <r>
    <s v="680ARCELOR (BERTON SICARD)"/>
    <x v="1240"/>
    <s v="PROFIL"/>
    <x v="13"/>
    <x v="1170"/>
    <x v="6"/>
    <s v="INSTALLUX"/>
    <x v="1197"/>
    <s v="Non"/>
    <x v="40"/>
    <m/>
    <m/>
    <m/>
    <m/>
    <x v="1"/>
    <m/>
  </r>
  <r>
    <s v="683ARCELOR (BERTON SICARD)"/>
    <x v="1241"/>
    <s v="PROFIL"/>
    <x v="13"/>
    <x v="1171"/>
    <x v="6"/>
    <s v="INSTALLUX"/>
    <x v="1198"/>
    <s v="Non"/>
    <x v="5"/>
    <m/>
    <m/>
    <m/>
    <m/>
    <x v="1"/>
    <m/>
  </r>
  <r>
    <s v="688ARCELOR (BERTON SICARD)"/>
    <x v="1242"/>
    <s v="PROFIL"/>
    <x v="13"/>
    <x v="1172"/>
    <x v="6"/>
    <s v="INSTALLUX"/>
    <x v="1199"/>
    <s v="Non"/>
    <x v="5"/>
    <m/>
    <m/>
    <m/>
    <m/>
    <x v="1"/>
    <m/>
  </r>
  <r>
    <s v="1011ARCELOR (BERTON SICARD)"/>
    <x v="1243"/>
    <s v="PROFIL"/>
    <x v="13"/>
    <x v="1173"/>
    <x v="6"/>
    <s v="INSTALLUX"/>
    <x v="1200"/>
    <s v="Non"/>
    <x v="4"/>
    <m/>
    <m/>
    <m/>
    <m/>
    <x v="1"/>
    <m/>
  </r>
  <r>
    <s v="1050ARCELOR (BERTON SICARD)"/>
    <x v="1244"/>
    <s v="PROFIL"/>
    <x v="13"/>
    <x v="1174"/>
    <x v="6"/>
    <s v="INSTALLUX"/>
    <x v="1201"/>
    <s v="Non"/>
    <x v="24"/>
    <m/>
    <m/>
    <m/>
    <m/>
    <x v="1"/>
    <m/>
  </r>
  <r>
    <s v="1103ARCELOR (BERTON SICARD)"/>
    <x v="1245"/>
    <s v="PROFIL"/>
    <x v="13"/>
    <x v="1175"/>
    <x v="6"/>
    <s v="INSTALLUX"/>
    <x v="1202"/>
    <s v="Non"/>
    <x v="4"/>
    <m/>
    <m/>
    <m/>
    <m/>
    <x v="1"/>
    <m/>
  </r>
  <r>
    <s v="1103/1ARCELOR (BERTON SICARD)"/>
    <x v="1246"/>
    <s v="PROFIL"/>
    <x v="13"/>
    <x v="1176"/>
    <x v="6"/>
    <s v="INSTALLUX"/>
    <x v="1203"/>
    <s v="Non"/>
    <x v="5"/>
    <m/>
    <m/>
    <m/>
    <m/>
    <x v="1"/>
    <m/>
  </r>
  <r>
    <s v="1233ARCELOR (BERTON SICARD)"/>
    <x v="1972"/>
    <s v="PROFIL"/>
    <x v="13"/>
    <x v="1769"/>
    <x v="6"/>
    <s v="INSTALLUX"/>
    <x v="1929"/>
    <s v="Non"/>
    <x v="5"/>
    <m/>
    <m/>
    <m/>
    <m/>
    <x v="1"/>
    <m/>
  </r>
  <r>
    <s v="1623ARCELOR (BERTON SICARD)"/>
    <x v="1974"/>
    <s v="PROFIL"/>
    <x v="13"/>
    <x v="1771"/>
    <x v="6"/>
    <s v="INSTALLUX"/>
    <x v="1931"/>
    <s v="Non"/>
    <x v="5"/>
    <m/>
    <m/>
    <m/>
    <m/>
    <x v="1"/>
    <m/>
  </r>
  <r>
    <s v="1624ARCELOR (BERTON SICARD)"/>
    <x v="1975"/>
    <s v="PROFIL"/>
    <x v="13"/>
    <x v="1772"/>
    <x v="6"/>
    <s v="INSTALLUX"/>
    <x v="1932"/>
    <s v="Non"/>
    <x v="5"/>
    <m/>
    <m/>
    <m/>
    <m/>
    <x v="1"/>
    <m/>
  </r>
  <r>
    <s v="1641ARCELOR (BERTON SICARD)"/>
    <x v="1976"/>
    <s v="PROFIL"/>
    <x v="13"/>
    <x v="1773"/>
    <x v="6"/>
    <s v="INSTALLUX"/>
    <x v="1933"/>
    <s v="Non"/>
    <x v="5"/>
    <m/>
    <m/>
    <m/>
    <m/>
    <x v="1"/>
    <m/>
  </r>
  <r>
    <s v="1700ARCELOR (BERTON SICARD)"/>
    <x v="1977"/>
    <s v="PROFIL"/>
    <x v="13"/>
    <x v="1774"/>
    <x v="6"/>
    <s v="INSTALLUX"/>
    <x v="1934"/>
    <s v="Non"/>
    <x v="40"/>
    <m/>
    <m/>
    <m/>
    <m/>
    <x v="1"/>
    <m/>
  </r>
  <r>
    <s v="1710ARCELOR (BERTON SICARD)"/>
    <x v="1978"/>
    <s v="PROFIL"/>
    <x v="13"/>
    <x v="1775"/>
    <x v="6"/>
    <s v="INSTALLUX"/>
    <x v="1935"/>
    <s v="Non"/>
    <x v="40"/>
    <m/>
    <m/>
    <m/>
    <m/>
    <x v="1"/>
    <m/>
  </r>
  <r>
    <s v="1723ARCELOR (BERTON SICARD)"/>
    <x v="1979"/>
    <s v="PROFIL"/>
    <x v="13"/>
    <x v="1776"/>
    <x v="6"/>
    <s v="INSTALLUX"/>
    <x v="1936"/>
    <s v="Non"/>
    <x v="40"/>
    <m/>
    <m/>
    <m/>
    <m/>
    <x v="1"/>
    <m/>
  </r>
  <r>
    <s v="1724ARCELOR (BERTON SICARD)"/>
    <x v="1980"/>
    <s v="PROFIL"/>
    <x v="13"/>
    <x v="1777"/>
    <x v="6"/>
    <s v="INSTALLUX"/>
    <x v="1937"/>
    <s v="Non"/>
    <x v="40"/>
    <m/>
    <m/>
    <m/>
    <m/>
    <x v="1"/>
    <m/>
  </r>
  <r>
    <s v="1725ARCELOR (BERTON SICARD)"/>
    <x v="1981"/>
    <s v="PROFIL"/>
    <x v="13"/>
    <x v="1778"/>
    <x v="6"/>
    <s v="INSTALLUX"/>
    <x v="1938"/>
    <s v="Non"/>
    <x v="5"/>
    <m/>
    <m/>
    <m/>
    <m/>
    <x v="1"/>
    <m/>
  </r>
  <r>
    <s v="1726ARCELOR (BERTON SICARD)"/>
    <x v="1982"/>
    <s v="PROFIL"/>
    <x v="13"/>
    <x v="1779"/>
    <x v="6"/>
    <s v="INSTALLUX"/>
    <x v="1939"/>
    <s v="Non"/>
    <x v="5"/>
    <m/>
    <m/>
    <m/>
    <m/>
    <x v="1"/>
    <m/>
  </r>
  <r>
    <s v="1727ARCELOR (BERTON SICARD)"/>
    <x v="1983"/>
    <s v="PROFIL"/>
    <x v="13"/>
    <x v="1780"/>
    <x v="6"/>
    <s v="INSTALLUX"/>
    <x v="1940"/>
    <s v="Non"/>
    <x v="5"/>
    <m/>
    <m/>
    <m/>
    <m/>
    <x v="1"/>
    <m/>
  </r>
  <r>
    <s v="1728ARCELOR (BERTON SICARD)"/>
    <x v="1984"/>
    <s v="PROFIL"/>
    <x v="13"/>
    <x v="1781"/>
    <x v="6"/>
    <s v="INSTALLUX"/>
    <x v="1941"/>
    <s v="Non"/>
    <x v="5"/>
    <m/>
    <m/>
    <m/>
    <m/>
    <x v="1"/>
    <m/>
  </r>
  <r>
    <s v="1817ARCELOR (BERTON SICARD)"/>
    <x v="1987"/>
    <s v="PROFIL"/>
    <x v="13"/>
    <x v="1784"/>
    <x v="6"/>
    <s v="INSTALLUX"/>
    <x v="1944"/>
    <s v="Non"/>
    <x v="5"/>
    <m/>
    <m/>
    <m/>
    <m/>
    <x v="1"/>
    <m/>
  </r>
  <r>
    <s v="1853NARCELOR (BERTON SICARD)"/>
    <x v="1988"/>
    <s v="PROFIL"/>
    <x v="13"/>
    <x v="1785"/>
    <x v="6"/>
    <s v="INSTALLUX"/>
    <x v="1945"/>
    <s v="Non"/>
    <x v="5"/>
    <m/>
    <m/>
    <m/>
    <m/>
    <x v="1"/>
    <m/>
  </r>
  <r>
    <s v="1854NARCELOR (BERTON SICARD)"/>
    <x v="1989"/>
    <s v="PROFIL"/>
    <x v="13"/>
    <x v="1786"/>
    <x v="6"/>
    <s v="INSTALLUX"/>
    <x v="1946"/>
    <s v="Non"/>
    <x v="5"/>
    <m/>
    <m/>
    <m/>
    <m/>
    <x v="1"/>
    <m/>
  </r>
  <r>
    <s v="1859ARCELOR (BERTON SICARD)"/>
    <x v="1990"/>
    <s v="PROFIL"/>
    <x v="13"/>
    <x v="1787"/>
    <x v="6"/>
    <s v="INSTALLUX"/>
    <x v="1947"/>
    <s v="Non"/>
    <x v="5"/>
    <m/>
    <m/>
    <m/>
    <m/>
    <x v="1"/>
    <m/>
  </r>
  <r>
    <s v="1860ARCELOR (BERTON SICARD)"/>
    <x v="1991"/>
    <s v="PROFIL"/>
    <x v="13"/>
    <x v="1788"/>
    <x v="6"/>
    <s v="INSTALLUX"/>
    <x v="1948"/>
    <s v="Non"/>
    <x v="5"/>
    <m/>
    <m/>
    <m/>
    <m/>
    <x v="1"/>
    <m/>
  </r>
  <r>
    <s v="1874ARCELOR (BERTON SICARD)"/>
    <x v="2118"/>
    <s v="PROFIL"/>
    <x v="13"/>
    <x v="1906"/>
    <x v="6"/>
    <s v="INSTALLUX"/>
    <x v="2075"/>
    <s v="Non"/>
    <x v="5"/>
    <m/>
    <m/>
    <m/>
    <m/>
    <x v="1"/>
    <m/>
  </r>
  <r>
    <s v="5022ARCELOR (BERTON SICARD)"/>
    <x v="1247"/>
    <s v="PROFIL"/>
    <x v="13"/>
    <x v="1177"/>
    <x v="6"/>
    <s v="INSTALLUX"/>
    <x v="1204"/>
    <s v="Non"/>
    <x v="24"/>
    <m/>
    <m/>
    <m/>
    <m/>
    <x v="1"/>
    <m/>
  </r>
  <r>
    <s v="5027ARCELOR (BERTON SICARD)"/>
    <x v="1248"/>
    <s v="PROFIL"/>
    <x v="13"/>
    <x v="1178"/>
    <x v="6"/>
    <s v="INSTALLUX"/>
    <x v="1205"/>
    <s v="Non"/>
    <x v="24"/>
    <m/>
    <m/>
    <m/>
    <m/>
    <x v="1"/>
    <m/>
  </r>
  <r>
    <s v="5040ARCELOR (BERTON SICARD)"/>
    <x v="1249"/>
    <s v="PROFIL"/>
    <x v="13"/>
    <x v="1179"/>
    <x v="6"/>
    <s v="INSTALLUX"/>
    <x v="1206"/>
    <s v="Non"/>
    <x v="24"/>
    <m/>
    <m/>
    <m/>
    <m/>
    <x v="1"/>
    <m/>
  </r>
  <r>
    <s v="5041ARCELOR (BERTON SICARD)"/>
    <x v="1250"/>
    <s v="PROFIL"/>
    <x v="13"/>
    <x v="1180"/>
    <x v="6"/>
    <s v="INSTALLUX"/>
    <x v="1207"/>
    <s v="Non"/>
    <x v="24"/>
    <m/>
    <m/>
    <m/>
    <m/>
    <x v="1"/>
    <m/>
  </r>
  <r>
    <s v="5042ARCELOR (BERTON SICARD)"/>
    <x v="1251"/>
    <s v="PROFIL"/>
    <x v="13"/>
    <x v="1181"/>
    <x v="6"/>
    <s v="INSTALLUX"/>
    <x v="1208"/>
    <s v="Non"/>
    <x v="24"/>
    <m/>
    <m/>
    <m/>
    <m/>
    <x v="1"/>
    <m/>
  </r>
  <r>
    <s v="5048ARCELOR (BERTON SICARD)"/>
    <x v="1252"/>
    <s v="PROFIL"/>
    <x v="13"/>
    <x v="1068"/>
    <x v="6"/>
    <s v="INSTALLUX"/>
    <x v="1209"/>
    <s v="Non"/>
    <x v="24"/>
    <m/>
    <m/>
    <m/>
    <m/>
    <x v="1"/>
    <m/>
  </r>
  <r>
    <s v="5049ARCELOR (BERTON SICARD)"/>
    <x v="1253"/>
    <s v="PROFIL"/>
    <x v="13"/>
    <x v="1068"/>
    <x v="6"/>
    <s v="INSTALLUX"/>
    <x v="1210"/>
    <s v="Non"/>
    <x v="24"/>
    <m/>
    <m/>
    <m/>
    <m/>
    <x v="1"/>
    <m/>
  </r>
  <r>
    <s v="5051LARCELOR (BERTON SICARD)"/>
    <x v="1256"/>
    <s v="PROFIL"/>
    <x v="13"/>
    <x v="1184"/>
    <x v="6"/>
    <s v="INSTALLUX"/>
    <x v="1213"/>
    <s v="Non"/>
    <x v="24"/>
    <m/>
    <m/>
    <m/>
    <m/>
    <x v="1"/>
    <m/>
  </r>
  <r>
    <s v="5053ARCELOR (BERTON SICARD)"/>
    <x v="1257"/>
    <s v="PROFIL"/>
    <x v="13"/>
    <x v="1185"/>
    <x v="6"/>
    <s v="INSTALLUX"/>
    <x v="1214"/>
    <s v="Non"/>
    <x v="24"/>
    <m/>
    <m/>
    <m/>
    <m/>
    <x v="1"/>
    <m/>
  </r>
  <r>
    <s v="5054ARCELOR (BERTON SICARD)"/>
    <x v="1258"/>
    <s v="PROFIL"/>
    <x v="13"/>
    <x v="1186"/>
    <x v="6"/>
    <s v="INSTALLUX"/>
    <x v="1215"/>
    <s v="Non"/>
    <x v="24"/>
    <m/>
    <m/>
    <m/>
    <m/>
    <x v="1"/>
    <m/>
  </r>
  <r>
    <s v="5057ARCELOR (BERTON SICARD)"/>
    <x v="1259"/>
    <s v="PROFIL"/>
    <x v="13"/>
    <x v="1187"/>
    <x v="6"/>
    <s v="INSTALLUX"/>
    <x v="1216"/>
    <s v="Non"/>
    <x v="24"/>
    <m/>
    <m/>
    <m/>
    <m/>
    <x v="1"/>
    <m/>
  </r>
  <r>
    <s v="5058ARCELOR (BERTON SICARD)"/>
    <x v="1260"/>
    <s v="PROFIL"/>
    <x v="13"/>
    <x v="1188"/>
    <x v="6"/>
    <s v="INSTALLUX"/>
    <x v="1217"/>
    <s v="Non"/>
    <x v="24"/>
    <m/>
    <m/>
    <m/>
    <m/>
    <x v="1"/>
    <m/>
  </r>
  <r>
    <s v="5138ARCELOR (BERTON SICARD)"/>
    <x v="1261"/>
    <s v="PROFIL"/>
    <x v="13"/>
    <x v="1189"/>
    <x v="6"/>
    <s v="INSTALLUX"/>
    <x v="1218"/>
    <s v="Non"/>
    <x v="4"/>
    <m/>
    <m/>
    <m/>
    <m/>
    <x v="1"/>
    <m/>
  </r>
  <r>
    <s v="5144ARCELOR (BERTON SICARD)"/>
    <x v="1262"/>
    <s v="PROFIL"/>
    <x v="13"/>
    <x v="1190"/>
    <x v="6"/>
    <s v="INSTALLUX"/>
    <x v="1219"/>
    <s v="Non"/>
    <x v="24"/>
    <m/>
    <m/>
    <m/>
    <m/>
    <x v="1"/>
    <m/>
  </r>
  <r>
    <s v="5145ARCELOR (BERTON SICARD)"/>
    <x v="1263"/>
    <s v="PROFIL"/>
    <x v="13"/>
    <x v="1191"/>
    <x v="6"/>
    <s v="INSTALLUX"/>
    <x v="1220"/>
    <s v="Non"/>
    <x v="24"/>
    <m/>
    <m/>
    <m/>
    <m/>
    <x v="1"/>
    <m/>
  </r>
  <r>
    <s v="5146ARCELOR (BERTON SICARD)"/>
    <x v="1264"/>
    <s v="PROFIL"/>
    <x v="13"/>
    <x v="1192"/>
    <x v="6"/>
    <s v="INSTALLUX"/>
    <x v="1221"/>
    <s v="Non"/>
    <x v="4"/>
    <m/>
    <m/>
    <m/>
    <m/>
    <x v="1"/>
    <m/>
  </r>
  <r>
    <s v="5147ARCELOR (BERTON SICARD)"/>
    <x v="1265"/>
    <s v="PROFIL"/>
    <x v="13"/>
    <x v="1193"/>
    <x v="6"/>
    <s v="INSTALLUX"/>
    <x v="1222"/>
    <s v="Non"/>
    <x v="4"/>
    <m/>
    <m/>
    <m/>
    <m/>
    <x v="1"/>
    <m/>
  </r>
  <r>
    <s v="5154ARCELOR (BERTON SICARD)"/>
    <x v="1266"/>
    <s v="PROFIL"/>
    <x v="13"/>
    <x v="1194"/>
    <x v="6"/>
    <s v="INSTALLUX"/>
    <x v="1223"/>
    <s v="Non"/>
    <x v="4"/>
    <m/>
    <m/>
    <m/>
    <m/>
    <x v="1"/>
    <m/>
  </r>
  <r>
    <s v="5155ARCELOR (BERTON SICARD)"/>
    <x v="1267"/>
    <s v="PROFIL"/>
    <x v="13"/>
    <x v="1195"/>
    <x v="6"/>
    <s v="INSTALLUX"/>
    <x v="1224"/>
    <s v="Non"/>
    <x v="4"/>
    <m/>
    <m/>
    <m/>
    <m/>
    <x v="1"/>
    <m/>
  </r>
  <r>
    <s v="5156ARCELOR (BERTON SICARD)"/>
    <x v="1268"/>
    <s v="PROFIL"/>
    <x v="13"/>
    <x v="1196"/>
    <x v="6"/>
    <s v="INSTALLUX"/>
    <x v="1225"/>
    <s v="Non"/>
    <x v="4"/>
    <m/>
    <m/>
    <m/>
    <m/>
    <x v="1"/>
    <m/>
  </r>
  <r>
    <s v="5167THARCELOR (BERTON SICARD)"/>
    <x v="1269"/>
    <s v="PROFIL"/>
    <x v="13"/>
    <x v="1197"/>
    <x v="6"/>
    <s v="INSTALLUX"/>
    <x v="1226"/>
    <s v="Non"/>
    <x v="24"/>
    <m/>
    <m/>
    <m/>
    <m/>
    <x v="1"/>
    <m/>
  </r>
  <r>
    <s v="5169THARCELOR (BERTON SICARD)"/>
    <x v="1270"/>
    <s v="PROFIL"/>
    <x v="13"/>
    <x v="1198"/>
    <x v="6"/>
    <s v="INSTALLUX"/>
    <x v="1227"/>
    <s v="Non"/>
    <x v="24"/>
    <m/>
    <m/>
    <m/>
    <m/>
    <x v="1"/>
    <m/>
  </r>
  <r>
    <s v="5170THARCELOR (BERTON SICARD)"/>
    <x v="1271"/>
    <s v="PROFIL"/>
    <x v="13"/>
    <x v="1199"/>
    <x v="6"/>
    <s v="INSTALLUX"/>
    <x v="1228"/>
    <s v="Non"/>
    <x v="24"/>
    <m/>
    <m/>
    <m/>
    <m/>
    <x v="1"/>
    <m/>
  </r>
  <r>
    <s v="5190ARCELOR (BERTON SICARD)"/>
    <x v="1272"/>
    <s v="PROFIL"/>
    <x v="13"/>
    <x v="1200"/>
    <x v="6"/>
    <s v="INSTALLUX"/>
    <x v="1229"/>
    <s v="Non"/>
    <x v="4"/>
    <m/>
    <m/>
    <m/>
    <m/>
    <x v="1"/>
    <m/>
  </r>
  <r>
    <s v="5191ARCELOR (BERTON SICARD)"/>
    <x v="1273"/>
    <s v="PROFIL"/>
    <x v="13"/>
    <x v="1201"/>
    <x v="6"/>
    <s v="INSTALLUX"/>
    <x v="1230"/>
    <s v="Non"/>
    <x v="4"/>
    <m/>
    <m/>
    <m/>
    <m/>
    <x v="1"/>
    <m/>
  </r>
  <r>
    <s v="5192ARCELOR (BERTON SICARD)"/>
    <x v="1274"/>
    <s v="PROFIL"/>
    <x v="13"/>
    <x v="1202"/>
    <x v="6"/>
    <s v="INSTALLUX"/>
    <x v="1231"/>
    <s v="Non"/>
    <x v="4"/>
    <m/>
    <m/>
    <m/>
    <m/>
    <x v="1"/>
    <m/>
  </r>
  <r>
    <s v="5193ARCELOR (BERTON SICARD)"/>
    <x v="1275"/>
    <s v="PROFIL"/>
    <x v="13"/>
    <x v="1203"/>
    <x v="6"/>
    <s v="INSTALLUX"/>
    <x v="1232"/>
    <s v="Non"/>
    <x v="4"/>
    <m/>
    <m/>
    <m/>
    <m/>
    <x v="1"/>
    <m/>
  </r>
  <r>
    <s v="5194ARCELOR (BERTON SICARD)"/>
    <x v="1276"/>
    <s v="PROFIL"/>
    <x v="13"/>
    <x v="1204"/>
    <x v="6"/>
    <s v="INSTALLUX"/>
    <x v="1233"/>
    <s v="Non"/>
    <x v="4"/>
    <m/>
    <m/>
    <m/>
    <m/>
    <x v="1"/>
    <m/>
  </r>
  <r>
    <s v="5195ARCELOR (BERTON SICARD)"/>
    <x v="1277"/>
    <s v="PROFIL"/>
    <x v="13"/>
    <x v="1205"/>
    <x v="6"/>
    <s v="INSTALLUX"/>
    <x v="1234"/>
    <s v="Non"/>
    <x v="4"/>
    <m/>
    <m/>
    <m/>
    <m/>
    <x v="1"/>
    <m/>
  </r>
  <r>
    <s v="5401THARCELOR (BERTON SICARD)"/>
    <x v="1278"/>
    <s v="PROFIL"/>
    <x v="13"/>
    <x v="1206"/>
    <x v="6"/>
    <s v="INSTALLUX"/>
    <x v="1235"/>
    <s v="Non"/>
    <x v="24"/>
    <m/>
    <m/>
    <m/>
    <m/>
    <x v="1"/>
    <m/>
  </r>
  <r>
    <s v="5402THARCELOR (BERTON SICARD)"/>
    <x v="1279"/>
    <s v="PROFIL"/>
    <x v="13"/>
    <x v="1207"/>
    <x v="6"/>
    <s v="INSTALLUX"/>
    <x v="1236"/>
    <s v="Non"/>
    <x v="24"/>
    <m/>
    <m/>
    <m/>
    <m/>
    <x v="1"/>
    <m/>
  </r>
  <r>
    <s v="5403THARCELOR (BERTON SICARD)"/>
    <x v="1280"/>
    <s v="PROFIL"/>
    <x v="13"/>
    <x v="1208"/>
    <x v="6"/>
    <s v="INSTALLUX"/>
    <x v="1237"/>
    <s v="Non"/>
    <x v="24"/>
    <m/>
    <m/>
    <m/>
    <m/>
    <x v="1"/>
    <m/>
  </r>
  <r>
    <s v="5404THARCELOR (BERTON SICARD)"/>
    <x v="1281"/>
    <s v="PROFIL"/>
    <x v="13"/>
    <x v="1209"/>
    <x v="6"/>
    <s v="INSTALLUX"/>
    <x v="1238"/>
    <s v="Non"/>
    <x v="24"/>
    <m/>
    <m/>
    <m/>
    <m/>
    <x v="1"/>
    <m/>
  </r>
  <r>
    <s v="5405THARCELOR (BERTON SICARD)"/>
    <x v="1282"/>
    <s v="PROFIL"/>
    <x v="13"/>
    <x v="1206"/>
    <x v="6"/>
    <s v="INSTALLUX"/>
    <x v="1239"/>
    <s v="Non"/>
    <x v="24"/>
    <m/>
    <m/>
    <m/>
    <m/>
    <x v="1"/>
    <m/>
  </r>
  <r>
    <s v="5406THARCELOR (BERTON SICARD)"/>
    <x v="1283"/>
    <s v="PROFIL"/>
    <x v="13"/>
    <x v="1206"/>
    <x v="6"/>
    <s v="INSTALLUX"/>
    <x v="1240"/>
    <s v="Non"/>
    <x v="24"/>
    <m/>
    <m/>
    <m/>
    <m/>
    <x v="1"/>
    <m/>
  </r>
  <r>
    <s v="5407THARCELOR (BERTON SICARD)"/>
    <x v="1284"/>
    <s v="PROFIL"/>
    <x v="13"/>
    <x v="1210"/>
    <x v="6"/>
    <s v="INSTALLUX"/>
    <x v="1241"/>
    <s v="Non"/>
    <x v="24"/>
    <m/>
    <m/>
    <m/>
    <m/>
    <x v="1"/>
    <m/>
  </r>
  <r>
    <s v="5408THARCELOR (BERTON SICARD)"/>
    <x v="1285"/>
    <s v="PROFIL"/>
    <x v="13"/>
    <x v="1211"/>
    <x v="6"/>
    <s v="INSTALLUX"/>
    <x v="1242"/>
    <s v="Non"/>
    <x v="24"/>
    <m/>
    <m/>
    <m/>
    <m/>
    <x v="1"/>
    <m/>
  </r>
  <r>
    <s v="5409THARCELOR (BERTON SICARD)"/>
    <x v="1286"/>
    <s v="PROFIL"/>
    <x v="13"/>
    <x v="1212"/>
    <x v="6"/>
    <s v="INSTALLUX"/>
    <x v="1243"/>
    <s v="Non"/>
    <x v="24"/>
    <m/>
    <m/>
    <m/>
    <m/>
    <x v="1"/>
    <m/>
  </r>
  <r>
    <s v="5410THARCELOR (BERTON SICARD)"/>
    <x v="1287"/>
    <s v="PROFIL"/>
    <x v="13"/>
    <x v="1213"/>
    <x v="6"/>
    <s v="INSTALLUX"/>
    <x v="1244"/>
    <s v="Non"/>
    <x v="24"/>
    <m/>
    <m/>
    <m/>
    <m/>
    <x v="1"/>
    <m/>
  </r>
  <r>
    <s v="5411THARCELOR (BERTON SICARD)"/>
    <x v="1288"/>
    <s v="PROFIL"/>
    <x v="13"/>
    <x v="1214"/>
    <x v="6"/>
    <s v="INSTALLUX"/>
    <x v="1245"/>
    <s v="Non"/>
    <x v="24"/>
    <m/>
    <m/>
    <m/>
    <m/>
    <x v="1"/>
    <m/>
  </r>
  <r>
    <s v="5415THARCELOR (BERTON SICARD)"/>
    <x v="1289"/>
    <s v="PROFIL"/>
    <x v="13"/>
    <x v="1215"/>
    <x v="6"/>
    <s v="INSTALLUX"/>
    <x v="1246"/>
    <s v="Non"/>
    <x v="24"/>
    <m/>
    <m/>
    <m/>
    <m/>
    <x v="1"/>
    <m/>
  </r>
  <r>
    <s v="5416THARCELOR (BERTON SICARD)"/>
    <x v="1290"/>
    <s v="PROFIL"/>
    <x v="13"/>
    <x v="957"/>
    <x v="6"/>
    <s v="INSTALLUX"/>
    <x v="1247"/>
    <s v="Non"/>
    <x v="24"/>
    <m/>
    <m/>
    <m/>
    <m/>
    <x v="1"/>
    <m/>
  </r>
  <r>
    <s v="5417THARCELOR (BERTON SICARD)"/>
    <x v="1291"/>
    <s v="PROFIL"/>
    <x v="13"/>
    <x v="958"/>
    <x v="6"/>
    <s v="INSTALLUX"/>
    <x v="1248"/>
    <s v="Non"/>
    <x v="24"/>
    <m/>
    <m/>
    <m/>
    <m/>
    <x v="1"/>
    <m/>
  </r>
  <r>
    <s v="5418THARCELOR (BERTON SICARD)"/>
    <x v="1292"/>
    <s v="PROFIL"/>
    <x v="13"/>
    <x v="1209"/>
    <x v="6"/>
    <s v="INSTALLUX"/>
    <x v="1249"/>
    <s v="Non"/>
    <x v="24"/>
    <m/>
    <m/>
    <m/>
    <m/>
    <x v="1"/>
    <m/>
  </r>
  <r>
    <s v="5419THARCELOR (BERTON SICARD)"/>
    <x v="1293"/>
    <s v="PROFIL"/>
    <x v="13"/>
    <x v="1216"/>
    <x v="6"/>
    <s v="INSTALLUX"/>
    <x v="1250"/>
    <s v="Non"/>
    <x v="24"/>
    <m/>
    <m/>
    <m/>
    <m/>
    <x v="1"/>
    <m/>
  </r>
  <r>
    <s v="5421THARCELOR (BERTON SICARD)"/>
    <x v="1294"/>
    <s v="PROFIL"/>
    <x v="13"/>
    <x v="1217"/>
    <x v="6"/>
    <s v="INSTALLUX"/>
    <x v="1251"/>
    <s v="Non"/>
    <x v="24"/>
    <m/>
    <m/>
    <m/>
    <m/>
    <x v="1"/>
    <m/>
  </r>
  <r>
    <s v="5422THARCELOR (BERTON SICARD)"/>
    <x v="1295"/>
    <s v="PROFIL"/>
    <x v="13"/>
    <x v="1218"/>
    <x v="6"/>
    <s v="INSTALLUX"/>
    <x v="1252"/>
    <s v="Non"/>
    <x v="24"/>
    <m/>
    <m/>
    <m/>
    <m/>
    <x v="1"/>
    <m/>
  </r>
  <r>
    <s v="5423THARCELOR (BERTON SICARD)"/>
    <x v="1296"/>
    <s v="PROFIL"/>
    <x v="13"/>
    <x v="1219"/>
    <x v="6"/>
    <s v="INSTALLUX"/>
    <x v="1253"/>
    <s v="Non"/>
    <x v="24"/>
    <m/>
    <m/>
    <m/>
    <m/>
    <x v="1"/>
    <m/>
  </r>
  <r>
    <s v="5424THARCELOR (BERTON SICARD)"/>
    <x v="1297"/>
    <s v="PROFIL"/>
    <x v="13"/>
    <x v="1220"/>
    <x v="6"/>
    <s v="INSTALLUX"/>
    <x v="1254"/>
    <s v="Non"/>
    <x v="24"/>
    <m/>
    <m/>
    <m/>
    <m/>
    <x v="1"/>
    <m/>
  </r>
  <r>
    <s v="5427THARCELOR (BERTON SICARD)"/>
    <x v="1298"/>
    <s v="PROFIL"/>
    <x v="13"/>
    <x v="1221"/>
    <x v="6"/>
    <s v="INSTALLUX"/>
    <x v="1255"/>
    <s v="Non"/>
    <x v="24"/>
    <m/>
    <m/>
    <m/>
    <m/>
    <x v="1"/>
    <m/>
  </r>
  <r>
    <s v="5428ARCELOR (BERTON SICARD)"/>
    <x v="1299"/>
    <s v="PROFIL"/>
    <x v="13"/>
    <x v="1222"/>
    <x v="6"/>
    <s v="INSTALLUX"/>
    <x v="1256"/>
    <s v="Non"/>
    <x v="24"/>
    <m/>
    <m/>
    <m/>
    <m/>
    <x v="1"/>
    <m/>
  </r>
  <r>
    <s v="5429THARCELOR (BERTON SICARD)"/>
    <x v="1300"/>
    <s v="PROFIL"/>
    <x v="13"/>
    <x v="1223"/>
    <x v="6"/>
    <s v="INSTALLUX"/>
    <x v="1257"/>
    <s v="Non"/>
    <x v="24"/>
    <m/>
    <m/>
    <m/>
    <m/>
    <x v="1"/>
    <m/>
  </r>
  <r>
    <s v="5432THARCELOR (BERTON SICARD)"/>
    <x v="1301"/>
    <s v="PROFIL"/>
    <x v="13"/>
    <x v="1224"/>
    <x v="6"/>
    <s v="INSTALLUX"/>
    <x v="1258"/>
    <s v="Non"/>
    <x v="24"/>
    <m/>
    <m/>
    <m/>
    <m/>
    <x v="1"/>
    <m/>
  </r>
  <r>
    <s v="5433THARCELOR (BERTON SICARD)"/>
    <x v="1302"/>
    <s v="PROFIL"/>
    <x v="13"/>
    <x v="1225"/>
    <x v="6"/>
    <s v="INSTALLUX"/>
    <x v="1259"/>
    <s v="Non"/>
    <x v="24"/>
    <m/>
    <m/>
    <m/>
    <m/>
    <x v="1"/>
    <m/>
  </r>
  <r>
    <s v="5434THARCELOR (BERTON SICARD)"/>
    <x v="1303"/>
    <s v="PROFIL"/>
    <x v="13"/>
    <x v="1226"/>
    <x v="6"/>
    <s v="INSTALLUX"/>
    <x v="1260"/>
    <s v="Non"/>
    <x v="24"/>
    <m/>
    <m/>
    <m/>
    <m/>
    <x v="1"/>
    <m/>
  </r>
  <r>
    <s v="5435THARCELOR (BERTON SICARD)"/>
    <x v="1304"/>
    <s v="PROFIL"/>
    <x v="13"/>
    <x v="1227"/>
    <x v="6"/>
    <s v="INSTALLUX"/>
    <x v="1261"/>
    <s v="Non"/>
    <x v="24"/>
    <m/>
    <m/>
    <m/>
    <m/>
    <x v="1"/>
    <m/>
  </r>
  <r>
    <s v="5436THARCELOR (BERTON SICARD)"/>
    <x v="1305"/>
    <s v="PROFIL"/>
    <x v="13"/>
    <x v="1228"/>
    <x v="6"/>
    <s v="INSTALLUX"/>
    <x v="1262"/>
    <s v="Non"/>
    <x v="24"/>
    <m/>
    <m/>
    <m/>
    <m/>
    <x v="1"/>
    <m/>
  </r>
  <r>
    <s v="5450THARCELOR (BERTON SICARD)"/>
    <x v="1995"/>
    <s v="PROFIL"/>
    <x v="13"/>
    <x v="1792"/>
    <x v="6"/>
    <s v="INSTALLUX"/>
    <x v="1952"/>
    <s v="Non"/>
    <x v="24"/>
    <m/>
    <m/>
    <m/>
    <m/>
    <x v="1"/>
    <m/>
  </r>
  <r>
    <s v="5453THARCELOR (BERTON SICARD)"/>
    <x v="1306"/>
    <s v="PROFIL"/>
    <x v="13"/>
    <x v="1229"/>
    <x v="6"/>
    <s v="INSTALLUX"/>
    <x v="1263"/>
    <s v="Non"/>
    <x v="24"/>
    <m/>
    <m/>
    <m/>
    <m/>
    <x v="1"/>
    <m/>
  </r>
  <r>
    <s v="5456THARCELOR (BERTON SICARD)"/>
    <x v="1996"/>
    <s v="PROFIL"/>
    <x v="13"/>
    <x v="1793"/>
    <x v="6"/>
    <s v="INSTALLUX"/>
    <x v="1953"/>
    <s v="Non"/>
    <x v="24"/>
    <m/>
    <m/>
    <m/>
    <m/>
    <x v="1"/>
    <m/>
  </r>
  <r>
    <s v="5465THARCELOR (BERTON SICARD)"/>
    <x v="1307"/>
    <s v="PROFIL"/>
    <x v="13"/>
    <x v="1230"/>
    <x v="6"/>
    <s v="INSTALLUX"/>
    <x v="1264"/>
    <s v="Non"/>
    <x v="24"/>
    <m/>
    <m/>
    <m/>
    <m/>
    <x v="1"/>
    <m/>
  </r>
  <r>
    <s v="5499THARCELOR (BERTON SICARD)"/>
    <x v="1308"/>
    <s v="PROFIL"/>
    <x v="13"/>
    <x v="1231"/>
    <x v="6"/>
    <s v="INSTALLUX"/>
    <x v="1265"/>
    <s v="Non"/>
    <x v="24"/>
    <m/>
    <m/>
    <m/>
    <m/>
    <x v="1"/>
    <m/>
  </r>
  <r>
    <s v="5502THARCELOR (BERTON SICARD)"/>
    <x v="1309"/>
    <s v="PROFIL"/>
    <x v="13"/>
    <x v="1232"/>
    <x v="6"/>
    <s v="INSTALLUX"/>
    <x v="1266"/>
    <s v="Non"/>
    <x v="24"/>
    <m/>
    <m/>
    <m/>
    <m/>
    <x v="1"/>
    <m/>
  </r>
  <r>
    <s v="5505THARCELOR (BERTON SICARD)"/>
    <x v="1310"/>
    <s v="PROFIL"/>
    <x v="13"/>
    <x v="1233"/>
    <x v="6"/>
    <s v="INSTALLUX"/>
    <x v="1267"/>
    <s v="Non"/>
    <x v="24"/>
    <m/>
    <m/>
    <m/>
    <m/>
    <x v="1"/>
    <m/>
  </r>
  <r>
    <s v="5510ARCELOR (BERTON SICARD)"/>
    <x v="1311"/>
    <s v="PROFIL"/>
    <x v="13"/>
    <x v="1234"/>
    <x v="6"/>
    <s v="INSTALLUX"/>
    <x v="1268"/>
    <s v="Non"/>
    <x v="24"/>
    <m/>
    <m/>
    <m/>
    <m/>
    <x v="1"/>
    <m/>
  </r>
  <r>
    <s v="5511ARCELOR (BERTON SICARD)"/>
    <x v="1312"/>
    <s v="PROFIL"/>
    <x v="13"/>
    <x v="1235"/>
    <x v="6"/>
    <s v="INSTALLUX"/>
    <x v="1269"/>
    <s v="Non"/>
    <x v="24"/>
    <m/>
    <m/>
    <m/>
    <m/>
    <x v="1"/>
    <m/>
  </r>
  <r>
    <s v="5514ARCELOR (BERTON SICARD)"/>
    <x v="1313"/>
    <s v="PROFIL"/>
    <x v="13"/>
    <x v="1236"/>
    <x v="6"/>
    <s v="INSTALLUX"/>
    <x v="1270"/>
    <s v="Non"/>
    <x v="24"/>
    <m/>
    <m/>
    <m/>
    <m/>
    <x v="1"/>
    <m/>
  </r>
  <r>
    <s v="5515ARCELOR (BERTON SICARD)"/>
    <x v="1314"/>
    <s v="PROFIL"/>
    <x v="13"/>
    <x v="1237"/>
    <x v="6"/>
    <s v="INSTALLUX"/>
    <x v="1271"/>
    <s v="Non"/>
    <x v="24"/>
    <m/>
    <m/>
    <m/>
    <m/>
    <x v="1"/>
    <m/>
  </r>
  <r>
    <s v="5517ARCELOR (BERTON SICARD)"/>
    <x v="1315"/>
    <s v="PROFIL"/>
    <x v="13"/>
    <x v="1238"/>
    <x v="6"/>
    <s v="INSTALLUX"/>
    <x v="1272"/>
    <s v="Non"/>
    <x v="24"/>
    <m/>
    <m/>
    <m/>
    <m/>
    <x v="1"/>
    <m/>
  </r>
  <r>
    <s v="5518ARCELOR (BERTON SICARD)"/>
    <x v="1316"/>
    <s v="PROFIL"/>
    <x v="13"/>
    <x v="1239"/>
    <x v="6"/>
    <s v="INSTALLUX"/>
    <x v="1273"/>
    <s v="Non"/>
    <x v="24"/>
    <m/>
    <m/>
    <m/>
    <m/>
    <x v="1"/>
    <m/>
  </r>
  <r>
    <s v="5618THARCELOR (BERTON SICARD)"/>
    <x v="1317"/>
    <s v="PROFIL"/>
    <x v="13"/>
    <x v="1240"/>
    <x v="6"/>
    <s v="INSTALLUX"/>
    <x v="1274"/>
    <s v="Non"/>
    <x v="24"/>
    <m/>
    <m/>
    <m/>
    <m/>
    <x v="1"/>
    <m/>
  </r>
  <r>
    <s v="5622THARCELOR (BERTON SICARD)"/>
    <x v="1318"/>
    <s v="PROFIL"/>
    <x v="13"/>
    <x v="1241"/>
    <x v="6"/>
    <s v="INSTALLUX"/>
    <x v="1275"/>
    <s v="Non"/>
    <x v="24"/>
    <m/>
    <m/>
    <m/>
    <m/>
    <x v="1"/>
    <m/>
  </r>
  <r>
    <s v="5730ARCELOR (BERTON SICARD)"/>
    <x v="2119"/>
    <s v="PROFIL"/>
    <x v="13"/>
    <x v="1907"/>
    <x v="6"/>
    <s v="INSTALLUX"/>
    <x v="2076"/>
    <s v="Non"/>
    <x v="5"/>
    <m/>
    <m/>
    <m/>
    <m/>
    <x v="1"/>
    <m/>
  </r>
  <r>
    <s v="5734ARCELOR (BERTON SICARD)"/>
    <x v="2120"/>
    <s v="PROFIL"/>
    <x v="13"/>
    <x v="1907"/>
    <x v="6"/>
    <s v="INSTALLUX"/>
    <x v="2077"/>
    <s v="Non"/>
    <x v="5"/>
    <m/>
    <m/>
    <m/>
    <m/>
    <x v="1"/>
    <m/>
  </r>
  <r>
    <s v="5754ARCELOR (BERTON SICARD)"/>
    <x v="1998"/>
    <s v="PROFIL"/>
    <x v="13"/>
    <x v="1795"/>
    <x v="6"/>
    <s v="INSTALLUX"/>
    <x v="1955"/>
    <s v="Non"/>
    <x v="5"/>
    <m/>
    <m/>
    <m/>
    <m/>
    <x v="1"/>
    <m/>
  </r>
  <r>
    <s v="5762ARCELOR (BERTON SICARD)"/>
    <x v="1999"/>
    <s v="PROFIL"/>
    <x v="13"/>
    <x v="1796"/>
    <x v="6"/>
    <s v="INSTALLUX"/>
    <x v="1956"/>
    <s v="Non"/>
    <x v="5"/>
    <m/>
    <m/>
    <m/>
    <m/>
    <x v="1"/>
    <m/>
  </r>
  <r>
    <s v="5765ARCELOR (BERTON SICARD)"/>
    <x v="2000"/>
    <s v="PROFIL"/>
    <x v="13"/>
    <x v="1797"/>
    <x v="6"/>
    <s v="INSTALLUX"/>
    <x v="1957"/>
    <s v="Non"/>
    <x v="5"/>
    <m/>
    <m/>
    <m/>
    <m/>
    <x v="1"/>
    <m/>
  </r>
  <r>
    <s v="5828ARCELOR (BERTON SICARD)"/>
    <x v="2004"/>
    <s v="PROFIL"/>
    <x v="13"/>
    <x v="1800"/>
    <x v="6"/>
    <s v="INSTALLUX"/>
    <x v="1961"/>
    <s v="Non"/>
    <x v="5"/>
    <m/>
    <m/>
    <m/>
    <m/>
    <x v="1"/>
    <m/>
  </r>
  <r>
    <s v="5831ARCELOR (BERTON SICARD)"/>
    <x v="2005"/>
    <s v="PROFIL"/>
    <x v="13"/>
    <x v="1801"/>
    <x v="6"/>
    <s v="INSTALLUX"/>
    <x v="1962"/>
    <s v="Non"/>
    <x v="5"/>
    <m/>
    <m/>
    <m/>
    <m/>
    <x v="1"/>
    <m/>
  </r>
  <r>
    <s v="5842ARCELOR (BERTON SICARD)"/>
    <x v="2007"/>
    <s v="PROFIL"/>
    <x v="13"/>
    <x v="1803"/>
    <x v="6"/>
    <s v="INSTALLUX"/>
    <x v="1964"/>
    <s v="Non"/>
    <x v="5"/>
    <m/>
    <m/>
    <m/>
    <m/>
    <x v="1"/>
    <m/>
  </r>
  <r>
    <s v="5849ARCELOR (BERTON SICARD)"/>
    <x v="2008"/>
    <s v="PROFIL"/>
    <x v="13"/>
    <x v="1804"/>
    <x v="6"/>
    <s v="INSTALLUX"/>
    <x v="1965"/>
    <s v="Non"/>
    <x v="5"/>
    <m/>
    <m/>
    <m/>
    <m/>
    <x v="1"/>
    <m/>
  </r>
  <r>
    <s v="5853ARCELOR (BERTON SICARD)"/>
    <x v="2009"/>
    <s v="PROFIL"/>
    <x v="13"/>
    <x v="1805"/>
    <x v="6"/>
    <s v="INSTALLUX"/>
    <x v="1966"/>
    <s v="Non"/>
    <x v="5"/>
    <m/>
    <m/>
    <m/>
    <m/>
    <x v="1"/>
    <m/>
  </r>
  <r>
    <s v="5854ARCELOR (BERTON SICARD)"/>
    <x v="2010"/>
    <s v="PROFIL"/>
    <x v="13"/>
    <x v="1806"/>
    <x v="6"/>
    <s v="INSTALLUX"/>
    <x v="1967"/>
    <s v="Non"/>
    <x v="5"/>
    <m/>
    <m/>
    <m/>
    <m/>
    <x v="1"/>
    <m/>
  </r>
  <r>
    <s v="5855ARCELOR (BERTON SICARD)"/>
    <x v="2011"/>
    <s v="PROFIL"/>
    <x v="13"/>
    <x v="1807"/>
    <x v="6"/>
    <s v="INSTALLUX"/>
    <x v="1968"/>
    <s v="Non"/>
    <x v="5"/>
    <m/>
    <m/>
    <m/>
    <m/>
    <x v="1"/>
    <m/>
  </r>
  <r>
    <s v="5866ARCELOR (BERTON SICARD)"/>
    <x v="1319"/>
    <s v="PROFIL"/>
    <x v="13"/>
    <x v="1242"/>
    <x v="6"/>
    <s v="INSTALLUX"/>
    <x v="1276"/>
    <s v="Non"/>
    <x v="40"/>
    <m/>
    <m/>
    <m/>
    <m/>
    <x v="1"/>
    <m/>
  </r>
  <r>
    <s v="5866NARCELOR (BERTON SICARD)"/>
    <x v="1320"/>
    <s v="PROFIL"/>
    <x v="13"/>
    <x v="1243"/>
    <x v="6"/>
    <s v="INSTALLUX"/>
    <x v="1277"/>
    <s v="Non"/>
    <x v="40"/>
    <m/>
    <m/>
    <m/>
    <m/>
    <x v="1"/>
    <m/>
  </r>
  <r>
    <s v="5867ARCELOR (BERTON SICARD)"/>
    <x v="2012"/>
    <s v="PROFIL"/>
    <x v="13"/>
    <x v="1808"/>
    <x v="6"/>
    <s v="INSTALLUX"/>
    <x v="1969"/>
    <s v="Non"/>
    <x v="40"/>
    <m/>
    <m/>
    <m/>
    <m/>
    <x v="1"/>
    <m/>
  </r>
  <r>
    <s v="5868NARCELOR (BERTON SICARD)"/>
    <x v="2013"/>
    <s v="PROFIL"/>
    <x v="13"/>
    <x v="1809"/>
    <x v="6"/>
    <s v="INSTALLUX"/>
    <x v="1970"/>
    <s v="Non"/>
    <x v="40"/>
    <m/>
    <m/>
    <m/>
    <m/>
    <x v="1"/>
    <m/>
  </r>
  <r>
    <s v="5877NARCELOR (BERTON SICARD)"/>
    <x v="2015"/>
    <s v="PROFIL"/>
    <x v="13"/>
    <x v="1811"/>
    <x v="6"/>
    <s v="INSTALLUX"/>
    <x v="1972"/>
    <s v="Non"/>
    <x v="5"/>
    <m/>
    <m/>
    <m/>
    <m/>
    <x v="1"/>
    <m/>
  </r>
  <r>
    <s v="5879NARCELOR (BERTON SICARD)"/>
    <x v="2016"/>
    <s v="PROFIL"/>
    <x v="13"/>
    <x v="1812"/>
    <x v="6"/>
    <s v="INSTALLUX"/>
    <x v="1973"/>
    <s v="Non"/>
    <x v="5"/>
    <m/>
    <m/>
    <m/>
    <m/>
    <x v="1"/>
    <m/>
  </r>
  <r>
    <s v="5900ARCELOR (BERTON SICARD)"/>
    <x v="1321"/>
    <s v="PROFIL"/>
    <x v="13"/>
    <x v="991"/>
    <x v="6"/>
    <s v="INSTALLUX"/>
    <x v="1278"/>
    <s v="Non"/>
    <x v="4"/>
    <m/>
    <m/>
    <m/>
    <m/>
    <x v="1"/>
    <m/>
  </r>
  <r>
    <s v="5901ARCELOR (BERTON SICARD)"/>
    <x v="1322"/>
    <s v="PROFIL"/>
    <x v="13"/>
    <x v="1244"/>
    <x v="6"/>
    <s v="INSTALLUX"/>
    <x v="1279"/>
    <s v="Non"/>
    <x v="4"/>
    <m/>
    <m/>
    <m/>
    <m/>
    <x v="1"/>
    <m/>
  </r>
  <r>
    <s v="5903ARCELOR (BERTON SICARD)"/>
    <x v="1323"/>
    <s v="PROFIL"/>
    <x v="13"/>
    <x v="1245"/>
    <x v="6"/>
    <s v="INSTALLUX"/>
    <x v="1280"/>
    <s v="Non"/>
    <x v="24"/>
    <m/>
    <m/>
    <m/>
    <m/>
    <x v="1"/>
    <m/>
  </r>
  <r>
    <s v="5905ARCELOR (BERTON SICARD)"/>
    <x v="1324"/>
    <s v="PROFIL"/>
    <x v="13"/>
    <x v="1246"/>
    <x v="6"/>
    <s v="INSTALLUX"/>
    <x v="1281"/>
    <s v="Non"/>
    <x v="4"/>
    <m/>
    <m/>
    <m/>
    <m/>
    <x v="1"/>
    <m/>
  </r>
  <r>
    <s v="5906ARCELOR (BERTON SICARD)"/>
    <x v="1325"/>
    <s v="PROFIL"/>
    <x v="13"/>
    <x v="1247"/>
    <x v="6"/>
    <s v="INSTALLUX"/>
    <x v="1282"/>
    <s v="Non"/>
    <x v="4"/>
    <m/>
    <m/>
    <m/>
    <m/>
    <x v="1"/>
    <m/>
  </r>
  <r>
    <s v="5910ARCELOR (BERTON SICARD)"/>
    <x v="1326"/>
    <s v="PROFIL"/>
    <x v="13"/>
    <x v="1248"/>
    <x v="6"/>
    <s v="INSTALLUX"/>
    <x v="1283"/>
    <s v="Non"/>
    <x v="4"/>
    <m/>
    <m/>
    <m/>
    <m/>
    <x v="1"/>
    <m/>
  </r>
  <r>
    <s v="5911ARCELOR (BERTON SICARD)"/>
    <x v="1327"/>
    <s v="PROFIL"/>
    <x v="13"/>
    <x v="1249"/>
    <x v="6"/>
    <s v="INSTALLUX"/>
    <x v="1284"/>
    <s v="Non"/>
    <x v="4"/>
    <m/>
    <m/>
    <m/>
    <m/>
    <x v="1"/>
    <m/>
  </r>
  <r>
    <s v="5912ARCELOR (BERTON SICARD)"/>
    <x v="1328"/>
    <s v="PROFIL"/>
    <x v="13"/>
    <x v="1250"/>
    <x v="6"/>
    <s v="INSTALLUX"/>
    <x v="1285"/>
    <s v="Non"/>
    <x v="4"/>
    <m/>
    <m/>
    <m/>
    <m/>
    <x v="1"/>
    <m/>
  </r>
  <r>
    <s v="5913ARCELOR (BERTON SICARD)"/>
    <x v="1329"/>
    <s v="PROFIL"/>
    <x v="13"/>
    <x v="1251"/>
    <x v="6"/>
    <s v="INSTALLUX"/>
    <x v="1286"/>
    <s v="Non"/>
    <x v="4"/>
    <m/>
    <m/>
    <m/>
    <m/>
    <x v="1"/>
    <m/>
  </r>
  <r>
    <s v="5920ARCELOR (BERTON SICARD)"/>
    <x v="1330"/>
    <s v="PROFIL"/>
    <x v="13"/>
    <x v="1213"/>
    <x v="6"/>
    <s v="INSTALLUX"/>
    <x v="1287"/>
    <s v="Non"/>
    <x v="4"/>
    <m/>
    <m/>
    <m/>
    <m/>
    <x v="1"/>
    <m/>
  </r>
  <r>
    <s v="5921ARCELOR (BERTON SICARD)"/>
    <x v="1331"/>
    <s v="PROFIL"/>
    <x v="13"/>
    <x v="1252"/>
    <x v="6"/>
    <s v="INSTALLUX"/>
    <x v="1288"/>
    <s v="Non"/>
    <x v="4"/>
    <m/>
    <m/>
    <m/>
    <m/>
    <x v="1"/>
    <m/>
  </r>
  <r>
    <s v="5923ARCELOR (BERTON SICARD)"/>
    <x v="1332"/>
    <s v="PROFIL"/>
    <x v="13"/>
    <x v="1253"/>
    <x v="6"/>
    <s v="INSTALLUX"/>
    <x v="1289"/>
    <s v="Non"/>
    <x v="4"/>
    <m/>
    <m/>
    <m/>
    <m/>
    <x v="1"/>
    <m/>
  </r>
  <r>
    <s v="5924ARCELOR (BERTON SICARD)"/>
    <x v="1333"/>
    <s v="PROFIL"/>
    <x v="13"/>
    <x v="1254"/>
    <x v="6"/>
    <s v="INSTALLUX"/>
    <x v="1290"/>
    <s v="Non"/>
    <x v="24"/>
    <m/>
    <m/>
    <m/>
    <m/>
    <x v="1"/>
    <m/>
  </r>
  <r>
    <s v="5930ARCELOR (BERTON SICARD)"/>
    <x v="1334"/>
    <s v="PROFIL"/>
    <x v="13"/>
    <x v="1255"/>
    <x v="6"/>
    <s v="INSTALLUX"/>
    <x v="1291"/>
    <s v="Non"/>
    <x v="4"/>
    <m/>
    <m/>
    <m/>
    <m/>
    <x v="1"/>
    <m/>
  </r>
  <r>
    <s v="5931ARCELOR (BERTON SICARD)"/>
    <x v="1335"/>
    <s v="PROFIL"/>
    <x v="13"/>
    <x v="1256"/>
    <x v="6"/>
    <s v="INSTALLUX"/>
    <x v="1292"/>
    <s v="Non"/>
    <x v="4"/>
    <m/>
    <m/>
    <m/>
    <m/>
    <x v="1"/>
    <m/>
  </r>
  <r>
    <s v="5935ARCELOR (BERTON SICARD)"/>
    <x v="1336"/>
    <s v="PROFIL"/>
    <x v="13"/>
    <x v="958"/>
    <x v="6"/>
    <s v="INSTALLUX"/>
    <x v="1293"/>
    <s v="Non"/>
    <x v="4"/>
    <m/>
    <m/>
    <m/>
    <m/>
    <x v="1"/>
    <m/>
  </r>
  <r>
    <s v="5936ARCELOR (BERTON SICARD)"/>
    <x v="1337"/>
    <s v="PROFIL"/>
    <x v="13"/>
    <x v="957"/>
    <x v="6"/>
    <s v="INSTALLUX"/>
    <x v="1294"/>
    <s v="Non"/>
    <x v="4"/>
    <m/>
    <m/>
    <m/>
    <m/>
    <x v="1"/>
    <m/>
  </r>
  <r>
    <s v="5939ARCELOR (BERTON SICARD)"/>
    <x v="1338"/>
    <s v="PROFIL"/>
    <x v="13"/>
    <x v="1215"/>
    <x v="6"/>
    <s v="INSTALLUX"/>
    <x v="1295"/>
    <s v="Non"/>
    <x v="4"/>
    <m/>
    <m/>
    <m/>
    <m/>
    <x v="1"/>
    <m/>
  </r>
  <r>
    <s v="5939/1ARCELOR (BERTON SICARD)"/>
    <x v="1339"/>
    <s v="PROFIL"/>
    <x v="13"/>
    <x v="1257"/>
    <x v="6"/>
    <s v="INSTALLUX"/>
    <x v="1296"/>
    <s v="Non"/>
    <x v="5"/>
    <m/>
    <m/>
    <m/>
    <m/>
    <x v="1"/>
    <m/>
  </r>
  <r>
    <s v="5941ARCELOR (BERTON SICARD)"/>
    <x v="1340"/>
    <s v="PROFIL"/>
    <x v="13"/>
    <x v="1258"/>
    <x v="6"/>
    <s v="INSTALLUX"/>
    <x v="1297"/>
    <s v="Non"/>
    <x v="4"/>
    <m/>
    <m/>
    <m/>
    <m/>
    <x v="1"/>
    <m/>
  </r>
  <r>
    <s v="5942ARCELOR (BERTON SICARD)"/>
    <x v="1341"/>
    <s v="PROFIL"/>
    <x v="13"/>
    <x v="1259"/>
    <x v="6"/>
    <s v="INSTALLUX"/>
    <x v="1298"/>
    <s v="Non"/>
    <x v="4"/>
    <m/>
    <m/>
    <m/>
    <m/>
    <x v="1"/>
    <m/>
  </r>
  <r>
    <s v="5943ARCELOR (BERTON SICARD)"/>
    <x v="1342"/>
    <s v="PROFIL"/>
    <x v="13"/>
    <x v="1219"/>
    <x v="6"/>
    <s v="INSTALLUX"/>
    <x v="1299"/>
    <s v="Non"/>
    <x v="4"/>
    <m/>
    <m/>
    <m/>
    <m/>
    <x v="1"/>
    <m/>
  </r>
  <r>
    <s v="5971ARCELOR (BERTON SICARD)"/>
    <x v="1343"/>
    <s v="PROFIL"/>
    <x v="13"/>
    <x v="1260"/>
    <x v="6"/>
    <s v="INSTALLUX"/>
    <x v="1300"/>
    <s v="Non"/>
    <x v="4"/>
    <m/>
    <m/>
    <m/>
    <m/>
    <x v="1"/>
    <m/>
  </r>
  <r>
    <s v="5972ARCELOR (BERTON SICARD)"/>
    <x v="1344"/>
    <s v="PROFIL"/>
    <x v="13"/>
    <x v="1261"/>
    <x v="6"/>
    <s v="INSTALLUX"/>
    <x v="1301"/>
    <s v="Non"/>
    <x v="4"/>
    <m/>
    <m/>
    <m/>
    <m/>
    <x v="1"/>
    <m/>
  </r>
  <r>
    <s v="5978ARCELOR (BERTON SICARD)"/>
    <x v="1345"/>
    <s v="PROFIL"/>
    <x v="13"/>
    <x v="1262"/>
    <x v="6"/>
    <s v="INSTALLUX"/>
    <x v="1302"/>
    <s v="Non"/>
    <x v="4"/>
    <m/>
    <m/>
    <m/>
    <m/>
    <x v="1"/>
    <m/>
  </r>
  <r>
    <s v="5979ARCELOR (BERTON SICARD)"/>
    <x v="1346"/>
    <s v="PROFIL"/>
    <x v="13"/>
    <x v="1263"/>
    <x v="6"/>
    <s v="INSTALLUX"/>
    <x v="1303"/>
    <s v="Non"/>
    <x v="4"/>
    <m/>
    <m/>
    <m/>
    <m/>
    <x v="1"/>
    <m/>
  </r>
  <r>
    <s v="5980ARCELOR (BERTON SICARD)"/>
    <x v="1347"/>
    <s v="PROFIL"/>
    <x v="13"/>
    <x v="286"/>
    <x v="6"/>
    <s v="INSTALLUX"/>
    <x v="1304"/>
    <s v="Non"/>
    <x v="24"/>
    <m/>
    <m/>
    <m/>
    <m/>
    <x v="1"/>
    <m/>
  </r>
  <r>
    <s v="5981ARCELOR (BERTON SICARD)"/>
    <x v="1348"/>
    <s v="PROFIL"/>
    <x v="13"/>
    <x v="1232"/>
    <x v="6"/>
    <s v="INSTALLUX"/>
    <x v="1305"/>
    <s v="Non"/>
    <x v="24"/>
    <m/>
    <m/>
    <m/>
    <m/>
    <x v="1"/>
    <m/>
  </r>
  <r>
    <s v="5982ARCELOR (BERTON SICARD)"/>
    <x v="1349"/>
    <s v="PROFIL"/>
    <x v="13"/>
    <x v="1264"/>
    <x v="6"/>
    <s v="INSTALLUX"/>
    <x v="1306"/>
    <s v="Non"/>
    <x v="24"/>
    <m/>
    <m/>
    <m/>
    <m/>
    <x v="1"/>
    <m/>
  </r>
  <r>
    <s v="6596ARCELOR (BERTON SICARD)"/>
    <x v="1350"/>
    <s v="PROFIL"/>
    <x v="13"/>
    <x v="1265"/>
    <x v="6"/>
    <s v="INSTALLUX"/>
    <x v="1307"/>
    <s v="Non"/>
    <x v="24"/>
    <m/>
    <m/>
    <m/>
    <m/>
    <x v="1"/>
    <m/>
  </r>
  <r>
    <s v="6598/4ARCELOR (BERTON SICARD)"/>
    <x v="1351"/>
    <s v="PROFIL"/>
    <x v="13"/>
    <x v="1266"/>
    <x v="6"/>
    <s v="INSTALLUX"/>
    <x v="1308"/>
    <s v="Non"/>
    <x v="61"/>
    <m/>
    <m/>
    <m/>
    <m/>
    <x v="1"/>
    <m/>
  </r>
  <r>
    <s v="6621ARCELOR (BERTON SICARD)"/>
    <x v="1352"/>
    <s v="PROFIL"/>
    <x v="13"/>
    <x v="1267"/>
    <x v="6"/>
    <s v="INSTALLUX"/>
    <x v="1309"/>
    <s v="Non"/>
    <x v="24"/>
    <m/>
    <m/>
    <m/>
    <m/>
    <x v="1"/>
    <m/>
  </r>
  <r>
    <s v="6622ARCELOR (BERTON SICARD)"/>
    <x v="1353"/>
    <s v="PROFIL"/>
    <x v="13"/>
    <x v="1268"/>
    <x v="6"/>
    <s v="INSTALLUX"/>
    <x v="1310"/>
    <s v="Non"/>
    <x v="24"/>
    <m/>
    <m/>
    <m/>
    <m/>
    <x v="1"/>
    <m/>
  </r>
  <r>
    <s v="6623ARCELOR (BERTON SICARD)"/>
    <x v="1354"/>
    <s v="PROFIL"/>
    <x v="13"/>
    <x v="1269"/>
    <x v="6"/>
    <s v="INSTALLUX"/>
    <x v="1311"/>
    <s v="Non"/>
    <x v="24"/>
    <m/>
    <m/>
    <m/>
    <m/>
    <x v="1"/>
    <m/>
  </r>
  <r>
    <s v="6624ARCELOR (BERTON SICARD)"/>
    <x v="1355"/>
    <s v="PROFIL"/>
    <x v="13"/>
    <x v="1270"/>
    <x v="6"/>
    <s v="INSTALLUX"/>
    <x v="1312"/>
    <s v="Non"/>
    <x v="24"/>
    <m/>
    <m/>
    <m/>
    <m/>
    <x v="1"/>
    <m/>
  </r>
  <r>
    <s v="6625/4ARCELOR (BERTON SICARD)"/>
    <x v="1356"/>
    <s v="PROFIL"/>
    <x v="13"/>
    <x v="1271"/>
    <x v="6"/>
    <s v="INSTALLUX"/>
    <x v="1313"/>
    <s v="Non"/>
    <x v="61"/>
    <m/>
    <m/>
    <m/>
    <m/>
    <x v="1"/>
    <m/>
  </r>
  <r>
    <s v="6626/4ARCELOR (BERTON SICARD)"/>
    <x v="1357"/>
    <s v="PROFIL"/>
    <x v="13"/>
    <x v="1272"/>
    <x v="6"/>
    <s v="INSTALLUX"/>
    <x v="1314"/>
    <s v="Non"/>
    <x v="61"/>
    <m/>
    <m/>
    <m/>
    <m/>
    <x v="1"/>
    <m/>
  </r>
  <r>
    <s v="6631ARCELOR (BERTON SICARD)"/>
    <x v="1358"/>
    <s v="PROFIL"/>
    <x v="13"/>
    <x v="1273"/>
    <x v="6"/>
    <s v="INSTALLUX"/>
    <x v="1315"/>
    <s v="Non"/>
    <x v="24"/>
    <m/>
    <m/>
    <m/>
    <m/>
    <x v="1"/>
    <m/>
  </r>
  <r>
    <s v="6635ARCELOR (BERTON SICARD)"/>
    <x v="1359"/>
    <s v="PROFIL"/>
    <x v="13"/>
    <x v="1274"/>
    <x v="6"/>
    <s v="INSTALLUX"/>
    <x v="1316"/>
    <s v="Non"/>
    <x v="24"/>
    <m/>
    <m/>
    <m/>
    <m/>
    <x v="1"/>
    <m/>
  </r>
  <r>
    <s v="6636ARCELOR (BERTON SICARD)"/>
    <x v="1360"/>
    <s v="PROFIL"/>
    <x v="13"/>
    <x v="1275"/>
    <x v="6"/>
    <s v="INSTALLUX"/>
    <x v="1317"/>
    <s v="Non"/>
    <x v="24"/>
    <m/>
    <m/>
    <m/>
    <m/>
    <x v="1"/>
    <m/>
  </r>
  <r>
    <s v="6640ARCELOR (BERTON SICARD)"/>
    <x v="1361"/>
    <s v="PROFIL"/>
    <x v="13"/>
    <x v="1276"/>
    <x v="6"/>
    <s v="INSTALLUX"/>
    <x v="1318"/>
    <s v="Non"/>
    <x v="24"/>
    <m/>
    <m/>
    <m/>
    <m/>
    <x v="1"/>
    <m/>
  </r>
  <r>
    <s v="6641ARCELOR (BERTON SICARD)"/>
    <x v="1362"/>
    <s v="PROFIL"/>
    <x v="13"/>
    <x v="1277"/>
    <x v="6"/>
    <s v="INSTALLUX"/>
    <x v="1319"/>
    <s v="Non"/>
    <x v="24"/>
    <m/>
    <m/>
    <m/>
    <m/>
    <x v="1"/>
    <m/>
  </r>
  <r>
    <s v="6642ARCELOR (BERTON SICARD)"/>
    <x v="1363"/>
    <s v="PROFIL"/>
    <x v="13"/>
    <x v="1278"/>
    <x v="6"/>
    <s v="INSTALLUX"/>
    <x v="1320"/>
    <s v="Non"/>
    <x v="24"/>
    <m/>
    <m/>
    <m/>
    <m/>
    <x v="1"/>
    <m/>
  </r>
  <r>
    <s v="6643ARCELOR (BERTON SICARD)"/>
    <x v="1364"/>
    <s v="PROFIL"/>
    <x v="13"/>
    <x v="1279"/>
    <x v="6"/>
    <s v="INSTALLUX"/>
    <x v="1321"/>
    <s v="Non"/>
    <x v="24"/>
    <m/>
    <m/>
    <m/>
    <m/>
    <x v="1"/>
    <m/>
  </r>
  <r>
    <s v="6644ARCELOR (BERTON SICARD)"/>
    <x v="1365"/>
    <s v="PROFIL"/>
    <x v="13"/>
    <x v="1280"/>
    <x v="6"/>
    <s v="INSTALLUX"/>
    <x v="1322"/>
    <s v="Non"/>
    <x v="24"/>
    <m/>
    <m/>
    <m/>
    <m/>
    <x v="1"/>
    <m/>
  </r>
  <r>
    <s v="6645ARCELOR (BERTON SICARD)"/>
    <x v="1366"/>
    <s v="PROFIL"/>
    <x v="13"/>
    <x v="1281"/>
    <x v="6"/>
    <s v="INSTALLUX"/>
    <x v="1323"/>
    <s v="Non"/>
    <x v="24"/>
    <m/>
    <m/>
    <m/>
    <m/>
    <x v="1"/>
    <m/>
  </r>
  <r>
    <s v="6647/1ARCELOR (BERTON SICARD)"/>
    <x v="1367"/>
    <s v="PROFIL"/>
    <x v="13"/>
    <x v="1282"/>
    <x v="6"/>
    <s v="INSTALLUX"/>
    <x v="1324"/>
    <s v="Non"/>
    <x v="5"/>
    <m/>
    <m/>
    <m/>
    <m/>
    <x v="1"/>
    <m/>
  </r>
  <r>
    <s v="6648ARCELOR (BERTON SICARD)"/>
    <x v="1368"/>
    <s v="PROFIL"/>
    <x v="13"/>
    <x v="1283"/>
    <x v="6"/>
    <s v="INSTALLUX"/>
    <x v="1325"/>
    <s v="Non"/>
    <x v="24"/>
    <m/>
    <m/>
    <m/>
    <m/>
    <x v="1"/>
    <m/>
  </r>
  <r>
    <s v="6649ARCELOR (BERTON SICARD)"/>
    <x v="1369"/>
    <s v="PROFIL"/>
    <x v="13"/>
    <x v="1284"/>
    <x v="6"/>
    <s v="INSTALLUX"/>
    <x v="1326"/>
    <s v="Non"/>
    <x v="24"/>
    <m/>
    <m/>
    <m/>
    <m/>
    <x v="1"/>
    <m/>
  </r>
  <r>
    <s v="6650ARCELOR (BERTON SICARD)"/>
    <x v="1370"/>
    <s v="PROFIL"/>
    <x v="13"/>
    <x v="1285"/>
    <x v="6"/>
    <s v="INSTALLUX"/>
    <x v="1327"/>
    <s v="Non"/>
    <x v="24"/>
    <m/>
    <m/>
    <m/>
    <m/>
    <x v="1"/>
    <m/>
  </r>
  <r>
    <s v="6801ARCELOR (BERTON SICARD)"/>
    <x v="1371"/>
    <s v="PROFIL"/>
    <x v="13"/>
    <x v="1286"/>
    <x v="6"/>
    <s v="INSTALLUX"/>
    <x v="1328"/>
    <s v="Non"/>
    <x v="24"/>
    <m/>
    <m/>
    <m/>
    <m/>
    <x v="1"/>
    <m/>
  </r>
  <r>
    <s v="6804ARCELOR (BERTON SICARD)"/>
    <x v="1372"/>
    <s v="PROFIL"/>
    <x v="13"/>
    <x v="1287"/>
    <x v="6"/>
    <s v="INSTALLUX"/>
    <x v="1329"/>
    <s v="Non"/>
    <x v="24"/>
    <m/>
    <m/>
    <m/>
    <m/>
    <x v="1"/>
    <m/>
  </r>
  <r>
    <s v="6959ARCELOR (BERTON SICARD)"/>
    <x v="1373"/>
    <s v="PROFIL"/>
    <x v="13"/>
    <x v="1288"/>
    <x v="6"/>
    <s v="INSTALLUX"/>
    <x v="1330"/>
    <s v="Non"/>
    <x v="24"/>
    <m/>
    <m/>
    <m/>
    <m/>
    <x v="1"/>
    <m/>
  </r>
  <r>
    <s v="6973ARCELOR (BERTON SICARD)"/>
    <x v="1374"/>
    <s v="PROFIL"/>
    <x v="13"/>
    <x v="1289"/>
    <x v="6"/>
    <s v="INSTALLUX"/>
    <x v="1331"/>
    <s v="Non"/>
    <x v="24"/>
    <m/>
    <m/>
    <m/>
    <m/>
    <x v="1"/>
    <m/>
  </r>
  <r>
    <s v="6975ARCELOR (BERTON SICARD)"/>
    <x v="1375"/>
    <s v="PROFIL"/>
    <x v="13"/>
    <x v="1290"/>
    <x v="6"/>
    <s v="INSTALLUX"/>
    <x v="1332"/>
    <s v="Non"/>
    <x v="24"/>
    <m/>
    <m/>
    <m/>
    <m/>
    <x v="1"/>
    <m/>
  </r>
  <r>
    <s v="6976ARCELOR (BERTON SICARD)"/>
    <x v="1376"/>
    <s v="PROFIL"/>
    <x v="13"/>
    <x v="1291"/>
    <x v="6"/>
    <s v="INSTALLUX"/>
    <x v="1333"/>
    <s v="Non"/>
    <x v="24"/>
    <m/>
    <m/>
    <m/>
    <m/>
    <x v="1"/>
    <m/>
  </r>
  <r>
    <s v="6982ARCELOR (BERTON SICARD)"/>
    <x v="1377"/>
    <s v="PROFIL"/>
    <x v="13"/>
    <x v="1292"/>
    <x v="6"/>
    <s v="INSTALLUX"/>
    <x v="1334"/>
    <s v="Non"/>
    <x v="5"/>
    <m/>
    <m/>
    <m/>
    <m/>
    <x v="1"/>
    <m/>
  </r>
  <r>
    <s v="6984ARCELOR (BERTON SICARD)"/>
    <x v="2121"/>
    <s v="PROFIL"/>
    <x v="13"/>
    <x v="1908"/>
    <x v="6"/>
    <s v="INSTALLUX"/>
    <x v="2078"/>
    <s v="Non"/>
    <x v="5"/>
    <m/>
    <m/>
    <m/>
    <m/>
    <x v="1"/>
    <m/>
  </r>
  <r>
    <s v="6986ARCELOR (BERTON SICARD)"/>
    <x v="2122"/>
    <s v="PROFIL"/>
    <x v="13"/>
    <x v="1909"/>
    <x v="6"/>
    <s v="INSTALLUX"/>
    <x v="2079"/>
    <s v="Non"/>
    <x v="5"/>
    <m/>
    <m/>
    <m/>
    <m/>
    <x v="1"/>
    <m/>
  </r>
  <r>
    <s v="7014ARCELOR (BERTON SICARD)"/>
    <x v="1378"/>
    <s v="PROFIL"/>
    <x v="13"/>
    <x v="1146"/>
    <x v="6"/>
    <s v="INSTALLUX"/>
    <x v="1335"/>
    <s v="Non"/>
    <x v="24"/>
    <m/>
    <m/>
    <m/>
    <m/>
    <x v="1"/>
    <m/>
  </r>
  <r>
    <s v="7016/4THARCELOR (BERTON SICARD)"/>
    <x v="1379"/>
    <s v="PROFIL"/>
    <x v="13"/>
    <x v="1293"/>
    <x v="6"/>
    <s v="INSTALLUX"/>
    <x v="1336"/>
    <s v="Non"/>
    <x v="34"/>
    <m/>
    <m/>
    <m/>
    <m/>
    <x v="1"/>
    <m/>
  </r>
  <r>
    <s v="7016THARCELOR (BERTON SICARD)"/>
    <x v="1380"/>
    <s v="PROFIL"/>
    <x v="13"/>
    <x v="1293"/>
    <x v="6"/>
    <s v="INSTALLUX"/>
    <x v="1337"/>
    <s v="Non"/>
    <x v="24"/>
    <m/>
    <m/>
    <m/>
    <m/>
    <x v="1"/>
    <m/>
  </r>
  <r>
    <s v="7017/4THARCELOR (BERTON SICARD)"/>
    <x v="1381"/>
    <s v="PROFIL"/>
    <x v="13"/>
    <x v="1294"/>
    <x v="6"/>
    <s v="INSTALLUX"/>
    <x v="1338"/>
    <s v="Non"/>
    <x v="34"/>
    <m/>
    <m/>
    <m/>
    <m/>
    <x v="1"/>
    <m/>
  </r>
  <r>
    <s v="7017THARCELOR (BERTON SICARD)"/>
    <x v="1382"/>
    <s v="PROFIL"/>
    <x v="13"/>
    <x v="1294"/>
    <x v="6"/>
    <s v="INSTALLUX"/>
    <x v="1339"/>
    <s v="Non"/>
    <x v="24"/>
    <m/>
    <m/>
    <m/>
    <m/>
    <x v="1"/>
    <m/>
  </r>
  <r>
    <s v="7028ARCELOR (BERTON SICARD)"/>
    <x v="1384"/>
    <s v="PROFIL"/>
    <x v="13"/>
    <x v="1296"/>
    <x v="6"/>
    <s v="INSTALLUX"/>
    <x v="1341"/>
    <s v="Non"/>
    <x v="24"/>
    <m/>
    <m/>
    <m/>
    <m/>
    <x v="1"/>
    <m/>
  </r>
  <r>
    <s v="7038ARCELOR (BERTON SICARD)"/>
    <x v="1385"/>
    <s v="PROFIL"/>
    <x v="13"/>
    <x v="1297"/>
    <x v="6"/>
    <s v="INSTALLUX"/>
    <x v="1342"/>
    <s v="Non"/>
    <x v="24"/>
    <m/>
    <m/>
    <m/>
    <m/>
    <x v="1"/>
    <m/>
  </r>
  <r>
    <s v="7039ARCELOR (BERTON SICARD)"/>
    <x v="1386"/>
    <s v="PROFIL"/>
    <x v="13"/>
    <x v="1298"/>
    <x v="6"/>
    <s v="INSTALLUX"/>
    <x v="1343"/>
    <s v="Non"/>
    <x v="24"/>
    <m/>
    <m/>
    <m/>
    <m/>
    <x v="1"/>
    <m/>
  </r>
  <r>
    <s v="7042ARCELOR (BERTON SICARD)"/>
    <x v="1387"/>
    <s v="PROFIL"/>
    <x v="13"/>
    <x v="1299"/>
    <x v="6"/>
    <s v="INSTALLUX"/>
    <x v="1344"/>
    <s v="Non"/>
    <x v="24"/>
    <m/>
    <m/>
    <m/>
    <m/>
    <x v="1"/>
    <m/>
  </r>
  <r>
    <s v="7044ARCELOR (BERTON SICARD)"/>
    <x v="1388"/>
    <s v="PROFIL"/>
    <x v="13"/>
    <x v="1300"/>
    <x v="6"/>
    <s v="INSTALLUX"/>
    <x v="1345"/>
    <s v="Non"/>
    <x v="24"/>
    <m/>
    <m/>
    <m/>
    <m/>
    <x v="1"/>
    <m/>
  </r>
  <r>
    <s v="7054THARCELOR (BERTON SICARD)"/>
    <x v="1392"/>
    <s v="PROFIL"/>
    <x v="13"/>
    <x v="1303"/>
    <x v="6"/>
    <s v="INSTALLUX"/>
    <x v="1349"/>
    <s v="Non"/>
    <x v="24"/>
    <m/>
    <m/>
    <m/>
    <m/>
    <x v="1"/>
    <m/>
  </r>
  <r>
    <s v="7056THARCELOR (BERTON SICARD)"/>
    <x v="1393"/>
    <s v="PROFIL"/>
    <x v="13"/>
    <x v="1304"/>
    <x v="6"/>
    <s v="INSTALLUX"/>
    <x v="1350"/>
    <s v="Non"/>
    <x v="24"/>
    <m/>
    <m/>
    <m/>
    <m/>
    <x v="1"/>
    <m/>
  </r>
  <r>
    <s v="7108ARCELOR (BERTON SICARD)"/>
    <x v="1394"/>
    <s v="PROFIL"/>
    <x v="13"/>
    <x v="1305"/>
    <x v="6"/>
    <s v="INSTALLUX"/>
    <x v="1351"/>
    <s v="Non"/>
    <x v="24"/>
    <m/>
    <m/>
    <m/>
    <m/>
    <x v="1"/>
    <m/>
  </r>
  <r>
    <s v="7127/4THARCELOR (BERTON SICARD)"/>
    <x v="1395"/>
    <s v="PROFIL"/>
    <x v="13"/>
    <x v="1306"/>
    <x v="6"/>
    <s v="INSTALLUX"/>
    <x v="1352"/>
    <s v="Non"/>
    <x v="34"/>
    <m/>
    <m/>
    <m/>
    <m/>
    <x v="1"/>
    <m/>
  </r>
  <r>
    <s v="7127THARCELOR (BERTON SICARD)"/>
    <x v="1396"/>
    <s v="PROFIL"/>
    <x v="13"/>
    <x v="1307"/>
    <x v="6"/>
    <s v="INSTALLUX"/>
    <x v="1353"/>
    <s v="Non"/>
    <x v="24"/>
    <m/>
    <m/>
    <m/>
    <m/>
    <x v="1"/>
    <m/>
  </r>
  <r>
    <s v="7130/3THARCELOR (BERTON SICARD)"/>
    <x v="1397"/>
    <s v="PROFIL"/>
    <x v="13"/>
    <x v="298"/>
    <x v="6"/>
    <s v="INSTALLUX"/>
    <x v="1354"/>
    <s v="Non"/>
    <x v="63"/>
    <m/>
    <m/>
    <m/>
    <m/>
    <x v="1"/>
    <m/>
  </r>
  <r>
    <s v="7133ARCELOR (BERTON SICARD)"/>
    <x v="1398"/>
    <s v="PROFIL"/>
    <x v="13"/>
    <x v="1308"/>
    <x v="6"/>
    <s v="INSTALLUX"/>
    <x v="1355"/>
    <s v="Non"/>
    <x v="24"/>
    <m/>
    <m/>
    <m/>
    <m/>
    <x v="1"/>
    <m/>
  </r>
  <r>
    <s v="7134ARCELOR (BERTON SICARD)"/>
    <x v="1399"/>
    <s v="PROFIL"/>
    <x v="13"/>
    <x v="1309"/>
    <x v="6"/>
    <s v="INSTALLUX"/>
    <x v="1356"/>
    <s v="Non"/>
    <x v="24"/>
    <m/>
    <m/>
    <m/>
    <m/>
    <x v="1"/>
    <m/>
  </r>
  <r>
    <s v="7150THARCELOR (BERTON SICARD)"/>
    <x v="1401"/>
    <s v="PROFIL"/>
    <x v="13"/>
    <x v="1311"/>
    <x v="6"/>
    <s v="INSTALLUX"/>
    <x v="1358"/>
    <s v="Non"/>
    <x v="24"/>
    <m/>
    <m/>
    <m/>
    <m/>
    <x v="1"/>
    <m/>
  </r>
  <r>
    <s v="7151ARCELOR (BERTON SICARD)"/>
    <x v="1402"/>
    <s v="PROFIL"/>
    <x v="13"/>
    <x v="1312"/>
    <x v="6"/>
    <s v="INSTALLUX"/>
    <x v="1359"/>
    <s v="Non"/>
    <x v="24"/>
    <m/>
    <m/>
    <m/>
    <m/>
    <x v="1"/>
    <m/>
  </r>
  <r>
    <s v="7152/4THARCELOR (BERTON SICARD)"/>
    <x v="1403"/>
    <s v="PROFIL"/>
    <x v="13"/>
    <x v="1313"/>
    <x v="6"/>
    <s v="INSTALLUX"/>
    <x v="1360"/>
    <s v="Non"/>
    <x v="34"/>
    <m/>
    <m/>
    <m/>
    <m/>
    <x v="1"/>
    <m/>
  </r>
  <r>
    <s v="7152THARCELOR (BERTON SICARD)"/>
    <x v="1404"/>
    <s v="PROFIL"/>
    <x v="13"/>
    <x v="1313"/>
    <x v="6"/>
    <s v="INSTALLUX"/>
    <x v="1361"/>
    <s v="Non"/>
    <x v="24"/>
    <m/>
    <m/>
    <m/>
    <m/>
    <x v="1"/>
    <m/>
  </r>
  <r>
    <s v="7153ARCELOR (BERTON SICARD)"/>
    <x v="1405"/>
    <s v="PROFIL"/>
    <x v="13"/>
    <x v="1314"/>
    <x v="6"/>
    <s v="INSTALLUX"/>
    <x v="1362"/>
    <s v="Non"/>
    <x v="24"/>
    <m/>
    <m/>
    <m/>
    <m/>
    <x v="1"/>
    <m/>
  </r>
  <r>
    <s v="7208ARCELOR (BERTON SICARD)"/>
    <x v="1406"/>
    <s v="PROFIL"/>
    <x v="13"/>
    <x v="1147"/>
    <x v="6"/>
    <s v="INSTALLUX"/>
    <x v="1363"/>
    <s v="Non"/>
    <x v="24"/>
    <m/>
    <m/>
    <m/>
    <m/>
    <x v="1"/>
    <m/>
  </r>
  <r>
    <s v="7210ARCELOR (BERTON SICARD)"/>
    <x v="1407"/>
    <s v="PROFIL"/>
    <x v="13"/>
    <x v="1315"/>
    <x v="6"/>
    <s v="INSTALLUX"/>
    <x v="1364"/>
    <s v="Non"/>
    <x v="24"/>
    <m/>
    <m/>
    <m/>
    <m/>
    <x v="1"/>
    <m/>
  </r>
  <r>
    <s v="7211ARCELOR (BERTON SICARD)"/>
    <x v="1408"/>
    <s v="PROFIL"/>
    <x v="13"/>
    <x v="1316"/>
    <x v="6"/>
    <s v="INSTALLUX"/>
    <x v="1365"/>
    <s v="Non"/>
    <x v="24"/>
    <m/>
    <m/>
    <m/>
    <m/>
    <x v="1"/>
    <m/>
  </r>
  <r>
    <s v="7211/4ARCELOR (BERTON SICARD)"/>
    <x v="1409"/>
    <s v="PROFIL"/>
    <x v="13"/>
    <x v="1316"/>
    <x v="6"/>
    <s v="INSTALLUX"/>
    <x v="1366"/>
    <s v="Non"/>
    <x v="35"/>
    <m/>
    <m/>
    <m/>
    <m/>
    <x v="1"/>
    <m/>
  </r>
  <r>
    <s v="7212ARCELOR (BERTON SICARD)"/>
    <x v="1410"/>
    <s v="PROFIL"/>
    <x v="13"/>
    <x v="1317"/>
    <x v="6"/>
    <s v="INSTALLUX"/>
    <x v="1367"/>
    <s v="Non"/>
    <x v="24"/>
    <m/>
    <m/>
    <m/>
    <m/>
    <x v="1"/>
    <m/>
  </r>
  <r>
    <s v="7214ARCELOR (BERTON SICARD)"/>
    <x v="807"/>
    <s v="PROFIL"/>
    <x v="13"/>
    <x v="776"/>
    <x v="6"/>
    <s v="INSTALLUX"/>
    <x v="772"/>
    <s v="Non"/>
    <x v="24"/>
    <m/>
    <m/>
    <m/>
    <m/>
    <x v="1"/>
    <m/>
  </r>
  <r>
    <s v="7215ARCELOR (BERTON SICARD)"/>
    <x v="1411"/>
    <s v="PROFIL"/>
    <x v="13"/>
    <x v="1318"/>
    <x v="6"/>
    <s v="INSTALLUX"/>
    <x v="1368"/>
    <s v="Non"/>
    <x v="24"/>
    <m/>
    <m/>
    <m/>
    <m/>
    <x v="1"/>
    <m/>
  </r>
  <r>
    <s v="7216ARCELOR (BERTON SICARD)"/>
    <x v="1412"/>
    <s v="PROFIL"/>
    <x v="13"/>
    <x v="1319"/>
    <x v="6"/>
    <s v="INSTALLUX"/>
    <x v="1369"/>
    <s v="Non"/>
    <x v="24"/>
    <m/>
    <m/>
    <m/>
    <m/>
    <x v="1"/>
    <m/>
  </r>
  <r>
    <s v="7217ARCELOR (BERTON SICARD)"/>
    <x v="1413"/>
    <s v="PROFIL"/>
    <x v="13"/>
    <x v="1320"/>
    <x v="6"/>
    <s v="INSTALLUX"/>
    <x v="1370"/>
    <s v="Non"/>
    <x v="24"/>
    <m/>
    <m/>
    <m/>
    <m/>
    <x v="1"/>
    <m/>
  </r>
  <r>
    <s v="7219ARCELOR (BERTON SICARD)"/>
    <x v="1414"/>
    <s v="PROFIL"/>
    <x v="13"/>
    <x v="1321"/>
    <x v="6"/>
    <s v="INSTALLUX"/>
    <x v="1371"/>
    <s v="Non"/>
    <x v="24"/>
    <m/>
    <m/>
    <m/>
    <m/>
    <x v="1"/>
    <m/>
  </r>
  <r>
    <s v="7257ARCELOR (BERTON SICARD)"/>
    <x v="2019"/>
    <s v="PROFIL"/>
    <x v="13"/>
    <x v="1815"/>
    <x v="6"/>
    <s v="INSTALLUX"/>
    <x v="1976"/>
    <s v="Non"/>
    <x v="5"/>
    <m/>
    <m/>
    <m/>
    <m/>
    <x v="1"/>
    <m/>
  </r>
  <r>
    <s v="7259ARCELOR (BERTON SICARD)"/>
    <x v="2123"/>
    <s v="PROFIL"/>
    <x v="13"/>
    <x v="1910"/>
    <x v="6"/>
    <s v="INSTALLUX"/>
    <x v="2080"/>
    <s v="Non"/>
    <x v="5"/>
    <m/>
    <m/>
    <m/>
    <m/>
    <x v="1"/>
    <m/>
  </r>
  <r>
    <s v="7267ARCELOR (BERTON SICARD)"/>
    <x v="2124"/>
    <s v="PROFIL"/>
    <x v="13"/>
    <x v="1911"/>
    <x v="6"/>
    <s v="INSTALLUX"/>
    <x v="2081"/>
    <s v="Non"/>
    <x v="5"/>
    <m/>
    <m/>
    <m/>
    <m/>
    <x v="1"/>
    <m/>
  </r>
  <r>
    <s v="7300/4THARCELOR (BERTON SICARD)"/>
    <x v="1415"/>
    <s v="PROFIL"/>
    <x v="13"/>
    <x v="1322"/>
    <x v="6"/>
    <s v="INSTALLUX"/>
    <x v="1372"/>
    <s v="Non"/>
    <x v="35"/>
    <m/>
    <m/>
    <m/>
    <m/>
    <x v="1"/>
    <m/>
  </r>
  <r>
    <s v="7300THARCELOR (BERTON SICARD)"/>
    <x v="2020"/>
    <s v="PROFIL"/>
    <x v="13"/>
    <x v="1322"/>
    <x v="6"/>
    <s v="INSTALLUX"/>
    <x v="1977"/>
    <s v="Non"/>
    <x v="24"/>
    <m/>
    <m/>
    <m/>
    <m/>
    <x v="1"/>
    <m/>
  </r>
  <r>
    <s v="7301/4THARCELOR (BERTON SICARD)"/>
    <x v="1417"/>
    <s v="PROFIL"/>
    <x v="13"/>
    <x v="1323"/>
    <x v="6"/>
    <s v="INSTALLUX"/>
    <x v="1374"/>
    <s v="Non"/>
    <x v="35"/>
    <m/>
    <m/>
    <m/>
    <m/>
    <x v="1"/>
    <m/>
  </r>
  <r>
    <s v="7301THARCELOR (BERTON SICARD)"/>
    <x v="1418"/>
    <s v="PROFIL"/>
    <x v="13"/>
    <x v="1323"/>
    <x v="6"/>
    <s v="INSTALLUX"/>
    <x v="1375"/>
    <s v="Non"/>
    <x v="24"/>
    <m/>
    <m/>
    <m/>
    <m/>
    <x v="1"/>
    <m/>
  </r>
  <r>
    <s v="7302ARCELOR (BERTON SICARD)"/>
    <x v="1419"/>
    <s v="PROFIL"/>
    <x v="13"/>
    <x v="1324"/>
    <x v="6"/>
    <s v="INSTALLUX"/>
    <x v="1376"/>
    <s v="Non"/>
    <x v="24"/>
    <m/>
    <m/>
    <m/>
    <m/>
    <x v="1"/>
    <m/>
  </r>
  <r>
    <s v="7307ARCELOR (BERTON SICARD)"/>
    <x v="1420"/>
    <s v="PROFIL"/>
    <x v="13"/>
    <x v="1325"/>
    <x v="6"/>
    <s v="INSTALLUX"/>
    <x v="1377"/>
    <s v="Non"/>
    <x v="24"/>
    <m/>
    <m/>
    <m/>
    <m/>
    <x v="1"/>
    <m/>
  </r>
  <r>
    <s v="7323THARCELOR (BERTON SICARD)"/>
    <x v="1421"/>
    <s v="PROFIL"/>
    <x v="13"/>
    <x v="1326"/>
    <x v="6"/>
    <s v="INSTALLUX"/>
    <x v="1378"/>
    <s v="Non"/>
    <x v="24"/>
    <m/>
    <m/>
    <m/>
    <m/>
    <x v="1"/>
    <m/>
  </r>
  <r>
    <s v="7324/4THARCELOR (BERTON SICARD)"/>
    <x v="1422"/>
    <s v="PROFIL"/>
    <x v="13"/>
    <x v="1327"/>
    <x v="6"/>
    <s v="INSTALLUX"/>
    <x v="1379"/>
    <s v="Non"/>
    <x v="35"/>
    <m/>
    <m/>
    <m/>
    <m/>
    <x v="1"/>
    <m/>
  </r>
  <r>
    <s v="7324THARCELOR (BERTON SICARD)"/>
    <x v="1423"/>
    <s v="PROFIL"/>
    <x v="13"/>
    <x v="1327"/>
    <x v="6"/>
    <s v="INSTALLUX"/>
    <x v="1380"/>
    <s v="Non"/>
    <x v="24"/>
    <m/>
    <m/>
    <m/>
    <m/>
    <x v="1"/>
    <m/>
  </r>
  <r>
    <s v="7325THARCELOR (BERTON SICARD)"/>
    <x v="1424"/>
    <s v="PROFIL"/>
    <x v="13"/>
    <x v="1328"/>
    <x v="6"/>
    <s v="INSTALLUX"/>
    <x v="1381"/>
    <s v="Non"/>
    <x v="24"/>
    <m/>
    <m/>
    <m/>
    <m/>
    <x v="1"/>
    <m/>
  </r>
  <r>
    <s v="7330THARCELOR (BERTON SICARD)"/>
    <x v="1425"/>
    <s v="PROFIL"/>
    <x v="13"/>
    <x v="1329"/>
    <x v="6"/>
    <s v="INSTALLUX"/>
    <x v="1382"/>
    <s v="Non"/>
    <x v="24"/>
    <m/>
    <m/>
    <m/>
    <m/>
    <x v="1"/>
    <m/>
  </r>
  <r>
    <s v="7607/4THARCELOR (BERTON SICARD)"/>
    <x v="1430"/>
    <s v="PROFIL"/>
    <x v="13"/>
    <x v="1333"/>
    <x v="6"/>
    <s v="INSTALLUX"/>
    <x v="1387"/>
    <s v="Non"/>
    <x v="8"/>
    <m/>
    <m/>
    <m/>
    <m/>
    <x v="1"/>
    <m/>
  </r>
  <r>
    <s v="7607THARCELOR (BERTON SICARD)"/>
    <x v="1431"/>
    <s v="PROFIL"/>
    <x v="13"/>
    <x v="1333"/>
    <x v="6"/>
    <s v="INSTALLUX"/>
    <x v="1388"/>
    <s v="Non"/>
    <x v="24"/>
    <m/>
    <m/>
    <m/>
    <m/>
    <x v="1"/>
    <m/>
  </r>
  <r>
    <s v="7618ARCELOR (BERTON SICARD)"/>
    <x v="1434"/>
    <s v="PROFIL"/>
    <x v="13"/>
    <x v="254"/>
    <x v="6"/>
    <s v="INSTALLUX"/>
    <x v="1391"/>
    <s v="Non"/>
    <x v="24"/>
    <m/>
    <m/>
    <m/>
    <m/>
    <x v="1"/>
    <m/>
  </r>
  <r>
    <s v="7619ARCELOR (BERTON SICARD)"/>
    <x v="1435"/>
    <s v="PROFIL"/>
    <x v="13"/>
    <x v="1336"/>
    <x v="6"/>
    <s v="INSTALLUX"/>
    <x v="1392"/>
    <s v="Non"/>
    <x v="24"/>
    <m/>
    <m/>
    <m/>
    <m/>
    <x v="1"/>
    <m/>
  </r>
  <r>
    <s v="7622ARCELOR (BERTON SICARD)"/>
    <x v="1436"/>
    <s v="PROFIL"/>
    <x v="13"/>
    <x v="1337"/>
    <x v="6"/>
    <s v="INSTALLUX"/>
    <x v="1393"/>
    <s v="Non"/>
    <x v="24"/>
    <m/>
    <m/>
    <m/>
    <m/>
    <x v="1"/>
    <m/>
  </r>
  <r>
    <s v="7624/4ARCELOR (BERTON SICARD)"/>
    <x v="1438"/>
    <s v="PROFIL"/>
    <x v="13"/>
    <x v="1339"/>
    <x v="6"/>
    <s v="INSTALLUX"/>
    <x v="1395"/>
    <s v="Non"/>
    <x v="35"/>
    <m/>
    <m/>
    <m/>
    <m/>
    <x v="1"/>
    <m/>
  </r>
  <r>
    <s v="7625ARCELOR (BERTON SICARD)"/>
    <x v="1439"/>
    <s v="PROFIL"/>
    <x v="13"/>
    <x v="1340"/>
    <x v="6"/>
    <s v="INSTALLUX"/>
    <x v="1396"/>
    <s v="Non"/>
    <x v="24"/>
    <m/>
    <m/>
    <m/>
    <m/>
    <x v="1"/>
    <m/>
  </r>
  <r>
    <s v="7626/4ARCELOR (BERTON SICARD)"/>
    <x v="1440"/>
    <s v="PROFIL"/>
    <x v="13"/>
    <x v="257"/>
    <x v="6"/>
    <s v="INSTALLUX"/>
    <x v="1397"/>
    <s v="Non"/>
    <x v="35"/>
    <m/>
    <m/>
    <m/>
    <m/>
    <x v="1"/>
    <m/>
  </r>
  <r>
    <s v="7627ARCELOR (BERTON SICARD)"/>
    <x v="1441"/>
    <s v="PROFIL"/>
    <x v="13"/>
    <x v="1341"/>
    <x v="6"/>
    <s v="INSTALLUX"/>
    <x v="1398"/>
    <s v="Non"/>
    <x v="24"/>
    <m/>
    <m/>
    <m/>
    <m/>
    <x v="1"/>
    <m/>
  </r>
  <r>
    <s v="7628ARCELOR (BERTON SICARD)"/>
    <x v="1442"/>
    <s v="PROFIL"/>
    <x v="13"/>
    <x v="1342"/>
    <x v="6"/>
    <s v="INSTALLUX"/>
    <x v="1399"/>
    <s v="Non"/>
    <x v="24"/>
    <m/>
    <m/>
    <m/>
    <m/>
    <x v="1"/>
    <m/>
  </r>
  <r>
    <s v="7628/4ARCELOR (BERTON SICARD)"/>
    <x v="1443"/>
    <s v="PROFIL"/>
    <x v="13"/>
    <x v="1342"/>
    <x v="6"/>
    <s v="INSTALLUX"/>
    <x v="1400"/>
    <s v="Non"/>
    <x v="20"/>
    <m/>
    <m/>
    <m/>
    <m/>
    <x v="1"/>
    <m/>
  </r>
  <r>
    <s v="7629ARCELOR (BERTON SICARD)"/>
    <x v="1444"/>
    <s v="PROFIL"/>
    <x v="13"/>
    <x v="1343"/>
    <x v="6"/>
    <s v="INSTALLUX"/>
    <x v="1401"/>
    <s v="Non"/>
    <x v="24"/>
    <m/>
    <m/>
    <m/>
    <m/>
    <x v="1"/>
    <m/>
  </r>
  <r>
    <s v="7633ARCELOR (BERTON SICARD)"/>
    <x v="1445"/>
    <s v="PROFIL"/>
    <x v="13"/>
    <x v="1344"/>
    <x v="6"/>
    <s v="INSTALLUX"/>
    <x v="1402"/>
    <s v="Non"/>
    <x v="24"/>
    <m/>
    <m/>
    <m/>
    <m/>
    <x v="1"/>
    <m/>
  </r>
  <r>
    <s v="7635THARCELOR (BERTON SICARD)"/>
    <x v="1447"/>
    <s v="PROFIL"/>
    <x v="13"/>
    <x v="1346"/>
    <x v="6"/>
    <s v="INSTALLUX"/>
    <x v="1404"/>
    <s v="Non"/>
    <x v="24"/>
    <m/>
    <m/>
    <m/>
    <m/>
    <x v="1"/>
    <m/>
  </r>
  <r>
    <s v="7637THARCELOR (BERTON SICARD)"/>
    <x v="1449"/>
    <s v="PROFIL"/>
    <x v="13"/>
    <x v="1348"/>
    <x v="6"/>
    <s v="INSTALLUX"/>
    <x v="1406"/>
    <s v="Non"/>
    <x v="24"/>
    <m/>
    <m/>
    <m/>
    <m/>
    <x v="1"/>
    <m/>
  </r>
  <r>
    <s v="7644ARCELOR (BERTON SICARD)"/>
    <x v="1450"/>
    <s v="PROFIL"/>
    <x v="13"/>
    <x v="1349"/>
    <x v="6"/>
    <s v="INSTALLUX"/>
    <x v="1407"/>
    <s v="Non"/>
    <x v="24"/>
    <m/>
    <m/>
    <m/>
    <m/>
    <x v="1"/>
    <m/>
  </r>
  <r>
    <s v="7646/4ARCELOR (BERTON SICARD)"/>
    <x v="1451"/>
    <s v="PROFIL"/>
    <x v="13"/>
    <x v="259"/>
    <x v="6"/>
    <s v="INSTALLUX"/>
    <x v="1408"/>
    <s v="Non"/>
    <x v="35"/>
    <m/>
    <m/>
    <m/>
    <m/>
    <x v="1"/>
    <m/>
  </r>
  <r>
    <s v="7649ARCELOR (BERTON SICARD)"/>
    <x v="1452"/>
    <s v="PROFIL"/>
    <x v="46"/>
    <x v="1350"/>
    <x v="6"/>
    <s v="INSTALLUX"/>
    <x v="1409"/>
    <s v="Non"/>
    <x v="24"/>
    <m/>
    <m/>
    <m/>
    <m/>
    <x v="1"/>
    <m/>
  </r>
  <r>
    <s v="7653ARCELOR (BERTON SICARD)"/>
    <x v="1454"/>
    <s v="PROFIL"/>
    <x v="46"/>
    <x v="1352"/>
    <x v="6"/>
    <s v="INSTALLUX"/>
    <x v="1411"/>
    <s v="Non"/>
    <x v="24"/>
    <m/>
    <m/>
    <m/>
    <m/>
    <x v="1"/>
    <m/>
  </r>
  <r>
    <s v="7653/4ARCELOR (BERTON SICARD)"/>
    <x v="1455"/>
    <s v="PROFIL"/>
    <x v="46"/>
    <x v="1352"/>
    <x v="6"/>
    <s v="INSTALLUX"/>
    <x v="1412"/>
    <s v="Non"/>
    <x v="20"/>
    <m/>
    <m/>
    <m/>
    <m/>
    <x v="1"/>
    <m/>
  </r>
  <r>
    <s v="7655/4ARCELOR (BERTON SICARD)"/>
    <x v="1456"/>
    <s v="PROFIL"/>
    <x v="13"/>
    <x v="1353"/>
    <x v="6"/>
    <s v="INSTALLUX"/>
    <x v="1413"/>
    <s v="Non"/>
    <x v="35"/>
    <m/>
    <m/>
    <m/>
    <m/>
    <x v="1"/>
    <m/>
  </r>
  <r>
    <s v="7657ARCELOR (BERTON SICARD)"/>
    <x v="1457"/>
    <s v="PROFIL"/>
    <x v="13"/>
    <x v="1354"/>
    <x v="6"/>
    <s v="INSTALLUX"/>
    <x v="1414"/>
    <s v="Non"/>
    <x v="24"/>
    <m/>
    <m/>
    <m/>
    <m/>
    <x v="1"/>
    <m/>
  </r>
  <r>
    <s v="7658THPARCELOR (BERTON SICARD)"/>
    <x v="1458"/>
    <s v="PROFIL"/>
    <x v="13"/>
    <x v="1355"/>
    <x v="6"/>
    <s v="INSTALLUX"/>
    <x v="1415"/>
    <s v="Non"/>
    <x v="24"/>
    <m/>
    <m/>
    <m/>
    <m/>
    <x v="1"/>
    <m/>
  </r>
  <r>
    <s v="7659ARCELOR (BERTON SICARD)"/>
    <x v="1459"/>
    <s v="PROFIL"/>
    <x v="13"/>
    <x v="1298"/>
    <x v="6"/>
    <s v="INSTALLUX"/>
    <x v="1416"/>
    <s v="Non"/>
    <x v="24"/>
    <m/>
    <m/>
    <m/>
    <m/>
    <x v="1"/>
    <m/>
  </r>
  <r>
    <s v="7661ARCELOR (BERTON SICARD)"/>
    <x v="1460"/>
    <s v="PROFIL"/>
    <x v="46"/>
    <x v="1356"/>
    <x v="6"/>
    <s v="INSTALLUX"/>
    <x v="1417"/>
    <s v="Non"/>
    <x v="24"/>
    <m/>
    <m/>
    <m/>
    <m/>
    <x v="1"/>
    <m/>
  </r>
  <r>
    <s v="7661/4ARCELOR (BERTON SICARD)"/>
    <x v="1461"/>
    <s v="PROFIL"/>
    <x v="46"/>
    <x v="1356"/>
    <x v="6"/>
    <s v="INSTALLUX"/>
    <x v="1418"/>
    <s v="Non"/>
    <x v="35"/>
    <m/>
    <m/>
    <m/>
    <m/>
    <x v="1"/>
    <m/>
  </r>
  <r>
    <s v="7662ARCELOR (BERTON SICARD)"/>
    <x v="1462"/>
    <s v="PROFIL"/>
    <x v="13"/>
    <x v="1357"/>
    <x v="6"/>
    <s v="INSTALLUX"/>
    <x v="1419"/>
    <s v="Non"/>
    <x v="24"/>
    <m/>
    <m/>
    <m/>
    <m/>
    <x v="1"/>
    <m/>
  </r>
  <r>
    <s v="7662/4ARCELOR (BERTON SICARD)"/>
    <x v="1463"/>
    <s v="PROFIL"/>
    <x v="13"/>
    <x v="1357"/>
    <x v="6"/>
    <s v="INSTALLUX"/>
    <x v="1420"/>
    <s v="Non"/>
    <x v="35"/>
    <m/>
    <m/>
    <m/>
    <m/>
    <x v="1"/>
    <m/>
  </r>
  <r>
    <s v="7663ARCELOR (BERTON SICARD)"/>
    <x v="1464"/>
    <s v="PROFIL"/>
    <x v="13"/>
    <x v="1358"/>
    <x v="6"/>
    <s v="INSTALLUX"/>
    <x v="1421"/>
    <s v="Non"/>
    <x v="24"/>
    <m/>
    <m/>
    <m/>
    <m/>
    <x v="1"/>
    <m/>
  </r>
  <r>
    <s v="7664/4ARCELOR (BERTON SICARD)"/>
    <x v="1465"/>
    <s v="PROFIL"/>
    <x v="13"/>
    <x v="1359"/>
    <x v="6"/>
    <s v="INSTALLUX"/>
    <x v="1422"/>
    <s v="Non"/>
    <x v="35"/>
    <m/>
    <m/>
    <m/>
    <m/>
    <x v="1"/>
    <m/>
  </r>
  <r>
    <s v="7665ARCELOR (BERTON SICARD)"/>
    <x v="1466"/>
    <s v="PROFIL"/>
    <x v="13"/>
    <x v="1360"/>
    <x v="6"/>
    <s v="INSTALLUX"/>
    <x v="1423"/>
    <s v="Non"/>
    <x v="24"/>
    <m/>
    <m/>
    <m/>
    <m/>
    <x v="1"/>
    <m/>
  </r>
  <r>
    <s v="7665/4ARCELOR (BERTON SICARD)"/>
    <x v="1467"/>
    <s v="PROFIL"/>
    <x v="13"/>
    <x v="1360"/>
    <x v="6"/>
    <s v="INSTALLUX"/>
    <x v="1424"/>
    <s v="Non"/>
    <x v="35"/>
    <m/>
    <m/>
    <m/>
    <m/>
    <x v="1"/>
    <m/>
  </r>
  <r>
    <s v="7668THARCELOR (BERTON SICARD)"/>
    <x v="1468"/>
    <s v="PROFIL"/>
    <x v="13"/>
    <x v="1361"/>
    <x v="6"/>
    <s v="INSTALLUX"/>
    <x v="1425"/>
    <s v="Non"/>
    <x v="24"/>
    <m/>
    <m/>
    <m/>
    <m/>
    <x v="1"/>
    <m/>
  </r>
  <r>
    <s v="7673ARCELOR (BERTON SICARD)"/>
    <x v="1469"/>
    <s v="PROFIL"/>
    <x v="13"/>
    <x v="1362"/>
    <x v="6"/>
    <s v="INSTALLUX"/>
    <x v="1426"/>
    <s v="Non"/>
    <x v="24"/>
    <m/>
    <m/>
    <m/>
    <m/>
    <x v="1"/>
    <m/>
  </r>
  <r>
    <s v="7674ARCELOR (BERTON SICARD)"/>
    <x v="1470"/>
    <s v="PROFIL"/>
    <x v="13"/>
    <x v="1363"/>
    <x v="6"/>
    <s v="INSTALLUX"/>
    <x v="1427"/>
    <s v="Non"/>
    <x v="24"/>
    <m/>
    <m/>
    <m/>
    <m/>
    <x v="1"/>
    <m/>
  </r>
  <r>
    <s v="7679ARCELOR (BERTON SICARD)"/>
    <x v="1471"/>
    <s v="PROFIL"/>
    <x v="13"/>
    <x v="1364"/>
    <x v="6"/>
    <s v="INSTALLUX"/>
    <x v="1428"/>
    <s v="Non"/>
    <x v="24"/>
    <m/>
    <m/>
    <m/>
    <m/>
    <x v="1"/>
    <m/>
  </r>
  <r>
    <s v="7680THARCELOR (BERTON SICARD)"/>
    <x v="1472"/>
    <s v="PROFIL"/>
    <x v="13"/>
    <x v="1365"/>
    <x v="6"/>
    <s v="INSTALLUX"/>
    <x v="1429"/>
    <s v="Non"/>
    <x v="24"/>
    <m/>
    <m/>
    <m/>
    <m/>
    <x v="1"/>
    <m/>
  </r>
  <r>
    <s v="7681THARCELOR (BERTON SICARD)"/>
    <x v="1473"/>
    <s v="PROFIL"/>
    <x v="13"/>
    <x v="1366"/>
    <x v="6"/>
    <s v="INSTALLUX"/>
    <x v="1430"/>
    <s v="Non"/>
    <x v="24"/>
    <m/>
    <m/>
    <m/>
    <m/>
    <x v="1"/>
    <m/>
  </r>
  <r>
    <s v="7682THARCELOR (BERTON SICARD)"/>
    <x v="1474"/>
    <s v="PROFIL"/>
    <x v="13"/>
    <x v="1367"/>
    <x v="6"/>
    <s v="INSTALLUX"/>
    <x v="1431"/>
    <s v="Non"/>
    <x v="24"/>
    <m/>
    <m/>
    <m/>
    <m/>
    <x v="1"/>
    <m/>
  </r>
  <r>
    <s v="7683THARCELOR (BERTON SICARD)"/>
    <x v="1475"/>
    <s v="PROFIL"/>
    <x v="13"/>
    <x v="1368"/>
    <x v="6"/>
    <s v="INSTALLUX"/>
    <x v="1432"/>
    <s v="Non"/>
    <x v="24"/>
    <m/>
    <m/>
    <m/>
    <m/>
    <x v="1"/>
    <m/>
  </r>
  <r>
    <s v="7684THARCELOR (BERTON SICARD)"/>
    <x v="1476"/>
    <s v="PROFIL"/>
    <x v="13"/>
    <x v="1369"/>
    <x v="6"/>
    <s v="INSTALLUX"/>
    <x v="1433"/>
    <s v="Non"/>
    <x v="24"/>
    <m/>
    <m/>
    <m/>
    <m/>
    <x v="1"/>
    <m/>
  </r>
  <r>
    <s v="7690ARCELOR (BERTON SICARD)"/>
    <x v="1478"/>
    <s v="PROFIL"/>
    <x v="13"/>
    <x v="1371"/>
    <x v="6"/>
    <s v="INSTALLUX"/>
    <x v="1435"/>
    <s v="Non"/>
    <x v="24"/>
    <m/>
    <m/>
    <m/>
    <m/>
    <x v="1"/>
    <m/>
  </r>
  <r>
    <s v="7691THARCELOR (BERTON SICARD)"/>
    <x v="1479"/>
    <s v="PROFIL"/>
    <x v="13"/>
    <x v="1372"/>
    <x v="6"/>
    <s v="INSTALLUX"/>
    <x v="1436"/>
    <s v="Non"/>
    <x v="24"/>
    <m/>
    <m/>
    <m/>
    <m/>
    <x v="1"/>
    <m/>
  </r>
  <r>
    <s v="7746ARCELOR (BERTON SICARD)"/>
    <x v="2125"/>
    <s v="PROFIL"/>
    <x v="13"/>
    <x v="1912"/>
    <x v="6"/>
    <s v="INSTALLUX"/>
    <x v="2082"/>
    <s v="Non"/>
    <x v="5"/>
    <m/>
    <m/>
    <m/>
    <m/>
    <x v="1"/>
    <m/>
  </r>
  <r>
    <s v="7766ARCELOR (BERTON SICARD)"/>
    <x v="1480"/>
    <s v="PROFIL"/>
    <x v="13"/>
    <x v="1373"/>
    <x v="6"/>
    <s v="INSTALLUX"/>
    <x v="1437"/>
    <s v="Non"/>
    <x v="4"/>
    <m/>
    <m/>
    <m/>
    <m/>
    <x v="1"/>
    <m/>
  </r>
  <r>
    <s v="7785ARCELOR (BERTON SICARD)"/>
    <x v="1481"/>
    <s v="PROFIL"/>
    <x v="13"/>
    <x v="1374"/>
    <x v="6"/>
    <s v="INSTALLUX"/>
    <x v="1438"/>
    <s v="Non"/>
    <x v="24"/>
    <m/>
    <m/>
    <m/>
    <m/>
    <x v="1"/>
    <m/>
  </r>
  <r>
    <s v="7785/4ARCELOR (BERTON SICARD)"/>
    <x v="1482"/>
    <s v="PROFIL"/>
    <x v="13"/>
    <x v="1375"/>
    <x v="6"/>
    <s v="INSTALLUX"/>
    <x v="1439"/>
    <s v="Non"/>
    <x v="20"/>
    <m/>
    <m/>
    <m/>
    <m/>
    <x v="1"/>
    <m/>
  </r>
  <r>
    <s v="7795ARCELOR (BERTON SICARD)"/>
    <x v="1483"/>
    <s v="PROFIL"/>
    <x v="46"/>
    <x v="1376"/>
    <x v="6"/>
    <s v="INSTALLUX"/>
    <x v="1440"/>
    <s v="Non"/>
    <x v="24"/>
    <m/>
    <m/>
    <m/>
    <m/>
    <x v="1"/>
    <m/>
  </r>
  <r>
    <s v="7816/4ARCELOR (BERTON SICARD)"/>
    <x v="1484"/>
    <s v="PROFIL"/>
    <x v="13"/>
    <x v="276"/>
    <x v="6"/>
    <s v="INSTALLUX"/>
    <x v="1441"/>
    <s v="Non"/>
    <x v="35"/>
    <m/>
    <m/>
    <m/>
    <m/>
    <x v="1"/>
    <m/>
  </r>
  <r>
    <s v="7816/4MARCELOR (BERTON SICARD)"/>
    <x v="1485"/>
    <s v="PROFIL"/>
    <x v="13"/>
    <x v="276"/>
    <x v="6"/>
    <s v="INSTALLUX"/>
    <x v="1442"/>
    <s v="Non"/>
    <x v="20"/>
    <m/>
    <m/>
    <m/>
    <m/>
    <x v="1"/>
    <m/>
  </r>
  <r>
    <s v="7817ARCELOR (BERTON SICARD)"/>
    <x v="1486"/>
    <s v="PROFIL"/>
    <x v="13"/>
    <x v="1377"/>
    <x v="6"/>
    <s v="INSTALLUX"/>
    <x v="1443"/>
    <s v="Non"/>
    <x v="24"/>
    <m/>
    <m/>
    <m/>
    <m/>
    <x v="1"/>
    <m/>
  </r>
  <r>
    <s v="7818ARCELOR (BERTON SICARD)"/>
    <x v="1487"/>
    <s v="PROFIL"/>
    <x v="13"/>
    <x v="1378"/>
    <x v="6"/>
    <s v="INSTALLUX"/>
    <x v="1444"/>
    <s v="Non"/>
    <x v="24"/>
    <m/>
    <m/>
    <m/>
    <m/>
    <x v="1"/>
    <m/>
  </r>
  <r>
    <s v="7820ARCELOR (BERTON SICARD)"/>
    <x v="1488"/>
    <s v="PROFIL"/>
    <x v="13"/>
    <x v="1379"/>
    <x v="6"/>
    <s v="INSTALLUX"/>
    <x v="1445"/>
    <s v="Non"/>
    <x v="24"/>
    <m/>
    <m/>
    <m/>
    <m/>
    <x v="1"/>
    <m/>
  </r>
  <r>
    <s v="7824ARCELOR (BERTON SICARD)"/>
    <x v="1489"/>
    <s v="PROFIL"/>
    <x v="13"/>
    <x v="1380"/>
    <x v="6"/>
    <s v="INSTALLUX"/>
    <x v="1446"/>
    <s v="Non"/>
    <x v="24"/>
    <m/>
    <m/>
    <m/>
    <m/>
    <x v="1"/>
    <m/>
  </r>
  <r>
    <s v="7828ARCELOR (BERTON SICARD)"/>
    <x v="1490"/>
    <s v="PROFIL"/>
    <x v="13"/>
    <x v="1381"/>
    <x v="6"/>
    <s v="INSTALLUX"/>
    <x v="1447"/>
    <s v="Non"/>
    <x v="24"/>
    <m/>
    <m/>
    <m/>
    <m/>
    <x v="1"/>
    <m/>
  </r>
  <r>
    <s v="7835ARCELOR (BERTON SICARD)"/>
    <x v="1491"/>
    <s v="PROFIL"/>
    <x v="13"/>
    <x v="1382"/>
    <x v="6"/>
    <s v="INSTALLUX"/>
    <x v="1448"/>
    <s v="Non"/>
    <x v="24"/>
    <m/>
    <m/>
    <m/>
    <m/>
    <x v="1"/>
    <m/>
  </r>
  <r>
    <s v="7836/4ARCELOR (BERTON SICARD)"/>
    <x v="1492"/>
    <s v="PROFIL"/>
    <x v="13"/>
    <x v="277"/>
    <x v="6"/>
    <s v="INSTALLUX"/>
    <x v="1449"/>
    <s v="Non"/>
    <x v="35"/>
    <m/>
    <m/>
    <m/>
    <m/>
    <x v="1"/>
    <m/>
  </r>
  <r>
    <s v="8101ARCELOR (BERTON SICARD)"/>
    <x v="1493"/>
    <s v="PROFIL"/>
    <x v="13"/>
    <x v="1383"/>
    <x v="6"/>
    <s v="INSTALLUX"/>
    <x v="1450"/>
    <s v="Non"/>
    <x v="24"/>
    <m/>
    <m/>
    <m/>
    <m/>
    <x v="1"/>
    <m/>
  </r>
  <r>
    <s v="8102ARCELOR (BERTON SICARD)"/>
    <x v="1494"/>
    <s v="PROFIL"/>
    <x v="13"/>
    <x v="1384"/>
    <x v="6"/>
    <s v="INSTALLUX"/>
    <x v="1451"/>
    <s v="Non"/>
    <x v="24"/>
    <m/>
    <m/>
    <m/>
    <m/>
    <x v="1"/>
    <m/>
  </r>
  <r>
    <s v="8103ARCELOR (BERTON SICARD)"/>
    <x v="1495"/>
    <s v="PROFIL"/>
    <x v="13"/>
    <x v="1385"/>
    <x v="6"/>
    <s v="INSTALLUX"/>
    <x v="1452"/>
    <s v="Non"/>
    <x v="24"/>
    <m/>
    <m/>
    <m/>
    <m/>
    <x v="1"/>
    <m/>
  </r>
  <r>
    <s v="8105ARCELOR (BERTON SICARD)"/>
    <x v="1498"/>
    <s v="PROFIL"/>
    <x v="13"/>
    <x v="1388"/>
    <x v="6"/>
    <s v="INSTALLUX"/>
    <x v="1455"/>
    <s v="Non"/>
    <x v="24"/>
    <m/>
    <m/>
    <m/>
    <m/>
    <x v="1"/>
    <m/>
  </r>
  <r>
    <s v="8106ARCELOR (BERTON SICARD)"/>
    <x v="1499"/>
    <s v="PROFIL"/>
    <x v="13"/>
    <x v="1389"/>
    <x v="6"/>
    <s v="INSTALLUX"/>
    <x v="1456"/>
    <s v="Non"/>
    <x v="24"/>
    <m/>
    <m/>
    <m/>
    <m/>
    <x v="1"/>
    <m/>
  </r>
  <r>
    <s v="8108ARCELOR (BERTON SICARD)"/>
    <x v="1500"/>
    <s v="PROFIL"/>
    <x v="13"/>
    <x v="1390"/>
    <x v="6"/>
    <s v="INSTALLUX"/>
    <x v="1457"/>
    <s v="Non"/>
    <x v="24"/>
    <m/>
    <m/>
    <m/>
    <m/>
    <x v="1"/>
    <m/>
  </r>
  <r>
    <s v="8110ARCELOR (BERTON SICARD)"/>
    <x v="1501"/>
    <s v="PROFIL"/>
    <x v="13"/>
    <x v="1391"/>
    <x v="6"/>
    <s v="INSTALLUX"/>
    <x v="1458"/>
    <s v="Non"/>
    <x v="24"/>
    <m/>
    <m/>
    <m/>
    <m/>
    <x v="1"/>
    <m/>
  </r>
  <r>
    <s v="8177ARCELOR (BERTON SICARD)"/>
    <x v="2024"/>
    <s v="PROFIL"/>
    <x v="13"/>
    <x v="1819"/>
    <x v="6"/>
    <s v="INSTALLUX"/>
    <x v="1981"/>
    <s v="Non"/>
    <x v="24"/>
    <m/>
    <m/>
    <m/>
    <m/>
    <x v="1"/>
    <m/>
  </r>
  <r>
    <s v="8178ARCELOR (BERTON SICARD)"/>
    <x v="2025"/>
    <s v="PROFIL"/>
    <x v="13"/>
    <x v="1820"/>
    <x v="6"/>
    <s v="INSTALLUX"/>
    <x v="1982"/>
    <s v="Non"/>
    <x v="24"/>
    <m/>
    <m/>
    <m/>
    <m/>
    <x v="1"/>
    <m/>
  </r>
  <r>
    <s v="8179ARCELOR (BERTON SICARD)"/>
    <x v="1502"/>
    <s v="PROFIL"/>
    <x v="13"/>
    <x v="1392"/>
    <x v="6"/>
    <s v="INSTALLUX"/>
    <x v="1459"/>
    <s v="Non"/>
    <x v="24"/>
    <m/>
    <m/>
    <m/>
    <m/>
    <x v="1"/>
    <m/>
  </r>
  <r>
    <s v="8181ARCELOR (BERTON SICARD)"/>
    <x v="1503"/>
    <s v="PROFIL"/>
    <x v="13"/>
    <x v="1393"/>
    <x v="6"/>
    <s v="INSTALLUX"/>
    <x v="1460"/>
    <s v="Non"/>
    <x v="24"/>
    <m/>
    <m/>
    <m/>
    <m/>
    <x v="1"/>
    <m/>
  </r>
  <r>
    <s v="8183ARCELOR (BERTON SICARD)"/>
    <x v="1504"/>
    <s v="PROFIL"/>
    <x v="13"/>
    <x v="1394"/>
    <x v="6"/>
    <s v="INSTALLUX"/>
    <x v="1461"/>
    <s v="Non"/>
    <x v="24"/>
    <m/>
    <m/>
    <m/>
    <m/>
    <x v="1"/>
    <m/>
  </r>
  <r>
    <s v="8184ARCELOR (BERTON SICARD)"/>
    <x v="2026"/>
    <s v="PROFIL"/>
    <x v="13"/>
    <x v="1821"/>
    <x v="6"/>
    <s v="INSTALLUX"/>
    <x v="1983"/>
    <s v="Non"/>
    <x v="24"/>
    <m/>
    <m/>
    <m/>
    <m/>
    <x v="1"/>
    <m/>
  </r>
  <r>
    <s v="8186ARCELOR (BERTON SICARD)"/>
    <x v="2027"/>
    <s v="PROFIL"/>
    <x v="13"/>
    <x v="1822"/>
    <x v="6"/>
    <s v="INSTALLUX"/>
    <x v="1984"/>
    <s v="Non"/>
    <x v="24"/>
    <m/>
    <m/>
    <m/>
    <m/>
    <x v="1"/>
    <m/>
  </r>
  <r>
    <s v="8187ARCELOR (BERTON SICARD)"/>
    <x v="1505"/>
    <s v="PROFIL"/>
    <x v="13"/>
    <x v="1395"/>
    <x v="6"/>
    <s v="INSTALLUX"/>
    <x v="1462"/>
    <s v="Non"/>
    <x v="24"/>
    <m/>
    <m/>
    <m/>
    <m/>
    <x v="1"/>
    <m/>
  </r>
  <r>
    <s v="8198ARCELOR (BERTON SICARD)"/>
    <x v="1506"/>
    <s v="PROFIL"/>
    <x v="13"/>
    <x v="1396"/>
    <x v="6"/>
    <s v="INSTALLUX"/>
    <x v="1463"/>
    <s v="Non"/>
    <x v="24"/>
    <m/>
    <m/>
    <m/>
    <m/>
    <x v="1"/>
    <m/>
  </r>
  <r>
    <s v="8200ARCELOR (BERTON SICARD)"/>
    <x v="1508"/>
    <s v="PROFIL"/>
    <x v="13"/>
    <x v="1397"/>
    <x v="6"/>
    <s v="INSTALLUX"/>
    <x v="1465"/>
    <s v="Non"/>
    <x v="24"/>
    <m/>
    <m/>
    <m/>
    <m/>
    <x v="1"/>
    <m/>
  </r>
  <r>
    <s v="8201ARCELOR (BERTON SICARD)"/>
    <x v="1509"/>
    <s v="PROFIL"/>
    <x v="13"/>
    <x v="1398"/>
    <x v="6"/>
    <s v="INSTALLUX"/>
    <x v="1466"/>
    <s v="Non"/>
    <x v="24"/>
    <m/>
    <m/>
    <m/>
    <m/>
    <x v="1"/>
    <m/>
  </r>
  <r>
    <s v="8205ARCELOR (BERTON SICARD)"/>
    <x v="1510"/>
    <s v="PROFIL"/>
    <x v="13"/>
    <x v="1399"/>
    <x v="6"/>
    <s v="INSTALLUX"/>
    <x v="1467"/>
    <s v="Non"/>
    <x v="24"/>
    <m/>
    <m/>
    <m/>
    <m/>
    <x v="1"/>
    <m/>
  </r>
  <r>
    <s v="8213ARCELOR (BERTON SICARD)"/>
    <x v="1511"/>
    <s v="PROFIL"/>
    <x v="13"/>
    <x v="1400"/>
    <x v="6"/>
    <s v="INSTALLUX"/>
    <x v="1468"/>
    <s v="Non"/>
    <x v="24"/>
    <m/>
    <m/>
    <m/>
    <m/>
    <x v="1"/>
    <m/>
  </r>
  <r>
    <s v="8242ARCELOR (BERTON SICARD)"/>
    <x v="2028"/>
    <s v="PROFIL"/>
    <x v="13"/>
    <x v="1823"/>
    <x v="6"/>
    <s v="INSTALLUX"/>
    <x v="1985"/>
    <s v="Non"/>
    <x v="24"/>
    <m/>
    <m/>
    <m/>
    <m/>
    <x v="1"/>
    <m/>
  </r>
  <r>
    <s v="8289ARCELOR (BERTON SICARD)"/>
    <x v="1512"/>
    <s v="PROFIL"/>
    <x v="13"/>
    <x v="1401"/>
    <x v="6"/>
    <s v="INSTALLUX"/>
    <x v="1469"/>
    <s v="Non"/>
    <x v="24"/>
    <m/>
    <m/>
    <m/>
    <m/>
    <x v="1"/>
    <m/>
  </r>
  <r>
    <s v="8291ARCELOR (BERTON SICARD)"/>
    <x v="1514"/>
    <s v="PROFIL"/>
    <x v="13"/>
    <x v="1403"/>
    <x v="6"/>
    <s v="INSTALLUX"/>
    <x v="1471"/>
    <s v="Non"/>
    <x v="24"/>
    <m/>
    <m/>
    <m/>
    <m/>
    <x v="1"/>
    <m/>
  </r>
  <r>
    <s v="8292ARCELOR (BERTON SICARD)"/>
    <x v="1515"/>
    <s v="PROFIL"/>
    <x v="13"/>
    <x v="1404"/>
    <x v="6"/>
    <s v="INSTALLUX"/>
    <x v="1472"/>
    <s v="Non"/>
    <x v="24"/>
    <m/>
    <m/>
    <m/>
    <m/>
    <x v="1"/>
    <m/>
  </r>
  <r>
    <s v="8293ARCELOR (BERTON SICARD)"/>
    <x v="1516"/>
    <s v="PROFIL"/>
    <x v="13"/>
    <x v="1405"/>
    <x v="6"/>
    <s v="INSTALLUX"/>
    <x v="1473"/>
    <s v="Non"/>
    <x v="24"/>
    <m/>
    <m/>
    <m/>
    <m/>
    <x v="1"/>
    <m/>
  </r>
  <r>
    <s v="8294ARCELOR (BERTON SICARD)"/>
    <x v="1517"/>
    <s v="PROFIL"/>
    <x v="13"/>
    <x v="1405"/>
    <x v="6"/>
    <s v="INSTALLUX"/>
    <x v="1474"/>
    <s v="Non"/>
    <x v="24"/>
    <m/>
    <m/>
    <m/>
    <m/>
    <x v="1"/>
    <m/>
  </r>
  <r>
    <s v="8500ARCELOR (BERTON SICARD)"/>
    <x v="1520"/>
    <s v="PROFIL"/>
    <x v="13"/>
    <x v="1408"/>
    <x v="6"/>
    <s v="INSTALLUX"/>
    <x v="1477"/>
    <s v="Non"/>
    <x v="24"/>
    <m/>
    <m/>
    <m/>
    <m/>
    <x v="1"/>
    <m/>
  </r>
  <r>
    <s v="8501ARCELOR (BERTON SICARD)"/>
    <x v="1521"/>
    <s v="PROFIL"/>
    <x v="13"/>
    <x v="1409"/>
    <x v="6"/>
    <s v="INSTALLUX"/>
    <x v="1478"/>
    <s v="Non"/>
    <x v="24"/>
    <m/>
    <m/>
    <m/>
    <m/>
    <x v="1"/>
    <m/>
  </r>
  <r>
    <s v="8502ARCELOR (BERTON SICARD)"/>
    <x v="1522"/>
    <s v="PROFIL"/>
    <x v="13"/>
    <x v="1410"/>
    <x v="6"/>
    <s v="INSTALLUX"/>
    <x v="1479"/>
    <s v="Non"/>
    <x v="24"/>
    <m/>
    <m/>
    <m/>
    <m/>
    <x v="1"/>
    <m/>
  </r>
  <r>
    <s v="8503ARCELOR (BERTON SICARD)"/>
    <x v="1523"/>
    <s v="PROFIL"/>
    <x v="13"/>
    <x v="1411"/>
    <x v="6"/>
    <s v="INSTALLUX"/>
    <x v="1480"/>
    <s v="Non"/>
    <x v="24"/>
    <m/>
    <m/>
    <m/>
    <m/>
    <x v="1"/>
    <m/>
  </r>
  <r>
    <s v="8504ARCELOR (BERTON SICARD)"/>
    <x v="1524"/>
    <s v="PROFIL"/>
    <x v="13"/>
    <x v="1412"/>
    <x v="6"/>
    <s v="INSTALLUX"/>
    <x v="1481"/>
    <s v="Non"/>
    <x v="24"/>
    <m/>
    <m/>
    <m/>
    <m/>
    <x v="1"/>
    <m/>
  </r>
  <r>
    <s v="8505ARCELOR (BERTON SICARD)"/>
    <x v="1525"/>
    <s v="PROFIL"/>
    <x v="13"/>
    <x v="1413"/>
    <x v="6"/>
    <s v="INSTALLUX"/>
    <x v="1482"/>
    <s v="Non"/>
    <x v="24"/>
    <m/>
    <m/>
    <m/>
    <m/>
    <x v="1"/>
    <m/>
  </r>
  <r>
    <s v="8506ARCELOR (BERTON SICARD)"/>
    <x v="1526"/>
    <s v="PROFIL"/>
    <x v="13"/>
    <x v="1414"/>
    <x v="6"/>
    <s v="INSTALLUX"/>
    <x v="1483"/>
    <s v="Non"/>
    <x v="24"/>
    <m/>
    <m/>
    <m/>
    <m/>
    <x v="1"/>
    <m/>
  </r>
  <r>
    <s v="8507ARCELOR (BERTON SICARD)"/>
    <x v="1527"/>
    <s v="PROFIL"/>
    <x v="13"/>
    <x v="1415"/>
    <x v="6"/>
    <s v="INSTALLUX"/>
    <x v="1484"/>
    <s v="Non"/>
    <x v="24"/>
    <m/>
    <m/>
    <m/>
    <m/>
    <x v="1"/>
    <m/>
  </r>
  <r>
    <s v="8508ARCELOR (BERTON SICARD)"/>
    <x v="1528"/>
    <s v="PROFIL"/>
    <x v="13"/>
    <x v="1416"/>
    <x v="6"/>
    <s v="INSTALLUX"/>
    <x v="1485"/>
    <s v="Non"/>
    <x v="24"/>
    <m/>
    <m/>
    <m/>
    <m/>
    <x v="1"/>
    <m/>
  </r>
  <r>
    <s v="8509ARCELOR (BERTON SICARD)"/>
    <x v="1529"/>
    <s v="PROFIL"/>
    <x v="13"/>
    <x v="1417"/>
    <x v="6"/>
    <s v="INSTALLUX"/>
    <x v="1486"/>
    <s v="Non"/>
    <x v="24"/>
    <m/>
    <m/>
    <m/>
    <m/>
    <x v="1"/>
    <m/>
  </r>
  <r>
    <s v="8510ARCELOR (BERTON SICARD)"/>
    <x v="1530"/>
    <s v="PROFIL"/>
    <x v="13"/>
    <x v="1418"/>
    <x v="6"/>
    <s v="INSTALLUX"/>
    <x v="1487"/>
    <s v="Non"/>
    <x v="24"/>
    <m/>
    <m/>
    <m/>
    <m/>
    <x v="1"/>
    <m/>
  </r>
  <r>
    <s v="8511ARCELOR (BERTON SICARD)"/>
    <x v="1531"/>
    <s v="PROFIL"/>
    <x v="13"/>
    <x v="1419"/>
    <x v="6"/>
    <s v="INSTALLUX"/>
    <x v="1488"/>
    <s v="Non"/>
    <x v="24"/>
    <m/>
    <m/>
    <m/>
    <m/>
    <x v="1"/>
    <m/>
  </r>
  <r>
    <s v="8512ARCELOR (BERTON SICARD)"/>
    <x v="1532"/>
    <s v="PROFIL"/>
    <x v="13"/>
    <x v="1420"/>
    <x v="6"/>
    <s v="INSTALLUX"/>
    <x v="1489"/>
    <s v="Non"/>
    <x v="24"/>
    <m/>
    <m/>
    <m/>
    <m/>
    <x v="1"/>
    <m/>
  </r>
  <r>
    <s v="8513ARCELOR (BERTON SICARD)"/>
    <x v="1533"/>
    <s v="PROFIL"/>
    <x v="13"/>
    <x v="1421"/>
    <x v="6"/>
    <s v="INSTALLUX"/>
    <x v="1490"/>
    <s v="Non"/>
    <x v="24"/>
    <m/>
    <m/>
    <m/>
    <m/>
    <x v="1"/>
    <m/>
  </r>
  <r>
    <s v="8514ARCELOR (BERTON SICARD)"/>
    <x v="1534"/>
    <s v="PROFIL"/>
    <x v="13"/>
    <x v="1422"/>
    <x v="6"/>
    <s v="INSTALLUX"/>
    <x v="1491"/>
    <s v="Non"/>
    <x v="24"/>
    <m/>
    <m/>
    <m/>
    <m/>
    <x v="1"/>
    <m/>
  </r>
  <r>
    <s v="8515ARCELOR (BERTON SICARD)"/>
    <x v="1535"/>
    <s v="PROFIL"/>
    <x v="13"/>
    <x v="1423"/>
    <x v="6"/>
    <s v="INSTALLUX"/>
    <x v="1492"/>
    <s v="Non"/>
    <x v="24"/>
    <m/>
    <m/>
    <m/>
    <m/>
    <x v="1"/>
    <m/>
  </r>
  <r>
    <s v="8516ARCELOR (BERTON SICARD)"/>
    <x v="1536"/>
    <s v="PROFIL"/>
    <x v="13"/>
    <x v="1424"/>
    <x v="6"/>
    <s v="INSTALLUX"/>
    <x v="1493"/>
    <s v="Non"/>
    <x v="24"/>
    <m/>
    <m/>
    <m/>
    <m/>
    <x v="1"/>
    <m/>
  </r>
  <r>
    <s v="8518ARCELOR (BERTON SICARD)"/>
    <x v="1537"/>
    <s v="PROFIL"/>
    <x v="13"/>
    <x v="1425"/>
    <x v="6"/>
    <s v="INSTALLUX"/>
    <x v="1494"/>
    <s v="Non"/>
    <x v="24"/>
    <m/>
    <m/>
    <m/>
    <m/>
    <x v="1"/>
    <m/>
  </r>
  <r>
    <s v="8519ARCELOR (BERTON SICARD)"/>
    <x v="1538"/>
    <s v="PROFIL"/>
    <x v="13"/>
    <x v="1426"/>
    <x v="6"/>
    <s v="INSTALLUX"/>
    <x v="1495"/>
    <s v="Non"/>
    <x v="24"/>
    <m/>
    <m/>
    <m/>
    <m/>
    <x v="1"/>
    <m/>
  </r>
  <r>
    <s v="8520ARCELOR (BERTON SICARD)"/>
    <x v="1539"/>
    <s v="PROFIL"/>
    <x v="13"/>
    <x v="1427"/>
    <x v="6"/>
    <s v="INSTALLUX"/>
    <x v="1496"/>
    <s v="Non"/>
    <x v="24"/>
    <m/>
    <m/>
    <m/>
    <m/>
    <x v="1"/>
    <m/>
  </r>
  <r>
    <s v="8521ARCELOR (BERTON SICARD)"/>
    <x v="1540"/>
    <s v="PROFIL"/>
    <x v="13"/>
    <x v="1428"/>
    <x v="6"/>
    <s v="INSTALLUX"/>
    <x v="1497"/>
    <s v="Non"/>
    <x v="24"/>
    <m/>
    <m/>
    <m/>
    <m/>
    <x v="1"/>
    <m/>
  </r>
  <r>
    <s v="8522ARCELOR (BERTON SICARD)"/>
    <x v="1541"/>
    <s v="PROFIL"/>
    <x v="13"/>
    <x v="1429"/>
    <x v="6"/>
    <s v="INSTALLUX"/>
    <x v="1498"/>
    <s v="Non"/>
    <x v="24"/>
    <m/>
    <m/>
    <m/>
    <m/>
    <x v="1"/>
    <m/>
  </r>
  <r>
    <s v="8523ARCELOR (BERTON SICARD)"/>
    <x v="1542"/>
    <s v="PROFIL"/>
    <x v="13"/>
    <x v="1430"/>
    <x v="6"/>
    <s v="INSTALLUX"/>
    <x v="1499"/>
    <s v="Non"/>
    <x v="24"/>
    <m/>
    <m/>
    <m/>
    <m/>
    <x v="1"/>
    <m/>
  </r>
  <r>
    <s v="8524ARCELOR (BERTON SICARD)"/>
    <x v="1543"/>
    <s v="PROFIL"/>
    <x v="13"/>
    <x v="1430"/>
    <x v="6"/>
    <s v="INSTALLUX"/>
    <x v="1500"/>
    <s v="Non"/>
    <x v="24"/>
    <m/>
    <m/>
    <m/>
    <m/>
    <x v="1"/>
    <m/>
  </r>
  <r>
    <s v="8525ARCELOR (BERTON SICARD)"/>
    <x v="1544"/>
    <s v="PROFIL"/>
    <x v="13"/>
    <x v="1431"/>
    <x v="6"/>
    <s v="INSTALLUX"/>
    <x v="1501"/>
    <s v="Non"/>
    <x v="24"/>
    <m/>
    <m/>
    <m/>
    <m/>
    <x v="1"/>
    <m/>
  </r>
  <r>
    <s v="8535ARCELOR (BERTON SICARD)"/>
    <x v="1545"/>
    <s v="PROFIL"/>
    <x v="13"/>
    <x v="1432"/>
    <x v="6"/>
    <s v="INSTALLUX"/>
    <x v="1502"/>
    <s v="Non"/>
    <x v="24"/>
    <m/>
    <m/>
    <m/>
    <m/>
    <x v="1"/>
    <m/>
  </r>
  <r>
    <s v="8536ARCELOR (BERTON SICARD)"/>
    <x v="1546"/>
    <s v="PROFIL"/>
    <x v="13"/>
    <x v="1433"/>
    <x v="6"/>
    <s v="INSTALLUX"/>
    <x v="1503"/>
    <s v="Non"/>
    <x v="24"/>
    <m/>
    <m/>
    <m/>
    <m/>
    <x v="1"/>
    <m/>
  </r>
  <r>
    <s v="8537ARCELOR (BERTON SICARD)"/>
    <x v="1547"/>
    <s v="PROFIL"/>
    <x v="13"/>
    <x v="1434"/>
    <x v="6"/>
    <s v="INSTALLUX"/>
    <x v="1504"/>
    <s v="Non"/>
    <x v="24"/>
    <m/>
    <m/>
    <m/>
    <m/>
    <x v="1"/>
    <m/>
  </r>
  <r>
    <s v="8541ARCELOR (BERTON SICARD)"/>
    <x v="1548"/>
    <s v="PROFIL"/>
    <x v="13"/>
    <x v="1435"/>
    <x v="6"/>
    <s v="INSTALLUX"/>
    <x v="1505"/>
    <s v="Non"/>
    <x v="24"/>
    <m/>
    <m/>
    <m/>
    <m/>
    <x v="1"/>
    <m/>
  </r>
  <r>
    <s v="8542ARCELOR (BERTON SICARD)"/>
    <x v="1549"/>
    <s v="PROFIL"/>
    <x v="13"/>
    <x v="1436"/>
    <x v="6"/>
    <s v="INSTALLUX"/>
    <x v="1506"/>
    <s v="Non"/>
    <x v="24"/>
    <m/>
    <m/>
    <m/>
    <m/>
    <x v="1"/>
    <m/>
  </r>
  <r>
    <s v="8556ARCELOR (BERTON SICARD)"/>
    <x v="1550"/>
    <s v="PROFIL"/>
    <x v="13"/>
    <x v="1437"/>
    <x v="6"/>
    <s v="INSTALLUX"/>
    <x v="1507"/>
    <s v="Non"/>
    <x v="24"/>
    <m/>
    <m/>
    <m/>
    <m/>
    <x v="1"/>
    <m/>
  </r>
  <r>
    <s v="8557ARCELOR (BERTON SICARD)"/>
    <x v="1551"/>
    <s v="PROFIL"/>
    <x v="13"/>
    <x v="1438"/>
    <x v="6"/>
    <s v="INSTALLUX"/>
    <x v="1508"/>
    <s v="Non"/>
    <x v="24"/>
    <m/>
    <m/>
    <m/>
    <m/>
    <x v="1"/>
    <m/>
  </r>
  <r>
    <s v="8566ARCELOR (BERTON SICARD)"/>
    <x v="2126"/>
    <s v="PROFIL"/>
    <x v="13"/>
    <x v="1913"/>
    <x v="6"/>
    <s v="INSTALLUX"/>
    <x v="2083"/>
    <s v="Non"/>
    <x v="64"/>
    <m/>
    <m/>
    <m/>
    <m/>
    <x v="1"/>
    <m/>
  </r>
  <r>
    <s v="8569ARCELOR (BERTON SICARD)"/>
    <x v="2127"/>
    <s v="PROFIL"/>
    <x v="13"/>
    <x v="1914"/>
    <x v="6"/>
    <s v="INSTALLUX"/>
    <x v="2084"/>
    <s v="Non"/>
    <x v="24"/>
    <m/>
    <m/>
    <m/>
    <m/>
    <x v="1"/>
    <m/>
  </r>
  <r>
    <s v="8570ARCELOR (BERTON SICARD)"/>
    <x v="2128"/>
    <s v="PROFIL"/>
    <x v="13"/>
    <x v="1915"/>
    <x v="6"/>
    <s v="INSTALLUX"/>
    <x v="2085"/>
    <s v="Non"/>
    <x v="24"/>
    <m/>
    <m/>
    <m/>
    <m/>
    <x v="1"/>
    <m/>
  </r>
  <r>
    <s v="8575ARCELOR (BERTON SICARD)"/>
    <x v="2029"/>
    <s v="PROFIL"/>
    <x v="13"/>
    <x v="1824"/>
    <x v="6"/>
    <s v="INSTALLUX"/>
    <x v="1986"/>
    <s v="Non"/>
    <x v="24"/>
    <m/>
    <m/>
    <m/>
    <m/>
    <x v="1"/>
    <m/>
  </r>
  <r>
    <s v="8670ARCELOR (BERTON SICARD)"/>
    <x v="1557"/>
    <s v="PROFIL"/>
    <x v="13"/>
    <x v="1444"/>
    <x v="6"/>
    <s v="INSTALLUX"/>
    <x v="1514"/>
    <s v="Non"/>
    <x v="24"/>
    <m/>
    <m/>
    <m/>
    <m/>
    <x v="1"/>
    <m/>
  </r>
  <r>
    <s v="8671ARCELOR (BERTON SICARD)"/>
    <x v="1558"/>
    <s v="PROFIL"/>
    <x v="13"/>
    <x v="1445"/>
    <x v="6"/>
    <s v="INSTALLUX"/>
    <x v="1515"/>
    <s v="Non"/>
    <x v="24"/>
    <m/>
    <m/>
    <m/>
    <m/>
    <x v="1"/>
    <m/>
  </r>
  <r>
    <s v="8803ARCELOR (BERTON SICARD)"/>
    <x v="1559"/>
    <s v="PROFIL"/>
    <x v="13"/>
    <x v="1446"/>
    <x v="6"/>
    <s v="INSTALLUX"/>
    <x v="1516"/>
    <s v="Non"/>
    <x v="4"/>
    <m/>
    <m/>
    <m/>
    <m/>
    <x v="1"/>
    <m/>
  </r>
  <r>
    <s v="8810ARCELOR (BERTON SICARD)"/>
    <x v="1560"/>
    <s v="PROFIL"/>
    <x v="13"/>
    <x v="374"/>
    <x v="6"/>
    <s v="INSTALLUX"/>
    <x v="1517"/>
    <s v="Non"/>
    <x v="4"/>
    <m/>
    <m/>
    <m/>
    <m/>
    <x v="1"/>
    <m/>
  </r>
  <r>
    <s v="8811ARCELOR (BERTON SICARD)"/>
    <x v="1561"/>
    <s v="PROFIL"/>
    <x v="13"/>
    <x v="1447"/>
    <x v="6"/>
    <s v="INSTALLUX"/>
    <x v="1518"/>
    <s v="Non"/>
    <x v="4"/>
    <m/>
    <m/>
    <m/>
    <m/>
    <x v="1"/>
    <m/>
  </r>
  <r>
    <s v="8813ARCELOR (BERTON SICARD)"/>
    <x v="1562"/>
    <s v="PROFIL"/>
    <x v="13"/>
    <x v="1448"/>
    <x v="6"/>
    <s v="INSTALLUX"/>
    <x v="1519"/>
    <s v="Non"/>
    <x v="24"/>
    <m/>
    <m/>
    <m/>
    <m/>
    <x v="1"/>
    <m/>
  </r>
  <r>
    <s v="8814ARCELOR (BERTON SICARD)"/>
    <x v="1563"/>
    <s v="PROFIL"/>
    <x v="13"/>
    <x v="1449"/>
    <x v="6"/>
    <s v="INSTALLUX"/>
    <x v="1520"/>
    <s v="Non"/>
    <x v="24"/>
    <m/>
    <m/>
    <m/>
    <m/>
    <x v="1"/>
    <m/>
  </r>
  <r>
    <s v="8815ARCELOR (BERTON SICARD)"/>
    <x v="1564"/>
    <s v="PROFIL"/>
    <x v="13"/>
    <x v="1450"/>
    <x v="6"/>
    <s v="INSTALLUX"/>
    <x v="1521"/>
    <s v="Non"/>
    <x v="24"/>
    <m/>
    <m/>
    <m/>
    <m/>
    <x v="1"/>
    <m/>
  </r>
  <r>
    <s v="8822ARCELOR (BERTON SICARD)"/>
    <x v="1565"/>
    <s v="PROFIL"/>
    <x v="13"/>
    <x v="1451"/>
    <x v="6"/>
    <s v="INSTALLUX"/>
    <x v="1522"/>
    <s v="Non"/>
    <x v="4"/>
    <m/>
    <m/>
    <m/>
    <m/>
    <x v="1"/>
    <m/>
  </r>
  <r>
    <s v="8823ARCELOR (BERTON SICARD)"/>
    <x v="1566"/>
    <s v="PROFIL"/>
    <x v="13"/>
    <x v="1452"/>
    <x v="6"/>
    <s v="INSTALLUX"/>
    <x v="1523"/>
    <s v="Non"/>
    <x v="24"/>
    <m/>
    <m/>
    <m/>
    <m/>
    <x v="1"/>
    <m/>
  </r>
  <r>
    <s v="8830ARCELOR (BERTON SICARD)"/>
    <x v="1567"/>
    <s v="PROFIL"/>
    <x v="13"/>
    <x v="1453"/>
    <x v="6"/>
    <s v="INSTALLUX"/>
    <x v="1524"/>
    <s v="Non"/>
    <x v="4"/>
    <m/>
    <m/>
    <m/>
    <m/>
    <x v="1"/>
    <m/>
  </r>
  <r>
    <s v="8842ARCELOR (BERTON SICARD)"/>
    <x v="1568"/>
    <s v="PROFIL"/>
    <x v="13"/>
    <x v="1454"/>
    <x v="6"/>
    <s v="INSTALLUX"/>
    <x v="1525"/>
    <s v="Non"/>
    <x v="24"/>
    <m/>
    <m/>
    <m/>
    <m/>
    <x v="1"/>
    <m/>
  </r>
  <r>
    <s v="8843THARCELOR (BERTON SICARD)"/>
    <x v="1569"/>
    <s v="PROFIL"/>
    <x v="13"/>
    <x v="1455"/>
    <x v="6"/>
    <s v="INSTALLUX"/>
    <x v="1526"/>
    <s v="Non"/>
    <x v="24"/>
    <m/>
    <m/>
    <m/>
    <m/>
    <x v="1"/>
    <m/>
  </r>
  <r>
    <s v="8844ARCELOR (BERTON SICARD)"/>
    <x v="1570"/>
    <s v="PROFIL"/>
    <x v="13"/>
    <x v="1456"/>
    <x v="6"/>
    <s v="INSTALLUX"/>
    <x v="1527"/>
    <s v="Non"/>
    <x v="24"/>
    <m/>
    <m/>
    <m/>
    <m/>
    <x v="1"/>
    <m/>
  </r>
  <r>
    <s v="8853ARCELOR (BERTON SICARD)"/>
    <x v="1571"/>
    <s v="PROFIL"/>
    <x v="13"/>
    <x v="1457"/>
    <x v="6"/>
    <s v="INSTALLUX"/>
    <x v="1528"/>
    <s v="Non"/>
    <x v="24"/>
    <m/>
    <m/>
    <m/>
    <m/>
    <x v="1"/>
    <m/>
  </r>
  <r>
    <s v="8859ARCELOR (BERTON SICARD)"/>
    <x v="2034"/>
    <s v="PROFIL"/>
    <x v="13"/>
    <x v="1829"/>
    <x v="6"/>
    <s v="INSTALLUX"/>
    <x v="1991"/>
    <s v="Non"/>
    <x v="4"/>
    <m/>
    <m/>
    <m/>
    <m/>
    <x v="1"/>
    <m/>
  </r>
  <r>
    <s v="8873ARCELOR (BERTON SICARD)"/>
    <x v="1572"/>
    <s v="PROFIL"/>
    <x v="13"/>
    <x v="1458"/>
    <x v="6"/>
    <s v="INSTALLUX"/>
    <x v="1529"/>
    <s v="Non"/>
    <x v="24"/>
    <m/>
    <m/>
    <m/>
    <m/>
    <x v="1"/>
    <m/>
  </r>
  <r>
    <s v="8954ARCELOR (BERTON SICARD)"/>
    <x v="2129"/>
    <s v="PROFIL"/>
    <x v="13"/>
    <x v="1916"/>
    <x v="6"/>
    <s v="INSTALLUX"/>
    <x v="2086"/>
    <s v="Non"/>
    <x v="5"/>
    <m/>
    <m/>
    <m/>
    <m/>
    <x v="1"/>
    <m/>
  </r>
  <r>
    <s v="9002ARCELOR (BERTON SICARD)"/>
    <x v="1573"/>
    <s v="PROFIL"/>
    <x v="13"/>
    <x v="1459"/>
    <x v="6"/>
    <s v="INSTALLUX"/>
    <x v="1530"/>
    <s v="Non"/>
    <x v="24"/>
    <m/>
    <m/>
    <m/>
    <m/>
    <x v="1"/>
    <m/>
  </r>
  <r>
    <s v="9022ARCELOR (BERTON SICARD)"/>
    <x v="2037"/>
    <s v="PROFIL"/>
    <x v="13"/>
    <x v="1832"/>
    <x v="6"/>
    <s v="INSTALLUX"/>
    <x v="1994"/>
    <s v="Non"/>
    <x v="4"/>
    <m/>
    <m/>
    <m/>
    <m/>
    <x v="1"/>
    <m/>
  </r>
  <r>
    <s v="9022/3ARCELOR (BERTON SICARD)"/>
    <x v="2038"/>
    <s v="PROFIL"/>
    <x v="13"/>
    <x v="1833"/>
    <x v="6"/>
    <s v="INSTALLUX"/>
    <x v="1995"/>
    <s v="Non"/>
    <x v="62"/>
    <m/>
    <m/>
    <m/>
    <m/>
    <x v="1"/>
    <m/>
  </r>
  <r>
    <s v="9023ARCELOR (BERTON SICARD)"/>
    <x v="2039"/>
    <s v="PROFIL"/>
    <x v="13"/>
    <x v="1834"/>
    <x v="6"/>
    <s v="INSTALLUX"/>
    <x v="1996"/>
    <s v="Non"/>
    <x v="4"/>
    <m/>
    <m/>
    <m/>
    <m/>
    <x v="1"/>
    <m/>
  </r>
  <r>
    <s v="9023/3ARCELOR (BERTON SICARD)"/>
    <x v="2040"/>
    <s v="PROFIL"/>
    <x v="13"/>
    <x v="1835"/>
    <x v="6"/>
    <s v="INSTALLUX"/>
    <x v="1997"/>
    <s v="Non"/>
    <x v="62"/>
    <m/>
    <m/>
    <m/>
    <m/>
    <x v="1"/>
    <m/>
  </r>
  <r>
    <s v="9130ARCELOR (BERTON SICARD)"/>
    <x v="1574"/>
    <s v="PROFIL"/>
    <x v="13"/>
    <x v="1276"/>
    <x v="6"/>
    <s v="INSTALLUX"/>
    <x v="1531"/>
    <s v="Non"/>
    <x v="24"/>
    <m/>
    <m/>
    <m/>
    <m/>
    <x v="1"/>
    <m/>
  </r>
  <r>
    <s v="9131ARCELOR (BERTON SICARD)"/>
    <x v="1575"/>
    <s v="PROFIL"/>
    <x v="13"/>
    <x v="1277"/>
    <x v="6"/>
    <s v="INSTALLUX"/>
    <x v="1532"/>
    <s v="Non"/>
    <x v="24"/>
    <m/>
    <m/>
    <m/>
    <m/>
    <x v="1"/>
    <m/>
  </r>
  <r>
    <s v="9132ARCELOR (BERTON SICARD)"/>
    <x v="1576"/>
    <s v="PROFIL"/>
    <x v="13"/>
    <x v="1278"/>
    <x v="6"/>
    <s v="INSTALLUX"/>
    <x v="1533"/>
    <s v="Non"/>
    <x v="24"/>
    <m/>
    <m/>
    <m/>
    <m/>
    <x v="1"/>
    <m/>
  </r>
  <r>
    <s v="9133ARCELOR (BERTON SICARD)"/>
    <x v="1577"/>
    <s v="PROFIL"/>
    <x v="13"/>
    <x v="1281"/>
    <x v="6"/>
    <s v="INSTALLUX"/>
    <x v="1534"/>
    <s v="Non"/>
    <x v="24"/>
    <m/>
    <m/>
    <m/>
    <m/>
    <x v="1"/>
    <m/>
  </r>
  <r>
    <s v="9142ARCELOR (BERTON SICARD)"/>
    <x v="1578"/>
    <s v="PROFIL"/>
    <x v="13"/>
    <x v="1460"/>
    <x v="6"/>
    <s v="INSTALLUX"/>
    <x v="1535"/>
    <s v="Non"/>
    <x v="24"/>
    <m/>
    <m/>
    <m/>
    <m/>
    <x v="1"/>
    <m/>
  </r>
  <r>
    <s v="9143ARCELOR (BERTON SICARD)"/>
    <x v="1579"/>
    <s v="PROFIL"/>
    <x v="13"/>
    <x v="1461"/>
    <x v="6"/>
    <s v="INSTALLUX"/>
    <x v="1536"/>
    <s v="Non"/>
    <x v="24"/>
    <m/>
    <m/>
    <m/>
    <m/>
    <x v="1"/>
    <m/>
  </r>
  <r>
    <s v="9145ARCELOR (BERTON SICARD)"/>
    <x v="1580"/>
    <s v="PROFIL"/>
    <x v="13"/>
    <x v="279"/>
    <x v="6"/>
    <s v="INSTALLUX"/>
    <x v="1537"/>
    <s v="Non"/>
    <x v="24"/>
    <m/>
    <m/>
    <m/>
    <m/>
    <x v="1"/>
    <m/>
  </r>
  <r>
    <s v="9146ARCELOR (BERTON SICARD)"/>
    <x v="1581"/>
    <s v="PROFIL"/>
    <x v="13"/>
    <x v="1279"/>
    <x v="6"/>
    <s v="INSTALLUX"/>
    <x v="1538"/>
    <s v="Non"/>
    <x v="24"/>
    <m/>
    <m/>
    <m/>
    <m/>
    <x v="1"/>
    <m/>
  </r>
  <r>
    <s v="9147ARCELOR (BERTON SICARD)"/>
    <x v="1582"/>
    <s v="PROFIL"/>
    <x v="13"/>
    <x v="1280"/>
    <x v="6"/>
    <s v="INSTALLUX"/>
    <x v="1539"/>
    <s v="Non"/>
    <x v="24"/>
    <m/>
    <m/>
    <m/>
    <m/>
    <x v="1"/>
    <m/>
  </r>
  <r>
    <s v="9148ARCELOR (BERTON SICARD)"/>
    <x v="1583"/>
    <s v="PROFIL"/>
    <x v="13"/>
    <x v="1462"/>
    <x v="6"/>
    <s v="INSTALLUX"/>
    <x v="1540"/>
    <s v="Non"/>
    <x v="24"/>
    <m/>
    <m/>
    <m/>
    <m/>
    <x v="1"/>
    <m/>
  </r>
  <r>
    <s v="9154ARCELOR (BERTON SICARD)"/>
    <x v="1584"/>
    <s v="PROFIL"/>
    <x v="13"/>
    <x v="1461"/>
    <x v="6"/>
    <s v="INSTALLUX"/>
    <x v="1541"/>
    <s v="Non"/>
    <x v="24"/>
    <m/>
    <m/>
    <m/>
    <m/>
    <x v="1"/>
    <m/>
  </r>
  <r>
    <s v="9155ARCELOR (BERTON SICARD)"/>
    <x v="1585"/>
    <s v="PROFIL"/>
    <x v="13"/>
    <x v="1285"/>
    <x v="6"/>
    <s v="INSTALLUX"/>
    <x v="1542"/>
    <s v="Non"/>
    <x v="24"/>
    <m/>
    <m/>
    <m/>
    <m/>
    <x v="1"/>
    <m/>
  </r>
  <r>
    <s v="9156ARCELOR (BERTON SICARD)"/>
    <x v="1586"/>
    <s v="PROFIL"/>
    <x v="13"/>
    <x v="1463"/>
    <x v="6"/>
    <s v="INSTALLUX"/>
    <x v="1543"/>
    <s v="Non"/>
    <x v="24"/>
    <m/>
    <m/>
    <m/>
    <m/>
    <x v="1"/>
    <m/>
  </r>
  <r>
    <s v="9157ARCELOR (BERTON SICARD)"/>
    <x v="1587"/>
    <s v="PROFIL"/>
    <x v="13"/>
    <x v="1464"/>
    <x v="6"/>
    <s v="INSTALLUX"/>
    <x v="1544"/>
    <s v="Non"/>
    <x v="24"/>
    <m/>
    <m/>
    <m/>
    <m/>
    <x v="1"/>
    <m/>
  </r>
  <r>
    <s v="9162ARCELOR (BERTON SICARD)"/>
    <x v="1588"/>
    <s v="PROFIL"/>
    <x v="13"/>
    <x v="1465"/>
    <x v="6"/>
    <s v="INSTALLUX"/>
    <x v="1545"/>
    <s v="Non"/>
    <x v="24"/>
    <m/>
    <m/>
    <m/>
    <m/>
    <x v="1"/>
    <m/>
  </r>
  <r>
    <s v="9163ARCELOR (BERTON SICARD)"/>
    <x v="1589"/>
    <s v="PROFIL"/>
    <x v="13"/>
    <x v="1466"/>
    <x v="6"/>
    <s v="INSTALLUX"/>
    <x v="1546"/>
    <s v="Non"/>
    <x v="24"/>
    <m/>
    <m/>
    <m/>
    <m/>
    <x v="1"/>
    <m/>
  </r>
  <r>
    <s v="9174ARCELOR (BERTON SICARD)"/>
    <x v="1590"/>
    <s v="PROFIL"/>
    <x v="13"/>
    <x v="1460"/>
    <x v="6"/>
    <s v="INSTALLUX"/>
    <x v="1547"/>
    <s v="Non"/>
    <x v="24"/>
    <m/>
    <m/>
    <m/>
    <m/>
    <x v="1"/>
    <m/>
  </r>
  <r>
    <s v="9190ARCELOR (BERTON SICARD)"/>
    <x v="1591"/>
    <s v="PROFIL"/>
    <x v="13"/>
    <x v="1467"/>
    <x v="6"/>
    <s v="INSTALLUX"/>
    <x v="1548"/>
    <s v="Non"/>
    <x v="24"/>
    <m/>
    <m/>
    <m/>
    <m/>
    <x v="1"/>
    <m/>
  </r>
  <r>
    <s v="9190/4ARCELOR (BERTON SICARD)"/>
    <x v="1592"/>
    <s v="PROFIL"/>
    <x v="13"/>
    <x v="1467"/>
    <x v="6"/>
    <s v="INSTALLUX"/>
    <x v="1549"/>
    <s v="Non"/>
    <x v="61"/>
    <m/>
    <m/>
    <m/>
    <m/>
    <x v="1"/>
    <m/>
  </r>
  <r>
    <s v="9191ARCELOR (BERTON SICARD)"/>
    <x v="1593"/>
    <s v="PROFIL"/>
    <x v="13"/>
    <x v="1468"/>
    <x v="6"/>
    <s v="INSTALLUX"/>
    <x v="1550"/>
    <s v="Non"/>
    <x v="24"/>
    <m/>
    <m/>
    <m/>
    <m/>
    <x v="1"/>
    <m/>
  </r>
  <r>
    <s v="9191/4ARCELOR (BERTON SICARD)"/>
    <x v="1594"/>
    <s v="PROFIL"/>
    <x v="13"/>
    <x v="1468"/>
    <x v="6"/>
    <s v="INSTALLUX"/>
    <x v="1551"/>
    <s v="Non"/>
    <x v="61"/>
    <m/>
    <m/>
    <m/>
    <m/>
    <x v="1"/>
    <m/>
  </r>
  <r>
    <s v="9192ARCELOR (BERTON SICARD)"/>
    <x v="1595"/>
    <s v="PROFIL"/>
    <x v="13"/>
    <x v="1469"/>
    <x v="6"/>
    <s v="INSTALLUX"/>
    <x v="1552"/>
    <s v="Non"/>
    <x v="24"/>
    <m/>
    <m/>
    <m/>
    <m/>
    <x v="1"/>
    <m/>
  </r>
  <r>
    <s v="9192/4ARCELOR (BERTON SICARD)"/>
    <x v="1596"/>
    <s v="PROFIL"/>
    <x v="13"/>
    <x v="1469"/>
    <x v="6"/>
    <s v="INSTALLUX"/>
    <x v="1553"/>
    <s v="Non"/>
    <x v="61"/>
    <m/>
    <m/>
    <m/>
    <m/>
    <x v="1"/>
    <m/>
  </r>
  <r>
    <s v="9194ARCELOR (BERTON SICARD)"/>
    <x v="1597"/>
    <s v="PROFIL"/>
    <x v="13"/>
    <x v="1470"/>
    <x v="6"/>
    <s v="INSTALLUX"/>
    <x v="1554"/>
    <s v="Non"/>
    <x v="24"/>
    <m/>
    <m/>
    <m/>
    <m/>
    <x v="1"/>
    <m/>
  </r>
  <r>
    <s v="9194/4ARCELOR (BERTON SICARD)"/>
    <x v="1598"/>
    <s v="PROFIL"/>
    <x v="13"/>
    <x v="1470"/>
    <x v="6"/>
    <s v="INSTALLUX"/>
    <x v="1555"/>
    <s v="Non"/>
    <x v="61"/>
    <m/>
    <m/>
    <m/>
    <m/>
    <x v="1"/>
    <m/>
  </r>
  <r>
    <s v="9195ARCELOR (BERTON SICARD)"/>
    <x v="1599"/>
    <s v="PROFIL"/>
    <x v="13"/>
    <x v="1471"/>
    <x v="6"/>
    <s v="INSTALLUX"/>
    <x v="1556"/>
    <s v="Non"/>
    <x v="24"/>
    <m/>
    <m/>
    <m/>
    <m/>
    <x v="1"/>
    <m/>
  </r>
  <r>
    <s v="9196ARCELOR (BERTON SICARD)"/>
    <x v="1600"/>
    <s v="PROFIL"/>
    <x v="13"/>
    <x v="1147"/>
    <x v="6"/>
    <s v="INSTALLUX"/>
    <x v="1557"/>
    <s v="Non"/>
    <x v="24"/>
    <m/>
    <m/>
    <m/>
    <m/>
    <x v="1"/>
    <m/>
  </r>
  <r>
    <s v="9290/4THARCELOR (BERTON SICARD)"/>
    <x v="1601"/>
    <s v="PROFIL"/>
    <x v="13"/>
    <x v="1467"/>
    <x v="6"/>
    <s v="INSTALLUX"/>
    <x v="1558"/>
    <s v="Non"/>
    <x v="61"/>
    <m/>
    <m/>
    <m/>
    <m/>
    <x v="1"/>
    <m/>
  </r>
  <r>
    <s v="9290THARCELOR (BERTON SICARD)"/>
    <x v="1602"/>
    <s v="PROFIL"/>
    <x v="13"/>
    <x v="1467"/>
    <x v="6"/>
    <s v="INSTALLUX"/>
    <x v="1559"/>
    <s v="Non"/>
    <x v="24"/>
    <m/>
    <m/>
    <m/>
    <m/>
    <x v="1"/>
    <m/>
  </r>
  <r>
    <s v="9291/4THARCELOR (BERTON SICARD)"/>
    <x v="1603"/>
    <s v="PROFIL"/>
    <x v="13"/>
    <x v="1472"/>
    <x v="6"/>
    <s v="INSTALLUX"/>
    <x v="1560"/>
    <s v="Non"/>
    <x v="61"/>
    <m/>
    <m/>
    <m/>
    <m/>
    <x v="1"/>
    <m/>
  </r>
  <r>
    <s v="9291THARCELOR (BERTON SICARD)"/>
    <x v="1604"/>
    <s v="PROFIL"/>
    <x v="13"/>
    <x v="1472"/>
    <x v="6"/>
    <s v="INSTALLUX"/>
    <x v="1561"/>
    <s v="Non"/>
    <x v="24"/>
    <m/>
    <m/>
    <m/>
    <m/>
    <x v="1"/>
    <m/>
  </r>
  <r>
    <s v="9292/4THARCELOR (BERTON SICARD)"/>
    <x v="1605"/>
    <s v="PROFIL"/>
    <x v="13"/>
    <x v="1469"/>
    <x v="6"/>
    <s v="INSTALLUX"/>
    <x v="1562"/>
    <s v="Non"/>
    <x v="61"/>
    <m/>
    <m/>
    <m/>
    <m/>
    <x v="1"/>
    <m/>
  </r>
  <r>
    <s v="9292THARCELOR (BERTON SICARD)"/>
    <x v="1606"/>
    <s v="PROFIL"/>
    <x v="13"/>
    <x v="1469"/>
    <x v="6"/>
    <s v="INSTALLUX"/>
    <x v="1563"/>
    <s v="Non"/>
    <x v="24"/>
    <m/>
    <m/>
    <m/>
    <m/>
    <x v="1"/>
    <m/>
  </r>
  <r>
    <s v="9294/4THARCELOR (BERTON SICARD)"/>
    <x v="1607"/>
    <s v="PROFIL"/>
    <x v="13"/>
    <x v="1470"/>
    <x v="6"/>
    <s v="INSTALLUX"/>
    <x v="1564"/>
    <s v="Non"/>
    <x v="61"/>
    <m/>
    <m/>
    <m/>
    <m/>
    <x v="1"/>
    <m/>
  </r>
  <r>
    <s v="9294THARCELOR (BERTON SICARD)"/>
    <x v="1608"/>
    <s v="PROFIL"/>
    <x v="13"/>
    <x v="1470"/>
    <x v="6"/>
    <s v="INSTALLUX"/>
    <x v="1565"/>
    <s v="Non"/>
    <x v="24"/>
    <m/>
    <m/>
    <m/>
    <m/>
    <x v="1"/>
    <m/>
  </r>
  <r>
    <s v="9296THARCELOR (BERTON SICARD)"/>
    <x v="1609"/>
    <s v="PROFIL"/>
    <x v="13"/>
    <x v="1147"/>
    <x v="6"/>
    <s v="INSTALLUX"/>
    <x v="1566"/>
    <s v="Non"/>
    <x v="24"/>
    <m/>
    <m/>
    <m/>
    <m/>
    <x v="1"/>
    <m/>
  </r>
  <r>
    <s v="9303ARCELOR (BERTON SICARD)"/>
    <x v="1610"/>
    <s v="PROFIL"/>
    <x v="13"/>
    <x v="1473"/>
    <x v="6"/>
    <s v="INSTALLUX"/>
    <x v="1567"/>
    <s v="Non"/>
    <x v="24"/>
    <m/>
    <m/>
    <m/>
    <m/>
    <x v="1"/>
    <m/>
  </r>
  <r>
    <s v="9304ARCELOR (BERTON SICARD)"/>
    <x v="1611"/>
    <s v="PROFIL"/>
    <x v="13"/>
    <x v="1473"/>
    <x v="6"/>
    <s v="INSTALLUX"/>
    <x v="1568"/>
    <s v="Non"/>
    <x v="24"/>
    <m/>
    <m/>
    <m/>
    <m/>
    <x v="1"/>
    <m/>
  </r>
  <r>
    <s v="9305ARCELOR (BERTON SICARD)"/>
    <x v="1612"/>
    <s v="PROFIL"/>
    <x v="13"/>
    <x v="1474"/>
    <x v="6"/>
    <s v="INSTALLUX"/>
    <x v="1569"/>
    <s v="Non"/>
    <x v="24"/>
    <m/>
    <m/>
    <m/>
    <m/>
    <x v="1"/>
    <m/>
  </r>
  <r>
    <s v="9309ARCELOR (BERTON SICARD)"/>
    <x v="1613"/>
    <s v="PROFIL"/>
    <x v="13"/>
    <x v="1473"/>
    <x v="6"/>
    <s v="INSTALLUX"/>
    <x v="1570"/>
    <s v="Non"/>
    <x v="24"/>
    <m/>
    <m/>
    <m/>
    <m/>
    <x v="1"/>
    <m/>
  </r>
  <r>
    <s v="9317ARCELOR (BERTON SICARD)"/>
    <x v="1614"/>
    <s v="PROFIL"/>
    <x v="13"/>
    <x v="1475"/>
    <x v="6"/>
    <s v="INSTALLUX"/>
    <x v="1571"/>
    <s v="Non"/>
    <x v="24"/>
    <m/>
    <m/>
    <m/>
    <m/>
    <x v="1"/>
    <m/>
  </r>
  <r>
    <s v="9319ARCELOR (BERTON SICARD)"/>
    <x v="1615"/>
    <s v="PROFIL"/>
    <x v="13"/>
    <x v="1475"/>
    <x v="6"/>
    <s v="INSTALLUX"/>
    <x v="1572"/>
    <s v="Non"/>
    <x v="24"/>
    <m/>
    <m/>
    <m/>
    <m/>
    <x v="1"/>
    <m/>
  </r>
  <r>
    <s v="9323ARCELOR (BERTON SICARD)"/>
    <x v="1616"/>
    <s v="PROFIL"/>
    <x v="13"/>
    <x v="1476"/>
    <x v="6"/>
    <s v="INSTALLUX"/>
    <x v="1573"/>
    <s v="Non"/>
    <x v="24"/>
    <m/>
    <m/>
    <m/>
    <m/>
    <x v="1"/>
    <m/>
  </r>
  <r>
    <s v="9333ARCELOR (BERTON SICARD)"/>
    <x v="1617"/>
    <s v="PROFIL"/>
    <x v="13"/>
    <x v="1477"/>
    <x v="6"/>
    <s v="INSTALLUX"/>
    <x v="1574"/>
    <s v="Non"/>
    <x v="24"/>
    <m/>
    <m/>
    <m/>
    <m/>
    <x v="1"/>
    <m/>
  </r>
  <r>
    <s v="9334ARCELOR (BERTON SICARD)"/>
    <x v="1618"/>
    <s v="PROFIL"/>
    <x v="13"/>
    <x v="1478"/>
    <x v="6"/>
    <s v="INSTALLUX"/>
    <x v="1575"/>
    <s v="Non"/>
    <x v="24"/>
    <m/>
    <m/>
    <m/>
    <m/>
    <x v="1"/>
    <m/>
  </r>
  <r>
    <s v="9335ARCELOR (BERTON SICARD)"/>
    <x v="1619"/>
    <s v="PROFIL"/>
    <x v="13"/>
    <x v="1479"/>
    <x v="6"/>
    <s v="INSTALLUX"/>
    <x v="1576"/>
    <s v="Non"/>
    <x v="24"/>
    <m/>
    <m/>
    <m/>
    <m/>
    <x v="1"/>
    <m/>
  </r>
  <r>
    <s v="9336ARCELOR (BERTON SICARD)"/>
    <x v="1620"/>
    <s v="PROFIL"/>
    <x v="13"/>
    <x v="1480"/>
    <x v="6"/>
    <s v="INSTALLUX"/>
    <x v="1577"/>
    <s v="Non"/>
    <x v="24"/>
    <m/>
    <m/>
    <m/>
    <m/>
    <x v="1"/>
    <m/>
  </r>
  <r>
    <s v="9337ARCELOR (BERTON SICARD)"/>
    <x v="1621"/>
    <s v="PROFIL"/>
    <x v="13"/>
    <x v="1481"/>
    <x v="6"/>
    <s v="INSTALLUX"/>
    <x v="1578"/>
    <s v="Non"/>
    <x v="24"/>
    <m/>
    <m/>
    <m/>
    <m/>
    <x v="1"/>
    <m/>
  </r>
  <r>
    <s v="9338ARCELOR (BERTON SICARD)"/>
    <x v="1622"/>
    <s v="PROFIL"/>
    <x v="13"/>
    <x v="1459"/>
    <x v="6"/>
    <s v="INSTALLUX"/>
    <x v="1579"/>
    <s v="Non"/>
    <x v="24"/>
    <m/>
    <m/>
    <m/>
    <m/>
    <x v="1"/>
    <m/>
  </r>
  <r>
    <s v="9339ARCELOR (BERTON SICARD)"/>
    <x v="1623"/>
    <s v="PROFIL"/>
    <x v="13"/>
    <x v="1482"/>
    <x v="6"/>
    <s v="INSTALLUX"/>
    <x v="1580"/>
    <s v="Non"/>
    <x v="24"/>
    <m/>
    <m/>
    <m/>
    <m/>
    <x v="1"/>
    <m/>
  </r>
  <r>
    <s v="9343ARCELOR (BERTON SICARD)"/>
    <x v="1624"/>
    <s v="PROFIL"/>
    <x v="13"/>
    <x v="1483"/>
    <x v="6"/>
    <s v="INSTALLUX"/>
    <x v="1581"/>
    <s v="Non"/>
    <x v="24"/>
    <m/>
    <m/>
    <m/>
    <m/>
    <x v="1"/>
    <m/>
  </r>
  <r>
    <s v="9348ARCELOR (BERTON SICARD)"/>
    <x v="1625"/>
    <s v="PROFIL"/>
    <x v="13"/>
    <x v="1484"/>
    <x v="6"/>
    <s v="INSTALLUX"/>
    <x v="1582"/>
    <s v="Non"/>
    <x v="24"/>
    <m/>
    <m/>
    <m/>
    <m/>
    <x v="1"/>
    <m/>
  </r>
  <r>
    <s v="9354ARCELOR (BERTON SICARD)"/>
    <x v="1626"/>
    <s v="PROFIL"/>
    <x v="13"/>
    <x v="1485"/>
    <x v="6"/>
    <s v="INSTALLUX"/>
    <x v="1583"/>
    <s v="Non"/>
    <x v="24"/>
    <m/>
    <m/>
    <m/>
    <m/>
    <x v="1"/>
    <m/>
  </r>
  <r>
    <s v="9356THARCELOR (BERTON SICARD)"/>
    <x v="1627"/>
    <s v="PROFIL"/>
    <x v="13"/>
    <x v="1486"/>
    <x v="6"/>
    <s v="INSTALLUX"/>
    <x v="1584"/>
    <s v="Non"/>
    <x v="24"/>
    <m/>
    <m/>
    <m/>
    <m/>
    <x v="1"/>
    <m/>
  </r>
  <r>
    <s v="9357THARCELOR (BERTON SICARD)"/>
    <x v="1628"/>
    <s v="PROFIL"/>
    <x v="13"/>
    <x v="1487"/>
    <x v="6"/>
    <s v="INSTALLUX"/>
    <x v="1585"/>
    <s v="Non"/>
    <x v="24"/>
    <m/>
    <m/>
    <m/>
    <m/>
    <x v="1"/>
    <m/>
  </r>
  <r>
    <s v="9359THARCELOR (BERTON SICARD)"/>
    <x v="1629"/>
    <s v="PROFIL"/>
    <x v="13"/>
    <x v="1473"/>
    <x v="6"/>
    <s v="INSTALLUX"/>
    <x v="1586"/>
    <s v="Non"/>
    <x v="24"/>
    <m/>
    <m/>
    <m/>
    <m/>
    <x v="1"/>
    <m/>
  </r>
  <r>
    <s v="9363THARCELOR (BERTON SICARD)"/>
    <x v="1630"/>
    <s v="PROFIL"/>
    <x v="13"/>
    <x v="1473"/>
    <x v="6"/>
    <s v="INSTALLUX"/>
    <x v="1587"/>
    <s v="Non"/>
    <x v="24"/>
    <m/>
    <m/>
    <m/>
    <m/>
    <x v="1"/>
    <m/>
  </r>
  <r>
    <s v="9364THARCELOR (BERTON SICARD)"/>
    <x v="1631"/>
    <s v="PROFIL"/>
    <x v="13"/>
    <x v="1473"/>
    <x v="6"/>
    <s v="INSTALLUX"/>
    <x v="1588"/>
    <s v="Non"/>
    <x v="24"/>
    <m/>
    <m/>
    <m/>
    <m/>
    <x v="1"/>
    <m/>
  </r>
  <r>
    <s v="9365THARCELOR (BERTON SICARD)"/>
    <x v="1632"/>
    <s v="PROFIL"/>
    <x v="13"/>
    <x v="1488"/>
    <x v="6"/>
    <s v="INSTALLUX"/>
    <x v="1589"/>
    <s v="Non"/>
    <x v="24"/>
    <m/>
    <m/>
    <m/>
    <m/>
    <x v="1"/>
    <m/>
  </r>
  <r>
    <s v="9366THARCELOR (BERTON SICARD)"/>
    <x v="1633"/>
    <s v="PROFIL"/>
    <x v="13"/>
    <x v="1489"/>
    <x v="6"/>
    <s v="INSTALLUX"/>
    <x v="1590"/>
    <s v="Non"/>
    <x v="24"/>
    <m/>
    <m/>
    <m/>
    <m/>
    <x v="1"/>
    <m/>
  </r>
  <r>
    <s v="9367THARCELOR (BERTON SICARD)"/>
    <x v="1634"/>
    <s v="PROFIL"/>
    <x v="13"/>
    <x v="1490"/>
    <x v="6"/>
    <s v="INSTALLUX"/>
    <x v="1591"/>
    <s v="Non"/>
    <x v="24"/>
    <m/>
    <m/>
    <m/>
    <m/>
    <x v="1"/>
    <m/>
  </r>
  <r>
    <s v="9368THARCELOR (BERTON SICARD)"/>
    <x v="1635"/>
    <s v="PROFIL"/>
    <x v="13"/>
    <x v="1491"/>
    <x v="6"/>
    <s v="INSTALLUX"/>
    <x v="1592"/>
    <s v="Non"/>
    <x v="24"/>
    <m/>
    <m/>
    <m/>
    <m/>
    <x v="1"/>
    <m/>
  </r>
  <r>
    <s v="9371THARCELOR (BERTON SICARD)"/>
    <x v="1636"/>
    <s v="PROFIL"/>
    <x v="13"/>
    <x v="1475"/>
    <x v="6"/>
    <s v="INSTALLUX"/>
    <x v="1593"/>
    <s v="Non"/>
    <x v="24"/>
    <m/>
    <m/>
    <m/>
    <m/>
    <x v="1"/>
    <m/>
  </r>
  <r>
    <s v="9373THARCELOR (BERTON SICARD)"/>
    <x v="1637"/>
    <s v="PROFIL"/>
    <x v="13"/>
    <x v="1475"/>
    <x v="6"/>
    <s v="INSTALLUX"/>
    <x v="1594"/>
    <s v="Non"/>
    <x v="24"/>
    <m/>
    <m/>
    <m/>
    <m/>
    <x v="1"/>
    <m/>
  </r>
  <r>
    <s v="9374THARCELOR (BERTON SICARD)"/>
    <x v="1638"/>
    <s v="PROFIL"/>
    <x v="13"/>
    <x v="1492"/>
    <x v="6"/>
    <s v="INSTALLUX"/>
    <x v="1595"/>
    <s v="Non"/>
    <x v="24"/>
    <m/>
    <m/>
    <m/>
    <m/>
    <x v="1"/>
    <m/>
  </r>
  <r>
    <s v="9375THARCELOR (BERTON SICARD)"/>
    <x v="1639"/>
    <s v="PROFIL"/>
    <x v="13"/>
    <x v="1493"/>
    <x v="6"/>
    <s v="INSTALLUX"/>
    <x v="1596"/>
    <s v="Non"/>
    <x v="24"/>
    <m/>
    <m/>
    <m/>
    <m/>
    <x v="1"/>
    <m/>
  </r>
  <r>
    <s v="9376THARCELOR (BERTON SICARD)"/>
    <x v="1640"/>
    <s v="PROFIL"/>
    <x v="13"/>
    <x v="1494"/>
    <x v="6"/>
    <s v="INSTALLUX"/>
    <x v="1597"/>
    <s v="Non"/>
    <x v="24"/>
    <m/>
    <m/>
    <m/>
    <m/>
    <x v="1"/>
    <m/>
  </r>
  <r>
    <s v="9377THARCELOR (BERTON SICARD)"/>
    <x v="1641"/>
    <s v="PROFIL"/>
    <x v="13"/>
    <x v="1495"/>
    <x v="6"/>
    <s v="INSTALLUX"/>
    <x v="1598"/>
    <s v="Non"/>
    <x v="24"/>
    <m/>
    <m/>
    <m/>
    <m/>
    <x v="1"/>
    <m/>
  </r>
  <r>
    <s v="9390ARCELOR (BERTON SICARD)"/>
    <x v="1642"/>
    <s v="PROFIL"/>
    <x v="13"/>
    <x v="1496"/>
    <x v="6"/>
    <s v="INSTALLUX"/>
    <x v="1599"/>
    <s v="Non"/>
    <x v="24"/>
    <m/>
    <m/>
    <m/>
    <m/>
    <x v="1"/>
    <m/>
  </r>
  <r>
    <s v="9391ARCELOR (BERTON SICARD)"/>
    <x v="1643"/>
    <s v="PROFIL"/>
    <x v="13"/>
    <x v="1497"/>
    <x v="6"/>
    <s v="INSTALLUX"/>
    <x v="1600"/>
    <s v="Non"/>
    <x v="24"/>
    <m/>
    <m/>
    <m/>
    <m/>
    <x v="1"/>
    <m/>
  </r>
  <r>
    <s v="9392ARCELOR (BERTON SICARD)"/>
    <x v="1644"/>
    <s v="PROFIL"/>
    <x v="13"/>
    <x v="1498"/>
    <x v="6"/>
    <s v="INSTALLUX"/>
    <x v="1601"/>
    <s v="Non"/>
    <x v="24"/>
    <m/>
    <m/>
    <m/>
    <m/>
    <x v="1"/>
    <m/>
  </r>
  <r>
    <s v="9393ARCELOR (BERTON SICARD)"/>
    <x v="1645"/>
    <s v="PROFIL"/>
    <x v="13"/>
    <x v="1499"/>
    <x v="6"/>
    <s v="INSTALLUX"/>
    <x v="1602"/>
    <s v="Non"/>
    <x v="24"/>
    <m/>
    <m/>
    <m/>
    <m/>
    <x v="1"/>
    <m/>
  </r>
  <r>
    <s v="9394ARCELOR (BERTON SICARD)"/>
    <x v="1646"/>
    <s v="PROFIL"/>
    <x v="13"/>
    <x v="1500"/>
    <x v="6"/>
    <s v="INSTALLUX"/>
    <x v="1603"/>
    <s v="Non"/>
    <x v="24"/>
    <m/>
    <m/>
    <m/>
    <m/>
    <x v="1"/>
    <m/>
  </r>
  <r>
    <s v="9396ARCELOR (BERTON SICARD)"/>
    <x v="1647"/>
    <s v="PROFIL"/>
    <x v="13"/>
    <x v="1501"/>
    <x v="6"/>
    <s v="INSTALLUX"/>
    <x v="1604"/>
    <s v="Non"/>
    <x v="24"/>
    <m/>
    <m/>
    <m/>
    <m/>
    <x v="1"/>
    <m/>
  </r>
  <r>
    <s v="9397ARCELOR (BERTON SICARD)"/>
    <x v="1648"/>
    <s v="PROFIL"/>
    <x v="13"/>
    <x v="1502"/>
    <x v="6"/>
    <s v="INSTALLUX"/>
    <x v="1605"/>
    <s v="Non"/>
    <x v="24"/>
    <m/>
    <m/>
    <m/>
    <m/>
    <x v="1"/>
    <m/>
  </r>
  <r>
    <s v="9617ARCELOR (BERTON SICARD)"/>
    <x v="2043"/>
    <s v="PROFIL"/>
    <x v="13"/>
    <x v="1837"/>
    <x v="6"/>
    <s v="INSTALLUX"/>
    <x v="2000"/>
    <s v="Non"/>
    <x v="5"/>
    <m/>
    <m/>
    <m/>
    <m/>
    <x v="1"/>
    <m/>
  </r>
  <r>
    <s v="9714ARCELOR (BERTON SICARD)"/>
    <x v="2130"/>
    <s v="PROFIL"/>
    <x v="13"/>
    <x v="1917"/>
    <x v="6"/>
    <s v="INSTALLUX"/>
    <x v="2087"/>
    <s v="Non"/>
    <x v="40"/>
    <m/>
    <m/>
    <m/>
    <m/>
    <x v="1"/>
    <m/>
  </r>
  <r>
    <s v="9804ARCELOR (BERTON SICARD)"/>
    <x v="2044"/>
    <s v="PROFIL"/>
    <x v="13"/>
    <x v="1838"/>
    <x v="6"/>
    <s v="INSTALLUX"/>
    <x v="2001"/>
    <s v="Non"/>
    <x v="5"/>
    <m/>
    <m/>
    <m/>
    <m/>
    <x v="1"/>
    <m/>
  </r>
  <r>
    <s v="9847ARCELOR (BERTON SICARD)"/>
    <x v="2131"/>
    <s v="PROFIL"/>
    <x v="13"/>
    <x v="1918"/>
    <x v="6"/>
    <s v="INSTALLUX"/>
    <x v="2088"/>
    <s v="Non"/>
    <x v="5"/>
    <m/>
    <m/>
    <m/>
    <m/>
    <x v="1"/>
    <m/>
  </r>
  <r>
    <s v="9848ARCELOR (BERTON SICARD)"/>
    <x v="2045"/>
    <s v="PROFIL"/>
    <x v="13"/>
    <x v="1839"/>
    <x v="6"/>
    <s v="INSTALLUX"/>
    <x v="2002"/>
    <s v="Non"/>
    <x v="5"/>
    <m/>
    <m/>
    <m/>
    <m/>
    <x v="1"/>
    <m/>
  </r>
  <r>
    <s v="9849ARCELOR (BERTON SICARD)"/>
    <x v="2132"/>
    <s v="PROFIL"/>
    <x v="13"/>
    <x v="1919"/>
    <x v="6"/>
    <s v="INSTALLUX"/>
    <x v="2089"/>
    <s v="Non"/>
    <x v="5"/>
    <m/>
    <m/>
    <m/>
    <m/>
    <x v="1"/>
    <m/>
  </r>
  <r>
    <s v="9864ARCELOR (BERTON SICARD)"/>
    <x v="2133"/>
    <s v="PROFIL"/>
    <x v="13"/>
    <x v="1920"/>
    <x v="6"/>
    <s v="INSTALLUX"/>
    <x v="2090"/>
    <s v="Non"/>
    <x v="5"/>
    <m/>
    <m/>
    <m/>
    <m/>
    <x v="1"/>
    <m/>
  </r>
  <r>
    <s v="9865ARCELOR (BERTON SICARD)"/>
    <x v="2046"/>
    <s v="PROFIL"/>
    <x v="13"/>
    <x v="1840"/>
    <x v="6"/>
    <s v="INSTALLUX"/>
    <x v="2003"/>
    <s v="Non"/>
    <x v="5"/>
    <m/>
    <m/>
    <m/>
    <m/>
    <x v="1"/>
    <m/>
  </r>
  <r>
    <s v="9894ARCELOR (BERTON SICARD)"/>
    <x v="2134"/>
    <s v="PROFIL"/>
    <x v="13"/>
    <x v="1921"/>
    <x v="6"/>
    <s v="INSTALLUX"/>
    <x v="2091"/>
    <s v="Non"/>
    <x v="5"/>
    <m/>
    <m/>
    <m/>
    <m/>
    <x v="1"/>
    <m/>
  </r>
  <r>
    <s v="9895ARCELOR (BERTON SICARD)"/>
    <x v="2049"/>
    <s v="PROFIL"/>
    <x v="13"/>
    <x v="1843"/>
    <x v="6"/>
    <s v="INSTALLUX"/>
    <x v="2006"/>
    <s v="Non"/>
    <x v="5"/>
    <m/>
    <m/>
    <m/>
    <m/>
    <x v="1"/>
    <m/>
  </r>
  <r>
    <s v="9918ARCELOR (BERTON SICARD)"/>
    <x v="2051"/>
    <s v="PROFIL"/>
    <x v="13"/>
    <x v="1845"/>
    <x v="6"/>
    <s v="INSTALLUX"/>
    <x v="2008"/>
    <s v="Non"/>
    <x v="5"/>
    <m/>
    <m/>
    <m/>
    <m/>
    <x v="1"/>
    <m/>
  </r>
  <r>
    <s v="9921ARCELOR (BERTON SICARD)"/>
    <x v="2052"/>
    <s v="PROFIL"/>
    <x v="13"/>
    <x v="1846"/>
    <x v="6"/>
    <s v="INSTALLUX"/>
    <x v="2009"/>
    <s v="Non"/>
    <x v="5"/>
    <m/>
    <m/>
    <m/>
    <m/>
    <x v="1"/>
    <m/>
  </r>
  <r>
    <s v="9923ARCELOR (BERTON SICARD)"/>
    <x v="2053"/>
    <s v="PROFIL"/>
    <x v="13"/>
    <x v="1847"/>
    <x v="6"/>
    <s v="INSTALLUX"/>
    <x v="2010"/>
    <s v="Non"/>
    <x v="5"/>
    <m/>
    <m/>
    <m/>
    <m/>
    <x v="1"/>
    <m/>
  </r>
  <r>
    <s v="9934ARCELOR (BERTON SICARD)"/>
    <x v="1649"/>
    <s v="PROFIL"/>
    <x v="13"/>
    <x v="1503"/>
    <x v="6"/>
    <s v="INSTALLUX"/>
    <x v="1606"/>
    <s v="Non"/>
    <x v="5"/>
    <m/>
    <m/>
    <m/>
    <m/>
    <x v="1"/>
    <m/>
  </r>
  <r>
    <s v="9934AARCELOR (BERTON SICARD)"/>
    <x v="2135"/>
    <s v="PROFIL"/>
    <x v="13"/>
    <x v="1922"/>
    <x v="6"/>
    <s v="INSTALLUX"/>
    <x v="2092"/>
    <s v="Non"/>
    <x v="5"/>
    <m/>
    <m/>
    <m/>
    <m/>
    <x v="1"/>
    <m/>
  </r>
  <r>
    <s v="9935ARCELOR (BERTON SICARD)"/>
    <x v="1650"/>
    <s v="PROFIL"/>
    <x v="13"/>
    <x v="1504"/>
    <x v="6"/>
    <s v="INSTALLUX"/>
    <x v="1607"/>
    <s v="Non"/>
    <x v="5"/>
    <m/>
    <m/>
    <m/>
    <m/>
    <x v="1"/>
    <m/>
  </r>
  <r>
    <s v="9935AARCELOR (BERTON SICARD)"/>
    <x v="2054"/>
    <s v="PROFIL"/>
    <x v="13"/>
    <x v="1848"/>
    <x v="6"/>
    <s v="INSTALLUX"/>
    <x v="2011"/>
    <s v="Non"/>
    <x v="5"/>
    <m/>
    <m/>
    <m/>
    <m/>
    <x v="1"/>
    <m/>
  </r>
  <r>
    <s v="9936ARCELOR (BERTON SICARD)"/>
    <x v="1651"/>
    <s v="PROFIL"/>
    <x v="13"/>
    <x v="1505"/>
    <x v="6"/>
    <s v="INSTALLUX"/>
    <x v="1608"/>
    <s v="Non"/>
    <x v="5"/>
    <m/>
    <m/>
    <m/>
    <m/>
    <x v="1"/>
    <m/>
  </r>
  <r>
    <s v="9936AARCELOR (BERTON SICARD)"/>
    <x v="2136"/>
    <s v="PROFIL"/>
    <x v="13"/>
    <x v="1923"/>
    <x v="6"/>
    <s v="INSTALLUX"/>
    <x v="2093"/>
    <s v="Non"/>
    <x v="5"/>
    <m/>
    <m/>
    <m/>
    <m/>
    <x v="1"/>
    <m/>
  </r>
  <r>
    <s v="9937ARCELOR (BERTON SICARD)"/>
    <x v="1652"/>
    <s v="PROFIL"/>
    <x v="13"/>
    <x v="1506"/>
    <x v="6"/>
    <s v="INSTALLUX"/>
    <x v="1609"/>
    <s v="Non"/>
    <x v="5"/>
    <m/>
    <m/>
    <m/>
    <m/>
    <x v="1"/>
    <m/>
  </r>
  <r>
    <s v="9937AARCELOR (BERTON SICARD)"/>
    <x v="2055"/>
    <s v="PROFIL"/>
    <x v="13"/>
    <x v="1849"/>
    <x v="6"/>
    <s v="INSTALLUX"/>
    <x v="2012"/>
    <s v="Non"/>
    <x v="5"/>
    <m/>
    <m/>
    <m/>
    <m/>
    <x v="1"/>
    <m/>
  </r>
  <r>
    <s v="9948ARCELOR (BERTON SICARD)"/>
    <x v="2056"/>
    <s v="PROFIL"/>
    <x v="13"/>
    <x v="1850"/>
    <x v="6"/>
    <s v="INSTALLUX"/>
    <x v="2013"/>
    <s v="Non"/>
    <x v="5"/>
    <m/>
    <m/>
    <m/>
    <m/>
    <x v="1"/>
    <m/>
  </r>
  <r>
    <s v="9960ARCELOR (BERTON SICARD)"/>
    <x v="2057"/>
    <s v="PROFIL"/>
    <x v="13"/>
    <x v="1851"/>
    <x v="6"/>
    <s v="INSTALLUX"/>
    <x v="2014"/>
    <s v="Non"/>
    <x v="5"/>
    <m/>
    <m/>
    <m/>
    <m/>
    <x v="1"/>
    <m/>
  </r>
  <r>
    <s v="9961ARCELOR (BERTON SICARD)"/>
    <x v="2058"/>
    <s v="PROFIL"/>
    <x v="13"/>
    <x v="1852"/>
    <x v="6"/>
    <s v="INSTALLUX"/>
    <x v="2015"/>
    <s v="Non"/>
    <x v="5"/>
    <m/>
    <m/>
    <m/>
    <m/>
    <x v="1"/>
    <m/>
  </r>
  <r>
    <s v="121001ARCELOR (BERTON SICARD)"/>
    <x v="1653"/>
    <s v="PROFIL"/>
    <x v="13"/>
    <x v="1507"/>
    <x v="6"/>
    <s v="INSTALLUX"/>
    <x v="1610"/>
    <s v="Non"/>
    <x v="24"/>
    <m/>
    <m/>
    <m/>
    <m/>
    <x v="1"/>
    <m/>
  </r>
  <r>
    <s v="121007ARCELOR (BERTON SICARD)"/>
    <x v="1654"/>
    <s v="PROFIL"/>
    <x v="13"/>
    <x v="1508"/>
    <x v="6"/>
    <s v="INSTALLUX"/>
    <x v="1611"/>
    <s v="Non"/>
    <x v="8"/>
    <m/>
    <m/>
    <m/>
    <m/>
    <x v="1"/>
    <m/>
  </r>
  <r>
    <s v="121008ARCELOR (BERTON SICARD)"/>
    <x v="1655"/>
    <s v="PROFIL"/>
    <x v="13"/>
    <x v="1509"/>
    <x v="6"/>
    <s v="INSTALLUX"/>
    <x v="1612"/>
    <s v="Non"/>
    <x v="24"/>
    <m/>
    <m/>
    <m/>
    <m/>
    <x v="1"/>
    <m/>
  </r>
  <r>
    <s v="121009ARCELOR (BERTON SICARD)"/>
    <x v="1656"/>
    <s v="PROFIL"/>
    <x v="13"/>
    <x v="1510"/>
    <x v="6"/>
    <s v="INSTALLUX"/>
    <x v="1613"/>
    <s v="Non"/>
    <x v="24"/>
    <m/>
    <m/>
    <m/>
    <m/>
    <x v="1"/>
    <m/>
  </r>
  <r>
    <s v="121013ARCELOR (BERTON SICARD)"/>
    <x v="2060"/>
    <s v="PROFIL"/>
    <x v="13"/>
    <x v="1854"/>
    <x v="6"/>
    <s v="INSTALLUX"/>
    <x v="2017"/>
    <s v="Non"/>
    <x v="24"/>
    <m/>
    <m/>
    <m/>
    <m/>
    <x v="1"/>
    <m/>
  </r>
  <r>
    <s v="121014ARCELOR (BERTON SICARD)"/>
    <x v="1657"/>
    <s v="PROFIL"/>
    <x v="13"/>
    <x v="1511"/>
    <x v="6"/>
    <s v="INSTALLUX"/>
    <x v="1614"/>
    <s v="Non"/>
    <x v="24"/>
    <m/>
    <m/>
    <m/>
    <m/>
    <x v="1"/>
    <m/>
  </r>
  <r>
    <s v="121018ARCELOR (BERTON SICARD)"/>
    <x v="1658"/>
    <s v="PROFIL"/>
    <x v="13"/>
    <x v="1512"/>
    <x v="6"/>
    <s v="INSTALLUX"/>
    <x v="1615"/>
    <s v="Non"/>
    <x v="24"/>
    <m/>
    <m/>
    <m/>
    <m/>
    <x v="1"/>
    <m/>
  </r>
  <r>
    <s v="121021ARCELOR (BERTON SICARD)"/>
    <x v="2137"/>
    <s v="PROFIL"/>
    <x v="13"/>
    <x v="1147"/>
    <x v="6"/>
    <s v="INSTALLUX"/>
    <x v="2094"/>
    <s v="Non"/>
    <x v="24"/>
    <m/>
    <m/>
    <m/>
    <m/>
    <x v="1"/>
    <m/>
  </r>
  <r>
    <s v="121022ARCELOR (BERTON SICARD)"/>
    <x v="2138"/>
    <s v="PROFIL"/>
    <x v="13"/>
    <x v="1006"/>
    <x v="6"/>
    <s v="INSTALLUX"/>
    <x v="2095"/>
    <s v="Non"/>
    <x v="24"/>
    <m/>
    <m/>
    <m/>
    <m/>
    <x v="1"/>
    <m/>
  </r>
  <r>
    <s v="121022/3ARCELOR (BERTON SICARD)"/>
    <x v="2139"/>
    <s v="PROFIL"/>
    <x v="13"/>
    <x v="1006"/>
    <x v="6"/>
    <s v="INSTALLUX"/>
    <x v="2096"/>
    <s v="Non"/>
    <x v="27"/>
    <m/>
    <m/>
    <m/>
    <m/>
    <x v="1"/>
    <m/>
  </r>
  <r>
    <s v="121027ARCELOR (BERTON SICARD)"/>
    <x v="1659"/>
    <s v="PROFIL"/>
    <x v="13"/>
    <x v="1513"/>
    <x v="6"/>
    <s v="INSTALLUX"/>
    <x v="1616"/>
    <s v="Non"/>
    <x v="65"/>
    <m/>
    <m/>
    <m/>
    <m/>
    <x v="1"/>
    <m/>
  </r>
  <r>
    <s v="410000ARCELOR (BERTON SICARD)"/>
    <x v="1660"/>
    <s v="PROFIL"/>
    <x v="13"/>
    <x v="1514"/>
    <x v="6"/>
    <s v="INSTALLUX"/>
    <x v="1617"/>
    <s v="Non"/>
    <x v="24"/>
    <m/>
    <m/>
    <m/>
    <m/>
    <x v="1"/>
    <m/>
  </r>
  <r>
    <s v="410001ARCELOR (BERTON SICARD)"/>
    <x v="1661"/>
    <s v="PROFIL"/>
    <x v="13"/>
    <x v="1515"/>
    <x v="6"/>
    <s v="INSTALLUX"/>
    <x v="1618"/>
    <s v="Non"/>
    <x v="24"/>
    <m/>
    <m/>
    <m/>
    <m/>
    <x v="1"/>
    <m/>
  </r>
  <r>
    <s v="410002ARCELOR (BERTON SICARD)"/>
    <x v="1662"/>
    <s v="PROFIL"/>
    <x v="13"/>
    <x v="1232"/>
    <x v="6"/>
    <s v="INSTALLUX"/>
    <x v="1619"/>
    <s v="Non"/>
    <x v="24"/>
    <m/>
    <m/>
    <m/>
    <m/>
    <x v="1"/>
    <m/>
  </r>
  <r>
    <s v="410003ARCELOR (BERTON SICARD)"/>
    <x v="1663"/>
    <s v="PROFIL"/>
    <x v="13"/>
    <x v="1516"/>
    <x v="6"/>
    <s v="INSTALLUX"/>
    <x v="1620"/>
    <s v="Non"/>
    <x v="24"/>
    <m/>
    <m/>
    <m/>
    <m/>
    <x v="1"/>
    <m/>
  </r>
  <r>
    <s v="410004ARCELOR (BERTON SICARD)"/>
    <x v="1664"/>
    <s v="PROFIL"/>
    <x v="13"/>
    <x v="1232"/>
    <x v="6"/>
    <s v="INSTALLUX"/>
    <x v="1621"/>
    <s v="Non"/>
    <x v="24"/>
    <m/>
    <m/>
    <m/>
    <m/>
    <x v="1"/>
    <m/>
  </r>
  <r>
    <s v="410005ARCELOR (BERTON SICARD)"/>
    <x v="1665"/>
    <s v="PROFIL"/>
    <x v="13"/>
    <x v="1517"/>
    <x v="6"/>
    <s v="INSTALLUX"/>
    <x v="1622"/>
    <s v="Non"/>
    <x v="24"/>
    <m/>
    <m/>
    <m/>
    <m/>
    <x v="1"/>
    <m/>
  </r>
  <r>
    <s v="410006ARCELOR (BERTON SICARD)"/>
    <x v="1666"/>
    <s v="PROFIL"/>
    <x v="13"/>
    <x v="1518"/>
    <x v="6"/>
    <s v="INSTALLUX"/>
    <x v="1623"/>
    <s v="Non"/>
    <x v="24"/>
    <m/>
    <m/>
    <m/>
    <m/>
    <x v="1"/>
    <m/>
  </r>
  <r>
    <s v="410007ARCELOR (BERTON SICARD)"/>
    <x v="1667"/>
    <s v="PROFIL"/>
    <x v="13"/>
    <x v="1213"/>
    <x v="6"/>
    <s v="INSTALLUX"/>
    <x v="1624"/>
    <s v="Non"/>
    <x v="24"/>
    <m/>
    <m/>
    <m/>
    <m/>
    <x v="1"/>
    <m/>
  </r>
  <r>
    <s v="410009ARCELOR (BERTON SICARD)"/>
    <x v="1668"/>
    <s v="PROFIL"/>
    <x v="13"/>
    <x v="1519"/>
    <x v="6"/>
    <s v="INSTALLUX"/>
    <x v="1625"/>
    <s v="Non"/>
    <x v="24"/>
    <m/>
    <m/>
    <m/>
    <m/>
    <x v="1"/>
    <m/>
  </r>
  <r>
    <s v="410010ARCELOR (BERTON SICARD)"/>
    <x v="1669"/>
    <s v="PROFIL"/>
    <x v="13"/>
    <x v="1520"/>
    <x v="6"/>
    <s v="INSTALLUX"/>
    <x v="1626"/>
    <s v="Non"/>
    <x v="24"/>
    <m/>
    <m/>
    <m/>
    <m/>
    <x v="1"/>
    <m/>
  </r>
  <r>
    <s v="410011ARCELOR (BERTON SICARD)"/>
    <x v="1670"/>
    <s v="PROFIL"/>
    <x v="13"/>
    <x v="1521"/>
    <x v="6"/>
    <s v="INSTALLUX"/>
    <x v="1627"/>
    <s v="Non"/>
    <x v="24"/>
    <m/>
    <m/>
    <m/>
    <m/>
    <x v="1"/>
    <m/>
  </r>
  <r>
    <s v="410015ARCELOR (BERTON SICARD)"/>
    <x v="1671"/>
    <s v="PROFIL"/>
    <x v="13"/>
    <x v="1522"/>
    <x v="6"/>
    <s v="INSTALLUX"/>
    <x v="1628"/>
    <s v="Non"/>
    <x v="24"/>
    <m/>
    <m/>
    <m/>
    <m/>
    <x v="1"/>
    <m/>
  </r>
  <r>
    <s v="410016ARCELOR (BERTON SICARD)"/>
    <x v="1672"/>
    <s v="PROFIL"/>
    <x v="13"/>
    <x v="1523"/>
    <x v="6"/>
    <s v="INSTALLUX"/>
    <x v="1629"/>
    <s v="Non"/>
    <x v="24"/>
    <m/>
    <m/>
    <m/>
    <m/>
    <x v="1"/>
    <m/>
  </r>
  <r>
    <s v="410030ARCELOR (BERTON SICARD)"/>
    <x v="1673"/>
    <s v="PROFIL"/>
    <x v="13"/>
    <x v="1524"/>
    <x v="6"/>
    <s v="INSTALLUX"/>
    <x v="1630"/>
    <s v="Non"/>
    <x v="24"/>
    <m/>
    <m/>
    <m/>
    <m/>
    <x v="1"/>
    <m/>
  </r>
  <r>
    <s v="410031ARCELOR (BERTON SICARD)"/>
    <x v="1674"/>
    <s v="PROFIL"/>
    <x v="13"/>
    <x v="1525"/>
    <x v="6"/>
    <s v="INSTALLUX"/>
    <x v="1631"/>
    <s v="Non"/>
    <x v="24"/>
    <m/>
    <m/>
    <m/>
    <m/>
    <x v="1"/>
    <m/>
  </r>
  <r>
    <s v="410031/1ARCELOR (BERTON SICARD)"/>
    <x v="1675"/>
    <s v="PROFIL"/>
    <x v="13"/>
    <x v="1526"/>
    <x v="6"/>
    <s v="INSTALLUX"/>
    <x v="1632"/>
    <s v="Non"/>
    <x v="5"/>
    <m/>
    <m/>
    <m/>
    <m/>
    <x v="1"/>
    <m/>
  </r>
  <r>
    <s v="410032ARCELOR (BERTON SICARD)"/>
    <x v="1676"/>
    <s v="PROFIL"/>
    <x v="13"/>
    <x v="1527"/>
    <x v="6"/>
    <s v="INSTALLUX"/>
    <x v="1633"/>
    <s v="Non"/>
    <x v="24"/>
    <m/>
    <m/>
    <m/>
    <m/>
    <x v="1"/>
    <m/>
  </r>
  <r>
    <s v="410033ARCELOR (BERTON SICARD)"/>
    <x v="1677"/>
    <s v="PROFIL"/>
    <x v="13"/>
    <x v="1528"/>
    <x v="6"/>
    <s v="INSTALLUX"/>
    <x v="1634"/>
    <s v="Non"/>
    <x v="24"/>
    <m/>
    <m/>
    <m/>
    <m/>
    <x v="1"/>
    <m/>
  </r>
  <r>
    <s v="410034ARCELOR (BERTON SICARD)"/>
    <x v="1678"/>
    <s v="PROFIL"/>
    <x v="13"/>
    <x v="1529"/>
    <x v="6"/>
    <s v="INSTALLUX"/>
    <x v="1635"/>
    <s v="Non"/>
    <x v="24"/>
    <m/>
    <m/>
    <m/>
    <m/>
    <x v="1"/>
    <m/>
  </r>
  <r>
    <s v="410036ARCELOR (BERTON SICARD)"/>
    <x v="1679"/>
    <s v="PROFIL"/>
    <x v="13"/>
    <x v="1530"/>
    <x v="6"/>
    <s v="INSTALLUX"/>
    <x v="1636"/>
    <s v="Non"/>
    <x v="24"/>
    <m/>
    <m/>
    <m/>
    <m/>
    <x v="1"/>
    <m/>
  </r>
  <r>
    <s v="410037ARCELOR (BERTON SICARD)"/>
    <x v="1680"/>
    <s v="PROFIL"/>
    <x v="13"/>
    <x v="1529"/>
    <x v="6"/>
    <s v="INSTALLUX"/>
    <x v="1637"/>
    <s v="Non"/>
    <x v="24"/>
    <m/>
    <m/>
    <m/>
    <m/>
    <x v="1"/>
    <m/>
  </r>
  <r>
    <s v="410040ARCELOR (BERTON SICARD)"/>
    <x v="1681"/>
    <s v="PROFIL"/>
    <x v="13"/>
    <x v="1531"/>
    <x v="6"/>
    <s v="INSTALLUX"/>
    <x v="1638"/>
    <s v="Non"/>
    <x v="24"/>
    <m/>
    <m/>
    <m/>
    <m/>
    <x v="1"/>
    <m/>
  </r>
  <r>
    <s v="410041ARCELOR (BERTON SICARD)"/>
    <x v="1682"/>
    <s v="PROFIL"/>
    <x v="13"/>
    <x v="1531"/>
    <x v="6"/>
    <s v="INSTALLUX"/>
    <x v="1639"/>
    <s v="Non"/>
    <x v="24"/>
    <m/>
    <m/>
    <m/>
    <m/>
    <x v="1"/>
    <m/>
  </r>
  <r>
    <s v="410042ARCELOR (BERTON SICARD)"/>
    <x v="1683"/>
    <s v="PROFIL"/>
    <x v="13"/>
    <x v="1532"/>
    <x v="6"/>
    <s v="INSTALLUX"/>
    <x v="1640"/>
    <s v="Non"/>
    <x v="24"/>
    <m/>
    <m/>
    <m/>
    <m/>
    <x v="1"/>
    <m/>
  </r>
  <r>
    <s v="410043ARCELOR (BERTON SICARD)"/>
    <x v="1684"/>
    <s v="PROFIL"/>
    <x v="13"/>
    <x v="1532"/>
    <x v="6"/>
    <s v="INSTALLUX"/>
    <x v="1641"/>
    <s v="Non"/>
    <x v="24"/>
    <m/>
    <m/>
    <m/>
    <m/>
    <x v="1"/>
    <m/>
  </r>
  <r>
    <s v="410044ARCELOR (BERTON SICARD)"/>
    <x v="1685"/>
    <s v="PROFIL"/>
    <x v="13"/>
    <x v="1533"/>
    <x v="6"/>
    <s v="INSTALLUX"/>
    <x v="1642"/>
    <s v="Non"/>
    <x v="24"/>
    <m/>
    <m/>
    <m/>
    <m/>
    <x v="1"/>
    <m/>
  </r>
  <r>
    <s v="410044NARCELOR (BERTON SICARD)"/>
    <x v="1686"/>
    <s v="PROFIL"/>
    <x v="13"/>
    <x v="1534"/>
    <x v="6"/>
    <s v="INSTALLUX"/>
    <x v="1643"/>
    <s v="Non"/>
    <x v="24"/>
    <m/>
    <m/>
    <m/>
    <m/>
    <x v="1"/>
    <m/>
  </r>
  <r>
    <s v="410046ARCELOR (BERTON SICARD)"/>
    <x v="1687"/>
    <s v="PROFIL"/>
    <x v="13"/>
    <x v="1535"/>
    <x v="6"/>
    <s v="INSTALLUX"/>
    <x v="1644"/>
    <s v="Non"/>
    <x v="24"/>
    <m/>
    <m/>
    <m/>
    <m/>
    <x v="1"/>
    <m/>
  </r>
  <r>
    <s v="410049ARCELOR (BERTON SICARD)"/>
    <x v="1688"/>
    <s v="PROFIL"/>
    <x v="13"/>
    <x v="1536"/>
    <x v="6"/>
    <s v="INSTALLUX"/>
    <x v="1645"/>
    <s v="Non"/>
    <x v="24"/>
    <m/>
    <m/>
    <m/>
    <m/>
    <x v="1"/>
    <m/>
  </r>
  <r>
    <s v="410050ARCELOR (BERTON SICARD)"/>
    <x v="1689"/>
    <s v="PROFIL"/>
    <x v="13"/>
    <x v="1537"/>
    <x v="6"/>
    <s v="INSTALLUX"/>
    <x v="1646"/>
    <s v="Non"/>
    <x v="24"/>
    <m/>
    <m/>
    <m/>
    <m/>
    <x v="1"/>
    <m/>
  </r>
  <r>
    <s v="410051ARCELOR (BERTON SICARD)"/>
    <x v="1690"/>
    <s v="PROFIL"/>
    <x v="13"/>
    <x v="1538"/>
    <x v="6"/>
    <s v="INSTALLUX"/>
    <x v="1647"/>
    <s v="Non"/>
    <x v="24"/>
    <m/>
    <m/>
    <m/>
    <m/>
    <x v="1"/>
    <m/>
  </r>
  <r>
    <s v="410054ARCELOR (BERTON SICARD)"/>
    <x v="1691"/>
    <s v="PROFIL"/>
    <x v="13"/>
    <x v="1539"/>
    <x v="6"/>
    <s v="INSTALLUX"/>
    <x v="1648"/>
    <s v="Non"/>
    <x v="24"/>
    <m/>
    <m/>
    <m/>
    <m/>
    <x v="1"/>
    <m/>
  </r>
  <r>
    <s v="410060ARCELOR (BERTON SICARD)"/>
    <x v="1692"/>
    <s v="PROFIL"/>
    <x v="13"/>
    <x v="1540"/>
    <x v="6"/>
    <s v="INSTALLUX"/>
    <x v="1649"/>
    <s v="Non"/>
    <x v="24"/>
    <m/>
    <m/>
    <m/>
    <m/>
    <x v="1"/>
    <m/>
  </r>
  <r>
    <s v="410061ARCELOR (BERTON SICARD)"/>
    <x v="1693"/>
    <s v="PROFIL"/>
    <x v="13"/>
    <x v="1541"/>
    <x v="6"/>
    <s v="INSTALLUX"/>
    <x v="1650"/>
    <s v="Non"/>
    <x v="24"/>
    <m/>
    <m/>
    <m/>
    <m/>
    <x v="1"/>
    <m/>
  </r>
  <r>
    <s v="410062ARCELOR (BERTON SICARD)"/>
    <x v="1694"/>
    <s v="PROFIL"/>
    <x v="13"/>
    <x v="1542"/>
    <x v="6"/>
    <s v="INSTALLUX"/>
    <x v="1651"/>
    <s v="Non"/>
    <x v="24"/>
    <m/>
    <m/>
    <m/>
    <m/>
    <x v="1"/>
    <m/>
  </r>
  <r>
    <s v="410063ARCELOR (BERTON SICARD)"/>
    <x v="1695"/>
    <s v="PROFIL"/>
    <x v="13"/>
    <x v="1543"/>
    <x v="6"/>
    <s v="INSTALLUX"/>
    <x v="1652"/>
    <s v="Non"/>
    <x v="24"/>
    <m/>
    <m/>
    <m/>
    <m/>
    <x v="1"/>
    <m/>
  </r>
  <r>
    <s v="410065ARCELOR (BERTON SICARD)"/>
    <x v="1696"/>
    <s v="PROFIL"/>
    <x v="13"/>
    <x v="1544"/>
    <x v="6"/>
    <s v="INSTALLUX"/>
    <x v="1653"/>
    <s v="Non"/>
    <x v="24"/>
    <m/>
    <m/>
    <m/>
    <m/>
    <x v="1"/>
    <m/>
  </r>
  <r>
    <s v="410066ARCELOR (BERTON SICARD)"/>
    <x v="1697"/>
    <s v="PROFIL"/>
    <x v="13"/>
    <x v="1545"/>
    <x v="6"/>
    <s v="INSTALLUX"/>
    <x v="1654"/>
    <s v="Non"/>
    <x v="24"/>
    <m/>
    <m/>
    <m/>
    <m/>
    <x v="1"/>
    <m/>
  </r>
  <r>
    <s v="410067ARCELOR (BERTON SICARD)"/>
    <x v="1698"/>
    <s v="PROFIL"/>
    <x v="13"/>
    <x v="362"/>
    <x v="6"/>
    <s v="INSTALLUX"/>
    <x v="1655"/>
    <s v="Non"/>
    <x v="24"/>
    <m/>
    <m/>
    <m/>
    <m/>
    <x v="1"/>
    <m/>
  </r>
  <r>
    <s v="410068ARCELOR (BERTON SICARD)"/>
    <x v="1699"/>
    <s v="PROFIL"/>
    <x v="13"/>
    <x v="1546"/>
    <x v="6"/>
    <s v="INSTALLUX"/>
    <x v="1656"/>
    <s v="Non"/>
    <x v="24"/>
    <m/>
    <m/>
    <m/>
    <m/>
    <x v="1"/>
    <m/>
  </r>
  <r>
    <s v="410070ARCELOR (BERTON SICARD)"/>
    <x v="1700"/>
    <s v="PROFIL"/>
    <x v="13"/>
    <x v="1189"/>
    <x v="6"/>
    <s v="INSTALLUX"/>
    <x v="1657"/>
    <s v="Non"/>
    <x v="24"/>
    <m/>
    <m/>
    <m/>
    <m/>
    <x v="1"/>
    <m/>
  </r>
  <r>
    <s v="410072ARCELOR (BERTON SICARD)"/>
    <x v="1701"/>
    <s v="PROFIL"/>
    <x v="13"/>
    <x v="1547"/>
    <x v="6"/>
    <s v="INSTALLUX"/>
    <x v="1658"/>
    <s v="Non"/>
    <x v="24"/>
    <m/>
    <m/>
    <m/>
    <m/>
    <x v="1"/>
    <m/>
  </r>
  <r>
    <s v="410073ARCELOR (BERTON SICARD)"/>
    <x v="1702"/>
    <s v="PROFIL"/>
    <x v="13"/>
    <x v="1548"/>
    <x v="6"/>
    <s v="INSTALLUX"/>
    <x v="1659"/>
    <s v="Non"/>
    <x v="24"/>
    <m/>
    <m/>
    <m/>
    <m/>
    <x v="1"/>
    <m/>
  </r>
  <r>
    <s v="410074ARCELOR (BERTON SICARD)"/>
    <x v="1703"/>
    <s v="PROFIL"/>
    <x v="13"/>
    <x v="1549"/>
    <x v="6"/>
    <s v="INSTALLUX"/>
    <x v="1660"/>
    <s v="Non"/>
    <x v="24"/>
    <m/>
    <m/>
    <m/>
    <m/>
    <x v="1"/>
    <m/>
  </r>
  <r>
    <s v="410076ARCELOR (BERTON SICARD)"/>
    <x v="1704"/>
    <s v="PROFIL"/>
    <x v="13"/>
    <x v="1550"/>
    <x v="6"/>
    <s v="INSTALLUX"/>
    <x v="1661"/>
    <s v="Non"/>
    <x v="24"/>
    <m/>
    <m/>
    <m/>
    <m/>
    <x v="1"/>
    <m/>
  </r>
  <r>
    <s v="410080ARCELOR (BERTON SICARD)"/>
    <x v="1705"/>
    <s v="PROFIL"/>
    <x v="13"/>
    <x v="1551"/>
    <x v="6"/>
    <s v="INSTALLUX"/>
    <x v="1662"/>
    <s v="Non"/>
    <x v="24"/>
    <m/>
    <m/>
    <m/>
    <m/>
    <x v="1"/>
    <m/>
  </r>
  <r>
    <s v="410081ARCELOR (BERTON SICARD)"/>
    <x v="1706"/>
    <s v="PROFIL"/>
    <x v="13"/>
    <x v="1552"/>
    <x v="6"/>
    <s v="INSTALLUX"/>
    <x v="1663"/>
    <s v="Non"/>
    <x v="24"/>
    <m/>
    <m/>
    <m/>
    <m/>
    <x v="1"/>
    <m/>
  </r>
  <r>
    <s v="413000ARCELOR (BERTON SICARD)"/>
    <x v="1707"/>
    <s v="PROFIL"/>
    <x v="13"/>
    <x v="1553"/>
    <x v="6"/>
    <s v="INSTALLUX"/>
    <x v="1664"/>
    <s v="Non"/>
    <x v="24"/>
    <m/>
    <m/>
    <m/>
    <m/>
    <x v="1"/>
    <m/>
  </r>
  <r>
    <s v="413001ARCELOR (BERTON SICARD)"/>
    <x v="1708"/>
    <s v="PROFIL"/>
    <x v="13"/>
    <x v="1554"/>
    <x v="6"/>
    <s v="INSTALLUX"/>
    <x v="1665"/>
    <s v="Non"/>
    <x v="24"/>
    <m/>
    <m/>
    <m/>
    <m/>
    <x v="1"/>
    <m/>
  </r>
  <r>
    <s v="413002ARCELOR (BERTON SICARD)"/>
    <x v="1709"/>
    <s v="PROFIL"/>
    <x v="13"/>
    <x v="1232"/>
    <x v="6"/>
    <s v="INSTALLUX"/>
    <x v="1666"/>
    <s v="Non"/>
    <x v="24"/>
    <m/>
    <m/>
    <m/>
    <m/>
    <x v="1"/>
    <m/>
  </r>
  <r>
    <s v="413003ARCELOR (BERTON SICARD)"/>
    <x v="1710"/>
    <s v="PROFIL"/>
    <x v="13"/>
    <x v="1555"/>
    <x v="6"/>
    <s v="INSTALLUX"/>
    <x v="1667"/>
    <s v="Non"/>
    <x v="24"/>
    <m/>
    <m/>
    <m/>
    <m/>
    <x v="1"/>
    <m/>
  </r>
  <r>
    <s v="413004ARCELOR (BERTON SICARD)"/>
    <x v="1711"/>
    <s v="PROFIL"/>
    <x v="13"/>
    <x v="1556"/>
    <x v="6"/>
    <s v="INSTALLUX"/>
    <x v="1668"/>
    <s v="Non"/>
    <x v="24"/>
    <m/>
    <m/>
    <m/>
    <m/>
    <x v="1"/>
    <m/>
  </r>
  <r>
    <s v="413009ARCELOR (BERTON SICARD)"/>
    <x v="1712"/>
    <s v="PROFIL"/>
    <x v="13"/>
    <x v="1557"/>
    <x v="6"/>
    <s v="INSTALLUX"/>
    <x v="1669"/>
    <s v="Non"/>
    <x v="24"/>
    <m/>
    <m/>
    <m/>
    <m/>
    <x v="1"/>
    <m/>
  </r>
  <r>
    <s v="413016ARCELOR (BERTON SICARD)"/>
    <x v="1713"/>
    <s v="PROFIL"/>
    <x v="13"/>
    <x v="1558"/>
    <x v="6"/>
    <s v="INSTALLUX"/>
    <x v="1670"/>
    <s v="Non"/>
    <x v="24"/>
    <m/>
    <m/>
    <m/>
    <m/>
    <x v="1"/>
    <m/>
  </r>
  <r>
    <s v="7623ARCELOR (BERTON SICARD)"/>
    <x v="2140"/>
    <s v="PROFIL"/>
    <x v="13"/>
    <x v="1924"/>
    <x v="6"/>
    <s v="INSTALLUX"/>
    <x v="2097"/>
    <s v="Non"/>
    <x v="24"/>
    <m/>
    <m/>
    <m/>
    <m/>
    <x v="1"/>
    <m/>
  </r>
  <r>
    <s v="413030ARCELOR (BERTON SICARD)"/>
    <x v="1714"/>
    <s v="PROFIL"/>
    <x v="13"/>
    <x v="1524"/>
    <x v="6"/>
    <s v="INSTALLUX"/>
    <x v="1671"/>
    <s v="Non"/>
    <x v="24"/>
    <m/>
    <m/>
    <m/>
    <m/>
    <x v="1"/>
    <m/>
  </r>
  <r>
    <s v="413031ARCELOR (BERTON SICARD)"/>
    <x v="1715"/>
    <s v="PROFIL"/>
    <x v="13"/>
    <x v="1559"/>
    <x v="6"/>
    <s v="INSTALLUX"/>
    <x v="1672"/>
    <s v="Non"/>
    <x v="24"/>
    <m/>
    <m/>
    <m/>
    <m/>
    <x v="1"/>
    <m/>
  </r>
  <r>
    <s v="413032ARCELOR (BERTON SICARD)"/>
    <x v="1716"/>
    <s v="PROFIL"/>
    <x v="13"/>
    <x v="1560"/>
    <x v="6"/>
    <s v="INSTALLUX"/>
    <x v="1673"/>
    <s v="Non"/>
    <x v="24"/>
    <m/>
    <m/>
    <m/>
    <m/>
    <x v="1"/>
    <m/>
  </r>
  <r>
    <s v="413033ARCELOR (BERTON SICARD)"/>
    <x v="1717"/>
    <s v="PROFIL"/>
    <x v="13"/>
    <x v="1561"/>
    <x v="6"/>
    <s v="INSTALLUX"/>
    <x v="1674"/>
    <s v="Non"/>
    <x v="24"/>
    <m/>
    <m/>
    <m/>
    <m/>
    <x v="1"/>
    <m/>
  </r>
  <r>
    <s v="413035ARCELOR (BERTON SICARD)"/>
    <x v="1718"/>
    <s v="PROFIL"/>
    <x v="13"/>
    <x v="1562"/>
    <x v="6"/>
    <s v="INSTALLUX"/>
    <x v="1675"/>
    <s v="Non"/>
    <x v="24"/>
    <m/>
    <m/>
    <m/>
    <m/>
    <x v="1"/>
    <m/>
  </r>
  <r>
    <s v="413036ARCELOR (BERTON SICARD)"/>
    <x v="1719"/>
    <s v="PROFIL"/>
    <x v="13"/>
    <x v="1563"/>
    <x v="6"/>
    <s v="INSTALLUX"/>
    <x v="1676"/>
    <s v="Non"/>
    <x v="24"/>
    <m/>
    <m/>
    <m/>
    <m/>
    <x v="1"/>
    <m/>
  </r>
  <r>
    <s v="413037ARCELOR (BERTON SICARD)"/>
    <x v="1720"/>
    <s v="PROFIL"/>
    <x v="13"/>
    <x v="1564"/>
    <x v="6"/>
    <s v="INSTALLUX"/>
    <x v="1677"/>
    <s v="Non"/>
    <x v="24"/>
    <m/>
    <m/>
    <m/>
    <m/>
    <x v="1"/>
    <m/>
  </r>
  <r>
    <s v="413038ARCELOR (BERTON SICARD)"/>
    <x v="1721"/>
    <s v="PROFIL"/>
    <x v="13"/>
    <x v="1565"/>
    <x v="6"/>
    <s v="INSTALLUX"/>
    <x v="1678"/>
    <s v="Non"/>
    <x v="24"/>
    <m/>
    <m/>
    <m/>
    <m/>
    <x v="1"/>
    <m/>
  </r>
  <r>
    <s v="413039ARCELOR (BERTON SICARD)"/>
    <x v="1722"/>
    <s v="PROFIL"/>
    <x v="13"/>
    <x v="1559"/>
    <x v="6"/>
    <s v="INSTALLUX"/>
    <x v="1679"/>
    <s v="Non"/>
    <x v="24"/>
    <m/>
    <m/>
    <m/>
    <m/>
    <x v="1"/>
    <m/>
  </r>
  <r>
    <s v="413051ARCELOR (BERTON SICARD)"/>
    <x v="1723"/>
    <s v="PROFIL"/>
    <x v="13"/>
    <x v="1566"/>
    <x v="6"/>
    <s v="INSTALLUX"/>
    <x v="1680"/>
    <s v="Non"/>
    <x v="24"/>
    <m/>
    <m/>
    <m/>
    <m/>
    <x v="1"/>
    <m/>
  </r>
  <r>
    <s v="413053ARCELOR (BERTON SICARD)"/>
    <x v="1724"/>
    <s v="PROFIL"/>
    <x v="13"/>
    <x v="1567"/>
    <x v="6"/>
    <s v="INSTALLUX"/>
    <x v="1681"/>
    <s v="Non"/>
    <x v="24"/>
    <m/>
    <m/>
    <m/>
    <m/>
    <x v="1"/>
    <m/>
  </r>
  <r>
    <s v="413057ARCELOR (BERTON SICARD)"/>
    <x v="1725"/>
    <s v="PROFIL"/>
    <x v="13"/>
    <x v="1568"/>
    <x v="6"/>
    <s v="INSTALLUX"/>
    <x v="1682"/>
    <s v="Non"/>
    <x v="24"/>
    <m/>
    <m/>
    <m/>
    <m/>
    <x v="1"/>
    <m/>
  </r>
  <r>
    <s v="413058ARCELOR (BERTON SICARD)"/>
    <x v="1726"/>
    <s v="PROFIL"/>
    <x v="13"/>
    <x v="1569"/>
    <x v="6"/>
    <s v="INSTALLUX"/>
    <x v="1683"/>
    <s v="Non"/>
    <x v="24"/>
    <m/>
    <m/>
    <m/>
    <m/>
    <x v="1"/>
    <m/>
  </r>
  <r>
    <s v="413059ARCELOR (BERTON SICARD)"/>
    <x v="1727"/>
    <s v="PROFIL"/>
    <x v="13"/>
    <x v="1570"/>
    <x v="6"/>
    <s v="INSTALLUX"/>
    <x v="1684"/>
    <s v="Non"/>
    <x v="24"/>
    <m/>
    <m/>
    <m/>
    <m/>
    <x v="1"/>
    <m/>
  </r>
  <r>
    <s v="413060ARCELOR (BERTON SICARD)"/>
    <x v="1728"/>
    <s v="PROFIL"/>
    <x v="13"/>
    <x v="1571"/>
    <x v="6"/>
    <s v="INSTALLUX"/>
    <x v="1685"/>
    <s v="Non"/>
    <x v="24"/>
    <m/>
    <m/>
    <m/>
    <m/>
    <x v="1"/>
    <m/>
  </r>
  <r>
    <s v="413061ARCELOR (BERTON SICARD)"/>
    <x v="1729"/>
    <s v="PROFIL"/>
    <x v="13"/>
    <x v="1572"/>
    <x v="6"/>
    <s v="INSTALLUX"/>
    <x v="1686"/>
    <s v="Non"/>
    <x v="24"/>
    <m/>
    <m/>
    <m/>
    <m/>
    <x v="1"/>
    <m/>
  </r>
  <r>
    <s v="413065ARCELOR (BERTON SICARD)"/>
    <x v="1730"/>
    <s v="PROFIL"/>
    <x v="13"/>
    <x v="1573"/>
    <x v="6"/>
    <s v="INSTALLUX"/>
    <x v="1687"/>
    <s v="Non"/>
    <x v="24"/>
    <m/>
    <m/>
    <m/>
    <m/>
    <x v="1"/>
    <m/>
  </r>
  <r>
    <s v="413066ARCELOR (BERTON SICARD)"/>
    <x v="1731"/>
    <s v="PROFIL"/>
    <x v="13"/>
    <x v="1574"/>
    <x v="6"/>
    <s v="INSTALLUX"/>
    <x v="1688"/>
    <s v="Non"/>
    <x v="24"/>
    <m/>
    <m/>
    <m/>
    <m/>
    <x v="1"/>
    <m/>
  </r>
  <r>
    <s v="413070ARCELOR (BERTON SICARD)"/>
    <x v="1732"/>
    <s v="PROFIL"/>
    <x v="13"/>
    <x v="1575"/>
    <x v="6"/>
    <s v="INSTALLUX"/>
    <x v="1689"/>
    <s v="Non"/>
    <x v="24"/>
    <m/>
    <m/>
    <m/>
    <m/>
    <x v="1"/>
    <m/>
  </r>
  <r>
    <s v="413071ARCELOR (BERTON SICARD)"/>
    <x v="1733"/>
    <s v="PROFIL"/>
    <x v="13"/>
    <x v="1576"/>
    <x v="6"/>
    <s v="INSTALLUX"/>
    <x v="1690"/>
    <s v="Non"/>
    <x v="24"/>
    <m/>
    <m/>
    <m/>
    <m/>
    <x v="1"/>
    <m/>
  </r>
  <r>
    <s v="413072ARCELOR (BERTON SICARD)"/>
    <x v="1734"/>
    <s v="PROFIL"/>
    <x v="13"/>
    <x v="1577"/>
    <x v="6"/>
    <s v="INSTALLUX"/>
    <x v="1691"/>
    <s v="Non"/>
    <x v="24"/>
    <m/>
    <m/>
    <m/>
    <m/>
    <x v="1"/>
    <m/>
  </r>
  <r>
    <s v="413073ARCELOR (BERTON SICARD)"/>
    <x v="1735"/>
    <s v="PROFIL"/>
    <x v="13"/>
    <x v="1578"/>
    <x v="6"/>
    <s v="INSTALLUX"/>
    <x v="1692"/>
    <s v="Non"/>
    <x v="24"/>
    <m/>
    <m/>
    <m/>
    <m/>
    <x v="1"/>
    <m/>
  </r>
  <r>
    <s v="413074ARCELOR (BERTON SICARD)"/>
    <x v="1736"/>
    <s v="PROFIL"/>
    <x v="13"/>
    <x v="1579"/>
    <x v="6"/>
    <s v="INSTALLUX"/>
    <x v="1693"/>
    <s v="Non"/>
    <x v="24"/>
    <m/>
    <m/>
    <m/>
    <m/>
    <x v="1"/>
    <m/>
  </r>
  <r>
    <s v="413075ARCELOR (BERTON SICARD)"/>
    <x v="1737"/>
    <s v="PROFIL"/>
    <x v="13"/>
    <x v="1580"/>
    <x v="6"/>
    <s v="INSTALLUX"/>
    <x v="1694"/>
    <s v="Non"/>
    <x v="24"/>
    <m/>
    <m/>
    <m/>
    <m/>
    <x v="1"/>
    <m/>
  </r>
  <r>
    <s v="413076ARCELOR (BERTON SICARD)"/>
    <x v="1738"/>
    <s v="PROFIL"/>
    <x v="13"/>
    <x v="1581"/>
    <x v="6"/>
    <s v="INSTALLUX"/>
    <x v="1695"/>
    <s v="Non"/>
    <x v="24"/>
    <m/>
    <m/>
    <m/>
    <m/>
    <x v="1"/>
    <m/>
  </r>
  <r>
    <s v="413078ARCELOR (BERTON SICARD)"/>
    <x v="1739"/>
    <s v="PROFIL"/>
    <x v="13"/>
    <x v="1582"/>
    <x v="6"/>
    <s v="INSTALLUX"/>
    <x v="1696"/>
    <s v="Non"/>
    <x v="24"/>
    <m/>
    <m/>
    <m/>
    <m/>
    <x v="1"/>
    <m/>
  </r>
  <r>
    <s v="413079ARCELOR (BERTON SICARD)"/>
    <x v="1740"/>
    <s v="PROFIL"/>
    <x v="13"/>
    <x v="1232"/>
    <x v="6"/>
    <s v="INSTALLUX"/>
    <x v="1697"/>
    <s v="Non"/>
    <x v="24"/>
    <m/>
    <m/>
    <m/>
    <m/>
    <x v="1"/>
    <m/>
  </r>
  <r>
    <s v="413080ARCELOR (BERTON SICARD)"/>
    <x v="1741"/>
    <s v="PROFIL"/>
    <x v="13"/>
    <x v="1583"/>
    <x v="6"/>
    <s v="INSTALLUX"/>
    <x v="1698"/>
    <s v="Non"/>
    <x v="24"/>
    <m/>
    <m/>
    <m/>
    <m/>
    <x v="1"/>
    <m/>
  </r>
  <r>
    <s v="413083ARCELOR (BERTON SICARD)"/>
    <x v="1742"/>
    <s v="PROFIL"/>
    <x v="13"/>
    <x v="1584"/>
    <x v="6"/>
    <s v="INSTALLUX"/>
    <x v="1699"/>
    <s v="Non"/>
    <x v="24"/>
    <m/>
    <m/>
    <m/>
    <m/>
    <x v="1"/>
    <m/>
  </r>
  <r>
    <s v="413085ARCELOR (BERTON SICARD)"/>
    <x v="1743"/>
    <s v="PROFIL"/>
    <x v="13"/>
    <x v="1550"/>
    <x v="6"/>
    <s v="INSTALLUX"/>
    <x v="1700"/>
    <s v="Non"/>
    <x v="24"/>
    <m/>
    <m/>
    <m/>
    <m/>
    <x v="1"/>
    <m/>
  </r>
  <r>
    <s v="413090ARCELOR (BERTON SICARD)"/>
    <x v="1744"/>
    <s v="PROFIL"/>
    <x v="13"/>
    <x v="1585"/>
    <x v="6"/>
    <s v="INSTALLUX"/>
    <x v="1701"/>
    <s v="Non"/>
    <x v="24"/>
    <m/>
    <m/>
    <m/>
    <m/>
    <x v="1"/>
    <m/>
  </r>
  <r>
    <s v="413091ARCELOR (BERTON SICARD)"/>
    <x v="1745"/>
    <s v="PROFIL"/>
    <x v="13"/>
    <x v="1586"/>
    <x v="6"/>
    <s v="INSTALLUX"/>
    <x v="1702"/>
    <s v="Non"/>
    <x v="24"/>
    <m/>
    <m/>
    <m/>
    <m/>
    <x v="1"/>
    <m/>
  </r>
  <r>
    <s v="420000ARCELOR (BERTON SICARD)"/>
    <x v="1746"/>
    <s v="PROFIL"/>
    <x v="13"/>
    <x v="1261"/>
    <x v="6"/>
    <s v="INSTALLUX"/>
    <x v="1703"/>
    <s v="Non"/>
    <x v="24"/>
    <m/>
    <m/>
    <m/>
    <m/>
    <x v="1"/>
    <m/>
  </r>
  <r>
    <s v="420001ARCELOR (BERTON SICARD)"/>
    <x v="1747"/>
    <s v="PROFIL"/>
    <x v="13"/>
    <x v="1587"/>
    <x v="6"/>
    <s v="INSTALLUX"/>
    <x v="1704"/>
    <s v="Non"/>
    <x v="24"/>
    <m/>
    <m/>
    <m/>
    <m/>
    <x v="1"/>
    <m/>
  </r>
  <r>
    <s v="420002ARCELOR (BERTON SICARD)"/>
    <x v="1748"/>
    <s v="PROFIL"/>
    <x v="13"/>
    <x v="1588"/>
    <x v="6"/>
    <s v="INSTALLUX"/>
    <x v="1705"/>
    <s v="Non"/>
    <x v="24"/>
    <m/>
    <m/>
    <m/>
    <m/>
    <x v="1"/>
    <m/>
  </r>
  <r>
    <s v="420004ARCELOR (BERTON SICARD)"/>
    <x v="1750"/>
    <s v="PROFIL"/>
    <x v="13"/>
    <x v="1590"/>
    <x v="6"/>
    <s v="INSTALLUX"/>
    <x v="1707"/>
    <s v="Non"/>
    <x v="24"/>
    <m/>
    <m/>
    <m/>
    <m/>
    <x v="1"/>
    <m/>
  </r>
  <r>
    <s v="420005ARCELOR (BERTON SICARD)"/>
    <x v="1751"/>
    <s v="PROFIL"/>
    <x v="13"/>
    <x v="1591"/>
    <x v="6"/>
    <s v="INSTALLUX"/>
    <x v="1708"/>
    <s v="Non"/>
    <x v="24"/>
    <m/>
    <m/>
    <m/>
    <m/>
    <x v="1"/>
    <m/>
  </r>
  <r>
    <s v="420006ARCELOR (BERTON SICARD)"/>
    <x v="1752"/>
    <s v="PROFIL"/>
    <x v="13"/>
    <x v="1592"/>
    <x v="6"/>
    <s v="INSTALLUX"/>
    <x v="1709"/>
    <s v="Non"/>
    <x v="24"/>
    <m/>
    <m/>
    <m/>
    <m/>
    <x v="1"/>
    <m/>
  </r>
  <r>
    <s v="420011ARCELOR (BERTON SICARD)"/>
    <x v="1753"/>
    <s v="PROFIL"/>
    <x v="13"/>
    <x v="1593"/>
    <x v="6"/>
    <s v="INSTALLUX"/>
    <x v="1710"/>
    <s v="Non"/>
    <x v="24"/>
    <m/>
    <m/>
    <m/>
    <m/>
    <x v="1"/>
    <m/>
  </r>
  <r>
    <s v="420012ARCELOR (BERTON SICARD)"/>
    <x v="1754"/>
    <s v="PROFIL"/>
    <x v="13"/>
    <x v="1594"/>
    <x v="6"/>
    <s v="INSTALLUX"/>
    <x v="1711"/>
    <s v="Non"/>
    <x v="24"/>
    <m/>
    <m/>
    <m/>
    <m/>
    <x v="1"/>
    <m/>
  </r>
  <r>
    <s v="420013ARCELOR (BERTON SICARD)"/>
    <x v="1755"/>
    <s v="PROFIL"/>
    <x v="13"/>
    <x v="1595"/>
    <x v="6"/>
    <s v="INSTALLUX"/>
    <x v="1712"/>
    <s v="Non"/>
    <x v="24"/>
    <m/>
    <m/>
    <m/>
    <m/>
    <x v="1"/>
    <m/>
  </r>
  <r>
    <s v="420014ARCELOR (BERTON SICARD)"/>
    <x v="1756"/>
    <s v="PROFIL"/>
    <x v="13"/>
    <x v="1596"/>
    <x v="6"/>
    <s v="INSTALLUX"/>
    <x v="1713"/>
    <s v="Non"/>
    <x v="24"/>
    <m/>
    <m/>
    <m/>
    <m/>
    <x v="1"/>
    <m/>
  </r>
  <r>
    <s v="420018ARCELOR (BERTON SICARD)"/>
    <x v="1757"/>
    <s v="PROFIL"/>
    <x v="13"/>
    <x v="1597"/>
    <x v="6"/>
    <s v="INSTALLUX"/>
    <x v="1714"/>
    <s v="Non"/>
    <x v="24"/>
    <m/>
    <m/>
    <m/>
    <m/>
    <x v="1"/>
    <m/>
  </r>
  <r>
    <s v="420019ARCELOR (BERTON SICARD)"/>
    <x v="1758"/>
    <s v="PROFIL"/>
    <x v="13"/>
    <x v="1598"/>
    <x v="6"/>
    <s v="INSTALLUX"/>
    <x v="1715"/>
    <s v="Non"/>
    <x v="24"/>
    <m/>
    <m/>
    <m/>
    <m/>
    <x v="1"/>
    <m/>
  </r>
  <r>
    <s v="420021ARCELOR (BERTON SICARD)"/>
    <x v="1759"/>
    <s v="PROFIL"/>
    <x v="13"/>
    <x v="1599"/>
    <x v="6"/>
    <s v="INSTALLUX"/>
    <x v="1716"/>
    <s v="Non"/>
    <x v="24"/>
    <m/>
    <m/>
    <m/>
    <m/>
    <x v="1"/>
    <m/>
  </r>
  <r>
    <s v="420023ARCELOR (BERTON SICARD)"/>
    <x v="1760"/>
    <s v="PROFIL"/>
    <x v="13"/>
    <x v="1600"/>
    <x v="6"/>
    <s v="INSTALLUX"/>
    <x v="1717"/>
    <s v="Non"/>
    <x v="24"/>
    <m/>
    <m/>
    <m/>
    <m/>
    <x v="1"/>
    <m/>
  </r>
  <r>
    <s v="420024ARCELOR (BERTON SICARD)"/>
    <x v="1761"/>
    <s v="PROFIL"/>
    <x v="13"/>
    <x v="1601"/>
    <x v="6"/>
    <s v="INSTALLUX"/>
    <x v="1718"/>
    <s v="Non"/>
    <x v="24"/>
    <m/>
    <m/>
    <m/>
    <m/>
    <x v="1"/>
    <m/>
  </r>
  <r>
    <s v="420025ARCELOR (BERTON SICARD)"/>
    <x v="1762"/>
    <s v="PROFIL"/>
    <x v="13"/>
    <x v="1602"/>
    <x v="6"/>
    <s v="INSTALLUX"/>
    <x v="1719"/>
    <s v="Non"/>
    <x v="24"/>
    <m/>
    <m/>
    <m/>
    <m/>
    <x v="1"/>
    <m/>
  </r>
  <r>
    <s v="420026ARCELOR (BERTON SICARD)"/>
    <x v="1763"/>
    <s v="PROFIL"/>
    <x v="13"/>
    <x v="1603"/>
    <x v="6"/>
    <s v="INSTALLUX"/>
    <x v="1720"/>
    <s v="Non"/>
    <x v="24"/>
    <m/>
    <m/>
    <m/>
    <m/>
    <x v="1"/>
    <m/>
  </r>
  <r>
    <s v="420028ARCELOR (BERTON SICARD)"/>
    <x v="1764"/>
    <s v="PROFIL"/>
    <x v="13"/>
    <x v="1604"/>
    <x v="6"/>
    <s v="INSTALLUX"/>
    <x v="1721"/>
    <s v="Non"/>
    <x v="24"/>
    <m/>
    <m/>
    <m/>
    <m/>
    <x v="1"/>
    <m/>
  </r>
  <r>
    <s v="420030ARCELOR (BERTON SICARD)"/>
    <x v="1765"/>
    <s v="PROFIL"/>
    <x v="13"/>
    <x v="1605"/>
    <x v="6"/>
    <s v="INSTALLUX"/>
    <x v="1722"/>
    <s v="Non"/>
    <x v="24"/>
    <m/>
    <m/>
    <m/>
    <m/>
    <x v="1"/>
    <m/>
  </r>
  <r>
    <s v="420031ARCELOR (BERTON SICARD)"/>
    <x v="1766"/>
    <s v="PROFIL"/>
    <x v="13"/>
    <x v="1606"/>
    <x v="6"/>
    <s v="INSTALLUX"/>
    <x v="1723"/>
    <s v="Non"/>
    <x v="24"/>
    <m/>
    <m/>
    <m/>
    <m/>
    <x v="1"/>
    <m/>
  </r>
  <r>
    <s v="420032ARCELOR (BERTON SICARD)"/>
    <x v="1767"/>
    <s v="PROFIL"/>
    <x v="13"/>
    <x v="1607"/>
    <x v="6"/>
    <s v="INSTALLUX"/>
    <x v="1724"/>
    <s v="Non"/>
    <x v="24"/>
    <m/>
    <m/>
    <m/>
    <m/>
    <x v="1"/>
    <m/>
  </r>
  <r>
    <s v="420033ARCELOR (BERTON SICARD)"/>
    <x v="1768"/>
    <s v="PROFIL"/>
    <x v="13"/>
    <x v="1608"/>
    <x v="6"/>
    <s v="INSTALLUX"/>
    <x v="1725"/>
    <s v="Non"/>
    <x v="24"/>
    <m/>
    <m/>
    <m/>
    <m/>
    <x v="1"/>
    <m/>
  </r>
  <r>
    <s v="420034ARCELOR (BERTON SICARD)"/>
    <x v="1769"/>
    <s v="PROFIL"/>
    <x v="13"/>
    <x v="1609"/>
    <x v="6"/>
    <s v="INSTALLUX"/>
    <x v="1726"/>
    <s v="Non"/>
    <x v="24"/>
    <m/>
    <m/>
    <m/>
    <m/>
    <x v="1"/>
    <m/>
  </r>
  <r>
    <s v="420035ARCELOR (BERTON SICARD)"/>
    <x v="1770"/>
    <s v="PROFIL"/>
    <x v="13"/>
    <x v="1610"/>
    <x v="6"/>
    <s v="INSTALLUX"/>
    <x v="1727"/>
    <s v="Non"/>
    <x v="24"/>
    <m/>
    <m/>
    <m/>
    <m/>
    <x v="1"/>
    <m/>
  </r>
  <r>
    <s v="420036ARCELOR (BERTON SICARD)"/>
    <x v="1771"/>
    <s v="PROFIL"/>
    <x v="13"/>
    <x v="1611"/>
    <x v="6"/>
    <s v="INSTALLUX"/>
    <x v="1728"/>
    <s v="Non"/>
    <x v="24"/>
    <m/>
    <m/>
    <m/>
    <m/>
    <x v="1"/>
    <m/>
  </r>
  <r>
    <s v="420037ARCELOR (BERTON SICARD)"/>
    <x v="1772"/>
    <s v="PROFIL"/>
    <x v="13"/>
    <x v="1612"/>
    <x v="6"/>
    <s v="INSTALLUX"/>
    <x v="1729"/>
    <s v="Non"/>
    <x v="24"/>
    <m/>
    <m/>
    <m/>
    <m/>
    <x v="1"/>
    <m/>
  </r>
  <r>
    <s v="420038ARCELOR (BERTON SICARD)"/>
    <x v="1773"/>
    <s v="PROFIL"/>
    <x v="13"/>
    <x v="1613"/>
    <x v="6"/>
    <s v="INSTALLUX"/>
    <x v="1730"/>
    <s v="Non"/>
    <x v="24"/>
    <m/>
    <m/>
    <m/>
    <m/>
    <x v="1"/>
    <m/>
  </r>
  <r>
    <s v="420039ARCELOR (BERTON SICARD)"/>
    <x v="1774"/>
    <s v="PROFIL"/>
    <x v="13"/>
    <x v="1614"/>
    <x v="6"/>
    <s v="INSTALLUX"/>
    <x v="1731"/>
    <s v="Non"/>
    <x v="24"/>
    <m/>
    <m/>
    <m/>
    <m/>
    <x v="1"/>
    <m/>
  </r>
  <r>
    <s v="420040ARCELOR (BERTON SICARD)"/>
    <x v="1775"/>
    <s v="PROFIL"/>
    <x v="13"/>
    <x v="1615"/>
    <x v="6"/>
    <s v="INSTALLUX"/>
    <x v="1732"/>
    <s v="Non"/>
    <x v="24"/>
    <m/>
    <m/>
    <m/>
    <m/>
    <x v="1"/>
    <m/>
  </r>
  <r>
    <s v="420041ARCELOR (BERTON SICARD)"/>
    <x v="1776"/>
    <s v="PROFIL"/>
    <x v="13"/>
    <x v="1616"/>
    <x v="6"/>
    <s v="INSTALLUX"/>
    <x v="1733"/>
    <s v="Non"/>
    <x v="24"/>
    <m/>
    <m/>
    <m/>
    <m/>
    <x v="1"/>
    <m/>
  </r>
  <r>
    <s v="420042ARCELOR (BERTON SICARD)"/>
    <x v="1777"/>
    <s v="PROFIL"/>
    <x v="13"/>
    <x v="1617"/>
    <x v="6"/>
    <s v="INSTALLUX"/>
    <x v="1734"/>
    <s v="Non"/>
    <x v="24"/>
    <m/>
    <m/>
    <m/>
    <m/>
    <x v="1"/>
    <m/>
  </r>
  <r>
    <s v="420049ARCELOR (BERTON SICARD)"/>
    <x v="1778"/>
    <s v="PROFIL"/>
    <x v="13"/>
    <x v="1618"/>
    <x v="6"/>
    <s v="INSTALLUX"/>
    <x v="1735"/>
    <s v="Non"/>
    <x v="24"/>
    <m/>
    <m/>
    <m/>
    <m/>
    <x v="1"/>
    <m/>
  </r>
  <r>
    <s v="420050ARCELOR (BERTON SICARD)"/>
    <x v="1779"/>
    <s v="PROFIL"/>
    <x v="13"/>
    <x v="952"/>
    <x v="6"/>
    <s v="INSTALLUX"/>
    <x v="1736"/>
    <s v="Non"/>
    <x v="24"/>
    <m/>
    <m/>
    <m/>
    <m/>
    <x v="1"/>
    <m/>
  </r>
  <r>
    <s v="420051ARCELOR (BERTON SICARD)"/>
    <x v="1780"/>
    <s v="PROFIL"/>
    <x v="13"/>
    <x v="1619"/>
    <x v="6"/>
    <s v="INSTALLUX"/>
    <x v="1737"/>
    <s v="Non"/>
    <x v="24"/>
    <m/>
    <m/>
    <m/>
    <m/>
    <x v="1"/>
    <m/>
  </r>
  <r>
    <s v="420052ARCELOR (BERTON SICARD)"/>
    <x v="1781"/>
    <s v="PROFIL"/>
    <x v="13"/>
    <x v="1620"/>
    <x v="6"/>
    <s v="INSTALLUX"/>
    <x v="1738"/>
    <s v="Non"/>
    <x v="24"/>
    <m/>
    <m/>
    <m/>
    <m/>
    <x v="1"/>
    <m/>
  </r>
  <r>
    <s v="420053ARCELOR (BERTON SICARD)"/>
    <x v="1782"/>
    <s v="PROFIL"/>
    <x v="13"/>
    <x v="1621"/>
    <x v="6"/>
    <s v="INSTALLUX"/>
    <x v="1739"/>
    <s v="Non"/>
    <x v="24"/>
    <m/>
    <m/>
    <m/>
    <m/>
    <x v="1"/>
    <m/>
  </r>
  <r>
    <s v="420054ARCELOR (BERTON SICARD)"/>
    <x v="1783"/>
    <s v="PROFIL"/>
    <x v="13"/>
    <x v="1622"/>
    <x v="6"/>
    <s v="INSTALLUX"/>
    <x v="1740"/>
    <s v="Non"/>
    <x v="24"/>
    <m/>
    <m/>
    <m/>
    <m/>
    <x v="1"/>
    <m/>
  </r>
  <r>
    <s v="420055ARCELOR (BERTON SICARD)"/>
    <x v="1784"/>
    <s v="PROFIL"/>
    <x v="13"/>
    <x v="281"/>
    <x v="6"/>
    <s v="INSTALLUX"/>
    <x v="1741"/>
    <s v="Non"/>
    <x v="24"/>
    <m/>
    <m/>
    <m/>
    <m/>
    <x v="1"/>
    <m/>
  </r>
  <r>
    <s v="420056ARCELOR (BERTON SICARD)"/>
    <x v="1785"/>
    <s v="PROFIL"/>
    <x v="13"/>
    <x v="1623"/>
    <x v="6"/>
    <s v="INSTALLUX"/>
    <x v="1742"/>
    <s v="Non"/>
    <x v="24"/>
    <m/>
    <m/>
    <m/>
    <m/>
    <x v="1"/>
    <m/>
  </r>
  <r>
    <s v="420057ARCELOR (BERTON SICARD)"/>
    <x v="1786"/>
    <s v="PROFIL"/>
    <x v="13"/>
    <x v="1624"/>
    <x v="6"/>
    <s v="INSTALLUX"/>
    <x v="1743"/>
    <s v="Non"/>
    <x v="24"/>
    <m/>
    <m/>
    <m/>
    <m/>
    <x v="1"/>
    <m/>
  </r>
  <r>
    <s v="420058ARCELOR (BERTON SICARD)"/>
    <x v="1787"/>
    <s v="PROFIL"/>
    <x v="13"/>
    <x v="1625"/>
    <x v="6"/>
    <s v="INSTALLUX"/>
    <x v="1744"/>
    <s v="Non"/>
    <x v="24"/>
    <m/>
    <m/>
    <m/>
    <m/>
    <x v="1"/>
    <m/>
  </r>
  <r>
    <s v="420059ARCELOR (BERTON SICARD)"/>
    <x v="1788"/>
    <s v="PROFIL"/>
    <x v="13"/>
    <x v="1626"/>
    <x v="6"/>
    <s v="INSTALLUX"/>
    <x v="1745"/>
    <s v="Non"/>
    <x v="24"/>
    <m/>
    <m/>
    <m/>
    <m/>
    <x v="1"/>
    <m/>
  </r>
  <r>
    <s v="420062ARCELOR (BERTON SICARD)"/>
    <x v="1789"/>
    <s v="PROFIL"/>
    <x v="13"/>
    <x v="1627"/>
    <x v="6"/>
    <s v="INSTALLUX"/>
    <x v="1746"/>
    <s v="Non"/>
    <x v="24"/>
    <m/>
    <m/>
    <m/>
    <m/>
    <x v="1"/>
    <m/>
  </r>
  <r>
    <s v="420063ARCELOR (BERTON SICARD)"/>
    <x v="1790"/>
    <s v="PROFIL"/>
    <x v="13"/>
    <x v="1628"/>
    <x v="6"/>
    <s v="INSTALLUX"/>
    <x v="1747"/>
    <s v="Non"/>
    <x v="24"/>
    <m/>
    <m/>
    <m/>
    <m/>
    <x v="1"/>
    <m/>
  </r>
  <r>
    <s v="420064ARCELOR (BERTON SICARD)"/>
    <x v="1791"/>
    <s v="PROFIL"/>
    <x v="13"/>
    <x v="1629"/>
    <x v="6"/>
    <s v="INSTALLUX"/>
    <x v="1748"/>
    <s v="Non"/>
    <x v="24"/>
    <m/>
    <m/>
    <m/>
    <m/>
    <x v="1"/>
    <m/>
  </r>
  <r>
    <s v="420067ARCELOR (BERTON SICARD)"/>
    <x v="1793"/>
    <s v="PROFIL"/>
    <x v="13"/>
    <x v="1631"/>
    <x v="6"/>
    <s v="INSTALLUX"/>
    <x v="1750"/>
    <s v="Non"/>
    <x v="24"/>
    <m/>
    <m/>
    <m/>
    <m/>
    <x v="1"/>
    <m/>
  </r>
  <r>
    <s v="420068ARCELOR (BERTON SICARD)"/>
    <x v="1794"/>
    <s v="PROFIL"/>
    <x v="13"/>
    <x v="1632"/>
    <x v="6"/>
    <s v="INSTALLUX"/>
    <x v="1751"/>
    <s v="Non"/>
    <x v="24"/>
    <m/>
    <m/>
    <m/>
    <m/>
    <x v="1"/>
    <m/>
  </r>
  <r>
    <s v="420070ARCELOR (BERTON SICARD)"/>
    <x v="1795"/>
    <s v="PROFIL"/>
    <x v="13"/>
    <x v="952"/>
    <x v="6"/>
    <s v="INSTALLUX"/>
    <x v="1752"/>
    <s v="Non"/>
    <x v="24"/>
    <m/>
    <m/>
    <m/>
    <m/>
    <x v="1"/>
    <m/>
  </r>
  <r>
    <s v="420072ARCELOR (BERTON SICARD)"/>
    <x v="1796"/>
    <s v="PROFIL"/>
    <x v="13"/>
    <x v="1633"/>
    <x v="6"/>
    <s v="INSTALLUX"/>
    <x v="1753"/>
    <s v="Non"/>
    <x v="24"/>
    <m/>
    <m/>
    <m/>
    <m/>
    <x v="1"/>
    <m/>
  </r>
  <r>
    <s v="420160ARCELOR (BERTON SICARD)"/>
    <x v="1797"/>
    <s v="PROFIL"/>
    <x v="13"/>
    <x v="1634"/>
    <x v="6"/>
    <s v="INSTALLUX"/>
    <x v="1754"/>
    <s v="Non"/>
    <x v="24"/>
    <m/>
    <m/>
    <m/>
    <m/>
    <x v="1"/>
    <m/>
  </r>
  <r>
    <s v="420162ARCELOR (BERTON SICARD)"/>
    <x v="1798"/>
    <s v="PROFIL"/>
    <x v="13"/>
    <x v="1635"/>
    <x v="6"/>
    <s v="INSTALLUX"/>
    <x v="1755"/>
    <s v="Non"/>
    <x v="24"/>
    <m/>
    <m/>
    <m/>
    <m/>
    <x v="1"/>
    <m/>
  </r>
  <r>
    <s v="420163ARCELOR (BERTON SICARD)"/>
    <x v="1799"/>
    <s v="PROFIL"/>
    <x v="13"/>
    <x v="1636"/>
    <x v="6"/>
    <s v="INSTALLUX"/>
    <x v="1756"/>
    <s v="Non"/>
    <x v="24"/>
    <m/>
    <m/>
    <m/>
    <m/>
    <x v="1"/>
    <m/>
  </r>
  <r>
    <s v="420164ARCELOR (BERTON SICARD)"/>
    <x v="1800"/>
    <s v="PROFIL"/>
    <x v="13"/>
    <x v="1637"/>
    <x v="6"/>
    <s v="INSTALLUX"/>
    <x v="1757"/>
    <s v="Non"/>
    <x v="24"/>
    <m/>
    <m/>
    <m/>
    <m/>
    <x v="1"/>
    <m/>
  </r>
  <r>
    <s v="420166ARCELOR (BERTON SICARD)"/>
    <x v="1801"/>
    <s v="PROFIL"/>
    <x v="13"/>
    <x v="1638"/>
    <x v="6"/>
    <s v="INSTALLUX"/>
    <x v="1758"/>
    <s v="Non"/>
    <x v="24"/>
    <m/>
    <m/>
    <m/>
    <m/>
    <x v="1"/>
    <m/>
  </r>
  <r>
    <s v="420167ARCELOR (BERTON SICARD)"/>
    <x v="1802"/>
    <s v="PROFIL"/>
    <x v="13"/>
    <x v="1639"/>
    <x v="6"/>
    <s v="INSTALLUX"/>
    <x v="1759"/>
    <s v="Non"/>
    <x v="24"/>
    <m/>
    <m/>
    <m/>
    <m/>
    <x v="1"/>
    <m/>
  </r>
  <r>
    <s v="423003ARCELOR (BERTON SICARD)"/>
    <x v="1803"/>
    <s v="PROFIL"/>
    <x v="13"/>
    <x v="1640"/>
    <x v="6"/>
    <s v="INSTALLUX"/>
    <x v="1760"/>
    <s v="Non"/>
    <x v="24"/>
    <m/>
    <m/>
    <m/>
    <m/>
    <x v="1"/>
    <m/>
  </r>
  <r>
    <s v="423004ARCELOR (BERTON SICARD)"/>
    <x v="1804"/>
    <s v="PROFIL"/>
    <x v="13"/>
    <x v="1641"/>
    <x v="6"/>
    <s v="INSTALLUX"/>
    <x v="1761"/>
    <s v="Non"/>
    <x v="24"/>
    <m/>
    <m/>
    <m/>
    <m/>
    <x v="1"/>
    <m/>
  </r>
  <r>
    <s v="423005ARCELOR (BERTON SICARD)"/>
    <x v="1805"/>
    <s v="PROFIL"/>
    <x v="13"/>
    <x v="1640"/>
    <x v="6"/>
    <s v="INSTALLUX"/>
    <x v="1762"/>
    <s v="Non"/>
    <x v="24"/>
    <m/>
    <m/>
    <m/>
    <m/>
    <x v="1"/>
    <m/>
  </r>
  <r>
    <s v="423006ARCELOR (BERTON SICARD)"/>
    <x v="1806"/>
    <s v="PROFIL"/>
    <x v="13"/>
    <x v="1642"/>
    <x v="6"/>
    <s v="INSTALLUX"/>
    <x v="1763"/>
    <s v="Non"/>
    <x v="24"/>
    <m/>
    <m/>
    <m/>
    <m/>
    <x v="1"/>
    <m/>
  </r>
  <r>
    <s v="423009ARCELOR (BERTON SICARD)"/>
    <x v="1807"/>
    <s v="PROFIL"/>
    <x v="13"/>
    <x v="1643"/>
    <x v="6"/>
    <s v="INSTALLUX"/>
    <x v="1764"/>
    <s v="Non"/>
    <x v="24"/>
    <m/>
    <m/>
    <m/>
    <m/>
    <x v="1"/>
    <m/>
  </r>
  <r>
    <s v="423031ARCELOR (BERTON SICARD)"/>
    <x v="1808"/>
    <s v="PROFIL"/>
    <x v="13"/>
    <x v="1644"/>
    <x v="6"/>
    <s v="INSTALLUX"/>
    <x v="1765"/>
    <s v="Non"/>
    <x v="24"/>
    <m/>
    <m/>
    <m/>
    <m/>
    <x v="1"/>
    <m/>
  </r>
  <r>
    <s v="423032ARCELOR (BERTON SICARD)"/>
    <x v="1809"/>
    <s v="PROFIL"/>
    <x v="13"/>
    <x v="1645"/>
    <x v="6"/>
    <s v="INSTALLUX"/>
    <x v="1766"/>
    <s v="Non"/>
    <x v="24"/>
    <m/>
    <m/>
    <m/>
    <m/>
    <x v="1"/>
    <m/>
  </r>
  <r>
    <s v="423033ARCELOR (BERTON SICARD)"/>
    <x v="1810"/>
    <s v="PROFIL"/>
    <x v="13"/>
    <x v="1646"/>
    <x v="6"/>
    <s v="INSTALLUX"/>
    <x v="1767"/>
    <s v="Non"/>
    <x v="24"/>
    <m/>
    <m/>
    <m/>
    <m/>
    <x v="1"/>
    <m/>
  </r>
  <r>
    <s v="423034ARCELOR (BERTON SICARD)"/>
    <x v="1811"/>
    <s v="PROFIL"/>
    <x v="13"/>
    <x v="1647"/>
    <x v="6"/>
    <s v="INSTALLUX"/>
    <x v="1768"/>
    <s v="Non"/>
    <x v="24"/>
    <m/>
    <m/>
    <m/>
    <m/>
    <x v="1"/>
    <m/>
  </r>
  <r>
    <s v="423036ARCELOR (BERTON SICARD)"/>
    <x v="1812"/>
    <s v="PROFIL"/>
    <x v="13"/>
    <x v="1648"/>
    <x v="6"/>
    <s v="INSTALLUX"/>
    <x v="1769"/>
    <s v="Non"/>
    <x v="24"/>
    <m/>
    <m/>
    <m/>
    <m/>
    <x v="1"/>
    <m/>
  </r>
  <r>
    <s v="423037ARCELOR (BERTON SICARD)"/>
    <x v="1813"/>
    <s v="PROFIL"/>
    <x v="13"/>
    <x v="1649"/>
    <x v="6"/>
    <s v="INSTALLUX"/>
    <x v="1770"/>
    <s v="Non"/>
    <x v="24"/>
    <m/>
    <m/>
    <m/>
    <m/>
    <x v="1"/>
    <m/>
  </r>
  <r>
    <s v="423040ARCELOR (BERTON SICARD)"/>
    <x v="1814"/>
    <s v="PROFIL"/>
    <x v="13"/>
    <x v="1650"/>
    <x v="6"/>
    <s v="INSTALLUX"/>
    <x v="1771"/>
    <s v="Non"/>
    <x v="24"/>
    <m/>
    <m/>
    <m/>
    <m/>
    <x v="1"/>
    <m/>
  </r>
  <r>
    <s v="423041ARCELOR (BERTON SICARD)"/>
    <x v="1815"/>
    <s v="PROFIL"/>
    <x v="13"/>
    <x v="952"/>
    <x v="6"/>
    <s v="INSTALLUX"/>
    <x v="1772"/>
    <s v="Non"/>
    <x v="24"/>
    <m/>
    <m/>
    <m/>
    <m/>
    <x v="1"/>
    <m/>
  </r>
  <r>
    <s v="423042ARCELOR (BERTON SICARD)"/>
    <x v="1816"/>
    <s v="PROFIL"/>
    <x v="13"/>
    <x v="1651"/>
    <x v="6"/>
    <s v="INSTALLUX"/>
    <x v="1773"/>
    <s v="Non"/>
    <x v="24"/>
    <m/>
    <m/>
    <m/>
    <m/>
    <x v="1"/>
    <m/>
  </r>
  <r>
    <s v="423043ARCELOR (BERTON SICARD)"/>
    <x v="1817"/>
    <s v="PROFIL"/>
    <x v="13"/>
    <x v="1633"/>
    <x v="6"/>
    <s v="INSTALLUX"/>
    <x v="1774"/>
    <s v="Non"/>
    <x v="24"/>
    <m/>
    <m/>
    <m/>
    <m/>
    <x v="1"/>
    <m/>
  </r>
  <r>
    <s v="423044ARCELOR (BERTON SICARD)"/>
    <x v="1818"/>
    <s v="PROFIL"/>
    <x v="13"/>
    <x v="952"/>
    <x v="6"/>
    <s v="INSTALLUX"/>
    <x v="1775"/>
    <s v="Non"/>
    <x v="24"/>
    <m/>
    <m/>
    <m/>
    <m/>
    <x v="1"/>
    <m/>
  </r>
  <r>
    <s v="510000ARCELOR (BERTON SICARD)"/>
    <x v="1821"/>
    <s v="PROFIL"/>
    <x v="13"/>
    <x v="1654"/>
    <x v="6"/>
    <s v="INSTALLUX"/>
    <x v="1778"/>
    <s v="Non"/>
    <x v="24"/>
    <m/>
    <m/>
    <m/>
    <m/>
    <x v="1"/>
    <m/>
  </r>
  <r>
    <s v="510001ARCELOR (BERTON SICARD)"/>
    <x v="1822"/>
    <s v="PROFIL"/>
    <x v="13"/>
    <x v="1655"/>
    <x v="6"/>
    <s v="INSTALLUX"/>
    <x v="1779"/>
    <s v="Non"/>
    <x v="24"/>
    <m/>
    <m/>
    <m/>
    <m/>
    <x v="1"/>
    <m/>
  </r>
  <r>
    <s v="510002ARCELOR (BERTON SICARD)"/>
    <x v="1823"/>
    <s v="PROFIL"/>
    <x v="13"/>
    <x v="971"/>
    <x v="6"/>
    <s v="INSTALLUX"/>
    <x v="1780"/>
    <s v="Non"/>
    <x v="24"/>
    <m/>
    <m/>
    <m/>
    <m/>
    <x v="1"/>
    <m/>
  </r>
  <r>
    <s v="510003ARCELOR (BERTON SICARD)"/>
    <x v="1824"/>
    <s v="PROFIL"/>
    <x v="13"/>
    <x v="972"/>
    <x v="6"/>
    <s v="INSTALLUX"/>
    <x v="1781"/>
    <s v="Non"/>
    <x v="24"/>
    <m/>
    <m/>
    <m/>
    <m/>
    <x v="1"/>
    <m/>
  </r>
  <r>
    <s v="510004ARCELOR (BERTON SICARD)"/>
    <x v="1825"/>
    <s v="PROFIL"/>
    <x v="13"/>
    <x v="1656"/>
    <x v="6"/>
    <s v="INSTALLUX"/>
    <x v="1782"/>
    <s v="Non"/>
    <x v="24"/>
    <m/>
    <m/>
    <m/>
    <m/>
    <x v="1"/>
    <m/>
  </r>
  <r>
    <s v="510005ARCELOR (BERTON SICARD)"/>
    <x v="1826"/>
    <s v="PROFIL"/>
    <x v="13"/>
    <x v="1657"/>
    <x v="6"/>
    <s v="INSTALLUX"/>
    <x v="1783"/>
    <s v="Non"/>
    <x v="24"/>
    <m/>
    <m/>
    <m/>
    <m/>
    <x v="1"/>
    <m/>
  </r>
  <r>
    <s v="510006ARCELOR (BERTON SICARD)"/>
    <x v="1827"/>
    <s v="PROFIL"/>
    <x v="13"/>
    <x v="959"/>
    <x v="6"/>
    <s v="INSTALLUX"/>
    <x v="1784"/>
    <s v="Non"/>
    <x v="24"/>
    <m/>
    <m/>
    <m/>
    <m/>
    <x v="1"/>
    <m/>
  </r>
  <r>
    <s v="510007ARCELOR (BERTON SICARD)"/>
    <x v="1828"/>
    <s v="PROFIL"/>
    <x v="13"/>
    <x v="960"/>
    <x v="6"/>
    <s v="INSTALLUX"/>
    <x v="1785"/>
    <s v="Non"/>
    <x v="24"/>
    <m/>
    <m/>
    <m/>
    <m/>
    <x v="1"/>
    <m/>
  </r>
  <r>
    <s v="510008ARCELOR (BERTON SICARD)"/>
    <x v="1829"/>
    <s v="PROFIL"/>
    <x v="13"/>
    <x v="1658"/>
    <x v="6"/>
    <s v="INSTALLUX"/>
    <x v="1786"/>
    <s v="Non"/>
    <x v="24"/>
    <m/>
    <m/>
    <m/>
    <m/>
    <x v="1"/>
    <m/>
  </r>
  <r>
    <s v="510008/1ARCELOR (BERTON SICARD)"/>
    <x v="1830"/>
    <s v="PROFIL"/>
    <x v="13"/>
    <x v="1659"/>
    <x v="6"/>
    <s v="INSTALLUX"/>
    <x v="1787"/>
    <s v="Non"/>
    <x v="5"/>
    <m/>
    <m/>
    <m/>
    <m/>
    <x v="1"/>
    <m/>
  </r>
  <r>
    <s v="510010ARCELOR (BERTON SICARD)"/>
    <x v="1831"/>
    <s v="PROFIL"/>
    <x v="13"/>
    <x v="1660"/>
    <x v="6"/>
    <s v="INSTALLUX"/>
    <x v="1788"/>
    <s v="Non"/>
    <x v="24"/>
    <m/>
    <m/>
    <m/>
    <m/>
    <x v="1"/>
    <m/>
  </r>
  <r>
    <s v="510012ARCELOR (BERTON SICARD)"/>
    <x v="1832"/>
    <s v="PROFIL"/>
    <x v="13"/>
    <x v="1661"/>
    <x v="6"/>
    <s v="INSTALLUX"/>
    <x v="1789"/>
    <s v="Non"/>
    <x v="24"/>
    <m/>
    <m/>
    <m/>
    <m/>
    <x v="1"/>
    <m/>
  </r>
  <r>
    <s v="510013ARCELOR (BERTON SICARD)"/>
    <x v="1833"/>
    <s v="PROFIL"/>
    <x v="13"/>
    <x v="1662"/>
    <x v="6"/>
    <s v="INSTALLUX"/>
    <x v="1790"/>
    <s v="Non"/>
    <x v="24"/>
    <m/>
    <m/>
    <m/>
    <m/>
    <x v="1"/>
    <m/>
  </r>
  <r>
    <s v="510014ARCELOR (BERTON SICARD)"/>
    <x v="1834"/>
    <s v="PROFIL"/>
    <x v="13"/>
    <x v="1663"/>
    <x v="6"/>
    <s v="INSTALLUX"/>
    <x v="1791"/>
    <s v="Non"/>
    <x v="24"/>
    <m/>
    <m/>
    <m/>
    <m/>
    <x v="1"/>
    <m/>
  </r>
  <r>
    <s v="510015ARCELOR (BERTON SICARD)"/>
    <x v="1835"/>
    <s v="PROFIL"/>
    <x v="13"/>
    <x v="981"/>
    <x v="6"/>
    <s v="INSTALLUX"/>
    <x v="1792"/>
    <s v="Non"/>
    <x v="24"/>
    <m/>
    <m/>
    <m/>
    <m/>
    <x v="1"/>
    <m/>
  </r>
  <r>
    <s v="510020ARCELOR (BERTON SICARD)"/>
    <x v="1836"/>
    <s v="PROFIL"/>
    <x v="13"/>
    <x v="1664"/>
    <x v="6"/>
    <s v="INSTALLUX"/>
    <x v="1793"/>
    <s v="Non"/>
    <x v="24"/>
    <m/>
    <m/>
    <m/>
    <m/>
    <x v="1"/>
    <m/>
  </r>
  <r>
    <s v="510021ARCELOR (BERTON SICARD)"/>
    <x v="1837"/>
    <s v="PROFIL"/>
    <x v="13"/>
    <x v="1550"/>
    <x v="6"/>
    <s v="INSTALLUX"/>
    <x v="1794"/>
    <s v="Non"/>
    <x v="24"/>
    <m/>
    <m/>
    <m/>
    <m/>
    <x v="1"/>
    <m/>
  </r>
  <r>
    <s v="510023ARCELOR (BERTON SICARD)"/>
    <x v="1838"/>
    <s v="PROFIL"/>
    <x v="13"/>
    <x v="1665"/>
    <x v="6"/>
    <s v="INSTALLUX"/>
    <x v="1795"/>
    <s v="Non"/>
    <x v="24"/>
    <m/>
    <m/>
    <m/>
    <m/>
    <x v="1"/>
    <m/>
  </r>
  <r>
    <s v="7623ARCELOR (BERTON SICARD)"/>
    <x v="2140"/>
    <s v="PROFIL"/>
    <x v="13"/>
    <x v="1924"/>
    <x v="6"/>
    <s v="INSTALLUX"/>
    <x v="2097"/>
    <s v="Non"/>
    <x v="24"/>
    <m/>
    <m/>
    <m/>
    <m/>
    <x v="1"/>
    <m/>
  </r>
  <r>
    <s v="510026ARCELOR (BERTON SICARD)"/>
    <x v="1839"/>
    <s v="PROFIL"/>
    <x v="13"/>
    <x v="1666"/>
    <x v="6"/>
    <s v="INSTALLUX"/>
    <x v="1796"/>
    <s v="Non"/>
    <x v="24"/>
    <m/>
    <m/>
    <m/>
    <m/>
    <x v="1"/>
    <m/>
  </r>
  <r>
    <s v="510027ARCELOR (BERTON SICARD)"/>
    <x v="1840"/>
    <s v="PROFIL"/>
    <x v="13"/>
    <x v="1667"/>
    <x v="6"/>
    <s v="INSTALLUX"/>
    <x v="1797"/>
    <s v="Non"/>
    <x v="24"/>
    <m/>
    <m/>
    <m/>
    <m/>
    <x v="1"/>
    <m/>
  </r>
  <r>
    <s v="510028ARCELOR (BERTON SICARD)"/>
    <x v="1841"/>
    <s v="PROFIL"/>
    <x v="13"/>
    <x v="1668"/>
    <x v="6"/>
    <s v="INSTALLUX"/>
    <x v="1798"/>
    <s v="Non"/>
    <x v="24"/>
    <m/>
    <m/>
    <m/>
    <m/>
    <x v="1"/>
    <m/>
  </r>
  <r>
    <s v="513004ARCELOR (BERTON SICARD)"/>
    <x v="1842"/>
    <s v="PROFIL"/>
    <x v="13"/>
    <x v="1669"/>
    <x v="6"/>
    <s v="INSTALLUX"/>
    <x v="1799"/>
    <s v="Non"/>
    <x v="24"/>
    <m/>
    <m/>
    <m/>
    <m/>
    <x v="1"/>
    <m/>
  </r>
  <r>
    <s v="513006ARCELOR (BERTON SICARD)"/>
    <x v="2087"/>
    <s v="PROFIL"/>
    <x v="13"/>
    <x v="1879"/>
    <x v="6"/>
    <s v="INSTALLUX"/>
    <x v="2044"/>
    <s v="Non"/>
    <x v="24"/>
    <m/>
    <m/>
    <m/>
    <m/>
    <x v="1"/>
    <m/>
  </r>
  <r>
    <s v="513007ARCELOR (BERTON SICARD)"/>
    <x v="1843"/>
    <s v="PROFIL"/>
    <x v="13"/>
    <x v="1670"/>
    <x v="6"/>
    <s v="INSTALLUX"/>
    <x v="1800"/>
    <s v="Non"/>
    <x v="24"/>
    <m/>
    <m/>
    <m/>
    <m/>
    <x v="1"/>
    <m/>
  </r>
  <r>
    <s v="520002ARCELOR (BERTON SICARD)"/>
    <x v="1844"/>
    <s v="PROFIL"/>
    <x v="13"/>
    <x v="1671"/>
    <x v="6"/>
    <s v="INSTALLUX"/>
    <x v="1801"/>
    <s v="Non"/>
    <x v="24"/>
    <m/>
    <m/>
    <m/>
    <m/>
    <x v="1"/>
    <m/>
  </r>
  <r>
    <s v="520003ARCELOR (BERTON SICARD)"/>
    <x v="1845"/>
    <s v="PROFIL"/>
    <x v="13"/>
    <x v="1672"/>
    <x v="6"/>
    <s v="INSTALLUX"/>
    <x v="1802"/>
    <s v="Non"/>
    <x v="24"/>
    <m/>
    <m/>
    <m/>
    <m/>
    <x v="1"/>
    <m/>
  </r>
  <r>
    <s v="520004ARCELOR (BERTON SICARD)"/>
    <x v="1846"/>
    <s v="PROFIL"/>
    <x v="13"/>
    <x v="1673"/>
    <x v="6"/>
    <s v="INSTALLUX"/>
    <x v="1803"/>
    <s v="Non"/>
    <x v="24"/>
    <m/>
    <m/>
    <m/>
    <m/>
    <x v="1"/>
    <m/>
  </r>
  <r>
    <s v="520005ARCELOR (BERTON SICARD)"/>
    <x v="1847"/>
    <s v="PROFIL"/>
    <x v="13"/>
    <x v="1674"/>
    <x v="6"/>
    <s v="INSTALLUX"/>
    <x v="1804"/>
    <s v="Non"/>
    <x v="24"/>
    <m/>
    <m/>
    <m/>
    <m/>
    <x v="1"/>
    <m/>
  </r>
  <r>
    <s v="520006ARCELOR (BERTON SICARD)"/>
    <x v="1848"/>
    <s v="PROFIL"/>
    <x v="13"/>
    <x v="1675"/>
    <x v="6"/>
    <s v="INSTALLUX"/>
    <x v="1805"/>
    <s v="Non"/>
    <x v="35"/>
    <m/>
    <m/>
    <m/>
    <m/>
    <x v="1"/>
    <m/>
  </r>
  <r>
    <s v="520008ARCELOR (BERTON SICARD)"/>
    <x v="1849"/>
    <s v="PROFIL"/>
    <x v="13"/>
    <x v="1676"/>
    <x v="6"/>
    <s v="INSTALLUX"/>
    <x v="1806"/>
    <s v="Non"/>
    <x v="24"/>
    <m/>
    <m/>
    <m/>
    <m/>
    <x v="1"/>
    <m/>
  </r>
  <r>
    <s v="520010ARCELOR (BERTON SICARD)"/>
    <x v="1850"/>
    <s v="PROFIL"/>
    <x v="13"/>
    <x v="1677"/>
    <x v="6"/>
    <s v="INSTALLUX"/>
    <x v="1807"/>
    <s v="Non"/>
    <x v="35"/>
    <m/>
    <m/>
    <m/>
    <m/>
    <x v="1"/>
    <m/>
  </r>
  <r>
    <s v="520012ARCELOR (BERTON SICARD)"/>
    <x v="1851"/>
    <s v="PROFIL"/>
    <x v="13"/>
    <x v="1678"/>
    <x v="6"/>
    <s v="INSTALLUX"/>
    <x v="1808"/>
    <s v="Non"/>
    <x v="35"/>
    <m/>
    <m/>
    <m/>
    <m/>
    <x v="1"/>
    <m/>
  </r>
  <r>
    <s v="520014ARCELOR (BERTON SICARD)"/>
    <x v="1852"/>
    <s v="PROFIL"/>
    <x v="13"/>
    <x v="1679"/>
    <x v="6"/>
    <s v="INSTALLUX"/>
    <x v="1809"/>
    <s v="Non"/>
    <x v="24"/>
    <m/>
    <m/>
    <m/>
    <m/>
    <x v="1"/>
    <m/>
  </r>
  <r>
    <s v="550076ARCELOR (BERTON SICARD)"/>
    <x v="2091"/>
    <s v="PROFIL"/>
    <x v="13"/>
    <x v="1883"/>
    <x v="6"/>
    <s v="INSTALLUX"/>
    <x v="2048"/>
    <s v="Non"/>
    <x v="5"/>
    <m/>
    <m/>
    <m/>
    <m/>
    <x v="1"/>
    <m/>
  </r>
  <r>
    <s v="620003ARCELOR (BERTON SICARD)"/>
    <x v="1853"/>
    <s v="PROFIL"/>
    <x v="13"/>
    <x v="1680"/>
    <x v="6"/>
    <s v="INSTALLUX"/>
    <x v="1810"/>
    <s v="Non"/>
    <x v="24"/>
    <m/>
    <m/>
    <m/>
    <m/>
    <x v="1"/>
    <m/>
  </r>
  <r>
    <s v="620004ARCELOR (BERTON SICARD)"/>
    <x v="1854"/>
    <s v="PROFIL"/>
    <x v="13"/>
    <x v="1681"/>
    <x v="6"/>
    <s v="INSTALLUX"/>
    <x v="1811"/>
    <s v="Non"/>
    <x v="24"/>
    <m/>
    <m/>
    <m/>
    <m/>
    <x v="1"/>
    <m/>
  </r>
  <r>
    <s v="620008ARCELOR (BERTON SICARD)"/>
    <x v="1855"/>
    <s v="PROFIL"/>
    <x v="13"/>
    <x v="1682"/>
    <x v="6"/>
    <s v="INSTALLUX"/>
    <x v="1812"/>
    <s v="Non"/>
    <x v="24"/>
    <m/>
    <m/>
    <m/>
    <m/>
    <x v="1"/>
    <m/>
  </r>
  <r>
    <s v="710001ARCELOR (BERTON SICARD)"/>
    <x v="1856"/>
    <s v="PROFIL"/>
    <x v="13"/>
    <x v="1683"/>
    <x v="6"/>
    <s v="INSTALLUX"/>
    <x v="1813"/>
    <s v="Non"/>
    <x v="24"/>
    <m/>
    <m/>
    <m/>
    <m/>
    <x v="1"/>
    <m/>
  </r>
  <r>
    <s v="710002ARCELOR (BERTON SICARD)"/>
    <x v="1857"/>
    <s v="PROFIL"/>
    <x v="13"/>
    <x v="1684"/>
    <x v="6"/>
    <s v="INSTALLUX"/>
    <x v="1814"/>
    <s v="Non"/>
    <x v="24"/>
    <m/>
    <m/>
    <m/>
    <m/>
    <x v="1"/>
    <m/>
  </r>
  <r>
    <s v="720001ARCELOR (BERTON SICARD)"/>
    <x v="1858"/>
    <s v="PROFIL"/>
    <x v="13"/>
    <x v="1685"/>
    <x v="6"/>
    <s v="INSTALLUX"/>
    <x v="1815"/>
    <s v="Non"/>
    <x v="24"/>
    <m/>
    <m/>
    <m/>
    <m/>
    <x v="1"/>
    <m/>
  </r>
  <r>
    <s v="720002ARCELOR (BERTON SICARD)"/>
    <x v="1859"/>
    <s v="PROFIL"/>
    <x v="13"/>
    <x v="1686"/>
    <x v="6"/>
    <s v="INSTALLUX"/>
    <x v="1816"/>
    <s v="Non"/>
    <x v="24"/>
    <m/>
    <m/>
    <m/>
    <m/>
    <x v="1"/>
    <m/>
  </r>
  <r>
    <s v="720003ARCELOR (BERTON SICARD)"/>
    <x v="1860"/>
    <s v="PROFIL"/>
    <x v="13"/>
    <x v="1687"/>
    <x v="6"/>
    <s v="INSTALLUX"/>
    <x v="1817"/>
    <s v="Non"/>
    <x v="24"/>
    <m/>
    <m/>
    <m/>
    <m/>
    <x v="1"/>
    <m/>
  </r>
  <r>
    <s v="720004ARCELOR (BERTON SICARD)"/>
    <x v="1861"/>
    <s v="PROFIL"/>
    <x v="13"/>
    <x v="1688"/>
    <x v="6"/>
    <s v="INSTALLUX"/>
    <x v="1818"/>
    <s v="Non"/>
    <x v="24"/>
    <m/>
    <m/>
    <m/>
    <m/>
    <x v="1"/>
    <m/>
  </r>
  <r>
    <s v="720010ARCELOR (BERTON SICARD)"/>
    <x v="1862"/>
    <s v="PROFIL"/>
    <x v="13"/>
    <x v="1689"/>
    <x v="6"/>
    <s v="INSTALLUX"/>
    <x v="1819"/>
    <s v="Non"/>
    <x v="24"/>
    <m/>
    <m/>
    <m/>
    <m/>
    <x v="1"/>
    <m/>
  </r>
  <r>
    <s v="720012ARCELOR (BERTON SICARD)"/>
    <x v="1863"/>
    <s v="PROFIL"/>
    <x v="13"/>
    <x v="1690"/>
    <x v="6"/>
    <s v="INSTALLUX"/>
    <x v="1820"/>
    <s v="Non"/>
    <x v="24"/>
    <m/>
    <m/>
    <m/>
    <m/>
    <x v="1"/>
    <m/>
  </r>
  <r>
    <s v="720013ARCELOR (BERTON SICARD)"/>
    <x v="1864"/>
    <s v="PROFIL"/>
    <x v="13"/>
    <x v="1691"/>
    <x v="6"/>
    <s v="INSTALLUX"/>
    <x v="1821"/>
    <s v="Non"/>
    <x v="24"/>
    <m/>
    <m/>
    <m/>
    <m/>
    <x v="1"/>
    <m/>
  </r>
  <r>
    <s v="720014ARCELOR (BERTON SICARD)"/>
    <x v="1865"/>
    <s v="PROFIL"/>
    <x v="13"/>
    <x v="1692"/>
    <x v="6"/>
    <s v="INSTALLUX"/>
    <x v="1822"/>
    <s v="Non"/>
    <x v="24"/>
    <m/>
    <m/>
    <m/>
    <m/>
    <x v="1"/>
    <m/>
  </r>
  <r>
    <s v="720020ARCELOR (BERTON SICARD)"/>
    <x v="1866"/>
    <s v="PROFIL"/>
    <x v="13"/>
    <x v="1693"/>
    <x v="6"/>
    <s v="INSTALLUX"/>
    <x v="1823"/>
    <s v="Non"/>
    <x v="24"/>
    <m/>
    <m/>
    <m/>
    <m/>
    <x v="1"/>
    <m/>
  </r>
  <r>
    <s v="720021ARCELOR (BERTON SICARD)"/>
    <x v="1867"/>
    <s v="PROFIL"/>
    <x v="13"/>
    <x v="1694"/>
    <x v="6"/>
    <s v="INSTALLUX"/>
    <x v="1824"/>
    <s v="Non"/>
    <x v="24"/>
    <m/>
    <m/>
    <m/>
    <m/>
    <x v="1"/>
    <m/>
  </r>
  <r>
    <s v="720050ARCELOR (BERTON SICARD)"/>
    <x v="1868"/>
    <s v="PROFIL"/>
    <x v="13"/>
    <x v="1695"/>
    <x v="6"/>
    <s v="INSTALLUX"/>
    <x v="1825"/>
    <s v="Non"/>
    <x v="24"/>
    <m/>
    <m/>
    <m/>
    <m/>
    <x v="1"/>
    <m/>
  </r>
  <r>
    <s v="720050/5ARCELOR (BERTON SICARD)"/>
    <x v="1869"/>
    <s v="PROFIL"/>
    <x v="13"/>
    <x v="1695"/>
    <x v="6"/>
    <s v="INSTALLUX"/>
    <x v="1826"/>
    <s v="Non"/>
    <x v="42"/>
    <m/>
    <m/>
    <m/>
    <m/>
    <x v="1"/>
    <m/>
  </r>
  <r>
    <s v="720051ARCELOR (BERTON SICARD)"/>
    <x v="1870"/>
    <s v="PROFIL"/>
    <x v="13"/>
    <x v="1696"/>
    <x v="6"/>
    <s v="INSTALLUX"/>
    <x v="1827"/>
    <s v="Non"/>
    <x v="24"/>
    <m/>
    <m/>
    <m/>
    <m/>
    <x v="1"/>
    <m/>
  </r>
  <r>
    <s v="720051/5ARCELOR (BERTON SICARD)"/>
    <x v="1871"/>
    <s v="PROFIL"/>
    <x v="13"/>
    <x v="1696"/>
    <x v="6"/>
    <s v="INSTALLUX"/>
    <x v="1828"/>
    <s v="Non"/>
    <x v="42"/>
    <m/>
    <m/>
    <m/>
    <m/>
    <x v="1"/>
    <m/>
  </r>
  <r>
    <s v="720053ARCELOR (BERTON SICARD)"/>
    <x v="1872"/>
    <s v="PROFIL"/>
    <x v="13"/>
    <x v="1697"/>
    <x v="6"/>
    <s v="INSTALLUX"/>
    <x v="1829"/>
    <s v="Non"/>
    <x v="24"/>
    <m/>
    <m/>
    <m/>
    <m/>
    <x v="1"/>
    <m/>
  </r>
  <r>
    <s v="720053/5ARCELOR (BERTON SICARD)"/>
    <x v="1873"/>
    <s v="PROFIL"/>
    <x v="13"/>
    <x v="1697"/>
    <x v="6"/>
    <s v="INSTALLUX"/>
    <x v="1830"/>
    <s v="Non"/>
    <x v="42"/>
    <m/>
    <m/>
    <m/>
    <m/>
    <x v="1"/>
    <m/>
  </r>
  <r>
    <s v="720054ARCELOR (BERTON SICARD)"/>
    <x v="1874"/>
    <s v="PROFIL"/>
    <x v="13"/>
    <x v="1698"/>
    <x v="6"/>
    <s v="INSTALLUX"/>
    <x v="1831"/>
    <s v="Non"/>
    <x v="24"/>
    <m/>
    <m/>
    <m/>
    <m/>
    <x v="1"/>
    <m/>
  </r>
  <r>
    <s v="720054/5ARCELOR (BERTON SICARD)"/>
    <x v="1875"/>
    <s v="PROFIL"/>
    <x v="13"/>
    <x v="1698"/>
    <x v="6"/>
    <s v="INSTALLUX"/>
    <x v="1832"/>
    <s v="Non"/>
    <x v="42"/>
    <m/>
    <m/>
    <m/>
    <m/>
    <x v="1"/>
    <m/>
  </r>
  <r>
    <s v="720055ARCELOR (BERTON SICARD)"/>
    <x v="1876"/>
    <s v="PROFIL"/>
    <x v="13"/>
    <x v="1699"/>
    <x v="6"/>
    <s v="INSTALLUX"/>
    <x v="1833"/>
    <s v="Non"/>
    <x v="24"/>
    <m/>
    <m/>
    <m/>
    <m/>
    <x v="1"/>
    <m/>
  </r>
  <r>
    <s v="720055/5ARCELOR (BERTON SICARD)"/>
    <x v="1877"/>
    <s v="PROFIL"/>
    <x v="13"/>
    <x v="1699"/>
    <x v="6"/>
    <s v="INSTALLUX"/>
    <x v="1834"/>
    <s v="Non"/>
    <x v="42"/>
    <m/>
    <m/>
    <m/>
    <m/>
    <x v="1"/>
    <m/>
  </r>
  <r>
    <s v="720056NARCELOR (BERTON SICARD)"/>
    <x v="1878"/>
    <s v="PROFIL"/>
    <x v="13"/>
    <x v="1700"/>
    <x v="6"/>
    <s v="INSTALLUX"/>
    <x v="1835"/>
    <s v="Non"/>
    <x v="24"/>
    <m/>
    <m/>
    <m/>
    <m/>
    <x v="1"/>
    <m/>
  </r>
  <r>
    <s v="720056N3ARCELOR (BERTON SICARD)"/>
    <x v="1879"/>
    <s v="PROFIL"/>
    <x v="13"/>
    <x v="1700"/>
    <x v="6"/>
    <s v="INSTALLUX"/>
    <x v="1836"/>
    <s v="Non"/>
    <x v="66"/>
    <m/>
    <m/>
    <m/>
    <m/>
    <x v="1"/>
    <m/>
  </r>
  <r>
    <s v="720057ARCELOR (BERTON SICARD)"/>
    <x v="1880"/>
    <s v="PROFIL"/>
    <x v="13"/>
    <x v="1701"/>
    <x v="6"/>
    <s v="INSTALLUX"/>
    <x v="1837"/>
    <s v="Non"/>
    <x v="24"/>
    <m/>
    <m/>
    <m/>
    <m/>
    <x v="1"/>
    <m/>
  </r>
  <r>
    <s v="720057/5ARCELOR (BERTON SICARD)"/>
    <x v="1881"/>
    <s v="PROFIL"/>
    <x v="13"/>
    <x v="1701"/>
    <x v="6"/>
    <s v="INSTALLUX"/>
    <x v="1838"/>
    <s v="Non"/>
    <x v="42"/>
    <m/>
    <m/>
    <m/>
    <m/>
    <x v="1"/>
    <m/>
  </r>
  <r>
    <s v="720066ARCELOR (BERTON SICARD)"/>
    <x v="1882"/>
    <s v="PROFIL"/>
    <x v="13"/>
    <x v="1702"/>
    <x v="6"/>
    <s v="INSTALLUX"/>
    <x v="1839"/>
    <s v="Non"/>
    <x v="24"/>
    <m/>
    <m/>
    <m/>
    <m/>
    <x v="1"/>
    <m/>
  </r>
  <r>
    <s v="720066/5ARCELOR (BERTON SICARD)"/>
    <x v="1883"/>
    <s v="PROFIL"/>
    <x v="13"/>
    <x v="1702"/>
    <x v="6"/>
    <s v="INSTALLUX"/>
    <x v="1840"/>
    <s v="Non"/>
    <x v="67"/>
    <m/>
    <m/>
    <m/>
    <m/>
    <x v="1"/>
    <m/>
  </r>
  <r>
    <s v="910000ARCELOR (BERTON SICARD)"/>
    <x v="1885"/>
    <s v="PROFIL"/>
    <x v="13"/>
    <x v="1704"/>
    <x v="6"/>
    <s v="INSTALLUX"/>
    <x v="1842"/>
    <s v="Non"/>
    <x v="24"/>
    <m/>
    <m/>
    <m/>
    <m/>
    <x v="1"/>
    <m/>
  </r>
  <r>
    <s v="910001ARCELOR (BERTON SICARD)"/>
    <x v="1886"/>
    <s v="PROFIL"/>
    <x v="13"/>
    <x v="1705"/>
    <x v="6"/>
    <s v="INSTALLUX"/>
    <x v="1843"/>
    <s v="Non"/>
    <x v="24"/>
    <m/>
    <m/>
    <m/>
    <m/>
    <x v="1"/>
    <m/>
  </r>
  <r>
    <s v="910002ARCELOR (BERTON SICARD)"/>
    <x v="1887"/>
    <s v="PROFIL"/>
    <x v="13"/>
    <x v="1706"/>
    <x v="6"/>
    <s v="INSTALLUX"/>
    <x v="1844"/>
    <s v="Non"/>
    <x v="24"/>
    <m/>
    <m/>
    <m/>
    <m/>
    <x v="1"/>
    <m/>
  </r>
  <r>
    <s v="910003ARCELOR (BERTON SICARD)"/>
    <x v="1888"/>
    <s v="PROFIL"/>
    <x v="13"/>
    <x v="1707"/>
    <x v="6"/>
    <s v="INSTALLUX"/>
    <x v="1845"/>
    <s v="Non"/>
    <x v="24"/>
    <m/>
    <m/>
    <m/>
    <m/>
    <x v="1"/>
    <m/>
  </r>
  <r>
    <s v="910004ARCELOR (BERTON SICARD)"/>
    <x v="1889"/>
    <s v="PROFIL"/>
    <x v="13"/>
    <x v="1708"/>
    <x v="6"/>
    <s v="INSTALLUX"/>
    <x v="1846"/>
    <s v="Non"/>
    <x v="24"/>
    <m/>
    <m/>
    <m/>
    <m/>
    <x v="1"/>
    <m/>
  </r>
  <r>
    <s v="910005ARCELOR (BERTON SICARD)"/>
    <x v="1890"/>
    <s v="PROFIL"/>
    <x v="13"/>
    <x v="1709"/>
    <x v="6"/>
    <s v="INSTALLUX"/>
    <x v="1847"/>
    <s v="Non"/>
    <x v="24"/>
    <m/>
    <m/>
    <m/>
    <m/>
    <x v="1"/>
    <m/>
  </r>
  <r>
    <s v="910006ARCELOR (BERTON SICARD)"/>
    <x v="1891"/>
    <s v="PROFIL"/>
    <x v="13"/>
    <x v="1710"/>
    <x v="6"/>
    <s v="INSTALLUX"/>
    <x v="1848"/>
    <s v="Non"/>
    <x v="24"/>
    <m/>
    <m/>
    <m/>
    <m/>
    <x v="1"/>
    <m/>
  </r>
  <r>
    <s v="910007ARCELOR (BERTON SICARD)"/>
    <x v="1892"/>
    <s v="PROFIL"/>
    <x v="13"/>
    <x v="1711"/>
    <x v="6"/>
    <s v="INSTALLUX"/>
    <x v="1849"/>
    <s v="Non"/>
    <x v="24"/>
    <m/>
    <m/>
    <m/>
    <m/>
    <x v="1"/>
    <m/>
  </r>
  <r>
    <s v="910008ARCELOR (BERTON SICARD)"/>
    <x v="1893"/>
    <s v="PROFIL"/>
    <x v="13"/>
    <x v="1550"/>
    <x v="6"/>
    <s v="INSTALLUX"/>
    <x v="1850"/>
    <s v="Non"/>
    <x v="24"/>
    <m/>
    <m/>
    <m/>
    <m/>
    <x v="1"/>
    <m/>
  </r>
  <r>
    <s v="910009ARCELOR (BERTON SICARD)"/>
    <x v="2141"/>
    <s v="PROFIL"/>
    <x v="13"/>
    <x v="1925"/>
    <x v="6"/>
    <s v="INSTALLUX"/>
    <x v="2098"/>
    <s v="Non"/>
    <x v="24"/>
    <m/>
    <m/>
    <m/>
    <m/>
    <x v="1"/>
    <m/>
  </r>
  <r>
    <s v="910010ARCELOR (BERTON SICARD)"/>
    <x v="1894"/>
    <s v="PROFIL"/>
    <x v="13"/>
    <x v="1712"/>
    <x v="6"/>
    <s v="INSTALLUX"/>
    <x v="1851"/>
    <s v="Non"/>
    <x v="24"/>
    <m/>
    <m/>
    <m/>
    <m/>
    <x v="1"/>
    <m/>
  </r>
  <r>
    <s v="910010/4ARCELOR (BERTON SICARD)"/>
    <x v="1895"/>
    <s v="PROFIL"/>
    <x v="13"/>
    <x v="1712"/>
    <x v="6"/>
    <s v="INSTALLUX"/>
    <x v="1852"/>
    <s v="Non"/>
    <x v="61"/>
    <m/>
    <m/>
    <m/>
    <m/>
    <x v="1"/>
    <m/>
  </r>
  <r>
    <s v="910010BARCELOR (BERTON SICARD)"/>
    <x v="2097"/>
    <s v="PROFIL"/>
    <x v="13"/>
    <x v="1888"/>
    <x v="6"/>
    <s v="INSTALLUX"/>
    <x v="2054"/>
    <s v="Non"/>
    <x v="24"/>
    <m/>
    <m/>
    <m/>
    <m/>
    <x v="1"/>
    <m/>
  </r>
  <r>
    <s v="910010B4ARCELOR (BERTON SICARD)"/>
    <x v="2098"/>
    <s v="PROFIL"/>
    <x v="13"/>
    <x v="1888"/>
    <x v="6"/>
    <s v="INSTALLUX"/>
    <x v="2055"/>
    <s v="Non"/>
    <x v="61"/>
    <m/>
    <m/>
    <m/>
    <m/>
    <x v="1"/>
    <m/>
  </r>
  <r>
    <s v="910011ARCELOR (BERTON SICARD)"/>
    <x v="1896"/>
    <s v="PROFIL"/>
    <x v="13"/>
    <x v="1713"/>
    <x v="6"/>
    <s v="INSTALLUX"/>
    <x v="1853"/>
    <s v="Non"/>
    <x v="24"/>
    <m/>
    <m/>
    <m/>
    <m/>
    <x v="1"/>
    <m/>
  </r>
  <r>
    <s v="910011/4ARCELOR (BERTON SICARD)"/>
    <x v="1897"/>
    <s v="PROFIL"/>
    <x v="13"/>
    <x v="1713"/>
    <x v="6"/>
    <s v="INSTALLUX"/>
    <x v="1854"/>
    <s v="Non"/>
    <x v="61"/>
    <m/>
    <m/>
    <m/>
    <m/>
    <x v="1"/>
    <m/>
  </r>
  <r>
    <s v="910011B4ARCELOR (BERTON SICARD)"/>
    <x v="2099"/>
    <s v="PROFIL"/>
    <x v="13"/>
    <x v="1889"/>
    <x v="6"/>
    <s v="INSTALLUX"/>
    <x v="2056"/>
    <s v="Non"/>
    <x v="61"/>
    <m/>
    <m/>
    <m/>
    <m/>
    <x v="1"/>
    <m/>
  </r>
  <r>
    <s v="910012ARCELOR (BERTON SICARD)"/>
    <x v="1898"/>
    <s v="PROFIL"/>
    <x v="13"/>
    <x v="1714"/>
    <x v="6"/>
    <s v="INSTALLUX"/>
    <x v="1855"/>
    <s v="Non"/>
    <x v="24"/>
    <m/>
    <m/>
    <m/>
    <m/>
    <x v="1"/>
    <m/>
  </r>
  <r>
    <s v="910012/4ARCELOR (BERTON SICARD)"/>
    <x v="1899"/>
    <s v="PROFIL"/>
    <x v="13"/>
    <x v="1714"/>
    <x v="6"/>
    <s v="INSTALLUX"/>
    <x v="1856"/>
    <s v="Non"/>
    <x v="61"/>
    <m/>
    <m/>
    <m/>
    <m/>
    <x v="1"/>
    <m/>
  </r>
  <r>
    <s v="910013ARCELOR (BERTON SICARD)"/>
    <x v="1900"/>
    <s v="PROFIL"/>
    <x v="13"/>
    <x v="1715"/>
    <x v="6"/>
    <s v="INSTALLUX"/>
    <x v="1857"/>
    <s v="Non"/>
    <x v="24"/>
    <m/>
    <m/>
    <m/>
    <m/>
    <x v="1"/>
    <m/>
  </r>
  <r>
    <s v="910013/4ARCELOR (BERTON SICARD)"/>
    <x v="1901"/>
    <s v="PROFIL"/>
    <x v="13"/>
    <x v="1715"/>
    <x v="6"/>
    <s v="INSTALLUX"/>
    <x v="1858"/>
    <s v="Non"/>
    <x v="61"/>
    <m/>
    <m/>
    <m/>
    <m/>
    <x v="1"/>
    <m/>
  </r>
  <r>
    <s v="910013B4ARCELOR (BERTON SICARD)"/>
    <x v="2100"/>
    <s v="PROFIL"/>
    <x v="13"/>
    <x v="1890"/>
    <x v="6"/>
    <s v="INSTALLUX"/>
    <x v="2057"/>
    <s v="Non"/>
    <x v="61"/>
    <m/>
    <m/>
    <m/>
    <m/>
    <x v="1"/>
    <m/>
  </r>
  <r>
    <s v="910014ARCELOR (BERTON SICARD)"/>
    <x v="1902"/>
    <s v="PROFIL"/>
    <x v="13"/>
    <x v="1716"/>
    <x v="6"/>
    <s v="INSTALLUX"/>
    <x v="1859"/>
    <s v="Non"/>
    <x v="24"/>
    <m/>
    <m/>
    <m/>
    <m/>
    <x v="1"/>
    <m/>
  </r>
  <r>
    <s v="910014/4ARCELOR (BERTON SICARD)"/>
    <x v="1903"/>
    <s v="PROFIL"/>
    <x v="13"/>
    <x v="1716"/>
    <x v="6"/>
    <s v="INSTALLUX"/>
    <x v="1860"/>
    <s v="Non"/>
    <x v="61"/>
    <m/>
    <m/>
    <m/>
    <m/>
    <x v="1"/>
    <m/>
  </r>
  <r>
    <s v="910016BARCELOR (BERTON SICARD)"/>
    <x v="1904"/>
    <s v="PROFIL"/>
    <x v="13"/>
    <x v="1717"/>
    <x v="6"/>
    <s v="INSTALLUX"/>
    <x v="1861"/>
    <s v="Non"/>
    <x v="24"/>
    <m/>
    <m/>
    <m/>
    <m/>
    <x v="1"/>
    <m/>
  </r>
  <r>
    <s v="910020ARCELOR (BERTON SICARD)"/>
    <x v="1905"/>
    <s v="PROFIL"/>
    <x v="13"/>
    <x v="1718"/>
    <x v="6"/>
    <s v="INSTALLUX"/>
    <x v="1862"/>
    <s v="Non"/>
    <x v="24"/>
    <m/>
    <m/>
    <m/>
    <m/>
    <x v="1"/>
    <m/>
  </r>
  <r>
    <s v="910020/4ARCELOR (BERTON SICARD)"/>
    <x v="1906"/>
    <s v="PROFIL"/>
    <x v="13"/>
    <x v="1718"/>
    <x v="6"/>
    <s v="INSTALLUX"/>
    <x v="1863"/>
    <s v="Non"/>
    <x v="61"/>
    <m/>
    <m/>
    <m/>
    <m/>
    <x v="1"/>
    <m/>
  </r>
  <r>
    <s v="910021ARCELOR (BERTON SICARD)"/>
    <x v="1907"/>
    <s v="PROFIL"/>
    <x v="13"/>
    <x v="1719"/>
    <x v="6"/>
    <s v="INSTALLUX"/>
    <x v="1864"/>
    <s v="Non"/>
    <x v="24"/>
    <m/>
    <m/>
    <m/>
    <m/>
    <x v="1"/>
    <m/>
  </r>
  <r>
    <s v="910021/4ARCELOR (BERTON SICARD)"/>
    <x v="1908"/>
    <s v="PROFIL"/>
    <x v="13"/>
    <x v="1719"/>
    <x v="6"/>
    <s v="INSTALLUX"/>
    <x v="1865"/>
    <s v="Non"/>
    <x v="61"/>
    <m/>
    <m/>
    <m/>
    <m/>
    <x v="1"/>
    <m/>
  </r>
  <r>
    <s v="910022ARCELOR (BERTON SICARD)"/>
    <x v="1909"/>
    <s v="PROFIL"/>
    <x v="13"/>
    <x v="1720"/>
    <x v="6"/>
    <s v="INSTALLUX"/>
    <x v="1866"/>
    <s v="Non"/>
    <x v="24"/>
    <m/>
    <m/>
    <m/>
    <m/>
    <x v="1"/>
    <m/>
  </r>
  <r>
    <s v="910022/4ARCELOR (BERTON SICARD)"/>
    <x v="1910"/>
    <s v="PROFIL"/>
    <x v="13"/>
    <x v="1720"/>
    <x v="6"/>
    <s v="INSTALLUX"/>
    <x v="1867"/>
    <s v="Non"/>
    <x v="61"/>
    <m/>
    <m/>
    <m/>
    <m/>
    <x v="1"/>
    <m/>
  </r>
  <r>
    <s v="910023ARCELOR (BERTON SICARD)"/>
    <x v="1911"/>
    <s v="PROFIL"/>
    <x v="13"/>
    <x v="1721"/>
    <x v="6"/>
    <s v="INSTALLUX"/>
    <x v="1868"/>
    <s v="Non"/>
    <x v="24"/>
    <m/>
    <m/>
    <m/>
    <m/>
    <x v="1"/>
    <m/>
  </r>
  <r>
    <s v="910023/4ARCELOR (BERTON SICARD)"/>
    <x v="1912"/>
    <s v="PROFIL"/>
    <x v="13"/>
    <x v="1721"/>
    <x v="6"/>
    <s v="INSTALLUX"/>
    <x v="1869"/>
    <s v="Non"/>
    <x v="61"/>
    <m/>
    <m/>
    <m/>
    <m/>
    <x v="1"/>
    <m/>
  </r>
  <r>
    <s v="910030ARCELOR (BERTON SICARD)"/>
    <x v="1913"/>
    <s v="PROFIL"/>
    <x v="13"/>
    <x v="1471"/>
    <x v="6"/>
    <s v="INSTALLUX"/>
    <x v="1870"/>
    <s v="Non"/>
    <x v="24"/>
    <m/>
    <m/>
    <m/>
    <m/>
    <x v="1"/>
    <m/>
  </r>
  <r>
    <s v="910031ARCELOR (BERTON SICARD)"/>
    <x v="1914"/>
    <s v="PROFIL"/>
    <x v="13"/>
    <x v="1147"/>
    <x v="6"/>
    <s v="INSTALLUX"/>
    <x v="1871"/>
    <s v="Non"/>
    <x v="24"/>
    <m/>
    <m/>
    <m/>
    <m/>
    <x v="1"/>
    <m/>
  </r>
  <r>
    <s v="910041ARCELOR (BERTON SICARD)"/>
    <x v="1915"/>
    <s v="PROFIL"/>
    <x v="13"/>
    <x v="1500"/>
    <x v="6"/>
    <s v="INSTALLUX"/>
    <x v="1872"/>
    <s v="Non"/>
    <x v="24"/>
    <m/>
    <m/>
    <m/>
    <m/>
    <x v="1"/>
    <m/>
  </r>
  <r>
    <s v="910050ARCELOR (BERTON SICARD)"/>
    <x v="1916"/>
    <s v="PROFIL"/>
    <x v="13"/>
    <x v="1722"/>
    <x v="6"/>
    <s v="INSTALLUX"/>
    <x v="1873"/>
    <s v="Non"/>
    <x v="24"/>
    <m/>
    <m/>
    <m/>
    <m/>
    <x v="1"/>
    <m/>
  </r>
  <r>
    <s v="910051ARCELOR (BERTON SICARD)"/>
    <x v="1917"/>
    <s v="PROFIL"/>
    <x v="13"/>
    <x v="1723"/>
    <x v="6"/>
    <s v="INSTALLUX"/>
    <x v="1874"/>
    <s v="Non"/>
    <x v="24"/>
    <m/>
    <m/>
    <m/>
    <m/>
    <x v="1"/>
    <m/>
  </r>
  <r>
    <s v="910051NARCELOR (BERTON SICARD)"/>
    <x v="1918"/>
    <s v="PROFIL"/>
    <x v="13"/>
    <x v="1723"/>
    <x v="6"/>
    <s v="INSTALLUX"/>
    <x v="1875"/>
    <s v="Non"/>
    <x v="24"/>
    <m/>
    <m/>
    <m/>
    <m/>
    <x v="1"/>
    <m/>
  </r>
  <r>
    <s v="910052ARCELOR (BERTON SICARD)"/>
    <x v="1919"/>
    <s v="PROFIL"/>
    <x v="13"/>
    <x v="1724"/>
    <x v="6"/>
    <s v="INSTALLUX"/>
    <x v="1876"/>
    <s v="Non"/>
    <x v="24"/>
    <m/>
    <m/>
    <m/>
    <m/>
    <x v="1"/>
    <m/>
  </r>
  <r>
    <s v="910200ARCELOR (BERTON SICARD)"/>
    <x v="1920"/>
    <s v="PROFIL"/>
    <x v="13"/>
    <x v="1704"/>
    <x v="6"/>
    <s v="INSTALLUX"/>
    <x v="1877"/>
    <s v="Non"/>
    <x v="24"/>
    <m/>
    <m/>
    <m/>
    <m/>
    <x v="1"/>
    <m/>
  </r>
  <r>
    <s v="910210PARCELOR (BERTON SICARD)"/>
    <x v="1921"/>
    <s v="PROFIL"/>
    <x v="13"/>
    <x v="1725"/>
    <x v="6"/>
    <s v="INSTALLUX"/>
    <x v="1878"/>
    <s v="Non"/>
    <x v="24"/>
    <m/>
    <m/>
    <m/>
    <m/>
    <x v="1"/>
    <m/>
  </r>
  <r>
    <s v="910211PARCELOR (BERTON SICARD)"/>
    <x v="1922"/>
    <s v="PROFIL"/>
    <x v="13"/>
    <x v="1726"/>
    <x v="6"/>
    <s v="INSTALLUX"/>
    <x v="1879"/>
    <s v="Non"/>
    <x v="24"/>
    <m/>
    <m/>
    <m/>
    <m/>
    <x v="1"/>
    <m/>
  </r>
  <r>
    <s v="910212ARCELOR (BERTON SICARD)"/>
    <x v="1923"/>
    <s v="PROFIL"/>
    <x v="13"/>
    <x v="1727"/>
    <x v="6"/>
    <s v="INSTALLUX"/>
    <x v="1880"/>
    <s v="Non"/>
    <x v="24"/>
    <m/>
    <m/>
    <m/>
    <m/>
    <x v="1"/>
    <m/>
  </r>
  <r>
    <s v="910213ARCELOR (BERTON SICARD)"/>
    <x v="1924"/>
    <s v="PROFIL"/>
    <x v="13"/>
    <x v="1727"/>
    <x v="6"/>
    <s v="INSTALLUX"/>
    <x v="1881"/>
    <s v="Non"/>
    <x v="24"/>
    <m/>
    <m/>
    <m/>
    <m/>
    <x v="1"/>
    <m/>
  </r>
  <r>
    <s v="910224ARCELOR (BERTON SICARD)"/>
    <x v="2142"/>
    <s v="PROFIL"/>
    <x v="13"/>
    <x v="1926"/>
    <x v="6"/>
    <s v="INSTALLUX"/>
    <x v="2099"/>
    <s v="Non"/>
    <x v="24"/>
    <m/>
    <m/>
    <m/>
    <m/>
    <x v="1"/>
    <m/>
  </r>
  <r>
    <s v="910225ARCELOR (BERTON SICARD)"/>
    <x v="1925"/>
    <s v="PROFIL"/>
    <x v="13"/>
    <x v="1728"/>
    <x v="6"/>
    <s v="INSTALLUX"/>
    <x v="1882"/>
    <s v="Non"/>
    <x v="24"/>
    <m/>
    <m/>
    <m/>
    <m/>
    <x v="1"/>
    <m/>
  </r>
  <r>
    <s v="920003ARCELOR (BERTON SICARD)"/>
    <x v="1926"/>
    <s v="PROFIL"/>
    <x v="13"/>
    <x v="1729"/>
    <x v="6"/>
    <s v="INSTALLUX"/>
    <x v="1883"/>
    <s v="Non"/>
    <x v="24"/>
    <m/>
    <m/>
    <m/>
    <m/>
    <x v="1"/>
    <m/>
  </r>
  <r>
    <s v="920004ARCELOR (BERTON SICARD)"/>
    <x v="1927"/>
    <s v="PROFIL"/>
    <x v="13"/>
    <x v="1730"/>
    <x v="6"/>
    <s v="INSTALLUX"/>
    <x v="1884"/>
    <s v="Non"/>
    <x v="24"/>
    <m/>
    <m/>
    <m/>
    <m/>
    <x v="1"/>
    <m/>
  </r>
  <r>
    <s v="920005ARCELOR (BERTON SICARD)"/>
    <x v="1928"/>
    <s v="PROFIL"/>
    <x v="13"/>
    <x v="1731"/>
    <x v="6"/>
    <s v="INSTALLUX"/>
    <x v="1885"/>
    <s v="Non"/>
    <x v="24"/>
    <m/>
    <m/>
    <m/>
    <m/>
    <x v="1"/>
    <m/>
  </r>
  <r>
    <s v="920006ARCELOR (BERTON SICARD)"/>
    <x v="1929"/>
    <s v="PROFIL"/>
    <x v="13"/>
    <x v="1729"/>
    <x v="6"/>
    <s v="INSTALLUX"/>
    <x v="1886"/>
    <s v="Non"/>
    <x v="24"/>
    <m/>
    <m/>
    <m/>
    <m/>
    <x v="1"/>
    <m/>
  </r>
  <r>
    <s v="920007ARCELOR (BERTON SICARD)"/>
    <x v="1930"/>
    <s v="PROFIL"/>
    <x v="13"/>
    <x v="1732"/>
    <x v="6"/>
    <s v="INSTALLUX"/>
    <x v="1887"/>
    <s v="Non"/>
    <x v="24"/>
    <m/>
    <m/>
    <m/>
    <m/>
    <x v="1"/>
    <m/>
  </r>
  <r>
    <s v="920008ARCELOR (BERTON SICARD)"/>
    <x v="1931"/>
    <s v="PROFIL"/>
    <x v="13"/>
    <x v="1733"/>
    <x v="6"/>
    <s v="INSTALLUX"/>
    <x v="1888"/>
    <s v="Non"/>
    <x v="24"/>
    <m/>
    <m/>
    <m/>
    <m/>
    <x v="1"/>
    <m/>
  </r>
  <r>
    <s v="920009ARCELOR (BERTON SICARD)"/>
    <x v="1932"/>
    <s v="PROFIL"/>
    <x v="13"/>
    <x v="1734"/>
    <x v="6"/>
    <s v="INSTALLUX"/>
    <x v="1889"/>
    <s v="Non"/>
    <x v="24"/>
    <m/>
    <m/>
    <m/>
    <m/>
    <x v="1"/>
    <m/>
  </r>
  <r>
    <s v="920011ARCELOR (BERTON SICARD)"/>
    <x v="1933"/>
    <s v="PROFIL"/>
    <x v="13"/>
    <x v="1735"/>
    <x v="6"/>
    <s v="INSTALLUX"/>
    <x v="1890"/>
    <s v="Non"/>
    <x v="24"/>
    <m/>
    <m/>
    <m/>
    <m/>
    <x v="1"/>
    <m/>
  </r>
  <r>
    <s v="920012ARCELOR (BERTON SICARD)"/>
    <x v="1934"/>
    <s v="PROFIL"/>
    <x v="13"/>
    <x v="1736"/>
    <x v="6"/>
    <s v="INSTALLUX"/>
    <x v="1891"/>
    <s v="Non"/>
    <x v="24"/>
    <m/>
    <m/>
    <m/>
    <m/>
    <x v="1"/>
    <m/>
  </r>
  <r>
    <s v="920013ARCELOR (BERTON SICARD)"/>
    <x v="1935"/>
    <s v="PROFIL"/>
    <x v="13"/>
    <x v="1737"/>
    <x v="6"/>
    <s v="INSTALLUX"/>
    <x v="1892"/>
    <s v="Non"/>
    <x v="24"/>
    <m/>
    <m/>
    <m/>
    <m/>
    <x v="1"/>
    <m/>
  </r>
  <r>
    <s v="920014ARCELOR (BERTON SICARD)"/>
    <x v="1936"/>
    <s v="PROFIL"/>
    <x v="13"/>
    <x v="1738"/>
    <x v="6"/>
    <s v="INSTALLUX"/>
    <x v="1893"/>
    <s v="Non"/>
    <x v="24"/>
    <m/>
    <m/>
    <m/>
    <m/>
    <x v="1"/>
    <m/>
  </r>
  <r>
    <s v="920025ARCELOR (BERTON SICARD)"/>
    <x v="1937"/>
    <s v="PROFIL"/>
    <x v="13"/>
    <x v="1739"/>
    <x v="6"/>
    <s v="INSTALLUX"/>
    <x v="1894"/>
    <s v="Non"/>
    <x v="24"/>
    <m/>
    <m/>
    <m/>
    <m/>
    <x v="1"/>
    <m/>
  </r>
  <r>
    <s v="920042ARCELOR (BERTON SICARD)"/>
    <x v="1938"/>
    <s v="PROFIL"/>
    <x v="13"/>
    <x v="1740"/>
    <x v="6"/>
    <s v="INSTALLUX"/>
    <x v="1895"/>
    <s v="Non"/>
    <x v="24"/>
    <m/>
    <m/>
    <m/>
    <m/>
    <x v="1"/>
    <m/>
  </r>
  <r>
    <s v="920043ARCELOR (BERTON SICARD)"/>
    <x v="1939"/>
    <s v="PROFIL"/>
    <x v="13"/>
    <x v="1741"/>
    <x v="6"/>
    <s v="INSTALLUX"/>
    <x v="1896"/>
    <s v="Non"/>
    <x v="24"/>
    <m/>
    <m/>
    <m/>
    <m/>
    <x v="1"/>
    <m/>
  </r>
  <r>
    <s v="920050ARCELOR (BERTON SICARD)"/>
    <x v="1940"/>
    <s v="PROFIL"/>
    <x v="13"/>
    <x v="1742"/>
    <x v="6"/>
    <s v="INSTALLUX"/>
    <x v="1897"/>
    <s v="Non"/>
    <x v="24"/>
    <m/>
    <m/>
    <m/>
    <m/>
    <x v="1"/>
    <m/>
  </r>
  <r>
    <s v="920051ARCELOR (BERTON SICARD)"/>
    <x v="1941"/>
    <s v="PROFIL"/>
    <x v="13"/>
    <x v="1743"/>
    <x v="6"/>
    <s v="INSTALLUX"/>
    <x v="1898"/>
    <s v="Non"/>
    <x v="24"/>
    <m/>
    <m/>
    <m/>
    <m/>
    <x v="1"/>
    <m/>
  </r>
  <r>
    <s v="920052ARCELOR (BERTON SICARD)"/>
    <x v="1942"/>
    <s v="PROFIL"/>
    <x v="13"/>
    <x v="1744"/>
    <x v="6"/>
    <s v="INSTALLUX"/>
    <x v="1899"/>
    <s v="Non"/>
    <x v="24"/>
    <m/>
    <m/>
    <m/>
    <m/>
    <x v="1"/>
    <m/>
  </r>
  <r>
    <s v="920053ARCELOR (BERTON SICARD)"/>
    <x v="1943"/>
    <s v="PROFIL"/>
    <x v="13"/>
    <x v="1745"/>
    <x v="6"/>
    <s v="INSTALLUX"/>
    <x v="1900"/>
    <s v="Non"/>
    <x v="24"/>
    <m/>
    <m/>
    <m/>
    <m/>
    <x v="1"/>
    <m/>
  </r>
  <r>
    <s v="920221ARCELOR (BERTON SICARD)"/>
    <x v="1944"/>
    <s v="PROFIL"/>
    <x v="13"/>
    <x v="1746"/>
    <x v="6"/>
    <s v="INSTALLUX"/>
    <x v="1901"/>
    <s v="Non"/>
    <x v="24"/>
    <m/>
    <m/>
    <m/>
    <m/>
    <x v="1"/>
    <m/>
  </r>
  <r>
    <s v="920223ARCELOR (BERTON SICARD)"/>
    <x v="1945"/>
    <s v="PROFIL"/>
    <x v="13"/>
    <x v="1747"/>
    <x v="6"/>
    <s v="INSTALLUX"/>
    <x v="1902"/>
    <s v="Non"/>
    <x v="24"/>
    <m/>
    <m/>
    <m/>
    <m/>
    <x v="1"/>
    <m/>
  </r>
  <r>
    <s v="920224ARCELOR (BERTON SICARD)"/>
    <x v="1946"/>
    <s v="PROFIL"/>
    <x v="13"/>
    <x v="1364"/>
    <x v="6"/>
    <s v="INSTALLUX"/>
    <x v="1903"/>
    <s v="Non"/>
    <x v="24"/>
    <m/>
    <m/>
    <m/>
    <m/>
    <x v="1"/>
    <m/>
  </r>
  <r>
    <s v="920230ARCELOR (BERTON SICARD)"/>
    <x v="1947"/>
    <s v="PROFIL"/>
    <x v="13"/>
    <x v="1748"/>
    <x v="6"/>
    <s v="INSTALLUX"/>
    <x v="1904"/>
    <s v="Non"/>
    <x v="24"/>
    <m/>
    <m/>
    <m/>
    <m/>
    <x v="1"/>
    <m/>
  </r>
  <r>
    <s v="A5032ARCELOR (BERTON SICARD)"/>
    <x v="1948"/>
    <s v="PROFIL"/>
    <x v="13"/>
    <x v="1749"/>
    <x v="6"/>
    <s v="INSTALLUX"/>
    <x v="1905"/>
    <s v="Non"/>
    <x v="5"/>
    <m/>
    <m/>
    <m/>
    <m/>
    <x v="1"/>
    <m/>
  </r>
  <r>
    <s v="A5034ARCELOR (BERTON SICARD)"/>
    <x v="1949"/>
    <s v="PROFIL"/>
    <x v="13"/>
    <x v="1750"/>
    <x v="6"/>
    <s v="INSTALLUX"/>
    <x v="1906"/>
    <s v="Non"/>
    <x v="5"/>
    <m/>
    <m/>
    <m/>
    <m/>
    <x v="1"/>
    <m/>
  </r>
  <r>
    <s v="A5068ARCELOR (BERTON SICARD)"/>
    <x v="1951"/>
    <s v="PROFIL"/>
    <x v="13"/>
    <x v="1752"/>
    <x v="6"/>
    <s v="INSTALLUX"/>
    <x v="1908"/>
    <s v="Non"/>
    <x v="5"/>
    <m/>
    <m/>
    <m/>
    <m/>
    <x v="1"/>
    <m/>
  </r>
  <r>
    <s v="A5080ARCELOR (BERTON SICARD)"/>
    <x v="1952"/>
    <s v="PROFIL"/>
    <x v="13"/>
    <x v="1753"/>
    <x v="6"/>
    <s v="INSTALLUX"/>
    <x v="1909"/>
    <s v="Non"/>
    <x v="5"/>
    <m/>
    <m/>
    <m/>
    <m/>
    <x v="1"/>
    <m/>
  </r>
  <r>
    <s v="A5081ARCELOR (BERTON SICARD)"/>
    <x v="1953"/>
    <s v="PROFIL"/>
    <x v="13"/>
    <x v="1754"/>
    <x v="6"/>
    <s v="INSTALLUX"/>
    <x v="1910"/>
    <s v="Non"/>
    <x v="5"/>
    <m/>
    <m/>
    <m/>
    <m/>
    <x v="1"/>
    <m/>
  </r>
  <r>
    <s v="A5082ARCELOR (BERTON SICARD)"/>
    <x v="1954"/>
    <s v="PROFIL"/>
    <x v="13"/>
    <x v="1755"/>
    <x v="6"/>
    <s v="INSTALLUX"/>
    <x v="1911"/>
    <s v="Non"/>
    <x v="5"/>
    <m/>
    <m/>
    <m/>
    <m/>
    <x v="1"/>
    <m/>
  </r>
  <r>
    <s v="A5083ARCELOR (BERTON SICARD)"/>
    <x v="1955"/>
    <s v="PROFIL"/>
    <x v="13"/>
    <x v="1756"/>
    <x v="6"/>
    <s v="INSTALLUX"/>
    <x v="1912"/>
    <s v="Non"/>
    <x v="5"/>
    <m/>
    <m/>
    <m/>
    <m/>
    <x v="1"/>
    <m/>
  </r>
  <r>
    <s v="A5084ARCELOR (BERTON SICARD)"/>
    <x v="1956"/>
    <s v="PROFIL"/>
    <x v="13"/>
    <x v="1757"/>
    <x v="6"/>
    <s v="INSTALLUX"/>
    <x v="1913"/>
    <s v="Non"/>
    <x v="5"/>
    <m/>
    <m/>
    <m/>
    <m/>
    <x v="1"/>
    <m/>
  </r>
  <r>
    <s v="A5086ARCELOR (BERTON SICARD)"/>
    <x v="1957"/>
    <s v="PROFIL"/>
    <x v="13"/>
    <x v="1758"/>
    <x v="6"/>
    <s v="INSTALLUX"/>
    <x v="1914"/>
    <s v="Non"/>
    <x v="5"/>
    <m/>
    <m/>
    <m/>
    <m/>
    <x v="1"/>
    <m/>
  </r>
  <r>
    <s v="A5087ARCELOR (BERTON SICARD)"/>
    <x v="1958"/>
    <s v="PROFIL"/>
    <x v="13"/>
    <x v="1759"/>
    <x v="6"/>
    <s v="INSTALLUX"/>
    <x v="1915"/>
    <s v="Non"/>
    <x v="5"/>
    <m/>
    <m/>
    <m/>
    <m/>
    <x v="1"/>
    <m/>
  </r>
  <r>
    <s v="A6077ARCELOR (BERTON SICARD)"/>
    <x v="2143"/>
    <s v="PROFIL"/>
    <x v="13"/>
    <x v="1927"/>
    <x v="6"/>
    <s v="INSTALLUX"/>
    <x v="2100"/>
    <s v="Non"/>
    <x v="5"/>
    <m/>
    <m/>
    <m/>
    <m/>
    <x v="1"/>
    <m/>
  </r>
  <r>
    <s v="P5003ARCELOR (BERTON SICARD)"/>
    <x v="980"/>
    <s v="PROFIL"/>
    <x v="13"/>
    <x v="952"/>
    <x v="6"/>
    <s v="INSTALLUX"/>
    <x v="937"/>
    <s v="Non"/>
    <x v="24"/>
    <m/>
    <m/>
    <m/>
    <m/>
    <x v="1"/>
    <m/>
  </r>
  <r>
    <s v="P5004ARCELOR (BERTON SICARD)"/>
    <x v="981"/>
    <s v="PROFIL"/>
    <x v="13"/>
    <x v="279"/>
    <x v="6"/>
    <s v="INSTALLUX"/>
    <x v="938"/>
    <s v="Non"/>
    <x v="24"/>
    <m/>
    <m/>
    <m/>
    <m/>
    <x v="1"/>
    <m/>
  </r>
  <r>
    <s v="P5005ARCELOR (BERTON SICARD)"/>
    <x v="982"/>
    <s v="PROFIL"/>
    <x v="13"/>
    <x v="953"/>
    <x v="6"/>
    <s v="INSTALLUX"/>
    <x v="939"/>
    <s v="Non"/>
    <x v="24"/>
    <m/>
    <m/>
    <m/>
    <m/>
    <x v="1"/>
    <m/>
  </r>
  <r>
    <s v="P5006TARCELOR (BERTON SICARD)"/>
    <x v="983"/>
    <s v="PROFIL"/>
    <x v="13"/>
    <x v="954"/>
    <x v="6"/>
    <s v="INSTALLUX"/>
    <x v="940"/>
    <s v="Non"/>
    <x v="24"/>
    <m/>
    <m/>
    <m/>
    <m/>
    <x v="1"/>
    <m/>
  </r>
  <r>
    <s v="P5007TARCELOR (BERTON SICARD)"/>
    <x v="984"/>
    <s v="PROFIL"/>
    <x v="13"/>
    <x v="955"/>
    <x v="6"/>
    <s v="INSTALLUX"/>
    <x v="941"/>
    <s v="Non"/>
    <x v="24"/>
    <m/>
    <m/>
    <m/>
    <m/>
    <x v="1"/>
    <m/>
  </r>
  <r>
    <s v="P5008TARCELOR (BERTON SICARD)"/>
    <x v="985"/>
    <s v="PROFIL"/>
    <x v="13"/>
    <x v="956"/>
    <x v="6"/>
    <s v="INSTALLUX"/>
    <x v="942"/>
    <s v="Non"/>
    <x v="24"/>
    <m/>
    <m/>
    <m/>
    <m/>
    <x v="1"/>
    <m/>
  </r>
  <r>
    <s v="P5009TARCELOR (BERTON SICARD)"/>
    <x v="986"/>
    <s v="PROFIL"/>
    <x v="13"/>
    <x v="957"/>
    <x v="6"/>
    <s v="INSTALLUX"/>
    <x v="943"/>
    <s v="Non"/>
    <x v="24"/>
    <m/>
    <m/>
    <m/>
    <m/>
    <x v="1"/>
    <m/>
  </r>
  <r>
    <s v="P5010TARCELOR (BERTON SICARD)"/>
    <x v="987"/>
    <s v="PROFIL"/>
    <x v="13"/>
    <x v="958"/>
    <x v="6"/>
    <s v="INSTALLUX"/>
    <x v="944"/>
    <s v="Non"/>
    <x v="24"/>
    <m/>
    <m/>
    <m/>
    <m/>
    <x v="1"/>
    <m/>
  </r>
  <r>
    <s v="P5011TARCELOR (BERTON SICARD)"/>
    <x v="988"/>
    <s v="PROFIL"/>
    <x v="13"/>
    <x v="959"/>
    <x v="6"/>
    <s v="INSTALLUX"/>
    <x v="945"/>
    <s v="Non"/>
    <x v="24"/>
    <m/>
    <m/>
    <m/>
    <m/>
    <x v="1"/>
    <m/>
  </r>
  <r>
    <s v="P5012TARCELOR (BERTON SICARD)"/>
    <x v="989"/>
    <s v="PROFIL"/>
    <x v="13"/>
    <x v="960"/>
    <x v="6"/>
    <s v="INSTALLUX"/>
    <x v="946"/>
    <s v="Non"/>
    <x v="24"/>
    <m/>
    <m/>
    <m/>
    <m/>
    <x v="1"/>
    <m/>
  </r>
  <r>
    <s v="P5013TARCELOR (BERTON SICARD)"/>
    <x v="990"/>
    <s v="PROFIL"/>
    <x v="13"/>
    <x v="961"/>
    <x v="6"/>
    <s v="INSTALLUX"/>
    <x v="947"/>
    <s v="Non"/>
    <x v="24"/>
    <m/>
    <m/>
    <m/>
    <m/>
    <x v="1"/>
    <m/>
  </r>
  <r>
    <s v="P5014TARCELOR (BERTON SICARD)"/>
    <x v="991"/>
    <s v="PROFIL"/>
    <x v="13"/>
    <x v="962"/>
    <x v="6"/>
    <s v="INSTALLUX"/>
    <x v="948"/>
    <s v="Non"/>
    <x v="24"/>
    <m/>
    <m/>
    <m/>
    <m/>
    <x v="1"/>
    <m/>
  </r>
  <r>
    <s v="P5015TARCELOR (BERTON SICARD)"/>
    <x v="992"/>
    <s v="PROFIL"/>
    <x v="13"/>
    <x v="963"/>
    <x v="6"/>
    <s v="INSTALLUX"/>
    <x v="949"/>
    <s v="Non"/>
    <x v="24"/>
    <m/>
    <m/>
    <m/>
    <m/>
    <x v="1"/>
    <m/>
  </r>
  <r>
    <s v="P5016TARCELOR (BERTON SICARD)"/>
    <x v="993"/>
    <s v="PROFIL"/>
    <x v="13"/>
    <x v="964"/>
    <x v="6"/>
    <s v="INSTALLUX"/>
    <x v="950"/>
    <s v="Non"/>
    <x v="24"/>
    <m/>
    <m/>
    <m/>
    <m/>
    <x v="1"/>
    <m/>
  </r>
  <r>
    <s v="P5017TARCELOR (BERTON SICARD)"/>
    <x v="994"/>
    <s v="PROFIL"/>
    <x v="13"/>
    <x v="965"/>
    <x v="6"/>
    <s v="INSTALLUX"/>
    <x v="951"/>
    <s v="Non"/>
    <x v="24"/>
    <m/>
    <m/>
    <m/>
    <m/>
    <x v="1"/>
    <m/>
  </r>
  <r>
    <s v="P5018TARCELOR (BERTON SICARD)"/>
    <x v="995"/>
    <s v="PROFIL"/>
    <x v="13"/>
    <x v="966"/>
    <x v="6"/>
    <s v="INSTALLUX"/>
    <x v="952"/>
    <s v="Non"/>
    <x v="24"/>
    <m/>
    <m/>
    <m/>
    <m/>
    <x v="1"/>
    <m/>
  </r>
  <r>
    <s v="P5019TARCELOR (BERTON SICARD)"/>
    <x v="996"/>
    <s v="PROFIL"/>
    <x v="13"/>
    <x v="967"/>
    <x v="6"/>
    <s v="INSTALLUX"/>
    <x v="953"/>
    <s v="Non"/>
    <x v="24"/>
    <m/>
    <m/>
    <m/>
    <m/>
    <x v="1"/>
    <m/>
  </r>
  <r>
    <s v="P5020TARCELOR (BERTON SICARD)"/>
    <x v="997"/>
    <s v="PROFIL"/>
    <x v="13"/>
    <x v="968"/>
    <x v="6"/>
    <s v="INSTALLUX"/>
    <x v="954"/>
    <s v="Non"/>
    <x v="24"/>
    <m/>
    <m/>
    <m/>
    <m/>
    <x v="1"/>
    <m/>
  </r>
  <r>
    <s v="P5021TARCELOR (BERTON SICARD)"/>
    <x v="998"/>
    <s v="PROFIL"/>
    <x v="13"/>
    <x v="969"/>
    <x v="6"/>
    <s v="INSTALLUX"/>
    <x v="955"/>
    <s v="Non"/>
    <x v="24"/>
    <m/>
    <m/>
    <m/>
    <m/>
    <x v="1"/>
    <m/>
  </r>
  <r>
    <s v="P5022ARCELOR (BERTON SICARD)"/>
    <x v="999"/>
    <s v="PROFIL"/>
    <x v="13"/>
    <x v="970"/>
    <x v="6"/>
    <s v="INSTALLUX"/>
    <x v="956"/>
    <s v="Non"/>
    <x v="24"/>
    <m/>
    <m/>
    <m/>
    <m/>
    <x v="1"/>
    <m/>
  </r>
  <r>
    <s v="P5023TARCELOR (BERTON SICARD)"/>
    <x v="1000"/>
    <s v="PROFIL"/>
    <x v="13"/>
    <x v="971"/>
    <x v="6"/>
    <s v="INSTALLUX"/>
    <x v="957"/>
    <s v="Non"/>
    <x v="24"/>
    <m/>
    <m/>
    <m/>
    <m/>
    <x v="1"/>
    <m/>
  </r>
  <r>
    <s v="P5024TARCELOR (BERTON SICARD)"/>
    <x v="1001"/>
    <s v="PROFIL"/>
    <x v="13"/>
    <x v="972"/>
    <x v="6"/>
    <s v="INSTALLUX"/>
    <x v="958"/>
    <s v="Non"/>
    <x v="24"/>
    <m/>
    <m/>
    <m/>
    <m/>
    <x v="1"/>
    <m/>
  </r>
  <r>
    <s v="P5025ARCELOR (BERTON SICARD)"/>
    <x v="1002"/>
    <s v="PROFIL"/>
    <x v="13"/>
    <x v="954"/>
    <x v="6"/>
    <s v="INSTALLUX"/>
    <x v="959"/>
    <s v="Non"/>
    <x v="24"/>
    <m/>
    <m/>
    <m/>
    <m/>
    <x v="1"/>
    <m/>
  </r>
  <r>
    <s v="P5026ARCELOR (BERTON SICARD)"/>
    <x v="1003"/>
    <s v="PROFIL"/>
    <x v="13"/>
    <x v="955"/>
    <x v="6"/>
    <s v="INSTALLUX"/>
    <x v="960"/>
    <s v="Non"/>
    <x v="24"/>
    <m/>
    <m/>
    <m/>
    <m/>
    <x v="1"/>
    <m/>
  </r>
  <r>
    <s v="P5027ARCELOR (BERTON SICARD)"/>
    <x v="1004"/>
    <s v="PROFIL"/>
    <x v="13"/>
    <x v="956"/>
    <x v="6"/>
    <s v="INSTALLUX"/>
    <x v="961"/>
    <s v="Non"/>
    <x v="24"/>
    <m/>
    <m/>
    <m/>
    <m/>
    <x v="1"/>
    <m/>
  </r>
  <r>
    <s v="P5028ARCELOR (BERTON SICARD)"/>
    <x v="1005"/>
    <s v="PROFIL"/>
    <x v="13"/>
    <x v="957"/>
    <x v="6"/>
    <s v="INSTALLUX"/>
    <x v="962"/>
    <s v="Non"/>
    <x v="24"/>
    <m/>
    <m/>
    <m/>
    <m/>
    <x v="1"/>
    <m/>
  </r>
  <r>
    <s v="P5029ARCELOR (BERTON SICARD)"/>
    <x v="1006"/>
    <s v="PROFIL"/>
    <x v="13"/>
    <x v="958"/>
    <x v="6"/>
    <s v="INSTALLUX"/>
    <x v="963"/>
    <s v="Non"/>
    <x v="24"/>
    <m/>
    <m/>
    <m/>
    <m/>
    <x v="1"/>
    <m/>
  </r>
  <r>
    <s v="P5030ARCELOR (BERTON SICARD)"/>
    <x v="1007"/>
    <s v="PROFIL"/>
    <x v="13"/>
    <x v="973"/>
    <x v="6"/>
    <s v="INSTALLUX"/>
    <x v="964"/>
    <s v="Non"/>
    <x v="24"/>
    <m/>
    <m/>
    <m/>
    <m/>
    <x v="1"/>
    <m/>
  </r>
  <r>
    <s v="P5031ARCELOR (BERTON SICARD)"/>
    <x v="1008"/>
    <s v="PROFIL"/>
    <x v="13"/>
    <x v="974"/>
    <x v="6"/>
    <s v="INSTALLUX"/>
    <x v="965"/>
    <s v="Non"/>
    <x v="24"/>
    <m/>
    <m/>
    <m/>
    <m/>
    <x v="1"/>
    <m/>
  </r>
  <r>
    <s v="P5032ARCELOR (BERTON SICARD)"/>
    <x v="1009"/>
    <s v="PROFIL"/>
    <x v="13"/>
    <x v="975"/>
    <x v="6"/>
    <s v="INSTALLUX"/>
    <x v="966"/>
    <s v="Non"/>
    <x v="24"/>
    <m/>
    <m/>
    <m/>
    <m/>
    <x v="1"/>
    <m/>
  </r>
  <r>
    <s v="P5033ARCELOR (BERTON SICARD)"/>
    <x v="1010"/>
    <s v="PROFIL"/>
    <x v="13"/>
    <x v="976"/>
    <x v="6"/>
    <s v="INSTALLUX"/>
    <x v="967"/>
    <s v="Non"/>
    <x v="24"/>
    <m/>
    <m/>
    <m/>
    <m/>
    <x v="1"/>
    <m/>
  </r>
  <r>
    <s v="P5034ARCELOR (BERTON SICARD)"/>
    <x v="1011"/>
    <s v="PROFIL"/>
    <x v="13"/>
    <x v="977"/>
    <x v="6"/>
    <s v="INSTALLUX"/>
    <x v="968"/>
    <s v="Non"/>
    <x v="24"/>
    <m/>
    <m/>
    <m/>
    <m/>
    <x v="1"/>
    <m/>
  </r>
  <r>
    <s v="P5035ARCELOR (BERTON SICARD)"/>
    <x v="1012"/>
    <s v="PROFIL"/>
    <x v="13"/>
    <x v="978"/>
    <x v="6"/>
    <s v="INSTALLUX"/>
    <x v="969"/>
    <s v="Non"/>
    <x v="24"/>
    <m/>
    <m/>
    <m/>
    <m/>
    <x v="1"/>
    <m/>
  </r>
  <r>
    <s v="P5036ARCELOR (BERTON SICARD)"/>
    <x v="1013"/>
    <s v="PROFIL"/>
    <x v="13"/>
    <x v="979"/>
    <x v="6"/>
    <s v="INSTALLUX"/>
    <x v="970"/>
    <s v="Non"/>
    <x v="24"/>
    <m/>
    <m/>
    <m/>
    <m/>
    <x v="1"/>
    <m/>
  </r>
  <r>
    <s v="P5038TARCELOR (BERTON SICARD)"/>
    <x v="1014"/>
    <s v="PROFIL"/>
    <x v="13"/>
    <x v="980"/>
    <x v="6"/>
    <s v="INSTALLUX"/>
    <x v="971"/>
    <s v="Non"/>
    <x v="24"/>
    <m/>
    <m/>
    <m/>
    <m/>
    <x v="1"/>
    <m/>
  </r>
  <r>
    <s v="P5039TARCELOR (BERTON SICARD)"/>
    <x v="1015"/>
    <s v="PROFIL"/>
    <x v="13"/>
    <x v="981"/>
    <x v="6"/>
    <s v="INSTALLUX"/>
    <x v="972"/>
    <s v="Non"/>
    <x v="24"/>
    <m/>
    <m/>
    <m/>
    <m/>
    <x v="1"/>
    <m/>
  </r>
  <r>
    <s v="P5040ARCELOR (BERTON SICARD)"/>
    <x v="1016"/>
    <s v="PROFIL"/>
    <x v="13"/>
    <x v="971"/>
    <x v="6"/>
    <s v="INSTALLUX"/>
    <x v="973"/>
    <s v="Non"/>
    <x v="24"/>
    <m/>
    <m/>
    <m/>
    <m/>
    <x v="1"/>
    <m/>
  </r>
  <r>
    <s v="P5041ARCELOR (BERTON SICARD)"/>
    <x v="1017"/>
    <s v="PROFIL"/>
    <x v="13"/>
    <x v="972"/>
    <x v="6"/>
    <s v="INSTALLUX"/>
    <x v="974"/>
    <s v="Non"/>
    <x v="24"/>
    <m/>
    <m/>
    <m/>
    <m/>
    <x v="1"/>
    <m/>
  </r>
  <r>
    <s v="P5043ARCELOR (BERTON SICARD)"/>
    <x v="1018"/>
    <s v="PROFIL"/>
    <x v="13"/>
    <x v="960"/>
    <x v="6"/>
    <s v="INSTALLUX"/>
    <x v="975"/>
    <s v="Non"/>
    <x v="24"/>
    <m/>
    <m/>
    <m/>
    <m/>
    <x v="1"/>
    <m/>
  </r>
  <r>
    <s v="P5044ARCELOR (BERTON SICARD)"/>
    <x v="1019"/>
    <s v="PROFIL"/>
    <x v="13"/>
    <x v="959"/>
    <x v="6"/>
    <s v="INSTALLUX"/>
    <x v="976"/>
    <s v="Non"/>
    <x v="24"/>
    <m/>
    <m/>
    <m/>
    <m/>
    <x v="1"/>
    <m/>
  </r>
  <r>
    <s v="P5049TARCELOR (BERTON SICARD)"/>
    <x v="1020"/>
    <s v="PROFIL"/>
    <x v="13"/>
    <x v="982"/>
    <x v="6"/>
    <s v="INSTALLUX"/>
    <x v="977"/>
    <s v="Non"/>
    <x v="24"/>
    <m/>
    <m/>
    <m/>
    <m/>
    <x v="1"/>
    <m/>
  </r>
  <r>
    <s v="P5053TARCELOR (BERTON SICARD)"/>
    <x v="1021"/>
    <s v="PROFIL"/>
    <x v="13"/>
    <x v="983"/>
    <x v="6"/>
    <s v="INSTALLUX"/>
    <x v="978"/>
    <s v="Non"/>
    <x v="24"/>
    <m/>
    <m/>
    <m/>
    <m/>
    <x v="1"/>
    <m/>
  </r>
  <r>
    <s v="P5054TARCELOR (BERTON SICARD)"/>
    <x v="1022"/>
    <s v="PROFIL"/>
    <x v="13"/>
    <x v="984"/>
    <x v="6"/>
    <s v="INSTALLUX"/>
    <x v="979"/>
    <s v="Non"/>
    <x v="24"/>
    <m/>
    <m/>
    <m/>
    <m/>
    <x v="1"/>
    <m/>
  </r>
  <r>
    <s v="P5055ARCELOR (BERTON SICARD)"/>
    <x v="1023"/>
    <s v="PROFIL"/>
    <x v="13"/>
    <x v="985"/>
    <x v="6"/>
    <s v="INSTALLUX"/>
    <x v="980"/>
    <s v="Non"/>
    <x v="24"/>
    <m/>
    <m/>
    <m/>
    <m/>
    <x v="1"/>
    <m/>
  </r>
  <r>
    <s v="P5058ARCELOR (BERTON SICARD)"/>
    <x v="1025"/>
    <s v="PROFIL"/>
    <x v="13"/>
    <x v="987"/>
    <x v="6"/>
    <s v="INSTALLUX"/>
    <x v="982"/>
    <s v="Non"/>
    <x v="24"/>
    <m/>
    <m/>
    <m/>
    <m/>
    <x v="1"/>
    <m/>
  </r>
  <r>
    <s v="P5061TARCELOR (BERTON SICARD)"/>
    <x v="1026"/>
    <s v="PROFIL"/>
    <x v="13"/>
    <x v="988"/>
    <x v="6"/>
    <s v="INSTALLUX"/>
    <x v="983"/>
    <s v="Non"/>
    <x v="24"/>
    <m/>
    <m/>
    <m/>
    <m/>
    <x v="1"/>
    <m/>
  </r>
  <r>
    <s v="P5064ARCELOR (BERTON SICARD)"/>
    <x v="1027"/>
    <s v="PROFIL"/>
    <x v="13"/>
    <x v="980"/>
    <x v="6"/>
    <s v="INSTALLUX"/>
    <x v="984"/>
    <s v="Non"/>
    <x v="24"/>
    <m/>
    <m/>
    <m/>
    <m/>
    <x v="1"/>
    <m/>
  </r>
  <r>
    <s v="P5065ARCELOR (BERTON SICARD)"/>
    <x v="1028"/>
    <s v="PROFIL"/>
    <x v="13"/>
    <x v="981"/>
    <x v="6"/>
    <s v="INSTALLUX"/>
    <x v="985"/>
    <s v="Non"/>
    <x v="24"/>
    <m/>
    <m/>
    <m/>
    <m/>
    <x v="1"/>
    <m/>
  </r>
  <r>
    <s v="P5066TARCELOR (BERTON SICARD)"/>
    <x v="1029"/>
    <s v="PROFIL"/>
    <x v="13"/>
    <x v="989"/>
    <x v="6"/>
    <s v="INSTALLUX"/>
    <x v="986"/>
    <s v="Non"/>
    <x v="24"/>
    <m/>
    <m/>
    <m/>
    <m/>
    <x v="1"/>
    <m/>
  </r>
  <r>
    <s v="P5066T/1ARCELOR (BERTON SICARD)"/>
    <x v="1030"/>
    <s v="PROFIL"/>
    <x v="13"/>
    <x v="990"/>
    <x v="6"/>
    <s v="INSTALLUX"/>
    <x v="987"/>
    <s v="Non"/>
    <x v="5"/>
    <m/>
    <m/>
    <m/>
    <m/>
    <x v="1"/>
    <m/>
  </r>
  <r>
    <s v="P5067ARCELOR (BERTON SICARD)"/>
    <x v="1031"/>
    <s v="PROFIL"/>
    <x v="13"/>
    <x v="991"/>
    <x v="6"/>
    <s v="INSTALLUX"/>
    <x v="988"/>
    <s v="Non"/>
    <x v="24"/>
    <m/>
    <m/>
    <m/>
    <m/>
    <x v="1"/>
    <m/>
  </r>
  <r>
    <s v="P5068ARCELOR (BERTON SICARD)"/>
    <x v="1032"/>
    <s v="PROFIL"/>
    <x v="13"/>
    <x v="989"/>
    <x v="6"/>
    <s v="INSTALLUX"/>
    <x v="989"/>
    <s v="Non"/>
    <x v="24"/>
    <m/>
    <m/>
    <m/>
    <m/>
    <x v="1"/>
    <m/>
  </r>
  <r>
    <s v="P5068/1ARCELOR (BERTON SICARD)"/>
    <x v="1033"/>
    <s v="PROFIL"/>
    <x v="13"/>
    <x v="992"/>
    <x v="6"/>
    <s v="INSTALLUX"/>
    <x v="990"/>
    <s v="Non"/>
    <x v="5"/>
    <m/>
    <m/>
    <m/>
    <m/>
    <x v="1"/>
    <m/>
  </r>
  <r>
    <s v="P5071TARCELOR (BERTON SICARD)"/>
    <x v="1034"/>
    <s v="PROFIL"/>
    <x v="13"/>
    <x v="993"/>
    <x v="6"/>
    <s v="INSTALLUX"/>
    <x v="991"/>
    <s v="Non"/>
    <x v="24"/>
    <m/>
    <m/>
    <m/>
    <m/>
    <x v="1"/>
    <m/>
  </r>
  <r>
    <s v="P5072ARCELOR (BERTON SICARD)"/>
    <x v="1035"/>
    <s v="PROFIL"/>
    <x v="13"/>
    <x v="994"/>
    <x v="6"/>
    <s v="INSTALLUX"/>
    <x v="992"/>
    <s v="Non"/>
    <x v="24"/>
    <m/>
    <m/>
    <m/>
    <m/>
    <x v="1"/>
    <m/>
  </r>
  <r>
    <s v="P5073TARCELOR (BERTON SICARD)"/>
    <x v="1036"/>
    <s v="PROFIL"/>
    <x v="13"/>
    <x v="995"/>
    <x v="6"/>
    <s v="INSTALLUX"/>
    <x v="993"/>
    <s v="Non"/>
    <x v="24"/>
    <m/>
    <m/>
    <m/>
    <m/>
    <x v="1"/>
    <m/>
  </r>
  <r>
    <s v="P5074TARCELOR (BERTON SICARD)"/>
    <x v="1037"/>
    <s v="PROFIL"/>
    <x v="13"/>
    <x v="996"/>
    <x v="6"/>
    <s v="INSTALLUX"/>
    <x v="994"/>
    <s v="Non"/>
    <x v="24"/>
    <m/>
    <m/>
    <m/>
    <m/>
    <x v="1"/>
    <m/>
  </r>
  <r>
    <s v="P5075TARCELOR (BERTON SICARD)"/>
    <x v="1038"/>
    <s v="PROFIL"/>
    <x v="13"/>
    <x v="997"/>
    <x v="6"/>
    <s v="INSTALLUX"/>
    <x v="995"/>
    <s v="Non"/>
    <x v="24"/>
    <m/>
    <m/>
    <m/>
    <m/>
    <x v="1"/>
    <m/>
  </r>
  <r>
    <s v="P5076ARCELOR (BERTON SICARD)"/>
    <x v="1039"/>
    <s v="PROFIL"/>
    <x v="13"/>
    <x v="998"/>
    <x v="6"/>
    <s v="INSTALLUX"/>
    <x v="996"/>
    <s v="Non"/>
    <x v="24"/>
    <m/>
    <m/>
    <m/>
    <m/>
    <x v="1"/>
    <m/>
  </r>
  <r>
    <s v="P5077ARCELOR (BERTON SICARD)"/>
    <x v="1040"/>
    <s v="PROFIL"/>
    <x v="13"/>
    <x v="999"/>
    <x v="6"/>
    <s v="INSTALLUX"/>
    <x v="997"/>
    <s v="Non"/>
    <x v="24"/>
    <m/>
    <m/>
    <m/>
    <m/>
    <x v="1"/>
    <m/>
  </r>
  <r>
    <s v="P6039ARCELOR (BERTON SICARD)"/>
    <x v="1042"/>
    <s v="PROFIL"/>
    <x v="13"/>
    <x v="1001"/>
    <x v="6"/>
    <s v="INSTALLUX"/>
    <x v="999"/>
    <s v="Non"/>
    <x v="26"/>
    <m/>
    <m/>
    <m/>
    <m/>
    <x v="1"/>
    <m/>
  </r>
  <r>
    <s v="P6040ARCELOR (BERTON SICARD)"/>
    <x v="1043"/>
    <s v="PROFIL"/>
    <x v="13"/>
    <x v="1002"/>
    <x v="6"/>
    <s v="INSTALLUX"/>
    <x v="1000"/>
    <s v="Non"/>
    <x v="26"/>
    <m/>
    <m/>
    <m/>
    <m/>
    <x v="1"/>
    <m/>
  </r>
  <r>
    <s v="P6041ARCELOR (BERTON SICARD)"/>
    <x v="1044"/>
    <s v="PROFIL"/>
    <x v="13"/>
    <x v="1003"/>
    <x v="6"/>
    <s v="INSTALLUX"/>
    <x v="1001"/>
    <s v="Non"/>
    <x v="26"/>
    <m/>
    <m/>
    <m/>
    <m/>
    <x v="1"/>
    <m/>
  </r>
  <r>
    <s v="P6046ARCELOR (BERTON SICARD)"/>
    <x v="1045"/>
    <s v="PROFIL"/>
    <x v="13"/>
    <x v="1004"/>
    <x v="6"/>
    <s v="INSTALLUX"/>
    <x v="1002"/>
    <s v="Non"/>
    <x v="26"/>
    <m/>
    <m/>
    <m/>
    <m/>
    <x v="1"/>
    <m/>
  </r>
  <r>
    <s v="P6050ARCELOR (BERTON SICARD)"/>
    <x v="2103"/>
    <s v="PROFIL"/>
    <x v="13"/>
    <x v="1892"/>
    <x v="6"/>
    <s v="INSTALLUX"/>
    <x v="2060"/>
    <s v="Non"/>
    <x v="24"/>
    <m/>
    <m/>
    <m/>
    <m/>
    <x v="1"/>
    <m/>
  </r>
  <r>
    <s v="P6051ARCELOR (BERTON SICARD)"/>
    <x v="1046"/>
    <s v="PROFIL"/>
    <x v="13"/>
    <x v="1005"/>
    <x v="6"/>
    <s v="INSTALLUX"/>
    <x v="1003"/>
    <s v="Non"/>
    <x v="26"/>
    <m/>
    <m/>
    <m/>
    <m/>
    <x v="1"/>
    <m/>
  </r>
  <r>
    <s v="P6052ARCELOR (BERTON SICARD)"/>
    <x v="1047"/>
    <s v="PROFIL"/>
    <x v="13"/>
    <x v="1006"/>
    <x v="6"/>
    <s v="INSTALLUX"/>
    <x v="1004"/>
    <s v="Non"/>
    <x v="26"/>
    <m/>
    <m/>
    <m/>
    <m/>
    <x v="1"/>
    <m/>
  </r>
  <r>
    <s v="P6053ARCELOR (BERTON SICARD)"/>
    <x v="1048"/>
    <s v="PROFIL"/>
    <x v="13"/>
    <x v="1007"/>
    <x v="6"/>
    <s v="INSTALLUX"/>
    <x v="1005"/>
    <s v="Non"/>
    <x v="26"/>
    <m/>
    <m/>
    <m/>
    <m/>
    <x v="1"/>
    <m/>
  </r>
  <r>
    <s v="7648ARCELOR (BERTON SICARD)"/>
    <x v="2144"/>
    <s v="PROFIL"/>
    <x v="13"/>
    <x v="1928"/>
    <x v="6"/>
    <s v="INSTALLUX"/>
    <x v="2101"/>
    <s v="Non"/>
    <x v="24"/>
    <m/>
    <m/>
    <m/>
    <m/>
    <x v="1"/>
    <m/>
  </r>
  <r>
    <s v="P6056ARCELOR (BERTON SICARD)"/>
    <x v="1050"/>
    <s v="PROFIL"/>
    <x v="13"/>
    <x v="1009"/>
    <x v="6"/>
    <s v="INSTALLUX"/>
    <x v="1007"/>
    <s v="Non"/>
    <x v="24"/>
    <m/>
    <m/>
    <m/>
    <m/>
    <x v="1"/>
    <m/>
  </r>
  <r>
    <s v="P6057ARCELOR (BERTON SICARD)"/>
    <x v="1051"/>
    <s v="PROFIL"/>
    <x v="13"/>
    <x v="1010"/>
    <x v="6"/>
    <s v="INSTALLUX"/>
    <x v="1008"/>
    <s v="Non"/>
    <x v="24"/>
    <m/>
    <m/>
    <m/>
    <m/>
    <x v="1"/>
    <m/>
  </r>
  <r>
    <s v="P6058ARCELOR (BERTON SICARD)"/>
    <x v="1052"/>
    <s v="PROFIL"/>
    <x v="13"/>
    <x v="1011"/>
    <x v="6"/>
    <s v="INSTALLUX"/>
    <x v="1009"/>
    <s v="Non"/>
    <x v="24"/>
    <m/>
    <m/>
    <m/>
    <m/>
    <x v="1"/>
    <m/>
  </r>
  <r>
    <s v="P6060ARCELOR (BERTON SICARD)"/>
    <x v="1053"/>
    <s v="PROFIL"/>
    <x v="13"/>
    <x v="1012"/>
    <x v="6"/>
    <s v="INSTALLUX"/>
    <x v="1010"/>
    <s v="Non"/>
    <x v="24"/>
    <m/>
    <m/>
    <m/>
    <m/>
    <x v="1"/>
    <m/>
  </r>
  <r>
    <s v="P6061ARCELOR (BERTON SICARD)"/>
    <x v="1054"/>
    <s v="PROFIL"/>
    <x v="13"/>
    <x v="1013"/>
    <x v="6"/>
    <s v="INSTALLUX"/>
    <x v="1011"/>
    <s v="Non"/>
    <x v="24"/>
    <m/>
    <m/>
    <m/>
    <m/>
    <x v="1"/>
    <m/>
  </r>
  <r>
    <s v="P6062ARCELOR (BERTON SICARD)"/>
    <x v="1055"/>
    <s v="PROFIL"/>
    <x v="13"/>
    <x v="1014"/>
    <x v="6"/>
    <s v="INSTALLUX"/>
    <x v="1012"/>
    <s v="Non"/>
    <x v="24"/>
    <m/>
    <m/>
    <m/>
    <m/>
    <x v="1"/>
    <m/>
  </r>
  <r>
    <s v="P6063ARCELOR (BERTON SICARD)"/>
    <x v="1056"/>
    <s v="PROFIL"/>
    <x v="13"/>
    <x v="1015"/>
    <x v="6"/>
    <s v="INSTALLUX"/>
    <x v="1013"/>
    <s v="Non"/>
    <x v="24"/>
    <m/>
    <m/>
    <m/>
    <m/>
    <x v="1"/>
    <m/>
  </r>
  <r>
    <s v="TU125125ARCELOR (BERTON SICARD)"/>
    <x v="1057"/>
    <s v="PROFIL"/>
    <x v="13"/>
    <x v="1016"/>
    <x v="6"/>
    <s v="INSTALLUX"/>
    <x v="1014"/>
    <s v="Non"/>
    <x v="24"/>
    <m/>
    <m/>
    <m/>
    <m/>
    <x v="1"/>
    <m/>
  </r>
  <r>
    <s v="TU2010X2ARCELOR (BERTON SICARD)"/>
    <x v="1058"/>
    <s v="PROFIL"/>
    <x v="13"/>
    <x v="1017"/>
    <x v="6"/>
    <s v="INSTALLUX"/>
    <x v="1015"/>
    <s v="Non"/>
    <x v="24"/>
    <m/>
    <m/>
    <m/>
    <m/>
    <x v="1"/>
    <m/>
  </r>
  <r>
    <s v="TU2020X2ARCELOR (BERTON SICARD)"/>
    <x v="1059"/>
    <s v="PROFIL"/>
    <x v="13"/>
    <x v="1018"/>
    <x v="6"/>
    <s v="INSTALLUX"/>
    <x v="1016"/>
    <s v="Non"/>
    <x v="24"/>
    <m/>
    <m/>
    <m/>
    <m/>
    <x v="1"/>
    <m/>
  </r>
  <r>
    <s v="TU2525X2ARCELOR (BERTON SICARD)"/>
    <x v="1060"/>
    <s v="PROFIL"/>
    <x v="13"/>
    <x v="1019"/>
    <x v="6"/>
    <s v="INSTALLUX"/>
    <x v="1017"/>
    <s v="Non"/>
    <x v="24"/>
    <m/>
    <m/>
    <m/>
    <m/>
    <x v="1"/>
    <m/>
  </r>
  <r>
    <s v="TU3010X2ARCELOR (BERTON SICARD)"/>
    <x v="1061"/>
    <s v="PROFIL"/>
    <x v="13"/>
    <x v="1020"/>
    <x v="6"/>
    <s v="INSTALLUX"/>
    <x v="1018"/>
    <s v="Non"/>
    <x v="24"/>
    <m/>
    <m/>
    <m/>
    <m/>
    <x v="1"/>
    <m/>
  </r>
  <r>
    <s v="TU40X2ARCELOR (BERTON SICARD)"/>
    <x v="1062"/>
    <s v="PROFIL"/>
    <x v="13"/>
    <x v="1021"/>
    <x v="6"/>
    <s v="INSTALLUX"/>
    <x v="1019"/>
    <s v="Non"/>
    <x v="24"/>
    <m/>
    <m/>
    <m/>
    <m/>
    <x v="1"/>
    <m/>
  </r>
  <r>
    <s v="TU4020X2ARCELOR (BERTON SICARD)"/>
    <x v="1063"/>
    <s v="PROFIL"/>
    <x v="13"/>
    <x v="1022"/>
    <x v="6"/>
    <s v="INSTALLUX"/>
    <x v="1020"/>
    <s v="Non"/>
    <x v="24"/>
    <m/>
    <m/>
    <m/>
    <m/>
    <x v="1"/>
    <m/>
  </r>
  <r>
    <s v="TU4545/2ARCELOR (BERTON SICARD)"/>
    <x v="1064"/>
    <s v="PROFIL"/>
    <x v="13"/>
    <x v="1023"/>
    <x v="6"/>
    <s v="INSTALLUX"/>
    <x v="1021"/>
    <s v="Non"/>
    <x v="60"/>
    <m/>
    <m/>
    <m/>
    <m/>
    <x v="1"/>
    <m/>
  </r>
  <r>
    <s v="TU454515ARCELOR (BERTON SICARD)"/>
    <x v="1065"/>
    <s v="PROFIL"/>
    <x v="13"/>
    <x v="1024"/>
    <x v="6"/>
    <s v="INSTALLUX"/>
    <x v="1022"/>
    <s v="Non"/>
    <x v="4"/>
    <m/>
    <m/>
    <m/>
    <m/>
    <x v="1"/>
    <m/>
  </r>
  <r>
    <s v="TU50X2ARCELOR (BERTON SICARD)"/>
    <x v="1066"/>
    <s v="PROFIL"/>
    <x v="13"/>
    <x v="1025"/>
    <x v="6"/>
    <s v="INSTALLUX"/>
    <x v="1023"/>
    <s v="Non"/>
    <x v="61"/>
    <m/>
    <m/>
    <m/>
    <m/>
    <x v="1"/>
    <m/>
  </r>
  <r>
    <s v="TU503017ARCELOR (BERTON SICARD)"/>
    <x v="1067"/>
    <s v="PROFIL"/>
    <x v="13"/>
    <x v="1026"/>
    <x v="6"/>
    <s v="INSTALLUX"/>
    <x v="1024"/>
    <s v="Non"/>
    <x v="24"/>
    <m/>
    <m/>
    <m/>
    <m/>
    <x v="1"/>
    <m/>
  </r>
  <r>
    <s v="TU60X2/3ARCELOR (BERTON SICARD)"/>
    <x v="1068"/>
    <s v="PROFIL"/>
    <x v="13"/>
    <x v="1027"/>
    <x v="6"/>
    <s v="INSTALLUX"/>
    <x v="1025"/>
    <s v="Non"/>
    <x v="27"/>
    <m/>
    <m/>
    <m/>
    <m/>
    <x v="1"/>
    <m/>
  </r>
  <r>
    <s v="TU6020X2ARCELOR (BERTON SICARD)"/>
    <x v="1069"/>
    <s v="PROFIL"/>
    <x v="13"/>
    <x v="1028"/>
    <x v="6"/>
    <s v="INSTALLUX"/>
    <x v="1026"/>
    <s v="Non"/>
    <x v="24"/>
    <m/>
    <m/>
    <m/>
    <m/>
    <x v="1"/>
    <m/>
  </r>
  <r>
    <s v="TU7070X2ARCELOR (BERTON SICARD)"/>
    <x v="1070"/>
    <s v="PROFIL"/>
    <x v="13"/>
    <x v="1029"/>
    <x v="6"/>
    <s v="INSTALLUX"/>
    <x v="1027"/>
    <s v="Non"/>
    <x v="24"/>
    <m/>
    <m/>
    <m/>
    <m/>
    <x v="1"/>
    <m/>
  </r>
  <r>
    <s v="TU80X2ARCELOR (BERTON SICARD)"/>
    <x v="1071"/>
    <s v="PROFIL"/>
    <x v="13"/>
    <x v="1030"/>
    <x v="6"/>
    <s v="INSTALLUX"/>
    <x v="1028"/>
    <s v="Non"/>
    <x v="24"/>
    <m/>
    <m/>
    <m/>
    <m/>
    <x v="1"/>
    <m/>
  </r>
  <r>
    <s v="T4040X3ARCELOR (BERTON SICARD)"/>
    <x v="1072"/>
    <s v="PROFIL"/>
    <x v="13"/>
    <x v="1031"/>
    <x v="6"/>
    <s v="INSTALLUX"/>
    <x v="1029"/>
    <s v="Non"/>
    <x v="24"/>
    <m/>
    <m/>
    <m/>
    <m/>
    <x v="1"/>
    <m/>
  </r>
  <r>
    <s v="U109X2ARCELOR (BERTON SICARD)"/>
    <x v="1073"/>
    <s v="PROFIL"/>
    <x v="13"/>
    <x v="1032"/>
    <x v="6"/>
    <s v="INSTALLUX"/>
    <x v="1030"/>
    <s v="Non"/>
    <x v="24"/>
    <m/>
    <m/>
    <m/>
    <m/>
    <x v="1"/>
    <m/>
  </r>
  <r>
    <s v="U15X29ARCELOR (BERTON SICARD)"/>
    <x v="1074"/>
    <s v="PROFIL"/>
    <x v="13"/>
    <x v="1033"/>
    <x v="6"/>
    <s v="INSTALLUX"/>
    <x v="1031"/>
    <s v="Non"/>
    <x v="24"/>
    <m/>
    <m/>
    <m/>
    <m/>
    <x v="1"/>
    <m/>
  </r>
  <r>
    <s v="U15X32ARCELOR (BERTON SICARD)"/>
    <x v="1075"/>
    <s v="PROFIL"/>
    <x v="13"/>
    <x v="1034"/>
    <x v="6"/>
    <s v="INSTALLUX"/>
    <x v="1032"/>
    <s v="Non"/>
    <x v="24"/>
    <m/>
    <m/>
    <m/>
    <m/>
    <x v="1"/>
    <m/>
  </r>
  <r>
    <s v="U2012X2ARCELOR (BERTON SICARD)"/>
    <x v="1076"/>
    <s v="PROFIL"/>
    <x v="13"/>
    <x v="1035"/>
    <x v="6"/>
    <s v="INSTALLUX"/>
    <x v="1033"/>
    <s v="Non"/>
    <x v="24"/>
    <m/>
    <m/>
    <m/>
    <m/>
    <x v="1"/>
    <m/>
  </r>
  <r>
    <s v="U2015X2ARCELOR (BERTON SICARD)"/>
    <x v="1077"/>
    <s v="PROFIL"/>
    <x v="13"/>
    <x v="1036"/>
    <x v="6"/>
    <s v="INSTALLUX"/>
    <x v="1034"/>
    <s v="Non"/>
    <x v="24"/>
    <m/>
    <m/>
    <m/>
    <m/>
    <x v="1"/>
    <m/>
  </r>
  <r>
    <s v="U2020X2ARCELOR (BERTON SICARD)"/>
    <x v="1078"/>
    <s v="PROFIL"/>
    <x v="13"/>
    <x v="1037"/>
    <x v="6"/>
    <s v="INSTALLUX"/>
    <x v="1035"/>
    <s v="Non"/>
    <x v="24"/>
    <m/>
    <m/>
    <m/>
    <m/>
    <x v="1"/>
    <m/>
  </r>
  <r>
    <s v="U2045X2ARCELOR (BERTON SICARD)"/>
    <x v="1079"/>
    <s v="PROFIL"/>
    <x v="13"/>
    <x v="1038"/>
    <x v="6"/>
    <s v="INSTALLUX"/>
    <x v="1036"/>
    <s v="Non"/>
    <x v="24"/>
    <m/>
    <m/>
    <m/>
    <m/>
    <x v="1"/>
    <m/>
  </r>
  <r>
    <s v="U2525X2ARCELOR (BERTON SICARD)"/>
    <x v="1080"/>
    <s v="PROFIL"/>
    <x v="13"/>
    <x v="1039"/>
    <x v="6"/>
    <s v="INSTALLUX"/>
    <x v="1037"/>
    <s v="Non"/>
    <x v="24"/>
    <m/>
    <m/>
    <m/>
    <m/>
    <x v="1"/>
    <m/>
  </r>
  <r>
    <s v="U2540X2ARCELOR (BERTON SICARD)"/>
    <x v="1081"/>
    <s v="PROFIL"/>
    <x v="13"/>
    <x v="1040"/>
    <x v="6"/>
    <s v="INSTALLUX"/>
    <x v="1038"/>
    <s v="Non"/>
    <x v="24"/>
    <m/>
    <m/>
    <m/>
    <m/>
    <x v="1"/>
    <m/>
  </r>
  <r>
    <s v="U3020X2ARCELOR (BERTON SICARD)"/>
    <x v="1082"/>
    <s v="PROFIL"/>
    <x v="13"/>
    <x v="1041"/>
    <x v="6"/>
    <s v="INSTALLUX"/>
    <x v="1039"/>
    <s v="Non"/>
    <x v="24"/>
    <m/>
    <m/>
    <m/>
    <m/>
    <x v="1"/>
    <m/>
  </r>
  <r>
    <s v="11/140ARCELOR (BERTON SICARD)"/>
    <x v="1083"/>
    <s v="PROFIL"/>
    <x v="13"/>
    <x v="1042"/>
    <x v="6"/>
    <s v="INSTALLUX"/>
    <x v="1040"/>
    <s v="Non"/>
    <x v="4"/>
    <m/>
    <m/>
    <m/>
    <m/>
    <x v="1"/>
    <m/>
  </r>
  <r>
    <s v="20LARCELOR (BERTON SICARD)"/>
    <x v="1084"/>
    <s v="PROFIL"/>
    <x v="13"/>
    <x v="284"/>
    <x v="6"/>
    <s v="INSTALLUX"/>
    <x v="1041"/>
    <s v="Non"/>
    <x v="4"/>
    <m/>
    <m/>
    <m/>
    <m/>
    <x v="1"/>
    <m/>
  </r>
  <r>
    <s v="21LARCELOR (BERTON SICARD)"/>
    <x v="1085"/>
    <s v="PROFIL"/>
    <x v="13"/>
    <x v="1043"/>
    <x v="6"/>
    <s v="INSTALLUX"/>
    <x v="1042"/>
    <s v="Non"/>
    <x v="4"/>
    <m/>
    <m/>
    <m/>
    <m/>
    <x v="1"/>
    <m/>
  </r>
  <r>
    <s v="23/20LARCELOR (BERTON SICARD)"/>
    <x v="1086"/>
    <s v="PROFIL"/>
    <x v="13"/>
    <x v="284"/>
    <x v="6"/>
    <s v="INSTALLUX"/>
    <x v="1043"/>
    <s v="Non"/>
    <x v="4"/>
    <m/>
    <m/>
    <m/>
    <m/>
    <x v="1"/>
    <m/>
  </r>
  <r>
    <s v="23/25LARCELOR (BERTON SICARD)"/>
    <x v="1087"/>
    <s v="PROFIL"/>
    <x v="13"/>
    <x v="1043"/>
    <x v="6"/>
    <s v="INSTALLUX"/>
    <x v="1044"/>
    <s v="Non"/>
    <x v="4"/>
    <m/>
    <m/>
    <m/>
    <m/>
    <x v="1"/>
    <m/>
  </r>
  <r>
    <s v="26LARCELOR (BERTON SICARD)"/>
    <x v="1088"/>
    <s v="PROFIL"/>
    <x v="13"/>
    <x v="284"/>
    <x v="6"/>
    <s v="INSTALLUX"/>
    <x v="1045"/>
    <s v="Non"/>
    <x v="4"/>
    <m/>
    <m/>
    <m/>
    <m/>
    <x v="1"/>
    <m/>
  </r>
  <r>
    <s v="27/20LARCELOR (BERTON SICARD)"/>
    <x v="1089"/>
    <s v="PROFIL"/>
    <x v="13"/>
    <x v="284"/>
    <x v="6"/>
    <s v="INSTALLUX"/>
    <x v="1046"/>
    <s v="Non"/>
    <x v="4"/>
    <m/>
    <m/>
    <m/>
    <m/>
    <x v="1"/>
    <m/>
  </r>
  <r>
    <s v="103ARCELOR (BERTON SICARD)"/>
    <x v="1092"/>
    <s v="PROFIL"/>
    <x v="13"/>
    <x v="1046"/>
    <x v="6"/>
    <s v="INSTALLUX"/>
    <x v="1049"/>
    <s v="Non"/>
    <x v="4"/>
    <m/>
    <m/>
    <m/>
    <m/>
    <x v="1"/>
    <m/>
  </r>
  <r>
    <s v="104ARCELOR (BERTON SICARD)"/>
    <x v="1093"/>
    <s v="PROFIL"/>
    <x v="13"/>
    <x v="1047"/>
    <x v="6"/>
    <s v="INSTALLUX"/>
    <x v="1050"/>
    <s v="Non"/>
    <x v="4"/>
    <m/>
    <m/>
    <m/>
    <m/>
    <x v="1"/>
    <m/>
  </r>
  <r>
    <s v="108ARCELOR (BERTON SICARD)"/>
    <x v="1095"/>
    <s v="PROFIL"/>
    <x v="13"/>
    <x v="1049"/>
    <x v="6"/>
    <s v="INSTALLUX"/>
    <x v="1052"/>
    <s v="Non"/>
    <x v="4"/>
    <m/>
    <m/>
    <m/>
    <m/>
    <x v="1"/>
    <m/>
  </r>
  <r>
    <s v="112ARCELOR (BERTON SICARD)"/>
    <x v="1096"/>
    <s v="PROFIL"/>
    <x v="13"/>
    <x v="1050"/>
    <x v="6"/>
    <s v="INSTALLUX"/>
    <x v="1053"/>
    <s v="Non"/>
    <x v="4"/>
    <m/>
    <m/>
    <m/>
    <m/>
    <x v="1"/>
    <m/>
  </r>
  <r>
    <s v="140ARCELOR (BERTON SICARD)"/>
    <x v="1097"/>
    <s v="PROFIL"/>
    <x v="13"/>
    <x v="1051"/>
    <x v="6"/>
    <s v="INSTALLUX"/>
    <x v="1054"/>
    <s v="Non"/>
    <x v="4"/>
    <m/>
    <m/>
    <m/>
    <m/>
    <x v="1"/>
    <m/>
  </r>
  <r>
    <s v="140/RARCELOR (BERTON SICARD)"/>
    <x v="1098"/>
    <s v="PROFIL"/>
    <x v="13"/>
    <x v="1052"/>
    <x v="6"/>
    <s v="INSTALLUX"/>
    <x v="1055"/>
    <s v="Non"/>
    <x v="4"/>
    <m/>
    <m/>
    <m/>
    <m/>
    <x v="1"/>
    <m/>
  </r>
  <r>
    <s v="141ARCELOR (BERTON SICARD)"/>
    <x v="1099"/>
    <s v="PROFIL"/>
    <x v="13"/>
    <x v="1053"/>
    <x v="6"/>
    <s v="INSTALLUX"/>
    <x v="1056"/>
    <s v="Non"/>
    <x v="4"/>
    <m/>
    <m/>
    <m/>
    <m/>
    <x v="1"/>
    <m/>
  </r>
  <r>
    <s v="142ARCELOR (BERTON SICARD)"/>
    <x v="1100"/>
    <s v="PROFIL"/>
    <x v="13"/>
    <x v="1054"/>
    <x v="6"/>
    <s v="INSTALLUX"/>
    <x v="1057"/>
    <s v="Non"/>
    <x v="4"/>
    <m/>
    <m/>
    <m/>
    <m/>
    <x v="1"/>
    <m/>
  </r>
  <r>
    <s v="143/15ARCELOR (BERTON SICARD)"/>
    <x v="1101"/>
    <s v="PROFIL"/>
    <x v="13"/>
    <x v="1055"/>
    <x v="6"/>
    <s v="INSTALLUX"/>
    <x v="1058"/>
    <s v="Non"/>
    <x v="4"/>
    <m/>
    <m/>
    <m/>
    <m/>
    <x v="1"/>
    <m/>
  </r>
  <r>
    <s v="143/151ARCELOR (BERTON SICARD)"/>
    <x v="1102"/>
    <s v="PROFIL"/>
    <x v="13"/>
    <x v="1056"/>
    <x v="6"/>
    <s v="INSTALLUX"/>
    <x v="1059"/>
    <s v="Non"/>
    <x v="5"/>
    <m/>
    <m/>
    <m/>
    <m/>
    <x v="1"/>
    <m/>
  </r>
  <r>
    <s v="143/80ARCELOR (BERTON SICARD)"/>
    <x v="1103"/>
    <s v="PROFIL"/>
    <x v="13"/>
    <x v="1057"/>
    <x v="6"/>
    <s v="INSTALLUX"/>
    <x v="1060"/>
    <s v="Non"/>
    <x v="4"/>
    <m/>
    <m/>
    <m/>
    <m/>
    <x v="1"/>
    <m/>
  </r>
  <r>
    <s v="143/801ARCELOR (BERTON SICARD)"/>
    <x v="1104"/>
    <s v="PROFIL"/>
    <x v="13"/>
    <x v="1058"/>
    <x v="6"/>
    <s v="INSTALLUX"/>
    <x v="1061"/>
    <s v="Non"/>
    <x v="5"/>
    <m/>
    <m/>
    <m/>
    <m/>
    <x v="1"/>
    <m/>
  </r>
  <r>
    <s v="146ARCELOR (BERTON SICARD)"/>
    <x v="1105"/>
    <s v="PROFIL"/>
    <x v="13"/>
    <x v="1059"/>
    <x v="6"/>
    <s v="INSTALLUX"/>
    <x v="1062"/>
    <s v="Non"/>
    <x v="4"/>
    <m/>
    <m/>
    <m/>
    <m/>
    <x v="1"/>
    <m/>
  </r>
  <r>
    <s v="148ARCELOR (BERTON SICARD)"/>
    <x v="1106"/>
    <s v="PROFIL"/>
    <x v="13"/>
    <x v="1060"/>
    <x v="6"/>
    <s v="INSTALLUX"/>
    <x v="1063"/>
    <s v="Non"/>
    <x v="4"/>
    <m/>
    <m/>
    <m/>
    <m/>
    <x v="1"/>
    <m/>
  </r>
  <r>
    <s v="149ARCELOR (BERTON SICARD)"/>
    <x v="1107"/>
    <s v="PROFIL"/>
    <x v="13"/>
    <x v="1061"/>
    <x v="6"/>
    <s v="INSTALLUX"/>
    <x v="1064"/>
    <s v="Non"/>
    <x v="4"/>
    <m/>
    <m/>
    <m/>
    <m/>
    <x v="1"/>
    <m/>
  </r>
  <r>
    <s v="150LARCELOR (BERTON SICARD)"/>
    <x v="1109"/>
    <s v="PROFIL"/>
    <x v="13"/>
    <x v="1062"/>
    <x v="6"/>
    <s v="INSTALLUX"/>
    <x v="1066"/>
    <s v="Non"/>
    <x v="4"/>
    <m/>
    <m/>
    <m/>
    <m/>
    <x v="1"/>
    <m/>
  </r>
  <r>
    <s v="151ARCELOR (BERTON SICARD)"/>
    <x v="1110"/>
    <s v="PROFIL"/>
    <x v="13"/>
    <x v="1063"/>
    <x v="6"/>
    <s v="INSTALLUX"/>
    <x v="1067"/>
    <s v="Non"/>
    <x v="4"/>
    <m/>
    <m/>
    <m/>
    <m/>
    <x v="1"/>
    <m/>
  </r>
  <r>
    <s v="152LARCELOR (BERTON SICARD)"/>
    <x v="1112"/>
    <s v="PROFIL"/>
    <x v="13"/>
    <x v="1064"/>
    <x v="6"/>
    <s v="INSTALLUX"/>
    <x v="1069"/>
    <s v="Non"/>
    <x v="4"/>
    <m/>
    <m/>
    <m/>
    <m/>
    <x v="1"/>
    <m/>
  </r>
  <r>
    <s v="153LARCELOR (BERTON SICARD)"/>
    <x v="1114"/>
    <s v="PROFIL"/>
    <x v="13"/>
    <x v="1065"/>
    <x v="6"/>
    <s v="INSTALLUX"/>
    <x v="1071"/>
    <s v="Non"/>
    <x v="4"/>
    <m/>
    <m/>
    <m/>
    <m/>
    <x v="1"/>
    <m/>
  </r>
  <r>
    <s v="154ARCELOR (BERTON SICARD)"/>
    <x v="1115"/>
    <s v="PROFIL"/>
    <x v="13"/>
    <x v="1066"/>
    <x v="6"/>
    <s v="INSTALLUX"/>
    <x v="1072"/>
    <s v="Non"/>
    <x v="4"/>
    <m/>
    <m/>
    <m/>
    <m/>
    <x v="1"/>
    <m/>
  </r>
  <r>
    <s v="157ARCELOR (BERTON SICARD)"/>
    <x v="1116"/>
    <s v="PROFIL"/>
    <x v="13"/>
    <x v="1067"/>
    <x v="6"/>
    <s v="INSTALLUX"/>
    <x v="1073"/>
    <s v="Non"/>
    <x v="4"/>
    <m/>
    <m/>
    <m/>
    <m/>
    <x v="1"/>
    <m/>
  </r>
  <r>
    <s v="164ARCELOR (BERTON SICARD)"/>
    <x v="1117"/>
    <s v="PROFIL"/>
    <x v="13"/>
    <x v="1068"/>
    <x v="6"/>
    <s v="INSTALLUX"/>
    <x v="1074"/>
    <s v="Non"/>
    <x v="4"/>
    <m/>
    <m/>
    <m/>
    <m/>
    <x v="1"/>
    <m/>
  </r>
  <r>
    <s v="165ARCELOR (BERTON SICARD)"/>
    <x v="1118"/>
    <s v="PROFIL"/>
    <x v="13"/>
    <x v="1069"/>
    <x v="6"/>
    <s v="INSTALLUX"/>
    <x v="1075"/>
    <s v="Non"/>
    <x v="4"/>
    <m/>
    <m/>
    <m/>
    <m/>
    <x v="1"/>
    <m/>
  </r>
  <r>
    <s v="167ARCELOR (BERTON SICARD)"/>
    <x v="1119"/>
    <s v="PROFIL"/>
    <x v="13"/>
    <x v="1070"/>
    <x v="6"/>
    <s v="INSTALLUX"/>
    <x v="1076"/>
    <s v="Non"/>
    <x v="4"/>
    <m/>
    <m/>
    <m/>
    <m/>
    <x v="1"/>
    <m/>
  </r>
  <r>
    <s v="168ARCELOR (BERTON SICARD)"/>
    <x v="1120"/>
    <s v="PROFIL"/>
    <x v="13"/>
    <x v="1071"/>
    <x v="6"/>
    <s v="INSTALLUX"/>
    <x v="1077"/>
    <s v="Non"/>
    <x v="4"/>
    <m/>
    <m/>
    <m/>
    <m/>
    <x v="1"/>
    <m/>
  </r>
  <r>
    <s v="169ARCELOR (BERTON SICARD)"/>
    <x v="1121"/>
    <s v="PROFIL"/>
    <x v="13"/>
    <x v="1072"/>
    <x v="6"/>
    <s v="INSTALLUX"/>
    <x v="1078"/>
    <s v="Non"/>
    <x v="4"/>
    <m/>
    <m/>
    <m/>
    <m/>
    <x v="1"/>
    <m/>
  </r>
  <r>
    <s v="173ARCELOR (BERTON SICARD)"/>
    <x v="1122"/>
    <s v="PROFIL"/>
    <x v="13"/>
    <x v="1073"/>
    <x v="6"/>
    <s v="INSTALLUX"/>
    <x v="1079"/>
    <s v="Non"/>
    <x v="4"/>
    <m/>
    <m/>
    <m/>
    <m/>
    <x v="1"/>
    <m/>
  </r>
  <r>
    <s v="178ARCELOR (BERTON SICARD)"/>
    <x v="1123"/>
    <s v="PROFIL"/>
    <x v="13"/>
    <x v="1074"/>
    <x v="6"/>
    <s v="INSTALLUX"/>
    <x v="1080"/>
    <s v="Non"/>
    <x v="4"/>
    <m/>
    <m/>
    <m/>
    <m/>
    <x v="1"/>
    <m/>
  </r>
  <r>
    <s v="179ARCELOR (BERTON SICARD)"/>
    <x v="1124"/>
    <s v="PROFIL"/>
    <x v="13"/>
    <x v="1075"/>
    <x v="6"/>
    <s v="INSTALLUX"/>
    <x v="1081"/>
    <s v="Non"/>
    <x v="4"/>
    <m/>
    <m/>
    <m/>
    <m/>
    <x v="1"/>
    <m/>
  </r>
  <r>
    <s v="181ARCELOR (BERTON SICARD)"/>
    <x v="1125"/>
    <s v="PROFIL"/>
    <x v="13"/>
    <x v="1076"/>
    <x v="6"/>
    <s v="INSTALLUX"/>
    <x v="1082"/>
    <s v="Non"/>
    <x v="4"/>
    <m/>
    <m/>
    <m/>
    <m/>
    <x v="1"/>
    <m/>
  </r>
  <r>
    <s v="182ARCELOR (BERTON SICARD)"/>
    <x v="1126"/>
    <s v="PROFIL"/>
    <x v="13"/>
    <x v="1077"/>
    <x v="6"/>
    <s v="INSTALLUX"/>
    <x v="1083"/>
    <s v="Non"/>
    <x v="4"/>
    <m/>
    <m/>
    <m/>
    <m/>
    <x v="1"/>
    <m/>
  </r>
  <r>
    <s v="183ARCELOR (BERTON SICARD)"/>
    <x v="1127"/>
    <s v="PROFIL"/>
    <x v="13"/>
    <x v="1078"/>
    <x v="6"/>
    <s v="INSTALLUX"/>
    <x v="1084"/>
    <s v="Non"/>
    <x v="4"/>
    <m/>
    <m/>
    <m/>
    <m/>
    <x v="1"/>
    <m/>
  </r>
  <r>
    <s v="184ARCELOR (BERTON SICARD)"/>
    <x v="1128"/>
    <s v="PROFIL"/>
    <x v="13"/>
    <x v="1079"/>
    <x v="6"/>
    <s v="INSTALLUX"/>
    <x v="1085"/>
    <s v="Non"/>
    <x v="4"/>
    <m/>
    <m/>
    <m/>
    <m/>
    <x v="1"/>
    <m/>
  </r>
  <r>
    <s v="200ARCELOR (BERTON SICARD)"/>
    <x v="1129"/>
    <s v="PROFIL"/>
    <x v="13"/>
    <x v="1080"/>
    <x v="6"/>
    <s v="INSTALLUX"/>
    <x v="1086"/>
    <s v="Non"/>
    <x v="4"/>
    <m/>
    <m/>
    <m/>
    <m/>
    <x v="1"/>
    <m/>
  </r>
  <r>
    <s v="201ARCELOR (BERTON SICARD)"/>
    <x v="1130"/>
    <s v="PROFIL"/>
    <x v="13"/>
    <x v="1081"/>
    <x v="6"/>
    <s v="INSTALLUX"/>
    <x v="1087"/>
    <s v="Non"/>
    <x v="24"/>
    <m/>
    <m/>
    <m/>
    <m/>
    <x v="1"/>
    <m/>
  </r>
  <r>
    <s v="205ARCELOR (BERTON SICARD)"/>
    <x v="2104"/>
    <s v="PROFIL"/>
    <x v="13"/>
    <x v="1893"/>
    <x v="6"/>
    <s v="INSTALLUX"/>
    <x v="2061"/>
    <s v="Non"/>
    <x v="24"/>
    <m/>
    <m/>
    <m/>
    <m/>
    <x v="1"/>
    <m/>
  </r>
  <r>
    <s v="218ARCELOR (BERTON SICARD)"/>
    <x v="1131"/>
    <s v="PROFIL"/>
    <x v="13"/>
    <x v="1082"/>
    <x v="6"/>
    <s v="INSTALLUX"/>
    <x v="1088"/>
    <s v="Non"/>
    <x v="4"/>
    <m/>
    <m/>
    <m/>
    <m/>
    <x v="1"/>
    <m/>
  </r>
  <r>
    <s v="219ARCELOR (BERTON SICARD)"/>
    <x v="1132"/>
    <s v="PROFIL"/>
    <x v="13"/>
    <x v="1083"/>
    <x v="6"/>
    <s v="INSTALLUX"/>
    <x v="1089"/>
    <s v="Non"/>
    <x v="4"/>
    <m/>
    <m/>
    <m/>
    <m/>
    <x v="1"/>
    <m/>
  </r>
  <r>
    <s v="220ARCELOR (BERTON SICARD)"/>
    <x v="1133"/>
    <s v="PROFIL"/>
    <x v="13"/>
    <x v="1083"/>
    <x v="6"/>
    <s v="INSTALLUX"/>
    <x v="1090"/>
    <s v="Non"/>
    <x v="4"/>
    <m/>
    <m/>
    <m/>
    <m/>
    <x v="1"/>
    <m/>
  </r>
  <r>
    <s v="223ARCELOR (BERTON SICARD)"/>
    <x v="1134"/>
    <s v="PROFIL"/>
    <x v="13"/>
    <x v="1083"/>
    <x v="6"/>
    <s v="INSTALLUX"/>
    <x v="1091"/>
    <s v="Non"/>
    <x v="4"/>
    <m/>
    <m/>
    <m/>
    <m/>
    <x v="1"/>
    <m/>
  </r>
  <r>
    <s v="226ARCELOR (BERTON SICARD)"/>
    <x v="1135"/>
    <s v="PROFIL"/>
    <x v="13"/>
    <x v="1083"/>
    <x v="6"/>
    <s v="INSTALLUX"/>
    <x v="1092"/>
    <s v="Non"/>
    <x v="4"/>
    <m/>
    <m/>
    <m/>
    <m/>
    <x v="1"/>
    <m/>
  </r>
  <r>
    <s v="300ARCELOR (BERTON SICARD)"/>
    <x v="1136"/>
    <s v="PROFIL"/>
    <x v="13"/>
    <x v="1084"/>
    <x v="6"/>
    <s v="INSTALLUX"/>
    <x v="1093"/>
    <s v="Non"/>
    <x v="4"/>
    <m/>
    <m/>
    <m/>
    <m/>
    <x v="1"/>
    <m/>
  </r>
  <r>
    <s v="301ARCELOR (BERTON SICARD)"/>
    <x v="1137"/>
    <s v="PROFIL"/>
    <x v="13"/>
    <x v="1085"/>
    <x v="6"/>
    <s v="INSTALLUX"/>
    <x v="1094"/>
    <s v="Non"/>
    <x v="4"/>
    <m/>
    <m/>
    <m/>
    <m/>
    <x v="1"/>
    <m/>
  </r>
  <r>
    <s v="302ARCELOR (BERTON SICARD)"/>
    <x v="1138"/>
    <s v="PROFIL"/>
    <x v="13"/>
    <x v="1086"/>
    <x v="6"/>
    <s v="INSTALLUX"/>
    <x v="1095"/>
    <s v="Non"/>
    <x v="24"/>
    <m/>
    <m/>
    <m/>
    <m/>
    <x v="1"/>
    <m/>
  </r>
  <r>
    <s v="305ARCELOR (BERTON SICARD)"/>
    <x v="1139"/>
    <s v="PROFIL"/>
    <x v="13"/>
    <x v="1087"/>
    <x v="6"/>
    <s v="INSTALLUX"/>
    <x v="1096"/>
    <s v="Non"/>
    <x v="24"/>
    <m/>
    <m/>
    <m/>
    <m/>
    <x v="1"/>
    <m/>
  </r>
  <r>
    <s v="306ARCELOR (BERTON SICARD)"/>
    <x v="1140"/>
    <s v="PROFIL"/>
    <x v="13"/>
    <x v="1088"/>
    <x v="6"/>
    <s v="INSTALLUX"/>
    <x v="1097"/>
    <s v="Non"/>
    <x v="24"/>
    <m/>
    <m/>
    <m/>
    <m/>
    <x v="1"/>
    <m/>
  </r>
  <r>
    <s v="307ARCELOR (BERTON SICARD)"/>
    <x v="1141"/>
    <s v="PROFIL"/>
    <x v="13"/>
    <x v="1089"/>
    <x v="6"/>
    <s v="INSTALLUX"/>
    <x v="1098"/>
    <s v="Non"/>
    <x v="24"/>
    <m/>
    <m/>
    <m/>
    <m/>
    <x v="1"/>
    <m/>
  </r>
  <r>
    <s v="308ARCELOR (BERTON SICARD)"/>
    <x v="1142"/>
    <s v="PROFIL"/>
    <x v="13"/>
    <x v="1090"/>
    <x v="6"/>
    <s v="INSTALLUX"/>
    <x v="1099"/>
    <s v="Non"/>
    <x v="24"/>
    <m/>
    <m/>
    <m/>
    <m/>
    <x v="1"/>
    <m/>
  </r>
  <r>
    <s v="309ARCELOR (BERTON SICARD)"/>
    <x v="1143"/>
    <s v="PROFIL"/>
    <x v="13"/>
    <x v="1091"/>
    <x v="6"/>
    <s v="INSTALLUX"/>
    <x v="1100"/>
    <s v="Non"/>
    <x v="24"/>
    <m/>
    <m/>
    <m/>
    <m/>
    <x v="1"/>
    <m/>
  </r>
  <r>
    <s v="310ARCELOR (BERTON SICARD)"/>
    <x v="1144"/>
    <s v="PROFIL"/>
    <x v="13"/>
    <x v="1092"/>
    <x v="6"/>
    <s v="INSTALLUX"/>
    <x v="1101"/>
    <s v="Non"/>
    <x v="4"/>
    <m/>
    <m/>
    <m/>
    <m/>
    <x v="1"/>
    <m/>
  </r>
  <r>
    <s v="311ARCELOR (BERTON SICARD)"/>
    <x v="1145"/>
    <s v="PROFIL"/>
    <x v="13"/>
    <x v="1093"/>
    <x v="6"/>
    <s v="INSTALLUX"/>
    <x v="1102"/>
    <s v="Non"/>
    <x v="24"/>
    <m/>
    <m/>
    <m/>
    <m/>
    <x v="1"/>
    <m/>
  </r>
  <r>
    <s v="312ARCELOR (BERTON SICARD)"/>
    <x v="1146"/>
    <s v="PROFIL"/>
    <x v="13"/>
    <x v="1094"/>
    <x v="6"/>
    <s v="INSTALLUX"/>
    <x v="1103"/>
    <s v="Non"/>
    <x v="24"/>
    <m/>
    <m/>
    <m/>
    <m/>
    <x v="1"/>
    <m/>
  </r>
  <r>
    <s v="321ARCELOR (BERTON SICARD)"/>
    <x v="1147"/>
    <s v="PROFIL"/>
    <x v="13"/>
    <x v="1095"/>
    <x v="6"/>
    <s v="INSTALLUX"/>
    <x v="1104"/>
    <s v="Non"/>
    <x v="4"/>
    <m/>
    <m/>
    <m/>
    <m/>
    <x v="1"/>
    <m/>
  </r>
  <r>
    <s v="322ARCELOR (BERTON SICARD)"/>
    <x v="1148"/>
    <s v="PROFIL"/>
    <x v="13"/>
    <x v="1096"/>
    <x v="6"/>
    <s v="INSTALLUX"/>
    <x v="1105"/>
    <s v="Non"/>
    <x v="4"/>
    <m/>
    <m/>
    <m/>
    <m/>
    <x v="1"/>
    <m/>
  </r>
  <r>
    <s v="323DARCELOR (BERTON SICARD)"/>
    <x v="1149"/>
    <s v="PROFIL"/>
    <x v="13"/>
    <x v="1097"/>
    <x v="6"/>
    <s v="INSTALLUX"/>
    <x v="1106"/>
    <s v="Non"/>
    <x v="5"/>
    <m/>
    <m/>
    <m/>
    <m/>
    <x v="1"/>
    <m/>
  </r>
  <r>
    <s v="323GARCELOR (BERTON SICARD)"/>
    <x v="1150"/>
    <s v="PROFIL"/>
    <x v="13"/>
    <x v="1098"/>
    <x v="6"/>
    <s v="INSTALLUX"/>
    <x v="1107"/>
    <s v="Non"/>
    <x v="5"/>
    <m/>
    <m/>
    <m/>
    <m/>
    <x v="1"/>
    <m/>
  </r>
  <r>
    <s v="324ARCELOR (BERTON SICARD)"/>
    <x v="1151"/>
    <s v="PROFIL"/>
    <x v="13"/>
    <x v="1099"/>
    <x v="6"/>
    <s v="INSTALLUX"/>
    <x v="1108"/>
    <s v="Non"/>
    <x v="4"/>
    <m/>
    <m/>
    <m/>
    <m/>
    <x v="1"/>
    <m/>
  </r>
  <r>
    <s v="326ARCELOR (BERTON SICARD)"/>
    <x v="1152"/>
    <s v="PROFIL"/>
    <x v="13"/>
    <x v="1100"/>
    <x v="6"/>
    <s v="INSTALLUX"/>
    <x v="1109"/>
    <s v="Non"/>
    <x v="24"/>
    <m/>
    <m/>
    <m/>
    <m/>
    <x v="1"/>
    <m/>
  </r>
  <r>
    <s v="327ARCELOR (BERTON SICARD)"/>
    <x v="2145"/>
    <s v="PROFIL"/>
    <x v="13"/>
    <x v="1929"/>
    <x v="6"/>
    <s v="INSTALLUX"/>
    <x v="2102"/>
    <s v="Non"/>
    <x v="5"/>
    <m/>
    <m/>
    <m/>
    <m/>
    <x v="1"/>
    <m/>
  </r>
  <r>
    <s v="328ARCELOR (BERTON SICARD)"/>
    <x v="367"/>
    <s v="PROFIL"/>
    <x v="13"/>
    <x v="1101"/>
    <x v="6"/>
    <s v="INSTALLUX"/>
    <x v="328"/>
    <s v="Non"/>
    <x v="24"/>
    <m/>
    <m/>
    <m/>
    <m/>
    <x v="1"/>
    <m/>
  </r>
  <r>
    <s v="329ARCELOR (BERTON SICARD)"/>
    <x v="1153"/>
    <s v="PROFIL"/>
    <x v="13"/>
    <x v="1102"/>
    <x v="6"/>
    <s v="INSTALLUX"/>
    <x v="1110"/>
    <s v="Non"/>
    <x v="24"/>
    <m/>
    <m/>
    <m/>
    <m/>
    <x v="1"/>
    <m/>
  </r>
  <r>
    <s v="330ARCELOR (BERTON SICARD)"/>
    <x v="1154"/>
    <s v="PROFIL"/>
    <x v="13"/>
    <x v="1103"/>
    <x v="6"/>
    <s v="INSTALLUX"/>
    <x v="1111"/>
    <s v="Non"/>
    <x v="24"/>
    <m/>
    <m/>
    <m/>
    <m/>
    <x v="1"/>
    <m/>
  </r>
  <r>
    <s v="331ARCELOR (BERTON SICARD)"/>
    <x v="2146"/>
    <s v="PROFIL"/>
    <x v="13"/>
    <x v="1930"/>
    <x v="6"/>
    <s v="INSTALLUX"/>
    <x v="2103"/>
    <s v="Non"/>
    <x v="5"/>
    <m/>
    <m/>
    <m/>
    <m/>
    <x v="1"/>
    <m/>
  </r>
  <r>
    <s v="334ARCELOR (BERTON SICARD)"/>
    <x v="1155"/>
    <s v="PROFIL"/>
    <x v="13"/>
    <x v="1104"/>
    <x v="6"/>
    <s v="INSTALLUX"/>
    <x v="1112"/>
    <s v="Non"/>
    <x v="24"/>
    <m/>
    <m/>
    <m/>
    <m/>
    <x v="1"/>
    <m/>
  </r>
  <r>
    <s v="335ARCELOR (BERTON SICARD)"/>
    <x v="2147"/>
    <s v="PROFIL"/>
    <x v="13"/>
    <x v="1931"/>
    <x v="6"/>
    <s v="INSTALLUX"/>
    <x v="2104"/>
    <s v="Non"/>
    <x v="5"/>
    <m/>
    <m/>
    <m/>
    <m/>
    <x v="1"/>
    <m/>
  </r>
  <r>
    <s v="336ARCELOR (BERTON SICARD)"/>
    <x v="1156"/>
    <s v="PROFIL"/>
    <x v="13"/>
    <x v="1105"/>
    <x v="6"/>
    <s v="INSTALLUX"/>
    <x v="1113"/>
    <s v="Non"/>
    <x v="24"/>
    <m/>
    <m/>
    <m/>
    <m/>
    <x v="1"/>
    <m/>
  </r>
  <r>
    <s v="337ARCELOR (BERTON SICARD)"/>
    <x v="1157"/>
    <s v="PROFIL"/>
    <x v="13"/>
    <x v="1106"/>
    <x v="6"/>
    <s v="INSTALLUX"/>
    <x v="1114"/>
    <s v="Non"/>
    <x v="24"/>
    <m/>
    <m/>
    <m/>
    <m/>
    <x v="1"/>
    <m/>
  </r>
  <r>
    <s v="338ARCELOR (BERTON SICARD)"/>
    <x v="1158"/>
    <s v="PROFIL"/>
    <x v="13"/>
    <x v="1107"/>
    <x v="6"/>
    <s v="INSTALLUX"/>
    <x v="1115"/>
    <s v="Non"/>
    <x v="24"/>
    <m/>
    <m/>
    <m/>
    <m/>
    <x v="1"/>
    <m/>
  </r>
  <r>
    <s v="343ARCELOR (BERTON SICARD)"/>
    <x v="2148"/>
    <s v="PROFIL"/>
    <x v="13"/>
    <x v="1932"/>
    <x v="6"/>
    <s v="INSTALLUX"/>
    <x v="2105"/>
    <s v="Non"/>
    <x v="5"/>
    <m/>
    <m/>
    <m/>
    <m/>
    <x v="1"/>
    <m/>
  </r>
  <r>
    <s v="344ARCELOR (BERTON SICARD)"/>
    <x v="1159"/>
    <s v="PROFIL"/>
    <x v="13"/>
    <x v="1108"/>
    <x v="6"/>
    <s v="INSTALLUX"/>
    <x v="1116"/>
    <s v="Non"/>
    <x v="24"/>
    <m/>
    <m/>
    <m/>
    <m/>
    <x v="1"/>
    <m/>
  </r>
  <r>
    <s v="345ARCELOR (BERTON SICARD)"/>
    <x v="2149"/>
    <s v="PROFIL"/>
    <x v="13"/>
    <x v="1933"/>
    <x v="6"/>
    <s v="INSTALLUX"/>
    <x v="2106"/>
    <s v="Non"/>
    <x v="5"/>
    <m/>
    <m/>
    <m/>
    <m/>
    <x v="1"/>
    <m/>
  </r>
  <r>
    <s v="346ARCELOR (BERTON SICARD)"/>
    <x v="2150"/>
    <s v="PROFIL"/>
    <x v="13"/>
    <x v="1934"/>
    <x v="6"/>
    <s v="INSTALLUX"/>
    <x v="2107"/>
    <s v="Non"/>
    <x v="20"/>
    <m/>
    <m/>
    <m/>
    <m/>
    <x v="1"/>
    <m/>
  </r>
  <r>
    <s v="347ARCELOR (BERTON SICARD)"/>
    <x v="1160"/>
    <s v="PROFIL"/>
    <x v="13"/>
    <x v="1109"/>
    <x v="6"/>
    <s v="INSTALLUX"/>
    <x v="1117"/>
    <s v="Non"/>
    <x v="24"/>
    <m/>
    <m/>
    <m/>
    <m/>
    <x v="1"/>
    <m/>
  </r>
  <r>
    <s v="349ARCELOR (BERTON SICARD)"/>
    <x v="1161"/>
    <s v="PROFIL"/>
    <x v="13"/>
    <x v="1110"/>
    <x v="6"/>
    <s v="INSTALLUX"/>
    <x v="1118"/>
    <s v="Non"/>
    <x v="24"/>
    <m/>
    <m/>
    <m/>
    <m/>
    <x v="1"/>
    <m/>
  </r>
  <r>
    <s v="357ARCELOR (BERTON SICARD)"/>
    <x v="2105"/>
    <s v="PROFIL"/>
    <x v="13"/>
    <x v="1894"/>
    <x v="6"/>
    <s v="INSTALLUX"/>
    <x v="2062"/>
    <s v="Non"/>
    <x v="5"/>
    <m/>
    <m/>
    <m/>
    <m/>
    <x v="1"/>
    <m/>
  </r>
  <r>
    <s v="359ARCELOR (BERTON SICARD)"/>
    <x v="1965"/>
    <s v="PROFIL"/>
    <x v="13"/>
    <x v="1762"/>
    <x v="6"/>
    <s v="INSTALLUX"/>
    <x v="1922"/>
    <s v="Non"/>
    <x v="40"/>
    <m/>
    <m/>
    <m/>
    <m/>
    <x v="1"/>
    <m/>
  </r>
  <r>
    <s v="365ARCELOR (BERTON SICARD)"/>
    <x v="1966"/>
    <s v="PROFIL"/>
    <x v="13"/>
    <x v="1763"/>
    <x v="6"/>
    <s v="INSTALLUX"/>
    <x v="1923"/>
    <s v="Non"/>
    <x v="40"/>
    <m/>
    <m/>
    <m/>
    <m/>
    <x v="1"/>
    <m/>
  </r>
  <r>
    <s v="368ARCELOR (BERTON SICARD)"/>
    <x v="1967"/>
    <s v="PROFIL"/>
    <x v="13"/>
    <x v="1764"/>
    <x v="6"/>
    <s v="INSTALLUX"/>
    <x v="1924"/>
    <s v="Non"/>
    <x v="5"/>
    <m/>
    <m/>
    <m/>
    <m/>
    <x v="1"/>
    <m/>
  </r>
  <r>
    <s v="375ARCELOR (BERTON SICARD)"/>
    <x v="1162"/>
    <s v="PROFIL"/>
    <x v="13"/>
    <x v="1111"/>
    <x v="6"/>
    <s v="INSTALLUX"/>
    <x v="1119"/>
    <s v="Non"/>
    <x v="24"/>
    <m/>
    <m/>
    <m/>
    <m/>
    <x v="1"/>
    <m/>
  </r>
  <r>
    <s v="377ARCELOR (BERTON SICARD)"/>
    <x v="1163"/>
    <s v="PROFIL"/>
    <x v="13"/>
    <x v="1112"/>
    <x v="6"/>
    <s v="INSTALLUX"/>
    <x v="1120"/>
    <s v="Non"/>
    <x v="24"/>
    <m/>
    <m/>
    <m/>
    <m/>
    <x v="1"/>
    <m/>
  </r>
  <r>
    <s v="383ARCELOR (BERTON SICARD)"/>
    <x v="2151"/>
    <s v="PROFIL"/>
    <x v="13"/>
    <x v="1935"/>
    <x v="6"/>
    <s v="INSTALLUX"/>
    <x v="2108"/>
    <s v="Non"/>
    <x v="5"/>
    <m/>
    <m/>
    <m/>
    <m/>
    <x v="1"/>
    <m/>
  </r>
  <r>
    <s v="384ARCELOR (BERTON SICARD)"/>
    <x v="1968"/>
    <s v="PROFIL"/>
    <x v="13"/>
    <x v="1765"/>
    <x v="6"/>
    <s v="INSTALLUX"/>
    <x v="1925"/>
    <s v="Non"/>
    <x v="5"/>
    <m/>
    <m/>
    <m/>
    <m/>
    <x v="1"/>
    <m/>
  </r>
  <r>
    <s v="385ARCELOR (BERTON SICARD)"/>
    <x v="1969"/>
    <s v="PROFIL"/>
    <x v="13"/>
    <x v="1766"/>
    <x v="6"/>
    <s v="INSTALLUX"/>
    <x v="1926"/>
    <s v="Non"/>
    <x v="5"/>
    <m/>
    <m/>
    <m/>
    <m/>
    <x v="1"/>
    <m/>
  </r>
  <r>
    <s v="386ARCELOR (BERTON SICARD)"/>
    <x v="2106"/>
    <s v="PROFIL"/>
    <x v="13"/>
    <x v="1895"/>
    <x v="6"/>
    <s v="INSTALLUX"/>
    <x v="2063"/>
    <s v="Non"/>
    <x v="5"/>
    <m/>
    <m/>
    <m/>
    <m/>
    <x v="1"/>
    <m/>
  </r>
  <r>
    <s v="395ARCELOR (BERTON SICARD)"/>
    <x v="1970"/>
    <s v="PROFIL"/>
    <x v="13"/>
    <x v="1767"/>
    <x v="6"/>
    <s v="INSTALLUX"/>
    <x v="1927"/>
    <s v="Non"/>
    <x v="5"/>
    <m/>
    <m/>
    <m/>
    <m/>
    <x v="1"/>
    <m/>
  </r>
  <r>
    <s v="399ARCELOR (BERTON SICARD)"/>
    <x v="1164"/>
    <s v="PROFIL"/>
    <x v="13"/>
    <x v="1113"/>
    <x v="6"/>
    <s v="INSTALLUX"/>
    <x v="1121"/>
    <s v="Non"/>
    <x v="24"/>
    <m/>
    <m/>
    <m/>
    <m/>
    <x v="1"/>
    <m/>
  </r>
  <r>
    <s v="500ARCELOR (BERTON SICARD)"/>
    <x v="1165"/>
    <s v="PROFIL"/>
    <x v="13"/>
    <x v="1114"/>
    <x v="6"/>
    <s v="INSTALLUX"/>
    <x v="1122"/>
    <s v="Non"/>
    <x v="24"/>
    <m/>
    <m/>
    <m/>
    <m/>
    <x v="1"/>
    <m/>
  </r>
  <r>
    <s v="504NARCELOR (BERTON SICARD)"/>
    <x v="1166"/>
    <s v="PROFIL"/>
    <x v="13"/>
    <x v="1115"/>
    <x v="6"/>
    <s v="INSTALLUX"/>
    <x v="1123"/>
    <s v="Non"/>
    <x v="5"/>
    <m/>
    <m/>
    <m/>
    <m/>
    <x v="1"/>
    <m/>
  </r>
  <r>
    <s v="505ARCELOR (BERTON SICARD)"/>
    <x v="1167"/>
    <s v="PROFIL"/>
    <x v="13"/>
    <x v="928"/>
    <x v="6"/>
    <s v="INSTALLUX"/>
    <x v="1124"/>
    <s v="Non"/>
    <x v="24"/>
    <m/>
    <m/>
    <m/>
    <m/>
    <x v="1"/>
    <m/>
  </r>
  <r>
    <s v="506ARCELOR (BERTON SICARD)"/>
    <x v="1168"/>
    <s v="PROFIL"/>
    <x v="13"/>
    <x v="1116"/>
    <x v="6"/>
    <s v="INSTALLUX"/>
    <x v="1125"/>
    <s v="Non"/>
    <x v="24"/>
    <m/>
    <m/>
    <m/>
    <m/>
    <x v="1"/>
    <m/>
  </r>
  <r>
    <s v="508ARCELOR (BERTON SICARD)"/>
    <x v="1169"/>
    <s v="PROFIL"/>
    <x v="13"/>
    <x v="1117"/>
    <x v="6"/>
    <s v="INSTALLUX"/>
    <x v="1126"/>
    <s v="Non"/>
    <x v="4"/>
    <m/>
    <m/>
    <m/>
    <m/>
    <x v="1"/>
    <m/>
  </r>
  <r>
    <s v="508/2ARCELOR (BERTON SICARD)"/>
    <x v="1170"/>
    <s v="PROFIL"/>
    <x v="13"/>
    <x v="1118"/>
    <x v="6"/>
    <s v="INSTALLUX"/>
    <x v="1127"/>
    <s v="Non"/>
    <x v="60"/>
    <m/>
    <m/>
    <m/>
    <m/>
    <x v="1"/>
    <m/>
  </r>
  <r>
    <s v="509ARCELOR (BERTON SICARD)"/>
    <x v="1171"/>
    <s v="PROFIL"/>
    <x v="13"/>
    <x v="1119"/>
    <x v="6"/>
    <s v="INSTALLUX"/>
    <x v="1128"/>
    <s v="Non"/>
    <x v="4"/>
    <m/>
    <m/>
    <m/>
    <m/>
    <x v="1"/>
    <m/>
  </r>
  <r>
    <s v="509/2ARCELOR (BERTON SICARD)"/>
    <x v="1172"/>
    <s v="PROFIL"/>
    <x v="13"/>
    <x v="1120"/>
    <x v="6"/>
    <s v="INSTALLUX"/>
    <x v="1129"/>
    <s v="Non"/>
    <x v="60"/>
    <m/>
    <m/>
    <m/>
    <m/>
    <x v="1"/>
    <m/>
  </r>
  <r>
    <s v="519ARCELOR (BERTON SICARD)"/>
    <x v="1173"/>
    <s v="PROFIL"/>
    <x v="13"/>
    <x v="1121"/>
    <x v="6"/>
    <s v="INSTALLUX"/>
    <x v="1130"/>
    <s v="Non"/>
    <x v="24"/>
    <m/>
    <m/>
    <m/>
    <m/>
    <x v="1"/>
    <m/>
  </r>
  <r>
    <s v="523ARCELOR (BERTON SICARD)"/>
    <x v="1174"/>
    <s v="PROFIL"/>
    <x v="13"/>
    <x v="1122"/>
    <x v="6"/>
    <s v="INSTALLUX"/>
    <x v="1131"/>
    <s v="Non"/>
    <x v="24"/>
    <m/>
    <m/>
    <m/>
    <m/>
    <x v="1"/>
    <m/>
  </r>
  <r>
    <s v="523/4ARCELOR (BERTON SICARD)"/>
    <x v="1175"/>
    <s v="PROFIL"/>
    <x v="13"/>
    <x v="1122"/>
    <x v="6"/>
    <s v="INSTALLUX"/>
    <x v="1132"/>
    <s v="Non"/>
    <x v="20"/>
    <m/>
    <m/>
    <m/>
    <m/>
    <x v="1"/>
    <m/>
  </r>
  <r>
    <s v="526ARCELOR (BERTON SICARD)"/>
    <x v="1176"/>
    <s v="PROFIL"/>
    <x v="13"/>
    <x v="1123"/>
    <x v="6"/>
    <s v="INSTALLUX"/>
    <x v="1133"/>
    <s v="Non"/>
    <x v="24"/>
    <m/>
    <m/>
    <m/>
    <m/>
    <x v="1"/>
    <m/>
  </r>
  <r>
    <s v="529ARCELOR (BERTON SICARD)"/>
    <x v="1177"/>
    <s v="PROFIL"/>
    <x v="13"/>
    <x v="1124"/>
    <x v="6"/>
    <s v="INSTALLUX"/>
    <x v="1134"/>
    <s v="Non"/>
    <x v="24"/>
    <m/>
    <m/>
    <m/>
    <m/>
    <x v="1"/>
    <m/>
  </r>
  <r>
    <s v="538ARCELOR (BERTON SICARD)"/>
    <x v="1178"/>
    <s v="PROFIL"/>
    <x v="13"/>
    <x v="1125"/>
    <x v="6"/>
    <s v="INSTALLUX"/>
    <x v="1135"/>
    <s v="Non"/>
    <x v="24"/>
    <m/>
    <m/>
    <m/>
    <m/>
    <x v="1"/>
    <m/>
  </r>
  <r>
    <s v="541IARCELOR (BERTON SICARD)"/>
    <x v="1179"/>
    <s v="PROFIL"/>
    <x v="13"/>
    <x v="1126"/>
    <x v="6"/>
    <s v="INSTALLUX"/>
    <x v="1136"/>
    <s v="Non"/>
    <x v="24"/>
    <m/>
    <m/>
    <m/>
    <m/>
    <x v="1"/>
    <m/>
  </r>
  <r>
    <s v="541I/4ARCELOR (BERTON SICARD)"/>
    <x v="1180"/>
    <s v="PROFIL"/>
    <x v="13"/>
    <x v="1126"/>
    <x v="6"/>
    <s v="INSTALLUX"/>
    <x v="1137"/>
    <s v="Non"/>
    <x v="8"/>
    <m/>
    <m/>
    <m/>
    <m/>
    <x v="1"/>
    <m/>
  </r>
  <r>
    <s v="542ARCELOR (BERTON SICARD)"/>
    <x v="1181"/>
    <s v="PROFIL"/>
    <x v="13"/>
    <x v="1127"/>
    <x v="6"/>
    <s v="INSTALLUX"/>
    <x v="1138"/>
    <s v="Non"/>
    <x v="24"/>
    <m/>
    <m/>
    <m/>
    <m/>
    <x v="1"/>
    <m/>
  </r>
  <r>
    <s v="542/4ARCELOR (BERTON SICARD)"/>
    <x v="1182"/>
    <s v="PROFIL"/>
    <x v="13"/>
    <x v="1127"/>
    <x v="6"/>
    <s v="INSTALLUX"/>
    <x v="1139"/>
    <s v="Non"/>
    <x v="8"/>
    <m/>
    <m/>
    <m/>
    <m/>
    <x v="1"/>
    <m/>
  </r>
  <r>
    <s v="550ARCELOR (BERTON SICARD)"/>
    <x v="2152"/>
    <s v="PROFIL"/>
    <x v="13"/>
    <x v="1809"/>
    <x v="6"/>
    <s v="INSTALLUX"/>
    <x v="2109"/>
    <s v="Non"/>
    <x v="40"/>
    <m/>
    <m/>
    <m/>
    <m/>
    <x v="1"/>
    <m/>
  </r>
  <r>
    <s v="551ARCELOR (BERTON SICARD)"/>
    <x v="2153"/>
    <s v="PROFIL"/>
    <x v="13"/>
    <x v="1936"/>
    <x v="6"/>
    <s v="INSTALLUX"/>
    <x v="2110"/>
    <s v="Non"/>
    <x v="5"/>
    <m/>
    <m/>
    <m/>
    <m/>
    <x v="1"/>
    <m/>
  </r>
  <r>
    <s v="557ARCELOR (BERTON SICARD)"/>
    <x v="1183"/>
    <s v="PROFIL"/>
    <x v="13"/>
    <x v="1128"/>
    <x v="6"/>
    <s v="INSTALLUX"/>
    <x v="1140"/>
    <s v="Non"/>
    <x v="5"/>
    <m/>
    <m/>
    <m/>
    <m/>
    <x v="1"/>
    <m/>
  </r>
  <r>
    <s v="562ARCELOR (BERTON SICARD)"/>
    <x v="2107"/>
    <s v="PROFIL"/>
    <x v="13"/>
    <x v="1896"/>
    <x v="6"/>
    <s v="INSTALLUX"/>
    <x v="2064"/>
    <s v="Non"/>
    <x v="40"/>
    <m/>
    <m/>
    <m/>
    <m/>
    <x v="1"/>
    <m/>
  </r>
  <r>
    <s v="566ARCELOR (BERTON SICARD)"/>
    <x v="1184"/>
    <s v="PROFIL"/>
    <x v="13"/>
    <x v="1129"/>
    <x v="6"/>
    <s v="INSTALLUX"/>
    <x v="1141"/>
    <s v="Non"/>
    <x v="5"/>
    <m/>
    <m/>
    <m/>
    <m/>
    <x v="1"/>
    <m/>
  </r>
  <r>
    <s v="570ARCELOR (BERTON SICARD)"/>
    <x v="2154"/>
    <s v="PROFIL"/>
    <x v="13"/>
    <x v="1937"/>
    <x v="6"/>
    <s v="INSTALLUX"/>
    <x v="2111"/>
    <s v="Non"/>
    <x v="5"/>
    <m/>
    <m/>
    <m/>
    <m/>
    <x v="1"/>
    <m/>
  </r>
  <r>
    <s v="574ARCELOR (BERTON SICARD)"/>
    <x v="2155"/>
    <s v="PROFIL"/>
    <x v="13"/>
    <x v="1938"/>
    <x v="6"/>
    <s v="INSTALLUX"/>
    <x v="2112"/>
    <s v="Non"/>
    <x v="5"/>
    <m/>
    <m/>
    <m/>
    <m/>
    <x v="1"/>
    <m/>
  </r>
  <r>
    <s v="578ARCELOR (BERTON SICARD)"/>
    <x v="1185"/>
    <s v="PROFIL"/>
    <x v="13"/>
    <x v="1130"/>
    <x v="6"/>
    <s v="INSTALLUX"/>
    <x v="1142"/>
    <s v="Non"/>
    <x v="5"/>
    <m/>
    <m/>
    <m/>
    <m/>
    <x v="1"/>
    <m/>
  </r>
  <r>
    <s v="580ARCELOR (BERTON SICARD)"/>
    <x v="1186"/>
    <s v="PROFIL"/>
    <x v="13"/>
    <x v="1131"/>
    <x v="6"/>
    <s v="INSTALLUX"/>
    <x v="1143"/>
    <s v="Non"/>
    <x v="24"/>
    <m/>
    <m/>
    <m/>
    <m/>
    <x v="1"/>
    <m/>
  </r>
  <r>
    <s v="584ARCELOR (BERTON SICARD)"/>
    <x v="2108"/>
    <s v="PROFIL"/>
    <x v="13"/>
    <x v="1897"/>
    <x v="6"/>
    <s v="INSTALLUX"/>
    <x v="2065"/>
    <s v="Non"/>
    <x v="5"/>
    <m/>
    <m/>
    <m/>
    <m/>
    <x v="1"/>
    <m/>
  </r>
  <r>
    <s v="585ARCELOR (BERTON SICARD)"/>
    <x v="2109"/>
    <s v="PROFIL"/>
    <x v="13"/>
    <x v="1898"/>
    <x v="6"/>
    <s v="INSTALLUX"/>
    <x v="2066"/>
    <s v="Non"/>
    <x v="5"/>
    <m/>
    <m/>
    <m/>
    <m/>
    <x v="1"/>
    <m/>
  </r>
  <r>
    <s v="586ARCELOR (BERTON SICARD)"/>
    <x v="2156"/>
    <s v="PROFIL"/>
    <x v="13"/>
    <x v="1939"/>
    <x v="6"/>
    <s v="INSTALLUX"/>
    <x v="2113"/>
    <s v="Non"/>
    <x v="40"/>
    <m/>
    <m/>
    <m/>
    <m/>
    <x v="1"/>
    <m/>
  </r>
  <r>
    <s v="589ARCELOR (BERTON SICARD)"/>
    <x v="2157"/>
    <s v="PROFIL"/>
    <x v="13"/>
    <x v="1940"/>
    <x v="6"/>
    <s v="INSTALLUX"/>
    <x v="2114"/>
    <s v="Non"/>
    <x v="5"/>
    <m/>
    <m/>
    <m/>
    <m/>
    <x v="1"/>
    <m/>
  </r>
  <r>
    <s v="594ARCELOR (BERTON SICARD)"/>
    <x v="2110"/>
    <s v="PROFIL"/>
    <x v="13"/>
    <x v="1899"/>
    <x v="6"/>
    <s v="INSTALLUX"/>
    <x v="2067"/>
    <s v="Non"/>
    <x v="40"/>
    <m/>
    <m/>
    <m/>
    <m/>
    <x v="1"/>
    <m/>
  </r>
  <r>
    <s v="595ARCELOR (BERTON SICARD)"/>
    <x v="1188"/>
    <s v="PROFIL"/>
    <x v="13"/>
    <x v="1133"/>
    <x v="6"/>
    <s v="INSTALLUX"/>
    <x v="1145"/>
    <s v="Non"/>
    <x v="5"/>
    <m/>
    <m/>
    <m/>
    <m/>
    <x v="1"/>
    <m/>
  </r>
  <r>
    <s v="597ARCELOR (BERTON SICARD)"/>
    <x v="1189"/>
    <s v="PROFIL"/>
    <x v="13"/>
    <x v="1134"/>
    <x v="6"/>
    <s v="INSTALLUX"/>
    <x v="1146"/>
    <s v="Non"/>
    <x v="24"/>
    <m/>
    <m/>
    <m/>
    <m/>
    <x v="1"/>
    <m/>
  </r>
  <r>
    <s v="597-C1-UARCELOR (BERTON SICARD)"/>
    <x v="2158"/>
    <s v="PROFIL"/>
    <x v="13"/>
    <x v="1941"/>
    <x v="6"/>
    <s v="INSTALLUX"/>
    <x v="2115"/>
    <s v="Non"/>
    <x v="5"/>
    <m/>
    <m/>
    <m/>
    <m/>
    <x v="1"/>
    <m/>
  </r>
  <r>
    <s v="597-C2-UARCELOR (BERTON SICARD)"/>
    <x v="2159"/>
    <s v="PROFIL"/>
    <x v="13"/>
    <x v="1942"/>
    <x v="6"/>
    <s v="INSTALLUX"/>
    <x v="2116"/>
    <s v="Non"/>
    <x v="5"/>
    <m/>
    <m/>
    <m/>
    <m/>
    <x v="1"/>
    <m/>
  </r>
  <r>
    <s v="597-C3-UARCELOR (BERTON SICARD)"/>
    <x v="1190"/>
    <s v="PROFIL"/>
    <x v="13"/>
    <x v="1135"/>
    <x v="6"/>
    <s v="INSTALLUX"/>
    <x v="1147"/>
    <s v="Non"/>
    <x v="5"/>
    <m/>
    <m/>
    <m/>
    <m/>
    <x v="1"/>
    <m/>
  </r>
  <r>
    <s v="597-C4-UARCELOR (BERTON SICARD)"/>
    <x v="2160"/>
    <s v="PROFIL"/>
    <x v="13"/>
    <x v="1943"/>
    <x v="6"/>
    <s v="INSTALLUX"/>
    <x v="2117"/>
    <s v="Non"/>
    <x v="5"/>
    <m/>
    <m/>
    <m/>
    <m/>
    <x v="1"/>
    <m/>
  </r>
  <r>
    <s v="598ARCELOR (BERTON SICARD)"/>
    <x v="2111"/>
    <s v="PROFIL"/>
    <x v="13"/>
    <x v="1900"/>
    <x v="6"/>
    <s v="INSTALLUX"/>
    <x v="2068"/>
    <s v="Non"/>
    <x v="5"/>
    <m/>
    <m/>
    <m/>
    <m/>
    <x v="1"/>
    <m/>
  </r>
  <r>
    <s v="599ARCELOR (BERTON SICARD)"/>
    <x v="2112"/>
    <s v="PROFIL"/>
    <x v="13"/>
    <x v="1901"/>
    <x v="6"/>
    <s v="INSTALLUX"/>
    <x v="2069"/>
    <s v="Non"/>
    <x v="5"/>
    <m/>
    <m/>
    <m/>
    <m/>
    <x v="1"/>
    <m/>
  </r>
  <r>
    <s v="601ARCELOR (BERTON SICARD)"/>
    <x v="2113"/>
    <s v="PROFIL"/>
    <x v="13"/>
    <x v="1902"/>
    <x v="6"/>
    <s v="INSTALLUX"/>
    <x v="2070"/>
    <s v="Non"/>
    <x v="42"/>
    <m/>
    <m/>
    <m/>
    <m/>
    <x v="1"/>
    <m/>
  </r>
  <r>
    <s v="602ARCELOR (BERTON SICARD)"/>
    <x v="1191"/>
    <s v="PROFIL"/>
    <x v="13"/>
    <x v="1136"/>
    <x v="6"/>
    <s v="INSTALLUX"/>
    <x v="1148"/>
    <s v="Non"/>
    <x v="12"/>
    <m/>
    <m/>
    <m/>
    <m/>
    <x v="1"/>
    <m/>
  </r>
  <r>
    <s v="607ARCELOR (BERTON SICARD)"/>
    <x v="1192"/>
    <s v="PROFIL"/>
    <x v="13"/>
    <x v="1137"/>
    <x v="6"/>
    <s v="INSTALLUX"/>
    <x v="1149"/>
    <s v="Non"/>
    <x v="24"/>
    <m/>
    <m/>
    <m/>
    <m/>
    <x v="1"/>
    <m/>
  </r>
  <r>
    <s v="608ARCELOR (BERTON SICARD)"/>
    <x v="1193"/>
    <s v="PROFIL"/>
    <x v="13"/>
    <x v="1134"/>
    <x v="6"/>
    <s v="INSTALLUX"/>
    <x v="1150"/>
    <s v="Non"/>
    <x v="24"/>
    <m/>
    <m/>
    <m/>
    <m/>
    <x v="1"/>
    <m/>
  </r>
  <r>
    <s v="610ARCELOR (BERTON SICARD)"/>
    <x v="1194"/>
    <s v="PROFIL"/>
    <x v="13"/>
    <x v="1138"/>
    <x v="6"/>
    <s v="INSTALLUX"/>
    <x v="1151"/>
    <s v="Non"/>
    <x v="42"/>
    <m/>
    <m/>
    <m/>
    <m/>
    <x v="1"/>
    <m/>
  </r>
  <r>
    <s v="611ARCELOR (BERTON SICARD)"/>
    <x v="1195"/>
    <s v="PROFIL"/>
    <x v="13"/>
    <x v="1139"/>
    <x v="6"/>
    <s v="INSTALLUX"/>
    <x v="1152"/>
    <s v="Non"/>
    <x v="24"/>
    <m/>
    <m/>
    <m/>
    <m/>
    <x v="1"/>
    <m/>
  </r>
  <r>
    <s v="612ARCELOR (BERTON SICARD)"/>
    <x v="1196"/>
    <s v="PROFIL"/>
    <x v="13"/>
    <x v="1140"/>
    <x v="6"/>
    <s v="INSTALLUX"/>
    <x v="1153"/>
    <s v="Non"/>
    <x v="24"/>
    <m/>
    <m/>
    <m/>
    <m/>
    <x v="1"/>
    <m/>
  </r>
  <r>
    <s v="613ARCELOR (BERTON SICARD)"/>
    <x v="1197"/>
    <s v="PROFIL"/>
    <x v="13"/>
    <x v="1141"/>
    <x v="6"/>
    <s v="INSTALLUX"/>
    <x v="1154"/>
    <s v="Non"/>
    <x v="24"/>
    <m/>
    <m/>
    <m/>
    <m/>
    <x v="1"/>
    <m/>
  </r>
  <r>
    <s v="615ARCELOR (BERTON SICARD)"/>
    <x v="1198"/>
    <s v="PROFIL"/>
    <x v="13"/>
    <x v="1005"/>
    <x v="6"/>
    <s v="INSTALLUX"/>
    <x v="1155"/>
    <s v="Non"/>
    <x v="24"/>
    <m/>
    <m/>
    <m/>
    <m/>
    <x v="1"/>
    <m/>
  </r>
  <r>
    <s v="615/C1ARCELOR (BERTON SICARD)"/>
    <x v="1199"/>
    <s v="PROFIL"/>
    <x v="13"/>
    <x v="1142"/>
    <x v="6"/>
    <s v="INSTALLUX"/>
    <x v="1156"/>
    <s v="Non"/>
    <x v="5"/>
    <m/>
    <m/>
    <m/>
    <m/>
    <x v="1"/>
    <m/>
  </r>
  <r>
    <s v="615/C2ARCELOR (BERTON SICARD)"/>
    <x v="1200"/>
    <s v="PROFIL"/>
    <x v="13"/>
    <x v="1143"/>
    <x v="6"/>
    <s v="INSTALLUX"/>
    <x v="1157"/>
    <s v="Non"/>
    <x v="5"/>
    <m/>
    <m/>
    <m/>
    <m/>
    <x v="1"/>
    <m/>
  </r>
  <r>
    <s v="615/C3ARCELOR (BERTON SICARD)"/>
    <x v="1201"/>
    <s v="PROFIL"/>
    <x v="13"/>
    <x v="1144"/>
    <x v="6"/>
    <s v="INSTALLUX"/>
    <x v="1158"/>
    <s v="Non"/>
    <x v="5"/>
    <m/>
    <m/>
    <m/>
    <m/>
    <x v="1"/>
    <m/>
  </r>
  <r>
    <s v="615/C4ARCELOR (BERTON SICARD)"/>
    <x v="1202"/>
    <s v="PROFIL"/>
    <x v="13"/>
    <x v="1145"/>
    <x v="6"/>
    <s v="INSTALLUX"/>
    <x v="1159"/>
    <s v="Non"/>
    <x v="5"/>
    <m/>
    <m/>
    <m/>
    <m/>
    <x v="1"/>
    <m/>
  </r>
  <r>
    <s v="616ARCELOR (BERTON SICARD)"/>
    <x v="2114"/>
    <s v="PROFIL"/>
    <x v="13"/>
    <x v="1903"/>
    <x v="6"/>
    <s v="INSTALLUX"/>
    <x v="2071"/>
    <s v="Non"/>
    <x v="5"/>
    <m/>
    <m/>
    <m/>
    <m/>
    <x v="1"/>
    <m/>
  </r>
  <r>
    <s v="620ARCELOR (BERTON SICARD)"/>
    <x v="1203"/>
    <s v="PROFIL"/>
    <x v="13"/>
    <x v="1146"/>
    <x v="6"/>
    <s v="INSTALLUX"/>
    <x v="1160"/>
    <s v="Non"/>
    <x v="24"/>
    <m/>
    <m/>
    <m/>
    <m/>
    <x v="1"/>
    <m/>
  </r>
  <r>
    <s v="620/5ARCELOR (BERTON SICARD)"/>
    <x v="1204"/>
    <s v="PROFIL"/>
    <x v="13"/>
    <x v="1146"/>
    <x v="6"/>
    <s v="INSTALLUX"/>
    <x v="1161"/>
    <s v="Non"/>
    <x v="42"/>
    <m/>
    <m/>
    <m/>
    <m/>
    <x v="1"/>
    <m/>
  </r>
  <r>
    <s v="621ARCELOR (BERTON SICARD)"/>
    <x v="1205"/>
    <s v="PROFIL"/>
    <x v="13"/>
    <x v="1147"/>
    <x v="6"/>
    <s v="INSTALLUX"/>
    <x v="1162"/>
    <s v="Non"/>
    <x v="24"/>
    <m/>
    <m/>
    <m/>
    <m/>
    <x v="1"/>
    <m/>
  </r>
  <r>
    <s v="621/C1ARCELOR (BERTON SICARD)"/>
    <x v="1206"/>
    <s v="PROFIL"/>
    <x v="13"/>
    <x v="1142"/>
    <x v="6"/>
    <s v="INSTALLUX"/>
    <x v="1163"/>
    <s v="Non"/>
    <x v="5"/>
    <m/>
    <m/>
    <m/>
    <m/>
    <x v="1"/>
    <m/>
  </r>
  <r>
    <s v="621/C2ARCELOR (BERTON SICARD)"/>
    <x v="1207"/>
    <s v="PROFIL"/>
    <x v="13"/>
    <x v="1143"/>
    <x v="6"/>
    <s v="INSTALLUX"/>
    <x v="1164"/>
    <s v="Non"/>
    <x v="5"/>
    <m/>
    <m/>
    <m/>
    <m/>
    <x v="1"/>
    <m/>
  </r>
  <r>
    <s v="621/C3ARCELOR (BERTON SICARD)"/>
    <x v="1208"/>
    <s v="PROFIL"/>
    <x v="13"/>
    <x v="1144"/>
    <x v="6"/>
    <s v="INSTALLUX"/>
    <x v="1165"/>
    <s v="Non"/>
    <x v="5"/>
    <m/>
    <m/>
    <m/>
    <m/>
    <x v="1"/>
    <m/>
  </r>
  <r>
    <s v="621/C4ARCELOR (BERTON SICARD)"/>
    <x v="1209"/>
    <s v="PROFIL"/>
    <x v="13"/>
    <x v="1145"/>
    <x v="6"/>
    <s v="INSTALLUX"/>
    <x v="1166"/>
    <s v="Non"/>
    <x v="5"/>
    <m/>
    <m/>
    <m/>
    <m/>
    <x v="1"/>
    <m/>
  </r>
  <r>
    <s v="621/3ARCELOR (BERTON SICARD)"/>
    <x v="1210"/>
    <s v="PROFIL"/>
    <x v="13"/>
    <x v="1147"/>
    <x v="6"/>
    <s v="INSTALLUX"/>
    <x v="1167"/>
    <s v="Non"/>
    <x v="27"/>
    <m/>
    <m/>
    <m/>
    <m/>
    <x v="1"/>
    <m/>
  </r>
  <r>
    <s v="622ARCELOR (BERTON SICARD)"/>
    <x v="1211"/>
    <s v="PROFIL"/>
    <x v="13"/>
    <x v="1006"/>
    <x v="6"/>
    <s v="INSTALLUX"/>
    <x v="1168"/>
    <s v="Non"/>
    <x v="24"/>
    <m/>
    <m/>
    <m/>
    <m/>
    <x v="1"/>
    <m/>
  </r>
  <r>
    <s v="622/3ARCELOR (BERTON SICARD)"/>
    <x v="1212"/>
    <s v="PROFIL"/>
    <x v="13"/>
    <x v="1006"/>
    <x v="6"/>
    <s v="INSTALLUX"/>
    <x v="1169"/>
    <s v="Non"/>
    <x v="27"/>
    <m/>
    <m/>
    <m/>
    <m/>
    <x v="1"/>
    <m/>
  </r>
  <r>
    <s v="623ARCELOR (BERTON SICARD)"/>
    <x v="2115"/>
    <s v="PROFIL"/>
    <x v="13"/>
    <x v="1904"/>
    <x v="6"/>
    <s v="INSTALLUX"/>
    <x v="2072"/>
    <s v="Non"/>
    <x v="24"/>
    <m/>
    <m/>
    <m/>
    <m/>
    <x v="1"/>
    <m/>
  </r>
  <r>
    <s v="623/4ARCELOR (BERTON SICARD)"/>
    <x v="2116"/>
    <s v="PROFIL"/>
    <x v="13"/>
    <x v="1904"/>
    <x v="6"/>
    <s v="INSTALLUX"/>
    <x v="2073"/>
    <s v="Non"/>
    <x v="20"/>
    <m/>
    <m/>
    <m/>
    <m/>
    <x v="1"/>
    <m/>
  </r>
  <r>
    <s v="624/5ARCELOR (BERTON SICARD)"/>
    <x v="1213"/>
    <s v="PROFIL"/>
    <x v="13"/>
    <x v="1148"/>
    <x v="6"/>
    <s v="INSTALLUX"/>
    <x v="1170"/>
    <s v="Non"/>
    <x v="42"/>
    <m/>
    <m/>
    <m/>
    <m/>
    <x v="1"/>
    <m/>
  </r>
  <r>
    <s v="625ARCELOR (BERTON SICARD)"/>
    <x v="1214"/>
    <s v="PROFIL"/>
    <x v="13"/>
    <x v="1149"/>
    <x v="6"/>
    <s v="INSTALLUX"/>
    <x v="1171"/>
    <s v="Non"/>
    <x v="24"/>
    <m/>
    <m/>
    <m/>
    <m/>
    <x v="1"/>
    <m/>
  </r>
  <r>
    <s v="626ARCELOR (BERTON SICARD)"/>
    <x v="1215"/>
    <s v="PROFIL"/>
    <x v="13"/>
    <x v="1150"/>
    <x v="6"/>
    <s v="INSTALLUX"/>
    <x v="1172"/>
    <s v="Non"/>
    <x v="24"/>
    <m/>
    <m/>
    <m/>
    <m/>
    <x v="1"/>
    <m/>
  </r>
  <r>
    <s v="627ARCELOR (BERTON SICARD)"/>
    <x v="1216"/>
    <s v="PROFIL"/>
    <x v="13"/>
    <x v="1151"/>
    <x v="6"/>
    <s v="INSTALLUX"/>
    <x v="1173"/>
    <s v="Non"/>
    <x v="24"/>
    <m/>
    <m/>
    <m/>
    <m/>
    <x v="1"/>
    <m/>
  </r>
  <r>
    <s v="627/3ARCELOR (BERTON SICARD)"/>
    <x v="1217"/>
    <s v="PROFIL"/>
    <x v="13"/>
    <x v="1151"/>
    <x v="6"/>
    <s v="INSTALLUX"/>
    <x v="1174"/>
    <s v="Non"/>
    <x v="27"/>
    <m/>
    <m/>
    <m/>
    <m/>
    <x v="1"/>
    <m/>
  </r>
  <r>
    <s v="628ARCELOR (BERTON SICARD)"/>
    <x v="1218"/>
    <s v="PROFIL"/>
    <x v="13"/>
    <x v="1152"/>
    <x v="6"/>
    <s v="INSTALLUX"/>
    <x v="1175"/>
    <s v="Non"/>
    <x v="24"/>
    <m/>
    <m/>
    <m/>
    <m/>
    <x v="1"/>
    <m/>
  </r>
  <r>
    <s v="628/3ARCELOR (BERTON SICARD)"/>
    <x v="1219"/>
    <s v="PROFIL"/>
    <x v="13"/>
    <x v="1152"/>
    <x v="6"/>
    <s v="INSTALLUX"/>
    <x v="1176"/>
    <s v="Non"/>
    <x v="27"/>
    <m/>
    <m/>
    <m/>
    <m/>
    <x v="1"/>
    <m/>
  </r>
  <r>
    <s v="629ARCELOR (BERTON SICARD)"/>
    <x v="1220"/>
    <s v="PROFIL"/>
    <x v="13"/>
    <x v="1079"/>
    <x v="6"/>
    <s v="INSTALLUX"/>
    <x v="1177"/>
    <s v="Non"/>
    <x v="24"/>
    <m/>
    <m/>
    <m/>
    <m/>
    <x v="1"/>
    <m/>
  </r>
  <r>
    <s v="629/P3ARCELOR (BERTON SICARD)"/>
    <x v="1221"/>
    <s v="PROFIL"/>
    <x v="13"/>
    <x v="1153"/>
    <x v="6"/>
    <s v="INSTALLUX"/>
    <x v="1178"/>
    <s v="Non"/>
    <x v="5"/>
    <m/>
    <m/>
    <m/>
    <m/>
    <x v="1"/>
    <m/>
  </r>
  <r>
    <s v="630ARCELOR (BERTON SICARD)"/>
    <x v="1222"/>
    <s v="PROFIL"/>
    <x v="13"/>
    <x v="1154"/>
    <x v="6"/>
    <s v="INSTALLUX"/>
    <x v="1179"/>
    <s v="Non"/>
    <x v="24"/>
    <m/>
    <m/>
    <m/>
    <m/>
    <x v="1"/>
    <m/>
  </r>
  <r>
    <s v="632ARCELOR (BERTON SICARD)"/>
    <x v="1223"/>
    <s v="PROFIL"/>
    <x v="13"/>
    <x v="1155"/>
    <x v="6"/>
    <s v="INSTALLUX"/>
    <x v="1180"/>
    <s v="Non"/>
    <x v="24"/>
    <m/>
    <m/>
    <m/>
    <m/>
    <x v="1"/>
    <m/>
  </r>
  <r>
    <s v="632/3ARCELOR (BERTON SICARD)"/>
    <x v="1224"/>
    <s v="PROFIL"/>
    <x v="13"/>
    <x v="1155"/>
    <x v="6"/>
    <s v="INSTALLUX"/>
    <x v="1181"/>
    <s v="Non"/>
    <x v="27"/>
    <m/>
    <m/>
    <m/>
    <m/>
    <x v="1"/>
    <m/>
  </r>
  <r>
    <s v="633ARCELOR (BERTON SICARD)"/>
    <x v="1225"/>
    <s v="PROFIL"/>
    <x v="13"/>
    <x v="1156"/>
    <x v="6"/>
    <s v="INSTALLUX"/>
    <x v="1182"/>
    <s v="Non"/>
    <x v="24"/>
    <m/>
    <m/>
    <m/>
    <m/>
    <x v="1"/>
    <m/>
  </r>
  <r>
    <s v="634ARCELOR (BERTON SICARD)"/>
    <x v="2161"/>
    <s v="PROFIL"/>
    <x v="13"/>
    <x v="1944"/>
    <x v="6"/>
    <s v="INSTALLUX"/>
    <x v="2118"/>
    <s v="Non"/>
    <x v="5"/>
    <m/>
    <m/>
    <m/>
    <m/>
    <x v="1"/>
    <m/>
  </r>
  <r>
    <s v="635ARCELOR (BERTON SICARD)"/>
    <x v="1226"/>
    <s v="PROFIL"/>
    <x v="13"/>
    <x v="1157"/>
    <x v="6"/>
    <s v="INSTALLUX"/>
    <x v="1183"/>
    <s v="Non"/>
    <x v="24"/>
    <m/>
    <m/>
    <m/>
    <m/>
    <x v="1"/>
    <m/>
  </r>
  <r>
    <s v="635/5ARCELOR (BERTON SICARD)"/>
    <x v="1227"/>
    <s v="PROFIL"/>
    <x v="13"/>
    <x v="1157"/>
    <x v="6"/>
    <s v="INSTALLUX"/>
    <x v="1184"/>
    <s v="Non"/>
    <x v="42"/>
    <m/>
    <m/>
    <m/>
    <m/>
    <x v="1"/>
    <m/>
  </r>
  <r>
    <s v="638ARCELOR (BERTON SICARD)"/>
    <x v="1228"/>
    <s v="PROFIL"/>
    <x v="13"/>
    <x v="1158"/>
    <x v="6"/>
    <s v="INSTALLUX"/>
    <x v="1185"/>
    <s v="Non"/>
    <x v="24"/>
    <m/>
    <m/>
    <m/>
    <m/>
    <x v="1"/>
    <m/>
  </r>
  <r>
    <s v="653ARCELOR (BERTON SICARD)"/>
    <x v="1229"/>
    <s v="PROFIL"/>
    <x v="13"/>
    <x v="1159"/>
    <x v="6"/>
    <s v="INSTALLUX"/>
    <x v="1186"/>
    <s v="Non"/>
    <x v="20"/>
    <m/>
    <m/>
    <m/>
    <m/>
    <x v="1"/>
    <m/>
  </r>
  <r>
    <s v="654ARCELOR (BERTON SICARD)"/>
    <x v="1230"/>
    <s v="PROFIL"/>
    <x v="13"/>
    <x v="1160"/>
    <x v="6"/>
    <s v="INSTALLUX"/>
    <x v="1187"/>
    <s v="Non"/>
    <x v="40"/>
    <m/>
    <m/>
    <m/>
    <m/>
    <x v="1"/>
    <m/>
  </r>
  <r>
    <s v="655ARCELOR (BERTON SICARD)"/>
    <x v="1231"/>
    <s v="PROFIL"/>
    <x v="13"/>
    <x v="1161"/>
    <x v="6"/>
    <s v="INSTALLUX"/>
    <x v="1188"/>
    <s v="Non"/>
    <x v="40"/>
    <m/>
    <m/>
    <m/>
    <m/>
    <x v="1"/>
    <m/>
  </r>
  <r>
    <s v="663ARCELOR (BERTON SICARD)"/>
    <x v="1232"/>
    <s v="PROFIL"/>
    <x v="13"/>
    <x v="1162"/>
    <x v="6"/>
    <s v="INSTALLUX"/>
    <x v="1189"/>
    <s v="Non"/>
    <x v="5"/>
    <m/>
    <m/>
    <m/>
    <m/>
    <x v="1"/>
    <m/>
  </r>
  <r>
    <s v="664ARCELOR (BERTON SICARD)"/>
    <x v="2117"/>
    <s v="PROFIL"/>
    <x v="13"/>
    <x v="1905"/>
    <x v="6"/>
    <s v="INSTALLUX"/>
    <x v="2074"/>
    <s v="Non"/>
    <x v="5"/>
    <m/>
    <m/>
    <m/>
    <m/>
    <x v="1"/>
    <m/>
  </r>
  <r>
    <s v="665ARCELOR (BERTON SICARD)"/>
    <x v="1233"/>
    <s v="PROFIL"/>
    <x v="13"/>
    <x v="1163"/>
    <x v="6"/>
    <s v="INSTALLUX"/>
    <x v="1190"/>
    <s v="Non"/>
    <x v="12"/>
    <m/>
    <m/>
    <m/>
    <m/>
    <x v="1"/>
    <m/>
  </r>
  <r>
    <s v="666ARCELOR (BERTON SICARD)"/>
    <x v="1234"/>
    <s v="PROFIL"/>
    <x v="13"/>
    <x v="1164"/>
    <x v="6"/>
    <s v="INSTALLUX"/>
    <x v="1191"/>
    <s v="Non"/>
    <x v="12"/>
    <m/>
    <m/>
    <m/>
    <m/>
    <x v="1"/>
    <m/>
  </r>
  <r>
    <s v="667ARCELOR (BERTON SICARD)"/>
    <x v="1235"/>
    <s v="PROFIL"/>
    <x v="13"/>
    <x v="1165"/>
    <x v="6"/>
    <s v="INSTALLUX"/>
    <x v="1192"/>
    <s v="Non"/>
    <x v="12"/>
    <m/>
    <m/>
    <m/>
    <m/>
    <x v="1"/>
    <m/>
  </r>
  <r>
    <s v="668ARCELOR (BERTON SICARD)"/>
    <x v="1236"/>
    <s v="PROFIL"/>
    <x v="13"/>
    <x v="1166"/>
    <x v="6"/>
    <s v="INSTALLUX"/>
    <x v="1193"/>
    <s v="Non"/>
    <x v="12"/>
    <m/>
    <m/>
    <m/>
    <m/>
    <x v="1"/>
    <m/>
  </r>
  <r>
    <s v="669ARCELOR (BERTON SICARD)"/>
    <x v="1237"/>
    <s v="PROFIL"/>
    <x v="13"/>
    <x v="1167"/>
    <x v="6"/>
    <s v="INSTALLUX"/>
    <x v="1194"/>
    <s v="Non"/>
    <x v="12"/>
    <m/>
    <m/>
    <m/>
    <m/>
    <x v="1"/>
    <m/>
  </r>
  <r>
    <s v="678ARCELOR (BERTON SICARD)"/>
    <x v="1238"/>
    <s v="PROFIL"/>
    <x v="13"/>
    <x v="1168"/>
    <x v="6"/>
    <s v="INSTALLUX"/>
    <x v="1195"/>
    <s v="Non"/>
    <x v="5"/>
    <m/>
    <m/>
    <m/>
    <m/>
    <x v="1"/>
    <m/>
  </r>
  <r>
    <s v="679ARCELOR (BERTON SICARD)"/>
    <x v="1239"/>
    <s v="PROFIL"/>
    <x v="13"/>
    <x v="1169"/>
    <x v="6"/>
    <s v="INSTALLUX"/>
    <x v="1196"/>
    <s v="Non"/>
    <x v="5"/>
    <m/>
    <m/>
    <m/>
    <m/>
    <x v="1"/>
    <m/>
  </r>
  <r>
    <s v="680ARCELOR (BERTON SICARD)"/>
    <x v="1240"/>
    <s v="PROFIL"/>
    <x v="13"/>
    <x v="1170"/>
    <x v="6"/>
    <s v="INSTALLUX"/>
    <x v="1197"/>
    <s v="Non"/>
    <x v="40"/>
    <m/>
    <m/>
    <m/>
    <m/>
    <x v="1"/>
    <m/>
  </r>
  <r>
    <s v="683ARCELOR (BERTON SICARD)"/>
    <x v="1241"/>
    <s v="PROFIL"/>
    <x v="13"/>
    <x v="1171"/>
    <x v="6"/>
    <s v="INSTALLUX"/>
    <x v="1198"/>
    <s v="Non"/>
    <x v="5"/>
    <m/>
    <m/>
    <m/>
    <m/>
    <x v="1"/>
    <m/>
  </r>
  <r>
    <s v="688ARCELOR (BERTON SICARD)"/>
    <x v="1242"/>
    <s v="PROFIL"/>
    <x v="13"/>
    <x v="1172"/>
    <x v="6"/>
    <s v="INSTALLUX"/>
    <x v="1199"/>
    <s v="Non"/>
    <x v="5"/>
    <m/>
    <m/>
    <m/>
    <m/>
    <x v="1"/>
    <m/>
  </r>
  <r>
    <s v="1011ARCELOR (BERTON SICARD)"/>
    <x v="1243"/>
    <s v="PROFIL"/>
    <x v="13"/>
    <x v="1173"/>
    <x v="6"/>
    <s v="INSTALLUX"/>
    <x v="1200"/>
    <s v="Non"/>
    <x v="4"/>
    <m/>
    <m/>
    <m/>
    <m/>
    <x v="1"/>
    <m/>
  </r>
  <r>
    <s v="1050ARCELOR (BERTON SICARD)"/>
    <x v="1244"/>
    <s v="PROFIL"/>
    <x v="13"/>
    <x v="1174"/>
    <x v="6"/>
    <s v="INSTALLUX"/>
    <x v="1201"/>
    <s v="Non"/>
    <x v="24"/>
    <m/>
    <m/>
    <m/>
    <m/>
    <x v="1"/>
    <m/>
  </r>
  <r>
    <s v="1103ARCELOR (BERTON SICARD)"/>
    <x v="1245"/>
    <s v="PROFIL"/>
    <x v="13"/>
    <x v="1175"/>
    <x v="6"/>
    <s v="INSTALLUX"/>
    <x v="1202"/>
    <s v="Non"/>
    <x v="4"/>
    <m/>
    <m/>
    <m/>
    <m/>
    <x v="1"/>
    <m/>
  </r>
  <r>
    <s v="1103/1ARCELOR (BERTON SICARD)"/>
    <x v="1246"/>
    <s v="PROFIL"/>
    <x v="13"/>
    <x v="1176"/>
    <x v="6"/>
    <s v="INSTALLUX"/>
    <x v="1203"/>
    <s v="Non"/>
    <x v="5"/>
    <m/>
    <m/>
    <m/>
    <m/>
    <x v="1"/>
    <m/>
  </r>
  <r>
    <s v="1233ARCELOR (BERTON SICARD)"/>
    <x v="1972"/>
    <s v="PROFIL"/>
    <x v="13"/>
    <x v="1769"/>
    <x v="6"/>
    <s v="INSTALLUX"/>
    <x v="1929"/>
    <s v="Non"/>
    <x v="5"/>
    <m/>
    <m/>
    <m/>
    <m/>
    <x v="1"/>
    <m/>
  </r>
  <r>
    <s v="1618ARCELOR (BERTON SICARD)"/>
    <x v="1973"/>
    <s v="PROFIL"/>
    <x v="13"/>
    <x v="1770"/>
    <x v="6"/>
    <s v="INSTALLUX"/>
    <x v="1930"/>
    <s v="Non"/>
    <x v="40"/>
    <m/>
    <m/>
    <m/>
    <m/>
    <x v="1"/>
    <m/>
  </r>
  <r>
    <s v="1623ARCELOR (BERTON SICARD)"/>
    <x v="1974"/>
    <s v="PROFIL"/>
    <x v="13"/>
    <x v="1771"/>
    <x v="6"/>
    <s v="INSTALLUX"/>
    <x v="1931"/>
    <s v="Non"/>
    <x v="5"/>
    <m/>
    <m/>
    <m/>
    <m/>
    <x v="1"/>
    <m/>
  </r>
  <r>
    <s v="1624ARCELOR (BERTON SICARD)"/>
    <x v="1975"/>
    <s v="PROFIL"/>
    <x v="13"/>
    <x v="1772"/>
    <x v="6"/>
    <s v="INSTALLUX"/>
    <x v="1932"/>
    <s v="Non"/>
    <x v="5"/>
    <m/>
    <m/>
    <m/>
    <m/>
    <x v="1"/>
    <m/>
  </r>
  <r>
    <s v="1641ARCELOR (BERTON SICARD)"/>
    <x v="1976"/>
    <s v="PROFIL"/>
    <x v="13"/>
    <x v="1773"/>
    <x v="6"/>
    <s v="INSTALLUX"/>
    <x v="1933"/>
    <s v="Non"/>
    <x v="5"/>
    <m/>
    <m/>
    <m/>
    <m/>
    <x v="1"/>
    <m/>
  </r>
  <r>
    <s v="1700ARCELOR (BERTON SICARD)"/>
    <x v="1977"/>
    <s v="PROFIL"/>
    <x v="13"/>
    <x v="1774"/>
    <x v="6"/>
    <s v="INSTALLUX"/>
    <x v="1934"/>
    <s v="Non"/>
    <x v="40"/>
    <m/>
    <m/>
    <m/>
    <m/>
    <x v="1"/>
    <m/>
  </r>
  <r>
    <s v="1710ARCELOR (BERTON SICARD)"/>
    <x v="1978"/>
    <s v="PROFIL"/>
    <x v="13"/>
    <x v="1775"/>
    <x v="6"/>
    <s v="INSTALLUX"/>
    <x v="1935"/>
    <s v="Non"/>
    <x v="40"/>
    <m/>
    <m/>
    <m/>
    <m/>
    <x v="1"/>
    <m/>
  </r>
  <r>
    <s v="1723ARCELOR (BERTON SICARD)"/>
    <x v="1979"/>
    <s v="PROFIL"/>
    <x v="13"/>
    <x v="1776"/>
    <x v="6"/>
    <s v="INSTALLUX"/>
    <x v="1936"/>
    <s v="Non"/>
    <x v="40"/>
    <m/>
    <m/>
    <m/>
    <m/>
    <x v="1"/>
    <m/>
  </r>
  <r>
    <s v="1724ARCELOR (BERTON SICARD)"/>
    <x v="1980"/>
    <s v="PROFIL"/>
    <x v="13"/>
    <x v="1777"/>
    <x v="6"/>
    <s v="INSTALLUX"/>
    <x v="1937"/>
    <s v="Non"/>
    <x v="40"/>
    <m/>
    <m/>
    <m/>
    <m/>
    <x v="1"/>
    <m/>
  </r>
  <r>
    <s v="1725ARCELOR (BERTON SICARD)"/>
    <x v="1981"/>
    <s v="PROFIL"/>
    <x v="13"/>
    <x v="1778"/>
    <x v="6"/>
    <s v="INSTALLUX"/>
    <x v="1938"/>
    <s v="Non"/>
    <x v="5"/>
    <m/>
    <m/>
    <m/>
    <m/>
    <x v="1"/>
    <m/>
  </r>
  <r>
    <s v="1726ARCELOR (BERTON SICARD)"/>
    <x v="1982"/>
    <s v="PROFIL"/>
    <x v="13"/>
    <x v="1779"/>
    <x v="6"/>
    <s v="INSTALLUX"/>
    <x v="1939"/>
    <s v="Non"/>
    <x v="5"/>
    <m/>
    <m/>
    <m/>
    <m/>
    <x v="1"/>
    <m/>
  </r>
  <r>
    <s v="1727ARCELOR (BERTON SICARD)"/>
    <x v="1983"/>
    <s v="PROFIL"/>
    <x v="13"/>
    <x v="1780"/>
    <x v="6"/>
    <s v="INSTALLUX"/>
    <x v="1940"/>
    <s v="Non"/>
    <x v="5"/>
    <m/>
    <m/>
    <m/>
    <m/>
    <x v="1"/>
    <m/>
  </r>
  <r>
    <s v="1728ARCELOR (BERTON SICARD)"/>
    <x v="1984"/>
    <s v="PROFIL"/>
    <x v="13"/>
    <x v="1781"/>
    <x v="6"/>
    <s v="INSTALLUX"/>
    <x v="1941"/>
    <s v="Non"/>
    <x v="5"/>
    <m/>
    <m/>
    <m/>
    <m/>
    <x v="1"/>
    <m/>
  </r>
  <r>
    <s v="1760NARCELOR (BERTON SICARD)"/>
    <x v="1985"/>
    <s v="PROFIL"/>
    <x v="13"/>
    <x v="1782"/>
    <x v="6"/>
    <s v="INSTALLUX"/>
    <x v="1942"/>
    <s v="Non"/>
    <x v="5"/>
    <m/>
    <m/>
    <m/>
    <m/>
    <x v="1"/>
    <m/>
  </r>
  <r>
    <s v="1812ARCELOR (BERTON SICARD)"/>
    <x v="1986"/>
    <s v="PROFIL"/>
    <x v="13"/>
    <x v="1783"/>
    <x v="6"/>
    <s v="INSTALLUX"/>
    <x v="1943"/>
    <s v="Non"/>
    <x v="5"/>
    <m/>
    <m/>
    <m/>
    <m/>
    <x v="1"/>
    <m/>
  </r>
  <r>
    <s v="1817ARCELOR (BERTON SICARD)"/>
    <x v="1987"/>
    <s v="PROFIL"/>
    <x v="13"/>
    <x v="1784"/>
    <x v="6"/>
    <s v="INSTALLUX"/>
    <x v="1944"/>
    <s v="Non"/>
    <x v="5"/>
    <m/>
    <m/>
    <m/>
    <m/>
    <x v="1"/>
    <m/>
  </r>
  <r>
    <s v="1853NARCELOR (BERTON SICARD)"/>
    <x v="1988"/>
    <s v="PROFIL"/>
    <x v="13"/>
    <x v="1785"/>
    <x v="6"/>
    <s v="INSTALLUX"/>
    <x v="1945"/>
    <s v="Non"/>
    <x v="5"/>
    <m/>
    <m/>
    <m/>
    <m/>
    <x v="1"/>
    <m/>
  </r>
  <r>
    <s v="1854NARCELOR (BERTON SICARD)"/>
    <x v="1989"/>
    <s v="PROFIL"/>
    <x v="13"/>
    <x v="1786"/>
    <x v="6"/>
    <s v="INSTALLUX"/>
    <x v="1946"/>
    <s v="Non"/>
    <x v="5"/>
    <m/>
    <m/>
    <m/>
    <m/>
    <x v="1"/>
    <m/>
  </r>
  <r>
    <s v="1859ARCELOR (BERTON SICARD)"/>
    <x v="1990"/>
    <s v="PROFIL"/>
    <x v="13"/>
    <x v="1787"/>
    <x v="6"/>
    <s v="INSTALLUX"/>
    <x v="1947"/>
    <s v="Non"/>
    <x v="5"/>
    <m/>
    <m/>
    <m/>
    <m/>
    <x v="1"/>
    <m/>
  </r>
  <r>
    <s v="1860ARCELOR (BERTON SICARD)"/>
    <x v="1991"/>
    <s v="PROFIL"/>
    <x v="13"/>
    <x v="1788"/>
    <x v="6"/>
    <s v="INSTALLUX"/>
    <x v="1948"/>
    <s v="Non"/>
    <x v="5"/>
    <m/>
    <m/>
    <m/>
    <m/>
    <x v="1"/>
    <m/>
  </r>
  <r>
    <s v="1861ARCELOR (BERTON SICARD)"/>
    <x v="2162"/>
    <s v="PROFIL"/>
    <x v="13"/>
    <x v="1945"/>
    <x v="6"/>
    <s v="INSTALLUX"/>
    <x v="2119"/>
    <s v="Non"/>
    <x v="5"/>
    <m/>
    <m/>
    <m/>
    <m/>
    <x v="1"/>
    <m/>
  </r>
  <r>
    <s v="1868ARCELOR (BERTON SICARD)"/>
    <x v="1992"/>
    <s v="PROFIL"/>
    <x v="13"/>
    <x v="1789"/>
    <x v="6"/>
    <s v="INSTALLUX"/>
    <x v="1949"/>
    <s v="Non"/>
    <x v="5"/>
    <m/>
    <m/>
    <m/>
    <m/>
    <x v="1"/>
    <m/>
  </r>
  <r>
    <s v="1870ARCELOR (BERTON SICARD)"/>
    <x v="2163"/>
    <s v="PROFIL"/>
    <x v="13"/>
    <x v="1946"/>
    <x v="6"/>
    <s v="INSTALLUX"/>
    <x v="2120"/>
    <s v="Non"/>
    <x v="5"/>
    <m/>
    <m/>
    <m/>
    <m/>
    <x v="1"/>
    <m/>
  </r>
  <r>
    <s v="1874ARCELOR (BERTON SICARD)"/>
    <x v="2118"/>
    <s v="PROFIL"/>
    <x v="13"/>
    <x v="1906"/>
    <x v="6"/>
    <s v="INSTALLUX"/>
    <x v="2075"/>
    <s v="Non"/>
    <x v="5"/>
    <m/>
    <m/>
    <m/>
    <m/>
    <x v="1"/>
    <m/>
  </r>
  <r>
    <s v="5022ARCELOR (BERTON SICARD)"/>
    <x v="1247"/>
    <s v="PROFIL"/>
    <x v="13"/>
    <x v="1177"/>
    <x v="6"/>
    <s v="INSTALLUX"/>
    <x v="1204"/>
    <s v="Non"/>
    <x v="24"/>
    <m/>
    <m/>
    <m/>
    <m/>
    <x v="1"/>
    <m/>
  </r>
  <r>
    <s v="5027ARCELOR (BERTON SICARD)"/>
    <x v="1248"/>
    <s v="PROFIL"/>
    <x v="13"/>
    <x v="1178"/>
    <x v="6"/>
    <s v="INSTALLUX"/>
    <x v="1205"/>
    <s v="Non"/>
    <x v="24"/>
    <m/>
    <m/>
    <m/>
    <m/>
    <x v="1"/>
    <m/>
  </r>
  <r>
    <s v="5040ARCELOR (BERTON SICARD)"/>
    <x v="1249"/>
    <s v="PROFIL"/>
    <x v="13"/>
    <x v="1179"/>
    <x v="6"/>
    <s v="INSTALLUX"/>
    <x v="1206"/>
    <s v="Non"/>
    <x v="24"/>
    <m/>
    <m/>
    <m/>
    <m/>
    <x v="1"/>
    <m/>
  </r>
  <r>
    <s v="5041ARCELOR (BERTON SICARD)"/>
    <x v="1250"/>
    <s v="PROFIL"/>
    <x v="13"/>
    <x v="1180"/>
    <x v="6"/>
    <s v="INSTALLUX"/>
    <x v="1207"/>
    <s v="Non"/>
    <x v="24"/>
    <m/>
    <m/>
    <m/>
    <m/>
    <x v="1"/>
    <m/>
  </r>
  <r>
    <s v="5042ARCELOR (BERTON SICARD)"/>
    <x v="1251"/>
    <s v="PROFIL"/>
    <x v="13"/>
    <x v="1181"/>
    <x v="6"/>
    <s v="INSTALLUX"/>
    <x v="1208"/>
    <s v="Non"/>
    <x v="24"/>
    <m/>
    <m/>
    <m/>
    <m/>
    <x v="1"/>
    <m/>
  </r>
  <r>
    <s v="5048ARCELOR (BERTON SICARD)"/>
    <x v="1252"/>
    <s v="PROFIL"/>
    <x v="13"/>
    <x v="1068"/>
    <x v="6"/>
    <s v="INSTALLUX"/>
    <x v="1209"/>
    <s v="Non"/>
    <x v="24"/>
    <m/>
    <m/>
    <m/>
    <m/>
    <x v="1"/>
    <m/>
  </r>
  <r>
    <s v="5049ARCELOR (BERTON SICARD)"/>
    <x v="1253"/>
    <s v="PROFIL"/>
    <x v="13"/>
    <x v="1068"/>
    <x v="6"/>
    <s v="INSTALLUX"/>
    <x v="1210"/>
    <s v="Non"/>
    <x v="24"/>
    <m/>
    <m/>
    <m/>
    <m/>
    <x v="1"/>
    <m/>
  </r>
  <r>
    <s v="5051LARCELOR (BERTON SICARD)"/>
    <x v="1256"/>
    <s v="PROFIL"/>
    <x v="13"/>
    <x v="1184"/>
    <x v="6"/>
    <s v="INSTALLUX"/>
    <x v="1213"/>
    <s v="Non"/>
    <x v="24"/>
    <m/>
    <m/>
    <m/>
    <m/>
    <x v="1"/>
    <m/>
  </r>
  <r>
    <s v="5053ARCELOR (BERTON SICARD)"/>
    <x v="1257"/>
    <s v="PROFIL"/>
    <x v="13"/>
    <x v="1185"/>
    <x v="6"/>
    <s v="INSTALLUX"/>
    <x v="1214"/>
    <s v="Non"/>
    <x v="24"/>
    <m/>
    <m/>
    <m/>
    <m/>
    <x v="1"/>
    <m/>
  </r>
  <r>
    <s v="5054ARCELOR (BERTON SICARD)"/>
    <x v="1258"/>
    <s v="PROFIL"/>
    <x v="13"/>
    <x v="1186"/>
    <x v="6"/>
    <s v="INSTALLUX"/>
    <x v="1215"/>
    <s v="Non"/>
    <x v="24"/>
    <m/>
    <m/>
    <m/>
    <m/>
    <x v="1"/>
    <m/>
  </r>
  <r>
    <s v="5057ARCELOR (BERTON SICARD)"/>
    <x v="1259"/>
    <s v="PROFIL"/>
    <x v="13"/>
    <x v="1187"/>
    <x v="6"/>
    <s v="INSTALLUX"/>
    <x v="1216"/>
    <s v="Non"/>
    <x v="24"/>
    <m/>
    <m/>
    <m/>
    <m/>
    <x v="1"/>
    <m/>
  </r>
  <r>
    <s v="5058ARCELOR (BERTON SICARD)"/>
    <x v="1260"/>
    <s v="PROFIL"/>
    <x v="13"/>
    <x v="1188"/>
    <x v="6"/>
    <s v="INSTALLUX"/>
    <x v="1217"/>
    <s v="Non"/>
    <x v="24"/>
    <m/>
    <m/>
    <m/>
    <m/>
    <x v="1"/>
    <m/>
  </r>
  <r>
    <s v="5138ARCELOR (BERTON SICARD)"/>
    <x v="1261"/>
    <s v="PROFIL"/>
    <x v="13"/>
    <x v="1189"/>
    <x v="6"/>
    <s v="INSTALLUX"/>
    <x v="1218"/>
    <s v="Non"/>
    <x v="4"/>
    <m/>
    <m/>
    <m/>
    <m/>
    <x v="1"/>
    <m/>
  </r>
  <r>
    <s v="5144ARCELOR (BERTON SICARD)"/>
    <x v="1262"/>
    <s v="PROFIL"/>
    <x v="13"/>
    <x v="1190"/>
    <x v="6"/>
    <s v="INSTALLUX"/>
    <x v="1219"/>
    <s v="Non"/>
    <x v="24"/>
    <m/>
    <m/>
    <m/>
    <m/>
    <x v="1"/>
    <m/>
  </r>
  <r>
    <s v="5145ARCELOR (BERTON SICARD)"/>
    <x v="1263"/>
    <s v="PROFIL"/>
    <x v="13"/>
    <x v="1191"/>
    <x v="6"/>
    <s v="INSTALLUX"/>
    <x v="1220"/>
    <s v="Non"/>
    <x v="24"/>
    <m/>
    <m/>
    <m/>
    <m/>
    <x v="1"/>
    <m/>
  </r>
  <r>
    <s v="5146ARCELOR (BERTON SICARD)"/>
    <x v="1264"/>
    <s v="PROFIL"/>
    <x v="13"/>
    <x v="1192"/>
    <x v="6"/>
    <s v="INSTALLUX"/>
    <x v="1221"/>
    <s v="Non"/>
    <x v="4"/>
    <m/>
    <m/>
    <m/>
    <m/>
    <x v="1"/>
    <m/>
  </r>
  <r>
    <s v="5147ARCELOR (BERTON SICARD)"/>
    <x v="1265"/>
    <s v="PROFIL"/>
    <x v="13"/>
    <x v="1193"/>
    <x v="6"/>
    <s v="INSTALLUX"/>
    <x v="1222"/>
    <s v="Non"/>
    <x v="4"/>
    <m/>
    <m/>
    <m/>
    <m/>
    <x v="1"/>
    <m/>
  </r>
  <r>
    <s v="5154ARCELOR (BERTON SICARD)"/>
    <x v="1266"/>
    <s v="PROFIL"/>
    <x v="13"/>
    <x v="1194"/>
    <x v="6"/>
    <s v="INSTALLUX"/>
    <x v="1223"/>
    <s v="Non"/>
    <x v="4"/>
    <m/>
    <m/>
    <m/>
    <m/>
    <x v="1"/>
    <m/>
  </r>
  <r>
    <s v="5155ARCELOR (BERTON SICARD)"/>
    <x v="1267"/>
    <s v="PROFIL"/>
    <x v="13"/>
    <x v="1195"/>
    <x v="6"/>
    <s v="INSTALLUX"/>
    <x v="1224"/>
    <s v="Non"/>
    <x v="4"/>
    <m/>
    <m/>
    <m/>
    <m/>
    <x v="1"/>
    <m/>
  </r>
  <r>
    <s v="5156ARCELOR (BERTON SICARD)"/>
    <x v="1268"/>
    <s v="PROFIL"/>
    <x v="13"/>
    <x v="1196"/>
    <x v="6"/>
    <s v="INSTALLUX"/>
    <x v="1225"/>
    <s v="Non"/>
    <x v="4"/>
    <m/>
    <m/>
    <m/>
    <m/>
    <x v="1"/>
    <m/>
  </r>
  <r>
    <s v="5167THARCELOR (BERTON SICARD)"/>
    <x v="1269"/>
    <s v="PROFIL"/>
    <x v="13"/>
    <x v="1197"/>
    <x v="6"/>
    <s v="INSTALLUX"/>
    <x v="1226"/>
    <s v="Non"/>
    <x v="24"/>
    <m/>
    <m/>
    <m/>
    <m/>
    <x v="1"/>
    <m/>
  </r>
  <r>
    <s v="5169THARCELOR (BERTON SICARD)"/>
    <x v="1270"/>
    <s v="PROFIL"/>
    <x v="13"/>
    <x v="1198"/>
    <x v="6"/>
    <s v="INSTALLUX"/>
    <x v="1227"/>
    <s v="Non"/>
    <x v="24"/>
    <m/>
    <m/>
    <m/>
    <m/>
    <x v="1"/>
    <m/>
  </r>
  <r>
    <s v="5170THARCELOR (BERTON SICARD)"/>
    <x v="1271"/>
    <s v="PROFIL"/>
    <x v="13"/>
    <x v="1199"/>
    <x v="6"/>
    <s v="INSTALLUX"/>
    <x v="1228"/>
    <s v="Non"/>
    <x v="24"/>
    <m/>
    <m/>
    <m/>
    <m/>
    <x v="1"/>
    <m/>
  </r>
  <r>
    <s v="5190ARCELOR (BERTON SICARD)"/>
    <x v="1272"/>
    <s v="PROFIL"/>
    <x v="13"/>
    <x v="1200"/>
    <x v="6"/>
    <s v="INSTALLUX"/>
    <x v="1229"/>
    <s v="Non"/>
    <x v="4"/>
    <m/>
    <m/>
    <m/>
    <m/>
    <x v="1"/>
    <m/>
  </r>
  <r>
    <s v="5191ARCELOR (BERTON SICARD)"/>
    <x v="1273"/>
    <s v="PROFIL"/>
    <x v="13"/>
    <x v="1201"/>
    <x v="6"/>
    <s v="INSTALLUX"/>
    <x v="1230"/>
    <s v="Non"/>
    <x v="4"/>
    <m/>
    <m/>
    <m/>
    <m/>
    <x v="1"/>
    <m/>
  </r>
  <r>
    <s v="5192ARCELOR (BERTON SICARD)"/>
    <x v="1274"/>
    <s v="PROFIL"/>
    <x v="13"/>
    <x v="1202"/>
    <x v="6"/>
    <s v="INSTALLUX"/>
    <x v="1231"/>
    <s v="Non"/>
    <x v="4"/>
    <m/>
    <m/>
    <m/>
    <m/>
    <x v="1"/>
    <m/>
  </r>
  <r>
    <s v="5193ARCELOR (BERTON SICARD)"/>
    <x v="1275"/>
    <s v="PROFIL"/>
    <x v="13"/>
    <x v="1203"/>
    <x v="6"/>
    <s v="INSTALLUX"/>
    <x v="1232"/>
    <s v="Non"/>
    <x v="4"/>
    <m/>
    <m/>
    <m/>
    <m/>
    <x v="1"/>
    <m/>
  </r>
  <r>
    <s v="5194ARCELOR (BERTON SICARD)"/>
    <x v="1276"/>
    <s v="PROFIL"/>
    <x v="13"/>
    <x v="1204"/>
    <x v="6"/>
    <s v="INSTALLUX"/>
    <x v="1233"/>
    <s v="Non"/>
    <x v="4"/>
    <m/>
    <m/>
    <m/>
    <m/>
    <x v="1"/>
    <m/>
  </r>
  <r>
    <s v="5195ARCELOR (BERTON SICARD)"/>
    <x v="1277"/>
    <s v="PROFIL"/>
    <x v="13"/>
    <x v="1205"/>
    <x v="6"/>
    <s v="INSTALLUX"/>
    <x v="1234"/>
    <s v="Non"/>
    <x v="4"/>
    <m/>
    <m/>
    <m/>
    <m/>
    <x v="1"/>
    <m/>
  </r>
  <r>
    <s v="5401THARCELOR (BERTON SICARD)"/>
    <x v="1278"/>
    <s v="PROFIL"/>
    <x v="13"/>
    <x v="1206"/>
    <x v="6"/>
    <s v="INSTALLUX"/>
    <x v="1235"/>
    <s v="Non"/>
    <x v="24"/>
    <m/>
    <m/>
    <m/>
    <m/>
    <x v="1"/>
    <m/>
  </r>
  <r>
    <s v="5402THARCELOR (BERTON SICARD)"/>
    <x v="1279"/>
    <s v="PROFIL"/>
    <x v="13"/>
    <x v="1207"/>
    <x v="6"/>
    <s v="INSTALLUX"/>
    <x v="1236"/>
    <s v="Non"/>
    <x v="24"/>
    <m/>
    <m/>
    <m/>
    <m/>
    <x v="1"/>
    <m/>
  </r>
  <r>
    <s v="5403THARCELOR (BERTON SICARD)"/>
    <x v="1280"/>
    <s v="PROFIL"/>
    <x v="13"/>
    <x v="1208"/>
    <x v="6"/>
    <s v="INSTALLUX"/>
    <x v="1237"/>
    <s v="Non"/>
    <x v="24"/>
    <m/>
    <m/>
    <m/>
    <m/>
    <x v="1"/>
    <m/>
  </r>
  <r>
    <s v="5404THARCELOR (BERTON SICARD)"/>
    <x v="1281"/>
    <s v="PROFIL"/>
    <x v="13"/>
    <x v="1209"/>
    <x v="6"/>
    <s v="INSTALLUX"/>
    <x v="1238"/>
    <s v="Non"/>
    <x v="24"/>
    <m/>
    <m/>
    <m/>
    <m/>
    <x v="1"/>
    <m/>
  </r>
  <r>
    <s v="5405THARCELOR (BERTON SICARD)"/>
    <x v="1282"/>
    <s v="PROFIL"/>
    <x v="13"/>
    <x v="1206"/>
    <x v="6"/>
    <s v="INSTALLUX"/>
    <x v="1239"/>
    <s v="Non"/>
    <x v="24"/>
    <m/>
    <m/>
    <m/>
    <m/>
    <x v="1"/>
    <m/>
  </r>
  <r>
    <s v="5406THARCELOR (BERTON SICARD)"/>
    <x v="1283"/>
    <s v="PROFIL"/>
    <x v="13"/>
    <x v="1206"/>
    <x v="6"/>
    <s v="INSTALLUX"/>
    <x v="1240"/>
    <s v="Non"/>
    <x v="24"/>
    <m/>
    <m/>
    <m/>
    <m/>
    <x v="1"/>
    <m/>
  </r>
  <r>
    <s v="5407THARCELOR (BERTON SICARD)"/>
    <x v="1284"/>
    <s v="PROFIL"/>
    <x v="13"/>
    <x v="1210"/>
    <x v="6"/>
    <s v="INSTALLUX"/>
    <x v="1241"/>
    <s v="Non"/>
    <x v="24"/>
    <m/>
    <m/>
    <m/>
    <m/>
    <x v="1"/>
    <m/>
  </r>
  <r>
    <s v="5408THARCELOR (BERTON SICARD)"/>
    <x v="1285"/>
    <s v="PROFIL"/>
    <x v="13"/>
    <x v="1211"/>
    <x v="6"/>
    <s v="INSTALLUX"/>
    <x v="1242"/>
    <s v="Non"/>
    <x v="24"/>
    <m/>
    <m/>
    <m/>
    <m/>
    <x v="1"/>
    <m/>
  </r>
  <r>
    <s v="5409THARCELOR (BERTON SICARD)"/>
    <x v="1286"/>
    <s v="PROFIL"/>
    <x v="13"/>
    <x v="1212"/>
    <x v="6"/>
    <s v="INSTALLUX"/>
    <x v="1243"/>
    <s v="Non"/>
    <x v="24"/>
    <m/>
    <m/>
    <m/>
    <m/>
    <x v="1"/>
    <m/>
  </r>
  <r>
    <s v="5410THARCELOR (BERTON SICARD)"/>
    <x v="1287"/>
    <s v="PROFIL"/>
    <x v="13"/>
    <x v="1213"/>
    <x v="6"/>
    <s v="INSTALLUX"/>
    <x v="1244"/>
    <s v="Non"/>
    <x v="24"/>
    <m/>
    <m/>
    <m/>
    <m/>
    <x v="1"/>
    <m/>
  </r>
  <r>
    <s v="5411THARCELOR (BERTON SICARD)"/>
    <x v="1288"/>
    <s v="PROFIL"/>
    <x v="13"/>
    <x v="1214"/>
    <x v="6"/>
    <s v="INSTALLUX"/>
    <x v="1245"/>
    <s v="Non"/>
    <x v="24"/>
    <m/>
    <m/>
    <m/>
    <m/>
    <x v="1"/>
    <m/>
  </r>
  <r>
    <s v="5415THARCELOR (BERTON SICARD)"/>
    <x v="1289"/>
    <s v="PROFIL"/>
    <x v="13"/>
    <x v="1215"/>
    <x v="6"/>
    <s v="INSTALLUX"/>
    <x v="1246"/>
    <s v="Non"/>
    <x v="24"/>
    <m/>
    <m/>
    <m/>
    <m/>
    <x v="1"/>
    <m/>
  </r>
  <r>
    <s v="5416THARCELOR (BERTON SICARD)"/>
    <x v="1290"/>
    <s v="PROFIL"/>
    <x v="13"/>
    <x v="957"/>
    <x v="6"/>
    <s v="INSTALLUX"/>
    <x v="1247"/>
    <s v="Non"/>
    <x v="24"/>
    <m/>
    <m/>
    <m/>
    <m/>
    <x v="1"/>
    <m/>
  </r>
  <r>
    <s v="5417THARCELOR (BERTON SICARD)"/>
    <x v="1291"/>
    <s v="PROFIL"/>
    <x v="13"/>
    <x v="958"/>
    <x v="6"/>
    <s v="INSTALLUX"/>
    <x v="1248"/>
    <s v="Non"/>
    <x v="24"/>
    <m/>
    <m/>
    <m/>
    <m/>
    <x v="1"/>
    <m/>
  </r>
  <r>
    <s v="5418THARCELOR (BERTON SICARD)"/>
    <x v="1292"/>
    <s v="PROFIL"/>
    <x v="13"/>
    <x v="1209"/>
    <x v="6"/>
    <s v="INSTALLUX"/>
    <x v="1249"/>
    <s v="Non"/>
    <x v="24"/>
    <m/>
    <m/>
    <m/>
    <m/>
    <x v="1"/>
    <m/>
  </r>
  <r>
    <s v="5419THARCELOR (BERTON SICARD)"/>
    <x v="1293"/>
    <s v="PROFIL"/>
    <x v="13"/>
    <x v="1216"/>
    <x v="6"/>
    <s v="INSTALLUX"/>
    <x v="1250"/>
    <s v="Non"/>
    <x v="24"/>
    <m/>
    <m/>
    <m/>
    <m/>
    <x v="1"/>
    <m/>
  </r>
  <r>
    <s v="5421THARCELOR (BERTON SICARD)"/>
    <x v="1294"/>
    <s v="PROFIL"/>
    <x v="13"/>
    <x v="1217"/>
    <x v="6"/>
    <s v="INSTALLUX"/>
    <x v="1251"/>
    <s v="Non"/>
    <x v="24"/>
    <m/>
    <m/>
    <m/>
    <m/>
    <x v="1"/>
    <m/>
  </r>
  <r>
    <s v="5422THARCELOR (BERTON SICARD)"/>
    <x v="1295"/>
    <s v="PROFIL"/>
    <x v="13"/>
    <x v="1218"/>
    <x v="6"/>
    <s v="INSTALLUX"/>
    <x v="1252"/>
    <s v="Non"/>
    <x v="24"/>
    <m/>
    <m/>
    <m/>
    <m/>
    <x v="1"/>
    <m/>
  </r>
  <r>
    <s v="5423THARCELOR (BERTON SICARD)"/>
    <x v="1296"/>
    <s v="PROFIL"/>
    <x v="13"/>
    <x v="1219"/>
    <x v="6"/>
    <s v="INSTALLUX"/>
    <x v="1253"/>
    <s v="Non"/>
    <x v="24"/>
    <m/>
    <m/>
    <m/>
    <m/>
    <x v="1"/>
    <m/>
  </r>
  <r>
    <s v="5424THARCELOR (BERTON SICARD)"/>
    <x v="1297"/>
    <s v="PROFIL"/>
    <x v="13"/>
    <x v="1220"/>
    <x v="6"/>
    <s v="INSTALLUX"/>
    <x v="1254"/>
    <s v="Non"/>
    <x v="24"/>
    <m/>
    <m/>
    <m/>
    <m/>
    <x v="1"/>
    <m/>
  </r>
  <r>
    <s v="5427THARCELOR (BERTON SICARD)"/>
    <x v="1298"/>
    <s v="PROFIL"/>
    <x v="13"/>
    <x v="1221"/>
    <x v="6"/>
    <s v="INSTALLUX"/>
    <x v="1255"/>
    <s v="Non"/>
    <x v="24"/>
    <m/>
    <m/>
    <m/>
    <m/>
    <x v="1"/>
    <m/>
  </r>
  <r>
    <s v="5428ARCELOR (BERTON SICARD)"/>
    <x v="1299"/>
    <s v="PROFIL"/>
    <x v="13"/>
    <x v="1222"/>
    <x v="6"/>
    <s v="INSTALLUX"/>
    <x v="1256"/>
    <s v="Non"/>
    <x v="24"/>
    <m/>
    <m/>
    <m/>
    <m/>
    <x v="1"/>
    <m/>
  </r>
  <r>
    <s v="5429THARCELOR (BERTON SICARD)"/>
    <x v="1300"/>
    <s v="PROFIL"/>
    <x v="13"/>
    <x v="1223"/>
    <x v="6"/>
    <s v="INSTALLUX"/>
    <x v="1257"/>
    <s v="Non"/>
    <x v="24"/>
    <m/>
    <m/>
    <m/>
    <m/>
    <x v="1"/>
    <m/>
  </r>
  <r>
    <s v="5432THARCELOR (BERTON SICARD)"/>
    <x v="1301"/>
    <s v="PROFIL"/>
    <x v="13"/>
    <x v="1224"/>
    <x v="6"/>
    <s v="INSTALLUX"/>
    <x v="1258"/>
    <s v="Non"/>
    <x v="24"/>
    <m/>
    <m/>
    <m/>
    <m/>
    <x v="1"/>
    <m/>
  </r>
  <r>
    <s v="5433THARCELOR (BERTON SICARD)"/>
    <x v="1302"/>
    <s v="PROFIL"/>
    <x v="13"/>
    <x v="1225"/>
    <x v="6"/>
    <s v="INSTALLUX"/>
    <x v="1259"/>
    <s v="Non"/>
    <x v="24"/>
    <m/>
    <m/>
    <m/>
    <m/>
    <x v="1"/>
    <m/>
  </r>
  <r>
    <s v="5434THARCELOR (BERTON SICARD)"/>
    <x v="1303"/>
    <s v="PROFIL"/>
    <x v="13"/>
    <x v="1226"/>
    <x v="6"/>
    <s v="INSTALLUX"/>
    <x v="1260"/>
    <s v="Non"/>
    <x v="24"/>
    <m/>
    <m/>
    <m/>
    <m/>
    <x v="1"/>
    <m/>
  </r>
  <r>
    <s v="5435THARCELOR (BERTON SICARD)"/>
    <x v="1304"/>
    <s v="PROFIL"/>
    <x v="13"/>
    <x v="1227"/>
    <x v="6"/>
    <s v="INSTALLUX"/>
    <x v="1261"/>
    <s v="Non"/>
    <x v="24"/>
    <m/>
    <m/>
    <m/>
    <m/>
    <x v="1"/>
    <m/>
  </r>
  <r>
    <s v="5436THARCELOR (BERTON SICARD)"/>
    <x v="1305"/>
    <s v="PROFIL"/>
    <x v="13"/>
    <x v="1228"/>
    <x v="6"/>
    <s v="INSTALLUX"/>
    <x v="1262"/>
    <s v="Non"/>
    <x v="24"/>
    <m/>
    <m/>
    <m/>
    <m/>
    <x v="1"/>
    <m/>
  </r>
  <r>
    <s v="5450THARCELOR (BERTON SICARD)"/>
    <x v="1995"/>
    <s v="PROFIL"/>
    <x v="13"/>
    <x v="1792"/>
    <x v="6"/>
    <s v="INSTALLUX"/>
    <x v="1952"/>
    <s v="Non"/>
    <x v="24"/>
    <m/>
    <m/>
    <m/>
    <m/>
    <x v="1"/>
    <m/>
  </r>
  <r>
    <s v="5453THARCELOR (BERTON SICARD)"/>
    <x v="1306"/>
    <s v="PROFIL"/>
    <x v="13"/>
    <x v="1229"/>
    <x v="6"/>
    <s v="INSTALLUX"/>
    <x v="1263"/>
    <s v="Non"/>
    <x v="24"/>
    <m/>
    <m/>
    <m/>
    <m/>
    <x v="1"/>
    <m/>
  </r>
  <r>
    <s v="5456THARCELOR (BERTON SICARD)"/>
    <x v="1996"/>
    <s v="PROFIL"/>
    <x v="13"/>
    <x v="1793"/>
    <x v="6"/>
    <s v="INSTALLUX"/>
    <x v="1953"/>
    <s v="Non"/>
    <x v="24"/>
    <m/>
    <m/>
    <m/>
    <m/>
    <x v="1"/>
    <m/>
  </r>
  <r>
    <s v="5465THARCELOR (BERTON SICARD)"/>
    <x v="1307"/>
    <s v="PROFIL"/>
    <x v="13"/>
    <x v="1230"/>
    <x v="6"/>
    <s v="INSTALLUX"/>
    <x v="1264"/>
    <s v="Non"/>
    <x v="24"/>
    <m/>
    <m/>
    <m/>
    <m/>
    <x v="1"/>
    <m/>
  </r>
  <r>
    <s v="5499THARCELOR (BERTON SICARD)"/>
    <x v="1308"/>
    <s v="PROFIL"/>
    <x v="13"/>
    <x v="1231"/>
    <x v="6"/>
    <s v="INSTALLUX"/>
    <x v="1265"/>
    <s v="Non"/>
    <x v="24"/>
    <m/>
    <m/>
    <m/>
    <m/>
    <x v="1"/>
    <m/>
  </r>
  <r>
    <s v="5500ARCELOR (BERTON SICARD)"/>
    <x v="1997"/>
    <s v="PROFIL"/>
    <x v="13"/>
    <x v="1794"/>
    <x v="6"/>
    <s v="INSTALLUX"/>
    <x v="1954"/>
    <s v="Non"/>
    <x v="5"/>
    <m/>
    <m/>
    <m/>
    <m/>
    <x v="1"/>
    <m/>
  </r>
  <r>
    <s v="5502THARCELOR (BERTON SICARD)"/>
    <x v="1309"/>
    <s v="PROFIL"/>
    <x v="13"/>
    <x v="1232"/>
    <x v="6"/>
    <s v="INSTALLUX"/>
    <x v="1266"/>
    <s v="Non"/>
    <x v="24"/>
    <m/>
    <m/>
    <m/>
    <m/>
    <x v="1"/>
    <m/>
  </r>
  <r>
    <s v="5505THARCELOR (BERTON SICARD)"/>
    <x v="1310"/>
    <s v="PROFIL"/>
    <x v="13"/>
    <x v="1233"/>
    <x v="6"/>
    <s v="INSTALLUX"/>
    <x v="1267"/>
    <s v="Non"/>
    <x v="24"/>
    <m/>
    <m/>
    <m/>
    <m/>
    <x v="1"/>
    <m/>
  </r>
  <r>
    <s v="5510ARCELOR (BERTON SICARD)"/>
    <x v="1311"/>
    <s v="PROFIL"/>
    <x v="13"/>
    <x v="1234"/>
    <x v="6"/>
    <s v="INSTALLUX"/>
    <x v="1268"/>
    <s v="Non"/>
    <x v="24"/>
    <m/>
    <m/>
    <m/>
    <m/>
    <x v="1"/>
    <m/>
  </r>
  <r>
    <s v="5511ARCELOR (BERTON SICARD)"/>
    <x v="1312"/>
    <s v="PROFIL"/>
    <x v="13"/>
    <x v="1235"/>
    <x v="6"/>
    <s v="INSTALLUX"/>
    <x v="1269"/>
    <s v="Non"/>
    <x v="24"/>
    <m/>
    <m/>
    <m/>
    <m/>
    <x v="1"/>
    <m/>
  </r>
  <r>
    <s v="5514ARCELOR (BERTON SICARD)"/>
    <x v="1313"/>
    <s v="PROFIL"/>
    <x v="13"/>
    <x v="1236"/>
    <x v="6"/>
    <s v="INSTALLUX"/>
    <x v="1270"/>
    <s v="Non"/>
    <x v="24"/>
    <m/>
    <m/>
    <m/>
    <m/>
    <x v="1"/>
    <m/>
  </r>
  <r>
    <s v="5515ARCELOR (BERTON SICARD)"/>
    <x v="1314"/>
    <s v="PROFIL"/>
    <x v="13"/>
    <x v="1237"/>
    <x v="6"/>
    <s v="INSTALLUX"/>
    <x v="1271"/>
    <s v="Non"/>
    <x v="24"/>
    <m/>
    <m/>
    <m/>
    <m/>
    <x v="1"/>
    <m/>
  </r>
  <r>
    <s v="5517ARCELOR (BERTON SICARD)"/>
    <x v="1315"/>
    <s v="PROFIL"/>
    <x v="13"/>
    <x v="1238"/>
    <x v="6"/>
    <s v="INSTALLUX"/>
    <x v="1272"/>
    <s v="Non"/>
    <x v="24"/>
    <m/>
    <m/>
    <m/>
    <m/>
    <x v="1"/>
    <m/>
  </r>
  <r>
    <s v="5518ARCELOR (BERTON SICARD)"/>
    <x v="1316"/>
    <s v="PROFIL"/>
    <x v="13"/>
    <x v="1239"/>
    <x v="6"/>
    <s v="INSTALLUX"/>
    <x v="1273"/>
    <s v="Non"/>
    <x v="24"/>
    <m/>
    <m/>
    <m/>
    <m/>
    <x v="1"/>
    <m/>
  </r>
  <r>
    <s v="5618THARCELOR (BERTON SICARD)"/>
    <x v="1317"/>
    <s v="PROFIL"/>
    <x v="13"/>
    <x v="1240"/>
    <x v="6"/>
    <s v="INSTALLUX"/>
    <x v="1274"/>
    <s v="Non"/>
    <x v="24"/>
    <m/>
    <m/>
    <m/>
    <m/>
    <x v="1"/>
    <m/>
  </r>
  <r>
    <s v="5622THARCELOR (BERTON SICARD)"/>
    <x v="1318"/>
    <s v="PROFIL"/>
    <x v="13"/>
    <x v="1241"/>
    <x v="6"/>
    <s v="INSTALLUX"/>
    <x v="1275"/>
    <s v="Non"/>
    <x v="24"/>
    <m/>
    <m/>
    <m/>
    <m/>
    <x v="1"/>
    <m/>
  </r>
  <r>
    <s v="5730ARCELOR (BERTON SICARD)"/>
    <x v="2119"/>
    <s v="PROFIL"/>
    <x v="13"/>
    <x v="1907"/>
    <x v="6"/>
    <s v="INSTALLUX"/>
    <x v="2076"/>
    <s v="Non"/>
    <x v="5"/>
    <m/>
    <m/>
    <m/>
    <m/>
    <x v="1"/>
    <m/>
  </r>
  <r>
    <s v="5734ARCELOR (BERTON SICARD)"/>
    <x v="2120"/>
    <s v="PROFIL"/>
    <x v="13"/>
    <x v="1907"/>
    <x v="6"/>
    <s v="INSTALLUX"/>
    <x v="2077"/>
    <s v="Non"/>
    <x v="5"/>
    <m/>
    <m/>
    <m/>
    <m/>
    <x v="1"/>
    <m/>
  </r>
  <r>
    <s v="5754ARCELOR (BERTON SICARD)"/>
    <x v="1998"/>
    <s v="PROFIL"/>
    <x v="13"/>
    <x v="1795"/>
    <x v="6"/>
    <s v="INSTALLUX"/>
    <x v="1955"/>
    <s v="Non"/>
    <x v="5"/>
    <m/>
    <m/>
    <m/>
    <m/>
    <x v="1"/>
    <m/>
  </r>
  <r>
    <s v="5762ARCELOR (BERTON SICARD)"/>
    <x v="1999"/>
    <s v="PROFIL"/>
    <x v="13"/>
    <x v="1796"/>
    <x v="6"/>
    <s v="INSTALLUX"/>
    <x v="1956"/>
    <s v="Non"/>
    <x v="5"/>
    <m/>
    <m/>
    <m/>
    <m/>
    <x v="1"/>
    <m/>
  </r>
  <r>
    <s v="5765ARCELOR (BERTON SICARD)"/>
    <x v="2000"/>
    <s v="PROFIL"/>
    <x v="13"/>
    <x v="1797"/>
    <x v="6"/>
    <s v="INSTALLUX"/>
    <x v="1957"/>
    <s v="Non"/>
    <x v="5"/>
    <m/>
    <m/>
    <m/>
    <m/>
    <x v="1"/>
    <m/>
  </r>
  <r>
    <s v="5766ARCELOR (BERTON SICARD)"/>
    <x v="2001"/>
    <s v="PROFIL"/>
    <x v="13"/>
    <x v="1795"/>
    <x v="6"/>
    <s v="INSTALLUX"/>
    <x v="1958"/>
    <s v="Non"/>
    <x v="5"/>
    <m/>
    <m/>
    <m/>
    <m/>
    <x v="1"/>
    <m/>
  </r>
  <r>
    <s v="5768ARCELOR (BERTON SICARD)"/>
    <x v="2002"/>
    <s v="PROFIL"/>
    <x v="13"/>
    <x v="1798"/>
    <x v="6"/>
    <s v="INSTALLUX"/>
    <x v="1959"/>
    <s v="Non"/>
    <x v="5"/>
    <m/>
    <m/>
    <m/>
    <m/>
    <x v="1"/>
    <m/>
  </r>
  <r>
    <s v="5770ARCELOR (BERTON SICARD)"/>
    <x v="2164"/>
    <s v="PROFIL"/>
    <x v="13"/>
    <x v="1947"/>
    <x v="6"/>
    <s v="INSTALLUX"/>
    <x v="2121"/>
    <s v="Non"/>
    <x v="5"/>
    <m/>
    <m/>
    <m/>
    <m/>
    <x v="1"/>
    <m/>
  </r>
  <r>
    <s v="5810ARCELOR (BERTON SICARD)"/>
    <x v="2003"/>
    <s v="PROFIL"/>
    <x v="13"/>
    <x v="1799"/>
    <x v="6"/>
    <s v="INSTALLUX"/>
    <x v="1960"/>
    <s v="Non"/>
    <x v="5"/>
    <m/>
    <m/>
    <m/>
    <m/>
    <x v="1"/>
    <m/>
  </r>
  <r>
    <s v="5828ARCELOR (BERTON SICARD)"/>
    <x v="2004"/>
    <s v="PROFIL"/>
    <x v="13"/>
    <x v="1800"/>
    <x v="6"/>
    <s v="INSTALLUX"/>
    <x v="1961"/>
    <s v="Non"/>
    <x v="5"/>
    <m/>
    <m/>
    <m/>
    <m/>
    <x v="1"/>
    <m/>
  </r>
  <r>
    <s v="5831ARCELOR (BERTON SICARD)"/>
    <x v="2005"/>
    <s v="PROFIL"/>
    <x v="13"/>
    <x v="1801"/>
    <x v="6"/>
    <s v="INSTALLUX"/>
    <x v="1962"/>
    <s v="Non"/>
    <x v="5"/>
    <m/>
    <m/>
    <m/>
    <m/>
    <x v="1"/>
    <m/>
  </r>
  <r>
    <s v="5838ARCELOR (BERTON SICARD)"/>
    <x v="2006"/>
    <s v="PROFIL"/>
    <x v="13"/>
    <x v="1802"/>
    <x v="6"/>
    <s v="INSTALLUX"/>
    <x v="1963"/>
    <s v="Non"/>
    <x v="5"/>
    <m/>
    <m/>
    <m/>
    <m/>
    <x v="1"/>
    <m/>
  </r>
  <r>
    <s v="5842ARCELOR (BERTON SICARD)"/>
    <x v="2007"/>
    <s v="PROFIL"/>
    <x v="13"/>
    <x v="1803"/>
    <x v="6"/>
    <s v="INSTALLUX"/>
    <x v="1964"/>
    <s v="Non"/>
    <x v="5"/>
    <m/>
    <m/>
    <m/>
    <m/>
    <x v="1"/>
    <m/>
  </r>
  <r>
    <s v="5848ARCELOR (BERTON SICARD)"/>
    <x v="2165"/>
    <s v="PROFIL"/>
    <x v="13"/>
    <x v="1948"/>
    <x v="6"/>
    <s v="INSTALLUX"/>
    <x v="2122"/>
    <s v="Non"/>
    <x v="5"/>
    <m/>
    <m/>
    <m/>
    <m/>
    <x v="1"/>
    <m/>
  </r>
  <r>
    <s v="5849ARCELOR (BERTON SICARD)"/>
    <x v="2008"/>
    <s v="PROFIL"/>
    <x v="13"/>
    <x v="1804"/>
    <x v="6"/>
    <s v="INSTALLUX"/>
    <x v="1965"/>
    <s v="Non"/>
    <x v="5"/>
    <m/>
    <m/>
    <m/>
    <m/>
    <x v="1"/>
    <m/>
  </r>
  <r>
    <s v="5853ARCELOR (BERTON SICARD)"/>
    <x v="2009"/>
    <s v="PROFIL"/>
    <x v="13"/>
    <x v="1805"/>
    <x v="6"/>
    <s v="INSTALLUX"/>
    <x v="1966"/>
    <s v="Non"/>
    <x v="5"/>
    <m/>
    <m/>
    <m/>
    <m/>
    <x v="1"/>
    <m/>
  </r>
  <r>
    <s v="5854ARCELOR (BERTON SICARD)"/>
    <x v="2010"/>
    <s v="PROFIL"/>
    <x v="13"/>
    <x v="1806"/>
    <x v="6"/>
    <s v="INSTALLUX"/>
    <x v="1967"/>
    <s v="Non"/>
    <x v="5"/>
    <m/>
    <m/>
    <m/>
    <m/>
    <x v="1"/>
    <m/>
  </r>
  <r>
    <s v="5855ARCELOR (BERTON SICARD)"/>
    <x v="2011"/>
    <s v="PROFIL"/>
    <x v="13"/>
    <x v="1807"/>
    <x v="6"/>
    <s v="INSTALLUX"/>
    <x v="1968"/>
    <s v="Non"/>
    <x v="5"/>
    <m/>
    <m/>
    <m/>
    <m/>
    <x v="1"/>
    <m/>
  </r>
  <r>
    <s v="5866ARCELOR (BERTON SICARD)"/>
    <x v="1319"/>
    <s v="PROFIL"/>
    <x v="13"/>
    <x v="1242"/>
    <x v="6"/>
    <s v="INSTALLUX"/>
    <x v="1276"/>
    <s v="Non"/>
    <x v="40"/>
    <m/>
    <m/>
    <m/>
    <m/>
    <x v="1"/>
    <m/>
  </r>
  <r>
    <s v="5866NARCELOR (BERTON SICARD)"/>
    <x v="1320"/>
    <s v="PROFIL"/>
    <x v="13"/>
    <x v="1243"/>
    <x v="6"/>
    <s v="INSTALLUX"/>
    <x v="1277"/>
    <s v="Non"/>
    <x v="40"/>
    <m/>
    <m/>
    <m/>
    <m/>
    <x v="1"/>
    <m/>
  </r>
  <r>
    <s v="5867ARCELOR (BERTON SICARD)"/>
    <x v="2012"/>
    <s v="PROFIL"/>
    <x v="13"/>
    <x v="1808"/>
    <x v="6"/>
    <s v="INSTALLUX"/>
    <x v="1969"/>
    <s v="Non"/>
    <x v="40"/>
    <m/>
    <m/>
    <m/>
    <m/>
    <x v="1"/>
    <m/>
  </r>
  <r>
    <s v="5868NARCELOR (BERTON SICARD)"/>
    <x v="2013"/>
    <s v="PROFIL"/>
    <x v="13"/>
    <x v="1809"/>
    <x v="6"/>
    <s v="INSTALLUX"/>
    <x v="1970"/>
    <s v="Non"/>
    <x v="40"/>
    <m/>
    <m/>
    <m/>
    <m/>
    <x v="1"/>
    <m/>
  </r>
  <r>
    <s v="5871ARCELOR (BERTON SICARD)"/>
    <x v="2014"/>
    <s v="PROFIL"/>
    <x v="13"/>
    <x v="1810"/>
    <x v="6"/>
    <s v="INSTALLUX"/>
    <x v="1971"/>
    <s v="Non"/>
    <x v="5"/>
    <m/>
    <m/>
    <m/>
    <m/>
    <x v="1"/>
    <m/>
  </r>
  <r>
    <s v="5877NARCELOR (BERTON SICARD)"/>
    <x v="2015"/>
    <s v="PROFIL"/>
    <x v="13"/>
    <x v="1811"/>
    <x v="6"/>
    <s v="INSTALLUX"/>
    <x v="1972"/>
    <s v="Non"/>
    <x v="5"/>
    <m/>
    <m/>
    <m/>
    <m/>
    <x v="1"/>
    <m/>
  </r>
  <r>
    <s v="5879NARCELOR (BERTON SICARD)"/>
    <x v="2016"/>
    <s v="PROFIL"/>
    <x v="13"/>
    <x v="1812"/>
    <x v="6"/>
    <s v="INSTALLUX"/>
    <x v="1973"/>
    <s v="Non"/>
    <x v="5"/>
    <m/>
    <m/>
    <m/>
    <m/>
    <x v="1"/>
    <m/>
  </r>
  <r>
    <s v="5880PARCELOR (BERTON SICARD)"/>
    <x v="2017"/>
    <s v="PROFIL"/>
    <x v="13"/>
    <x v="1813"/>
    <x v="6"/>
    <s v="INSTALLUX"/>
    <x v="1974"/>
    <s v="Non"/>
    <x v="5"/>
    <m/>
    <m/>
    <m/>
    <m/>
    <x v="1"/>
    <m/>
  </r>
  <r>
    <s v="5888PARCELOR (BERTON SICARD)"/>
    <x v="2166"/>
    <s v="PROFIL"/>
    <x v="13"/>
    <x v="1949"/>
    <x v="6"/>
    <s v="INSTALLUX"/>
    <x v="2123"/>
    <s v="Non"/>
    <x v="5"/>
    <m/>
    <m/>
    <m/>
    <m/>
    <x v="1"/>
    <m/>
  </r>
  <r>
    <s v="5897NARCELOR (BERTON SICARD)"/>
    <x v="2018"/>
    <s v="PROFIL"/>
    <x v="13"/>
    <x v="1814"/>
    <x v="6"/>
    <s v="INSTALLUX"/>
    <x v="1975"/>
    <s v="Non"/>
    <x v="5"/>
    <m/>
    <m/>
    <m/>
    <m/>
    <x v="1"/>
    <m/>
  </r>
  <r>
    <s v="5900ARCELOR (BERTON SICARD)"/>
    <x v="1321"/>
    <s v="PROFIL"/>
    <x v="13"/>
    <x v="991"/>
    <x v="6"/>
    <s v="INSTALLUX"/>
    <x v="1278"/>
    <s v="Non"/>
    <x v="4"/>
    <m/>
    <m/>
    <m/>
    <m/>
    <x v="1"/>
    <m/>
  </r>
  <r>
    <s v="5901ARCELOR (BERTON SICARD)"/>
    <x v="1322"/>
    <s v="PROFIL"/>
    <x v="13"/>
    <x v="1244"/>
    <x v="6"/>
    <s v="INSTALLUX"/>
    <x v="1279"/>
    <s v="Non"/>
    <x v="4"/>
    <m/>
    <m/>
    <m/>
    <m/>
    <x v="1"/>
    <m/>
  </r>
  <r>
    <s v="5903ARCELOR (BERTON SICARD)"/>
    <x v="1323"/>
    <s v="PROFIL"/>
    <x v="13"/>
    <x v="1245"/>
    <x v="6"/>
    <s v="INSTALLUX"/>
    <x v="1280"/>
    <s v="Non"/>
    <x v="24"/>
    <m/>
    <m/>
    <m/>
    <m/>
    <x v="1"/>
    <m/>
  </r>
  <r>
    <s v="5905ARCELOR (BERTON SICARD)"/>
    <x v="1324"/>
    <s v="PROFIL"/>
    <x v="13"/>
    <x v="1246"/>
    <x v="6"/>
    <s v="INSTALLUX"/>
    <x v="1281"/>
    <s v="Non"/>
    <x v="4"/>
    <m/>
    <m/>
    <m/>
    <m/>
    <x v="1"/>
    <m/>
  </r>
  <r>
    <s v="5906ARCELOR (BERTON SICARD)"/>
    <x v="1325"/>
    <s v="PROFIL"/>
    <x v="13"/>
    <x v="1247"/>
    <x v="6"/>
    <s v="INSTALLUX"/>
    <x v="1282"/>
    <s v="Non"/>
    <x v="4"/>
    <m/>
    <m/>
    <m/>
    <m/>
    <x v="1"/>
    <m/>
  </r>
  <r>
    <s v="5910ARCELOR (BERTON SICARD)"/>
    <x v="1326"/>
    <s v="PROFIL"/>
    <x v="13"/>
    <x v="1248"/>
    <x v="6"/>
    <s v="INSTALLUX"/>
    <x v="1283"/>
    <s v="Non"/>
    <x v="4"/>
    <m/>
    <m/>
    <m/>
    <m/>
    <x v="1"/>
    <m/>
  </r>
  <r>
    <s v="5911ARCELOR (BERTON SICARD)"/>
    <x v="1327"/>
    <s v="PROFIL"/>
    <x v="13"/>
    <x v="1249"/>
    <x v="6"/>
    <s v="INSTALLUX"/>
    <x v="1284"/>
    <s v="Non"/>
    <x v="4"/>
    <m/>
    <m/>
    <m/>
    <m/>
    <x v="1"/>
    <m/>
  </r>
  <r>
    <s v="5912ARCELOR (BERTON SICARD)"/>
    <x v="1328"/>
    <s v="PROFIL"/>
    <x v="13"/>
    <x v="1250"/>
    <x v="6"/>
    <s v="INSTALLUX"/>
    <x v="1285"/>
    <s v="Non"/>
    <x v="4"/>
    <m/>
    <m/>
    <m/>
    <m/>
    <x v="1"/>
    <m/>
  </r>
  <r>
    <s v="5913ARCELOR (BERTON SICARD)"/>
    <x v="1329"/>
    <s v="PROFIL"/>
    <x v="13"/>
    <x v="1251"/>
    <x v="6"/>
    <s v="INSTALLUX"/>
    <x v="1286"/>
    <s v="Non"/>
    <x v="4"/>
    <m/>
    <m/>
    <m/>
    <m/>
    <x v="1"/>
    <m/>
  </r>
  <r>
    <s v="5920ARCELOR (BERTON SICARD)"/>
    <x v="1330"/>
    <s v="PROFIL"/>
    <x v="13"/>
    <x v="1213"/>
    <x v="6"/>
    <s v="INSTALLUX"/>
    <x v="1287"/>
    <s v="Non"/>
    <x v="4"/>
    <m/>
    <m/>
    <m/>
    <m/>
    <x v="1"/>
    <m/>
  </r>
  <r>
    <s v="5921ARCELOR (BERTON SICARD)"/>
    <x v="1331"/>
    <s v="PROFIL"/>
    <x v="13"/>
    <x v="1252"/>
    <x v="6"/>
    <s v="INSTALLUX"/>
    <x v="1288"/>
    <s v="Non"/>
    <x v="4"/>
    <m/>
    <m/>
    <m/>
    <m/>
    <x v="1"/>
    <m/>
  </r>
  <r>
    <s v="5923ARCELOR (BERTON SICARD)"/>
    <x v="1332"/>
    <s v="PROFIL"/>
    <x v="13"/>
    <x v="1253"/>
    <x v="6"/>
    <s v="INSTALLUX"/>
    <x v="1289"/>
    <s v="Non"/>
    <x v="4"/>
    <m/>
    <m/>
    <m/>
    <m/>
    <x v="1"/>
    <m/>
  </r>
  <r>
    <s v="5924ARCELOR (BERTON SICARD)"/>
    <x v="1333"/>
    <s v="PROFIL"/>
    <x v="13"/>
    <x v="1254"/>
    <x v="6"/>
    <s v="INSTALLUX"/>
    <x v="1290"/>
    <s v="Non"/>
    <x v="24"/>
    <m/>
    <m/>
    <m/>
    <m/>
    <x v="1"/>
    <m/>
  </r>
  <r>
    <s v="5930ARCELOR (BERTON SICARD)"/>
    <x v="1334"/>
    <s v="PROFIL"/>
    <x v="13"/>
    <x v="1255"/>
    <x v="6"/>
    <s v="INSTALLUX"/>
    <x v="1291"/>
    <s v="Non"/>
    <x v="4"/>
    <m/>
    <m/>
    <m/>
    <m/>
    <x v="1"/>
    <m/>
  </r>
  <r>
    <s v="5931ARCELOR (BERTON SICARD)"/>
    <x v="1335"/>
    <s v="PROFIL"/>
    <x v="13"/>
    <x v="1256"/>
    <x v="6"/>
    <s v="INSTALLUX"/>
    <x v="1292"/>
    <s v="Non"/>
    <x v="4"/>
    <m/>
    <m/>
    <m/>
    <m/>
    <x v="1"/>
    <m/>
  </r>
  <r>
    <s v="5935ARCELOR (BERTON SICARD)"/>
    <x v="1336"/>
    <s v="PROFIL"/>
    <x v="13"/>
    <x v="958"/>
    <x v="6"/>
    <s v="INSTALLUX"/>
    <x v="1293"/>
    <s v="Non"/>
    <x v="4"/>
    <m/>
    <m/>
    <m/>
    <m/>
    <x v="1"/>
    <m/>
  </r>
  <r>
    <s v="5936ARCELOR (BERTON SICARD)"/>
    <x v="1337"/>
    <s v="PROFIL"/>
    <x v="13"/>
    <x v="957"/>
    <x v="6"/>
    <s v="INSTALLUX"/>
    <x v="1294"/>
    <s v="Non"/>
    <x v="4"/>
    <m/>
    <m/>
    <m/>
    <m/>
    <x v="1"/>
    <m/>
  </r>
  <r>
    <s v="5939ARCELOR (BERTON SICARD)"/>
    <x v="1338"/>
    <s v="PROFIL"/>
    <x v="13"/>
    <x v="1215"/>
    <x v="6"/>
    <s v="INSTALLUX"/>
    <x v="1295"/>
    <s v="Non"/>
    <x v="4"/>
    <m/>
    <m/>
    <m/>
    <m/>
    <x v="1"/>
    <m/>
  </r>
  <r>
    <s v="5939/1ARCELOR (BERTON SICARD)"/>
    <x v="1339"/>
    <s v="PROFIL"/>
    <x v="13"/>
    <x v="1257"/>
    <x v="6"/>
    <s v="INSTALLUX"/>
    <x v="1296"/>
    <s v="Non"/>
    <x v="5"/>
    <m/>
    <m/>
    <m/>
    <m/>
    <x v="1"/>
    <m/>
  </r>
  <r>
    <s v="5941ARCELOR (BERTON SICARD)"/>
    <x v="1340"/>
    <s v="PROFIL"/>
    <x v="13"/>
    <x v="1258"/>
    <x v="6"/>
    <s v="INSTALLUX"/>
    <x v="1297"/>
    <s v="Non"/>
    <x v="4"/>
    <m/>
    <m/>
    <m/>
    <m/>
    <x v="1"/>
    <m/>
  </r>
  <r>
    <s v="5942ARCELOR (BERTON SICARD)"/>
    <x v="1341"/>
    <s v="PROFIL"/>
    <x v="13"/>
    <x v="1259"/>
    <x v="6"/>
    <s v="INSTALLUX"/>
    <x v="1298"/>
    <s v="Non"/>
    <x v="4"/>
    <m/>
    <m/>
    <m/>
    <m/>
    <x v="1"/>
    <m/>
  </r>
  <r>
    <s v="5943ARCELOR (BERTON SICARD)"/>
    <x v="1342"/>
    <s v="PROFIL"/>
    <x v="13"/>
    <x v="1219"/>
    <x v="6"/>
    <s v="INSTALLUX"/>
    <x v="1299"/>
    <s v="Non"/>
    <x v="4"/>
    <m/>
    <m/>
    <m/>
    <m/>
    <x v="1"/>
    <m/>
  </r>
  <r>
    <s v="5971ARCELOR (BERTON SICARD)"/>
    <x v="1343"/>
    <s v="PROFIL"/>
    <x v="13"/>
    <x v="1260"/>
    <x v="6"/>
    <s v="INSTALLUX"/>
    <x v="1300"/>
    <s v="Non"/>
    <x v="4"/>
    <m/>
    <m/>
    <m/>
    <m/>
    <x v="1"/>
    <m/>
  </r>
  <r>
    <s v="5972ARCELOR (BERTON SICARD)"/>
    <x v="1344"/>
    <s v="PROFIL"/>
    <x v="13"/>
    <x v="1261"/>
    <x v="6"/>
    <s v="INSTALLUX"/>
    <x v="1301"/>
    <s v="Non"/>
    <x v="4"/>
    <m/>
    <m/>
    <m/>
    <m/>
    <x v="1"/>
    <m/>
  </r>
  <r>
    <s v="5978ARCELOR (BERTON SICARD)"/>
    <x v="1345"/>
    <s v="PROFIL"/>
    <x v="13"/>
    <x v="1262"/>
    <x v="6"/>
    <s v="INSTALLUX"/>
    <x v="1302"/>
    <s v="Non"/>
    <x v="4"/>
    <m/>
    <m/>
    <m/>
    <m/>
    <x v="1"/>
    <m/>
  </r>
  <r>
    <s v="5979ARCELOR (BERTON SICARD)"/>
    <x v="1346"/>
    <s v="PROFIL"/>
    <x v="13"/>
    <x v="1263"/>
    <x v="6"/>
    <s v="INSTALLUX"/>
    <x v="1303"/>
    <s v="Non"/>
    <x v="4"/>
    <m/>
    <m/>
    <m/>
    <m/>
    <x v="1"/>
    <m/>
  </r>
  <r>
    <s v="5980ARCELOR (BERTON SICARD)"/>
    <x v="1347"/>
    <s v="PROFIL"/>
    <x v="13"/>
    <x v="286"/>
    <x v="6"/>
    <s v="INSTALLUX"/>
    <x v="1304"/>
    <s v="Non"/>
    <x v="24"/>
    <m/>
    <m/>
    <m/>
    <m/>
    <x v="1"/>
    <m/>
  </r>
  <r>
    <s v="5981ARCELOR (BERTON SICARD)"/>
    <x v="1348"/>
    <s v="PROFIL"/>
    <x v="13"/>
    <x v="1232"/>
    <x v="6"/>
    <s v="INSTALLUX"/>
    <x v="1305"/>
    <s v="Non"/>
    <x v="24"/>
    <m/>
    <m/>
    <m/>
    <m/>
    <x v="1"/>
    <m/>
  </r>
  <r>
    <s v="5982ARCELOR (BERTON SICARD)"/>
    <x v="1349"/>
    <s v="PROFIL"/>
    <x v="13"/>
    <x v="1264"/>
    <x v="6"/>
    <s v="INSTALLUX"/>
    <x v="1306"/>
    <s v="Non"/>
    <x v="24"/>
    <m/>
    <m/>
    <m/>
    <m/>
    <x v="1"/>
    <m/>
  </r>
  <r>
    <s v="6596ARCELOR (BERTON SICARD)"/>
    <x v="1350"/>
    <s v="PROFIL"/>
    <x v="13"/>
    <x v="1265"/>
    <x v="6"/>
    <s v="INSTALLUX"/>
    <x v="1307"/>
    <s v="Non"/>
    <x v="24"/>
    <m/>
    <m/>
    <m/>
    <m/>
    <x v="1"/>
    <m/>
  </r>
  <r>
    <s v="6598/4ARCELOR (BERTON SICARD)"/>
    <x v="1351"/>
    <s v="PROFIL"/>
    <x v="13"/>
    <x v="1266"/>
    <x v="6"/>
    <s v="INSTALLUX"/>
    <x v="1308"/>
    <s v="Non"/>
    <x v="61"/>
    <m/>
    <m/>
    <m/>
    <m/>
    <x v="1"/>
    <m/>
  </r>
  <r>
    <s v="6621ARCELOR (BERTON SICARD)"/>
    <x v="1352"/>
    <s v="PROFIL"/>
    <x v="13"/>
    <x v="1267"/>
    <x v="6"/>
    <s v="INSTALLUX"/>
    <x v="1309"/>
    <s v="Non"/>
    <x v="24"/>
    <m/>
    <m/>
    <m/>
    <m/>
    <x v="1"/>
    <m/>
  </r>
  <r>
    <s v="6622ARCELOR (BERTON SICARD)"/>
    <x v="1353"/>
    <s v="PROFIL"/>
    <x v="13"/>
    <x v="1268"/>
    <x v="6"/>
    <s v="INSTALLUX"/>
    <x v="1310"/>
    <s v="Non"/>
    <x v="24"/>
    <m/>
    <m/>
    <m/>
    <m/>
    <x v="1"/>
    <m/>
  </r>
  <r>
    <s v="6623ARCELOR (BERTON SICARD)"/>
    <x v="1354"/>
    <s v="PROFIL"/>
    <x v="13"/>
    <x v="1269"/>
    <x v="6"/>
    <s v="INSTALLUX"/>
    <x v="1311"/>
    <s v="Non"/>
    <x v="24"/>
    <m/>
    <m/>
    <m/>
    <m/>
    <x v="1"/>
    <m/>
  </r>
  <r>
    <s v="6624ARCELOR (BERTON SICARD)"/>
    <x v="1355"/>
    <s v="PROFIL"/>
    <x v="13"/>
    <x v="1270"/>
    <x v="6"/>
    <s v="INSTALLUX"/>
    <x v="1312"/>
    <s v="Non"/>
    <x v="24"/>
    <m/>
    <m/>
    <m/>
    <m/>
    <x v="1"/>
    <m/>
  </r>
  <r>
    <s v="6625/4ARCELOR (BERTON SICARD)"/>
    <x v="1356"/>
    <s v="PROFIL"/>
    <x v="13"/>
    <x v="1271"/>
    <x v="6"/>
    <s v="INSTALLUX"/>
    <x v="1313"/>
    <s v="Non"/>
    <x v="61"/>
    <m/>
    <m/>
    <m/>
    <m/>
    <x v="1"/>
    <m/>
  </r>
  <r>
    <s v="6626/4ARCELOR (BERTON SICARD)"/>
    <x v="1357"/>
    <s v="PROFIL"/>
    <x v="13"/>
    <x v="1272"/>
    <x v="6"/>
    <s v="INSTALLUX"/>
    <x v="1314"/>
    <s v="Non"/>
    <x v="61"/>
    <m/>
    <m/>
    <m/>
    <m/>
    <x v="1"/>
    <m/>
  </r>
  <r>
    <s v="6631ARCELOR (BERTON SICARD)"/>
    <x v="1358"/>
    <s v="PROFIL"/>
    <x v="13"/>
    <x v="1273"/>
    <x v="6"/>
    <s v="INSTALLUX"/>
    <x v="1315"/>
    <s v="Non"/>
    <x v="24"/>
    <m/>
    <m/>
    <m/>
    <m/>
    <x v="1"/>
    <m/>
  </r>
  <r>
    <s v="6635ARCELOR (BERTON SICARD)"/>
    <x v="1359"/>
    <s v="PROFIL"/>
    <x v="13"/>
    <x v="1274"/>
    <x v="6"/>
    <s v="INSTALLUX"/>
    <x v="1316"/>
    <s v="Non"/>
    <x v="24"/>
    <m/>
    <m/>
    <m/>
    <m/>
    <x v="1"/>
    <m/>
  </r>
  <r>
    <s v="6636ARCELOR (BERTON SICARD)"/>
    <x v="1360"/>
    <s v="PROFIL"/>
    <x v="13"/>
    <x v="1275"/>
    <x v="6"/>
    <s v="INSTALLUX"/>
    <x v="1317"/>
    <s v="Non"/>
    <x v="24"/>
    <m/>
    <m/>
    <m/>
    <m/>
    <x v="1"/>
    <m/>
  </r>
  <r>
    <s v="6640ARCELOR (BERTON SICARD)"/>
    <x v="1361"/>
    <s v="PROFIL"/>
    <x v="13"/>
    <x v="1276"/>
    <x v="6"/>
    <s v="INSTALLUX"/>
    <x v="1318"/>
    <s v="Non"/>
    <x v="24"/>
    <m/>
    <m/>
    <m/>
    <m/>
    <x v="1"/>
    <m/>
  </r>
  <r>
    <s v="6641ARCELOR (BERTON SICARD)"/>
    <x v="1362"/>
    <s v="PROFIL"/>
    <x v="13"/>
    <x v="1277"/>
    <x v="6"/>
    <s v="INSTALLUX"/>
    <x v="1319"/>
    <s v="Non"/>
    <x v="24"/>
    <m/>
    <m/>
    <m/>
    <m/>
    <x v="1"/>
    <m/>
  </r>
  <r>
    <s v="6642ARCELOR (BERTON SICARD)"/>
    <x v="1363"/>
    <s v="PROFIL"/>
    <x v="13"/>
    <x v="1278"/>
    <x v="6"/>
    <s v="INSTALLUX"/>
    <x v="1320"/>
    <s v="Non"/>
    <x v="24"/>
    <m/>
    <m/>
    <m/>
    <m/>
    <x v="1"/>
    <m/>
  </r>
  <r>
    <s v="6643ARCELOR (BERTON SICARD)"/>
    <x v="1364"/>
    <s v="PROFIL"/>
    <x v="13"/>
    <x v="1279"/>
    <x v="6"/>
    <s v="INSTALLUX"/>
    <x v="1321"/>
    <s v="Non"/>
    <x v="24"/>
    <m/>
    <m/>
    <m/>
    <m/>
    <x v="1"/>
    <m/>
  </r>
  <r>
    <s v="6644ARCELOR (BERTON SICARD)"/>
    <x v="1365"/>
    <s v="PROFIL"/>
    <x v="13"/>
    <x v="1280"/>
    <x v="6"/>
    <s v="INSTALLUX"/>
    <x v="1322"/>
    <s v="Non"/>
    <x v="24"/>
    <m/>
    <m/>
    <m/>
    <m/>
    <x v="1"/>
    <m/>
  </r>
  <r>
    <s v="6645ARCELOR (BERTON SICARD)"/>
    <x v="1366"/>
    <s v="PROFIL"/>
    <x v="13"/>
    <x v="1281"/>
    <x v="6"/>
    <s v="INSTALLUX"/>
    <x v="1323"/>
    <s v="Non"/>
    <x v="24"/>
    <m/>
    <m/>
    <m/>
    <m/>
    <x v="1"/>
    <m/>
  </r>
  <r>
    <s v="6647/1ARCELOR (BERTON SICARD)"/>
    <x v="1367"/>
    <s v="PROFIL"/>
    <x v="13"/>
    <x v="1282"/>
    <x v="6"/>
    <s v="INSTALLUX"/>
    <x v="1324"/>
    <s v="Non"/>
    <x v="5"/>
    <m/>
    <m/>
    <m/>
    <m/>
    <x v="1"/>
    <m/>
  </r>
  <r>
    <s v="6648ARCELOR (BERTON SICARD)"/>
    <x v="1368"/>
    <s v="PROFIL"/>
    <x v="13"/>
    <x v="1283"/>
    <x v="6"/>
    <s v="INSTALLUX"/>
    <x v="1325"/>
    <s v="Non"/>
    <x v="24"/>
    <m/>
    <m/>
    <m/>
    <m/>
    <x v="1"/>
    <m/>
  </r>
  <r>
    <s v="6649ARCELOR (BERTON SICARD)"/>
    <x v="1369"/>
    <s v="PROFIL"/>
    <x v="13"/>
    <x v="1284"/>
    <x v="6"/>
    <s v="INSTALLUX"/>
    <x v="1326"/>
    <s v="Non"/>
    <x v="24"/>
    <m/>
    <m/>
    <m/>
    <m/>
    <x v="1"/>
    <m/>
  </r>
  <r>
    <s v="6650ARCELOR (BERTON SICARD)"/>
    <x v="1370"/>
    <s v="PROFIL"/>
    <x v="13"/>
    <x v="1285"/>
    <x v="6"/>
    <s v="INSTALLUX"/>
    <x v="1327"/>
    <s v="Non"/>
    <x v="24"/>
    <m/>
    <m/>
    <m/>
    <m/>
    <x v="1"/>
    <m/>
  </r>
  <r>
    <s v="6801ARCELOR (BERTON SICARD)"/>
    <x v="1371"/>
    <s v="PROFIL"/>
    <x v="13"/>
    <x v="1286"/>
    <x v="6"/>
    <s v="INSTALLUX"/>
    <x v="1328"/>
    <s v="Non"/>
    <x v="24"/>
    <m/>
    <m/>
    <m/>
    <m/>
    <x v="1"/>
    <m/>
  </r>
  <r>
    <s v="6804ARCELOR (BERTON SICARD)"/>
    <x v="1372"/>
    <s v="PROFIL"/>
    <x v="13"/>
    <x v="1287"/>
    <x v="6"/>
    <s v="INSTALLUX"/>
    <x v="1329"/>
    <s v="Non"/>
    <x v="24"/>
    <m/>
    <m/>
    <m/>
    <m/>
    <x v="1"/>
    <m/>
  </r>
  <r>
    <s v="6959ARCELOR (BERTON SICARD)"/>
    <x v="1373"/>
    <s v="PROFIL"/>
    <x v="13"/>
    <x v="1288"/>
    <x v="6"/>
    <s v="INSTALLUX"/>
    <x v="1330"/>
    <s v="Non"/>
    <x v="24"/>
    <m/>
    <m/>
    <m/>
    <m/>
    <x v="1"/>
    <m/>
  </r>
  <r>
    <s v="6973ARCELOR (BERTON SICARD)"/>
    <x v="1374"/>
    <s v="PROFIL"/>
    <x v="13"/>
    <x v="1289"/>
    <x v="6"/>
    <s v="INSTALLUX"/>
    <x v="1331"/>
    <s v="Non"/>
    <x v="24"/>
    <m/>
    <m/>
    <m/>
    <m/>
    <x v="1"/>
    <m/>
  </r>
  <r>
    <s v="6975ARCELOR (BERTON SICARD)"/>
    <x v="1375"/>
    <s v="PROFIL"/>
    <x v="13"/>
    <x v="1290"/>
    <x v="6"/>
    <s v="INSTALLUX"/>
    <x v="1332"/>
    <s v="Non"/>
    <x v="24"/>
    <m/>
    <m/>
    <m/>
    <m/>
    <x v="1"/>
    <m/>
  </r>
  <r>
    <s v="6976ARCELOR (BERTON SICARD)"/>
    <x v="1376"/>
    <s v="PROFIL"/>
    <x v="13"/>
    <x v="1291"/>
    <x v="6"/>
    <s v="INSTALLUX"/>
    <x v="1333"/>
    <s v="Non"/>
    <x v="24"/>
    <m/>
    <m/>
    <m/>
    <m/>
    <x v="1"/>
    <m/>
  </r>
  <r>
    <s v="6982ARCELOR (BERTON SICARD)"/>
    <x v="1377"/>
    <s v="PROFIL"/>
    <x v="13"/>
    <x v="1292"/>
    <x v="6"/>
    <s v="INSTALLUX"/>
    <x v="1334"/>
    <s v="Non"/>
    <x v="5"/>
    <m/>
    <m/>
    <m/>
    <m/>
    <x v="1"/>
    <m/>
  </r>
  <r>
    <s v="6984ARCELOR (BERTON SICARD)"/>
    <x v="2121"/>
    <s v="PROFIL"/>
    <x v="13"/>
    <x v="1908"/>
    <x v="6"/>
    <s v="INSTALLUX"/>
    <x v="2078"/>
    <s v="Non"/>
    <x v="5"/>
    <m/>
    <m/>
    <m/>
    <m/>
    <x v="1"/>
    <m/>
  </r>
  <r>
    <s v="6986ARCELOR (BERTON SICARD)"/>
    <x v="2122"/>
    <s v="PROFIL"/>
    <x v="13"/>
    <x v="1909"/>
    <x v="6"/>
    <s v="INSTALLUX"/>
    <x v="2079"/>
    <s v="Non"/>
    <x v="5"/>
    <m/>
    <m/>
    <m/>
    <m/>
    <x v="1"/>
    <m/>
  </r>
  <r>
    <s v="7014ARCELOR (BERTON SICARD)"/>
    <x v="1378"/>
    <s v="PROFIL"/>
    <x v="13"/>
    <x v="1146"/>
    <x v="6"/>
    <s v="INSTALLUX"/>
    <x v="1335"/>
    <s v="Non"/>
    <x v="24"/>
    <m/>
    <m/>
    <m/>
    <m/>
    <x v="1"/>
    <m/>
  </r>
  <r>
    <s v="7016/4THARCELOR (BERTON SICARD)"/>
    <x v="1379"/>
    <s v="PROFIL"/>
    <x v="13"/>
    <x v="1293"/>
    <x v="6"/>
    <s v="INSTALLUX"/>
    <x v="1336"/>
    <s v="Non"/>
    <x v="34"/>
    <m/>
    <m/>
    <m/>
    <m/>
    <x v="1"/>
    <m/>
  </r>
  <r>
    <s v="7016THARCELOR (BERTON SICARD)"/>
    <x v="1380"/>
    <s v="PROFIL"/>
    <x v="13"/>
    <x v="1293"/>
    <x v="6"/>
    <s v="INSTALLUX"/>
    <x v="1337"/>
    <s v="Non"/>
    <x v="24"/>
    <m/>
    <m/>
    <m/>
    <m/>
    <x v="1"/>
    <m/>
  </r>
  <r>
    <s v="7017/4THARCELOR (BERTON SICARD)"/>
    <x v="1381"/>
    <s v="PROFIL"/>
    <x v="13"/>
    <x v="1294"/>
    <x v="6"/>
    <s v="INSTALLUX"/>
    <x v="1338"/>
    <s v="Non"/>
    <x v="34"/>
    <m/>
    <m/>
    <m/>
    <m/>
    <x v="1"/>
    <m/>
  </r>
  <r>
    <s v="7017THARCELOR (BERTON SICARD)"/>
    <x v="1382"/>
    <s v="PROFIL"/>
    <x v="13"/>
    <x v="1294"/>
    <x v="6"/>
    <s v="INSTALLUX"/>
    <x v="1339"/>
    <s v="Non"/>
    <x v="24"/>
    <m/>
    <m/>
    <m/>
    <m/>
    <x v="1"/>
    <m/>
  </r>
  <r>
    <s v="7028ARCELOR (BERTON SICARD)"/>
    <x v="1384"/>
    <s v="PROFIL"/>
    <x v="13"/>
    <x v="1296"/>
    <x v="6"/>
    <s v="INSTALLUX"/>
    <x v="1341"/>
    <s v="Non"/>
    <x v="24"/>
    <m/>
    <m/>
    <m/>
    <m/>
    <x v="1"/>
    <m/>
  </r>
  <r>
    <s v="7038ARCELOR (BERTON SICARD)"/>
    <x v="1385"/>
    <s v="PROFIL"/>
    <x v="13"/>
    <x v="1297"/>
    <x v="6"/>
    <s v="INSTALLUX"/>
    <x v="1342"/>
    <s v="Non"/>
    <x v="24"/>
    <m/>
    <m/>
    <m/>
    <m/>
    <x v="1"/>
    <m/>
  </r>
  <r>
    <s v="7039ARCELOR (BERTON SICARD)"/>
    <x v="1386"/>
    <s v="PROFIL"/>
    <x v="13"/>
    <x v="1298"/>
    <x v="6"/>
    <s v="INSTALLUX"/>
    <x v="1343"/>
    <s v="Non"/>
    <x v="24"/>
    <m/>
    <m/>
    <m/>
    <m/>
    <x v="1"/>
    <m/>
  </r>
  <r>
    <s v="7042ARCELOR (BERTON SICARD)"/>
    <x v="1387"/>
    <s v="PROFIL"/>
    <x v="13"/>
    <x v="1299"/>
    <x v="6"/>
    <s v="INSTALLUX"/>
    <x v="1344"/>
    <s v="Non"/>
    <x v="24"/>
    <m/>
    <m/>
    <m/>
    <m/>
    <x v="1"/>
    <m/>
  </r>
  <r>
    <s v="7044ARCELOR (BERTON SICARD)"/>
    <x v="1388"/>
    <s v="PROFIL"/>
    <x v="13"/>
    <x v="1300"/>
    <x v="6"/>
    <s v="INSTALLUX"/>
    <x v="1345"/>
    <s v="Non"/>
    <x v="24"/>
    <m/>
    <m/>
    <m/>
    <m/>
    <x v="1"/>
    <m/>
  </r>
  <r>
    <s v="7110ARCELOR (BERTON SICARD)"/>
    <x v="2167"/>
    <s v="PROFIL"/>
    <x v="13"/>
    <x v="1950"/>
    <x v="6"/>
    <s v="INSTALLUX"/>
    <x v="2124"/>
    <s v="Non"/>
    <x v="5"/>
    <m/>
    <m/>
    <m/>
    <m/>
    <x v="1"/>
    <m/>
  </r>
  <r>
    <s v="7110ARCELOR (BERTON SICARD)"/>
    <x v="2167"/>
    <s v="PROFIL"/>
    <x v="13"/>
    <x v="1950"/>
    <x v="6"/>
    <s v="INSTALLUX"/>
    <x v="2124"/>
    <s v="Non"/>
    <x v="5"/>
    <m/>
    <m/>
    <m/>
    <m/>
    <x v="1"/>
    <m/>
  </r>
  <r>
    <s v="7054THARCELOR (BERTON SICARD)"/>
    <x v="1392"/>
    <s v="PROFIL"/>
    <x v="13"/>
    <x v="1303"/>
    <x v="6"/>
    <s v="INSTALLUX"/>
    <x v="1349"/>
    <s v="Non"/>
    <x v="24"/>
    <m/>
    <m/>
    <m/>
    <m/>
    <x v="1"/>
    <m/>
  </r>
  <r>
    <s v="7056THARCELOR (BERTON SICARD)"/>
    <x v="1393"/>
    <s v="PROFIL"/>
    <x v="13"/>
    <x v="1304"/>
    <x v="6"/>
    <s v="INSTALLUX"/>
    <x v="1350"/>
    <s v="Non"/>
    <x v="24"/>
    <m/>
    <m/>
    <m/>
    <m/>
    <x v="1"/>
    <m/>
  </r>
  <r>
    <s v="7108ARCELOR (BERTON SICARD)"/>
    <x v="1394"/>
    <s v="PROFIL"/>
    <x v="13"/>
    <x v="1305"/>
    <x v="6"/>
    <s v="INSTALLUX"/>
    <x v="1351"/>
    <s v="Non"/>
    <x v="24"/>
    <m/>
    <m/>
    <m/>
    <m/>
    <x v="1"/>
    <m/>
  </r>
  <r>
    <s v="7115ARCELOR (BERTON SICARD)"/>
    <x v="2168"/>
    <s v="PROFIL"/>
    <x v="13"/>
    <x v="1951"/>
    <x v="6"/>
    <s v="INSTALLUX"/>
    <x v="2125"/>
    <s v="Non"/>
    <x v="5"/>
    <m/>
    <m/>
    <m/>
    <m/>
    <x v="1"/>
    <m/>
  </r>
  <r>
    <s v="7117ARCELOR (BERTON SICARD)"/>
    <x v="2169"/>
    <s v="PROFIL"/>
    <x v="13"/>
    <x v="1952"/>
    <x v="6"/>
    <s v="INSTALLUX"/>
    <x v="2126"/>
    <s v="Non"/>
    <x v="5"/>
    <m/>
    <m/>
    <m/>
    <m/>
    <x v="1"/>
    <m/>
  </r>
  <r>
    <s v="7127/4THARCELOR (BERTON SICARD)"/>
    <x v="1395"/>
    <s v="PROFIL"/>
    <x v="13"/>
    <x v="1306"/>
    <x v="6"/>
    <s v="INSTALLUX"/>
    <x v="1352"/>
    <s v="Non"/>
    <x v="34"/>
    <m/>
    <m/>
    <m/>
    <m/>
    <x v="1"/>
    <m/>
  </r>
  <r>
    <s v="7127THARCELOR (BERTON SICARD)"/>
    <x v="1396"/>
    <s v="PROFIL"/>
    <x v="13"/>
    <x v="1307"/>
    <x v="6"/>
    <s v="INSTALLUX"/>
    <x v="1353"/>
    <s v="Non"/>
    <x v="24"/>
    <m/>
    <m/>
    <m/>
    <m/>
    <x v="1"/>
    <m/>
  </r>
  <r>
    <s v="7130/3THARCELOR (BERTON SICARD)"/>
    <x v="1397"/>
    <s v="PROFIL"/>
    <x v="13"/>
    <x v="298"/>
    <x v="6"/>
    <s v="INSTALLUX"/>
    <x v="1354"/>
    <s v="Non"/>
    <x v="63"/>
    <m/>
    <m/>
    <m/>
    <m/>
    <x v="1"/>
    <m/>
  </r>
  <r>
    <s v="7133ARCELOR (BERTON SICARD)"/>
    <x v="1398"/>
    <s v="PROFIL"/>
    <x v="13"/>
    <x v="1308"/>
    <x v="6"/>
    <s v="INSTALLUX"/>
    <x v="1355"/>
    <s v="Non"/>
    <x v="24"/>
    <m/>
    <m/>
    <m/>
    <m/>
    <x v="1"/>
    <m/>
  </r>
  <r>
    <s v="7134ARCELOR (BERTON SICARD)"/>
    <x v="1399"/>
    <s v="PROFIL"/>
    <x v="13"/>
    <x v="1309"/>
    <x v="6"/>
    <s v="INSTALLUX"/>
    <x v="1356"/>
    <s v="Non"/>
    <x v="24"/>
    <m/>
    <m/>
    <m/>
    <m/>
    <x v="1"/>
    <m/>
  </r>
  <r>
    <s v="7150THARCELOR (BERTON SICARD)"/>
    <x v="1401"/>
    <s v="PROFIL"/>
    <x v="13"/>
    <x v="1311"/>
    <x v="6"/>
    <s v="INSTALLUX"/>
    <x v="1358"/>
    <s v="Non"/>
    <x v="24"/>
    <m/>
    <m/>
    <m/>
    <m/>
    <x v="1"/>
    <m/>
  </r>
  <r>
    <s v="7151ARCELOR (BERTON SICARD)"/>
    <x v="1402"/>
    <s v="PROFIL"/>
    <x v="13"/>
    <x v="1312"/>
    <x v="6"/>
    <s v="INSTALLUX"/>
    <x v="1359"/>
    <s v="Non"/>
    <x v="24"/>
    <m/>
    <m/>
    <m/>
    <m/>
    <x v="1"/>
    <m/>
  </r>
  <r>
    <s v="7152/4THARCELOR (BERTON SICARD)"/>
    <x v="1403"/>
    <s v="PROFIL"/>
    <x v="13"/>
    <x v="1313"/>
    <x v="6"/>
    <s v="INSTALLUX"/>
    <x v="1360"/>
    <s v="Non"/>
    <x v="34"/>
    <m/>
    <m/>
    <m/>
    <m/>
    <x v="1"/>
    <m/>
  </r>
  <r>
    <s v="7152THARCELOR (BERTON SICARD)"/>
    <x v="1404"/>
    <s v="PROFIL"/>
    <x v="13"/>
    <x v="1313"/>
    <x v="6"/>
    <s v="INSTALLUX"/>
    <x v="1361"/>
    <s v="Non"/>
    <x v="24"/>
    <m/>
    <m/>
    <m/>
    <m/>
    <x v="1"/>
    <m/>
  </r>
  <r>
    <s v="7153ARCELOR (BERTON SICARD)"/>
    <x v="1405"/>
    <s v="PROFIL"/>
    <x v="13"/>
    <x v="1314"/>
    <x v="6"/>
    <s v="INSTALLUX"/>
    <x v="1362"/>
    <s v="Non"/>
    <x v="24"/>
    <m/>
    <m/>
    <m/>
    <m/>
    <x v="1"/>
    <m/>
  </r>
  <r>
    <s v="7208ARCELOR (BERTON SICARD)"/>
    <x v="1406"/>
    <s v="PROFIL"/>
    <x v="13"/>
    <x v="1147"/>
    <x v="6"/>
    <s v="INSTALLUX"/>
    <x v="1363"/>
    <s v="Non"/>
    <x v="24"/>
    <m/>
    <m/>
    <m/>
    <m/>
    <x v="1"/>
    <m/>
  </r>
  <r>
    <s v="7210ARCELOR (BERTON SICARD)"/>
    <x v="1407"/>
    <s v="PROFIL"/>
    <x v="13"/>
    <x v="1315"/>
    <x v="6"/>
    <s v="INSTALLUX"/>
    <x v="1364"/>
    <s v="Non"/>
    <x v="24"/>
    <m/>
    <m/>
    <m/>
    <m/>
    <x v="1"/>
    <m/>
  </r>
  <r>
    <s v="7211ARCELOR (BERTON SICARD)"/>
    <x v="1408"/>
    <s v="PROFIL"/>
    <x v="13"/>
    <x v="1316"/>
    <x v="6"/>
    <s v="INSTALLUX"/>
    <x v="1365"/>
    <s v="Non"/>
    <x v="24"/>
    <m/>
    <m/>
    <m/>
    <m/>
    <x v="1"/>
    <m/>
  </r>
  <r>
    <s v="7211/4ARCELOR (BERTON SICARD)"/>
    <x v="1409"/>
    <s v="PROFIL"/>
    <x v="13"/>
    <x v="1316"/>
    <x v="6"/>
    <s v="INSTALLUX"/>
    <x v="1366"/>
    <s v="Non"/>
    <x v="35"/>
    <m/>
    <m/>
    <m/>
    <m/>
    <x v="1"/>
    <m/>
  </r>
  <r>
    <s v="7212ARCELOR (BERTON SICARD)"/>
    <x v="1410"/>
    <s v="PROFIL"/>
    <x v="13"/>
    <x v="1317"/>
    <x v="6"/>
    <s v="INSTALLUX"/>
    <x v="1367"/>
    <s v="Non"/>
    <x v="24"/>
    <m/>
    <m/>
    <m/>
    <m/>
    <x v="1"/>
    <m/>
  </r>
  <r>
    <s v="7214ARCELOR (BERTON SICARD)"/>
    <x v="807"/>
    <s v="PROFIL"/>
    <x v="13"/>
    <x v="776"/>
    <x v="6"/>
    <s v="INSTALLUX"/>
    <x v="772"/>
    <s v="Non"/>
    <x v="24"/>
    <m/>
    <m/>
    <m/>
    <m/>
    <x v="1"/>
    <m/>
  </r>
  <r>
    <s v="7215ARCELOR (BERTON SICARD)"/>
    <x v="1411"/>
    <s v="PROFIL"/>
    <x v="13"/>
    <x v="1318"/>
    <x v="6"/>
    <s v="INSTALLUX"/>
    <x v="1368"/>
    <s v="Non"/>
    <x v="24"/>
    <m/>
    <m/>
    <m/>
    <m/>
    <x v="1"/>
    <m/>
  </r>
  <r>
    <s v="7216ARCELOR (BERTON SICARD)"/>
    <x v="1412"/>
    <s v="PROFIL"/>
    <x v="13"/>
    <x v="1319"/>
    <x v="6"/>
    <s v="INSTALLUX"/>
    <x v="1369"/>
    <s v="Non"/>
    <x v="24"/>
    <m/>
    <m/>
    <m/>
    <m/>
    <x v="1"/>
    <m/>
  </r>
  <r>
    <s v="7217ARCELOR (BERTON SICARD)"/>
    <x v="1413"/>
    <s v="PROFIL"/>
    <x v="13"/>
    <x v="1320"/>
    <x v="6"/>
    <s v="INSTALLUX"/>
    <x v="1370"/>
    <s v="Non"/>
    <x v="24"/>
    <m/>
    <m/>
    <m/>
    <m/>
    <x v="1"/>
    <m/>
  </r>
  <r>
    <s v="7219ARCELOR (BERTON SICARD)"/>
    <x v="1414"/>
    <s v="PROFIL"/>
    <x v="13"/>
    <x v="1321"/>
    <x v="6"/>
    <s v="INSTALLUX"/>
    <x v="1371"/>
    <s v="Non"/>
    <x v="24"/>
    <m/>
    <m/>
    <m/>
    <m/>
    <x v="1"/>
    <m/>
  </r>
  <r>
    <s v="7257ARCELOR (BERTON SICARD)"/>
    <x v="2019"/>
    <s v="PROFIL"/>
    <x v="13"/>
    <x v="1815"/>
    <x v="6"/>
    <s v="INSTALLUX"/>
    <x v="1976"/>
    <s v="Non"/>
    <x v="5"/>
    <m/>
    <m/>
    <m/>
    <m/>
    <x v="1"/>
    <m/>
  </r>
  <r>
    <s v="7258ARCELOR (BERTON SICARD)"/>
    <x v="2170"/>
    <s v="PROFIL"/>
    <x v="13"/>
    <x v="1953"/>
    <x v="6"/>
    <s v="INSTALLUX"/>
    <x v="2127"/>
    <s v="Non"/>
    <x v="5"/>
    <m/>
    <m/>
    <m/>
    <m/>
    <x v="1"/>
    <m/>
  </r>
  <r>
    <s v="7259ARCELOR (BERTON SICARD)"/>
    <x v="2123"/>
    <s v="PROFIL"/>
    <x v="13"/>
    <x v="1910"/>
    <x v="6"/>
    <s v="INSTALLUX"/>
    <x v="2080"/>
    <s v="Non"/>
    <x v="5"/>
    <m/>
    <m/>
    <m/>
    <m/>
    <x v="1"/>
    <m/>
  </r>
  <r>
    <s v="7267ARCELOR (BERTON SICARD)"/>
    <x v="2124"/>
    <s v="PROFIL"/>
    <x v="13"/>
    <x v="1911"/>
    <x v="6"/>
    <s v="INSTALLUX"/>
    <x v="2081"/>
    <s v="Non"/>
    <x v="5"/>
    <m/>
    <m/>
    <m/>
    <m/>
    <x v="1"/>
    <m/>
  </r>
  <r>
    <s v="7300/4THARCELOR (BERTON SICARD)"/>
    <x v="1415"/>
    <s v="PROFIL"/>
    <x v="13"/>
    <x v="1322"/>
    <x v="6"/>
    <s v="INSTALLUX"/>
    <x v="1372"/>
    <s v="Non"/>
    <x v="35"/>
    <m/>
    <m/>
    <m/>
    <m/>
    <x v="1"/>
    <m/>
  </r>
  <r>
    <s v="7300THARCELOR (BERTON SICARD)"/>
    <x v="2020"/>
    <s v="PROFIL"/>
    <x v="13"/>
    <x v="1322"/>
    <x v="6"/>
    <s v="INSTALLUX"/>
    <x v="1977"/>
    <s v="Non"/>
    <x v="24"/>
    <m/>
    <m/>
    <m/>
    <m/>
    <x v="1"/>
    <m/>
  </r>
  <r>
    <s v="7301/4THARCELOR (BERTON SICARD)"/>
    <x v="1417"/>
    <s v="PROFIL"/>
    <x v="13"/>
    <x v="1323"/>
    <x v="6"/>
    <s v="INSTALLUX"/>
    <x v="1374"/>
    <s v="Non"/>
    <x v="35"/>
    <m/>
    <m/>
    <m/>
    <m/>
    <x v="1"/>
    <m/>
  </r>
  <r>
    <s v="7301THARCELOR (BERTON SICARD)"/>
    <x v="1418"/>
    <s v="PROFIL"/>
    <x v="13"/>
    <x v="1323"/>
    <x v="6"/>
    <s v="INSTALLUX"/>
    <x v="1375"/>
    <s v="Non"/>
    <x v="24"/>
    <m/>
    <m/>
    <m/>
    <m/>
    <x v="1"/>
    <m/>
  </r>
  <r>
    <s v="7302ARCELOR (BERTON SICARD)"/>
    <x v="1419"/>
    <s v="PROFIL"/>
    <x v="13"/>
    <x v="1324"/>
    <x v="6"/>
    <s v="INSTALLUX"/>
    <x v="1376"/>
    <s v="Non"/>
    <x v="24"/>
    <m/>
    <m/>
    <m/>
    <m/>
    <x v="1"/>
    <m/>
  </r>
  <r>
    <s v="7307ARCELOR (BERTON SICARD)"/>
    <x v="1420"/>
    <s v="PROFIL"/>
    <x v="13"/>
    <x v="1325"/>
    <x v="6"/>
    <s v="INSTALLUX"/>
    <x v="1377"/>
    <s v="Non"/>
    <x v="24"/>
    <m/>
    <m/>
    <m/>
    <m/>
    <x v="1"/>
    <m/>
  </r>
  <r>
    <s v="7323THARCELOR (BERTON SICARD)"/>
    <x v="1421"/>
    <s v="PROFIL"/>
    <x v="13"/>
    <x v="1326"/>
    <x v="6"/>
    <s v="INSTALLUX"/>
    <x v="1378"/>
    <s v="Non"/>
    <x v="24"/>
    <m/>
    <m/>
    <m/>
    <m/>
    <x v="1"/>
    <m/>
  </r>
  <r>
    <s v="7324/4THARCELOR (BERTON SICARD)"/>
    <x v="1422"/>
    <s v="PROFIL"/>
    <x v="13"/>
    <x v="1327"/>
    <x v="6"/>
    <s v="INSTALLUX"/>
    <x v="1379"/>
    <s v="Non"/>
    <x v="35"/>
    <m/>
    <m/>
    <m/>
    <m/>
    <x v="1"/>
    <m/>
  </r>
  <r>
    <s v="7324THARCELOR (BERTON SICARD)"/>
    <x v="1423"/>
    <s v="PROFIL"/>
    <x v="13"/>
    <x v="1327"/>
    <x v="6"/>
    <s v="INSTALLUX"/>
    <x v="1380"/>
    <s v="Non"/>
    <x v="24"/>
    <m/>
    <m/>
    <m/>
    <m/>
    <x v="1"/>
    <m/>
  </r>
  <r>
    <s v="7325THARCELOR (BERTON SICARD)"/>
    <x v="1424"/>
    <s v="PROFIL"/>
    <x v="13"/>
    <x v="1328"/>
    <x v="6"/>
    <s v="INSTALLUX"/>
    <x v="1381"/>
    <s v="Non"/>
    <x v="24"/>
    <m/>
    <m/>
    <m/>
    <m/>
    <x v="1"/>
    <m/>
  </r>
  <r>
    <s v="7330THARCELOR (BERTON SICARD)"/>
    <x v="1425"/>
    <s v="PROFIL"/>
    <x v="13"/>
    <x v="1329"/>
    <x v="6"/>
    <s v="INSTALLUX"/>
    <x v="1382"/>
    <s v="Non"/>
    <x v="24"/>
    <m/>
    <m/>
    <m/>
    <m/>
    <x v="1"/>
    <m/>
  </r>
  <r>
    <s v="7648ARCELOR (BERTON SICARD)"/>
    <x v="2144"/>
    <s v="PROFIL"/>
    <x v="13"/>
    <x v="1928"/>
    <x v="6"/>
    <s v="INSTALLUX"/>
    <x v="2101"/>
    <s v="Non"/>
    <x v="24"/>
    <m/>
    <m/>
    <m/>
    <m/>
    <x v="1"/>
    <m/>
  </r>
  <r>
    <s v="7650ARCELOR (BERTON SICARD)"/>
    <x v="2171"/>
    <s v="PROFIL"/>
    <x v="13"/>
    <x v="1954"/>
    <x v="6"/>
    <s v="INSTALLUX"/>
    <x v="2128"/>
    <s v="Non"/>
    <x v="24"/>
    <m/>
    <m/>
    <m/>
    <m/>
    <x v="1"/>
    <m/>
  </r>
  <r>
    <s v="7650ARCELOR (BERTON SICARD)"/>
    <x v="2171"/>
    <s v="PROFIL"/>
    <x v="13"/>
    <x v="1954"/>
    <x v="6"/>
    <s v="INSTALLUX"/>
    <x v="2128"/>
    <s v="Non"/>
    <x v="24"/>
    <m/>
    <m/>
    <m/>
    <m/>
    <x v="1"/>
    <m/>
  </r>
  <r>
    <s v="7607/4THARCELOR (BERTON SICARD)"/>
    <x v="1430"/>
    <s v="PROFIL"/>
    <x v="13"/>
    <x v="1333"/>
    <x v="6"/>
    <s v="INSTALLUX"/>
    <x v="1387"/>
    <s v="Non"/>
    <x v="8"/>
    <m/>
    <m/>
    <m/>
    <m/>
    <x v="1"/>
    <m/>
  </r>
  <r>
    <s v="7607THARCELOR (BERTON SICARD)"/>
    <x v="1431"/>
    <s v="PROFIL"/>
    <x v="13"/>
    <x v="1333"/>
    <x v="6"/>
    <s v="INSTALLUX"/>
    <x v="1388"/>
    <s v="Non"/>
    <x v="24"/>
    <m/>
    <m/>
    <m/>
    <m/>
    <x v="1"/>
    <m/>
  </r>
  <r>
    <s v="7618ARCELOR (BERTON SICARD)"/>
    <x v="1434"/>
    <s v="PROFIL"/>
    <x v="13"/>
    <x v="254"/>
    <x v="6"/>
    <s v="INSTALLUX"/>
    <x v="1391"/>
    <s v="Non"/>
    <x v="24"/>
    <m/>
    <m/>
    <m/>
    <m/>
    <x v="1"/>
    <m/>
  </r>
  <r>
    <s v="7619ARCELOR (BERTON SICARD)"/>
    <x v="1435"/>
    <s v="PROFIL"/>
    <x v="13"/>
    <x v="1336"/>
    <x v="6"/>
    <s v="INSTALLUX"/>
    <x v="1392"/>
    <s v="Non"/>
    <x v="24"/>
    <m/>
    <m/>
    <m/>
    <m/>
    <x v="1"/>
    <m/>
  </r>
  <r>
    <s v="7622ARCELOR (BERTON SICARD)"/>
    <x v="1436"/>
    <s v="PROFIL"/>
    <x v="13"/>
    <x v="1337"/>
    <x v="6"/>
    <s v="INSTALLUX"/>
    <x v="1393"/>
    <s v="Non"/>
    <x v="24"/>
    <m/>
    <m/>
    <m/>
    <m/>
    <x v="1"/>
    <m/>
  </r>
  <r>
    <s v="7624/4ARCELOR (BERTON SICARD)"/>
    <x v="1438"/>
    <s v="PROFIL"/>
    <x v="13"/>
    <x v="1339"/>
    <x v="6"/>
    <s v="INSTALLUX"/>
    <x v="1395"/>
    <s v="Non"/>
    <x v="35"/>
    <m/>
    <m/>
    <m/>
    <m/>
    <x v="1"/>
    <m/>
  </r>
  <r>
    <s v="7625ARCELOR (BERTON SICARD)"/>
    <x v="1439"/>
    <s v="PROFIL"/>
    <x v="13"/>
    <x v="1340"/>
    <x v="6"/>
    <s v="INSTALLUX"/>
    <x v="1396"/>
    <s v="Non"/>
    <x v="24"/>
    <m/>
    <m/>
    <m/>
    <m/>
    <x v="1"/>
    <m/>
  </r>
  <r>
    <s v="7626/4ARCELOR (BERTON SICARD)"/>
    <x v="1440"/>
    <s v="PROFIL"/>
    <x v="13"/>
    <x v="257"/>
    <x v="6"/>
    <s v="INSTALLUX"/>
    <x v="1397"/>
    <s v="Non"/>
    <x v="35"/>
    <m/>
    <m/>
    <m/>
    <m/>
    <x v="1"/>
    <m/>
  </r>
  <r>
    <s v="7627ARCELOR (BERTON SICARD)"/>
    <x v="1441"/>
    <s v="PROFIL"/>
    <x v="13"/>
    <x v="1341"/>
    <x v="6"/>
    <s v="INSTALLUX"/>
    <x v="1398"/>
    <s v="Non"/>
    <x v="24"/>
    <m/>
    <m/>
    <m/>
    <m/>
    <x v="1"/>
    <m/>
  </r>
  <r>
    <s v="7628ARCELOR (BERTON SICARD)"/>
    <x v="1442"/>
    <s v="PROFIL"/>
    <x v="13"/>
    <x v="1342"/>
    <x v="6"/>
    <s v="INSTALLUX"/>
    <x v="1399"/>
    <s v="Non"/>
    <x v="24"/>
    <m/>
    <m/>
    <m/>
    <m/>
    <x v="1"/>
    <m/>
  </r>
  <r>
    <s v="7628/4ARCELOR (BERTON SICARD)"/>
    <x v="1443"/>
    <s v="PROFIL"/>
    <x v="13"/>
    <x v="1342"/>
    <x v="6"/>
    <s v="INSTALLUX"/>
    <x v="1400"/>
    <s v="Non"/>
    <x v="20"/>
    <m/>
    <m/>
    <m/>
    <m/>
    <x v="1"/>
    <m/>
  </r>
  <r>
    <s v="7629ARCELOR (BERTON SICARD)"/>
    <x v="1444"/>
    <s v="PROFIL"/>
    <x v="13"/>
    <x v="1343"/>
    <x v="6"/>
    <s v="INSTALLUX"/>
    <x v="1401"/>
    <s v="Non"/>
    <x v="24"/>
    <m/>
    <m/>
    <m/>
    <m/>
    <x v="1"/>
    <m/>
  </r>
  <r>
    <s v="7633ARCELOR (BERTON SICARD)"/>
    <x v="1445"/>
    <s v="PROFIL"/>
    <x v="13"/>
    <x v="1344"/>
    <x v="6"/>
    <s v="INSTALLUX"/>
    <x v="1402"/>
    <s v="Non"/>
    <x v="24"/>
    <m/>
    <m/>
    <m/>
    <m/>
    <x v="1"/>
    <m/>
  </r>
  <r>
    <s v="7635THARCELOR (BERTON SICARD)"/>
    <x v="1447"/>
    <s v="PROFIL"/>
    <x v="13"/>
    <x v="1346"/>
    <x v="6"/>
    <s v="INSTALLUX"/>
    <x v="1404"/>
    <s v="Non"/>
    <x v="24"/>
    <m/>
    <m/>
    <m/>
    <m/>
    <x v="1"/>
    <m/>
  </r>
  <r>
    <s v="7637THARCELOR (BERTON SICARD)"/>
    <x v="1449"/>
    <s v="PROFIL"/>
    <x v="13"/>
    <x v="1348"/>
    <x v="6"/>
    <s v="INSTALLUX"/>
    <x v="1406"/>
    <s v="Non"/>
    <x v="24"/>
    <m/>
    <m/>
    <m/>
    <m/>
    <x v="1"/>
    <m/>
  </r>
  <r>
    <s v="7644ARCELOR (BERTON SICARD)"/>
    <x v="1450"/>
    <s v="PROFIL"/>
    <x v="13"/>
    <x v="1349"/>
    <x v="6"/>
    <s v="INSTALLUX"/>
    <x v="1407"/>
    <s v="Non"/>
    <x v="24"/>
    <m/>
    <m/>
    <m/>
    <m/>
    <x v="1"/>
    <m/>
  </r>
  <r>
    <s v="7646/4ARCELOR (BERTON SICARD)"/>
    <x v="1451"/>
    <s v="PROFIL"/>
    <x v="13"/>
    <x v="259"/>
    <x v="6"/>
    <s v="INSTALLUX"/>
    <x v="1408"/>
    <s v="Non"/>
    <x v="35"/>
    <m/>
    <m/>
    <m/>
    <m/>
    <x v="1"/>
    <m/>
  </r>
  <r>
    <s v="7649ARCELOR (BERTON SICARD)"/>
    <x v="1452"/>
    <s v="PROFIL"/>
    <x v="46"/>
    <x v="1350"/>
    <x v="6"/>
    <s v="INSTALLUX"/>
    <x v="1409"/>
    <s v="Non"/>
    <x v="24"/>
    <m/>
    <m/>
    <m/>
    <m/>
    <x v="1"/>
    <m/>
  </r>
  <r>
    <s v="7653ARCELOR (BERTON SICARD)"/>
    <x v="1454"/>
    <s v="PROFIL"/>
    <x v="46"/>
    <x v="1352"/>
    <x v="6"/>
    <s v="INSTALLUX"/>
    <x v="1411"/>
    <s v="Non"/>
    <x v="24"/>
    <m/>
    <m/>
    <m/>
    <m/>
    <x v="1"/>
    <m/>
  </r>
  <r>
    <s v="7653/4ARCELOR (BERTON SICARD)"/>
    <x v="1455"/>
    <s v="PROFIL"/>
    <x v="46"/>
    <x v="1352"/>
    <x v="6"/>
    <s v="INSTALLUX"/>
    <x v="1412"/>
    <s v="Non"/>
    <x v="20"/>
    <m/>
    <m/>
    <m/>
    <m/>
    <x v="1"/>
    <m/>
  </r>
  <r>
    <s v="7655/4ARCELOR (BERTON SICARD)"/>
    <x v="1456"/>
    <s v="PROFIL"/>
    <x v="13"/>
    <x v="1353"/>
    <x v="6"/>
    <s v="INSTALLUX"/>
    <x v="1413"/>
    <s v="Non"/>
    <x v="35"/>
    <m/>
    <m/>
    <m/>
    <m/>
    <x v="1"/>
    <m/>
  </r>
  <r>
    <s v="7657ARCELOR (BERTON SICARD)"/>
    <x v="1457"/>
    <s v="PROFIL"/>
    <x v="13"/>
    <x v="1354"/>
    <x v="6"/>
    <s v="INSTALLUX"/>
    <x v="1414"/>
    <s v="Non"/>
    <x v="24"/>
    <m/>
    <m/>
    <m/>
    <m/>
    <x v="1"/>
    <m/>
  </r>
  <r>
    <s v="7658THPARCELOR (BERTON SICARD)"/>
    <x v="1458"/>
    <s v="PROFIL"/>
    <x v="13"/>
    <x v="1355"/>
    <x v="6"/>
    <s v="INSTALLUX"/>
    <x v="1415"/>
    <s v="Non"/>
    <x v="24"/>
    <m/>
    <m/>
    <m/>
    <m/>
    <x v="1"/>
    <m/>
  </r>
  <r>
    <s v="7659ARCELOR (BERTON SICARD)"/>
    <x v="1459"/>
    <s v="PROFIL"/>
    <x v="13"/>
    <x v="1298"/>
    <x v="6"/>
    <s v="INSTALLUX"/>
    <x v="1416"/>
    <s v="Non"/>
    <x v="24"/>
    <m/>
    <m/>
    <m/>
    <m/>
    <x v="1"/>
    <m/>
  </r>
  <r>
    <s v="7661ARCELOR (BERTON SICARD)"/>
    <x v="1460"/>
    <s v="PROFIL"/>
    <x v="46"/>
    <x v="1356"/>
    <x v="6"/>
    <s v="INSTALLUX"/>
    <x v="1417"/>
    <s v="Non"/>
    <x v="24"/>
    <m/>
    <m/>
    <m/>
    <m/>
    <x v="1"/>
    <m/>
  </r>
  <r>
    <s v="7661/4ARCELOR (BERTON SICARD)"/>
    <x v="1461"/>
    <s v="PROFIL"/>
    <x v="46"/>
    <x v="1356"/>
    <x v="6"/>
    <s v="INSTALLUX"/>
    <x v="1418"/>
    <s v="Non"/>
    <x v="35"/>
    <m/>
    <m/>
    <m/>
    <m/>
    <x v="1"/>
    <m/>
  </r>
  <r>
    <s v="7662ARCELOR (BERTON SICARD)"/>
    <x v="1462"/>
    <s v="PROFIL"/>
    <x v="13"/>
    <x v="1357"/>
    <x v="6"/>
    <s v="INSTALLUX"/>
    <x v="1419"/>
    <s v="Non"/>
    <x v="24"/>
    <m/>
    <m/>
    <m/>
    <m/>
    <x v="1"/>
    <m/>
  </r>
  <r>
    <s v="7662/4ARCELOR (BERTON SICARD)"/>
    <x v="1463"/>
    <s v="PROFIL"/>
    <x v="13"/>
    <x v="1357"/>
    <x v="6"/>
    <s v="INSTALLUX"/>
    <x v="1420"/>
    <s v="Non"/>
    <x v="35"/>
    <m/>
    <m/>
    <m/>
    <m/>
    <x v="1"/>
    <m/>
  </r>
  <r>
    <s v="7663ARCELOR (BERTON SICARD)"/>
    <x v="1464"/>
    <s v="PROFIL"/>
    <x v="13"/>
    <x v="1358"/>
    <x v="6"/>
    <s v="INSTALLUX"/>
    <x v="1421"/>
    <s v="Non"/>
    <x v="24"/>
    <m/>
    <m/>
    <m/>
    <m/>
    <x v="1"/>
    <m/>
  </r>
  <r>
    <s v="7664/4ARCELOR (BERTON SICARD)"/>
    <x v="1465"/>
    <s v="PROFIL"/>
    <x v="13"/>
    <x v="1359"/>
    <x v="6"/>
    <s v="INSTALLUX"/>
    <x v="1422"/>
    <s v="Non"/>
    <x v="35"/>
    <m/>
    <m/>
    <m/>
    <m/>
    <x v="1"/>
    <m/>
  </r>
  <r>
    <s v="7665ARCELOR (BERTON SICARD)"/>
    <x v="1466"/>
    <s v="PROFIL"/>
    <x v="13"/>
    <x v="1360"/>
    <x v="6"/>
    <s v="INSTALLUX"/>
    <x v="1423"/>
    <s v="Non"/>
    <x v="24"/>
    <m/>
    <m/>
    <m/>
    <m/>
    <x v="1"/>
    <m/>
  </r>
  <r>
    <s v="7665/4ARCELOR (BERTON SICARD)"/>
    <x v="1467"/>
    <s v="PROFIL"/>
    <x v="13"/>
    <x v="1360"/>
    <x v="6"/>
    <s v="INSTALLUX"/>
    <x v="1424"/>
    <s v="Non"/>
    <x v="35"/>
    <m/>
    <m/>
    <m/>
    <m/>
    <x v="1"/>
    <m/>
  </r>
  <r>
    <s v="7668THARCELOR (BERTON SICARD)"/>
    <x v="1468"/>
    <s v="PROFIL"/>
    <x v="13"/>
    <x v="1361"/>
    <x v="6"/>
    <s v="INSTALLUX"/>
    <x v="1425"/>
    <s v="Non"/>
    <x v="24"/>
    <m/>
    <m/>
    <m/>
    <m/>
    <x v="1"/>
    <m/>
  </r>
  <r>
    <s v="7673ARCELOR (BERTON SICARD)"/>
    <x v="1469"/>
    <s v="PROFIL"/>
    <x v="13"/>
    <x v="1362"/>
    <x v="6"/>
    <s v="INSTALLUX"/>
    <x v="1426"/>
    <s v="Non"/>
    <x v="24"/>
    <m/>
    <m/>
    <m/>
    <m/>
    <x v="1"/>
    <m/>
  </r>
  <r>
    <s v="7674ARCELOR (BERTON SICARD)"/>
    <x v="1470"/>
    <s v="PROFIL"/>
    <x v="13"/>
    <x v="1363"/>
    <x v="6"/>
    <s v="INSTALLUX"/>
    <x v="1427"/>
    <s v="Non"/>
    <x v="24"/>
    <m/>
    <m/>
    <m/>
    <m/>
    <x v="1"/>
    <m/>
  </r>
  <r>
    <s v="7679ARCELOR (BERTON SICARD)"/>
    <x v="1471"/>
    <s v="PROFIL"/>
    <x v="13"/>
    <x v="1364"/>
    <x v="6"/>
    <s v="INSTALLUX"/>
    <x v="1428"/>
    <s v="Non"/>
    <x v="24"/>
    <m/>
    <m/>
    <m/>
    <m/>
    <x v="1"/>
    <m/>
  </r>
  <r>
    <s v="7680THARCELOR (BERTON SICARD)"/>
    <x v="1472"/>
    <s v="PROFIL"/>
    <x v="13"/>
    <x v="1365"/>
    <x v="6"/>
    <s v="INSTALLUX"/>
    <x v="1429"/>
    <s v="Non"/>
    <x v="24"/>
    <m/>
    <m/>
    <m/>
    <m/>
    <x v="1"/>
    <m/>
  </r>
  <r>
    <s v="7681THARCELOR (BERTON SICARD)"/>
    <x v="1473"/>
    <s v="PROFIL"/>
    <x v="13"/>
    <x v="1366"/>
    <x v="6"/>
    <s v="INSTALLUX"/>
    <x v="1430"/>
    <s v="Non"/>
    <x v="24"/>
    <m/>
    <m/>
    <m/>
    <m/>
    <x v="1"/>
    <m/>
  </r>
  <r>
    <s v="7682THARCELOR (BERTON SICARD)"/>
    <x v="1474"/>
    <s v="PROFIL"/>
    <x v="13"/>
    <x v="1367"/>
    <x v="6"/>
    <s v="INSTALLUX"/>
    <x v="1431"/>
    <s v="Non"/>
    <x v="24"/>
    <m/>
    <m/>
    <m/>
    <m/>
    <x v="1"/>
    <m/>
  </r>
  <r>
    <s v="7683THARCELOR (BERTON SICARD)"/>
    <x v="1475"/>
    <s v="PROFIL"/>
    <x v="13"/>
    <x v="1368"/>
    <x v="6"/>
    <s v="INSTALLUX"/>
    <x v="1432"/>
    <s v="Non"/>
    <x v="24"/>
    <m/>
    <m/>
    <m/>
    <m/>
    <x v="1"/>
    <m/>
  </r>
  <r>
    <s v="7684THARCELOR (BERTON SICARD)"/>
    <x v="1476"/>
    <s v="PROFIL"/>
    <x v="13"/>
    <x v="1369"/>
    <x v="6"/>
    <s v="INSTALLUX"/>
    <x v="1433"/>
    <s v="Non"/>
    <x v="24"/>
    <m/>
    <m/>
    <m/>
    <m/>
    <x v="1"/>
    <m/>
  </r>
  <r>
    <s v="7690ARCELOR (BERTON SICARD)"/>
    <x v="1478"/>
    <s v="PROFIL"/>
    <x v="13"/>
    <x v="1371"/>
    <x v="6"/>
    <s v="INSTALLUX"/>
    <x v="1435"/>
    <s v="Non"/>
    <x v="24"/>
    <m/>
    <m/>
    <m/>
    <m/>
    <x v="1"/>
    <m/>
  </r>
  <r>
    <s v="7691THARCELOR (BERTON SICARD)"/>
    <x v="1479"/>
    <s v="PROFIL"/>
    <x v="13"/>
    <x v="1372"/>
    <x v="6"/>
    <s v="INSTALLUX"/>
    <x v="1436"/>
    <s v="Non"/>
    <x v="24"/>
    <m/>
    <m/>
    <m/>
    <m/>
    <x v="1"/>
    <m/>
  </r>
  <r>
    <s v="7746ARCELOR (BERTON SICARD)"/>
    <x v="2125"/>
    <s v="PROFIL"/>
    <x v="13"/>
    <x v="1912"/>
    <x v="6"/>
    <s v="INSTALLUX"/>
    <x v="2082"/>
    <s v="Non"/>
    <x v="5"/>
    <m/>
    <m/>
    <m/>
    <m/>
    <x v="1"/>
    <m/>
  </r>
  <r>
    <s v="7749ARCELOR (BERTON SICARD)"/>
    <x v="2172"/>
    <s v="PROFIL"/>
    <x v="13"/>
    <x v="1955"/>
    <x v="6"/>
    <s v="INSTALLUX"/>
    <x v="2129"/>
    <s v="Non"/>
    <x v="5"/>
    <m/>
    <m/>
    <m/>
    <m/>
    <x v="1"/>
    <m/>
  </r>
  <r>
    <s v="7750ARCELOR (BERTON SICARD)"/>
    <x v="2173"/>
    <s v="PROFIL"/>
    <x v="13"/>
    <x v="1956"/>
    <x v="6"/>
    <s v="INSTALLUX"/>
    <x v="2130"/>
    <s v="Non"/>
    <x v="5"/>
    <m/>
    <m/>
    <m/>
    <m/>
    <x v="1"/>
    <m/>
  </r>
  <r>
    <s v="7757ARCELOR (BERTON SICARD)"/>
    <x v="2174"/>
    <s v="PROFIL"/>
    <x v="13"/>
    <x v="1957"/>
    <x v="6"/>
    <s v="INSTALLUX"/>
    <x v="2131"/>
    <s v="Non"/>
    <x v="12"/>
    <m/>
    <m/>
    <m/>
    <m/>
    <x v="1"/>
    <m/>
  </r>
  <r>
    <s v="7758ARCELOR (BERTON SICARD)"/>
    <x v="2175"/>
    <s v="PROFIL"/>
    <x v="13"/>
    <x v="1958"/>
    <x v="6"/>
    <s v="INSTALLUX"/>
    <x v="2132"/>
    <s v="Non"/>
    <x v="12"/>
    <m/>
    <m/>
    <m/>
    <m/>
    <x v="1"/>
    <m/>
  </r>
  <r>
    <s v="7759ARCELOR (BERTON SICARD)"/>
    <x v="2176"/>
    <s v="PROFIL"/>
    <x v="13"/>
    <x v="1959"/>
    <x v="6"/>
    <s v="INSTALLUX"/>
    <x v="2133"/>
    <s v="Non"/>
    <x v="5"/>
    <m/>
    <m/>
    <m/>
    <m/>
    <x v="1"/>
    <m/>
  </r>
  <r>
    <s v="7766ARCELOR (BERTON SICARD)"/>
    <x v="1480"/>
    <s v="PROFIL"/>
    <x v="13"/>
    <x v="1373"/>
    <x v="6"/>
    <s v="INSTALLUX"/>
    <x v="1437"/>
    <s v="Non"/>
    <x v="4"/>
    <m/>
    <m/>
    <m/>
    <m/>
    <x v="1"/>
    <m/>
  </r>
  <r>
    <s v="7770ARCELOR (BERTON SICARD)"/>
    <x v="2177"/>
    <s v="PROFIL"/>
    <x v="46"/>
    <x v="1960"/>
    <x v="6"/>
    <s v="INSTALLUX"/>
    <x v="2134"/>
    <s v="Non"/>
    <x v="12"/>
    <m/>
    <m/>
    <m/>
    <m/>
    <x v="1"/>
    <m/>
  </r>
  <r>
    <s v="7771ARCELOR (BERTON SICARD)"/>
    <x v="2178"/>
    <s v="PROFIL"/>
    <x v="13"/>
    <x v="1961"/>
    <x v="6"/>
    <s v="INSTALLUX"/>
    <x v="2135"/>
    <s v="Non"/>
    <x v="5"/>
    <m/>
    <m/>
    <m/>
    <m/>
    <x v="1"/>
    <m/>
  </r>
  <r>
    <s v="7773ARCELOR (BERTON SICARD)"/>
    <x v="2179"/>
    <s v="PROFIL"/>
    <x v="13"/>
    <x v="1962"/>
    <x v="6"/>
    <s v="INSTALLUX"/>
    <x v="2136"/>
    <s v="Non"/>
    <x v="40"/>
    <m/>
    <m/>
    <m/>
    <m/>
    <x v="1"/>
    <m/>
  </r>
  <r>
    <s v="7774ARCELOR (BERTON SICARD)"/>
    <x v="2180"/>
    <s v="PROFIL"/>
    <x v="13"/>
    <x v="1963"/>
    <x v="6"/>
    <s v="INSTALLUX"/>
    <x v="2137"/>
    <s v="Non"/>
    <x v="40"/>
    <m/>
    <m/>
    <m/>
    <m/>
    <x v="1"/>
    <m/>
  </r>
  <r>
    <s v="7776ARCELOR (BERTON SICARD)"/>
    <x v="2181"/>
    <s v="PROFIL"/>
    <x v="13"/>
    <x v="1964"/>
    <x v="6"/>
    <s v="INSTALLUX"/>
    <x v="2138"/>
    <s v="Non"/>
    <x v="40"/>
    <m/>
    <m/>
    <m/>
    <m/>
    <x v="1"/>
    <m/>
  </r>
  <r>
    <s v="7785ARCELOR (BERTON SICARD)"/>
    <x v="1481"/>
    <s v="PROFIL"/>
    <x v="13"/>
    <x v="1374"/>
    <x v="6"/>
    <s v="INSTALLUX"/>
    <x v="1438"/>
    <s v="Non"/>
    <x v="24"/>
    <m/>
    <m/>
    <m/>
    <m/>
    <x v="1"/>
    <m/>
  </r>
  <r>
    <s v="7785/4ARCELOR (BERTON SICARD)"/>
    <x v="1482"/>
    <s v="PROFIL"/>
    <x v="13"/>
    <x v="1375"/>
    <x v="6"/>
    <s v="INSTALLUX"/>
    <x v="1439"/>
    <s v="Non"/>
    <x v="20"/>
    <m/>
    <m/>
    <m/>
    <m/>
    <x v="1"/>
    <m/>
  </r>
  <r>
    <s v="7787ARCELOR (BERTON SICARD)"/>
    <x v="2182"/>
    <s v="PROFIL"/>
    <x v="13"/>
    <x v="1965"/>
    <x v="6"/>
    <s v="INSTALLUX"/>
    <x v="2139"/>
    <s v="Non"/>
    <x v="5"/>
    <m/>
    <m/>
    <m/>
    <m/>
    <x v="1"/>
    <m/>
  </r>
  <r>
    <s v="7789ARCELOR (BERTON SICARD)"/>
    <x v="2183"/>
    <s v="PROFIL"/>
    <x v="13"/>
    <x v="1966"/>
    <x v="6"/>
    <s v="INSTALLUX"/>
    <x v="2140"/>
    <s v="Non"/>
    <x v="5"/>
    <m/>
    <m/>
    <m/>
    <m/>
    <x v="1"/>
    <m/>
  </r>
  <r>
    <s v="7790ARCELOR (BERTON SICARD)"/>
    <x v="2184"/>
    <s v="PROFIL"/>
    <x v="13"/>
    <x v="1967"/>
    <x v="6"/>
    <s v="INSTALLUX"/>
    <x v="2141"/>
    <s v="Non"/>
    <x v="5"/>
    <m/>
    <m/>
    <m/>
    <m/>
    <x v="1"/>
    <m/>
  </r>
  <r>
    <s v="7791ARCELOR (BERTON SICARD)"/>
    <x v="2185"/>
    <s v="PROFIL"/>
    <x v="13"/>
    <x v="1968"/>
    <x v="6"/>
    <s v="INSTALLUX"/>
    <x v="2142"/>
    <s v="Non"/>
    <x v="5"/>
    <m/>
    <m/>
    <m/>
    <m/>
    <x v="1"/>
    <m/>
  </r>
  <r>
    <s v="7792ARCELOR (BERTON SICARD)"/>
    <x v="2186"/>
    <s v="PROFIL"/>
    <x v="13"/>
    <x v="1969"/>
    <x v="6"/>
    <s v="INSTALLUX"/>
    <x v="2143"/>
    <s v="Non"/>
    <x v="5"/>
    <m/>
    <m/>
    <m/>
    <m/>
    <x v="1"/>
    <m/>
  </r>
  <r>
    <s v="7795ARCELOR (BERTON SICARD)"/>
    <x v="1483"/>
    <s v="PROFIL"/>
    <x v="46"/>
    <x v="1376"/>
    <x v="6"/>
    <s v="INSTALLUX"/>
    <x v="1440"/>
    <s v="Non"/>
    <x v="24"/>
    <m/>
    <m/>
    <m/>
    <m/>
    <x v="1"/>
    <m/>
  </r>
  <r>
    <s v="7797ARCELOR (BERTON SICARD)"/>
    <x v="2187"/>
    <s v="PROFIL"/>
    <x v="13"/>
    <x v="1970"/>
    <x v="6"/>
    <s v="INSTALLUX"/>
    <x v="2144"/>
    <s v="Non"/>
    <x v="24"/>
    <m/>
    <m/>
    <m/>
    <m/>
    <x v="1"/>
    <m/>
  </r>
  <r>
    <s v="7801ARCELOR (BERTON SICARD)"/>
    <x v="2188"/>
    <s v="PROFIL"/>
    <x v="13"/>
    <x v="1971"/>
    <x v="6"/>
    <s v="INSTALLUX"/>
    <x v="2145"/>
    <s v="Non"/>
    <x v="40"/>
    <m/>
    <m/>
    <m/>
    <m/>
    <x v="1"/>
    <m/>
  </r>
  <r>
    <s v="7816/4ARCELOR (BERTON SICARD)"/>
    <x v="1484"/>
    <s v="PROFIL"/>
    <x v="13"/>
    <x v="276"/>
    <x v="6"/>
    <s v="INSTALLUX"/>
    <x v="1441"/>
    <s v="Non"/>
    <x v="35"/>
    <m/>
    <m/>
    <m/>
    <m/>
    <x v="1"/>
    <m/>
  </r>
  <r>
    <s v="7816/4MARCELOR (BERTON SICARD)"/>
    <x v="1485"/>
    <s v="PROFIL"/>
    <x v="13"/>
    <x v="276"/>
    <x v="6"/>
    <s v="INSTALLUX"/>
    <x v="1442"/>
    <s v="Non"/>
    <x v="20"/>
    <m/>
    <m/>
    <m/>
    <m/>
    <x v="1"/>
    <m/>
  </r>
  <r>
    <s v="7817ARCELOR (BERTON SICARD)"/>
    <x v="1486"/>
    <s v="PROFIL"/>
    <x v="13"/>
    <x v="1377"/>
    <x v="6"/>
    <s v="INSTALLUX"/>
    <x v="1443"/>
    <s v="Non"/>
    <x v="24"/>
    <m/>
    <m/>
    <m/>
    <m/>
    <x v="1"/>
    <m/>
  </r>
  <r>
    <s v="7818ARCELOR (BERTON SICARD)"/>
    <x v="1487"/>
    <s v="PROFIL"/>
    <x v="13"/>
    <x v="1378"/>
    <x v="6"/>
    <s v="INSTALLUX"/>
    <x v="1444"/>
    <s v="Non"/>
    <x v="24"/>
    <m/>
    <m/>
    <m/>
    <m/>
    <x v="1"/>
    <m/>
  </r>
  <r>
    <s v="7820ARCELOR (BERTON SICARD)"/>
    <x v="1488"/>
    <s v="PROFIL"/>
    <x v="13"/>
    <x v="1379"/>
    <x v="6"/>
    <s v="INSTALLUX"/>
    <x v="1445"/>
    <s v="Non"/>
    <x v="24"/>
    <m/>
    <m/>
    <m/>
    <m/>
    <x v="1"/>
    <m/>
  </r>
  <r>
    <s v="7824ARCELOR (BERTON SICARD)"/>
    <x v="1489"/>
    <s v="PROFIL"/>
    <x v="13"/>
    <x v="1380"/>
    <x v="6"/>
    <s v="INSTALLUX"/>
    <x v="1446"/>
    <s v="Non"/>
    <x v="24"/>
    <m/>
    <m/>
    <m/>
    <m/>
    <x v="1"/>
    <m/>
  </r>
  <r>
    <s v="7828ARCELOR (BERTON SICARD)"/>
    <x v="1490"/>
    <s v="PROFIL"/>
    <x v="13"/>
    <x v="1381"/>
    <x v="6"/>
    <s v="INSTALLUX"/>
    <x v="1447"/>
    <s v="Non"/>
    <x v="24"/>
    <m/>
    <m/>
    <m/>
    <m/>
    <x v="1"/>
    <m/>
  </r>
  <r>
    <s v="7835ARCELOR (BERTON SICARD)"/>
    <x v="1491"/>
    <s v="PROFIL"/>
    <x v="13"/>
    <x v="1382"/>
    <x v="6"/>
    <s v="INSTALLUX"/>
    <x v="1448"/>
    <s v="Non"/>
    <x v="24"/>
    <m/>
    <m/>
    <m/>
    <m/>
    <x v="1"/>
    <m/>
  </r>
  <r>
    <s v="7836/4ARCELOR (BERTON SICARD)"/>
    <x v="1492"/>
    <s v="PROFIL"/>
    <x v="13"/>
    <x v="277"/>
    <x v="6"/>
    <s v="INSTALLUX"/>
    <x v="1449"/>
    <s v="Non"/>
    <x v="35"/>
    <m/>
    <m/>
    <m/>
    <m/>
    <x v="1"/>
    <m/>
  </r>
  <r>
    <s v="8101ARCELOR (BERTON SICARD)"/>
    <x v="1493"/>
    <s v="PROFIL"/>
    <x v="13"/>
    <x v="1383"/>
    <x v="6"/>
    <s v="INSTALLUX"/>
    <x v="1450"/>
    <s v="Non"/>
    <x v="24"/>
    <m/>
    <m/>
    <m/>
    <m/>
    <x v="1"/>
    <m/>
  </r>
  <r>
    <s v="8102ARCELOR (BERTON SICARD)"/>
    <x v="1494"/>
    <s v="PROFIL"/>
    <x v="13"/>
    <x v="1384"/>
    <x v="6"/>
    <s v="INSTALLUX"/>
    <x v="1451"/>
    <s v="Non"/>
    <x v="24"/>
    <m/>
    <m/>
    <m/>
    <m/>
    <x v="1"/>
    <m/>
  </r>
  <r>
    <s v="8103ARCELOR (BERTON SICARD)"/>
    <x v="1495"/>
    <s v="PROFIL"/>
    <x v="13"/>
    <x v="1385"/>
    <x v="6"/>
    <s v="INSTALLUX"/>
    <x v="1452"/>
    <s v="Non"/>
    <x v="24"/>
    <m/>
    <m/>
    <m/>
    <m/>
    <x v="1"/>
    <m/>
  </r>
  <r>
    <s v="8105ARCELOR (BERTON SICARD)"/>
    <x v="1498"/>
    <s v="PROFIL"/>
    <x v="13"/>
    <x v="1388"/>
    <x v="6"/>
    <s v="INSTALLUX"/>
    <x v="1455"/>
    <s v="Non"/>
    <x v="24"/>
    <m/>
    <m/>
    <m/>
    <m/>
    <x v="1"/>
    <m/>
  </r>
  <r>
    <s v="8106ARCELOR (BERTON SICARD)"/>
    <x v="1499"/>
    <s v="PROFIL"/>
    <x v="13"/>
    <x v="1389"/>
    <x v="6"/>
    <s v="INSTALLUX"/>
    <x v="1456"/>
    <s v="Non"/>
    <x v="24"/>
    <m/>
    <m/>
    <m/>
    <m/>
    <x v="1"/>
    <m/>
  </r>
  <r>
    <s v="8108ARCELOR (BERTON SICARD)"/>
    <x v="1500"/>
    <s v="PROFIL"/>
    <x v="13"/>
    <x v="1390"/>
    <x v="6"/>
    <s v="INSTALLUX"/>
    <x v="1457"/>
    <s v="Non"/>
    <x v="24"/>
    <m/>
    <m/>
    <m/>
    <m/>
    <x v="1"/>
    <m/>
  </r>
  <r>
    <s v="8110ARCELOR (BERTON SICARD)"/>
    <x v="1501"/>
    <s v="PROFIL"/>
    <x v="13"/>
    <x v="1391"/>
    <x v="6"/>
    <s v="INSTALLUX"/>
    <x v="1458"/>
    <s v="Non"/>
    <x v="24"/>
    <m/>
    <m/>
    <m/>
    <m/>
    <x v="1"/>
    <m/>
  </r>
  <r>
    <s v="8177ARCELOR (BERTON SICARD)"/>
    <x v="2024"/>
    <s v="PROFIL"/>
    <x v="13"/>
    <x v="1819"/>
    <x v="6"/>
    <s v="INSTALLUX"/>
    <x v="1981"/>
    <s v="Non"/>
    <x v="24"/>
    <m/>
    <m/>
    <m/>
    <m/>
    <x v="1"/>
    <m/>
  </r>
  <r>
    <s v="8178ARCELOR (BERTON SICARD)"/>
    <x v="2025"/>
    <s v="PROFIL"/>
    <x v="13"/>
    <x v="1820"/>
    <x v="6"/>
    <s v="INSTALLUX"/>
    <x v="1982"/>
    <s v="Non"/>
    <x v="24"/>
    <m/>
    <m/>
    <m/>
    <m/>
    <x v="1"/>
    <m/>
  </r>
  <r>
    <s v="8179ARCELOR (BERTON SICARD)"/>
    <x v="1502"/>
    <s v="PROFIL"/>
    <x v="13"/>
    <x v="1392"/>
    <x v="6"/>
    <s v="INSTALLUX"/>
    <x v="1459"/>
    <s v="Non"/>
    <x v="24"/>
    <m/>
    <m/>
    <m/>
    <m/>
    <x v="1"/>
    <m/>
  </r>
  <r>
    <s v="8181ARCELOR (BERTON SICARD)"/>
    <x v="1503"/>
    <s v="PROFIL"/>
    <x v="13"/>
    <x v="1393"/>
    <x v="6"/>
    <s v="INSTALLUX"/>
    <x v="1460"/>
    <s v="Non"/>
    <x v="24"/>
    <m/>
    <m/>
    <m/>
    <m/>
    <x v="1"/>
    <m/>
  </r>
  <r>
    <s v="8183ARCELOR (BERTON SICARD)"/>
    <x v="1504"/>
    <s v="PROFIL"/>
    <x v="13"/>
    <x v="1394"/>
    <x v="6"/>
    <s v="INSTALLUX"/>
    <x v="1461"/>
    <s v="Non"/>
    <x v="24"/>
    <m/>
    <m/>
    <m/>
    <m/>
    <x v="1"/>
    <m/>
  </r>
  <r>
    <s v="8184ARCELOR (BERTON SICARD)"/>
    <x v="2026"/>
    <s v="PROFIL"/>
    <x v="13"/>
    <x v="1821"/>
    <x v="6"/>
    <s v="INSTALLUX"/>
    <x v="1983"/>
    <s v="Non"/>
    <x v="24"/>
    <m/>
    <m/>
    <m/>
    <m/>
    <x v="1"/>
    <m/>
  </r>
  <r>
    <s v="8186ARCELOR (BERTON SICARD)"/>
    <x v="2027"/>
    <s v="PROFIL"/>
    <x v="13"/>
    <x v="1822"/>
    <x v="6"/>
    <s v="INSTALLUX"/>
    <x v="1984"/>
    <s v="Non"/>
    <x v="24"/>
    <m/>
    <m/>
    <m/>
    <m/>
    <x v="1"/>
    <m/>
  </r>
  <r>
    <s v="8187ARCELOR (BERTON SICARD)"/>
    <x v="1505"/>
    <s v="PROFIL"/>
    <x v="13"/>
    <x v="1395"/>
    <x v="6"/>
    <s v="INSTALLUX"/>
    <x v="1462"/>
    <s v="Non"/>
    <x v="24"/>
    <m/>
    <m/>
    <m/>
    <m/>
    <x v="1"/>
    <m/>
  </r>
  <r>
    <s v="8198ARCELOR (BERTON SICARD)"/>
    <x v="1506"/>
    <s v="PROFIL"/>
    <x v="13"/>
    <x v="1396"/>
    <x v="6"/>
    <s v="INSTALLUX"/>
    <x v="1463"/>
    <s v="Non"/>
    <x v="24"/>
    <m/>
    <m/>
    <m/>
    <m/>
    <x v="1"/>
    <m/>
  </r>
  <r>
    <s v="8200ARCELOR (BERTON SICARD)"/>
    <x v="1508"/>
    <s v="PROFIL"/>
    <x v="13"/>
    <x v="1397"/>
    <x v="6"/>
    <s v="INSTALLUX"/>
    <x v="1465"/>
    <s v="Non"/>
    <x v="24"/>
    <m/>
    <m/>
    <m/>
    <m/>
    <x v="1"/>
    <m/>
  </r>
  <r>
    <s v="8201ARCELOR (BERTON SICARD)"/>
    <x v="1509"/>
    <s v="PROFIL"/>
    <x v="13"/>
    <x v="1398"/>
    <x v="6"/>
    <s v="INSTALLUX"/>
    <x v="1466"/>
    <s v="Non"/>
    <x v="24"/>
    <m/>
    <m/>
    <m/>
    <m/>
    <x v="1"/>
    <m/>
  </r>
  <r>
    <s v="8205ARCELOR (BERTON SICARD)"/>
    <x v="1510"/>
    <s v="PROFIL"/>
    <x v="13"/>
    <x v="1399"/>
    <x v="6"/>
    <s v="INSTALLUX"/>
    <x v="1467"/>
    <s v="Non"/>
    <x v="24"/>
    <m/>
    <m/>
    <m/>
    <m/>
    <x v="1"/>
    <m/>
  </r>
  <r>
    <s v="8213ARCELOR (BERTON SICARD)"/>
    <x v="1511"/>
    <s v="PROFIL"/>
    <x v="13"/>
    <x v="1400"/>
    <x v="6"/>
    <s v="INSTALLUX"/>
    <x v="1468"/>
    <s v="Non"/>
    <x v="24"/>
    <m/>
    <m/>
    <m/>
    <m/>
    <x v="1"/>
    <m/>
  </r>
  <r>
    <s v="8242ARCELOR (BERTON SICARD)"/>
    <x v="2028"/>
    <s v="PROFIL"/>
    <x v="13"/>
    <x v="1823"/>
    <x v="6"/>
    <s v="INSTALLUX"/>
    <x v="1985"/>
    <s v="Non"/>
    <x v="24"/>
    <m/>
    <m/>
    <m/>
    <m/>
    <x v="1"/>
    <m/>
  </r>
  <r>
    <s v="8289ARCELOR (BERTON SICARD)"/>
    <x v="1512"/>
    <s v="PROFIL"/>
    <x v="13"/>
    <x v="1401"/>
    <x v="6"/>
    <s v="INSTALLUX"/>
    <x v="1469"/>
    <s v="Non"/>
    <x v="24"/>
    <m/>
    <m/>
    <m/>
    <m/>
    <x v="1"/>
    <m/>
  </r>
  <r>
    <s v="8291ARCELOR (BERTON SICARD)"/>
    <x v="1514"/>
    <s v="PROFIL"/>
    <x v="13"/>
    <x v="1403"/>
    <x v="6"/>
    <s v="INSTALLUX"/>
    <x v="1471"/>
    <s v="Non"/>
    <x v="24"/>
    <m/>
    <m/>
    <m/>
    <m/>
    <x v="1"/>
    <m/>
  </r>
  <r>
    <s v="8292ARCELOR (BERTON SICARD)"/>
    <x v="1515"/>
    <s v="PROFIL"/>
    <x v="13"/>
    <x v="1404"/>
    <x v="6"/>
    <s v="INSTALLUX"/>
    <x v="1472"/>
    <s v="Non"/>
    <x v="24"/>
    <m/>
    <m/>
    <m/>
    <m/>
    <x v="1"/>
    <m/>
  </r>
  <r>
    <s v="8293ARCELOR (BERTON SICARD)"/>
    <x v="1516"/>
    <s v="PROFIL"/>
    <x v="13"/>
    <x v="1405"/>
    <x v="6"/>
    <s v="INSTALLUX"/>
    <x v="1473"/>
    <s v="Non"/>
    <x v="24"/>
    <m/>
    <m/>
    <m/>
    <m/>
    <x v="1"/>
    <m/>
  </r>
  <r>
    <s v="8294ARCELOR (BERTON SICARD)"/>
    <x v="1517"/>
    <s v="PROFIL"/>
    <x v="13"/>
    <x v="1405"/>
    <x v="6"/>
    <s v="INSTALLUX"/>
    <x v="1474"/>
    <s v="Non"/>
    <x v="24"/>
    <m/>
    <m/>
    <m/>
    <m/>
    <x v="1"/>
    <m/>
  </r>
  <r>
    <s v="8500ARCELOR (BERTON SICARD)"/>
    <x v="1520"/>
    <s v="PROFIL"/>
    <x v="13"/>
    <x v="1408"/>
    <x v="6"/>
    <s v="INSTALLUX"/>
    <x v="1477"/>
    <s v="Non"/>
    <x v="24"/>
    <m/>
    <m/>
    <m/>
    <m/>
    <x v="1"/>
    <m/>
  </r>
  <r>
    <s v="8501ARCELOR (BERTON SICARD)"/>
    <x v="1521"/>
    <s v="PROFIL"/>
    <x v="13"/>
    <x v="1409"/>
    <x v="6"/>
    <s v="INSTALLUX"/>
    <x v="1478"/>
    <s v="Non"/>
    <x v="24"/>
    <m/>
    <m/>
    <m/>
    <m/>
    <x v="1"/>
    <m/>
  </r>
  <r>
    <s v="8502ARCELOR (BERTON SICARD)"/>
    <x v="1522"/>
    <s v="PROFIL"/>
    <x v="13"/>
    <x v="1410"/>
    <x v="6"/>
    <s v="INSTALLUX"/>
    <x v="1479"/>
    <s v="Non"/>
    <x v="24"/>
    <m/>
    <m/>
    <m/>
    <m/>
    <x v="1"/>
    <m/>
  </r>
  <r>
    <s v="8503ARCELOR (BERTON SICARD)"/>
    <x v="1523"/>
    <s v="PROFIL"/>
    <x v="13"/>
    <x v="1411"/>
    <x v="6"/>
    <s v="INSTALLUX"/>
    <x v="1480"/>
    <s v="Non"/>
    <x v="24"/>
    <m/>
    <m/>
    <m/>
    <m/>
    <x v="1"/>
    <m/>
  </r>
  <r>
    <s v="8504ARCELOR (BERTON SICARD)"/>
    <x v="1524"/>
    <s v="PROFIL"/>
    <x v="13"/>
    <x v="1412"/>
    <x v="6"/>
    <s v="INSTALLUX"/>
    <x v="1481"/>
    <s v="Non"/>
    <x v="24"/>
    <m/>
    <m/>
    <m/>
    <m/>
    <x v="1"/>
    <m/>
  </r>
  <r>
    <s v="8505ARCELOR (BERTON SICARD)"/>
    <x v="1525"/>
    <s v="PROFIL"/>
    <x v="13"/>
    <x v="1413"/>
    <x v="6"/>
    <s v="INSTALLUX"/>
    <x v="1482"/>
    <s v="Non"/>
    <x v="24"/>
    <m/>
    <m/>
    <m/>
    <m/>
    <x v="1"/>
    <m/>
  </r>
  <r>
    <s v="8506ARCELOR (BERTON SICARD)"/>
    <x v="1526"/>
    <s v="PROFIL"/>
    <x v="13"/>
    <x v="1414"/>
    <x v="6"/>
    <s v="INSTALLUX"/>
    <x v="1483"/>
    <s v="Non"/>
    <x v="24"/>
    <m/>
    <m/>
    <m/>
    <m/>
    <x v="1"/>
    <m/>
  </r>
  <r>
    <s v="8507ARCELOR (BERTON SICARD)"/>
    <x v="1527"/>
    <s v="PROFIL"/>
    <x v="13"/>
    <x v="1415"/>
    <x v="6"/>
    <s v="INSTALLUX"/>
    <x v="1484"/>
    <s v="Non"/>
    <x v="24"/>
    <m/>
    <m/>
    <m/>
    <m/>
    <x v="1"/>
    <m/>
  </r>
  <r>
    <s v="8508ARCELOR (BERTON SICARD)"/>
    <x v="1528"/>
    <s v="PROFIL"/>
    <x v="13"/>
    <x v="1416"/>
    <x v="6"/>
    <s v="INSTALLUX"/>
    <x v="1485"/>
    <s v="Non"/>
    <x v="24"/>
    <m/>
    <m/>
    <m/>
    <m/>
    <x v="1"/>
    <m/>
  </r>
  <r>
    <s v="8509ARCELOR (BERTON SICARD)"/>
    <x v="1529"/>
    <s v="PROFIL"/>
    <x v="13"/>
    <x v="1417"/>
    <x v="6"/>
    <s v="INSTALLUX"/>
    <x v="1486"/>
    <s v="Non"/>
    <x v="24"/>
    <m/>
    <m/>
    <m/>
    <m/>
    <x v="1"/>
    <m/>
  </r>
  <r>
    <s v="8510ARCELOR (BERTON SICARD)"/>
    <x v="1530"/>
    <s v="PROFIL"/>
    <x v="13"/>
    <x v="1418"/>
    <x v="6"/>
    <s v="INSTALLUX"/>
    <x v="1487"/>
    <s v="Non"/>
    <x v="24"/>
    <m/>
    <m/>
    <m/>
    <m/>
    <x v="1"/>
    <m/>
  </r>
  <r>
    <s v="8511ARCELOR (BERTON SICARD)"/>
    <x v="1531"/>
    <s v="PROFIL"/>
    <x v="13"/>
    <x v="1419"/>
    <x v="6"/>
    <s v="INSTALLUX"/>
    <x v="1488"/>
    <s v="Non"/>
    <x v="24"/>
    <m/>
    <m/>
    <m/>
    <m/>
    <x v="1"/>
    <m/>
  </r>
  <r>
    <s v="8512ARCELOR (BERTON SICARD)"/>
    <x v="1532"/>
    <s v="PROFIL"/>
    <x v="13"/>
    <x v="1420"/>
    <x v="6"/>
    <s v="INSTALLUX"/>
    <x v="1489"/>
    <s v="Non"/>
    <x v="24"/>
    <m/>
    <m/>
    <m/>
    <m/>
    <x v="1"/>
    <m/>
  </r>
  <r>
    <s v="8513ARCELOR (BERTON SICARD)"/>
    <x v="1533"/>
    <s v="PROFIL"/>
    <x v="13"/>
    <x v="1421"/>
    <x v="6"/>
    <s v="INSTALLUX"/>
    <x v="1490"/>
    <s v="Non"/>
    <x v="24"/>
    <m/>
    <m/>
    <m/>
    <m/>
    <x v="1"/>
    <m/>
  </r>
  <r>
    <s v="8514ARCELOR (BERTON SICARD)"/>
    <x v="1534"/>
    <s v="PROFIL"/>
    <x v="13"/>
    <x v="1422"/>
    <x v="6"/>
    <s v="INSTALLUX"/>
    <x v="1491"/>
    <s v="Non"/>
    <x v="24"/>
    <m/>
    <m/>
    <m/>
    <m/>
    <x v="1"/>
    <m/>
  </r>
  <r>
    <s v="8515ARCELOR (BERTON SICARD)"/>
    <x v="1535"/>
    <s v="PROFIL"/>
    <x v="13"/>
    <x v="1423"/>
    <x v="6"/>
    <s v="INSTALLUX"/>
    <x v="1492"/>
    <s v="Non"/>
    <x v="24"/>
    <m/>
    <m/>
    <m/>
    <m/>
    <x v="1"/>
    <m/>
  </r>
  <r>
    <s v="8516ARCELOR (BERTON SICARD)"/>
    <x v="1536"/>
    <s v="PROFIL"/>
    <x v="13"/>
    <x v="1424"/>
    <x v="6"/>
    <s v="INSTALLUX"/>
    <x v="1493"/>
    <s v="Non"/>
    <x v="24"/>
    <m/>
    <m/>
    <m/>
    <m/>
    <x v="1"/>
    <m/>
  </r>
  <r>
    <s v="8518ARCELOR (BERTON SICARD)"/>
    <x v="1537"/>
    <s v="PROFIL"/>
    <x v="13"/>
    <x v="1425"/>
    <x v="6"/>
    <s v="INSTALLUX"/>
    <x v="1494"/>
    <s v="Non"/>
    <x v="24"/>
    <m/>
    <m/>
    <m/>
    <m/>
    <x v="1"/>
    <m/>
  </r>
  <r>
    <s v="8519ARCELOR (BERTON SICARD)"/>
    <x v="1538"/>
    <s v="PROFIL"/>
    <x v="13"/>
    <x v="1426"/>
    <x v="6"/>
    <s v="INSTALLUX"/>
    <x v="1495"/>
    <s v="Non"/>
    <x v="24"/>
    <m/>
    <m/>
    <m/>
    <m/>
    <x v="1"/>
    <m/>
  </r>
  <r>
    <s v="8520ARCELOR (BERTON SICARD)"/>
    <x v="1539"/>
    <s v="PROFIL"/>
    <x v="13"/>
    <x v="1427"/>
    <x v="6"/>
    <s v="INSTALLUX"/>
    <x v="1496"/>
    <s v="Non"/>
    <x v="24"/>
    <m/>
    <m/>
    <m/>
    <m/>
    <x v="1"/>
    <m/>
  </r>
  <r>
    <s v="8521ARCELOR (BERTON SICARD)"/>
    <x v="1540"/>
    <s v="PROFIL"/>
    <x v="13"/>
    <x v="1428"/>
    <x v="6"/>
    <s v="INSTALLUX"/>
    <x v="1497"/>
    <s v="Non"/>
    <x v="24"/>
    <m/>
    <m/>
    <m/>
    <m/>
    <x v="1"/>
    <m/>
  </r>
  <r>
    <s v="8522ARCELOR (BERTON SICARD)"/>
    <x v="1541"/>
    <s v="PROFIL"/>
    <x v="13"/>
    <x v="1429"/>
    <x v="6"/>
    <s v="INSTALLUX"/>
    <x v="1498"/>
    <s v="Non"/>
    <x v="24"/>
    <m/>
    <m/>
    <m/>
    <m/>
    <x v="1"/>
    <m/>
  </r>
  <r>
    <s v="8523ARCELOR (BERTON SICARD)"/>
    <x v="1542"/>
    <s v="PROFIL"/>
    <x v="13"/>
    <x v="1430"/>
    <x v="6"/>
    <s v="INSTALLUX"/>
    <x v="1499"/>
    <s v="Non"/>
    <x v="24"/>
    <m/>
    <m/>
    <m/>
    <m/>
    <x v="1"/>
    <m/>
  </r>
  <r>
    <s v="8524ARCELOR (BERTON SICARD)"/>
    <x v="1543"/>
    <s v="PROFIL"/>
    <x v="13"/>
    <x v="1430"/>
    <x v="6"/>
    <s v="INSTALLUX"/>
    <x v="1500"/>
    <s v="Non"/>
    <x v="24"/>
    <m/>
    <m/>
    <m/>
    <m/>
    <x v="1"/>
    <m/>
  </r>
  <r>
    <s v="8525ARCELOR (BERTON SICARD)"/>
    <x v="1544"/>
    <s v="PROFIL"/>
    <x v="13"/>
    <x v="1431"/>
    <x v="6"/>
    <s v="INSTALLUX"/>
    <x v="1501"/>
    <s v="Non"/>
    <x v="24"/>
    <m/>
    <m/>
    <m/>
    <m/>
    <x v="1"/>
    <m/>
  </r>
  <r>
    <s v="8535ARCELOR (BERTON SICARD)"/>
    <x v="1545"/>
    <s v="PROFIL"/>
    <x v="13"/>
    <x v="1432"/>
    <x v="6"/>
    <s v="INSTALLUX"/>
    <x v="1502"/>
    <s v="Non"/>
    <x v="24"/>
    <m/>
    <m/>
    <m/>
    <m/>
    <x v="1"/>
    <m/>
  </r>
  <r>
    <s v="8536ARCELOR (BERTON SICARD)"/>
    <x v="1546"/>
    <s v="PROFIL"/>
    <x v="13"/>
    <x v="1433"/>
    <x v="6"/>
    <s v="INSTALLUX"/>
    <x v="1503"/>
    <s v="Non"/>
    <x v="24"/>
    <m/>
    <m/>
    <m/>
    <m/>
    <x v="1"/>
    <m/>
  </r>
  <r>
    <s v="8537ARCELOR (BERTON SICARD)"/>
    <x v="1547"/>
    <s v="PROFIL"/>
    <x v="13"/>
    <x v="1434"/>
    <x v="6"/>
    <s v="INSTALLUX"/>
    <x v="1504"/>
    <s v="Non"/>
    <x v="24"/>
    <m/>
    <m/>
    <m/>
    <m/>
    <x v="1"/>
    <m/>
  </r>
  <r>
    <s v="8541ARCELOR (BERTON SICARD)"/>
    <x v="1548"/>
    <s v="PROFIL"/>
    <x v="13"/>
    <x v="1435"/>
    <x v="6"/>
    <s v="INSTALLUX"/>
    <x v="1505"/>
    <s v="Non"/>
    <x v="24"/>
    <m/>
    <m/>
    <m/>
    <m/>
    <x v="1"/>
    <m/>
  </r>
  <r>
    <s v="8542ARCELOR (BERTON SICARD)"/>
    <x v="1549"/>
    <s v="PROFIL"/>
    <x v="13"/>
    <x v="1436"/>
    <x v="6"/>
    <s v="INSTALLUX"/>
    <x v="1506"/>
    <s v="Non"/>
    <x v="24"/>
    <m/>
    <m/>
    <m/>
    <m/>
    <x v="1"/>
    <m/>
  </r>
  <r>
    <s v="8556ARCELOR (BERTON SICARD)"/>
    <x v="1550"/>
    <s v="PROFIL"/>
    <x v="13"/>
    <x v="1437"/>
    <x v="6"/>
    <s v="INSTALLUX"/>
    <x v="1507"/>
    <s v="Non"/>
    <x v="24"/>
    <m/>
    <m/>
    <m/>
    <m/>
    <x v="1"/>
    <m/>
  </r>
  <r>
    <s v="8557ARCELOR (BERTON SICARD)"/>
    <x v="1551"/>
    <s v="PROFIL"/>
    <x v="13"/>
    <x v="1438"/>
    <x v="6"/>
    <s v="INSTALLUX"/>
    <x v="1508"/>
    <s v="Non"/>
    <x v="24"/>
    <m/>
    <m/>
    <m/>
    <m/>
    <x v="1"/>
    <m/>
  </r>
  <r>
    <s v="8566ARCELOR (BERTON SICARD)"/>
    <x v="2126"/>
    <s v="PROFIL"/>
    <x v="13"/>
    <x v="1913"/>
    <x v="6"/>
    <s v="INSTALLUX"/>
    <x v="2083"/>
    <s v="Non"/>
    <x v="64"/>
    <m/>
    <m/>
    <m/>
    <m/>
    <x v="1"/>
    <m/>
  </r>
  <r>
    <s v="8568ARCELOR (BERTON SICARD)"/>
    <x v="1553"/>
    <s v="PROFIL"/>
    <x v="13"/>
    <x v="1440"/>
    <x v="6"/>
    <s v="INSTALLUX"/>
    <x v="1510"/>
    <s v="Non"/>
    <x v="24"/>
    <m/>
    <m/>
    <m/>
    <m/>
    <x v="1"/>
    <m/>
  </r>
  <r>
    <s v="8569ARCELOR (BERTON SICARD)"/>
    <x v="2127"/>
    <s v="PROFIL"/>
    <x v="13"/>
    <x v="1914"/>
    <x v="6"/>
    <s v="INSTALLUX"/>
    <x v="2084"/>
    <s v="Non"/>
    <x v="24"/>
    <m/>
    <m/>
    <m/>
    <m/>
    <x v="1"/>
    <m/>
  </r>
  <r>
    <s v="8570ARCELOR (BERTON SICARD)"/>
    <x v="2128"/>
    <s v="PROFIL"/>
    <x v="13"/>
    <x v="1915"/>
    <x v="6"/>
    <s v="INSTALLUX"/>
    <x v="2085"/>
    <s v="Non"/>
    <x v="24"/>
    <m/>
    <m/>
    <m/>
    <m/>
    <x v="1"/>
    <m/>
  </r>
  <r>
    <s v="8573ARCELOR (BERTON SICARD)"/>
    <x v="1555"/>
    <s v="PROFIL"/>
    <x v="13"/>
    <x v="1442"/>
    <x v="6"/>
    <s v="INSTALLUX"/>
    <x v="1512"/>
    <s v="Non"/>
    <x v="24"/>
    <m/>
    <m/>
    <m/>
    <m/>
    <x v="1"/>
    <m/>
  </r>
  <r>
    <s v="8574ARCELOR (BERTON SICARD)"/>
    <x v="1556"/>
    <s v="PROFIL"/>
    <x v="13"/>
    <x v="1443"/>
    <x v="6"/>
    <s v="INSTALLUX"/>
    <x v="1513"/>
    <s v="Non"/>
    <x v="24"/>
    <m/>
    <m/>
    <m/>
    <m/>
    <x v="1"/>
    <m/>
  </r>
  <r>
    <s v="8575ARCELOR (BERTON SICARD)"/>
    <x v="2029"/>
    <s v="PROFIL"/>
    <x v="13"/>
    <x v="1824"/>
    <x v="6"/>
    <s v="INSTALLUX"/>
    <x v="1986"/>
    <s v="Non"/>
    <x v="24"/>
    <m/>
    <m/>
    <m/>
    <m/>
    <x v="1"/>
    <m/>
  </r>
  <r>
    <s v="8667ARCELOR (BERTON SICARD)"/>
    <x v="2031"/>
    <s v="PROFIL"/>
    <x v="13"/>
    <x v="1826"/>
    <x v="6"/>
    <s v="INSTALLUX"/>
    <x v="1988"/>
    <s v="Non"/>
    <x v="5"/>
    <m/>
    <m/>
    <m/>
    <m/>
    <x v="1"/>
    <m/>
  </r>
  <r>
    <s v="8668ARCELOR (BERTON SICARD)"/>
    <x v="2032"/>
    <s v="PROFIL"/>
    <x v="13"/>
    <x v="1827"/>
    <x v="6"/>
    <s v="INSTALLUX"/>
    <x v="1989"/>
    <s v="Non"/>
    <x v="5"/>
    <m/>
    <m/>
    <m/>
    <m/>
    <x v="1"/>
    <m/>
  </r>
  <r>
    <s v="8670ARCELOR (BERTON SICARD)"/>
    <x v="1557"/>
    <s v="PROFIL"/>
    <x v="13"/>
    <x v="1444"/>
    <x v="6"/>
    <s v="INSTALLUX"/>
    <x v="1514"/>
    <s v="Non"/>
    <x v="24"/>
    <m/>
    <m/>
    <m/>
    <m/>
    <x v="1"/>
    <m/>
  </r>
  <r>
    <s v="8671ARCELOR (BERTON SICARD)"/>
    <x v="1558"/>
    <s v="PROFIL"/>
    <x v="13"/>
    <x v="1445"/>
    <x v="6"/>
    <s v="INSTALLUX"/>
    <x v="1515"/>
    <s v="Non"/>
    <x v="24"/>
    <m/>
    <m/>
    <m/>
    <m/>
    <x v="1"/>
    <m/>
  </r>
  <r>
    <s v="8803ARCELOR (BERTON SICARD)"/>
    <x v="1559"/>
    <s v="PROFIL"/>
    <x v="13"/>
    <x v="1446"/>
    <x v="6"/>
    <s v="INSTALLUX"/>
    <x v="1516"/>
    <s v="Non"/>
    <x v="4"/>
    <m/>
    <m/>
    <m/>
    <m/>
    <x v="1"/>
    <m/>
  </r>
  <r>
    <s v="8810ARCELOR (BERTON SICARD)"/>
    <x v="1560"/>
    <s v="PROFIL"/>
    <x v="13"/>
    <x v="374"/>
    <x v="6"/>
    <s v="INSTALLUX"/>
    <x v="1517"/>
    <s v="Non"/>
    <x v="4"/>
    <m/>
    <m/>
    <m/>
    <m/>
    <x v="1"/>
    <m/>
  </r>
  <r>
    <s v="8811ARCELOR (BERTON SICARD)"/>
    <x v="1561"/>
    <s v="PROFIL"/>
    <x v="13"/>
    <x v="1447"/>
    <x v="6"/>
    <s v="INSTALLUX"/>
    <x v="1518"/>
    <s v="Non"/>
    <x v="4"/>
    <m/>
    <m/>
    <m/>
    <m/>
    <x v="1"/>
    <m/>
  </r>
  <r>
    <s v="8813ARCELOR (BERTON SICARD)"/>
    <x v="1562"/>
    <s v="PROFIL"/>
    <x v="13"/>
    <x v="1448"/>
    <x v="6"/>
    <s v="INSTALLUX"/>
    <x v="1519"/>
    <s v="Non"/>
    <x v="24"/>
    <m/>
    <m/>
    <m/>
    <m/>
    <x v="1"/>
    <m/>
  </r>
  <r>
    <s v="8814ARCELOR (BERTON SICARD)"/>
    <x v="1563"/>
    <s v="PROFIL"/>
    <x v="13"/>
    <x v="1449"/>
    <x v="6"/>
    <s v="INSTALLUX"/>
    <x v="1520"/>
    <s v="Non"/>
    <x v="24"/>
    <m/>
    <m/>
    <m/>
    <m/>
    <x v="1"/>
    <m/>
  </r>
  <r>
    <s v="8815ARCELOR (BERTON SICARD)"/>
    <x v="1564"/>
    <s v="PROFIL"/>
    <x v="13"/>
    <x v="1450"/>
    <x v="6"/>
    <s v="INSTALLUX"/>
    <x v="1521"/>
    <s v="Non"/>
    <x v="24"/>
    <m/>
    <m/>
    <m/>
    <m/>
    <x v="1"/>
    <m/>
  </r>
  <r>
    <s v="8822ARCELOR (BERTON SICARD)"/>
    <x v="1565"/>
    <s v="PROFIL"/>
    <x v="13"/>
    <x v="1451"/>
    <x v="6"/>
    <s v="INSTALLUX"/>
    <x v="1522"/>
    <s v="Non"/>
    <x v="4"/>
    <m/>
    <m/>
    <m/>
    <m/>
    <x v="1"/>
    <m/>
  </r>
  <r>
    <s v="8823ARCELOR (BERTON SICARD)"/>
    <x v="1566"/>
    <s v="PROFIL"/>
    <x v="13"/>
    <x v="1452"/>
    <x v="6"/>
    <s v="INSTALLUX"/>
    <x v="1523"/>
    <s v="Non"/>
    <x v="24"/>
    <m/>
    <m/>
    <m/>
    <m/>
    <x v="1"/>
    <m/>
  </r>
  <r>
    <s v="8830ARCELOR (BERTON SICARD)"/>
    <x v="1567"/>
    <s v="PROFIL"/>
    <x v="13"/>
    <x v="1453"/>
    <x v="6"/>
    <s v="INSTALLUX"/>
    <x v="1524"/>
    <s v="Non"/>
    <x v="4"/>
    <m/>
    <m/>
    <m/>
    <m/>
    <x v="1"/>
    <m/>
  </r>
  <r>
    <s v="8842ARCELOR (BERTON SICARD)"/>
    <x v="1568"/>
    <s v="PROFIL"/>
    <x v="13"/>
    <x v="1454"/>
    <x v="6"/>
    <s v="INSTALLUX"/>
    <x v="1525"/>
    <s v="Non"/>
    <x v="24"/>
    <m/>
    <m/>
    <m/>
    <m/>
    <x v="1"/>
    <m/>
  </r>
  <r>
    <s v="8843THARCELOR (BERTON SICARD)"/>
    <x v="1569"/>
    <s v="PROFIL"/>
    <x v="13"/>
    <x v="1455"/>
    <x v="6"/>
    <s v="INSTALLUX"/>
    <x v="1526"/>
    <s v="Non"/>
    <x v="24"/>
    <m/>
    <m/>
    <m/>
    <m/>
    <x v="1"/>
    <m/>
  </r>
  <r>
    <s v="8844ARCELOR (BERTON SICARD)"/>
    <x v="1570"/>
    <s v="PROFIL"/>
    <x v="13"/>
    <x v="1456"/>
    <x v="6"/>
    <s v="INSTALLUX"/>
    <x v="1527"/>
    <s v="Non"/>
    <x v="24"/>
    <m/>
    <m/>
    <m/>
    <m/>
    <x v="1"/>
    <m/>
  </r>
  <r>
    <s v="8853ARCELOR (BERTON SICARD)"/>
    <x v="1571"/>
    <s v="PROFIL"/>
    <x v="13"/>
    <x v="1457"/>
    <x v="6"/>
    <s v="INSTALLUX"/>
    <x v="1528"/>
    <s v="Non"/>
    <x v="24"/>
    <m/>
    <m/>
    <m/>
    <m/>
    <x v="1"/>
    <m/>
  </r>
  <r>
    <s v="8859ARCELOR (BERTON SICARD)"/>
    <x v="2034"/>
    <s v="PROFIL"/>
    <x v="13"/>
    <x v="1829"/>
    <x v="6"/>
    <s v="INSTALLUX"/>
    <x v="1991"/>
    <s v="Non"/>
    <x v="4"/>
    <m/>
    <m/>
    <m/>
    <m/>
    <x v="1"/>
    <m/>
  </r>
  <r>
    <s v="8873ARCELOR (BERTON SICARD)"/>
    <x v="1572"/>
    <s v="PROFIL"/>
    <x v="13"/>
    <x v="1458"/>
    <x v="6"/>
    <s v="INSTALLUX"/>
    <x v="1529"/>
    <s v="Non"/>
    <x v="24"/>
    <m/>
    <m/>
    <m/>
    <m/>
    <x v="1"/>
    <m/>
  </r>
  <r>
    <s v="8920ARCELOR (BERTON SICARD)"/>
    <x v="2035"/>
    <s v="PROFIL"/>
    <x v="13"/>
    <x v="1830"/>
    <x v="6"/>
    <s v="INSTALLUX"/>
    <x v="1992"/>
    <s v="Non"/>
    <x v="5"/>
    <m/>
    <m/>
    <m/>
    <m/>
    <x v="1"/>
    <m/>
  </r>
  <r>
    <s v="8921ARCELOR (BERTON SICARD)"/>
    <x v="2036"/>
    <s v="PROFIL"/>
    <x v="13"/>
    <x v="1831"/>
    <x v="6"/>
    <s v="INSTALLUX"/>
    <x v="1993"/>
    <s v="Non"/>
    <x v="5"/>
    <m/>
    <m/>
    <m/>
    <m/>
    <x v="1"/>
    <m/>
  </r>
  <r>
    <s v="9002ARCELOR (BERTON SICARD)"/>
    <x v="1573"/>
    <s v="PROFIL"/>
    <x v="13"/>
    <x v="1459"/>
    <x v="6"/>
    <s v="INSTALLUX"/>
    <x v="1530"/>
    <s v="Non"/>
    <x v="24"/>
    <m/>
    <m/>
    <m/>
    <m/>
    <x v="1"/>
    <m/>
  </r>
  <r>
    <s v="9017ARCELOR (BERTON SICARD)"/>
    <x v="2189"/>
    <s v="PROFIL"/>
    <x v="13"/>
    <x v="1972"/>
    <x v="6"/>
    <s v="INSTALLUX"/>
    <x v="2146"/>
    <s v="Non"/>
    <x v="5"/>
    <m/>
    <m/>
    <m/>
    <m/>
    <x v="1"/>
    <m/>
  </r>
  <r>
    <s v="9022ARCELOR (BERTON SICARD)"/>
    <x v="2037"/>
    <s v="PROFIL"/>
    <x v="13"/>
    <x v="1832"/>
    <x v="6"/>
    <s v="INSTALLUX"/>
    <x v="1994"/>
    <s v="Non"/>
    <x v="4"/>
    <m/>
    <m/>
    <m/>
    <m/>
    <x v="1"/>
    <m/>
  </r>
  <r>
    <s v="9022/3ARCELOR (BERTON SICARD)"/>
    <x v="2038"/>
    <s v="PROFIL"/>
    <x v="13"/>
    <x v="1833"/>
    <x v="6"/>
    <s v="INSTALLUX"/>
    <x v="1995"/>
    <s v="Non"/>
    <x v="62"/>
    <m/>
    <m/>
    <m/>
    <m/>
    <x v="1"/>
    <m/>
  </r>
  <r>
    <s v="9023ARCELOR (BERTON SICARD)"/>
    <x v="2039"/>
    <s v="PROFIL"/>
    <x v="13"/>
    <x v="1834"/>
    <x v="6"/>
    <s v="INSTALLUX"/>
    <x v="1996"/>
    <s v="Non"/>
    <x v="4"/>
    <m/>
    <m/>
    <m/>
    <m/>
    <x v="1"/>
    <m/>
  </r>
  <r>
    <s v="9023/3ARCELOR (BERTON SICARD)"/>
    <x v="2040"/>
    <s v="PROFIL"/>
    <x v="13"/>
    <x v="1835"/>
    <x v="6"/>
    <s v="INSTALLUX"/>
    <x v="1997"/>
    <s v="Non"/>
    <x v="62"/>
    <m/>
    <m/>
    <m/>
    <m/>
    <x v="1"/>
    <m/>
  </r>
  <r>
    <s v="9130ARCELOR (BERTON SICARD)"/>
    <x v="1574"/>
    <s v="PROFIL"/>
    <x v="13"/>
    <x v="1276"/>
    <x v="6"/>
    <s v="INSTALLUX"/>
    <x v="1531"/>
    <s v="Non"/>
    <x v="24"/>
    <m/>
    <m/>
    <m/>
    <m/>
    <x v="1"/>
    <m/>
  </r>
  <r>
    <s v="9131ARCELOR (BERTON SICARD)"/>
    <x v="1575"/>
    <s v="PROFIL"/>
    <x v="13"/>
    <x v="1277"/>
    <x v="6"/>
    <s v="INSTALLUX"/>
    <x v="1532"/>
    <s v="Non"/>
    <x v="24"/>
    <m/>
    <m/>
    <m/>
    <m/>
    <x v="1"/>
    <m/>
  </r>
  <r>
    <s v="9132ARCELOR (BERTON SICARD)"/>
    <x v="1576"/>
    <s v="PROFIL"/>
    <x v="13"/>
    <x v="1278"/>
    <x v="6"/>
    <s v="INSTALLUX"/>
    <x v="1533"/>
    <s v="Non"/>
    <x v="24"/>
    <m/>
    <m/>
    <m/>
    <m/>
    <x v="1"/>
    <m/>
  </r>
  <r>
    <s v="9133ARCELOR (BERTON SICARD)"/>
    <x v="1577"/>
    <s v="PROFIL"/>
    <x v="13"/>
    <x v="1281"/>
    <x v="6"/>
    <s v="INSTALLUX"/>
    <x v="1534"/>
    <s v="Non"/>
    <x v="24"/>
    <m/>
    <m/>
    <m/>
    <m/>
    <x v="1"/>
    <m/>
  </r>
  <r>
    <s v="9142ARCELOR (BERTON SICARD)"/>
    <x v="1578"/>
    <s v="PROFIL"/>
    <x v="13"/>
    <x v="1460"/>
    <x v="6"/>
    <s v="INSTALLUX"/>
    <x v="1535"/>
    <s v="Non"/>
    <x v="24"/>
    <m/>
    <m/>
    <m/>
    <m/>
    <x v="1"/>
    <m/>
  </r>
  <r>
    <s v="9143ARCELOR (BERTON SICARD)"/>
    <x v="1579"/>
    <s v="PROFIL"/>
    <x v="13"/>
    <x v="1461"/>
    <x v="6"/>
    <s v="INSTALLUX"/>
    <x v="1536"/>
    <s v="Non"/>
    <x v="24"/>
    <m/>
    <m/>
    <m/>
    <m/>
    <x v="1"/>
    <m/>
  </r>
  <r>
    <s v="9145ARCELOR (BERTON SICARD)"/>
    <x v="1580"/>
    <s v="PROFIL"/>
    <x v="13"/>
    <x v="279"/>
    <x v="6"/>
    <s v="INSTALLUX"/>
    <x v="1537"/>
    <s v="Non"/>
    <x v="24"/>
    <m/>
    <m/>
    <m/>
    <m/>
    <x v="1"/>
    <m/>
  </r>
  <r>
    <s v="9146ARCELOR (BERTON SICARD)"/>
    <x v="1581"/>
    <s v="PROFIL"/>
    <x v="13"/>
    <x v="1279"/>
    <x v="6"/>
    <s v="INSTALLUX"/>
    <x v="1538"/>
    <s v="Non"/>
    <x v="24"/>
    <m/>
    <m/>
    <m/>
    <m/>
    <x v="1"/>
    <m/>
  </r>
  <r>
    <s v="9147ARCELOR (BERTON SICARD)"/>
    <x v="1582"/>
    <s v="PROFIL"/>
    <x v="13"/>
    <x v="1280"/>
    <x v="6"/>
    <s v="INSTALLUX"/>
    <x v="1539"/>
    <s v="Non"/>
    <x v="24"/>
    <m/>
    <m/>
    <m/>
    <m/>
    <x v="1"/>
    <m/>
  </r>
  <r>
    <s v="9148ARCELOR (BERTON SICARD)"/>
    <x v="1583"/>
    <s v="PROFIL"/>
    <x v="13"/>
    <x v="1462"/>
    <x v="6"/>
    <s v="INSTALLUX"/>
    <x v="1540"/>
    <s v="Non"/>
    <x v="24"/>
    <m/>
    <m/>
    <m/>
    <m/>
    <x v="1"/>
    <m/>
  </r>
  <r>
    <s v="9154ARCELOR (BERTON SICARD)"/>
    <x v="1584"/>
    <s v="PROFIL"/>
    <x v="13"/>
    <x v="1461"/>
    <x v="6"/>
    <s v="INSTALLUX"/>
    <x v="1541"/>
    <s v="Non"/>
    <x v="24"/>
    <m/>
    <m/>
    <m/>
    <m/>
    <x v="1"/>
    <m/>
  </r>
  <r>
    <s v="9155ARCELOR (BERTON SICARD)"/>
    <x v="1585"/>
    <s v="PROFIL"/>
    <x v="13"/>
    <x v="1285"/>
    <x v="6"/>
    <s v="INSTALLUX"/>
    <x v="1542"/>
    <s v="Non"/>
    <x v="24"/>
    <m/>
    <m/>
    <m/>
    <m/>
    <x v="1"/>
    <m/>
  </r>
  <r>
    <s v="9156ARCELOR (BERTON SICARD)"/>
    <x v="1586"/>
    <s v="PROFIL"/>
    <x v="13"/>
    <x v="1463"/>
    <x v="6"/>
    <s v="INSTALLUX"/>
    <x v="1543"/>
    <s v="Non"/>
    <x v="24"/>
    <m/>
    <m/>
    <m/>
    <m/>
    <x v="1"/>
    <m/>
  </r>
  <r>
    <s v="9157ARCELOR (BERTON SICARD)"/>
    <x v="1587"/>
    <s v="PROFIL"/>
    <x v="13"/>
    <x v="1464"/>
    <x v="6"/>
    <s v="INSTALLUX"/>
    <x v="1544"/>
    <s v="Non"/>
    <x v="24"/>
    <m/>
    <m/>
    <m/>
    <m/>
    <x v="1"/>
    <m/>
  </r>
  <r>
    <s v="9162ARCELOR (BERTON SICARD)"/>
    <x v="1588"/>
    <s v="PROFIL"/>
    <x v="13"/>
    <x v="1465"/>
    <x v="6"/>
    <s v="INSTALLUX"/>
    <x v="1545"/>
    <s v="Non"/>
    <x v="24"/>
    <m/>
    <m/>
    <m/>
    <m/>
    <x v="1"/>
    <m/>
  </r>
  <r>
    <s v="9163ARCELOR (BERTON SICARD)"/>
    <x v="1589"/>
    <s v="PROFIL"/>
    <x v="13"/>
    <x v="1466"/>
    <x v="6"/>
    <s v="INSTALLUX"/>
    <x v="1546"/>
    <s v="Non"/>
    <x v="24"/>
    <m/>
    <m/>
    <m/>
    <m/>
    <x v="1"/>
    <m/>
  </r>
  <r>
    <s v="9174ARCELOR (BERTON SICARD)"/>
    <x v="1590"/>
    <s v="PROFIL"/>
    <x v="13"/>
    <x v="1460"/>
    <x v="6"/>
    <s v="INSTALLUX"/>
    <x v="1547"/>
    <s v="Non"/>
    <x v="24"/>
    <m/>
    <m/>
    <m/>
    <m/>
    <x v="1"/>
    <m/>
  </r>
  <r>
    <s v="9190ARCELOR (BERTON SICARD)"/>
    <x v="1591"/>
    <s v="PROFIL"/>
    <x v="13"/>
    <x v="1467"/>
    <x v="6"/>
    <s v="INSTALLUX"/>
    <x v="1548"/>
    <s v="Non"/>
    <x v="24"/>
    <m/>
    <m/>
    <m/>
    <m/>
    <x v="1"/>
    <m/>
  </r>
  <r>
    <s v="9190/4ARCELOR (BERTON SICARD)"/>
    <x v="1592"/>
    <s v="PROFIL"/>
    <x v="13"/>
    <x v="1467"/>
    <x v="6"/>
    <s v="INSTALLUX"/>
    <x v="1549"/>
    <s v="Non"/>
    <x v="61"/>
    <m/>
    <m/>
    <m/>
    <m/>
    <x v="1"/>
    <m/>
  </r>
  <r>
    <s v="9191ARCELOR (BERTON SICARD)"/>
    <x v="1593"/>
    <s v="PROFIL"/>
    <x v="13"/>
    <x v="1468"/>
    <x v="6"/>
    <s v="INSTALLUX"/>
    <x v="1550"/>
    <s v="Non"/>
    <x v="24"/>
    <m/>
    <m/>
    <m/>
    <m/>
    <x v="1"/>
    <m/>
  </r>
  <r>
    <s v="9191/4ARCELOR (BERTON SICARD)"/>
    <x v="1594"/>
    <s v="PROFIL"/>
    <x v="13"/>
    <x v="1468"/>
    <x v="6"/>
    <s v="INSTALLUX"/>
    <x v="1551"/>
    <s v="Non"/>
    <x v="61"/>
    <m/>
    <m/>
    <m/>
    <m/>
    <x v="1"/>
    <m/>
  </r>
  <r>
    <s v="9192ARCELOR (BERTON SICARD)"/>
    <x v="1595"/>
    <s v="PROFIL"/>
    <x v="13"/>
    <x v="1469"/>
    <x v="6"/>
    <s v="INSTALLUX"/>
    <x v="1552"/>
    <s v="Non"/>
    <x v="24"/>
    <m/>
    <m/>
    <m/>
    <m/>
    <x v="1"/>
    <m/>
  </r>
  <r>
    <s v="9192/4ARCELOR (BERTON SICARD)"/>
    <x v="1596"/>
    <s v="PROFIL"/>
    <x v="13"/>
    <x v="1469"/>
    <x v="6"/>
    <s v="INSTALLUX"/>
    <x v="1553"/>
    <s v="Non"/>
    <x v="61"/>
    <m/>
    <m/>
    <m/>
    <m/>
    <x v="1"/>
    <m/>
  </r>
  <r>
    <s v="9194ARCELOR (BERTON SICARD)"/>
    <x v="1597"/>
    <s v="PROFIL"/>
    <x v="13"/>
    <x v="1470"/>
    <x v="6"/>
    <s v="INSTALLUX"/>
    <x v="1554"/>
    <s v="Non"/>
    <x v="24"/>
    <m/>
    <m/>
    <m/>
    <m/>
    <x v="1"/>
    <m/>
  </r>
  <r>
    <s v="9194/4ARCELOR (BERTON SICARD)"/>
    <x v="1598"/>
    <s v="PROFIL"/>
    <x v="13"/>
    <x v="1470"/>
    <x v="6"/>
    <s v="INSTALLUX"/>
    <x v="1555"/>
    <s v="Non"/>
    <x v="61"/>
    <m/>
    <m/>
    <m/>
    <m/>
    <x v="1"/>
    <m/>
  </r>
  <r>
    <s v="9195ARCELOR (BERTON SICARD)"/>
    <x v="1599"/>
    <s v="PROFIL"/>
    <x v="13"/>
    <x v="1471"/>
    <x v="6"/>
    <s v="INSTALLUX"/>
    <x v="1556"/>
    <s v="Non"/>
    <x v="24"/>
    <m/>
    <m/>
    <m/>
    <m/>
    <x v="1"/>
    <m/>
  </r>
  <r>
    <s v="9196ARCELOR (BERTON SICARD)"/>
    <x v="1600"/>
    <s v="PROFIL"/>
    <x v="13"/>
    <x v="1147"/>
    <x v="6"/>
    <s v="INSTALLUX"/>
    <x v="1557"/>
    <s v="Non"/>
    <x v="24"/>
    <m/>
    <m/>
    <m/>
    <m/>
    <x v="1"/>
    <m/>
  </r>
  <r>
    <s v="9290/4THARCELOR (BERTON SICARD)"/>
    <x v="1601"/>
    <s v="PROFIL"/>
    <x v="13"/>
    <x v="1467"/>
    <x v="6"/>
    <s v="INSTALLUX"/>
    <x v="1558"/>
    <s v="Non"/>
    <x v="61"/>
    <m/>
    <m/>
    <m/>
    <m/>
    <x v="1"/>
    <m/>
  </r>
  <r>
    <s v="9290THARCELOR (BERTON SICARD)"/>
    <x v="1602"/>
    <s v="PROFIL"/>
    <x v="13"/>
    <x v="1467"/>
    <x v="6"/>
    <s v="INSTALLUX"/>
    <x v="1559"/>
    <s v="Non"/>
    <x v="24"/>
    <m/>
    <m/>
    <m/>
    <m/>
    <x v="1"/>
    <m/>
  </r>
  <r>
    <s v="9291/4THARCELOR (BERTON SICARD)"/>
    <x v="1603"/>
    <s v="PROFIL"/>
    <x v="13"/>
    <x v="1472"/>
    <x v="6"/>
    <s v="INSTALLUX"/>
    <x v="1560"/>
    <s v="Non"/>
    <x v="61"/>
    <m/>
    <m/>
    <m/>
    <m/>
    <x v="1"/>
    <m/>
  </r>
  <r>
    <s v="9291THARCELOR (BERTON SICARD)"/>
    <x v="1604"/>
    <s v="PROFIL"/>
    <x v="13"/>
    <x v="1472"/>
    <x v="6"/>
    <s v="INSTALLUX"/>
    <x v="1561"/>
    <s v="Non"/>
    <x v="24"/>
    <m/>
    <m/>
    <m/>
    <m/>
    <x v="1"/>
    <m/>
  </r>
  <r>
    <s v="9292/4THARCELOR (BERTON SICARD)"/>
    <x v="1605"/>
    <s v="PROFIL"/>
    <x v="13"/>
    <x v="1469"/>
    <x v="6"/>
    <s v="INSTALLUX"/>
    <x v="1562"/>
    <s v="Non"/>
    <x v="61"/>
    <m/>
    <m/>
    <m/>
    <m/>
    <x v="1"/>
    <m/>
  </r>
  <r>
    <s v="9292THARCELOR (BERTON SICARD)"/>
    <x v="1606"/>
    <s v="PROFIL"/>
    <x v="13"/>
    <x v="1469"/>
    <x v="6"/>
    <s v="INSTALLUX"/>
    <x v="1563"/>
    <s v="Non"/>
    <x v="24"/>
    <m/>
    <m/>
    <m/>
    <m/>
    <x v="1"/>
    <m/>
  </r>
  <r>
    <s v="9294/4THARCELOR (BERTON SICARD)"/>
    <x v="1607"/>
    <s v="PROFIL"/>
    <x v="13"/>
    <x v="1470"/>
    <x v="6"/>
    <s v="INSTALLUX"/>
    <x v="1564"/>
    <s v="Non"/>
    <x v="61"/>
    <m/>
    <m/>
    <m/>
    <m/>
    <x v="1"/>
    <m/>
  </r>
  <r>
    <s v="9294THARCELOR (BERTON SICARD)"/>
    <x v="1608"/>
    <s v="PROFIL"/>
    <x v="13"/>
    <x v="1470"/>
    <x v="6"/>
    <s v="INSTALLUX"/>
    <x v="1565"/>
    <s v="Non"/>
    <x v="24"/>
    <m/>
    <m/>
    <m/>
    <m/>
    <x v="1"/>
    <m/>
  </r>
  <r>
    <s v="9296THARCELOR (BERTON SICARD)"/>
    <x v="1609"/>
    <s v="PROFIL"/>
    <x v="13"/>
    <x v="1147"/>
    <x v="6"/>
    <s v="INSTALLUX"/>
    <x v="1566"/>
    <s v="Non"/>
    <x v="24"/>
    <m/>
    <m/>
    <m/>
    <m/>
    <x v="1"/>
    <m/>
  </r>
  <r>
    <s v="9303ARCELOR (BERTON SICARD)"/>
    <x v="1610"/>
    <s v="PROFIL"/>
    <x v="13"/>
    <x v="1473"/>
    <x v="6"/>
    <s v="INSTALLUX"/>
    <x v="1567"/>
    <s v="Non"/>
    <x v="24"/>
    <m/>
    <m/>
    <m/>
    <m/>
    <x v="1"/>
    <m/>
  </r>
  <r>
    <s v="9304ARCELOR (BERTON SICARD)"/>
    <x v="1611"/>
    <s v="PROFIL"/>
    <x v="13"/>
    <x v="1473"/>
    <x v="6"/>
    <s v="INSTALLUX"/>
    <x v="1568"/>
    <s v="Non"/>
    <x v="24"/>
    <m/>
    <m/>
    <m/>
    <m/>
    <x v="1"/>
    <m/>
  </r>
  <r>
    <s v="9305ARCELOR (BERTON SICARD)"/>
    <x v="1612"/>
    <s v="PROFIL"/>
    <x v="13"/>
    <x v="1474"/>
    <x v="6"/>
    <s v="INSTALLUX"/>
    <x v="1569"/>
    <s v="Non"/>
    <x v="24"/>
    <m/>
    <m/>
    <m/>
    <m/>
    <x v="1"/>
    <m/>
  </r>
  <r>
    <s v="9309ARCELOR (BERTON SICARD)"/>
    <x v="1613"/>
    <s v="PROFIL"/>
    <x v="13"/>
    <x v="1473"/>
    <x v="6"/>
    <s v="INSTALLUX"/>
    <x v="1570"/>
    <s v="Non"/>
    <x v="24"/>
    <m/>
    <m/>
    <m/>
    <m/>
    <x v="1"/>
    <m/>
  </r>
  <r>
    <s v="9317ARCELOR (BERTON SICARD)"/>
    <x v="1614"/>
    <s v="PROFIL"/>
    <x v="13"/>
    <x v="1475"/>
    <x v="6"/>
    <s v="INSTALLUX"/>
    <x v="1571"/>
    <s v="Non"/>
    <x v="24"/>
    <m/>
    <m/>
    <m/>
    <m/>
    <x v="1"/>
    <m/>
  </r>
  <r>
    <s v="9319ARCELOR (BERTON SICARD)"/>
    <x v="1615"/>
    <s v="PROFIL"/>
    <x v="13"/>
    <x v="1475"/>
    <x v="6"/>
    <s v="INSTALLUX"/>
    <x v="1572"/>
    <s v="Non"/>
    <x v="24"/>
    <m/>
    <m/>
    <m/>
    <m/>
    <x v="1"/>
    <m/>
  </r>
  <r>
    <s v="9323ARCELOR (BERTON SICARD)"/>
    <x v="1616"/>
    <s v="PROFIL"/>
    <x v="13"/>
    <x v="1476"/>
    <x v="6"/>
    <s v="INSTALLUX"/>
    <x v="1573"/>
    <s v="Non"/>
    <x v="24"/>
    <m/>
    <m/>
    <m/>
    <m/>
    <x v="1"/>
    <m/>
  </r>
  <r>
    <s v="9333ARCELOR (BERTON SICARD)"/>
    <x v="1617"/>
    <s v="PROFIL"/>
    <x v="13"/>
    <x v="1477"/>
    <x v="6"/>
    <s v="INSTALLUX"/>
    <x v="1574"/>
    <s v="Non"/>
    <x v="24"/>
    <m/>
    <m/>
    <m/>
    <m/>
    <x v="1"/>
    <m/>
  </r>
  <r>
    <s v="9334ARCELOR (BERTON SICARD)"/>
    <x v="1618"/>
    <s v="PROFIL"/>
    <x v="13"/>
    <x v="1478"/>
    <x v="6"/>
    <s v="INSTALLUX"/>
    <x v="1575"/>
    <s v="Non"/>
    <x v="24"/>
    <m/>
    <m/>
    <m/>
    <m/>
    <x v="1"/>
    <m/>
  </r>
  <r>
    <s v="9335ARCELOR (BERTON SICARD)"/>
    <x v="1619"/>
    <s v="PROFIL"/>
    <x v="13"/>
    <x v="1479"/>
    <x v="6"/>
    <s v="INSTALLUX"/>
    <x v="1576"/>
    <s v="Non"/>
    <x v="24"/>
    <m/>
    <m/>
    <m/>
    <m/>
    <x v="1"/>
    <m/>
  </r>
  <r>
    <s v="9336ARCELOR (BERTON SICARD)"/>
    <x v="1620"/>
    <s v="PROFIL"/>
    <x v="13"/>
    <x v="1480"/>
    <x v="6"/>
    <s v="INSTALLUX"/>
    <x v="1577"/>
    <s v="Non"/>
    <x v="24"/>
    <m/>
    <m/>
    <m/>
    <m/>
    <x v="1"/>
    <m/>
  </r>
  <r>
    <s v="9337ARCELOR (BERTON SICARD)"/>
    <x v="1621"/>
    <s v="PROFIL"/>
    <x v="13"/>
    <x v="1481"/>
    <x v="6"/>
    <s v="INSTALLUX"/>
    <x v="1578"/>
    <s v="Non"/>
    <x v="24"/>
    <m/>
    <m/>
    <m/>
    <m/>
    <x v="1"/>
    <m/>
  </r>
  <r>
    <s v="9338ARCELOR (BERTON SICARD)"/>
    <x v="1622"/>
    <s v="PROFIL"/>
    <x v="13"/>
    <x v="1459"/>
    <x v="6"/>
    <s v="INSTALLUX"/>
    <x v="1579"/>
    <s v="Non"/>
    <x v="24"/>
    <m/>
    <m/>
    <m/>
    <m/>
    <x v="1"/>
    <m/>
  </r>
  <r>
    <s v="9339ARCELOR (BERTON SICARD)"/>
    <x v="1623"/>
    <s v="PROFIL"/>
    <x v="13"/>
    <x v="1482"/>
    <x v="6"/>
    <s v="INSTALLUX"/>
    <x v="1580"/>
    <s v="Non"/>
    <x v="24"/>
    <m/>
    <m/>
    <m/>
    <m/>
    <x v="1"/>
    <m/>
  </r>
  <r>
    <s v="9343ARCELOR (BERTON SICARD)"/>
    <x v="1624"/>
    <s v="PROFIL"/>
    <x v="13"/>
    <x v="1483"/>
    <x v="6"/>
    <s v="INSTALLUX"/>
    <x v="1581"/>
    <s v="Non"/>
    <x v="24"/>
    <m/>
    <m/>
    <m/>
    <m/>
    <x v="1"/>
    <m/>
  </r>
  <r>
    <s v="9348ARCELOR (BERTON SICARD)"/>
    <x v="1625"/>
    <s v="PROFIL"/>
    <x v="13"/>
    <x v="1484"/>
    <x v="6"/>
    <s v="INSTALLUX"/>
    <x v="1582"/>
    <s v="Non"/>
    <x v="24"/>
    <m/>
    <m/>
    <m/>
    <m/>
    <x v="1"/>
    <m/>
  </r>
  <r>
    <s v="9354ARCELOR (BERTON SICARD)"/>
    <x v="1626"/>
    <s v="PROFIL"/>
    <x v="13"/>
    <x v="1485"/>
    <x v="6"/>
    <s v="INSTALLUX"/>
    <x v="1583"/>
    <s v="Non"/>
    <x v="24"/>
    <m/>
    <m/>
    <m/>
    <m/>
    <x v="1"/>
    <m/>
  </r>
  <r>
    <s v="9356THARCELOR (BERTON SICARD)"/>
    <x v="1627"/>
    <s v="PROFIL"/>
    <x v="13"/>
    <x v="1486"/>
    <x v="6"/>
    <s v="INSTALLUX"/>
    <x v="1584"/>
    <s v="Non"/>
    <x v="24"/>
    <m/>
    <m/>
    <m/>
    <m/>
    <x v="1"/>
    <m/>
  </r>
  <r>
    <s v="9357THARCELOR (BERTON SICARD)"/>
    <x v="1628"/>
    <s v="PROFIL"/>
    <x v="13"/>
    <x v="1487"/>
    <x v="6"/>
    <s v="INSTALLUX"/>
    <x v="1585"/>
    <s v="Non"/>
    <x v="24"/>
    <m/>
    <m/>
    <m/>
    <m/>
    <x v="1"/>
    <m/>
  </r>
  <r>
    <s v="9359THARCELOR (BERTON SICARD)"/>
    <x v="1629"/>
    <s v="PROFIL"/>
    <x v="13"/>
    <x v="1473"/>
    <x v="6"/>
    <s v="INSTALLUX"/>
    <x v="1586"/>
    <s v="Non"/>
    <x v="24"/>
    <m/>
    <m/>
    <m/>
    <m/>
    <x v="1"/>
    <m/>
  </r>
  <r>
    <s v="9363THARCELOR (BERTON SICARD)"/>
    <x v="1630"/>
    <s v="PROFIL"/>
    <x v="13"/>
    <x v="1473"/>
    <x v="6"/>
    <s v="INSTALLUX"/>
    <x v="1587"/>
    <s v="Non"/>
    <x v="24"/>
    <m/>
    <m/>
    <m/>
    <m/>
    <x v="1"/>
    <m/>
  </r>
  <r>
    <s v="9364THARCELOR (BERTON SICARD)"/>
    <x v="1631"/>
    <s v="PROFIL"/>
    <x v="13"/>
    <x v="1473"/>
    <x v="6"/>
    <s v="INSTALLUX"/>
    <x v="1588"/>
    <s v="Non"/>
    <x v="24"/>
    <m/>
    <m/>
    <m/>
    <m/>
    <x v="1"/>
    <m/>
  </r>
  <r>
    <s v="9365THARCELOR (BERTON SICARD)"/>
    <x v="1632"/>
    <s v="PROFIL"/>
    <x v="13"/>
    <x v="1488"/>
    <x v="6"/>
    <s v="INSTALLUX"/>
    <x v="1589"/>
    <s v="Non"/>
    <x v="24"/>
    <m/>
    <m/>
    <m/>
    <m/>
    <x v="1"/>
    <m/>
  </r>
  <r>
    <s v="9366THARCELOR (BERTON SICARD)"/>
    <x v="1633"/>
    <s v="PROFIL"/>
    <x v="13"/>
    <x v="1489"/>
    <x v="6"/>
    <s v="INSTALLUX"/>
    <x v="1590"/>
    <s v="Non"/>
    <x v="24"/>
    <m/>
    <m/>
    <m/>
    <m/>
    <x v="1"/>
    <m/>
  </r>
  <r>
    <s v="9367THARCELOR (BERTON SICARD)"/>
    <x v="1634"/>
    <s v="PROFIL"/>
    <x v="13"/>
    <x v="1490"/>
    <x v="6"/>
    <s v="INSTALLUX"/>
    <x v="1591"/>
    <s v="Non"/>
    <x v="24"/>
    <m/>
    <m/>
    <m/>
    <m/>
    <x v="1"/>
    <m/>
  </r>
  <r>
    <s v="9368THARCELOR (BERTON SICARD)"/>
    <x v="1635"/>
    <s v="PROFIL"/>
    <x v="13"/>
    <x v="1491"/>
    <x v="6"/>
    <s v="INSTALLUX"/>
    <x v="1592"/>
    <s v="Non"/>
    <x v="24"/>
    <m/>
    <m/>
    <m/>
    <m/>
    <x v="1"/>
    <m/>
  </r>
  <r>
    <s v="9371THARCELOR (BERTON SICARD)"/>
    <x v="1636"/>
    <s v="PROFIL"/>
    <x v="13"/>
    <x v="1475"/>
    <x v="6"/>
    <s v="INSTALLUX"/>
    <x v="1593"/>
    <s v="Non"/>
    <x v="24"/>
    <m/>
    <m/>
    <m/>
    <m/>
    <x v="1"/>
    <m/>
  </r>
  <r>
    <s v="9373THARCELOR (BERTON SICARD)"/>
    <x v="1637"/>
    <s v="PROFIL"/>
    <x v="13"/>
    <x v="1475"/>
    <x v="6"/>
    <s v="INSTALLUX"/>
    <x v="1594"/>
    <s v="Non"/>
    <x v="24"/>
    <m/>
    <m/>
    <m/>
    <m/>
    <x v="1"/>
    <m/>
  </r>
  <r>
    <s v="9374THARCELOR (BERTON SICARD)"/>
    <x v="1638"/>
    <s v="PROFIL"/>
    <x v="13"/>
    <x v="1492"/>
    <x v="6"/>
    <s v="INSTALLUX"/>
    <x v="1595"/>
    <s v="Non"/>
    <x v="24"/>
    <m/>
    <m/>
    <m/>
    <m/>
    <x v="1"/>
    <m/>
  </r>
  <r>
    <s v="9375THARCELOR (BERTON SICARD)"/>
    <x v="1639"/>
    <s v="PROFIL"/>
    <x v="13"/>
    <x v="1493"/>
    <x v="6"/>
    <s v="INSTALLUX"/>
    <x v="1596"/>
    <s v="Non"/>
    <x v="24"/>
    <m/>
    <m/>
    <m/>
    <m/>
    <x v="1"/>
    <m/>
  </r>
  <r>
    <s v="9376THARCELOR (BERTON SICARD)"/>
    <x v="1640"/>
    <s v="PROFIL"/>
    <x v="13"/>
    <x v="1494"/>
    <x v="6"/>
    <s v="INSTALLUX"/>
    <x v="1597"/>
    <s v="Non"/>
    <x v="24"/>
    <m/>
    <m/>
    <m/>
    <m/>
    <x v="1"/>
    <m/>
  </r>
  <r>
    <s v="9377THARCELOR (BERTON SICARD)"/>
    <x v="1641"/>
    <s v="PROFIL"/>
    <x v="13"/>
    <x v="1495"/>
    <x v="6"/>
    <s v="INSTALLUX"/>
    <x v="1598"/>
    <s v="Non"/>
    <x v="24"/>
    <m/>
    <m/>
    <m/>
    <m/>
    <x v="1"/>
    <m/>
  </r>
  <r>
    <s v="9390ARCELOR (BERTON SICARD)"/>
    <x v="1642"/>
    <s v="PROFIL"/>
    <x v="13"/>
    <x v="1496"/>
    <x v="6"/>
    <s v="INSTALLUX"/>
    <x v="1599"/>
    <s v="Non"/>
    <x v="24"/>
    <m/>
    <m/>
    <m/>
    <m/>
    <x v="1"/>
    <m/>
  </r>
  <r>
    <s v="9391ARCELOR (BERTON SICARD)"/>
    <x v="1643"/>
    <s v="PROFIL"/>
    <x v="13"/>
    <x v="1497"/>
    <x v="6"/>
    <s v="INSTALLUX"/>
    <x v="1600"/>
    <s v="Non"/>
    <x v="24"/>
    <m/>
    <m/>
    <m/>
    <m/>
    <x v="1"/>
    <m/>
  </r>
  <r>
    <s v="9392ARCELOR (BERTON SICARD)"/>
    <x v="1644"/>
    <s v="PROFIL"/>
    <x v="13"/>
    <x v="1498"/>
    <x v="6"/>
    <s v="INSTALLUX"/>
    <x v="1601"/>
    <s v="Non"/>
    <x v="24"/>
    <m/>
    <m/>
    <m/>
    <m/>
    <x v="1"/>
    <m/>
  </r>
  <r>
    <s v="9393ARCELOR (BERTON SICARD)"/>
    <x v="1645"/>
    <s v="PROFIL"/>
    <x v="13"/>
    <x v="1499"/>
    <x v="6"/>
    <s v="INSTALLUX"/>
    <x v="1602"/>
    <s v="Non"/>
    <x v="24"/>
    <m/>
    <m/>
    <m/>
    <m/>
    <x v="1"/>
    <m/>
  </r>
  <r>
    <s v="9394ARCELOR (BERTON SICARD)"/>
    <x v="1646"/>
    <s v="PROFIL"/>
    <x v="13"/>
    <x v="1500"/>
    <x v="6"/>
    <s v="INSTALLUX"/>
    <x v="1603"/>
    <s v="Non"/>
    <x v="24"/>
    <m/>
    <m/>
    <m/>
    <m/>
    <x v="1"/>
    <m/>
  </r>
  <r>
    <s v="9396ARCELOR (BERTON SICARD)"/>
    <x v="1647"/>
    <s v="PROFIL"/>
    <x v="13"/>
    <x v="1501"/>
    <x v="6"/>
    <s v="INSTALLUX"/>
    <x v="1604"/>
    <s v="Non"/>
    <x v="24"/>
    <m/>
    <m/>
    <m/>
    <m/>
    <x v="1"/>
    <m/>
  </r>
  <r>
    <s v="9397ARCELOR (BERTON SICARD)"/>
    <x v="1648"/>
    <s v="PROFIL"/>
    <x v="13"/>
    <x v="1502"/>
    <x v="6"/>
    <s v="INSTALLUX"/>
    <x v="1605"/>
    <s v="Non"/>
    <x v="24"/>
    <m/>
    <m/>
    <m/>
    <m/>
    <x v="1"/>
    <m/>
  </r>
  <r>
    <s v="9460ARCELOR (BERTON SICARD)"/>
    <x v="2042"/>
    <s v="PROFIL"/>
    <x v="13"/>
    <x v="1794"/>
    <x v="6"/>
    <s v="INSTALLUX"/>
    <x v="1999"/>
    <s v="Non"/>
    <x v="5"/>
    <m/>
    <m/>
    <m/>
    <m/>
    <x v="1"/>
    <m/>
  </r>
  <r>
    <s v="9617ARCELOR (BERTON SICARD)"/>
    <x v="2043"/>
    <s v="PROFIL"/>
    <x v="13"/>
    <x v="1837"/>
    <x v="6"/>
    <s v="INSTALLUX"/>
    <x v="2000"/>
    <s v="Non"/>
    <x v="5"/>
    <m/>
    <m/>
    <m/>
    <m/>
    <x v="1"/>
    <m/>
  </r>
  <r>
    <s v="9714ARCELOR (BERTON SICARD)"/>
    <x v="2130"/>
    <s v="PROFIL"/>
    <x v="13"/>
    <x v="1917"/>
    <x v="6"/>
    <s v="INSTALLUX"/>
    <x v="2087"/>
    <s v="Non"/>
    <x v="40"/>
    <m/>
    <m/>
    <m/>
    <m/>
    <x v="1"/>
    <m/>
  </r>
  <r>
    <s v="9804ARCELOR (BERTON SICARD)"/>
    <x v="2044"/>
    <s v="PROFIL"/>
    <x v="13"/>
    <x v="1838"/>
    <x v="6"/>
    <s v="INSTALLUX"/>
    <x v="2001"/>
    <s v="Non"/>
    <x v="5"/>
    <m/>
    <m/>
    <m/>
    <m/>
    <x v="1"/>
    <m/>
  </r>
  <r>
    <s v="9847ARCELOR (BERTON SICARD)"/>
    <x v="2131"/>
    <s v="PROFIL"/>
    <x v="13"/>
    <x v="1918"/>
    <x v="6"/>
    <s v="INSTALLUX"/>
    <x v="2088"/>
    <s v="Non"/>
    <x v="5"/>
    <m/>
    <m/>
    <m/>
    <m/>
    <x v="1"/>
    <m/>
  </r>
  <r>
    <s v="9848ARCELOR (BERTON SICARD)"/>
    <x v="2045"/>
    <s v="PROFIL"/>
    <x v="13"/>
    <x v="1839"/>
    <x v="6"/>
    <s v="INSTALLUX"/>
    <x v="2002"/>
    <s v="Non"/>
    <x v="5"/>
    <m/>
    <m/>
    <m/>
    <m/>
    <x v="1"/>
    <m/>
  </r>
  <r>
    <s v="9849ARCELOR (BERTON SICARD)"/>
    <x v="2132"/>
    <s v="PROFIL"/>
    <x v="13"/>
    <x v="1919"/>
    <x v="6"/>
    <s v="INSTALLUX"/>
    <x v="2089"/>
    <s v="Non"/>
    <x v="5"/>
    <m/>
    <m/>
    <m/>
    <m/>
    <x v="1"/>
    <m/>
  </r>
  <r>
    <s v="9864ARCELOR (BERTON SICARD)"/>
    <x v="2133"/>
    <s v="PROFIL"/>
    <x v="13"/>
    <x v="1920"/>
    <x v="6"/>
    <s v="INSTALLUX"/>
    <x v="2090"/>
    <s v="Non"/>
    <x v="5"/>
    <m/>
    <m/>
    <m/>
    <m/>
    <x v="1"/>
    <m/>
  </r>
  <r>
    <s v="9865ARCELOR (BERTON SICARD)"/>
    <x v="2046"/>
    <s v="PROFIL"/>
    <x v="13"/>
    <x v="1840"/>
    <x v="6"/>
    <s v="INSTALLUX"/>
    <x v="2003"/>
    <s v="Non"/>
    <x v="5"/>
    <m/>
    <m/>
    <m/>
    <m/>
    <x v="1"/>
    <m/>
  </r>
  <r>
    <s v="9882ARCELOR (BERTON SICARD)"/>
    <x v="2047"/>
    <s v="PROFIL"/>
    <x v="13"/>
    <x v="1841"/>
    <x v="6"/>
    <s v="INSTALLUX"/>
    <x v="2004"/>
    <s v="Non"/>
    <x v="5"/>
    <m/>
    <m/>
    <m/>
    <m/>
    <x v="1"/>
    <m/>
  </r>
  <r>
    <s v="9890ARCELOR (BERTON SICARD)"/>
    <x v="2048"/>
    <s v="PROFIL"/>
    <x v="13"/>
    <x v="1842"/>
    <x v="6"/>
    <s v="INSTALLUX"/>
    <x v="2005"/>
    <s v="Non"/>
    <x v="5"/>
    <m/>
    <m/>
    <m/>
    <m/>
    <x v="1"/>
    <m/>
  </r>
  <r>
    <s v="9894ARCELOR (BERTON SICARD)"/>
    <x v="2134"/>
    <s v="PROFIL"/>
    <x v="13"/>
    <x v="1921"/>
    <x v="6"/>
    <s v="INSTALLUX"/>
    <x v="2091"/>
    <s v="Non"/>
    <x v="5"/>
    <m/>
    <m/>
    <m/>
    <m/>
    <x v="1"/>
    <m/>
  </r>
  <r>
    <s v="9895ARCELOR (BERTON SICARD)"/>
    <x v="2049"/>
    <s v="PROFIL"/>
    <x v="13"/>
    <x v="1843"/>
    <x v="6"/>
    <s v="INSTALLUX"/>
    <x v="2006"/>
    <s v="Non"/>
    <x v="5"/>
    <m/>
    <m/>
    <m/>
    <m/>
    <x v="1"/>
    <m/>
  </r>
  <r>
    <s v="9897ARCELOR (BERTON SICARD)"/>
    <x v="2050"/>
    <s v="PROFIL"/>
    <x v="13"/>
    <x v="1844"/>
    <x v="6"/>
    <s v="INSTALLUX"/>
    <x v="2007"/>
    <s v="Non"/>
    <x v="5"/>
    <m/>
    <m/>
    <m/>
    <m/>
    <x v="1"/>
    <m/>
  </r>
  <r>
    <s v="9918ARCELOR (BERTON SICARD)"/>
    <x v="2051"/>
    <s v="PROFIL"/>
    <x v="13"/>
    <x v="1845"/>
    <x v="6"/>
    <s v="INSTALLUX"/>
    <x v="2008"/>
    <s v="Non"/>
    <x v="5"/>
    <m/>
    <m/>
    <m/>
    <m/>
    <x v="1"/>
    <m/>
  </r>
  <r>
    <s v="9921ARCELOR (BERTON SICARD)"/>
    <x v="2052"/>
    <s v="PROFIL"/>
    <x v="13"/>
    <x v="1846"/>
    <x v="6"/>
    <s v="INSTALLUX"/>
    <x v="2009"/>
    <s v="Non"/>
    <x v="5"/>
    <m/>
    <m/>
    <m/>
    <m/>
    <x v="1"/>
    <m/>
  </r>
  <r>
    <s v="9923ARCELOR (BERTON SICARD)"/>
    <x v="2053"/>
    <s v="PROFIL"/>
    <x v="13"/>
    <x v="1847"/>
    <x v="6"/>
    <s v="INSTALLUX"/>
    <x v="2010"/>
    <s v="Non"/>
    <x v="5"/>
    <m/>
    <m/>
    <m/>
    <m/>
    <x v="1"/>
    <m/>
  </r>
  <r>
    <s v="9934ARCELOR (BERTON SICARD)"/>
    <x v="1649"/>
    <s v="PROFIL"/>
    <x v="13"/>
    <x v="1503"/>
    <x v="6"/>
    <s v="INSTALLUX"/>
    <x v="1606"/>
    <s v="Non"/>
    <x v="5"/>
    <m/>
    <m/>
    <m/>
    <m/>
    <x v="1"/>
    <m/>
  </r>
  <r>
    <s v="9935ARCELOR (BERTON SICARD)"/>
    <x v="1650"/>
    <s v="PROFIL"/>
    <x v="13"/>
    <x v="1504"/>
    <x v="6"/>
    <s v="INSTALLUX"/>
    <x v="1607"/>
    <s v="Non"/>
    <x v="5"/>
    <m/>
    <m/>
    <m/>
    <m/>
    <x v="1"/>
    <m/>
  </r>
  <r>
    <s v="9936ARCELOR (BERTON SICARD)"/>
    <x v="1651"/>
    <s v="PROFIL"/>
    <x v="13"/>
    <x v="1505"/>
    <x v="6"/>
    <s v="INSTALLUX"/>
    <x v="1608"/>
    <s v="Non"/>
    <x v="5"/>
    <m/>
    <m/>
    <m/>
    <m/>
    <x v="1"/>
    <m/>
  </r>
  <r>
    <s v="9937ARCELOR (BERTON SICARD)"/>
    <x v="1652"/>
    <s v="PROFIL"/>
    <x v="13"/>
    <x v="1506"/>
    <x v="6"/>
    <s v="INSTALLUX"/>
    <x v="1609"/>
    <s v="Non"/>
    <x v="5"/>
    <m/>
    <m/>
    <m/>
    <m/>
    <x v="1"/>
    <m/>
  </r>
  <r>
    <s v="9937AARCELOR (BERTON SICARD)"/>
    <x v="2055"/>
    <s v="PROFIL"/>
    <x v="13"/>
    <x v="1849"/>
    <x v="6"/>
    <s v="INSTALLUX"/>
    <x v="2012"/>
    <s v="Non"/>
    <x v="5"/>
    <m/>
    <m/>
    <m/>
    <m/>
    <x v="1"/>
    <m/>
  </r>
  <r>
    <s v="9948ARCELOR (BERTON SICARD)"/>
    <x v="2056"/>
    <s v="PROFIL"/>
    <x v="13"/>
    <x v="1850"/>
    <x v="6"/>
    <s v="INSTALLUX"/>
    <x v="2013"/>
    <s v="Non"/>
    <x v="5"/>
    <m/>
    <m/>
    <m/>
    <m/>
    <x v="1"/>
    <m/>
  </r>
  <r>
    <s v="9960ARCELOR (BERTON SICARD)"/>
    <x v="2057"/>
    <s v="PROFIL"/>
    <x v="13"/>
    <x v="1851"/>
    <x v="6"/>
    <s v="INSTALLUX"/>
    <x v="2014"/>
    <s v="Non"/>
    <x v="5"/>
    <m/>
    <m/>
    <m/>
    <m/>
    <x v="1"/>
    <m/>
  </r>
  <r>
    <s v="9961ARCELOR (BERTON SICARD)"/>
    <x v="2058"/>
    <s v="PROFIL"/>
    <x v="13"/>
    <x v="1852"/>
    <x v="6"/>
    <s v="INSTALLUX"/>
    <x v="2015"/>
    <s v="Non"/>
    <x v="5"/>
    <m/>
    <m/>
    <m/>
    <m/>
    <x v="1"/>
    <m/>
  </r>
  <r>
    <s v="9962ARCELOR (BERTON SICARD)"/>
    <x v="2190"/>
    <s v="PROFIL"/>
    <x v="13"/>
    <x v="1973"/>
    <x v="6"/>
    <s v="INSTALLUX"/>
    <x v="2147"/>
    <s v="Non"/>
    <x v="5"/>
    <m/>
    <m/>
    <m/>
    <m/>
    <x v="1"/>
    <m/>
  </r>
  <r>
    <s v="9963ARCELOR (BERTON SICARD)"/>
    <x v="2059"/>
    <s v="PROFIL"/>
    <x v="13"/>
    <x v="1853"/>
    <x v="6"/>
    <s v="INSTALLUX"/>
    <x v="2016"/>
    <s v="Non"/>
    <x v="5"/>
    <m/>
    <m/>
    <m/>
    <m/>
    <x v="1"/>
    <m/>
  </r>
  <r>
    <s v="9981ARCELOR (BERTON SICARD)"/>
    <x v="2191"/>
    <s v="PROFIL"/>
    <x v="13"/>
    <x v="1974"/>
    <x v="6"/>
    <s v="INSTALLUX"/>
    <x v="2148"/>
    <s v="Non"/>
    <x v="5"/>
    <m/>
    <m/>
    <m/>
    <m/>
    <x v="1"/>
    <m/>
  </r>
  <r>
    <s v="40116ARCELOR (BERTON SICARD)"/>
    <x v="2192"/>
    <s v="PROFIL"/>
    <x v="13"/>
    <x v="1975"/>
    <x v="6"/>
    <s v="INSTALLUX"/>
    <x v="2149"/>
    <s v="Non"/>
    <x v="5"/>
    <m/>
    <m/>
    <m/>
    <m/>
    <x v="1"/>
    <m/>
  </r>
  <r>
    <s v="121001ARCELOR (BERTON SICARD)"/>
    <x v="1653"/>
    <s v="PROFIL"/>
    <x v="13"/>
    <x v="1507"/>
    <x v="6"/>
    <s v="INSTALLUX"/>
    <x v="1610"/>
    <s v="Non"/>
    <x v="24"/>
    <m/>
    <m/>
    <m/>
    <m/>
    <x v="1"/>
    <m/>
  </r>
  <r>
    <s v="121007ARCELOR (BERTON SICARD)"/>
    <x v="1654"/>
    <s v="PROFIL"/>
    <x v="13"/>
    <x v="1508"/>
    <x v="6"/>
    <s v="INSTALLUX"/>
    <x v="1611"/>
    <s v="Non"/>
    <x v="8"/>
    <m/>
    <m/>
    <m/>
    <m/>
    <x v="1"/>
    <m/>
  </r>
  <r>
    <s v="121008ARCELOR (BERTON SICARD)"/>
    <x v="1655"/>
    <s v="PROFIL"/>
    <x v="13"/>
    <x v="1509"/>
    <x v="6"/>
    <s v="INSTALLUX"/>
    <x v="1612"/>
    <s v="Non"/>
    <x v="24"/>
    <m/>
    <m/>
    <m/>
    <m/>
    <x v="1"/>
    <m/>
  </r>
  <r>
    <s v="121009ARCELOR (BERTON SICARD)"/>
    <x v="1656"/>
    <s v="PROFIL"/>
    <x v="13"/>
    <x v="1510"/>
    <x v="6"/>
    <s v="INSTALLUX"/>
    <x v="1613"/>
    <s v="Non"/>
    <x v="24"/>
    <m/>
    <m/>
    <m/>
    <m/>
    <x v="1"/>
    <m/>
  </r>
  <r>
    <s v="121013ARCELOR (BERTON SICARD)"/>
    <x v="2060"/>
    <s v="PROFIL"/>
    <x v="13"/>
    <x v="1854"/>
    <x v="6"/>
    <s v="INSTALLUX"/>
    <x v="2017"/>
    <s v="Non"/>
    <x v="24"/>
    <m/>
    <m/>
    <m/>
    <m/>
    <x v="1"/>
    <m/>
  </r>
  <r>
    <s v="121014ARCELOR (BERTON SICARD)"/>
    <x v="1657"/>
    <s v="PROFIL"/>
    <x v="13"/>
    <x v="1511"/>
    <x v="6"/>
    <s v="INSTALLUX"/>
    <x v="1614"/>
    <s v="Non"/>
    <x v="24"/>
    <m/>
    <m/>
    <m/>
    <m/>
    <x v="1"/>
    <m/>
  </r>
  <r>
    <s v="121018ARCELOR (BERTON SICARD)"/>
    <x v="1658"/>
    <s v="PROFIL"/>
    <x v="13"/>
    <x v="1512"/>
    <x v="6"/>
    <s v="INSTALLUX"/>
    <x v="1615"/>
    <s v="Non"/>
    <x v="24"/>
    <m/>
    <m/>
    <m/>
    <m/>
    <x v="1"/>
    <m/>
  </r>
  <r>
    <s v="121021ARCELOR (BERTON SICARD)"/>
    <x v="2137"/>
    <s v="PROFIL"/>
    <x v="13"/>
    <x v="1147"/>
    <x v="6"/>
    <s v="INSTALLUX"/>
    <x v="2094"/>
    <s v="Non"/>
    <x v="24"/>
    <m/>
    <m/>
    <m/>
    <m/>
    <x v="1"/>
    <m/>
  </r>
  <r>
    <s v="121022ARCELOR (BERTON SICARD)"/>
    <x v="2138"/>
    <s v="PROFIL"/>
    <x v="13"/>
    <x v="1006"/>
    <x v="6"/>
    <s v="INSTALLUX"/>
    <x v="2095"/>
    <s v="Non"/>
    <x v="24"/>
    <m/>
    <m/>
    <m/>
    <m/>
    <x v="1"/>
    <m/>
  </r>
  <r>
    <s v="121022/3ARCELOR (BERTON SICARD)"/>
    <x v="2139"/>
    <s v="PROFIL"/>
    <x v="13"/>
    <x v="1006"/>
    <x v="6"/>
    <s v="INSTALLUX"/>
    <x v="2096"/>
    <s v="Non"/>
    <x v="27"/>
    <m/>
    <m/>
    <m/>
    <m/>
    <x v="1"/>
    <m/>
  </r>
  <r>
    <s v="121027ARCELOR (BERTON SICARD)"/>
    <x v="1659"/>
    <s v="PROFIL"/>
    <x v="13"/>
    <x v="1513"/>
    <x v="6"/>
    <s v="INSTALLUX"/>
    <x v="1616"/>
    <s v="Non"/>
    <x v="65"/>
    <m/>
    <m/>
    <m/>
    <m/>
    <x v="1"/>
    <m/>
  </r>
  <r>
    <s v="160000ARCELOR (BERTON SICARD)"/>
    <x v="2193"/>
    <s v="PROFIL"/>
    <x v="13"/>
    <x v="1976"/>
    <x v="6"/>
    <s v="INSTALLUX"/>
    <x v="2150"/>
    <s v="Non"/>
    <x v="5"/>
    <m/>
    <m/>
    <m/>
    <m/>
    <x v="1"/>
    <m/>
  </r>
  <r>
    <s v="160002ARCELOR (BERTON SICARD)"/>
    <x v="2194"/>
    <s v="PROFIL"/>
    <x v="13"/>
    <x v="1977"/>
    <x v="6"/>
    <s v="INSTALLUX"/>
    <x v="2151"/>
    <s v="Non"/>
    <x v="40"/>
    <m/>
    <m/>
    <m/>
    <m/>
    <x v="1"/>
    <m/>
  </r>
  <r>
    <s v="160003ARCELOR (BERTON SICARD)"/>
    <x v="2195"/>
    <s v="PROFIL"/>
    <x v="13"/>
    <x v="1978"/>
    <x v="6"/>
    <s v="INSTALLUX"/>
    <x v="2152"/>
    <s v="Non"/>
    <x v="5"/>
    <m/>
    <m/>
    <m/>
    <m/>
    <x v="1"/>
    <m/>
  </r>
  <r>
    <s v="160011ARCELOR (BERTON SICARD)"/>
    <x v="2196"/>
    <s v="PROFIL"/>
    <x v="13"/>
    <x v="1979"/>
    <x v="6"/>
    <s v="INSTALLUX"/>
    <x v="2153"/>
    <s v="Non"/>
    <x v="5"/>
    <m/>
    <m/>
    <m/>
    <m/>
    <x v="1"/>
    <m/>
  </r>
  <r>
    <s v="160012ARCELOR (BERTON SICARD)"/>
    <x v="2197"/>
    <s v="PROFIL"/>
    <x v="13"/>
    <x v="1980"/>
    <x v="6"/>
    <s v="INSTALLUX"/>
    <x v="2154"/>
    <s v="Non"/>
    <x v="5"/>
    <m/>
    <m/>
    <m/>
    <m/>
    <x v="1"/>
    <m/>
  </r>
  <r>
    <s v="160013ARCELOR (BERTON SICARD)"/>
    <x v="2198"/>
    <s v="PROFIL"/>
    <x v="13"/>
    <x v="1981"/>
    <x v="6"/>
    <s v="INSTALLUX"/>
    <x v="2155"/>
    <s v="Non"/>
    <x v="5"/>
    <m/>
    <m/>
    <m/>
    <m/>
    <x v="1"/>
    <m/>
  </r>
  <r>
    <s v="160014ARCELOR (BERTON SICARD)"/>
    <x v="2199"/>
    <s v="PROFIL"/>
    <x v="13"/>
    <x v="1982"/>
    <x v="6"/>
    <s v="INSTALLUX"/>
    <x v="2156"/>
    <s v="Non"/>
    <x v="5"/>
    <m/>
    <m/>
    <m/>
    <m/>
    <x v="1"/>
    <m/>
  </r>
  <r>
    <s v="160015ARCELOR (BERTON SICARD)"/>
    <x v="2200"/>
    <s v="PROFIL"/>
    <x v="13"/>
    <x v="1983"/>
    <x v="6"/>
    <s v="INSTALLUX"/>
    <x v="2157"/>
    <s v="Non"/>
    <x v="5"/>
    <m/>
    <m/>
    <m/>
    <m/>
    <x v="1"/>
    <m/>
  </r>
  <r>
    <s v="160016ARCELOR (BERTON SICARD)"/>
    <x v="2201"/>
    <s v="PROFIL"/>
    <x v="13"/>
    <x v="1984"/>
    <x v="6"/>
    <s v="INSTALLUX"/>
    <x v="2158"/>
    <s v="Non"/>
    <x v="5"/>
    <m/>
    <m/>
    <m/>
    <m/>
    <x v="1"/>
    <m/>
  </r>
  <r>
    <s v="160017ARCELOR (BERTON SICARD)"/>
    <x v="2202"/>
    <s v="PROFIL"/>
    <x v="13"/>
    <x v="1985"/>
    <x v="6"/>
    <s v="INSTALLUX"/>
    <x v="2159"/>
    <s v="Non"/>
    <x v="5"/>
    <m/>
    <m/>
    <m/>
    <m/>
    <x v="1"/>
    <m/>
  </r>
  <r>
    <s v="160018ARCELOR (BERTON SICARD)"/>
    <x v="2203"/>
    <s v="PROFIL"/>
    <x v="13"/>
    <x v="1986"/>
    <x v="6"/>
    <s v="INSTALLUX"/>
    <x v="2160"/>
    <s v="Non"/>
    <x v="5"/>
    <m/>
    <m/>
    <m/>
    <m/>
    <x v="1"/>
    <m/>
  </r>
  <r>
    <s v="160024ARCELOR (BERTON SICARD)"/>
    <x v="2204"/>
    <s v="PROFIL"/>
    <x v="13"/>
    <x v="1987"/>
    <x v="6"/>
    <s v="INSTALLUX"/>
    <x v="2161"/>
    <s v="Non"/>
    <x v="5"/>
    <m/>
    <m/>
    <m/>
    <m/>
    <x v="1"/>
    <m/>
  </r>
  <r>
    <s v="410000ARCELOR (BERTON SICARD)"/>
    <x v="1660"/>
    <s v="PROFIL"/>
    <x v="13"/>
    <x v="1514"/>
    <x v="6"/>
    <s v="INSTALLUX"/>
    <x v="1617"/>
    <s v="Non"/>
    <x v="24"/>
    <m/>
    <m/>
    <m/>
    <m/>
    <x v="1"/>
    <m/>
  </r>
  <r>
    <s v="410001ARCELOR (BERTON SICARD)"/>
    <x v="1661"/>
    <s v="PROFIL"/>
    <x v="13"/>
    <x v="1515"/>
    <x v="6"/>
    <s v="INSTALLUX"/>
    <x v="1618"/>
    <s v="Non"/>
    <x v="24"/>
    <m/>
    <m/>
    <m/>
    <m/>
    <x v="1"/>
    <m/>
  </r>
  <r>
    <s v="410002ARCELOR (BERTON SICARD)"/>
    <x v="1662"/>
    <s v="PROFIL"/>
    <x v="13"/>
    <x v="1232"/>
    <x v="6"/>
    <s v="INSTALLUX"/>
    <x v="1619"/>
    <s v="Non"/>
    <x v="24"/>
    <m/>
    <m/>
    <m/>
    <m/>
    <x v="1"/>
    <m/>
  </r>
  <r>
    <s v="410003ARCELOR (BERTON SICARD)"/>
    <x v="1663"/>
    <s v="PROFIL"/>
    <x v="13"/>
    <x v="1516"/>
    <x v="6"/>
    <s v="INSTALLUX"/>
    <x v="1620"/>
    <s v="Non"/>
    <x v="24"/>
    <m/>
    <m/>
    <m/>
    <m/>
    <x v="1"/>
    <m/>
  </r>
  <r>
    <s v="410004ARCELOR (BERTON SICARD)"/>
    <x v="1664"/>
    <s v="PROFIL"/>
    <x v="13"/>
    <x v="1232"/>
    <x v="6"/>
    <s v="INSTALLUX"/>
    <x v="1621"/>
    <s v="Non"/>
    <x v="24"/>
    <m/>
    <m/>
    <m/>
    <m/>
    <x v="1"/>
    <m/>
  </r>
  <r>
    <s v="410005ARCELOR (BERTON SICARD)"/>
    <x v="1665"/>
    <s v="PROFIL"/>
    <x v="13"/>
    <x v="1517"/>
    <x v="6"/>
    <s v="INSTALLUX"/>
    <x v="1622"/>
    <s v="Non"/>
    <x v="24"/>
    <m/>
    <m/>
    <m/>
    <m/>
    <x v="1"/>
    <m/>
  </r>
  <r>
    <s v="410006ARCELOR (BERTON SICARD)"/>
    <x v="1666"/>
    <s v="PROFIL"/>
    <x v="13"/>
    <x v="1518"/>
    <x v="6"/>
    <s v="INSTALLUX"/>
    <x v="1623"/>
    <s v="Non"/>
    <x v="24"/>
    <m/>
    <m/>
    <m/>
    <m/>
    <x v="1"/>
    <m/>
  </r>
  <r>
    <s v="410007ARCELOR (BERTON SICARD)"/>
    <x v="1667"/>
    <s v="PROFIL"/>
    <x v="13"/>
    <x v="1213"/>
    <x v="6"/>
    <s v="INSTALLUX"/>
    <x v="1624"/>
    <s v="Non"/>
    <x v="24"/>
    <m/>
    <m/>
    <m/>
    <m/>
    <x v="1"/>
    <m/>
  </r>
  <r>
    <s v="410009ARCELOR (BERTON SICARD)"/>
    <x v="1668"/>
    <s v="PROFIL"/>
    <x v="13"/>
    <x v="1519"/>
    <x v="6"/>
    <s v="INSTALLUX"/>
    <x v="1625"/>
    <s v="Non"/>
    <x v="24"/>
    <m/>
    <m/>
    <m/>
    <m/>
    <x v="1"/>
    <m/>
  </r>
  <r>
    <s v="410010ARCELOR (BERTON SICARD)"/>
    <x v="1669"/>
    <s v="PROFIL"/>
    <x v="13"/>
    <x v="1520"/>
    <x v="6"/>
    <s v="INSTALLUX"/>
    <x v="1626"/>
    <s v="Non"/>
    <x v="24"/>
    <m/>
    <m/>
    <m/>
    <m/>
    <x v="1"/>
    <m/>
  </r>
  <r>
    <s v="410011ARCELOR (BERTON SICARD)"/>
    <x v="1670"/>
    <s v="PROFIL"/>
    <x v="13"/>
    <x v="1521"/>
    <x v="6"/>
    <s v="INSTALLUX"/>
    <x v="1627"/>
    <s v="Non"/>
    <x v="24"/>
    <m/>
    <m/>
    <m/>
    <m/>
    <x v="1"/>
    <m/>
  </r>
  <r>
    <s v="410015ARCELOR (BERTON SICARD)"/>
    <x v="1671"/>
    <s v="PROFIL"/>
    <x v="13"/>
    <x v="1522"/>
    <x v="6"/>
    <s v="INSTALLUX"/>
    <x v="1628"/>
    <s v="Non"/>
    <x v="24"/>
    <m/>
    <m/>
    <m/>
    <m/>
    <x v="1"/>
    <m/>
  </r>
  <r>
    <s v="410016ARCELOR (BERTON SICARD)"/>
    <x v="1672"/>
    <s v="PROFIL"/>
    <x v="13"/>
    <x v="1523"/>
    <x v="6"/>
    <s v="INSTALLUX"/>
    <x v="1629"/>
    <s v="Non"/>
    <x v="24"/>
    <m/>
    <m/>
    <m/>
    <m/>
    <x v="1"/>
    <m/>
  </r>
  <r>
    <s v="410030ARCELOR (BERTON SICARD)"/>
    <x v="1673"/>
    <s v="PROFIL"/>
    <x v="13"/>
    <x v="1524"/>
    <x v="6"/>
    <s v="INSTALLUX"/>
    <x v="1630"/>
    <s v="Non"/>
    <x v="24"/>
    <m/>
    <m/>
    <m/>
    <m/>
    <x v="1"/>
    <m/>
  </r>
  <r>
    <s v="410031ARCELOR (BERTON SICARD)"/>
    <x v="1674"/>
    <s v="PROFIL"/>
    <x v="13"/>
    <x v="1525"/>
    <x v="6"/>
    <s v="INSTALLUX"/>
    <x v="1631"/>
    <s v="Non"/>
    <x v="24"/>
    <m/>
    <m/>
    <m/>
    <m/>
    <x v="1"/>
    <m/>
  </r>
  <r>
    <s v="410031/1ARCELOR (BERTON SICARD)"/>
    <x v="1675"/>
    <s v="PROFIL"/>
    <x v="13"/>
    <x v="1526"/>
    <x v="6"/>
    <s v="INSTALLUX"/>
    <x v="1632"/>
    <s v="Non"/>
    <x v="5"/>
    <m/>
    <m/>
    <m/>
    <m/>
    <x v="1"/>
    <m/>
  </r>
  <r>
    <s v="410032ARCELOR (BERTON SICARD)"/>
    <x v="1676"/>
    <s v="PROFIL"/>
    <x v="13"/>
    <x v="1527"/>
    <x v="6"/>
    <s v="INSTALLUX"/>
    <x v="1633"/>
    <s v="Non"/>
    <x v="24"/>
    <m/>
    <m/>
    <m/>
    <m/>
    <x v="1"/>
    <m/>
  </r>
  <r>
    <s v="410033ARCELOR (BERTON SICARD)"/>
    <x v="1677"/>
    <s v="PROFIL"/>
    <x v="13"/>
    <x v="1528"/>
    <x v="6"/>
    <s v="INSTALLUX"/>
    <x v="1634"/>
    <s v="Non"/>
    <x v="24"/>
    <m/>
    <m/>
    <m/>
    <m/>
    <x v="1"/>
    <m/>
  </r>
  <r>
    <s v="410034ARCELOR (BERTON SICARD)"/>
    <x v="1678"/>
    <s v="PROFIL"/>
    <x v="13"/>
    <x v="1529"/>
    <x v="6"/>
    <s v="INSTALLUX"/>
    <x v="1635"/>
    <s v="Non"/>
    <x v="24"/>
    <m/>
    <m/>
    <m/>
    <m/>
    <x v="1"/>
    <m/>
  </r>
  <r>
    <s v="410036ARCELOR (BERTON SICARD)"/>
    <x v="1679"/>
    <s v="PROFIL"/>
    <x v="13"/>
    <x v="1530"/>
    <x v="6"/>
    <s v="INSTALLUX"/>
    <x v="1636"/>
    <s v="Non"/>
    <x v="24"/>
    <m/>
    <m/>
    <m/>
    <m/>
    <x v="1"/>
    <m/>
  </r>
  <r>
    <s v="410037ARCELOR (BERTON SICARD)"/>
    <x v="1680"/>
    <s v="PROFIL"/>
    <x v="13"/>
    <x v="1529"/>
    <x v="6"/>
    <s v="INSTALLUX"/>
    <x v="1637"/>
    <s v="Non"/>
    <x v="24"/>
    <m/>
    <m/>
    <m/>
    <m/>
    <x v="1"/>
    <m/>
  </r>
  <r>
    <s v="410040ARCELOR (BERTON SICARD)"/>
    <x v="1681"/>
    <s v="PROFIL"/>
    <x v="13"/>
    <x v="1531"/>
    <x v="6"/>
    <s v="INSTALLUX"/>
    <x v="1638"/>
    <s v="Non"/>
    <x v="24"/>
    <m/>
    <m/>
    <m/>
    <m/>
    <x v="1"/>
    <m/>
  </r>
  <r>
    <s v="410041ARCELOR (BERTON SICARD)"/>
    <x v="1682"/>
    <s v="PROFIL"/>
    <x v="13"/>
    <x v="1531"/>
    <x v="6"/>
    <s v="INSTALLUX"/>
    <x v="1639"/>
    <s v="Non"/>
    <x v="24"/>
    <m/>
    <m/>
    <m/>
    <m/>
    <x v="1"/>
    <m/>
  </r>
  <r>
    <s v="410042ARCELOR (BERTON SICARD)"/>
    <x v="1683"/>
    <s v="PROFIL"/>
    <x v="13"/>
    <x v="1532"/>
    <x v="6"/>
    <s v="INSTALLUX"/>
    <x v="1640"/>
    <s v="Non"/>
    <x v="24"/>
    <m/>
    <m/>
    <m/>
    <m/>
    <x v="1"/>
    <m/>
  </r>
  <r>
    <s v="410043ARCELOR (BERTON SICARD)"/>
    <x v="1684"/>
    <s v="PROFIL"/>
    <x v="13"/>
    <x v="1532"/>
    <x v="6"/>
    <s v="INSTALLUX"/>
    <x v="1641"/>
    <s v="Non"/>
    <x v="24"/>
    <m/>
    <m/>
    <m/>
    <m/>
    <x v="1"/>
    <m/>
  </r>
  <r>
    <s v="410044ARCELOR (BERTON SICARD)"/>
    <x v="1685"/>
    <s v="PROFIL"/>
    <x v="13"/>
    <x v="1533"/>
    <x v="6"/>
    <s v="INSTALLUX"/>
    <x v="1642"/>
    <s v="Non"/>
    <x v="24"/>
    <m/>
    <m/>
    <m/>
    <m/>
    <x v="1"/>
    <m/>
  </r>
  <r>
    <s v="410044NARCELOR (BERTON SICARD)"/>
    <x v="1686"/>
    <s v="PROFIL"/>
    <x v="13"/>
    <x v="1534"/>
    <x v="6"/>
    <s v="INSTALLUX"/>
    <x v="1643"/>
    <s v="Non"/>
    <x v="24"/>
    <m/>
    <m/>
    <m/>
    <m/>
    <x v="1"/>
    <m/>
  </r>
  <r>
    <s v="410046ARCELOR (BERTON SICARD)"/>
    <x v="1687"/>
    <s v="PROFIL"/>
    <x v="13"/>
    <x v="1535"/>
    <x v="6"/>
    <s v="INSTALLUX"/>
    <x v="1644"/>
    <s v="Non"/>
    <x v="24"/>
    <m/>
    <m/>
    <m/>
    <m/>
    <x v="1"/>
    <m/>
  </r>
  <r>
    <s v="410049ARCELOR (BERTON SICARD)"/>
    <x v="1688"/>
    <s v="PROFIL"/>
    <x v="13"/>
    <x v="1536"/>
    <x v="6"/>
    <s v="INSTALLUX"/>
    <x v="1645"/>
    <s v="Non"/>
    <x v="24"/>
    <m/>
    <m/>
    <m/>
    <m/>
    <x v="1"/>
    <m/>
  </r>
  <r>
    <s v="410050ARCELOR (BERTON SICARD)"/>
    <x v="1689"/>
    <s v="PROFIL"/>
    <x v="13"/>
    <x v="1537"/>
    <x v="6"/>
    <s v="INSTALLUX"/>
    <x v="1646"/>
    <s v="Non"/>
    <x v="24"/>
    <m/>
    <m/>
    <m/>
    <m/>
    <x v="1"/>
    <m/>
  </r>
  <r>
    <s v="410051ARCELOR (BERTON SICARD)"/>
    <x v="1690"/>
    <s v="PROFIL"/>
    <x v="13"/>
    <x v="1538"/>
    <x v="6"/>
    <s v="INSTALLUX"/>
    <x v="1647"/>
    <s v="Non"/>
    <x v="24"/>
    <m/>
    <m/>
    <m/>
    <m/>
    <x v="1"/>
    <m/>
  </r>
  <r>
    <s v="410054ARCELOR (BERTON SICARD)"/>
    <x v="1691"/>
    <s v="PROFIL"/>
    <x v="13"/>
    <x v="1539"/>
    <x v="6"/>
    <s v="INSTALLUX"/>
    <x v="1648"/>
    <s v="Non"/>
    <x v="24"/>
    <m/>
    <m/>
    <m/>
    <m/>
    <x v="1"/>
    <m/>
  </r>
  <r>
    <s v="410060ARCELOR (BERTON SICARD)"/>
    <x v="1692"/>
    <s v="PROFIL"/>
    <x v="13"/>
    <x v="1540"/>
    <x v="6"/>
    <s v="INSTALLUX"/>
    <x v="1649"/>
    <s v="Non"/>
    <x v="24"/>
    <m/>
    <m/>
    <m/>
    <m/>
    <x v="1"/>
    <m/>
  </r>
  <r>
    <s v="410061ARCELOR (BERTON SICARD)"/>
    <x v="1693"/>
    <s v="PROFIL"/>
    <x v="13"/>
    <x v="1541"/>
    <x v="6"/>
    <s v="INSTALLUX"/>
    <x v="1650"/>
    <s v="Non"/>
    <x v="24"/>
    <m/>
    <m/>
    <m/>
    <m/>
    <x v="1"/>
    <m/>
  </r>
  <r>
    <s v="410062ARCELOR (BERTON SICARD)"/>
    <x v="1694"/>
    <s v="PROFIL"/>
    <x v="13"/>
    <x v="1542"/>
    <x v="6"/>
    <s v="INSTALLUX"/>
    <x v="1651"/>
    <s v="Non"/>
    <x v="24"/>
    <m/>
    <m/>
    <m/>
    <m/>
    <x v="1"/>
    <m/>
  </r>
  <r>
    <s v="410063ARCELOR (BERTON SICARD)"/>
    <x v="1695"/>
    <s v="PROFIL"/>
    <x v="13"/>
    <x v="1543"/>
    <x v="6"/>
    <s v="INSTALLUX"/>
    <x v="1652"/>
    <s v="Non"/>
    <x v="24"/>
    <m/>
    <m/>
    <m/>
    <m/>
    <x v="1"/>
    <m/>
  </r>
  <r>
    <s v="410065ARCELOR (BERTON SICARD)"/>
    <x v="1696"/>
    <s v="PROFIL"/>
    <x v="13"/>
    <x v="1544"/>
    <x v="6"/>
    <s v="INSTALLUX"/>
    <x v="1653"/>
    <s v="Non"/>
    <x v="24"/>
    <m/>
    <m/>
    <m/>
    <m/>
    <x v="1"/>
    <m/>
  </r>
  <r>
    <s v="410066ARCELOR (BERTON SICARD)"/>
    <x v="1697"/>
    <s v="PROFIL"/>
    <x v="13"/>
    <x v="1545"/>
    <x v="6"/>
    <s v="INSTALLUX"/>
    <x v="1654"/>
    <s v="Non"/>
    <x v="24"/>
    <m/>
    <m/>
    <m/>
    <m/>
    <x v="1"/>
    <m/>
  </r>
  <r>
    <s v="410067ARCELOR (BERTON SICARD)"/>
    <x v="1698"/>
    <s v="PROFIL"/>
    <x v="13"/>
    <x v="362"/>
    <x v="6"/>
    <s v="INSTALLUX"/>
    <x v="1655"/>
    <s v="Non"/>
    <x v="24"/>
    <m/>
    <m/>
    <m/>
    <m/>
    <x v="1"/>
    <m/>
  </r>
  <r>
    <s v="410068ARCELOR (BERTON SICARD)"/>
    <x v="1699"/>
    <s v="PROFIL"/>
    <x v="13"/>
    <x v="1546"/>
    <x v="6"/>
    <s v="INSTALLUX"/>
    <x v="1656"/>
    <s v="Non"/>
    <x v="24"/>
    <m/>
    <m/>
    <m/>
    <m/>
    <x v="1"/>
    <m/>
  </r>
  <r>
    <s v="410070ARCELOR (BERTON SICARD)"/>
    <x v="1700"/>
    <s v="PROFIL"/>
    <x v="13"/>
    <x v="1189"/>
    <x v="6"/>
    <s v="INSTALLUX"/>
    <x v="1657"/>
    <s v="Non"/>
    <x v="24"/>
    <m/>
    <m/>
    <m/>
    <m/>
    <x v="1"/>
    <m/>
  </r>
  <r>
    <s v="410072ARCELOR (BERTON SICARD)"/>
    <x v="1701"/>
    <s v="PROFIL"/>
    <x v="13"/>
    <x v="1547"/>
    <x v="6"/>
    <s v="INSTALLUX"/>
    <x v="1658"/>
    <s v="Non"/>
    <x v="24"/>
    <m/>
    <m/>
    <m/>
    <m/>
    <x v="1"/>
    <m/>
  </r>
  <r>
    <s v="410073ARCELOR (BERTON SICARD)"/>
    <x v="1702"/>
    <s v="PROFIL"/>
    <x v="13"/>
    <x v="1548"/>
    <x v="6"/>
    <s v="INSTALLUX"/>
    <x v="1659"/>
    <s v="Non"/>
    <x v="24"/>
    <m/>
    <m/>
    <m/>
    <m/>
    <x v="1"/>
    <m/>
  </r>
  <r>
    <s v="410074ARCELOR (BERTON SICARD)"/>
    <x v="1703"/>
    <s v="PROFIL"/>
    <x v="13"/>
    <x v="1549"/>
    <x v="6"/>
    <s v="INSTALLUX"/>
    <x v="1660"/>
    <s v="Non"/>
    <x v="24"/>
    <m/>
    <m/>
    <m/>
    <m/>
    <x v="1"/>
    <m/>
  </r>
  <r>
    <s v="410076ARCELOR (BERTON SICARD)"/>
    <x v="1704"/>
    <s v="PROFIL"/>
    <x v="13"/>
    <x v="1550"/>
    <x v="6"/>
    <s v="INSTALLUX"/>
    <x v="1661"/>
    <s v="Non"/>
    <x v="24"/>
    <m/>
    <m/>
    <m/>
    <m/>
    <x v="1"/>
    <m/>
  </r>
  <r>
    <s v="410080ARCELOR (BERTON SICARD)"/>
    <x v="1705"/>
    <s v="PROFIL"/>
    <x v="13"/>
    <x v="1551"/>
    <x v="6"/>
    <s v="INSTALLUX"/>
    <x v="1662"/>
    <s v="Non"/>
    <x v="24"/>
    <m/>
    <m/>
    <m/>
    <m/>
    <x v="1"/>
    <m/>
  </r>
  <r>
    <s v="410081ARCELOR (BERTON SICARD)"/>
    <x v="1706"/>
    <s v="PROFIL"/>
    <x v="13"/>
    <x v="1552"/>
    <x v="6"/>
    <s v="INSTALLUX"/>
    <x v="1663"/>
    <s v="Non"/>
    <x v="24"/>
    <m/>
    <m/>
    <m/>
    <m/>
    <x v="1"/>
    <m/>
  </r>
  <r>
    <s v="413000ARCELOR (BERTON SICARD)"/>
    <x v="1707"/>
    <s v="PROFIL"/>
    <x v="13"/>
    <x v="1553"/>
    <x v="6"/>
    <s v="INSTALLUX"/>
    <x v="1664"/>
    <s v="Non"/>
    <x v="24"/>
    <m/>
    <m/>
    <m/>
    <m/>
    <x v="1"/>
    <m/>
  </r>
  <r>
    <s v="413001ARCELOR (BERTON SICARD)"/>
    <x v="1708"/>
    <s v="PROFIL"/>
    <x v="13"/>
    <x v="1554"/>
    <x v="6"/>
    <s v="INSTALLUX"/>
    <x v="1665"/>
    <s v="Non"/>
    <x v="24"/>
    <m/>
    <m/>
    <m/>
    <m/>
    <x v="1"/>
    <m/>
  </r>
  <r>
    <s v="413002ARCELOR (BERTON SICARD)"/>
    <x v="1709"/>
    <s v="PROFIL"/>
    <x v="13"/>
    <x v="1232"/>
    <x v="6"/>
    <s v="INSTALLUX"/>
    <x v="1666"/>
    <s v="Non"/>
    <x v="24"/>
    <m/>
    <m/>
    <m/>
    <m/>
    <x v="1"/>
    <m/>
  </r>
  <r>
    <s v="413003ARCELOR (BERTON SICARD)"/>
    <x v="1710"/>
    <s v="PROFIL"/>
    <x v="13"/>
    <x v="1555"/>
    <x v="6"/>
    <s v="INSTALLUX"/>
    <x v="1667"/>
    <s v="Non"/>
    <x v="24"/>
    <m/>
    <m/>
    <m/>
    <m/>
    <x v="1"/>
    <m/>
  </r>
  <r>
    <s v="413004ARCELOR (BERTON SICARD)"/>
    <x v="1711"/>
    <s v="PROFIL"/>
    <x v="13"/>
    <x v="1556"/>
    <x v="6"/>
    <s v="INSTALLUX"/>
    <x v="1668"/>
    <s v="Non"/>
    <x v="24"/>
    <m/>
    <m/>
    <m/>
    <m/>
    <x v="1"/>
    <m/>
  </r>
  <r>
    <s v="413009ARCELOR (BERTON SICARD)"/>
    <x v="1712"/>
    <s v="PROFIL"/>
    <x v="13"/>
    <x v="1557"/>
    <x v="6"/>
    <s v="INSTALLUX"/>
    <x v="1669"/>
    <s v="Non"/>
    <x v="24"/>
    <m/>
    <m/>
    <m/>
    <m/>
    <x v="1"/>
    <m/>
  </r>
  <r>
    <s v="413016ARCELOR (BERTON SICARD)"/>
    <x v="1713"/>
    <s v="PROFIL"/>
    <x v="13"/>
    <x v="1558"/>
    <x v="6"/>
    <s v="INSTALLUX"/>
    <x v="1670"/>
    <s v="Non"/>
    <x v="24"/>
    <m/>
    <m/>
    <m/>
    <m/>
    <x v="1"/>
    <m/>
  </r>
  <r>
    <s v="7797ARCELOR (BERTON SICARD)"/>
    <x v="2187"/>
    <s v="PROFIL"/>
    <x v="13"/>
    <x v="1970"/>
    <x v="6"/>
    <s v="INSTALLUX"/>
    <x v="2144"/>
    <s v="Non"/>
    <x v="24"/>
    <m/>
    <m/>
    <m/>
    <m/>
    <x v="1"/>
    <m/>
  </r>
  <r>
    <s v="413030ARCELOR (BERTON SICARD)"/>
    <x v="1714"/>
    <s v="PROFIL"/>
    <x v="13"/>
    <x v="1524"/>
    <x v="6"/>
    <s v="INSTALLUX"/>
    <x v="1671"/>
    <s v="Non"/>
    <x v="24"/>
    <m/>
    <m/>
    <m/>
    <m/>
    <x v="1"/>
    <m/>
  </r>
  <r>
    <s v="413031ARCELOR (BERTON SICARD)"/>
    <x v="1715"/>
    <s v="PROFIL"/>
    <x v="13"/>
    <x v="1559"/>
    <x v="6"/>
    <s v="INSTALLUX"/>
    <x v="1672"/>
    <s v="Non"/>
    <x v="24"/>
    <m/>
    <m/>
    <m/>
    <m/>
    <x v="1"/>
    <m/>
  </r>
  <r>
    <s v="413032ARCELOR (BERTON SICARD)"/>
    <x v="1716"/>
    <s v="PROFIL"/>
    <x v="13"/>
    <x v="1560"/>
    <x v="6"/>
    <s v="INSTALLUX"/>
    <x v="1673"/>
    <s v="Non"/>
    <x v="24"/>
    <m/>
    <m/>
    <m/>
    <m/>
    <x v="1"/>
    <m/>
  </r>
  <r>
    <s v="413033ARCELOR (BERTON SICARD)"/>
    <x v="1717"/>
    <s v="PROFIL"/>
    <x v="13"/>
    <x v="1561"/>
    <x v="6"/>
    <s v="INSTALLUX"/>
    <x v="1674"/>
    <s v="Non"/>
    <x v="24"/>
    <m/>
    <m/>
    <m/>
    <m/>
    <x v="1"/>
    <m/>
  </r>
  <r>
    <s v="413035ARCELOR (BERTON SICARD)"/>
    <x v="1718"/>
    <s v="PROFIL"/>
    <x v="13"/>
    <x v="1562"/>
    <x v="6"/>
    <s v="INSTALLUX"/>
    <x v="1675"/>
    <s v="Non"/>
    <x v="24"/>
    <m/>
    <m/>
    <m/>
    <m/>
    <x v="1"/>
    <m/>
  </r>
  <r>
    <s v="413036ARCELOR (BERTON SICARD)"/>
    <x v="1719"/>
    <s v="PROFIL"/>
    <x v="13"/>
    <x v="1563"/>
    <x v="6"/>
    <s v="INSTALLUX"/>
    <x v="1676"/>
    <s v="Non"/>
    <x v="24"/>
    <m/>
    <m/>
    <m/>
    <m/>
    <x v="1"/>
    <m/>
  </r>
  <r>
    <s v="413037ARCELOR (BERTON SICARD)"/>
    <x v="1720"/>
    <s v="PROFIL"/>
    <x v="13"/>
    <x v="1564"/>
    <x v="6"/>
    <s v="INSTALLUX"/>
    <x v="1677"/>
    <s v="Non"/>
    <x v="24"/>
    <m/>
    <m/>
    <m/>
    <m/>
    <x v="1"/>
    <m/>
  </r>
  <r>
    <s v="413038ARCELOR (BERTON SICARD)"/>
    <x v="1721"/>
    <s v="PROFIL"/>
    <x v="13"/>
    <x v="1565"/>
    <x v="6"/>
    <s v="INSTALLUX"/>
    <x v="1678"/>
    <s v="Non"/>
    <x v="24"/>
    <m/>
    <m/>
    <m/>
    <m/>
    <x v="1"/>
    <m/>
  </r>
  <r>
    <s v="413039ARCELOR (BERTON SICARD)"/>
    <x v="1722"/>
    <s v="PROFIL"/>
    <x v="13"/>
    <x v="1559"/>
    <x v="6"/>
    <s v="INSTALLUX"/>
    <x v="1679"/>
    <s v="Non"/>
    <x v="24"/>
    <m/>
    <m/>
    <m/>
    <m/>
    <x v="1"/>
    <m/>
  </r>
  <r>
    <s v="413040BLARCELOR (BERTON SICARD)"/>
    <x v="2205"/>
    <s v="PROFIL"/>
    <x v="13"/>
    <x v="1988"/>
    <x v="6"/>
    <s v="INSTALLUX"/>
    <x v="2162"/>
    <s v="Non"/>
    <x v="24"/>
    <m/>
    <m/>
    <m/>
    <m/>
    <x v="1"/>
    <m/>
  </r>
  <r>
    <s v="413041BLARCELOR (BERTON SICARD)"/>
    <x v="2206"/>
    <s v="PROFIL"/>
    <x v="13"/>
    <x v="1989"/>
    <x v="6"/>
    <s v="INSTALLUX"/>
    <x v="2163"/>
    <s v="Non"/>
    <x v="24"/>
    <m/>
    <m/>
    <m/>
    <m/>
    <x v="1"/>
    <m/>
  </r>
  <r>
    <s v="413042BLARCELOR (BERTON SICARD)"/>
    <x v="2207"/>
    <s v="PROFIL"/>
    <x v="13"/>
    <x v="1990"/>
    <x v="6"/>
    <s v="INSTALLUX"/>
    <x v="2164"/>
    <s v="Non"/>
    <x v="24"/>
    <m/>
    <m/>
    <m/>
    <m/>
    <x v="1"/>
    <m/>
  </r>
  <r>
    <s v="413043BLARCELOR (BERTON SICARD)"/>
    <x v="2208"/>
    <s v="PROFIL"/>
    <x v="13"/>
    <x v="1991"/>
    <x v="6"/>
    <s v="INSTALLUX"/>
    <x v="2165"/>
    <s v="Non"/>
    <x v="24"/>
    <m/>
    <m/>
    <m/>
    <m/>
    <x v="1"/>
    <m/>
  </r>
  <r>
    <s v="413050BLARCELOR (BERTON SICARD)"/>
    <x v="2209"/>
    <s v="PROFIL"/>
    <x v="13"/>
    <x v="1992"/>
    <x v="6"/>
    <s v="INSTALLUX"/>
    <x v="2166"/>
    <s v="Non"/>
    <x v="24"/>
    <m/>
    <m/>
    <m/>
    <m/>
    <x v="1"/>
    <m/>
  </r>
  <r>
    <s v="413051ARCELOR (BERTON SICARD)"/>
    <x v="1723"/>
    <s v="PROFIL"/>
    <x v="13"/>
    <x v="1566"/>
    <x v="6"/>
    <s v="INSTALLUX"/>
    <x v="1680"/>
    <s v="Non"/>
    <x v="24"/>
    <m/>
    <m/>
    <m/>
    <m/>
    <x v="1"/>
    <m/>
  </r>
  <r>
    <s v="413053ARCELOR (BERTON SICARD)"/>
    <x v="1724"/>
    <s v="PROFIL"/>
    <x v="13"/>
    <x v="1567"/>
    <x v="6"/>
    <s v="INSTALLUX"/>
    <x v="1681"/>
    <s v="Non"/>
    <x v="24"/>
    <m/>
    <m/>
    <m/>
    <m/>
    <x v="1"/>
    <m/>
  </r>
  <r>
    <s v="413057ARCELOR (BERTON SICARD)"/>
    <x v="1725"/>
    <s v="PROFIL"/>
    <x v="13"/>
    <x v="1568"/>
    <x v="6"/>
    <s v="INSTALLUX"/>
    <x v="1682"/>
    <s v="Non"/>
    <x v="24"/>
    <m/>
    <m/>
    <m/>
    <m/>
    <x v="1"/>
    <m/>
  </r>
  <r>
    <s v="413058ARCELOR (BERTON SICARD)"/>
    <x v="1726"/>
    <s v="PROFIL"/>
    <x v="13"/>
    <x v="1569"/>
    <x v="6"/>
    <s v="INSTALLUX"/>
    <x v="1683"/>
    <s v="Non"/>
    <x v="24"/>
    <m/>
    <m/>
    <m/>
    <m/>
    <x v="1"/>
    <m/>
  </r>
  <r>
    <s v="413059ARCELOR (BERTON SICARD)"/>
    <x v="1727"/>
    <s v="PROFIL"/>
    <x v="13"/>
    <x v="1570"/>
    <x v="6"/>
    <s v="INSTALLUX"/>
    <x v="1684"/>
    <s v="Non"/>
    <x v="24"/>
    <m/>
    <m/>
    <m/>
    <m/>
    <x v="1"/>
    <m/>
  </r>
  <r>
    <s v="413060ARCELOR (BERTON SICARD)"/>
    <x v="1728"/>
    <s v="PROFIL"/>
    <x v="13"/>
    <x v="1571"/>
    <x v="6"/>
    <s v="INSTALLUX"/>
    <x v="1685"/>
    <s v="Non"/>
    <x v="24"/>
    <m/>
    <m/>
    <m/>
    <m/>
    <x v="1"/>
    <m/>
  </r>
  <r>
    <s v="413061ARCELOR (BERTON SICARD)"/>
    <x v="1729"/>
    <s v="PROFIL"/>
    <x v="13"/>
    <x v="1572"/>
    <x v="6"/>
    <s v="INSTALLUX"/>
    <x v="1686"/>
    <s v="Non"/>
    <x v="24"/>
    <m/>
    <m/>
    <m/>
    <m/>
    <x v="1"/>
    <m/>
  </r>
  <r>
    <s v="413063BLARCELOR (BERTON SICARD)"/>
    <x v="2210"/>
    <s v="PROFIL"/>
    <x v="13"/>
    <x v="1993"/>
    <x v="6"/>
    <s v="INSTALLUX"/>
    <x v="2167"/>
    <s v="Non"/>
    <x v="24"/>
    <m/>
    <m/>
    <m/>
    <m/>
    <x v="1"/>
    <m/>
  </r>
  <r>
    <s v="413064BLARCELOR (BERTON SICARD)"/>
    <x v="2211"/>
    <s v="PROFIL"/>
    <x v="13"/>
    <x v="1994"/>
    <x v="6"/>
    <s v="INSTALLUX"/>
    <x v="2168"/>
    <s v="Non"/>
    <x v="24"/>
    <m/>
    <m/>
    <m/>
    <m/>
    <x v="1"/>
    <m/>
  </r>
  <r>
    <s v="413065ARCELOR (BERTON SICARD)"/>
    <x v="1730"/>
    <s v="PROFIL"/>
    <x v="13"/>
    <x v="1573"/>
    <x v="6"/>
    <s v="INSTALLUX"/>
    <x v="1687"/>
    <s v="Non"/>
    <x v="24"/>
    <m/>
    <m/>
    <m/>
    <m/>
    <x v="1"/>
    <m/>
  </r>
  <r>
    <s v="413066ARCELOR (BERTON SICARD)"/>
    <x v="1731"/>
    <s v="PROFIL"/>
    <x v="13"/>
    <x v="1574"/>
    <x v="6"/>
    <s v="INSTALLUX"/>
    <x v="1688"/>
    <s v="Non"/>
    <x v="24"/>
    <m/>
    <m/>
    <m/>
    <m/>
    <x v="1"/>
    <m/>
  </r>
  <r>
    <s v="413069BLARCELOR (BERTON SICARD)"/>
    <x v="2212"/>
    <s v="PROFIL"/>
    <x v="13"/>
    <x v="1995"/>
    <x v="6"/>
    <s v="INSTALLUX"/>
    <x v="2169"/>
    <s v="Non"/>
    <x v="24"/>
    <m/>
    <m/>
    <m/>
    <m/>
    <x v="1"/>
    <m/>
  </r>
  <r>
    <s v="413070ARCELOR (BERTON SICARD)"/>
    <x v="1732"/>
    <s v="PROFIL"/>
    <x v="13"/>
    <x v="1575"/>
    <x v="6"/>
    <s v="INSTALLUX"/>
    <x v="1689"/>
    <s v="Non"/>
    <x v="24"/>
    <m/>
    <m/>
    <m/>
    <m/>
    <x v="1"/>
    <m/>
  </r>
  <r>
    <s v="413071ARCELOR (BERTON SICARD)"/>
    <x v="1733"/>
    <s v="PROFIL"/>
    <x v="13"/>
    <x v="1576"/>
    <x v="6"/>
    <s v="INSTALLUX"/>
    <x v="1690"/>
    <s v="Non"/>
    <x v="24"/>
    <m/>
    <m/>
    <m/>
    <m/>
    <x v="1"/>
    <m/>
  </r>
  <r>
    <s v="413072ARCELOR (BERTON SICARD)"/>
    <x v="1734"/>
    <s v="PROFIL"/>
    <x v="13"/>
    <x v="1577"/>
    <x v="6"/>
    <s v="INSTALLUX"/>
    <x v="1691"/>
    <s v="Non"/>
    <x v="24"/>
    <m/>
    <m/>
    <m/>
    <m/>
    <x v="1"/>
    <m/>
  </r>
  <r>
    <s v="413073ARCELOR (BERTON SICARD)"/>
    <x v="1735"/>
    <s v="PROFIL"/>
    <x v="13"/>
    <x v="1578"/>
    <x v="6"/>
    <s v="INSTALLUX"/>
    <x v="1692"/>
    <s v="Non"/>
    <x v="24"/>
    <m/>
    <m/>
    <m/>
    <m/>
    <x v="1"/>
    <m/>
  </r>
  <r>
    <s v="413074ARCELOR (BERTON SICARD)"/>
    <x v="1736"/>
    <s v="PROFIL"/>
    <x v="13"/>
    <x v="1579"/>
    <x v="6"/>
    <s v="INSTALLUX"/>
    <x v="1693"/>
    <s v="Non"/>
    <x v="24"/>
    <m/>
    <m/>
    <m/>
    <m/>
    <x v="1"/>
    <m/>
  </r>
  <r>
    <s v="413075ARCELOR (BERTON SICARD)"/>
    <x v="1737"/>
    <s v="PROFIL"/>
    <x v="13"/>
    <x v="1580"/>
    <x v="6"/>
    <s v="INSTALLUX"/>
    <x v="1694"/>
    <s v="Non"/>
    <x v="24"/>
    <m/>
    <m/>
    <m/>
    <m/>
    <x v="1"/>
    <m/>
  </r>
  <r>
    <s v="413076ARCELOR (BERTON SICARD)"/>
    <x v="1738"/>
    <s v="PROFIL"/>
    <x v="13"/>
    <x v="1581"/>
    <x v="6"/>
    <s v="INSTALLUX"/>
    <x v="1695"/>
    <s v="Non"/>
    <x v="24"/>
    <m/>
    <m/>
    <m/>
    <m/>
    <x v="1"/>
    <m/>
  </r>
  <r>
    <s v="413078ARCELOR (BERTON SICARD)"/>
    <x v="1739"/>
    <s v="PROFIL"/>
    <x v="13"/>
    <x v="1582"/>
    <x v="6"/>
    <s v="INSTALLUX"/>
    <x v="1696"/>
    <s v="Non"/>
    <x v="24"/>
    <m/>
    <m/>
    <m/>
    <m/>
    <x v="1"/>
    <m/>
  </r>
  <r>
    <s v="413079ARCELOR (BERTON SICARD)"/>
    <x v="1740"/>
    <s v="PROFIL"/>
    <x v="13"/>
    <x v="1232"/>
    <x v="6"/>
    <s v="INSTALLUX"/>
    <x v="1697"/>
    <s v="Non"/>
    <x v="24"/>
    <m/>
    <m/>
    <m/>
    <m/>
    <x v="1"/>
    <m/>
  </r>
  <r>
    <s v="413080ARCELOR (BERTON SICARD)"/>
    <x v="1741"/>
    <s v="PROFIL"/>
    <x v="13"/>
    <x v="1583"/>
    <x v="6"/>
    <s v="INSTALLUX"/>
    <x v="1698"/>
    <s v="Non"/>
    <x v="24"/>
    <m/>
    <m/>
    <m/>
    <m/>
    <x v="1"/>
    <m/>
  </r>
  <r>
    <s v="413083ARCELOR (BERTON SICARD)"/>
    <x v="1742"/>
    <s v="PROFIL"/>
    <x v="13"/>
    <x v="1584"/>
    <x v="6"/>
    <s v="INSTALLUX"/>
    <x v="1699"/>
    <s v="Non"/>
    <x v="24"/>
    <m/>
    <m/>
    <m/>
    <m/>
    <x v="1"/>
    <m/>
  </r>
  <r>
    <s v="413085ARCELOR (BERTON SICARD)"/>
    <x v="1743"/>
    <s v="PROFIL"/>
    <x v="13"/>
    <x v="1550"/>
    <x v="6"/>
    <s v="INSTALLUX"/>
    <x v="1700"/>
    <s v="Non"/>
    <x v="24"/>
    <m/>
    <m/>
    <m/>
    <m/>
    <x v="1"/>
    <m/>
  </r>
  <r>
    <s v="413090ARCELOR (BERTON SICARD)"/>
    <x v="1744"/>
    <s v="PROFIL"/>
    <x v="13"/>
    <x v="1585"/>
    <x v="6"/>
    <s v="INSTALLUX"/>
    <x v="1701"/>
    <s v="Non"/>
    <x v="24"/>
    <m/>
    <m/>
    <m/>
    <m/>
    <x v="1"/>
    <m/>
  </r>
  <r>
    <s v="413091ARCELOR (BERTON SICARD)"/>
    <x v="1745"/>
    <s v="PROFIL"/>
    <x v="13"/>
    <x v="1586"/>
    <x v="6"/>
    <s v="INSTALLUX"/>
    <x v="1702"/>
    <s v="Non"/>
    <x v="24"/>
    <m/>
    <m/>
    <m/>
    <m/>
    <x v="1"/>
    <m/>
  </r>
  <r>
    <s v="420000ARCELOR (BERTON SICARD)"/>
    <x v="1746"/>
    <s v="PROFIL"/>
    <x v="13"/>
    <x v="1261"/>
    <x v="6"/>
    <s v="INSTALLUX"/>
    <x v="1703"/>
    <s v="Non"/>
    <x v="24"/>
    <m/>
    <m/>
    <m/>
    <m/>
    <x v="1"/>
    <m/>
  </r>
  <r>
    <s v="420001ARCELOR (BERTON SICARD)"/>
    <x v="1747"/>
    <s v="PROFIL"/>
    <x v="13"/>
    <x v="1587"/>
    <x v="6"/>
    <s v="INSTALLUX"/>
    <x v="1704"/>
    <s v="Non"/>
    <x v="24"/>
    <m/>
    <m/>
    <m/>
    <m/>
    <x v="1"/>
    <m/>
  </r>
  <r>
    <s v="420002ARCELOR (BERTON SICARD)"/>
    <x v="1748"/>
    <s v="PROFIL"/>
    <x v="13"/>
    <x v="1588"/>
    <x v="6"/>
    <s v="INSTALLUX"/>
    <x v="1705"/>
    <s v="Non"/>
    <x v="24"/>
    <m/>
    <m/>
    <m/>
    <m/>
    <x v="1"/>
    <m/>
  </r>
  <r>
    <s v="420004ARCELOR (BERTON SICARD)"/>
    <x v="1750"/>
    <s v="PROFIL"/>
    <x v="13"/>
    <x v="1590"/>
    <x v="6"/>
    <s v="INSTALLUX"/>
    <x v="1707"/>
    <s v="Non"/>
    <x v="24"/>
    <m/>
    <m/>
    <m/>
    <m/>
    <x v="1"/>
    <m/>
  </r>
  <r>
    <s v="420005ARCELOR (BERTON SICARD)"/>
    <x v="1751"/>
    <s v="PROFIL"/>
    <x v="13"/>
    <x v="1591"/>
    <x v="6"/>
    <s v="INSTALLUX"/>
    <x v="1708"/>
    <s v="Non"/>
    <x v="24"/>
    <m/>
    <m/>
    <m/>
    <m/>
    <x v="1"/>
    <m/>
  </r>
  <r>
    <s v="420006ARCELOR (BERTON SICARD)"/>
    <x v="1752"/>
    <s v="PROFIL"/>
    <x v="13"/>
    <x v="1592"/>
    <x v="6"/>
    <s v="INSTALLUX"/>
    <x v="1709"/>
    <s v="Non"/>
    <x v="24"/>
    <m/>
    <m/>
    <m/>
    <m/>
    <x v="1"/>
    <m/>
  </r>
  <r>
    <s v="420011ARCELOR (BERTON SICARD)"/>
    <x v="1753"/>
    <s v="PROFIL"/>
    <x v="13"/>
    <x v="1593"/>
    <x v="6"/>
    <s v="INSTALLUX"/>
    <x v="1710"/>
    <s v="Non"/>
    <x v="24"/>
    <m/>
    <m/>
    <m/>
    <m/>
    <x v="1"/>
    <m/>
  </r>
  <r>
    <s v="420012ARCELOR (BERTON SICARD)"/>
    <x v="1754"/>
    <s v="PROFIL"/>
    <x v="13"/>
    <x v="1594"/>
    <x v="6"/>
    <s v="INSTALLUX"/>
    <x v="1711"/>
    <s v="Non"/>
    <x v="24"/>
    <m/>
    <m/>
    <m/>
    <m/>
    <x v="1"/>
    <m/>
  </r>
  <r>
    <s v="420013ARCELOR (BERTON SICARD)"/>
    <x v="1755"/>
    <s v="PROFIL"/>
    <x v="13"/>
    <x v="1595"/>
    <x v="6"/>
    <s v="INSTALLUX"/>
    <x v="1712"/>
    <s v="Non"/>
    <x v="24"/>
    <m/>
    <m/>
    <m/>
    <m/>
    <x v="1"/>
    <m/>
  </r>
  <r>
    <s v="420014ARCELOR (BERTON SICARD)"/>
    <x v="1756"/>
    <s v="PROFIL"/>
    <x v="13"/>
    <x v="1596"/>
    <x v="6"/>
    <s v="INSTALLUX"/>
    <x v="1713"/>
    <s v="Non"/>
    <x v="24"/>
    <m/>
    <m/>
    <m/>
    <m/>
    <x v="1"/>
    <m/>
  </r>
  <r>
    <s v="420018ARCELOR (BERTON SICARD)"/>
    <x v="1757"/>
    <s v="PROFIL"/>
    <x v="13"/>
    <x v="1597"/>
    <x v="6"/>
    <s v="INSTALLUX"/>
    <x v="1714"/>
    <s v="Non"/>
    <x v="24"/>
    <m/>
    <m/>
    <m/>
    <m/>
    <x v="1"/>
    <m/>
  </r>
  <r>
    <s v="420019ARCELOR (BERTON SICARD)"/>
    <x v="1758"/>
    <s v="PROFIL"/>
    <x v="13"/>
    <x v="1598"/>
    <x v="6"/>
    <s v="INSTALLUX"/>
    <x v="1715"/>
    <s v="Non"/>
    <x v="24"/>
    <m/>
    <m/>
    <m/>
    <m/>
    <x v="1"/>
    <m/>
  </r>
  <r>
    <s v="420021ARCELOR (BERTON SICARD)"/>
    <x v="1759"/>
    <s v="PROFIL"/>
    <x v="13"/>
    <x v="1599"/>
    <x v="6"/>
    <s v="INSTALLUX"/>
    <x v="1716"/>
    <s v="Non"/>
    <x v="24"/>
    <m/>
    <m/>
    <m/>
    <m/>
    <x v="1"/>
    <m/>
  </r>
  <r>
    <s v="420023ARCELOR (BERTON SICARD)"/>
    <x v="1760"/>
    <s v="PROFIL"/>
    <x v="13"/>
    <x v="1600"/>
    <x v="6"/>
    <s v="INSTALLUX"/>
    <x v="1717"/>
    <s v="Non"/>
    <x v="24"/>
    <m/>
    <m/>
    <m/>
    <m/>
    <x v="1"/>
    <m/>
  </r>
  <r>
    <s v="420024ARCELOR (BERTON SICARD)"/>
    <x v="1761"/>
    <s v="PROFIL"/>
    <x v="13"/>
    <x v="1601"/>
    <x v="6"/>
    <s v="INSTALLUX"/>
    <x v="1718"/>
    <s v="Non"/>
    <x v="24"/>
    <m/>
    <m/>
    <m/>
    <m/>
    <x v="1"/>
    <m/>
  </r>
  <r>
    <s v="420025ARCELOR (BERTON SICARD)"/>
    <x v="1762"/>
    <s v="PROFIL"/>
    <x v="13"/>
    <x v="1602"/>
    <x v="6"/>
    <s v="INSTALLUX"/>
    <x v="1719"/>
    <s v="Non"/>
    <x v="24"/>
    <m/>
    <m/>
    <m/>
    <m/>
    <x v="1"/>
    <m/>
  </r>
  <r>
    <s v="420026ARCELOR (BERTON SICARD)"/>
    <x v="1763"/>
    <s v="PROFIL"/>
    <x v="13"/>
    <x v="1603"/>
    <x v="6"/>
    <s v="INSTALLUX"/>
    <x v="1720"/>
    <s v="Non"/>
    <x v="24"/>
    <m/>
    <m/>
    <m/>
    <m/>
    <x v="1"/>
    <m/>
  </r>
  <r>
    <s v="420028ARCELOR (BERTON SICARD)"/>
    <x v="1764"/>
    <s v="PROFIL"/>
    <x v="13"/>
    <x v="1604"/>
    <x v="6"/>
    <s v="INSTALLUX"/>
    <x v="1721"/>
    <s v="Non"/>
    <x v="24"/>
    <m/>
    <m/>
    <m/>
    <m/>
    <x v="1"/>
    <m/>
  </r>
  <r>
    <s v="420030ARCELOR (BERTON SICARD)"/>
    <x v="1765"/>
    <s v="PROFIL"/>
    <x v="13"/>
    <x v="1605"/>
    <x v="6"/>
    <s v="INSTALLUX"/>
    <x v="1722"/>
    <s v="Non"/>
    <x v="24"/>
    <m/>
    <m/>
    <m/>
    <m/>
    <x v="1"/>
    <m/>
  </r>
  <r>
    <s v="420031ARCELOR (BERTON SICARD)"/>
    <x v="1766"/>
    <s v="PROFIL"/>
    <x v="13"/>
    <x v="1606"/>
    <x v="6"/>
    <s v="INSTALLUX"/>
    <x v="1723"/>
    <s v="Non"/>
    <x v="24"/>
    <m/>
    <m/>
    <m/>
    <m/>
    <x v="1"/>
    <m/>
  </r>
  <r>
    <s v="420032ARCELOR (BERTON SICARD)"/>
    <x v="1767"/>
    <s v="PROFIL"/>
    <x v="13"/>
    <x v="1607"/>
    <x v="6"/>
    <s v="INSTALLUX"/>
    <x v="1724"/>
    <s v="Non"/>
    <x v="24"/>
    <m/>
    <m/>
    <m/>
    <m/>
    <x v="1"/>
    <m/>
  </r>
  <r>
    <s v="420033ARCELOR (BERTON SICARD)"/>
    <x v="1768"/>
    <s v="PROFIL"/>
    <x v="13"/>
    <x v="1608"/>
    <x v="6"/>
    <s v="INSTALLUX"/>
    <x v="1725"/>
    <s v="Non"/>
    <x v="24"/>
    <m/>
    <m/>
    <m/>
    <m/>
    <x v="1"/>
    <m/>
  </r>
  <r>
    <s v="420034ARCELOR (BERTON SICARD)"/>
    <x v="1769"/>
    <s v="PROFIL"/>
    <x v="13"/>
    <x v="1609"/>
    <x v="6"/>
    <s v="INSTALLUX"/>
    <x v="1726"/>
    <s v="Non"/>
    <x v="24"/>
    <m/>
    <m/>
    <m/>
    <m/>
    <x v="1"/>
    <m/>
  </r>
  <r>
    <s v="420035ARCELOR (BERTON SICARD)"/>
    <x v="1770"/>
    <s v="PROFIL"/>
    <x v="13"/>
    <x v="1610"/>
    <x v="6"/>
    <s v="INSTALLUX"/>
    <x v="1727"/>
    <s v="Non"/>
    <x v="24"/>
    <m/>
    <m/>
    <m/>
    <m/>
    <x v="1"/>
    <m/>
  </r>
  <r>
    <s v="420036ARCELOR (BERTON SICARD)"/>
    <x v="1771"/>
    <s v="PROFIL"/>
    <x v="13"/>
    <x v="1611"/>
    <x v="6"/>
    <s v="INSTALLUX"/>
    <x v="1728"/>
    <s v="Non"/>
    <x v="24"/>
    <m/>
    <m/>
    <m/>
    <m/>
    <x v="1"/>
    <m/>
  </r>
  <r>
    <s v="420037ARCELOR (BERTON SICARD)"/>
    <x v="1772"/>
    <s v="PROFIL"/>
    <x v="13"/>
    <x v="1612"/>
    <x v="6"/>
    <s v="INSTALLUX"/>
    <x v="1729"/>
    <s v="Non"/>
    <x v="24"/>
    <m/>
    <m/>
    <m/>
    <m/>
    <x v="1"/>
    <m/>
  </r>
  <r>
    <s v="420038ARCELOR (BERTON SICARD)"/>
    <x v="1773"/>
    <s v="PROFIL"/>
    <x v="13"/>
    <x v="1613"/>
    <x v="6"/>
    <s v="INSTALLUX"/>
    <x v="1730"/>
    <s v="Non"/>
    <x v="24"/>
    <m/>
    <m/>
    <m/>
    <m/>
    <x v="1"/>
    <m/>
  </r>
  <r>
    <s v="420039ARCELOR (BERTON SICARD)"/>
    <x v="1774"/>
    <s v="PROFIL"/>
    <x v="13"/>
    <x v="1614"/>
    <x v="6"/>
    <s v="INSTALLUX"/>
    <x v="1731"/>
    <s v="Non"/>
    <x v="24"/>
    <m/>
    <m/>
    <m/>
    <m/>
    <x v="1"/>
    <m/>
  </r>
  <r>
    <s v="420040ARCELOR (BERTON SICARD)"/>
    <x v="1775"/>
    <s v="PROFIL"/>
    <x v="13"/>
    <x v="1615"/>
    <x v="6"/>
    <s v="INSTALLUX"/>
    <x v="1732"/>
    <s v="Non"/>
    <x v="24"/>
    <m/>
    <m/>
    <m/>
    <m/>
    <x v="1"/>
    <m/>
  </r>
  <r>
    <s v="420041ARCELOR (BERTON SICARD)"/>
    <x v="1776"/>
    <s v="PROFIL"/>
    <x v="13"/>
    <x v="1616"/>
    <x v="6"/>
    <s v="INSTALLUX"/>
    <x v="1733"/>
    <s v="Non"/>
    <x v="24"/>
    <m/>
    <m/>
    <m/>
    <m/>
    <x v="1"/>
    <m/>
  </r>
  <r>
    <s v="420042ARCELOR (BERTON SICARD)"/>
    <x v="1777"/>
    <s v="PROFIL"/>
    <x v="13"/>
    <x v="1617"/>
    <x v="6"/>
    <s v="INSTALLUX"/>
    <x v="1734"/>
    <s v="Non"/>
    <x v="24"/>
    <m/>
    <m/>
    <m/>
    <m/>
    <x v="1"/>
    <m/>
  </r>
  <r>
    <s v="420049ARCELOR (BERTON SICARD)"/>
    <x v="1778"/>
    <s v="PROFIL"/>
    <x v="13"/>
    <x v="1618"/>
    <x v="6"/>
    <s v="INSTALLUX"/>
    <x v="1735"/>
    <s v="Non"/>
    <x v="24"/>
    <m/>
    <m/>
    <m/>
    <m/>
    <x v="1"/>
    <m/>
  </r>
  <r>
    <s v="420050ARCELOR (BERTON SICARD)"/>
    <x v="1779"/>
    <s v="PROFIL"/>
    <x v="13"/>
    <x v="952"/>
    <x v="6"/>
    <s v="INSTALLUX"/>
    <x v="1736"/>
    <s v="Non"/>
    <x v="24"/>
    <m/>
    <m/>
    <m/>
    <m/>
    <x v="1"/>
    <m/>
  </r>
  <r>
    <s v="420051ARCELOR (BERTON SICARD)"/>
    <x v="1780"/>
    <s v="PROFIL"/>
    <x v="13"/>
    <x v="1619"/>
    <x v="6"/>
    <s v="INSTALLUX"/>
    <x v="1737"/>
    <s v="Non"/>
    <x v="24"/>
    <m/>
    <m/>
    <m/>
    <m/>
    <x v="1"/>
    <m/>
  </r>
  <r>
    <s v="420052ARCELOR (BERTON SICARD)"/>
    <x v="1781"/>
    <s v="PROFIL"/>
    <x v="13"/>
    <x v="1620"/>
    <x v="6"/>
    <s v="INSTALLUX"/>
    <x v="1738"/>
    <s v="Non"/>
    <x v="24"/>
    <m/>
    <m/>
    <m/>
    <m/>
    <x v="1"/>
    <m/>
  </r>
  <r>
    <s v="420053ARCELOR (BERTON SICARD)"/>
    <x v="1782"/>
    <s v="PROFIL"/>
    <x v="13"/>
    <x v="1621"/>
    <x v="6"/>
    <s v="INSTALLUX"/>
    <x v="1739"/>
    <s v="Non"/>
    <x v="24"/>
    <m/>
    <m/>
    <m/>
    <m/>
    <x v="1"/>
    <m/>
  </r>
  <r>
    <s v="420054ARCELOR (BERTON SICARD)"/>
    <x v="1783"/>
    <s v="PROFIL"/>
    <x v="13"/>
    <x v="1622"/>
    <x v="6"/>
    <s v="INSTALLUX"/>
    <x v="1740"/>
    <s v="Non"/>
    <x v="24"/>
    <m/>
    <m/>
    <m/>
    <m/>
    <x v="1"/>
    <m/>
  </r>
  <r>
    <s v="420055ARCELOR (BERTON SICARD)"/>
    <x v="1784"/>
    <s v="PROFIL"/>
    <x v="13"/>
    <x v="281"/>
    <x v="6"/>
    <s v="INSTALLUX"/>
    <x v="1741"/>
    <s v="Non"/>
    <x v="24"/>
    <m/>
    <m/>
    <m/>
    <m/>
    <x v="1"/>
    <m/>
  </r>
  <r>
    <s v="420056ARCELOR (BERTON SICARD)"/>
    <x v="1785"/>
    <s v="PROFIL"/>
    <x v="13"/>
    <x v="1623"/>
    <x v="6"/>
    <s v="INSTALLUX"/>
    <x v="1742"/>
    <s v="Non"/>
    <x v="24"/>
    <m/>
    <m/>
    <m/>
    <m/>
    <x v="1"/>
    <m/>
  </r>
  <r>
    <s v="420057ARCELOR (BERTON SICARD)"/>
    <x v="1786"/>
    <s v="PROFIL"/>
    <x v="13"/>
    <x v="1624"/>
    <x v="6"/>
    <s v="INSTALLUX"/>
    <x v="1743"/>
    <s v="Non"/>
    <x v="24"/>
    <m/>
    <m/>
    <m/>
    <m/>
    <x v="1"/>
    <m/>
  </r>
  <r>
    <s v="420058ARCELOR (BERTON SICARD)"/>
    <x v="1787"/>
    <s v="PROFIL"/>
    <x v="13"/>
    <x v="1625"/>
    <x v="6"/>
    <s v="INSTALLUX"/>
    <x v="1744"/>
    <s v="Non"/>
    <x v="24"/>
    <m/>
    <m/>
    <m/>
    <m/>
    <x v="1"/>
    <m/>
  </r>
  <r>
    <s v="420059ARCELOR (BERTON SICARD)"/>
    <x v="1788"/>
    <s v="PROFIL"/>
    <x v="13"/>
    <x v="1626"/>
    <x v="6"/>
    <s v="INSTALLUX"/>
    <x v="1745"/>
    <s v="Non"/>
    <x v="24"/>
    <m/>
    <m/>
    <m/>
    <m/>
    <x v="1"/>
    <m/>
  </r>
  <r>
    <s v="420062ARCELOR (BERTON SICARD)"/>
    <x v="1789"/>
    <s v="PROFIL"/>
    <x v="13"/>
    <x v="1627"/>
    <x v="6"/>
    <s v="INSTALLUX"/>
    <x v="1746"/>
    <s v="Non"/>
    <x v="24"/>
    <m/>
    <m/>
    <m/>
    <m/>
    <x v="1"/>
    <m/>
  </r>
  <r>
    <s v="420063ARCELOR (BERTON SICARD)"/>
    <x v="1790"/>
    <s v="PROFIL"/>
    <x v="13"/>
    <x v="1628"/>
    <x v="6"/>
    <s v="INSTALLUX"/>
    <x v="1747"/>
    <s v="Non"/>
    <x v="24"/>
    <m/>
    <m/>
    <m/>
    <m/>
    <x v="1"/>
    <m/>
  </r>
  <r>
    <s v="420064ARCELOR (BERTON SICARD)"/>
    <x v="1791"/>
    <s v="PROFIL"/>
    <x v="13"/>
    <x v="1629"/>
    <x v="6"/>
    <s v="INSTALLUX"/>
    <x v="1748"/>
    <s v="Non"/>
    <x v="24"/>
    <m/>
    <m/>
    <m/>
    <m/>
    <x v="1"/>
    <m/>
  </r>
  <r>
    <s v="420067ARCELOR (BERTON SICARD)"/>
    <x v="1793"/>
    <s v="PROFIL"/>
    <x v="13"/>
    <x v="1631"/>
    <x v="6"/>
    <s v="INSTALLUX"/>
    <x v="1750"/>
    <s v="Non"/>
    <x v="24"/>
    <m/>
    <m/>
    <m/>
    <m/>
    <x v="1"/>
    <m/>
  </r>
  <r>
    <s v="420068ARCELOR (BERTON SICARD)"/>
    <x v="1794"/>
    <s v="PROFIL"/>
    <x v="13"/>
    <x v="1632"/>
    <x v="6"/>
    <s v="INSTALLUX"/>
    <x v="1751"/>
    <s v="Non"/>
    <x v="24"/>
    <m/>
    <m/>
    <m/>
    <m/>
    <x v="1"/>
    <m/>
  </r>
  <r>
    <s v="420070ARCELOR (BERTON SICARD)"/>
    <x v="1795"/>
    <s v="PROFIL"/>
    <x v="13"/>
    <x v="952"/>
    <x v="6"/>
    <s v="INSTALLUX"/>
    <x v="1752"/>
    <s v="Non"/>
    <x v="24"/>
    <m/>
    <m/>
    <m/>
    <m/>
    <x v="1"/>
    <m/>
  </r>
  <r>
    <s v="420072ARCELOR (BERTON SICARD)"/>
    <x v="1796"/>
    <s v="PROFIL"/>
    <x v="13"/>
    <x v="1633"/>
    <x v="6"/>
    <s v="INSTALLUX"/>
    <x v="1753"/>
    <s v="Non"/>
    <x v="24"/>
    <m/>
    <m/>
    <m/>
    <m/>
    <x v="1"/>
    <m/>
  </r>
  <r>
    <s v="420160ARCELOR (BERTON SICARD)"/>
    <x v="1797"/>
    <s v="PROFIL"/>
    <x v="13"/>
    <x v="1634"/>
    <x v="6"/>
    <s v="INSTALLUX"/>
    <x v="1754"/>
    <s v="Non"/>
    <x v="24"/>
    <m/>
    <m/>
    <m/>
    <m/>
    <x v="1"/>
    <m/>
  </r>
  <r>
    <s v="420162ARCELOR (BERTON SICARD)"/>
    <x v="1798"/>
    <s v="PROFIL"/>
    <x v="13"/>
    <x v="1635"/>
    <x v="6"/>
    <s v="INSTALLUX"/>
    <x v="1755"/>
    <s v="Non"/>
    <x v="24"/>
    <m/>
    <m/>
    <m/>
    <m/>
    <x v="1"/>
    <m/>
  </r>
  <r>
    <s v="420163ARCELOR (BERTON SICARD)"/>
    <x v="1799"/>
    <s v="PROFIL"/>
    <x v="13"/>
    <x v="1636"/>
    <x v="6"/>
    <s v="INSTALLUX"/>
    <x v="1756"/>
    <s v="Non"/>
    <x v="24"/>
    <m/>
    <m/>
    <m/>
    <m/>
    <x v="1"/>
    <m/>
  </r>
  <r>
    <s v="420164ARCELOR (BERTON SICARD)"/>
    <x v="1800"/>
    <s v="PROFIL"/>
    <x v="13"/>
    <x v="1637"/>
    <x v="6"/>
    <s v="INSTALLUX"/>
    <x v="1757"/>
    <s v="Non"/>
    <x v="24"/>
    <m/>
    <m/>
    <m/>
    <m/>
    <x v="1"/>
    <m/>
  </r>
  <r>
    <s v="420166ARCELOR (BERTON SICARD)"/>
    <x v="1801"/>
    <s v="PROFIL"/>
    <x v="13"/>
    <x v="1638"/>
    <x v="6"/>
    <s v="INSTALLUX"/>
    <x v="1758"/>
    <s v="Non"/>
    <x v="24"/>
    <m/>
    <m/>
    <m/>
    <m/>
    <x v="1"/>
    <m/>
  </r>
  <r>
    <s v="420167ARCELOR (BERTON SICARD)"/>
    <x v="1802"/>
    <s v="PROFIL"/>
    <x v="13"/>
    <x v="1639"/>
    <x v="6"/>
    <s v="INSTALLUX"/>
    <x v="1759"/>
    <s v="Non"/>
    <x v="24"/>
    <m/>
    <m/>
    <m/>
    <m/>
    <x v="1"/>
    <m/>
  </r>
  <r>
    <s v="423003ARCELOR (BERTON SICARD)"/>
    <x v="1803"/>
    <s v="PROFIL"/>
    <x v="13"/>
    <x v="1640"/>
    <x v="6"/>
    <s v="INSTALLUX"/>
    <x v="1760"/>
    <s v="Non"/>
    <x v="24"/>
    <m/>
    <m/>
    <m/>
    <m/>
    <x v="1"/>
    <m/>
  </r>
  <r>
    <s v="423004ARCELOR (BERTON SICARD)"/>
    <x v="1804"/>
    <s v="PROFIL"/>
    <x v="13"/>
    <x v="1641"/>
    <x v="6"/>
    <s v="INSTALLUX"/>
    <x v="1761"/>
    <s v="Non"/>
    <x v="24"/>
    <m/>
    <m/>
    <m/>
    <m/>
    <x v="1"/>
    <m/>
  </r>
  <r>
    <s v="423005ARCELOR (BERTON SICARD)"/>
    <x v="1805"/>
    <s v="PROFIL"/>
    <x v="13"/>
    <x v="1640"/>
    <x v="6"/>
    <s v="INSTALLUX"/>
    <x v="1762"/>
    <s v="Non"/>
    <x v="24"/>
    <m/>
    <m/>
    <m/>
    <m/>
    <x v="1"/>
    <m/>
  </r>
  <r>
    <s v="423006ARCELOR (BERTON SICARD)"/>
    <x v="1806"/>
    <s v="PROFIL"/>
    <x v="13"/>
    <x v="1642"/>
    <x v="6"/>
    <s v="INSTALLUX"/>
    <x v="1763"/>
    <s v="Non"/>
    <x v="24"/>
    <m/>
    <m/>
    <m/>
    <m/>
    <x v="1"/>
    <m/>
  </r>
  <r>
    <s v="423009ARCELOR (BERTON SICARD)"/>
    <x v="1807"/>
    <s v="PROFIL"/>
    <x v="13"/>
    <x v="1643"/>
    <x v="6"/>
    <s v="INSTALLUX"/>
    <x v="1764"/>
    <s v="Non"/>
    <x v="24"/>
    <m/>
    <m/>
    <m/>
    <m/>
    <x v="1"/>
    <m/>
  </r>
  <r>
    <s v="423031ARCELOR (BERTON SICARD)"/>
    <x v="1808"/>
    <s v="PROFIL"/>
    <x v="13"/>
    <x v="1644"/>
    <x v="6"/>
    <s v="INSTALLUX"/>
    <x v="1765"/>
    <s v="Non"/>
    <x v="24"/>
    <m/>
    <m/>
    <m/>
    <m/>
    <x v="1"/>
    <m/>
  </r>
  <r>
    <s v="423032ARCELOR (BERTON SICARD)"/>
    <x v="1809"/>
    <s v="PROFIL"/>
    <x v="13"/>
    <x v="1645"/>
    <x v="6"/>
    <s v="INSTALLUX"/>
    <x v="1766"/>
    <s v="Non"/>
    <x v="24"/>
    <m/>
    <m/>
    <m/>
    <m/>
    <x v="1"/>
    <m/>
  </r>
  <r>
    <s v="423033ARCELOR (BERTON SICARD)"/>
    <x v="1810"/>
    <s v="PROFIL"/>
    <x v="13"/>
    <x v="1646"/>
    <x v="6"/>
    <s v="INSTALLUX"/>
    <x v="1767"/>
    <s v="Non"/>
    <x v="24"/>
    <m/>
    <m/>
    <m/>
    <m/>
    <x v="1"/>
    <m/>
  </r>
  <r>
    <s v="423034ARCELOR (BERTON SICARD)"/>
    <x v="1811"/>
    <s v="PROFIL"/>
    <x v="13"/>
    <x v="1647"/>
    <x v="6"/>
    <s v="INSTALLUX"/>
    <x v="1768"/>
    <s v="Non"/>
    <x v="24"/>
    <m/>
    <m/>
    <m/>
    <m/>
    <x v="1"/>
    <m/>
  </r>
  <r>
    <s v="423036ARCELOR (BERTON SICARD)"/>
    <x v="1812"/>
    <s v="PROFIL"/>
    <x v="13"/>
    <x v="1648"/>
    <x v="6"/>
    <s v="INSTALLUX"/>
    <x v="1769"/>
    <s v="Non"/>
    <x v="24"/>
    <m/>
    <m/>
    <m/>
    <m/>
    <x v="1"/>
    <m/>
  </r>
  <r>
    <s v="423037ARCELOR (BERTON SICARD)"/>
    <x v="1813"/>
    <s v="PROFIL"/>
    <x v="13"/>
    <x v="1649"/>
    <x v="6"/>
    <s v="INSTALLUX"/>
    <x v="1770"/>
    <s v="Non"/>
    <x v="24"/>
    <m/>
    <m/>
    <m/>
    <m/>
    <x v="1"/>
    <m/>
  </r>
  <r>
    <s v="423040ARCELOR (BERTON SICARD)"/>
    <x v="1814"/>
    <s v="PROFIL"/>
    <x v="13"/>
    <x v="1650"/>
    <x v="6"/>
    <s v="INSTALLUX"/>
    <x v="1771"/>
    <s v="Non"/>
    <x v="24"/>
    <m/>
    <m/>
    <m/>
    <m/>
    <x v="1"/>
    <m/>
  </r>
  <r>
    <s v="423041ARCELOR (BERTON SICARD)"/>
    <x v="1815"/>
    <s v="PROFIL"/>
    <x v="13"/>
    <x v="952"/>
    <x v="6"/>
    <s v="INSTALLUX"/>
    <x v="1772"/>
    <s v="Non"/>
    <x v="24"/>
    <m/>
    <m/>
    <m/>
    <m/>
    <x v="1"/>
    <m/>
  </r>
  <r>
    <s v="423042ARCELOR (BERTON SICARD)"/>
    <x v="1816"/>
    <s v="PROFIL"/>
    <x v="13"/>
    <x v="1651"/>
    <x v="6"/>
    <s v="INSTALLUX"/>
    <x v="1773"/>
    <s v="Non"/>
    <x v="24"/>
    <m/>
    <m/>
    <m/>
    <m/>
    <x v="1"/>
    <m/>
  </r>
  <r>
    <s v="423043ARCELOR (BERTON SICARD)"/>
    <x v="1817"/>
    <s v="PROFIL"/>
    <x v="13"/>
    <x v="1633"/>
    <x v="6"/>
    <s v="INSTALLUX"/>
    <x v="1774"/>
    <s v="Non"/>
    <x v="24"/>
    <m/>
    <m/>
    <m/>
    <m/>
    <x v="1"/>
    <m/>
  </r>
  <r>
    <s v="423044ARCELOR (BERTON SICARD)"/>
    <x v="1818"/>
    <s v="PROFIL"/>
    <x v="13"/>
    <x v="952"/>
    <x v="6"/>
    <s v="INSTALLUX"/>
    <x v="1775"/>
    <s v="Non"/>
    <x v="24"/>
    <m/>
    <m/>
    <m/>
    <m/>
    <x v="1"/>
    <m/>
  </r>
  <r>
    <s v="450001ARCELOR (BERTON SICARD)"/>
    <x v="2213"/>
    <s v="PROFIL"/>
    <x v="13"/>
    <x v="1996"/>
    <x v="6"/>
    <s v="INSTALLUX"/>
    <x v="2170"/>
    <s v="Non"/>
    <x v="5"/>
    <m/>
    <m/>
    <m/>
    <m/>
    <x v="1"/>
    <m/>
  </r>
  <r>
    <s v="450002ARCELOR (BERTON SICARD)"/>
    <x v="2214"/>
    <s v="PROFIL"/>
    <x v="13"/>
    <x v="1997"/>
    <x v="6"/>
    <s v="INSTALLUX"/>
    <x v="2171"/>
    <s v="Non"/>
    <x v="5"/>
    <m/>
    <m/>
    <m/>
    <m/>
    <x v="1"/>
    <m/>
  </r>
  <r>
    <s v="450003ARCELOR (BERTON SICARD)"/>
    <x v="2215"/>
    <s v="PROFIL"/>
    <x v="13"/>
    <x v="1998"/>
    <x v="6"/>
    <s v="INSTALLUX"/>
    <x v="2172"/>
    <s v="Non"/>
    <x v="5"/>
    <m/>
    <m/>
    <m/>
    <m/>
    <x v="1"/>
    <m/>
  </r>
  <r>
    <s v="450012ARCELOR (BERTON SICARD)"/>
    <x v="2216"/>
    <s v="PROFIL"/>
    <x v="13"/>
    <x v="1813"/>
    <x v="6"/>
    <s v="INSTALLUX"/>
    <x v="2173"/>
    <s v="Non"/>
    <x v="5"/>
    <m/>
    <m/>
    <m/>
    <m/>
    <x v="1"/>
    <m/>
  </r>
  <r>
    <s v="450014ARCELOR (BERTON SICARD)"/>
    <x v="2217"/>
    <s v="PROFIL"/>
    <x v="13"/>
    <x v="1999"/>
    <x v="6"/>
    <s v="INSTALLUX"/>
    <x v="2174"/>
    <s v="Non"/>
    <x v="5"/>
    <m/>
    <m/>
    <m/>
    <m/>
    <x v="1"/>
    <m/>
  </r>
  <r>
    <s v="450024ARCELOR (BERTON SICARD)"/>
    <x v="2218"/>
    <s v="PROFIL"/>
    <x v="13"/>
    <x v="2000"/>
    <x v="6"/>
    <s v="INSTALLUX"/>
    <x v="2175"/>
    <s v="Non"/>
    <x v="5"/>
    <m/>
    <m/>
    <m/>
    <m/>
    <x v="1"/>
    <m/>
  </r>
  <r>
    <s v="450036ARCELOR (BERTON SICARD)"/>
    <x v="2219"/>
    <s v="PROFIL"/>
    <x v="13"/>
    <x v="2001"/>
    <x v="6"/>
    <s v="INSTALLUX"/>
    <x v="2176"/>
    <s v="Non"/>
    <x v="5"/>
    <m/>
    <m/>
    <m/>
    <m/>
    <x v="1"/>
    <m/>
  </r>
  <r>
    <s v="450037ARCELOR (BERTON SICARD)"/>
    <x v="2073"/>
    <s v="PROFIL"/>
    <x v="13"/>
    <x v="1865"/>
    <x v="6"/>
    <s v="INSTALLUX"/>
    <x v="2030"/>
    <s v="Non"/>
    <x v="40"/>
    <m/>
    <m/>
    <m/>
    <m/>
    <x v="1"/>
    <m/>
  </r>
  <r>
    <s v="450074ARCELOR (BERTON SICARD)"/>
    <x v="1819"/>
    <s v="PROFIL"/>
    <x v="13"/>
    <x v="1652"/>
    <x v="6"/>
    <s v="INSTALLUX"/>
    <x v="1776"/>
    <s v="Non"/>
    <x v="5"/>
    <m/>
    <m/>
    <m/>
    <m/>
    <x v="1"/>
    <m/>
  </r>
  <r>
    <s v="450074DARCELOR (BERTON SICARD)"/>
    <x v="2074"/>
    <s v="PROFIL"/>
    <x v="13"/>
    <x v="1866"/>
    <x v="6"/>
    <s v="INSTALLUX"/>
    <x v="2031"/>
    <s v="Non"/>
    <x v="5"/>
    <m/>
    <m/>
    <m/>
    <m/>
    <x v="1"/>
    <m/>
  </r>
  <r>
    <s v="450074GARCELOR (BERTON SICARD)"/>
    <x v="2075"/>
    <s v="PROFIL"/>
    <x v="13"/>
    <x v="1867"/>
    <x v="6"/>
    <s v="INSTALLUX"/>
    <x v="2032"/>
    <s v="Non"/>
    <x v="5"/>
    <m/>
    <m/>
    <m/>
    <m/>
    <x v="1"/>
    <m/>
  </r>
  <r>
    <s v="450075AARCELOR (BERTON SICARD)"/>
    <x v="2076"/>
    <s v="PROFIL"/>
    <x v="13"/>
    <x v="1868"/>
    <x v="6"/>
    <s v="INSTALLUX"/>
    <x v="2033"/>
    <s v="Non"/>
    <x v="5"/>
    <m/>
    <m/>
    <m/>
    <m/>
    <x v="1"/>
    <m/>
  </r>
  <r>
    <s v="450088ARCELOR (BERTON SICARD)"/>
    <x v="2220"/>
    <s v="PROFIL"/>
    <x v="13"/>
    <x v="2002"/>
    <x v="6"/>
    <s v="INSTALLUX"/>
    <x v="2177"/>
    <s v="Non"/>
    <x v="5"/>
    <m/>
    <m/>
    <m/>
    <m/>
    <x v="1"/>
    <m/>
  </r>
  <r>
    <s v="450090ARCELOR (BERTON SICARD)"/>
    <x v="2078"/>
    <s v="PROFIL"/>
    <x v="13"/>
    <x v="1870"/>
    <x v="6"/>
    <s v="INSTALLUX"/>
    <x v="2035"/>
    <s v="Non"/>
    <x v="5"/>
    <m/>
    <m/>
    <m/>
    <m/>
    <x v="1"/>
    <m/>
  </r>
  <r>
    <s v="450098ARCELOR (BERTON SICARD)"/>
    <x v="1820"/>
    <s v="PROFIL"/>
    <x v="13"/>
    <x v="1653"/>
    <x v="6"/>
    <s v="INSTALLUX"/>
    <x v="1777"/>
    <s v="Non"/>
    <x v="14"/>
    <m/>
    <m/>
    <m/>
    <m/>
    <x v="1"/>
    <m/>
  </r>
  <r>
    <s v="450127ARCELOR (BERTON SICARD)"/>
    <x v="2079"/>
    <s v="PROFIL"/>
    <x v="13"/>
    <x v="1871"/>
    <x v="6"/>
    <s v="INSTALLUX"/>
    <x v="2036"/>
    <s v="Non"/>
    <x v="5"/>
    <m/>
    <m/>
    <m/>
    <m/>
    <x v="1"/>
    <m/>
  </r>
  <r>
    <s v="450129ARCELOR (BERTON SICARD)"/>
    <x v="2080"/>
    <s v="PROFIL"/>
    <x v="13"/>
    <x v="1872"/>
    <x v="6"/>
    <s v="INSTALLUX"/>
    <x v="2037"/>
    <s v="Non"/>
    <x v="5"/>
    <m/>
    <m/>
    <m/>
    <m/>
    <x v="1"/>
    <m/>
  </r>
  <r>
    <s v="450138ARCELOR (BERTON SICARD)"/>
    <x v="2081"/>
    <s v="PROFIL"/>
    <x v="13"/>
    <x v="1873"/>
    <x v="6"/>
    <s v="INSTALLUX"/>
    <x v="2038"/>
    <s v="Non"/>
    <x v="5"/>
    <m/>
    <m/>
    <m/>
    <m/>
    <x v="1"/>
    <m/>
  </r>
  <r>
    <s v="450147ARCELOR (BERTON SICARD)"/>
    <x v="2082"/>
    <s v="PROFIL"/>
    <x v="13"/>
    <x v="1874"/>
    <x v="6"/>
    <s v="INSTALLUX"/>
    <x v="2039"/>
    <s v="Non"/>
    <x v="5"/>
    <m/>
    <m/>
    <m/>
    <m/>
    <x v="1"/>
    <m/>
  </r>
  <r>
    <s v="460046ARCELOR (BERTON SICARD)"/>
    <x v="2221"/>
    <s v="PROFIL"/>
    <x v="13"/>
    <x v="2003"/>
    <x v="6"/>
    <s v="INSTALLUX"/>
    <x v="2178"/>
    <s v="Non"/>
    <x v="20"/>
    <m/>
    <m/>
    <m/>
    <m/>
    <x v="1"/>
    <m/>
  </r>
  <r>
    <s v="460047ARCELOR (BERTON SICARD)"/>
    <x v="2222"/>
    <s v="PROFIL"/>
    <x v="13"/>
    <x v="2004"/>
    <x v="6"/>
    <s v="INSTALLUX"/>
    <x v="2179"/>
    <s v="Non"/>
    <x v="20"/>
    <m/>
    <m/>
    <m/>
    <m/>
    <x v="1"/>
    <m/>
  </r>
  <r>
    <s v="460048ARCELOR (BERTON SICARD)"/>
    <x v="2223"/>
    <s v="PROFIL"/>
    <x v="13"/>
    <x v="2005"/>
    <x v="6"/>
    <s v="INSTALLUX"/>
    <x v="2180"/>
    <s v="Non"/>
    <x v="20"/>
    <m/>
    <m/>
    <m/>
    <m/>
    <x v="1"/>
    <m/>
  </r>
  <r>
    <s v="460049ARCELOR (BERTON SICARD)"/>
    <x v="2224"/>
    <s v="PROFIL"/>
    <x v="13"/>
    <x v="2006"/>
    <x v="6"/>
    <s v="INSTALLUX"/>
    <x v="2181"/>
    <s v="Non"/>
    <x v="20"/>
    <m/>
    <m/>
    <m/>
    <m/>
    <x v="1"/>
    <m/>
  </r>
  <r>
    <s v="460062ARCELOR (BERTON SICARD)"/>
    <x v="2225"/>
    <s v="PROFIL"/>
    <x v="13"/>
    <x v="2007"/>
    <x v="6"/>
    <s v="INSTALLUX"/>
    <x v="2182"/>
    <s v="Non"/>
    <x v="20"/>
    <m/>
    <m/>
    <m/>
    <m/>
    <x v="1"/>
    <m/>
  </r>
  <r>
    <s v="460063ARCELOR (BERTON SICARD)"/>
    <x v="2226"/>
    <s v="PROFIL"/>
    <x v="13"/>
    <x v="2008"/>
    <x v="6"/>
    <s v="INSTALLUX"/>
    <x v="2183"/>
    <s v="Non"/>
    <x v="20"/>
    <m/>
    <m/>
    <m/>
    <m/>
    <x v="1"/>
    <m/>
  </r>
  <r>
    <s v="460100ARCELOR (BERTON SICARD)"/>
    <x v="2083"/>
    <s v="PROFIL"/>
    <x v="13"/>
    <x v="1875"/>
    <x v="6"/>
    <s v="INSTALLUX"/>
    <x v="2040"/>
    <s v="Non"/>
    <x v="5"/>
    <m/>
    <m/>
    <m/>
    <m/>
    <x v="1"/>
    <m/>
  </r>
  <r>
    <s v="460101ARCELOR (BERTON SICARD)"/>
    <x v="2227"/>
    <s v="PROFIL"/>
    <x v="13"/>
    <x v="2009"/>
    <x v="6"/>
    <s v="INSTALLUX"/>
    <x v="2184"/>
    <s v="Non"/>
    <x v="5"/>
    <m/>
    <m/>
    <m/>
    <m/>
    <x v="1"/>
    <m/>
  </r>
  <r>
    <s v="460102ARCELOR (BERTON SICARD)"/>
    <x v="2228"/>
    <s v="PROFIL"/>
    <x v="13"/>
    <x v="2010"/>
    <x v="6"/>
    <s v="INSTALLUX"/>
    <x v="2185"/>
    <s v="Non"/>
    <x v="5"/>
    <m/>
    <m/>
    <m/>
    <m/>
    <x v="1"/>
    <m/>
  </r>
  <r>
    <s v="460103ARCELOR (BERTON SICARD)"/>
    <x v="2084"/>
    <s v="PROFIL"/>
    <x v="13"/>
    <x v="1876"/>
    <x v="6"/>
    <s v="INSTALLUX"/>
    <x v="2041"/>
    <s v="Non"/>
    <x v="5"/>
    <m/>
    <m/>
    <m/>
    <m/>
    <x v="1"/>
    <m/>
  </r>
  <r>
    <s v="460104ARCELOR (BERTON SICARD)"/>
    <x v="2085"/>
    <s v="PROFIL"/>
    <x v="13"/>
    <x v="1877"/>
    <x v="6"/>
    <s v="INSTALLUX"/>
    <x v="2042"/>
    <s v="Non"/>
    <x v="5"/>
    <m/>
    <m/>
    <m/>
    <m/>
    <x v="1"/>
    <m/>
  </r>
  <r>
    <s v="510000ARCELOR (BERTON SICARD)"/>
    <x v="1821"/>
    <s v="PROFIL"/>
    <x v="13"/>
    <x v="1654"/>
    <x v="6"/>
    <s v="INSTALLUX"/>
    <x v="1778"/>
    <s v="Non"/>
    <x v="24"/>
    <m/>
    <m/>
    <m/>
    <m/>
    <x v="1"/>
    <m/>
  </r>
  <r>
    <s v="510001ARCELOR (BERTON SICARD)"/>
    <x v="1822"/>
    <s v="PROFIL"/>
    <x v="13"/>
    <x v="1655"/>
    <x v="6"/>
    <s v="INSTALLUX"/>
    <x v="1779"/>
    <s v="Non"/>
    <x v="24"/>
    <m/>
    <m/>
    <m/>
    <m/>
    <x v="1"/>
    <m/>
  </r>
  <r>
    <s v="510002ARCELOR (BERTON SICARD)"/>
    <x v="1823"/>
    <s v="PROFIL"/>
    <x v="13"/>
    <x v="971"/>
    <x v="6"/>
    <s v="INSTALLUX"/>
    <x v="1780"/>
    <s v="Non"/>
    <x v="24"/>
    <m/>
    <m/>
    <m/>
    <m/>
    <x v="1"/>
    <m/>
  </r>
  <r>
    <s v="510003ARCELOR (BERTON SICARD)"/>
    <x v="1824"/>
    <s v="PROFIL"/>
    <x v="13"/>
    <x v="972"/>
    <x v="6"/>
    <s v="INSTALLUX"/>
    <x v="1781"/>
    <s v="Non"/>
    <x v="24"/>
    <m/>
    <m/>
    <m/>
    <m/>
    <x v="1"/>
    <m/>
  </r>
  <r>
    <s v="510004ARCELOR (BERTON SICARD)"/>
    <x v="1825"/>
    <s v="PROFIL"/>
    <x v="13"/>
    <x v="1656"/>
    <x v="6"/>
    <s v="INSTALLUX"/>
    <x v="1782"/>
    <s v="Non"/>
    <x v="24"/>
    <m/>
    <m/>
    <m/>
    <m/>
    <x v="1"/>
    <m/>
  </r>
  <r>
    <s v="510005ARCELOR (BERTON SICARD)"/>
    <x v="1826"/>
    <s v="PROFIL"/>
    <x v="13"/>
    <x v="1657"/>
    <x v="6"/>
    <s v="INSTALLUX"/>
    <x v="1783"/>
    <s v="Non"/>
    <x v="24"/>
    <m/>
    <m/>
    <m/>
    <m/>
    <x v="1"/>
    <m/>
  </r>
  <r>
    <s v="510006ARCELOR (BERTON SICARD)"/>
    <x v="1827"/>
    <s v="PROFIL"/>
    <x v="13"/>
    <x v="959"/>
    <x v="6"/>
    <s v="INSTALLUX"/>
    <x v="1784"/>
    <s v="Non"/>
    <x v="24"/>
    <m/>
    <m/>
    <m/>
    <m/>
    <x v="1"/>
    <m/>
  </r>
  <r>
    <s v="510007ARCELOR (BERTON SICARD)"/>
    <x v="1828"/>
    <s v="PROFIL"/>
    <x v="13"/>
    <x v="960"/>
    <x v="6"/>
    <s v="INSTALLUX"/>
    <x v="1785"/>
    <s v="Non"/>
    <x v="24"/>
    <m/>
    <m/>
    <m/>
    <m/>
    <x v="1"/>
    <m/>
  </r>
  <r>
    <s v="510008ARCELOR (BERTON SICARD)"/>
    <x v="1829"/>
    <s v="PROFIL"/>
    <x v="13"/>
    <x v="1658"/>
    <x v="6"/>
    <s v="INSTALLUX"/>
    <x v="1786"/>
    <s v="Non"/>
    <x v="24"/>
    <m/>
    <m/>
    <m/>
    <m/>
    <x v="1"/>
    <m/>
  </r>
  <r>
    <s v="510008/1ARCELOR (BERTON SICARD)"/>
    <x v="1830"/>
    <s v="PROFIL"/>
    <x v="13"/>
    <x v="1659"/>
    <x v="6"/>
    <s v="INSTALLUX"/>
    <x v="1787"/>
    <s v="Non"/>
    <x v="5"/>
    <m/>
    <m/>
    <m/>
    <m/>
    <x v="1"/>
    <m/>
  </r>
  <r>
    <s v="510010ARCELOR (BERTON SICARD)"/>
    <x v="1831"/>
    <s v="PROFIL"/>
    <x v="13"/>
    <x v="1660"/>
    <x v="6"/>
    <s v="INSTALLUX"/>
    <x v="1788"/>
    <s v="Non"/>
    <x v="24"/>
    <m/>
    <m/>
    <m/>
    <m/>
    <x v="1"/>
    <m/>
  </r>
  <r>
    <s v="510012ARCELOR (BERTON SICARD)"/>
    <x v="1832"/>
    <s v="PROFIL"/>
    <x v="13"/>
    <x v="1661"/>
    <x v="6"/>
    <s v="INSTALLUX"/>
    <x v="1789"/>
    <s v="Non"/>
    <x v="24"/>
    <m/>
    <m/>
    <m/>
    <m/>
    <x v="1"/>
    <m/>
  </r>
  <r>
    <s v="510013ARCELOR (BERTON SICARD)"/>
    <x v="1833"/>
    <s v="PROFIL"/>
    <x v="13"/>
    <x v="1662"/>
    <x v="6"/>
    <s v="INSTALLUX"/>
    <x v="1790"/>
    <s v="Non"/>
    <x v="24"/>
    <m/>
    <m/>
    <m/>
    <m/>
    <x v="1"/>
    <m/>
  </r>
  <r>
    <s v="510014ARCELOR (BERTON SICARD)"/>
    <x v="1834"/>
    <s v="PROFIL"/>
    <x v="13"/>
    <x v="1663"/>
    <x v="6"/>
    <s v="INSTALLUX"/>
    <x v="1791"/>
    <s v="Non"/>
    <x v="24"/>
    <m/>
    <m/>
    <m/>
    <m/>
    <x v="1"/>
    <m/>
  </r>
  <r>
    <s v="510015ARCELOR (BERTON SICARD)"/>
    <x v="1835"/>
    <s v="PROFIL"/>
    <x v="13"/>
    <x v="981"/>
    <x v="6"/>
    <s v="INSTALLUX"/>
    <x v="1792"/>
    <s v="Non"/>
    <x v="24"/>
    <m/>
    <m/>
    <m/>
    <m/>
    <x v="1"/>
    <m/>
  </r>
  <r>
    <s v="510020ARCELOR (BERTON SICARD)"/>
    <x v="1836"/>
    <s v="PROFIL"/>
    <x v="13"/>
    <x v="1664"/>
    <x v="6"/>
    <s v="INSTALLUX"/>
    <x v="1793"/>
    <s v="Non"/>
    <x v="24"/>
    <m/>
    <m/>
    <m/>
    <m/>
    <x v="1"/>
    <m/>
  </r>
  <r>
    <s v="510021ARCELOR (BERTON SICARD)"/>
    <x v="1837"/>
    <s v="PROFIL"/>
    <x v="13"/>
    <x v="1550"/>
    <x v="6"/>
    <s v="INSTALLUX"/>
    <x v="1794"/>
    <s v="Non"/>
    <x v="24"/>
    <m/>
    <m/>
    <m/>
    <m/>
    <x v="1"/>
    <m/>
  </r>
  <r>
    <s v="510023ARCELOR (BERTON SICARD)"/>
    <x v="1838"/>
    <s v="PROFIL"/>
    <x v="13"/>
    <x v="1665"/>
    <x v="6"/>
    <s v="INSTALLUX"/>
    <x v="1795"/>
    <s v="Non"/>
    <x v="24"/>
    <m/>
    <m/>
    <m/>
    <m/>
    <x v="1"/>
    <m/>
  </r>
  <r>
    <s v="7797ARCELOR (BERTON SICARD)"/>
    <x v="2187"/>
    <s v="PROFIL"/>
    <x v="13"/>
    <x v="1970"/>
    <x v="6"/>
    <s v="INSTALLUX"/>
    <x v="2144"/>
    <s v="Non"/>
    <x v="24"/>
    <m/>
    <m/>
    <m/>
    <m/>
    <x v="1"/>
    <m/>
  </r>
  <r>
    <s v="510026ARCELOR (BERTON SICARD)"/>
    <x v="1839"/>
    <s v="PROFIL"/>
    <x v="13"/>
    <x v="1666"/>
    <x v="6"/>
    <s v="INSTALLUX"/>
    <x v="1796"/>
    <s v="Non"/>
    <x v="24"/>
    <m/>
    <m/>
    <m/>
    <m/>
    <x v="1"/>
    <m/>
  </r>
  <r>
    <s v="510027ARCELOR (BERTON SICARD)"/>
    <x v="1840"/>
    <s v="PROFIL"/>
    <x v="13"/>
    <x v="1667"/>
    <x v="6"/>
    <s v="INSTALLUX"/>
    <x v="1797"/>
    <s v="Non"/>
    <x v="24"/>
    <m/>
    <m/>
    <m/>
    <m/>
    <x v="1"/>
    <m/>
  </r>
  <r>
    <s v="510028ARCELOR (BERTON SICARD)"/>
    <x v="1841"/>
    <s v="PROFIL"/>
    <x v="13"/>
    <x v="1668"/>
    <x v="6"/>
    <s v="INSTALLUX"/>
    <x v="1798"/>
    <s v="Non"/>
    <x v="24"/>
    <m/>
    <m/>
    <m/>
    <m/>
    <x v="1"/>
    <m/>
  </r>
  <r>
    <s v="513004ARCELOR (BERTON SICARD)"/>
    <x v="1842"/>
    <s v="PROFIL"/>
    <x v="13"/>
    <x v="1669"/>
    <x v="6"/>
    <s v="INSTALLUX"/>
    <x v="1799"/>
    <s v="Non"/>
    <x v="24"/>
    <m/>
    <m/>
    <m/>
    <m/>
    <x v="1"/>
    <m/>
  </r>
  <r>
    <s v="513006ARCELOR (BERTON SICARD)"/>
    <x v="2087"/>
    <s v="PROFIL"/>
    <x v="13"/>
    <x v="1879"/>
    <x v="6"/>
    <s v="INSTALLUX"/>
    <x v="2044"/>
    <s v="Non"/>
    <x v="24"/>
    <m/>
    <m/>
    <m/>
    <m/>
    <x v="1"/>
    <m/>
  </r>
  <r>
    <s v="513007ARCELOR (BERTON SICARD)"/>
    <x v="1843"/>
    <s v="PROFIL"/>
    <x v="13"/>
    <x v="1670"/>
    <x v="6"/>
    <s v="INSTALLUX"/>
    <x v="1800"/>
    <s v="Non"/>
    <x v="24"/>
    <m/>
    <m/>
    <m/>
    <m/>
    <x v="1"/>
    <m/>
  </r>
  <r>
    <s v="520002ARCELOR (BERTON SICARD)"/>
    <x v="1844"/>
    <s v="PROFIL"/>
    <x v="13"/>
    <x v="1671"/>
    <x v="6"/>
    <s v="INSTALLUX"/>
    <x v="1801"/>
    <s v="Non"/>
    <x v="24"/>
    <m/>
    <m/>
    <m/>
    <m/>
    <x v="1"/>
    <m/>
  </r>
  <r>
    <s v="520003ARCELOR (BERTON SICARD)"/>
    <x v="1845"/>
    <s v="PROFIL"/>
    <x v="13"/>
    <x v="1672"/>
    <x v="6"/>
    <s v="INSTALLUX"/>
    <x v="1802"/>
    <s v="Non"/>
    <x v="24"/>
    <m/>
    <m/>
    <m/>
    <m/>
    <x v="1"/>
    <m/>
  </r>
  <r>
    <s v="520004ARCELOR (BERTON SICARD)"/>
    <x v="1846"/>
    <s v="PROFIL"/>
    <x v="13"/>
    <x v="1673"/>
    <x v="6"/>
    <s v="INSTALLUX"/>
    <x v="1803"/>
    <s v="Non"/>
    <x v="24"/>
    <m/>
    <m/>
    <m/>
    <m/>
    <x v="1"/>
    <m/>
  </r>
  <r>
    <s v="520005ARCELOR (BERTON SICARD)"/>
    <x v="1847"/>
    <s v="PROFIL"/>
    <x v="13"/>
    <x v="1674"/>
    <x v="6"/>
    <s v="INSTALLUX"/>
    <x v="1804"/>
    <s v="Non"/>
    <x v="24"/>
    <m/>
    <m/>
    <m/>
    <m/>
    <x v="1"/>
    <m/>
  </r>
  <r>
    <s v="520006ARCELOR (BERTON SICARD)"/>
    <x v="1848"/>
    <s v="PROFIL"/>
    <x v="13"/>
    <x v="1675"/>
    <x v="6"/>
    <s v="INSTALLUX"/>
    <x v="1805"/>
    <s v="Non"/>
    <x v="35"/>
    <m/>
    <m/>
    <m/>
    <m/>
    <x v="1"/>
    <m/>
  </r>
  <r>
    <s v="520008ARCELOR (BERTON SICARD)"/>
    <x v="1849"/>
    <s v="PROFIL"/>
    <x v="13"/>
    <x v="1676"/>
    <x v="6"/>
    <s v="INSTALLUX"/>
    <x v="1806"/>
    <s v="Non"/>
    <x v="24"/>
    <m/>
    <m/>
    <m/>
    <m/>
    <x v="1"/>
    <m/>
  </r>
  <r>
    <s v="520010ARCELOR (BERTON SICARD)"/>
    <x v="1850"/>
    <s v="PROFIL"/>
    <x v="13"/>
    <x v="1677"/>
    <x v="6"/>
    <s v="INSTALLUX"/>
    <x v="1807"/>
    <s v="Non"/>
    <x v="35"/>
    <m/>
    <m/>
    <m/>
    <m/>
    <x v="1"/>
    <m/>
  </r>
  <r>
    <s v="520012ARCELOR (BERTON SICARD)"/>
    <x v="1851"/>
    <s v="PROFIL"/>
    <x v="13"/>
    <x v="1678"/>
    <x v="6"/>
    <s v="INSTALLUX"/>
    <x v="1808"/>
    <s v="Non"/>
    <x v="35"/>
    <m/>
    <m/>
    <m/>
    <m/>
    <x v="1"/>
    <m/>
  </r>
  <r>
    <s v="520014ARCELOR (BERTON SICARD)"/>
    <x v="1852"/>
    <s v="PROFIL"/>
    <x v="13"/>
    <x v="1679"/>
    <x v="6"/>
    <s v="INSTALLUX"/>
    <x v="1809"/>
    <s v="Non"/>
    <x v="24"/>
    <m/>
    <m/>
    <m/>
    <m/>
    <x v="1"/>
    <m/>
  </r>
  <r>
    <s v="550034ARCELOR (BERTON SICARD)"/>
    <x v="2088"/>
    <s v="PROFIL"/>
    <x v="13"/>
    <x v="1880"/>
    <x v="6"/>
    <s v="INSTALLUX"/>
    <x v="2045"/>
    <s v="Non"/>
    <x v="5"/>
    <m/>
    <m/>
    <m/>
    <m/>
    <x v="1"/>
    <m/>
  </r>
  <r>
    <s v="550037NARCELOR (BERTON SICARD)"/>
    <x v="2229"/>
    <s v="PROFIL"/>
    <x v="13"/>
    <x v="2011"/>
    <x v="6"/>
    <s v="INSTALLUX"/>
    <x v="2186"/>
    <s v="Non"/>
    <x v="5"/>
    <m/>
    <m/>
    <m/>
    <m/>
    <x v="1"/>
    <m/>
  </r>
  <r>
    <s v="550048ARCELOR (BERTON SICARD)"/>
    <x v="2089"/>
    <s v="PROFIL"/>
    <x v="13"/>
    <x v="1881"/>
    <x v="6"/>
    <s v="INSTALLUX"/>
    <x v="2046"/>
    <s v="Non"/>
    <x v="5"/>
    <m/>
    <m/>
    <m/>
    <m/>
    <x v="1"/>
    <m/>
  </r>
  <r>
    <s v="550052ARCELOR (BERTON SICARD)"/>
    <x v="2090"/>
    <s v="PROFIL"/>
    <x v="13"/>
    <x v="1882"/>
    <x v="6"/>
    <s v="INSTALLUX"/>
    <x v="2047"/>
    <s v="Non"/>
    <x v="5"/>
    <m/>
    <m/>
    <m/>
    <m/>
    <x v="1"/>
    <m/>
  </r>
  <r>
    <s v="550062ARCELOR (BERTON SICARD)"/>
    <x v="2230"/>
    <s v="PROFIL"/>
    <x v="13"/>
    <x v="2012"/>
    <x v="6"/>
    <s v="INSTALLUX"/>
    <x v="2187"/>
    <s v="Non"/>
    <x v="5"/>
    <m/>
    <m/>
    <m/>
    <m/>
    <x v="1"/>
    <m/>
  </r>
  <r>
    <s v="550076ARCELOR (BERTON SICARD)"/>
    <x v="2091"/>
    <s v="PROFIL"/>
    <x v="13"/>
    <x v="1883"/>
    <x v="6"/>
    <s v="INSTALLUX"/>
    <x v="2048"/>
    <s v="Non"/>
    <x v="5"/>
    <m/>
    <m/>
    <m/>
    <m/>
    <x v="1"/>
    <m/>
  </r>
  <r>
    <s v="560011ARCELOR (BERTON SICARD)"/>
    <x v="2092"/>
    <s v="PROFIL"/>
    <x v="13"/>
    <x v="1749"/>
    <x v="6"/>
    <s v="INSTALLUX"/>
    <x v="2049"/>
    <s v="Non"/>
    <x v="5"/>
    <m/>
    <m/>
    <m/>
    <m/>
    <x v="1"/>
    <m/>
  </r>
  <r>
    <s v="560017ARCELOR (BERTON SICARD)"/>
    <x v="2231"/>
    <s v="PROFIL"/>
    <x v="13"/>
    <x v="2013"/>
    <x v="6"/>
    <s v="INSTALLUX"/>
    <x v="2188"/>
    <s v="Non"/>
    <x v="5"/>
    <m/>
    <m/>
    <m/>
    <m/>
    <x v="1"/>
    <m/>
  </r>
  <r>
    <s v="560018ARCELOR (BERTON SICARD)"/>
    <x v="2232"/>
    <s v="PROFIL"/>
    <x v="13"/>
    <x v="1175"/>
    <x v="6"/>
    <s v="INSTALLUX"/>
    <x v="2189"/>
    <s v="Non"/>
    <x v="5"/>
    <m/>
    <m/>
    <m/>
    <m/>
    <x v="1"/>
    <m/>
  </r>
  <r>
    <s v="560019ARCELOR (BERTON SICARD)"/>
    <x v="2233"/>
    <s v="PROFIL"/>
    <x v="13"/>
    <x v="2014"/>
    <x v="6"/>
    <s v="INSTALLUX"/>
    <x v="2190"/>
    <s v="Non"/>
    <x v="40"/>
    <m/>
    <m/>
    <m/>
    <m/>
    <x v="1"/>
    <m/>
  </r>
  <r>
    <s v="560032ARCELOR (BERTON SICARD)"/>
    <x v="2093"/>
    <s v="PROFIL"/>
    <x v="13"/>
    <x v="1884"/>
    <x v="6"/>
    <s v="INSTALLUX"/>
    <x v="2050"/>
    <s v="Non"/>
    <x v="5"/>
    <m/>
    <m/>
    <m/>
    <m/>
    <x v="1"/>
    <m/>
  </r>
  <r>
    <s v="620003ARCELOR (BERTON SICARD)"/>
    <x v="1853"/>
    <s v="PROFIL"/>
    <x v="13"/>
    <x v="1680"/>
    <x v="6"/>
    <s v="INSTALLUX"/>
    <x v="1810"/>
    <s v="Non"/>
    <x v="24"/>
    <m/>
    <m/>
    <m/>
    <m/>
    <x v="1"/>
    <m/>
  </r>
  <r>
    <s v="620004ARCELOR (BERTON SICARD)"/>
    <x v="1854"/>
    <s v="PROFIL"/>
    <x v="13"/>
    <x v="1681"/>
    <x v="6"/>
    <s v="INSTALLUX"/>
    <x v="1811"/>
    <s v="Non"/>
    <x v="24"/>
    <m/>
    <m/>
    <m/>
    <m/>
    <x v="1"/>
    <m/>
  </r>
  <r>
    <s v="620008ARCELOR (BERTON SICARD)"/>
    <x v="1855"/>
    <s v="PROFIL"/>
    <x v="13"/>
    <x v="1682"/>
    <x v="6"/>
    <s v="INSTALLUX"/>
    <x v="1812"/>
    <s v="Non"/>
    <x v="24"/>
    <m/>
    <m/>
    <m/>
    <m/>
    <x v="1"/>
    <m/>
  </r>
  <r>
    <s v="710001ARCELOR (BERTON SICARD)"/>
    <x v="1856"/>
    <s v="PROFIL"/>
    <x v="13"/>
    <x v="1683"/>
    <x v="6"/>
    <s v="INSTALLUX"/>
    <x v="1813"/>
    <s v="Non"/>
    <x v="24"/>
    <m/>
    <m/>
    <m/>
    <m/>
    <x v="1"/>
    <m/>
  </r>
  <r>
    <s v="710002ARCELOR (BERTON SICARD)"/>
    <x v="1857"/>
    <s v="PROFIL"/>
    <x v="13"/>
    <x v="1684"/>
    <x v="6"/>
    <s v="INSTALLUX"/>
    <x v="1814"/>
    <s v="Non"/>
    <x v="24"/>
    <m/>
    <m/>
    <m/>
    <m/>
    <x v="1"/>
    <m/>
  </r>
  <r>
    <s v="720001ARCELOR (BERTON SICARD)"/>
    <x v="1858"/>
    <s v="PROFIL"/>
    <x v="13"/>
    <x v="1685"/>
    <x v="6"/>
    <s v="INSTALLUX"/>
    <x v="1815"/>
    <s v="Non"/>
    <x v="24"/>
    <m/>
    <m/>
    <m/>
    <m/>
    <x v="1"/>
    <m/>
  </r>
  <r>
    <s v="720002ARCELOR (BERTON SICARD)"/>
    <x v="1859"/>
    <s v="PROFIL"/>
    <x v="13"/>
    <x v="1686"/>
    <x v="6"/>
    <s v="INSTALLUX"/>
    <x v="1816"/>
    <s v="Non"/>
    <x v="24"/>
    <m/>
    <m/>
    <m/>
    <m/>
    <x v="1"/>
    <m/>
  </r>
  <r>
    <s v="720003ARCELOR (BERTON SICARD)"/>
    <x v="1860"/>
    <s v="PROFIL"/>
    <x v="13"/>
    <x v="1687"/>
    <x v="6"/>
    <s v="INSTALLUX"/>
    <x v="1817"/>
    <s v="Non"/>
    <x v="24"/>
    <m/>
    <m/>
    <m/>
    <m/>
    <x v="1"/>
    <m/>
  </r>
  <r>
    <s v="720004ARCELOR (BERTON SICARD)"/>
    <x v="1861"/>
    <s v="PROFIL"/>
    <x v="13"/>
    <x v="1688"/>
    <x v="6"/>
    <s v="INSTALLUX"/>
    <x v="1818"/>
    <s v="Non"/>
    <x v="24"/>
    <m/>
    <m/>
    <m/>
    <m/>
    <x v="1"/>
    <m/>
  </r>
  <r>
    <s v="720010ARCELOR (BERTON SICARD)"/>
    <x v="1862"/>
    <s v="PROFIL"/>
    <x v="13"/>
    <x v="1689"/>
    <x v="6"/>
    <s v="INSTALLUX"/>
    <x v="1819"/>
    <s v="Non"/>
    <x v="24"/>
    <m/>
    <m/>
    <m/>
    <m/>
    <x v="1"/>
    <m/>
  </r>
  <r>
    <s v="720012ARCELOR (BERTON SICARD)"/>
    <x v="1863"/>
    <s v="PROFIL"/>
    <x v="13"/>
    <x v="1690"/>
    <x v="6"/>
    <s v="INSTALLUX"/>
    <x v="1820"/>
    <s v="Non"/>
    <x v="24"/>
    <m/>
    <m/>
    <m/>
    <m/>
    <x v="1"/>
    <m/>
  </r>
  <r>
    <s v="720013ARCELOR (BERTON SICARD)"/>
    <x v="1864"/>
    <s v="PROFIL"/>
    <x v="13"/>
    <x v="1691"/>
    <x v="6"/>
    <s v="INSTALLUX"/>
    <x v="1821"/>
    <s v="Non"/>
    <x v="24"/>
    <m/>
    <m/>
    <m/>
    <m/>
    <x v="1"/>
    <m/>
  </r>
  <r>
    <s v="720014ARCELOR (BERTON SICARD)"/>
    <x v="1865"/>
    <s v="PROFIL"/>
    <x v="13"/>
    <x v="1692"/>
    <x v="6"/>
    <s v="INSTALLUX"/>
    <x v="1822"/>
    <s v="Non"/>
    <x v="24"/>
    <m/>
    <m/>
    <m/>
    <m/>
    <x v="1"/>
    <m/>
  </r>
  <r>
    <s v="720020ARCELOR (BERTON SICARD)"/>
    <x v="1866"/>
    <s v="PROFIL"/>
    <x v="13"/>
    <x v="1693"/>
    <x v="6"/>
    <s v="INSTALLUX"/>
    <x v="1823"/>
    <s v="Non"/>
    <x v="24"/>
    <m/>
    <m/>
    <m/>
    <m/>
    <x v="1"/>
    <m/>
  </r>
  <r>
    <s v="720021ARCELOR (BERTON SICARD)"/>
    <x v="1867"/>
    <s v="PROFIL"/>
    <x v="13"/>
    <x v="1694"/>
    <x v="6"/>
    <s v="INSTALLUX"/>
    <x v="1824"/>
    <s v="Non"/>
    <x v="24"/>
    <m/>
    <m/>
    <m/>
    <m/>
    <x v="1"/>
    <m/>
  </r>
  <r>
    <s v="720050ARCELOR (BERTON SICARD)"/>
    <x v="1868"/>
    <s v="PROFIL"/>
    <x v="13"/>
    <x v="1695"/>
    <x v="6"/>
    <s v="INSTALLUX"/>
    <x v="1825"/>
    <s v="Non"/>
    <x v="24"/>
    <m/>
    <m/>
    <m/>
    <m/>
    <x v="1"/>
    <m/>
  </r>
  <r>
    <s v="720050/5ARCELOR (BERTON SICARD)"/>
    <x v="1869"/>
    <s v="PROFIL"/>
    <x v="13"/>
    <x v="1695"/>
    <x v="6"/>
    <s v="INSTALLUX"/>
    <x v="1826"/>
    <s v="Non"/>
    <x v="42"/>
    <m/>
    <m/>
    <m/>
    <m/>
    <x v="1"/>
    <m/>
  </r>
  <r>
    <s v="720051ARCELOR (BERTON SICARD)"/>
    <x v="1870"/>
    <s v="PROFIL"/>
    <x v="13"/>
    <x v="1696"/>
    <x v="6"/>
    <s v="INSTALLUX"/>
    <x v="1827"/>
    <s v="Non"/>
    <x v="24"/>
    <m/>
    <m/>
    <m/>
    <m/>
    <x v="1"/>
    <m/>
  </r>
  <r>
    <s v="720051/5ARCELOR (BERTON SICARD)"/>
    <x v="1871"/>
    <s v="PROFIL"/>
    <x v="13"/>
    <x v="1696"/>
    <x v="6"/>
    <s v="INSTALLUX"/>
    <x v="1828"/>
    <s v="Non"/>
    <x v="42"/>
    <m/>
    <m/>
    <m/>
    <m/>
    <x v="1"/>
    <m/>
  </r>
  <r>
    <s v="720053ARCELOR (BERTON SICARD)"/>
    <x v="1872"/>
    <s v="PROFIL"/>
    <x v="13"/>
    <x v="1697"/>
    <x v="6"/>
    <s v="INSTALLUX"/>
    <x v="1829"/>
    <s v="Non"/>
    <x v="24"/>
    <m/>
    <m/>
    <m/>
    <m/>
    <x v="1"/>
    <m/>
  </r>
  <r>
    <s v="720053/5ARCELOR (BERTON SICARD)"/>
    <x v="1873"/>
    <s v="PROFIL"/>
    <x v="13"/>
    <x v="1697"/>
    <x v="6"/>
    <s v="INSTALLUX"/>
    <x v="1830"/>
    <s v="Non"/>
    <x v="42"/>
    <m/>
    <m/>
    <m/>
    <m/>
    <x v="1"/>
    <m/>
  </r>
  <r>
    <s v="720054ARCELOR (BERTON SICARD)"/>
    <x v="1874"/>
    <s v="PROFIL"/>
    <x v="13"/>
    <x v="1698"/>
    <x v="6"/>
    <s v="INSTALLUX"/>
    <x v="1831"/>
    <s v="Non"/>
    <x v="24"/>
    <m/>
    <m/>
    <m/>
    <m/>
    <x v="1"/>
    <m/>
  </r>
  <r>
    <s v="720054/5ARCELOR (BERTON SICARD)"/>
    <x v="1875"/>
    <s v="PROFIL"/>
    <x v="13"/>
    <x v="1698"/>
    <x v="6"/>
    <s v="INSTALLUX"/>
    <x v="1832"/>
    <s v="Non"/>
    <x v="42"/>
    <m/>
    <m/>
    <m/>
    <m/>
    <x v="1"/>
    <m/>
  </r>
  <r>
    <s v="720055ARCELOR (BERTON SICARD)"/>
    <x v="1876"/>
    <s v="PROFIL"/>
    <x v="13"/>
    <x v="1699"/>
    <x v="6"/>
    <s v="INSTALLUX"/>
    <x v="1833"/>
    <s v="Non"/>
    <x v="24"/>
    <m/>
    <m/>
    <m/>
    <m/>
    <x v="1"/>
    <m/>
  </r>
  <r>
    <s v="720055/5ARCELOR (BERTON SICARD)"/>
    <x v="1877"/>
    <s v="PROFIL"/>
    <x v="13"/>
    <x v="1699"/>
    <x v="6"/>
    <s v="INSTALLUX"/>
    <x v="1834"/>
    <s v="Non"/>
    <x v="42"/>
    <m/>
    <m/>
    <m/>
    <m/>
    <x v="1"/>
    <m/>
  </r>
  <r>
    <s v="720056NARCELOR (BERTON SICARD)"/>
    <x v="1878"/>
    <s v="PROFIL"/>
    <x v="13"/>
    <x v="1700"/>
    <x v="6"/>
    <s v="INSTALLUX"/>
    <x v="1835"/>
    <s v="Non"/>
    <x v="24"/>
    <m/>
    <m/>
    <m/>
    <m/>
    <x v="1"/>
    <m/>
  </r>
  <r>
    <s v="720056N3ARCELOR (BERTON SICARD)"/>
    <x v="1879"/>
    <s v="PROFIL"/>
    <x v="13"/>
    <x v="1700"/>
    <x v="6"/>
    <s v="INSTALLUX"/>
    <x v="1836"/>
    <s v="Non"/>
    <x v="66"/>
    <m/>
    <m/>
    <m/>
    <m/>
    <x v="1"/>
    <m/>
  </r>
  <r>
    <s v="720057ARCELOR (BERTON SICARD)"/>
    <x v="1880"/>
    <s v="PROFIL"/>
    <x v="13"/>
    <x v="1701"/>
    <x v="6"/>
    <s v="INSTALLUX"/>
    <x v="1837"/>
    <s v="Non"/>
    <x v="24"/>
    <m/>
    <m/>
    <m/>
    <m/>
    <x v="1"/>
    <m/>
  </r>
  <r>
    <s v="720057/5ARCELOR (BERTON SICARD)"/>
    <x v="1881"/>
    <s v="PROFIL"/>
    <x v="13"/>
    <x v="1701"/>
    <x v="6"/>
    <s v="INSTALLUX"/>
    <x v="1838"/>
    <s v="Non"/>
    <x v="42"/>
    <m/>
    <m/>
    <m/>
    <m/>
    <x v="1"/>
    <m/>
  </r>
  <r>
    <s v="720066ARCELOR (BERTON SICARD)"/>
    <x v="1882"/>
    <s v="PROFIL"/>
    <x v="13"/>
    <x v="1702"/>
    <x v="6"/>
    <s v="INSTALLUX"/>
    <x v="1839"/>
    <s v="Non"/>
    <x v="24"/>
    <m/>
    <m/>
    <m/>
    <m/>
    <x v="1"/>
    <m/>
  </r>
  <r>
    <s v="720066/5ARCELOR (BERTON SICARD)"/>
    <x v="1883"/>
    <s v="PROFIL"/>
    <x v="13"/>
    <x v="1702"/>
    <x v="6"/>
    <s v="INSTALLUX"/>
    <x v="1840"/>
    <s v="Non"/>
    <x v="67"/>
    <m/>
    <m/>
    <m/>
    <m/>
    <x v="1"/>
    <m/>
  </r>
  <r>
    <s v="760021ARCELOR (BERTON SICARD)"/>
    <x v="1884"/>
    <s v="PROFIL"/>
    <x v="13"/>
    <x v="1703"/>
    <x v="6"/>
    <s v="INSTALLUX"/>
    <x v="1841"/>
    <s v="Non"/>
    <x v="5"/>
    <m/>
    <m/>
    <m/>
    <m/>
    <x v="1"/>
    <m/>
  </r>
  <r>
    <s v="760042ARCELOR (BERTON SICARD)"/>
    <x v="2234"/>
    <s v="PROFIL"/>
    <x v="13"/>
    <x v="2015"/>
    <x v="6"/>
    <s v="INSTALLUX"/>
    <x v="2191"/>
    <s v="Non"/>
    <x v="5"/>
    <m/>
    <m/>
    <m/>
    <m/>
    <x v="1"/>
    <m/>
  </r>
  <r>
    <s v="910000ARCELOR (BERTON SICARD)"/>
    <x v="1885"/>
    <s v="PROFIL"/>
    <x v="13"/>
    <x v="1704"/>
    <x v="6"/>
    <s v="INSTALLUX"/>
    <x v="1842"/>
    <s v="Non"/>
    <x v="24"/>
    <m/>
    <m/>
    <m/>
    <m/>
    <x v="1"/>
    <m/>
  </r>
  <r>
    <s v="910001ARCELOR (BERTON SICARD)"/>
    <x v="1886"/>
    <s v="PROFIL"/>
    <x v="13"/>
    <x v="1705"/>
    <x v="6"/>
    <s v="INSTALLUX"/>
    <x v="1843"/>
    <s v="Non"/>
    <x v="24"/>
    <m/>
    <m/>
    <m/>
    <m/>
    <x v="1"/>
    <m/>
  </r>
  <r>
    <s v="910002ARCELOR (BERTON SICARD)"/>
    <x v="1887"/>
    <s v="PROFIL"/>
    <x v="13"/>
    <x v="1706"/>
    <x v="6"/>
    <s v="INSTALLUX"/>
    <x v="1844"/>
    <s v="Non"/>
    <x v="24"/>
    <m/>
    <m/>
    <m/>
    <m/>
    <x v="1"/>
    <m/>
  </r>
  <r>
    <s v="910003ARCELOR (BERTON SICARD)"/>
    <x v="1888"/>
    <s v="PROFIL"/>
    <x v="13"/>
    <x v="1707"/>
    <x v="6"/>
    <s v="INSTALLUX"/>
    <x v="1845"/>
    <s v="Non"/>
    <x v="24"/>
    <m/>
    <m/>
    <m/>
    <m/>
    <x v="1"/>
    <m/>
  </r>
  <r>
    <s v="910004ARCELOR (BERTON SICARD)"/>
    <x v="1889"/>
    <s v="PROFIL"/>
    <x v="13"/>
    <x v="1708"/>
    <x v="6"/>
    <s v="INSTALLUX"/>
    <x v="1846"/>
    <s v="Non"/>
    <x v="24"/>
    <m/>
    <m/>
    <m/>
    <m/>
    <x v="1"/>
    <m/>
  </r>
  <r>
    <s v="910005ARCELOR (BERTON SICARD)"/>
    <x v="1890"/>
    <s v="PROFIL"/>
    <x v="13"/>
    <x v="1709"/>
    <x v="6"/>
    <s v="INSTALLUX"/>
    <x v="1847"/>
    <s v="Non"/>
    <x v="24"/>
    <m/>
    <m/>
    <m/>
    <m/>
    <x v="1"/>
    <m/>
  </r>
  <r>
    <s v="910006ARCELOR (BERTON SICARD)"/>
    <x v="1891"/>
    <s v="PROFIL"/>
    <x v="13"/>
    <x v="1710"/>
    <x v="6"/>
    <s v="INSTALLUX"/>
    <x v="1848"/>
    <s v="Non"/>
    <x v="24"/>
    <m/>
    <m/>
    <m/>
    <m/>
    <x v="1"/>
    <m/>
  </r>
  <r>
    <s v="910007ARCELOR (BERTON SICARD)"/>
    <x v="1892"/>
    <s v="PROFIL"/>
    <x v="13"/>
    <x v="1711"/>
    <x v="6"/>
    <s v="INSTALLUX"/>
    <x v="1849"/>
    <s v="Non"/>
    <x v="24"/>
    <m/>
    <m/>
    <m/>
    <m/>
    <x v="1"/>
    <m/>
  </r>
  <r>
    <s v="910008ARCELOR (BERTON SICARD)"/>
    <x v="1893"/>
    <s v="PROFIL"/>
    <x v="13"/>
    <x v="1550"/>
    <x v="6"/>
    <s v="INSTALLUX"/>
    <x v="1850"/>
    <s v="Non"/>
    <x v="24"/>
    <m/>
    <m/>
    <m/>
    <m/>
    <x v="1"/>
    <m/>
  </r>
  <r>
    <s v="910009ARCELOR (BERTON SICARD)"/>
    <x v="2141"/>
    <s v="PROFIL"/>
    <x v="13"/>
    <x v="1925"/>
    <x v="6"/>
    <s v="INSTALLUX"/>
    <x v="2098"/>
    <s v="Non"/>
    <x v="24"/>
    <m/>
    <m/>
    <m/>
    <m/>
    <x v="1"/>
    <m/>
  </r>
  <r>
    <s v="910010ARCELOR (BERTON SICARD)"/>
    <x v="1894"/>
    <s v="PROFIL"/>
    <x v="13"/>
    <x v="1712"/>
    <x v="6"/>
    <s v="INSTALLUX"/>
    <x v="1851"/>
    <s v="Non"/>
    <x v="24"/>
    <m/>
    <m/>
    <m/>
    <m/>
    <x v="1"/>
    <m/>
  </r>
  <r>
    <s v="910010/4ARCELOR (BERTON SICARD)"/>
    <x v="1895"/>
    <s v="PROFIL"/>
    <x v="13"/>
    <x v="1712"/>
    <x v="6"/>
    <s v="INSTALLUX"/>
    <x v="1852"/>
    <s v="Non"/>
    <x v="61"/>
    <m/>
    <m/>
    <m/>
    <m/>
    <x v="1"/>
    <m/>
  </r>
  <r>
    <s v="910010BARCELOR (BERTON SICARD)"/>
    <x v="2097"/>
    <s v="PROFIL"/>
    <x v="13"/>
    <x v="1888"/>
    <x v="6"/>
    <s v="INSTALLUX"/>
    <x v="2054"/>
    <s v="Non"/>
    <x v="24"/>
    <m/>
    <m/>
    <m/>
    <m/>
    <x v="1"/>
    <m/>
  </r>
  <r>
    <s v="910010B4ARCELOR (BERTON SICARD)"/>
    <x v="2098"/>
    <s v="PROFIL"/>
    <x v="13"/>
    <x v="1888"/>
    <x v="6"/>
    <s v="INSTALLUX"/>
    <x v="2055"/>
    <s v="Non"/>
    <x v="61"/>
    <m/>
    <m/>
    <m/>
    <m/>
    <x v="1"/>
    <m/>
  </r>
  <r>
    <s v="910011ARCELOR (BERTON SICARD)"/>
    <x v="1896"/>
    <s v="PROFIL"/>
    <x v="13"/>
    <x v="1713"/>
    <x v="6"/>
    <s v="INSTALLUX"/>
    <x v="1853"/>
    <s v="Non"/>
    <x v="24"/>
    <m/>
    <m/>
    <m/>
    <m/>
    <x v="1"/>
    <m/>
  </r>
  <r>
    <s v="910011/4ARCELOR (BERTON SICARD)"/>
    <x v="1897"/>
    <s v="PROFIL"/>
    <x v="13"/>
    <x v="1713"/>
    <x v="6"/>
    <s v="INSTALLUX"/>
    <x v="1854"/>
    <s v="Non"/>
    <x v="61"/>
    <m/>
    <m/>
    <m/>
    <m/>
    <x v="1"/>
    <m/>
  </r>
  <r>
    <s v="910011BARCELOR (BERTON SICARD)"/>
    <x v="2235"/>
    <s v="PROFIL"/>
    <x v="13"/>
    <x v="1889"/>
    <x v="6"/>
    <s v="INSTALLUX"/>
    <x v="2192"/>
    <s v="Non"/>
    <x v="24"/>
    <m/>
    <m/>
    <m/>
    <m/>
    <x v="1"/>
    <m/>
  </r>
  <r>
    <s v="910011B4ARCELOR (BERTON SICARD)"/>
    <x v="2099"/>
    <s v="PROFIL"/>
    <x v="13"/>
    <x v="1889"/>
    <x v="6"/>
    <s v="INSTALLUX"/>
    <x v="2056"/>
    <s v="Non"/>
    <x v="61"/>
    <m/>
    <m/>
    <m/>
    <m/>
    <x v="1"/>
    <m/>
  </r>
  <r>
    <s v="910012ARCELOR (BERTON SICARD)"/>
    <x v="1898"/>
    <s v="PROFIL"/>
    <x v="13"/>
    <x v="1714"/>
    <x v="6"/>
    <s v="INSTALLUX"/>
    <x v="1855"/>
    <s v="Non"/>
    <x v="24"/>
    <m/>
    <m/>
    <m/>
    <m/>
    <x v="1"/>
    <m/>
  </r>
  <r>
    <s v="910012/4ARCELOR (BERTON SICARD)"/>
    <x v="1899"/>
    <s v="PROFIL"/>
    <x v="13"/>
    <x v="1714"/>
    <x v="6"/>
    <s v="INSTALLUX"/>
    <x v="1856"/>
    <s v="Non"/>
    <x v="61"/>
    <m/>
    <m/>
    <m/>
    <m/>
    <x v="1"/>
    <m/>
  </r>
  <r>
    <s v="910013ARCELOR (BERTON SICARD)"/>
    <x v="1900"/>
    <s v="PROFIL"/>
    <x v="13"/>
    <x v="1715"/>
    <x v="6"/>
    <s v="INSTALLUX"/>
    <x v="1857"/>
    <s v="Non"/>
    <x v="24"/>
    <m/>
    <m/>
    <m/>
    <m/>
    <x v="1"/>
    <m/>
  </r>
  <r>
    <s v="910013/4ARCELOR (BERTON SICARD)"/>
    <x v="1901"/>
    <s v="PROFIL"/>
    <x v="13"/>
    <x v="1715"/>
    <x v="6"/>
    <s v="INSTALLUX"/>
    <x v="1858"/>
    <s v="Non"/>
    <x v="61"/>
    <m/>
    <m/>
    <m/>
    <m/>
    <x v="1"/>
    <m/>
  </r>
  <r>
    <s v="910013BARCELOR (BERTON SICARD)"/>
    <x v="2236"/>
    <s v="PROFIL"/>
    <x v="13"/>
    <x v="1890"/>
    <x v="6"/>
    <s v="INSTALLUX"/>
    <x v="2193"/>
    <s v="Non"/>
    <x v="24"/>
    <m/>
    <m/>
    <m/>
    <m/>
    <x v="1"/>
    <m/>
  </r>
  <r>
    <s v="910013B4ARCELOR (BERTON SICARD)"/>
    <x v="2100"/>
    <s v="PROFIL"/>
    <x v="13"/>
    <x v="1890"/>
    <x v="6"/>
    <s v="INSTALLUX"/>
    <x v="2057"/>
    <s v="Non"/>
    <x v="61"/>
    <m/>
    <m/>
    <m/>
    <m/>
    <x v="1"/>
    <m/>
  </r>
  <r>
    <s v="910014ARCELOR (BERTON SICARD)"/>
    <x v="1902"/>
    <s v="PROFIL"/>
    <x v="13"/>
    <x v="1716"/>
    <x v="6"/>
    <s v="INSTALLUX"/>
    <x v="1859"/>
    <s v="Non"/>
    <x v="24"/>
    <m/>
    <m/>
    <m/>
    <m/>
    <x v="1"/>
    <m/>
  </r>
  <r>
    <s v="910014/4ARCELOR (BERTON SICARD)"/>
    <x v="1903"/>
    <s v="PROFIL"/>
    <x v="13"/>
    <x v="1716"/>
    <x v="6"/>
    <s v="INSTALLUX"/>
    <x v="1860"/>
    <s v="Non"/>
    <x v="61"/>
    <m/>
    <m/>
    <m/>
    <m/>
    <x v="1"/>
    <m/>
  </r>
  <r>
    <s v="910016BARCELOR (BERTON SICARD)"/>
    <x v="1904"/>
    <s v="PROFIL"/>
    <x v="13"/>
    <x v="1717"/>
    <x v="6"/>
    <s v="INSTALLUX"/>
    <x v="1861"/>
    <s v="Non"/>
    <x v="24"/>
    <m/>
    <m/>
    <m/>
    <m/>
    <x v="1"/>
    <m/>
  </r>
  <r>
    <s v="910020ARCELOR (BERTON SICARD)"/>
    <x v="1905"/>
    <s v="PROFIL"/>
    <x v="13"/>
    <x v="1718"/>
    <x v="6"/>
    <s v="INSTALLUX"/>
    <x v="1862"/>
    <s v="Non"/>
    <x v="24"/>
    <m/>
    <m/>
    <m/>
    <m/>
    <x v="1"/>
    <m/>
  </r>
  <r>
    <s v="910020/4ARCELOR (BERTON SICARD)"/>
    <x v="1906"/>
    <s v="PROFIL"/>
    <x v="13"/>
    <x v="1718"/>
    <x v="6"/>
    <s v="INSTALLUX"/>
    <x v="1863"/>
    <s v="Non"/>
    <x v="61"/>
    <m/>
    <m/>
    <m/>
    <m/>
    <x v="1"/>
    <m/>
  </r>
  <r>
    <s v="910021ARCELOR (BERTON SICARD)"/>
    <x v="1907"/>
    <s v="PROFIL"/>
    <x v="13"/>
    <x v="1719"/>
    <x v="6"/>
    <s v="INSTALLUX"/>
    <x v="1864"/>
    <s v="Non"/>
    <x v="24"/>
    <m/>
    <m/>
    <m/>
    <m/>
    <x v="1"/>
    <m/>
  </r>
  <r>
    <s v="910021/4ARCELOR (BERTON SICARD)"/>
    <x v="1908"/>
    <s v="PROFIL"/>
    <x v="13"/>
    <x v="1719"/>
    <x v="6"/>
    <s v="INSTALLUX"/>
    <x v="1865"/>
    <s v="Non"/>
    <x v="61"/>
    <m/>
    <m/>
    <m/>
    <m/>
    <x v="1"/>
    <m/>
  </r>
  <r>
    <s v="910022ARCELOR (BERTON SICARD)"/>
    <x v="1909"/>
    <s v="PROFIL"/>
    <x v="13"/>
    <x v="1720"/>
    <x v="6"/>
    <s v="INSTALLUX"/>
    <x v="1866"/>
    <s v="Non"/>
    <x v="24"/>
    <m/>
    <m/>
    <m/>
    <m/>
    <x v="1"/>
    <m/>
  </r>
  <r>
    <s v="910022/4ARCELOR (BERTON SICARD)"/>
    <x v="1910"/>
    <s v="PROFIL"/>
    <x v="13"/>
    <x v="1720"/>
    <x v="6"/>
    <s v="INSTALLUX"/>
    <x v="1867"/>
    <s v="Non"/>
    <x v="61"/>
    <m/>
    <m/>
    <m/>
    <m/>
    <x v="1"/>
    <m/>
  </r>
  <r>
    <s v="910023ARCELOR (BERTON SICARD)"/>
    <x v="1911"/>
    <s v="PROFIL"/>
    <x v="13"/>
    <x v="1721"/>
    <x v="6"/>
    <s v="INSTALLUX"/>
    <x v="1868"/>
    <s v="Non"/>
    <x v="24"/>
    <m/>
    <m/>
    <m/>
    <m/>
    <x v="1"/>
    <m/>
  </r>
  <r>
    <s v="910023/4ARCELOR (BERTON SICARD)"/>
    <x v="1912"/>
    <s v="PROFIL"/>
    <x v="13"/>
    <x v="1721"/>
    <x v="6"/>
    <s v="INSTALLUX"/>
    <x v="1869"/>
    <s v="Non"/>
    <x v="61"/>
    <m/>
    <m/>
    <m/>
    <m/>
    <x v="1"/>
    <m/>
  </r>
  <r>
    <s v="910030ARCELOR (BERTON SICARD)"/>
    <x v="1913"/>
    <s v="PROFIL"/>
    <x v="13"/>
    <x v="1471"/>
    <x v="6"/>
    <s v="INSTALLUX"/>
    <x v="1870"/>
    <s v="Non"/>
    <x v="24"/>
    <m/>
    <m/>
    <m/>
    <m/>
    <x v="1"/>
    <m/>
  </r>
  <r>
    <s v="910031ARCELOR (BERTON SICARD)"/>
    <x v="1914"/>
    <s v="PROFIL"/>
    <x v="13"/>
    <x v="1147"/>
    <x v="6"/>
    <s v="INSTALLUX"/>
    <x v="1871"/>
    <s v="Non"/>
    <x v="24"/>
    <m/>
    <m/>
    <m/>
    <m/>
    <x v="1"/>
    <m/>
  </r>
  <r>
    <s v="910040ARCELOR (BERTON SICARD)"/>
    <x v="2237"/>
    <s v="PROFIL"/>
    <x v="13"/>
    <x v="2016"/>
    <x v="6"/>
    <s v="INSTALLUX"/>
    <x v="2194"/>
    <s v="Non"/>
    <x v="24"/>
    <m/>
    <m/>
    <m/>
    <m/>
    <x v="1"/>
    <m/>
  </r>
  <r>
    <s v="910041ARCELOR (BERTON SICARD)"/>
    <x v="1915"/>
    <s v="PROFIL"/>
    <x v="13"/>
    <x v="1500"/>
    <x v="6"/>
    <s v="INSTALLUX"/>
    <x v="1872"/>
    <s v="Non"/>
    <x v="24"/>
    <m/>
    <m/>
    <m/>
    <m/>
    <x v="1"/>
    <m/>
  </r>
  <r>
    <s v="910050ARCELOR (BERTON SICARD)"/>
    <x v="1916"/>
    <s v="PROFIL"/>
    <x v="13"/>
    <x v="1722"/>
    <x v="6"/>
    <s v="INSTALLUX"/>
    <x v="1873"/>
    <s v="Non"/>
    <x v="24"/>
    <m/>
    <m/>
    <m/>
    <m/>
    <x v="1"/>
    <m/>
  </r>
  <r>
    <s v="910051ARCELOR (BERTON SICARD)"/>
    <x v="1917"/>
    <s v="PROFIL"/>
    <x v="13"/>
    <x v="1723"/>
    <x v="6"/>
    <s v="INSTALLUX"/>
    <x v="1874"/>
    <s v="Non"/>
    <x v="24"/>
    <m/>
    <m/>
    <m/>
    <m/>
    <x v="1"/>
    <m/>
  </r>
  <r>
    <s v="910051NARCELOR (BERTON SICARD)"/>
    <x v="1918"/>
    <s v="PROFIL"/>
    <x v="13"/>
    <x v="1723"/>
    <x v="6"/>
    <s v="INSTALLUX"/>
    <x v="1875"/>
    <s v="Non"/>
    <x v="24"/>
    <m/>
    <m/>
    <m/>
    <m/>
    <x v="1"/>
    <m/>
  </r>
  <r>
    <s v="910052ARCELOR (BERTON SICARD)"/>
    <x v="1919"/>
    <s v="PROFIL"/>
    <x v="13"/>
    <x v="1724"/>
    <x v="6"/>
    <s v="INSTALLUX"/>
    <x v="1876"/>
    <s v="Non"/>
    <x v="24"/>
    <m/>
    <m/>
    <m/>
    <m/>
    <x v="1"/>
    <m/>
  </r>
  <r>
    <s v="910200ARCELOR (BERTON SICARD)"/>
    <x v="1920"/>
    <s v="PROFIL"/>
    <x v="13"/>
    <x v="1704"/>
    <x v="6"/>
    <s v="INSTALLUX"/>
    <x v="1877"/>
    <s v="Non"/>
    <x v="24"/>
    <m/>
    <m/>
    <m/>
    <m/>
    <x v="1"/>
    <m/>
  </r>
  <r>
    <s v="910210PARCELOR (BERTON SICARD)"/>
    <x v="1921"/>
    <s v="PROFIL"/>
    <x v="13"/>
    <x v="1725"/>
    <x v="6"/>
    <s v="INSTALLUX"/>
    <x v="1878"/>
    <s v="Non"/>
    <x v="24"/>
    <m/>
    <m/>
    <m/>
    <m/>
    <x v="1"/>
    <m/>
  </r>
  <r>
    <s v="910211PARCELOR (BERTON SICARD)"/>
    <x v="1922"/>
    <s v="PROFIL"/>
    <x v="13"/>
    <x v="1726"/>
    <x v="6"/>
    <s v="INSTALLUX"/>
    <x v="1879"/>
    <s v="Non"/>
    <x v="24"/>
    <m/>
    <m/>
    <m/>
    <m/>
    <x v="1"/>
    <m/>
  </r>
  <r>
    <s v="910212ARCELOR (BERTON SICARD)"/>
    <x v="1923"/>
    <s v="PROFIL"/>
    <x v="13"/>
    <x v="1727"/>
    <x v="6"/>
    <s v="INSTALLUX"/>
    <x v="1880"/>
    <s v="Non"/>
    <x v="24"/>
    <m/>
    <m/>
    <m/>
    <m/>
    <x v="1"/>
    <m/>
  </r>
  <r>
    <s v="910213ARCELOR (BERTON SICARD)"/>
    <x v="1924"/>
    <s v="PROFIL"/>
    <x v="13"/>
    <x v="1727"/>
    <x v="6"/>
    <s v="INSTALLUX"/>
    <x v="1881"/>
    <s v="Non"/>
    <x v="24"/>
    <m/>
    <m/>
    <m/>
    <m/>
    <x v="1"/>
    <m/>
  </r>
  <r>
    <s v="910224ARCELOR (BERTON SICARD)"/>
    <x v="2142"/>
    <s v="PROFIL"/>
    <x v="13"/>
    <x v="1926"/>
    <x v="6"/>
    <s v="INSTALLUX"/>
    <x v="2099"/>
    <s v="Non"/>
    <x v="24"/>
    <m/>
    <m/>
    <m/>
    <m/>
    <x v="1"/>
    <m/>
  </r>
  <r>
    <s v="910225ARCELOR (BERTON SICARD)"/>
    <x v="1925"/>
    <s v="PROFIL"/>
    <x v="13"/>
    <x v="1728"/>
    <x v="6"/>
    <s v="INSTALLUX"/>
    <x v="1882"/>
    <s v="Non"/>
    <x v="24"/>
    <m/>
    <m/>
    <m/>
    <m/>
    <x v="1"/>
    <m/>
  </r>
  <r>
    <s v="920003ARCELOR (BERTON SICARD)"/>
    <x v="1926"/>
    <s v="PROFIL"/>
    <x v="13"/>
    <x v="1729"/>
    <x v="6"/>
    <s v="INSTALLUX"/>
    <x v="1883"/>
    <s v="Non"/>
    <x v="24"/>
    <m/>
    <m/>
    <m/>
    <m/>
    <x v="1"/>
    <m/>
  </r>
  <r>
    <s v="920004ARCELOR (BERTON SICARD)"/>
    <x v="1927"/>
    <s v="PROFIL"/>
    <x v="13"/>
    <x v="1730"/>
    <x v="6"/>
    <s v="INSTALLUX"/>
    <x v="1884"/>
    <s v="Non"/>
    <x v="24"/>
    <m/>
    <m/>
    <m/>
    <m/>
    <x v="1"/>
    <m/>
  </r>
  <r>
    <s v="920005ARCELOR (BERTON SICARD)"/>
    <x v="1928"/>
    <s v="PROFIL"/>
    <x v="13"/>
    <x v="1731"/>
    <x v="6"/>
    <s v="INSTALLUX"/>
    <x v="1885"/>
    <s v="Non"/>
    <x v="24"/>
    <m/>
    <m/>
    <m/>
    <m/>
    <x v="1"/>
    <m/>
  </r>
  <r>
    <s v="920006ARCELOR (BERTON SICARD)"/>
    <x v="1929"/>
    <s v="PROFIL"/>
    <x v="13"/>
    <x v="1729"/>
    <x v="6"/>
    <s v="INSTALLUX"/>
    <x v="1886"/>
    <s v="Non"/>
    <x v="24"/>
    <m/>
    <m/>
    <m/>
    <m/>
    <x v="1"/>
    <m/>
  </r>
  <r>
    <s v="920007ARCELOR (BERTON SICARD)"/>
    <x v="1930"/>
    <s v="PROFIL"/>
    <x v="13"/>
    <x v="1732"/>
    <x v="6"/>
    <s v="INSTALLUX"/>
    <x v="1887"/>
    <s v="Non"/>
    <x v="24"/>
    <m/>
    <m/>
    <m/>
    <m/>
    <x v="1"/>
    <m/>
  </r>
  <r>
    <s v="920008ARCELOR (BERTON SICARD)"/>
    <x v="1931"/>
    <s v="PROFIL"/>
    <x v="13"/>
    <x v="1733"/>
    <x v="6"/>
    <s v="INSTALLUX"/>
    <x v="1888"/>
    <s v="Non"/>
    <x v="24"/>
    <m/>
    <m/>
    <m/>
    <m/>
    <x v="1"/>
    <m/>
  </r>
  <r>
    <s v="920009ARCELOR (BERTON SICARD)"/>
    <x v="1932"/>
    <s v="PROFIL"/>
    <x v="13"/>
    <x v="1734"/>
    <x v="6"/>
    <s v="INSTALLUX"/>
    <x v="1889"/>
    <s v="Non"/>
    <x v="24"/>
    <m/>
    <m/>
    <m/>
    <m/>
    <x v="1"/>
    <m/>
  </r>
  <r>
    <s v="920011ARCELOR (BERTON SICARD)"/>
    <x v="1933"/>
    <s v="PROFIL"/>
    <x v="13"/>
    <x v="1735"/>
    <x v="6"/>
    <s v="INSTALLUX"/>
    <x v="1890"/>
    <s v="Non"/>
    <x v="24"/>
    <m/>
    <m/>
    <m/>
    <m/>
    <x v="1"/>
    <m/>
  </r>
  <r>
    <s v="920012ARCELOR (BERTON SICARD)"/>
    <x v="1934"/>
    <s v="PROFIL"/>
    <x v="13"/>
    <x v="1736"/>
    <x v="6"/>
    <s v="INSTALLUX"/>
    <x v="1891"/>
    <s v="Non"/>
    <x v="24"/>
    <m/>
    <m/>
    <m/>
    <m/>
    <x v="1"/>
    <m/>
  </r>
  <r>
    <s v="920013ARCELOR (BERTON SICARD)"/>
    <x v="1935"/>
    <s v="PROFIL"/>
    <x v="13"/>
    <x v="1737"/>
    <x v="6"/>
    <s v="INSTALLUX"/>
    <x v="1892"/>
    <s v="Non"/>
    <x v="24"/>
    <m/>
    <m/>
    <m/>
    <m/>
    <x v="1"/>
    <m/>
  </r>
  <r>
    <s v="920014ARCELOR (BERTON SICARD)"/>
    <x v="1936"/>
    <s v="PROFIL"/>
    <x v="13"/>
    <x v="1738"/>
    <x v="6"/>
    <s v="INSTALLUX"/>
    <x v="1893"/>
    <s v="Non"/>
    <x v="24"/>
    <m/>
    <m/>
    <m/>
    <m/>
    <x v="1"/>
    <m/>
  </r>
  <r>
    <s v="920025ARCELOR (BERTON SICARD)"/>
    <x v="1937"/>
    <s v="PROFIL"/>
    <x v="13"/>
    <x v="1739"/>
    <x v="6"/>
    <s v="INSTALLUX"/>
    <x v="1894"/>
    <s v="Non"/>
    <x v="24"/>
    <m/>
    <m/>
    <m/>
    <m/>
    <x v="1"/>
    <m/>
  </r>
  <r>
    <s v="920042ARCELOR (BERTON SICARD)"/>
    <x v="1938"/>
    <s v="PROFIL"/>
    <x v="13"/>
    <x v="1740"/>
    <x v="6"/>
    <s v="INSTALLUX"/>
    <x v="1895"/>
    <s v="Non"/>
    <x v="24"/>
    <m/>
    <m/>
    <m/>
    <m/>
    <x v="1"/>
    <m/>
  </r>
  <r>
    <s v="920043ARCELOR (BERTON SICARD)"/>
    <x v="1939"/>
    <s v="PROFIL"/>
    <x v="13"/>
    <x v="1741"/>
    <x v="6"/>
    <s v="INSTALLUX"/>
    <x v="1896"/>
    <s v="Non"/>
    <x v="24"/>
    <m/>
    <m/>
    <m/>
    <m/>
    <x v="1"/>
    <m/>
  </r>
  <r>
    <s v="920050ARCELOR (BERTON SICARD)"/>
    <x v="1940"/>
    <s v="PROFIL"/>
    <x v="13"/>
    <x v="1742"/>
    <x v="6"/>
    <s v="INSTALLUX"/>
    <x v="1897"/>
    <s v="Non"/>
    <x v="24"/>
    <m/>
    <m/>
    <m/>
    <m/>
    <x v="1"/>
    <m/>
  </r>
  <r>
    <s v="920051ARCELOR (BERTON SICARD)"/>
    <x v="1941"/>
    <s v="PROFIL"/>
    <x v="13"/>
    <x v="1743"/>
    <x v="6"/>
    <s v="INSTALLUX"/>
    <x v="1898"/>
    <s v="Non"/>
    <x v="24"/>
    <m/>
    <m/>
    <m/>
    <m/>
    <x v="1"/>
    <m/>
  </r>
  <r>
    <s v="920052ARCELOR (BERTON SICARD)"/>
    <x v="1942"/>
    <s v="PROFIL"/>
    <x v="13"/>
    <x v="1744"/>
    <x v="6"/>
    <s v="INSTALLUX"/>
    <x v="1899"/>
    <s v="Non"/>
    <x v="24"/>
    <m/>
    <m/>
    <m/>
    <m/>
    <x v="1"/>
    <m/>
  </r>
  <r>
    <s v="920053ARCELOR (BERTON SICARD)"/>
    <x v="1943"/>
    <s v="PROFIL"/>
    <x v="13"/>
    <x v="1745"/>
    <x v="6"/>
    <s v="INSTALLUX"/>
    <x v="1900"/>
    <s v="Non"/>
    <x v="24"/>
    <m/>
    <m/>
    <m/>
    <m/>
    <x v="1"/>
    <m/>
  </r>
  <r>
    <s v="920221ARCELOR (BERTON SICARD)"/>
    <x v="1944"/>
    <s v="PROFIL"/>
    <x v="13"/>
    <x v="1746"/>
    <x v="6"/>
    <s v="INSTALLUX"/>
    <x v="1901"/>
    <s v="Non"/>
    <x v="24"/>
    <m/>
    <m/>
    <m/>
    <m/>
    <x v="1"/>
    <m/>
  </r>
  <r>
    <s v="920223ARCELOR (BERTON SICARD)"/>
    <x v="1945"/>
    <s v="PROFIL"/>
    <x v="13"/>
    <x v="1747"/>
    <x v="6"/>
    <s v="INSTALLUX"/>
    <x v="1902"/>
    <s v="Non"/>
    <x v="24"/>
    <m/>
    <m/>
    <m/>
    <m/>
    <x v="1"/>
    <m/>
  </r>
  <r>
    <s v="920224ARCELOR (BERTON SICARD)"/>
    <x v="1946"/>
    <s v="PROFIL"/>
    <x v="13"/>
    <x v="1364"/>
    <x v="6"/>
    <s v="INSTALLUX"/>
    <x v="1903"/>
    <s v="Non"/>
    <x v="24"/>
    <m/>
    <m/>
    <m/>
    <m/>
    <x v="1"/>
    <m/>
  </r>
  <r>
    <s v="920230ARCELOR (BERTON SICARD)"/>
    <x v="1947"/>
    <s v="PROFIL"/>
    <x v="13"/>
    <x v="1748"/>
    <x v="6"/>
    <s v="INSTALLUX"/>
    <x v="1904"/>
    <s v="Non"/>
    <x v="24"/>
    <m/>
    <m/>
    <m/>
    <m/>
    <x v="1"/>
    <m/>
  </r>
  <r>
    <s v="950014ARCELOR (BERTON SICARD)"/>
    <x v="2238"/>
    <s v="PROFIL"/>
    <x v="13"/>
    <x v="2017"/>
    <x v="6"/>
    <s v="INSTALLUX"/>
    <x v="2195"/>
    <s v="Non"/>
    <x v="5"/>
    <m/>
    <m/>
    <m/>
    <m/>
    <x v="1"/>
    <m/>
  </r>
  <r>
    <s v="950015ARCELOR (BERTON SICARD)"/>
    <x v="2239"/>
    <s v="PROFIL"/>
    <x v="13"/>
    <x v="2018"/>
    <x v="6"/>
    <s v="INSTALLUX"/>
    <x v="2196"/>
    <s v="Non"/>
    <x v="5"/>
    <m/>
    <m/>
    <m/>
    <m/>
    <x v="1"/>
    <m/>
  </r>
  <r>
    <s v="950016ARCELOR (BERTON SICARD)"/>
    <x v="2240"/>
    <s v="PROFIL"/>
    <x v="13"/>
    <x v="2019"/>
    <x v="6"/>
    <s v="INSTALLUX"/>
    <x v="2197"/>
    <s v="Non"/>
    <x v="5"/>
    <m/>
    <m/>
    <m/>
    <m/>
    <x v="1"/>
    <m/>
  </r>
  <r>
    <s v="950017ARCELOR (BERTON SICARD)"/>
    <x v="2241"/>
    <s v="PROFIL"/>
    <x v="13"/>
    <x v="2020"/>
    <x v="6"/>
    <s v="INSTALLUX"/>
    <x v="2198"/>
    <s v="Non"/>
    <x v="5"/>
    <m/>
    <m/>
    <m/>
    <m/>
    <x v="1"/>
    <m/>
  </r>
  <r>
    <s v="950220ARCELOR (BERTON SICARD)"/>
    <x v="2242"/>
    <s v="PROFIL"/>
    <x v="13"/>
    <x v="2021"/>
    <x v="6"/>
    <s v="INSTALLUX"/>
    <x v="2199"/>
    <s v="Non"/>
    <x v="5"/>
    <m/>
    <m/>
    <m/>
    <m/>
    <x v="1"/>
    <m/>
  </r>
  <r>
    <s v="950222ARCELOR (BERTON SICARD)"/>
    <x v="2243"/>
    <s v="PROFIL"/>
    <x v="13"/>
    <x v="2022"/>
    <x v="6"/>
    <s v="INSTALLUX"/>
    <x v="2200"/>
    <s v="Non"/>
    <x v="5"/>
    <m/>
    <m/>
    <m/>
    <m/>
    <x v="1"/>
    <m/>
  </r>
  <r>
    <s v="960221ARCELOR (BERTON SICARD)"/>
    <x v="788"/>
    <s v="PROFIL"/>
    <x v="13"/>
    <x v="757"/>
    <x v="6"/>
    <s v="INSTALLUX"/>
    <x v="753"/>
    <s v="Non"/>
    <x v="40"/>
    <m/>
    <m/>
    <m/>
    <m/>
    <x v="1"/>
    <m/>
  </r>
  <r>
    <s v="A5032ARCELOR (BERTON SICARD)"/>
    <x v="1948"/>
    <s v="PROFIL"/>
    <x v="13"/>
    <x v="1749"/>
    <x v="6"/>
    <s v="INSTALLUX"/>
    <x v="1905"/>
    <s v="Non"/>
    <x v="5"/>
    <m/>
    <m/>
    <m/>
    <m/>
    <x v="1"/>
    <m/>
  </r>
  <r>
    <s v="A5034ARCELOR (BERTON SICARD)"/>
    <x v="1949"/>
    <s v="PROFIL"/>
    <x v="13"/>
    <x v="1750"/>
    <x v="6"/>
    <s v="INSTALLUX"/>
    <x v="1906"/>
    <s v="Non"/>
    <x v="5"/>
    <m/>
    <m/>
    <m/>
    <m/>
    <x v="1"/>
    <m/>
  </r>
  <r>
    <s v="A5068ARCELOR (BERTON SICARD)"/>
    <x v="1951"/>
    <s v="PROFIL"/>
    <x v="13"/>
    <x v="1752"/>
    <x v="6"/>
    <s v="INSTALLUX"/>
    <x v="1908"/>
    <s v="Non"/>
    <x v="5"/>
    <m/>
    <m/>
    <m/>
    <m/>
    <x v="1"/>
    <m/>
  </r>
  <r>
    <s v="A5080ARCELOR (BERTON SICARD)"/>
    <x v="1952"/>
    <s v="PROFIL"/>
    <x v="13"/>
    <x v="1753"/>
    <x v="6"/>
    <s v="INSTALLUX"/>
    <x v="1909"/>
    <s v="Non"/>
    <x v="5"/>
    <m/>
    <m/>
    <m/>
    <m/>
    <x v="1"/>
    <m/>
  </r>
  <r>
    <s v="A5081ARCELOR (BERTON SICARD)"/>
    <x v="1953"/>
    <s v="PROFIL"/>
    <x v="13"/>
    <x v="1754"/>
    <x v="6"/>
    <s v="INSTALLUX"/>
    <x v="1910"/>
    <s v="Non"/>
    <x v="5"/>
    <m/>
    <m/>
    <m/>
    <m/>
    <x v="1"/>
    <m/>
  </r>
  <r>
    <s v="A5082ARCELOR (BERTON SICARD)"/>
    <x v="1954"/>
    <s v="PROFIL"/>
    <x v="13"/>
    <x v="1755"/>
    <x v="6"/>
    <s v="INSTALLUX"/>
    <x v="1911"/>
    <s v="Non"/>
    <x v="5"/>
    <m/>
    <m/>
    <m/>
    <m/>
    <x v="1"/>
    <m/>
  </r>
  <r>
    <s v="A5083ARCELOR (BERTON SICARD)"/>
    <x v="1955"/>
    <s v="PROFIL"/>
    <x v="13"/>
    <x v="1756"/>
    <x v="6"/>
    <s v="INSTALLUX"/>
    <x v="1912"/>
    <s v="Non"/>
    <x v="5"/>
    <m/>
    <m/>
    <m/>
    <m/>
    <x v="1"/>
    <m/>
  </r>
  <r>
    <s v="A5084ARCELOR (BERTON SICARD)"/>
    <x v="1956"/>
    <s v="PROFIL"/>
    <x v="13"/>
    <x v="1757"/>
    <x v="6"/>
    <s v="INSTALLUX"/>
    <x v="1913"/>
    <s v="Non"/>
    <x v="5"/>
    <m/>
    <m/>
    <m/>
    <m/>
    <x v="1"/>
    <m/>
  </r>
  <r>
    <s v="A5086ARCELOR (BERTON SICARD)"/>
    <x v="1957"/>
    <s v="PROFIL"/>
    <x v="13"/>
    <x v="1758"/>
    <x v="6"/>
    <s v="INSTALLUX"/>
    <x v="1914"/>
    <s v="Non"/>
    <x v="5"/>
    <m/>
    <m/>
    <m/>
    <m/>
    <x v="1"/>
    <m/>
  </r>
  <r>
    <s v="A5087ARCELOR (BERTON SICARD)"/>
    <x v="1958"/>
    <s v="PROFIL"/>
    <x v="13"/>
    <x v="1759"/>
    <x v="6"/>
    <s v="INSTALLUX"/>
    <x v="1915"/>
    <s v="Non"/>
    <x v="5"/>
    <m/>
    <m/>
    <m/>
    <m/>
    <x v="1"/>
    <m/>
  </r>
  <r>
    <s v="A6016ARCELOR (BERTON SICARD)"/>
    <x v="2244"/>
    <s v="PROFIL"/>
    <x v="13"/>
    <x v="2023"/>
    <x v="6"/>
    <s v="INSTALLUX"/>
    <x v="2201"/>
    <s v="Non"/>
    <x v="5"/>
    <m/>
    <m/>
    <m/>
    <m/>
    <x v="1"/>
    <m/>
  </r>
  <r>
    <s v="A6077ARCELOR (BERTON SICARD)"/>
    <x v="2143"/>
    <s v="PROFIL"/>
    <x v="13"/>
    <x v="1927"/>
    <x v="6"/>
    <s v="INSTALLUX"/>
    <x v="2100"/>
    <s v="Non"/>
    <x v="5"/>
    <m/>
    <m/>
    <m/>
    <m/>
    <x v="1"/>
    <m/>
  </r>
  <r>
    <s v="P5003ARCELOR (BERTON SICARD)"/>
    <x v="980"/>
    <s v="PROFIL"/>
    <x v="13"/>
    <x v="952"/>
    <x v="6"/>
    <s v="INSTALLUX"/>
    <x v="937"/>
    <s v="Non"/>
    <x v="24"/>
    <m/>
    <m/>
    <m/>
    <m/>
    <x v="1"/>
    <m/>
  </r>
  <r>
    <s v="P5004ARCELOR (BERTON SICARD)"/>
    <x v="981"/>
    <s v="PROFIL"/>
    <x v="13"/>
    <x v="279"/>
    <x v="6"/>
    <s v="INSTALLUX"/>
    <x v="938"/>
    <s v="Non"/>
    <x v="24"/>
    <m/>
    <m/>
    <m/>
    <m/>
    <x v="1"/>
    <m/>
  </r>
  <r>
    <s v="P5005ARCELOR (BERTON SICARD)"/>
    <x v="982"/>
    <s v="PROFIL"/>
    <x v="13"/>
    <x v="953"/>
    <x v="6"/>
    <s v="INSTALLUX"/>
    <x v="939"/>
    <s v="Non"/>
    <x v="24"/>
    <m/>
    <m/>
    <m/>
    <m/>
    <x v="1"/>
    <m/>
  </r>
  <r>
    <s v="P5006TARCELOR (BERTON SICARD)"/>
    <x v="983"/>
    <s v="PROFIL"/>
    <x v="13"/>
    <x v="954"/>
    <x v="6"/>
    <s v="INSTALLUX"/>
    <x v="940"/>
    <s v="Non"/>
    <x v="24"/>
    <m/>
    <m/>
    <m/>
    <m/>
    <x v="1"/>
    <m/>
  </r>
  <r>
    <s v="P5007TARCELOR (BERTON SICARD)"/>
    <x v="984"/>
    <s v="PROFIL"/>
    <x v="13"/>
    <x v="955"/>
    <x v="6"/>
    <s v="INSTALLUX"/>
    <x v="941"/>
    <s v="Non"/>
    <x v="24"/>
    <m/>
    <m/>
    <m/>
    <m/>
    <x v="1"/>
    <m/>
  </r>
  <r>
    <s v="P5008TARCELOR (BERTON SICARD)"/>
    <x v="985"/>
    <s v="PROFIL"/>
    <x v="13"/>
    <x v="956"/>
    <x v="6"/>
    <s v="INSTALLUX"/>
    <x v="942"/>
    <s v="Non"/>
    <x v="24"/>
    <m/>
    <m/>
    <m/>
    <m/>
    <x v="1"/>
    <m/>
  </r>
  <r>
    <s v="P5009TARCELOR (BERTON SICARD)"/>
    <x v="986"/>
    <s v="PROFIL"/>
    <x v="13"/>
    <x v="957"/>
    <x v="6"/>
    <s v="INSTALLUX"/>
    <x v="943"/>
    <s v="Non"/>
    <x v="24"/>
    <m/>
    <m/>
    <m/>
    <m/>
    <x v="1"/>
    <m/>
  </r>
  <r>
    <s v="P5010TARCELOR (BERTON SICARD)"/>
    <x v="987"/>
    <s v="PROFIL"/>
    <x v="13"/>
    <x v="958"/>
    <x v="6"/>
    <s v="INSTALLUX"/>
    <x v="944"/>
    <s v="Non"/>
    <x v="24"/>
    <m/>
    <m/>
    <m/>
    <m/>
    <x v="1"/>
    <m/>
  </r>
  <r>
    <s v="P5011TARCELOR (BERTON SICARD)"/>
    <x v="988"/>
    <s v="PROFIL"/>
    <x v="13"/>
    <x v="959"/>
    <x v="6"/>
    <s v="INSTALLUX"/>
    <x v="945"/>
    <s v="Non"/>
    <x v="24"/>
    <m/>
    <m/>
    <m/>
    <m/>
    <x v="1"/>
    <m/>
  </r>
  <r>
    <s v="P5012TARCELOR (BERTON SICARD)"/>
    <x v="989"/>
    <s v="PROFIL"/>
    <x v="13"/>
    <x v="960"/>
    <x v="6"/>
    <s v="INSTALLUX"/>
    <x v="946"/>
    <s v="Non"/>
    <x v="24"/>
    <m/>
    <m/>
    <m/>
    <m/>
    <x v="1"/>
    <m/>
  </r>
  <r>
    <s v="P5013TARCELOR (BERTON SICARD)"/>
    <x v="990"/>
    <s v="PROFIL"/>
    <x v="13"/>
    <x v="961"/>
    <x v="6"/>
    <s v="INSTALLUX"/>
    <x v="947"/>
    <s v="Non"/>
    <x v="24"/>
    <m/>
    <m/>
    <m/>
    <m/>
    <x v="1"/>
    <m/>
  </r>
  <r>
    <s v="P5014TARCELOR (BERTON SICARD)"/>
    <x v="991"/>
    <s v="PROFIL"/>
    <x v="13"/>
    <x v="962"/>
    <x v="6"/>
    <s v="INSTALLUX"/>
    <x v="948"/>
    <s v="Non"/>
    <x v="24"/>
    <m/>
    <m/>
    <m/>
    <m/>
    <x v="1"/>
    <m/>
  </r>
  <r>
    <s v="P5015TARCELOR (BERTON SICARD)"/>
    <x v="992"/>
    <s v="PROFIL"/>
    <x v="13"/>
    <x v="963"/>
    <x v="6"/>
    <s v="INSTALLUX"/>
    <x v="949"/>
    <s v="Non"/>
    <x v="24"/>
    <m/>
    <m/>
    <m/>
    <m/>
    <x v="1"/>
    <m/>
  </r>
  <r>
    <s v="P5016TARCELOR (BERTON SICARD)"/>
    <x v="993"/>
    <s v="PROFIL"/>
    <x v="13"/>
    <x v="964"/>
    <x v="6"/>
    <s v="INSTALLUX"/>
    <x v="950"/>
    <s v="Non"/>
    <x v="24"/>
    <m/>
    <m/>
    <m/>
    <m/>
    <x v="1"/>
    <m/>
  </r>
  <r>
    <s v="P5017TARCELOR (BERTON SICARD)"/>
    <x v="994"/>
    <s v="PROFIL"/>
    <x v="13"/>
    <x v="965"/>
    <x v="6"/>
    <s v="INSTALLUX"/>
    <x v="951"/>
    <s v="Non"/>
    <x v="24"/>
    <m/>
    <m/>
    <m/>
    <m/>
    <x v="1"/>
    <m/>
  </r>
  <r>
    <s v="P5018TARCELOR (BERTON SICARD)"/>
    <x v="995"/>
    <s v="PROFIL"/>
    <x v="13"/>
    <x v="966"/>
    <x v="6"/>
    <s v="INSTALLUX"/>
    <x v="952"/>
    <s v="Non"/>
    <x v="24"/>
    <m/>
    <m/>
    <m/>
    <m/>
    <x v="1"/>
    <m/>
  </r>
  <r>
    <s v="P5019TARCELOR (BERTON SICARD)"/>
    <x v="996"/>
    <s v="PROFIL"/>
    <x v="13"/>
    <x v="967"/>
    <x v="6"/>
    <s v="INSTALLUX"/>
    <x v="953"/>
    <s v="Non"/>
    <x v="24"/>
    <m/>
    <m/>
    <m/>
    <m/>
    <x v="1"/>
    <m/>
  </r>
  <r>
    <s v="P5020TARCELOR (BERTON SICARD)"/>
    <x v="997"/>
    <s v="PROFIL"/>
    <x v="13"/>
    <x v="968"/>
    <x v="6"/>
    <s v="INSTALLUX"/>
    <x v="954"/>
    <s v="Non"/>
    <x v="24"/>
    <m/>
    <m/>
    <m/>
    <m/>
    <x v="1"/>
    <m/>
  </r>
  <r>
    <s v="P5021TARCELOR (BERTON SICARD)"/>
    <x v="998"/>
    <s v="PROFIL"/>
    <x v="13"/>
    <x v="969"/>
    <x v="6"/>
    <s v="INSTALLUX"/>
    <x v="955"/>
    <s v="Non"/>
    <x v="24"/>
    <m/>
    <m/>
    <m/>
    <m/>
    <x v="1"/>
    <m/>
  </r>
  <r>
    <s v="P5022ARCELOR (BERTON SICARD)"/>
    <x v="999"/>
    <s v="PROFIL"/>
    <x v="13"/>
    <x v="970"/>
    <x v="6"/>
    <s v="INSTALLUX"/>
    <x v="956"/>
    <s v="Non"/>
    <x v="24"/>
    <m/>
    <m/>
    <m/>
    <m/>
    <x v="1"/>
    <m/>
  </r>
  <r>
    <s v="P5023TARCELOR (BERTON SICARD)"/>
    <x v="1000"/>
    <s v="PROFIL"/>
    <x v="13"/>
    <x v="971"/>
    <x v="6"/>
    <s v="INSTALLUX"/>
    <x v="957"/>
    <s v="Non"/>
    <x v="24"/>
    <m/>
    <m/>
    <m/>
    <m/>
    <x v="1"/>
    <m/>
  </r>
  <r>
    <s v="P5024TARCELOR (BERTON SICARD)"/>
    <x v="1001"/>
    <s v="PROFIL"/>
    <x v="13"/>
    <x v="972"/>
    <x v="6"/>
    <s v="INSTALLUX"/>
    <x v="958"/>
    <s v="Non"/>
    <x v="24"/>
    <m/>
    <m/>
    <m/>
    <m/>
    <x v="1"/>
    <m/>
  </r>
  <r>
    <s v="P5025ARCELOR (BERTON SICARD)"/>
    <x v="1002"/>
    <s v="PROFIL"/>
    <x v="13"/>
    <x v="954"/>
    <x v="6"/>
    <s v="INSTALLUX"/>
    <x v="959"/>
    <s v="Non"/>
    <x v="24"/>
    <m/>
    <m/>
    <m/>
    <m/>
    <x v="1"/>
    <m/>
  </r>
  <r>
    <s v="P5026ARCELOR (BERTON SICARD)"/>
    <x v="1003"/>
    <s v="PROFIL"/>
    <x v="13"/>
    <x v="955"/>
    <x v="6"/>
    <s v="INSTALLUX"/>
    <x v="960"/>
    <s v="Non"/>
    <x v="24"/>
    <m/>
    <m/>
    <m/>
    <m/>
    <x v="1"/>
    <m/>
  </r>
  <r>
    <s v="P5027ARCELOR (BERTON SICARD)"/>
    <x v="1004"/>
    <s v="PROFIL"/>
    <x v="13"/>
    <x v="956"/>
    <x v="6"/>
    <s v="INSTALLUX"/>
    <x v="961"/>
    <s v="Non"/>
    <x v="24"/>
    <m/>
    <m/>
    <m/>
    <m/>
    <x v="1"/>
    <m/>
  </r>
  <r>
    <s v="P5028ARCELOR (BERTON SICARD)"/>
    <x v="1005"/>
    <s v="PROFIL"/>
    <x v="13"/>
    <x v="957"/>
    <x v="6"/>
    <s v="INSTALLUX"/>
    <x v="962"/>
    <s v="Non"/>
    <x v="24"/>
    <m/>
    <m/>
    <m/>
    <m/>
    <x v="1"/>
    <m/>
  </r>
  <r>
    <s v="P5029ARCELOR (BERTON SICARD)"/>
    <x v="1006"/>
    <s v="PROFIL"/>
    <x v="13"/>
    <x v="958"/>
    <x v="6"/>
    <s v="INSTALLUX"/>
    <x v="963"/>
    <s v="Non"/>
    <x v="24"/>
    <m/>
    <m/>
    <m/>
    <m/>
    <x v="1"/>
    <m/>
  </r>
  <r>
    <s v="P5030ARCELOR (BERTON SICARD)"/>
    <x v="1007"/>
    <s v="PROFIL"/>
    <x v="13"/>
    <x v="973"/>
    <x v="6"/>
    <s v="INSTALLUX"/>
    <x v="964"/>
    <s v="Non"/>
    <x v="24"/>
    <m/>
    <m/>
    <m/>
    <m/>
    <x v="1"/>
    <m/>
  </r>
  <r>
    <s v="P5031ARCELOR (BERTON SICARD)"/>
    <x v="1008"/>
    <s v="PROFIL"/>
    <x v="13"/>
    <x v="974"/>
    <x v="6"/>
    <s v="INSTALLUX"/>
    <x v="965"/>
    <s v="Non"/>
    <x v="24"/>
    <m/>
    <m/>
    <m/>
    <m/>
    <x v="1"/>
    <m/>
  </r>
  <r>
    <s v="P5032ARCELOR (BERTON SICARD)"/>
    <x v="1009"/>
    <s v="PROFIL"/>
    <x v="13"/>
    <x v="975"/>
    <x v="6"/>
    <s v="INSTALLUX"/>
    <x v="966"/>
    <s v="Non"/>
    <x v="24"/>
    <m/>
    <m/>
    <m/>
    <m/>
    <x v="1"/>
    <m/>
  </r>
  <r>
    <s v="P5033ARCELOR (BERTON SICARD)"/>
    <x v="1010"/>
    <s v="PROFIL"/>
    <x v="13"/>
    <x v="976"/>
    <x v="6"/>
    <s v="INSTALLUX"/>
    <x v="967"/>
    <s v="Non"/>
    <x v="24"/>
    <m/>
    <m/>
    <m/>
    <m/>
    <x v="1"/>
    <m/>
  </r>
  <r>
    <s v="P5034ARCELOR (BERTON SICARD)"/>
    <x v="1011"/>
    <s v="PROFIL"/>
    <x v="13"/>
    <x v="977"/>
    <x v="6"/>
    <s v="INSTALLUX"/>
    <x v="968"/>
    <s v="Non"/>
    <x v="24"/>
    <m/>
    <m/>
    <m/>
    <m/>
    <x v="1"/>
    <m/>
  </r>
  <r>
    <s v="P5035ARCELOR (BERTON SICARD)"/>
    <x v="1012"/>
    <s v="PROFIL"/>
    <x v="13"/>
    <x v="978"/>
    <x v="6"/>
    <s v="INSTALLUX"/>
    <x v="969"/>
    <s v="Non"/>
    <x v="24"/>
    <m/>
    <m/>
    <m/>
    <m/>
    <x v="1"/>
    <m/>
  </r>
  <r>
    <s v="P5036ARCELOR (BERTON SICARD)"/>
    <x v="1013"/>
    <s v="PROFIL"/>
    <x v="13"/>
    <x v="979"/>
    <x v="6"/>
    <s v="INSTALLUX"/>
    <x v="970"/>
    <s v="Non"/>
    <x v="24"/>
    <m/>
    <m/>
    <m/>
    <m/>
    <x v="1"/>
    <m/>
  </r>
  <r>
    <s v="P5038TARCELOR (BERTON SICARD)"/>
    <x v="1014"/>
    <s v="PROFIL"/>
    <x v="13"/>
    <x v="980"/>
    <x v="6"/>
    <s v="INSTALLUX"/>
    <x v="971"/>
    <s v="Non"/>
    <x v="24"/>
    <m/>
    <m/>
    <m/>
    <m/>
    <x v="1"/>
    <m/>
  </r>
  <r>
    <s v="P5039TARCELOR (BERTON SICARD)"/>
    <x v="1015"/>
    <s v="PROFIL"/>
    <x v="13"/>
    <x v="981"/>
    <x v="6"/>
    <s v="INSTALLUX"/>
    <x v="972"/>
    <s v="Non"/>
    <x v="24"/>
    <m/>
    <m/>
    <m/>
    <m/>
    <x v="1"/>
    <m/>
  </r>
  <r>
    <s v="P5040ARCELOR (BERTON SICARD)"/>
    <x v="1016"/>
    <s v="PROFIL"/>
    <x v="13"/>
    <x v="971"/>
    <x v="6"/>
    <s v="INSTALLUX"/>
    <x v="973"/>
    <s v="Non"/>
    <x v="24"/>
    <m/>
    <m/>
    <m/>
    <m/>
    <x v="1"/>
    <m/>
  </r>
  <r>
    <s v="P5041ARCELOR (BERTON SICARD)"/>
    <x v="1017"/>
    <s v="PROFIL"/>
    <x v="13"/>
    <x v="972"/>
    <x v="6"/>
    <s v="INSTALLUX"/>
    <x v="974"/>
    <s v="Non"/>
    <x v="24"/>
    <m/>
    <m/>
    <m/>
    <m/>
    <x v="1"/>
    <m/>
  </r>
  <r>
    <s v="P5043ARCELOR (BERTON SICARD)"/>
    <x v="1018"/>
    <s v="PROFIL"/>
    <x v="13"/>
    <x v="960"/>
    <x v="6"/>
    <s v="INSTALLUX"/>
    <x v="975"/>
    <s v="Non"/>
    <x v="24"/>
    <m/>
    <m/>
    <m/>
    <m/>
    <x v="1"/>
    <m/>
  </r>
  <r>
    <s v="P5044ARCELOR (BERTON SICARD)"/>
    <x v="1019"/>
    <s v="PROFIL"/>
    <x v="13"/>
    <x v="959"/>
    <x v="6"/>
    <s v="INSTALLUX"/>
    <x v="976"/>
    <s v="Non"/>
    <x v="24"/>
    <m/>
    <m/>
    <m/>
    <m/>
    <x v="1"/>
    <m/>
  </r>
  <r>
    <s v="P5049TARCELOR (BERTON SICARD)"/>
    <x v="1020"/>
    <s v="PROFIL"/>
    <x v="13"/>
    <x v="982"/>
    <x v="6"/>
    <s v="INSTALLUX"/>
    <x v="977"/>
    <s v="Non"/>
    <x v="24"/>
    <m/>
    <m/>
    <m/>
    <m/>
    <x v="1"/>
    <m/>
  </r>
  <r>
    <s v="P5053TARCELOR (BERTON SICARD)"/>
    <x v="1021"/>
    <s v="PROFIL"/>
    <x v="13"/>
    <x v="983"/>
    <x v="6"/>
    <s v="INSTALLUX"/>
    <x v="978"/>
    <s v="Non"/>
    <x v="24"/>
    <m/>
    <m/>
    <m/>
    <m/>
    <x v="1"/>
    <m/>
  </r>
  <r>
    <s v="P5054TARCELOR (BERTON SICARD)"/>
    <x v="1022"/>
    <s v="PROFIL"/>
    <x v="13"/>
    <x v="984"/>
    <x v="6"/>
    <s v="INSTALLUX"/>
    <x v="979"/>
    <s v="Non"/>
    <x v="24"/>
    <m/>
    <m/>
    <m/>
    <m/>
    <x v="1"/>
    <m/>
  </r>
  <r>
    <s v="P5055ARCELOR (BERTON SICARD)"/>
    <x v="1023"/>
    <s v="PROFIL"/>
    <x v="13"/>
    <x v="985"/>
    <x v="6"/>
    <s v="INSTALLUX"/>
    <x v="980"/>
    <s v="Non"/>
    <x v="24"/>
    <m/>
    <m/>
    <m/>
    <m/>
    <x v="1"/>
    <m/>
  </r>
  <r>
    <s v="P5058ARCELOR (BERTON SICARD)"/>
    <x v="1025"/>
    <s v="PROFIL"/>
    <x v="13"/>
    <x v="987"/>
    <x v="6"/>
    <s v="INSTALLUX"/>
    <x v="982"/>
    <s v="Non"/>
    <x v="24"/>
    <m/>
    <m/>
    <m/>
    <m/>
    <x v="1"/>
    <m/>
  </r>
  <r>
    <s v="P5061TARCELOR (BERTON SICARD)"/>
    <x v="1026"/>
    <s v="PROFIL"/>
    <x v="13"/>
    <x v="988"/>
    <x v="6"/>
    <s v="INSTALLUX"/>
    <x v="983"/>
    <s v="Non"/>
    <x v="24"/>
    <m/>
    <m/>
    <m/>
    <m/>
    <x v="1"/>
    <m/>
  </r>
  <r>
    <s v="P5064ARCELOR (BERTON SICARD)"/>
    <x v="1027"/>
    <s v="PROFIL"/>
    <x v="13"/>
    <x v="980"/>
    <x v="6"/>
    <s v="INSTALLUX"/>
    <x v="984"/>
    <s v="Non"/>
    <x v="24"/>
    <m/>
    <m/>
    <m/>
    <m/>
    <x v="1"/>
    <m/>
  </r>
  <r>
    <s v="P5065ARCELOR (BERTON SICARD)"/>
    <x v="1028"/>
    <s v="PROFIL"/>
    <x v="13"/>
    <x v="981"/>
    <x v="6"/>
    <s v="INSTALLUX"/>
    <x v="985"/>
    <s v="Non"/>
    <x v="24"/>
    <m/>
    <m/>
    <m/>
    <m/>
    <x v="1"/>
    <m/>
  </r>
  <r>
    <s v="P5066TARCELOR (BERTON SICARD)"/>
    <x v="1029"/>
    <s v="PROFIL"/>
    <x v="13"/>
    <x v="989"/>
    <x v="6"/>
    <s v="INSTALLUX"/>
    <x v="986"/>
    <s v="Non"/>
    <x v="24"/>
    <m/>
    <m/>
    <m/>
    <m/>
    <x v="1"/>
    <m/>
  </r>
  <r>
    <s v="P5066T/1ARCELOR (BERTON SICARD)"/>
    <x v="1030"/>
    <s v="PROFIL"/>
    <x v="13"/>
    <x v="990"/>
    <x v="6"/>
    <s v="INSTALLUX"/>
    <x v="987"/>
    <s v="Non"/>
    <x v="5"/>
    <m/>
    <m/>
    <m/>
    <m/>
    <x v="1"/>
    <m/>
  </r>
  <r>
    <s v="P5067ARCELOR (BERTON SICARD)"/>
    <x v="1031"/>
    <s v="PROFIL"/>
    <x v="13"/>
    <x v="991"/>
    <x v="6"/>
    <s v="INSTALLUX"/>
    <x v="988"/>
    <s v="Non"/>
    <x v="24"/>
    <m/>
    <m/>
    <m/>
    <m/>
    <x v="1"/>
    <m/>
  </r>
  <r>
    <s v="P5068ARCELOR (BERTON SICARD)"/>
    <x v="1032"/>
    <s v="PROFIL"/>
    <x v="13"/>
    <x v="989"/>
    <x v="6"/>
    <s v="INSTALLUX"/>
    <x v="989"/>
    <s v="Non"/>
    <x v="24"/>
    <m/>
    <m/>
    <m/>
    <m/>
    <x v="1"/>
    <m/>
  </r>
  <r>
    <s v="P5068/1ARCELOR (BERTON SICARD)"/>
    <x v="1033"/>
    <s v="PROFIL"/>
    <x v="13"/>
    <x v="992"/>
    <x v="6"/>
    <s v="INSTALLUX"/>
    <x v="990"/>
    <s v="Non"/>
    <x v="5"/>
    <m/>
    <m/>
    <m/>
    <m/>
    <x v="1"/>
    <m/>
  </r>
  <r>
    <s v="P5071TARCELOR (BERTON SICARD)"/>
    <x v="1034"/>
    <s v="PROFIL"/>
    <x v="13"/>
    <x v="993"/>
    <x v="6"/>
    <s v="INSTALLUX"/>
    <x v="991"/>
    <s v="Non"/>
    <x v="24"/>
    <m/>
    <m/>
    <m/>
    <m/>
    <x v="1"/>
    <m/>
  </r>
  <r>
    <s v="P5072ARCELOR (BERTON SICARD)"/>
    <x v="1035"/>
    <s v="PROFIL"/>
    <x v="13"/>
    <x v="994"/>
    <x v="6"/>
    <s v="INSTALLUX"/>
    <x v="992"/>
    <s v="Non"/>
    <x v="24"/>
    <m/>
    <m/>
    <m/>
    <m/>
    <x v="1"/>
    <m/>
  </r>
  <r>
    <s v="P5073TARCELOR (BERTON SICARD)"/>
    <x v="1036"/>
    <s v="PROFIL"/>
    <x v="13"/>
    <x v="995"/>
    <x v="6"/>
    <s v="INSTALLUX"/>
    <x v="993"/>
    <s v="Non"/>
    <x v="24"/>
    <m/>
    <m/>
    <m/>
    <m/>
    <x v="1"/>
    <m/>
  </r>
  <r>
    <s v="P5074TARCELOR (BERTON SICARD)"/>
    <x v="1037"/>
    <s v="PROFIL"/>
    <x v="13"/>
    <x v="996"/>
    <x v="6"/>
    <s v="INSTALLUX"/>
    <x v="994"/>
    <s v="Non"/>
    <x v="24"/>
    <m/>
    <m/>
    <m/>
    <m/>
    <x v="1"/>
    <m/>
  </r>
  <r>
    <s v="P5075TARCELOR (BERTON SICARD)"/>
    <x v="1038"/>
    <s v="PROFIL"/>
    <x v="13"/>
    <x v="997"/>
    <x v="6"/>
    <s v="INSTALLUX"/>
    <x v="995"/>
    <s v="Non"/>
    <x v="24"/>
    <m/>
    <m/>
    <m/>
    <m/>
    <x v="1"/>
    <m/>
  </r>
  <r>
    <s v="P5076ARCELOR (BERTON SICARD)"/>
    <x v="1039"/>
    <s v="PROFIL"/>
    <x v="13"/>
    <x v="998"/>
    <x v="6"/>
    <s v="INSTALLUX"/>
    <x v="996"/>
    <s v="Non"/>
    <x v="24"/>
    <m/>
    <m/>
    <m/>
    <m/>
    <x v="1"/>
    <m/>
  </r>
  <r>
    <s v="P5077ARCELOR (BERTON SICARD)"/>
    <x v="1040"/>
    <s v="PROFIL"/>
    <x v="13"/>
    <x v="999"/>
    <x v="6"/>
    <s v="INSTALLUX"/>
    <x v="997"/>
    <s v="Non"/>
    <x v="24"/>
    <m/>
    <m/>
    <m/>
    <m/>
    <x v="1"/>
    <m/>
  </r>
  <r>
    <s v="P6039ARCELOR (BERTON SICARD)"/>
    <x v="1042"/>
    <s v="PROFIL"/>
    <x v="13"/>
    <x v="1001"/>
    <x v="6"/>
    <s v="INSTALLUX"/>
    <x v="999"/>
    <s v="Non"/>
    <x v="26"/>
    <m/>
    <m/>
    <m/>
    <m/>
    <x v="1"/>
    <m/>
  </r>
  <r>
    <s v="P6040ARCELOR (BERTON SICARD)"/>
    <x v="1043"/>
    <s v="PROFIL"/>
    <x v="13"/>
    <x v="1002"/>
    <x v="6"/>
    <s v="INSTALLUX"/>
    <x v="1000"/>
    <s v="Non"/>
    <x v="26"/>
    <m/>
    <m/>
    <m/>
    <m/>
    <x v="1"/>
    <m/>
  </r>
  <r>
    <s v="P6041ARCELOR (BERTON SICARD)"/>
    <x v="1044"/>
    <s v="PROFIL"/>
    <x v="13"/>
    <x v="1003"/>
    <x v="6"/>
    <s v="INSTALLUX"/>
    <x v="1001"/>
    <s v="Non"/>
    <x v="26"/>
    <m/>
    <m/>
    <m/>
    <m/>
    <x v="1"/>
    <m/>
  </r>
  <r>
    <s v="P6046ARCELOR (BERTON SICARD)"/>
    <x v="1045"/>
    <s v="PROFIL"/>
    <x v="13"/>
    <x v="1004"/>
    <x v="6"/>
    <s v="INSTALLUX"/>
    <x v="1002"/>
    <s v="Non"/>
    <x v="26"/>
    <m/>
    <m/>
    <m/>
    <m/>
    <x v="1"/>
    <m/>
  </r>
  <r>
    <s v="P6050ARCELOR (BERTON SICARD)"/>
    <x v="2103"/>
    <s v="PROFIL"/>
    <x v="13"/>
    <x v="1892"/>
    <x v="6"/>
    <s v="INSTALLUX"/>
    <x v="2060"/>
    <s v="Non"/>
    <x v="24"/>
    <m/>
    <m/>
    <m/>
    <m/>
    <x v="1"/>
    <m/>
  </r>
  <r>
    <s v="P6051ARCELOR (BERTON SICARD)"/>
    <x v="1046"/>
    <s v="PROFIL"/>
    <x v="13"/>
    <x v="1005"/>
    <x v="6"/>
    <s v="INSTALLUX"/>
    <x v="1003"/>
    <s v="Non"/>
    <x v="26"/>
    <m/>
    <m/>
    <m/>
    <m/>
    <x v="1"/>
    <m/>
  </r>
  <r>
    <s v="P6052ARCELOR (BERTON SICARD)"/>
    <x v="1047"/>
    <s v="PROFIL"/>
    <x v="13"/>
    <x v="1006"/>
    <x v="6"/>
    <s v="INSTALLUX"/>
    <x v="1004"/>
    <s v="Non"/>
    <x v="26"/>
    <m/>
    <m/>
    <m/>
    <m/>
    <x v="1"/>
    <m/>
  </r>
  <r>
    <s v="P6053ARCELOR (BERTON SICARD)"/>
    <x v="1048"/>
    <s v="PROFIL"/>
    <x v="13"/>
    <x v="1007"/>
    <x v="6"/>
    <s v="INSTALLUX"/>
    <x v="1005"/>
    <s v="Non"/>
    <x v="26"/>
    <m/>
    <m/>
    <m/>
    <m/>
    <x v="1"/>
    <m/>
  </r>
  <r>
    <s v="7797ARCELOR (BERTON SICARD)"/>
    <x v="2187"/>
    <s v="PROFIL"/>
    <x v="13"/>
    <x v="1970"/>
    <x v="6"/>
    <s v="INSTALLUX"/>
    <x v="2144"/>
    <s v="Non"/>
    <x v="24"/>
    <m/>
    <m/>
    <m/>
    <m/>
    <x v="1"/>
    <m/>
  </r>
  <r>
    <s v="P6056ARCELOR (BERTON SICARD)"/>
    <x v="1050"/>
    <s v="PROFIL"/>
    <x v="13"/>
    <x v="1009"/>
    <x v="6"/>
    <s v="INSTALLUX"/>
    <x v="1007"/>
    <s v="Non"/>
    <x v="24"/>
    <m/>
    <m/>
    <m/>
    <m/>
    <x v="1"/>
    <m/>
  </r>
  <r>
    <s v="P6057ARCELOR (BERTON SICARD)"/>
    <x v="1051"/>
    <s v="PROFIL"/>
    <x v="13"/>
    <x v="1010"/>
    <x v="6"/>
    <s v="INSTALLUX"/>
    <x v="1008"/>
    <s v="Non"/>
    <x v="24"/>
    <m/>
    <m/>
    <m/>
    <m/>
    <x v="1"/>
    <m/>
  </r>
  <r>
    <s v="P6058ARCELOR (BERTON SICARD)"/>
    <x v="1052"/>
    <s v="PROFIL"/>
    <x v="13"/>
    <x v="1011"/>
    <x v="6"/>
    <s v="INSTALLUX"/>
    <x v="1009"/>
    <s v="Non"/>
    <x v="24"/>
    <m/>
    <m/>
    <m/>
    <m/>
    <x v="1"/>
    <m/>
  </r>
  <r>
    <s v="P6060ARCELOR (BERTON SICARD)"/>
    <x v="1053"/>
    <s v="PROFIL"/>
    <x v="13"/>
    <x v="1012"/>
    <x v="6"/>
    <s v="INSTALLUX"/>
    <x v="1010"/>
    <s v="Non"/>
    <x v="24"/>
    <m/>
    <m/>
    <m/>
    <m/>
    <x v="1"/>
    <m/>
  </r>
  <r>
    <s v="P6061ARCELOR (BERTON SICARD)"/>
    <x v="1054"/>
    <s v="PROFIL"/>
    <x v="13"/>
    <x v="1013"/>
    <x v="6"/>
    <s v="INSTALLUX"/>
    <x v="1011"/>
    <s v="Non"/>
    <x v="24"/>
    <m/>
    <m/>
    <m/>
    <m/>
    <x v="1"/>
    <m/>
  </r>
  <r>
    <s v="P6062ARCELOR (BERTON SICARD)"/>
    <x v="1055"/>
    <s v="PROFIL"/>
    <x v="13"/>
    <x v="1014"/>
    <x v="6"/>
    <s v="INSTALLUX"/>
    <x v="1012"/>
    <s v="Non"/>
    <x v="24"/>
    <m/>
    <m/>
    <m/>
    <m/>
    <x v="1"/>
    <m/>
  </r>
  <r>
    <s v="P6063ARCELOR (BERTON SICARD)"/>
    <x v="1056"/>
    <s v="PROFIL"/>
    <x v="13"/>
    <x v="1015"/>
    <x v="6"/>
    <s v="INSTALLUX"/>
    <x v="1013"/>
    <s v="Non"/>
    <x v="24"/>
    <m/>
    <m/>
    <m/>
    <m/>
    <x v="1"/>
    <m/>
  </r>
  <r>
    <s v="TU125125ARCELOR (BERTON SICARD)"/>
    <x v="1057"/>
    <s v="PROFIL"/>
    <x v="13"/>
    <x v="1016"/>
    <x v="6"/>
    <s v="INSTALLUX"/>
    <x v="1014"/>
    <s v="Non"/>
    <x v="24"/>
    <m/>
    <m/>
    <m/>
    <m/>
    <x v="1"/>
    <m/>
  </r>
  <r>
    <s v="TU2010X2ARCELOR (BERTON SICARD)"/>
    <x v="1058"/>
    <s v="PROFIL"/>
    <x v="13"/>
    <x v="1017"/>
    <x v="6"/>
    <s v="INSTALLUX"/>
    <x v="1015"/>
    <s v="Non"/>
    <x v="24"/>
    <m/>
    <m/>
    <m/>
    <m/>
    <x v="1"/>
    <m/>
  </r>
  <r>
    <s v="TU2020X2ARCELOR (BERTON SICARD)"/>
    <x v="1059"/>
    <s v="PROFIL"/>
    <x v="13"/>
    <x v="1018"/>
    <x v="6"/>
    <s v="INSTALLUX"/>
    <x v="1016"/>
    <s v="Non"/>
    <x v="24"/>
    <m/>
    <m/>
    <m/>
    <m/>
    <x v="1"/>
    <m/>
  </r>
  <r>
    <s v="TU2525X2ARCELOR (BERTON SICARD)"/>
    <x v="1060"/>
    <s v="PROFIL"/>
    <x v="13"/>
    <x v="1019"/>
    <x v="6"/>
    <s v="INSTALLUX"/>
    <x v="1017"/>
    <s v="Non"/>
    <x v="24"/>
    <m/>
    <m/>
    <m/>
    <m/>
    <x v="1"/>
    <m/>
  </r>
  <r>
    <s v="TU3010X2ARCELOR (BERTON SICARD)"/>
    <x v="1061"/>
    <s v="PROFIL"/>
    <x v="13"/>
    <x v="1020"/>
    <x v="6"/>
    <s v="INSTALLUX"/>
    <x v="1018"/>
    <s v="Non"/>
    <x v="24"/>
    <m/>
    <m/>
    <m/>
    <m/>
    <x v="1"/>
    <m/>
  </r>
  <r>
    <s v="TU40X2ARCELOR (BERTON SICARD)"/>
    <x v="1062"/>
    <s v="PROFIL"/>
    <x v="13"/>
    <x v="1021"/>
    <x v="6"/>
    <s v="INSTALLUX"/>
    <x v="1019"/>
    <s v="Non"/>
    <x v="24"/>
    <m/>
    <m/>
    <m/>
    <m/>
    <x v="1"/>
    <m/>
  </r>
  <r>
    <s v="TU4020X2ARCELOR (BERTON SICARD)"/>
    <x v="1063"/>
    <s v="PROFIL"/>
    <x v="13"/>
    <x v="1022"/>
    <x v="6"/>
    <s v="INSTALLUX"/>
    <x v="1020"/>
    <s v="Non"/>
    <x v="24"/>
    <m/>
    <m/>
    <m/>
    <m/>
    <x v="1"/>
    <m/>
  </r>
  <r>
    <s v="TU4545/2ARCELOR (BERTON SICARD)"/>
    <x v="1064"/>
    <s v="PROFIL"/>
    <x v="13"/>
    <x v="1023"/>
    <x v="6"/>
    <s v="INSTALLUX"/>
    <x v="1021"/>
    <s v="Non"/>
    <x v="60"/>
    <m/>
    <m/>
    <m/>
    <m/>
    <x v="1"/>
    <m/>
  </r>
  <r>
    <s v="TU454515ARCELOR (BERTON SICARD)"/>
    <x v="1065"/>
    <s v="PROFIL"/>
    <x v="13"/>
    <x v="1024"/>
    <x v="6"/>
    <s v="INSTALLUX"/>
    <x v="1022"/>
    <s v="Non"/>
    <x v="4"/>
    <m/>
    <m/>
    <m/>
    <m/>
    <x v="1"/>
    <m/>
  </r>
  <r>
    <s v="TU50X2ARCELOR (BERTON SICARD)"/>
    <x v="1066"/>
    <s v="PROFIL"/>
    <x v="13"/>
    <x v="1025"/>
    <x v="6"/>
    <s v="INSTALLUX"/>
    <x v="1023"/>
    <s v="Non"/>
    <x v="61"/>
    <m/>
    <m/>
    <m/>
    <m/>
    <x v="1"/>
    <m/>
  </r>
  <r>
    <s v="TU503017ARCELOR (BERTON SICARD)"/>
    <x v="1067"/>
    <s v="PROFIL"/>
    <x v="13"/>
    <x v="1026"/>
    <x v="6"/>
    <s v="INSTALLUX"/>
    <x v="1024"/>
    <s v="Non"/>
    <x v="24"/>
    <m/>
    <m/>
    <m/>
    <m/>
    <x v="1"/>
    <m/>
  </r>
  <r>
    <s v="TU60X2/3ARCELOR (BERTON SICARD)"/>
    <x v="1068"/>
    <s v="PROFIL"/>
    <x v="13"/>
    <x v="1027"/>
    <x v="6"/>
    <s v="INSTALLUX"/>
    <x v="1025"/>
    <s v="Non"/>
    <x v="27"/>
    <m/>
    <m/>
    <m/>
    <m/>
    <x v="1"/>
    <m/>
  </r>
  <r>
    <s v="TU6020X2ARCELOR (BERTON SICARD)"/>
    <x v="1069"/>
    <s v="PROFIL"/>
    <x v="13"/>
    <x v="1028"/>
    <x v="6"/>
    <s v="INSTALLUX"/>
    <x v="1026"/>
    <s v="Non"/>
    <x v="24"/>
    <m/>
    <m/>
    <m/>
    <m/>
    <x v="1"/>
    <m/>
  </r>
  <r>
    <s v="TU7070X2ARCELOR (BERTON SICARD)"/>
    <x v="1070"/>
    <s v="PROFIL"/>
    <x v="13"/>
    <x v="1029"/>
    <x v="6"/>
    <s v="INSTALLUX"/>
    <x v="1027"/>
    <s v="Non"/>
    <x v="24"/>
    <m/>
    <m/>
    <m/>
    <m/>
    <x v="1"/>
    <m/>
  </r>
  <r>
    <s v="TU80X2ARCELOR (BERTON SICARD)"/>
    <x v="1071"/>
    <s v="PROFIL"/>
    <x v="13"/>
    <x v="1030"/>
    <x v="6"/>
    <s v="INSTALLUX"/>
    <x v="1028"/>
    <s v="Non"/>
    <x v="24"/>
    <m/>
    <m/>
    <m/>
    <m/>
    <x v="1"/>
    <m/>
  </r>
  <r>
    <s v="T4040X3ARCELOR (BERTON SICARD)"/>
    <x v="1072"/>
    <s v="PROFIL"/>
    <x v="13"/>
    <x v="1031"/>
    <x v="6"/>
    <s v="INSTALLUX"/>
    <x v="1029"/>
    <s v="Non"/>
    <x v="24"/>
    <m/>
    <m/>
    <m/>
    <m/>
    <x v="1"/>
    <m/>
  </r>
  <r>
    <s v="U109X2ARCELOR (BERTON SICARD)"/>
    <x v="1073"/>
    <s v="PROFIL"/>
    <x v="13"/>
    <x v="1032"/>
    <x v="6"/>
    <s v="INSTALLUX"/>
    <x v="1030"/>
    <s v="Non"/>
    <x v="24"/>
    <m/>
    <m/>
    <m/>
    <m/>
    <x v="1"/>
    <m/>
  </r>
  <r>
    <s v="U15X29ARCELOR (BERTON SICARD)"/>
    <x v="1074"/>
    <s v="PROFIL"/>
    <x v="13"/>
    <x v="1033"/>
    <x v="6"/>
    <s v="INSTALLUX"/>
    <x v="1031"/>
    <s v="Non"/>
    <x v="24"/>
    <m/>
    <m/>
    <m/>
    <m/>
    <x v="1"/>
    <m/>
  </r>
  <r>
    <s v="U15X32ARCELOR (BERTON SICARD)"/>
    <x v="1075"/>
    <s v="PROFIL"/>
    <x v="13"/>
    <x v="1034"/>
    <x v="6"/>
    <s v="INSTALLUX"/>
    <x v="1032"/>
    <s v="Non"/>
    <x v="24"/>
    <m/>
    <m/>
    <m/>
    <m/>
    <x v="1"/>
    <m/>
  </r>
  <r>
    <s v="U2012X2ARCELOR (BERTON SICARD)"/>
    <x v="1076"/>
    <s v="PROFIL"/>
    <x v="13"/>
    <x v="1035"/>
    <x v="6"/>
    <s v="INSTALLUX"/>
    <x v="1033"/>
    <s v="Non"/>
    <x v="24"/>
    <m/>
    <m/>
    <m/>
    <m/>
    <x v="1"/>
    <m/>
  </r>
  <r>
    <s v="U2015X2ARCELOR (BERTON SICARD)"/>
    <x v="1077"/>
    <s v="PROFIL"/>
    <x v="13"/>
    <x v="1036"/>
    <x v="6"/>
    <s v="INSTALLUX"/>
    <x v="1034"/>
    <s v="Non"/>
    <x v="24"/>
    <m/>
    <m/>
    <m/>
    <m/>
    <x v="1"/>
    <m/>
  </r>
  <r>
    <s v="U2020X2ARCELOR (BERTON SICARD)"/>
    <x v="1078"/>
    <s v="PROFIL"/>
    <x v="13"/>
    <x v="1037"/>
    <x v="6"/>
    <s v="INSTALLUX"/>
    <x v="1035"/>
    <s v="Non"/>
    <x v="24"/>
    <m/>
    <m/>
    <m/>
    <m/>
    <x v="1"/>
    <m/>
  </r>
  <r>
    <s v="U2045X2ARCELOR (BERTON SICARD)"/>
    <x v="1079"/>
    <s v="PROFIL"/>
    <x v="13"/>
    <x v="1038"/>
    <x v="6"/>
    <s v="INSTALLUX"/>
    <x v="1036"/>
    <s v="Non"/>
    <x v="24"/>
    <m/>
    <m/>
    <m/>
    <m/>
    <x v="1"/>
    <m/>
  </r>
  <r>
    <s v="U2525X2ARCELOR (BERTON SICARD)"/>
    <x v="1080"/>
    <s v="PROFIL"/>
    <x v="13"/>
    <x v="1039"/>
    <x v="6"/>
    <s v="INSTALLUX"/>
    <x v="1037"/>
    <s v="Non"/>
    <x v="24"/>
    <m/>
    <m/>
    <m/>
    <m/>
    <x v="1"/>
    <m/>
  </r>
  <r>
    <s v="U2540X2ARCELOR (BERTON SICARD)"/>
    <x v="1081"/>
    <s v="PROFIL"/>
    <x v="13"/>
    <x v="1040"/>
    <x v="6"/>
    <s v="INSTALLUX"/>
    <x v="1038"/>
    <s v="Non"/>
    <x v="24"/>
    <m/>
    <m/>
    <m/>
    <m/>
    <x v="1"/>
    <m/>
  </r>
  <r>
    <s v="U3020X2ARCELOR (BERTON SICARD)"/>
    <x v="1082"/>
    <s v="PROFIL"/>
    <x v="13"/>
    <x v="1041"/>
    <x v="6"/>
    <s v="INSTALLUX"/>
    <x v="1039"/>
    <s v="Non"/>
    <x v="24"/>
    <m/>
    <m/>
    <m/>
    <m/>
    <x v="1"/>
    <m/>
  </r>
  <r>
    <s v="11/140ARCELOR (BERTON SICARD)"/>
    <x v="1083"/>
    <s v="PROFIL"/>
    <x v="13"/>
    <x v="1042"/>
    <x v="6"/>
    <s v="INSTALLUX"/>
    <x v="1040"/>
    <s v="Non"/>
    <x v="4"/>
    <m/>
    <m/>
    <m/>
    <m/>
    <x v="1"/>
    <m/>
  </r>
  <r>
    <s v="20LARCELOR (BERTON SICARD)"/>
    <x v="1084"/>
    <s v="PROFIL"/>
    <x v="13"/>
    <x v="284"/>
    <x v="6"/>
    <s v="INSTALLUX"/>
    <x v="1041"/>
    <s v="Non"/>
    <x v="4"/>
    <m/>
    <m/>
    <m/>
    <m/>
    <x v="1"/>
    <m/>
  </r>
  <r>
    <s v="21LARCELOR (BERTON SICARD)"/>
    <x v="1085"/>
    <s v="PROFIL"/>
    <x v="13"/>
    <x v="1043"/>
    <x v="6"/>
    <s v="INSTALLUX"/>
    <x v="1042"/>
    <s v="Non"/>
    <x v="4"/>
    <m/>
    <m/>
    <m/>
    <m/>
    <x v="1"/>
    <m/>
  </r>
  <r>
    <s v="23/20LARCELOR (BERTON SICARD)"/>
    <x v="1086"/>
    <s v="PROFIL"/>
    <x v="13"/>
    <x v="284"/>
    <x v="6"/>
    <s v="INSTALLUX"/>
    <x v="1043"/>
    <s v="Non"/>
    <x v="4"/>
    <m/>
    <m/>
    <m/>
    <m/>
    <x v="1"/>
    <m/>
  </r>
  <r>
    <s v="23/25LARCELOR (BERTON SICARD)"/>
    <x v="1087"/>
    <s v="PROFIL"/>
    <x v="13"/>
    <x v="1043"/>
    <x v="6"/>
    <s v="INSTALLUX"/>
    <x v="1044"/>
    <s v="Non"/>
    <x v="4"/>
    <m/>
    <m/>
    <m/>
    <m/>
    <x v="1"/>
    <m/>
  </r>
  <r>
    <s v="26LARCELOR (BERTON SICARD)"/>
    <x v="1088"/>
    <s v="PROFIL"/>
    <x v="13"/>
    <x v="284"/>
    <x v="6"/>
    <s v="INSTALLUX"/>
    <x v="1045"/>
    <s v="Non"/>
    <x v="4"/>
    <m/>
    <m/>
    <m/>
    <m/>
    <x v="1"/>
    <m/>
  </r>
  <r>
    <s v="27/20LARCELOR (BERTON SICARD)"/>
    <x v="1089"/>
    <s v="PROFIL"/>
    <x v="13"/>
    <x v="284"/>
    <x v="6"/>
    <s v="INSTALLUX"/>
    <x v="1046"/>
    <s v="Non"/>
    <x v="4"/>
    <m/>
    <m/>
    <m/>
    <m/>
    <x v="1"/>
    <m/>
  </r>
  <r>
    <s v="103ARCELOR (BERTON SICARD)"/>
    <x v="1092"/>
    <s v="PROFIL"/>
    <x v="13"/>
    <x v="1046"/>
    <x v="6"/>
    <s v="INSTALLUX"/>
    <x v="1049"/>
    <s v="Non"/>
    <x v="4"/>
    <m/>
    <m/>
    <m/>
    <m/>
    <x v="1"/>
    <m/>
  </r>
  <r>
    <s v="104ARCELOR (BERTON SICARD)"/>
    <x v="1093"/>
    <s v="PROFIL"/>
    <x v="13"/>
    <x v="1047"/>
    <x v="6"/>
    <s v="INSTALLUX"/>
    <x v="1050"/>
    <s v="Non"/>
    <x v="4"/>
    <m/>
    <m/>
    <m/>
    <m/>
    <x v="1"/>
    <m/>
  </r>
  <r>
    <s v="108ARCELOR (BERTON SICARD)"/>
    <x v="1095"/>
    <s v="PROFIL"/>
    <x v="13"/>
    <x v="1049"/>
    <x v="6"/>
    <s v="INSTALLUX"/>
    <x v="1052"/>
    <s v="Non"/>
    <x v="4"/>
    <m/>
    <m/>
    <m/>
    <m/>
    <x v="1"/>
    <m/>
  </r>
  <r>
    <s v="112ARCELOR (BERTON SICARD)"/>
    <x v="1096"/>
    <s v="PROFIL"/>
    <x v="13"/>
    <x v="1050"/>
    <x v="6"/>
    <s v="INSTALLUX"/>
    <x v="1053"/>
    <s v="Non"/>
    <x v="4"/>
    <m/>
    <m/>
    <m/>
    <m/>
    <x v="1"/>
    <m/>
  </r>
  <r>
    <s v="140ARCELOR (BERTON SICARD)"/>
    <x v="1097"/>
    <s v="PROFIL"/>
    <x v="13"/>
    <x v="1051"/>
    <x v="6"/>
    <s v="INSTALLUX"/>
    <x v="1054"/>
    <s v="Non"/>
    <x v="4"/>
    <m/>
    <m/>
    <m/>
    <m/>
    <x v="1"/>
    <m/>
  </r>
  <r>
    <s v="140/RARCELOR (BERTON SICARD)"/>
    <x v="1098"/>
    <s v="PROFIL"/>
    <x v="13"/>
    <x v="1052"/>
    <x v="6"/>
    <s v="INSTALLUX"/>
    <x v="1055"/>
    <s v="Non"/>
    <x v="4"/>
    <m/>
    <m/>
    <m/>
    <m/>
    <x v="1"/>
    <m/>
  </r>
  <r>
    <s v="141ARCELOR (BERTON SICARD)"/>
    <x v="1099"/>
    <s v="PROFIL"/>
    <x v="13"/>
    <x v="1053"/>
    <x v="6"/>
    <s v="INSTALLUX"/>
    <x v="1056"/>
    <s v="Non"/>
    <x v="4"/>
    <m/>
    <m/>
    <m/>
    <m/>
    <x v="1"/>
    <m/>
  </r>
  <r>
    <s v="142ARCELOR (BERTON SICARD)"/>
    <x v="1100"/>
    <s v="PROFIL"/>
    <x v="13"/>
    <x v="1054"/>
    <x v="6"/>
    <s v="INSTALLUX"/>
    <x v="1057"/>
    <s v="Non"/>
    <x v="4"/>
    <m/>
    <m/>
    <m/>
    <m/>
    <x v="1"/>
    <m/>
  </r>
  <r>
    <s v="143/15ARCELOR (BERTON SICARD)"/>
    <x v="1101"/>
    <s v="PROFIL"/>
    <x v="13"/>
    <x v="1055"/>
    <x v="6"/>
    <s v="INSTALLUX"/>
    <x v="1058"/>
    <s v="Non"/>
    <x v="4"/>
    <m/>
    <m/>
    <m/>
    <m/>
    <x v="1"/>
    <m/>
  </r>
  <r>
    <s v="143/151ARCELOR (BERTON SICARD)"/>
    <x v="1102"/>
    <s v="PROFIL"/>
    <x v="13"/>
    <x v="1056"/>
    <x v="6"/>
    <s v="INSTALLUX"/>
    <x v="1059"/>
    <s v="Non"/>
    <x v="5"/>
    <m/>
    <m/>
    <m/>
    <m/>
    <x v="1"/>
    <m/>
  </r>
  <r>
    <s v="143/80ARCELOR (BERTON SICARD)"/>
    <x v="1103"/>
    <s v="PROFIL"/>
    <x v="13"/>
    <x v="1057"/>
    <x v="6"/>
    <s v="INSTALLUX"/>
    <x v="1060"/>
    <s v="Non"/>
    <x v="4"/>
    <m/>
    <m/>
    <m/>
    <m/>
    <x v="1"/>
    <m/>
  </r>
  <r>
    <s v="143/801ARCELOR (BERTON SICARD)"/>
    <x v="1104"/>
    <s v="PROFIL"/>
    <x v="13"/>
    <x v="1058"/>
    <x v="6"/>
    <s v="INSTALLUX"/>
    <x v="1061"/>
    <s v="Non"/>
    <x v="5"/>
    <m/>
    <m/>
    <m/>
    <m/>
    <x v="1"/>
    <m/>
  </r>
  <r>
    <s v="146ARCELOR (BERTON SICARD)"/>
    <x v="1105"/>
    <s v="PROFIL"/>
    <x v="13"/>
    <x v="1059"/>
    <x v="6"/>
    <s v="INSTALLUX"/>
    <x v="1062"/>
    <s v="Non"/>
    <x v="4"/>
    <m/>
    <m/>
    <m/>
    <m/>
    <x v="1"/>
    <m/>
  </r>
  <r>
    <s v="148ARCELOR (BERTON SICARD)"/>
    <x v="1106"/>
    <s v="PROFIL"/>
    <x v="13"/>
    <x v="1060"/>
    <x v="6"/>
    <s v="INSTALLUX"/>
    <x v="1063"/>
    <s v="Non"/>
    <x v="4"/>
    <m/>
    <m/>
    <m/>
    <m/>
    <x v="1"/>
    <m/>
  </r>
  <r>
    <s v="149ARCELOR (BERTON SICARD)"/>
    <x v="1107"/>
    <s v="PROFIL"/>
    <x v="13"/>
    <x v="1061"/>
    <x v="6"/>
    <s v="INSTALLUX"/>
    <x v="1064"/>
    <s v="Non"/>
    <x v="4"/>
    <m/>
    <m/>
    <m/>
    <m/>
    <x v="1"/>
    <m/>
  </r>
  <r>
    <s v="150LARCELOR (BERTON SICARD)"/>
    <x v="1109"/>
    <s v="PROFIL"/>
    <x v="13"/>
    <x v="1062"/>
    <x v="6"/>
    <s v="INSTALLUX"/>
    <x v="1066"/>
    <s v="Non"/>
    <x v="4"/>
    <m/>
    <m/>
    <m/>
    <m/>
    <x v="1"/>
    <m/>
  </r>
  <r>
    <s v="151ARCELOR (BERTON SICARD)"/>
    <x v="1110"/>
    <s v="PROFIL"/>
    <x v="13"/>
    <x v="1063"/>
    <x v="6"/>
    <s v="INSTALLUX"/>
    <x v="1067"/>
    <s v="Non"/>
    <x v="4"/>
    <m/>
    <m/>
    <m/>
    <m/>
    <x v="1"/>
    <m/>
  </r>
  <r>
    <s v="152LARCELOR (BERTON SICARD)"/>
    <x v="1112"/>
    <s v="PROFIL"/>
    <x v="13"/>
    <x v="1064"/>
    <x v="6"/>
    <s v="INSTALLUX"/>
    <x v="1069"/>
    <s v="Non"/>
    <x v="4"/>
    <m/>
    <m/>
    <m/>
    <m/>
    <x v="1"/>
    <m/>
  </r>
  <r>
    <s v="153LARCELOR (BERTON SICARD)"/>
    <x v="1114"/>
    <s v="PROFIL"/>
    <x v="13"/>
    <x v="1065"/>
    <x v="6"/>
    <s v="INSTALLUX"/>
    <x v="1071"/>
    <s v="Non"/>
    <x v="4"/>
    <m/>
    <m/>
    <m/>
    <m/>
    <x v="1"/>
    <m/>
  </r>
  <r>
    <s v="154ARCELOR (BERTON SICARD)"/>
    <x v="1115"/>
    <s v="PROFIL"/>
    <x v="13"/>
    <x v="1066"/>
    <x v="6"/>
    <s v="INSTALLUX"/>
    <x v="1072"/>
    <s v="Non"/>
    <x v="4"/>
    <m/>
    <m/>
    <m/>
    <m/>
    <x v="1"/>
    <m/>
  </r>
  <r>
    <s v="157ARCELOR (BERTON SICARD)"/>
    <x v="1116"/>
    <s v="PROFIL"/>
    <x v="13"/>
    <x v="1067"/>
    <x v="6"/>
    <s v="INSTALLUX"/>
    <x v="1073"/>
    <s v="Non"/>
    <x v="4"/>
    <m/>
    <m/>
    <m/>
    <m/>
    <x v="1"/>
    <m/>
  </r>
  <r>
    <s v="164ARCELOR (BERTON SICARD)"/>
    <x v="1117"/>
    <s v="PROFIL"/>
    <x v="13"/>
    <x v="1068"/>
    <x v="6"/>
    <s v="INSTALLUX"/>
    <x v="1074"/>
    <s v="Non"/>
    <x v="4"/>
    <m/>
    <m/>
    <m/>
    <m/>
    <x v="1"/>
    <m/>
  </r>
  <r>
    <s v="165ARCELOR (BERTON SICARD)"/>
    <x v="1118"/>
    <s v="PROFIL"/>
    <x v="13"/>
    <x v="1069"/>
    <x v="6"/>
    <s v="INSTALLUX"/>
    <x v="1075"/>
    <s v="Non"/>
    <x v="4"/>
    <m/>
    <m/>
    <m/>
    <m/>
    <x v="1"/>
    <m/>
  </r>
  <r>
    <s v="167ARCELOR (BERTON SICARD)"/>
    <x v="1119"/>
    <s v="PROFIL"/>
    <x v="13"/>
    <x v="1070"/>
    <x v="6"/>
    <s v="INSTALLUX"/>
    <x v="1076"/>
    <s v="Non"/>
    <x v="4"/>
    <m/>
    <m/>
    <m/>
    <m/>
    <x v="1"/>
    <m/>
  </r>
  <r>
    <s v="168ARCELOR (BERTON SICARD)"/>
    <x v="1120"/>
    <s v="PROFIL"/>
    <x v="13"/>
    <x v="1071"/>
    <x v="6"/>
    <s v="INSTALLUX"/>
    <x v="1077"/>
    <s v="Non"/>
    <x v="4"/>
    <m/>
    <m/>
    <m/>
    <m/>
    <x v="1"/>
    <m/>
  </r>
  <r>
    <s v="169ARCELOR (BERTON SICARD)"/>
    <x v="1121"/>
    <s v="PROFIL"/>
    <x v="13"/>
    <x v="1072"/>
    <x v="6"/>
    <s v="INSTALLUX"/>
    <x v="1078"/>
    <s v="Non"/>
    <x v="4"/>
    <m/>
    <m/>
    <m/>
    <m/>
    <x v="1"/>
    <m/>
  </r>
  <r>
    <s v="173ARCELOR (BERTON SICARD)"/>
    <x v="1122"/>
    <s v="PROFIL"/>
    <x v="13"/>
    <x v="1073"/>
    <x v="6"/>
    <s v="INSTALLUX"/>
    <x v="1079"/>
    <s v="Non"/>
    <x v="4"/>
    <m/>
    <m/>
    <m/>
    <m/>
    <x v="1"/>
    <m/>
  </r>
  <r>
    <s v="178ARCELOR (BERTON SICARD)"/>
    <x v="1123"/>
    <s v="PROFIL"/>
    <x v="13"/>
    <x v="1074"/>
    <x v="6"/>
    <s v="INSTALLUX"/>
    <x v="1080"/>
    <s v="Non"/>
    <x v="4"/>
    <m/>
    <m/>
    <m/>
    <m/>
    <x v="1"/>
    <m/>
  </r>
  <r>
    <s v="179ARCELOR (BERTON SICARD)"/>
    <x v="1124"/>
    <s v="PROFIL"/>
    <x v="13"/>
    <x v="1075"/>
    <x v="6"/>
    <s v="INSTALLUX"/>
    <x v="1081"/>
    <s v="Non"/>
    <x v="4"/>
    <m/>
    <m/>
    <m/>
    <m/>
    <x v="1"/>
    <m/>
  </r>
  <r>
    <s v="181ARCELOR (BERTON SICARD)"/>
    <x v="1125"/>
    <s v="PROFIL"/>
    <x v="13"/>
    <x v="1076"/>
    <x v="6"/>
    <s v="INSTALLUX"/>
    <x v="1082"/>
    <s v="Non"/>
    <x v="4"/>
    <m/>
    <m/>
    <m/>
    <m/>
    <x v="1"/>
    <m/>
  </r>
  <r>
    <s v="182ARCELOR (BERTON SICARD)"/>
    <x v="1126"/>
    <s v="PROFIL"/>
    <x v="13"/>
    <x v="1077"/>
    <x v="6"/>
    <s v="INSTALLUX"/>
    <x v="1083"/>
    <s v="Non"/>
    <x v="4"/>
    <m/>
    <m/>
    <m/>
    <m/>
    <x v="1"/>
    <m/>
  </r>
  <r>
    <s v="183ARCELOR (BERTON SICARD)"/>
    <x v="1127"/>
    <s v="PROFIL"/>
    <x v="13"/>
    <x v="1078"/>
    <x v="6"/>
    <s v="INSTALLUX"/>
    <x v="1084"/>
    <s v="Non"/>
    <x v="4"/>
    <m/>
    <m/>
    <m/>
    <m/>
    <x v="1"/>
    <m/>
  </r>
  <r>
    <s v="184ARCELOR (BERTON SICARD)"/>
    <x v="1128"/>
    <s v="PROFIL"/>
    <x v="13"/>
    <x v="1079"/>
    <x v="6"/>
    <s v="INSTALLUX"/>
    <x v="1085"/>
    <s v="Non"/>
    <x v="4"/>
    <m/>
    <m/>
    <m/>
    <m/>
    <x v="1"/>
    <m/>
  </r>
  <r>
    <s v="200ARCELOR (BERTON SICARD)"/>
    <x v="1129"/>
    <s v="PROFIL"/>
    <x v="13"/>
    <x v="1080"/>
    <x v="6"/>
    <s v="INSTALLUX"/>
    <x v="1086"/>
    <s v="Non"/>
    <x v="4"/>
    <m/>
    <m/>
    <m/>
    <m/>
    <x v="1"/>
    <m/>
  </r>
  <r>
    <s v="201ARCELOR (BERTON SICARD)"/>
    <x v="1130"/>
    <s v="PROFIL"/>
    <x v="13"/>
    <x v="1081"/>
    <x v="6"/>
    <s v="INSTALLUX"/>
    <x v="1087"/>
    <s v="Non"/>
    <x v="24"/>
    <m/>
    <m/>
    <m/>
    <m/>
    <x v="1"/>
    <m/>
  </r>
  <r>
    <s v="205ARCELOR (BERTON SICARD)"/>
    <x v="2104"/>
    <s v="PROFIL"/>
    <x v="13"/>
    <x v="1893"/>
    <x v="6"/>
    <s v="INSTALLUX"/>
    <x v="2061"/>
    <s v="Non"/>
    <x v="24"/>
    <m/>
    <m/>
    <m/>
    <m/>
    <x v="1"/>
    <m/>
  </r>
  <r>
    <s v="218ARCELOR (BERTON SICARD)"/>
    <x v="1131"/>
    <s v="PROFIL"/>
    <x v="13"/>
    <x v="1082"/>
    <x v="6"/>
    <s v="INSTALLUX"/>
    <x v="1088"/>
    <s v="Non"/>
    <x v="4"/>
    <m/>
    <m/>
    <m/>
    <m/>
    <x v="1"/>
    <m/>
  </r>
  <r>
    <s v="219ARCELOR (BERTON SICARD)"/>
    <x v="1132"/>
    <s v="PROFIL"/>
    <x v="13"/>
    <x v="1083"/>
    <x v="6"/>
    <s v="INSTALLUX"/>
    <x v="1089"/>
    <s v="Non"/>
    <x v="4"/>
    <m/>
    <m/>
    <m/>
    <m/>
    <x v="1"/>
    <m/>
  </r>
  <r>
    <s v="220ARCELOR (BERTON SICARD)"/>
    <x v="1133"/>
    <s v="PROFIL"/>
    <x v="13"/>
    <x v="1083"/>
    <x v="6"/>
    <s v="INSTALLUX"/>
    <x v="1090"/>
    <s v="Non"/>
    <x v="4"/>
    <m/>
    <m/>
    <m/>
    <m/>
    <x v="1"/>
    <m/>
  </r>
  <r>
    <s v="223ARCELOR (BERTON SICARD)"/>
    <x v="1134"/>
    <s v="PROFIL"/>
    <x v="13"/>
    <x v="1083"/>
    <x v="6"/>
    <s v="INSTALLUX"/>
    <x v="1091"/>
    <s v="Non"/>
    <x v="4"/>
    <m/>
    <m/>
    <m/>
    <m/>
    <x v="1"/>
    <m/>
  </r>
  <r>
    <s v="226ARCELOR (BERTON SICARD)"/>
    <x v="1135"/>
    <s v="PROFIL"/>
    <x v="13"/>
    <x v="1083"/>
    <x v="6"/>
    <s v="INSTALLUX"/>
    <x v="1092"/>
    <s v="Non"/>
    <x v="4"/>
    <m/>
    <m/>
    <m/>
    <m/>
    <x v="1"/>
    <m/>
  </r>
  <r>
    <s v="300ARCELOR (BERTON SICARD)"/>
    <x v="1136"/>
    <s v="PROFIL"/>
    <x v="13"/>
    <x v="1084"/>
    <x v="6"/>
    <s v="INSTALLUX"/>
    <x v="1093"/>
    <s v="Non"/>
    <x v="4"/>
    <m/>
    <m/>
    <m/>
    <m/>
    <x v="1"/>
    <m/>
  </r>
  <r>
    <s v="301ARCELOR (BERTON SICARD)"/>
    <x v="1137"/>
    <s v="PROFIL"/>
    <x v="13"/>
    <x v="1085"/>
    <x v="6"/>
    <s v="INSTALLUX"/>
    <x v="1094"/>
    <s v="Non"/>
    <x v="4"/>
    <m/>
    <m/>
    <m/>
    <m/>
    <x v="1"/>
    <m/>
  </r>
  <r>
    <s v="302ARCELOR (BERTON SICARD)"/>
    <x v="1138"/>
    <s v="PROFIL"/>
    <x v="13"/>
    <x v="1086"/>
    <x v="6"/>
    <s v="INSTALLUX"/>
    <x v="1095"/>
    <s v="Non"/>
    <x v="24"/>
    <m/>
    <m/>
    <m/>
    <m/>
    <x v="1"/>
    <m/>
  </r>
  <r>
    <s v="305ARCELOR (BERTON SICARD)"/>
    <x v="1139"/>
    <s v="PROFIL"/>
    <x v="13"/>
    <x v="1087"/>
    <x v="6"/>
    <s v="INSTALLUX"/>
    <x v="1096"/>
    <s v="Non"/>
    <x v="24"/>
    <m/>
    <m/>
    <m/>
    <m/>
    <x v="1"/>
    <m/>
  </r>
  <r>
    <s v="306ARCELOR (BERTON SICARD)"/>
    <x v="1140"/>
    <s v="PROFIL"/>
    <x v="13"/>
    <x v="1088"/>
    <x v="6"/>
    <s v="INSTALLUX"/>
    <x v="1097"/>
    <s v="Non"/>
    <x v="24"/>
    <m/>
    <m/>
    <m/>
    <m/>
    <x v="1"/>
    <m/>
  </r>
  <r>
    <s v="307ARCELOR (BERTON SICARD)"/>
    <x v="1141"/>
    <s v="PROFIL"/>
    <x v="13"/>
    <x v="1089"/>
    <x v="6"/>
    <s v="INSTALLUX"/>
    <x v="1098"/>
    <s v="Non"/>
    <x v="24"/>
    <m/>
    <m/>
    <m/>
    <m/>
    <x v="1"/>
    <m/>
  </r>
  <r>
    <s v="308ARCELOR (BERTON SICARD)"/>
    <x v="1142"/>
    <s v="PROFIL"/>
    <x v="13"/>
    <x v="1090"/>
    <x v="6"/>
    <s v="INSTALLUX"/>
    <x v="1099"/>
    <s v="Non"/>
    <x v="24"/>
    <m/>
    <m/>
    <m/>
    <m/>
    <x v="1"/>
    <m/>
  </r>
  <r>
    <s v="309ARCELOR (BERTON SICARD)"/>
    <x v="1143"/>
    <s v="PROFIL"/>
    <x v="13"/>
    <x v="1091"/>
    <x v="6"/>
    <s v="INSTALLUX"/>
    <x v="1100"/>
    <s v="Non"/>
    <x v="24"/>
    <m/>
    <m/>
    <m/>
    <m/>
    <x v="1"/>
    <m/>
  </r>
  <r>
    <s v="310ARCELOR (BERTON SICARD)"/>
    <x v="1144"/>
    <s v="PROFIL"/>
    <x v="13"/>
    <x v="1092"/>
    <x v="6"/>
    <s v="INSTALLUX"/>
    <x v="1101"/>
    <s v="Non"/>
    <x v="4"/>
    <m/>
    <m/>
    <m/>
    <m/>
    <x v="1"/>
    <m/>
  </r>
  <r>
    <s v="311ARCELOR (BERTON SICARD)"/>
    <x v="1145"/>
    <s v="PROFIL"/>
    <x v="13"/>
    <x v="1093"/>
    <x v="6"/>
    <s v="INSTALLUX"/>
    <x v="1102"/>
    <s v="Non"/>
    <x v="24"/>
    <m/>
    <m/>
    <m/>
    <m/>
    <x v="1"/>
    <m/>
  </r>
  <r>
    <s v="312ARCELOR (BERTON SICARD)"/>
    <x v="1146"/>
    <s v="PROFIL"/>
    <x v="13"/>
    <x v="1094"/>
    <x v="6"/>
    <s v="INSTALLUX"/>
    <x v="1103"/>
    <s v="Non"/>
    <x v="24"/>
    <m/>
    <m/>
    <m/>
    <m/>
    <x v="1"/>
    <m/>
  </r>
  <r>
    <s v="321ARCELOR (BERTON SICARD)"/>
    <x v="1147"/>
    <s v="PROFIL"/>
    <x v="13"/>
    <x v="1095"/>
    <x v="6"/>
    <s v="INSTALLUX"/>
    <x v="1104"/>
    <s v="Non"/>
    <x v="4"/>
    <m/>
    <m/>
    <m/>
    <m/>
    <x v="1"/>
    <m/>
  </r>
  <r>
    <s v="322ARCELOR (BERTON SICARD)"/>
    <x v="1148"/>
    <s v="PROFIL"/>
    <x v="13"/>
    <x v="1096"/>
    <x v="6"/>
    <s v="INSTALLUX"/>
    <x v="1105"/>
    <s v="Non"/>
    <x v="4"/>
    <m/>
    <m/>
    <m/>
    <m/>
    <x v="1"/>
    <m/>
  </r>
  <r>
    <s v="323DARCELOR (BERTON SICARD)"/>
    <x v="1149"/>
    <s v="PROFIL"/>
    <x v="13"/>
    <x v="1097"/>
    <x v="6"/>
    <s v="INSTALLUX"/>
    <x v="1106"/>
    <s v="Non"/>
    <x v="5"/>
    <m/>
    <m/>
    <m/>
    <m/>
    <x v="1"/>
    <m/>
  </r>
  <r>
    <s v="323GARCELOR (BERTON SICARD)"/>
    <x v="1150"/>
    <s v="PROFIL"/>
    <x v="13"/>
    <x v="1098"/>
    <x v="6"/>
    <s v="INSTALLUX"/>
    <x v="1107"/>
    <s v="Non"/>
    <x v="5"/>
    <m/>
    <m/>
    <m/>
    <m/>
    <x v="1"/>
    <m/>
  </r>
  <r>
    <s v="324ARCELOR (BERTON SICARD)"/>
    <x v="1151"/>
    <s v="PROFIL"/>
    <x v="13"/>
    <x v="1099"/>
    <x v="6"/>
    <s v="INSTALLUX"/>
    <x v="1108"/>
    <s v="Non"/>
    <x v="4"/>
    <m/>
    <m/>
    <m/>
    <m/>
    <x v="1"/>
    <m/>
  </r>
  <r>
    <s v="326ARCELOR (BERTON SICARD)"/>
    <x v="1152"/>
    <s v="PROFIL"/>
    <x v="13"/>
    <x v="1100"/>
    <x v="6"/>
    <s v="INSTALLUX"/>
    <x v="1109"/>
    <s v="Non"/>
    <x v="24"/>
    <m/>
    <m/>
    <m/>
    <m/>
    <x v="1"/>
    <m/>
  </r>
  <r>
    <s v="327ARCELOR (BERTON SICARD)"/>
    <x v="2145"/>
    <s v="PROFIL"/>
    <x v="13"/>
    <x v="1929"/>
    <x v="6"/>
    <s v="INSTALLUX"/>
    <x v="2102"/>
    <s v="Non"/>
    <x v="5"/>
    <m/>
    <m/>
    <m/>
    <m/>
    <x v="1"/>
    <m/>
  </r>
  <r>
    <s v="328ARCELOR (BERTON SICARD)"/>
    <x v="367"/>
    <s v="PROFIL"/>
    <x v="13"/>
    <x v="1101"/>
    <x v="6"/>
    <s v="INSTALLUX"/>
    <x v="328"/>
    <s v="Non"/>
    <x v="24"/>
    <m/>
    <m/>
    <m/>
    <m/>
    <x v="1"/>
    <m/>
  </r>
  <r>
    <s v="329ARCELOR (BERTON SICARD)"/>
    <x v="1153"/>
    <s v="PROFIL"/>
    <x v="13"/>
    <x v="1102"/>
    <x v="6"/>
    <s v="INSTALLUX"/>
    <x v="1110"/>
    <s v="Non"/>
    <x v="24"/>
    <m/>
    <m/>
    <m/>
    <m/>
    <x v="1"/>
    <m/>
  </r>
  <r>
    <s v="330ARCELOR (BERTON SICARD)"/>
    <x v="1154"/>
    <s v="PROFIL"/>
    <x v="13"/>
    <x v="1103"/>
    <x v="6"/>
    <s v="INSTALLUX"/>
    <x v="1111"/>
    <s v="Non"/>
    <x v="24"/>
    <m/>
    <m/>
    <m/>
    <m/>
    <x v="1"/>
    <m/>
  </r>
  <r>
    <s v="331ARCELOR (BERTON SICARD)"/>
    <x v="2146"/>
    <s v="PROFIL"/>
    <x v="13"/>
    <x v="1930"/>
    <x v="6"/>
    <s v="INSTALLUX"/>
    <x v="2103"/>
    <s v="Non"/>
    <x v="5"/>
    <m/>
    <m/>
    <m/>
    <m/>
    <x v="1"/>
    <m/>
  </r>
  <r>
    <s v="334ARCELOR (BERTON SICARD)"/>
    <x v="1155"/>
    <s v="PROFIL"/>
    <x v="13"/>
    <x v="1104"/>
    <x v="6"/>
    <s v="INSTALLUX"/>
    <x v="1112"/>
    <s v="Non"/>
    <x v="24"/>
    <m/>
    <m/>
    <m/>
    <m/>
    <x v="1"/>
    <m/>
  </r>
  <r>
    <s v="335ARCELOR (BERTON SICARD)"/>
    <x v="2147"/>
    <s v="PROFIL"/>
    <x v="13"/>
    <x v="1931"/>
    <x v="6"/>
    <s v="INSTALLUX"/>
    <x v="2104"/>
    <s v="Non"/>
    <x v="5"/>
    <m/>
    <m/>
    <m/>
    <m/>
    <x v="1"/>
    <m/>
  </r>
  <r>
    <s v="336ARCELOR (BERTON SICARD)"/>
    <x v="1156"/>
    <s v="PROFIL"/>
    <x v="13"/>
    <x v="1105"/>
    <x v="6"/>
    <s v="INSTALLUX"/>
    <x v="1113"/>
    <s v="Non"/>
    <x v="24"/>
    <m/>
    <m/>
    <m/>
    <m/>
    <x v="1"/>
    <m/>
  </r>
  <r>
    <s v="337ARCELOR (BERTON SICARD)"/>
    <x v="1157"/>
    <s v="PROFIL"/>
    <x v="13"/>
    <x v="1106"/>
    <x v="6"/>
    <s v="INSTALLUX"/>
    <x v="1114"/>
    <s v="Non"/>
    <x v="24"/>
    <m/>
    <m/>
    <m/>
    <m/>
    <x v="1"/>
    <m/>
  </r>
  <r>
    <s v="338ARCELOR (BERTON SICARD)"/>
    <x v="1158"/>
    <s v="PROFIL"/>
    <x v="13"/>
    <x v="1107"/>
    <x v="6"/>
    <s v="INSTALLUX"/>
    <x v="1115"/>
    <s v="Non"/>
    <x v="24"/>
    <m/>
    <m/>
    <m/>
    <m/>
    <x v="1"/>
    <m/>
  </r>
  <r>
    <s v="343ARCELOR (BERTON SICARD)"/>
    <x v="2148"/>
    <s v="PROFIL"/>
    <x v="13"/>
    <x v="1932"/>
    <x v="6"/>
    <s v="INSTALLUX"/>
    <x v="2105"/>
    <s v="Non"/>
    <x v="5"/>
    <m/>
    <m/>
    <m/>
    <m/>
    <x v="1"/>
    <m/>
  </r>
  <r>
    <s v="344ARCELOR (BERTON SICARD)"/>
    <x v="1159"/>
    <s v="PROFIL"/>
    <x v="13"/>
    <x v="1108"/>
    <x v="6"/>
    <s v="INSTALLUX"/>
    <x v="1116"/>
    <s v="Non"/>
    <x v="24"/>
    <m/>
    <m/>
    <m/>
    <m/>
    <x v="1"/>
    <m/>
  </r>
  <r>
    <s v="345ARCELOR (BERTON SICARD)"/>
    <x v="2149"/>
    <s v="PROFIL"/>
    <x v="13"/>
    <x v="1933"/>
    <x v="6"/>
    <s v="INSTALLUX"/>
    <x v="2106"/>
    <s v="Non"/>
    <x v="5"/>
    <m/>
    <m/>
    <m/>
    <m/>
    <x v="1"/>
    <m/>
  </r>
  <r>
    <s v="346ARCELOR (BERTON SICARD)"/>
    <x v="2150"/>
    <s v="PROFIL"/>
    <x v="13"/>
    <x v="1934"/>
    <x v="6"/>
    <s v="INSTALLUX"/>
    <x v="2107"/>
    <s v="Non"/>
    <x v="20"/>
    <m/>
    <m/>
    <m/>
    <m/>
    <x v="1"/>
    <m/>
  </r>
  <r>
    <s v="347ARCELOR (BERTON SICARD)"/>
    <x v="1160"/>
    <s v="PROFIL"/>
    <x v="13"/>
    <x v="1109"/>
    <x v="6"/>
    <s v="INSTALLUX"/>
    <x v="1117"/>
    <s v="Non"/>
    <x v="24"/>
    <m/>
    <m/>
    <m/>
    <m/>
    <x v="1"/>
    <m/>
  </r>
  <r>
    <s v="349ARCELOR (BERTON SICARD)"/>
    <x v="1161"/>
    <s v="PROFIL"/>
    <x v="13"/>
    <x v="1110"/>
    <x v="6"/>
    <s v="INSTALLUX"/>
    <x v="1118"/>
    <s v="Non"/>
    <x v="24"/>
    <m/>
    <m/>
    <m/>
    <m/>
    <x v="1"/>
    <m/>
  </r>
  <r>
    <s v="357ARCELOR (BERTON SICARD)"/>
    <x v="2105"/>
    <s v="PROFIL"/>
    <x v="13"/>
    <x v="1894"/>
    <x v="6"/>
    <s v="INSTALLUX"/>
    <x v="2062"/>
    <s v="Non"/>
    <x v="5"/>
    <m/>
    <m/>
    <m/>
    <m/>
    <x v="1"/>
    <m/>
  </r>
  <r>
    <s v="359ARCELOR (BERTON SICARD)"/>
    <x v="1965"/>
    <s v="PROFIL"/>
    <x v="13"/>
    <x v="1762"/>
    <x v="6"/>
    <s v="INSTALLUX"/>
    <x v="1922"/>
    <s v="Non"/>
    <x v="40"/>
    <m/>
    <m/>
    <m/>
    <m/>
    <x v="1"/>
    <m/>
  </r>
  <r>
    <s v="365ARCELOR (BERTON SICARD)"/>
    <x v="1966"/>
    <s v="PROFIL"/>
    <x v="13"/>
    <x v="1763"/>
    <x v="6"/>
    <s v="INSTALLUX"/>
    <x v="1923"/>
    <s v="Non"/>
    <x v="40"/>
    <m/>
    <m/>
    <m/>
    <m/>
    <x v="1"/>
    <m/>
  </r>
  <r>
    <s v="368ARCELOR (BERTON SICARD)"/>
    <x v="1967"/>
    <s v="PROFIL"/>
    <x v="13"/>
    <x v="1764"/>
    <x v="6"/>
    <s v="INSTALLUX"/>
    <x v="1924"/>
    <s v="Non"/>
    <x v="5"/>
    <m/>
    <m/>
    <m/>
    <m/>
    <x v="1"/>
    <m/>
  </r>
  <r>
    <s v="375ARCELOR (BERTON SICARD)"/>
    <x v="1162"/>
    <s v="PROFIL"/>
    <x v="13"/>
    <x v="1111"/>
    <x v="6"/>
    <s v="INSTALLUX"/>
    <x v="1119"/>
    <s v="Non"/>
    <x v="24"/>
    <m/>
    <m/>
    <m/>
    <m/>
    <x v="1"/>
    <m/>
  </r>
  <r>
    <s v="377ARCELOR (BERTON SICARD)"/>
    <x v="1163"/>
    <s v="PROFIL"/>
    <x v="13"/>
    <x v="1112"/>
    <x v="6"/>
    <s v="INSTALLUX"/>
    <x v="1120"/>
    <s v="Non"/>
    <x v="24"/>
    <m/>
    <m/>
    <m/>
    <m/>
    <x v="1"/>
    <m/>
  </r>
  <r>
    <s v="383ARCELOR (BERTON SICARD)"/>
    <x v="2151"/>
    <s v="PROFIL"/>
    <x v="13"/>
    <x v="1935"/>
    <x v="6"/>
    <s v="INSTALLUX"/>
    <x v="2108"/>
    <s v="Non"/>
    <x v="5"/>
    <m/>
    <m/>
    <m/>
    <m/>
    <x v="1"/>
    <m/>
  </r>
  <r>
    <s v="384ARCELOR (BERTON SICARD)"/>
    <x v="1968"/>
    <s v="PROFIL"/>
    <x v="13"/>
    <x v="1765"/>
    <x v="6"/>
    <s v="INSTALLUX"/>
    <x v="1925"/>
    <s v="Non"/>
    <x v="5"/>
    <m/>
    <m/>
    <m/>
    <m/>
    <x v="1"/>
    <m/>
  </r>
  <r>
    <s v="385ARCELOR (BERTON SICARD)"/>
    <x v="1969"/>
    <s v="PROFIL"/>
    <x v="13"/>
    <x v="1766"/>
    <x v="6"/>
    <s v="INSTALLUX"/>
    <x v="1926"/>
    <s v="Non"/>
    <x v="5"/>
    <m/>
    <m/>
    <m/>
    <m/>
    <x v="1"/>
    <m/>
  </r>
  <r>
    <s v="386ARCELOR (BERTON SICARD)"/>
    <x v="2106"/>
    <s v="PROFIL"/>
    <x v="13"/>
    <x v="1895"/>
    <x v="6"/>
    <s v="INSTALLUX"/>
    <x v="2063"/>
    <s v="Non"/>
    <x v="5"/>
    <m/>
    <m/>
    <m/>
    <m/>
    <x v="1"/>
    <m/>
  </r>
  <r>
    <s v="395ARCELOR (BERTON SICARD)"/>
    <x v="1970"/>
    <s v="PROFIL"/>
    <x v="13"/>
    <x v="1767"/>
    <x v="6"/>
    <s v="INSTALLUX"/>
    <x v="1927"/>
    <s v="Non"/>
    <x v="5"/>
    <m/>
    <m/>
    <m/>
    <m/>
    <x v="1"/>
    <m/>
  </r>
  <r>
    <s v="399ARCELOR (BERTON SICARD)"/>
    <x v="1164"/>
    <s v="PROFIL"/>
    <x v="13"/>
    <x v="1113"/>
    <x v="6"/>
    <s v="INSTALLUX"/>
    <x v="1121"/>
    <s v="Non"/>
    <x v="24"/>
    <m/>
    <m/>
    <m/>
    <m/>
    <x v="1"/>
    <m/>
  </r>
  <r>
    <s v="500ARCELOR (BERTON SICARD)"/>
    <x v="1165"/>
    <s v="PROFIL"/>
    <x v="13"/>
    <x v="1114"/>
    <x v="6"/>
    <s v="INSTALLUX"/>
    <x v="1122"/>
    <s v="Non"/>
    <x v="24"/>
    <m/>
    <m/>
    <m/>
    <m/>
    <x v="1"/>
    <m/>
  </r>
  <r>
    <s v="504NARCELOR (BERTON SICARD)"/>
    <x v="1166"/>
    <s v="PROFIL"/>
    <x v="13"/>
    <x v="1115"/>
    <x v="6"/>
    <s v="INSTALLUX"/>
    <x v="1123"/>
    <s v="Non"/>
    <x v="5"/>
    <m/>
    <m/>
    <m/>
    <m/>
    <x v="1"/>
    <m/>
  </r>
  <r>
    <s v="505ARCELOR (BERTON SICARD)"/>
    <x v="1167"/>
    <s v="PROFIL"/>
    <x v="13"/>
    <x v="928"/>
    <x v="6"/>
    <s v="INSTALLUX"/>
    <x v="1124"/>
    <s v="Non"/>
    <x v="24"/>
    <m/>
    <m/>
    <m/>
    <m/>
    <x v="1"/>
    <m/>
  </r>
  <r>
    <s v="506ARCELOR (BERTON SICARD)"/>
    <x v="1168"/>
    <s v="PROFIL"/>
    <x v="13"/>
    <x v="1116"/>
    <x v="6"/>
    <s v="INSTALLUX"/>
    <x v="1125"/>
    <s v="Non"/>
    <x v="24"/>
    <m/>
    <m/>
    <m/>
    <m/>
    <x v="1"/>
    <m/>
  </r>
  <r>
    <s v="508ARCELOR (BERTON SICARD)"/>
    <x v="1169"/>
    <s v="PROFIL"/>
    <x v="13"/>
    <x v="1117"/>
    <x v="6"/>
    <s v="INSTALLUX"/>
    <x v="1126"/>
    <s v="Non"/>
    <x v="4"/>
    <m/>
    <m/>
    <m/>
    <m/>
    <x v="1"/>
    <m/>
  </r>
  <r>
    <s v="508/2ARCELOR (BERTON SICARD)"/>
    <x v="1170"/>
    <s v="PROFIL"/>
    <x v="13"/>
    <x v="1118"/>
    <x v="6"/>
    <s v="INSTALLUX"/>
    <x v="1127"/>
    <s v="Non"/>
    <x v="60"/>
    <m/>
    <m/>
    <m/>
    <m/>
    <x v="1"/>
    <m/>
  </r>
  <r>
    <s v="509ARCELOR (BERTON SICARD)"/>
    <x v="1171"/>
    <s v="PROFIL"/>
    <x v="13"/>
    <x v="1119"/>
    <x v="6"/>
    <s v="INSTALLUX"/>
    <x v="1128"/>
    <s v="Non"/>
    <x v="4"/>
    <m/>
    <m/>
    <m/>
    <m/>
    <x v="1"/>
    <m/>
  </r>
  <r>
    <s v="509/2ARCELOR (BERTON SICARD)"/>
    <x v="1172"/>
    <s v="PROFIL"/>
    <x v="13"/>
    <x v="1120"/>
    <x v="6"/>
    <s v="INSTALLUX"/>
    <x v="1129"/>
    <s v="Non"/>
    <x v="60"/>
    <m/>
    <m/>
    <m/>
    <m/>
    <x v="1"/>
    <m/>
  </r>
  <r>
    <s v="519ARCELOR (BERTON SICARD)"/>
    <x v="1173"/>
    <s v="PROFIL"/>
    <x v="13"/>
    <x v="1121"/>
    <x v="6"/>
    <s v="INSTALLUX"/>
    <x v="1130"/>
    <s v="Non"/>
    <x v="24"/>
    <m/>
    <m/>
    <m/>
    <m/>
    <x v="1"/>
    <m/>
  </r>
  <r>
    <s v="523ARCELOR (BERTON SICARD)"/>
    <x v="1174"/>
    <s v="PROFIL"/>
    <x v="13"/>
    <x v="1122"/>
    <x v="6"/>
    <s v="INSTALLUX"/>
    <x v="1131"/>
    <s v="Non"/>
    <x v="24"/>
    <m/>
    <m/>
    <m/>
    <m/>
    <x v="1"/>
    <m/>
  </r>
  <r>
    <s v="523/4ARCELOR (BERTON SICARD)"/>
    <x v="1175"/>
    <s v="PROFIL"/>
    <x v="13"/>
    <x v="1122"/>
    <x v="6"/>
    <s v="INSTALLUX"/>
    <x v="1132"/>
    <s v="Non"/>
    <x v="20"/>
    <m/>
    <m/>
    <m/>
    <m/>
    <x v="1"/>
    <m/>
  </r>
  <r>
    <s v="526ARCELOR (BERTON SICARD)"/>
    <x v="1176"/>
    <s v="PROFIL"/>
    <x v="13"/>
    <x v="1123"/>
    <x v="6"/>
    <s v="INSTALLUX"/>
    <x v="1133"/>
    <s v="Non"/>
    <x v="24"/>
    <m/>
    <m/>
    <m/>
    <m/>
    <x v="1"/>
    <m/>
  </r>
  <r>
    <s v="529ARCELOR (BERTON SICARD)"/>
    <x v="1177"/>
    <s v="PROFIL"/>
    <x v="13"/>
    <x v="1124"/>
    <x v="6"/>
    <s v="INSTALLUX"/>
    <x v="1134"/>
    <s v="Non"/>
    <x v="24"/>
    <m/>
    <m/>
    <m/>
    <m/>
    <x v="1"/>
    <m/>
  </r>
  <r>
    <s v="538ARCELOR (BERTON SICARD)"/>
    <x v="1178"/>
    <s v="PROFIL"/>
    <x v="13"/>
    <x v="1125"/>
    <x v="6"/>
    <s v="INSTALLUX"/>
    <x v="1135"/>
    <s v="Non"/>
    <x v="24"/>
    <m/>
    <m/>
    <m/>
    <m/>
    <x v="1"/>
    <m/>
  </r>
  <r>
    <s v="541IARCELOR (BERTON SICARD)"/>
    <x v="1179"/>
    <s v="PROFIL"/>
    <x v="13"/>
    <x v="1126"/>
    <x v="6"/>
    <s v="INSTALLUX"/>
    <x v="1136"/>
    <s v="Non"/>
    <x v="24"/>
    <m/>
    <m/>
    <m/>
    <m/>
    <x v="1"/>
    <m/>
  </r>
  <r>
    <s v="541I/4ARCELOR (BERTON SICARD)"/>
    <x v="1180"/>
    <s v="PROFIL"/>
    <x v="13"/>
    <x v="1126"/>
    <x v="6"/>
    <s v="INSTALLUX"/>
    <x v="1137"/>
    <s v="Non"/>
    <x v="8"/>
    <m/>
    <m/>
    <m/>
    <m/>
    <x v="1"/>
    <m/>
  </r>
  <r>
    <s v="542ARCELOR (BERTON SICARD)"/>
    <x v="1181"/>
    <s v="PROFIL"/>
    <x v="13"/>
    <x v="1127"/>
    <x v="6"/>
    <s v="INSTALLUX"/>
    <x v="1138"/>
    <s v="Non"/>
    <x v="24"/>
    <m/>
    <m/>
    <m/>
    <m/>
    <x v="1"/>
    <m/>
  </r>
  <r>
    <s v="542/4ARCELOR (BERTON SICARD)"/>
    <x v="1182"/>
    <s v="PROFIL"/>
    <x v="13"/>
    <x v="1127"/>
    <x v="6"/>
    <s v="INSTALLUX"/>
    <x v="1139"/>
    <s v="Non"/>
    <x v="8"/>
    <m/>
    <m/>
    <m/>
    <m/>
    <x v="1"/>
    <m/>
  </r>
  <r>
    <s v="550ARCELOR (BERTON SICARD)"/>
    <x v="2152"/>
    <s v="PROFIL"/>
    <x v="13"/>
    <x v="1809"/>
    <x v="6"/>
    <s v="INSTALLUX"/>
    <x v="2109"/>
    <s v="Non"/>
    <x v="40"/>
    <m/>
    <m/>
    <m/>
    <m/>
    <x v="1"/>
    <m/>
  </r>
  <r>
    <s v="551ARCELOR (BERTON SICARD)"/>
    <x v="2153"/>
    <s v="PROFIL"/>
    <x v="13"/>
    <x v="1936"/>
    <x v="6"/>
    <s v="INSTALLUX"/>
    <x v="2110"/>
    <s v="Non"/>
    <x v="5"/>
    <m/>
    <m/>
    <m/>
    <m/>
    <x v="1"/>
    <m/>
  </r>
  <r>
    <s v="557ARCELOR (BERTON SICARD)"/>
    <x v="1183"/>
    <s v="PROFIL"/>
    <x v="13"/>
    <x v="1128"/>
    <x v="6"/>
    <s v="INSTALLUX"/>
    <x v="1140"/>
    <s v="Non"/>
    <x v="5"/>
    <m/>
    <m/>
    <m/>
    <m/>
    <x v="1"/>
    <m/>
  </r>
  <r>
    <s v="562ARCELOR (BERTON SICARD)"/>
    <x v="2107"/>
    <s v="PROFIL"/>
    <x v="13"/>
    <x v="1896"/>
    <x v="6"/>
    <s v="INSTALLUX"/>
    <x v="2064"/>
    <s v="Non"/>
    <x v="40"/>
    <m/>
    <m/>
    <m/>
    <m/>
    <x v="1"/>
    <m/>
  </r>
  <r>
    <s v="566ARCELOR (BERTON SICARD)"/>
    <x v="1184"/>
    <s v="PROFIL"/>
    <x v="13"/>
    <x v="1129"/>
    <x v="6"/>
    <s v="INSTALLUX"/>
    <x v="1141"/>
    <s v="Non"/>
    <x v="5"/>
    <m/>
    <m/>
    <m/>
    <m/>
    <x v="1"/>
    <m/>
  </r>
  <r>
    <s v="570ARCELOR (BERTON SICARD)"/>
    <x v="2154"/>
    <s v="PROFIL"/>
    <x v="13"/>
    <x v="1937"/>
    <x v="6"/>
    <s v="INSTALLUX"/>
    <x v="2111"/>
    <s v="Non"/>
    <x v="5"/>
    <m/>
    <m/>
    <m/>
    <m/>
    <x v="1"/>
    <m/>
  </r>
  <r>
    <s v="574ARCELOR (BERTON SICARD)"/>
    <x v="2155"/>
    <s v="PROFIL"/>
    <x v="13"/>
    <x v="1938"/>
    <x v="6"/>
    <s v="INSTALLUX"/>
    <x v="2112"/>
    <s v="Non"/>
    <x v="5"/>
    <m/>
    <m/>
    <m/>
    <m/>
    <x v="1"/>
    <m/>
  </r>
  <r>
    <s v="578ARCELOR (BERTON SICARD)"/>
    <x v="1185"/>
    <s v="PROFIL"/>
    <x v="13"/>
    <x v="1130"/>
    <x v="6"/>
    <s v="INSTALLUX"/>
    <x v="1142"/>
    <s v="Non"/>
    <x v="5"/>
    <m/>
    <m/>
    <m/>
    <m/>
    <x v="1"/>
    <m/>
  </r>
  <r>
    <s v="580ARCELOR (BERTON SICARD)"/>
    <x v="1186"/>
    <s v="PROFIL"/>
    <x v="13"/>
    <x v="1131"/>
    <x v="6"/>
    <s v="INSTALLUX"/>
    <x v="1143"/>
    <s v="Non"/>
    <x v="24"/>
    <m/>
    <m/>
    <m/>
    <m/>
    <x v="1"/>
    <m/>
  </r>
  <r>
    <s v="584ARCELOR (BERTON SICARD)"/>
    <x v="2108"/>
    <s v="PROFIL"/>
    <x v="13"/>
    <x v="1897"/>
    <x v="6"/>
    <s v="INSTALLUX"/>
    <x v="2065"/>
    <s v="Non"/>
    <x v="5"/>
    <m/>
    <m/>
    <m/>
    <m/>
    <x v="1"/>
    <m/>
  </r>
  <r>
    <s v="585ARCELOR (BERTON SICARD)"/>
    <x v="2109"/>
    <s v="PROFIL"/>
    <x v="13"/>
    <x v="1898"/>
    <x v="6"/>
    <s v="INSTALLUX"/>
    <x v="2066"/>
    <s v="Non"/>
    <x v="5"/>
    <m/>
    <m/>
    <m/>
    <m/>
    <x v="1"/>
    <m/>
  </r>
  <r>
    <s v="586ARCELOR (BERTON SICARD)"/>
    <x v="2156"/>
    <s v="PROFIL"/>
    <x v="13"/>
    <x v="1939"/>
    <x v="6"/>
    <s v="INSTALLUX"/>
    <x v="2113"/>
    <s v="Non"/>
    <x v="40"/>
    <m/>
    <m/>
    <m/>
    <m/>
    <x v="1"/>
    <m/>
  </r>
  <r>
    <s v="589ARCELOR (BERTON SICARD)"/>
    <x v="2157"/>
    <s v="PROFIL"/>
    <x v="13"/>
    <x v="1940"/>
    <x v="6"/>
    <s v="INSTALLUX"/>
    <x v="2114"/>
    <s v="Non"/>
    <x v="5"/>
    <m/>
    <m/>
    <m/>
    <m/>
    <x v="1"/>
    <m/>
  </r>
  <r>
    <s v="594ARCELOR (BERTON SICARD)"/>
    <x v="2110"/>
    <s v="PROFIL"/>
    <x v="13"/>
    <x v="1899"/>
    <x v="6"/>
    <s v="INSTALLUX"/>
    <x v="2067"/>
    <s v="Non"/>
    <x v="40"/>
    <m/>
    <m/>
    <m/>
    <m/>
    <x v="1"/>
    <m/>
  </r>
  <r>
    <s v="595ARCELOR (BERTON SICARD)"/>
    <x v="1188"/>
    <s v="PROFIL"/>
    <x v="13"/>
    <x v="1133"/>
    <x v="6"/>
    <s v="INSTALLUX"/>
    <x v="1145"/>
    <s v="Non"/>
    <x v="5"/>
    <m/>
    <m/>
    <m/>
    <m/>
    <x v="1"/>
    <m/>
  </r>
  <r>
    <s v="597ARCELOR (BERTON SICARD)"/>
    <x v="1189"/>
    <s v="PROFIL"/>
    <x v="13"/>
    <x v="1134"/>
    <x v="6"/>
    <s v="INSTALLUX"/>
    <x v="1146"/>
    <s v="Non"/>
    <x v="24"/>
    <m/>
    <m/>
    <m/>
    <m/>
    <x v="1"/>
    <m/>
  </r>
  <r>
    <s v="597-C1-UARCELOR (BERTON SICARD)"/>
    <x v="2158"/>
    <s v="PROFIL"/>
    <x v="13"/>
    <x v="1941"/>
    <x v="6"/>
    <s v="INSTALLUX"/>
    <x v="2115"/>
    <s v="Non"/>
    <x v="5"/>
    <m/>
    <m/>
    <m/>
    <m/>
    <x v="1"/>
    <m/>
  </r>
  <r>
    <s v="597-C2-UARCELOR (BERTON SICARD)"/>
    <x v="2159"/>
    <s v="PROFIL"/>
    <x v="13"/>
    <x v="1942"/>
    <x v="6"/>
    <s v="INSTALLUX"/>
    <x v="2116"/>
    <s v="Non"/>
    <x v="5"/>
    <m/>
    <m/>
    <m/>
    <m/>
    <x v="1"/>
    <m/>
  </r>
  <r>
    <s v="597-C3-UARCELOR (BERTON SICARD)"/>
    <x v="1190"/>
    <s v="PROFIL"/>
    <x v="13"/>
    <x v="1135"/>
    <x v="6"/>
    <s v="INSTALLUX"/>
    <x v="1147"/>
    <s v="Non"/>
    <x v="5"/>
    <m/>
    <m/>
    <m/>
    <m/>
    <x v="1"/>
    <m/>
  </r>
  <r>
    <s v="597-C4-UARCELOR (BERTON SICARD)"/>
    <x v="2160"/>
    <s v="PROFIL"/>
    <x v="13"/>
    <x v="1943"/>
    <x v="6"/>
    <s v="INSTALLUX"/>
    <x v="2117"/>
    <s v="Non"/>
    <x v="5"/>
    <m/>
    <m/>
    <m/>
    <m/>
    <x v="1"/>
    <m/>
  </r>
  <r>
    <s v="598ARCELOR (BERTON SICARD)"/>
    <x v="2111"/>
    <s v="PROFIL"/>
    <x v="13"/>
    <x v="1900"/>
    <x v="6"/>
    <s v="INSTALLUX"/>
    <x v="2068"/>
    <s v="Non"/>
    <x v="5"/>
    <m/>
    <m/>
    <m/>
    <m/>
    <x v="1"/>
    <m/>
  </r>
  <r>
    <s v="599ARCELOR (BERTON SICARD)"/>
    <x v="2112"/>
    <s v="PROFIL"/>
    <x v="13"/>
    <x v="1901"/>
    <x v="6"/>
    <s v="INSTALLUX"/>
    <x v="2069"/>
    <s v="Non"/>
    <x v="5"/>
    <m/>
    <m/>
    <m/>
    <m/>
    <x v="1"/>
    <m/>
  </r>
  <r>
    <s v="601ARCELOR (BERTON SICARD)"/>
    <x v="2113"/>
    <s v="PROFIL"/>
    <x v="13"/>
    <x v="1902"/>
    <x v="6"/>
    <s v="INSTALLUX"/>
    <x v="2070"/>
    <s v="Non"/>
    <x v="42"/>
    <m/>
    <m/>
    <m/>
    <m/>
    <x v="1"/>
    <m/>
  </r>
  <r>
    <s v="602ARCELOR (BERTON SICARD)"/>
    <x v="1191"/>
    <s v="PROFIL"/>
    <x v="13"/>
    <x v="1136"/>
    <x v="6"/>
    <s v="INSTALLUX"/>
    <x v="1148"/>
    <s v="Non"/>
    <x v="12"/>
    <m/>
    <m/>
    <m/>
    <m/>
    <x v="1"/>
    <m/>
  </r>
  <r>
    <s v="607ARCELOR (BERTON SICARD)"/>
    <x v="1192"/>
    <s v="PROFIL"/>
    <x v="13"/>
    <x v="1137"/>
    <x v="6"/>
    <s v="INSTALLUX"/>
    <x v="1149"/>
    <s v="Non"/>
    <x v="24"/>
    <m/>
    <m/>
    <m/>
    <m/>
    <x v="1"/>
    <m/>
  </r>
  <r>
    <s v="608ARCELOR (BERTON SICARD)"/>
    <x v="1193"/>
    <s v="PROFIL"/>
    <x v="13"/>
    <x v="1134"/>
    <x v="6"/>
    <s v="INSTALLUX"/>
    <x v="1150"/>
    <s v="Non"/>
    <x v="24"/>
    <m/>
    <m/>
    <m/>
    <m/>
    <x v="1"/>
    <m/>
  </r>
  <r>
    <s v="610ARCELOR (BERTON SICARD)"/>
    <x v="1194"/>
    <s v="PROFIL"/>
    <x v="13"/>
    <x v="1138"/>
    <x v="6"/>
    <s v="INSTALLUX"/>
    <x v="1151"/>
    <s v="Non"/>
    <x v="42"/>
    <m/>
    <m/>
    <m/>
    <m/>
    <x v="1"/>
    <m/>
  </r>
  <r>
    <s v="611ARCELOR (BERTON SICARD)"/>
    <x v="1195"/>
    <s v="PROFIL"/>
    <x v="13"/>
    <x v="1139"/>
    <x v="6"/>
    <s v="INSTALLUX"/>
    <x v="1152"/>
    <s v="Non"/>
    <x v="24"/>
    <m/>
    <m/>
    <m/>
    <m/>
    <x v="1"/>
    <m/>
  </r>
  <r>
    <s v="612ARCELOR (BERTON SICARD)"/>
    <x v="1196"/>
    <s v="PROFIL"/>
    <x v="13"/>
    <x v="1140"/>
    <x v="6"/>
    <s v="INSTALLUX"/>
    <x v="1153"/>
    <s v="Non"/>
    <x v="24"/>
    <m/>
    <m/>
    <m/>
    <m/>
    <x v="1"/>
    <m/>
  </r>
  <r>
    <s v="613ARCELOR (BERTON SICARD)"/>
    <x v="1197"/>
    <s v="PROFIL"/>
    <x v="13"/>
    <x v="1141"/>
    <x v="6"/>
    <s v="INSTALLUX"/>
    <x v="1154"/>
    <s v="Non"/>
    <x v="24"/>
    <m/>
    <m/>
    <m/>
    <m/>
    <x v="1"/>
    <m/>
  </r>
  <r>
    <s v="615ARCELOR (BERTON SICARD)"/>
    <x v="1198"/>
    <s v="PROFIL"/>
    <x v="13"/>
    <x v="1005"/>
    <x v="6"/>
    <s v="INSTALLUX"/>
    <x v="1155"/>
    <s v="Non"/>
    <x v="24"/>
    <m/>
    <m/>
    <m/>
    <m/>
    <x v="1"/>
    <m/>
  </r>
  <r>
    <s v="615/C1ARCELOR (BERTON SICARD)"/>
    <x v="1199"/>
    <s v="PROFIL"/>
    <x v="13"/>
    <x v="1142"/>
    <x v="6"/>
    <s v="INSTALLUX"/>
    <x v="1156"/>
    <s v="Non"/>
    <x v="5"/>
    <m/>
    <m/>
    <m/>
    <m/>
    <x v="1"/>
    <m/>
  </r>
  <r>
    <s v="615/C2ARCELOR (BERTON SICARD)"/>
    <x v="1200"/>
    <s v="PROFIL"/>
    <x v="13"/>
    <x v="1143"/>
    <x v="6"/>
    <s v="INSTALLUX"/>
    <x v="1157"/>
    <s v="Non"/>
    <x v="5"/>
    <m/>
    <m/>
    <m/>
    <m/>
    <x v="1"/>
    <m/>
  </r>
  <r>
    <s v="615/C3ARCELOR (BERTON SICARD)"/>
    <x v="1201"/>
    <s v="PROFIL"/>
    <x v="13"/>
    <x v="1144"/>
    <x v="6"/>
    <s v="INSTALLUX"/>
    <x v="1158"/>
    <s v="Non"/>
    <x v="5"/>
    <m/>
    <m/>
    <m/>
    <m/>
    <x v="1"/>
    <m/>
  </r>
  <r>
    <s v="615/C4ARCELOR (BERTON SICARD)"/>
    <x v="1202"/>
    <s v="PROFIL"/>
    <x v="13"/>
    <x v="1145"/>
    <x v="6"/>
    <s v="INSTALLUX"/>
    <x v="1159"/>
    <s v="Non"/>
    <x v="5"/>
    <m/>
    <m/>
    <m/>
    <m/>
    <x v="1"/>
    <m/>
  </r>
  <r>
    <s v="616ARCELOR (BERTON SICARD)"/>
    <x v="2114"/>
    <s v="PROFIL"/>
    <x v="13"/>
    <x v="1903"/>
    <x v="6"/>
    <s v="INSTALLUX"/>
    <x v="2071"/>
    <s v="Non"/>
    <x v="5"/>
    <m/>
    <m/>
    <m/>
    <m/>
    <x v="1"/>
    <m/>
  </r>
  <r>
    <s v="620ARCELOR (BERTON SICARD)"/>
    <x v="1203"/>
    <s v="PROFIL"/>
    <x v="13"/>
    <x v="1146"/>
    <x v="6"/>
    <s v="INSTALLUX"/>
    <x v="1160"/>
    <s v="Non"/>
    <x v="24"/>
    <m/>
    <m/>
    <m/>
    <m/>
    <x v="1"/>
    <m/>
  </r>
  <r>
    <s v="620/5ARCELOR (BERTON SICARD)"/>
    <x v="1204"/>
    <s v="PROFIL"/>
    <x v="13"/>
    <x v="1146"/>
    <x v="6"/>
    <s v="INSTALLUX"/>
    <x v="1161"/>
    <s v="Non"/>
    <x v="42"/>
    <m/>
    <m/>
    <m/>
    <m/>
    <x v="1"/>
    <m/>
  </r>
  <r>
    <s v="621ARCELOR (BERTON SICARD)"/>
    <x v="1205"/>
    <s v="PROFIL"/>
    <x v="13"/>
    <x v="1147"/>
    <x v="6"/>
    <s v="INSTALLUX"/>
    <x v="1162"/>
    <s v="Non"/>
    <x v="24"/>
    <m/>
    <m/>
    <m/>
    <m/>
    <x v="1"/>
    <m/>
  </r>
  <r>
    <s v="621/C1ARCELOR (BERTON SICARD)"/>
    <x v="1206"/>
    <s v="PROFIL"/>
    <x v="13"/>
    <x v="1142"/>
    <x v="6"/>
    <s v="INSTALLUX"/>
    <x v="1163"/>
    <s v="Non"/>
    <x v="5"/>
    <m/>
    <m/>
    <m/>
    <m/>
    <x v="1"/>
    <m/>
  </r>
  <r>
    <s v="621/C2ARCELOR (BERTON SICARD)"/>
    <x v="1207"/>
    <s v="PROFIL"/>
    <x v="13"/>
    <x v="1143"/>
    <x v="6"/>
    <s v="INSTALLUX"/>
    <x v="1164"/>
    <s v="Non"/>
    <x v="5"/>
    <m/>
    <m/>
    <m/>
    <m/>
    <x v="1"/>
    <m/>
  </r>
  <r>
    <s v="621/C3ARCELOR (BERTON SICARD)"/>
    <x v="1208"/>
    <s v="PROFIL"/>
    <x v="13"/>
    <x v="1144"/>
    <x v="6"/>
    <s v="INSTALLUX"/>
    <x v="1165"/>
    <s v="Non"/>
    <x v="5"/>
    <m/>
    <m/>
    <m/>
    <m/>
    <x v="1"/>
    <m/>
  </r>
  <r>
    <s v="621/C4ARCELOR (BERTON SICARD)"/>
    <x v="1209"/>
    <s v="PROFIL"/>
    <x v="13"/>
    <x v="1145"/>
    <x v="6"/>
    <s v="INSTALLUX"/>
    <x v="1166"/>
    <s v="Non"/>
    <x v="5"/>
    <m/>
    <m/>
    <m/>
    <m/>
    <x v="1"/>
    <m/>
  </r>
  <r>
    <s v="621/3ARCELOR (BERTON SICARD)"/>
    <x v="1210"/>
    <s v="PROFIL"/>
    <x v="13"/>
    <x v="1147"/>
    <x v="6"/>
    <s v="INSTALLUX"/>
    <x v="1167"/>
    <s v="Non"/>
    <x v="27"/>
    <m/>
    <m/>
    <m/>
    <m/>
    <x v="1"/>
    <m/>
  </r>
  <r>
    <s v="622ARCELOR (BERTON SICARD)"/>
    <x v="1211"/>
    <s v="PROFIL"/>
    <x v="13"/>
    <x v="1006"/>
    <x v="6"/>
    <s v="INSTALLUX"/>
    <x v="1168"/>
    <s v="Non"/>
    <x v="24"/>
    <m/>
    <m/>
    <m/>
    <m/>
    <x v="1"/>
    <m/>
  </r>
  <r>
    <s v="622/3ARCELOR (BERTON SICARD)"/>
    <x v="1212"/>
    <s v="PROFIL"/>
    <x v="13"/>
    <x v="1006"/>
    <x v="6"/>
    <s v="INSTALLUX"/>
    <x v="1169"/>
    <s v="Non"/>
    <x v="27"/>
    <m/>
    <m/>
    <m/>
    <m/>
    <x v="1"/>
    <m/>
  </r>
  <r>
    <s v="623ARCELOR (BERTON SICARD)"/>
    <x v="2115"/>
    <s v="PROFIL"/>
    <x v="13"/>
    <x v="1904"/>
    <x v="6"/>
    <s v="INSTALLUX"/>
    <x v="2072"/>
    <s v="Non"/>
    <x v="24"/>
    <m/>
    <m/>
    <m/>
    <m/>
    <x v="1"/>
    <m/>
  </r>
  <r>
    <s v="623/4ARCELOR (BERTON SICARD)"/>
    <x v="2116"/>
    <s v="PROFIL"/>
    <x v="13"/>
    <x v="1904"/>
    <x v="6"/>
    <s v="INSTALLUX"/>
    <x v="2073"/>
    <s v="Non"/>
    <x v="20"/>
    <m/>
    <m/>
    <m/>
    <m/>
    <x v="1"/>
    <m/>
  </r>
  <r>
    <s v="624/5ARCELOR (BERTON SICARD)"/>
    <x v="1213"/>
    <s v="PROFIL"/>
    <x v="13"/>
    <x v="1148"/>
    <x v="6"/>
    <s v="INSTALLUX"/>
    <x v="1170"/>
    <s v="Non"/>
    <x v="42"/>
    <m/>
    <m/>
    <m/>
    <m/>
    <x v="1"/>
    <m/>
  </r>
  <r>
    <s v="625ARCELOR (BERTON SICARD)"/>
    <x v="1214"/>
    <s v="PROFIL"/>
    <x v="13"/>
    <x v="1149"/>
    <x v="6"/>
    <s v="INSTALLUX"/>
    <x v="1171"/>
    <s v="Non"/>
    <x v="24"/>
    <m/>
    <m/>
    <m/>
    <m/>
    <x v="1"/>
    <m/>
  </r>
  <r>
    <s v="626ARCELOR (BERTON SICARD)"/>
    <x v="1215"/>
    <s v="PROFIL"/>
    <x v="13"/>
    <x v="1150"/>
    <x v="6"/>
    <s v="INSTALLUX"/>
    <x v="1172"/>
    <s v="Non"/>
    <x v="24"/>
    <m/>
    <m/>
    <m/>
    <m/>
    <x v="1"/>
    <m/>
  </r>
  <r>
    <s v="627ARCELOR (BERTON SICARD)"/>
    <x v="1216"/>
    <s v="PROFIL"/>
    <x v="13"/>
    <x v="1151"/>
    <x v="6"/>
    <s v="INSTALLUX"/>
    <x v="1173"/>
    <s v="Non"/>
    <x v="24"/>
    <m/>
    <m/>
    <m/>
    <m/>
    <x v="1"/>
    <m/>
  </r>
  <r>
    <s v="627/3ARCELOR (BERTON SICARD)"/>
    <x v="1217"/>
    <s v="PROFIL"/>
    <x v="13"/>
    <x v="1151"/>
    <x v="6"/>
    <s v="INSTALLUX"/>
    <x v="1174"/>
    <s v="Non"/>
    <x v="27"/>
    <m/>
    <m/>
    <m/>
    <m/>
    <x v="1"/>
    <m/>
  </r>
  <r>
    <s v="628ARCELOR (BERTON SICARD)"/>
    <x v="1218"/>
    <s v="PROFIL"/>
    <x v="13"/>
    <x v="1152"/>
    <x v="6"/>
    <s v="INSTALLUX"/>
    <x v="1175"/>
    <s v="Non"/>
    <x v="24"/>
    <m/>
    <m/>
    <m/>
    <m/>
    <x v="1"/>
    <m/>
  </r>
  <r>
    <s v="628/3ARCELOR (BERTON SICARD)"/>
    <x v="1219"/>
    <s v="PROFIL"/>
    <x v="13"/>
    <x v="1152"/>
    <x v="6"/>
    <s v="INSTALLUX"/>
    <x v="1176"/>
    <s v="Non"/>
    <x v="27"/>
    <m/>
    <m/>
    <m/>
    <m/>
    <x v="1"/>
    <m/>
  </r>
  <r>
    <s v="629ARCELOR (BERTON SICARD)"/>
    <x v="1220"/>
    <s v="PROFIL"/>
    <x v="13"/>
    <x v="1079"/>
    <x v="6"/>
    <s v="INSTALLUX"/>
    <x v="1177"/>
    <s v="Non"/>
    <x v="24"/>
    <m/>
    <m/>
    <m/>
    <m/>
    <x v="1"/>
    <m/>
  </r>
  <r>
    <s v="629/P3ARCELOR (BERTON SICARD)"/>
    <x v="1221"/>
    <s v="PROFIL"/>
    <x v="13"/>
    <x v="1153"/>
    <x v="6"/>
    <s v="INSTALLUX"/>
    <x v="1178"/>
    <s v="Non"/>
    <x v="5"/>
    <m/>
    <m/>
    <m/>
    <m/>
    <x v="1"/>
    <m/>
  </r>
  <r>
    <s v="630ARCELOR (BERTON SICARD)"/>
    <x v="1222"/>
    <s v="PROFIL"/>
    <x v="13"/>
    <x v="1154"/>
    <x v="6"/>
    <s v="INSTALLUX"/>
    <x v="1179"/>
    <s v="Non"/>
    <x v="24"/>
    <m/>
    <m/>
    <m/>
    <m/>
    <x v="1"/>
    <m/>
  </r>
  <r>
    <s v="632ARCELOR (BERTON SICARD)"/>
    <x v="1223"/>
    <s v="PROFIL"/>
    <x v="13"/>
    <x v="1155"/>
    <x v="6"/>
    <s v="INSTALLUX"/>
    <x v="1180"/>
    <s v="Non"/>
    <x v="24"/>
    <m/>
    <m/>
    <m/>
    <m/>
    <x v="1"/>
    <m/>
  </r>
  <r>
    <s v="632/3ARCELOR (BERTON SICARD)"/>
    <x v="1224"/>
    <s v="PROFIL"/>
    <x v="13"/>
    <x v="1155"/>
    <x v="6"/>
    <s v="INSTALLUX"/>
    <x v="1181"/>
    <s v="Non"/>
    <x v="27"/>
    <m/>
    <m/>
    <m/>
    <m/>
    <x v="1"/>
    <m/>
  </r>
  <r>
    <s v="633ARCELOR (BERTON SICARD)"/>
    <x v="1225"/>
    <s v="PROFIL"/>
    <x v="13"/>
    <x v="1156"/>
    <x v="6"/>
    <s v="INSTALLUX"/>
    <x v="1182"/>
    <s v="Non"/>
    <x v="24"/>
    <m/>
    <m/>
    <m/>
    <m/>
    <x v="1"/>
    <m/>
  </r>
  <r>
    <s v="634ARCELOR (BERTON SICARD)"/>
    <x v="2161"/>
    <s v="PROFIL"/>
    <x v="13"/>
    <x v="1944"/>
    <x v="6"/>
    <s v="INSTALLUX"/>
    <x v="2118"/>
    <s v="Non"/>
    <x v="5"/>
    <m/>
    <m/>
    <m/>
    <m/>
    <x v="1"/>
    <m/>
  </r>
  <r>
    <s v="635ARCELOR (BERTON SICARD)"/>
    <x v="1226"/>
    <s v="PROFIL"/>
    <x v="13"/>
    <x v="1157"/>
    <x v="6"/>
    <s v="INSTALLUX"/>
    <x v="1183"/>
    <s v="Non"/>
    <x v="24"/>
    <m/>
    <m/>
    <m/>
    <m/>
    <x v="1"/>
    <m/>
  </r>
  <r>
    <s v="635/5ARCELOR (BERTON SICARD)"/>
    <x v="1227"/>
    <s v="PROFIL"/>
    <x v="13"/>
    <x v="1157"/>
    <x v="6"/>
    <s v="INSTALLUX"/>
    <x v="1184"/>
    <s v="Non"/>
    <x v="42"/>
    <m/>
    <m/>
    <m/>
    <m/>
    <x v="1"/>
    <m/>
  </r>
  <r>
    <s v="638ARCELOR (BERTON SICARD)"/>
    <x v="1228"/>
    <s v="PROFIL"/>
    <x v="13"/>
    <x v="1158"/>
    <x v="6"/>
    <s v="INSTALLUX"/>
    <x v="1185"/>
    <s v="Non"/>
    <x v="24"/>
    <m/>
    <m/>
    <m/>
    <m/>
    <x v="1"/>
    <m/>
  </r>
  <r>
    <s v="653ARCELOR (BERTON SICARD)"/>
    <x v="1229"/>
    <s v="PROFIL"/>
    <x v="13"/>
    <x v="1159"/>
    <x v="6"/>
    <s v="INSTALLUX"/>
    <x v="1186"/>
    <s v="Non"/>
    <x v="20"/>
    <m/>
    <m/>
    <m/>
    <m/>
    <x v="1"/>
    <m/>
  </r>
  <r>
    <s v="654ARCELOR (BERTON SICARD)"/>
    <x v="1230"/>
    <s v="PROFIL"/>
    <x v="13"/>
    <x v="1160"/>
    <x v="6"/>
    <s v="INSTALLUX"/>
    <x v="1187"/>
    <s v="Non"/>
    <x v="40"/>
    <m/>
    <m/>
    <m/>
    <m/>
    <x v="1"/>
    <m/>
  </r>
  <r>
    <s v="655ARCELOR (BERTON SICARD)"/>
    <x v="1231"/>
    <s v="PROFIL"/>
    <x v="13"/>
    <x v="1161"/>
    <x v="6"/>
    <s v="INSTALLUX"/>
    <x v="1188"/>
    <s v="Non"/>
    <x v="40"/>
    <m/>
    <m/>
    <m/>
    <m/>
    <x v="1"/>
    <m/>
  </r>
  <r>
    <s v="663ARCELOR (BERTON SICARD)"/>
    <x v="1232"/>
    <s v="PROFIL"/>
    <x v="13"/>
    <x v="1162"/>
    <x v="6"/>
    <s v="INSTALLUX"/>
    <x v="1189"/>
    <s v="Non"/>
    <x v="5"/>
    <m/>
    <m/>
    <m/>
    <m/>
    <x v="1"/>
    <m/>
  </r>
  <r>
    <s v="663-3ARCELOR (BERTON SICARD)"/>
    <x v="2245"/>
    <s v="PROFIL"/>
    <x v="13"/>
    <x v="2024"/>
    <x v="6"/>
    <s v="INSTALLUX"/>
    <x v="2202"/>
    <s v="Non"/>
    <x v="12"/>
    <m/>
    <m/>
    <m/>
    <m/>
    <x v="1"/>
    <m/>
  </r>
  <r>
    <s v="664ARCELOR (BERTON SICARD)"/>
    <x v="2117"/>
    <s v="PROFIL"/>
    <x v="13"/>
    <x v="1905"/>
    <x v="6"/>
    <s v="INSTALLUX"/>
    <x v="2074"/>
    <s v="Non"/>
    <x v="5"/>
    <m/>
    <m/>
    <m/>
    <m/>
    <x v="1"/>
    <m/>
  </r>
  <r>
    <s v="665ARCELOR (BERTON SICARD)"/>
    <x v="1233"/>
    <s v="PROFIL"/>
    <x v="13"/>
    <x v="1163"/>
    <x v="6"/>
    <s v="INSTALLUX"/>
    <x v="1190"/>
    <s v="Non"/>
    <x v="12"/>
    <m/>
    <m/>
    <m/>
    <m/>
    <x v="1"/>
    <m/>
  </r>
  <r>
    <s v="666ARCELOR (BERTON SICARD)"/>
    <x v="1234"/>
    <s v="PROFIL"/>
    <x v="13"/>
    <x v="1164"/>
    <x v="6"/>
    <s v="INSTALLUX"/>
    <x v="1191"/>
    <s v="Non"/>
    <x v="12"/>
    <m/>
    <m/>
    <m/>
    <m/>
    <x v="1"/>
    <m/>
  </r>
  <r>
    <s v="667ARCELOR (BERTON SICARD)"/>
    <x v="1235"/>
    <s v="PROFIL"/>
    <x v="13"/>
    <x v="1165"/>
    <x v="6"/>
    <s v="INSTALLUX"/>
    <x v="1192"/>
    <s v="Non"/>
    <x v="12"/>
    <m/>
    <m/>
    <m/>
    <m/>
    <x v="1"/>
    <m/>
  </r>
  <r>
    <s v="668ARCELOR (BERTON SICARD)"/>
    <x v="1236"/>
    <s v="PROFIL"/>
    <x v="13"/>
    <x v="1166"/>
    <x v="6"/>
    <s v="INSTALLUX"/>
    <x v="1193"/>
    <s v="Non"/>
    <x v="12"/>
    <m/>
    <m/>
    <m/>
    <m/>
    <x v="1"/>
    <m/>
  </r>
  <r>
    <s v="669ARCELOR (BERTON SICARD)"/>
    <x v="1237"/>
    <s v="PROFIL"/>
    <x v="13"/>
    <x v="1167"/>
    <x v="6"/>
    <s v="INSTALLUX"/>
    <x v="1194"/>
    <s v="Non"/>
    <x v="12"/>
    <m/>
    <m/>
    <m/>
    <m/>
    <x v="1"/>
    <m/>
  </r>
  <r>
    <s v="678ARCELOR (BERTON SICARD)"/>
    <x v="1238"/>
    <s v="PROFIL"/>
    <x v="13"/>
    <x v="1168"/>
    <x v="6"/>
    <s v="INSTALLUX"/>
    <x v="1195"/>
    <s v="Non"/>
    <x v="5"/>
    <m/>
    <m/>
    <m/>
    <m/>
    <x v="1"/>
    <m/>
  </r>
  <r>
    <s v="679ARCELOR (BERTON SICARD)"/>
    <x v="1239"/>
    <s v="PROFIL"/>
    <x v="13"/>
    <x v="1169"/>
    <x v="6"/>
    <s v="INSTALLUX"/>
    <x v="1196"/>
    <s v="Non"/>
    <x v="5"/>
    <m/>
    <m/>
    <m/>
    <m/>
    <x v="1"/>
    <m/>
  </r>
  <r>
    <s v="680ARCELOR (BERTON SICARD)"/>
    <x v="1240"/>
    <s v="PROFIL"/>
    <x v="13"/>
    <x v="1170"/>
    <x v="6"/>
    <s v="INSTALLUX"/>
    <x v="1197"/>
    <s v="Non"/>
    <x v="40"/>
    <m/>
    <m/>
    <m/>
    <m/>
    <x v="1"/>
    <m/>
  </r>
  <r>
    <s v="683ARCELOR (BERTON SICARD)"/>
    <x v="1241"/>
    <s v="PROFIL"/>
    <x v="13"/>
    <x v="1171"/>
    <x v="6"/>
    <s v="INSTALLUX"/>
    <x v="1198"/>
    <s v="Non"/>
    <x v="5"/>
    <m/>
    <m/>
    <m/>
    <m/>
    <x v="1"/>
    <m/>
  </r>
  <r>
    <s v="688ARCELOR (BERTON SICARD)"/>
    <x v="1242"/>
    <s v="PROFIL"/>
    <x v="13"/>
    <x v="1172"/>
    <x v="6"/>
    <s v="INSTALLUX"/>
    <x v="1199"/>
    <s v="Non"/>
    <x v="5"/>
    <m/>
    <m/>
    <m/>
    <m/>
    <x v="1"/>
    <m/>
  </r>
  <r>
    <s v="1011ARCELOR (BERTON SICARD)"/>
    <x v="1243"/>
    <s v="PROFIL"/>
    <x v="13"/>
    <x v="1173"/>
    <x v="6"/>
    <s v="INSTALLUX"/>
    <x v="1200"/>
    <s v="Non"/>
    <x v="4"/>
    <m/>
    <m/>
    <m/>
    <m/>
    <x v="1"/>
    <m/>
  </r>
  <r>
    <s v="1050ARCELOR (BERTON SICARD)"/>
    <x v="1244"/>
    <s v="PROFIL"/>
    <x v="13"/>
    <x v="1174"/>
    <x v="6"/>
    <s v="INSTALLUX"/>
    <x v="1201"/>
    <s v="Non"/>
    <x v="24"/>
    <m/>
    <m/>
    <m/>
    <m/>
    <x v="1"/>
    <m/>
  </r>
  <r>
    <s v="1103ARCELOR (BERTON SICARD)"/>
    <x v="1245"/>
    <s v="PROFIL"/>
    <x v="13"/>
    <x v="1175"/>
    <x v="6"/>
    <s v="INSTALLUX"/>
    <x v="1202"/>
    <s v="Non"/>
    <x v="4"/>
    <m/>
    <m/>
    <m/>
    <m/>
    <x v="1"/>
    <m/>
  </r>
  <r>
    <s v="1103/1ARCELOR (BERTON SICARD)"/>
    <x v="1246"/>
    <s v="PROFIL"/>
    <x v="13"/>
    <x v="1176"/>
    <x v="6"/>
    <s v="INSTALLUX"/>
    <x v="1203"/>
    <s v="Non"/>
    <x v="5"/>
    <m/>
    <m/>
    <m/>
    <m/>
    <x v="1"/>
    <m/>
  </r>
  <r>
    <s v="1233ARCELOR (BERTON SICARD)"/>
    <x v="1972"/>
    <s v="PROFIL"/>
    <x v="13"/>
    <x v="1769"/>
    <x v="6"/>
    <s v="INSTALLUX"/>
    <x v="1929"/>
    <s v="Non"/>
    <x v="5"/>
    <m/>
    <m/>
    <m/>
    <m/>
    <x v="1"/>
    <m/>
  </r>
  <r>
    <s v="1618ARCELOR (BERTON SICARD)"/>
    <x v="1973"/>
    <s v="PROFIL"/>
    <x v="13"/>
    <x v="1770"/>
    <x v="6"/>
    <s v="INSTALLUX"/>
    <x v="1930"/>
    <s v="Non"/>
    <x v="40"/>
    <m/>
    <m/>
    <m/>
    <m/>
    <x v="1"/>
    <m/>
  </r>
  <r>
    <s v="1623ARCELOR (BERTON SICARD)"/>
    <x v="1974"/>
    <s v="PROFIL"/>
    <x v="13"/>
    <x v="1771"/>
    <x v="6"/>
    <s v="INSTALLUX"/>
    <x v="1931"/>
    <s v="Non"/>
    <x v="5"/>
    <m/>
    <m/>
    <m/>
    <m/>
    <x v="1"/>
    <m/>
  </r>
  <r>
    <s v="1624ARCELOR (BERTON SICARD)"/>
    <x v="1975"/>
    <s v="PROFIL"/>
    <x v="13"/>
    <x v="1772"/>
    <x v="6"/>
    <s v="INSTALLUX"/>
    <x v="1932"/>
    <s v="Non"/>
    <x v="5"/>
    <m/>
    <m/>
    <m/>
    <m/>
    <x v="1"/>
    <m/>
  </r>
  <r>
    <s v="1641ARCELOR (BERTON SICARD)"/>
    <x v="1976"/>
    <s v="PROFIL"/>
    <x v="13"/>
    <x v="1773"/>
    <x v="6"/>
    <s v="INSTALLUX"/>
    <x v="1933"/>
    <s v="Non"/>
    <x v="5"/>
    <m/>
    <m/>
    <m/>
    <m/>
    <x v="1"/>
    <m/>
  </r>
  <r>
    <s v="1700ARCELOR (BERTON SICARD)"/>
    <x v="1977"/>
    <s v="PROFIL"/>
    <x v="13"/>
    <x v="1774"/>
    <x v="6"/>
    <s v="INSTALLUX"/>
    <x v="1934"/>
    <s v="Non"/>
    <x v="40"/>
    <m/>
    <m/>
    <m/>
    <m/>
    <x v="1"/>
    <m/>
  </r>
  <r>
    <s v="1710ARCELOR (BERTON SICARD)"/>
    <x v="1978"/>
    <s v="PROFIL"/>
    <x v="13"/>
    <x v="1775"/>
    <x v="6"/>
    <s v="INSTALLUX"/>
    <x v="1935"/>
    <s v="Non"/>
    <x v="40"/>
    <m/>
    <m/>
    <m/>
    <m/>
    <x v="1"/>
    <m/>
  </r>
  <r>
    <s v="1723ARCELOR (BERTON SICARD)"/>
    <x v="1979"/>
    <s v="PROFIL"/>
    <x v="13"/>
    <x v="1776"/>
    <x v="6"/>
    <s v="INSTALLUX"/>
    <x v="1936"/>
    <s v="Non"/>
    <x v="40"/>
    <m/>
    <m/>
    <m/>
    <m/>
    <x v="1"/>
    <m/>
  </r>
  <r>
    <s v="1724ARCELOR (BERTON SICARD)"/>
    <x v="1980"/>
    <s v="PROFIL"/>
    <x v="13"/>
    <x v="1777"/>
    <x v="6"/>
    <s v="INSTALLUX"/>
    <x v="1937"/>
    <s v="Non"/>
    <x v="40"/>
    <m/>
    <m/>
    <m/>
    <m/>
    <x v="1"/>
    <m/>
  </r>
  <r>
    <s v="1725ARCELOR (BERTON SICARD)"/>
    <x v="1981"/>
    <s v="PROFIL"/>
    <x v="13"/>
    <x v="1778"/>
    <x v="6"/>
    <s v="INSTALLUX"/>
    <x v="1938"/>
    <s v="Non"/>
    <x v="5"/>
    <m/>
    <m/>
    <m/>
    <m/>
    <x v="1"/>
    <m/>
  </r>
  <r>
    <s v="1726ARCELOR (BERTON SICARD)"/>
    <x v="1982"/>
    <s v="PROFIL"/>
    <x v="13"/>
    <x v="1779"/>
    <x v="6"/>
    <s v="INSTALLUX"/>
    <x v="1939"/>
    <s v="Non"/>
    <x v="5"/>
    <m/>
    <m/>
    <m/>
    <m/>
    <x v="1"/>
    <m/>
  </r>
  <r>
    <s v="1727ARCELOR (BERTON SICARD)"/>
    <x v="1983"/>
    <s v="PROFIL"/>
    <x v="13"/>
    <x v="1780"/>
    <x v="6"/>
    <s v="INSTALLUX"/>
    <x v="1940"/>
    <s v="Non"/>
    <x v="5"/>
    <m/>
    <m/>
    <m/>
    <m/>
    <x v="1"/>
    <m/>
  </r>
  <r>
    <s v="1728ARCELOR (BERTON SICARD)"/>
    <x v="1984"/>
    <s v="PROFIL"/>
    <x v="13"/>
    <x v="1781"/>
    <x v="6"/>
    <s v="INSTALLUX"/>
    <x v="1941"/>
    <s v="Non"/>
    <x v="5"/>
    <m/>
    <m/>
    <m/>
    <m/>
    <x v="1"/>
    <m/>
  </r>
  <r>
    <s v="1760NARCELOR (BERTON SICARD)"/>
    <x v="1985"/>
    <s v="PROFIL"/>
    <x v="13"/>
    <x v="1782"/>
    <x v="6"/>
    <s v="INSTALLUX"/>
    <x v="1942"/>
    <s v="Non"/>
    <x v="5"/>
    <m/>
    <m/>
    <m/>
    <m/>
    <x v="1"/>
    <m/>
  </r>
  <r>
    <s v="1853NARCELOR (BERTON SICARD)"/>
    <x v="1988"/>
    <s v="PROFIL"/>
    <x v="13"/>
    <x v="1785"/>
    <x v="6"/>
    <s v="INSTALLUX"/>
    <x v="1945"/>
    <s v="Non"/>
    <x v="5"/>
    <m/>
    <m/>
    <m/>
    <m/>
    <x v="1"/>
    <m/>
  </r>
  <r>
    <s v="1854NARCELOR (BERTON SICARD)"/>
    <x v="1989"/>
    <s v="PROFIL"/>
    <x v="13"/>
    <x v="1786"/>
    <x v="6"/>
    <s v="INSTALLUX"/>
    <x v="1946"/>
    <s v="Non"/>
    <x v="5"/>
    <m/>
    <m/>
    <m/>
    <m/>
    <x v="1"/>
    <m/>
  </r>
  <r>
    <s v="1859ARCELOR (BERTON SICARD)"/>
    <x v="1990"/>
    <s v="PROFIL"/>
    <x v="13"/>
    <x v="1787"/>
    <x v="6"/>
    <s v="INSTALLUX"/>
    <x v="1947"/>
    <s v="Non"/>
    <x v="5"/>
    <m/>
    <m/>
    <m/>
    <m/>
    <x v="1"/>
    <m/>
  </r>
  <r>
    <s v="1860ARCELOR (BERTON SICARD)"/>
    <x v="1991"/>
    <s v="PROFIL"/>
    <x v="13"/>
    <x v="1788"/>
    <x v="6"/>
    <s v="INSTALLUX"/>
    <x v="1948"/>
    <s v="Non"/>
    <x v="5"/>
    <m/>
    <m/>
    <m/>
    <m/>
    <x v="1"/>
    <m/>
  </r>
  <r>
    <s v="1861ARCELOR (BERTON SICARD)"/>
    <x v="2162"/>
    <s v="PROFIL"/>
    <x v="13"/>
    <x v="1945"/>
    <x v="6"/>
    <s v="INSTALLUX"/>
    <x v="2119"/>
    <s v="Non"/>
    <x v="5"/>
    <m/>
    <m/>
    <m/>
    <m/>
    <x v="1"/>
    <m/>
  </r>
  <r>
    <s v="1870ARCELOR (BERTON SICARD)"/>
    <x v="2163"/>
    <s v="PROFIL"/>
    <x v="13"/>
    <x v="1946"/>
    <x v="6"/>
    <s v="INSTALLUX"/>
    <x v="2120"/>
    <s v="Non"/>
    <x v="5"/>
    <m/>
    <m/>
    <m/>
    <m/>
    <x v="1"/>
    <m/>
  </r>
  <r>
    <s v="5022ARCELOR (BERTON SICARD)"/>
    <x v="1247"/>
    <s v="PROFIL"/>
    <x v="13"/>
    <x v="1177"/>
    <x v="6"/>
    <s v="INSTALLUX"/>
    <x v="1204"/>
    <s v="Non"/>
    <x v="24"/>
    <m/>
    <m/>
    <m/>
    <m/>
    <x v="1"/>
    <m/>
  </r>
  <r>
    <s v="5027ARCELOR (BERTON SICARD)"/>
    <x v="1248"/>
    <s v="PROFIL"/>
    <x v="13"/>
    <x v="1178"/>
    <x v="6"/>
    <s v="INSTALLUX"/>
    <x v="1205"/>
    <s v="Non"/>
    <x v="24"/>
    <m/>
    <m/>
    <m/>
    <m/>
    <x v="1"/>
    <m/>
  </r>
  <r>
    <s v="5040ARCELOR (BERTON SICARD)"/>
    <x v="1249"/>
    <s v="PROFIL"/>
    <x v="13"/>
    <x v="1179"/>
    <x v="6"/>
    <s v="INSTALLUX"/>
    <x v="1206"/>
    <s v="Non"/>
    <x v="24"/>
    <m/>
    <m/>
    <m/>
    <m/>
    <x v="1"/>
    <m/>
  </r>
  <r>
    <s v="5041ARCELOR (BERTON SICARD)"/>
    <x v="1250"/>
    <s v="PROFIL"/>
    <x v="13"/>
    <x v="1180"/>
    <x v="6"/>
    <s v="INSTALLUX"/>
    <x v="1207"/>
    <s v="Non"/>
    <x v="24"/>
    <m/>
    <m/>
    <m/>
    <m/>
    <x v="1"/>
    <m/>
  </r>
  <r>
    <s v="5042ARCELOR (BERTON SICARD)"/>
    <x v="1251"/>
    <s v="PROFIL"/>
    <x v="13"/>
    <x v="1181"/>
    <x v="6"/>
    <s v="INSTALLUX"/>
    <x v="1208"/>
    <s v="Non"/>
    <x v="24"/>
    <m/>
    <m/>
    <m/>
    <m/>
    <x v="1"/>
    <m/>
  </r>
  <r>
    <s v="5048ARCELOR (BERTON SICARD)"/>
    <x v="1252"/>
    <s v="PROFIL"/>
    <x v="13"/>
    <x v="1068"/>
    <x v="6"/>
    <s v="INSTALLUX"/>
    <x v="1209"/>
    <s v="Non"/>
    <x v="24"/>
    <m/>
    <m/>
    <m/>
    <m/>
    <x v="1"/>
    <m/>
  </r>
  <r>
    <s v="5049ARCELOR (BERTON SICARD)"/>
    <x v="1253"/>
    <s v="PROFIL"/>
    <x v="13"/>
    <x v="1068"/>
    <x v="6"/>
    <s v="INSTALLUX"/>
    <x v="1210"/>
    <s v="Non"/>
    <x v="24"/>
    <m/>
    <m/>
    <m/>
    <m/>
    <x v="1"/>
    <m/>
  </r>
  <r>
    <s v="5051LARCELOR (BERTON SICARD)"/>
    <x v="1256"/>
    <s v="PROFIL"/>
    <x v="13"/>
    <x v="1184"/>
    <x v="6"/>
    <s v="INSTALLUX"/>
    <x v="1213"/>
    <s v="Non"/>
    <x v="24"/>
    <m/>
    <m/>
    <m/>
    <m/>
    <x v="1"/>
    <m/>
  </r>
  <r>
    <s v="5053ARCELOR (BERTON SICARD)"/>
    <x v="1257"/>
    <s v="PROFIL"/>
    <x v="13"/>
    <x v="1185"/>
    <x v="6"/>
    <s v="INSTALLUX"/>
    <x v="1214"/>
    <s v="Non"/>
    <x v="24"/>
    <m/>
    <m/>
    <m/>
    <m/>
    <x v="1"/>
    <m/>
  </r>
  <r>
    <s v="5054ARCELOR (BERTON SICARD)"/>
    <x v="1258"/>
    <s v="PROFIL"/>
    <x v="13"/>
    <x v="1186"/>
    <x v="6"/>
    <s v="INSTALLUX"/>
    <x v="1215"/>
    <s v="Non"/>
    <x v="24"/>
    <m/>
    <m/>
    <m/>
    <m/>
    <x v="1"/>
    <m/>
  </r>
  <r>
    <s v="5057ARCELOR (BERTON SICARD)"/>
    <x v="1259"/>
    <s v="PROFIL"/>
    <x v="13"/>
    <x v="1187"/>
    <x v="6"/>
    <s v="INSTALLUX"/>
    <x v="1216"/>
    <s v="Non"/>
    <x v="24"/>
    <m/>
    <m/>
    <m/>
    <m/>
    <x v="1"/>
    <m/>
  </r>
  <r>
    <s v="5058ARCELOR (BERTON SICARD)"/>
    <x v="1260"/>
    <s v="PROFIL"/>
    <x v="13"/>
    <x v="1188"/>
    <x v="6"/>
    <s v="INSTALLUX"/>
    <x v="1217"/>
    <s v="Non"/>
    <x v="24"/>
    <m/>
    <m/>
    <m/>
    <m/>
    <x v="1"/>
    <m/>
  </r>
  <r>
    <s v="5138ARCELOR (BERTON SICARD)"/>
    <x v="1261"/>
    <s v="PROFIL"/>
    <x v="13"/>
    <x v="1189"/>
    <x v="6"/>
    <s v="INSTALLUX"/>
    <x v="1218"/>
    <s v="Non"/>
    <x v="4"/>
    <m/>
    <m/>
    <m/>
    <m/>
    <x v="1"/>
    <m/>
  </r>
  <r>
    <s v="5144ARCELOR (BERTON SICARD)"/>
    <x v="1262"/>
    <s v="PROFIL"/>
    <x v="13"/>
    <x v="1190"/>
    <x v="6"/>
    <s v="INSTALLUX"/>
    <x v="1219"/>
    <s v="Non"/>
    <x v="24"/>
    <m/>
    <m/>
    <m/>
    <m/>
    <x v="1"/>
    <m/>
  </r>
  <r>
    <s v="5145ARCELOR (BERTON SICARD)"/>
    <x v="1263"/>
    <s v="PROFIL"/>
    <x v="13"/>
    <x v="1191"/>
    <x v="6"/>
    <s v="INSTALLUX"/>
    <x v="1220"/>
    <s v="Non"/>
    <x v="24"/>
    <m/>
    <m/>
    <m/>
    <m/>
    <x v="1"/>
    <m/>
  </r>
  <r>
    <s v="5146ARCELOR (BERTON SICARD)"/>
    <x v="1264"/>
    <s v="PROFIL"/>
    <x v="13"/>
    <x v="1192"/>
    <x v="6"/>
    <s v="INSTALLUX"/>
    <x v="1221"/>
    <s v="Non"/>
    <x v="4"/>
    <m/>
    <m/>
    <m/>
    <m/>
    <x v="1"/>
    <m/>
  </r>
  <r>
    <s v="5147ARCELOR (BERTON SICARD)"/>
    <x v="1265"/>
    <s v="PROFIL"/>
    <x v="13"/>
    <x v="1193"/>
    <x v="6"/>
    <s v="INSTALLUX"/>
    <x v="1222"/>
    <s v="Non"/>
    <x v="4"/>
    <m/>
    <m/>
    <m/>
    <m/>
    <x v="1"/>
    <m/>
  </r>
  <r>
    <s v="5154ARCELOR (BERTON SICARD)"/>
    <x v="1266"/>
    <s v="PROFIL"/>
    <x v="13"/>
    <x v="1194"/>
    <x v="6"/>
    <s v="INSTALLUX"/>
    <x v="1223"/>
    <s v="Non"/>
    <x v="4"/>
    <m/>
    <m/>
    <m/>
    <m/>
    <x v="1"/>
    <m/>
  </r>
  <r>
    <s v="5155ARCELOR (BERTON SICARD)"/>
    <x v="1267"/>
    <s v="PROFIL"/>
    <x v="13"/>
    <x v="1195"/>
    <x v="6"/>
    <s v="INSTALLUX"/>
    <x v="1224"/>
    <s v="Non"/>
    <x v="4"/>
    <m/>
    <m/>
    <m/>
    <m/>
    <x v="1"/>
    <m/>
  </r>
  <r>
    <s v="5156ARCELOR (BERTON SICARD)"/>
    <x v="1268"/>
    <s v="PROFIL"/>
    <x v="13"/>
    <x v="1196"/>
    <x v="6"/>
    <s v="INSTALLUX"/>
    <x v="1225"/>
    <s v="Non"/>
    <x v="4"/>
    <m/>
    <m/>
    <m/>
    <m/>
    <x v="1"/>
    <m/>
  </r>
  <r>
    <s v="5167THARCELOR (BERTON SICARD)"/>
    <x v="1269"/>
    <s v="PROFIL"/>
    <x v="13"/>
    <x v="1197"/>
    <x v="6"/>
    <s v="INSTALLUX"/>
    <x v="1226"/>
    <s v="Non"/>
    <x v="24"/>
    <m/>
    <m/>
    <m/>
    <m/>
    <x v="1"/>
    <m/>
  </r>
  <r>
    <s v="5169THARCELOR (BERTON SICARD)"/>
    <x v="1270"/>
    <s v="PROFIL"/>
    <x v="13"/>
    <x v="1198"/>
    <x v="6"/>
    <s v="INSTALLUX"/>
    <x v="1227"/>
    <s v="Non"/>
    <x v="24"/>
    <m/>
    <m/>
    <m/>
    <m/>
    <x v="1"/>
    <m/>
  </r>
  <r>
    <s v="5170THARCELOR (BERTON SICARD)"/>
    <x v="1271"/>
    <s v="PROFIL"/>
    <x v="13"/>
    <x v="1199"/>
    <x v="6"/>
    <s v="INSTALLUX"/>
    <x v="1228"/>
    <s v="Non"/>
    <x v="24"/>
    <m/>
    <m/>
    <m/>
    <m/>
    <x v="1"/>
    <m/>
  </r>
  <r>
    <s v="5190ARCELOR (BERTON SICARD)"/>
    <x v="1272"/>
    <s v="PROFIL"/>
    <x v="13"/>
    <x v="1200"/>
    <x v="6"/>
    <s v="INSTALLUX"/>
    <x v="1229"/>
    <s v="Non"/>
    <x v="4"/>
    <m/>
    <m/>
    <m/>
    <m/>
    <x v="1"/>
    <m/>
  </r>
  <r>
    <s v="5191ARCELOR (BERTON SICARD)"/>
    <x v="1273"/>
    <s v="PROFIL"/>
    <x v="13"/>
    <x v="1201"/>
    <x v="6"/>
    <s v="INSTALLUX"/>
    <x v="1230"/>
    <s v="Non"/>
    <x v="4"/>
    <m/>
    <m/>
    <m/>
    <m/>
    <x v="1"/>
    <m/>
  </r>
  <r>
    <s v="5192ARCELOR (BERTON SICARD)"/>
    <x v="1274"/>
    <s v="PROFIL"/>
    <x v="13"/>
    <x v="1202"/>
    <x v="6"/>
    <s v="INSTALLUX"/>
    <x v="1231"/>
    <s v="Non"/>
    <x v="4"/>
    <m/>
    <m/>
    <m/>
    <m/>
    <x v="1"/>
    <m/>
  </r>
  <r>
    <s v="5193ARCELOR (BERTON SICARD)"/>
    <x v="1275"/>
    <s v="PROFIL"/>
    <x v="13"/>
    <x v="1203"/>
    <x v="6"/>
    <s v="INSTALLUX"/>
    <x v="1232"/>
    <s v="Non"/>
    <x v="4"/>
    <m/>
    <m/>
    <m/>
    <m/>
    <x v="1"/>
    <m/>
  </r>
  <r>
    <s v="5194ARCELOR (BERTON SICARD)"/>
    <x v="1276"/>
    <s v="PROFIL"/>
    <x v="13"/>
    <x v="1204"/>
    <x v="6"/>
    <s v="INSTALLUX"/>
    <x v="1233"/>
    <s v="Non"/>
    <x v="4"/>
    <m/>
    <m/>
    <m/>
    <m/>
    <x v="1"/>
    <m/>
  </r>
  <r>
    <s v="5195ARCELOR (BERTON SICARD)"/>
    <x v="1277"/>
    <s v="PROFIL"/>
    <x v="13"/>
    <x v="1205"/>
    <x v="6"/>
    <s v="INSTALLUX"/>
    <x v="1234"/>
    <s v="Non"/>
    <x v="4"/>
    <m/>
    <m/>
    <m/>
    <m/>
    <x v="1"/>
    <m/>
  </r>
  <r>
    <s v="5401THARCELOR (BERTON SICARD)"/>
    <x v="1278"/>
    <s v="PROFIL"/>
    <x v="13"/>
    <x v="1206"/>
    <x v="6"/>
    <s v="INSTALLUX"/>
    <x v="1235"/>
    <s v="Non"/>
    <x v="24"/>
    <m/>
    <m/>
    <m/>
    <m/>
    <x v="1"/>
    <m/>
  </r>
  <r>
    <s v="5402THARCELOR (BERTON SICARD)"/>
    <x v="1279"/>
    <s v="PROFIL"/>
    <x v="13"/>
    <x v="1207"/>
    <x v="6"/>
    <s v="INSTALLUX"/>
    <x v="1236"/>
    <s v="Non"/>
    <x v="24"/>
    <m/>
    <m/>
    <m/>
    <m/>
    <x v="1"/>
    <m/>
  </r>
  <r>
    <s v="5403THARCELOR (BERTON SICARD)"/>
    <x v="1280"/>
    <s v="PROFIL"/>
    <x v="13"/>
    <x v="1208"/>
    <x v="6"/>
    <s v="INSTALLUX"/>
    <x v="1237"/>
    <s v="Non"/>
    <x v="24"/>
    <m/>
    <m/>
    <m/>
    <m/>
    <x v="1"/>
    <m/>
  </r>
  <r>
    <s v="5404THARCELOR (BERTON SICARD)"/>
    <x v="1281"/>
    <s v="PROFIL"/>
    <x v="13"/>
    <x v="1209"/>
    <x v="6"/>
    <s v="INSTALLUX"/>
    <x v="1238"/>
    <s v="Non"/>
    <x v="24"/>
    <m/>
    <m/>
    <m/>
    <m/>
    <x v="1"/>
    <m/>
  </r>
  <r>
    <s v="5405THARCELOR (BERTON SICARD)"/>
    <x v="1282"/>
    <s v="PROFIL"/>
    <x v="13"/>
    <x v="1206"/>
    <x v="6"/>
    <s v="INSTALLUX"/>
    <x v="1239"/>
    <s v="Non"/>
    <x v="24"/>
    <m/>
    <m/>
    <m/>
    <m/>
    <x v="1"/>
    <m/>
  </r>
  <r>
    <s v="5406THARCELOR (BERTON SICARD)"/>
    <x v="1283"/>
    <s v="PROFIL"/>
    <x v="13"/>
    <x v="1206"/>
    <x v="6"/>
    <s v="INSTALLUX"/>
    <x v="1240"/>
    <s v="Non"/>
    <x v="24"/>
    <m/>
    <m/>
    <m/>
    <m/>
    <x v="1"/>
    <m/>
  </r>
  <r>
    <s v="5407THARCELOR (BERTON SICARD)"/>
    <x v="1284"/>
    <s v="PROFIL"/>
    <x v="13"/>
    <x v="1210"/>
    <x v="6"/>
    <s v="INSTALLUX"/>
    <x v="1241"/>
    <s v="Non"/>
    <x v="24"/>
    <m/>
    <m/>
    <m/>
    <m/>
    <x v="1"/>
    <m/>
  </r>
  <r>
    <s v="5408THARCELOR (BERTON SICARD)"/>
    <x v="1285"/>
    <s v="PROFIL"/>
    <x v="13"/>
    <x v="1211"/>
    <x v="6"/>
    <s v="INSTALLUX"/>
    <x v="1242"/>
    <s v="Non"/>
    <x v="24"/>
    <m/>
    <m/>
    <m/>
    <m/>
    <x v="1"/>
    <m/>
  </r>
  <r>
    <s v="5409THARCELOR (BERTON SICARD)"/>
    <x v="1286"/>
    <s v="PROFIL"/>
    <x v="13"/>
    <x v="1212"/>
    <x v="6"/>
    <s v="INSTALLUX"/>
    <x v="1243"/>
    <s v="Non"/>
    <x v="24"/>
    <m/>
    <m/>
    <m/>
    <m/>
    <x v="1"/>
    <m/>
  </r>
  <r>
    <s v="5410THARCELOR (BERTON SICARD)"/>
    <x v="1287"/>
    <s v="PROFIL"/>
    <x v="13"/>
    <x v="1213"/>
    <x v="6"/>
    <s v="INSTALLUX"/>
    <x v="1244"/>
    <s v="Non"/>
    <x v="24"/>
    <m/>
    <m/>
    <m/>
    <m/>
    <x v="1"/>
    <m/>
  </r>
  <r>
    <s v="5411THARCELOR (BERTON SICARD)"/>
    <x v="1288"/>
    <s v="PROFIL"/>
    <x v="13"/>
    <x v="1214"/>
    <x v="6"/>
    <s v="INSTALLUX"/>
    <x v="1245"/>
    <s v="Non"/>
    <x v="24"/>
    <m/>
    <m/>
    <m/>
    <m/>
    <x v="1"/>
    <m/>
  </r>
  <r>
    <s v="5415THARCELOR (BERTON SICARD)"/>
    <x v="1289"/>
    <s v="PROFIL"/>
    <x v="13"/>
    <x v="1215"/>
    <x v="6"/>
    <s v="INSTALLUX"/>
    <x v="1246"/>
    <s v="Non"/>
    <x v="24"/>
    <m/>
    <m/>
    <m/>
    <m/>
    <x v="1"/>
    <m/>
  </r>
  <r>
    <s v="5416THARCELOR (BERTON SICARD)"/>
    <x v="1290"/>
    <s v="PROFIL"/>
    <x v="13"/>
    <x v="957"/>
    <x v="6"/>
    <s v="INSTALLUX"/>
    <x v="1247"/>
    <s v="Non"/>
    <x v="24"/>
    <m/>
    <m/>
    <m/>
    <m/>
    <x v="1"/>
    <m/>
  </r>
  <r>
    <s v="5417THARCELOR (BERTON SICARD)"/>
    <x v="1291"/>
    <s v="PROFIL"/>
    <x v="13"/>
    <x v="958"/>
    <x v="6"/>
    <s v="INSTALLUX"/>
    <x v="1248"/>
    <s v="Non"/>
    <x v="24"/>
    <m/>
    <m/>
    <m/>
    <m/>
    <x v="1"/>
    <m/>
  </r>
  <r>
    <s v="5418THARCELOR (BERTON SICARD)"/>
    <x v="1292"/>
    <s v="PROFIL"/>
    <x v="13"/>
    <x v="1209"/>
    <x v="6"/>
    <s v="INSTALLUX"/>
    <x v="1249"/>
    <s v="Non"/>
    <x v="24"/>
    <m/>
    <m/>
    <m/>
    <m/>
    <x v="1"/>
    <m/>
  </r>
  <r>
    <s v="5419THARCELOR (BERTON SICARD)"/>
    <x v="1293"/>
    <s v="PROFIL"/>
    <x v="13"/>
    <x v="1216"/>
    <x v="6"/>
    <s v="INSTALLUX"/>
    <x v="1250"/>
    <s v="Non"/>
    <x v="24"/>
    <m/>
    <m/>
    <m/>
    <m/>
    <x v="1"/>
    <m/>
  </r>
  <r>
    <s v="5421THARCELOR (BERTON SICARD)"/>
    <x v="1294"/>
    <s v="PROFIL"/>
    <x v="13"/>
    <x v="1217"/>
    <x v="6"/>
    <s v="INSTALLUX"/>
    <x v="1251"/>
    <s v="Non"/>
    <x v="24"/>
    <m/>
    <m/>
    <m/>
    <m/>
    <x v="1"/>
    <m/>
  </r>
  <r>
    <s v="5422THARCELOR (BERTON SICARD)"/>
    <x v="1295"/>
    <s v="PROFIL"/>
    <x v="13"/>
    <x v="1218"/>
    <x v="6"/>
    <s v="INSTALLUX"/>
    <x v="1252"/>
    <s v="Non"/>
    <x v="24"/>
    <m/>
    <m/>
    <m/>
    <m/>
    <x v="1"/>
    <m/>
  </r>
  <r>
    <s v="5423THARCELOR (BERTON SICARD)"/>
    <x v="1296"/>
    <s v="PROFIL"/>
    <x v="13"/>
    <x v="1219"/>
    <x v="6"/>
    <s v="INSTALLUX"/>
    <x v="1253"/>
    <s v="Non"/>
    <x v="24"/>
    <m/>
    <m/>
    <m/>
    <m/>
    <x v="1"/>
    <m/>
  </r>
  <r>
    <s v="5424THARCELOR (BERTON SICARD)"/>
    <x v="1297"/>
    <s v="PROFIL"/>
    <x v="13"/>
    <x v="1220"/>
    <x v="6"/>
    <s v="INSTALLUX"/>
    <x v="1254"/>
    <s v="Non"/>
    <x v="24"/>
    <m/>
    <m/>
    <m/>
    <m/>
    <x v="1"/>
    <m/>
  </r>
  <r>
    <s v="5427THARCELOR (BERTON SICARD)"/>
    <x v="1298"/>
    <s v="PROFIL"/>
    <x v="13"/>
    <x v="1221"/>
    <x v="6"/>
    <s v="INSTALLUX"/>
    <x v="1255"/>
    <s v="Non"/>
    <x v="24"/>
    <m/>
    <m/>
    <m/>
    <m/>
    <x v="1"/>
    <m/>
  </r>
  <r>
    <s v="5428ARCELOR (BERTON SICARD)"/>
    <x v="1299"/>
    <s v="PROFIL"/>
    <x v="13"/>
    <x v="1222"/>
    <x v="6"/>
    <s v="INSTALLUX"/>
    <x v="1256"/>
    <s v="Non"/>
    <x v="24"/>
    <m/>
    <m/>
    <m/>
    <m/>
    <x v="1"/>
    <m/>
  </r>
  <r>
    <s v="5429THARCELOR (BERTON SICARD)"/>
    <x v="1300"/>
    <s v="PROFIL"/>
    <x v="13"/>
    <x v="1223"/>
    <x v="6"/>
    <s v="INSTALLUX"/>
    <x v="1257"/>
    <s v="Non"/>
    <x v="24"/>
    <m/>
    <m/>
    <m/>
    <m/>
    <x v="1"/>
    <m/>
  </r>
  <r>
    <s v="5432THARCELOR (BERTON SICARD)"/>
    <x v="1301"/>
    <s v="PROFIL"/>
    <x v="13"/>
    <x v="1224"/>
    <x v="6"/>
    <s v="INSTALLUX"/>
    <x v="1258"/>
    <s v="Non"/>
    <x v="24"/>
    <m/>
    <m/>
    <m/>
    <m/>
    <x v="1"/>
    <m/>
  </r>
  <r>
    <s v="5433THARCELOR (BERTON SICARD)"/>
    <x v="1302"/>
    <s v="PROFIL"/>
    <x v="13"/>
    <x v="1225"/>
    <x v="6"/>
    <s v="INSTALLUX"/>
    <x v="1259"/>
    <s v="Non"/>
    <x v="24"/>
    <m/>
    <m/>
    <m/>
    <m/>
    <x v="1"/>
    <m/>
  </r>
  <r>
    <s v="5434THARCELOR (BERTON SICARD)"/>
    <x v="1303"/>
    <s v="PROFIL"/>
    <x v="13"/>
    <x v="1226"/>
    <x v="6"/>
    <s v="INSTALLUX"/>
    <x v="1260"/>
    <s v="Non"/>
    <x v="24"/>
    <m/>
    <m/>
    <m/>
    <m/>
    <x v="1"/>
    <m/>
  </r>
  <r>
    <s v="5435THARCELOR (BERTON SICARD)"/>
    <x v="1304"/>
    <s v="PROFIL"/>
    <x v="13"/>
    <x v="1227"/>
    <x v="6"/>
    <s v="INSTALLUX"/>
    <x v="1261"/>
    <s v="Non"/>
    <x v="24"/>
    <m/>
    <m/>
    <m/>
    <m/>
    <x v="1"/>
    <m/>
  </r>
  <r>
    <s v="5436THARCELOR (BERTON SICARD)"/>
    <x v="1305"/>
    <s v="PROFIL"/>
    <x v="13"/>
    <x v="1228"/>
    <x v="6"/>
    <s v="INSTALLUX"/>
    <x v="1262"/>
    <s v="Non"/>
    <x v="24"/>
    <m/>
    <m/>
    <m/>
    <m/>
    <x v="1"/>
    <m/>
  </r>
  <r>
    <s v="5450THARCELOR (BERTON SICARD)"/>
    <x v="1995"/>
    <s v="PROFIL"/>
    <x v="13"/>
    <x v="1792"/>
    <x v="6"/>
    <s v="INSTALLUX"/>
    <x v="1952"/>
    <s v="Non"/>
    <x v="24"/>
    <m/>
    <m/>
    <m/>
    <m/>
    <x v="1"/>
    <m/>
  </r>
  <r>
    <s v="5453THARCELOR (BERTON SICARD)"/>
    <x v="1306"/>
    <s v="PROFIL"/>
    <x v="13"/>
    <x v="1229"/>
    <x v="6"/>
    <s v="INSTALLUX"/>
    <x v="1263"/>
    <s v="Non"/>
    <x v="24"/>
    <m/>
    <m/>
    <m/>
    <m/>
    <x v="1"/>
    <m/>
  </r>
  <r>
    <s v="5456THARCELOR (BERTON SICARD)"/>
    <x v="1996"/>
    <s v="PROFIL"/>
    <x v="13"/>
    <x v="1793"/>
    <x v="6"/>
    <s v="INSTALLUX"/>
    <x v="1953"/>
    <s v="Non"/>
    <x v="24"/>
    <m/>
    <m/>
    <m/>
    <m/>
    <x v="1"/>
    <m/>
  </r>
  <r>
    <s v="5465THARCELOR (BERTON SICARD)"/>
    <x v="1307"/>
    <s v="PROFIL"/>
    <x v="13"/>
    <x v="1230"/>
    <x v="6"/>
    <s v="INSTALLUX"/>
    <x v="1264"/>
    <s v="Non"/>
    <x v="24"/>
    <m/>
    <m/>
    <m/>
    <m/>
    <x v="1"/>
    <m/>
  </r>
  <r>
    <s v="5499THARCELOR (BERTON SICARD)"/>
    <x v="1308"/>
    <s v="PROFIL"/>
    <x v="13"/>
    <x v="1231"/>
    <x v="6"/>
    <s v="INSTALLUX"/>
    <x v="1265"/>
    <s v="Non"/>
    <x v="24"/>
    <m/>
    <m/>
    <m/>
    <m/>
    <x v="1"/>
    <m/>
  </r>
  <r>
    <s v="5502THARCELOR (BERTON SICARD)"/>
    <x v="1309"/>
    <s v="PROFIL"/>
    <x v="13"/>
    <x v="1232"/>
    <x v="6"/>
    <s v="INSTALLUX"/>
    <x v="1266"/>
    <s v="Non"/>
    <x v="24"/>
    <m/>
    <m/>
    <m/>
    <m/>
    <x v="1"/>
    <m/>
  </r>
  <r>
    <s v="5505THARCELOR (BERTON SICARD)"/>
    <x v="1310"/>
    <s v="PROFIL"/>
    <x v="13"/>
    <x v="1233"/>
    <x v="6"/>
    <s v="INSTALLUX"/>
    <x v="1267"/>
    <s v="Non"/>
    <x v="24"/>
    <m/>
    <m/>
    <m/>
    <m/>
    <x v="1"/>
    <m/>
  </r>
  <r>
    <s v="5510ARCELOR (BERTON SICARD)"/>
    <x v="1311"/>
    <s v="PROFIL"/>
    <x v="13"/>
    <x v="1234"/>
    <x v="6"/>
    <s v="INSTALLUX"/>
    <x v="1268"/>
    <s v="Non"/>
    <x v="24"/>
    <m/>
    <m/>
    <m/>
    <m/>
    <x v="1"/>
    <m/>
  </r>
  <r>
    <s v="5511ARCELOR (BERTON SICARD)"/>
    <x v="1312"/>
    <s v="PROFIL"/>
    <x v="13"/>
    <x v="1235"/>
    <x v="6"/>
    <s v="INSTALLUX"/>
    <x v="1269"/>
    <s v="Non"/>
    <x v="24"/>
    <m/>
    <m/>
    <m/>
    <m/>
    <x v="1"/>
    <m/>
  </r>
  <r>
    <s v="5514ARCELOR (BERTON SICARD)"/>
    <x v="1313"/>
    <s v="PROFIL"/>
    <x v="13"/>
    <x v="1236"/>
    <x v="6"/>
    <s v="INSTALLUX"/>
    <x v="1270"/>
    <s v="Non"/>
    <x v="24"/>
    <m/>
    <m/>
    <m/>
    <m/>
    <x v="1"/>
    <m/>
  </r>
  <r>
    <s v="5515ARCELOR (BERTON SICARD)"/>
    <x v="1314"/>
    <s v="PROFIL"/>
    <x v="13"/>
    <x v="1237"/>
    <x v="6"/>
    <s v="INSTALLUX"/>
    <x v="1271"/>
    <s v="Non"/>
    <x v="24"/>
    <m/>
    <m/>
    <m/>
    <m/>
    <x v="1"/>
    <m/>
  </r>
  <r>
    <s v="5517ARCELOR (BERTON SICARD)"/>
    <x v="1315"/>
    <s v="PROFIL"/>
    <x v="13"/>
    <x v="1238"/>
    <x v="6"/>
    <s v="INSTALLUX"/>
    <x v="1272"/>
    <s v="Non"/>
    <x v="24"/>
    <m/>
    <m/>
    <m/>
    <m/>
    <x v="1"/>
    <m/>
  </r>
  <r>
    <s v="5518ARCELOR (BERTON SICARD)"/>
    <x v="1316"/>
    <s v="PROFIL"/>
    <x v="13"/>
    <x v="1239"/>
    <x v="6"/>
    <s v="INSTALLUX"/>
    <x v="1273"/>
    <s v="Non"/>
    <x v="24"/>
    <m/>
    <m/>
    <m/>
    <m/>
    <x v="1"/>
    <m/>
  </r>
  <r>
    <s v="5618THARCELOR (BERTON SICARD)"/>
    <x v="1317"/>
    <s v="PROFIL"/>
    <x v="13"/>
    <x v="1240"/>
    <x v="6"/>
    <s v="INSTALLUX"/>
    <x v="1274"/>
    <s v="Non"/>
    <x v="24"/>
    <m/>
    <m/>
    <m/>
    <m/>
    <x v="1"/>
    <m/>
  </r>
  <r>
    <s v="5622THARCELOR (BERTON SICARD)"/>
    <x v="1318"/>
    <s v="PROFIL"/>
    <x v="13"/>
    <x v="1241"/>
    <x v="6"/>
    <s v="INSTALLUX"/>
    <x v="1275"/>
    <s v="Non"/>
    <x v="24"/>
    <m/>
    <m/>
    <m/>
    <m/>
    <x v="1"/>
    <m/>
  </r>
  <r>
    <s v="5730ARCELOR (BERTON SICARD)"/>
    <x v="2119"/>
    <s v="PROFIL"/>
    <x v="13"/>
    <x v="1907"/>
    <x v="6"/>
    <s v="INSTALLUX"/>
    <x v="2076"/>
    <s v="Non"/>
    <x v="5"/>
    <m/>
    <m/>
    <m/>
    <m/>
    <x v="1"/>
    <m/>
  </r>
  <r>
    <s v="5734ARCELOR (BERTON SICARD)"/>
    <x v="2120"/>
    <s v="PROFIL"/>
    <x v="13"/>
    <x v="1907"/>
    <x v="6"/>
    <s v="INSTALLUX"/>
    <x v="2077"/>
    <s v="Non"/>
    <x v="5"/>
    <m/>
    <m/>
    <m/>
    <m/>
    <x v="1"/>
    <m/>
  </r>
  <r>
    <s v="5765ARCELOR (BERTON SICARD)"/>
    <x v="2000"/>
    <s v="PROFIL"/>
    <x v="13"/>
    <x v="1797"/>
    <x v="6"/>
    <s v="INSTALLUX"/>
    <x v="1957"/>
    <s v="Non"/>
    <x v="5"/>
    <m/>
    <m/>
    <m/>
    <m/>
    <x v="1"/>
    <m/>
  </r>
  <r>
    <s v="5770ARCELOR (BERTON SICARD)"/>
    <x v="2164"/>
    <s v="PROFIL"/>
    <x v="13"/>
    <x v="1947"/>
    <x v="6"/>
    <s v="INSTALLUX"/>
    <x v="2121"/>
    <s v="Non"/>
    <x v="5"/>
    <m/>
    <m/>
    <m/>
    <m/>
    <x v="1"/>
    <m/>
  </r>
  <r>
    <s v="5810ARCELOR (BERTON SICARD)"/>
    <x v="2003"/>
    <s v="PROFIL"/>
    <x v="13"/>
    <x v="1799"/>
    <x v="6"/>
    <s v="INSTALLUX"/>
    <x v="1960"/>
    <s v="Non"/>
    <x v="5"/>
    <m/>
    <m/>
    <m/>
    <m/>
    <x v="1"/>
    <m/>
  </r>
  <r>
    <s v="5828ARCELOR (BERTON SICARD)"/>
    <x v="2004"/>
    <s v="PROFIL"/>
    <x v="13"/>
    <x v="1800"/>
    <x v="6"/>
    <s v="INSTALLUX"/>
    <x v="1961"/>
    <s v="Non"/>
    <x v="5"/>
    <m/>
    <m/>
    <m/>
    <m/>
    <x v="1"/>
    <m/>
  </r>
  <r>
    <s v="5831ARCELOR (BERTON SICARD)"/>
    <x v="2005"/>
    <s v="PROFIL"/>
    <x v="13"/>
    <x v="1801"/>
    <x v="6"/>
    <s v="INSTALLUX"/>
    <x v="1962"/>
    <s v="Non"/>
    <x v="5"/>
    <m/>
    <m/>
    <m/>
    <m/>
    <x v="1"/>
    <m/>
  </r>
  <r>
    <s v="5842ARCELOR (BERTON SICARD)"/>
    <x v="2007"/>
    <s v="PROFIL"/>
    <x v="13"/>
    <x v="1803"/>
    <x v="6"/>
    <s v="INSTALLUX"/>
    <x v="1964"/>
    <s v="Non"/>
    <x v="5"/>
    <m/>
    <m/>
    <m/>
    <m/>
    <x v="1"/>
    <m/>
  </r>
  <r>
    <s v="5849ARCELOR (BERTON SICARD)"/>
    <x v="2008"/>
    <s v="PROFIL"/>
    <x v="13"/>
    <x v="1804"/>
    <x v="6"/>
    <s v="INSTALLUX"/>
    <x v="1965"/>
    <s v="Non"/>
    <x v="5"/>
    <m/>
    <m/>
    <m/>
    <m/>
    <x v="1"/>
    <m/>
  </r>
  <r>
    <s v="5853ARCELOR (BERTON SICARD)"/>
    <x v="2009"/>
    <s v="PROFIL"/>
    <x v="13"/>
    <x v="1805"/>
    <x v="6"/>
    <s v="INSTALLUX"/>
    <x v="1966"/>
    <s v="Non"/>
    <x v="5"/>
    <m/>
    <m/>
    <m/>
    <m/>
    <x v="1"/>
    <m/>
  </r>
  <r>
    <s v="5854ARCELOR (BERTON SICARD)"/>
    <x v="2010"/>
    <s v="PROFIL"/>
    <x v="13"/>
    <x v="1806"/>
    <x v="6"/>
    <s v="INSTALLUX"/>
    <x v="1967"/>
    <s v="Non"/>
    <x v="5"/>
    <m/>
    <m/>
    <m/>
    <m/>
    <x v="1"/>
    <m/>
  </r>
  <r>
    <s v="5855ARCELOR (BERTON SICARD)"/>
    <x v="2011"/>
    <s v="PROFIL"/>
    <x v="13"/>
    <x v="1807"/>
    <x v="6"/>
    <s v="INSTALLUX"/>
    <x v="1968"/>
    <s v="Non"/>
    <x v="5"/>
    <m/>
    <m/>
    <m/>
    <m/>
    <x v="1"/>
    <m/>
  </r>
  <r>
    <s v="5866ARCELOR (BERTON SICARD)"/>
    <x v="1319"/>
    <s v="PROFIL"/>
    <x v="13"/>
    <x v="1242"/>
    <x v="6"/>
    <s v="INSTALLUX"/>
    <x v="1276"/>
    <s v="Non"/>
    <x v="40"/>
    <m/>
    <m/>
    <m/>
    <m/>
    <x v="1"/>
    <m/>
  </r>
  <r>
    <s v="5866NARCELOR (BERTON SICARD)"/>
    <x v="1320"/>
    <s v="PROFIL"/>
    <x v="13"/>
    <x v="1243"/>
    <x v="6"/>
    <s v="INSTALLUX"/>
    <x v="1277"/>
    <s v="Non"/>
    <x v="40"/>
    <m/>
    <m/>
    <m/>
    <m/>
    <x v="1"/>
    <m/>
  </r>
  <r>
    <s v="5867ARCELOR (BERTON SICARD)"/>
    <x v="2012"/>
    <s v="PROFIL"/>
    <x v="13"/>
    <x v="1808"/>
    <x v="6"/>
    <s v="INSTALLUX"/>
    <x v="1969"/>
    <s v="Non"/>
    <x v="40"/>
    <m/>
    <m/>
    <m/>
    <m/>
    <x v="1"/>
    <m/>
  </r>
  <r>
    <s v="5868NARCELOR (BERTON SICARD)"/>
    <x v="2013"/>
    <s v="PROFIL"/>
    <x v="13"/>
    <x v="1809"/>
    <x v="6"/>
    <s v="INSTALLUX"/>
    <x v="1970"/>
    <s v="Non"/>
    <x v="40"/>
    <m/>
    <m/>
    <m/>
    <m/>
    <x v="1"/>
    <m/>
  </r>
  <r>
    <s v="5871ARCELOR (BERTON SICARD)"/>
    <x v="2014"/>
    <s v="PROFIL"/>
    <x v="13"/>
    <x v="1810"/>
    <x v="6"/>
    <s v="INSTALLUX"/>
    <x v="1971"/>
    <s v="Non"/>
    <x v="5"/>
    <m/>
    <m/>
    <m/>
    <m/>
    <x v="1"/>
    <m/>
  </r>
  <r>
    <s v="5877NARCELOR (BERTON SICARD)"/>
    <x v="2015"/>
    <s v="PROFIL"/>
    <x v="13"/>
    <x v="1811"/>
    <x v="6"/>
    <s v="INSTALLUX"/>
    <x v="1972"/>
    <s v="Non"/>
    <x v="5"/>
    <m/>
    <m/>
    <m/>
    <m/>
    <x v="1"/>
    <m/>
  </r>
  <r>
    <s v="5879NARCELOR (BERTON SICARD)"/>
    <x v="2016"/>
    <s v="PROFIL"/>
    <x v="13"/>
    <x v="1812"/>
    <x v="6"/>
    <s v="INSTALLUX"/>
    <x v="1973"/>
    <s v="Non"/>
    <x v="5"/>
    <m/>
    <m/>
    <m/>
    <m/>
    <x v="1"/>
    <m/>
  </r>
  <r>
    <s v="5880PARCELOR (BERTON SICARD)"/>
    <x v="2017"/>
    <s v="PROFIL"/>
    <x v="13"/>
    <x v="1813"/>
    <x v="6"/>
    <s v="INSTALLUX"/>
    <x v="1974"/>
    <s v="Non"/>
    <x v="5"/>
    <m/>
    <m/>
    <m/>
    <m/>
    <x v="1"/>
    <m/>
  </r>
  <r>
    <s v="5888PARCELOR (BERTON SICARD)"/>
    <x v="2166"/>
    <s v="PROFIL"/>
    <x v="13"/>
    <x v="1949"/>
    <x v="6"/>
    <s v="INSTALLUX"/>
    <x v="2123"/>
    <s v="Non"/>
    <x v="5"/>
    <m/>
    <m/>
    <m/>
    <m/>
    <x v="1"/>
    <m/>
  </r>
  <r>
    <s v="5897NARCELOR (BERTON SICARD)"/>
    <x v="2018"/>
    <s v="PROFIL"/>
    <x v="13"/>
    <x v="1814"/>
    <x v="6"/>
    <s v="INSTALLUX"/>
    <x v="1975"/>
    <s v="Non"/>
    <x v="5"/>
    <m/>
    <m/>
    <m/>
    <m/>
    <x v="1"/>
    <m/>
  </r>
  <r>
    <s v="5900ARCELOR (BERTON SICARD)"/>
    <x v="1321"/>
    <s v="PROFIL"/>
    <x v="13"/>
    <x v="991"/>
    <x v="6"/>
    <s v="INSTALLUX"/>
    <x v="1278"/>
    <s v="Non"/>
    <x v="4"/>
    <m/>
    <m/>
    <m/>
    <m/>
    <x v="1"/>
    <m/>
  </r>
  <r>
    <s v="5901ARCELOR (BERTON SICARD)"/>
    <x v="1322"/>
    <s v="PROFIL"/>
    <x v="13"/>
    <x v="1244"/>
    <x v="6"/>
    <s v="INSTALLUX"/>
    <x v="1279"/>
    <s v="Non"/>
    <x v="4"/>
    <m/>
    <m/>
    <m/>
    <m/>
    <x v="1"/>
    <m/>
  </r>
  <r>
    <s v="5903ARCELOR (BERTON SICARD)"/>
    <x v="1323"/>
    <s v="PROFIL"/>
    <x v="13"/>
    <x v="1245"/>
    <x v="6"/>
    <s v="INSTALLUX"/>
    <x v="1280"/>
    <s v="Non"/>
    <x v="24"/>
    <m/>
    <m/>
    <m/>
    <m/>
    <x v="1"/>
    <m/>
  </r>
  <r>
    <s v="5905ARCELOR (BERTON SICARD)"/>
    <x v="1324"/>
    <s v="PROFIL"/>
    <x v="13"/>
    <x v="1246"/>
    <x v="6"/>
    <s v="INSTALLUX"/>
    <x v="1281"/>
    <s v="Non"/>
    <x v="4"/>
    <m/>
    <m/>
    <m/>
    <m/>
    <x v="1"/>
    <m/>
  </r>
  <r>
    <s v="5906ARCELOR (BERTON SICARD)"/>
    <x v="1325"/>
    <s v="PROFIL"/>
    <x v="13"/>
    <x v="1247"/>
    <x v="6"/>
    <s v="INSTALLUX"/>
    <x v="1282"/>
    <s v="Non"/>
    <x v="4"/>
    <m/>
    <m/>
    <m/>
    <m/>
    <x v="1"/>
    <m/>
  </r>
  <r>
    <s v="5910ARCELOR (BERTON SICARD)"/>
    <x v="1326"/>
    <s v="PROFIL"/>
    <x v="13"/>
    <x v="1248"/>
    <x v="6"/>
    <s v="INSTALLUX"/>
    <x v="1283"/>
    <s v="Non"/>
    <x v="4"/>
    <m/>
    <m/>
    <m/>
    <m/>
    <x v="1"/>
    <m/>
  </r>
  <r>
    <s v="5911ARCELOR (BERTON SICARD)"/>
    <x v="1327"/>
    <s v="PROFIL"/>
    <x v="13"/>
    <x v="1249"/>
    <x v="6"/>
    <s v="INSTALLUX"/>
    <x v="1284"/>
    <s v="Non"/>
    <x v="4"/>
    <m/>
    <m/>
    <m/>
    <m/>
    <x v="1"/>
    <m/>
  </r>
  <r>
    <s v="5912ARCELOR (BERTON SICARD)"/>
    <x v="1328"/>
    <s v="PROFIL"/>
    <x v="13"/>
    <x v="1250"/>
    <x v="6"/>
    <s v="INSTALLUX"/>
    <x v="1285"/>
    <s v="Non"/>
    <x v="4"/>
    <m/>
    <m/>
    <m/>
    <m/>
    <x v="1"/>
    <m/>
  </r>
  <r>
    <s v="5913ARCELOR (BERTON SICARD)"/>
    <x v="1329"/>
    <s v="PROFIL"/>
    <x v="13"/>
    <x v="1251"/>
    <x v="6"/>
    <s v="INSTALLUX"/>
    <x v="1286"/>
    <s v="Non"/>
    <x v="4"/>
    <m/>
    <m/>
    <m/>
    <m/>
    <x v="1"/>
    <m/>
  </r>
  <r>
    <s v="5920ARCELOR (BERTON SICARD)"/>
    <x v="1330"/>
    <s v="PROFIL"/>
    <x v="13"/>
    <x v="1213"/>
    <x v="6"/>
    <s v="INSTALLUX"/>
    <x v="1287"/>
    <s v="Non"/>
    <x v="4"/>
    <m/>
    <m/>
    <m/>
    <m/>
    <x v="1"/>
    <m/>
  </r>
  <r>
    <s v="5921ARCELOR (BERTON SICARD)"/>
    <x v="1331"/>
    <s v="PROFIL"/>
    <x v="13"/>
    <x v="1252"/>
    <x v="6"/>
    <s v="INSTALLUX"/>
    <x v="1288"/>
    <s v="Non"/>
    <x v="4"/>
    <m/>
    <m/>
    <m/>
    <m/>
    <x v="1"/>
    <m/>
  </r>
  <r>
    <s v="5923ARCELOR (BERTON SICARD)"/>
    <x v="1332"/>
    <s v="PROFIL"/>
    <x v="13"/>
    <x v="1253"/>
    <x v="6"/>
    <s v="INSTALLUX"/>
    <x v="1289"/>
    <s v="Non"/>
    <x v="4"/>
    <m/>
    <m/>
    <m/>
    <m/>
    <x v="1"/>
    <m/>
  </r>
  <r>
    <s v="5924ARCELOR (BERTON SICARD)"/>
    <x v="1333"/>
    <s v="PROFIL"/>
    <x v="13"/>
    <x v="1254"/>
    <x v="6"/>
    <s v="INSTALLUX"/>
    <x v="1290"/>
    <s v="Non"/>
    <x v="24"/>
    <m/>
    <m/>
    <m/>
    <m/>
    <x v="1"/>
    <m/>
  </r>
  <r>
    <s v="5930ARCELOR (BERTON SICARD)"/>
    <x v="1334"/>
    <s v="PROFIL"/>
    <x v="13"/>
    <x v="1255"/>
    <x v="6"/>
    <s v="INSTALLUX"/>
    <x v="1291"/>
    <s v="Non"/>
    <x v="4"/>
    <m/>
    <m/>
    <m/>
    <m/>
    <x v="1"/>
    <m/>
  </r>
  <r>
    <s v="5931ARCELOR (BERTON SICARD)"/>
    <x v="1335"/>
    <s v="PROFIL"/>
    <x v="13"/>
    <x v="1256"/>
    <x v="6"/>
    <s v="INSTALLUX"/>
    <x v="1292"/>
    <s v="Non"/>
    <x v="4"/>
    <m/>
    <m/>
    <m/>
    <m/>
    <x v="1"/>
    <m/>
  </r>
  <r>
    <s v="5935ARCELOR (BERTON SICARD)"/>
    <x v="1336"/>
    <s v="PROFIL"/>
    <x v="13"/>
    <x v="958"/>
    <x v="6"/>
    <s v="INSTALLUX"/>
    <x v="1293"/>
    <s v="Non"/>
    <x v="4"/>
    <m/>
    <m/>
    <m/>
    <m/>
    <x v="1"/>
    <m/>
  </r>
  <r>
    <s v="5936ARCELOR (BERTON SICARD)"/>
    <x v="1337"/>
    <s v="PROFIL"/>
    <x v="13"/>
    <x v="957"/>
    <x v="6"/>
    <s v="INSTALLUX"/>
    <x v="1294"/>
    <s v="Non"/>
    <x v="4"/>
    <m/>
    <m/>
    <m/>
    <m/>
    <x v="1"/>
    <m/>
  </r>
  <r>
    <s v="5939ARCELOR (BERTON SICARD)"/>
    <x v="1338"/>
    <s v="PROFIL"/>
    <x v="13"/>
    <x v="1215"/>
    <x v="6"/>
    <s v="INSTALLUX"/>
    <x v="1295"/>
    <s v="Non"/>
    <x v="4"/>
    <m/>
    <m/>
    <m/>
    <m/>
    <x v="1"/>
    <m/>
  </r>
  <r>
    <s v="5939/1ARCELOR (BERTON SICARD)"/>
    <x v="1339"/>
    <s v="PROFIL"/>
    <x v="13"/>
    <x v="1257"/>
    <x v="6"/>
    <s v="INSTALLUX"/>
    <x v="1296"/>
    <s v="Non"/>
    <x v="5"/>
    <m/>
    <m/>
    <m/>
    <m/>
    <x v="1"/>
    <m/>
  </r>
  <r>
    <s v="5941ARCELOR (BERTON SICARD)"/>
    <x v="1340"/>
    <s v="PROFIL"/>
    <x v="13"/>
    <x v="1258"/>
    <x v="6"/>
    <s v="INSTALLUX"/>
    <x v="1297"/>
    <s v="Non"/>
    <x v="4"/>
    <m/>
    <m/>
    <m/>
    <m/>
    <x v="1"/>
    <m/>
  </r>
  <r>
    <s v="5942ARCELOR (BERTON SICARD)"/>
    <x v="1341"/>
    <s v="PROFIL"/>
    <x v="13"/>
    <x v="1259"/>
    <x v="6"/>
    <s v="INSTALLUX"/>
    <x v="1298"/>
    <s v="Non"/>
    <x v="4"/>
    <m/>
    <m/>
    <m/>
    <m/>
    <x v="1"/>
    <m/>
  </r>
  <r>
    <s v="5943ARCELOR (BERTON SICARD)"/>
    <x v="1342"/>
    <s v="PROFIL"/>
    <x v="13"/>
    <x v="1219"/>
    <x v="6"/>
    <s v="INSTALLUX"/>
    <x v="1299"/>
    <s v="Non"/>
    <x v="4"/>
    <m/>
    <m/>
    <m/>
    <m/>
    <x v="1"/>
    <m/>
  </r>
  <r>
    <s v="5971ARCELOR (BERTON SICARD)"/>
    <x v="1343"/>
    <s v="PROFIL"/>
    <x v="13"/>
    <x v="1260"/>
    <x v="6"/>
    <s v="INSTALLUX"/>
    <x v="1300"/>
    <s v="Non"/>
    <x v="4"/>
    <m/>
    <m/>
    <m/>
    <m/>
    <x v="1"/>
    <m/>
  </r>
  <r>
    <s v="5972ARCELOR (BERTON SICARD)"/>
    <x v="1344"/>
    <s v="PROFIL"/>
    <x v="13"/>
    <x v="1261"/>
    <x v="6"/>
    <s v="INSTALLUX"/>
    <x v="1301"/>
    <s v="Non"/>
    <x v="4"/>
    <m/>
    <m/>
    <m/>
    <m/>
    <x v="1"/>
    <m/>
  </r>
  <r>
    <s v="5978ARCELOR (BERTON SICARD)"/>
    <x v="1345"/>
    <s v="PROFIL"/>
    <x v="13"/>
    <x v="1262"/>
    <x v="6"/>
    <s v="INSTALLUX"/>
    <x v="1302"/>
    <s v="Non"/>
    <x v="4"/>
    <m/>
    <m/>
    <m/>
    <m/>
    <x v="1"/>
    <m/>
  </r>
  <r>
    <s v="5979ARCELOR (BERTON SICARD)"/>
    <x v="1346"/>
    <s v="PROFIL"/>
    <x v="13"/>
    <x v="1263"/>
    <x v="6"/>
    <s v="INSTALLUX"/>
    <x v="1303"/>
    <s v="Non"/>
    <x v="4"/>
    <m/>
    <m/>
    <m/>
    <m/>
    <x v="1"/>
    <m/>
  </r>
  <r>
    <s v="5980ARCELOR (BERTON SICARD)"/>
    <x v="1347"/>
    <s v="PROFIL"/>
    <x v="13"/>
    <x v="286"/>
    <x v="6"/>
    <s v="INSTALLUX"/>
    <x v="1304"/>
    <s v="Non"/>
    <x v="24"/>
    <m/>
    <m/>
    <m/>
    <m/>
    <x v="1"/>
    <m/>
  </r>
  <r>
    <s v="5981ARCELOR (BERTON SICARD)"/>
    <x v="1348"/>
    <s v="PROFIL"/>
    <x v="13"/>
    <x v="1232"/>
    <x v="6"/>
    <s v="INSTALLUX"/>
    <x v="1305"/>
    <s v="Non"/>
    <x v="24"/>
    <m/>
    <m/>
    <m/>
    <m/>
    <x v="1"/>
    <m/>
  </r>
  <r>
    <s v="5982ARCELOR (BERTON SICARD)"/>
    <x v="1349"/>
    <s v="PROFIL"/>
    <x v="13"/>
    <x v="1264"/>
    <x v="6"/>
    <s v="INSTALLUX"/>
    <x v="1306"/>
    <s v="Non"/>
    <x v="24"/>
    <m/>
    <m/>
    <m/>
    <m/>
    <x v="1"/>
    <m/>
  </r>
  <r>
    <s v="6596ARCELOR (BERTON SICARD)"/>
    <x v="1350"/>
    <s v="PROFIL"/>
    <x v="13"/>
    <x v="1265"/>
    <x v="6"/>
    <s v="INSTALLUX"/>
    <x v="1307"/>
    <s v="Non"/>
    <x v="24"/>
    <m/>
    <m/>
    <m/>
    <m/>
    <x v="1"/>
    <m/>
  </r>
  <r>
    <s v="6598/4ARCELOR (BERTON SICARD)"/>
    <x v="1351"/>
    <s v="PROFIL"/>
    <x v="13"/>
    <x v="1266"/>
    <x v="6"/>
    <s v="INSTALLUX"/>
    <x v="1308"/>
    <s v="Non"/>
    <x v="61"/>
    <m/>
    <m/>
    <m/>
    <m/>
    <x v="1"/>
    <m/>
  </r>
  <r>
    <s v="6621ARCELOR (BERTON SICARD)"/>
    <x v="1352"/>
    <s v="PROFIL"/>
    <x v="13"/>
    <x v="1267"/>
    <x v="6"/>
    <s v="INSTALLUX"/>
    <x v="1309"/>
    <s v="Non"/>
    <x v="24"/>
    <m/>
    <m/>
    <m/>
    <m/>
    <x v="1"/>
    <m/>
  </r>
  <r>
    <s v="6622ARCELOR (BERTON SICARD)"/>
    <x v="1353"/>
    <s v="PROFIL"/>
    <x v="13"/>
    <x v="1268"/>
    <x v="6"/>
    <s v="INSTALLUX"/>
    <x v="1310"/>
    <s v="Non"/>
    <x v="24"/>
    <m/>
    <m/>
    <m/>
    <m/>
    <x v="1"/>
    <m/>
  </r>
  <r>
    <s v="6623ARCELOR (BERTON SICARD)"/>
    <x v="1354"/>
    <s v="PROFIL"/>
    <x v="13"/>
    <x v="1269"/>
    <x v="6"/>
    <s v="INSTALLUX"/>
    <x v="1311"/>
    <s v="Non"/>
    <x v="24"/>
    <m/>
    <m/>
    <m/>
    <m/>
    <x v="1"/>
    <m/>
  </r>
  <r>
    <s v="6624ARCELOR (BERTON SICARD)"/>
    <x v="1355"/>
    <s v="PROFIL"/>
    <x v="13"/>
    <x v="1270"/>
    <x v="6"/>
    <s v="INSTALLUX"/>
    <x v="1312"/>
    <s v="Non"/>
    <x v="24"/>
    <m/>
    <m/>
    <m/>
    <m/>
    <x v="1"/>
    <m/>
  </r>
  <r>
    <s v="6625/4ARCELOR (BERTON SICARD)"/>
    <x v="1356"/>
    <s v="PROFIL"/>
    <x v="13"/>
    <x v="1271"/>
    <x v="6"/>
    <s v="INSTALLUX"/>
    <x v="1313"/>
    <s v="Non"/>
    <x v="61"/>
    <m/>
    <m/>
    <m/>
    <m/>
    <x v="1"/>
    <m/>
  </r>
  <r>
    <s v="6626/4ARCELOR (BERTON SICARD)"/>
    <x v="1357"/>
    <s v="PROFIL"/>
    <x v="13"/>
    <x v="1272"/>
    <x v="6"/>
    <s v="INSTALLUX"/>
    <x v="1314"/>
    <s v="Non"/>
    <x v="61"/>
    <m/>
    <m/>
    <m/>
    <m/>
    <x v="1"/>
    <m/>
  </r>
  <r>
    <s v="6631ARCELOR (BERTON SICARD)"/>
    <x v="1358"/>
    <s v="PROFIL"/>
    <x v="13"/>
    <x v="1273"/>
    <x v="6"/>
    <s v="INSTALLUX"/>
    <x v="1315"/>
    <s v="Non"/>
    <x v="24"/>
    <m/>
    <m/>
    <m/>
    <m/>
    <x v="1"/>
    <m/>
  </r>
  <r>
    <s v="6635ARCELOR (BERTON SICARD)"/>
    <x v="1359"/>
    <s v="PROFIL"/>
    <x v="13"/>
    <x v="1274"/>
    <x v="6"/>
    <s v="INSTALLUX"/>
    <x v="1316"/>
    <s v="Non"/>
    <x v="24"/>
    <m/>
    <m/>
    <m/>
    <m/>
    <x v="1"/>
    <m/>
  </r>
  <r>
    <s v="6636ARCELOR (BERTON SICARD)"/>
    <x v="1360"/>
    <s v="PROFIL"/>
    <x v="13"/>
    <x v="1275"/>
    <x v="6"/>
    <s v="INSTALLUX"/>
    <x v="1317"/>
    <s v="Non"/>
    <x v="24"/>
    <m/>
    <m/>
    <m/>
    <m/>
    <x v="1"/>
    <m/>
  </r>
  <r>
    <s v="6640ARCELOR (BERTON SICARD)"/>
    <x v="1361"/>
    <s v="PROFIL"/>
    <x v="13"/>
    <x v="1276"/>
    <x v="6"/>
    <s v="INSTALLUX"/>
    <x v="1318"/>
    <s v="Non"/>
    <x v="24"/>
    <m/>
    <m/>
    <m/>
    <m/>
    <x v="1"/>
    <m/>
  </r>
  <r>
    <s v="6641ARCELOR (BERTON SICARD)"/>
    <x v="1362"/>
    <s v="PROFIL"/>
    <x v="13"/>
    <x v="1277"/>
    <x v="6"/>
    <s v="INSTALLUX"/>
    <x v="1319"/>
    <s v="Non"/>
    <x v="24"/>
    <m/>
    <m/>
    <m/>
    <m/>
    <x v="1"/>
    <m/>
  </r>
  <r>
    <s v="6642ARCELOR (BERTON SICARD)"/>
    <x v="1363"/>
    <s v="PROFIL"/>
    <x v="13"/>
    <x v="1278"/>
    <x v="6"/>
    <s v="INSTALLUX"/>
    <x v="1320"/>
    <s v="Non"/>
    <x v="24"/>
    <m/>
    <m/>
    <m/>
    <m/>
    <x v="1"/>
    <m/>
  </r>
  <r>
    <s v="6643ARCELOR (BERTON SICARD)"/>
    <x v="1364"/>
    <s v="PROFIL"/>
    <x v="13"/>
    <x v="1279"/>
    <x v="6"/>
    <s v="INSTALLUX"/>
    <x v="1321"/>
    <s v="Non"/>
    <x v="24"/>
    <m/>
    <m/>
    <m/>
    <m/>
    <x v="1"/>
    <m/>
  </r>
  <r>
    <s v="6644ARCELOR (BERTON SICARD)"/>
    <x v="1365"/>
    <s v="PROFIL"/>
    <x v="13"/>
    <x v="1280"/>
    <x v="6"/>
    <s v="INSTALLUX"/>
    <x v="1322"/>
    <s v="Non"/>
    <x v="24"/>
    <m/>
    <m/>
    <m/>
    <m/>
    <x v="1"/>
    <m/>
  </r>
  <r>
    <s v="6645ARCELOR (BERTON SICARD)"/>
    <x v="1366"/>
    <s v="PROFIL"/>
    <x v="13"/>
    <x v="1281"/>
    <x v="6"/>
    <s v="INSTALLUX"/>
    <x v="1323"/>
    <s v="Non"/>
    <x v="24"/>
    <m/>
    <m/>
    <m/>
    <m/>
    <x v="1"/>
    <m/>
  </r>
  <r>
    <s v="6647/1ARCELOR (BERTON SICARD)"/>
    <x v="1367"/>
    <s v="PROFIL"/>
    <x v="13"/>
    <x v="1282"/>
    <x v="6"/>
    <s v="INSTALLUX"/>
    <x v="1324"/>
    <s v="Non"/>
    <x v="5"/>
    <m/>
    <m/>
    <m/>
    <m/>
    <x v="1"/>
    <m/>
  </r>
  <r>
    <s v="6648ARCELOR (BERTON SICARD)"/>
    <x v="1368"/>
    <s v="PROFIL"/>
    <x v="13"/>
    <x v="1283"/>
    <x v="6"/>
    <s v="INSTALLUX"/>
    <x v="1325"/>
    <s v="Non"/>
    <x v="24"/>
    <m/>
    <m/>
    <m/>
    <m/>
    <x v="1"/>
    <m/>
  </r>
  <r>
    <s v="6649ARCELOR (BERTON SICARD)"/>
    <x v="1369"/>
    <s v="PROFIL"/>
    <x v="13"/>
    <x v="1284"/>
    <x v="6"/>
    <s v="INSTALLUX"/>
    <x v="1326"/>
    <s v="Non"/>
    <x v="24"/>
    <m/>
    <m/>
    <m/>
    <m/>
    <x v="1"/>
    <m/>
  </r>
  <r>
    <s v="6650ARCELOR (BERTON SICARD)"/>
    <x v="1370"/>
    <s v="PROFIL"/>
    <x v="13"/>
    <x v="1285"/>
    <x v="6"/>
    <s v="INSTALLUX"/>
    <x v="1327"/>
    <s v="Non"/>
    <x v="24"/>
    <m/>
    <m/>
    <m/>
    <m/>
    <x v="1"/>
    <m/>
  </r>
  <r>
    <s v="6801ARCELOR (BERTON SICARD)"/>
    <x v="1371"/>
    <s v="PROFIL"/>
    <x v="13"/>
    <x v="1286"/>
    <x v="6"/>
    <s v="INSTALLUX"/>
    <x v="1328"/>
    <s v="Non"/>
    <x v="24"/>
    <m/>
    <m/>
    <m/>
    <m/>
    <x v="1"/>
    <m/>
  </r>
  <r>
    <s v="6804ARCELOR (BERTON SICARD)"/>
    <x v="1372"/>
    <s v="PROFIL"/>
    <x v="13"/>
    <x v="1287"/>
    <x v="6"/>
    <s v="INSTALLUX"/>
    <x v="1329"/>
    <s v="Non"/>
    <x v="24"/>
    <m/>
    <m/>
    <m/>
    <m/>
    <x v="1"/>
    <m/>
  </r>
  <r>
    <s v="6959ARCELOR (BERTON SICARD)"/>
    <x v="1373"/>
    <s v="PROFIL"/>
    <x v="13"/>
    <x v="1288"/>
    <x v="6"/>
    <s v="INSTALLUX"/>
    <x v="1330"/>
    <s v="Non"/>
    <x v="24"/>
    <m/>
    <m/>
    <m/>
    <m/>
    <x v="1"/>
    <m/>
  </r>
  <r>
    <s v="6973ARCELOR (BERTON SICARD)"/>
    <x v="1374"/>
    <s v="PROFIL"/>
    <x v="13"/>
    <x v="1289"/>
    <x v="6"/>
    <s v="INSTALLUX"/>
    <x v="1331"/>
    <s v="Non"/>
    <x v="24"/>
    <m/>
    <m/>
    <m/>
    <m/>
    <x v="1"/>
    <m/>
  </r>
  <r>
    <s v="6975ARCELOR (BERTON SICARD)"/>
    <x v="1375"/>
    <s v="PROFIL"/>
    <x v="13"/>
    <x v="1290"/>
    <x v="6"/>
    <s v="INSTALLUX"/>
    <x v="1332"/>
    <s v="Non"/>
    <x v="24"/>
    <m/>
    <m/>
    <m/>
    <m/>
    <x v="1"/>
    <m/>
  </r>
  <r>
    <s v="6976ARCELOR (BERTON SICARD)"/>
    <x v="1376"/>
    <s v="PROFIL"/>
    <x v="13"/>
    <x v="1291"/>
    <x v="6"/>
    <s v="INSTALLUX"/>
    <x v="1333"/>
    <s v="Non"/>
    <x v="24"/>
    <m/>
    <m/>
    <m/>
    <m/>
    <x v="1"/>
    <m/>
  </r>
  <r>
    <s v="6982ARCELOR (BERTON SICARD)"/>
    <x v="1377"/>
    <s v="PROFIL"/>
    <x v="13"/>
    <x v="1292"/>
    <x v="6"/>
    <s v="INSTALLUX"/>
    <x v="1334"/>
    <s v="Non"/>
    <x v="5"/>
    <m/>
    <m/>
    <m/>
    <m/>
    <x v="1"/>
    <m/>
  </r>
  <r>
    <s v="6984ARCELOR (BERTON SICARD)"/>
    <x v="2121"/>
    <s v="PROFIL"/>
    <x v="13"/>
    <x v="1908"/>
    <x v="6"/>
    <s v="INSTALLUX"/>
    <x v="2078"/>
    <s v="Non"/>
    <x v="5"/>
    <m/>
    <m/>
    <m/>
    <m/>
    <x v="1"/>
    <m/>
  </r>
  <r>
    <s v="6986ARCELOR (BERTON SICARD)"/>
    <x v="2122"/>
    <s v="PROFIL"/>
    <x v="13"/>
    <x v="1909"/>
    <x v="6"/>
    <s v="INSTALLUX"/>
    <x v="2079"/>
    <s v="Non"/>
    <x v="5"/>
    <m/>
    <m/>
    <m/>
    <m/>
    <x v="1"/>
    <m/>
  </r>
  <r>
    <s v="7014ARCELOR (BERTON SICARD)"/>
    <x v="1378"/>
    <s v="PROFIL"/>
    <x v="13"/>
    <x v="1146"/>
    <x v="6"/>
    <s v="INSTALLUX"/>
    <x v="1335"/>
    <s v="Non"/>
    <x v="24"/>
    <m/>
    <m/>
    <m/>
    <m/>
    <x v="1"/>
    <m/>
  </r>
  <r>
    <s v="7016/4THARCELOR (BERTON SICARD)"/>
    <x v="1379"/>
    <s v="PROFIL"/>
    <x v="13"/>
    <x v="1293"/>
    <x v="6"/>
    <s v="INSTALLUX"/>
    <x v="1336"/>
    <s v="Non"/>
    <x v="34"/>
    <m/>
    <m/>
    <m/>
    <m/>
    <x v="1"/>
    <m/>
  </r>
  <r>
    <s v="7016THARCELOR (BERTON SICARD)"/>
    <x v="1380"/>
    <s v="PROFIL"/>
    <x v="13"/>
    <x v="1293"/>
    <x v="6"/>
    <s v="INSTALLUX"/>
    <x v="1337"/>
    <s v="Non"/>
    <x v="24"/>
    <m/>
    <m/>
    <m/>
    <m/>
    <x v="1"/>
    <m/>
  </r>
  <r>
    <s v="7017/4THARCELOR (BERTON SICARD)"/>
    <x v="1381"/>
    <s v="PROFIL"/>
    <x v="13"/>
    <x v="1294"/>
    <x v="6"/>
    <s v="INSTALLUX"/>
    <x v="1338"/>
    <s v="Non"/>
    <x v="34"/>
    <m/>
    <m/>
    <m/>
    <m/>
    <x v="1"/>
    <m/>
  </r>
  <r>
    <s v="7017THARCELOR (BERTON SICARD)"/>
    <x v="1382"/>
    <s v="PROFIL"/>
    <x v="13"/>
    <x v="1294"/>
    <x v="6"/>
    <s v="INSTALLUX"/>
    <x v="1339"/>
    <s v="Non"/>
    <x v="24"/>
    <m/>
    <m/>
    <m/>
    <m/>
    <x v="1"/>
    <m/>
  </r>
  <r>
    <s v="7028ARCELOR (BERTON SICARD)"/>
    <x v="1384"/>
    <s v="PROFIL"/>
    <x v="13"/>
    <x v="1296"/>
    <x v="6"/>
    <s v="INSTALLUX"/>
    <x v="1341"/>
    <s v="Non"/>
    <x v="24"/>
    <m/>
    <m/>
    <m/>
    <m/>
    <x v="1"/>
    <m/>
  </r>
  <r>
    <s v="7038ARCELOR (BERTON SICARD)"/>
    <x v="1385"/>
    <s v="PROFIL"/>
    <x v="13"/>
    <x v="1297"/>
    <x v="6"/>
    <s v="INSTALLUX"/>
    <x v="1342"/>
    <s v="Non"/>
    <x v="24"/>
    <m/>
    <m/>
    <m/>
    <m/>
    <x v="1"/>
    <m/>
  </r>
  <r>
    <s v="7039ARCELOR (BERTON SICARD)"/>
    <x v="1386"/>
    <s v="PROFIL"/>
    <x v="13"/>
    <x v="1298"/>
    <x v="6"/>
    <s v="INSTALLUX"/>
    <x v="1343"/>
    <s v="Non"/>
    <x v="24"/>
    <m/>
    <m/>
    <m/>
    <m/>
    <x v="1"/>
    <m/>
  </r>
  <r>
    <s v="7042ARCELOR (BERTON SICARD)"/>
    <x v="1387"/>
    <s v="PROFIL"/>
    <x v="13"/>
    <x v="1299"/>
    <x v="6"/>
    <s v="INSTALLUX"/>
    <x v="1344"/>
    <s v="Non"/>
    <x v="24"/>
    <m/>
    <m/>
    <m/>
    <m/>
    <x v="1"/>
    <m/>
  </r>
  <r>
    <s v="7044ARCELOR (BERTON SICARD)"/>
    <x v="1388"/>
    <s v="PROFIL"/>
    <x v="13"/>
    <x v="1300"/>
    <x v="6"/>
    <s v="INSTALLUX"/>
    <x v="1345"/>
    <s v="Non"/>
    <x v="24"/>
    <m/>
    <m/>
    <m/>
    <m/>
    <x v="1"/>
    <m/>
  </r>
  <r>
    <s v="7054THARCELOR (BERTON SICARD)"/>
    <x v="1392"/>
    <s v="PROFIL"/>
    <x v="13"/>
    <x v="1303"/>
    <x v="6"/>
    <s v="INSTALLUX"/>
    <x v="1349"/>
    <s v="Non"/>
    <x v="24"/>
    <m/>
    <m/>
    <m/>
    <m/>
    <x v="1"/>
    <m/>
  </r>
  <r>
    <s v="7056THARCELOR (BERTON SICARD)"/>
    <x v="1393"/>
    <s v="PROFIL"/>
    <x v="13"/>
    <x v="1304"/>
    <x v="6"/>
    <s v="INSTALLUX"/>
    <x v="1350"/>
    <s v="Non"/>
    <x v="24"/>
    <m/>
    <m/>
    <m/>
    <m/>
    <x v="1"/>
    <m/>
  </r>
  <r>
    <s v="7108ARCELOR (BERTON SICARD)"/>
    <x v="1394"/>
    <s v="PROFIL"/>
    <x v="13"/>
    <x v="1305"/>
    <x v="6"/>
    <s v="INSTALLUX"/>
    <x v="1351"/>
    <s v="Non"/>
    <x v="24"/>
    <m/>
    <m/>
    <m/>
    <m/>
    <x v="1"/>
    <m/>
  </r>
  <r>
    <s v="7115ARCELOR (BERTON SICARD)"/>
    <x v="2168"/>
    <s v="PROFIL"/>
    <x v="13"/>
    <x v="1951"/>
    <x v="6"/>
    <s v="INSTALLUX"/>
    <x v="2125"/>
    <s v="Non"/>
    <x v="5"/>
    <m/>
    <m/>
    <m/>
    <m/>
    <x v="1"/>
    <m/>
  </r>
  <r>
    <s v="7117ARCELOR (BERTON SICARD)"/>
    <x v="2169"/>
    <s v="PROFIL"/>
    <x v="13"/>
    <x v="1952"/>
    <x v="6"/>
    <s v="INSTALLUX"/>
    <x v="2126"/>
    <s v="Non"/>
    <x v="5"/>
    <m/>
    <m/>
    <m/>
    <m/>
    <x v="1"/>
    <m/>
  </r>
  <r>
    <s v="7127/4THARCELOR (BERTON SICARD)"/>
    <x v="1395"/>
    <s v="PROFIL"/>
    <x v="13"/>
    <x v="1306"/>
    <x v="6"/>
    <s v="INSTALLUX"/>
    <x v="1352"/>
    <s v="Non"/>
    <x v="34"/>
    <m/>
    <m/>
    <m/>
    <m/>
    <x v="1"/>
    <m/>
  </r>
  <r>
    <s v="7127THARCELOR (BERTON SICARD)"/>
    <x v="1396"/>
    <s v="PROFIL"/>
    <x v="13"/>
    <x v="1307"/>
    <x v="6"/>
    <s v="INSTALLUX"/>
    <x v="1353"/>
    <s v="Non"/>
    <x v="24"/>
    <m/>
    <m/>
    <m/>
    <m/>
    <x v="1"/>
    <m/>
  </r>
  <r>
    <s v="7130/3THARCELOR (BERTON SICARD)"/>
    <x v="1397"/>
    <s v="PROFIL"/>
    <x v="13"/>
    <x v="298"/>
    <x v="6"/>
    <s v="INSTALLUX"/>
    <x v="1354"/>
    <s v="Non"/>
    <x v="63"/>
    <m/>
    <m/>
    <m/>
    <m/>
    <x v="1"/>
    <m/>
  </r>
  <r>
    <s v="7133ARCELOR (BERTON SICARD)"/>
    <x v="1398"/>
    <s v="PROFIL"/>
    <x v="13"/>
    <x v="1308"/>
    <x v="6"/>
    <s v="INSTALLUX"/>
    <x v="1355"/>
    <s v="Non"/>
    <x v="24"/>
    <m/>
    <m/>
    <m/>
    <m/>
    <x v="1"/>
    <m/>
  </r>
  <r>
    <s v="7134ARCELOR (BERTON SICARD)"/>
    <x v="1399"/>
    <s v="PROFIL"/>
    <x v="13"/>
    <x v="1309"/>
    <x v="6"/>
    <s v="INSTALLUX"/>
    <x v="1356"/>
    <s v="Non"/>
    <x v="24"/>
    <m/>
    <m/>
    <m/>
    <m/>
    <x v="1"/>
    <m/>
  </r>
  <r>
    <s v="7150THARCELOR (BERTON SICARD)"/>
    <x v="1401"/>
    <s v="PROFIL"/>
    <x v="13"/>
    <x v="1311"/>
    <x v="6"/>
    <s v="INSTALLUX"/>
    <x v="1358"/>
    <s v="Non"/>
    <x v="24"/>
    <m/>
    <m/>
    <m/>
    <m/>
    <x v="1"/>
    <m/>
  </r>
  <r>
    <s v="7151ARCELOR (BERTON SICARD)"/>
    <x v="1402"/>
    <s v="PROFIL"/>
    <x v="13"/>
    <x v="1312"/>
    <x v="6"/>
    <s v="INSTALLUX"/>
    <x v="1359"/>
    <s v="Non"/>
    <x v="24"/>
    <m/>
    <m/>
    <m/>
    <m/>
    <x v="1"/>
    <m/>
  </r>
  <r>
    <s v="7152/4THARCELOR (BERTON SICARD)"/>
    <x v="1403"/>
    <s v="PROFIL"/>
    <x v="13"/>
    <x v="1313"/>
    <x v="6"/>
    <s v="INSTALLUX"/>
    <x v="1360"/>
    <s v="Non"/>
    <x v="34"/>
    <m/>
    <m/>
    <m/>
    <m/>
    <x v="1"/>
    <m/>
  </r>
  <r>
    <s v="7152THARCELOR (BERTON SICARD)"/>
    <x v="1404"/>
    <s v="PROFIL"/>
    <x v="13"/>
    <x v="1313"/>
    <x v="6"/>
    <s v="INSTALLUX"/>
    <x v="1361"/>
    <s v="Non"/>
    <x v="24"/>
    <m/>
    <m/>
    <m/>
    <m/>
    <x v="1"/>
    <m/>
  </r>
  <r>
    <s v="7153ARCELOR (BERTON SICARD)"/>
    <x v="1405"/>
    <s v="PROFIL"/>
    <x v="13"/>
    <x v="1314"/>
    <x v="6"/>
    <s v="INSTALLUX"/>
    <x v="1362"/>
    <s v="Non"/>
    <x v="24"/>
    <m/>
    <m/>
    <m/>
    <m/>
    <x v="1"/>
    <m/>
  </r>
  <r>
    <s v="7208ARCELOR (BERTON SICARD)"/>
    <x v="1406"/>
    <s v="PROFIL"/>
    <x v="13"/>
    <x v="1147"/>
    <x v="6"/>
    <s v="INSTALLUX"/>
    <x v="1363"/>
    <s v="Non"/>
    <x v="24"/>
    <m/>
    <m/>
    <m/>
    <m/>
    <x v="1"/>
    <m/>
  </r>
  <r>
    <s v="7210ARCELOR (BERTON SICARD)"/>
    <x v="1407"/>
    <s v="PROFIL"/>
    <x v="13"/>
    <x v="1315"/>
    <x v="6"/>
    <s v="INSTALLUX"/>
    <x v="1364"/>
    <s v="Non"/>
    <x v="24"/>
    <m/>
    <m/>
    <m/>
    <m/>
    <x v="1"/>
    <m/>
  </r>
  <r>
    <s v="7211ARCELOR (BERTON SICARD)"/>
    <x v="1408"/>
    <s v="PROFIL"/>
    <x v="13"/>
    <x v="1316"/>
    <x v="6"/>
    <s v="INSTALLUX"/>
    <x v="1365"/>
    <s v="Non"/>
    <x v="24"/>
    <m/>
    <m/>
    <m/>
    <m/>
    <x v="1"/>
    <m/>
  </r>
  <r>
    <s v="7211/4ARCELOR (BERTON SICARD)"/>
    <x v="1409"/>
    <s v="PROFIL"/>
    <x v="13"/>
    <x v="1316"/>
    <x v="6"/>
    <s v="INSTALLUX"/>
    <x v="1366"/>
    <s v="Non"/>
    <x v="35"/>
    <m/>
    <m/>
    <m/>
    <m/>
    <x v="1"/>
    <m/>
  </r>
  <r>
    <s v="7212ARCELOR (BERTON SICARD)"/>
    <x v="1410"/>
    <s v="PROFIL"/>
    <x v="13"/>
    <x v="1317"/>
    <x v="6"/>
    <s v="INSTALLUX"/>
    <x v="1367"/>
    <s v="Non"/>
    <x v="24"/>
    <m/>
    <m/>
    <m/>
    <m/>
    <x v="1"/>
    <m/>
  </r>
  <r>
    <s v="7214ARCELOR (BERTON SICARD)"/>
    <x v="807"/>
    <s v="PROFIL"/>
    <x v="13"/>
    <x v="776"/>
    <x v="6"/>
    <s v="INSTALLUX"/>
    <x v="772"/>
    <s v="Non"/>
    <x v="24"/>
    <m/>
    <m/>
    <m/>
    <m/>
    <x v="1"/>
    <m/>
  </r>
  <r>
    <s v="7215ARCELOR (BERTON SICARD)"/>
    <x v="1411"/>
    <s v="PROFIL"/>
    <x v="13"/>
    <x v="1318"/>
    <x v="6"/>
    <s v="INSTALLUX"/>
    <x v="1368"/>
    <s v="Non"/>
    <x v="24"/>
    <m/>
    <m/>
    <m/>
    <m/>
    <x v="1"/>
    <m/>
  </r>
  <r>
    <s v="7216ARCELOR (BERTON SICARD)"/>
    <x v="1412"/>
    <s v="PROFIL"/>
    <x v="13"/>
    <x v="1319"/>
    <x v="6"/>
    <s v="INSTALLUX"/>
    <x v="1369"/>
    <s v="Non"/>
    <x v="24"/>
    <m/>
    <m/>
    <m/>
    <m/>
    <x v="1"/>
    <m/>
  </r>
  <r>
    <s v="7217ARCELOR (BERTON SICARD)"/>
    <x v="1413"/>
    <s v="PROFIL"/>
    <x v="13"/>
    <x v="1320"/>
    <x v="6"/>
    <s v="INSTALLUX"/>
    <x v="1370"/>
    <s v="Non"/>
    <x v="24"/>
    <m/>
    <m/>
    <m/>
    <m/>
    <x v="1"/>
    <m/>
  </r>
  <r>
    <s v="7219ARCELOR (BERTON SICARD)"/>
    <x v="1414"/>
    <s v="PROFIL"/>
    <x v="13"/>
    <x v="1321"/>
    <x v="6"/>
    <s v="INSTALLUX"/>
    <x v="1371"/>
    <s v="Non"/>
    <x v="24"/>
    <m/>
    <m/>
    <m/>
    <m/>
    <x v="1"/>
    <m/>
  </r>
  <r>
    <s v="7257ARCELOR (BERTON SICARD)"/>
    <x v="2019"/>
    <s v="PROFIL"/>
    <x v="13"/>
    <x v="1815"/>
    <x v="6"/>
    <s v="INSTALLUX"/>
    <x v="1976"/>
    <s v="Non"/>
    <x v="5"/>
    <m/>
    <m/>
    <m/>
    <m/>
    <x v="1"/>
    <m/>
  </r>
  <r>
    <s v="7258ARCELOR (BERTON SICARD)"/>
    <x v="2170"/>
    <s v="PROFIL"/>
    <x v="13"/>
    <x v="1953"/>
    <x v="6"/>
    <s v="INSTALLUX"/>
    <x v="2127"/>
    <s v="Non"/>
    <x v="5"/>
    <m/>
    <m/>
    <m/>
    <m/>
    <x v="1"/>
    <m/>
  </r>
  <r>
    <s v="7259ARCELOR (BERTON SICARD)"/>
    <x v="2123"/>
    <s v="PROFIL"/>
    <x v="13"/>
    <x v="1910"/>
    <x v="6"/>
    <s v="INSTALLUX"/>
    <x v="2080"/>
    <s v="Non"/>
    <x v="5"/>
    <m/>
    <m/>
    <m/>
    <m/>
    <x v="1"/>
    <m/>
  </r>
  <r>
    <s v="7267ARCELOR (BERTON SICARD)"/>
    <x v="2124"/>
    <s v="PROFIL"/>
    <x v="13"/>
    <x v="1911"/>
    <x v="6"/>
    <s v="INSTALLUX"/>
    <x v="2081"/>
    <s v="Non"/>
    <x v="5"/>
    <m/>
    <m/>
    <m/>
    <m/>
    <x v="1"/>
    <m/>
  </r>
  <r>
    <s v="7300/4THARCELOR (BERTON SICARD)"/>
    <x v="1415"/>
    <s v="PROFIL"/>
    <x v="13"/>
    <x v="1322"/>
    <x v="6"/>
    <s v="INSTALLUX"/>
    <x v="1372"/>
    <s v="Non"/>
    <x v="35"/>
    <m/>
    <m/>
    <m/>
    <m/>
    <x v="1"/>
    <m/>
  </r>
  <r>
    <s v="7300THARCELOR (BERTON SICARD)"/>
    <x v="2020"/>
    <s v="PROFIL"/>
    <x v="13"/>
    <x v="1322"/>
    <x v="6"/>
    <s v="INSTALLUX"/>
    <x v="1977"/>
    <s v="Non"/>
    <x v="24"/>
    <m/>
    <m/>
    <m/>
    <m/>
    <x v="1"/>
    <m/>
  </r>
  <r>
    <s v="7301/4THARCELOR (BERTON SICARD)"/>
    <x v="1417"/>
    <s v="PROFIL"/>
    <x v="13"/>
    <x v="1323"/>
    <x v="6"/>
    <s v="INSTALLUX"/>
    <x v="1374"/>
    <s v="Non"/>
    <x v="35"/>
    <m/>
    <m/>
    <m/>
    <m/>
    <x v="1"/>
    <m/>
  </r>
  <r>
    <s v="7301THARCELOR (BERTON SICARD)"/>
    <x v="1418"/>
    <s v="PROFIL"/>
    <x v="13"/>
    <x v="1323"/>
    <x v="6"/>
    <s v="INSTALLUX"/>
    <x v="1375"/>
    <s v="Non"/>
    <x v="24"/>
    <m/>
    <m/>
    <m/>
    <m/>
    <x v="1"/>
    <m/>
  </r>
  <r>
    <s v="7302ARCELOR (BERTON SICARD)"/>
    <x v="1419"/>
    <s v="PROFIL"/>
    <x v="13"/>
    <x v="1324"/>
    <x v="6"/>
    <s v="INSTALLUX"/>
    <x v="1376"/>
    <s v="Non"/>
    <x v="24"/>
    <m/>
    <m/>
    <m/>
    <m/>
    <x v="1"/>
    <m/>
  </r>
  <r>
    <s v="7307ARCELOR (BERTON SICARD)"/>
    <x v="1420"/>
    <s v="PROFIL"/>
    <x v="13"/>
    <x v="1325"/>
    <x v="6"/>
    <s v="INSTALLUX"/>
    <x v="1377"/>
    <s v="Non"/>
    <x v="24"/>
    <m/>
    <m/>
    <m/>
    <m/>
    <x v="1"/>
    <m/>
  </r>
  <r>
    <s v="7323THARCELOR (BERTON SICARD)"/>
    <x v="1421"/>
    <s v="PROFIL"/>
    <x v="13"/>
    <x v="1326"/>
    <x v="6"/>
    <s v="INSTALLUX"/>
    <x v="1378"/>
    <s v="Non"/>
    <x v="24"/>
    <m/>
    <m/>
    <m/>
    <m/>
    <x v="1"/>
    <m/>
  </r>
  <r>
    <s v="7324/4THARCELOR (BERTON SICARD)"/>
    <x v="1422"/>
    <s v="PROFIL"/>
    <x v="13"/>
    <x v="1327"/>
    <x v="6"/>
    <s v="INSTALLUX"/>
    <x v="1379"/>
    <s v="Non"/>
    <x v="35"/>
    <m/>
    <m/>
    <m/>
    <m/>
    <x v="1"/>
    <m/>
  </r>
  <r>
    <s v="7324THARCELOR (BERTON SICARD)"/>
    <x v="1423"/>
    <s v="PROFIL"/>
    <x v="13"/>
    <x v="1327"/>
    <x v="6"/>
    <s v="INSTALLUX"/>
    <x v="1380"/>
    <s v="Non"/>
    <x v="24"/>
    <m/>
    <m/>
    <m/>
    <m/>
    <x v="1"/>
    <m/>
  </r>
  <r>
    <s v="7325THARCELOR (BERTON SICARD)"/>
    <x v="1424"/>
    <s v="PROFIL"/>
    <x v="13"/>
    <x v="1328"/>
    <x v="6"/>
    <s v="INSTALLUX"/>
    <x v="1381"/>
    <s v="Non"/>
    <x v="24"/>
    <m/>
    <m/>
    <m/>
    <m/>
    <x v="1"/>
    <m/>
  </r>
  <r>
    <s v="7330THARCELOR (BERTON SICARD)"/>
    <x v="1425"/>
    <s v="PROFIL"/>
    <x v="13"/>
    <x v="1329"/>
    <x v="6"/>
    <s v="INSTALLUX"/>
    <x v="1382"/>
    <s v="Non"/>
    <x v="24"/>
    <m/>
    <m/>
    <m/>
    <m/>
    <x v="1"/>
    <m/>
  </r>
  <r>
    <s v="7797ARCELOR (BERTON SICARD)"/>
    <x v="2187"/>
    <s v="PROFIL"/>
    <x v="13"/>
    <x v="1970"/>
    <x v="6"/>
    <s v="INSTALLUX"/>
    <x v="2144"/>
    <s v="Non"/>
    <x v="24"/>
    <m/>
    <m/>
    <m/>
    <m/>
    <x v="1"/>
    <m/>
  </r>
  <r>
    <s v="7797ARCELOR (BERTON SICARD)"/>
    <x v="2187"/>
    <s v="PROFIL"/>
    <x v="13"/>
    <x v="1970"/>
    <x v="6"/>
    <s v="INSTALLUX"/>
    <x v="2144"/>
    <s v="Non"/>
    <x v="24"/>
    <m/>
    <m/>
    <m/>
    <m/>
    <x v="1"/>
    <m/>
  </r>
  <r>
    <s v="7607/4THARCELOR (BERTON SICARD)"/>
    <x v="1430"/>
    <s v="PROFIL"/>
    <x v="13"/>
    <x v="1333"/>
    <x v="6"/>
    <s v="INSTALLUX"/>
    <x v="1387"/>
    <s v="Non"/>
    <x v="8"/>
    <m/>
    <m/>
    <m/>
    <m/>
    <x v="1"/>
    <m/>
  </r>
  <r>
    <s v="7607THARCELOR (BERTON SICARD)"/>
    <x v="1431"/>
    <s v="PROFIL"/>
    <x v="13"/>
    <x v="1333"/>
    <x v="6"/>
    <s v="INSTALLUX"/>
    <x v="1388"/>
    <s v="Non"/>
    <x v="24"/>
    <m/>
    <m/>
    <m/>
    <m/>
    <x v="1"/>
    <m/>
  </r>
  <r>
    <s v="7618ARCELOR (BERTON SICARD)"/>
    <x v="1434"/>
    <s v="PROFIL"/>
    <x v="13"/>
    <x v="254"/>
    <x v="6"/>
    <s v="INSTALLUX"/>
    <x v="1391"/>
    <s v="Non"/>
    <x v="24"/>
    <m/>
    <m/>
    <m/>
    <m/>
    <x v="1"/>
    <m/>
  </r>
  <r>
    <s v="7619ARCELOR (BERTON SICARD)"/>
    <x v="1435"/>
    <s v="PROFIL"/>
    <x v="13"/>
    <x v="1336"/>
    <x v="6"/>
    <s v="INSTALLUX"/>
    <x v="1392"/>
    <s v="Non"/>
    <x v="24"/>
    <m/>
    <m/>
    <m/>
    <m/>
    <x v="1"/>
    <m/>
  </r>
  <r>
    <s v="7622ARCELOR (BERTON SICARD)"/>
    <x v="1436"/>
    <s v="PROFIL"/>
    <x v="13"/>
    <x v="1337"/>
    <x v="6"/>
    <s v="INSTALLUX"/>
    <x v="1393"/>
    <s v="Non"/>
    <x v="24"/>
    <m/>
    <m/>
    <m/>
    <m/>
    <x v="1"/>
    <m/>
  </r>
  <r>
    <s v="7624/4ARCELOR (BERTON SICARD)"/>
    <x v="1438"/>
    <s v="PROFIL"/>
    <x v="13"/>
    <x v="1339"/>
    <x v="6"/>
    <s v="INSTALLUX"/>
    <x v="1395"/>
    <s v="Non"/>
    <x v="35"/>
    <m/>
    <m/>
    <m/>
    <m/>
    <x v="1"/>
    <m/>
  </r>
  <r>
    <s v="7625ARCELOR (BERTON SICARD)"/>
    <x v="1439"/>
    <s v="PROFIL"/>
    <x v="13"/>
    <x v="1340"/>
    <x v="6"/>
    <s v="INSTALLUX"/>
    <x v="1396"/>
    <s v="Non"/>
    <x v="24"/>
    <m/>
    <m/>
    <m/>
    <m/>
    <x v="1"/>
    <m/>
  </r>
  <r>
    <s v="7626/4ARCELOR (BERTON SICARD)"/>
    <x v="1440"/>
    <s v="PROFIL"/>
    <x v="13"/>
    <x v="257"/>
    <x v="6"/>
    <s v="INSTALLUX"/>
    <x v="1397"/>
    <s v="Non"/>
    <x v="35"/>
    <m/>
    <m/>
    <m/>
    <m/>
    <x v="1"/>
    <m/>
  </r>
  <r>
    <s v="7627ARCELOR (BERTON SICARD)"/>
    <x v="1441"/>
    <s v="PROFIL"/>
    <x v="13"/>
    <x v="1341"/>
    <x v="6"/>
    <s v="INSTALLUX"/>
    <x v="1398"/>
    <s v="Non"/>
    <x v="24"/>
    <m/>
    <m/>
    <m/>
    <m/>
    <x v="1"/>
    <m/>
  </r>
  <r>
    <s v="7628ARCELOR (BERTON SICARD)"/>
    <x v="1442"/>
    <s v="PROFIL"/>
    <x v="13"/>
    <x v="1342"/>
    <x v="6"/>
    <s v="INSTALLUX"/>
    <x v="1399"/>
    <s v="Non"/>
    <x v="24"/>
    <m/>
    <m/>
    <m/>
    <m/>
    <x v="1"/>
    <m/>
  </r>
  <r>
    <s v="7628/4ARCELOR (BERTON SICARD)"/>
    <x v="1443"/>
    <s v="PROFIL"/>
    <x v="13"/>
    <x v="1342"/>
    <x v="6"/>
    <s v="INSTALLUX"/>
    <x v="1400"/>
    <s v="Non"/>
    <x v="20"/>
    <m/>
    <m/>
    <m/>
    <m/>
    <x v="1"/>
    <m/>
  </r>
  <r>
    <s v="7629ARCELOR (BERTON SICARD)"/>
    <x v="1444"/>
    <s v="PROFIL"/>
    <x v="13"/>
    <x v="1343"/>
    <x v="6"/>
    <s v="INSTALLUX"/>
    <x v="1401"/>
    <s v="Non"/>
    <x v="24"/>
    <m/>
    <m/>
    <m/>
    <m/>
    <x v="1"/>
    <m/>
  </r>
  <r>
    <s v="7633ARCELOR (BERTON SICARD)"/>
    <x v="1445"/>
    <s v="PROFIL"/>
    <x v="13"/>
    <x v="1344"/>
    <x v="6"/>
    <s v="INSTALLUX"/>
    <x v="1402"/>
    <s v="Non"/>
    <x v="24"/>
    <m/>
    <m/>
    <m/>
    <m/>
    <x v="1"/>
    <m/>
  </r>
  <r>
    <s v="7635THARCELOR (BERTON SICARD)"/>
    <x v="1447"/>
    <s v="PROFIL"/>
    <x v="13"/>
    <x v="1346"/>
    <x v="6"/>
    <s v="INSTALLUX"/>
    <x v="1404"/>
    <s v="Non"/>
    <x v="24"/>
    <m/>
    <m/>
    <m/>
    <m/>
    <x v="1"/>
    <m/>
  </r>
  <r>
    <s v="7637THARCELOR (BERTON SICARD)"/>
    <x v="1449"/>
    <s v="PROFIL"/>
    <x v="13"/>
    <x v="1348"/>
    <x v="6"/>
    <s v="INSTALLUX"/>
    <x v="1406"/>
    <s v="Non"/>
    <x v="24"/>
    <m/>
    <m/>
    <m/>
    <m/>
    <x v="1"/>
    <m/>
  </r>
  <r>
    <s v="7644ARCELOR (BERTON SICARD)"/>
    <x v="1450"/>
    <s v="PROFIL"/>
    <x v="13"/>
    <x v="1349"/>
    <x v="6"/>
    <s v="INSTALLUX"/>
    <x v="1407"/>
    <s v="Non"/>
    <x v="24"/>
    <m/>
    <m/>
    <m/>
    <m/>
    <x v="1"/>
    <m/>
  </r>
  <r>
    <s v="7646/4ARCELOR (BERTON SICARD)"/>
    <x v="1451"/>
    <s v="PROFIL"/>
    <x v="13"/>
    <x v="259"/>
    <x v="6"/>
    <s v="INSTALLUX"/>
    <x v="1408"/>
    <s v="Non"/>
    <x v="35"/>
    <m/>
    <m/>
    <m/>
    <m/>
    <x v="1"/>
    <m/>
  </r>
  <r>
    <s v="7649ARCELOR (BERTON SICARD)"/>
    <x v="1452"/>
    <s v="PROFIL"/>
    <x v="46"/>
    <x v="1350"/>
    <x v="6"/>
    <s v="INSTALLUX"/>
    <x v="1409"/>
    <s v="Non"/>
    <x v="24"/>
    <m/>
    <m/>
    <m/>
    <m/>
    <x v="1"/>
    <m/>
  </r>
  <r>
    <s v="7653ARCELOR (BERTON SICARD)"/>
    <x v="1454"/>
    <s v="PROFIL"/>
    <x v="46"/>
    <x v="1352"/>
    <x v="6"/>
    <s v="INSTALLUX"/>
    <x v="1411"/>
    <s v="Non"/>
    <x v="24"/>
    <m/>
    <m/>
    <m/>
    <m/>
    <x v="1"/>
    <m/>
  </r>
  <r>
    <s v="7653/4ARCELOR (BERTON SICARD)"/>
    <x v="1455"/>
    <s v="PROFIL"/>
    <x v="46"/>
    <x v="1352"/>
    <x v="6"/>
    <s v="INSTALLUX"/>
    <x v="1412"/>
    <s v="Non"/>
    <x v="20"/>
    <m/>
    <m/>
    <m/>
    <m/>
    <x v="1"/>
    <m/>
  </r>
  <r>
    <s v="7655/4ARCELOR (BERTON SICARD)"/>
    <x v="1456"/>
    <s v="PROFIL"/>
    <x v="13"/>
    <x v="1353"/>
    <x v="6"/>
    <s v="INSTALLUX"/>
    <x v="1413"/>
    <s v="Non"/>
    <x v="35"/>
    <m/>
    <m/>
    <m/>
    <m/>
    <x v="1"/>
    <m/>
  </r>
  <r>
    <s v="7657ARCELOR (BERTON SICARD)"/>
    <x v="1457"/>
    <s v="PROFIL"/>
    <x v="13"/>
    <x v="1354"/>
    <x v="6"/>
    <s v="INSTALLUX"/>
    <x v="1414"/>
    <s v="Non"/>
    <x v="24"/>
    <m/>
    <m/>
    <m/>
    <m/>
    <x v="1"/>
    <m/>
  </r>
  <r>
    <s v="7658THPARCELOR (BERTON SICARD)"/>
    <x v="1458"/>
    <s v="PROFIL"/>
    <x v="13"/>
    <x v="1355"/>
    <x v="6"/>
    <s v="INSTALLUX"/>
    <x v="1415"/>
    <s v="Non"/>
    <x v="24"/>
    <m/>
    <m/>
    <m/>
    <m/>
    <x v="1"/>
    <m/>
  </r>
  <r>
    <s v="7659ARCELOR (BERTON SICARD)"/>
    <x v="1459"/>
    <s v="PROFIL"/>
    <x v="13"/>
    <x v="1298"/>
    <x v="6"/>
    <s v="INSTALLUX"/>
    <x v="1416"/>
    <s v="Non"/>
    <x v="24"/>
    <m/>
    <m/>
    <m/>
    <m/>
    <x v="1"/>
    <m/>
  </r>
  <r>
    <s v="7661ARCELOR (BERTON SICARD)"/>
    <x v="1460"/>
    <s v="PROFIL"/>
    <x v="46"/>
    <x v="1356"/>
    <x v="6"/>
    <s v="INSTALLUX"/>
    <x v="1417"/>
    <s v="Non"/>
    <x v="24"/>
    <m/>
    <m/>
    <m/>
    <m/>
    <x v="1"/>
    <m/>
  </r>
  <r>
    <s v="7661/4ARCELOR (BERTON SICARD)"/>
    <x v="1461"/>
    <s v="PROFIL"/>
    <x v="46"/>
    <x v="1356"/>
    <x v="6"/>
    <s v="INSTALLUX"/>
    <x v="1418"/>
    <s v="Non"/>
    <x v="35"/>
    <m/>
    <m/>
    <m/>
    <m/>
    <x v="1"/>
    <m/>
  </r>
  <r>
    <s v="7662ARCELOR (BERTON SICARD)"/>
    <x v="1462"/>
    <s v="PROFIL"/>
    <x v="13"/>
    <x v="1357"/>
    <x v="6"/>
    <s v="INSTALLUX"/>
    <x v="1419"/>
    <s v="Non"/>
    <x v="24"/>
    <m/>
    <m/>
    <m/>
    <m/>
    <x v="1"/>
    <m/>
  </r>
  <r>
    <s v="7662/4ARCELOR (BERTON SICARD)"/>
    <x v="1463"/>
    <s v="PROFIL"/>
    <x v="13"/>
    <x v="1357"/>
    <x v="6"/>
    <s v="INSTALLUX"/>
    <x v="1420"/>
    <s v="Non"/>
    <x v="35"/>
    <m/>
    <m/>
    <m/>
    <m/>
    <x v="1"/>
    <m/>
  </r>
  <r>
    <s v="7663ARCELOR (BERTON SICARD)"/>
    <x v="1464"/>
    <s v="PROFIL"/>
    <x v="13"/>
    <x v="1358"/>
    <x v="6"/>
    <s v="INSTALLUX"/>
    <x v="1421"/>
    <s v="Non"/>
    <x v="24"/>
    <m/>
    <m/>
    <m/>
    <m/>
    <x v="1"/>
    <m/>
  </r>
  <r>
    <s v="7664/4ARCELOR (BERTON SICARD)"/>
    <x v="1465"/>
    <s v="PROFIL"/>
    <x v="13"/>
    <x v="1359"/>
    <x v="6"/>
    <s v="INSTALLUX"/>
    <x v="1422"/>
    <s v="Non"/>
    <x v="35"/>
    <m/>
    <m/>
    <m/>
    <m/>
    <x v="1"/>
    <m/>
  </r>
  <r>
    <s v="7665ARCELOR (BERTON SICARD)"/>
    <x v="1466"/>
    <s v="PROFIL"/>
    <x v="13"/>
    <x v="1360"/>
    <x v="6"/>
    <s v="INSTALLUX"/>
    <x v="1423"/>
    <s v="Non"/>
    <x v="24"/>
    <m/>
    <m/>
    <m/>
    <m/>
    <x v="1"/>
    <m/>
  </r>
  <r>
    <s v="7665/4ARCELOR (BERTON SICARD)"/>
    <x v="1467"/>
    <s v="PROFIL"/>
    <x v="13"/>
    <x v="1360"/>
    <x v="6"/>
    <s v="INSTALLUX"/>
    <x v="1424"/>
    <s v="Non"/>
    <x v="35"/>
    <m/>
    <m/>
    <m/>
    <m/>
    <x v="1"/>
    <m/>
  </r>
  <r>
    <s v="7668THARCELOR (BERTON SICARD)"/>
    <x v="1468"/>
    <s v="PROFIL"/>
    <x v="13"/>
    <x v="1361"/>
    <x v="6"/>
    <s v="INSTALLUX"/>
    <x v="1425"/>
    <s v="Non"/>
    <x v="24"/>
    <m/>
    <m/>
    <m/>
    <m/>
    <x v="1"/>
    <m/>
  </r>
  <r>
    <s v="7673ARCELOR (BERTON SICARD)"/>
    <x v="1469"/>
    <s v="PROFIL"/>
    <x v="13"/>
    <x v="1362"/>
    <x v="6"/>
    <s v="INSTALLUX"/>
    <x v="1426"/>
    <s v="Non"/>
    <x v="24"/>
    <m/>
    <m/>
    <m/>
    <m/>
    <x v="1"/>
    <m/>
  </r>
  <r>
    <s v="7674ARCELOR (BERTON SICARD)"/>
    <x v="1470"/>
    <s v="PROFIL"/>
    <x v="13"/>
    <x v="1363"/>
    <x v="6"/>
    <s v="INSTALLUX"/>
    <x v="1427"/>
    <s v="Non"/>
    <x v="24"/>
    <m/>
    <m/>
    <m/>
    <m/>
    <x v="1"/>
    <m/>
  </r>
  <r>
    <s v="7679ARCELOR (BERTON SICARD)"/>
    <x v="1471"/>
    <s v="PROFIL"/>
    <x v="13"/>
    <x v="1364"/>
    <x v="6"/>
    <s v="INSTALLUX"/>
    <x v="1428"/>
    <s v="Non"/>
    <x v="24"/>
    <m/>
    <m/>
    <m/>
    <m/>
    <x v="1"/>
    <m/>
  </r>
  <r>
    <s v="7680THARCELOR (BERTON SICARD)"/>
    <x v="1472"/>
    <s v="PROFIL"/>
    <x v="13"/>
    <x v="1365"/>
    <x v="6"/>
    <s v="INSTALLUX"/>
    <x v="1429"/>
    <s v="Non"/>
    <x v="24"/>
    <m/>
    <m/>
    <m/>
    <m/>
    <x v="1"/>
    <m/>
  </r>
  <r>
    <s v="7681THARCELOR (BERTON SICARD)"/>
    <x v="1473"/>
    <s v="PROFIL"/>
    <x v="13"/>
    <x v="1366"/>
    <x v="6"/>
    <s v="INSTALLUX"/>
    <x v="1430"/>
    <s v="Non"/>
    <x v="24"/>
    <m/>
    <m/>
    <m/>
    <m/>
    <x v="1"/>
    <m/>
  </r>
  <r>
    <s v="7682THARCELOR (BERTON SICARD)"/>
    <x v="1474"/>
    <s v="PROFIL"/>
    <x v="13"/>
    <x v="1367"/>
    <x v="6"/>
    <s v="INSTALLUX"/>
    <x v="1431"/>
    <s v="Non"/>
    <x v="24"/>
    <m/>
    <m/>
    <m/>
    <m/>
    <x v="1"/>
    <m/>
  </r>
  <r>
    <s v="7683THARCELOR (BERTON SICARD)"/>
    <x v="1475"/>
    <s v="PROFIL"/>
    <x v="13"/>
    <x v="1368"/>
    <x v="6"/>
    <s v="INSTALLUX"/>
    <x v="1432"/>
    <s v="Non"/>
    <x v="24"/>
    <m/>
    <m/>
    <m/>
    <m/>
    <x v="1"/>
    <m/>
  </r>
  <r>
    <s v="7684THARCELOR (BERTON SICARD)"/>
    <x v="1476"/>
    <s v="PROFIL"/>
    <x v="13"/>
    <x v="1369"/>
    <x v="6"/>
    <s v="INSTALLUX"/>
    <x v="1433"/>
    <s v="Non"/>
    <x v="24"/>
    <m/>
    <m/>
    <m/>
    <m/>
    <x v="1"/>
    <m/>
  </r>
  <r>
    <s v="7690ARCELOR (BERTON SICARD)"/>
    <x v="1478"/>
    <s v="PROFIL"/>
    <x v="13"/>
    <x v="1371"/>
    <x v="6"/>
    <s v="INSTALLUX"/>
    <x v="1435"/>
    <s v="Non"/>
    <x v="24"/>
    <m/>
    <m/>
    <m/>
    <m/>
    <x v="1"/>
    <m/>
  </r>
  <r>
    <s v="7691THARCELOR (BERTON SICARD)"/>
    <x v="1479"/>
    <s v="PROFIL"/>
    <x v="13"/>
    <x v="1372"/>
    <x v="6"/>
    <s v="INSTALLUX"/>
    <x v="1436"/>
    <s v="Non"/>
    <x v="24"/>
    <m/>
    <m/>
    <m/>
    <m/>
    <x v="1"/>
    <m/>
  </r>
  <r>
    <s v="7746ARCELOR (BERTON SICARD)"/>
    <x v="2125"/>
    <s v="PROFIL"/>
    <x v="13"/>
    <x v="1912"/>
    <x v="6"/>
    <s v="INSTALLUX"/>
    <x v="2082"/>
    <s v="Non"/>
    <x v="5"/>
    <m/>
    <m/>
    <m/>
    <m/>
    <x v="1"/>
    <m/>
  </r>
  <r>
    <s v="7749ARCELOR (BERTON SICARD)"/>
    <x v="2172"/>
    <s v="PROFIL"/>
    <x v="13"/>
    <x v="1955"/>
    <x v="6"/>
    <s v="INSTALLUX"/>
    <x v="2129"/>
    <s v="Non"/>
    <x v="5"/>
    <m/>
    <m/>
    <m/>
    <m/>
    <x v="1"/>
    <m/>
  </r>
  <r>
    <s v="7750ARCELOR (BERTON SICARD)"/>
    <x v="2173"/>
    <s v="PROFIL"/>
    <x v="13"/>
    <x v="1956"/>
    <x v="6"/>
    <s v="INSTALLUX"/>
    <x v="2130"/>
    <s v="Non"/>
    <x v="5"/>
    <m/>
    <m/>
    <m/>
    <m/>
    <x v="1"/>
    <m/>
  </r>
  <r>
    <s v="7757ARCELOR (BERTON SICARD)"/>
    <x v="2174"/>
    <s v="PROFIL"/>
    <x v="13"/>
    <x v="1957"/>
    <x v="6"/>
    <s v="INSTALLUX"/>
    <x v="2131"/>
    <s v="Non"/>
    <x v="12"/>
    <m/>
    <m/>
    <m/>
    <m/>
    <x v="1"/>
    <m/>
  </r>
  <r>
    <s v="7758ARCELOR (BERTON SICARD)"/>
    <x v="2175"/>
    <s v="PROFIL"/>
    <x v="13"/>
    <x v="1958"/>
    <x v="6"/>
    <s v="INSTALLUX"/>
    <x v="2132"/>
    <s v="Non"/>
    <x v="12"/>
    <m/>
    <m/>
    <m/>
    <m/>
    <x v="1"/>
    <m/>
  </r>
  <r>
    <s v="7759ARCELOR (BERTON SICARD)"/>
    <x v="2176"/>
    <s v="PROFIL"/>
    <x v="13"/>
    <x v="1959"/>
    <x v="6"/>
    <s v="INSTALLUX"/>
    <x v="2133"/>
    <s v="Non"/>
    <x v="5"/>
    <m/>
    <m/>
    <m/>
    <m/>
    <x v="1"/>
    <m/>
  </r>
  <r>
    <s v="7766ARCELOR (BERTON SICARD)"/>
    <x v="1480"/>
    <s v="PROFIL"/>
    <x v="13"/>
    <x v="1373"/>
    <x v="6"/>
    <s v="INSTALLUX"/>
    <x v="1437"/>
    <s v="Non"/>
    <x v="4"/>
    <m/>
    <m/>
    <m/>
    <m/>
    <x v="1"/>
    <m/>
  </r>
  <r>
    <s v="7770ARCELOR (BERTON SICARD)"/>
    <x v="2177"/>
    <s v="PROFIL"/>
    <x v="46"/>
    <x v="1960"/>
    <x v="6"/>
    <s v="INSTALLUX"/>
    <x v="2134"/>
    <s v="Non"/>
    <x v="12"/>
    <m/>
    <m/>
    <m/>
    <m/>
    <x v="1"/>
    <m/>
  </r>
  <r>
    <s v="7771ARCELOR (BERTON SICARD)"/>
    <x v="2178"/>
    <s v="PROFIL"/>
    <x v="13"/>
    <x v="1961"/>
    <x v="6"/>
    <s v="INSTALLUX"/>
    <x v="2135"/>
    <s v="Non"/>
    <x v="5"/>
    <m/>
    <m/>
    <m/>
    <m/>
    <x v="1"/>
    <m/>
  </r>
  <r>
    <s v="7773ARCELOR (BERTON SICARD)"/>
    <x v="2179"/>
    <s v="PROFIL"/>
    <x v="13"/>
    <x v="1962"/>
    <x v="6"/>
    <s v="INSTALLUX"/>
    <x v="2136"/>
    <s v="Non"/>
    <x v="40"/>
    <m/>
    <m/>
    <m/>
    <m/>
    <x v="1"/>
    <m/>
  </r>
  <r>
    <s v="7774ARCELOR (BERTON SICARD)"/>
    <x v="2180"/>
    <s v="PROFIL"/>
    <x v="13"/>
    <x v="1963"/>
    <x v="6"/>
    <s v="INSTALLUX"/>
    <x v="2137"/>
    <s v="Non"/>
    <x v="40"/>
    <m/>
    <m/>
    <m/>
    <m/>
    <x v="1"/>
    <m/>
  </r>
  <r>
    <s v="7776ARCELOR (BERTON SICARD)"/>
    <x v="2181"/>
    <s v="PROFIL"/>
    <x v="13"/>
    <x v="1964"/>
    <x v="6"/>
    <s v="INSTALLUX"/>
    <x v="2138"/>
    <s v="Non"/>
    <x v="40"/>
    <m/>
    <m/>
    <m/>
    <m/>
    <x v="1"/>
    <m/>
  </r>
  <r>
    <s v="7785ARCELOR (BERTON SICARD)"/>
    <x v="1481"/>
    <s v="PROFIL"/>
    <x v="13"/>
    <x v="1374"/>
    <x v="6"/>
    <s v="INSTALLUX"/>
    <x v="1438"/>
    <s v="Non"/>
    <x v="24"/>
    <m/>
    <m/>
    <m/>
    <m/>
    <x v="1"/>
    <m/>
  </r>
  <r>
    <s v="7785/4ARCELOR (BERTON SICARD)"/>
    <x v="1482"/>
    <s v="PROFIL"/>
    <x v="13"/>
    <x v="1375"/>
    <x v="6"/>
    <s v="INSTALLUX"/>
    <x v="1439"/>
    <s v="Non"/>
    <x v="20"/>
    <m/>
    <m/>
    <m/>
    <m/>
    <x v="1"/>
    <m/>
  </r>
  <r>
    <s v="7787ARCELOR (BERTON SICARD)"/>
    <x v="2182"/>
    <s v="PROFIL"/>
    <x v="13"/>
    <x v="1965"/>
    <x v="6"/>
    <s v="INSTALLUX"/>
    <x v="2139"/>
    <s v="Non"/>
    <x v="5"/>
    <m/>
    <m/>
    <m/>
    <m/>
    <x v="1"/>
    <m/>
  </r>
  <r>
    <s v="7789ARCELOR (BERTON SICARD)"/>
    <x v="2183"/>
    <s v="PROFIL"/>
    <x v="13"/>
    <x v="1966"/>
    <x v="6"/>
    <s v="INSTALLUX"/>
    <x v="2140"/>
    <s v="Non"/>
    <x v="5"/>
    <m/>
    <m/>
    <m/>
    <m/>
    <x v="1"/>
    <m/>
  </r>
  <r>
    <s v="7790ARCELOR (BERTON SICARD)"/>
    <x v="2184"/>
    <s v="PROFIL"/>
    <x v="13"/>
    <x v="1967"/>
    <x v="6"/>
    <s v="INSTALLUX"/>
    <x v="2141"/>
    <s v="Non"/>
    <x v="5"/>
    <m/>
    <m/>
    <m/>
    <m/>
    <x v="1"/>
    <m/>
  </r>
  <r>
    <s v="7791ARCELOR (BERTON SICARD)"/>
    <x v="2185"/>
    <s v="PROFIL"/>
    <x v="13"/>
    <x v="1968"/>
    <x v="6"/>
    <s v="INSTALLUX"/>
    <x v="2142"/>
    <s v="Non"/>
    <x v="5"/>
    <m/>
    <m/>
    <m/>
    <m/>
    <x v="1"/>
    <m/>
  </r>
  <r>
    <s v="7792ARCELOR (BERTON SICARD)"/>
    <x v="2186"/>
    <s v="PROFIL"/>
    <x v="13"/>
    <x v="1969"/>
    <x v="6"/>
    <s v="INSTALLUX"/>
    <x v="2143"/>
    <s v="Non"/>
    <x v="5"/>
    <m/>
    <m/>
    <m/>
    <m/>
    <x v="1"/>
    <m/>
  </r>
  <r>
    <s v="7795ARCELOR (BERTON SICARD)"/>
    <x v="1483"/>
    <s v="PROFIL"/>
    <x v="46"/>
    <x v="1376"/>
    <x v="6"/>
    <s v="INSTALLUX"/>
    <x v="1440"/>
    <s v="Non"/>
    <x v="24"/>
    <m/>
    <m/>
    <m/>
    <m/>
    <x v="1"/>
    <m/>
  </r>
  <r>
    <s v="7801ARCELOR (BERTON SICARD)"/>
    <x v="2188"/>
    <s v="PROFIL"/>
    <x v="13"/>
    <x v="1971"/>
    <x v="6"/>
    <s v="INSTALLUX"/>
    <x v="2145"/>
    <s v="Non"/>
    <x v="40"/>
    <m/>
    <m/>
    <m/>
    <m/>
    <x v="1"/>
    <m/>
  </r>
  <r>
    <s v="7802ARCELOR (BERTON SICARD)"/>
    <x v="2246"/>
    <s v="PROFIL"/>
    <x v="13"/>
    <x v="2025"/>
    <x v="6"/>
    <s v="INSTALLUX"/>
    <x v="2203"/>
    <s v="Non"/>
    <x v="5"/>
    <m/>
    <m/>
    <m/>
    <m/>
    <x v="1"/>
    <m/>
  </r>
  <r>
    <s v="7816/4ARCELOR (BERTON SICARD)"/>
    <x v="1484"/>
    <s v="PROFIL"/>
    <x v="13"/>
    <x v="276"/>
    <x v="6"/>
    <s v="INSTALLUX"/>
    <x v="1441"/>
    <s v="Non"/>
    <x v="35"/>
    <m/>
    <m/>
    <m/>
    <m/>
    <x v="1"/>
    <m/>
  </r>
  <r>
    <s v="7816/4MARCELOR (BERTON SICARD)"/>
    <x v="1485"/>
    <s v="PROFIL"/>
    <x v="13"/>
    <x v="276"/>
    <x v="6"/>
    <s v="INSTALLUX"/>
    <x v="1442"/>
    <s v="Non"/>
    <x v="20"/>
    <m/>
    <m/>
    <m/>
    <m/>
    <x v="1"/>
    <m/>
  </r>
  <r>
    <s v="7817ARCELOR (BERTON SICARD)"/>
    <x v="1486"/>
    <s v="PROFIL"/>
    <x v="13"/>
    <x v="1377"/>
    <x v="6"/>
    <s v="INSTALLUX"/>
    <x v="1443"/>
    <s v="Non"/>
    <x v="24"/>
    <m/>
    <m/>
    <m/>
    <m/>
    <x v="1"/>
    <m/>
  </r>
  <r>
    <s v="7818ARCELOR (BERTON SICARD)"/>
    <x v="1487"/>
    <s v="PROFIL"/>
    <x v="13"/>
    <x v="1378"/>
    <x v="6"/>
    <s v="INSTALLUX"/>
    <x v="1444"/>
    <s v="Non"/>
    <x v="24"/>
    <m/>
    <m/>
    <m/>
    <m/>
    <x v="1"/>
    <m/>
  </r>
  <r>
    <s v="7820ARCELOR (BERTON SICARD)"/>
    <x v="1488"/>
    <s v="PROFIL"/>
    <x v="13"/>
    <x v="1379"/>
    <x v="6"/>
    <s v="INSTALLUX"/>
    <x v="1445"/>
    <s v="Non"/>
    <x v="24"/>
    <m/>
    <m/>
    <m/>
    <m/>
    <x v="1"/>
    <m/>
  </r>
  <r>
    <s v="7824ARCELOR (BERTON SICARD)"/>
    <x v="1489"/>
    <s v="PROFIL"/>
    <x v="13"/>
    <x v="1380"/>
    <x v="6"/>
    <s v="INSTALLUX"/>
    <x v="1446"/>
    <s v="Non"/>
    <x v="24"/>
    <m/>
    <m/>
    <m/>
    <m/>
    <x v="1"/>
    <m/>
  </r>
  <r>
    <s v="7828ARCELOR (BERTON SICARD)"/>
    <x v="1490"/>
    <s v="PROFIL"/>
    <x v="13"/>
    <x v="1381"/>
    <x v="6"/>
    <s v="INSTALLUX"/>
    <x v="1447"/>
    <s v="Non"/>
    <x v="24"/>
    <m/>
    <m/>
    <m/>
    <m/>
    <x v="1"/>
    <m/>
  </r>
  <r>
    <s v="7835ARCELOR (BERTON SICARD)"/>
    <x v="1491"/>
    <s v="PROFIL"/>
    <x v="13"/>
    <x v="1382"/>
    <x v="6"/>
    <s v="INSTALLUX"/>
    <x v="1448"/>
    <s v="Non"/>
    <x v="24"/>
    <m/>
    <m/>
    <m/>
    <m/>
    <x v="1"/>
    <m/>
  </r>
  <r>
    <s v="7836/4ARCELOR (BERTON SICARD)"/>
    <x v="1492"/>
    <s v="PROFIL"/>
    <x v="13"/>
    <x v="277"/>
    <x v="6"/>
    <s v="INSTALLUX"/>
    <x v="1449"/>
    <s v="Non"/>
    <x v="35"/>
    <m/>
    <m/>
    <m/>
    <m/>
    <x v="1"/>
    <m/>
  </r>
  <r>
    <s v="8101ARCELOR (BERTON SICARD)"/>
    <x v="1493"/>
    <s v="PROFIL"/>
    <x v="13"/>
    <x v="1383"/>
    <x v="6"/>
    <s v="INSTALLUX"/>
    <x v="1450"/>
    <s v="Non"/>
    <x v="24"/>
    <m/>
    <m/>
    <m/>
    <m/>
    <x v="1"/>
    <m/>
  </r>
  <r>
    <s v="8102ARCELOR (BERTON SICARD)"/>
    <x v="1494"/>
    <s v="PROFIL"/>
    <x v="13"/>
    <x v="1384"/>
    <x v="6"/>
    <s v="INSTALLUX"/>
    <x v="1451"/>
    <s v="Non"/>
    <x v="24"/>
    <m/>
    <m/>
    <m/>
    <m/>
    <x v="1"/>
    <m/>
  </r>
  <r>
    <s v="8103ARCELOR (BERTON SICARD)"/>
    <x v="1495"/>
    <s v="PROFIL"/>
    <x v="13"/>
    <x v="1385"/>
    <x v="6"/>
    <s v="INSTALLUX"/>
    <x v="1452"/>
    <s v="Non"/>
    <x v="24"/>
    <m/>
    <m/>
    <m/>
    <m/>
    <x v="1"/>
    <m/>
  </r>
  <r>
    <s v="8105ARCELOR (BERTON SICARD)"/>
    <x v="1498"/>
    <s v="PROFIL"/>
    <x v="13"/>
    <x v="1388"/>
    <x v="6"/>
    <s v="INSTALLUX"/>
    <x v="1455"/>
    <s v="Non"/>
    <x v="24"/>
    <m/>
    <m/>
    <m/>
    <m/>
    <x v="1"/>
    <m/>
  </r>
  <r>
    <s v="8106ARCELOR (BERTON SICARD)"/>
    <x v="1499"/>
    <s v="PROFIL"/>
    <x v="13"/>
    <x v="1389"/>
    <x v="6"/>
    <s v="INSTALLUX"/>
    <x v="1456"/>
    <s v="Non"/>
    <x v="24"/>
    <m/>
    <m/>
    <m/>
    <m/>
    <x v="1"/>
    <m/>
  </r>
  <r>
    <s v="8108ARCELOR (BERTON SICARD)"/>
    <x v="1500"/>
    <s v="PROFIL"/>
    <x v="13"/>
    <x v="1390"/>
    <x v="6"/>
    <s v="INSTALLUX"/>
    <x v="1457"/>
    <s v="Non"/>
    <x v="24"/>
    <m/>
    <m/>
    <m/>
    <m/>
    <x v="1"/>
    <m/>
  </r>
  <r>
    <s v="8110ARCELOR (BERTON SICARD)"/>
    <x v="1501"/>
    <s v="PROFIL"/>
    <x v="13"/>
    <x v="1391"/>
    <x v="6"/>
    <s v="INSTALLUX"/>
    <x v="1458"/>
    <s v="Non"/>
    <x v="24"/>
    <m/>
    <m/>
    <m/>
    <m/>
    <x v="1"/>
    <m/>
  </r>
  <r>
    <s v="8177ARCELOR (BERTON SICARD)"/>
    <x v="2024"/>
    <s v="PROFIL"/>
    <x v="13"/>
    <x v="1819"/>
    <x v="6"/>
    <s v="INSTALLUX"/>
    <x v="1981"/>
    <s v="Non"/>
    <x v="24"/>
    <m/>
    <m/>
    <m/>
    <m/>
    <x v="1"/>
    <m/>
  </r>
  <r>
    <s v="8178ARCELOR (BERTON SICARD)"/>
    <x v="2025"/>
    <s v="PROFIL"/>
    <x v="13"/>
    <x v="1820"/>
    <x v="6"/>
    <s v="INSTALLUX"/>
    <x v="1982"/>
    <s v="Non"/>
    <x v="24"/>
    <m/>
    <m/>
    <m/>
    <m/>
    <x v="1"/>
    <m/>
  </r>
  <r>
    <s v="8179ARCELOR (BERTON SICARD)"/>
    <x v="1502"/>
    <s v="PROFIL"/>
    <x v="13"/>
    <x v="1392"/>
    <x v="6"/>
    <s v="INSTALLUX"/>
    <x v="1459"/>
    <s v="Non"/>
    <x v="24"/>
    <m/>
    <m/>
    <m/>
    <m/>
    <x v="1"/>
    <m/>
  </r>
  <r>
    <s v="8181ARCELOR (BERTON SICARD)"/>
    <x v="1503"/>
    <s v="PROFIL"/>
    <x v="13"/>
    <x v="1393"/>
    <x v="6"/>
    <s v="INSTALLUX"/>
    <x v="1460"/>
    <s v="Non"/>
    <x v="24"/>
    <m/>
    <m/>
    <m/>
    <m/>
    <x v="1"/>
    <m/>
  </r>
  <r>
    <s v="8183ARCELOR (BERTON SICARD)"/>
    <x v="1504"/>
    <s v="PROFIL"/>
    <x v="13"/>
    <x v="1394"/>
    <x v="6"/>
    <s v="INSTALLUX"/>
    <x v="1461"/>
    <s v="Non"/>
    <x v="24"/>
    <m/>
    <m/>
    <m/>
    <m/>
    <x v="1"/>
    <m/>
  </r>
  <r>
    <s v="8184ARCELOR (BERTON SICARD)"/>
    <x v="2026"/>
    <s v="PROFIL"/>
    <x v="13"/>
    <x v="1821"/>
    <x v="6"/>
    <s v="INSTALLUX"/>
    <x v="1983"/>
    <s v="Non"/>
    <x v="24"/>
    <m/>
    <m/>
    <m/>
    <m/>
    <x v="1"/>
    <m/>
  </r>
  <r>
    <s v="8186ARCELOR (BERTON SICARD)"/>
    <x v="2027"/>
    <s v="PROFIL"/>
    <x v="13"/>
    <x v="1822"/>
    <x v="6"/>
    <s v="INSTALLUX"/>
    <x v="1984"/>
    <s v="Non"/>
    <x v="24"/>
    <m/>
    <m/>
    <m/>
    <m/>
    <x v="1"/>
    <m/>
  </r>
  <r>
    <s v="8187ARCELOR (BERTON SICARD)"/>
    <x v="1505"/>
    <s v="PROFIL"/>
    <x v="13"/>
    <x v="1395"/>
    <x v="6"/>
    <s v="INSTALLUX"/>
    <x v="1462"/>
    <s v="Non"/>
    <x v="24"/>
    <m/>
    <m/>
    <m/>
    <m/>
    <x v="1"/>
    <m/>
  </r>
  <r>
    <s v="8198ARCELOR (BERTON SICARD)"/>
    <x v="1506"/>
    <s v="PROFIL"/>
    <x v="13"/>
    <x v="1396"/>
    <x v="6"/>
    <s v="INSTALLUX"/>
    <x v="1463"/>
    <s v="Non"/>
    <x v="24"/>
    <m/>
    <m/>
    <m/>
    <m/>
    <x v="1"/>
    <m/>
  </r>
  <r>
    <s v="8200ARCELOR (BERTON SICARD)"/>
    <x v="1508"/>
    <s v="PROFIL"/>
    <x v="13"/>
    <x v="1397"/>
    <x v="6"/>
    <s v="INSTALLUX"/>
    <x v="1465"/>
    <s v="Non"/>
    <x v="24"/>
    <m/>
    <m/>
    <m/>
    <m/>
    <x v="1"/>
    <m/>
  </r>
  <r>
    <s v="8201ARCELOR (BERTON SICARD)"/>
    <x v="1509"/>
    <s v="PROFIL"/>
    <x v="13"/>
    <x v="1398"/>
    <x v="6"/>
    <s v="INSTALLUX"/>
    <x v="1466"/>
    <s v="Non"/>
    <x v="24"/>
    <m/>
    <m/>
    <m/>
    <m/>
    <x v="1"/>
    <m/>
  </r>
  <r>
    <s v="8205ARCELOR (BERTON SICARD)"/>
    <x v="1510"/>
    <s v="PROFIL"/>
    <x v="13"/>
    <x v="1399"/>
    <x v="6"/>
    <s v="INSTALLUX"/>
    <x v="1467"/>
    <s v="Non"/>
    <x v="24"/>
    <m/>
    <m/>
    <m/>
    <m/>
    <x v="1"/>
    <m/>
  </r>
  <r>
    <s v="8213ARCELOR (BERTON SICARD)"/>
    <x v="1511"/>
    <s v="PROFIL"/>
    <x v="13"/>
    <x v="1400"/>
    <x v="6"/>
    <s v="INSTALLUX"/>
    <x v="1468"/>
    <s v="Non"/>
    <x v="24"/>
    <m/>
    <m/>
    <m/>
    <m/>
    <x v="1"/>
    <m/>
  </r>
  <r>
    <s v="8242ARCELOR (BERTON SICARD)"/>
    <x v="2028"/>
    <s v="PROFIL"/>
    <x v="13"/>
    <x v="1823"/>
    <x v="6"/>
    <s v="INSTALLUX"/>
    <x v="1985"/>
    <s v="Non"/>
    <x v="24"/>
    <m/>
    <m/>
    <m/>
    <m/>
    <x v="1"/>
    <m/>
  </r>
  <r>
    <s v="8289ARCELOR (BERTON SICARD)"/>
    <x v="1512"/>
    <s v="PROFIL"/>
    <x v="13"/>
    <x v="1401"/>
    <x v="6"/>
    <s v="INSTALLUX"/>
    <x v="1469"/>
    <s v="Non"/>
    <x v="24"/>
    <m/>
    <m/>
    <m/>
    <m/>
    <x v="1"/>
    <m/>
  </r>
  <r>
    <s v="8291ARCELOR (BERTON SICARD)"/>
    <x v="1514"/>
    <s v="PROFIL"/>
    <x v="13"/>
    <x v="1403"/>
    <x v="6"/>
    <s v="INSTALLUX"/>
    <x v="1471"/>
    <s v="Non"/>
    <x v="24"/>
    <m/>
    <m/>
    <m/>
    <m/>
    <x v="1"/>
    <m/>
  </r>
  <r>
    <s v="8292ARCELOR (BERTON SICARD)"/>
    <x v="1515"/>
    <s v="PROFIL"/>
    <x v="13"/>
    <x v="1404"/>
    <x v="6"/>
    <s v="INSTALLUX"/>
    <x v="1472"/>
    <s v="Non"/>
    <x v="24"/>
    <m/>
    <m/>
    <m/>
    <m/>
    <x v="1"/>
    <m/>
  </r>
  <r>
    <s v="8293ARCELOR (BERTON SICARD)"/>
    <x v="1516"/>
    <s v="PROFIL"/>
    <x v="13"/>
    <x v="1405"/>
    <x v="6"/>
    <s v="INSTALLUX"/>
    <x v="1473"/>
    <s v="Non"/>
    <x v="24"/>
    <m/>
    <m/>
    <m/>
    <m/>
    <x v="1"/>
    <m/>
  </r>
  <r>
    <s v="8294ARCELOR (BERTON SICARD)"/>
    <x v="1517"/>
    <s v="PROFIL"/>
    <x v="13"/>
    <x v="1405"/>
    <x v="6"/>
    <s v="INSTALLUX"/>
    <x v="1474"/>
    <s v="Non"/>
    <x v="24"/>
    <m/>
    <m/>
    <m/>
    <m/>
    <x v="1"/>
    <m/>
  </r>
  <r>
    <s v="8500ARCELOR (BERTON SICARD)"/>
    <x v="1520"/>
    <s v="PROFIL"/>
    <x v="13"/>
    <x v="1408"/>
    <x v="6"/>
    <s v="INSTALLUX"/>
    <x v="1477"/>
    <s v="Non"/>
    <x v="24"/>
    <m/>
    <m/>
    <m/>
    <m/>
    <x v="1"/>
    <m/>
  </r>
  <r>
    <s v="8501ARCELOR (BERTON SICARD)"/>
    <x v="1521"/>
    <s v="PROFIL"/>
    <x v="13"/>
    <x v="1409"/>
    <x v="6"/>
    <s v="INSTALLUX"/>
    <x v="1478"/>
    <s v="Non"/>
    <x v="24"/>
    <m/>
    <m/>
    <m/>
    <m/>
    <x v="1"/>
    <m/>
  </r>
  <r>
    <s v="8502ARCELOR (BERTON SICARD)"/>
    <x v="1522"/>
    <s v="PROFIL"/>
    <x v="13"/>
    <x v="1410"/>
    <x v="6"/>
    <s v="INSTALLUX"/>
    <x v="1479"/>
    <s v="Non"/>
    <x v="24"/>
    <m/>
    <m/>
    <m/>
    <m/>
    <x v="1"/>
    <m/>
  </r>
  <r>
    <s v="8503ARCELOR (BERTON SICARD)"/>
    <x v="1523"/>
    <s v="PROFIL"/>
    <x v="13"/>
    <x v="1411"/>
    <x v="6"/>
    <s v="INSTALLUX"/>
    <x v="1480"/>
    <s v="Non"/>
    <x v="24"/>
    <m/>
    <m/>
    <m/>
    <m/>
    <x v="1"/>
    <m/>
  </r>
  <r>
    <s v="8504ARCELOR (BERTON SICARD)"/>
    <x v="1524"/>
    <s v="PROFIL"/>
    <x v="13"/>
    <x v="1412"/>
    <x v="6"/>
    <s v="INSTALLUX"/>
    <x v="1481"/>
    <s v="Non"/>
    <x v="24"/>
    <m/>
    <m/>
    <m/>
    <m/>
    <x v="1"/>
    <m/>
  </r>
  <r>
    <s v="8505ARCELOR (BERTON SICARD)"/>
    <x v="1525"/>
    <s v="PROFIL"/>
    <x v="13"/>
    <x v="1413"/>
    <x v="6"/>
    <s v="INSTALLUX"/>
    <x v="1482"/>
    <s v="Non"/>
    <x v="24"/>
    <m/>
    <m/>
    <m/>
    <m/>
    <x v="1"/>
    <m/>
  </r>
  <r>
    <s v="8506ARCELOR (BERTON SICARD)"/>
    <x v="1526"/>
    <s v="PROFIL"/>
    <x v="13"/>
    <x v="1414"/>
    <x v="6"/>
    <s v="INSTALLUX"/>
    <x v="1483"/>
    <s v="Non"/>
    <x v="24"/>
    <m/>
    <m/>
    <m/>
    <m/>
    <x v="1"/>
    <m/>
  </r>
  <r>
    <s v="8507ARCELOR (BERTON SICARD)"/>
    <x v="1527"/>
    <s v="PROFIL"/>
    <x v="13"/>
    <x v="1415"/>
    <x v="6"/>
    <s v="INSTALLUX"/>
    <x v="1484"/>
    <s v="Non"/>
    <x v="24"/>
    <m/>
    <m/>
    <m/>
    <m/>
    <x v="1"/>
    <m/>
  </r>
  <r>
    <s v="8508ARCELOR (BERTON SICARD)"/>
    <x v="1528"/>
    <s v="PROFIL"/>
    <x v="13"/>
    <x v="1416"/>
    <x v="6"/>
    <s v="INSTALLUX"/>
    <x v="1485"/>
    <s v="Non"/>
    <x v="24"/>
    <m/>
    <m/>
    <m/>
    <m/>
    <x v="1"/>
    <m/>
  </r>
  <r>
    <s v="8509ARCELOR (BERTON SICARD)"/>
    <x v="1529"/>
    <s v="PROFIL"/>
    <x v="13"/>
    <x v="1417"/>
    <x v="6"/>
    <s v="INSTALLUX"/>
    <x v="1486"/>
    <s v="Non"/>
    <x v="24"/>
    <m/>
    <m/>
    <m/>
    <m/>
    <x v="1"/>
    <m/>
  </r>
  <r>
    <s v="8510ARCELOR (BERTON SICARD)"/>
    <x v="1530"/>
    <s v="PROFIL"/>
    <x v="13"/>
    <x v="1418"/>
    <x v="6"/>
    <s v="INSTALLUX"/>
    <x v="1487"/>
    <s v="Non"/>
    <x v="24"/>
    <m/>
    <m/>
    <m/>
    <m/>
    <x v="1"/>
    <m/>
  </r>
  <r>
    <s v="8511ARCELOR (BERTON SICARD)"/>
    <x v="1531"/>
    <s v="PROFIL"/>
    <x v="13"/>
    <x v="1419"/>
    <x v="6"/>
    <s v="INSTALLUX"/>
    <x v="1488"/>
    <s v="Non"/>
    <x v="24"/>
    <m/>
    <m/>
    <m/>
    <m/>
    <x v="1"/>
    <m/>
  </r>
  <r>
    <s v="8512ARCELOR (BERTON SICARD)"/>
    <x v="1532"/>
    <s v="PROFIL"/>
    <x v="13"/>
    <x v="1420"/>
    <x v="6"/>
    <s v="INSTALLUX"/>
    <x v="1489"/>
    <s v="Non"/>
    <x v="24"/>
    <m/>
    <m/>
    <m/>
    <m/>
    <x v="1"/>
    <m/>
  </r>
  <r>
    <s v="8513ARCELOR (BERTON SICARD)"/>
    <x v="1533"/>
    <s v="PROFIL"/>
    <x v="13"/>
    <x v="1421"/>
    <x v="6"/>
    <s v="INSTALLUX"/>
    <x v="1490"/>
    <s v="Non"/>
    <x v="24"/>
    <m/>
    <m/>
    <m/>
    <m/>
    <x v="1"/>
    <m/>
  </r>
  <r>
    <s v="8514ARCELOR (BERTON SICARD)"/>
    <x v="1534"/>
    <s v="PROFIL"/>
    <x v="13"/>
    <x v="1422"/>
    <x v="6"/>
    <s v="INSTALLUX"/>
    <x v="1491"/>
    <s v="Non"/>
    <x v="24"/>
    <m/>
    <m/>
    <m/>
    <m/>
    <x v="1"/>
    <m/>
  </r>
  <r>
    <s v="8515ARCELOR (BERTON SICARD)"/>
    <x v="1535"/>
    <s v="PROFIL"/>
    <x v="13"/>
    <x v="1423"/>
    <x v="6"/>
    <s v="INSTALLUX"/>
    <x v="1492"/>
    <s v="Non"/>
    <x v="24"/>
    <m/>
    <m/>
    <m/>
    <m/>
    <x v="1"/>
    <m/>
  </r>
  <r>
    <s v="8516ARCELOR (BERTON SICARD)"/>
    <x v="1536"/>
    <s v="PROFIL"/>
    <x v="13"/>
    <x v="1424"/>
    <x v="6"/>
    <s v="INSTALLUX"/>
    <x v="1493"/>
    <s v="Non"/>
    <x v="24"/>
    <m/>
    <m/>
    <m/>
    <m/>
    <x v="1"/>
    <m/>
  </r>
  <r>
    <s v="8518ARCELOR (BERTON SICARD)"/>
    <x v="1537"/>
    <s v="PROFIL"/>
    <x v="13"/>
    <x v="1425"/>
    <x v="6"/>
    <s v="INSTALLUX"/>
    <x v="1494"/>
    <s v="Non"/>
    <x v="24"/>
    <m/>
    <m/>
    <m/>
    <m/>
    <x v="1"/>
    <m/>
  </r>
  <r>
    <s v="8519ARCELOR (BERTON SICARD)"/>
    <x v="1538"/>
    <s v="PROFIL"/>
    <x v="13"/>
    <x v="1426"/>
    <x v="6"/>
    <s v="INSTALLUX"/>
    <x v="1495"/>
    <s v="Non"/>
    <x v="24"/>
    <m/>
    <m/>
    <m/>
    <m/>
    <x v="1"/>
    <m/>
  </r>
  <r>
    <s v="8520ARCELOR (BERTON SICARD)"/>
    <x v="1539"/>
    <s v="PROFIL"/>
    <x v="13"/>
    <x v="1427"/>
    <x v="6"/>
    <s v="INSTALLUX"/>
    <x v="1496"/>
    <s v="Non"/>
    <x v="24"/>
    <m/>
    <m/>
    <m/>
    <m/>
    <x v="1"/>
    <m/>
  </r>
  <r>
    <s v="8521ARCELOR (BERTON SICARD)"/>
    <x v="1540"/>
    <s v="PROFIL"/>
    <x v="13"/>
    <x v="1428"/>
    <x v="6"/>
    <s v="INSTALLUX"/>
    <x v="1497"/>
    <s v="Non"/>
    <x v="24"/>
    <m/>
    <m/>
    <m/>
    <m/>
    <x v="1"/>
    <m/>
  </r>
  <r>
    <s v="8522ARCELOR (BERTON SICARD)"/>
    <x v="1541"/>
    <s v="PROFIL"/>
    <x v="13"/>
    <x v="1429"/>
    <x v="6"/>
    <s v="INSTALLUX"/>
    <x v="1498"/>
    <s v="Non"/>
    <x v="24"/>
    <m/>
    <m/>
    <m/>
    <m/>
    <x v="1"/>
    <m/>
  </r>
  <r>
    <s v="8523ARCELOR (BERTON SICARD)"/>
    <x v="1542"/>
    <s v="PROFIL"/>
    <x v="13"/>
    <x v="1430"/>
    <x v="6"/>
    <s v="INSTALLUX"/>
    <x v="1499"/>
    <s v="Non"/>
    <x v="24"/>
    <m/>
    <m/>
    <m/>
    <m/>
    <x v="1"/>
    <m/>
  </r>
  <r>
    <s v="8524ARCELOR (BERTON SICARD)"/>
    <x v="1543"/>
    <s v="PROFIL"/>
    <x v="13"/>
    <x v="1430"/>
    <x v="6"/>
    <s v="INSTALLUX"/>
    <x v="1500"/>
    <s v="Non"/>
    <x v="24"/>
    <m/>
    <m/>
    <m/>
    <m/>
    <x v="1"/>
    <m/>
  </r>
  <r>
    <s v="8525ARCELOR (BERTON SICARD)"/>
    <x v="1544"/>
    <s v="PROFIL"/>
    <x v="13"/>
    <x v="1431"/>
    <x v="6"/>
    <s v="INSTALLUX"/>
    <x v="1501"/>
    <s v="Non"/>
    <x v="24"/>
    <m/>
    <m/>
    <m/>
    <m/>
    <x v="1"/>
    <m/>
  </r>
  <r>
    <s v="8535ARCELOR (BERTON SICARD)"/>
    <x v="1545"/>
    <s v="PROFIL"/>
    <x v="13"/>
    <x v="1432"/>
    <x v="6"/>
    <s v="INSTALLUX"/>
    <x v="1502"/>
    <s v="Non"/>
    <x v="24"/>
    <m/>
    <m/>
    <m/>
    <m/>
    <x v="1"/>
    <m/>
  </r>
  <r>
    <s v="8536ARCELOR (BERTON SICARD)"/>
    <x v="1546"/>
    <s v="PROFIL"/>
    <x v="13"/>
    <x v="1433"/>
    <x v="6"/>
    <s v="INSTALLUX"/>
    <x v="1503"/>
    <s v="Non"/>
    <x v="24"/>
    <m/>
    <m/>
    <m/>
    <m/>
    <x v="1"/>
    <m/>
  </r>
  <r>
    <s v="8537ARCELOR (BERTON SICARD)"/>
    <x v="1547"/>
    <s v="PROFIL"/>
    <x v="13"/>
    <x v="1434"/>
    <x v="6"/>
    <s v="INSTALLUX"/>
    <x v="1504"/>
    <s v="Non"/>
    <x v="24"/>
    <m/>
    <m/>
    <m/>
    <m/>
    <x v="1"/>
    <m/>
  </r>
  <r>
    <s v="8541ARCELOR (BERTON SICARD)"/>
    <x v="1548"/>
    <s v="PROFIL"/>
    <x v="13"/>
    <x v="1435"/>
    <x v="6"/>
    <s v="INSTALLUX"/>
    <x v="1505"/>
    <s v="Non"/>
    <x v="24"/>
    <m/>
    <m/>
    <m/>
    <m/>
    <x v="1"/>
    <m/>
  </r>
  <r>
    <s v="8542ARCELOR (BERTON SICARD)"/>
    <x v="1549"/>
    <s v="PROFIL"/>
    <x v="13"/>
    <x v="1436"/>
    <x v="6"/>
    <s v="INSTALLUX"/>
    <x v="1506"/>
    <s v="Non"/>
    <x v="24"/>
    <m/>
    <m/>
    <m/>
    <m/>
    <x v="1"/>
    <m/>
  </r>
  <r>
    <s v="8556ARCELOR (BERTON SICARD)"/>
    <x v="1550"/>
    <s v="PROFIL"/>
    <x v="13"/>
    <x v="1437"/>
    <x v="6"/>
    <s v="INSTALLUX"/>
    <x v="1507"/>
    <s v="Non"/>
    <x v="24"/>
    <m/>
    <m/>
    <m/>
    <m/>
    <x v="1"/>
    <m/>
  </r>
  <r>
    <s v="8557ARCELOR (BERTON SICARD)"/>
    <x v="1551"/>
    <s v="PROFIL"/>
    <x v="13"/>
    <x v="1438"/>
    <x v="6"/>
    <s v="INSTALLUX"/>
    <x v="1508"/>
    <s v="Non"/>
    <x v="24"/>
    <m/>
    <m/>
    <m/>
    <m/>
    <x v="1"/>
    <m/>
  </r>
  <r>
    <s v="8566ARCELOR (BERTON SICARD)"/>
    <x v="2126"/>
    <s v="PROFIL"/>
    <x v="13"/>
    <x v="1913"/>
    <x v="6"/>
    <s v="INSTALLUX"/>
    <x v="2083"/>
    <s v="Non"/>
    <x v="64"/>
    <m/>
    <m/>
    <m/>
    <m/>
    <x v="1"/>
    <m/>
  </r>
  <r>
    <s v="8568ARCELOR (BERTON SICARD)"/>
    <x v="1553"/>
    <s v="PROFIL"/>
    <x v="13"/>
    <x v="1440"/>
    <x v="6"/>
    <s v="INSTALLUX"/>
    <x v="1510"/>
    <s v="Non"/>
    <x v="24"/>
    <m/>
    <m/>
    <m/>
    <m/>
    <x v="1"/>
    <m/>
  </r>
  <r>
    <s v="8569ARCELOR (BERTON SICARD)"/>
    <x v="2127"/>
    <s v="PROFIL"/>
    <x v="13"/>
    <x v="1914"/>
    <x v="6"/>
    <s v="INSTALLUX"/>
    <x v="2084"/>
    <s v="Non"/>
    <x v="24"/>
    <m/>
    <m/>
    <m/>
    <m/>
    <x v="1"/>
    <m/>
  </r>
  <r>
    <s v="8570ARCELOR (BERTON SICARD)"/>
    <x v="2128"/>
    <s v="PROFIL"/>
    <x v="13"/>
    <x v="1915"/>
    <x v="6"/>
    <s v="INSTALLUX"/>
    <x v="2085"/>
    <s v="Non"/>
    <x v="24"/>
    <m/>
    <m/>
    <m/>
    <m/>
    <x v="1"/>
    <m/>
  </r>
  <r>
    <s v="8573ARCELOR (BERTON SICARD)"/>
    <x v="1555"/>
    <s v="PROFIL"/>
    <x v="13"/>
    <x v="1442"/>
    <x v="6"/>
    <s v="INSTALLUX"/>
    <x v="1512"/>
    <s v="Non"/>
    <x v="24"/>
    <m/>
    <m/>
    <m/>
    <m/>
    <x v="1"/>
    <m/>
  </r>
  <r>
    <s v="8574ARCELOR (BERTON SICARD)"/>
    <x v="1556"/>
    <s v="PROFIL"/>
    <x v="13"/>
    <x v="1443"/>
    <x v="6"/>
    <s v="INSTALLUX"/>
    <x v="1513"/>
    <s v="Non"/>
    <x v="24"/>
    <m/>
    <m/>
    <m/>
    <m/>
    <x v="1"/>
    <m/>
  </r>
  <r>
    <s v="8575ARCELOR (BERTON SICARD)"/>
    <x v="2029"/>
    <s v="PROFIL"/>
    <x v="13"/>
    <x v="1824"/>
    <x v="6"/>
    <s v="INSTALLUX"/>
    <x v="1986"/>
    <s v="Non"/>
    <x v="24"/>
    <m/>
    <m/>
    <m/>
    <m/>
    <x v="1"/>
    <m/>
  </r>
  <r>
    <s v="8667ARCELOR (BERTON SICARD)"/>
    <x v="2031"/>
    <s v="PROFIL"/>
    <x v="13"/>
    <x v="1826"/>
    <x v="6"/>
    <s v="INSTALLUX"/>
    <x v="1988"/>
    <s v="Non"/>
    <x v="5"/>
    <m/>
    <m/>
    <m/>
    <m/>
    <x v="1"/>
    <m/>
  </r>
  <r>
    <s v="8668ARCELOR (BERTON SICARD)"/>
    <x v="2032"/>
    <s v="PROFIL"/>
    <x v="13"/>
    <x v="1827"/>
    <x v="6"/>
    <s v="INSTALLUX"/>
    <x v="1989"/>
    <s v="Non"/>
    <x v="5"/>
    <m/>
    <m/>
    <m/>
    <m/>
    <x v="1"/>
    <m/>
  </r>
  <r>
    <s v="8670ARCELOR (BERTON SICARD)"/>
    <x v="1557"/>
    <s v="PROFIL"/>
    <x v="13"/>
    <x v="1444"/>
    <x v="6"/>
    <s v="INSTALLUX"/>
    <x v="1514"/>
    <s v="Non"/>
    <x v="24"/>
    <m/>
    <m/>
    <m/>
    <m/>
    <x v="1"/>
    <m/>
  </r>
  <r>
    <s v="8671ARCELOR (BERTON SICARD)"/>
    <x v="1558"/>
    <s v="PROFIL"/>
    <x v="13"/>
    <x v="1445"/>
    <x v="6"/>
    <s v="INSTALLUX"/>
    <x v="1515"/>
    <s v="Non"/>
    <x v="24"/>
    <m/>
    <m/>
    <m/>
    <m/>
    <x v="1"/>
    <m/>
  </r>
  <r>
    <s v="8803ARCELOR (BERTON SICARD)"/>
    <x v="1559"/>
    <s v="PROFIL"/>
    <x v="13"/>
    <x v="1446"/>
    <x v="6"/>
    <s v="INSTALLUX"/>
    <x v="1516"/>
    <s v="Non"/>
    <x v="4"/>
    <m/>
    <m/>
    <m/>
    <m/>
    <x v="1"/>
    <m/>
  </r>
  <r>
    <s v="8810ARCELOR (BERTON SICARD)"/>
    <x v="1560"/>
    <s v="PROFIL"/>
    <x v="13"/>
    <x v="374"/>
    <x v="6"/>
    <s v="INSTALLUX"/>
    <x v="1517"/>
    <s v="Non"/>
    <x v="4"/>
    <m/>
    <m/>
    <m/>
    <m/>
    <x v="1"/>
    <m/>
  </r>
  <r>
    <s v="8811ARCELOR (BERTON SICARD)"/>
    <x v="1561"/>
    <s v="PROFIL"/>
    <x v="13"/>
    <x v="1447"/>
    <x v="6"/>
    <s v="INSTALLUX"/>
    <x v="1518"/>
    <s v="Non"/>
    <x v="4"/>
    <m/>
    <m/>
    <m/>
    <m/>
    <x v="1"/>
    <m/>
  </r>
  <r>
    <s v="8813ARCELOR (BERTON SICARD)"/>
    <x v="1562"/>
    <s v="PROFIL"/>
    <x v="13"/>
    <x v="1448"/>
    <x v="6"/>
    <s v="INSTALLUX"/>
    <x v="1519"/>
    <s v="Non"/>
    <x v="24"/>
    <m/>
    <m/>
    <m/>
    <m/>
    <x v="1"/>
    <m/>
  </r>
  <r>
    <s v="8814ARCELOR (BERTON SICARD)"/>
    <x v="1563"/>
    <s v="PROFIL"/>
    <x v="13"/>
    <x v="1449"/>
    <x v="6"/>
    <s v="INSTALLUX"/>
    <x v="1520"/>
    <s v="Non"/>
    <x v="24"/>
    <m/>
    <m/>
    <m/>
    <m/>
    <x v="1"/>
    <m/>
  </r>
  <r>
    <s v="8815ARCELOR (BERTON SICARD)"/>
    <x v="1564"/>
    <s v="PROFIL"/>
    <x v="13"/>
    <x v="1450"/>
    <x v="6"/>
    <s v="INSTALLUX"/>
    <x v="1521"/>
    <s v="Non"/>
    <x v="24"/>
    <m/>
    <m/>
    <m/>
    <m/>
    <x v="1"/>
    <m/>
  </r>
  <r>
    <s v="8822ARCELOR (BERTON SICARD)"/>
    <x v="1565"/>
    <s v="PROFIL"/>
    <x v="13"/>
    <x v="1451"/>
    <x v="6"/>
    <s v="INSTALLUX"/>
    <x v="1522"/>
    <s v="Non"/>
    <x v="4"/>
    <m/>
    <m/>
    <m/>
    <m/>
    <x v="1"/>
    <m/>
  </r>
  <r>
    <s v="8823ARCELOR (BERTON SICARD)"/>
    <x v="1566"/>
    <s v="PROFIL"/>
    <x v="13"/>
    <x v="1452"/>
    <x v="6"/>
    <s v="INSTALLUX"/>
    <x v="1523"/>
    <s v="Non"/>
    <x v="24"/>
    <m/>
    <m/>
    <m/>
    <m/>
    <x v="1"/>
    <m/>
  </r>
  <r>
    <s v="8830ARCELOR (BERTON SICARD)"/>
    <x v="1567"/>
    <s v="PROFIL"/>
    <x v="13"/>
    <x v="1453"/>
    <x v="6"/>
    <s v="INSTALLUX"/>
    <x v="1524"/>
    <s v="Non"/>
    <x v="4"/>
    <m/>
    <m/>
    <m/>
    <m/>
    <x v="1"/>
    <m/>
  </r>
  <r>
    <s v="8842ARCELOR (BERTON SICARD)"/>
    <x v="1568"/>
    <s v="PROFIL"/>
    <x v="13"/>
    <x v="1454"/>
    <x v="6"/>
    <s v="INSTALLUX"/>
    <x v="1525"/>
    <s v="Non"/>
    <x v="24"/>
    <m/>
    <m/>
    <m/>
    <m/>
    <x v="1"/>
    <m/>
  </r>
  <r>
    <s v="8843THARCELOR (BERTON SICARD)"/>
    <x v="1569"/>
    <s v="PROFIL"/>
    <x v="13"/>
    <x v="1455"/>
    <x v="6"/>
    <s v="INSTALLUX"/>
    <x v="1526"/>
    <s v="Non"/>
    <x v="24"/>
    <m/>
    <m/>
    <m/>
    <m/>
    <x v="1"/>
    <m/>
  </r>
  <r>
    <s v="8844ARCELOR (BERTON SICARD)"/>
    <x v="1570"/>
    <s v="PROFIL"/>
    <x v="13"/>
    <x v="1456"/>
    <x v="6"/>
    <s v="INSTALLUX"/>
    <x v="1527"/>
    <s v="Non"/>
    <x v="24"/>
    <m/>
    <m/>
    <m/>
    <m/>
    <x v="1"/>
    <m/>
  </r>
  <r>
    <s v="8853ARCELOR (BERTON SICARD)"/>
    <x v="1571"/>
    <s v="PROFIL"/>
    <x v="13"/>
    <x v="1457"/>
    <x v="6"/>
    <s v="INSTALLUX"/>
    <x v="1528"/>
    <s v="Non"/>
    <x v="24"/>
    <m/>
    <m/>
    <m/>
    <m/>
    <x v="1"/>
    <m/>
  </r>
  <r>
    <s v="8859ARCELOR (BERTON SICARD)"/>
    <x v="2034"/>
    <s v="PROFIL"/>
    <x v="13"/>
    <x v="1829"/>
    <x v="6"/>
    <s v="INSTALLUX"/>
    <x v="1991"/>
    <s v="Non"/>
    <x v="4"/>
    <m/>
    <m/>
    <m/>
    <m/>
    <x v="1"/>
    <m/>
  </r>
  <r>
    <s v="8873ARCELOR (BERTON SICARD)"/>
    <x v="1572"/>
    <s v="PROFIL"/>
    <x v="13"/>
    <x v="1458"/>
    <x v="6"/>
    <s v="INSTALLUX"/>
    <x v="1529"/>
    <s v="Non"/>
    <x v="24"/>
    <m/>
    <m/>
    <m/>
    <m/>
    <x v="1"/>
    <m/>
  </r>
  <r>
    <s v="8920ARCELOR (BERTON SICARD)"/>
    <x v="2035"/>
    <s v="PROFIL"/>
    <x v="13"/>
    <x v="1830"/>
    <x v="6"/>
    <s v="INSTALLUX"/>
    <x v="1992"/>
    <s v="Non"/>
    <x v="5"/>
    <m/>
    <m/>
    <m/>
    <m/>
    <x v="1"/>
    <m/>
  </r>
  <r>
    <s v="8921ARCELOR (BERTON SICARD)"/>
    <x v="2036"/>
    <s v="PROFIL"/>
    <x v="13"/>
    <x v="1831"/>
    <x v="6"/>
    <s v="INSTALLUX"/>
    <x v="1993"/>
    <s v="Non"/>
    <x v="5"/>
    <m/>
    <m/>
    <m/>
    <m/>
    <x v="1"/>
    <m/>
  </r>
  <r>
    <s v="8954ARCELOR (BERTON SICARD)"/>
    <x v="2129"/>
    <s v="PROFIL"/>
    <x v="13"/>
    <x v="1916"/>
    <x v="6"/>
    <s v="INSTALLUX"/>
    <x v="2086"/>
    <s v="Non"/>
    <x v="5"/>
    <m/>
    <m/>
    <m/>
    <m/>
    <x v="1"/>
    <m/>
  </r>
  <r>
    <s v="9002ARCELOR (BERTON SICARD)"/>
    <x v="1573"/>
    <s v="PROFIL"/>
    <x v="13"/>
    <x v="1459"/>
    <x v="6"/>
    <s v="INSTALLUX"/>
    <x v="1530"/>
    <s v="Non"/>
    <x v="24"/>
    <m/>
    <m/>
    <m/>
    <m/>
    <x v="1"/>
    <m/>
  </r>
  <r>
    <s v="9017ARCELOR (BERTON SICARD)"/>
    <x v="2189"/>
    <s v="PROFIL"/>
    <x v="13"/>
    <x v="1972"/>
    <x v="6"/>
    <s v="INSTALLUX"/>
    <x v="2146"/>
    <s v="Non"/>
    <x v="5"/>
    <m/>
    <m/>
    <m/>
    <m/>
    <x v="1"/>
    <m/>
  </r>
  <r>
    <s v="9022ARCELOR (BERTON SICARD)"/>
    <x v="2037"/>
    <s v="PROFIL"/>
    <x v="13"/>
    <x v="1832"/>
    <x v="6"/>
    <s v="INSTALLUX"/>
    <x v="1994"/>
    <s v="Non"/>
    <x v="4"/>
    <m/>
    <m/>
    <m/>
    <m/>
    <x v="1"/>
    <m/>
  </r>
  <r>
    <s v="9022/3ARCELOR (BERTON SICARD)"/>
    <x v="2038"/>
    <s v="PROFIL"/>
    <x v="13"/>
    <x v="1833"/>
    <x v="6"/>
    <s v="INSTALLUX"/>
    <x v="1995"/>
    <s v="Non"/>
    <x v="62"/>
    <m/>
    <m/>
    <m/>
    <m/>
    <x v="1"/>
    <m/>
  </r>
  <r>
    <s v="9023ARCELOR (BERTON SICARD)"/>
    <x v="2039"/>
    <s v="PROFIL"/>
    <x v="13"/>
    <x v="1834"/>
    <x v="6"/>
    <s v="INSTALLUX"/>
    <x v="1996"/>
    <s v="Non"/>
    <x v="4"/>
    <m/>
    <m/>
    <m/>
    <m/>
    <x v="1"/>
    <m/>
  </r>
  <r>
    <s v="9023/3ARCELOR (BERTON SICARD)"/>
    <x v="2040"/>
    <s v="PROFIL"/>
    <x v="13"/>
    <x v="1835"/>
    <x v="6"/>
    <s v="INSTALLUX"/>
    <x v="1997"/>
    <s v="Non"/>
    <x v="62"/>
    <m/>
    <m/>
    <m/>
    <m/>
    <x v="1"/>
    <m/>
  </r>
  <r>
    <s v="9130ARCELOR (BERTON SICARD)"/>
    <x v="1574"/>
    <s v="PROFIL"/>
    <x v="13"/>
    <x v="1276"/>
    <x v="6"/>
    <s v="INSTALLUX"/>
    <x v="1531"/>
    <s v="Non"/>
    <x v="24"/>
    <m/>
    <m/>
    <m/>
    <m/>
    <x v="1"/>
    <m/>
  </r>
  <r>
    <s v="9131ARCELOR (BERTON SICARD)"/>
    <x v="1575"/>
    <s v="PROFIL"/>
    <x v="13"/>
    <x v="1277"/>
    <x v="6"/>
    <s v="INSTALLUX"/>
    <x v="1532"/>
    <s v="Non"/>
    <x v="24"/>
    <m/>
    <m/>
    <m/>
    <m/>
    <x v="1"/>
    <m/>
  </r>
  <r>
    <s v="9132ARCELOR (BERTON SICARD)"/>
    <x v="1576"/>
    <s v="PROFIL"/>
    <x v="13"/>
    <x v="1278"/>
    <x v="6"/>
    <s v="INSTALLUX"/>
    <x v="1533"/>
    <s v="Non"/>
    <x v="24"/>
    <m/>
    <m/>
    <m/>
    <m/>
    <x v="1"/>
    <m/>
  </r>
  <r>
    <s v="9133ARCELOR (BERTON SICARD)"/>
    <x v="1577"/>
    <s v="PROFIL"/>
    <x v="13"/>
    <x v="1281"/>
    <x v="6"/>
    <s v="INSTALLUX"/>
    <x v="1534"/>
    <s v="Non"/>
    <x v="24"/>
    <m/>
    <m/>
    <m/>
    <m/>
    <x v="1"/>
    <m/>
  </r>
  <r>
    <s v="9142ARCELOR (BERTON SICARD)"/>
    <x v="1578"/>
    <s v="PROFIL"/>
    <x v="13"/>
    <x v="1460"/>
    <x v="6"/>
    <s v="INSTALLUX"/>
    <x v="1535"/>
    <s v="Non"/>
    <x v="24"/>
    <m/>
    <m/>
    <m/>
    <m/>
    <x v="1"/>
    <m/>
  </r>
  <r>
    <s v="9143ARCELOR (BERTON SICARD)"/>
    <x v="1579"/>
    <s v="PROFIL"/>
    <x v="13"/>
    <x v="1461"/>
    <x v="6"/>
    <s v="INSTALLUX"/>
    <x v="1536"/>
    <s v="Non"/>
    <x v="24"/>
    <m/>
    <m/>
    <m/>
    <m/>
    <x v="1"/>
    <m/>
  </r>
  <r>
    <s v="9145ARCELOR (BERTON SICARD)"/>
    <x v="1580"/>
    <s v="PROFIL"/>
    <x v="13"/>
    <x v="279"/>
    <x v="6"/>
    <s v="INSTALLUX"/>
    <x v="1537"/>
    <s v="Non"/>
    <x v="24"/>
    <m/>
    <m/>
    <m/>
    <m/>
    <x v="1"/>
    <m/>
  </r>
  <r>
    <s v="9146ARCELOR (BERTON SICARD)"/>
    <x v="1581"/>
    <s v="PROFIL"/>
    <x v="13"/>
    <x v="1279"/>
    <x v="6"/>
    <s v="INSTALLUX"/>
    <x v="1538"/>
    <s v="Non"/>
    <x v="24"/>
    <m/>
    <m/>
    <m/>
    <m/>
    <x v="1"/>
    <m/>
  </r>
  <r>
    <s v="9147ARCELOR (BERTON SICARD)"/>
    <x v="1582"/>
    <s v="PROFIL"/>
    <x v="13"/>
    <x v="1280"/>
    <x v="6"/>
    <s v="INSTALLUX"/>
    <x v="1539"/>
    <s v="Non"/>
    <x v="24"/>
    <m/>
    <m/>
    <m/>
    <m/>
    <x v="1"/>
    <m/>
  </r>
  <r>
    <s v="9148ARCELOR (BERTON SICARD)"/>
    <x v="1583"/>
    <s v="PROFIL"/>
    <x v="13"/>
    <x v="1462"/>
    <x v="6"/>
    <s v="INSTALLUX"/>
    <x v="1540"/>
    <s v="Non"/>
    <x v="24"/>
    <m/>
    <m/>
    <m/>
    <m/>
    <x v="1"/>
    <m/>
  </r>
  <r>
    <s v="9154ARCELOR (BERTON SICARD)"/>
    <x v="1584"/>
    <s v="PROFIL"/>
    <x v="13"/>
    <x v="1461"/>
    <x v="6"/>
    <s v="INSTALLUX"/>
    <x v="1541"/>
    <s v="Non"/>
    <x v="24"/>
    <m/>
    <m/>
    <m/>
    <m/>
    <x v="1"/>
    <m/>
  </r>
  <r>
    <s v="9155ARCELOR (BERTON SICARD)"/>
    <x v="1585"/>
    <s v="PROFIL"/>
    <x v="13"/>
    <x v="1285"/>
    <x v="6"/>
    <s v="INSTALLUX"/>
    <x v="1542"/>
    <s v="Non"/>
    <x v="24"/>
    <m/>
    <m/>
    <m/>
    <m/>
    <x v="1"/>
    <m/>
  </r>
  <r>
    <s v="9156ARCELOR (BERTON SICARD)"/>
    <x v="1586"/>
    <s v="PROFIL"/>
    <x v="13"/>
    <x v="1463"/>
    <x v="6"/>
    <s v="INSTALLUX"/>
    <x v="1543"/>
    <s v="Non"/>
    <x v="24"/>
    <m/>
    <m/>
    <m/>
    <m/>
    <x v="1"/>
    <m/>
  </r>
  <r>
    <s v="9157ARCELOR (BERTON SICARD)"/>
    <x v="1587"/>
    <s v="PROFIL"/>
    <x v="13"/>
    <x v="1464"/>
    <x v="6"/>
    <s v="INSTALLUX"/>
    <x v="1544"/>
    <s v="Non"/>
    <x v="24"/>
    <m/>
    <m/>
    <m/>
    <m/>
    <x v="1"/>
    <m/>
  </r>
  <r>
    <s v="9162ARCELOR (BERTON SICARD)"/>
    <x v="1588"/>
    <s v="PROFIL"/>
    <x v="13"/>
    <x v="1465"/>
    <x v="6"/>
    <s v="INSTALLUX"/>
    <x v="1545"/>
    <s v="Non"/>
    <x v="24"/>
    <m/>
    <m/>
    <m/>
    <m/>
    <x v="1"/>
    <m/>
  </r>
  <r>
    <s v="9163ARCELOR (BERTON SICARD)"/>
    <x v="1589"/>
    <s v="PROFIL"/>
    <x v="13"/>
    <x v="1466"/>
    <x v="6"/>
    <s v="INSTALLUX"/>
    <x v="1546"/>
    <s v="Non"/>
    <x v="24"/>
    <m/>
    <m/>
    <m/>
    <m/>
    <x v="1"/>
    <m/>
  </r>
  <r>
    <s v="9174ARCELOR (BERTON SICARD)"/>
    <x v="1590"/>
    <s v="PROFIL"/>
    <x v="13"/>
    <x v="1460"/>
    <x v="6"/>
    <s v="INSTALLUX"/>
    <x v="1547"/>
    <s v="Non"/>
    <x v="24"/>
    <m/>
    <m/>
    <m/>
    <m/>
    <x v="1"/>
    <m/>
  </r>
  <r>
    <s v="9190ARCELOR (BERTON SICARD)"/>
    <x v="1591"/>
    <s v="PROFIL"/>
    <x v="13"/>
    <x v="1467"/>
    <x v="6"/>
    <s v="INSTALLUX"/>
    <x v="1548"/>
    <s v="Non"/>
    <x v="24"/>
    <m/>
    <m/>
    <m/>
    <m/>
    <x v="1"/>
    <m/>
  </r>
  <r>
    <s v="9190/4ARCELOR (BERTON SICARD)"/>
    <x v="1592"/>
    <s v="PROFIL"/>
    <x v="13"/>
    <x v="1467"/>
    <x v="6"/>
    <s v="INSTALLUX"/>
    <x v="1549"/>
    <s v="Non"/>
    <x v="61"/>
    <m/>
    <m/>
    <m/>
    <m/>
    <x v="1"/>
    <m/>
  </r>
  <r>
    <s v="9191ARCELOR (BERTON SICARD)"/>
    <x v="1593"/>
    <s v="PROFIL"/>
    <x v="13"/>
    <x v="1468"/>
    <x v="6"/>
    <s v="INSTALLUX"/>
    <x v="1550"/>
    <s v="Non"/>
    <x v="24"/>
    <m/>
    <m/>
    <m/>
    <m/>
    <x v="1"/>
    <m/>
  </r>
  <r>
    <s v="9191/4ARCELOR (BERTON SICARD)"/>
    <x v="1594"/>
    <s v="PROFIL"/>
    <x v="13"/>
    <x v="1468"/>
    <x v="6"/>
    <s v="INSTALLUX"/>
    <x v="1551"/>
    <s v="Non"/>
    <x v="61"/>
    <m/>
    <m/>
    <m/>
    <m/>
    <x v="1"/>
    <m/>
  </r>
  <r>
    <s v="9192ARCELOR (BERTON SICARD)"/>
    <x v="1595"/>
    <s v="PROFIL"/>
    <x v="13"/>
    <x v="1469"/>
    <x v="6"/>
    <s v="INSTALLUX"/>
    <x v="1552"/>
    <s v="Non"/>
    <x v="24"/>
    <m/>
    <m/>
    <m/>
    <m/>
    <x v="1"/>
    <m/>
  </r>
  <r>
    <s v="9192/4ARCELOR (BERTON SICARD)"/>
    <x v="1596"/>
    <s v="PROFIL"/>
    <x v="13"/>
    <x v="1469"/>
    <x v="6"/>
    <s v="INSTALLUX"/>
    <x v="1553"/>
    <s v="Non"/>
    <x v="61"/>
    <m/>
    <m/>
    <m/>
    <m/>
    <x v="1"/>
    <m/>
  </r>
  <r>
    <s v="9194ARCELOR (BERTON SICARD)"/>
    <x v="1597"/>
    <s v="PROFIL"/>
    <x v="13"/>
    <x v="1470"/>
    <x v="6"/>
    <s v="INSTALLUX"/>
    <x v="1554"/>
    <s v="Non"/>
    <x v="24"/>
    <m/>
    <m/>
    <m/>
    <m/>
    <x v="1"/>
    <m/>
  </r>
  <r>
    <s v="9194/4ARCELOR (BERTON SICARD)"/>
    <x v="1598"/>
    <s v="PROFIL"/>
    <x v="13"/>
    <x v="1470"/>
    <x v="6"/>
    <s v="INSTALLUX"/>
    <x v="1555"/>
    <s v="Non"/>
    <x v="61"/>
    <m/>
    <m/>
    <m/>
    <m/>
    <x v="1"/>
    <m/>
  </r>
  <r>
    <s v="9195ARCELOR (BERTON SICARD)"/>
    <x v="1599"/>
    <s v="PROFIL"/>
    <x v="13"/>
    <x v="1471"/>
    <x v="6"/>
    <s v="INSTALLUX"/>
    <x v="1556"/>
    <s v="Non"/>
    <x v="24"/>
    <m/>
    <m/>
    <m/>
    <m/>
    <x v="1"/>
    <m/>
  </r>
  <r>
    <s v="9196ARCELOR (BERTON SICARD)"/>
    <x v="1600"/>
    <s v="PROFIL"/>
    <x v="13"/>
    <x v="1147"/>
    <x v="6"/>
    <s v="INSTALLUX"/>
    <x v="1557"/>
    <s v="Non"/>
    <x v="24"/>
    <m/>
    <m/>
    <m/>
    <m/>
    <x v="1"/>
    <m/>
  </r>
  <r>
    <s v="9290/4THARCELOR (BERTON SICARD)"/>
    <x v="1601"/>
    <s v="PROFIL"/>
    <x v="13"/>
    <x v="1467"/>
    <x v="6"/>
    <s v="INSTALLUX"/>
    <x v="1558"/>
    <s v="Non"/>
    <x v="61"/>
    <m/>
    <m/>
    <m/>
    <m/>
    <x v="1"/>
    <m/>
  </r>
  <r>
    <s v="9290THARCELOR (BERTON SICARD)"/>
    <x v="1602"/>
    <s v="PROFIL"/>
    <x v="13"/>
    <x v="1467"/>
    <x v="6"/>
    <s v="INSTALLUX"/>
    <x v="1559"/>
    <s v="Non"/>
    <x v="24"/>
    <m/>
    <m/>
    <m/>
    <m/>
    <x v="1"/>
    <m/>
  </r>
  <r>
    <s v="9291/4THARCELOR (BERTON SICARD)"/>
    <x v="1603"/>
    <s v="PROFIL"/>
    <x v="13"/>
    <x v="1472"/>
    <x v="6"/>
    <s v="INSTALLUX"/>
    <x v="1560"/>
    <s v="Non"/>
    <x v="61"/>
    <m/>
    <m/>
    <m/>
    <m/>
    <x v="1"/>
    <m/>
  </r>
  <r>
    <s v="9291THARCELOR (BERTON SICARD)"/>
    <x v="1604"/>
    <s v="PROFIL"/>
    <x v="13"/>
    <x v="1472"/>
    <x v="6"/>
    <s v="INSTALLUX"/>
    <x v="1561"/>
    <s v="Non"/>
    <x v="24"/>
    <m/>
    <m/>
    <m/>
    <m/>
    <x v="1"/>
    <m/>
  </r>
  <r>
    <s v="9292/4THARCELOR (BERTON SICARD)"/>
    <x v="1605"/>
    <s v="PROFIL"/>
    <x v="13"/>
    <x v="1469"/>
    <x v="6"/>
    <s v="INSTALLUX"/>
    <x v="1562"/>
    <s v="Non"/>
    <x v="61"/>
    <m/>
    <m/>
    <m/>
    <m/>
    <x v="1"/>
    <m/>
  </r>
  <r>
    <s v="9292THARCELOR (BERTON SICARD)"/>
    <x v="1606"/>
    <s v="PROFIL"/>
    <x v="13"/>
    <x v="1469"/>
    <x v="6"/>
    <s v="INSTALLUX"/>
    <x v="1563"/>
    <s v="Non"/>
    <x v="24"/>
    <m/>
    <m/>
    <m/>
    <m/>
    <x v="1"/>
    <m/>
  </r>
  <r>
    <s v="9294/4THARCELOR (BERTON SICARD)"/>
    <x v="1607"/>
    <s v="PROFIL"/>
    <x v="13"/>
    <x v="1470"/>
    <x v="6"/>
    <s v="INSTALLUX"/>
    <x v="1564"/>
    <s v="Non"/>
    <x v="61"/>
    <m/>
    <m/>
    <m/>
    <m/>
    <x v="1"/>
    <m/>
  </r>
  <r>
    <s v="9294THARCELOR (BERTON SICARD)"/>
    <x v="1608"/>
    <s v="PROFIL"/>
    <x v="13"/>
    <x v="1470"/>
    <x v="6"/>
    <s v="INSTALLUX"/>
    <x v="1565"/>
    <s v="Non"/>
    <x v="24"/>
    <m/>
    <m/>
    <m/>
    <m/>
    <x v="1"/>
    <m/>
  </r>
  <r>
    <s v="9296THARCELOR (BERTON SICARD)"/>
    <x v="1609"/>
    <s v="PROFIL"/>
    <x v="13"/>
    <x v="1147"/>
    <x v="6"/>
    <s v="INSTALLUX"/>
    <x v="1566"/>
    <s v="Non"/>
    <x v="24"/>
    <m/>
    <m/>
    <m/>
    <m/>
    <x v="1"/>
    <m/>
  </r>
  <r>
    <s v="9303ARCELOR (BERTON SICARD)"/>
    <x v="1610"/>
    <s v="PROFIL"/>
    <x v="13"/>
    <x v="1473"/>
    <x v="6"/>
    <s v="INSTALLUX"/>
    <x v="1567"/>
    <s v="Non"/>
    <x v="24"/>
    <m/>
    <m/>
    <m/>
    <m/>
    <x v="1"/>
    <m/>
  </r>
  <r>
    <s v="9304ARCELOR (BERTON SICARD)"/>
    <x v="1611"/>
    <s v="PROFIL"/>
    <x v="13"/>
    <x v="1473"/>
    <x v="6"/>
    <s v="INSTALLUX"/>
    <x v="1568"/>
    <s v="Non"/>
    <x v="24"/>
    <m/>
    <m/>
    <m/>
    <m/>
    <x v="1"/>
    <m/>
  </r>
  <r>
    <s v="9305ARCELOR (BERTON SICARD)"/>
    <x v="1612"/>
    <s v="PROFIL"/>
    <x v="13"/>
    <x v="1474"/>
    <x v="6"/>
    <s v="INSTALLUX"/>
    <x v="1569"/>
    <s v="Non"/>
    <x v="24"/>
    <m/>
    <m/>
    <m/>
    <m/>
    <x v="1"/>
    <m/>
  </r>
  <r>
    <s v="9309ARCELOR (BERTON SICARD)"/>
    <x v="1613"/>
    <s v="PROFIL"/>
    <x v="13"/>
    <x v="1473"/>
    <x v="6"/>
    <s v="INSTALLUX"/>
    <x v="1570"/>
    <s v="Non"/>
    <x v="24"/>
    <m/>
    <m/>
    <m/>
    <m/>
    <x v="1"/>
    <m/>
  </r>
  <r>
    <s v="9317ARCELOR (BERTON SICARD)"/>
    <x v="1614"/>
    <s v="PROFIL"/>
    <x v="13"/>
    <x v="1475"/>
    <x v="6"/>
    <s v="INSTALLUX"/>
    <x v="1571"/>
    <s v="Non"/>
    <x v="24"/>
    <m/>
    <m/>
    <m/>
    <m/>
    <x v="1"/>
    <m/>
  </r>
  <r>
    <s v="9319ARCELOR (BERTON SICARD)"/>
    <x v="1615"/>
    <s v="PROFIL"/>
    <x v="13"/>
    <x v="1475"/>
    <x v="6"/>
    <s v="INSTALLUX"/>
    <x v="1572"/>
    <s v="Non"/>
    <x v="24"/>
    <m/>
    <m/>
    <m/>
    <m/>
    <x v="1"/>
    <m/>
  </r>
  <r>
    <s v="9323ARCELOR (BERTON SICARD)"/>
    <x v="1616"/>
    <s v="PROFIL"/>
    <x v="13"/>
    <x v="1476"/>
    <x v="6"/>
    <s v="INSTALLUX"/>
    <x v="1573"/>
    <s v="Non"/>
    <x v="24"/>
    <m/>
    <m/>
    <m/>
    <m/>
    <x v="1"/>
    <m/>
  </r>
  <r>
    <s v="9333ARCELOR (BERTON SICARD)"/>
    <x v="1617"/>
    <s v="PROFIL"/>
    <x v="13"/>
    <x v="1477"/>
    <x v="6"/>
    <s v="INSTALLUX"/>
    <x v="1574"/>
    <s v="Non"/>
    <x v="24"/>
    <m/>
    <m/>
    <m/>
    <m/>
    <x v="1"/>
    <m/>
  </r>
  <r>
    <s v="9334ARCELOR (BERTON SICARD)"/>
    <x v="1618"/>
    <s v="PROFIL"/>
    <x v="13"/>
    <x v="1478"/>
    <x v="6"/>
    <s v="INSTALLUX"/>
    <x v="1575"/>
    <s v="Non"/>
    <x v="24"/>
    <m/>
    <m/>
    <m/>
    <m/>
    <x v="1"/>
    <m/>
  </r>
  <r>
    <s v="9335ARCELOR (BERTON SICARD)"/>
    <x v="1619"/>
    <s v="PROFIL"/>
    <x v="13"/>
    <x v="1479"/>
    <x v="6"/>
    <s v="INSTALLUX"/>
    <x v="1576"/>
    <s v="Non"/>
    <x v="24"/>
    <m/>
    <m/>
    <m/>
    <m/>
    <x v="1"/>
    <m/>
  </r>
  <r>
    <s v="9336ARCELOR (BERTON SICARD)"/>
    <x v="1620"/>
    <s v="PROFIL"/>
    <x v="13"/>
    <x v="1480"/>
    <x v="6"/>
    <s v="INSTALLUX"/>
    <x v="1577"/>
    <s v="Non"/>
    <x v="24"/>
    <m/>
    <m/>
    <m/>
    <m/>
    <x v="1"/>
    <m/>
  </r>
  <r>
    <s v="9337ARCELOR (BERTON SICARD)"/>
    <x v="1621"/>
    <s v="PROFIL"/>
    <x v="13"/>
    <x v="1481"/>
    <x v="6"/>
    <s v="INSTALLUX"/>
    <x v="1578"/>
    <s v="Non"/>
    <x v="24"/>
    <m/>
    <m/>
    <m/>
    <m/>
    <x v="1"/>
    <m/>
  </r>
  <r>
    <s v="9338ARCELOR (BERTON SICARD)"/>
    <x v="1622"/>
    <s v="PROFIL"/>
    <x v="13"/>
    <x v="1459"/>
    <x v="6"/>
    <s v="INSTALLUX"/>
    <x v="1579"/>
    <s v="Non"/>
    <x v="24"/>
    <m/>
    <m/>
    <m/>
    <m/>
    <x v="1"/>
    <m/>
  </r>
  <r>
    <s v="9339ARCELOR (BERTON SICARD)"/>
    <x v="1623"/>
    <s v="PROFIL"/>
    <x v="13"/>
    <x v="1482"/>
    <x v="6"/>
    <s v="INSTALLUX"/>
    <x v="1580"/>
    <s v="Non"/>
    <x v="24"/>
    <m/>
    <m/>
    <m/>
    <m/>
    <x v="1"/>
    <m/>
  </r>
  <r>
    <s v="9343ARCELOR (BERTON SICARD)"/>
    <x v="1624"/>
    <s v="PROFIL"/>
    <x v="13"/>
    <x v="1483"/>
    <x v="6"/>
    <s v="INSTALLUX"/>
    <x v="1581"/>
    <s v="Non"/>
    <x v="24"/>
    <m/>
    <m/>
    <m/>
    <m/>
    <x v="1"/>
    <m/>
  </r>
  <r>
    <s v="9348ARCELOR (BERTON SICARD)"/>
    <x v="1625"/>
    <s v="PROFIL"/>
    <x v="13"/>
    <x v="1484"/>
    <x v="6"/>
    <s v="INSTALLUX"/>
    <x v="1582"/>
    <s v="Non"/>
    <x v="24"/>
    <m/>
    <m/>
    <m/>
    <m/>
    <x v="1"/>
    <m/>
  </r>
  <r>
    <s v="9354ARCELOR (BERTON SICARD)"/>
    <x v="1626"/>
    <s v="PROFIL"/>
    <x v="13"/>
    <x v="1485"/>
    <x v="6"/>
    <s v="INSTALLUX"/>
    <x v="1583"/>
    <s v="Non"/>
    <x v="24"/>
    <m/>
    <m/>
    <m/>
    <m/>
    <x v="1"/>
    <m/>
  </r>
  <r>
    <s v="9356THARCELOR (BERTON SICARD)"/>
    <x v="1627"/>
    <s v="PROFIL"/>
    <x v="13"/>
    <x v="1486"/>
    <x v="6"/>
    <s v="INSTALLUX"/>
    <x v="1584"/>
    <s v="Non"/>
    <x v="24"/>
    <m/>
    <m/>
    <m/>
    <m/>
    <x v="1"/>
    <m/>
  </r>
  <r>
    <s v="9357THARCELOR (BERTON SICARD)"/>
    <x v="1628"/>
    <s v="PROFIL"/>
    <x v="13"/>
    <x v="1487"/>
    <x v="6"/>
    <s v="INSTALLUX"/>
    <x v="1585"/>
    <s v="Non"/>
    <x v="24"/>
    <m/>
    <m/>
    <m/>
    <m/>
    <x v="1"/>
    <m/>
  </r>
  <r>
    <s v="9359THARCELOR (BERTON SICARD)"/>
    <x v="1629"/>
    <s v="PROFIL"/>
    <x v="13"/>
    <x v="1473"/>
    <x v="6"/>
    <s v="INSTALLUX"/>
    <x v="1586"/>
    <s v="Non"/>
    <x v="24"/>
    <m/>
    <m/>
    <m/>
    <m/>
    <x v="1"/>
    <m/>
  </r>
  <r>
    <s v="9363THARCELOR (BERTON SICARD)"/>
    <x v="1630"/>
    <s v="PROFIL"/>
    <x v="13"/>
    <x v="1473"/>
    <x v="6"/>
    <s v="INSTALLUX"/>
    <x v="1587"/>
    <s v="Non"/>
    <x v="24"/>
    <m/>
    <m/>
    <m/>
    <m/>
    <x v="1"/>
    <m/>
  </r>
  <r>
    <s v="9364THARCELOR (BERTON SICARD)"/>
    <x v="1631"/>
    <s v="PROFIL"/>
    <x v="13"/>
    <x v="1473"/>
    <x v="6"/>
    <s v="INSTALLUX"/>
    <x v="1588"/>
    <s v="Non"/>
    <x v="24"/>
    <m/>
    <m/>
    <m/>
    <m/>
    <x v="1"/>
    <m/>
  </r>
  <r>
    <s v="9365THARCELOR (BERTON SICARD)"/>
    <x v="1632"/>
    <s v="PROFIL"/>
    <x v="13"/>
    <x v="1488"/>
    <x v="6"/>
    <s v="INSTALLUX"/>
    <x v="1589"/>
    <s v="Non"/>
    <x v="24"/>
    <m/>
    <m/>
    <m/>
    <m/>
    <x v="1"/>
    <m/>
  </r>
  <r>
    <s v="9366THARCELOR (BERTON SICARD)"/>
    <x v="1633"/>
    <s v="PROFIL"/>
    <x v="13"/>
    <x v="1489"/>
    <x v="6"/>
    <s v="INSTALLUX"/>
    <x v="1590"/>
    <s v="Non"/>
    <x v="24"/>
    <m/>
    <m/>
    <m/>
    <m/>
    <x v="1"/>
    <m/>
  </r>
  <r>
    <s v="9367THARCELOR (BERTON SICARD)"/>
    <x v="1634"/>
    <s v="PROFIL"/>
    <x v="13"/>
    <x v="1490"/>
    <x v="6"/>
    <s v="INSTALLUX"/>
    <x v="1591"/>
    <s v="Non"/>
    <x v="24"/>
    <m/>
    <m/>
    <m/>
    <m/>
    <x v="1"/>
    <m/>
  </r>
  <r>
    <s v="9368THARCELOR (BERTON SICARD)"/>
    <x v="1635"/>
    <s v="PROFIL"/>
    <x v="13"/>
    <x v="1491"/>
    <x v="6"/>
    <s v="INSTALLUX"/>
    <x v="1592"/>
    <s v="Non"/>
    <x v="24"/>
    <m/>
    <m/>
    <m/>
    <m/>
    <x v="1"/>
    <m/>
  </r>
  <r>
    <s v="9371THARCELOR (BERTON SICARD)"/>
    <x v="1636"/>
    <s v="PROFIL"/>
    <x v="13"/>
    <x v="1475"/>
    <x v="6"/>
    <s v="INSTALLUX"/>
    <x v="1593"/>
    <s v="Non"/>
    <x v="24"/>
    <m/>
    <m/>
    <m/>
    <m/>
    <x v="1"/>
    <m/>
  </r>
  <r>
    <s v="9373THARCELOR (BERTON SICARD)"/>
    <x v="1637"/>
    <s v="PROFIL"/>
    <x v="13"/>
    <x v="1475"/>
    <x v="6"/>
    <s v="INSTALLUX"/>
    <x v="1594"/>
    <s v="Non"/>
    <x v="24"/>
    <m/>
    <m/>
    <m/>
    <m/>
    <x v="1"/>
    <m/>
  </r>
  <r>
    <s v="9374THARCELOR (BERTON SICARD)"/>
    <x v="1638"/>
    <s v="PROFIL"/>
    <x v="13"/>
    <x v="1492"/>
    <x v="6"/>
    <s v="INSTALLUX"/>
    <x v="1595"/>
    <s v="Non"/>
    <x v="24"/>
    <m/>
    <m/>
    <m/>
    <m/>
    <x v="1"/>
    <m/>
  </r>
  <r>
    <s v="9375THARCELOR (BERTON SICARD)"/>
    <x v="1639"/>
    <s v="PROFIL"/>
    <x v="13"/>
    <x v="1493"/>
    <x v="6"/>
    <s v="INSTALLUX"/>
    <x v="1596"/>
    <s v="Non"/>
    <x v="24"/>
    <m/>
    <m/>
    <m/>
    <m/>
    <x v="1"/>
    <m/>
  </r>
  <r>
    <s v="9376THARCELOR (BERTON SICARD)"/>
    <x v="1640"/>
    <s v="PROFIL"/>
    <x v="13"/>
    <x v="1494"/>
    <x v="6"/>
    <s v="INSTALLUX"/>
    <x v="1597"/>
    <s v="Non"/>
    <x v="24"/>
    <m/>
    <m/>
    <m/>
    <m/>
    <x v="1"/>
    <m/>
  </r>
  <r>
    <s v="9377THARCELOR (BERTON SICARD)"/>
    <x v="1641"/>
    <s v="PROFIL"/>
    <x v="13"/>
    <x v="1495"/>
    <x v="6"/>
    <s v="INSTALLUX"/>
    <x v="1598"/>
    <s v="Non"/>
    <x v="24"/>
    <m/>
    <m/>
    <m/>
    <m/>
    <x v="1"/>
    <m/>
  </r>
  <r>
    <s v="9390ARCELOR (BERTON SICARD)"/>
    <x v="1642"/>
    <s v="PROFIL"/>
    <x v="13"/>
    <x v="1496"/>
    <x v="6"/>
    <s v="INSTALLUX"/>
    <x v="1599"/>
    <s v="Non"/>
    <x v="24"/>
    <m/>
    <m/>
    <m/>
    <m/>
    <x v="1"/>
    <m/>
  </r>
  <r>
    <s v="9391ARCELOR (BERTON SICARD)"/>
    <x v="1643"/>
    <s v="PROFIL"/>
    <x v="13"/>
    <x v="1497"/>
    <x v="6"/>
    <s v="INSTALLUX"/>
    <x v="1600"/>
    <s v="Non"/>
    <x v="24"/>
    <m/>
    <m/>
    <m/>
    <m/>
    <x v="1"/>
    <m/>
  </r>
  <r>
    <s v="9392ARCELOR (BERTON SICARD)"/>
    <x v="1644"/>
    <s v="PROFIL"/>
    <x v="13"/>
    <x v="1498"/>
    <x v="6"/>
    <s v="INSTALLUX"/>
    <x v="1601"/>
    <s v="Non"/>
    <x v="24"/>
    <m/>
    <m/>
    <m/>
    <m/>
    <x v="1"/>
    <m/>
  </r>
  <r>
    <s v="9393ARCELOR (BERTON SICARD)"/>
    <x v="1645"/>
    <s v="PROFIL"/>
    <x v="13"/>
    <x v="1499"/>
    <x v="6"/>
    <s v="INSTALLUX"/>
    <x v="1602"/>
    <s v="Non"/>
    <x v="24"/>
    <m/>
    <m/>
    <m/>
    <m/>
    <x v="1"/>
    <m/>
  </r>
  <r>
    <s v="9394ARCELOR (BERTON SICARD)"/>
    <x v="1646"/>
    <s v="PROFIL"/>
    <x v="13"/>
    <x v="1500"/>
    <x v="6"/>
    <s v="INSTALLUX"/>
    <x v="1603"/>
    <s v="Non"/>
    <x v="24"/>
    <m/>
    <m/>
    <m/>
    <m/>
    <x v="1"/>
    <m/>
  </r>
  <r>
    <s v="9396ARCELOR (BERTON SICARD)"/>
    <x v="1647"/>
    <s v="PROFIL"/>
    <x v="13"/>
    <x v="1501"/>
    <x v="6"/>
    <s v="INSTALLUX"/>
    <x v="1604"/>
    <s v="Non"/>
    <x v="24"/>
    <m/>
    <m/>
    <m/>
    <m/>
    <x v="1"/>
    <m/>
  </r>
  <r>
    <s v="9397ARCELOR (BERTON SICARD)"/>
    <x v="1648"/>
    <s v="PROFIL"/>
    <x v="13"/>
    <x v="1502"/>
    <x v="6"/>
    <s v="INSTALLUX"/>
    <x v="1605"/>
    <s v="Non"/>
    <x v="24"/>
    <m/>
    <m/>
    <m/>
    <m/>
    <x v="1"/>
    <m/>
  </r>
  <r>
    <s v="9617ARCELOR (BERTON SICARD)"/>
    <x v="2043"/>
    <s v="PROFIL"/>
    <x v="13"/>
    <x v="1837"/>
    <x v="6"/>
    <s v="INSTALLUX"/>
    <x v="2000"/>
    <s v="Non"/>
    <x v="5"/>
    <m/>
    <m/>
    <m/>
    <m/>
    <x v="1"/>
    <m/>
  </r>
  <r>
    <s v="9714ARCELOR (BERTON SICARD)"/>
    <x v="2130"/>
    <s v="PROFIL"/>
    <x v="13"/>
    <x v="1917"/>
    <x v="6"/>
    <s v="INSTALLUX"/>
    <x v="2087"/>
    <s v="Non"/>
    <x v="40"/>
    <m/>
    <m/>
    <m/>
    <m/>
    <x v="1"/>
    <m/>
  </r>
  <r>
    <s v="9804ARCELOR (BERTON SICARD)"/>
    <x v="2044"/>
    <s v="PROFIL"/>
    <x v="13"/>
    <x v="1838"/>
    <x v="6"/>
    <s v="INSTALLUX"/>
    <x v="2001"/>
    <s v="Non"/>
    <x v="5"/>
    <m/>
    <m/>
    <m/>
    <m/>
    <x v="1"/>
    <m/>
  </r>
  <r>
    <s v="9847ARCELOR (BERTON SICARD)"/>
    <x v="2131"/>
    <s v="PROFIL"/>
    <x v="13"/>
    <x v="1918"/>
    <x v="6"/>
    <s v="INSTALLUX"/>
    <x v="2088"/>
    <s v="Non"/>
    <x v="5"/>
    <m/>
    <m/>
    <m/>
    <m/>
    <x v="1"/>
    <m/>
  </r>
  <r>
    <s v="9848ARCELOR (BERTON SICARD)"/>
    <x v="2045"/>
    <s v="PROFIL"/>
    <x v="13"/>
    <x v="1839"/>
    <x v="6"/>
    <s v="INSTALLUX"/>
    <x v="2002"/>
    <s v="Non"/>
    <x v="5"/>
    <m/>
    <m/>
    <m/>
    <m/>
    <x v="1"/>
    <m/>
  </r>
  <r>
    <s v="9849ARCELOR (BERTON SICARD)"/>
    <x v="2132"/>
    <s v="PROFIL"/>
    <x v="13"/>
    <x v="1919"/>
    <x v="6"/>
    <s v="INSTALLUX"/>
    <x v="2089"/>
    <s v="Non"/>
    <x v="5"/>
    <m/>
    <m/>
    <m/>
    <m/>
    <x v="1"/>
    <m/>
  </r>
  <r>
    <s v="9864ARCELOR (BERTON SICARD)"/>
    <x v="2133"/>
    <s v="PROFIL"/>
    <x v="13"/>
    <x v="1920"/>
    <x v="6"/>
    <s v="INSTALLUX"/>
    <x v="2090"/>
    <s v="Non"/>
    <x v="5"/>
    <m/>
    <m/>
    <m/>
    <m/>
    <x v="1"/>
    <m/>
  </r>
  <r>
    <s v="9865ARCELOR (BERTON SICARD)"/>
    <x v="2046"/>
    <s v="PROFIL"/>
    <x v="13"/>
    <x v="1840"/>
    <x v="6"/>
    <s v="INSTALLUX"/>
    <x v="2003"/>
    <s v="Non"/>
    <x v="5"/>
    <m/>
    <m/>
    <m/>
    <m/>
    <x v="1"/>
    <m/>
  </r>
  <r>
    <s v="9882ARCELOR (BERTON SICARD)"/>
    <x v="2047"/>
    <s v="PROFIL"/>
    <x v="13"/>
    <x v="1841"/>
    <x v="6"/>
    <s v="INSTALLUX"/>
    <x v="2004"/>
    <s v="Non"/>
    <x v="5"/>
    <m/>
    <m/>
    <m/>
    <m/>
    <x v="1"/>
    <m/>
  </r>
  <r>
    <s v="9894ARCELOR (BERTON SICARD)"/>
    <x v="2134"/>
    <s v="PROFIL"/>
    <x v="13"/>
    <x v="1921"/>
    <x v="6"/>
    <s v="INSTALLUX"/>
    <x v="2091"/>
    <s v="Non"/>
    <x v="5"/>
    <m/>
    <m/>
    <m/>
    <m/>
    <x v="1"/>
    <m/>
  </r>
  <r>
    <s v="9897ARCELOR (BERTON SICARD)"/>
    <x v="2050"/>
    <s v="PROFIL"/>
    <x v="13"/>
    <x v="1844"/>
    <x v="6"/>
    <s v="INSTALLUX"/>
    <x v="2007"/>
    <s v="Non"/>
    <x v="5"/>
    <m/>
    <m/>
    <m/>
    <m/>
    <x v="1"/>
    <m/>
  </r>
  <r>
    <s v="9918ARCELOR (BERTON SICARD)"/>
    <x v="2051"/>
    <s v="PROFIL"/>
    <x v="13"/>
    <x v="1845"/>
    <x v="6"/>
    <s v="INSTALLUX"/>
    <x v="2008"/>
    <s v="Non"/>
    <x v="5"/>
    <m/>
    <m/>
    <m/>
    <m/>
    <x v="1"/>
    <m/>
  </r>
  <r>
    <s v="9921ARCELOR (BERTON SICARD)"/>
    <x v="2052"/>
    <s v="PROFIL"/>
    <x v="13"/>
    <x v="1846"/>
    <x v="6"/>
    <s v="INSTALLUX"/>
    <x v="2009"/>
    <s v="Non"/>
    <x v="5"/>
    <m/>
    <m/>
    <m/>
    <m/>
    <x v="1"/>
    <m/>
  </r>
  <r>
    <s v="9923ARCELOR (BERTON SICARD)"/>
    <x v="2053"/>
    <s v="PROFIL"/>
    <x v="13"/>
    <x v="1847"/>
    <x v="6"/>
    <s v="INSTALLUX"/>
    <x v="2010"/>
    <s v="Non"/>
    <x v="5"/>
    <m/>
    <m/>
    <m/>
    <m/>
    <x v="1"/>
    <m/>
  </r>
  <r>
    <s v="9934ARCELOR (BERTON SICARD)"/>
    <x v="1649"/>
    <s v="PROFIL"/>
    <x v="13"/>
    <x v="1503"/>
    <x v="6"/>
    <s v="INSTALLUX"/>
    <x v="1606"/>
    <s v="Non"/>
    <x v="5"/>
    <m/>
    <m/>
    <m/>
    <m/>
    <x v="1"/>
    <m/>
  </r>
  <r>
    <s v="9934AARCELOR (BERTON SICARD)"/>
    <x v="2135"/>
    <s v="PROFIL"/>
    <x v="13"/>
    <x v="1922"/>
    <x v="6"/>
    <s v="INSTALLUX"/>
    <x v="2092"/>
    <s v="Non"/>
    <x v="5"/>
    <m/>
    <m/>
    <m/>
    <m/>
    <x v="1"/>
    <m/>
  </r>
  <r>
    <s v="9935ARCELOR (BERTON SICARD)"/>
    <x v="1650"/>
    <s v="PROFIL"/>
    <x v="13"/>
    <x v="1504"/>
    <x v="6"/>
    <s v="INSTALLUX"/>
    <x v="1607"/>
    <s v="Non"/>
    <x v="5"/>
    <m/>
    <m/>
    <m/>
    <m/>
    <x v="1"/>
    <m/>
  </r>
  <r>
    <s v="9935AARCELOR (BERTON SICARD)"/>
    <x v="2054"/>
    <s v="PROFIL"/>
    <x v="13"/>
    <x v="1848"/>
    <x v="6"/>
    <s v="INSTALLUX"/>
    <x v="2011"/>
    <s v="Non"/>
    <x v="5"/>
    <m/>
    <m/>
    <m/>
    <m/>
    <x v="1"/>
    <m/>
  </r>
  <r>
    <s v="9936ARCELOR (BERTON SICARD)"/>
    <x v="1651"/>
    <s v="PROFIL"/>
    <x v="13"/>
    <x v="1505"/>
    <x v="6"/>
    <s v="INSTALLUX"/>
    <x v="1608"/>
    <s v="Non"/>
    <x v="5"/>
    <m/>
    <m/>
    <m/>
    <m/>
    <x v="1"/>
    <m/>
  </r>
  <r>
    <s v="9936AARCELOR (BERTON SICARD)"/>
    <x v="2136"/>
    <s v="PROFIL"/>
    <x v="13"/>
    <x v="1923"/>
    <x v="6"/>
    <s v="INSTALLUX"/>
    <x v="2093"/>
    <s v="Non"/>
    <x v="5"/>
    <m/>
    <m/>
    <m/>
    <m/>
    <x v="1"/>
    <m/>
  </r>
  <r>
    <s v="9937ARCELOR (BERTON SICARD)"/>
    <x v="1652"/>
    <s v="PROFIL"/>
    <x v="13"/>
    <x v="1506"/>
    <x v="6"/>
    <s v="INSTALLUX"/>
    <x v="1609"/>
    <s v="Non"/>
    <x v="5"/>
    <m/>
    <m/>
    <m/>
    <m/>
    <x v="1"/>
    <m/>
  </r>
  <r>
    <s v="9937AARCELOR (BERTON SICARD)"/>
    <x v="2055"/>
    <s v="PROFIL"/>
    <x v="13"/>
    <x v="1849"/>
    <x v="6"/>
    <s v="INSTALLUX"/>
    <x v="2012"/>
    <s v="Non"/>
    <x v="5"/>
    <m/>
    <m/>
    <m/>
    <m/>
    <x v="1"/>
    <m/>
  </r>
  <r>
    <s v="9948ARCELOR (BERTON SICARD)"/>
    <x v="2056"/>
    <s v="PROFIL"/>
    <x v="13"/>
    <x v="1850"/>
    <x v="6"/>
    <s v="INSTALLUX"/>
    <x v="2013"/>
    <s v="Non"/>
    <x v="5"/>
    <m/>
    <m/>
    <m/>
    <m/>
    <x v="1"/>
    <m/>
  </r>
  <r>
    <s v="9960ARCELOR (BERTON SICARD)"/>
    <x v="2057"/>
    <s v="PROFIL"/>
    <x v="13"/>
    <x v="1851"/>
    <x v="6"/>
    <s v="INSTALLUX"/>
    <x v="2014"/>
    <s v="Non"/>
    <x v="5"/>
    <m/>
    <m/>
    <m/>
    <m/>
    <x v="1"/>
    <m/>
  </r>
  <r>
    <s v="9961ARCELOR (BERTON SICARD)"/>
    <x v="2058"/>
    <s v="PROFIL"/>
    <x v="13"/>
    <x v="1852"/>
    <x v="6"/>
    <s v="INSTALLUX"/>
    <x v="2015"/>
    <s v="Non"/>
    <x v="5"/>
    <m/>
    <m/>
    <m/>
    <m/>
    <x v="1"/>
    <m/>
  </r>
  <r>
    <s v="9962ARCELOR (BERTON SICARD)"/>
    <x v="2190"/>
    <s v="PROFIL"/>
    <x v="13"/>
    <x v="1973"/>
    <x v="6"/>
    <s v="INSTALLUX"/>
    <x v="2147"/>
    <s v="Non"/>
    <x v="5"/>
    <m/>
    <m/>
    <m/>
    <m/>
    <x v="1"/>
    <m/>
  </r>
  <r>
    <s v="9963ARCELOR (BERTON SICARD)"/>
    <x v="2059"/>
    <s v="PROFIL"/>
    <x v="13"/>
    <x v="1853"/>
    <x v="6"/>
    <s v="INSTALLUX"/>
    <x v="2016"/>
    <s v="Non"/>
    <x v="5"/>
    <m/>
    <m/>
    <m/>
    <m/>
    <x v="1"/>
    <m/>
  </r>
  <r>
    <s v="9981ARCELOR (BERTON SICARD)"/>
    <x v="2191"/>
    <s v="PROFIL"/>
    <x v="13"/>
    <x v="1974"/>
    <x v="6"/>
    <s v="INSTALLUX"/>
    <x v="2148"/>
    <s v="Non"/>
    <x v="5"/>
    <m/>
    <m/>
    <m/>
    <m/>
    <x v="1"/>
    <m/>
  </r>
  <r>
    <s v="40115ARCELOR (BERTON SICARD)"/>
    <x v="2247"/>
    <s v="PROFIL"/>
    <x v="13"/>
    <x v="2026"/>
    <x v="6"/>
    <s v="INSTALLUX"/>
    <x v="2204"/>
    <s v="Non"/>
    <x v="5"/>
    <m/>
    <m/>
    <m/>
    <m/>
    <x v="1"/>
    <m/>
  </r>
  <r>
    <s v="40116ARCELOR (BERTON SICARD)"/>
    <x v="2192"/>
    <s v="PROFIL"/>
    <x v="13"/>
    <x v="1975"/>
    <x v="6"/>
    <s v="INSTALLUX"/>
    <x v="2149"/>
    <s v="Non"/>
    <x v="5"/>
    <m/>
    <m/>
    <m/>
    <m/>
    <x v="1"/>
    <m/>
  </r>
  <r>
    <s v="121001ARCELOR (BERTON SICARD)"/>
    <x v="1653"/>
    <s v="PROFIL"/>
    <x v="13"/>
    <x v="1507"/>
    <x v="6"/>
    <s v="INSTALLUX"/>
    <x v="1610"/>
    <s v="Non"/>
    <x v="24"/>
    <m/>
    <m/>
    <m/>
    <m/>
    <x v="1"/>
    <m/>
  </r>
  <r>
    <s v="121007ARCELOR (BERTON SICARD)"/>
    <x v="1654"/>
    <s v="PROFIL"/>
    <x v="13"/>
    <x v="1508"/>
    <x v="6"/>
    <s v="INSTALLUX"/>
    <x v="1611"/>
    <s v="Non"/>
    <x v="8"/>
    <m/>
    <m/>
    <m/>
    <m/>
    <x v="1"/>
    <m/>
  </r>
  <r>
    <s v="121008ARCELOR (BERTON SICARD)"/>
    <x v="1655"/>
    <s v="PROFIL"/>
    <x v="13"/>
    <x v="1509"/>
    <x v="6"/>
    <s v="INSTALLUX"/>
    <x v="1612"/>
    <s v="Non"/>
    <x v="24"/>
    <m/>
    <m/>
    <m/>
    <m/>
    <x v="1"/>
    <m/>
  </r>
  <r>
    <s v="121009ARCELOR (BERTON SICARD)"/>
    <x v="1656"/>
    <s v="PROFIL"/>
    <x v="13"/>
    <x v="1510"/>
    <x v="6"/>
    <s v="INSTALLUX"/>
    <x v="1613"/>
    <s v="Non"/>
    <x v="24"/>
    <m/>
    <m/>
    <m/>
    <m/>
    <x v="1"/>
    <m/>
  </r>
  <r>
    <s v="121013ARCELOR (BERTON SICARD)"/>
    <x v="2060"/>
    <s v="PROFIL"/>
    <x v="13"/>
    <x v="1854"/>
    <x v="6"/>
    <s v="INSTALLUX"/>
    <x v="2017"/>
    <s v="Non"/>
    <x v="24"/>
    <m/>
    <m/>
    <m/>
    <m/>
    <x v="1"/>
    <m/>
  </r>
  <r>
    <s v="121014ARCELOR (BERTON SICARD)"/>
    <x v="1657"/>
    <s v="PROFIL"/>
    <x v="13"/>
    <x v="1511"/>
    <x v="6"/>
    <s v="INSTALLUX"/>
    <x v="1614"/>
    <s v="Non"/>
    <x v="24"/>
    <m/>
    <m/>
    <m/>
    <m/>
    <x v="1"/>
    <m/>
  </r>
  <r>
    <s v="121018ARCELOR (BERTON SICARD)"/>
    <x v="1658"/>
    <s v="PROFIL"/>
    <x v="13"/>
    <x v="1512"/>
    <x v="6"/>
    <s v="INSTALLUX"/>
    <x v="1615"/>
    <s v="Non"/>
    <x v="24"/>
    <m/>
    <m/>
    <m/>
    <m/>
    <x v="1"/>
    <m/>
  </r>
  <r>
    <s v="121021ARCELOR (BERTON SICARD)"/>
    <x v="2137"/>
    <s v="PROFIL"/>
    <x v="13"/>
    <x v="1147"/>
    <x v="6"/>
    <s v="INSTALLUX"/>
    <x v="2094"/>
    <s v="Non"/>
    <x v="24"/>
    <m/>
    <m/>
    <m/>
    <m/>
    <x v="1"/>
    <m/>
  </r>
  <r>
    <s v="121022ARCELOR (BERTON SICARD)"/>
    <x v="2138"/>
    <s v="PROFIL"/>
    <x v="13"/>
    <x v="1006"/>
    <x v="6"/>
    <s v="INSTALLUX"/>
    <x v="2095"/>
    <s v="Non"/>
    <x v="24"/>
    <m/>
    <m/>
    <m/>
    <m/>
    <x v="1"/>
    <m/>
  </r>
  <r>
    <s v="121022/3ARCELOR (BERTON SICARD)"/>
    <x v="2139"/>
    <s v="PROFIL"/>
    <x v="13"/>
    <x v="1006"/>
    <x v="6"/>
    <s v="INSTALLUX"/>
    <x v="2096"/>
    <s v="Non"/>
    <x v="27"/>
    <m/>
    <m/>
    <m/>
    <m/>
    <x v="1"/>
    <m/>
  </r>
  <r>
    <s v="121027ARCELOR (BERTON SICARD)"/>
    <x v="1659"/>
    <s v="PROFIL"/>
    <x v="13"/>
    <x v="1513"/>
    <x v="6"/>
    <s v="INSTALLUX"/>
    <x v="1616"/>
    <s v="Non"/>
    <x v="65"/>
    <m/>
    <m/>
    <m/>
    <m/>
    <x v="1"/>
    <m/>
  </r>
  <r>
    <s v="160000ARCELOR (BERTON SICARD)"/>
    <x v="2193"/>
    <s v="PROFIL"/>
    <x v="13"/>
    <x v="1976"/>
    <x v="6"/>
    <s v="INSTALLUX"/>
    <x v="2150"/>
    <s v="Non"/>
    <x v="5"/>
    <m/>
    <m/>
    <m/>
    <m/>
    <x v="1"/>
    <m/>
  </r>
  <r>
    <s v="160002ARCELOR (BERTON SICARD)"/>
    <x v="2194"/>
    <s v="PROFIL"/>
    <x v="13"/>
    <x v="1977"/>
    <x v="6"/>
    <s v="INSTALLUX"/>
    <x v="2151"/>
    <s v="Non"/>
    <x v="40"/>
    <m/>
    <m/>
    <m/>
    <m/>
    <x v="1"/>
    <m/>
  </r>
  <r>
    <s v="160003ARCELOR (BERTON SICARD)"/>
    <x v="2195"/>
    <s v="PROFIL"/>
    <x v="13"/>
    <x v="1978"/>
    <x v="6"/>
    <s v="INSTALLUX"/>
    <x v="2152"/>
    <s v="Non"/>
    <x v="5"/>
    <m/>
    <m/>
    <m/>
    <m/>
    <x v="1"/>
    <m/>
  </r>
  <r>
    <s v="160011ARCELOR (BERTON SICARD)"/>
    <x v="2196"/>
    <s v="PROFIL"/>
    <x v="13"/>
    <x v="1979"/>
    <x v="6"/>
    <s v="INSTALLUX"/>
    <x v="2153"/>
    <s v="Non"/>
    <x v="5"/>
    <m/>
    <m/>
    <m/>
    <m/>
    <x v="1"/>
    <m/>
  </r>
  <r>
    <s v="160012ARCELOR (BERTON SICARD)"/>
    <x v="2197"/>
    <s v="PROFIL"/>
    <x v="13"/>
    <x v="1980"/>
    <x v="6"/>
    <s v="INSTALLUX"/>
    <x v="2154"/>
    <s v="Non"/>
    <x v="5"/>
    <m/>
    <m/>
    <m/>
    <m/>
    <x v="1"/>
    <m/>
  </r>
  <r>
    <s v="160013ARCELOR (BERTON SICARD)"/>
    <x v="2198"/>
    <s v="PROFIL"/>
    <x v="13"/>
    <x v="1981"/>
    <x v="6"/>
    <s v="INSTALLUX"/>
    <x v="2155"/>
    <s v="Non"/>
    <x v="5"/>
    <m/>
    <m/>
    <m/>
    <m/>
    <x v="1"/>
    <m/>
  </r>
  <r>
    <s v="160014ARCELOR (BERTON SICARD)"/>
    <x v="2199"/>
    <s v="PROFIL"/>
    <x v="13"/>
    <x v="1982"/>
    <x v="6"/>
    <s v="INSTALLUX"/>
    <x v="2156"/>
    <s v="Non"/>
    <x v="5"/>
    <m/>
    <m/>
    <m/>
    <m/>
    <x v="1"/>
    <m/>
  </r>
  <r>
    <s v="160015ARCELOR (BERTON SICARD)"/>
    <x v="2200"/>
    <s v="PROFIL"/>
    <x v="13"/>
    <x v="1983"/>
    <x v="6"/>
    <s v="INSTALLUX"/>
    <x v="2157"/>
    <s v="Non"/>
    <x v="5"/>
    <m/>
    <m/>
    <m/>
    <m/>
    <x v="1"/>
    <m/>
  </r>
  <r>
    <s v="160016ARCELOR (BERTON SICARD)"/>
    <x v="2201"/>
    <s v="PROFIL"/>
    <x v="13"/>
    <x v="1984"/>
    <x v="6"/>
    <s v="INSTALLUX"/>
    <x v="2158"/>
    <s v="Non"/>
    <x v="5"/>
    <m/>
    <m/>
    <m/>
    <m/>
    <x v="1"/>
    <m/>
  </r>
  <r>
    <s v="160017ARCELOR (BERTON SICARD)"/>
    <x v="2202"/>
    <s v="PROFIL"/>
    <x v="13"/>
    <x v="1985"/>
    <x v="6"/>
    <s v="INSTALLUX"/>
    <x v="2159"/>
    <s v="Non"/>
    <x v="5"/>
    <m/>
    <m/>
    <m/>
    <m/>
    <x v="1"/>
    <m/>
  </r>
  <r>
    <s v="160018ARCELOR (BERTON SICARD)"/>
    <x v="2203"/>
    <s v="PROFIL"/>
    <x v="13"/>
    <x v="1986"/>
    <x v="6"/>
    <s v="INSTALLUX"/>
    <x v="2160"/>
    <s v="Non"/>
    <x v="5"/>
    <m/>
    <m/>
    <m/>
    <m/>
    <x v="1"/>
    <m/>
  </r>
  <r>
    <s v="160024ARCELOR (BERTON SICARD)"/>
    <x v="2204"/>
    <s v="PROFIL"/>
    <x v="13"/>
    <x v="1987"/>
    <x v="6"/>
    <s v="INSTALLUX"/>
    <x v="2161"/>
    <s v="Non"/>
    <x v="5"/>
    <m/>
    <m/>
    <m/>
    <m/>
    <x v="1"/>
    <m/>
  </r>
  <r>
    <s v="410000ARCELOR (BERTON SICARD)"/>
    <x v="1660"/>
    <s v="PROFIL"/>
    <x v="13"/>
    <x v="1514"/>
    <x v="6"/>
    <s v="INSTALLUX"/>
    <x v="1617"/>
    <s v="Non"/>
    <x v="24"/>
    <m/>
    <m/>
    <m/>
    <m/>
    <x v="1"/>
    <m/>
  </r>
  <r>
    <s v="410001ARCELOR (BERTON SICARD)"/>
    <x v="1661"/>
    <s v="PROFIL"/>
    <x v="13"/>
    <x v="1515"/>
    <x v="6"/>
    <s v="INSTALLUX"/>
    <x v="1618"/>
    <s v="Non"/>
    <x v="24"/>
    <m/>
    <m/>
    <m/>
    <m/>
    <x v="1"/>
    <m/>
  </r>
  <r>
    <s v="410002ARCELOR (BERTON SICARD)"/>
    <x v="1662"/>
    <s v="PROFIL"/>
    <x v="13"/>
    <x v="1232"/>
    <x v="6"/>
    <s v="INSTALLUX"/>
    <x v="1619"/>
    <s v="Non"/>
    <x v="24"/>
    <m/>
    <m/>
    <m/>
    <m/>
    <x v="1"/>
    <m/>
  </r>
  <r>
    <s v="410003ARCELOR (BERTON SICARD)"/>
    <x v="1663"/>
    <s v="PROFIL"/>
    <x v="13"/>
    <x v="1516"/>
    <x v="6"/>
    <s v="INSTALLUX"/>
    <x v="1620"/>
    <s v="Non"/>
    <x v="24"/>
    <m/>
    <m/>
    <m/>
    <m/>
    <x v="1"/>
    <m/>
  </r>
  <r>
    <s v="410004ARCELOR (BERTON SICARD)"/>
    <x v="1664"/>
    <s v="PROFIL"/>
    <x v="13"/>
    <x v="1232"/>
    <x v="6"/>
    <s v="INSTALLUX"/>
    <x v="1621"/>
    <s v="Non"/>
    <x v="24"/>
    <m/>
    <m/>
    <m/>
    <m/>
    <x v="1"/>
    <m/>
  </r>
  <r>
    <s v="410005ARCELOR (BERTON SICARD)"/>
    <x v="1665"/>
    <s v="PROFIL"/>
    <x v="13"/>
    <x v="1517"/>
    <x v="6"/>
    <s v="INSTALLUX"/>
    <x v="1622"/>
    <s v="Non"/>
    <x v="24"/>
    <m/>
    <m/>
    <m/>
    <m/>
    <x v="1"/>
    <m/>
  </r>
  <r>
    <s v="410006ARCELOR (BERTON SICARD)"/>
    <x v="1666"/>
    <s v="PROFIL"/>
    <x v="13"/>
    <x v="1518"/>
    <x v="6"/>
    <s v="INSTALLUX"/>
    <x v="1623"/>
    <s v="Non"/>
    <x v="24"/>
    <m/>
    <m/>
    <m/>
    <m/>
    <x v="1"/>
    <m/>
  </r>
  <r>
    <s v="410007ARCELOR (BERTON SICARD)"/>
    <x v="1667"/>
    <s v="PROFIL"/>
    <x v="13"/>
    <x v="1213"/>
    <x v="6"/>
    <s v="INSTALLUX"/>
    <x v="1624"/>
    <s v="Non"/>
    <x v="24"/>
    <m/>
    <m/>
    <m/>
    <m/>
    <x v="1"/>
    <m/>
  </r>
  <r>
    <s v="410009ARCELOR (BERTON SICARD)"/>
    <x v="1668"/>
    <s v="PROFIL"/>
    <x v="13"/>
    <x v="1519"/>
    <x v="6"/>
    <s v="INSTALLUX"/>
    <x v="1625"/>
    <s v="Non"/>
    <x v="24"/>
    <m/>
    <m/>
    <m/>
    <m/>
    <x v="1"/>
    <m/>
  </r>
  <r>
    <s v="410010ARCELOR (BERTON SICARD)"/>
    <x v="1669"/>
    <s v="PROFIL"/>
    <x v="13"/>
    <x v="1520"/>
    <x v="6"/>
    <s v="INSTALLUX"/>
    <x v="1626"/>
    <s v="Non"/>
    <x v="24"/>
    <m/>
    <m/>
    <m/>
    <m/>
    <x v="1"/>
    <m/>
  </r>
  <r>
    <s v="410011ARCELOR (BERTON SICARD)"/>
    <x v="1670"/>
    <s v="PROFIL"/>
    <x v="13"/>
    <x v="1521"/>
    <x v="6"/>
    <s v="INSTALLUX"/>
    <x v="1627"/>
    <s v="Non"/>
    <x v="24"/>
    <m/>
    <m/>
    <m/>
    <m/>
    <x v="1"/>
    <m/>
  </r>
  <r>
    <s v="410015ARCELOR (BERTON SICARD)"/>
    <x v="1671"/>
    <s v="PROFIL"/>
    <x v="13"/>
    <x v="1522"/>
    <x v="6"/>
    <s v="INSTALLUX"/>
    <x v="1628"/>
    <s v="Non"/>
    <x v="24"/>
    <m/>
    <m/>
    <m/>
    <m/>
    <x v="1"/>
    <m/>
  </r>
  <r>
    <s v="410016ARCELOR (BERTON SICARD)"/>
    <x v="1672"/>
    <s v="PROFIL"/>
    <x v="13"/>
    <x v="1523"/>
    <x v="6"/>
    <s v="INSTALLUX"/>
    <x v="1629"/>
    <s v="Non"/>
    <x v="24"/>
    <m/>
    <m/>
    <m/>
    <m/>
    <x v="1"/>
    <m/>
  </r>
  <r>
    <s v="410030ARCELOR (BERTON SICARD)"/>
    <x v="1673"/>
    <s v="PROFIL"/>
    <x v="13"/>
    <x v="1524"/>
    <x v="6"/>
    <s v="INSTALLUX"/>
    <x v="1630"/>
    <s v="Non"/>
    <x v="24"/>
    <m/>
    <m/>
    <m/>
    <m/>
    <x v="1"/>
    <m/>
  </r>
  <r>
    <s v="410031ARCELOR (BERTON SICARD)"/>
    <x v="1674"/>
    <s v="PROFIL"/>
    <x v="13"/>
    <x v="1525"/>
    <x v="6"/>
    <s v="INSTALLUX"/>
    <x v="1631"/>
    <s v="Non"/>
    <x v="24"/>
    <m/>
    <m/>
    <m/>
    <m/>
    <x v="1"/>
    <m/>
  </r>
  <r>
    <s v="410031/1ARCELOR (BERTON SICARD)"/>
    <x v="1675"/>
    <s v="PROFIL"/>
    <x v="13"/>
    <x v="1526"/>
    <x v="6"/>
    <s v="INSTALLUX"/>
    <x v="1632"/>
    <s v="Non"/>
    <x v="5"/>
    <m/>
    <m/>
    <m/>
    <m/>
    <x v="1"/>
    <m/>
  </r>
  <r>
    <s v="410032ARCELOR (BERTON SICARD)"/>
    <x v="1676"/>
    <s v="PROFIL"/>
    <x v="13"/>
    <x v="1527"/>
    <x v="6"/>
    <s v="INSTALLUX"/>
    <x v="1633"/>
    <s v="Non"/>
    <x v="24"/>
    <m/>
    <m/>
    <m/>
    <m/>
    <x v="1"/>
    <m/>
  </r>
  <r>
    <s v="410033ARCELOR (BERTON SICARD)"/>
    <x v="1677"/>
    <s v="PROFIL"/>
    <x v="13"/>
    <x v="1528"/>
    <x v="6"/>
    <s v="INSTALLUX"/>
    <x v="1634"/>
    <s v="Non"/>
    <x v="24"/>
    <m/>
    <m/>
    <m/>
    <m/>
    <x v="1"/>
    <m/>
  </r>
  <r>
    <s v="410034ARCELOR (BERTON SICARD)"/>
    <x v="1678"/>
    <s v="PROFIL"/>
    <x v="13"/>
    <x v="1529"/>
    <x v="6"/>
    <s v="INSTALLUX"/>
    <x v="1635"/>
    <s v="Non"/>
    <x v="24"/>
    <m/>
    <m/>
    <m/>
    <m/>
    <x v="1"/>
    <m/>
  </r>
  <r>
    <s v="410036ARCELOR (BERTON SICARD)"/>
    <x v="1679"/>
    <s v="PROFIL"/>
    <x v="13"/>
    <x v="1530"/>
    <x v="6"/>
    <s v="INSTALLUX"/>
    <x v="1636"/>
    <s v="Non"/>
    <x v="24"/>
    <m/>
    <m/>
    <m/>
    <m/>
    <x v="1"/>
    <m/>
  </r>
  <r>
    <s v="410037ARCELOR (BERTON SICARD)"/>
    <x v="1680"/>
    <s v="PROFIL"/>
    <x v="13"/>
    <x v="1529"/>
    <x v="6"/>
    <s v="INSTALLUX"/>
    <x v="1637"/>
    <s v="Non"/>
    <x v="24"/>
    <m/>
    <m/>
    <m/>
    <m/>
    <x v="1"/>
    <m/>
  </r>
  <r>
    <s v="410040ARCELOR (BERTON SICARD)"/>
    <x v="1681"/>
    <s v="PROFIL"/>
    <x v="13"/>
    <x v="1531"/>
    <x v="6"/>
    <s v="INSTALLUX"/>
    <x v="1638"/>
    <s v="Non"/>
    <x v="24"/>
    <m/>
    <m/>
    <m/>
    <m/>
    <x v="1"/>
    <m/>
  </r>
  <r>
    <s v="410041ARCELOR (BERTON SICARD)"/>
    <x v="1682"/>
    <s v="PROFIL"/>
    <x v="13"/>
    <x v="1531"/>
    <x v="6"/>
    <s v="INSTALLUX"/>
    <x v="1639"/>
    <s v="Non"/>
    <x v="24"/>
    <m/>
    <m/>
    <m/>
    <m/>
    <x v="1"/>
    <m/>
  </r>
  <r>
    <s v="410042ARCELOR (BERTON SICARD)"/>
    <x v="1683"/>
    <s v="PROFIL"/>
    <x v="13"/>
    <x v="1532"/>
    <x v="6"/>
    <s v="INSTALLUX"/>
    <x v="1640"/>
    <s v="Non"/>
    <x v="24"/>
    <m/>
    <m/>
    <m/>
    <m/>
    <x v="1"/>
    <m/>
  </r>
  <r>
    <s v="410043ARCELOR (BERTON SICARD)"/>
    <x v="1684"/>
    <s v="PROFIL"/>
    <x v="13"/>
    <x v="1532"/>
    <x v="6"/>
    <s v="INSTALLUX"/>
    <x v="1641"/>
    <s v="Non"/>
    <x v="24"/>
    <m/>
    <m/>
    <m/>
    <m/>
    <x v="1"/>
    <m/>
  </r>
  <r>
    <s v="410044ARCELOR (BERTON SICARD)"/>
    <x v="1685"/>
    <s v="PROFIL"/>
    <x v="13"/>
    <x v="1533"/>
    <x v="6"/>
    <s v="INSTALLUX"/>
    <x v="1642"/>
    <s v="Non"/>
    <x v="24"/>
    <m/>
    <m/>
    <m/>
    <m/>
    <x v="1"/>
    <m/>
  </r>
  <r>
    <s v="410044NARCELOR (BERTON SICARD)"/>
    <x v="1686"/>
    <s v="PROFIL"/>
    <x v="13"/>
    <x v="1534"/>
    <x v="6"/>
    <s v="INSTALLUX"/>
    <x v="1643"/>
    <s v="Non"/>
    <x v="24"/>
    <m/>
    <m/>
    <m/>
    <m/>
    <x v="1"/>
    <m/>
  </r>
  <r>
    <s v="410046ARCELOR (BERTON SICARD)"/>
    <x v="1687"/>
    <s v="PROFIL"/>
    <x v="13"/>
    <x v="1535"/>
    <x v="6"/>
    <s v="INSTALLUX"/>
    <x v="1644"/>
    <s v="Non"/>
    <x v="24"/>
    <m/>
    <m/>
    <m/>
    <m/>
    <x v="1"/>
    <m/>
  </r>
  <r>
    <s v="410049ARCELOR (BERTON SICARD)"/>
    <x v="1688"/>
    <s v="PROFIL"/>
    <x v="13"/>
    <x v="1536"/>
    <x v="6"/>
    <s v="INSTALLUX"/>
    <x v="1645"/>
    <s v="Non"/>
    <x v="24"/>
    <m/>
    <m/>
    <m/>
    <m/>
    <x v="1"/>
    <m/>
  </r>
  <r>
    <s v="410050ARCELOR (BERTON SICARD)"/>
    <x v="1689"/>
    <s v="PROFIL"/>
    <x v="13"/>
    <x v="1537"/>
    <x v="6"/>
    <s v="INSTALLUX"/>
    <x v="1646"/>
    <s v="Non"/>
    <x v="24"/>
    <m/>
    <m/>
    <m/>
    <m/>
    <x v="1"/>
    <m/>
  </r>
  <r>
    <s v="410051ARCELOR (BERTON SICARD)"/>
    <x v="1690"/>
    <s v="PROFIL"/>
    <x v="13"/>
    <x v="1538"/>
    <x v="6"/>
    <s v="INSTALLUX"/>
    <x v="1647"/>
    <s v="Non"/>
    <x v="24"/>
    <m/>
    <m/>
    <m/>
    <m/>
    <x v="1"/>
    <m/>
  </r>
  <r>
    <s v="410054ARCELOR (BERTON SICARD)"/>
    <x v="1691"/>
    <s v="PROFIL"/>
    <x v="13"/>
    <x v="1539"/>
    <x v="6"/>
    <s v="INSTALLUX"/>
    <x v="1648"/>
    <s v="Non"/>
    <x v="24"/>
    <m/>
    <m/>
    <m/>
    <m/>
    <x v="1"/>
    <m/>
  </r>
  <r>
    <s v="410060ARCELOR (BERTON SICARD)"/>
    <x v="1692"/>
    <s v="PROFIL"/>
    <x v="13"/>
    <x v="1540"/>
    <x v="6"/>
    <s v="INSTALLUX"/>
    <x v="1649"/>
    <s v="Non"/>
    <x v="24"/>
    <m/>
    <m/>
    <m/>
    <m/>
    <x v="1"/>
    <m/>
  </r>
  <r>
    <s v="410061ARCELOR (BERTON SICARD)"/>
    <x v="1693"/>
    <s v="PROFIL"/>
    <x v="13"/>
    <x v="1541"/>
    <x v="6"/>
    <s v="INSTALLUX"/>
    <x v="1650"/>
    <s v="Non"/>
    <x v="24"/>
    <m/>
    <m/>
    <m/>
    <m/>
    <x v="1"/>
    <m/>
  </r>
  <r>
    <s v="410062ARCELOR (BERTON SICARD)"/>
    <x v="1694"/>
    <s v="PROFIL"/>
    <x v="13"/>
    <x v="1542"/>
    <x v="6"/>
    <s v="INSTALLUX"/>
    <x v="1651"/>
    <s v="Non"/>
    <x v="24"/>
    <m/>
    <m/>
    <m/>
    <m/>
    <x v="1"/>
    <m/>
  </r>
  <r>
    <s v="410063ARCELOR (BERTON SICARD)"/>
    <x v="1695"/>
    <s v="PROFIL"/>
    <x v="13"/>
    <x v="1543"/>
    <x v="6"/>
    <s v="INSTALLUX"/>
    <x v="1652"/>
    <s v="Non"/>
    <x v="24"/>
    <m/>
    <m/>
    <m/>
    <m/>
    <x v="1"/>
    <m/>
  </r>
  <r>
    <s v="410065ARCELOR (BERTON SICARD)"/>
    <x v="1696"/>
    <s v="PROFIL"/>
    <x v="13"/>
    <x v="1544"/>
    <x v="6"/>
    <s v="INSTALLUX"/>
    <x v="1653"/>
    <s v="Non"/>
    <x v="24"/>
    <m/>
    <m/>
    <m/>
    <m/>
    <x v="1"/>
    <m/>
  </r>
  <r>
    <s v="410066ARCELOR (BERTON SICARD)"/>
    <x v="1697"/>
    <s v="PROFIL"/>
    <x v="13"/>
    <x v="1545"/>
    <x v="6"/>
    <s v="INSTALLUX"/>
    <x v="1654"/>
    <s v="Non"/>
    <x v="24"/>
    <m/>
    <m/>
    <m/>
    <m/>
    <x v="1"/>
    <m/>
  </r>
  <r>
    <s v="410067ARCELOR (BERTON SICARD)"/>
    <x v="1698"/>
    <s v="PROFIL"/>
    <x v="13"/>
    <x v="362"/>
    <x v="6"/>
    <s v="INSTALLUX"/>
    <x v="1655"/>
    <s v="Non"/>
    <x v="24"/>
    <m/>
    <m/>
    <m/>
    <m/>
    <x v="1"/>
    <m/>
  </r>
  <r>
    <s v="410068ARCELOR (BERTON SICARD)"/>
    <x v="1699"/>
    <s v="PROFIL"/>
    <x v="13"/>
    <x v="1546"/>
    <x v="6"/>
    <s v="INSTALLUX"/>
    <x v="1656"/>
    <s v="Non"/>
    <x v="24"/>
    <m/>
    <m/>
    <m/>
    <m/>
    <x v="1"/>
    <m/>
  </r>
  <r>
    <s v="410070ARCELOR (BERTON SICARD)"/>
    <x v="1700"/>
    <s v="PROFIL"/>
    <x v="13"/>
    <x v="1189"/>
    <x v="6"/>
    <s v="INSTALLUX"/>
    <x v="1657"/>
    <s v="Non"/>
    <x v="24"/>
    <m/>
    <m/>
    <m/>
    <m/>
    <x v="1"/>
    <m/>
  </r>
  <r>
    <s v="410072ARCELOR (BERTON SICARD)"/>
    <x v="1701"/>
    <s v="PROFIL"/>
    <x v="13"/>
    <x v="1547"/>
    <x v="6"/>
    <s v="INSTALLUX"/>
    <x v="1658"/>
    <s v="Non"/>
    <x v="24"/>
    <m/>
    <m/>
    <m/>
    <m/>
    <x v="1"/>
    <m/>
  </r>
  <r>
    <s v="410073ARCELOR (BERTON SICARD)"/>
    <x v="1702"/>
    <s v="PROFIL"/>
    <x v="13"/>
    <x v="1548"/>
    <x v="6"/>
    <s v="INSTALLUX"/>
    <x v="1659"/>
    <s v="Non"/>
    <x v="24"/>
    <m/>
    <m/>
    <m/>
    <m/>
    <x v="1"/>
    <m/>
  </r>
  <r>
    <s v="410074ARCELOR (BERTON SICARD)"/>
    <x v="1703"/>
    <s v="PROFIL"/>
    <x v="13"/>
    <x v="1549"/>
    <x v="6"/>
    <s v="INSTALLUX"/>
    <x v="1660"/>
    <s v="Non"/>
    <x v="24"/>
    <m/>
    <m/>
    <m/>
    <m/>
    <x v="1"/>
    <m/>
  </r>
  <r>
    <s v="410076ARCELOR (BERTON SICARD)"/>
    <x v="1704"/>
    <s v="PROFIL"/>
    <x v="13"/>
    <x v="1550"/>
    <x v="6"/>
    <s v="INSTALLUX"/>
    <x v="1661"/>
    <s v="Non"/>
    <x v="24"/>
    <m/>
    <m/>
    <m/>
    <m/>
    <x v="1"/>
    <m/>
  </r>
  <r>
    <s v="410080ARCELOR (BERTON SICARD)"/>
    <x v="1705"/>
    <s v="PROFIL"/>
    <x v="13"/>
    <x v="1551"/>
    <x v="6"/>
    <s v="INSTALLUX"/>
    <x v="1662"/>
    <s v="Non"/>
    <x v="24"/>
    <m/>
    <m/>
    <m/>
    <m/>
    <x v="1"/>
    <m/>
  </r>
  <r>
    <s v="410081ARCELOR (BERTON SICARD)"/>
    <x v="1706"/>
    <s v="PROFIL"/>
    <x v="13"/>
    <x v="1552"/>
    <x v="6"/>
    <s v="INSTALLUX"/>
    <x v="1663"/>
    <s v="Non"/>
    <x v="24"/>
    <m/>
    <m/>
    <m/>
    <m/>
    <x v="1"/>
    <m/>
  </r>
  <r>
    <s v="413000ARCELOR (BERTON SICARD)"/>
    <x v="1707"/>
    <s v="PROFIL"/>
    <x v="13"/>
    <x v="1553"/>
    <x v="6"/>
    <s v="INSTALLUX"/>
    <x v="1664"/>
    <s v="Non"/>
    <x v="24"/>
    <m/>
    <m/>
    <m/>
    <m/>
    <x v="1"/>
    <m/>
  </r>
  <r>
    <s v="413001ARCELOR (BERTON SICARD)"/>
    <x v="1708"/>
    <s v="PROFIL"/>
    <x v="13"/>
    <x v="1554"/>
    <x v="6"/>
    <s v="INSTALLUX"/>
    <x v="1665"/>
    <s v="Non"/>
    <x v="24"/>
    <m/>
    <m/>
    <m/>
    <m/>
    <x v="1"/>
    <m/>
  </r>
  <r>
    <s v="413002ARCELOR (BERTON SICARD)"/>
    <x v="1709"/>
    <s v="PROFIL"/>
    <x v="13"/>
    <x v="1232"/>
    <x v="6"/>
    <s v="INSTALLUX"/>
    <x v="1666"/>
    <s v="Non"/>
    <x v="24"/>
    <m/>
    <m/>
    <m/>
    <m/>
    <x v="1"/>
    <m/>
  </r>
  <r>
    <s v="413003ARCELOR (BERTON SICARD)"/>
    <x v="1710"/>
    <s v="PROFIL"/>
    <x v="13"/>
    <x v="1555"/>
    <x v="6"/>
    <s v="INSTALLUX"/>
    <x v="1667"/>
    <s v="Non"/>
    <x v="24"/>
    <m/>
    <m/>
    <m/>
    <m/>
    <x v="1"/>
    <m/>
  </r>
  <r>
    <s v="413004ARCELOR (BERTON SICARD)"/>
    <x v="1711"/>
    <s v="PROFIL"/>
    <x v="13"/>
    <x v="1556"/>
    <x v="6"/>
    <s v="INSTALLUX"/>
    <x v="1668"/>
    <s v="Non"/>
    <x v="24"/>
    <m/>
    <m/>
    <m/>
    <m/>
    <x v="1"/>
    <m/>
  </r>
  <r>
    <s v="413009ARCELOR (BERTON SICARD)"/>
    <x v="1712"/>
    <s v="PROFIL"/>
    <x v="13"/>
    <x v="1557"/>
    <x v="6"/>
    <s v="INSTALLUX"/>
    <x v="1669"/>
    <s v="Non"/>
    <x v="24"/>
    <m/>
    <m/>
    <m/>
    <m/>
    <x v="1"/>
    <m/>
  </r>
  <r>
    <s v="413016ARCELOR (BERTON SICARD)"/>
    <x v="1713"/>
    <s v="PROFIL"/>
    <x v="13"/>
    <x v="1558"/>
    <x v="6"/>
    <s v="INSTALLUX"/>
    <x v="1670"/>
    <s v="Non"/>
    <x v="24"/>
    <m/>
    <m/>
    <m/>
    <m/>
    <x v="1"/>
    <m/>
  </r>
  <r>
    <s v="413030ARCELOR (BERTON SICARD)"/>
    <x v="1714"/>
    <s v="PROFIL"/>
    <x v="13"/>
    <x v="1524"/>
    <x v="6"/>
    <s v="INSTALLUX"/>
    <x v="1671"/>
    <s v="Non"/>
    <x v="24"/>
    <m/>
    <m/>
    <m/>
    <m/>
    <x v="1"/>
    <m/>
  </r>
  <r>
    <s v="413031ARCELOR (BERTON SICARD)"/>
    <x v="1715"/>
    <s v="PROFIL"/>
    <x v="13"/>
    <x v="1559"/>
    <x v="6"/>
    <s v="INSTALLUX"/>
    <x v="1672"/>
    <s v="Non"/>
    <x v="24"/>
    <m/>
    <m/>
    <m/>
    <m/>
    <x v="1"/>
    <m/>
  </r>
  <r>
    <s v="413032ARCELOR (BERTON SICARD)"/>
    <x v="1716"/>
    <s v="PROFIL"/>
    <x v="13"/>
    <x v="1560"/>
    <x v="6"/>
    <s v="INSTALLUX"/>
    <x v="1673"/>
    <s v="Non"/>
    <x v="24"/>
    <m/>
    <m/>
    <m/>
    <m/>
    <x v="1"/>
    <m/>
  </r>
  <r>
    <s v="413033ARCELOR (BERTON SICARD)"/>
    <x v="1717"/>
    <s v="PROFIL"/>
    <x v="13"/>
    <x v="1561"/>
    <x v="6"/>
    <s v="INSTALLUX"/>
    <x v="1674"/>
    <s v="Non"/>
    <x v="24"/>
    <m/>
    <m/>
    <m/>
    <m/>
    <x v="1"/>
    <m/>
  </r>
  <r>
    <s v="413035ARCELOR (BERTON SICARD)"/>
    <x v="1718"/>
    <s v="PROFIL"/>
    <x v="13"/>
    <x v="1562"/>
    <x v="6"/>
    <s v="INSTALLUX"/>
    <x v="1675"/>
    <s v="Non"/>
    <x v="24"/>
    <m/>
    <m/>
    <m/>
    <m/>
    <x v="1"/>
    <m/>
  </r>
  <r>
    <s v="413036ARCELOR (BERTON SICARD)"/>
    <x v="1719"/>
    <s v="PROFIL"/>
    <x v="13"/>
    <x v="1563"/>
    <x v="6"/>
    <s v="INSTALLUX"/>
    <x v="1676"/>
    <s v="Non"/>
    <x v="24"/>
    <m/>
    <m/>
    <m/>
    <m/>
    <x v="1"/>
    <m/>
  </r>
  <r>
    <s v="413037ARCELOR (BERTON SICARD)"/>
    <x v="1720"/>
    <s v="PROFIL"/>
    <x v="13"/>
    <x v="1564"/>
    <x v="6"/>
    <s v="INSTALLUX"/>
    <x v="1677"/>
    <s v="Non"/>
    <x v="24"/>
    <m/>
    <m/>
    <m/>
    <m/>
    <x v="1"/>
    <m/>
  </r>
  <r>
    <s v="413038ARCELOR (BERTON SICARD)"/>
    <x v="1721"/>
    <s v="PROFIL"/>
    <x v="13"/>
    <x v="1565"/>
    <x v="6"/>
    <s v="INSTALLUX"/>
    <x v="1678"/>
    <s v="Non"/>
    <x v="24"/>
    <m/>
    <m/>
    <m/>
    <m/>
    <x v="1"/>
    <m/>
  </r>
  <r>
    <s v="413039ARCELOR (BERTON SICARD)"/>
    <x v="1722"/>
    <s v="PROFIL"/>
    <x v="13"/>
    <x v="1559"/>
    <x v="6"/>
    <s v="INSTALLUX"/>
    <x v="1679"/>
    <s v="Non"/>
    <x v="24"/>
    <m/>
    <m/>
    <m/>
    <m/>
    <x v="1"/>
    <m/>
  </r>
  <r>
    <s v="413040BLARCELOR (BERTON SICARD)"/>
    <x v="2205"/>
    <s v="PROFIL"/>
    <x v="13"/>
    <x v="1988"/>
    <x v="6"/>
    <s v="INSTALLUX"/>
    <x v="2162"/>
    <s v="Non"/>
    <x v="24"/>
    <m/>
    <m/>
    <m/>
    <m/>
    <x v="1"/>
    <m/>
  </r>
  <r>
    <s v="413040NRARCELOR (BERTON SICARD)"/>
    <x v="2061"/>
    <s v="PROFIL"/>
    <x v="13"/>
    <x v="1855"/>
    <x v="6"/>
    <s v="INSTALLUX"/>
    <x v="2018"/>
    <s v="Non"/>
    <x v="24"/>
    <m/>
    <m/>
    <m/>
    <m/>
    <x v="1"/>
    <m/>
  </r>
  <r>
    <s v="413041BLARCELOR (BERTON SICARD)"/>
    <x v="2206"/>
    <s v="PROFIL"/>
    <x v="13"/>
    <x v="1989"/>
    <x v="6"/>
    <s v="INSTALLUX"/>
    <x v="2163"/>
    <s v="Non"/>
    <x v="24"/>
    <m/>
    <m/>
    <m/>
    <m/>
    <x v="1"/>
    <m/>
  </r>
  <r>
    <s v="413041NRARCELOR (BERTON SICARD)"/>
    <x v="2062"/>
    <s v="PROFIL"/>
    <x v="13"/>
    <x v="1856"/>
    <x v="6"/>
    <s v="INSTALLUX"/>
    <x v="2019"/>
    <s v="Non"/>
    <x v="24"/>
    <m/>
    <m/>
    <m/>
    <m/>
    <x v="1"/>
    <m/>
  </r>
  <r>
    <s v="413042BLARCELOR (BERTON SICARD)"/>
    <x v="2207"/>
    <s v="PROFIL"/>
    <x v="13"/>
    <x v="1990"/>
    <x v="6"/>
    <s v="INSTALLUX"/>
    <x v="2164"/>
    <s v="Non"/>
    <x v="24"/>
    <m/>
    <m/>
    <m/>
    <m/>
    <x v="1"/>
    <m/>
  </r>
  <r>
    <s v="413042NRARCELOR (BERTON SICARD)"/>
    <x v="2063"/>
    <s v="PROFIL"/>
    <x v="13"/>
    <x v="1857"/>
    <x v="6"/>
    <s v="INSTALLUX"/>
    <x v="2020"/>
    <s v="Non"/>
    <x v="24"/>
    <m/>
    <m/>
    <m/>
    <m/>
    <x v="1"/>
    <m/>
  </r>
  <r>
    <s v="413043BLARCELOR (BERTON SICARD)"/>
    <x v="2208"/>
    <s v="PROFIL"/>
    <x v="13"/>
    <x v="1991"/>
    <x v="6"/>
    <s v="INSTALLUX"/>
    <x v="2165"/>
    <s v="Non"/>
    <x v="24"/>
    <m/>
    <m/>
    <m/>
    <m/>
    <x v="1"/>
    <m/>
  </r>
  <r>
    <s v="413043NRARCELOR (BERTON SICARD)"/>
    <x v="2064"/>
    <s v="PROFIL"/>
    <x v="13"/>
    <x v="1858"/>
    <x v="6"/>
    <s v="INSTALLUX"/>
    <x v="2021"/>
    <s v="Non"/>
    <x v="24"/>
    <m/>
    <m/>
    <m/>
    <m/>
    <x v="1"/>
    <m/>
  </r>
  <r>
    <s v="413050BLARCELOR (BERTON SICARD)"/>
    <x v="2209"/>
    <s v="PROFIL"/>
    <x v="13"/>
    <x v="1992"/>
    <x v="6"/>
    <s v="INSTALLUX"/>
    <x v="2166"/>
    <s v="Non"/>
    <x v="24"/>
    <m/>
    <m/>
    <m/>
    <m/>
    <x v="1"/>
    <m/>
  </r>
  <r>
    <s v="413050NRARCELOR (BERTON SICARD)"/>
    <x v="2067"/>
    <s v="PROFIL"/>
    <x v="13"/>
    <x v="1860"/>
    <x v="6"/>
    <s v="INSTALLUX"/>
    <x v="2024"/>
    <s v="Non"/>
    <x v="24"/>
    <m/>
    <m/>
    <m/>
    <m/>
    <x v="1"/>
    <m/>
  </r>
  <r>
    <s v="413051ARCELOR (BERTON SICARD)"/>
    <x v="1723"/>
    <s v="PROFIL"/>
    <x v="13"/>
    <x v="1566"/>
    <x v="6"/>
    <s v="INSTALLUX"/>
    <x v="1680"/>
    <s v="Non"/>
    <x v="24"/>
    <m/>
    <m/>
    <m/>
    <m/>
    <x v="1"/>
    <m/>
  </r>
  <r>
    <s v="413053ARCELOR (BERTON SICARD)"/>
    <x v="1724"/>
    <s v="PROFIL"/>
    <x v="13"/>
    <x v="1567"/>
    <x v="6"/>
    <s v="INSTALLUX"/>
    <x v="1681"/>
    <s v="Non"/>
    <x v="24"/>
    <m/>
    <m/>
    <m/>
    <m/>
    <x v="1"/>
    <m/>
  </r>
  <r>
    <s v="413057ARCELOR (BERTON SICARD)"/>
    <x v="1725"/>
    <s v="PROFIL"/>
    <x v="13"/>
    <x v="1568"/>
    <x v="6"/>
    <s v="INSTALLUX"/>
    <x v="1682"/>
    <s v="Non"/>
    <x v="24"/>
    <m/>
    <m/>
    <m/>
    <m/>
    <x v="1"/>
    <m/>
  </r>
  <r>
    <s v="413058ARCELOR (BERTON SICARD)"/>
    <x v="1726"/>
    <s v="PROFIL"/>
    <x v="13"/>
    <x v="1569"/>
    <x v="6"/>
    <s v="INSTALLUX"/>
    <x v="1683"/>
    <s v="Non"/>
    <x v="24"/>
    <m/>
    <m/>
    <m/>
    <m/>
    <x v="1"/>
    <m/>
  </r>
  <r>
    <s v="413059ARCELOR (BERTON SICARD)"/>
    <x v="1727"/>
    <s v="PROFIL"/>
    <x v="13"/>
    <x v="1570"/>
    <x v="6"/>
    <s v="INSTALLUX"/>
    <x v="1684"/>
    <s v="Non"/>
    <x v="24"/>
    <m/>
    <m/>
    <m/>
    <m/>
    <x v="1"/>
    <m/>
  </r>
  <r>
    <s v="413060ARCELOR (BERTON SICARD)"/>
    <x v="1728"/>
    <s v="PROFIL"/>
    <x v="13"/>
    <x v="1571"/>
    <x v="6"/>
    <s v="INSTALLUX"/>
    <x v="1685"/>
    <s v="Non"/>
    <x v="24"/>
    <m/>
    <m/>
    <m/>
    <m/>
    <x v="1"/>
    <m/>
  </r>
  <r>
    <s v="413061ARCELOR (BERTON SICARD)"/>
    <x v="1729"/>
    <s v="PROFIL"/>
    <x v="13"/>
    <x v="1572"/>
    <x v="6"/>
    <s v="INSTALLUX"/>
    <x v="1686"/>
    <s v="Non"/>
    <x v="24"/>
    <m/>
    <m/>
    <m/>
    <m/>
    <x v="1"/>
    <m/>
  </r>
  <r>
    <s v="413063BLARCELOR (BERTON SICARD)"/>
    <x v="2210"/>
    <s v="PROFIL"/>
    <x v="13"/>
    <x v="1993"/>
    <x v="6"/>
    <s v="INSTALLUX"/>
    <x v="2167"/>
    <s v="Non"/>
    <x v="24"/>
    <m/>
    <m/>
    <m/>
    <m/>
    <x v="1"/>
    <m/>
  </r>
  <r>
    <s v="413063NRARCELOR (BERTON SICARD)"/>
    <x v="2068"/>
    <s v="PROFIL"/>
    <x v="13"/>
    <x v="1861"/>
    <x v="6"/>
    <s v="INSTALLUX"/>
    <x v="2025"/>
    <s v="Non"/>
    <x v="24"/>
    <m/>
    <m/>
    <m/>
    <m/>
    <x v="1"/>
    <m/>
  </r>
  <r>
    <s v="413064BLARCELOR (BERTON SICARD)"/>
    <x v="2211"/>
    <s v="PROFIL"/>
    <x v="13"/>
    <x v="1994"/>
    <x v="6"/>
    <s v="INSTALLUX"/>
    <x v="2168"/>
    <s v="Non"/>
    <x v="24"/>
    <m/>
    <m/>
    <m/>
    <m/>
    <x v="1"/>
    <m/>
  </r>
  <r>
    <s v="413064NRARCELOR (BERTON SICARD)"/>
    <x v="2069"/>
    <s v="PROFIL"/>
    <x v="13"/>
    <x v="1862"/>
    <x v="6"/>
    <s v="INSTALLUX"/>
    <x v="2026"/>
    <s v="Non"/>
    <x v="24"/>
    <m/>
    <m/>
    <m/>
    <m/>
    <x v="1"/>
    <m/>
  </r>
  <r>
    <s v="413065ARCELOR (BERTON SICARD)"/>
    <x v="1730"/>
    <s v="PROFIL"/>
    <x v="13"/>
    <x v="1573"/>
    <x v="6"/>
    <s v="INSTALLUX"/>
    <x v="1687"/>
    <s v="Non"/>
    <x v="24"/>
    <m/>
    <m/>
    <m/>
    <m/>
    <x v="1"/>
    <m/>
  </r>
  <r>
    <s v="413066ARCELOR (BERTON SICARD)"/>
    <x v="1731"/>
    <s v="PROFIL"/>
    <x v="13"/>
    <x v="1574"/>
    <x v="6"/>
    <s v="INSTALLUX"/>
    <x v="1688"/>
    <s v="Non"/>
    <x v="24"/>
    <m/>
    <m/>
    <m/>
    <m/>
    <x v="1"/>
    <m/>
  </r>
  <r>
    <s v="413067NRARCELOR (BERTON SICARD)"/>
    <x v="2070"/>
    <s v="PROFIL"/>
    <x v="13"/>
    <x v="1863"/>
    <x v="6"/>
    <s v="INSTALLUX"/>
    <x v="2027"/>
    <s v="Non"/>
    <x v="24"/>
    <m/>
    <m/>
    <m/>
    <m/>
    <x v="1"/>
    <m/>
  </r>
  <r>
    <s v="413069BLARCELOR (BERTON SICARD)"/>
    <x v="2212"/>
    <s v="PROFIL"/>
    <x v="13"/>
    <x v="1995"/>
    <x v="6"/>
    <s v="INSTALLUX"/>
    <x v="2169"/>
    <s v="Non"/>
    <x v="24"/>
    <m/>
    <m/>
    <m/>
    <m/>
    <x v="1"/>
    <m/>
  </r>
  <r>
    <s v="413069NRARCELOR (BERTON SICARD)"/>
    <x v="2248"/>
    <s v="PROFIL"/>
    <x v="13"/>
    <x v="2027"/>
    <x v="6"/>
    <s v="INSTALLUX"/>
    <x v="2205"/>
    <s v="Non"/>
    <x v="24"/>
    <m/>
    <m/>
    <m/>
    <m/>
    <x v="1"/>
    <m/>
  </r>
  <r>
    <s v="413070ARCELOR (BERTON SICARD)"/>
    <x v="1732"/>
    <s v="PROFIL"/>
    <x v="13"/>
    <x v="1575"/>
    <x v="6"/>
    <s v="INSTALLUX"/>
    <x v="1689"/>
    <s v="Non"/>
    <x v="24"/>
    <m/>
    <m/>
    <m/>
    <m/>
    <x v="1"/>
    <m/>
  </r>
  <r>
    <s v="413071ARCELOR (BERTON SICARD)"/>
    <x v="1733"/>
    <s v="PROFIL"/>
    <x v="13"/>
    <x v="1576"/>
    <x v="6"/>
    <s v="INSTALLUX"/>
    <x v="1690"/>
    <s v="Non"/>
    <x v="24"/>
    <m/>
    <m/>
    <m/>
    <m/>
    <x v="1"/>
    <m/>
  </r>
  <r>
    <s v="413072ARCELOR (BERTON SICARD)"/>
    <x v="1734"/>
    <s v="PROFIL"/>
    <x v="13"/>
    <x v="1577"/>
    <x v="6"/>
    <s v="INSTALLUX"/>
    <x v="1691"/>
    <s v="Non"/>
    <x v="24"/>
    <m/>
    <m/>
    <m/>
    <m/>
    <x v="1"/>
    <m/>
  </r>
  <r>
    <s v="413073ARCELOR (BERTON SICARD)"/>
    <x v="1735"/>
    <s v="PROFIL"/>
    <x v="13"/>
    <x v="1578"/>
    <x v="6"/>
    <s v="INSTALLUX"/>
    <x v="1692"/>
    <s v="Non"/>
    <x v="24"/>
    <m/>
    <m/>
    <m/>
    <m/>
    <x v="1"/>
    <m/>
  </r>
  <r>
    <s v="413074ARCELOR (BERTON SICARD)"/>
    <x v="1736"/>
    <s v="PROFIL"/>
    <x v="13"/>
    <x v="1579"/>
    <x v="6"/>
    <s v="INSTALLUX"/>
    <x v="1693"/>
    <s v="Non"/>
    <x v="24"/>
    <m/>
    <m/>
    <m/>
    <m/>
    <x v="1"/>
    <m/>
  </r>
  <r>
    <s v="413075ARCELOR (BERTON SICARD)"/>
    <x v="1737"/>
    <s v="PROFIL"/>
    <x v="13"/>
    <x v="1580"/>
    <x v="6"/>
    <s v="INSTALLUX"/>
    <x v="1694"/>
    <s v="Non"/>
    <x v="24"/>
    <m/>
    <m/>
    <m/>
    <m/>
    <x v="1"/>
    <m/>
  </r>
  <r>
    <s v="413076ARCELOR (BERTON SICARD)"/>
    <x v="1738"/>
    <s v="PROFIL"/>
    <x v="13"/>
    <x v="1581"/>
    <x v="6"/>
    <s v="INSTALLUX"/>
    <x v="1695"/>
    <s v="Non"/>
    <x v="24"/>
    <m/>
    <m/>
    <m/>
    <m/>
    <x v="1"/>
    <m/>
  </r>
  <r>
    <s v="413078ARCELOR (BERTON SICARD)"/>
    <x v="1739"/>
    <s v="PROFIL"/>
    <x v="13"/>
    <x v="1582"/>
    <x v="6"/>
    <s v="INSTALLUX"/>
    <x v="1696"/>
    <s v="Non"/>
    <x v="24"/>
    <m/>
    <m/>
    <m/>
    <m/>
    <x v="1"/>
    <m/>
  </r>
  <r>
    <s v="413079ARCELOR (BERTON SICARD)"/>
    <x v="1740"/>
    <s v="PROFIL"/>
    <x v="13"/>
    <x v="1232"/>
    <x v="6"/>
    <s v="INSTALLUX"/>
    <x v="1697"/>
    <s v="Non"/>
    <x v="24"/>
    <m/>
    <m/>
    <m/>
    <m/>
    <x v="1"/>
    <m/>
  </r>
  <r>
    <s v="413080ARCELOR (BERTON SICARD)"/>
    <x v="1741"/>
    <s v="PROFIL"/>
    <x v="13"/>
    <x v="1583"/>
    <x v="6"/>
    <s v="INSTALLUX"/>
    <x v="1698"/>
    <s v="Non"/>
    <x v="24"/>
    <m/>
    <m/>
    <m/>
    <m/>
    <x v="1"/>
    <m/>
  </r>
  <r>
    <s v="413083ARCELOR (BERTON SICARD)"/>
    <x v="1742"/>
    <s v="PROFIL"/>
    <x v="13"/>
    <x v="1584"/>
    <x v="6"/>
    <s v="INSTALLUX"/>
    <x v="1699"/>
    <s v="Non"/>
    <x v="24"/>
    <m/>
    <m/>
    <m/>
    <m/>
    <x v="1"/>
    <m/>
  </r>
  <r>
    <s v="413085ARCELOR (BERTON SICARD)"/>
    <x v="1743"/>
    <s v="PROFIL"/>
    <x v="13"/>
    <x v="1550"/>
    <x v="6"/>
    <s v="INSTALLUX"/>
    <x v="1700"/>
    <s v="Non"/>
    <x v="24"/>
    <m/>
    <m/>
    <m/>
    <m/>
    <x v="1"/>
    <m/>
  </r>
  <r>
    <s v="413090ARCELOR (BERTON SICARD)"/>
    <x v="1744"/>
    <s v="PROFIL"/>
    <x v="13"/>
    <x v="1585"/>
    <x v="6"/>
    <s v="INSTALLUX"/>
    <x v="1701"/>
    <s v="Non"/>
    <x v="24"/>
    <m/>
    <m/>
    <m/>
    <m/>
    <x v="1"/>
    <m/>
  </r>
  <r>
    <s v="413091ARCELOR (BERTON SICARD)"/>
    <x v="1745"/>
    <s v="PROFIL"/>
    <x v="13"/>
    <x v="1586"/>
    <x v="6"/>
    <s v="INSTALLUX"/>
    <x v="1702"/>
    <s v="Non"/>
    <x v="24"/>
    <m/>
    <m/>
    <m/>
    <m/>
    <x v="1"/>
    <m/>
  </r>
  <r>
    <s v="420000ARCELOR (BERTON SICARD)"/>
    <x v="1746"/>
    <s v="PROFIL"/>
    <x v="13"/>
    <x v="1261"/>
    <x v="6"/>
    <s v="INSTALLUX"/>
    <x v="1703"/>
    <s v="Non"/>
    <x v="24"/>
    <m/>
    <m/>
    <m/>
    <m/>
    <x v="1"/>
    <m/>
  </r>
  <r>
    <s v="420001ARCELOR (BERTON SICARD)"/>
    <x v="1747"/>
    <s v="PROFIL"/>
    <x v="13"/>
    <x v="1587"/>
    <x v="6"/>
    <s v="INSTALLUX"/>
    <x v="1704"/>
    <s v="Non"/>
    <x v="24"/>
    <m/>
    <m/>
    <m/>
    <m/>
    <x v="1"/>
    <m/>
  </r>
  <r>
    <s v="420002ARCELOR (BERTON SICARD)"/>
    <x v="1748"/>
    <s v="PROFIL"/>
    <x v="13"/>
    <x v="1588"/>
    <x v="6"/>
    <s v="INSTALLUX"/>
    <x v="1705"/>
    <s v="Non"/>
    <x v="24"/>
    <m/>
    <m/>
    <m/>
    <m/>
    <x v="1"/>
    <m/>
  </r>
  <r>
    <s v="420004ARCELOR (BERTON SICARD)"/>
    <x v="1750"/>
    <s v="PROFIL"/>
    <x v="13"/>
    <x v="1590"/>
    <x v="6"/>
    <s v="INSTALLUX"/>
    <x v="1707"/>
    <s v="Non"/>
    <x v="24"/>
    <m/>
    <m/>
    <m/>
    <m/>
    <x v="1"/>
    <m/>
  </r>
  <r>
    <s v="420005ARCELOR (BERTON SICARD)"/>
    <x v="1751"/>
    <s v="PROFIL"/>
    <x v="13"/>
    <x v="1591"/>
    <x v="6"/>
    <s v="INSTALLUX"/>
    <x v="1708"/>
    <s v="Non"/>
    <x v="24"/>
    <m/>
    <m/>
    <m/>
    <m/>
    <x v="1"/>
    <m/>
  </r>
  <r>
    <s v="420006ARCELOR (BERTON SICARD)"/>
    <x v="1752"/>
    <s v="PROFIL"/>
    <x v="13"/>
    <x v="1592"/>
    <x v="6"/>
    <s v="INSTALLUX"/>
    <x v="1709"/>
    <s v="Non"/>
    <x v="24"/>
    <m/>
    <m/>
    <m/>
    <m/>
    <x v="1"/>
    <m/>
  </r>
  <r>
    <s v="420011ARCELOR (BERTON SICARD)"/>
    <x v="1753"/>
    <s v="PROFIL"/>
    <x v="13"/>
    <x v="1593"/>
    <x v="6"/>
    <s v="INSTALLUX"/>
    <x v="1710"/>
    <s v="Non"/>
    <x v="24"/>
    <m/>
    <m/>
    <m/>
    <m/>
    <x v="1"/>
    <m/>
  </r>
  <r>
    <s v="420012ARCELOR (BERTON SICARD)"/>
    <x v="1754"/>
    <s v="PROFIL"/>
    <x v="13"/>
    <x v="1594"/>
    <x v="6"/>
    <s v="INSTALLUX"/>
    <x v="1711"/>
    <s v="Non"/>
    <x v="24"/>
    <m/>
    <m/>
    <m/>
    <m/>
    <x v="1"/>
    <m/>
  </r>
  <r>
    <s v="420013ARCELOR (BERTON SICARD)"/>
    <x v="1755"/>
    <s v="PROFIL"/>
    <x v="13"/>
    <x v="1595"/>
    <x v="6"/>
    <s v="INSTALLUX"/>
    <x v="1712"/>
    <s v="Non"/>
    <x v="24"/>
    <m/>
    <m/>
    <m/>
    <m/>
    <x v="1"/>
    <m/>
  </r>
  <r>
    <s v="420014ARCELOR (BERTON SICARD)"/>
    <x v="1756"/>
    <s v="PROFIL"/>
    <x v="13"/>
    <x v="1596"/>
    <x v="6"/>
    <s v="INSTALLUX"/>
    <x v="1713"/>
    <s v="Non"/>
    <x v="24"/>
    <m/>
    <m/>
    <m/>
    <m/>
    <x v="1"/>
    <m/>
  </r>
  <r>
    <s v="420018ARCELOR (BERTON SICARD)"/>
    <x v="1757"/>
    <s v="PROFIL"/>
    <x v="13"/>
    <x v="1597"/>
    <x v="6"/>
    <s v="INSTALLUX"/>
    <x v="1714"/>
    <s v="Non"/>
    <x v="24"/>
    <m/>
    <m/>
    <m/>
    <m/>
    <x v="1"/>
    <m/>
  </r>
  <r>
    <s v="420019ARCELOR (BERTON SICARD)"/>
    <x v="1758"/>
    <s v="PROFIL"/>
    <x v="13"/>
    <x v="1598"/>
    <x v="6"/>
    <s v="INSTALLUX"/>
    <x v="1715"/>
    <s v="Non"/>
    <x v="24"/>
    <m/>
    <m/>
    <m/>
    <m/>
    <x v="1"/>
    <m/>
  </r>
  <r>
    <s v="420021ARCELOR (BERTON SICARD)"/>
    <x v="1759"/>
    <s v="PROFIL"/>
    <x v="13"/>
    <x v="1599"/>
    <x v="6"/>
    <s v="INSTALLUX"/>
    <x v="1716"/>
    <s v="Non"/>
    <x v="24"/>
    <m/>
    <m/>
    <m/>
    <m/>
    <x v="1"/>
    <m/>
  </r>
  <r>
    <s v="420023ARCELOR (BERTON SICARD)"/>
    <x v="1760"/>
    <s v="PROFIL"/>
    <x v="13"/>
    <x v="1600"/>
    <x v="6"/>
    <s v="INSTALLUX"/>
    <x v="1717"/>
    <s v="Non"/>
    <x v="24"/>
    <m/>
    <m/>
    <m/>
    <m/>
    <x v="1"/>
    <m/>
  </r>
  <r>
    <s v="420024ARCELOR (BERTON SICARD)"/>
    <x v="1761"/>
    <s v="PROFIL"/>
    <x v="13"/>
    <x v="1601"/>
    <x v="6"/>
    <s v="INSTALLUX"/>
    <x v="1718"/>
    <s v="Non"/>
    <x v="24"/>
    <m/>
    <m/>
    <m/>
    <m/>
    <x v="1"/>
    <m/>
  </r>
  <r>
    <s v="420025ARCELOR (BERTON SICARD)"/>
    <x v="1762"/>
    <s v="PROFIL"/>
    <x v="13"/>
    <x v="1602"/>
    <x v="6"/>
    <s v="INSTALLUX"/>
    <x v="1719"/>
    <s v="Non"/>
    <x v="24"/>
    <m/>
    <m/>
    <m/>
    <m/>
    <x v="1"/>
    <m/>
  </r>
  <r>
    <s v="420026ARCELOR (BERTON SICARD)"/>
    <x v="1763"/>
    <s v="PROFIL"/>
    <x v="13"/>
    <x v="1603"/>
    <x v="6"/>
    <s v="INSTALLUX"/>
    <x v="1720"/>
    <s v="Non"/>
    <x v="24"/>
    <m/>
    <m/>
    <m/>
    <m/>
    <x v="1"/>
    <m/>
  </r>
  <r>
    <s v="420028ARCELOR (BERTON SICARD)"/>
    <x v="1764"/>
    <s v="PROFIL"/>
    <x v="13"/>
    <x v="1604"/>
    <x v="6"/>
    <s v="INSTALLUX"/>
    <x v="1721"/>
    <s v="Non"/>
    <x v="24"/>
    <m/>
    <m/>
    <m/>
    <m/>
    <x v="1"/>
    <m/>
  </r>
  <r>
    <s v="420030ARCELOR (BERTON SICARD)"/>
    <x v="1765"/>
    <s v="PROFIL"/>
    <x v="13"/>
    <x v="1605"/>
    <x v="6"/>
    <s v="INSTALLUX"/>
    <x v="1722"/>
    <s v="Non"/>
    <x v="24"/>
    <m/>
    <m/>
    <m/>
    <m/>
    <x v="1"/>
    <m/>
  </r>
  <r>
    <s v="420031ARCELOR (BERTON SICARD)"/>
    <x v="1766"/>
    <s v="PROFIL"/>
    <x v="13"/>
    <x v="1606"/>
    <x v="6"/>
    <s v="INSTALLUX"/>
    <x v="1723"/>
    <s v="Non"/>
    <x v="24"/>
    <m/>
    <m/>
    <m/>
    <m/>
    <x v="1"/>
    <m/>
  </r>
  <r>
    <s v="420032ARCELOR (BERTON SICARD)"/>
    <x v="1767"/>
    <s v="PROFIL"/>
    <x v="13"/>
    <x v="1607"/>
    <x v="6"/>
    <s v="INSTALLUX"/>
    <x v="1724"/>
    <s v="Non"/>
    <x v="24"/>
    <m/>
    <m/>
    <m/>
    <m/>
    <x v="1"/>
    <m/>
  </r>
  <r>
    <s v="420033ARCELOR (BERTON SICARD)"/>
    <x v="1768"/>
    <s v="PROFIL"/>
    <x v="13"/>
    <x v="1608"/>
    <x v="6"/>
    <s v="INSTALLUX"/>
    <x v="1725"/>
    <s v="Non"/>
    <x v="24"/>
    <m/>
    <m/>
    <m/>
    <m/>
    <x v="1"/>
    <m/>
  </r>
  <r>
    <s v="420034ARCELOR (BERTON SICARD)"/>
    <x v="1769"/>
    <s v="PROFIL"/>
    <x v="13"/>
    <x v="1609"/>
    <x v="6"/>
    <s v="INSTALLUX"/>
    <x v="1726"/>
    <s v="Non"/>
    <x v="24"/>
    <m/>
    <m/>
    <m/>
    <m/>
    <x v="1"/>
    <m/>
  </r>
  <r>
    <s v="420035ARCELOR (BERTON SICARD)"/>
    <x v="1770"/>
    <s v="PROFIL"/>
    <x v="13"/>
    <x v="1610"/>
    <x v="6"/>
    <s v="INSTALLUX"/>
    <x v="1727"/>
    <s v="Non"/>
    <x v="24"/>
    <m/>
    <m/>
    <m/>
    <m/>
    <x v="1"/>
    <m/>
  </r>
  <r>
    <s v="420036ARCELOR (BERTON SICARD)"/>
    <x v="1771"/>
    <s v="PROFIL"/>
    <x v="13"/>
    <x v="1611"/>
    <x v="6"/>
    <s v="INSTALLUX"/>
    <x v="1728"/>
    <s v="Non"/>
    <x v="24"/>
    <m/>
    <m/>
    <m/>
    <m/>
    <x v="1"/>
    <m/>
  </r>
  <r>
    <s v="420037ARCELOR (BERTON SICARD)"/>
    <x v="1772"/>
    <s v="PROFIL"/>
    <x v="13"/>
    <x v="1612"/>
    <x v="6"/>
    <s v="INSTALLUX"/>
    <x v="1729"/>
    <s v="Non"/>
    <x v="24"/>
    <m/>
    <m/>
    <m/>
    <m/>
    <x v="1"/>
    <m/>
  </r>
  <r>
    <s v="420038ARCELOR (BERTON SICARD)"/>
    <x v="1773"/>
    <s v="PROFIL"/>
    <x v="13"/>
    <x v="1613"/>
    <x v="6"/>
    <s v="INSTALLUX"/>
    <x v="1730"/>
    <s v="Non"/>
    <x v="24"/>
    <m/>
    <m/>
    <m/>
    <m/>
    <x v="1"/>
    <m/>
  </r>
  <r>
    <s v="420039ARCELOR (BERTON SICARD)"/>
    <x v="1774"/>
    <s v="PROFIL"/>
    <x v="13"/>
    <x v="1614"/>
    <x v="6"/>
    <s v="INSTALLUX"/>
    <x v="1731"/>
    <s v="Non"/>
    <x v="24"/>
    <m/>
    <m/>
    <m/>
    <m/>
    <x v="1"/>
    <m/>
  </r>
  <r>
    <s v="420040ARCELOR (BERTON SICARD)"/>
    <x v="1775"/>
    <s v="PROFIL"/>
    <x v="13"/>
    <x v="1615"/>
    <x v="6"/>
    <s v="INSTALLUX"/>
    <x v="1732"/>
    <s v="Non"/>
    <x v="24"/>
    <m/>
    <m/>
    <m/>
    <m/>
    <x v="1"/>
    <m/>
  </r>
  <r>
    <s v="420041ARCELOR (BERTON SICARD)"/>
    <x v="1776"/>
    <s v="PROFIL"/>
    <x v="13"/>
    <x v="1616"/>
    <x v="6"/>
    <s v="INSTALLUX"/>
    <x v="1733"/>
    <s v="Non"/>
    <x v="24"/>
    <m/>
    <m/>
    <m/>
    <m/>
    <x v="1"/>
    <m/>
  </r>
  <r>
    <s v="420042ARCELOR (BERTON SICARD)"/>
    <x v="1777"/>
    <s v="PROFIL"/>
    <x v="13"/>
    <x v="1617"/>
    <x v="6"/>
    <s v="INSTALLUX"/>
    <x v="1734"/>
    <s v="Non"/>
    <x v="24"/>
    <m/>
    <m/>
    <m/>
    <m/>
    <x v="1"/>
    <m/>
  </r>
  <r>
    <s v="420049ARCELOR (BERTON SICARD)"/>
    <x v="1778"/>
    <s v="PROFIL"/>
    <x v="13"/>
    <x v="1618"/>
    <x v="6"/>
    <s v="INSTALLUX"/>
    <x v="1735"/>
    <s v="Non"/>
    <x v="24"/>
    <m/>
    <m/>
    <m/>
    <m/>
    <x v="1"/>
    <m/>
  </r>
  <r>
    <s v="420050ARCELOR (BERTON SICARD)"/>
    <x v="1779"/>
    <s v="PROFIL"/>
    <x v="13"/>
    <x v="952"/>
    <x v="6"/>
    <s v="INSTALLUX"/>
    <x v="1736"/>
    <s v="Non"/>
    <x v="24"/>
    <m/>
    <m/>
    <m/>
    <m/>
    <x v="1"/>
    <m/>
  </r>
  <r>
    <s v="420051ARCELOR (BERTON SICARD)"/>
    <x v="1780"/>
    <s v="PROFIL"/>
    <x v="13"/>
    <x v="1619"/>
    <x v="6"/>
    <s v="INSTALLUX"/>
    <x v="1737"/>
    <s v="Non"/>
    <x v="24"/>
    <m/>
    <m/>
    <m/>
    <m/>
    <x v="1"/>
    <m/>
  </r>
  <r>
    <s v="420052ARCELOR (BERTON SICARD)"/>
    <x v="1781"/>
    <s v="PROFIL"/>
    <x v="13"/>
    <x v="1620"/>
    <x v="6"/>
    <s v="INSTALLUX"/>
    <x v="1738"/>
    <s v="Non"/>
    <x v="24"/>
    <m/>
    <m/>
    <m/>
    <m/>
    <x v="1"/>
    <m/>
  </r>
  <r>
    <s v="420053ARCELOR (BERTON SICARD)"/>
    <x v="1782"/>
    <s v="PROFIL"/>
    <x v="13"/>
    <x v="1621"/>
    <x v="6"/>
    <s v="INSTALLUX"/>
    <x v="1739"/>
    <s v="Non"/>
    <x v="24"/>
    <m/>
    <m/>
    <m/>
    <m/>
    <x v="1"/>
    <m/>
  </r>
  <r>
    <s v="420054ARCELOR (BERTON SICARD)"/>
    <x v="1783"/>
    <s v="PROFIL"/>
    <x v="13"/>
    <x v="1622"/>
    <x v="6"/>
    <s v="INSTALLUX"/>
    <x v="1740"/>
    <s v="Non"/>
    <x v="24"/>
    <m/>
    <m/>
    <m/>
    <m/>
    <x v="1"/>
    <m/>
  </r>
  <r>
    <s v="420055ARCELOR (BERTON SICARD)"/>
    <x v="1784"/>
    <s v="PROFIL"/>
    <x v="13"/>
    <x v="281"/>
    <x v="6"/>
    <s v="INSTALLUX"/>
    <x v="1741"/>
    <s v="Non"/>
    <x v="24"/>
    <m/>
    <m/>
    <m/>
    <m/>
    <x v="1"/>
    <m/>
  </r>
  <r>
    <s v="420056ARCELOR (BERTON SICARD)"/>
    <x v="1785"/>
    <s v="PROFIL"/>
    <x v="13"/>
    <x v="1623"/>
    <x v="6"/>
    <s v="INSTALLUX"/>
    <x v="1742"/>
    <s v="Non"/>
    <x v="24"/>
    <m/>
    <m/>
    <m/>
    <m/>
    <x v="1"/>
    <m/>
  </r>
  <r>
    <s v="420057ARCELOR (BERTON SICARD)"/>
    <x v="1786"/>
    <s v="PROFIL"/>
    <x v="13"/>
    <x v="1624"/>
    <x v="6"/>
    <s v="INSTALLUX"/>
    <x v="1743"/>
    <s v="Non"/>
    <x v="24"/>
    <m/>
    <m/>
    <m/>
    <m/>
    <x v="1"/>
    <m/>
  </r>
  <r>
    <s v="420058ARCELOR (BERTON SICARD)"/>
    <x v="1787"/>
    <s v="PROFIL"/>
    <x v="13"/>
    <x v="1625"/>
    <x v="6"/>
    <s v="INSTALLUX"/>
    <x v="1744"/>
    <s v="Non"/>
    <x v="24"/>
    <m/>
    <m/>
    <m/>
    <m/>
    <x v="1"/>
    <m/>
  </r>
  <r>
    <s v="420059ARCELOR (BERTON SICARD)"/>
    <x v="1788"/>
    <s v="PROFIL"/>
    <x v="13"/>
    <x v="1626"/>
    <x v="6"/>
    <s v="INSTALLUX"/>
    <x v="1745"/>
    <s v="Non"/>
    <x v="24"/>
    <m/>
    <m/>
    <m/>
    <m/>
    <x v="1"/>
    <m/>
  </r>
  <r>
    <s v="420062ARCELOR (BERTON SICARD)"/>
    <x v="1789"/>
    <s v="PROFIL"/>
    <x v="13"/>
    <x v="1627"/>
    <x v="6"/>
    <s v="INSTALLUX"/>
    <x v="1746"/>
    <s v="Non"/>
    <x v="24"/>
    <m/>
    <m/>
    <m/>
    <m/>
    <x v="1"/>
    <m/>
  </r>
  <r>
    <s v="420063ARCELOR (BERTON SICARD)"/>
    <x v="1790"/>
    <s v="PROFIL"/>
    <x v="13"/>
    <x v="1628"/>
    <x v="6"/>
    <s v="INSTALLUX"/>
    <x v="1747"/>
    <s v="Non"/>
    <x v="24"/>
    <m/>
    <m/>
    <m/>
    <m/>
    <x v="1"/>
    <m/>
  </r>
  <r>
    <s v="420064ARCELOR (BERTON SICARD)"/>
    <x v="1791"/>
    <s v="PROFIL"/>
    <x v="13"/>
    <x v="1629"/>
    <x v="6"/>
    <s v="INSTALLUX"/>
    <x v="1748"/>
    <s v="Non"/>
    <x v="24"/>
    <m/>
    <m/>
    <m/>
    <m/>
    <x v="1"/>
    <m/>
  </r>
  <r>
    <s v="420067ARCELOR (BERTON SICARD)"/>
    <x v="1793"/>
    <s v="PROFIL"/>
    <x v="13"/>
    <x v="1631"/>
    <x v="6"/>
    <s v="INSTALLUX"/>
    <x v="1750"/>
    <s v="Non"/>
    <x v="24"/>
    <m/>
    <m/>
    <m/>
    <m/>
    <x v="1"/>
    <m/>
  </r>
  <r>
    <s v="420068ARCELOR (BERTON SICARD)"/>
    <x v="1794"/>
    <s v="PROFIL"/>
    <x v="13"/>
    <x v="1632"/>
    <x v="6"/>
    <s v="INSTALLUX"/>
    <x v="1751"/>
    <s v="Non"/>
    <x v="24"/>
    <m/>
    <m/>
    <m/>
    <m/>
    <x v="1"/>
    <m/>
  </r>
  <r>
    <s v="420070ARCELOR (BERTON SICARD)"/>
    <x v="1795"/>
    <s v="PROFIL"/>
    <x v="13"/>
    <x v="952"/>
    <x v="6"/>
    <s v="INSTALLUX"/>
    <x v="1752"/>
    <s v="Non"/>
    <x v="24"/>
    <m/>
    <m/>
    <m/>
    <m/>
    <x v="1"/>
    <m/>
  </r>
  <r>
    <s v="420072ARCELOR (BERTON SICARD)"/>
    <x v="1796"/>
    <s v="PROFIL"/>
    <x v="13"/>
    <x v="1633"/>
    <x v="6"/>
    <s v="INSTALLUX"/>
    <x v="1753"/>
    <s v="Non"/>
    <x v="24"/>
    <m/>
    <m/>
    <m/>
    <m/>
    <x v="1"/>
    <m/>
  </r>
  <r>
    <s v="420160ARCELOR (BERTON SICARD)"/>
    <x v="1797"/>
    <s v="PROFIL"/>
    <x v="13"/>
    <x v="1634"/>
    <x v="6"/>
    <s v="INSTALLUX"/>
    <x v="1754"/>
    <s v="Non"/>
    <x v="24"/>
    <m/>
    <m/>
    <m/>
    <m/>
    <x v="1"/>
    <m/>
  </r>
  <r>
    <s v="420162ARCELOR (BERTON SICARD)"/>
    <x v="1798"/>
    <s v="PROFIL"/>
    <x v="13"/>
    <x v="1635"/>
    <x v="6"/>
    <s v="INSTALLUX"/>
    <x v="1755"/>
    <s v="Non"/>
    <x v="24"/>
    <m/>
    <m/>
    <m/>
    <m/>
    <x v="1"/>
    <m/>
  </r>
  <r>
    <s v="420163ARCELOR (BERTON SICARD)"/>
    <x v="1799"/>
    <s v="PROFIL"/>
    <x v="13"/>
    <x v="1636"/>
    <x v="6"/>
    <s v="INSTALLUX"/>
    <x v="1756"/>
    <s v="Non"/>
    <x v="24"/>
    <m/>
    <m/>
    <m/>
    <m/>
    <x v="1"/>
    <m/>
  </r>
  <r>
    <s v="420164ARCELOR (BERTON SICARD)"/>
    <x v="1800"/>
    <s v="PROFIL"/>
    <x v="13"/>
    <x v="1637"/>
    <x v="6"/>
    <s v="INSTALLUX"/>
    <x v="1757"/>
    <s v="Non"/>
    <x v="24"/>
    <m/>
    <m/>
    <m/>
    <m/>
    <x v="1"/>
    <m/>
  </r>
  <r>
    <s v="420166ARCELOR (BERTON SICARD)"/>
    <x v="1801"/>
    <s v="PROFIL"/>
    <x v="13"/>
    <x v="1638"/>
    <x v="6"/>
    <s v="INSTALLUX"/>
    <x v="1758"/>
    <s v="Non"/>
    <x v="24"/>
    <m/>
    <m/>
    <m/>
    <m/>
    <x v="1"/>
    <m/>
  </r>
  <r>
    <s v="420167ARCELOR (BERTON SICARD)"/>
    <x v="1802"/>
    <s v="PROFIL"/>
    <x v="13"/>
    <x v="1639"/>
    <x v="6"/>
    <s v="INSTALLUX"/>
    <x v="1759"/>
    <s v="Non"/>
    <x v="24"/>
    <m/>
    <m/>
    <m/>
    <m/>
    <x v="1"/>
    <m/>
  </r>
  <r>
    <s v="423003ARCELOR (BERTON SICARD)"/>
    <x v="1803"/>
    <s v="PROFIL"/>
    <x v="13"/>
    <x v="1640"/>
    <x v="6"/>
    <s v="INSTALLUX"/>
    <x v="1760"/>
    <s v="Non"/>
    <x v="24"/>
    <m/>
    <m/>
    <m/>
    <m/>
    <x v="1"/>
    <m/>
  </r>
  <r>
    <s v="423004ARCELOR (BERTON SICARD)"/>
    <x v="1804"/>
    <s v="PROFIL"/>
    <x v="13"/>
    <x v="1641"/>
    <x v="6"/>
    <s v="INSTALLUX"/>
    <x v="1761"/>
    <s v="Non"/>
    <x v="24"/>
    <m/>
    <m/>
    <m/>
    <m/>
    <x v="1"/>
    <m/>
  </r>
  <r>
    <s v="423005ARCELOR (BERTON SICARD)"/>
    <x v="1805"/>
    <s v="PROFIL"/>
    <x v="13"/>
    <x v="1640"/>
    <x v="6"/>
    <s v="INSTALLUX"/>
    <x v="1762"/>
    <s v="Non"/>
    <x v="24"/>
    <m/>
    <m/>
    <m/>
    <m/>
    <x v="1"/>
    <m/>
  </r>
  <r>
    <s v="423006ARCELOR (BERTON SICARD)"/>
    <x v="1806"/>
    <s v="PROFIL"/>
    <x v="13"/>
    <x v="1642"/>
    <x v="6"/>
    <s v="INSTALLUX"/>
    <x v="1763"/>
    <s v="Non"/>
    <x v="24"/>
    <m/>
    <m/>
    <m/>
    <m/>
    <x v="1"/>
    <m/>
  </r>
  <r>
    <s v="423009ARCELOR (BERTON SICARD)"/>
    <x v="1807"/>
    <s v="PROFIL"/>
    <x v="13"/>
    <x v="1643"/>
    <x v="6"/>
    <s v="INSTALLUX"/>
    <x v="1764"/>
    <s v="Non"/>
    <x v="24"/>
    <m/>
    <m/>
    <m/>
    <m/>
    <x v="1"/>
    <m/>
  </r>
  <r>
    <s v="423031ARCELOR (BERTON SICARD)"/>
    <x v="1808"/>
    <s v="PROFIL"/>
    <x v="13"/>
    <x v="1644"/>
    <x v="6"/>
    <s v="INSTALLUX"/>
    <x v="1765"/>
    <s v="Non"/>
    <x v="24"/>
    <m/>
    <m/>
    <m/>
    <m/>
    <x v="1"/>
    <m/>
  </r>
  <r>
    <s v="423032ARCELOR (BERTON SICARD)"/>
    <x v="1809"/>
    <s v="PROFIL"/>
    <x v="13"/>
    <x v="1645"/>
    <x v="6"/>
    <s v="INSTALLUX"/>
    <x v="1766"/>
    <s v="Non"/>
    <x v="24"/>
    <m/>
    <m/>
    <m/>
    <m/>
    <x v="1"/>
    <m/>
  </r>
  <r>
    <s v="423033ARCELOR (BERTON SICARD)"/>
    <x v="1810"/>
    <s v="PROFIL"/>
    <x v="13"/>
    <x v="1646"/>
    <x v="6"/>
    <s v="INSTALLUX"/>
    <x v="1767"/>
    <s v="Non"/>
    <x v="24"/>
    <m/>
    <m/>
    <m/>
    <m/>
    <x v="1"/>
    <m/>
  </r>
  <r>
    <s v="423034ARCELOR (BERTON SICARD)"/>
    <x v="1811"/>
    <s v="PROFIL"/>
    <x v="13"/>
    <x v="1647"/>
    <x v="6"/>
    <s v="INSTALLUX"/>
    <x v="1768"/>
    <s v="Non"/>
    <x v="24"/>
    <m/>
    <m/>
    <m/>
    <m/>
    <x v="1"/>
    <m/>
  </r>
  <r>
    <s v="423036ARCELOR (BERTON SICARD)"/>
    <x v="1812"/>
    <s v="PROFIL"/>
    <x v="13"/>
    <x v="1648"/>
    <x v="6"/>
    <s v="INSTALLUX"/>
    <x v="1769"/>
    <s v="Non"/>
    <x v="24"/>
    <m/>
    <m/>
    <m/>
    <m/>
    <x v="1"/>
    <m/>
  </r>
  <r>
    <s v="423037ARCELOR (BERTON SICARD)"/>
    <x v="1813"/>
    <s v="PROFIL"/>
    <x v="13"/>
    <x v="1649"/>
    <x v="6"/>
    <s v="INSTALLUX"/>
    <x v="1770"/>
    <s v="Non"/>
    <x v="24"/>
    <m/>
    <m/>
    <m/>
    <m/>
    <x v="1"/>
    <m/>
  </r>
  <r>
    <s v="423040ARCELOR (BERTON SICARD)"/>
    <x v="1814"/>
    <s v="PROFIL"/>
    <x v="13"/>
    <x v="1650"/>
    <x v="6"/>
    <s v="INSTALLUX"/>
    <x v="1771"/>
    <s v="Non"/>
    <x v="24"/>
    <m/>
    <m/>
    <m/>
    <m/>
    <x v="1"/>
    <m/>
  </r>
  <r>
    <s v="423041ARCELOR (BERTON SICARD)"/>
    <x v="1815"/>
    <s v="PROFIL"/>
    <x v="13"/>
    <x v="952"/>
    <x v="6"/>
    <s v="INSTALLUX"/>
    <x v="1772"/>
    <s v="Non"/>
    <x v="24"/>
    <m/>
    <m/>
    <m/>
    <m/>
    <x v="1"/>
    <m/>
  </r>
  <r>
    <s v="423042ARCELOR (BERTON SICARD)"/>
    <x v="1816"/>
    <s v="PROFIL"/>
    <x v="13"/>
    <x v="1651"/>
    <x v="6"/>
    <s v="INSTALLUX"/>
    <x v="1773"/>
    <s v="Non"/>
    <x v="24"/>
    <m/>
    <m/>
    <m/>
    <m/>
    <x v="1"/>
    <m/>
  </r>
  <r>
    <s v="423043ARCELOR (BERTON SICARD)"/>
    <x v="1817"/>
    <s v="PROFIL"/>
    <x v="13"/>
    <x v="1633"/>
    <x v="6"/>
    <s v="INSTALLUX"/>
    <x v="1774"/>
    <s v="Non"/>
    <x v="24"/>
    <m/>
    <m/>
    <m/>
    <m/>
    <x v="1"/>
    <m/>
  </r>
  <r>
    <s v="423044ARCELOR (BERTON SICARD)"/>
    <x v="1818"/>
    <s v="PROFIL"/>
    <x v="13"/>
    <x v="952"/>
    <x v="6"/>
    <s v="INSTALLUX"/>
    <x v="1775"/>
    <s v="Non"/>
    <x v="24"/>
    <m/>
    <m/>
    <m/>
    <m/>
    <x v="1"/>
    <m/>
  </r>
  <r>
    <s v="450001ARCELOR (BERTON SICARD)"/>
    <x v="2213"/>
    <s v="PROFIL"/>
    <x v="13"/>
    <x v="1996"/>
    <x v="6"/>
    <s v="INSTALLUX"/>
    <x v="2170"/>
    <s v="Non"/>
    <x v="5"/>
    <m/>
    <m/>
    <m/>
    <m/>
    <x v="1"/>
    <m/>
  </r>
  <r>
    <s v="450002ARCELOR (BERTON SICARD)"/>
    <x v="2214"/>
    <s v="PROFIL"/>
    <x v="13"/>
    <x v="1997"/>
    <x v="6"/>
    <s v="INSTALLUX"/>
    <x v="2171"/>
    <s v="Non"/>
    <x v="5"/>
    <m/>
    <m/>
    <m/>
    <m/>
    <x v="1"/>
    <m/>
  </r>
  <r>
    <s v="450003ARCELOR (BERTON SICARD)"/>
    <x v="2215"/>
    <s v="PROFIL"/>
    <x v="13"/>
    <x v="1998"/>
    <x v="6"/>
    <s v="INSTALLUX"/>
    <x v="2172"/>
    <s v="Non"/>
    <x v="5"/>
    <m/>
    <m/>
    <m/>
    <m/>
    <x v="1"/>
    <m/>
  </r>
  <r>
    <s v="450012ARCELOR (BERTON SICARD)"/>
    <x v="2216"/>
    <s v="PROFIL"/>
    <x v="13"/>
    <x v="1813"/>
    <x v="6"/>
    <s v="INSTALLUX"/>
    <x v="2173"/>
    <s v="Non"/>
    <x v="5"/>
    <m/>
    <m/>
    <m/>
    <m/>
    <x v="1"/>
    <m/>
  </r>
  <r>
    <s v="450014ARCELOR (BERTON SICARD)"/>
    <x v="2217"/>
    <s v="PROFIL"/>
    <x v="13"/>
    <x v="1999"/>
    <x v="6"/>
    <s v="INSTALLUX"/>
    <x v="2174"/>
    <s v="Non"/>
    <x v="5"/>
    <m/>
    <m/>
    <m/>
    <m/>
    <x v="1"/>
    <m/>
  </r>
  <r>
    <s v="450024ARCELOR (BERTON SICARD)"/>
    <x v="2218"/>
    <s v="PROFIL"/>
    <x v="13"/>
    <x v="2000"/>
    <x v="6"/>
    <s v="INSTALLUX"/>
    <x v="2175"/>
    <s v="Non"/>
    <x v="5"/>
    <m/>
    <m/>
    <m/>
    <m/>
    <x v="1"/>
    <m/>
  </r>
  <r>
    <s v="450036ARCELOR (BERTON SICARD)"/>
    <x v="2219"/>
    <s v="PROFIL"/>
    <x v="13"/>
    <x v="2001"/>
    <x v="6"/>
    <s v="INSTALLUX"/>
    <x v="2176"/>
    <s v="Non"/>
    <x v="5"/>
    <m/>
    <m/>
    <m/>
    <m/>
    <x v="1"/>
    <m/>
  </r>
  <r>
    <s v="450037ARCELOR (BERTON SICARD)"/>
    <x v="2073"/>
    <s v="PROFIL"/>
    <x v="13"/>
    <x v="1865"/>
    <x v="6"/>
    <s v="INSTALLUX"/>
    <x v="2030"/>
    <s v="Non"/>
    <x v="40"/>
    <m/>
    <m/>
    <m/>
    <m/>
    <x v="1"/>
    <m/>
  </r>
  <r>
    <s v="450074ARCELOR (BERTON SICARD)"/>
    <x v="1819"/>
    <s v="PROFIL"/>
    <x v="13"/>
    <x v="1652"/>
    <x v="6"/>
    <s v="INSTALLUX"/>
    <x v="1776"/>
    <s v="Non"/>
    <x v="5"/>
    <m/>
    <m/>
    <m/>
    <m/>
    <x v="1"/>
    <m/>
  </r>
  <r>
    <s v="450075ARCELOR (BERTON SICARD)"/>
    <x v="2249"/>
    <s v="PROFIL"/>
    <x v="13"/>
    <x v="2028"/>
    <x v="6"/>
    <s v="INSTALLUX"/>
    <x v="2206"/>
    <s v="Non"/>
    <x v="5"/>
    <m/>
    <m/>
    <m/>
    <m/>
    <x v="1"/>
    <m/>
  </r>
  <r>
    <s v="450075AARCELOR (BERTON SICARD)"/>
    <x v="2076"/>
    <s v="PROFIL"/>
    <x v="13"/>
    <x v="1868"/>
    <x v="6"/>
    <s v="INSTALLUX"/>
    <x v="2033"/>
    <s v="Non"/>
    <x v="5"/>
    <m/>
    <m/>
    <m/>
    <m/>
    <x v="1"/>
    <m/>
  </r>
  <r>
    <s v="450088ARCELOR (BERTON SICARD)"/>
    <x v="2220"/>
    <s v="PROFIL"/>
    <x v="13"/>
    <x v="2002"/>
    <x v="6"/>
    <s v="INSTALLUX"/>
    <x v="2177"/>
    <s v="Non"/>
    <x v="5"/>
    <m/>
    <m/>
    <m/>
    <m/>
    <x v="1"/>
    <m/>
  </r>
  <r>
    <s v="450090ARCELOR (BERTON SICARD)"/>
    <x v="2078"/>
    <s v="PROFIL"/>
    <x v="13"/>
    <x v="1870"/>
    <x v="6"/>
    <s v="INSTALLUX"/>
    <x v="2035"/>
    <s v="Non"/>
    <x v="5"/>
    <m/>
    <m/>
    <m/>
    <m/>
    <x v="1"/>
    <m/>
  </r>
  <r>
    <s v="450098ARCELOR (BERTON SICARD)"/>
    <x v="1820"/>
    <s v="PROFIL"/>
    <x v="13"/>
    <x v="1653"/>
    <x v="6"/>
    <s v="INSTALLUX"/>
    <x v="1777"/>
    <s v="Non"/>
    <x v="14"/>
    <m/>
    <m/>
    <m/>
    <m/>
    <x v="1"/>
    <m/>
  </r>
  <r>
    <s v="450127ARCELOR (BERTON SICARD)"/>
    <x v="2079"/>
    <s v="PROFIL"/>
    <x v="13"/>
    <x v="1871"/>
    <x v="6"/>
    <s v="INSTALLUX"/>
    <x v="2036"/>
    <s v="Non"/>
    <x v="5"/>
    <m/>
    <m/>
    <m/>
    <m/>
    <x v="1"/>
    <m/>
  </r>
  <r>
    <s v="450129ARCELOR (BERTON SICARD)"/>
    <x v="2080"/>
    <s v="PROFIL"/>
    <x v="13"/>
    <x v="1872"/>
    <x v="6"/>
    <s v="INSTALLUX"/>
    <x v="2037"/>
    <s v="Non"/>
    <x v="5"/>
    <m/>
    <m/>
    <m/>
    <m/>
    <x v="1"/>
    <m/>
  </r>
  <r>
    <s v="450138ARCELOR (BERTON SICARD)"/>
    <x v="2081"/>
    <s v="PROFIL"/>
    <x v="13"/>
    <x v="1873"/>
    <x v="6"/>
    <s v="INSTALLUX"/>
    <x v="2038"/>
    <s v="Non"/>
    <x v="5"/>
    <m/>
    <m/>
    <m/>
    <m/>
    <x v="1"/>
    <m/>
  </r>
  <r>
    <s v="460046ARCELOR (BERTON SICARD)"/>
    <x v="2221"/>
    <s v="PROFIL"/>
    <x v="13"/>
    <x v="2003"/>
    <x v="6"/>
    <s v="INSTALLUX"/>
    <x v="2178"/>
    <s v="Non"/>
    <x v="20"/>
    <m/>
    <m/>
    <m/>
    <m/>
    <x v="1"/>
    <m/>
  </r>
  <r>
    <s v="460047ARCELOR (BERTON SICARD)"/>
    <x v="2222"/>
    <s v="PROFIL"/>
    <x v="13"/>
    <x v="2004"/>
    <x v="6"/>
    <s v="INSTALLUX"/>
    <x v="2179"/>
    <s v="Non"/>
    <x v="20"/>
    <m/>
    <m/>
    <m/>
    <m/>
    <x v="1"/>
    <m/>
  </r>
  <r>
    <s v="460048ARCELOR (BERTON SICARD)"/>
    <x v="2223"/>
    <s v="PROFIL"/>
    <x v="13"/>
    <x v="2005"/>
    <x v="6"/>
    <s v="INSTALLUX"/>
    <x v="2180"/>
    <s v="Non"/>
    <x v="20"/>
    <m/>
    <m/>
    <m/>
    <m/>
    <x v="1"/>
    <m/>
  </r>
  <r>
    <s v="460049ARCELOR (BERTON SICARD)"/>
    <x v="2224"/>
    <s v="PROFIL"/>
    <x v="13"/>
    <x v="2006"/>
    <x v="6"/>
    <s v="INSTALLUX"/>
    <x v="2181"/>
    <s v="Non"/>
    <x v="20"/>
    <m/>
    <m/>
    <m/>
    <m/>
    <x v="1"/>
    <m/>
  </r>
  <r>
    <s v="460062ARCELOR (BERTON SICARD)"/>
    <x v="2225"/>
    <s v="PROFIL"/>
    <x v="13"/>
    <x v="2007"/>
    <x v="6"/>
    <s v="INSTALLUX"/>
    <x v="2182"/>
    <s v="Non"/>
    <x v="20"/>
    <m/>
    <m/>
    <m/>
    <m/>
    <x v="1"/>
    <m/>
  </r>
  <r>
    <s v="460063ARCELOR (BERTON SICARD)"/>
    <x v="2226"/>
    <s v="PROFIL"/>
    <x v="13"/>
    <x v="2008"/>
    <x v="6"/>
    <s v="INSTALLUX"/>
    <x v="2183"/>
    <s v="Non"/>
    <x v="20"/>
    <m/>
    <m/>
    <m/>
    <m/>
    <x v="1"/>
    <m/>
  </r>
  <r>
    <s v="460100ARCELOR (BERTON SICARD)"/>
    <x v="2083"/>
    <s v="PROFIL"/>
    <x v="13"/>
    <x v="1875"/>
    <x v="6"/>
    <s v="INSTALLUX"/>
    <x v="2040"/>
    <s v="Non"/>
    <x v="5"/>
    <m/>
    <m/>
    <m/>
    <m/>
    <x v="1"/>
    <m/>
  </r>
  <r>
    <s v="460101ARCELOR (BERTON SICARD)"/>
    <x v="2227"/>
    <s v="PROFIL"/>
    <x v="13"/>
    <x v="2009"/>
    <x v="6"/>
    <s v="INSTALLUX"/>
    <x v="2184"/>
    <s v="Non"/>
    <x v="5"/>
    <m/>
    <m/>
    <m/>
    <m/>
    <x v="1"/>
    <m/>
  </r>
  <r>
    <s v="460102ARCELOR (BERTON SICARD)"/>
    <x v="2228"/>
    <s v="PROFIL"/>
    <x v="13"/>
    <x v="2010"/>
    <x v="6"/>
    <s v="INSTALLUX"/>
    <x v="2185"/>
    <s v="Non"/>
    <x v="5"/>
    <m/>
    <m/>
    <m/>
    <m/>
    <x v="1"/>
    <m/>
  </r>
  <r>
    <s v="460103ARCELOR (BERTON SICARD)"/>
    <x v="2084"/>
    <s v="PROFIL"/>
    <x v="13"/>
    <x v="1876"/>
    <x v="6"/>
    <s v="INSTALLUX"/>
    <x v="2041"/>
    <s v="Non"/>
    <x v="5"/>
    <m/>
    <m/>
    <m/>
    <m/>
    <x v="1"/>
    <m/>
  </r>
  <r>
    <s v="460104ARCELOR (BERTON SICARD)"/>
    <x v="2085"/>
    <s v="PROFIL"/>
    <x v="13"/>
    <x v="1877"/>
    <x v="6"/>
    <s v="INSTALLUX"/>
    <x v="2042"/>
    <s v="Non"/>
    <x v="5"/>
    <m/>
    <m/>
    <m/>
    <m/>
    <x v="1"/>
    <m/>
  </r>
  <r>
    <s v="510000ARCELOR (BERTON SICARD)"/>
    <x v="1821"/>
    <s v="PROFIL"/>
    <x v="13"/>
    <x v="1654"/>
    <x v="6"/>
    <s v="INSTALLUX"/>
    <x v="1778"/>
    <s v="Non"/>
    <x v="24"/>
    <m/>
    <m/>
    <m/>
    <m/>
    <x v="1"/>
    <m/>
  </r>
  <r>
    <s v="510001ARCELOR (BERTON SICARD)"/>
    <x v="1822"/>
    <s v="PROFIL"/>
    <x v="13"/>
    <x v="1655"/>
    <x v="6"/>
    <s v="INSTALLUX"/>
    <x v="1779"/>
    <s v="Non"/>
    <x v="24"/>
    <m/>
    <m/>
    <m/>
    <m/>
    <x v="1"/>
    <m/>
  </r>
  <r>
    <s v="510002ARCELOR (BERTON SICARD)"/>
    <x v="1823"/>
    <s v="PROFIL"/>
    <x v="13"/>
    <x v="971"/>
    <x v="6"/>
    <s v="INSTALLUX"/>
    <x v="1780"/>
    <s v="Non"/>
    <x v="24"/>
    <m/>
    <m/>
    <m/>
    <m/>
    <x v="1"/>
    <m/>
  </r>
  <r>
    <s v="510003ARCELOR (BERTON SICARD)"/>
    <x v="1824"/>
    <s v="PROFIL"/>
    <x v="13"/>
    <x v="972"/>
    <x v="6"/>
    <s v="INSTALLUX"/>
    <x v="1781"/>
    <s v="Non"/>
    <x v="24"/>
    <m/>
    <m/>
    <m/>
    <m/>
    <x v="1"/>
    <m/>
  </r>
  <r>
    <s v="510004ARCELOR (BERTON SICARD)"/>
    <x v="1825"/>
    <s v="PROFIL"/>
    <x v="13"/>
    <x v="1656"/>
    <x v="6"/>
    <s v="INSTALLUX"/>
    <x v="1782"/>
    <s v="Non"/>
    <x v="24"/>
    <m/>
    <m/>
    <m/>
    <m/>
    <x v="1"/>
    <m/>
  </r>
  <r>
    <s v="510005ARCELOR (BERTON SICARD)"/>
    <x v="1826"/>
    <s v="PROFIL"/>
    <x v="13"/>
    <x v="1657"/>
    <x v="6"/>
    <s v="INSTALLUX"/>
    <x v="1783"/>
    <s v="Non"/>
    <x v="24"/>
    <m/>
    <m/>
    <m/>
    <m/>
    <x v="1"/>
    <m/>
  </r>
  <r>
    <s v="510006ARCELOR (BERTON SICARD)"/>
    <x v="1827"/>
    <s v="PROFIL"/>
    <x v="13"/>
    <x v="959"/>
    <x v="6"/>
    <s v="INSTALLUX"/>
    <x v="1784"/>
    <s v="Non"/>
    <x v="24"/>
    <m/>
    <m/>
    <m/>
    <m/>
    <x v="1"/>
    <m/>
  </r>
  <r>
    <s v="510007ARCELOR (BERTON SICARD)"/>
    <x v="1828"/>
    <s v="PROFIL"/>
    <x v="13"/>
    <x v="960"/>
    <x v="6"/>
    <s v="INSTALLUX"/>
    <x v="1785"/>
    <s v="Non"/>
    <x v="24"/>
    <m/>
    <m/>
    <m/>
    <m/>
    <x v="1"/>
    <m/>
  </r>
  <r>
    <s v="510008ARCELOR (BERTON SICARD)"/>
    <x v="1829"/>
    <s v="PROFIL"/>
    <x v="13"/>
    <x v="1658"/>
    <x v="6"/>
    <s v="INSTALLUX"/>
    <x v="1786"/>
    <s v="Non"/>
    <x v="24"/>
    <m/>
    <m/>
    <m/>
    <m/>
    <x v="1"/>
    <m/>
  </r>
  <r>
    <s v="510008/1ARCELOR (BERTON SICARD)"/>
    <x v="1830"/>
    <s v="PROFIL"/>
    <x v="13"/>
    <x v="1659"/>
    <x v="6"/>
    <s v="INSTALLUX"/>
    <x v="1787"/>
    <s v="Non"/>
    <x v="5"/>
    <m/>
    <m/>
    <m/>
    <m/>
    <x v="1"/>
    <m/>
  </r>
  <r>
    <s v="510010ARCELOR (BERTON SICARD)"/>
    <x v="1831"/>
    <s v="PROFIL"/>
    <x v="13"/>
    <x v="1660"/>
    <x v="6"/>
    <s v="INSTALLUX"/>
    <x v="1788"/>
    <s v="Non"/>
    <x v="24"/>
    <m/>
    <m/>
    <m/>
    <m/>
    <x v="1"/>
    <m/>
  </r>
  <r>
    <s v="510012ARCELOR (BERTON SICARD)"/>
    <x v="1832"/>
    <s v="PROFIL"/>
    <x v="13"/>
    <x v="1661"/>
    <x v="6"/>
    <s v="INSTALLUX"/>
    <x v="1789"/>
    <s v="Non"/>
    <x v="24"/>
    <m/>
    <m/>
    <m/>
    <m/>
    <x v="1"/>
    <m/>
  </r>
  <r>
    <s v="510013ARCELOR (BERTON SICARD)"/>
    <x v="1833"/>
    <s v="PROFIL"/>
    <x v="13"/>
    <x v="1662"/>
    <x v="6"/>
    <s v="INSTALLUX"/>
    <x v="1790"/>
    <s v="Non"/>
    <x v="24"/>
    <m/>
    <m/>
    <m/>
    <m/>
    <x v="1"/>
    <m/>
  </r>
  <r>
    <s v="510014ARCELOR (BERTON SICARD)"/>
    <x v="1834"/>
    <s v="PROFIL"/>
    <x v="13"/>
    <x v="1663"/>
    <x v="6"/>
    <s v="INSTALLUX"/>
    <x v="1791"/>
    <s v="Non"/>
    <x v="24"/>
    <m/>
    <m/>
    <m/>
    <m/>
    <x v="1"/>
    <m/>
  </r>
  <r>
    <s v="510015ARCELOR (BERTON SICARD)"/>
    <x v="1835"/>
    <s v="PROFIL"/>
    <x v="13"/>
    <x v="981"/>
    <x v="6"/>
    <s v="INSTALLUX"/>
    <x v="1792"/>
    <s v="Non"/>
    <x v="24"/>
    <m/>
    <m/>
    <m/>
    <m/>
    <x v="1"/>
    <m/>
  </r>
  <r>
    <s v="510020ARCELOR (BERTON SICARD)"/>
    <x v="1836"/>
    <s v="PROFIL"/>
    <x v="13"/>
    <x v="1664"/>
    <x v="6"/>
    <s v="INSTALLUX"/>
    <x v="1793"/>
    <s v="Non"/>
    <x v="24"/>
    <m/>
    <m/>
    <m/>
    <m/>
    <x v="1"/>
    <m/>
  </r>
  <r>
    <s v="510021ARCELOR (BERTON SICARD)"/>
    <x v="1837"/>
    <s v="PROFIL"/>
    <x v="13"/>
    <x v="1550"/>
    <x v="6"/>
    <s v="INSTALLUX"/>
    <x v="1794"/>
    <s v="Non"/>
    <x v="24"/>
    <m/>
    <m/>
    <m/>
    <m/>
    <x v="1"/>
    <m/>
  </r>
  <r>
    <s v="510023ARCELOR (BERTON SICARD)"/>
    <x v="1838"/>
    <s v="PROFIL"/>
    <x v="13"/>
    <x v="1665"/>
    <x v="6"/>
    <s v="INSTALLUX"/>
    <x v="1795"/>
    <s v="Non"/>
    <x v="24"/>
    <m/>
    <m/>
    <m/>
    <m/>
    <x v="1"/>
    <m/>
  </r>
  <r>
    <s v="510026ARCELOR (BERTON SICARD)"/>
    <x v="1839"/>
    <s v="PROFIL"/>
    <x v="13"/>
    <x v="1666"/>
    <x v="6"/>
    <s v="INSTALLUX"/>
    <x v="1796"/>
    <s v="Non"/>
    <x v="24"/>
    <m/>
    <m/>
    <m/>
    <m/>
    <x v="1"/>
    <m/>
  </r>
  <r>
    <s v="510027ARCELOR (BERTON SICARD)"/>
    <x v="1840"/>
    <s v="PROFIL"/>
    <x v="13"/>
    <x v="1667"/>
    <x v="6"/>
    <s v="INSTALLUX"/>
    <x v="1797"/>
    <s v="Non"/>
    <x v="24"/>
    <m/>
    <m/>
    <m/>
    <m/>
    <x v="1"/>
    <m/>
  </r>
  <r>
    <s v="510028ARCELOR (BERTON SICARD)"/>
    <x v="1841"/>
    <s v="PROFIL"/>
    <x v="13"/>
    <x v="1668"/>
    <x v="6"/>
    <s v="INSTALLUX"/>
    <x v="1798"/>
    <s v="Non"/>
    <x v="24"/>
    <m/>
    <m/>
    <m/>
    <m/>
    <x v="1"/>
    <m/>
  </r>
  <r>
    <s v="513004ARCELOR (BERTON SICARD)"/>
    <x v="1842"/>
    <s v="PROFIL"/>
    <x v="13"/>
    <x v="1669"/>
    <x v="6"/>
    <s v="INSTALLUX"/>
    <x v="1799"/>
    <s v="Non"/>
    <x v="24"/>
    <m/>
    <m/>
    <m/>
    <m/>
    <x v="1"/>
    <m/>
  </r>
  <r>
    <s v="513006ARCELOR (BERTON SICARD)"/>
    <x v="2087"/>
    <s v="PROFIL"/>
    <x v="13"/>
    <x v="1879"/>
    <x v="6"/>
    <s v="INSTALLUX"/>
    <x v="2044"/>
    <s v="Non"/>
    <x v="24"/>
    <m/>
    <m/>
    <m/>
    <m/>
    <x v="1"/>
    <m/>
  </r>
  <r>
    <s v="513007ARCELOR (BERTON SICARD)"/>
    <x v="1843"/>
    <s v="PROFIL"/>
    <x v="13"/>
    <x v="1670"/>
    <x v="6"/>
    <s v="INSTALLUX"/>
    <x v="1800"/>
    <s v="Non"/>
    <x v="24"/>
    <m/>
    <m/>
    <m/>
    <m/>
    <x v="1"/>
    <m/>
  </r>
  <r>
    <s v="520002ARCELOR (BERTON SICARD)"/>
    <x v="1844"/>
    <s v="PROFIL"/>
    <x v="13"/>
    <x v="1671"/>
    <x v="6"/>
    <s v="INSTALLUX"/>
    <x v="1801"/>
    <s v="Non"/>
    <x v="24"/>
    <m/>
    <m/>
    <m/>
    <m/>
    <x v="1"/>
    <m/>
  </r>
  <r>
    <s v="520003ARCELOR (BERTON SICARD)"/>
    <x v="1845"/>
    <s v="PROFIL"/>
    <x v="13"/>
    <x v="1672"/>
    <x v="6"/>
    <s v="INSTALLUX"/>
    <x v="1802"/>
    <s v="Non"/>
    <x v="24"/>
    <m/>
    <m/>
    <m/>
    <m/>
    <x v="1"/>
    <m/>
  </r>
  <r>
    <s v="520004ARCELOR (BERTON SICARD)"/>
    <x v="1846"/>
    <s v="PROFIL"/>
    <x v="13"/>
    <x v="1673"/>
    <x v="6"/>
    <s v="INSTALLUX"/>
    <x v="1803"/>
    <s v="Non"/>
    <x v="24"/>
    <m/>
    <m/>
    <m/>
    <m/>
    <x v="1"/>
    <m/>
  </r>
  <r>
    <s v="520005ARCELOR (BERTON SICARD)"/>
    <x v="1847"/>
    <s v="PROFIL"/>
    <x v="13"/>
    <x v="1674"/>
    <x v="6"/>
    <s v="INSTALLUX"/>
    <x v="1804"/>
    <s v="Non"/>
    <x v="24"/>
    <m/>
    <m/>
    <m/>
    <m/>
    <x v="1"/>
    <m/>
  </r>
  <r>
    <s v="520006ARCELOR (BERTON SICARD)"/>
    <x v="1848"/>
    <s v="PROFIL"/>
    <x v="13"/>
    <x v="1675"/>
    <x v="6"/>
    <s v="INSTALLUX"/>
    <x v="1805"/>
    <s v="Non"/>
    <x v="35"/>
    <m/>
    <m/>
    <m/>
    <m/>
    <x v="1"/>
    <m/>
  </r>
  <r>
    <s v="520008ARCELOR (BERTON SICARD)"/>
    <x v="1849"/>
    <s v="PROFIL"/>
    <x v="13"/>
    <x v="1676"/>
    <x v="6"/>
    <s v="INSTALLUX"/>
    <x v="1806"/>
    <s v="Non"/>
    <x v="24"/>
    <m/>
    <m/>
    <m/>
    <m/>
    <x v="1"/>
    <m/>
  </r>
  <r>
    <s v="520010ARCELOR (BERTON SICARD)"/>
    <x v="1850"/>
    <s v="PROFIL"/>
    <x v="13"/>
    <x v="1677"/>
    <x v="6"/>
    <s v="INSTALLUX"/>
    <x v="1807"/>
    <s v="Non"/>
    <x v="35"/>
    <m/>
    <m/>
    <m/>
    <m/>
    <x v="1"/>
    <m/>
  </r>
  <r>
    <s v="520012ARCELOR (BERTON SICARD)"/>
    <x v="1851"/>
    <s v="PROFIL"/>
    <x v="13"/>
    <x v="1678"/>
    <x v="6"/>
    <s v="INSTALLUX"/>
    <x v="1808"/>
    <s v="Non"/>
    <x v="35"/>
    <m/>
    <m/>
    <m/>
    <m/>
    <x v="1"/>
    <m/>
  </r>
  <r>
    <s v="520014ARCELOR (BERTON SICARD)"/>
    <x v="1852"/>
    <s v="PROFIL"/>
    <x v="13"/>
    <x v="1679"/>
    <x v="6"/>
    <s v="INSTALLUX"/>
    <x v="1809"/>
    <s v="Non"/>
    <x v="24"/>
    <m/>
    <m/>
    <m/>
    <m/>
    <x v="1"/>
    <m/>
  </r>
  <r>
    <s v="550062ARCELOR (BERTON SICARD)"/>
    <x v="2230"/>
    <s v="PROFIL"/>
    <x v="13"/>
    <x v="2012"/>
    <x v="6"/>
    <s v="INSTALLUX"/>
    <x v="2187"/>
    <s v="Non"/>
    <x v="5"/>
    <m/>
    <m/>
    <m/>
    <m/>
    <x v="1"/>
    <m/>
  </r>
  <r>
    <s v="560011ARCELOR (BERTON SICARD)"/>
    <x v="2092"/>
    <s v="PROFIL"/>
    <x v="13"/>
    <x v="1749"/>
    <x v="6"/>
    <s v="INSTALLUX"/>
    <x v="2049"/>
    <s v="Non"/>
    <x v="5"/>
    <m/>
    <m/>
    <m/>
    <m/>
    <x v="1"/>
    <m/>
  </r>
  <r>
    <s v="560017ARCELOR (BERTON SICARD)"/>
    <x v="2231"/>
    <s v="PROFIL"/>
    <x v="13"/>
    <x v="2013"/>
    <x v="6"/>
    <s v="INSTALLUX"/>
    <x v="2188"/>
    <s v="Non"/>
    <x v="5"/>
    <m/>
    <m/>
    <m/>
    <m/>
    <x v="1"/>
    <m/>
  </r>
  <r>
    <s v="560018ARCELOR (BERTON SICARD)"/>
    <x v="2232"/>
    <s v="PROFIL"/>
    <x v="13"/>
    <x v="1175"/>
    <x v="6"/>
    <s v="INSTALLUX"/>
    <x v="2189"/>
    <s v="Non"/>
    <x v="5"/>
    <m/>
    <m/>
    <m/>
    <m/>
    <x v="1"/>
    <m/>
  </r>
  <r>
    <s v="560019ARCELOR (BERTON SICARD)"/>
    <x v="2233"/>
    <s v="PROFIL"/>
    <x v="13"/>
    <x v="2014"/>
    <x v="6"/>
    <s v="INSTALLUX"/>
    <x v="2190"/>
    <s v="Non"/>
    <x v="40"/>
    <m/>
    <m/>
    <m/>
    <m/>
    <x v="1"/>
    <m/>
  </r>
  <r>
    <s v="560032ARCELOR (BERTON SICARD)"/>
    <x v="2093"/>
    <s v="PROFIL"/>
    <x v="13"/>
    <x v="1884"/>
    <x v="6"/>
    <s v="INSTALLUX"/>
    <x v="2050"/>
    <s v="Non"/>
    <x v="5"/>
    <m/>
    <m/>
    <m/>
    <m/>
    <x v="1"/>
    <m/>
  </r>
  <r>
    <s v="620003ARCELOR (BERTON SICARD)"/>
    <x v="1853"/>
    <s v="PROFIL"/>
    <x v="13"/>
    <x v="1680"/>
    <x v="6"/>
    <s v="INSTALLUX"/>
    <x v="1810"/>
    <s v="Non"/>
    <x v="24"/>
    <m/>
    <m/>
    <m/>
    <m/>
    <x v="1"/>
    <m/>
  </r>
  <r>
    <s v="620004ARCELOR (BERTON SICARD)"/>
    <x v="1854"/>
    <s v="PROFIL"/>
    <x v="13"/>
    <x v="1681"/>
    <x v="6"/>
    <s v="INSTALLUX"/>
    <x v="1811"/>
    <s v="Non"/>
    <x v="24"/>
    <m/>
    <m/>
    <m/>
    <m/>
    <x v="1"/>
    <m/>
  </r>
  <r>
    <s v="620008ARCELOR (BERTON SICARD)"/>
    <x v="1855"/>
    <s v="PROFIL"/>
    <x v="13"/>
    <x v="1682"/>
    <x v="6"/>
    <s v="INSTALLUX"/>
    <x v="1812"/>
    <s v="Non"/>
    <x v="24"/>
    <m/>
    <m/>
    <m/>
    <m/>
    <x v="1"/>
    <m/>
  </r>
  <r>
    <s v="710001ARCELOR (BERTON SICARD)"/>
    <x v="1856"/>
    <s v="PROFIL"/>
    <x v="13"/>
    <x v="1683"/>
    <x v="6"/>
    <s v="INSTALLUX"/>
    <x v="1813"/>
    <s v="Non"/>
    <x v="24"/>
    <m/>
    <m/>
    <m/>
    <m/>
    <x v="1"/>
    <m/>
  </r>
  <r>
    <s v="710002ARCELOR (BERTON SICARD)"/>
    <x v="1857"/>
    <s v="PROFIL"/>
    <x v="13"/>
    <x v="1684"/>
    <x v="6"/>
    <s v="INSTALLUX"/>
    <x v="1814"/>
    <s v="Non"/>
    <x v="24"/>
    <m/>
    <m/>
    <m/>
    <m/>
    <x v="1"/>
    <m/>
  </r>
  <r>
    <s v="720001ARCELOR (BERTON SICARD)"/>
    <x v="1858"/>
    <s v="PROFIL"/>
    <x v="13"/>
    <x v="1685"/>
    <x v="6"/>
    <s v="INSTALLUX"/>
    <x v="1815"/>
    <s v="Non"/>
    <x v="24"/>
    <m/>
    <m/>
    <m/>
    <m/>
    <x v="1"/>
    <m/>
  </r>
  <r>
    <s v="720002ARCELOR (BERTON SICARD)"/>
    <x v="1859"/>
    <s v="PROFIL"/>
    <x v="13"/>
    <x v="1686"/>
    <x v="6"/>
    <s v="INSTALLUX"/>
    <x v="1816"/>
    <s v="Non"/>
    <x v="24"/>
    <m/>
    <m/>
    <m/>
    <m/>
    <x v="1"/>
    <m/>
  </r>
  <r>
    <s v="720003ARCELOR (BERTON SICARD)"/>
    <x v="1860"/>
    <s v="PROFIL"/>
    <x v="13"/>
    <x v="1687"/>
    <x v="6"/>
    <s v="INSTALLUX"/>
    <x v="1817"/>
    <s v="Non"/>
    <x v="24"/>
    <m/>
    <m/>
    <m/>
    <m/>
    <x v="1"/>
    <m/>
  </r>
  <r>
    <s v="720004ARCELOR (BERTON SICARD)"/>
    <x v="1861"/>
    <s v="PROFIL"/>
    <x v="13"/>
    <x v="1688"/>
    <x v="6"/>
    <s v="INSTALLUX"/>
    <x v="1818"/>
    <s v="Non"/>
    <x v="24"/>
    <m/>
    <m/>
    <m/>
    <m/>
    <x v="1"/>
    <m/>
  </r>
  <r>
    <s v="720010ARCELOR (BERTON SICARD)"/>
    <x v="1862"/>
    <s v="PROFIL"/>
    <x v="13"/>
    <x v="1689"/>
    <x v="6"/>
    <s v="INSTALLUX"/>
    <x v="1819"/>
    <s v="Non"/>
    <x v="24"/>
    <m/>
    <m/>
    <m/>
    <m/>
    <x v="1"/>
    <m/>
  </r>
  <r>
    <s v="720012ARCELOR (BERTON SICARD)"/>
    <x v="1863"/>
    <s v="PROFIL"/>
    <x v="13"/>
    <x v="1690"/>
    <x v="6"/>
    <s v="INSTALLUX"/>
    <x v="1820"/>
    <s v="Non"/>
    <x v="24"/>
    <m/>
    <m/>
    <m/>
    <m/>
    <x v="1"/>
    <m/>
  </r>
  <r>
    <s v="720013ARCELOR (BERTON SICARD)"/>
    <x v="1864"/>
    <s v="PROFIL"/>
    <x v="13"/>
    <x v="1691"/>
    <x v="6"/>
    <s v="INSTALLUX"/>
    <x v="1821"/>
    <s v="Non"/>
    <x v="24"/>
    <m/>
    <m/>
    <m/>
    <m/>
    <x v="1"/>
    <m/>
  </r>
  <r>
    <s v="720014ARCELOR (BERTON SICARD)"/>
    <x v="1865"/>
    <s v="PROFIL"/>
    <x v="13"/>
    <x v="1692"/>
    <x v="6"/>
    <s v="INSTALLUX"/>
    <x v="1822"/>
    <s v="Non"/>
    <x v="24"/>
    <m/>
    <m/>
    <m/>
    <m/>
    <x v="1"/>
    <m/>
  </r>
  <r>
    <s v="720020ARCELOR (BERTON SICARD)"/>
    <x v="1866"/>
    <s v="PROFIL"/>
    <x v="13"/>
    <x v="1693"/>
    <x v="6"/>
    <s v="INSTALLUX"/>
    <x v="1823"/>
    <s v="Non"/>
    <x v="24"/>
    <m/>
    <m/>
    <m/>
    <m/>
    <x v="1"/>
    <m/>
  </r>
  <r>
    <s v="720021ARCELOR (BERTON SICARD)"/>
    <x v="1867"/>
    <s v="PROFIL"/>
    <x v="13"/>
    <x v="1694"/>
    <x v="6"/>
    <s v="INSTALLUX"/>
    <x v="1824"/>
    <s v="Non"/>
    <x v="24"/>
    <m/>
    <m/>
    <m/>
    <m/>
    <x v="1"/>
    <m/>
  </r>
  <r>
    <s v="720050ARCELOR (BERTON SICARD)"/>
    <x v="1868"/>
    <s v="PROFIL"/>
    <x v="13"/>
    <x v="1695"/>
    <x v="6"/>
    <s v="INSTALLUX"/>
    <x v="1825"/>
    <s v="Non"/>
    <x v="24"/>
    <m/>
    <m/>
    <m/>
    <m/>
    <x v="1"/>
    <m/>
  </r>
  <r>
    <s v="720050/5ARCELOR (BERTON SICARD)"/>
    <x v="1869"/>
    <s v="PROFIL"/>
    <x v="13"/>
    <x v="1695"/>
    <x v="6"/>
    <s v="INSTALLUX"/>
    <x v="1826"/>
    <s v="Non"/>
    <x v="42"/>
    <m/>
    <m/>
    <m/>
    <m/>
    <x v="1"/>
    <m/>
  </r>
  <r>
    <s v="720051ARCELOR (BERTON SICARD)"/>
    <x v="1870"/>
    <s v="PROFIL"/>
    <x v="13"/>
    <x v="1696"/>
    <x v="6"/>
    <s v="INSTALLUX"/>
    <x v="1827"/>
    <s v="Non"/>
    <x v="24"/>
    <m/>
    <m/>
    <m/>
    <m/>
    <x v="1"/>
    <m/>
  </r>
  <r>
    <s v="720051/5ARCELOR (BERTON SICARD)"/>
    <x v="1871"/>
    <s v="PROFIL"/>
    <x v="13"/>
    <x v="1696"/>
    <x v="6"/>
    <s v="INSTALLUX"/>
    <x v="1828"/>
    <s v="Non"/>
    <x v="42"/>
    <m/>
    <m/>
    <m/>
    <m/>
    <x v="1"/>
    <m/>
  </r>
  <r>
    <s v="720053ARCELOR (BERTON SICARD)"/>
    <x v="1872"/>
    <s v="PROFIL"/>
    <x v="13"/>
    <x v="1697"/>
    <x v="6"/>
    <s v="INSTALLUX"/>
    <x v="1829"/>
    <s v="Non"/>
    <x v="24"/>
    <m/>
    <m/>
    <m/>
    <m/>
    <x v="1"/>
    <m/>
  </r>
  <r>
    <s v="720053/5ARCELOR (BERTON SICARD)"/>
    <x v="1873"/>
    <s v="PROFIL"/>
    <x v="13"/>
    <x v="1697"/>
    <x v="6"/>
    <s v="INSTALLUX"/>
    <x v="1830"/>
    <s v="Non"/>
    <x v="42"/>
    <m/>
    <m/>
    <m/>
    <m/>
    <x v="1"/>
    <m/>
  </r>
  <r>
    <s v="720054ARCELOR (BERTON SICARD)"/>
    <x v="1874"/>
    <s v="PROFIL"/>
    <x v="13"/>
    <x v="1698"/>
    <x v="6"/>
    <s v="INSTALLUX"/>
    <x v="1831"/>
    <s v="Non"/>
    <x v="24"/>
    <m/>
    <m/>
    <m/>
    <m/>
    <x v="1"/>
    <m/>
  </r>
  <r>
    <s v="720054/5ARCELOR (BERTON SICARD)"/>
    <x v="1875"/>
    <s v="PROFIL"/>
    <x v="13"/>
    <x v="1698"/>
    <x v="6"/>
    <s v="INSTALLUX"/>
    <x v="1832"/>
    <s v="Non"/>
    <x v="42"/>
    <m/>
    <m/>
    <m/>
    <m/>
    <x v="1"/>
    <m/>
  </r>
  <r>
    <s v="720055ARCELOR (BERTON SICARD)"/>
    <x v="1876"/>
    <s v="PROFIL"/>
    <x v="13"/>
    <x v="1699"/>
    <x v="6"/>
    <s v="INSTALLUX"/>
    <x v="1833"/>
    <s v="Non"/>
    <x v="24"/>
    <m/>
    <m/>
    <m/>
    <m/>
    <x v="1"/>
    <m/>
  </r>
  <r>
    <s v="720055/5ARCELOR (BERTON SICARD)"/>
    <x v="1877"/>
    <s v="PROFIL"/>
    <x v="13"/>
    <x v="1699"/>
    <x v="6"/>
    <s v="INSTALLUX"/>
    <x v="1834"/>
    <s v="Non"/>
    <x v="42"/>
    <m/>
    <m/>
    <m/>
    <m/>
    <x v="1"/>
    <m/>
  </r>
  <r>
    <s v="720056NARCELOR (BERTON SICARD)"/>
    <x v="1878"/>
    <s v="PROFIL"/>
    <x v="13"/>
    <x v="1700"/>
    <x v="6"/>
    <s v="INSTALLUX"/>
    <x v="1835"/>
    <s v="Non"/>
    <x v="24"/>
    <m/>
    <m/>
    <m/>
    <m/>
    <x v="1"/>
    <m/>
  </r>
  <r>
    <s v="720056N3ARCELOR (BERTON SICARD)"/>
    <x v="1879"/>
    <s v="PROFIL"/>
    <x v="13"/>
    <x v="1700"/>
    <x v="6"/>
    <s v="INSTALLUX"/>
    <x v="1836"/>
    <s v="Non"/>
    <x v="66"/>
    <m/>
    <m/>
    <m/>
    <m/>
    <x v="1"/>
    <m/>
  </r>
  <r>
    <s v="720057ARCELOR (BERTON SICARD)"/>
    <x v="1880"/>
    <s v="PROFIL"/>
    <x v="13"/>
    <x v="1701"/>
    <x v="6"/>
    <s v="INSTALLUX"/>
    <x v="1837"/>
    <s v="Non"/>
    <x v="24"/>
    <m/>
    <m/>
    <m/>
    <m/>
    <x v="1"/>
    <m/>
  </r>
  <r>
    <s v="720057/5ARCELOR (BERTON SICARD)"/>
    <x v="1881"/>
    <s v="PROFIL"/>
    <x v="13"/>
    <x v="1701"/>
    <x v="6"/>
    <s v="INSTALLUX"/>
    <x v="1838"/>
    <s v="Non"/>
    <x v="42"/>
    <m/>
    <m/>
    <m/>
    <m/>
    <x v="1"/>
    <m/>
  </r>
  <r>
    <s v="720064AARCELOR (BERTON SICARD)"/>
    <x v="2250"/>
    <s v="PROFIL"/>
    <x v="13"/>
    <x v="2029"/>
    <x v="6"/>
    <s v="INSTALLUX"/>
    <x v="2207"/>
    <s v="Non"/>
    <x v="24"/>
    <m/>
    <m/>
    <m/>
    <m/>
    <x v="1"/>
    <m/>
  </r>
  <r>
    <s v="720064A5ARCELOR (BERTON SICARD)"/>
    <x v="2251"/>
    <s v="PROFIL"/>
    <x v="13"/>
    <x v="2029"/>
    <x v="6"/>
    <s v="INSTALLUX"/>
    <x v="2208"/>
    <s v="Non"/>
    <x v="42"/>
    <m/>
    <m/>
    <m/>
    <m/>
    <x v="1"/>
    <m/>
  </r>
  <r>
    <s v="720065AARCELOR (BERTON SICARD)"/>
    <x v="2252"/>
    <s v="PROFIL"/>
    <x v="13"/>
    <x v="2030"/>
    <x v="6"/>
    <s v="INSTALLUX"/>
    <x v="2209"/>
    <s v="Non"/>
    <x v="24"/>
    <m/>
    <m/>
    <m/>
    <m/>
    <x v="1"/>
    <m/>
  </r>
  <r>
    <s v="720065A5ARCELOR (BERTON SICARD)"/>
    <x v="2253"/>
    <s v="PROFIL"/>
    <x v="13"/>
    <x v="2030"/>
    <x v="6"/>
    <s v="INSTALLUX"/>
    <x v="2210"/>
    <s v="Non"/>
    <x v="42"/>
    <m/>
    <m/>
    <m/>
    <m/>
    <x v="1"/>
    <m/>
  </r>
  <r>
    <s v="720066ARCELOR (BERTON SICARD)"/>
    <x v="1882"/>
    <s v="PROFIL"/>
    <x v="13"/>
    <x v="1702"/>
    <x v="6"/>
    <s v="INSTALLUX"/>
    <x v="1839"/>
    <s v="Non"/>
    <x v="24"/>
    <m/>
    <m/>
    <m/>
    <m/>
    <x v="1"/>
    <m/>
  </r>
  <r>
    <s v="720066/5ARCELOR (BERTON SICARD)"/>
    <x v="1883"/>
    <s v="PROFIL"/>
    <x v="13"/>
    <x v="1702"/>
    <x v="6"/>
    <s v="INSTALLUX"/>
    <x v="1840"/>
    <s v="Non"/>
    <x v="67"/>
    <m/>
    <m/>
    <m/>
    <m/>
    <x v="1"/>
    <m/>
  </r>
  <r>
    <s v="760021ARCELOR (BERTON SICARD)"/>
    <x v="1884"/>
    <s v="PROFIL"/>
    <x v="13"/>
    <x v="1703"/>
    <x v="6"/>
    <s v="INSTALLUX"/>
    <x v="1841"/>
    <s v="Non"/>
    <x v="5"/>
    <m/>
    <m/>
    <m/>
    <m/>
    <x v="1"/>
    <m/>
  </r>
  <r>
    <s v="760042ARCELOR (BERTON SICARD)"/>
    <x v="2234"/>
    <s v="PROFIL"/>
    <x v="13"/>
    <x v="2015"/>
    <x v="6"/>
    <s v="INSTALLUX"/>
    <x v="2191"/>
    <s v="Non"/>
    <x v="5"/>
    <m/>
    <m/>
    <m/>
    <m/>
    <x v="1"/>
    <m/>
  </r>
  <r>
    <s v="910000ARCELOR (BERTON SICARD)"/>
    <x v="1885"/>
    <s v="PROFIL"/>
    <x v="13"/>
    <x v="1704"/>
    <x v="6"/>
    <s v="INSTALLUX"/>
    <x v="1842"/>
    <s v="Non"/>
    <x v="24"/>
    <m/>
    <m/>
    <m/>
    <m/>
    <x v="1"/>
    <m/>
  </r>
  <r>
    <s v="910001ARCELOR (BERTON SICARD)"/>
    <x v="1886"/>
    <s v="PROFIL"/>
    <x v="13"/>
    <x v="1705"/>
    <x v="6"/>
    <s v="INSTALLUX"/>
    <x v="1843"/>
    <s v="Non"/>
    <x v="24"/>
    <m/>
    <m/>
    <m/>
    <m/>
    <x v="1"/>
    <m/>
  </r>
  <r>
    <s v="910002ARCELOR (BERTON SICARD)"/>
    <x v="1887"/>
    <s v="PROFIL"/>
    <x v="13"/>
    <x v="1706"/>
    <x v="6"/>
    <s v="INSTALLUX"/>
    <x v="1844"/>
    <s v="Non"/>
    <x v="24"/>
    <m/>
    <m/>
    <m/>
    <m/>
    <x v="1"/>
    <m/>
  </r>
  <r>
    <s v="910003ARCELOR (BERTON SICARD)"/>
    <x v="1888"/>
    <s v="PROFIL"/>
    <x v="13"/>
    <x v="1707"/>
    <x v="6"/>
    <s v="INSTALLUX"/>
    <x v="1845"/>
    <s v="Non"/>
    <x v="24"/>
    <m/>
    <m/>
    <m/>
    <m/>
    <x v="1"/>
    <m/>
  </r>
  <r>
    <s v="910004ARCELOR (BERTON SICARD)"/>
    <x v="1889"/>
    <s v="PROFIL"/>
    <x v="13"/>
    <x v="1708"/>
    <x v="6"/>
    <s v="INSTALLUX"/>
    <x v="1846"/>
    <s v="Non"/>
    <x v="24"/>
    <m/>
    <m/>
    <m/>
    <m/>
    <x v="1"/>
    <m/>
  </r>
  <r>
    <s v="910005ARCELOR (BERTON SICARD)"/>
    <x v="1890"/>
    <s v="PROFIL"/>
    <x v="13"/>
    <x v="1709"/>
    <x v="6"/>
    <s v="INSTALLUX"/>
    <x v="1847"/>
    <s v="Non"/>
    <x v="24"/>
    <m/>
    <m/>
    <m/>
    <m/>
    <x v="1"/>
    <m/>
  </r>
  <r>
    <s v="910006ARCELOR (BERTON SICARD)"/>
    <x v="1891"/>
    <s v="PROFIL"/>
    <x v="13"/>
    <x v="1710"/>
    <x v="6"/>
    <s v="INSTALLUX"/>
    <x v="1848"/>
    <s v="Non"/>
    <x v="24"/>
    <m/>
    <m/>
    <m/>
    <m/>
    <x v="1"/>
    <m/>
  </r>
  <r>
    <s v="910007ARCELOR (BERTON SICARD)"/>
    <x v="1892"/>
    <s v="PROFIL"/>
    <x v="13"/>
    <x v="1711"/>
    <x v="6"/>
    <s v="INSTALLUX"/>
    <x v="1849"/>
    <s v="Non"/>
    <x v="24"/>
    <m/>
    <m/>
    <m/>
    <m/>
    <x v="1"/>
    <m/>
  </r>
  <r>
    <s v="910008ARCELOR (BERTON SICARD)"/>
    <x v="1893"/>
    <s v="PROFIL"/>
    <x v="13"/>
    <x v="1550"/>
    <x v="6"/>
    <s v="INSTALLUX"/>
    <x v="1850"/>
    <s v="Non"/>
    <x v="24"/>
    <m/>
    <m/>
    <m/>
    <m/>
    <x v="1"/>
    <m/>
  </r>
  <r>
    <s v="910009ARCELOR (BERTON SICARD)"/>
    <x v="2141"/>
    <s v="PROFIL"/>
    <x v="13"/>
    <x v="1925"/>
    <x v="6"/>
    <s v="INSTALLUX"/>
    <x v="2098"/>
    <s v="Non"/>
    <x v="24"/>
    <m/>
    <m/>
    <m/>
    <m/>
    <x v="1"/>
    <m/>
  </r>
  <r>
    <s v="910010ARCELOR (BERTON SICARD)"/>
    <x v="1894"/>
    <s v="PROFIL"/>
    <x v="13"/>
    <x v="1712"/>
    <x v="6"/>
    <s v="INSTALLUX"/>
    <x v="1851"/>
    <s v="Non"/>
    <x v="24"/>
    <m/>
    <m/>
    <m/>
    <m/>
    <x v="1"/>
    <m/>
  </r>
  <r>
    <s v="910010/4ARCELOR (BERTON SICARD)"/>
    <x v="1895"/>
    <s v="PROFIL"/>
    <x v="13"/>
    <x v="1712"/>
    <x v="6"/>
    <s v="INSTALLUX"/>
    <x v="1852"/>
    <s v="Non"/>
    <x v="61"/>
    <m/>
    <m/>
    <m/>
    <m/>
    <x v="1"/>
    <m/>
  </r>
  <r>
    <s v="910010BARCELOR (BERTON SICARD)"/>
    <x v="2097"/>
    <s v="PROFIL"/>
    <x v="13"/>
    <x v="1888"/>
    <x v="6"/>
    <s v="INSTALLUX"/>
    <x v="2054"/>
    <s v="Non"/>
    <x v="24"/>
    <m/>
    <m/>
    <m/>
    <m/>
    <x v="1"/>
    <m/>
  </r>
  <r>
    <s v="910010B4ARCELOR (BERTON SICARD)"/>
    <x v="2098"/>
    <s v="PROFIL"/>
    <x v="13"/>
    <x v="1888"/>
    <x v="6"/>
    <s v="INSTALLUX"/>
    <x v="2055"/>
    <s v="Non"/>
    <x v="61"/>
    <m/>
    <m/>
    <m/>
    <m/>
    <x v="1"/>
    <m/>
  </r>
  <r>
    <s v="910011ARCELOR (BERTON SICARD)"/>
    <x v="1896"/>
    <s v="PROFIL"/>
    <x v="13"/>
    <x v="1713"/>
    <x v="6"/>
    <s v="INSTALLUX"/>
    <x v="1853"/>
    <s v="Non"/>
    <x v="24"/>
    <m/>
    <m/>
    <m/>
    <m/>
    <x v="1"/>
    <m/>
  </r>
  <r>
    <s v="910011/4ARCELOR (BERTON SICARD)"/>
    <x v="1897"/>
    <s v="PROFIL"/>
    <x v="13"/>
    <x v="1713"/>
    <x v="6"/>
    <s v="INSTALLUX"/>
    <x v="1854"/>
    <s v="Non"/>
    <x v="61"/>
    <m/>
    <m/>
    <m/>
    <m/>
    <x v="1"/>
    <m/>
  </r>
  <r>
    <s v="910011BARCELOR (BERTON SICARD)"/>
    <x v="2235"/>
    <s v="PROFIL"/>
    <x v="13"/>
    <x v="1889"/>
    <x v="6"/>
    <s v="INSTALLUX"/>
    <x v="2192"/>
    <s v="Non"/>
    <x v="24"/>
    <m/>
    <m/>
    <m/>
    <m/>
    <x v="1"/>
    <m/>
  </r>
  <r>
    <s v="910011B4ARCELOR (BERTON SICARD)"/>
    <x v="2099"/>
    <s v="PROFIL"/>
    <x v="13"/>
    <x v="1889"/>
    <x v="6"/>
    <s v="INSTALLUX"/>
    <x v="2056"/>
    <s v="Non"/>
    <x v="61"/>
    <m/>
    <m/>
    <m/>
    <m/>
    <x v="1"/>
    <m/>
  </r>
  <r>
    <s v="910012ARCELOR (BERTON SICARD)"/>
    <x v="1898"/>
    <s v="PROFIL"/>
    <x v="13"/>
    <x v="1714"/>
    <x v="6"/>
    <s v="INSTALLUX"/>
    <x v="1855"/>
    <s v="Non"/>
    <x v="24"/>
    <m/>
    <m/>
    <m/>
    <m/>
    <x v="1"/>
    <m/>
  </r>
  <r>
    <s v="910012/4ARCELOR (BERTON SICARD)"/>
    <x v="1899"/>
    <s v="PROFIL"/>
    <x v="13"/>
    <x v="1714"/>
    <x v="6"/>
    <s v="INSTALLUX"/>
    <x v="1856"/>
    <s v="Non"/>
    <x v="61"/>
    <m/>
    <m/>
    <m/>
    <m/>
    <x v="1"/>
    <m/>
  </r>
  <r>
    <s v="910013ARCELOR (BERTON SICARD)"/>
    <x v="1900"/>
    <s v="PROFIL"/>
    <x v="13"/>
    <x v="1715"/>
    <x v="6"/>
    <s v="INSTALLUX"/>
    <x v="1857"/>
    <s v="Non"/>
    <x v="24"/>
    <m/>
    <m/>
    <m/>
    <m/>
    <x v="1"/>
    <m/>
  </r>
  <r>
    <s v="910013/4ARCELOR (BERTON SICARD)"/>
    <x v="1901"/>
    <s v="PROFIL"/>
    <x v="13"/>
    <x v="1715"/>
    <x v="6"/>
    <s v="INSTALLUX"/>
    <x v="1858"/>
    <s v="Non"/>
    <x v="61"/>
    <m/>
    <m/>
    <m/>
    <m/>
    <x v="1"/>
    <m/>
  </r>
  <r>
    <s v="910013BARCELOR (BERTON SICARD)"/>
    <x v="2236"/>
    <s v="PROFIL"/>
    <x v="13"/>
    <x v="1890"/>
    <x v="6"/>
    <s v="INSTALLUX"/>
    <x v="2193"/>
    <s v="Non"/>
    <x v="24"/>
    <m/>
    <m/>
    <m/>
    <m/>
    <x v="1"/>
    <m/>
  </r>
  <r>
    <s v="910013B4ARCELOR (BERTON SICARD)"/>
    <x v="2100"/>
    <s v="PROFIL"/>
    <x v="13"/>
    <x v="1890"/>
    <x v="6"/>
    <s v="INSTALLUX"/>
    <x v="2057"/>
    <s v="Non"/>
    <x v="61"/>
    <m/>
    <m/>
    <m/>
    <m/>
    <x v="1"/>
    <m/>
  </r>
  <r>
    <s v="910014ARCELOR (BERTON SICARD)"/>
    <x v="1902"/>
    <s v="PROFIL"/>
    <x v="13"/>
    <x v="1716"/>
    <x v="6"/>
    <s v="INSTALLUX"/>
    <x v="1859"/>
    <s v="Non"/>
    <x v="24"/>
    <m/>
    <m/>
    <m/>
    <m/>
    <x v="1"/>
    <m/>
  </r>
  <r>
    <s v="910014/4ARCELOR (BERTON SICARD)"/>
    <x v="1903"/>
    <s v="PROFIL"/>
    <x v="13"/>
    <x v="1716"/>
    <x v="6"/>
    <s v="INSTALLUX"/>
    <x v="1860"/>
    <s v="Non"/>
    <x v="61"/>
    <m/>
    <m/>
    <m/>
    <m/>
    <x v="1"/>
    <m/>
  </r>
  <r>
    <s v="910016BARCELOR (BERTON SICARD)"/>
    <x v="1904"/>
    <s v="PROFIL"/>
    <x v="13"/>
    <x v="1717"/>
    <x v="6"/>
    <s v="INSTALLUX"/>
    <x v="1861"/>
    <s v="Non"/>
    <x v="24"/>
    <m/>
    <m/>
    <m/>
    <m/>
    <x v="1"/>
    <m/>
  </r>
  <r>
    <s v="910020ARCELOR (BERTON SICARD)"/>
    <x v="1905"/>
    <s v="PROFIL"/>
    <x v="13"/>
    <x v="1718"/>
    <x v="6"/>
    <s v="INSTALLUX"/>
    <x v="1862"/>
    <s v="Non"/>
    <x v="24"/>
    <m/>
    <m/>
    <m/>
    <m/>
    <x v="1"/>
    <m/>
  </r>
  <r>
    <s v="910020/4ARCELOR (BERTON SICARD)"/>
    <x v="1906"/>
    <s v="PROFIL"/>
    <x v="13"/>
    <x v="1718"/>
    <x v="6"/>
    <s v="INSTALLUX"/>
    <x v="1863"/>
    <s v="Non"/>
    <x v="61"/>
    <m/>
    <m/>
    <m/>
    <m/>
    <x v="1"/>
    <m/>
  </r>
  <r>
    <s v="910021ARCELOR (BERTON SICARD)"/>
    <x v="1907"/>
    <s v="PROFIL"/>
    <x v="13"/>
    <x v="1719"/>
    <x v="6"/>
    <s v="INSTALLUX"/>
    <x v="1864"/>
    <s v="Non"/>
    <x v="24"/>
    <m/>
    <m/>
    <m/>
    <m/>
    <x v="1"/>
    <m/>
  </r>
  <r>
    <s v="910021/4ARCELOR (BERTON SICARD)"/>
    <x v="1908"/>
    <s v="PROFIL"/>
    <x v="13"/>
    <x v="1719"/>
    <x v="6"/>
    <s v="INSTALLUX"/>
    <x v="1865"/>
    <s v="Non"/>
    <x v="61"/>
    <m/>
    <m/>
    <m/>
    <m/>
    <x v="1"/>
    <m/>
  </r>
  <r>
    <s v="910022ARCELOR (BERTON SICARD)"/>
    <x v="1909"/>
    <s v="PROFIL"/>
    <x v="13"/>
    <x v="1720"/>
    <x v="6"/>
    <s v="INSTALLUX"/>
    <x v="1866"/>
    <s v="Non"/>
    <x v="24"/>
    <m/>
    <m/>
    <m/>
    <m/>
    <x v="1"/>
    <m/>
  </r>
  <r>
    <s v="910022/4ARCELOR (BERTON SICARD)"/>
    <x v="1910"/>
    <s v="PROFIL"/>
    <x v="13"/>
    <x v="1720"/>
    <x v="6"/>
    <s v="INSTALLUX"/>
    <x v="1867"/>
    <s v="Non"/>
    <x v="61"/>
    <m/>
    <m/>
    <m/>
    <m/>
    <x v="1"/>
    <m/>
  </r>
  <r>
    <s v="910023ARCELOR (BERTON SICARD)"/>
    <x v="1911"/>
    <s v="PROFIL"/>
    <x v="13"/>
    <x v="1721"/>
    <x v="6"/>
    <s v="INSTALLUX"/>
    <x v="1868"/>
    <s v="Non"/>
    <x v="24"/>
    <m/>
    <m/>
    <m/>
    <m/>
    <x v="1"/>
    <m/>
  </r>
  <r>
    <s v="910023/4ARCELOR (BERTON SICARD)"/>
    <x v="1912"/>
    <s v="PROFIL"/>
    <x v="13"/>
    <x v="1721"/>
    <x v="6"/>
    <s v="INSTALLUX"/>
    <x v="1869"/>
    <s v="Non"/>
    <x v="61"/>
    <m/>
    <m/>
    <m/>
    <m/>
    <x v="1"/>
    <m/>
  </r>
  <r>
    <s v="910030ARCELOR (BERTON SICARD)"/>
    <x v="1913"/>
    <s v="PROFIL"/>
    <x v="13"/>
    <x v="1471"/>
    <x v="6"/>
    <s v="INSTALLUX"/>
    <x v="1870"/>
    <s v="Non"/>
    <x v="24"/>
    <m/>
    <m/>
    <m/>
    <m/>
    <x v="1"/>
    <m/>
  </r>
  <r>
    <s v="910031ARCELOR (BERTON SICARD)"/>
    <x v="1914"/>
    <s v="PROFIL"/>
    <x v="13"/>
    <x v="1147"/>
    <x v="6"/>
    <s v="INSTALLUX"/>
    <x v="1871"/>
    <s v="Non"/>
    <x v="24"/>
    <m/>
    <m/>
    <m/>
    <m/>
    <x v="1"/>
    <m/>
  </r>
  <r>
    <s v="910040ARCELOR (BERTON SICARD)"/>
    <x v="2237"/>
    <s v="PROFIL"/>
    <x v="13"/>
    <x v="2016"/>
    <x v="6"/>
    <s v="INSTALLUX"/>
    <x v="2194"/>
    <s v="Non"/>
    <x v="24"/>
    <m/>
    <m/>
    <m/>
    <m/>
    <x v="1"/>
    <m/>
  </r>
  <r>
    <s v="910041ARCELOR (BERTON SICARD)"/>
    <x v="1915"/>
    <s v="PROFIL"/>
    <x v="13"/>
    <x v="1500"/>
    <x v="6"/>
    <s v="INSTALLUX"/>
    <x v="1872"/>
    <s v="Non"/>
    <x v="24"/>
    <m/>
    <m/>
    <m/>
    <m/>
    <x v="1"/>
    <m/>
  </r>
  <r>
    <s v="910050ARCELOR (BERTON SICARD)"/>
    <x v="1916"/>
    <s v="PROFIL"/>
    <x v="13"/>
    <x v="1722"/>
    <x v="6"/>
    <s v="INSTALLUX"/>
    <x v="1873"/>
    <s v="Non"/>
    <x v="24"/>
    <m/>
    <m/>
    <m/>
    <m/>
    <x v="1"/>
    <m/>
  </r>
  <r>
    <s v="910051ARCELOR (BERTON SICARD)"/>
    <x v="1917"/>
    <s v="PROFIL"/>
    <x v="13"/>
    <x v="1723"/>
    <x v="6"/>
    <s v="INSTALLUX"/>
    <x v="1874"/>
    <s v="Non"/>
    <x v="24"/>
    <m/>
    <m/>
    <m/>
    <m/>
    <x v="1"/>
    <m/>
  </r>
  <r>
    <s v="910051NARCELOR (BERTON SICARD)"/>
    <x v="1918"/>
    <s v="PROFIL"/>
    <x v="13"/>
    <x v="1723"/>
    <x v="6"/>
    <s v="INSTALLUX"/>
    <x v="1875"/>
    <s v="Non"/>
    <x v="24"/>
    <m/>
    <m/>
    <m/>
    <m/>
    <x v="1"/>
    <m/>
  </r>
  <r>
    <s v="910052ARCELOR (BERTON SICARD)"/>
    <x v="1919"/>
    <s v="PROFIL"/>
    <x v="13"/>
    <x v="1724"/>
    <x v="6"/>
    <s v="INSTALLUX"/>
    <x v="1876"/>
    <s v="Non"/>
    <x v="24"/>
    <m/>
    <m/>
    <m/>
    <m/>
    <x v="1"/>
    <m/>
  </r>
  <r>
    <s v="910200ARCELOR (BERTON SICARD)"/>
    <x v="1920"/>
    <s v="PROFIL"/>
    <x v="13"/>
    <x v="1704"/>
    <x v="6"/>
    <s v="INSTALLUX"/>
    <x v="1877"/>
    <s v="Non"/>
    <x v="24"/>
    <m/>
    <m/>
    <m/>
    <m/>
    <x v="1"/>
    <m/>
  </r>
  <r>
    <s v="910210PARCELOR (BERTON SICARD)"/>
    <x v="1921"/>
    <s v="PROFIL"/>
    <x v="13"/>
    <x v="1725"/>
    <x v="6"/>
    <s v="INSTALLUX"/>
    <x v="1878"/>
    <s v="Non"/>
    <x v="24"/>
    <m/>
    <m/>
    <m/>
    <m/>
    <x v="1"/>
    <m/>
  </r>
  <r>
    <s v="910211PARCELOR (BERTON SICARD)"/>
    <x v="1922"/>
    <s v="PROFIL"/>
    <x v="13"/>
    <x v="1726"/>
    <x v="6"/>
    <s v="INSTALLUX"/>
    <x v="1879"/>
    <s v="Non"/>
    <x v="24"/>
    <m/>
    <m/>
    <m/>
    <m/>
    <x v="1"/>
    <m/>
  </r>
  <r>
    <s v="910212ARCELOR (BERTON SICARD)"/>
    <x v="1923"/>
    <s v="PROFIL"/>
    <x v="13"/>
    <x v="1727"/>
    <x v="6"/>
    <s v="INSTALLUX"/>
    <x v="1880"/>
    <s v="Non"/>
    <x v="24"/>
    <m/>
    <m/>
    <m/>
    <m/>
    <x v="1"/>
    <m/>
  </r>
  <r>
    <s v="910213ARCELOR (BERTON SICARD)"/>
    <x v="1924"/>
    <s v="PROFIL"/>
    <x v="13"/>
    <x v="1727"/>
    <x v="6"/>
    <s v="INSTALLUX"/>
    <x v="1881"/>
    <s v="Non"/>
    <x v="24"/>
    <m/>
    <m/>
    <m/>
    <m/>
    <x v="1"/>
    <m/>
  </r>
  <r>
    <s v="910224ARCELOR (BERTON SICARD)"/>
    <x v="2142"/>
    <s v="PROFIL"/>
    <x v="13"/>
    <x v="1926"/>
    <x v="6"/>
    <s v="INSTALLUX"/>
    <x v="2099"/>
    <s v="Non"/>
    <x v="24"/>
    <m/>
    <m/>
    <m/>
    <m/>
    <x v="1"/>
    <m/>
  </r>
  <r>
    <s v="910225ARCELOR (BERTON SICARD)"/>
    <x v="1925"/>
    <s v="PROFIL"/>
    <x v="13"/>
    <x v="1728"/>
    <x v="6"/>
    <s v="INSTALLUX"/>
    <x v="1882"/>
    <s v="Non"/>
    <x v="24"/>
    <m/>
    <m/>
    <m/>
    <m/>
    <x v="1"/>
    <m/>
  </r>
  <r>
    <s v="920003ARCELOR (BERTON SICARD)"/>
    <x v="1926"/>
    <s v="PROFIL"/>
    <x v="13"/>
    <x v="1729"/>
    <x v="6"/>
    <s v="INSTALLUX"/>
    <x v="1883"/>
    <s v="Non"/>
    <x v="24"/>
    <m/>
    <m/>
    <m/>
    <m/>
    <x v="1"/>
    <m/>
  </r>
  <r>
    <s v="920004ARCELOR (BERTON SICARD)"/>
    <x v="1927"/>
    <s v="PROFIL"/>
    <x v="13"/>
    <x v="1730"/>
    <x v="6"/>
    <s v="INSTALLUX"/>
    <x v="1884"/>
    <s v="Non"/>
    <x v="24"/>
    <m/>
    <m/>
    <m/>
    <m/>
    <x v="1"/>
    <m/>
  </r>
  <r>
    <s v="920005ARCELOR (BERTON SICARD)"/>
    <x v="1928"/>
    <s v="PROFIL"/>
    <x v="13"/>
    <x v="1731"/>
    <x v="6"/>
    <s v="INSTALLUX"/>
    <x v="1885"/>
    <s v="Non"/>
    <x v="24"/>
    <m/>
    <m/>
    <m/>
    <m/>
    <x v="1"/>
    <m/>
  </r>
  <r>
    <s v="920006ARCELOR (BERTON SICARD)"/>
    <x v="1929"/>
    <s v="PROFIL"/>
    <x v="13"/>
    <x v="1729"/>
    <x v="6"/>
    <s v="INSTALLUX"/>
    <x v="1886"/>
    <s v="Non"/>
    <x v="24"/>
    <m/>
    <m/>
    <m/>
    <m/>
    <x v="1"/>
    <m/>
  </r>
  <r>
    <s v="920007ARCELOR (BERTON SICARD)"/>
    <x v="1930"/>
    <s v="PROFIL"/>
    <x v="13"/>
    <x v="1732"/>
    <x v="6"/>
    <s v="INSTALLUX"/>
    <x v="1887"/>
    <s v="Non"/>
    <x v="24"/>
    <m/>
    <m/>
    <m/>
    <m/>
    <x v="1"/>
    <m/>
  </r>
  <r>
    <s v="920008ARCELOR (BERTON SICARD)"/>
    <x v="1931"/>
    <s v="PROFIL"/>
    <x v="13"/>
    <x v="1733"/>
    <x v="6"/>
    <s v="INSTALLUX"/>
    <x v="1888"/>
    <s v="Non"/>
    <x v="24"/>
    <m/>
    <m/>
    <m/>
    <m/>
    <x v="1"/>
    <m/>
  </r>
  <r>
    <s v="920009ARCELOR (BERTON SICARD)"/>
    <x v="1932"/>
    <s v="PROFIL"/>
    <x v="13"/>
    <x v="1734"/>
    <x v="6"/>
    <s v="INSTALLUX"/>
    <x v="1889"/>
    <s v="Non"/>
    <x v="24"/>
    <m/>
    <m/>
    <m/>
    <m/>
    <x v="1"/>
    <m/>
  </r>
  <r>
    <s v="920011ARCELOR (BERTON SICARD)"/>
    <x v="1933"/>
    <s v="PROFIL"/>
    <x v="13"/>
    <x v="1735"/>
    <x v="6"/>
    <s v="INSTALLUX"/>
    <x v="1890"/>
    <s v="Non"/>
    <x v="24"/>
    <m/>
    <m/>
    <m/>
    <m/>
    <x v="1"/>
    <m/>
  </r>
  <r>
    <s v="920012ARCELOR (BERTON SICARD)"/>
    <x v="1934"/>
    <s v="PROFIL"/>
    <x v="13"/>
    <x v="1736"/>
    <x v="6"/>
    <s v="INSTALLUX"/>
    <x v="1891"/>
    <s v="Non"/>
    <x v="24"/>
    <m/>
    <m/>
    <m/>
    <m/>
    <x v="1"/>
    <m/>
  </r>
  <r>
    <s v="920013ARCELOR (BERTON SICARD)"/>
    <x v="1935"/>
    <s v="PROFIL"/>
    <x v="13"/>
    <x v="1737"/>
    <x v="6"/>
    <s v="INSTALLUX"/>
    <x v="1892"/>
    <s v="Non"/>
    <x v="24"/>
    <m/>
    <m/>
    <m/>
    <m/>
    <x v="1"/>
    <m/>
  </r>
  <r>
    <s v="920014ARCELOR (BERTON SICARD)"/>
    <x v="1936"/>
    <s v="PROFIL"/>
    <x v="13"/>
    <x v="1738"/>
    <x v="6"/>
    <s v="INSTALLUX"/>
    <x v="1893"/>
    <s v="Non"/>
    <x v="24"/>
    <m/>
    <m/>
    <m/>
    <m/>
    <x v="1"/>
    <m/>
  </r>
  <r>
    <s v="920025ARCELOR (BERTON SICARD)"/>
    <x v="1937"/>
    <s v="PROFIL"/>
    <x v="13"/>
    <x v="1739"/>
    <x v="6"/>
    <s v="INSTALLUX"/>
    <x v="1894"/>
    <s v="Non"/>
    <x v="24"/>
    <m/>
    <m/>
    <m/>
    <m/>
    <x v="1"/>
    <m/>
  </r>
  <r>
    <s v="920042ARCELOR (BERTON SICARD)"/>
    <x v="1938"/>
    <s v="PROFIL"/>
    <x v="13"/>
    <x v="1740"/>
    <x v="6"/>
    <s v="INSTALLUX"/>
    <x v="1895"/>
    <s v="Non"/>
    <x v="24"/>
    <m/>
    <m/>
    <m/>
    <m/>
    <x v="1"/>
    <m/>
  </r>
  <r>
    <s v="920043ARCELOR (BERTON SICARD)"/>
    <x v="1939"/>
    <s v="PROFIL"/>
    <x v="13"/>
    <x v="1741"/>
    <x v="6"/>
    <s v="INSTALLUX"/>
    <x v="1896"/>
    <s v="Non"/>
    <x v="24"/>
    <m/>
    <m/>
    <m/>
    <m/>
    <x v="1"/>
    <m/>
  </r>
  <r>
    <s v="920050ARCELOR (BERTON SICARD)"/>
    <x v="1940"/>
    <s v="PROFIL"/>
    <x v="13"/>
    <x v="1742"/>
    <x v="6"/>
    <s v="INSTALLUX"/>
    <x v="1897"/>
    <s v="Non"/>
    <x v="24"/>
    <m/>
    <m/>
    <m/>
    <m/>
    <x v="1"/>
    <m/>
  </r>
  <r>
    <s v="920051ARCELOR (BERTON SICARD)"/>
    <x v="1941"/>
    <s v="PROFIL"/>
    <x v="13"/>
    <x v="1743"/>
    <x v="6"/>
    <s v="INSTALLUX"/>
    <x v="1898"/>
    <s v="Non"/>
    <x v="24"/>
    <m/>
    <m/>
    <m/>
    <m/>
    <x v="1"/>
    <m/>
  </r>
  <r>
    <s v="920052ARCELOR (BERTON SICARD)"/>
    <x v="1942"/>
    <s v="PROFIL"/>
    <x v="13"/>
    <x v="1744"/>
    <x v="6"/>
    <s v="INSTALLUX"/>
    <x v="1899"/>
    <s v="Non"/>
    <x v="24"/>
    <m/>
    <m/>
    <m/>
    <m/>
    <x v="1"/>
    <m/>
  </r>
  <r>
    <s v="920053ARCELOR (BERTON SICARD)"/>
    <x v="1943"/>
    <s v="PROFIL"/>
    <x v="13"/>
    <x v="1745"/>
    <x v="6"/>
    <s v="INSTALLUX"/>
    <x v="1900"/>
    <s v="Non"/>
    <x v="24"/>
    <m/>
    <m/>
    <m/>
    <m/>
    <x v="1"/>
    <m/>
  </r>
  <r>
    <s v="920221ARCELOR (BERTON SICARD)"/>
    <x v="1944"/>
    <s v="PROFIL"/>
    <x v="13"/>
    <x v="1746"/>
    <x v="6"/>
    <s v="INSTALLUX"/>
    <x v="1901"/>
    <s v="Non"/>
    <x v="24"/>
    <m/>
    <m/>
    <m/>
    <m/>
    <x v="1"/>
    <m/>
  </r>
  <r>
    <s v="920223ARCELOR (BERTON SICARD)"/>
    <x v="1945"/>
    <s v="PROFIL"/>
    <x v="13"/>
    <x v="1747"/>
    <x v="6"/>
    <s v="INSTALLUX"/>
    <x v="1902"/>
    <s v="Non"/>
    <x v="24"/>
    <m/>
    <m/>
    <m/>
    <m/>
    <x v="1"/>
    <m/>
  </r>
  <r>
    <s v="920224ARCELOR (BERTON SICARD)"/>
    <x v="1946"/>
    <s v="PROFIL"/>
    <x v="13"/>
    <x v="1364"/>
    <x v="6"/>
    <s v="INSTALLUX"/>
    <x v="1903"/>
    <s v="Non"/>
    <x v="24"/>
    <m/>
    <m/>
    <m/>
    <m/>
    <x v="1"/>
    <m/>
  </r>
  <r>
    <s v="920230ARCELOR (BERTON SICARD)"/>
    <x v="1947"/>
    <s v="PROFIL"/>
    <x v="13"/>
    <x v="1748"/>
    <x v="6"/>
    <s v="INSTALLUX"/>
    <x v="1904"/>
    <s v="Non"/>
    <x v="24"/>
    <m/>
    <m/>
    <m/>
    <m/>
    <x v="1"/>
    <m/>
  </r>
  <r>
    <s v="950014ARCELOR (BERTON SICARD)"/>
    <x v="2238"/>
    <s v="PROFIL"/>
    <x v="13"/>
    <x v="2017"/>
    <x v="6"/>
    <s v="INSTALLUX"/>
    <x v="2195"/>
    <s v="Non"/>
    <x v="5"/>
    <m/>
    <m/>
    <m/>
    <m/>
    <x v="1"/>
    <m/>
  </r>
  <r>
    <s v="950015ARCELOR (BERTON SICARD)"/>
    <x v="2239"/>
    <s v="PROFIL"/>
    <x v="13"/>
    <x v="2018"/>
    <x v="6"/>
    <s v="INSTALLUX"/>
    <x v="2196"/>
    <s v="Non"/>
    <x v="5"/>
    <m/>
    <m/>
    <m/>
    <m/>
    <x v="1"/>
    <m/>
  </r>
  <r>
    <s v="950016ARCELOR (BERTON SICARD)"/>
    <x v="2240"/>
    <s v="PROFIL"/>
    <x v="13"/>
    <x v="2019"/>
    <x v="6"/>
    <s v="INSTALLUX"/>
    <x v="2197"/>
    <s v="Non"/>
    <x v="5"/>
    <m/>
    <m/>
    <m/>
    <m/>
    <x v="1"/>
    <m/>
  </r>
  <r>
    <s v="950017ARCELOR (BERTON SICARD)"/>
    <x v="2241"/>
    <s v="PROFIL"/>
    <x v="13"/>
    <x v="2020"/>
    <x v="6"/>
    <s v="INSTALLUX"/>
    <x v="2198"/>
    <s v="Non"/>
    <x v="5"/>
    <m/>
    <m/>
    <m/>
    <m/>
    <x v="1"/>
    <m/>
  </r>
  <r>
    <s v="960221ARCELOR (BERTON SICARD)"/>
    <x v="788"/>
    <s v="PROFIL"/>
    <x v="13"/>
    <x v="757"/>
    <x v="6"/>
    <s v="INSTALLUX"/>
    <x v="753"/>
    <s v="Non"/>
    <x v="40"/>
    <m/>
    <m/>
    <m/>
    <m/>
    <x v="1"/>
    <m/>
  </r>
  <r>
    <s v="A5032ARCELOR (BERTON SICARD)"/>
    <x v="1948"/>
    <s v="PROFIL"/>
    <x v="13"/>
    <x v="1749"/>
    <x v="6"/>
    <s v="INSTALLUX"/>
    <x v="1905"/>
    <s v="Non"/>
    <x v="5"/>
    <m/>
    <m/>
    <m/>
    <m/>
    <x v="1"/>
    <m/>
  </r>
  <r>
    <s v="A5034ARCELOR (BERTON SICARD)"/>
    <x v="1949"/>
    <s v="PROFIL"/>
    <x v="13"/>
    <x v="1750"/>
    <x v="6"/>
    <s v="INSTALLUX"/>
    <x v="1906"/>
    <s v="Non"/>
    <x v="5"/>
    <m/>
    <m/>
    <m/>
    <m/>
    <x v="1"/>
    <m/>
  </r>
  <r>
    <s v="A5068ARCELOR (BERTON SICARD)"/>
    <x v="1951"/>
    <s v="PROFIL"/>
    <x v="13"/>
    <x v="1752"/>
    <x v="6"/>
    <s v="INSTALLUX"/>
    <x v="1908"/>
    <s v="Non"/>
    <x v="5"/>
    <m/>
    <m/>
    <m/>
    <m/>
    <x v="1"/>
    <m/>
  </r>
  <r>
    <s v="A5080ARCELOR (BERTON SICARD)"/>
    <x v="1952"/>
    <s v="PROFIL"/>
    <x v="13"/>
    <x v="1753"/>
    <x v="6"/>
    <s v="INSTALLUX"/>
    <x v="1909"/>
    <s v="Non"/>
    <x v="5"/>
    <m/>
    <m/>
    <m/>
    <m/>
    <x v="1"/>
    <m/>
  </r>
  <r>
    <s v="A5081ARCELOR (BERTON SICARD)"/>
    <x v="1953"/>
    <s v="PROFIL"/>
    <x v="13"/>
    <x v="1754"/>
    <x v="6"/>
    <s v="INSTALLUX"/>
    <x v="1910"/>
    <s v="Non"/>
    <x v="5"/>
    <m/>
    <m/>
    <m/>
    <m/>
    <x v="1"/>
    <m/>
  </r>
  <r>
    <s v="A5082ARCELOR (BERTON SICARD)"/>
    <x v="1954"/>
    <s v="PROFIL"/>
    <x v="13"/>
    <x v="1755"/>
    <x v="6"/>
    <s v="INSTALLUX"/>
    <x v="1911"/>
    <s v="Non"/>
    <x v="5"/>
    <m/>
    <m/>
    <m/>
    <m/>
    <x v="1"/>
    <m/>
  </r>
  <r>
    <s v="A5083ARCELOR (BERTON SICARD)"/>
    <x v="1955"/>
    <s v="PROFIL"/>
    <x v="13"/>
    <x v="1756"/>
    <x v="6"/>
    <s v="INSTALLUX"/>
    <x v="1912"/>
    <s v="Non"/>
    <x v="5"/>
    <m/>
    <m/>
    <m/>
    <m/>
    <x v="1"/>
    <m/>
  </r>
  <r>
    <s v="A5084ARCELOR (BERTON SICARD)"/>
    <x v="1956"/>
    <s v="PROFIL"/>
    <x v="13"/>
    <x v="1757"/>
    <x v="6"/>
    <s v="INSTALLUX"/>
    <x v="1913"/>
    <s v="Non"/>
    <x v="5"/>
    <m/>
    <m/>
    <m/>
    <m/>
    <x v="1"/>
    <m/>
  </r>
  <r>
    <s v="A5086ARCELOR (BERTON SICARD)"/>
    <x v="1957"/>
    <s v="PROFIL"/>
    <x v="13"/>
    <x v="1758"/>
    <x v="6"/>
    <s v="INSTALLUX"/>
    <x v="1914"/>
    <s v="Non"/>
    <x v="5"/>
    <m/>
    <m/>
    <m/>
    <m/>
    <x v="1"/>
    <m/>
  </r>
  <r>
    <s v="A5087ARCELOR (BERTON SICARD)"/>
    <x v="1958"/>
    <s v="PROFIL"/>
    <x v="13"/>
    <x v="1759"/>
    <x v="6"/>
    <s v="INSTALLUX"/>
    <x v="1915"/>
    <s v="Non"/>
    <x v="5"/>
    <m/>
    <m/>
    <m/>
    <m/>
    <x v="1"/>
    <m/>
  </r>
  <r>
    <s v="A6077ARCELOR (BERTON SICARD)"/>
    <x v="2143"/>
    <s v="PROFIL"/>
    <x v="13"/>
    <x v="1927"/>
    <x v="6"/>
    <s v="INSTALLUX"/>
    <x v="2100"/>
    <s v="Non"/>
    <x v="5"/>
    <m/>
    <m/>
    <m/>
    <m/>
    <x v="1"/>
    <m/>
  </r>
  <r>
    <s v="P5003ARCELOR (BERTON SICARD)"/>
    <x v="980"/>
    <s v="PROFIL"/>
    <x v="13"/>
    <x v="952"/>
    <x v="6"/>
    <s v="INSTALLUX"/>
    <x v="937"/>
    <s v="Non"/>
    <x v="24"/>
    <m/>
    <m/>
    <m/>
    <m/>
    <x v="1"/>
    <m/>
  </r>
  <r>
    <s v="P5004ARCELOR (BERTON SICARD)"/>
    <x v="981"/>
    <s v="PROFIL"/>
    <x v="13"/>
    <x v="279"/>
    <x v="6"/>
    <s v="INSTALLUX"/>
    <x v="938"/>
    <s v="Non"/>
    <x v="24"/>
    <m/>
    <m/>
    <m/>
    <m/>
    <x v="1"/>
    <m/>
  </r>
  <r>
    <s v="P5005ARCELOR (BERTON SICARD)"/>
    <x v="982"/>
    <s v="PROFIL"/>
    <x v="13"/>
    <x v="953"/>
    <x v="6"/>
    <s v="INSTALLUX"/>
    <x v="939"/>
    <s v="Non"/>
    <x v="24"/>
    <m/>
    <m/>
    <m/>
    <m/>
    <x v="1"/>
    <m/>
  </r>
  <r>
    <s v="P5006TARCELOR (BERTON SICARD)"/>
    <x v="983"/>
    <s v="PROFIL"/>
    <x v="13"/>
    <x v="954"/>
    <x v="6"/>
    <s v="INSTALLUX"/>
    <x v="940"/>
    <s v="Non"/>
    <x v="24"/>
    <m/>
    <m/>
    <m/>
    <m/>
    <x v="1"/>
    <m/>
  </r>
  <r>
    <s v="P5007TARCELOR (BERTON SICARD)"/>
    <x v="984"/>
    <s v="PROFIL"/>
    <x v="13"/>
    <x v="955"/>
    <x v="6"/>
    <s v="INSTALLUX"/>
    <x v="941"/>
    <s v="Non"/>
    <x v="24"/>
    <m/>
    <m/>
    <m/>
    <m/>
    <x v="1"/>
    <m/>
  </r>
  <r>
    <s v="P5008TARCELOR (BERTON SICARD)"/>
    <x v="985"/>
    <s v="PROFIL"/>
    <x v="13"/>
    <x v="956"/>
    <x v="6"/>
    <s v="INSTALLUX"/>
    <x v="942"/>
    <s v="Non"/>
    <x v="24"/>
    <m/>
    <m/>
    <m/>
    <m/>
    <x v="1"/>
    <m/>
  </r>
  <r>
    <s v="P5009TARCELOR (BERTON SICARD)"/>
    <x v="986"/>
    <s v="PROFIL"/>
    <x v="13"/>
    <x v="957"/>
    <x v="6"/>
    <s v="INSTALLUX"/>
    <x v="943"/>
    <s v="Non"/>
    <x v="24"/>
    <m/>
    <m/>
    <m/>
    <m/>
    <x v="1"/>
    <m/>
  </r>
  <r>
    <s v="P5010TARCELOR (BERTON SICARD)"/>
    <x v="987"/>
    <s v="PROFIL"/>
    <x v="13"/>
    <x v="958"/>
    <x v="6"/>
    <s v="INSTALLUX"/>
    <x v="944"/>
    <s v="Non"/>
    <x v="24"/>
    <m/>
    <m/>
    <m/>
    <m/>
    <x v="1"/>
    <m/>
  </r>
  <r>
    <s v="P5011TARCELOR (BERTON SICARD)"/>
    <x v="988"/>
    <s v="PROFIL"/>
    <x v="13"/>
    <x v="959"/>
    <x v="6"/>
    <s v="INSTALLUX"/>
    <x v="945"/>
    <s v="Non"/>
    <x v="24"/>
    <m/>
    <m/>
    <m/>
    <m/>
    <x v="1"/>
    <m/>
  </r>
  <r>
    <s v="P5012TARCELOR (BERTON SICARD)"/>
    <x v="989"/>
    <s v="PROFIL"/>
    <x v="13"/>
    <x v="960"/>
    <x v="6"/>
    <s v="INSTALLUX"/>
    <x v="946"/>
    <s v="Non"/>
    <x v="24"/>
    <m/>
    <m/>
    <m/>
    <m/>
    <x v="1"/>
    <m/>
  </r>
  <r>
    <s v="P5013TARCELOR (BERTON SICARD)"/>
    <x v="990"/>
    <s v="PROFIL"/>
    <x v="13"/>
    <x v="961"/>
    <x v="6"/>
    <s v="INSTALLUX"/>
    <x v="947"/>
    <s v="Non"/>
    <x v="24"/>
    <m/>
    <m/>
    <m/>
    <m/>
    <x v="1"/>
    <m/>
  </r>
  <r>
    <s v="P5014TARCELOR (BERTON SICARD)"/>
    <x v="991"/>
    <s v="PROFIL"/>
    <x v="13"/>
    <x v="962"/>
    <x v="6"/>
    <s v="INSTALLUX"/>
    <x v="948"/>
    <s v="Non"/>
    <x v="24"/>
    <m/>
    <m/>
    <m/>
    <m/>
    <x v="1"/>
    <m/>
  </r>
  <r>
    <s v="P5015TARCELOR (BERTON SICARD)"/>
    <x v="992"/>
    <s v="PROFIL"/>
    <x v="13"/>
    <x v="963"/>
    <x v="6"/>
    <s v="INSTALLUX"/>
    <x v="949"/>
    <s v="Non"/>
    <x v="24"/>
    <m/>
    <m/>
    <m/>
    <m/>
    <x v="1"/>
    <m/>
  </r>
  <r>
    <s v="P5016TARCELOR (BERTON SICARD)"/>
    <x v="993"/>
    <s v="PROFIL"/>
    <x v="13"/>
    <x v="964"/>
    <x v="6"/>
    <s v="INSTALLUX"/>
    <x v="950"/>
    <s v="Non"/>
    <x v="24"/>
    <m/>
    <m/>
    <m/>
    <m/>
    <x v="1"/>
    <m/>
  </r>
  <r>
    <s v="P5017TARCELOR (BERTON SICARD)"/>
    <x v="994"/>
    <s v="PROFIL"/>
    <x v="13"/>
    <x v="965"/>
    <x v="6"/>
    <s v="INSTALLUX"/>
    <x v="951"/>
    <s v="Non"/>
    <x v="24"/>
    <m/>
    <m/>
    <m/>
    <m/>
    <x v="1"/>
    <m/>
  </r>
  <r>
    <s v="P5018TARCELOR (BERTON SICARD)"/>
    <x v="995"/>
    <s v="PROFIL"/>
    <x v="13"/>
    <x v="966"/>
    <x v="6"/>
    <s v="INSTALLUX"/>
    <x v="952"/>
    <s v="Non"/>
    <x v="24"/>
    <m/>
    <m/>
    <m/>
    <m/>
    <x v="1"/>
    <m/>
  </r>
  <r>
    <s v="P5019TARCELOR (BERTON SICARD)"/>
    <x v="996"/>
    <s v="PROFIL"/>
    <x v="13"/>
    <x v="967"/>
    <x v="6"/>
    <s v="INSTALLUX"/>
    <x v="953"/>
    <s v="Non"/>
    <x v="24"/>
    <m/>
    <m/>
    <m/>
    <m/>
    <x v="1"/>
    <m/>
  </r>
  <r>
    <s v="P5020TARCELOR (BERTON SICARD)"/>
    <x v="997"/>
    <s v="PROFIL"/>
    <x v="13"/>
    <x v="968"/>
    <x v="6"/>
    <s v="INSTALLUX"/>
    <x v="954"/>
    <s v="Non"/>
    <x v="24"/>
    <m/>
    <m/>
    <m/>
    <m/>
    <x v="1"/>
    <m/>
  </r>
  <r>
    <s v="P5021TARCELOR (BERTON SICARD)"/>
    <x v="998"/>
    <s v="PROFIL"/>
    <x v="13"/>
    <x v="969"/>
    <x v="6"/>
    <s v="INSTALLUX"/>
    <x v="955"/>
    <s v="Non"/>
    <x v="24"/>
    <m/>
    <m/>
    <m/>
    <m/>
    <x v="1"/>
    <m/>
  </r>
  <r>
    <s v="P5022ARCELOR (BERTON SICARD)"/>
    <x v="999"/>
    <s v="PROFIL"/>
    <x v="13"/>
    <x v="970"/>
    <x v="6"/>
    <s v="INSTALLUX"/>
    <x v="956"/>
    <s v="Non"/>
    <x v="24"/>
    <m/>
    <m/>
    <m/>
    <m/>
    <x v="1"/>
    <m/>
  </r>
  <r>
    <s v="P5023TARCELOR (BERTON SICARD)"/>
    <x v="1000"/>
    <s v="PROFIL"/>
    <x v="13"/>
    <x v="971"/>
    <x v="6"/>
    <s v="INSTALLUX"/>
    <x v="957"/>
    <s v="Non"/>
    <x v="24"/>
    <m/>
    <m/>
    <m/>
    <m/>
    <x v="1"/>
    <m/>
  </r>
  <r>
    <s v="P5024TARCELOR (BERTON SICARD)"/>
    <x v="1001"/>
    <s v="PROFIL"/>
    <x v="13"/>
    <x v="972"/>
    <x v="6"/>
    <s v="INSTALLUX"/>
    <x v="958"/>
    <s v="Non"/>
    <x v="24"/>
    <m/>
    <m/>
    <m/>
    <m/>
    <x v="1"/>
    <m/>
  </r>
  <r>
    <s v="P5025ARCELOR (BERTON SICARD)"/>
    <x v="1002"/>
    <s v="PROFIL"/>
    <x v="13"/>
    <x v="954"/>
    <x v="6"/>
    <s v="INSTALLUX"/>
    <x v="959"/>
    <s v="Non"/>
    <x v="24"/>
    <m/>
    <m/>
    <m/>
    <m/>
    <x v="1"/>
    <m/>
  </r>
  <r>
    <s v="P5026ARCELOR (BERTON SICARD)"/>
    <x v="1003"/>
    <s v="PROFIL"/>
    <x v="13"/>
    <x v="955"/>
    <x v="6"/>
    <s v="INSTALLUX"/>
    <x v="960"/>
    <s v="Non"/>
    <x v="24"/>
    <m/>
    <m/>
    <m/>
    <m/>
    <x v="1"/>
    <m/>
  </r>
  <r>
    <s v="P5027ARCELOR (BERTON SICARD)"/>
    <x v="1004"/>
    <s v="PROFIL"/>
    <x v="13"/>
    <x v="956"/>
    <x v="6"/>
    <s v="INSTALLUX"/>
    <x v="961"/>
    <s v="Non"/>
    <x v="24"/>
    <m/>
    <m/>
    <m/>
    <m/>
    <x v="1"/>
    <m/>
  </r>
  <r>
    <s v="P5028ARCELOR (BERTON SICARD)"/>
    <x v="1005"/>
    <s v="PROFIL"/>
    <x v="13"/>
    <x v="957"/>
    <x v="6"/>
    <s v="INSTALLUX"/>
    <x v="962"/>
    <s v="Non"/>
    <x v="24"/>
    <m/>
    <m/>
    <m/>
    <m/>
    <x v="1"/>
    <m/>
  </r>
  <r>
    <s v="P5029ARCELOR (BERTON SICARD)"/>
    <x v="1006"/>
    <s v="PROFIL"/>
    <x v="13"/>
    <x v="958"/>
    <x v="6"/>
    <s v="INSTALLUX"/>
    <x v="963"/>
    <s v="Non"/>
    <x v="24"/>
    <m/>
    <m/>
    <m/>
    <m/>
    <x v="1"/>
    <m/>
  </r>
  <r>
    <s v="P5030ARCELOR (BERTON SICARD)"/>
    <x v="1007"/>
    <s v="PROFIL"/>
    <x v="13"/>
    <x v="973"/>
    <x v="6"/>
    <s v="INSTALLUX"/>
    <x v="964"/>
    <s v="Non"/>
    <x v="24"/>
    <m/>
    <m/>
    <m/>
    <m/>
    <x v="1"/>
    <m/>
  </r>
  <r>
    <s v="P5031ARCELOR (BERTON SICARD)"/>
    <x v="1008"/>
    <s v="PROFIL"/>
    <x v="13"/>
    <x v="974"/>
    <x v="6"/>
    <s v="INSTALLUX"/>
    <x v="965"/>
    <s v="Non"/>
    <x v="24"/>
    <m/>
    <m/>
    <m/>
    <m/>
    <x v="1"/>
    <m/>
  </r>
  <r>
    <s v="P5032ARCELOR (BERTON SICARD)"/>
    <x v="1009"/>
    <s v="PROFIL"/>
    <x v="13"/>
    <x v="975"/>
    <x v="6"/>
    <s v="INSTALLUX"/>
    <x v="966"/>
    <s v="Non"/>
    <x v="24"/>
    <m/>
    <m/>
    <m/>
    <m/>
    <x v="1"/>
    <m/>
  </r>
  <r>
    <s v="P5033ARCELOR (BERTON SICARD)"/>
    <x v="1010"/>
    <s v="PROFIL"/>
    <x v="13"/>
    <x v="976"/>
    <x v="6"/>
    <s v="INSTALLUX"/>
    <x v="967"/>
    <s v="Non"/>
    <x v="24"/>
    <m/>
    <m/>
    <m/>
    <m/>
    <x v="1"/>
    <m/>
  </r>
  <r>
    <s v="P5034ARCELOR (BERTON SICARD)"/>
    <x v="1011"/>
    <s v="PROFIL"/>
    <x v="13"/>
    <x v="977"/>
    <x v="6"/>
    <s v="INSTALLUX"/>
    <x v="968"/>
    <s v="Non"/>
    <x v="24"/>
    <m/>
    <m/>
    <m/>
    <m/>
    <x v="1"/>
    <m/>
  </r>
  <r>
    <s v="P5035ARCELOR (BERTON SICARD)"/>
    <x v="1012"/>
    <s v="PROFIL"/>
    <x v="13"/>
    <x v="978"/>
    <x v="6"/>
    <s v="INSTALLUX"/>
    <x v="969"/>
    <s v="Non"/>
    <x v="24"/>
    <m/>
    <m/>
    <m/>
    <m/>
    <x v="1"/>
    <m/>
  </r>
  <r>
    <s v="P5036ARCELOR (BERTON SICARD)"/>
    <x v="1013"/>
    <s v="PROFIL"/>
    <x v="13"/>
    <x v="979"/>
    <x v="6"/>
    <s v="INSTALLUX"/>
    <x v="970"/>
    <s v="Non"/>
    <x v="24"/>
    <m/>
    <m/>
    <m/>
    <m/>
    <x v="1"/>
    <m/>
  </r>
  <r>
    <s v="P5038TARCELOR (BERTON SICARD)"/>
    <x v="1014"/>
    <s v="PROFIL"/>
    <x v="13"/>
    <x v="980"/>
    <x v="6"/>
    <s v="INSTALLUX"/>
    <x v="971"/>
    <s v="Non"/>
    <x v="24"/>
    <m/>
    <m/>
    <m/>
    <m/>
    <x v="1"/>
    <m/>
  </r>
  <r>
    <s v="P5039TARCELOR (BERTON SICARD)"/>
    <x v="1015"/>
    <s v="PROFIL"/>
    <x v="13"/>
    <x v="981"/>
    <x v="6"/>
    <s v="INSTALLUX"/>
    <x v="972"/>
    <s v="Non"/>
    <x v="24"/>
    <m/>
    <m/>
    <m/>
    <m/>
    <x v="1"/>
    <m/>
  </r>
  <r>
    <s v="P5040ARCELOR (BERTON SICARD)"/>
    <x v="1016"/>
    <s v="PROFIL"/>
    <x v="13"/>
    <x v="971"/>
    <x v="6"/>
    <s v="INSTALLUX"/>
    <x v="973"/>
    <s v="Non"/>
    <x v="24"/>
    <m/>
    <m/>
    <m/>
    <m/>
    <x v="1"/>
    <m/>
  </r>
  <r>
    <s v="P5041ARCELOR (BERTON SICARD)"/>
    <x v="1017"/>
    <s v="PROFIL"/>
    <x v="13"/>
    <x v="972"/>
    <x v="6"/>
    <s v="INSTALLUX"/>
    <x v="974"/>
    <s v="Non"/>
    <x v="24"/>
    <m/>
    <m/>
    <m/>
    <m/>
    <x v="1"/>
    <m/>
  </r>
  <r>
    <s v="P5043ARCELOR (BERTON SICARD)"/>
    <x v="1018"/>
    <s v="PROFIL"/>
    <x v="13"/>
    <x v="960"/>
    <x v="6"/>
    <s v="INSTALLUX"/>
    <x v="975"/>
    <s v="Non"/>
    <x v="24"/>
    <m/>
    <m/>
    <m/>
    <m/>
    <x v="1"/>
    <m/>
  </r>
  <r>
    <s v="P5044ARCELOR (BERTON SICARD)"/>
    <x v="1019"/>
    <s v="PROFIL"/>
    <x v="13"/>
    <x v="959"/>
    <x v="6"/>
    <s v="INSTALLUX"/>
    <x v="976"/>
    <s v="Non"/>
    <x v="24"/>
    <m/>
    <m/>
    <m/>
    <m/>
    <x v="1"/>
    <m/>
  </r>
  <r>
    <s v="P5049TARCELOR (BERTON SICARD)"/>
    <x v="1020"/>
    <s v="PROFIL"/>
    <x v="13"/>
    <x v="982"/>
    <x v="6"/>
    <s v="INSTALLUX"/>
    <x v="977"/>
    <s v="Non"/>
    <x v="24"/>
    <m/>
    <m/>
    <m/>
    <m/>
    <x v="1"/>
    <m/>
  </r>
  <r>
    <s v="P5053TARCELOR (BERTON SICARD)"/>
    <x v="1021"/>
    <s v="PROFIL"/>
    <x v="13"/>
    <x v="983"/>
    <x v="6"/>
    <s v="INSTALLUX"/>
    <x v="978"/>
    <s v="Non"/>
    <x v="24"/>
    <m/>
    <m/>
    <m/>
    <m/>
    <x v="1"/>
    <m/>
  </r>
  <r>
    <s v="P5054TARCELOR (BERTON SICARD)"/>
    <x v="1022"/>
    <s v="PROFIL"/>
    <x v="13"/>
    <x v="984"/>
    <x v="6"/>
    <s v="INSTALLUX"/>
    <x v="979"/>
    <s v="Non"/>
    <x v="24"/>
    <m/>
    <m/>
    <m/>
    <m/>
    <x v="1"/>
    <m/>
  </r>
  <r>
    <s v="P5055ARCELOR (BERTON SICARD)"/>
    <x v="1023"/>
    <s v="PROFIL"/>
    <x v="13"/>
    <x v="985"/>
    <x v="6"/>
    <s v="INSTALLUX"/>
    <x v="980"/>
    <s v="Non"/>
    <x v="24"/>
    <m/>
    <m/>
    <m/>
    <m/>
    <x v="1"/>
    <m/>
  </r>
  <r>
    <s v="P5058ARCELOR (BERTON SICARD)"/>
    <x v="1025"/>
    <s v="PROFIL"/>
    <x v="13"/>
    <x v="987"/>
    <x v="6"/>
    <s v="INSTALLUX"/>
    <x v="982"/>
    <s v="Non"/>
    <x v="24"/>
    <m/>
    <m/>
    <m/>
    <m/>
    <x v="1"/>
    <m/>
  </r>
  <r>
    <s v="P5061TARCELOR (BERTON SICARD)"/>
    <x v="1026"/>
    <s v="PROFIL"/>
    <x v="13"/>
    <x v="988"/>
    <x v="6"/>
    <s v="INSTALLUX"/>
    <x v="983"/>
    <s v="Non"/>
    <x v="24"/>
    <m/>
    <m/>
    <m/>
    <m/>
    <x v="1"/>
    <m/>
  </r>
  <r>
    <s v="P5064ARCELOR (BERTON SICARD)"/>
    <x v="1027"/>
    <s v="PROFIL"/>
    <x v="13"/>
    <x v="980"/>
    <x v="6"/>
    <s v="INSTALLUX"/>
    <x v="984"/>
    <s v="Non"/>
    <x v="24"/>
    <m/>
    <m/>
    <m/>
    <m/>
    <x v="1"/>
    <m/>
  </r>
  <r>
    <s v="P5065ARCELOR (BERTON SICARD)"/>
    <x v="1028"/>
    <s v="PROFIL"/>
    <x v="13"/>
    <x v="981"/>
    <x v="6"/>
    <s v="INSTALLUX"/>
    <x v="985"/>
    <s v="Non"/>
    <x v="24"/>
    <m/>
    <m/>
    <m/>
    <m/>
    <x v="1"/>
    <m/>
  </r>
  <r>
    <s v="P5066TARCELOR (BERTON SICARD)"/>
    <x v="1029"/>
    <s v="PROFIL"/>
    <x v="13"/>
    <x v="989"/>
    <x v="6"/>
    <s v="INSTALLUX"/>
    <x v="986"/>
    <s v="Non"/>
    <x v="24"/>
    <m/>
    <m/>
    <m/>
    <m/>
    <x v="1"/>
    <m/>
  </r>
  <r>
    <s v="P5066T/1ARCELOR (BERTON SICARD)"/>
    <x v="1030"/>
    <s v="PROFIL"/>
    <x v="13"/>
    <x v="990"/>
    <x v="6"/>
    <s v="INSTALLUX"/>
    <x v="987"/>
    <s v="Non"/>
    <x v="5"/>
    <m/>
    <m/>
    <m/>
    <m/>
    <x v="1"/>
    <m/>
  </r>
  <r>
    <s v="P5067ARCELOR (BERTON SICARD)"/>
    <x v="1031"/>
    <s v="PROFIL"/>
    <x v="13"/>
    <x v="991"/>
    <x v="6"/>
    <s v="INSTALLUX"/>
    <x v="988"/>
    <s v="Non"/>
    <x v="24"/>
    <m/>
    <m/>
    <m/>
    <m/>
    <x v="1"/>
    <m/>
  </r>
  <r>
    <s v="P5068ARCELOR (BERTON SICARD)"/>
    <x v="1032"/>
    <s v="PROFIL"/>
    <x v="13"/>
    <x v="989"/>
    <x v="6"/>
    <s v="INSTALLUX"/>
    <x v="989"/>
    <s v="Non"/>
    <x v="24"/>
    <m/>
    <m/>
    <m/>
    <m/>
    <x v="1"/>
    <m/>
  </r>
  <r>
    <s v="P5068/1ARCELOR (BERTON SICARD)"/>
    <x v="1033"/>
    <s v="PROFIL"/>
    <x v="13"/>
    <x v="992"/>
    <x v="6"/>
    <s v="INSTALLUX"/>
    <x v="990"/>
    <s v="Non"/>
    <x v="5"/>
    <m/>
    <m/>
    <m/>
    <m/>
    <x v="1"/>
    <m/>
  </r>
  <r>
    <s v="P5071TARCELOR (BERTON SICARD)"/>
    <x v="1034"/>
    <s v="PROFIL"/>
    <x v="13"/>
    <x v="993"/>
    <x v="6"/>
    <s v="INSTALLUX"/>
    <x v="991"/>
    <s v="Non"/>
    <x v="24"/>
    <m/>
    <m/>
    <m/>
    <m/>
    <x v="1"/>
    <m/>
  </r>
  <r>
    <s v="P5072ARCELOR (BERTON SICARD)"/>
    <x v="1035"/>
    <s v="PROFIL"/>
    <x v="13"/>
    <x v="994"/>
    <x v="6"/>
    <s v="INSTALLUX"/>
    <x v="992"/>
    <s v="Non"/>
    <x v="24"/>
    <m/>
    <m/>
    <m/>
    <m/>
    <x v="1"/>
    <m/>
  </r>
  <r>
    <s v="P5073TARCELOR (BERTON SICARD)"/>
    <x v="1036"/>
    <s v="PROFIL"/>
    <x v="13"/>
    <x v="995"/>
    <x v="6"/>
    <s v="INSTALLUX"/>
    <x v="993"/>
    <s v="Non"/>
    <x v="24"/>
    <m/>
    <m/>
    <m/>
    <m/>
    <x v="1"/>
    <m/>
  </r>
  <r>
    <s v="P5074TARCELOR (BERTON SICARD)"/>
    <x v="1037"/>
    <s v="PROFIL"/>
    <x v="13"/>
    <x v="996"/>
    <x v="6"/>
    <s v="INSTALLUX"/>
    <x v="994"/>
    <s v="Non"/>
    <x v="24"/>
    <m/>
    <m/>
    <m/>
    <m/>
    <x v="1"/>
    <m/>
  </r>
  <r>
    <s v="P5075TARCELOR (BERTON SICARD)"/>
    <x v="1038"/>
    <s v="PROFIL"/>
    <x v="13"/>
    <x v="997"/>
    <x v="6"/>
    <s v="INSTALLUX"/>
    <x v="995"/>
    <s v="Non"/>
    <x v="24"/>
    <m/>
    <m/>
    <m/>
    <m/>
    <x v="1"/>
    <m/>
  </r>
  <r>
    <s v="P5076ARCELOR (BERTON SICARD)"/>
    <x v="1039"/>
    <s v="PROFIL"/>
    <x v="13"/>
    <x v="998"/>
    <x v="6"/>
    <s v="INSTALLUX"/>
    <x v="996"/>
    <s v="Non"/>
    <x v="24"/>
    <m/>
    <m/>
    <m/>
    <m/>
    <x v="1"/>
    <m/>
  </r>
  <r>
    <s v="P5077ARCELOR (BERTON SICARD)"/>
    <x v="1040"/>
    <s v="PROFIL"/>
    <x v="13"/>
    <x v="999"/>
    <x v="6"/>
    <s v="INSTALLUX"/>
    <x v="997"/>
    <s v="Non"/>
    <x v="24"/>
    <m/>
    <m/>
    <m/>
    <m/>
    <x v="1"/>
    <m/>
  </r>
  <r>
    <s v="P6039ARCELOR (BERTON SICARD)"/>
    <x v="1042"/>
    <s v="PROFIL"/>
    <x v="13"/>
    <x v="1001"/>
    <x v="6"/>
    <s v="INSTALLUX"/>
    <x v="999"/>
    <s v="Non"/>
    <x v="26"/>
    <m/>
    <m/>
    <m/>
    <m/>
    <x v="1"/>
    <m/>
  </r>
  <r>
    <s v="P6040ARCELOR (BERTON SICARD)"/>
    <x v="1043"/>
    <s v="PROFIL"/>
    <x v="13"/>
    <x v="1002"/>
    <x v="6"/>
    <s v="INSTALLUX"/>
    <x v="1000"/>
    <s v="Non"/>
    <x v="26"/>
    <m/>
    <m/>
    <m/>
    <m/>
    <x v="1"/>
    <m/>
  </r>
  <r>
    <s v="P6041ARCELOR (BERTON SICARD)"/>
    <x v="1044"/>
    <s v="PROFIL"/>
    <x v="13"/>
    <x v="1003"/>
    <x v="6"/>
    <s v="INSTALLUX"/>
    <x v="1001"/>
    <s v="Non"/>
    <x v="26"/>
    <m/>
    <m/>
    <m/>
    <m/>
    <x v="1"/>
    <m/>
  </r>
  <r>
    <s v="P6046ARCELOR (BERTON SICARD)"/>
    <x v="1045"/>
    <s v="PROFIL"/>
    <x v="13"/>
    <x v="1004"/>
    <x v="6"/>
    <s v="INSTALLUX"/>
    <x v="1002"/>
    <s v="Non"/>
    <x v="26"/>
    <m/>
    <m/>
    <m/>
    <m/>
    <x v="1"/>
    <m/>
  </r>
  <r>
    <s v="P6050ARCELOR (BERTON SICARD)"/>
    <x v="2103"/>
    <s v="PROFIL"/>
    <x v="13"/>
    <x v="1892"/>
    <x v="6"/>
    <s v="INSTALLUX"/>
    <x v="2060"/>
    <s v="Non"/>
    <x v="24"/>
    <m/>
    <m/>
    <m/>
    <m/>
    <x v="1"/>
    <m/>
  </r>
  <r>
    <s v="P6051ARCELOR (BERTON SICARD)"/>
    <x v="1046"/>
    <s v="PROFIL"/>
    <x v="13"/>
    <x v="1005"/>
    <x v="6"/>
    <s v="INSTALLUX"/>
    <x v="1003"/>
    <s v="Non"/>
    <x v="26"/>
    <m/>
    <m/>
    <m/>
    <m/>
    <x v="1"/>
    <m/>
  </r>
  <r>
    <s v="P6052ARCELOR (BERTON SICARD)"/>
    <x v="1047"/>
    <s v="PROFIL"/>
    <x v="13"/>
    <x v="1006"/>
    <x v="6"/>
    <s v="INSTALLUX"/>
    <x v="1004"/>
    <s v="Non"/>
    <x v="26"/>
    <m/>
    <m/>
    <m/>
    <m/>
    <x v="1"/>
    <m/>
  </r>
  <r>
    <s v="P6053ARCELOR (BERTON SICARD)"/>
    <x v="1048"/>
    <s v="PROFIL"/>
    <x v="13"/>
    <x v="1007"/>
    <x v="6"/>
    <s v="INSTALLUX"/>
    <x v="1005"/>
    <s v="Non"/>
    <x v="26"/>
    <m/>
    <m/>
    <m/>
    <m/>
    <x v="1"/>
    <m/>
  </r>
  <r>
    <s v="P6056ARCELOR (BERTON SICARD)"/>
    <x v="1050"/>
    <s v="PROFIL"/>
    <x v="13"/>
    <x v="1009"/>
    <x v="6"/>
    <s v="INSTALLUX"/>
    <x v="1007"/>
    <s v="Non"/>
    <x v="24"/>
    <m/>
    <m/>
    <m/>
    <m/>
    <x v="1"/>
    <m/>
  </r>
  <r>
    <s v="P6057ARCELOR (BERTON SICARD)"/>
    <x v="1051"/>
    <s v="PROFIL"/>
    <x v="13"/>
    <x v="1010"/>
    <x v="6"/>
    <s v="INSTALLUX"/>
    <x v="1008"/>
    <s v="Non"/>
    <x v="24"/>
    <m/>
    <m/>
    <m/>
    <m/>
    <x v="1"/>
    <m/>
  </r>
  <r>
    <s v="P6058ARCELOR (BERTON SICARD)"/>
    <x v="1052"/>
    <s v="PROFIL"/>
    <x v="13"/>
    <x v="1011"/>
    <x v="6"/>
    <s v="INSTALLUX"/>
    <x v="1009"/>
    <s v="Non"/>
    <x v="24"/>
    <m/>
    <m/>
    <m/>
    <m/>
    <x v="1"/>
    <m/>
  </r>
  <r>
    <s v="P6060ARCELOR (BERTON SICARD)"/>
    <x v="1053"/>
    <s v="PROFIL"/>
    <x v="13"/>
    <x v="1012"/>
    <x v="6"/>
    <s v="INSTALLUX"/>
    <x v="1010"/>
    <s v="Non"/>
    <x v="24"/>
    <m/>
    <m/>
    <m/>
    <m/>
    <x v="1"/>
    <m/>
  </r>
  <r>
    <s v="P6061ARCELOR (BERTON SICARD)"/>
    <x v="1054"/>
    <s v="PROFIL"/>
    <x v="13"/>
    <x v="1013"/>
    <x v="6"/>
    <s v="INSTALLUX"/>
    <x v="1011"/>
    <s v="Non"/>
    <x v="24"/>
    <m/>
    <m/>
    <m/>
    <m/>
    <x v="1"/>
    <m/>
  </r>
  <r>
    <s v="P6062ARCELOR (BERTON SICARD)"/>
    <x v="1055"/>
    <s v="PROFIL"/>
    <x v="13"/>
    <x v="1014"/>
    <x v="6"/>
    <s v="INSTALLUX"/>
    <x v="1012"/>
    <s v="Non"/>
    <x v="24"/>
    <m/>
    <m/>
    <m/>
    <m/>
    <x v="1"/>
    <m/>
  </r>
  <r>
    <s v="P6063ARCELOR (BERTON SICARD)"/>
    <x v="1056"/>
    <s v="PROFIL"/>
    <x v="13"/>
    <x v="1015"/>
    <x v="6"/>
    <s v="INSTALLUX"/>
    <x v="1013"/>
    <s v="Non"/>
    <x v="24"/>
    <m/>
    <m/>
    <m/>
    <m/>
    <x v="1"/>
    <m/>
  </r>
  <r>
    <s v="TU125125ARCELOR (BERTON SICARD)"/>
    <x v="1057"/>
    <s v="PROFIL"/>
    <x v="13"/>
    <x v="1016"/>
    <x v="6"/>
    <s v="INSTALLUX"/>
    <x v="1014"/>
    <s v="Non"/>
    <x v="24"/>
    <m/>
    <m/>
    <m/>
    <m/>
    <x v="1"/>
    <m/>
  </r>
  <r>
    <s v="TU2010X2ARCELOR (BERTON SICARD)"/>
    <x v="1058"/>
    <s v="PROFIL"/>
    <x v="13"/>
    <x v="1017"/>
    <x v="6"/>
    <s v="INSTALLUX"/>
    <x v="1015"/>
    <s v="Non"/>
    <x v="24"/>
    <m/>
    <m/>
    <m/>
    <m/>
    <x v="1"/>
    <m/>
  </r>
  <r>
    <s v="TU2020X2ARCELOR (BERTON SICARD)"/>
    <x v="1059"/>
    <s v="PROFIL"/>
    <x v="13"/>
    <x v="1018"/>
    <x v="6"/>
    <s v="INSTALLUX"/>
    <x v="1016"/>
    <s v="Non"/>
    <x v="24"/>
    <m/>
    <m/>
    <m/>
    <m/>
    <x v="1"/>
    <m/>
  </r>
  <r>
    <s v="TU2525X2ARCELOR (BERTON SICARD)"/>
    <x v="1060"/>
    <s v="PROFIL"/>
    <x v="13"/>
    <x v="1019"/>
    <x v="6"/>
    <s v="INSTALLUX"/>
    <x v="1017"/>
    <s v="Non"/>
    <x v="24"/>
    <m/>
    <m/>
    <m/>
    <m/>
    <x v="1"/>
    <m/>
  </r>
  <r>
    <s v="TU3010X2ARCELOR (BERTON SICARD)"/>
    <x v="1061"/>
    <s v="PROFIL"/>
    <x v="13"/>
    <x v="1020"/>
    <x v="6"/>
    <s v="INSTALLUX"/>
    <x v="1018"/>
    <s v="Non"/>
    <x v="24"/>
    <m/>
    <m/>
    <m/>
    <m/>
    <x v="1"/>
    <m/>
  </r>
  <r>
    <s v="TU40X2ARCELOR (BERTON SICARD)"/>
    <x v="1062"/>
    <s v="PROFIL"/>
    <x v="13"/>
    <x v="1021"/>
    <x v="6"/>
    <s v="INSTALLUX"/>
    <x v="1019"/>
    <s v="Non"/>
    <x v="24"/>
    <m/>
    <m/>
    <m/>
    <m/>
    <x v="1"/>
    <m/>
  </r>
  <r>
    <s v="TU4020X2ARCELOR (BERTON SICARD)"/>
    <x v="1063"/>
    <s v="PROFIL"/>
    <x v="13"/>
    <x v="1022"/>
    <x v="6"/>
    <s v="INSTALLUX"/>
    <x v="1020"/>
    <s v="Non"/>
    <x v="24"/>
    <m/>
    <m/>
    <m/>
    <m/>
    <x v="1"/>
    <m/>
  </r>
  <r>
    <s v="TU4545/2ARCELOR (BERTON SICARD)"/>
    <x v="1064"/>
    <s v="PROFIL"/>
    <x v="13"/>
    <x v="1023"/>
    <x v="6"/>
    <s v="INSTALLUX"/>
    <x v="1021"/>
    <s v="Non"/>
    <x v="60"/>
    <m/>
    <m/>
    <m/>
    <m/>
    <x v="1"/>
    <m/>
  </r>
  <r>
    <s v="TU454515ARCELOR (BERTON SICARD)"/>
    <x v="1065"/>
    <s v="PROFIL"/>
    <x v="13"/>
    <x v="1024"/>
    <x v="6"/>
    <s v="INSTALLUX"/>
    <x v="1022"/>
    <s v="Non"/>
    <x v="4"/>
    <m/>
    <m/>
    <m/>
    <m/>
    <x v="1"/>
    <m/>
  </r>
  <r>
    <s v="TU50X2ARCELOR (BERTON SICARD)"/>
    <x v="1066"/>
    <s v="PROFIL"/>
    <x v="13"/>
    <x v="1025"/>
    <x v="6"/>
    <s v="INSTALLUX"/>
    <x v="1023"/>
    <s v="Non"/>
    <x v="61"/>
    <m/>
    <m/>
    <m/>
    <m/>
    <x v="1"/>
    <m/>
  </r>
  <r>
    <s v="TU503017ARCELOR (BERTON SICARD)"/>
    <x v="1067"/>
    <s v="PROFIL"/>
    <x v="13"/>
    <x v="1026"/>
    <x v="6"/>
    <s v="INSTALLUX"/>
    <x v="1024"/>
    <s v="Non"/>
    <x v="24"/>
    <m/>
    <m/>
    <m/>
    <m/>
    <x v="1"/>
    <m/>
  </r>
  <r>
    <s v="TU60X2/3ARCELOR (BERTON SICARD)"/>
    <x v="1068"/>
    <s v="PROFIL"/>
    <x v="13"/>
    <x v="1027"/>
    <x v="6"/>
    <s v="INSTALLUX"/>
    <x v="1025"/>
    <s v="Non"/>
    <x v="27"/>
    <m/>
    <m/>
    <m/>
    <m/>
    <x v="1"/>
    <m/>
  </r>
  <r>
    <s v="TU6020X2ARCELOR (BERTON SICARD)"/>
    <x v="1069"/>
    <s v="PROFIL"/>
    <x v="13"/>
    <x v="1028"/>
    <x v="6"/>
    <s v="INSTALLUX"/>
    <x v="1026"/>
    <s v="Non"/>
    <x v="24"/>
    <m/>
    <m/>
    <m/>
    <m/>
    <x v="1"/>
    <m/>
  </r>
  <r>
    <s v="TU7070X2ARCELOR (BERTON SICARD)"/>
    <x v="1070"/>
    <s v="PROFIL"/>
    <x v="13"/>
    <x v="1029"/>
    <x v="6"/>
    <s v="INSTALLUX"/>
    <x v="1027"/>
    <s v="Non"/>
    <x v="24"/>
    <m/>
    <m/>
    <m/>
    <m/>
    <x v="1"/>
    <m/>
  </r>
  <r>
    <s v="TU80X2ARCELOR (BERTON SICARD)"/>
    <x v="1071"/>
    <s v="PROFIL"/>
    <x v="13"/>
    <x v="1030"/>
    <x v="6"/>
    <s v="INSTALLUX"/>
    <x v="1028"/>
    <s v="Non"/>
    <x v="24"/>
    <m/>
    <m/>
    <m/>
    <m/>
    <x v="1"/>
    <m/>
  </r>
  <r>
    <s v="T4040X3ARCELOR (BERTON SICARD)"/>
    <x v="1072"/>
    <s v="PROFIL"/>
    <x v="13"/>
    <x v="1031"/>
    <x v="6"/>
    <s v="INSTALLUX"/>
    <x v="1029"/>
    <s v="Non"/>
    <x v="24"/>
    <m/>
    <m/>
    <m/>
    <m/>
    <x v="1"/>
    <m/>
  </r>
  <r>
    <s v="U109X2ARCELOR (BERTON SICARD)"/>
    <x v="1073"/>
    <s v="PROFIL"/>
    <x v="13"/>
    <x v="1032"/>
    <x v="6"/>
    <s v="INSTALLUX"/>
    <x v="1030"/>
    <s v="Non"/>
    <x v="24"/>
    <m/>
    <m/>
    <m/>
    <m/>
    <x v="1"/>
    <m/>
  </r>
  <r>
    <s v="U15X29ARCELOR (BERTON SICARD)"/>
    <x v="1074"/>
    <s v="PROFIL"/>
    <x v="13"/>
    <x v="1033"/>
    <x v="6"/>
    <s v="INSTALLUX"/>
    <x v="1031"/>
    <s v="Non"/>
    <x v="24"/>
    <m/>
    <m/>
    <m/>
    <m/>
    <x v="1"/>
    <m/>
  </r>
  <r>
    <s v="U15X32ARCELOR (BERTON SICARD)"/>
    <x v="1075"/>
    <s v="PROFIL"/>
    <x v="13"/>
    <x v="1034"/>
    <x v="6"/>
    <s v="INSTALLUX"/>
    <x v="1032"/>
    <s v="Non"/>
    <x v="24"/>
    <m/>
    <m/>
    <m/>
    <m/>
    <x v="1"/>
    <m/>
  </r>
  <r>
    <s v="U2012X2ARCELOR (BERTON SICARD)"/>
    <x v="1076"/>
    <s v="PROFIL"/>
    <x v="13"/>
    <x v="1035"/>
    <x v="6"/>
    <s v="INSTALLUX"/>
    <x v="1033"/>
    <s v="Non"/>
    <x v="24"/>
    <m/>
    <m/>
    <m/>
    <m/>
    <x v="1"/>
    <m/>
  </r>
  <r>
    <s v="U2015X2ARCELOR (BERTON SICARD)"/>
    <x v="1077"/>
    <s v="PROFIL"/>
    <x v="13"/>
    <x v="1036"/>
    <x v="6"/>
    <s v="INSTALLUX"/>
    <x v="1034"/>
    <s v="Non"/>
    <x v="24"/>
    <m/>
    <m/>
    <m/>
    <m/>
    <x v="1"/>
    <m/>
  </r>
  <r>
    <s v="U2020X2ARCELOR (BERTON SICARD)"/>
    <x v="1078"/>
    <s v="PROFIL"/>
    <x v="13"/>
    <x v="1037"/>
    <x v="6"/>
    <s v="INSTALLUX"/>
    <x v="1035"/>
    <s v="Non"/>
    <x v="24"/>
    <m/>
    <m/>
    <m/>
    <m/>
    <x v="1"/>
    <m/>
  </r>
  <r>
    <s v="U2045X2ARCELOR (BERTON SICARD)"/>
    <x v="1079"/>
    <s v="PROFIL"/>
    <x v="13"/>
    <x v="1038"/>
    <x v="6"/>
    <s v="INSTALLUX"/>
    <x v="1036"/>
    <s v="Non"/>
    <x v="24"/>
    <m/>
    <m/>
    <m/>
    <m/>
    <x v="1"/>
    <m/>
  </r>
  <r>
    <s v="U2525X2ARCELOR (BERTON SICARD)"/>
    <x v="1080"/>
    <s v="PROFIL"/>
    <x v="13"/>
    <x v="1039"/>
    <x v="6"/>
    <s v="INSTALLUX"/>
    <x v="1037"/>
    <s v="Non"/>
    <x v="24"/>
    <m/>
    <m/>
    <m/>
    <m/>
    <x v="1"/>
    <m/>
  </r>
  <r>
    <s v="U2540X2ARCELOR (BERTON SICARD)"/>
    <x v="1081"/>
    <s v="PROFIL"/>
    <x v="13"/>
    <x v="1040"/>
    <x v="6"/>
    <s v="INSTALLUX"/>
    <x v="1038"/>
    <s v="Non"/>
    <x v="24"/>
    <m/>
    <m/>
    <m/>
    <m/>
    <x v="1"/>
    <m/>
  </r>
  <r>
    <s v="U3020X2ARCELOR (BERTON SICARD)"/>
    <x v="1082"/>
    <s v="PROFIL"/>
    <x v="13"/>
    <x v="1041"/>
    <x v="6"/>
    <s v="INSTALLUX"/>
    <x v="1039"/>
    <s v="Non"/>
    <x v="24"/>
    <m/>
    <m/>
    <m/>
    <m/>
    <x v="1"/>
    <m/>
  </r>
  <r>
    <s v="11/140ARCELOR (BERTON SICARD)"/>
    <x v="1083"/>
    <s v="PROFIL"/>
    <x v="13"/>
    <x v="1042"/>
    <x v="6"/>
    <s v="INSTALLUX"/>
    <x v="1040"/>
    <s v="Non"/>
    <x v="4"/>
    <m/>
    <m/>
    <m/>
    <m/>
    <x v="1"/>
    <m/>
  </r>
  <r>
    <s v="20LARCELOR (BERTON SICARD)"/>
    <x v="1084"/>
    <s v="PROFIL"/>
    <x v="13"/>
    <x v="284"/>
    <x v="6"/>
    <s v="INSTALLUX"/>
    <x v="1041"/>
    <s v="Non"/>
    <x v="4"/>
    <m/>
    <m/>
    <m/>
    <m/>
    <x v="1"/>
    <m/>
  </r>
  <r>
    <s v="21LARCELOR (BERTON SICARD)"/>
    <x v="1085"/>
    <s v="PROFIL"/>
    <x v="13"/>
    <x v="1043"/>
    <x v="6"/>
    <s v="INSTALLUX"/>
    <x v="1042"/>
    <s v="Non"/>
    <x v="4"/>
    <m/>
    <m/>
    <m/>
    <m/>
    <x v="1"/>
    <m/>
  </r>
  <r>
    <s v="23/20LARCELOR (BERTON SICARD)"/>
    <x v="1086"/>
    <s v="PROFIL"/>
    <x v="13"/>
    <x v="284"/>
    <x v="6"/>
    <s v="INSTALLUX"/>
    <x v="1043"/>
    <s v="Non"/>
    <x v="4"/>
    <m/>
    <m/>
    <m/>
    <m/>
    <x v="1"/>
    <m/>
  </r>
  <r>
    <s v="23/25LARCELOR (BERTON SICARD)"/>
    <x v="1087"/>
    <s v="PROFIL"/>
    <x v="13"/>
    <x v="1043"/>
    <x v="6"/>
    <s v="INSTALLUX"/>
    <x v="1044"/>
    <s v="Non"/>
    <x v="4"/>
    <m/>
    <m/>
    <m/>
    <m/>
    <x v="1"/>
    <m/>
  </r>
  <r>
    <s v="26LARCELOR (BERTON SICARD)"/>
    <x v="1088"/>
    <s v="PROFIL"/>
    <x v="13"/>
    <x v="284"/>
    <x v="6"/>
    <s v="INSTALLUX"/>
    <x v="1045"/>
    <s v="Non"/>
    <x v="4"/>
    <m/>
    <m/>
    <m/>
    <m/>
    <x v="1"/>
    <m/>
  </r>
  <r>
    <s v="27/20LARCELOR (BERTON SICARD)"/>
    <x v="1089"/>
    <s v="PROFIL"/>
    <x v="13"/>
    <x v="284"/>
    <x v="6"/>
    <s v="INSTALLUX"/>
    <x v="1046"/>
    <s v="Non"/>
    <x v="4"/>
    <m/>
    <m/>
    <m/>
    <m/>
    <x v="1"/>
    <m/>
  </r>
  <r>
    <s v="103ARCELOR (BERTON SICARD)"/>
    <x v="1092"/>
    <s v="PROFIL"/>
    <x v="13"/>
    <x v="1046"/>
    <x v="6"/>
    <s v="INSTALLUX"/>
    <x v="1049"/>
    <s v="Non"/>
    <x v="4"/>
    <m/>
    <m/>
    <m/>
    <m/>
    <x v="1"/>
    <m/>
  </r>
  <r>
    <s v="104ARCELOR (BERTON SICARD)"/>
    <x v="1093"/>
    <s v="PROFIL"/>
    <x v="13"/>
    <x v="1047"/>
    <x v="6"/>
    <s v="INSTALLUX"/>
    <x v="1050"/>
    <s v="Non"/>
    <x v="4"/>
    <m/>
    <m/>
    <m/>
    <m/>
    <x v="1"/>
    <m/>
  </r>
  <r>
    <s v="108ARCELOR (BERTON SICARD)"/>
    <x v="1095"/>
    <s v="PROFIL"/>
    <x v="13"/>
    <x v="1049"/>
    <x v="6"/>
    <s v="INSTALLUX"/>
    <x v="1052"/>
    <s v="Non"/>
    <x v="4"/>
    <m/>
    <m/>
    <m/>
    <m/>
    <x v="1"/>
    <m/>
  </r>
  <r>
    <s v="112ARCELOR (BERTON SICARD)"/>
    <x v="1096"/>
    <s v="PROFIL"/>
    <x v="13"/>
    <x v="1050"/>
    <x v="6"/>
    <s v="INSTALLUX"/>
    <x v="1053"/>
    <s v="Non"/>
    <x v="4"/>
    <m/>
    <m/>
    <m/>
    <m/>
    <x v="1"/>
    <m/>
  </r>
  <r>
    <s v="140ARCELOR (BERTON SICARD)"/>
    <x v="1097"/>
    <s v="PROFIL"/>
    <x v="13"/>
    <x v="1051"/>
    <x v="6"/>
    <s v="INSTALLUX"/>
    <x v="1054"/>
    <s v="Non"/>
    <x v="4"/>
    <m/>
    <m/>
    <m/>
    <m/>
    <x v="1"/>
    <m/>
  </r>
  <r>
    <s v="140/RARCELOR (BERTON SICARD)"/>
    <x v="1098"/>
    <s v="PROFIL"/>
    <x v="13"/>
    <x v="1052"/>
    <x v="6"/>
    <s v="INSTALLUX"/>
    <x v="1055"/>
    <s v="Non"/>
    <x v="4"/>
    <m/>
    <m/>
    <m/>
    <m/>
    <x v="1"/>
    <m/>
  </r>
  <r>
    <s v="141ARCELOR (BERTON SICARD)"/>
    <x v="1099"/>
    <s v="PROFIL"/>
    <x v="13"/>
    <x v="1053"/>
    <x v="6"/>
    <s v="INSTALLUX"/>
    <x v="1056"/>
    <s v="Non"/>
    <x v="4"/>
    <m/>
    <m/>
    <m/>
    <m/>
    <x v="1"/>
    <m/>
  </r>
  <r>
    <s v="142ARCELOR (BERTON SICARD)"/>
    <x v="1100"/>
    <s v="PROFIL"/>
    <x v="13"/>
    <x v="1054"/>
    <x v="6"/>
    <s v="INSTALLUX"/>
    <x v="1057"/>
    <s v="Non"/>
    <x v="4"/>
    <m/>
    <m/>
    <m/>
    <m/>
    <x v="1"/>
    <m/>
  </r>
  <r>
    <s v="143/15ARCELOR (BERTON SICARD)"/>
    <x v="1101"/>
    <s v="PROFIL"/>
    <x v="13"/>
    <x v="1055"/>
    <x v="6"/>
    <s v="INSTALLUX"/>
    <x v="1058"/>
    <s v="Non"/>
    <x v="4"/>
    <m/>
    <m/>
    <m/>
    <m/>
    <x v="1"/>
    <m/>
  </r>
  <r>
    <s v="143/151ARCELOR (BERTON SICARD)"/>
    <x v="1102"/>
    <s v="PROFIL"/>
    <x v="13"/>
    <x v="1056"/>
    <x v="6"/>
    <s v="INSTALLUX"/>
    <x v="1059"/>
    <s v="Non"/>
    <x v="5"/>
    <m/>
    <m/>
    <m/>
    <m/>
    <x v="1"/>
    <m/>
  </r>
  <r>
    <s v="143/80ARCELOR (BERTON SICARD)"/>
    <x v="1103"/>
    <s v="PROFIL"/>
    <x v="13"/>
    <x v="1057"/>
    <x v="6"/>
    <s v="INSTALLUX"/>
    <x v="1060"/>
    <s v="Non"/>
    <x v="4"/>
    <m/>
    <m/>
    <m/>
    <m/>
    <x v="1"/>
    <m/>
  </r>
  <r>
    <s v="143/801ARCELOR (BERTON SICARD)"/>
    <x v="1104"/>
    <s v="PROFIL"/>
    <x v="13"/>
    <x v="1058"/>
    <x v="6"/>
    <s v="INSTALLUX"/>
    <x v="1061"/>
    <s v="Non"/>
    <x v="5"/>
    <m/>
    <m/>
    <m/>
    <m/>
    <x v="1"/>
    <m/>
  </r>
  <r>
    <s v="146ARCELOR (BERTON SICARD)"/>
    <x v="1105"/>
    <s v="PROFIL"/>
    <x v="13"/>
    <x v="1059"/>
    <x v="6"/>
    <s v="INSTALLUX"/>
    <x v="1062"/>
    <s v="Non"/>
    <x v="4"/>
    <m/>
    <m/>
    <m/>
    <m/>
    <x v="1"/>
    <m/>
  </r>
  <r>
    <s v="148ARCELOR (BERTON SICARD)"/>
    <x v="1106"/>
    <s v="PROFIL"/>
    <x v="13"/>
    <x v="1060"/>
    <x v="6"/>
    <s v="INSTALLUX"/>
    <x v="1063"/>
    <s v="Non"/>
    <x v="4"/>
    <m/>
    <m/>
    <m/>
    <m/>
    <x v="1"/>
    <m/>
  </r>
  <r>
    <s v="149ARCELOR (BERTON SICARD)"/>
    <x v="1107"/>
    <s v="PROFIL"/>
    <x v="13"/>
    <x v="1061"/>
    <x v="6"/>
    <s v="INSTALLUX"/>
    <x v="1064"/>
    <s v="Non"/>
    <x v="4"/>
    <m/>
    <m/>
    <m/>
    <m/>
    <x v="1"/>
    <m/>
  </r>
  <r>
    <s v="150LARCELOR (BERTON SICARD)"/>
    <x v="1109"/>
    <s v="PROFIL"/>
    <x v="13"/>
    <x v="1062"/>
    <x v="6"/>
    <s v="INSTALLUX"/>
    <x v="1066"/>
    <s v="Non"/>
    <x v="4"/>
    <m/>
    <m/>
    <m/>
    <m/>
    <x v="1"/>
    <m/>
  </r>
  <r>
    <s v="151ARCELOR (BERTON SICARD)"/>
    <x v="1110"/>
    <s v="PROFIL"/>
    <x v="13"/>
    <x v="1063"/>
    <x v="6"/>
    <s v="INSTALLUX"/>
    <x v="1067"/>
    <s v="Non"/>
    <x v="4"/>
    <m/>
    <m/>
    <m/>
    <m/>
    <x v="1"/>
    <m/>
  </r>
  <r>
    <s v="152LARCELOR (BERTON SICARD)"/>
    <x v="1112"/>
    <s v="PROFIL"/>
    <x v="13"/>
    <x v="1064"/>
    <x v="6"/>
    <s v="INSTALLUX"/>
    <x v="1069"/>
    <s v="Non"/>
    <x v="4"/>
    <m/>
    <m/>
    <m/>
    <m/>
    <x v="1"/>
    <m/>
  </r>
  <r>
    <s v="153LARCELOR (BERTON SICARD)"/>
    <x v="1114"/>
    <s v="PROFIL"/>
    <x v="13"/>
    <x v="1065"/>
    <x v="6"/>
    <s v="INSTALLUX"/>
    <x v="1071"/>
    <s v="Non"/>
    <x v="4"/>
    <m/>
    <m/>
    <m/>
    <m/>
    <x v="1"/>
    <m/>
  </r>
  <r>
    <s v="154ARCELOR (BERTON SICARD)"/>
    <x v="1115"/>
    <s v="PROFIL"/>
    <x v="13"/>
    <x v="1066"/>
    <x v="6"/>
    <s v="INSTALLUX"/>
    <x v="1072"/>
    <s v="Non"/>
    <x v="4"/>
    <m/>
    <m/>
    <m/>
    <m/>
    <x v="1"/>
    <m/>
  </r>
  <r>
    <s v="157ARCELOR (BERTON SICARD)"/>
    <x v="1116"/>
    <s v="PROFIL"/>
    <x v="13"/>
    <x v="1067"/>
    <x v="6"/>
    <s v="INSTALLUX"/>
    <x v="1073"/>
    <s v="Non"/>
    <x v="4"/>
    <m/>
    <m/>
    <m/>
    <m/>
    <x v="1"/>
    <m/>
  </r>
  <r>
    <s v="164ARCELOR (BERTON SICARD)"/>
    <x v="1117"/>
    <s v="PROFIL"/>
    <x v="13"/>
    <x v="1068"/>
    <x v="6"/>
    <s v="INSTALLUX"/>
    <x v="1074"/>
    <s v="Non"/>
    <x v="4"/>
    <m/>
    <m/>
    <m/>
    <m/>
    <x v="1"/>
    <m/>
  </r>
  <r>
    <s v="165ARCELOR (BERTON SICARD)"/>
    <x v="1118"/>
    <s v="PROFIL"/>
    <x v="13"/>
    <x v="1069"/>
    <x v="6"/>
    <s v="INSTALLUX"/>
    <x v="1075"/>
    <s v="Non"/>
    <x v="4"/>
    <m/>
    <m/>
    <m/>
    <m/>
    <x v="1"/>
    <m/>
  </r>
  <r>
    <s v="167ARCELOR (BERTON SICARD)"/>
    <x v="1119"/>
    <s v="PROFIL"/>
    <x v="13"/>
    <x v="1070"/>
    <x v="6"/>
    <s v="INSTALLUX"/>
    <x v="1076"/>
    <s v="Non"/>
    <x v="4"/>
    <m/>
    <m/>
    <m/>
    <m/>
    <x v="1"/>
    <m/>
  </r>
  <r>
    <s v="168ARCELOR (BERTON SICARD)"/>
    <x v="1120"/>
    <s v="PROFIL"/>
    <x v="13"/>
    <x v="1071"/>
    <x v="6"/>
    <s v="INSTALLUX"/>
    <x v="1077"/>
    <s v="Non"/>
    <x v="4"/>
    <m/>
    <m/>
    <m/>
    <m/>
    <x v="1"/>
    <m/>
  </r>
  <r>
    <s v="169ARCELOR (BERTON SICARD)"/>
    <x v="1121"/>
    <s v="PROFIL"/>
    <x v="13"/>
    <x v="1072"/>
    <x v="6"/>
    <s v="INSTALLUX"/>
    <x v="1078"/>
    <s v="Non"/>
    <x v="4"/>
    <m/>
    <m/>
    <m/>
    <m/>
    <x v="1"/>
    <m/>
  </r>
  <r>
    <s v="173ARCELOR (BERTON SICARD)"/>
    <x v="1122"/>
    <s v="PROFIL"/>
    <x v="13"/>
    <x v="1073"/>
    <x v="6"/>
    <s v="INSTALLUX"/>
    <x v="1079"/>
    <s v="Non"/>
    <x v="4"/>
    <m/>
    <m/>
    <m/>
    <m/>
    <x v="1"/>
    <m/>
  </r>
  <r>
    <s v="178ARCELOR (BERTON SICARD)"/>
    <x v="1123"/>
    <s v="PROFIL"/>
    <x v="13"/>
    <x v="1074"/>
    <x v="6"/>
    <s v="INSTALLUX"/>
    <x v="1080"/>
    <s v="Non"/>
    <x v="4"/>
    <m/>
    <m/>
    <m/>
    <m/>
    <x v="1"/>
    <m/>
  </r>
  <r>
    <s v="179ARCELOR (BERTON SICARD)"/>
    <x v="1124"/>
    <s v="PROFIL"/>
    <x v="13"/>
    <x v="1075"/>
    <x v="6"/>
    <s v="INSTALLUX"/>
    <x v="1081"/>
    <s v="Non"/>
    <x v="4"/>
    <m/>
    <m/>
    <m/>
    <m/>
    <x v="1"/>
    <m/>
  </r>
  <r>
    <s v="181ARCELOR (BERTON SICARD)"/>
    <x v="1125"/>
    <s v="PROFIL"/>
    <x v="13"/>
    <x v="1076"/>
    <x v="6"/>
    <s v="INSTALLUX"/>
    <x v="1082"/>
    <s v="Non"/>
    <x v="4"/>
    <m/>
    <m/>
    <m/>
    <m/>
    <x v="1"/>
    <m/>
  </r>
  <r>
    <s v="182ARCELOR (BERTON SICARD)"/>
    <x v="1126"/>
    <s v="PROFIL"/>
    <x v="13"/>
    <x v="1077"/>
    <x v="6"/>
    <s v="INSTALLUX"/>
    <x v="1083"/>
    <s v="Non"/>
    <x v="4"/>
    <m/>
    <m/>
    <m/>
    <m/>
    <x v="1"/>
    <m/>
  </r>
  <r>
    <s v="183ARCELOR (BERTON SICARD)"/>
    <x v="1127"/>
    <s v="PROFIL"/>
    <x v="13"/>
    <x v="1078"/>
    <x v="6"/>
    <s v="INSTALLUX"/>
    <x v="1084"/>
    <s v="Non"/>
    <x v="4"/>
    <m/>
    <m/>
    <m/>
    <m/>
    <x v="1"/>
    <m/>
  </r>
  <r>
    <s v="184ARCELOR (BERTON SICARD)"/>
    <x v="1128"/>
    <s v="PROFIL"/>
    <x v="13"/>
    <x v="1079"/>
    <x v="6"/>
    <s v="INSTALLUX"/>
    <x v="1085"/>
    <s v="Non"/>
    <x v="4"/>
    <m/>
    <m/>
    <m/>
    <m/>
    <x v="1"/>
    <m/>
  </r>
  <r>
    <s v="200ARCELOR (BERTON SICARD)"/>
    <x v="1129"/>
    <s v="PROFIL"/>
    <x v="13"/>
    <x v="1080"/>
    <x v="6"/>
    <s v="INSTALLUX"/>
    <x v="1086"/>
    <s v="Non"/>
    <x v="4"/>
    <m/>
    <m/>
    <m/>
    <m/>
    <x v="1"/>
    <m/>
  </r>
  <r>
    <s v="201ARCELOR (BERTON SICARD)"/>
    <x v="1130"/>
    <s v="PROFIL"/>
    <x v="13"/>
    <x v="1081"/>
    <x v="6"/>
    <s v="INSTALLUX"/>
    <x v="1087"/>
    <s v="Non"/>
    <x v="24"/>
    <m/>
    <m/>
    <m/>
    <m/>
    <x v="1"/>
    <m/>
  </r>
  <r>
    <s v="205ARCELOR (BERTON SICARD)"/>
    <x v="2104"/>
    <s v="PROFIL"/>
    <x v="13"/>
    <x v="1893"/>
    <x v="6"/>
    <s v="INSTALLUX"/>
    <x v="2061"/>
    <s v="Non"/>
    <x v="24"/>
    <m/>
    <m/>
    <m/>
    <m/>
    <x v="1"/>
    <m/>
  </r>
  <r>
    <s v="218ARCELOR (BERTON SICARD)"/>
    <x v="1131"/>
    <s v="PROFIL"/>
    <x v="13"/>
    <x v="1082"/>
    <x v="6"/>
    <s v="INSTALLUX"/>
    <x v="1088"/>
    <s v="Non"/>
    <x v="4"/>
    <m/>
    <m/>
    <m/>
    <m/>
    <x v="1"/>
    <m/>
  </r>
  <r>
    <s v="219ARCELOR (BERTON SICARD)"/>
    <x v="1132"/>
    <s v="PROFIL"/>
    <x v="13"/>
    <x v="1083"/>
    <x v="6"/>
    <s v="INSTALLUX"/>
    <x v="1089"/>
    <s v="Non"/>
    <x v="4"/>
    <m/>
    <m/>
    <m/>
    <m/>
    <x v="1"/>
    <m/>
  </r>
  <r>
    <s v="220ARCELOR (BERTON SICARD)"/>
    <x v="1133"/>
    <s v="PROFIL"/>
    <x v="13"/>
    <x v="1083"/>
    <x v="6"/>
    <s v="INSTALLUX"/>
    <x v="1090"/>
    <s v="Non"/>
    <x v="4"/>
    <m/>
    <m/>
    <m/>
    <m/>
    <x v="1"/>
    <m/>
  </r>
  <r>
    <s v="223ARCELOR (BERTON SICARD)"/>
    <x v="1134"/>
    <s v="PROFIL"/>
    <x v="13"/>
    <x v="1083"/>
    <x v="6"/>
    <s v="INSTALLUX"/>
    <x v="1091"/>
    <s v="Non"/>
    <x v="4"/>
    <m/>
    <m/>
    <m/>
    <m/>
    <x v="1"/>
    <m/>
  </r>
  <r>
    <s v="226ARCELOR (BERTON SICARD)"/>
    <x v="1135"/>
    <s v="PROFIL"/>
    <x v="13"/>
    <x v="1083"/>
    <x v="6"/>
    <s v="INSTALLUX"/>
    <x v="1092"/>
    <s v="Non"/>
    <x v="4"/>
    <m/>
    <m/>
    <m/>
    <m/>
    <x v="1"/>
    <m/>
  </r>
  <r>
    <s v="300ARCELOR (BERTON SICARD)"/>
    <x v="1136"/>
    <s v="PROFIL"/>
    <x v="13"/>
    <x v="1084"/>
    <x v="6"/>
    <s v="INSTALLUX"/>
    <x v="1093"/>
    <s v="Non"/>
    <x v="4"/>
    <m/>
    <m/>
    <m/>
    <m/>
    <x v="1"/>
    <m/>
  </r>
  <r>
    <s v="301ARCELOR (BERTON SICARD)"/>
    <x v="1137"/>
    <s v="PROFIL"/>
    <x v="13"/>
    <x v="1085"/>
    <x v="6"/>
    <s v="INSTALLUX"/>
    <x v="1094"/>
    <s v="Non"/>
    <x v="4"/>
    <m/>
    <m/>
    <m/>
    <m/>
    <x v="1"/>
    <m/>
  </r>
  <r>
    <s v="302ARCELOR (BERTON SICARD)"/>
    <x v="1138"/>
    <s v="PROFIL"/>
    <x v="13"/>
    <x v="1086"/>
    <x v="6"/>
    <s v="INSTALLUX"/>
    <x v="1095"/>
    <s v="Non"/>
    <x v="24"/>
    <m/>
    <m/>
    <m/>
    <m/>
    <x v="1"/>
    <m/>
  </r>
  <r>
    <s v="305ARCELOR (BERTON SICARD)"/>
    <x v="1139"/>
    <s v="PROFIL"/>
    <x v="13"/>
    <x v="1087"/>
    <x v="6"/>
    <s v="INSTALLUX"/>
    <x v="1096"/>
    <s v="Non"/>
    <x v="24"/>
    <m/>
    <m/>
    <m/>
    <m/>
    <x v="1"/>
    <m/>
  </r>
  <r>
    <s v="306ARCELOR (BERTON SICARD)"/>
    <x v="1140"/>
    <s v="PROFIL"/>
    <x v="13"/>
    <x v="1088"/>
    <x v="6"/>
    <s v="INSTALLUX"/>
    <x v="1097"/>
    <s v="Non"/>
    <x v="24"/>
    <m/>
    <m/>
    <m/>
    <m/>
    <x v="1"/>
    <m/>
  </r>
  <r>
    <s v="307ARCELOR (BERTON SICARD)"/>
    <x v="1141"/>
    <s v="PROFIL"/>
    <x v="13"/>
    <x v="1089"/>
    <x v="6"/>
    <s v="INSTALLUX"/>
    <x v="1098"/>
    <s v="Non"/>
    <x v="24"/>
    <m/>
    <m/>
    <m/>
    <m/>
    <x v="1"/>
    <m/>
  </r>
  <r>
    <s v="308ARCELOR (BERTON SICARD)"/>
    <x v="1142"/>
    <s v="PROFIL"/>
    <x v="13"/>
    <x v="1090"/>
    <x v="6"/>
    <s v="INSTALLUX"/>
    <x v="1099"/>
    <s v="Non"/>
    <x v="24"/>
    <m/>
    <m/>
    <m/>
    <m/>
    <x v="1"/>
    <m/>
  </r>
  <r>
    <s v="309ARCELOR (BERTON SICARD)"/>
    <x v="1143"/>
    <s v="PROFIL"/>
    <x v="13"/>
    <x v="1091"/>
    <x v="6"/>
    <s v="INSTALLUX"/>
    <x v="1100"/>
    <s v="Non"/>
    <x v="24"/>
    <m/>
    <m/>
    <m/>
    <m/>
    <x v="1"/>
    <m/>
  </r>
  <r>
    <s v="310ARCELOR (BERTON SICARD)"/>
    <x v="1144"/>
    <s v="PROFIL"/>
    <x v="13"/>
    <x v="1092"/>
    <x v="6"/>
    <s v="INSTALLUX"/>
    <x v="1101"/>
    <s v="Non"/>
    <x v="4"/>
    <m/>
    <m/>
    <m/>
    <m/>
    <x v="1"/>
    <m/>
  </r>
  <r>
    <s v="311ARCELOR (BERTON SICARD)"/>
    <x v="1145"/>
    <s v="PROFIL"/>
    <x v="13"/>
    <x v="1093"/>
    <x v="6"/>
    <s v="INSTALLUX"/>
    <x v="1102"/>
    <s v="Non"/>
    <x v="24"/>
    <m/>
    <m/>
    <m/>
    <m/>
    <x v="1"/>
    <m/>
  </r>
  <r>
    <s v="312ARCELOR (BERTON SICARD)"/>
    <x v="1146"/>
    <s v="PROFIL"/>
    <x v="13"/>
    <x v="1094"/>
    <x v="6"/>
    <s v="INSTALLUX"/>
    <x v="1103"/>
    <s v="Non"/>
    <x v="24"/>
    <m/>
    <m/>
    <m/>
    <m/>
    <x v="1"/>
    <m/>
  </r>
  <r>
    <s v="321ARCELOR (BERTON SICARD)"/>
    <x v="1147"/>
    <s v="PROFIL"/>
    <x v="13"/>
    <x v="1095"/>
    <x v="6"/>
    <s v="INSTALLUX"/>
    <x v="1104"/>
    <s v="Non"/>
    <x v="4"/>
    <m/>
    <m/>
    <m/>
    <m/>
    <x v="1"/>
    <m/>
  </r>
  <r>
    <s v="322ARCELOR (BERTON SICARD)"/>
    <x v="1148"/>
    <s v="PROFIL"/>
    <x v="13"/>
    <x v="1096"/>
    <x v="6"/>
    <s v="INSTALLUX"/>
    <x v="1105"/>
    <s v="Non"/>
    <x v="4"/>
    <m/>
    <m/>
    <m/>
    <m/>
    <x v="1"/>
    <m/>
  </r>
  <r>
    <s v="323DARCELOR (BERTON SICARD)"/>
    <x v="1149"/>
    <s v="PROFIL"/>
    <x v="13"/>
    <x v="1097"/>
    <x v="6"/>
    <s v="INSTALLUX"/>
    <x v="1106"/>
    <s v="Non"/>
    <x v="5"/>
    <m/>
    <m/>
    <m/>
    <m/>
    <x v="1"/>
    <m/>
  </r>
  <r>
    <s v="323GARCELOR (BERTON SICARD)"/>
    <x v="1150"/>
    <s v="PROFIL"/>
    <x v="13"/>
    <x v="1098"/>
    <x v="6"/>
    <s v="INSTALLUX"/>
    <x v="1107"/>
    <s v="Non"/>
    <x v="5"/>
    <m/>
    <m/>
    <m/>
    <m/>
    <x v="1"/>
    <m/>
  </r>
  <r>
    <s v="324ARCELOR (BERTON SICARD)"/>
    <x v="1151"/>
    <s v="PROFIL"/>
    <x v="13"/>
    <x v="1099"/>
    <x v="6"/>
    <s v="INSTALLUX"/>
    <x v="1108"/>
    <s v="Non"/>
    <x v="4"/>
    <m/>
    <m/>
    <m/>
    <m/>
    <x v="1"/>
    <m/>
  </r>
  <r>
    <s v="326ARCELOR (BERTON SICARD)"/>
    <x v="1152"/>
    <s v="PROFIL"/>
    <x v="13"/>
    <x v="1100"/>
    <x v="6"/>
    <s v="INSTALLUX"/>
    <x v="1109"/>
    <s v="Non"/>
    <x v="24"/>
    <m/>
    <m/>
    <m/>
    <m/>
    <x v="1"/>
    <m/>
  </r>
  <r>
    <s v="327ARCELOR (BERTON SICARD)"/>
    <x v="2145"/>
    <s v="PROFIL"/>
    <x v="13"/>
    <x v="1929"/>
    <x v="6"/>
    <s v="INSTALLUX"/>
    <x v="2102"/>
    <s v="Non"/>
    <x v="5"/>
    <m/>
    <m/>
    <m/>
    <m/>
    <x v="1"/>
    <m/>
  </r>
  <r>
    <s v="328ARCELOR (BERTON SICARD)"/>
    <x v="367"/>
    <s v="PROFIL"/>
    <x v="13"/>
    <x v="1101"/>
    <x v="6"/>
    <s v="INSTALLUX"/>
    <x v="328"/>
    <s v="Non"/>
    <x v="24"/>
    <m/>
    <m/>
    <m/>
    <m/>
    <x v="1"/>
    <m/>
  </r>
  <r>
    <s v="329ARCELOR (BERTON SICARD)"/>
    <x v="1153"/>
    <s v="PROFIL"/>
    <x v="13"/>
    <x v="1102"/>
    <x v="6"/>
    <s v="INSTALLUX"/>
    <x v="1110"/>
    <s v="Non"/>
    <x v="24"/>
    <m/>
    <m/>
    <m/>
    <m/>
    <x v="1"/>
    <m/>
  </r>
  <r>
    <s v="330ARCELOR (BERTON SICARD)"/>
    <x v="1154"/>
    <s v="PROFIL"/>
    <x v="13"/>
    <x v="1103"/>
    <x v="6"/>
    <s v="INSTALLUX"/>
    <x v="1111"/>
    <s v="Non"/>
    <x v="24"/>
    <m/>
    <m/>
    <m/>
    <m/>
    <x v="1"/>
    <m/>
  </r>
  <r>
    <s v="331ARCELOR (BERTON SICARD)"/>
    <x v="2146"/>
    <s v="PROFIL"/>
    <x v="13"/>
    <x v="1930"/>
    <x v="6"/>
    <s v="INSTALLUX"/>
    <x v="2103"/>
    <s v="Non"/>
    <x v="5"/>
    <m/>
    <m/>
    <m/>
    <m/>
    <x v="1"/>
    <m/>
  </r>
  <r>
    <s v="334ARCELOR (BERTON SICARD)"/>
    <x v="1155"/>
    <s v="PROFIL"/>
    <x v="13"/>
    <x v="1104"/>
    <x v="6"/>
    <s v="INSTALLUX"/>
    <x v="1112"/>
    <s v="Non"/>
    <x v="24"/>
    <m/>
    <m/>
    <m/>
    <m/>
    <x v="1"/>
    <m/>
  </r>
  <r>
    <s v="335ARCELOR (BERTON SICARD)"/>
    <x v="2147"/>
    <s v="PROFIL"/>
    <x v="13"/>
    <x v="1931"/>
    <x v="6"/>
    <s v="INSTALLUX"/>
    <x v="2104"/>
    <s v="Non"/>
    <x v="5"/>
    <m/>
    <m/>
    <m/>
    <m/>
    <x v="1"/>
    <m/>
  </r>
  <r>
    <s v="336ARCELOR (BERTON SICARD)"/>
    <x v="1156"/>
    <s v="PROFIL"/>
    <x v="13"/>
    <x v="1105"/>
    <x v="6"/>
    <s v="INSTALLUX"/>
    <x v="1113"/>
    <s v="Non"/>
    <x v="24"/>
    <m/>
    <m/>
    <m/>
    <m/>
    <x v="1"/>
    <m/>
  </r>
  <r>
    <s v="337ARCELOR (BERTON SICARD)"/>
    <x v="1157"/>
    <s v="PROFIL"/>
    <x v="13"/>
    <x v="1106"/>
    <x v="6"/>
    <s v="INSTALLUX"/>
    <x v="1114"/>
    <s v="Non"/>
    <x v="24"/>
    <m/>
    <m/>
    <m/>
    <m/>
    <x v="1"/>
    <m/>
  </r>
  <r>
    <s v="338ARCELOR (BERTON SICARD)"/>
    <x v="1158"/>
    <s v="PROFIL"/>
    <x v="13"/>
    <x v="1107"/>
    <x v="6"/>
    <s v="INSTALLUX"/>
    <x v="1115"/>
    <s v="Non"/>
    <x v="24"/>
    <m/>
    <m/>
    <m/>
    <m/>
    <x v="1"/>
    <m/>
  </r>
  <r>
    <s v="343ARCELOR (BERTON SICARD)"/>
    <x v="2148"/>
    <s v="PROFIL"/>
    <x v="13"/>
    <x v="1932"/>
    <x v="6"/>
    <s v="INSTALLUX"/>
    <x v="2105"/>
    <s v="Non"/>
    <x v="5"/>
    <m/>
    <m/>
    <m/>
    <m/>
    <x v="1"/>
    <m/>
  </r>
  <r>
    <s v="344ARCELOR (BERTON SICARD)"/>
    <x v="1159"/>
    <s v="PROFIL"/>
    <x v="13"/>
    <x v="1108"/>
    <x v="6"/>
    <s v="INSTALLUX"/>
    <x v="1116"/>
    <s v="Non"/>
    <x v="24"/>
    <m/>
    <m/>
    <m/>
    <m/>
    <x v="1"/>
    <m/>
  </r>
  <r>
    <s v="345ARCELOR (BERTON SICARD)"/>
    <x v="2149"/>
    <s v="PROFIL"/>
    <x v="13"/>
    <x v="1933"/>
    <x v="6"/>
    <s v="INSTALLUX"/>
    <x v="2106"/>
    <s v="Non"/>
    <x v="5"/>
    <m/>
    <m/>
    <m/>
    <m/>
    <x v="1"/>
    <m/>
  </r>
  <r>
    <s v="346ARCELOR (BERTON SICARD)"/>
    <x v="2150"/>
    <s v="PROFIL"/>
    <x v="13"/>
    <x v="1934"/>
    <x v="6"/>
    <s v="INSTALLUX"/>
    <x v="2107"/>
    <s v="Non"/>
    <x v="20"/>
    <m/>
    <m/>
    <m/>
    <m/>
    <x v="1"/>
    <m/>
  </r>
  <r>
    <s v="347ARCELOR (BERTON SICARD)"/>
    <x v="1160"/>
    <s v="PROFIL"/>
    <x v="13"/>
    <x v="1109"/>
    <x v="6"/>
    <s v="INSTALLUX"/>
    <x v="1117"/>
    <s v="Non"/>
    <x v="24"/>
    <m/>
    <m/>
    <m/>
    <m/>
    <x v="1"/>
    <m/>
  </r>
  <r>
    <s v="349ARCELOR (BERTON SICARD)"/>
    <x v="1161"/>
    <s v="PROFIL"/>
    <x v="13"/>
    <x v="1110"/>
    <x v="6"/>
    <s v="INSTALLUX"/>
    <x v="1118"/>
    <s v="Non"/>
    <x v="24"/>
    <m/>
    <m/>
    <m/>
    <m/>
    <x v="1"/>
    <m/>
  </r>
  <r>
    <s v="357ARCELOR (BERTON SICARD)"/>
    <x v="2105"/>
    <s v="PROFIL"/>
    <x v="13"/>
    <x v="1894"/>
    <x v="6"/>
    <s v="INSTALLUX"/>
    <x v="2062"/>
    <s v="Non"/>
    <x v="5"/>
    <m/>
    <m/>
    <m/>
    <m/>
    <x v="1"/>
    <m/>
  </r>
  <r>
    <s v="359ARCELOR (BERTON SICARD)"/>
    <x v="1965"/>
    <s v="PROFIL"/>
    <x v="13"/>
    <x v="1762"/>
    <x v="6"/>
    <s v="INSTALLUX"/>
    <x v="1922"/>
    <s v="Non"/>
    <x v="40"/>
    <m/>
    <m/>
    <m/>
    <m/>
    <x v="1"/>
    <m/>
  </r>
  <r>
    <s v="365ARCELOR (BERTON SICARD)"/>
    <x v="1966"/>
    <s v="PROFIL"/>
    <x v="13"/>
    <x v="1763"/>
    <x v="6"/>
    <s v="INSTALLUX"/>
    <x v="1923"/>
    <s v="Non"/>
    <x v="40"/>
    <m/>
    <m/>
    <m/>
    <m/>
    <x v="1"/>
    <m/>
  </r>
  <r>
    <s v="368ARCELOR (BERTON SICARD)"/>
    <x v="1967"/>
    <s v="PROFIL"/>
    <x v="13"/>
    <x v="1764"/>
    <x v="6"/>
    <s v="INSTALLUX"/>
    <x v="1924"/>
    <s v="Non"/>
    <x v="5"/>
    <m/>
    <m/>
    <m/>
    <m/>
    <x v="1"/>
    <m/>
  </r>
  <r>
    <s v="375ARCELOR (BERTON SICARD)"/>
    <x v="1162"/>
    <s v="PROFIL"/>
    <x v="13"/>
    <x v="1111"/>
    <x v="6"/>
    <s v="INSTALLUX"/>
    <x v="1119"/>
    <s v="Non"/>
    <x v="24"/>
    <m/>
    <m/>
    <m/>
    <m/>
    <x v="1"/>
    <m/>
  </r>
  <r>
    <s v="377ARCELOR (BERTON SICARD)"/>
    <x v="1163"/>
    <s v="PROFIL"/>
    <x v="13"/>
    <x v="1112"/>
    <x v="6"/>
    <s v="INSTALLUX"/>
    <x v="1120"/>
    <s v="Non"/>
    <x v="24"/>
    <m/>
    <m/>
    <m/>
    <m/>
    <x v="1"/>
    <m/>
  </r>
  <r>
    <s v="383ARCELOR (BERTON SICARD)"/>
    <x v="2151"/>
    <s v="PROFIL"/>
    <x v="13"/>
    <x v="1935"/>
    <x v="6"/>
    <s v="INSTALLUX"/>
    <x v="2108"/>
    <s v="Non"/>
    <x v="5"/>
    <m/>
    <m/>
    <m/>
    <m/>
    <x v="1"/>
    <m/>
  </r>
  <r>
    <s v="384ARCELOR (BERTON SICARD)"/>
    <x v="1968"/>
    <s v="PROFIL"/>
    <x v="13"/>
    <x v="1765"/>
    <x v="6"/>
    <s v="INSTALLUX"/>
    <x v="1925"/>
    <s v="Non"/>
    <x v="5"/>
    <m/>
    <m/>
    <m/>
    <m/>
    <x v="1"/>
    <m/>
  </r>
  <r>
    <s v="385ARCELOR (BERTON SICARD)"/>
    <x v="1969"/>
    <s v="PROFIL"/>
    <x v="13"/>
    <x v="1766"/>
    <x v="6"/>
    <s v="INSTALLUX"/>
    <x v="1926"/>
    <s v="Non"/>
    <x v="5"/>
    <m/>
    <m/>
    <m/>
    <m/>
    <x v="1"/>
    <m/>
  </r>
  <r>
    <s v="386ARCELOR (BERTON SICARD)"/>
    <x v="2106"/>
    <s v="PROFIL"/>
    <x v="13"/>
    <x v="1895"/>
    <x v="6"/>
    <s v="INSTALLUX"/>
    <x v="2063"/>
    <s v="Non"/>
    <x v="5"/>
    <m/>
    <m/>
    <m/>
    <m/>
    <x v="1"/>
    <m/>
  </r>
  <r>
    <s v="395ARCELOR (BERTON SICARD)"/>
    <x v="1970"/>
    <s v="PROFIL"/>
    <x v="13"/>
    <x v="1767"/>
    <x v="6"/>
    <s v="INSTALLUX"/>
    <x v="1927"/>
    <s v="Non"/>
    <x v="5"/>
    <m/>
    <m/>
    <m/>
    <m/>
    <x v="1"/>
    <m/>
  </r>
  <r>
    <s v="399ARCELOR (BERTON SICARD)"/>
    <x v="1164"/>
    <s v="PROFIL"/>
    <x v="13"/>
    <x v="1113"/>
    <x v="6"/>
    <s v="INSTALLUX"/>
    <x v="1121"/>
    <s v="Non"/>
    <x v="24"/>
    <m/>
    <m/>
    <m/>
    <m/>
    <x v="1"/>
    <m/>
  </r>
  <r>
    <s v="500ARCELOR (BERTON SICARD)"/>
    <x v="1165"/>
    <s v="PROFIL"/>
    <x v="13"/>
    <x v="1114"/>
    <x v="6"/>
    <s v="INSTALLUX"/>
    <x v="1122"/>
    <s v="Non"/>
    <x v="24"/>
    <m/>
    <m/>
    <m/>
    <m/>
    <x v="1"/>
    <m/>
  </r>
  <r>
    <s v="504NARCELOR (BERTON SICARD)"/>
    <x v="1166"/>
    <s v="PROFIL"/>
    <x v="13"/>
    <x v="1115"/>
    <x v="6"/>
    <s v="INSTALLUX"/>
    <x v="1123"/>
    <s v="Non"/>
    <x v="5"/>
    <m/>
    <m/>
    <m/>
    <m/>
    <x v="1"/>
    <m/>
  </r>
  <r>
    <s v="505ARCELOR (BERTON SICARD)"/>
    <x v="1167"/>
    <s v="PROFIL"/>
    <x v="13"/>
    <x v="928"/>
    <x v="6"/>
    <s v="INSTALLUX"/>
    <x v="1124"/>
    <s v="Non"/>
    <x v="24"/>
    <m/>
    <m/>
    <m/>
    <m/>
    <x v="1"/>
    <m/>
  </r>
  <r>
    <s v="506ARCELOR (BERTON SICARD)"/>
    <x v="1168"/>
    <s v="PROFIL"/>
    <x v="13"/>
    <x v="1116"/>
    <x v="6"/>
    <s v="INSTALLUX"/>
    <x v="1125"/>
    <s v="Non"/>
    <x v="24"/>
    <m/>
    <m/>
    <m/>
    <m/>
    <x v="1"/>
    <m/>
  </r>
  <r>
    <s v="508ARCELOR (BERTON SICARD)"/>
    <x v="1169"/>
    <s v="PROFIL"/>
    <x v="13"/>
    <x v="1117"/>
    <x v="6"/>
    <s v="INSTALLUX"/>
    <x v="1126"/>
    <s v="Non"/>
    <x v="4"/>
    <m/>
    <m/>
    <m/>
    <m/>
    <x v="1"/>
    <m/>
  </r>
  <r>
    <s v="508/2ARCELOR (BERTON SICARD)"/>
    <x v="1170"/>
    <s v="PROFIL"/>
    <x v="13"/>
    <x v="1118"/>
    <x v="6"/>
    <s v="INSTALLUX"/>
    <x v="1127"/>
    <s v="Non"/>
    <x v="60"/>
    <m/>
    <m/>
    <m/>
    <m/>
    <x v="1"/>
    <m/>
  </r>
  <r>
    <s v="509ARCELOR (BERTON SICARD)"/>
    <x v="1171"/>
    <s v="PROFIL"/>
    <x v="13"/>
    <x v="1119"/>
    <x v="6"/>
    <s v="INSTALLUX"/>
    <x v="1128"/>
    <s v="Non"/>
    <x v="4"/>
    <m/>
    <m/>
    <m/>
    <m/>
    <x v="1"/>
    <m/>
  </r>
  <r>
    <s v="509/2ARCELOR (BERTON SICARD)"/>
    <x v="1172"/>
    <s v="PROFIL"/>
    <x v="13"/>
    <x v="1120"/>
    <x v="6"/>
    <s v="INSTALLUX"/>
    <x v="1129"/>
    <s v="Non"/>
    <x v="60"/>
    <m/>
    <m/>
    <m/>
    <m/>
    <x v="1"/>
    <m/>
  </r>
  <r>
    <s v="519ARCELOR (BERTON SICARD)"/>
    <x v="1173"/>
    <s v="PROFIL"/>
    <x v="13"/>
    <x v="1121"/>
    <x v="6"/>
    <s v="INSTALLUX"/>
    <x v="1130"/>
    <s v="Non"/>
    <x v="24"/>
    <m/>
    <m/>
    <m/>
    <m/>
    <x v="1"/>
    <m/>
  </r>
  <r>
    <s v="523ARCELOR (BERTON SICARD)"/>
    <x v="1174"/>
    <s v="PROFIL"/>
    <x v="13"/>
    <x v="1122"/>
    <x v="6"/>
    <s v="INSTALLUX"/>
    <x v="1131"/>
    <s v="Non"/>
    <x v="24"/>
    <m/>
    <m/>
    <m/>
    <m/>
    <x v="1"/>
    <m/>
  </r>
  <r>
    <s v="523/4ARCELOR (BERTON SICARD)"/>
    <x v="1175"/>
    <s v="PROFIL"/>
    <x v="13"/>
    <x v="1122"/>
    <x v="6"/>
    <s v="INSTALLUX"/>
    <x v="1132"/>
    <s v="Non"/>
    <x v="20"/>
    <m/>
    <m/>
    <m/>
    <m/>
    <x v="1"/>
    <m/>
  </r>
  <r>
    <s v="526ARCELOR (BERTON SICARD)"/>
    <x v="1176"/>
    <s v="PROFIL"/>
    <x v="13"/>
    <x v="1123"/>
    <x v="6"/>
    <s v="INSTALLUX"/>
    <x v="1133"/>
    <s v="Non"/>
    <x v="24"/>
    <m/>
    <m/>
    <m/>
    <m/>
    <x v="1"/>
    <m/>
  </r>
  <r>
    <s v="529ARCELOR (BERTON SICARD)"/>
    <x v="1177"/>
    <s v="PROFIL"/>
    <x v="13"/>
    <x v="1124"/>
    <x v="6"/>
    <s v="INSTALLUX"/>
    <x v="1134"/>
    <s v="Non"/>
    <x v="24"/>
    <m/>
    <m/>
    <m/>
    <m/>
    <x v="1"/>
    <m/>
  </r>
  <r>
    <s v="538ARCELOR (BERTON SICARD)"/>
    <x v="1178"/>
    <s v="PROFIL"/>
    <x v="13"/>
    <x v="1125"/>
    <x v="6"/>
    <s v="INSTALLUX"/>
    <x v="1135"/>
    <s v="Non"/>
    <x v="24"/>
    <m/>
    <m/>
    <m/>
    <m/>
    <x v="1"/>
    <m/>
  </r>
  <r>
    <s v="541IARCELOR (BERTON SICARD)"/>
    <x v="1179"/>
    <s v="PROFIL"/>
    <x v="13"/>
    <x v="1126"/>
    <x v="6"/>
    <s v="INSTALLUX"/>
    <x v="1136"/>
    <s v="Non"/>
    <x v="24"/>
    <m/>
    <m/>
    <m/>
    <m/>
    <x v="1"/>
    <m/>
  </r>
  <r>
    <s v="541I/4ARCELOR (BERTON SICARD)"/>
    <x v="1180"/>
    <s v="PROFIL"/>
    <x v="13"/>
    <x v="1126"/>
    <x v="6"/>
    <s v="INSTALLUX"/>
    <x v="1137"/>
    <s v="Non"/>
    <x v="8"/>
    <m/>
    <m/>
    <m/>
    <m/>
    <x v="1"/>
    <m/>
  </r>
  <r>
    <s v="542ARCELOR (BERTON SICARD)"/>
    <x v="1181"/>
    <s v="PROFIL"/>
    <x v="13"/>
    <x v="1127"/>
    <x v="6"/>
    <s v="INSTALLUX"/>
    <x v="1138"/>
    <s v="Non"/>
    <x v="24"/>
    <m/>
    <m/>
    <m/>
    <m/>
    <x v="1"/>
    <m/>
  </r>
  <r>
    <s v="542/4ARCELOR (BERTON SICARD)"/>
    <x v="1182"/>
    <s v="PROFIL"/>
    <x v="13"/>
    <x v="1127"/>
    <x v="6"/>
    <s v="INSTALLUX"/>
    <x v="1139"/>
    <s v="Non"/>
    <x v="8"/>
    <m/>
    <m/>
    <m/>
    <m/>
    <x v="1"/>
    <m/>
  </r>
  <r>
    <s v="550ARCELOR (BERTON SICARD)"/>
    <x v="2152"/>
    <s v="PROFIL"/>
    <x v="13"/>
    <x v="1809"/>
    <x v="6"/>
    <s v="INSTALLUX"/>
    <x v="2109"/>
    <s v="Non"/>
    <x v="40"/>
    <m/>
    <m/>
    <m/>
    <m/>
    <x v="1"/>
    <m/>
  </r>
  <r>
    <s v="551ARCELOR (BERTON SICARD)"/>
    <x v="2153"/>
    <s v="PROFIL"/>
    <x v="13"/>
    <x v="1936"/>
    <x v="6"/>
    <s v="INSTALLUX"/>
    <x v="2110"/>
    <s v="Non"/>
    <x v="5"/>
    <m/>
    <m/>
    <m/>
    <m/>
    <x v="1"/>
    <m/>
  </r>
  <r>
    <s v="557ARCELOR (BERTON SICARD)"/>
    <x v="1183"/>
    <s v="PROFIL"/>
    <x v="13"/>
    <x v="1128"/>
    <x v="6"/>
    <s v="INSTALLUX"/>
    <x v="1140"/>
    <s v="Non"/>
    <x v="5"/>
    <m/>
    <m/>
    <m/>
    <m/>
    <x v="1"/>
    <m/>
  </r>
  <r>
    <s v="562ARCELOR (BERTON SICARD)"/>
    <x v="2107"/>
    <s v="PROFIL"/>
    <x v="13"/>
    <x v="1896"/>
    <x v="6"/>
    <s v="INSTALLUX"/>
    <x v="2064"/>
    <s v="Non"/>
    <x v="40"/>
    <m/>
    <m/>
    <m/>
    <m/>
    <x v="1"/>
    <m/>
  </r>
  <r>
    <s v="566ARCELOR (BERTON SICARD)"/>
    <x v="1184"/>
    <s v="PROFIL"/>
    <x v="13"/>
    <x v="1129"/>
    <x v="6"/>
    <s v="INSTALLUX"/>
    <x v="1141"/>
    <s v="Non"/>
    <x v="5"/>
    <m/>
    <m/>
    <m/>
    <m/>
    <x v="1"/>
    <m/>
  </r>
  <r>
    <s v="574ARCELOR (BERTON SICARD)"/>
    <x v="2155"/>
    <s v="PROFIL"/>
    <x v="13"/>
    <x v="1938"/>
    <x v="6"/>
    <s v="INSTALLUX"/>
    <x v="2112"/>
    <s v="Non"/>
    <x v="5"/>
    <m/>
    <m/>
    <m/>
    <m/>
    <x v="1"/>
    <m/>
  </r>
  <r>
    <s v="578ARCELOR (BERTON SICARD)"/>
    <x v="1185"/>
    <s v="PROFIL"/>
    <x v="13"/>
    <x v="1130"/>
    <x v="6"/>
    <s v="INSTALLUX"/>
    <x v="1142"/>
    <s v="Non"/>
    <x v="5"/>
    <m/>
    <m/>
    <m/>
    <m/>
    <x v="1"/>
    <m/>
  </r>
  <r>
    <s v="580ARCELOR (BERTON SICARD)"/>
    <x v="1186"/>
    <s v="PROFIL"/>
    <x v="13"/>
    <x v="1131"/>
    <x v="6"/>
    <s v="INSTALLUX"/>
    <x v="1143"/>
    <s v="Non"/>
    <x v="24"/>
    <m/>
    <m/>
    <m/>
    <m/>
    <x v="1"/>
    <m/>
  </r>
  <r>
    <s v="584ARCELOR (BERTON SICARD)"/>
    <x v="2108"/>
    <s v="PROFIL"/>
    <x v="13"/>
    <x v="1897"/>
    <x v="6"/>
    <s v="INSTALLUX"/>
    <x v="2065"/>
    <s v="Non"/>
    <x v="5"/>
    <m/>
    <m/>
    <m/>
    <m/>
    <x v="1"/>
    <m/>
  </r>
  <r>
    <s v="585ARCELOR (BERTON SICARD)"/>
    <x v="2109"/>
    <s v="PROFIL"/>
    <x v="13"/>
    <x v="1898"/>
    <x v="6"/>
    <s v="INSTALLUX"/>
    <x v="2066"/>
    <s v="Non"/>
    <x v="5"/>
    <m/>
    <m/>
    <m/>
    <m/>
    <x v="1"/>
    <m/>
  </r>
  <r>
    <s v="586ARCELOR (BERTON SICARD)"/>
    <x v="2156"/>
    <s v="PROFIL"/>
    <x v="13"/>
    <x v="1939"/>
    <x v="6"/>
    <s v="INSTALLUX"/>
    <x v="2113"/>
    <s v="Non"/>
    <x v="40"/>
    <m/>
    <m/>
    <m/>
    <m/>
    <x v="1"/>
    <m/>
  </r>
  <r>
    <s v="589ARCELOR (BERTON SICARD)"/>
    <x v="2157"/>
    <s v="PROFIL"/>
    <x v="13"/>
    <x v="1940"/>
    <x v="6"/>
    <s v="INSTALLUX"/>
    <x v="2114"/>
    <s v="Non"/>
    <x v="5"/>
    <m/>
    <m/>
    <m/>
    <m/>
    <x v="1"/>
    <m/>
  </r>
  <r>
    <s v="594ARCELOR (BERTON SICARD)"/>
    <x v="2110"/>
    <s v="PROFIL"/>
    <x v="13"/>
    <x v="1899"/>
    <x v="6"/>
    <s v="INSTALLUX"/>
    <x v="2067"/>
    <s v="Non"/>
    <x v="40"/>
    <m/>
    <m/>
    <m/>
    <m/>
    <x v="1"/>
    <m/>
  </r>
  <r>
    <s v="595ARCELOR (BERTON SICARD)"/>
    <x v="1188"/>
    <s v="PROFIL"/>
    <x v="13"/>
    <x v="1133"/>
    <x v="6"/>
    <s v="INSTALLUX"/>
    <x v="1145"/>
    <s v="Non"/>
    <x v="5"/>
    <m/>
    <m/>
    <m/>
    <m/>
    <x v="1"/>
    <m/>
  </r>
  <r>
    <s v="597ARCELOR (BERTON SICARD)"/>
    <x v="1189"/>
    <s v="PROFIL"/>
    <x v="13"/>
    <x v="1134"/>
    <x v="6"/>
    <s v="INSTALLUX"/>
    <x v="1146"/>
    <s v="Non"/>
    <x v="24"/>
    <m/>
    <m/>
    <m/>
    <m/>
    <x v="1"/>
    <m/>
  </r>
  <r>
    <s v="597-C1-UARCELOR (BERTON SICARD)"/>
    <x v="2158"/>
    <s v="PROFIL"/>
    <x v="13"/>
    <x v="1941"/>
    <x v="6"/>
    <s v="INSTALLUX"/>
    <x v="2115"/>
    <s v="Non"/>
    <x v="5"/>
    <m/>
    <m/>
    <m/>
    <m/>
    <x v="1"/>
    <m/>
  </r>
  <r>
    <s v="597-C2-UARCELOR (BERTON SICARD)"/>
    <x v="2159"/>
    <s v="PROFIL"/>
    <x v="13"/>
    <x v="1942"/>
    <x v="6"/>
    <s v="INSTALLUX"/>
    <x v="2116"/>
    <s v="Non"/>
    <x v="5"/>
    <m/>
    <m/>
    <m/>
    <m/>
    <x v="1"/>
    <m/>
  </r>
  <r>
    <s v="597-C3-UARCELOR (BERTON SICARD)"/>
    <x v="1190"/>
    <s v="PROFIL"/>
    <x v="13"/>
    <x v="1135"/>
    <x v="6"/>
    <s v="INSTALLUX"/>
    <x v="1147"/>
    <s v="Non"/>
    <x v="5"/>
    <m/>
    <m/>
    <m/>
    <m/>
    <x v="1"/>
    <m/>
  </r>
  <r>
    <s v="597-C4-UARCELOR (BERTON SICARD)"/>
    <x v="2160"/>
    <s v="PROFIL"/>
    <x v="13"/>
    <x v="1943"/>
    <x v="6"/>
    <s v="INSTALLUX"/>
    <x v="2117"/>
    <s v="Non"/>
    <x v="5"/>
    <m/>
    <m/>
    <m/>
    <m/>
    <x v="1"/>
    <m/>
  </r>
  <r>
    <s v="598ARCELOR (BERTON SICARD)"/>
    <x v="2111"/>
    <s v="PROFIL"/>
    <x v="13"/>
    <x v="1900"/>
    <x v="6"/>
    <s v="INSTALLUX"/>
    <x v="2068"/>
    <s v="Non"/>
    <x v="5"/>
    <m/>
    <m/>
    <m/>
    <m/>
    <x v="1"/>
    <m/>
  </r>
  <r>
    <s v="599ARCELOR (BERTON SICARD)"/>
    <x v="2112"/>
    <s v="PROFIL"/>
    <x v="13"/>
    <x v="1901"/>
    <x v="6"/>
    <s v="INSTALLUX"/>
    <x v="2069"/>
    <s v="Non"/>
    <x v="5"/>
    <m/>
    <m/>
    <m/>
    <m/>
    <x v="1"/>
    <m/>
  </r>
  <r>
    <s v="601ARCELOR (BERTON SICARD)"/>
    <x v="2113"/>
    <s v="PROFIL"/>
    <x v="13"/>
    <x v="1902"/>
    <x v="6"/>
    <s v="INSTALLUX"/>
    <x v="2070"/>
    <s v="Non"/>
    <x v="42"/>
    <m/>
    <m/>
    <m/>
    <m/>
    <x v="1"/>
    <m/>
  </r>
  <r>
    <s v="602ARCELOR (BERTON SICARD)"/>
    <x v="1191"/>
    <s v="PROFIL"/>
    <x v="13"/>
    <x v="1136"/>
    <x v="6"/>
    <s v="INSTALLUX"/>
    <x v="1148"/>
    <s v="Non"/>
    <x v="12"/>
    <m/>
    <m/>
    <m/>
    <m/>
    <x v="1"/>
    <m/>
  </r>
  <r>
    <s v="607ARCELOR (BERTON SICARD)"/>
    <x v="1192"/>
    <s v="PROFIL"/>
    <x v="13"/>
    <x v="1137"/>
    <x v="6"/>
    <s v="INSTALLUX"/>
    <x v="1149"/>
    <s v="Non"/>
    <x v="24"/>
    <m/>
    <m/>
    <m/>
    <m/>
    <x v="1"/>
    <m/>
  </r>
  <r>
    <s v="608ARCELOR (BERTON SICARD)"/>
    <x v="1193"/>
    <s v="PROFIL"/>
    <x v="13"/>
    <x v="1134"/>
    <x v="6"/>
    <s v="INSTALLUX"/>
    <x v="1150"/>
    <s v="Non"/>
    <x v="24"/>
    <m/>
    <m/>
    <m/>
    <m/>
    <x v="1"/>
    <m/>
  </r>
  <r>
    <s v="610ARCELOR (BERTON SICARD)"/>
    <x v="1194"/>
    <s v="PROFIL"/>
    <x v="13"/>
    <x v="1138"/>
    <x v="6"/>
    <s v="INSTALLUX"/>
    <x v="1151"/>
    <s v="Non"/>
    <x v="42"/>
    <m/>
    <m/>
    <m/>
    <m/>
    <x v="1"/>
    <m/>
  </r>
  <r>
    <s v="611ARCELOR (BERTON SICARD)"/>
    <x v="1195"/>
    <s v="PROFIL"/>
    <x v="13"/>
    <x v="1139"/>
    <x v="6"/>
    <s v="INSTALLUX"/>
    <x v="1152"/>
    <s v="Non"/>
    <x v="24"/>
    <m/>
    <m/>
    <m/>
    <m/>
    <x v="1"/>
    <m/>
  </r>
  <r>
    <s v="612ARCELOR (BERTON SICARD)"/>
    <x v="1196"/>
    <s v="PROFIL"/>
    <x v="13"/>
    <x v="1140"/>
    <x v="6"/>
    <s v="INSTALLUX"/>
    <x v="1153"/>
    <s v="Non"/>
    <x v="24"/>
    <m/>
    <m/>
    <m/>
    <m/>
    <x v="1"/>
    <m/>
  </r>
  <r>
    <s v="613ARCELOR (BERTON SICARD)"/>
    <x v="1197"/>
    <s v="PROFIL"/>
    <x v="13"/>
    <x v="1141"/>
    <x v="6"/>
    <s v="INSTALLUX"/>
    <x v="1154"/>
    <s v="Non"/>
    <x v="24"/>
    <m/>
    <m/>
    <m/>
    <m/>
    <x v="1"/>
    <m/>
  </r>
  <r>
    <s v="615ARCELOR (BERTON SICARD)"/>
    <x v="1198"/>
    <s v="PROFIL"/>
    <x v="13"/>
    <x v="1005"/>
    <x v="6"/>
    <s v="INSTALLUX"/>
    <x v="1155"/>
    <s v="Non"/>
    <x v="24"/>
    <m/>
    <m/>
    <m/>
    <m/>
    <x v="1"/>
    <m/>
  </r>
  <r>
    <s v="615/C1ARCELOR (BERTON SICARD)"/>
    <x v="1199"/>
    <s v="PROFIL"/>
    <x v="13"/>
    <x v="1142"/>
    <x v="6"/>
    <s v="INSTALLUX"/>
    <x v="1156"/>
    <s v="Non"/>
    <x v="5"/>
    <m/>
    <m/>
    <m/>
    <m/>
    <x v="1"/>
    <m/>
  </r>
  <r>
    <s v="615/C2ARCELOR (BERTON SICARD)"/>
    <x v="1200"/>
    <s v="PROFIL"/>
    <x v="13"/>
    <x v="1143"/>
    <x v="6"/>
    <s v="INSTALLUX"/>
    <x v="1157"/>
    <s v="Non"/>
    <x v="5"/>
    <m/>
    <m/>
    <m/>
    <m/>
    <x v="1"/>
    <m/>
  </r>
  <r>
    <s v="615/C3ARCELOR (BERTON SICARD)"/>
    <x v="1201"/>
    <s v="PROFIL"/>
    <x v="13"/>
    <x v="1144"/>
    <x v="6"/>
    <s v="INSTALLUX"/>
    <x v="1158"/>
    <s v="Non"/>
    <x v="5"/>
    <m/>
    <m/>
    <m/>
    <m/>
    <x v="1"/>
    <m/>
  </r>
  <r>
    <s v="615/C4ARCELOR (BERTON SICARD)"/>
    <x v="1202"/>
    <s v="PROFIL"/>
    <x v="13"/>
    <x v="1145"/>
    <x v="6"/>
    <s v="INSTALLUX"/>
    <x v="1159"/>
    <s v="Non"/>
    <x v="5"/>
    <m/>
    <m/>
    <m/>
    <m/>
    <x v="1"/>
    <m/>
  </r>
  <r>
    <s v="616ARCELOR (BERTON SICARD)"/>
    <x v="2114"/>
    <s v="PROFIL"/>
    <x v="13"/>
    <x v="1903"/>
    <x v="6"/>
    <s v="INSTALLUX"/>
    <x v="2071"/>
    <s v="Non"/>
    <x v="5"/>
    <m/>
    <m/>
    <m/>
    <m/>
    <x v="1"/>
    <m/>
  </r>
  <r>
    <s v="620ARCELOR (BERTON SICARD)"/>
    <x v="1203"/>
    <s v="PROFIL"/>
    <x v="13"/>
    <x v="1146"/>
    <x v="6"/>
    <s v="INSTALLUX"/>
    <x v="1160"/>
    <s v="Non"/>
    <x v="24"/>
    <m/>
    <m/>
    <m/>
    <m/>
    <x v="1"/>
    <m/>
  </r>
  <r>
    <s v="620/5ARCELOR (BERTON SICARD)"/>
    <x v="1204"/>
    <s v="PROFIL"/>
    <x v="13"/>
    <x v="1146"/>
    <x v="6"/>
    <s v="INSTALLUX"/>
    <x v="1161"/>
    <s v="Non"/>
    <x v="42"/>
    <m/>
    <m/>
    <m/>
    <m/>
    <x v="1"/>
    <m/>
  </r>
  <r>
    <s v="621ARCELOR (BERTON SICARD)"/>
    <x v="1205"/>
    <s v="PROFIL"/>
    <x v="13"/>
    <x v="1147"/>
    <x v="6"/>
    <s v="INSTALLUX"/>
    <x v="1162"/>
    <s v="Non"/>
    <x v="24"/>
    <m/>
    <m/>
    <m/>
    <m/>
    <x v="1"/>
    <m/>
  </r>
  <r>
    <s v="621/C1ARCELOR (BERTON SICARD)"/>
    <x v="1206"/>
    <s v="PROFIL"/>
    <x v="13"/>
    <x v="1142"/>
    <x v="6"/>
    <s v="INSTALLUX"/>
    <x v="1163"/>
    <s v="Non"/>
    <x v="5"/>
    <m/>
    <m/>
    <m/>
    <m/>
    <x v="1"/>
    <m/>
  </r>
  <r>
    <s v="621/C2ARCELOR (BERTON SICARD)"/>
    <x v="1207"/>
    <s v="PROFIL"/>
    <x v="13"/>
    <x v="1143"/>
    <x v="6"/>
    <s v="INSTALLUX"/>
    <x v="1164"/>
    <s v="Non"/>
    <x v="5"/>
    <m/>
    <m/>
    <m/>
    <m/>
    <x v="1"/>
    <m/>
  </r>
  <r>
    <s v="621/C3ARCELOR (BERTON SICARD)"/>
    <x v="1208"/>
    <s v="PROFIL"/>
    <x v="13"/>
    <x v="1144"/>
    <x v="6"/>
    <s v="INSTALLUX"/>
    <x v="1165"/>
    <s v="Non"/>
    <x v="5"/>
    <m/>
    <m/>
    <m/>
    <m/>
    <x v="1"/>
    <m/>
  </r>
  <r>
    <s v="621/C4ARCELOR (BERTON SICARD)"/>
    <x v="1209"/>
    <s v="PROFIL"/>
    <x v="13"/>
    <x v="1145"/>
    <x v="6"/>
    <s v="INSTALLUX"/>
    <x v="1166"/>
    <s v="Non"/>
    <x v="5"/>
    <m/>
    <m/>
    <m/>
    <m/>
    <x v="1"/>
    <m/>
  </r>
  <r>
    <s v="621/3ARCELOR (BERTON SICARD)"/>
    <x v="1210"/>
    <s v="PROFIL"/>
    <x v="13"/>
    <x v="1147"/>
    <x v="6"/>
    <s v="INSTALLUX"/>
    <x v="1167"/>
    <s v="Non"/>
    <x v="27"/>
    <m/>
    <m/>
    <m/>
    <m/>
    <x v="1"/>
    <m/>
  </r>
  <r>
    <s v="622ARCELOR (BERTON SICARD)"/>
    <x v="1211"/>
    <s v="PROFIL"/>
    <x v="13"/>
    <x v="1006"/>
    <x v="6"/>
    <s v="INSTALLUX"/>
    <x v="1168"/>
    <s v="Non"/>
    <x v="24"/>
    <m/>
    <m/>
    <m/>
    <m/>
    <x v="1"/>
    <m/>
  </r>
  <r>
    <s v="622/3ARCELOR (BERTON SICARD)"/>
    <x v="1212"/>
    <s v="PROFIL"/>
    <x v="13"/>
    <x v="1006"/>
    <x v="6"/>
    <s v="INSTALLUX"/>
    <x v="1169"/>
    <s v="Non"/>
    <x v="27"/>
    <m/>
    <m/>
    <m/>
    <m/>
    <x v="1"/>
    <m/>
  </r>
  <r>
    <s v="623ARCELOR (BERTON SICARD)"/>
    <x v="2115"/>
    <s v="PROFIL"/>
    <x v="13"/>
    <x v="1904"/>
    <x v="6"/>
    <s v="INSTALLUX"/>
    <x v="2072"/>
    <s v="Non"/>
    <x v="24"/>
    <m/>
    <m/>
    <m/>
    <m/>
    <x v="1"/>
    <m/>
  </r>
  <r>
    <s v="623/4ARCELOR (BERTON SICARD)"/>
    <x v="2116"/>
    <s v="PROFIL"/>
    <x v="13"/>
    <x v="1904"/>
    <x v="6"/>
    <s v="INSTALLUX"/>
    <x v="2073"/>
    <s v="Non"/>
    <x v="20"/>
    <m/>
    <m/>
    <m/>
    <m/>
    <x v="1"/>
    <m/>
  </r>
  <r>
    <s v="624/5ARCELOR (BERTON SICARD)"/>
    <x v="1213"/>
    <s v="PROFIL"/>
    <x v="13"/>
    <x v="1148"/>
    <x v="6"/>
    <s v="INSTALLUX"/>
    <x v="1170"/>
    <s v="Non"/>
    <x v="42"/>
    <m/>
    <m/>
    <m/>
    <m/>
    <x v="1"/>
    <m/>
  </r>
  <r>
    <s v="625ARCELOR (BERTON SICARD)"/>
    <x v="1214"/>
    <s v="PROFIL"/>
    <x v="13"/>
    <x v="1149"/>
    <x v="6"/>
    <s v="INSTALLUX"/>
    <x v="1171"/>
    <s v="Non"/>
    <x v="24"/>
    <m/>
    <m/>
    <m/>
    <m/>
    <x v="1"/>
    <m/>
  </r>
  <r>
    <s v="626ARCELOR (BERTON SICARD)"/>
    <x v="1215"/>
    <s v="PROFIL"/>
    <x v="13"/>
    <x v="1150"/>
    <x v="6"/>
    <s v="INSTALLUX"/>
    <x v="1172"/>
    <s v="Non"/>
    <x v="24"/>
    <m/>
    <m/>
    <m/>
    <m/>
    <x v="1"/>
    <m/>
  </r>
  <r>
    <s v="627ARCELOR (BERTON SICARD)"/>
    <x v="1216"/>
    <s v="PROFIL"/>
    <x v="13"/>
    <x v="1151"/>
    <x v="6"/>
    <s v="INSTALLUX"/>
    <x v="1173"/>
    <s v="Non"/>
    <x v="24"/>
    <m/>
    <m/>
    <m/>
    <m/>
    <x v="1"/>
    <m/>
  </r>
  <r>
    <s v="627/3ARCELOR (BERTON SICARD)"/>
    <x v="1217"/>
    <s v="PROFIL"/>
    <x v="13"/>
    <x v="1151"/>
    <x v="6"/>
    <s v="INSTALLUX"/>
    <x v="1174"/>
    <s v="Non"/>
    <x v="27"/>
    <m/>
    <m/>
    <m/>
    <m/>
    <x v="1"/>
    <m/>
  </r>
  <r>
    <s v="628ARCELOR (BERTON SICARD)"/>
    <x v="1218"/>
    <s v="PROFIL"/>
    <x v="13"/>
    <x v="1152"/>
    <x v="6"/>
    <s v="INSTALLUX"/>
    <x v="1175"/>
    <s v="Non"/>
    <x v="24"/>
    <m/>
    <m/>
    <m/>
    <m/>
    <x v="1"/>
    <m/>
  </r>
  <r>
    <s v="628/3ARCELOR (BERTON SICARD)"/>
    <x v="1219"/>
    <s v="PROFIL"/>
    <x v="13"/>
    <x v="1152"/>
    <x v="6"/>
    <s v="INSTALLUX"/>
    <x v="1176"/>
    <s v="Non"/>
    <x v="27"/>
    <m/>
    <m/>
    <m/>
    <m/>
    <x v="1"/>
    <m/>
  </r>
  <r>
    <s v="629ARCELOR (BERTON SICARD)"/>
    <x v="1220"/>
    <s v="PROFIL"/>
    <x v="13"/>
    <x v="1079"/>
    <x v="6"/>
    <s v="INSTALLUX"/>
    <x v="1177"/>
    <s v="Non"/>
    <x v="24"/>
    <m/>
    <m/>
    <m/>
    <m/>
    <x v="1"/>
    <m/>
  </r>
  <r>
    <s v="629/P3ARCELOR (BERTON SICARD)"/>
    <x v="1221"/>
    <s v="PROFIL"/>
    <x v="13"/>
    <x v="1153"/>
    <x v="6"/>
    <s v="INSTALLUX"/>
    <x v="1178"/>
    <s v="Non"/>
    <x v="5"/>
    <m/>
    <m/>
    <m/>
    <m/>
    <x v="1"/>
    <m/>
  </r>
  <r>
    <s v="630ARCELOR (BERTON SICARD)"/>
    <x v="1222"/>
    <s v="PROFIL"/>
    <x v="13"/>
    <x v="1154"/>
    <x v="6"/>
    <s v="INSTALLUX"/>
    <x v="1179"/>
    <s v="Non"/>
    <x v="24"/>
    <m/>
    <m/>
    <m/>
    <m/>
    <x v="1"/>
    <m/>
  </r>
  <r>
    <s v="632ARCELOR (BERTON SICARD)"/>
    <x v="1223"/>
    <s v="PROFIL"/>
    <x v="13"/>
    <x v="1155"/>
    <x v="6"/>
    <s v="INSTALLUX"/>
    <x v="1180"/>
    <s v="Non"/>
    <x v="24"/>
    <m/>
    <m/>
    <m/>
    <m/>
    <x v="1"/>
    <m/>
  </r>
  <r>
    <s v="632/3ARCELOR (BERTON SICARD)"/>
    <x v="1224"/>
    <s v="PROFIL"/>
    <x v="13"/>
    <x v="1155"/>
    <x v="6"/>
    <s v="INSTALLUX"/>
    <x v="1181"/>
    <s v="Non"/>
    <x v="27"/>
    <m/>
    <m/>
    <m/>
    <m/>
    <x v="1"/>
    <m/>
  </r>
  <r>
    <s v="633ARCELOR (BERTON SICARD)"/>
    <x v="1225"/>
    <s v="PROFIL"/>
    <x v="13"/>
    <x v="1156"/>
    <x v="6"/>
    <s v="INSTALLUX"/>
    <x v="1182"/>
    <s v="Non"/>
    <x v="24"/>
    <m/>
    <m/>
    <m/>
    <m/>
    <x v="1"/>
    <m/>
  </r>
  <r>
    <s v="634ARCELOR (BERTON SICARD)"/>
    <x v="2161"/>
    <s v="PROFIL"/>
    <x v="13"/>
    <x v="1944"/>
    <x v="6"/>
    <s v="INSTALLUX"/>
    <x v="2118"/>
    <s v="Non"/>
    <x v="5"/>
    <m/>
    <m/>
    <m/>
    <m/>
    <x v="1"/>
    <m/>
  </r>
  <r>
    <s v="635ARCELOR (BERTON SICARD)"/>
    <x v="1226"/>
    <s v="PROFIL"/>
    <x v="13"/>
    <x v="1157"/>
    <x v="6"/>
    <s v="INSTALLUX"/>
    <x v="1183"/>
    <s v="Non"/>
    <x v="24"/>
    <m/>
    <m/>
    <m/>
    <m/>
    <x v="1"/>
    <m/>
  </r>
  <r>
    <s v="635/5ARCELOR (BERTON SICARD)"/>
    <x v="1227"/>
    <s v="PROFIL"/>
    <x v="13"/>
    <x v="1157"/>
    <x v="6"/>
    <s v="INSTALLUX"/>
    <x v="1184"/>
    <s v="Non"/>
    <x v="42"/>
    <m/>
    <m/>
    <m/>
    <m/>
    <x v="1"/>
    <m/>
  </r>
  <r>
    <s v="638ARCELOR (BERTON SICARD)"/>
    <x v="1228"/>
    <s v="PROFIL"/>
    <x v="13"/>
    <x v="1158"/>
    <x v="6"/>
    <s v="INSTALLUX"/>
    <x v="1185"/>
    <s v="Non"/>
    <x v="24"/>
    <m/>
    <m/>
    <m/>
    <m/>
    <x v="1"/>
    <m/>
  </r>
  <r>
    <s v="653ARCELOR (BERTON SICARD)"/>
    <x v="1229"/>
    <s v="PROFIL"/>
    <x v="13"/>
    <x v="1159"/>
    <x v="6"/>
    <s v="INSTALLUX"/>
    <x v="1186"/>
    <s v="Non"/>
    <x v="20"/>
    <m/>
    <m/>
    <m/>
    <m/>
    <x v="1"/>
    <m/>
  </r>
  <r>
    <s v="654ARCELOR (BERTON SICARD)"/>
    <x v="1230"/>
    <s v="PROFIL"/>
    <x v="13"/>
    <x v="1160"/>
    <x v="6"/>
    <s v="INSTALLUX"/>
    <x v="1187"/>
    <s v="Non"/>
    <x v="40"/>
    <m/>
    <m/>
    <m/>
    <m/>
    <x v="1"/>
    <m/>
  </r>
  <r>
    <s v="655ARCELOR (BERTON SICARD)"/>
    <x v="1231"/>
    <s v="PROFIL"/>
    <x v="13"/>
    <x v="1161"/>
    <x v="6"/>
    <s v="INSTALLUX"/>
    <x v="1188"/>
    <s v="Non"/>
    <x v="40"/>
    <m/>
    <m/>
    <m/>
    <m/>
    <x v="1"/>
    <m/>
  </r>
  <r>
    <s v="663ARCELOR (BERTON SICARD)"/>
    <x v="1232"/>
    <s v="PROFIL"/>
    <x v="13"/>
    <x v="1162"/>
    <x v="6"/>
    <s v="INSTALLUX"/>
    <x v="1189"/>
    <s v="Non"/>
    <x v="5"/>
    <m/>
    <m/>
    <m/>
    <m/>
    <x v="1"/>
    <m/>
  </r>
  <r>
    <s v="663-3ARCELOR (BERTON SICARD)"/>
    <x v="2245"/>
    <s v="PROFIL"/>
    <x v="13"/>
    <x v="2024"/>
    <x v="6"/>
    <s v="INSTALLUX"/>
    <x v="2202"/>
    <s v="Non"/>
    <x v="12"/>
    <m/>
    <m/>
    <m/>
    <m/>
    <x v="1"/>
    <m/>
  </r>
  <r>
    <s v="664ARCELOR (BERTON SICARD)"/>
    <x v="2117"/>
    <s v="PROFIL"/>
    <x v="13"/>
    <x v="1905"/>
    <x v="6"/>
    <s v="INSTALLUX"/>
    <x v="2074"/>
    <s v="Non"/>
    <x v="5"/>
    <m/>
    <m/>
    <m/>
    <m/>
    <x v="1"/>
    <m/>
  </r>
  <r>
    <s v="665ARCELOR (BERTON SICARD)"/>
    <x v="1233"/>
    <s v="PROFIL"/>
    <x v="13"/>
    <x v="1163"/>
    <x v="6"/>
    <s v="INSTALLUX"/>
    <x v="1190"/>
    <s v="Non"/>
    <x v="12"/>
    <m/>
    <m/>
    <m/>
    <m/>
    <x v="1"/>
    <m/>
  </r>
  <r>
    <s v="666ARCELOR (BERTON SICARD)"/>
    <x v="1234"/>
    <s v="PROFIL"/>
    <x v="13"/>
    <x v="1164"/>
    <x v="6"/>
    <s v="INSTALLUX"/>
    <x v="1191"/>
    <s v="Non"/>
    <x v="12"/>
    <m/>
    <m/>
    <m/>
    <m/>
    <x v="1"/>
    <m/>
  </r>
  <r>
    <s v="667ARCELOR (BERTON SICARD)"/>
    <x v="1235"/>
    <s v="PROFIL"/>
    <x v="13"/>
    <x v="1165"/>
    <x v="6"/>
    <s v="INSTALLUX"/>
    <x v="1192"/>
    <s v="Non"/>
    <x v="12"/>
    <m/>
    <m/>
    <m/>
    <m/>
    <x v="1"/>
    <m/>
  </r>
  <r>
    <s v="668ARCELOR (BERTON SICARD)"/>
    <x v="1236"/>
    <s v="PROFIL"/>
    <x v="13"/>
    <x v="1166"/>
    <x v="6"/>
    <s v="INSTALLUX"/>
    <x v="1193"/>
    <s v="Non"/>
    <x v="12"/>
    <m/>
    <m/>
    <m/>
    <m/>
    <x v="1"/>
    <m/>
  </r>
  <r>
    <s v="669ARCELOR (BERTON SICARD)"/>
    <x v="1237"/>
    <s v="PROFIL"/>
    <x v="13"/>
    <x v="1167"/>
    <x v="6"/>
    <s v="INSTALLUX"/>
    <x v="1194"/>
    <s v="Non"/>
    <x v="12"/>
    <m/>
    <m/>
    <m/>
    <m/>
    <x v="1"/>
    <m/>
  </r>
  <r>
    <s v="678ARCELOR (BERTON SICARD)"/>
    <x v="1238"/>
    <s v="PROFIL"/>
    <x v="13"/>
    <x v="1168"/>
    <x v="6"/>
    <s v="INSTALLUX"/>
    <x v="1195"/>
    <s v="Non"/>
    <x v="5"/>
    <m/>
    <m/>
    <m/>
    <m/>
    <x v="1"/>
    <m/>
  </r>
  <r>
    <s v="679ARCELOR (BERTON SICARD)"/>
    <x v="1239"/>
    <s v="PROFIL"/>
    <x v="13"/>
    <x v="1169"/>
    <x v="6"/>
    <s v="INSTALLUX"/>
    <x v="1196"/>
    <s v="Non"/>
    <x v="5"/>
    <m/>
    <m/>
    <m/>
    <m/>
    <x v="1"/>
    <m/>
  </r>
  <r>
    <s v="680ARCELOR (BERTON SICARD)"/>
    <x v="1240"/>
    <s v="PROFIL"/>
    <x v="13"/>
    <x v="1170"/>
    <x v="6"/>
    <s v="INSTALLUX"/>
    <x v="1197"/>
    <s v="Non"/>
    <x v="40"/>
    <m/>
    <m/>
    <m/>
    <m/>
    <x v="1"/>
    <m/>
  </r>
  <r>
    <s v="683ARCELOR (BERTON SICARD)"/>
    <x v="1241"/>
    <s v="PROFIL"/>
    <x v="13"/>
    <x v="1171"/>
    <x v="6"/>
    <s v="INSTALLUX"/>
    <x v="1198"/>
    <s v="Non"/>
    <x v="5"/>
    <m/>
    <m/>
    <m/>
    <m/>
    <x v="1"/>
    <m/>
  </r>
  <r>
    <s v="688ARCELOR (BERTON SICARD)"/>
    <x v="1242"/>
    <s v="PROFIL"/>
    <x v="13"/>
    <x v="1172"/>
    <x v="6"/>
    <s v="INSTALLUX"/>
    <x v="1199"/>
    <s v="Non"/>
    <x v="5"/>
    <m/>
    <m/>
    <m/>
    <m/>
    <x v="1"/>
    <m/>
  </r>
  <r>
    <s v="1011ARCELOR (BERTON SICARD)"/>
    <x v="1243"/>
    <s v="PROFIL"/>
    <x v="13"/>
    <x v="1173"/>
    <x v="6"/>
    <s v="INSTALLUX"/>
    <x v="1200"/>
    <s v="Non"/>
    <x v="4"/>
    <m/>
    <m/>
    <m/>
    <m/>
    <x v="1"/>
    <m/>
  </r>
  <r>
    <s v="1050ARCELOR (BERTON SICARD)"/>
    <x v="1244"/>
    <s v="PROFIL"/>
    <x v="13"/>
    <x v="1174"/>
    <x v="6"/>
    <s v="INSTALLUX"/>
    <x v="1201"/>
    <s v="Non"/>
    <x v="24"/>
    <m/>
    <m/>
    <m/>
    <m/>
    <x v="1"/>
    <m/>
  </r>
  <r>
    <s v="1103ARCELOR (BERTON SICARD)"/>
    <x v="1245"/>
    <s v="PROFIL"/>
    <x v="13"/>
    <x v="1175"/>
    <x v="6"/>
    <s v="INSTALLUX"/>
    <x v="1202"/>
    <s v="Non"/>
    <x v="4"/>
    <m/>
    <m/>
    <m/>
    <m/>
    <x v="1"/>
    <m/>
  </r>
  <r>
    <s v="1103/1ARCELOR (BERTON SICARD)"/>
    <x v="1246"/>
    <s v="PROFIL"/>
    <x v="13"/>
    <x v="1176"/>
    <x v="6"/>
    <s v="INSTALLUX"/>
    <x v="1203"/>
    <s v="Non"/>
    <x v="5"/>
    <m/>
    <m/>
    <m/>
    <m/>
    <x v="1"/>
    <m/>
  </r>
  <r>
    <s v="1233ARCELOR (BERTON SICARD)"/>
    <x v="1972"/>
    <s v="PROFIL"/>
    <x v="13"/>
    <x v="1769"/>
    <x v="6"/>
    <s v="INSTALLUX"/>
    <x v="1929"/>
    <s v="Non"/>
    <x v="5"/>
    <m/>
    <m/>
    <m/>
    <m/>
    <x v="1"/>
    <m/>
  </r>
  <r>
    <s v="1618ARCELOR (BERTON SICARD)"/>
    <x v="1973"/>
    <s v="PROFIL"/>
    <x v="13"/>
    <x v="1770"/>
    <x v="6"/>
    <s v="INSTALLUX"/>
    <x v="1930"/>
    <s v="Non"/>
    <x v="40"/>
    <m/>
    <m/>
    <m/>
    <m/>
    <x v="1"/>
    <m/>
  </r>
  <r>
    <s v="1623ARCELOR (BERTON SICARD)"/>
    <x v="1974"/>
    <s v="PROFIL"/>
    <x v="13"/>
    <x v="1771"/>
    <x v="6"/>
    <s v="INSTALLUX"/>
    <x v="1931"/>
    <s v="Non"/>
    <x v="5"/>
    <m/>
    <m/>
    <m/>
    <m/>
    <x v="1"/>
    <m/>
  </r>
  <r>
    <s v="1624ARCELOR (BERTON SICARD)"/>
    <x v="1975"/>
    <s v="PROFIL"/>
    <x v="13"/>
    <x v="1772"/>
    <x v="6"/>
    <s v="INSTALLUX"/>
    <x v="1932"/>
    <s v="Non"/>
    <x v="5"/>
    <m/>
    <m/>
    <m/>
    <m/>
    <x v="1"/>
    <m/>
  </r>
  <r>
    <s v="1641ARCELOR (BERTON SICARD)"/>
    <x v="1976"/>
    <s v="PROFIL"/>
    <x v="13"/>
    <x v="1773"/>
    <x v="6"/>
    <s v="INSTALLUX"/>
    <x v="1933"/>
    <s v="Non"/>
    <x v="5"/>
    <m/>
    <m/>
    <m/>
    <m/>
    <x v="1"/>
    <m/>
  </r>
  <r>
    <s v="1700ARCELOR (BERTON SICARD)"/>
    <x v="1977"/>
    <s v="PROFIL"/>
    <x v="13"/>
    <x v="1774"/>
    <x v="6"/>
    <s v="INSTALLUX"/>
    <x v="1934"/>
    <s v="Non"/>
    <x v="40"/>
    <m/>
    <m/>
    <m/>
    <m/>
    <x v="1"/>
    <m/>
  </r>
  <r>
    <s v="1710ARCELOR (BERTON SICARD)"/>
    <x v="1978"/>
    <s v="PROFIL"/>
    <x v="13"/>
    <x v="1775"/>
    <x v="6"/>
    <s v="INSTALLUX"/>
    <x v="1935"/>
    <s v="Non"/>
    <x v="40"/>
    <m/>
    <m/>
    <m/>
    <m/>
    <x v="1"/>
    <m/>
  </r>
  <r>
    <s v="1723ARCELOR (BERTON SICARD)"/>
    <x v="1979"/>
    <s v="PROFIL"/>
    <x v="13"/>
    <x v="1776"/>
    <x v="6"/>
    <s v="INSTALLUX"/>
    <x v="1936"/>
    <s v="Non"/>
    <x v="40"/>
    <m/>
    <m/>
    <m/>
    <m/>
    <x v="1"/>
    <m/>
  </r>
  <r>
    <s v="1724ARCELOR (BERTON SICARD)"/>
    <x v="1980"/>
    <s v="PROFIL"/>
    <x v="13"/>
    <x v="1777"/>
    <x v="6"/>
    <s v="INSTALLUX"/>
    <x v="1937"/>
    <s v="Non"/>
    <x v="40"/>
    <m/>
    <m/>
    <m/>
    <m/>
    <x v="1"/>
    <m/>
  </r>
  <r>
    <s v="1725ARCELOR (BERTON SICARD)"/>
    <x v="1981"/>
    <s v="PROFIL"/>
    <x v="13"/>
    <x v="1778"/>
    <x v="6"/>
    <s v="INSTALLUX"/>
    <x v="1938"/>
    <s v="Non"/>
    <x v="5"/>
    <m/>
    <m/>
    <m/>
    <m/>
    <x v="1"/>
    <m/>
  </r>
  <r>
    <s v="1726ARCELOR (BERTON SICARD)"/>
    <x v="1982"/>
    <s v="PROFIL"/>
    <x v="13"/>
    <x v="1779"/>
    <x v="6"/>
    <s v="INSTALLUX"/>
    <x v="1939"/>
    <s v="Non"/>
    <x v="5"/>
    <m/>
    <m/>
    <m/>
    <m/>
    <x v="1"/>
    <m/>
  </r>
  <r>
    <s v="1727ARCELOR (BERTON SICARD)"/>
    <x v="1983"/>
    <s v="PROFIL"/>
    <x v="13"/>
    <x v="1780"/>
    <x v="6"/>
    <s v="INSTALLUX"/>
    <x v="1940"/>
    <s v="Non"/>
    <x v="5"/>
    <m/>
    <m/>
    <m/>
    <m/>
    <x v="1"/>
    <m/>
  </r>
  <r>
    <s v="1728ARCELOR (BERTON SICARD)"/>
    <x v="1984"/>
    <s v="PROFIL"/>
    <x v="13"/>
    <x v="1781"/>
    <x v="6"/>
    <s v="INSTALLUX"/>
    <x v="1941"/>
    <s v="Non"/>
    <x v="5"/>
    <m/>
    <m/>
    <m/>
    <m/>
    <x v="1"/>
    <m/>
  </r>
  <r>
    <s v="1760NARCELOR (BERTON SICARD)"/>
    <x v="1985"/>
    <s v="PROFIL"/>
    <x v="13"/>
    <x v="1782"/>
    <x v="6"/>
    <s v="INSTALLUX"/>
    <x v="1942"/>
    <s v="Non"/>
    <x v="5"/>
    <m/>
    <m/>
    <m/>
    <m/>
    <x v="1"/>
    <m/>
  </r>
  <r>
    <s v="1853NARCELOR (BERTON SICARD)"/>
    <x v="1988"/>
    <s v="PROFIL"/>
    <x v="13"/>
    <x v="1785"/>
    <x v="6"/>
    <s v="INSTALLUX"/>
    <x v="1945"/>
    <s v="Non"/>
    <x v="5"/>
    <m/>
    <m/>
    <m/>
    <m/>
    <x v="1"/>
    <m/>
  </r>
  <r>
    <s v="1854NARCELOR (BERTON SICARD)"/>
    <x v="1989"/>
    <s v="PROFIL"/>
    <x v="13"/>
    <x v="1786"/>
    <x v="6"/>
    <s v="INSTALLUX"/>
    <x v="1946"/>
    <s v="Non"/>
    <x v="5"/>
    <m/>
    <m/>
    <m/>
    <m/>
    <x v="1"/>
    <m/>
  </r>
  <r>
    <s v="1859ARCELOR (BERTON SICARD)"/>
    <x v="1990"/>
    <s v="PROFIL"/>
    <x v="13"/>
    <x v="1787"/>
    <x v="6"/>
    <s v="INSTALLUX"/>
    <x v="1947"/>
    <s v="Non"/>
    <x v="5"/>
    <m/>
    <m/>
    <m/>
    <m/>
    <x v="1"/>
    <m/>
  </r>
  <r>
    <s v="1860ARCELOR (BERTON SICARD)"/>
    <x v="1991"/>
    <s v="PROFIL"/>
    <x v="13"/>
    <x v="1788"/>
    <x v="6"/>
    <s v="INSTALLUX"/>
    <x v="1948"/>
    <s v="Non"/>
    <x v="5"/>
    <m/>
    <m/>
    <m/>
    <m/>
    <x v="1"/>
    <m/>
  </r>
  <r>
    <s v="1861ARCELOR (BERTON SICARD)"/>
    <x v="2162"/>
    <s v="PROFIL"/>
    <x v="13"/>
    <x v="1945"/>
    <x v="6"/>
    <s v="INSTALLUX"/>
    <x v="2119"/>
    <s v="Non"/>
    <x v="5"/>
    <m/>
    <m/>
    <m/>
    <m/>
    <x v="1"/>
    <m/>
  </r>
  <r>
    <s v="1870ARCELOR (BERTON SICARD)"/>
    <x v="2163"/>
    <s v="PROFIL"/>
    <x v="13"/>
    <x v="1946"/>
    <x v="6"/>
    <s v="INSTALLUX"/>
    <x v="2120"/>
    <s v="Non"/>
    <x v="5"/>
    <m/>
    <m/>
    <m/>
    <m/>
    <x v="1"/>
    <m/>
  </r>
  <r>
    <s v="5022ARCELOR (BERTON SICARD)"/>
    <x v="1247"/>
    <s v="PROFIL"/>
    <x v="13"/>
    <x v="1177"/>
    <x v="6"/>
    <s v="INSTALLUX"/>
    <x v="1204"/>
    <s v="Non"/>
    <x v="24"/>
    <m/>
    <m/>
    <m/>
    <m/>
    <x v="1"/>
    <m/>
  </r>
  <r>
    <s v="5027ARCELOR (BERTON SICARD)"/>
    <x v="1248"/>
    <s v="PROFIL"/>
    <x v="13"/>
    <x v="1178"/>
    <x v="6"/>
    <s v="INSTALLUX"/>
    <x v="1205"/>
    <s v="Non"/>
    <x v="24"/>
    <m/>
    <m/>
    <m/>
    <m/>
    <x v="1"/>
    <m/>
  </r>
  <r>
    <s v="5040ARCELOR (BERTON SICARD)"/>
    <x v="1249"/>
    <s v="PROFIL"/>
    <x v="13"/>
    <x v="1179"/>
    <x v="6"/>
    <s v="INSTALLUX"/>
    <x v="1206"/>
    <s v="Non"/>
    <x v="24"/>
    <m/>
    <m/>
    <m/>
    <m/>
    <x v="1"/>
    <m/>
  </r>
  <r>
    <s v="5041ARCELOR (BERTON SICARD)"/>
    <x v="1250"/>
    <s v="PROFIL"/>
    <x v="13"/>
    <x v="1180"/>
    <x v="6"/>
    <s v="INSTALLUX"/>
    <x v="1207"/>
    <s v="Non"/>
    <x v="24"/>
    <m/>
    <m/>
    <m/>
    <m/>
    <x v="1"/>
    <m/>
  </r>
  <r>
    <s v="5042ARCELOR (BERTON SICARD)"/>
    <x v="1251"/>
    <s v="PROFIL"/>
    <x v="13"/>
    <x v="1181"/>
    <x v="6"/>
    <s v="INSTALLUX"/>
    <x v="1208"/>
    <s v="Non"/>
    <x v="24"/>
    <m/>
    <m/>
    <m/>
    <m/>
    <x v="1"/>
    <m/>
  </r>
  <r>
    <s v="5048ARCELOR (BERTON SICARD)"/>
    <x v="1252"/>
    <s v="PROFIL"/>
    <x v="13"/>
    <x v="1068"/>
    <x v="6"/>
    <s v="INSTALLUX"/>
    <x v="1209"/>
    <s v="Non"/>
    <x v="24"/>
    <m/>
    <m/>
    <m/>
    <m/>
    <x v="1"/>
    <m/>
  </r>
  <r>
    <s v="5049ARCELOR (BERTON SICARD)"/>
    <x v="1253"/>
    <s v="PROFIL"/>
    <x v="13"/>
    <x v="1068"/>
    <x v="6"/>
    <s v="INSTALLUX"/>
    <x v="1210"/>
    <s v="Non"/>
    <x v="24"/>
    <m/>
    <m/>
    <m/>
    <m/>
    <x v="1"/>
    <m/>
  </r>
  <r>
    <s v="5051LARCELOR (BERTON SICARD)"/>
    <x v="1256"/>
    <s v="PROFIL"/>
    <x v="13"/>
    <x v="1184"/>
    <x v="6"/>
    <s v="INSTALLUX"/>
    <x v="1213"/>
    <s v="Non"/>
    <x v="24"/>
    <m/>
    <m/>
    <m/>
    <m/>
    <x v="1"/>
    <m/>
  </r>
  <r>
    <s v="5053ARCELOR (BERTON SICARD)"/>
    <x v="1257"/>
    <s v="PROFIL"/>
    <x v="13"/>
    <x v="1185"/>
    <x v="6"/>
    <s v="INSTALLUX"/>
    <x v="1214"/>
    <s v="Non"/>
    <x v="24"/>
    <m/>
    <m/>
    <m/>
    <m/>
    <x v="1"/>
    <m/>
  </r>
  <r>
    <s v="5054ARCELOR (BERTON SICARD)"/>
    <x v="1258"/>
    <s v="PROFIL"/>
    <x v="13"/>
    <x v="1186"/>
    <x v="6"/>
    <s v="INSTALLUX"/>
    <x v="1215"/>
    <s v="Non"/>
    <x v="24"/>
    <m/>
    <m/>
    <m/>
    <m/>
    <x v="1"/>
    <m/>
  </r>
  <r>
    <s v="5057ARCELOR (BERTON SICARD)"/>
    <x v="1259"/>
    <s v="PROFIL"/>
    <x v="13"/>
    <x v="1187"/>
    <x v="6"/>
    <s v="INSTALLUX"/>
    <x v="1216"/>
    <s v="Non"/>
    <x v="24"/>
    <m/>
    <m/>
    <m/>
    <m/>
    <x v="1"/>
    <m/>
  </r>
  <r>
    <s v="5058ARCELOR (BERTON SICARD)"/>
    <x v="1260"/>
    <s v="PROFIL"/>
    <x v="13"/>
    <x v="1188"/>
    <x v="6"/>
    <s v="INSTALLUX"/>
    <x v="1217"/>
    <s v="Non"/>
    <x v="24"/>
    <m/>
    <m/>
    <m/>
    <m/>
    <x v="1"/>
    <m/>
  </r>
  <r>
    <s v="5138ARCELOR (BERTON SICARD)"/>
    <x v="1261"/>
    <s v="PROFIL"/>
    <x v="13"/>
    <x v="1189"/>
    <x v="6"/>
    <s v="INSTALLUX"/>
    <x v="1218"/>
    <s v="Non"/>
    <x v="4"/>
    <m/>
    <m/>
    <m/>
    <m/>
    <x v="1"/>
    <m/>
  </r>
  <r>
    <s v="5144ARCELOR (BERTON SICARD)"/>
    <x v="1262"/>
    <s v="PROFIL"/>
    <x v="13"/>
    <x v="1190"/>
    <x v="6"/>
    <s v="INSTALLUX"/>
    <x v="1219"/>
    <s v="Non"/>
    <x v="24"/>
    <m/>
    <m/>
    <m/>
    <m/>
    <x v="1"/>
    <m/>
  </r>
  <r>
    <s v="5145ARCELOR (BERTON SICARD)"/>
    <x v="1263"/>
    <s v="PROFIL"/>
    <x v="13"/>
    <x v="1191"/>
    <x v="6"/>
    <s v="INSTALLUX"/>
    <x v="1220"/>
    <s v="Non"/>
    <x v="24"/>
    <m/>
    <m/>
    <m/>
    <m/>
    <x v="1"/>
    <m/>
  </r>
  <r>
    <s v="5146ARCELOR (BERTON SICARD)"/>
    <x v="1264"/>
    <s v="PROFIL"/>
    <x v="13"/>
    <x v="1192"/>
    <x v="6"/>
    <s v="INSTALLUX"/>
    <x v="1221"/>
    <s v="Non"/>
    <x v="4"/>
    <m/>
    <m/>
    <m/>
    <m/>
    <x v="1"/>
    <m/>
  </r>
  <r>
    <s v="5147ARCELOR (BERTON SICARD)"/>
    <x v="1265"/>
    <s v="PROFIL"/>
    <x v="13"/>
    <x v="1193"/>
    <x v="6"/>
    <s v="INSTALLUX"/>
    <x v="1222"/>
    <s v="Non"/>
    <x v="4"/>
    <m/>
    <m/>
    <m/>
    <m/>
    <x v="1"/>
    <m/>
  </r>
  <r>
    <s v="5154ARCELOR (BERTON SICARD)"/>
    <x v="1266"/>
    <s v="PROFIL"/>
    <x v="13"/>
    <x v="1194"/>
    <x v="6"/>
    <s v="INSTALLUX"/>
    <x v="1223"/>
    <s v="Non"/>
    <x v="4"/>
    <m/>
    <m/>
    <m/>
    <m/>
    <x v="1"/>
    <m/>
  </r>
  <r>
    <s v="5155ARCELOR (BERTON SICARD)"/>
    <x v="1267"/>
    <s v="PROFIL"/>
    <x v="13"/>
    <x v="1195"/>
    <x v="6"/>
    <s v="INSTALLUX"/>
    <x v="1224"/>
    <s v="Non"/>
    <x v="4"/>
    <m/>
    <m/>
    <m/>
    <m/>
    <x v="1"/>
    <m/>
  </r>
  <r>
    <s v="5156ARCELOR (BERTON SICARD)"/>
    <x v="1268"/>
    <s v="PROFIL"/>
    <x v="13"/>
    <x v="1196"/>
    <x v="6"/>
    <s v="INSTALLUX"/>
    <x v="1225"/>
    <s v="Non"/>
    <x v="4"/>
    <m/>
    <m/>
    <m/>
    <m/>
    <x v="1"/>
    <m/>
  </r>
  <r>
    <s v="5167THARCELOR (BERTON SICARD)"/>
    <x v="1269"/>
    <s v="PROFIL"/>
    <x v="13"/>
    <x v="1197"/>
    <x v="6"/>
    <s v="INSTALLUX"/>
    <x v="1226"/>
    <s v="Non"/>
    <x v="24"/>
    <m/>
    <m/>
    <m/>
    <m/>
    <x v="1"/>
    <m/>
  </r>
  <r>
    <s v="5169THARCELOR (BERTON SICARD)"/>
    <x v="1270"/>
    <s v="PROFIL"/>
    <x v="13"/>
    <x v="1198"/>
    <x v="6"/>
    <s v="INSTALLUX"/>
    <x v="1227"/>
    <s v="Non"/>
    <x v="24"/>
    <m/>
    <m/>
    <m/>
    <m/>
    <x v="1"/>
    <m/>
  </r>
  <r>
    <s v="5170THARCELOR (BERTON SICARD)"/>
    <x v="1271"/>
    <s v="PROFIL"/>
    <x v="13"/>
    <x v="1199"/>
    <x v="6"/>
    <s v="INSTALLUX"/>
    <x v="1228"/>
    <s v="Non"/>
    <x v="24"/>
    <m/>
    <m/>
    <m/>
    <m/>
    <x v="1"/>
    <m/>
  </r>
  <r>
    <s v="5190ARCELOR (BERTON SICARD)"/>
    <x v="1272"/>
    <s v="PROFIL"/>
    <x v="13"/>
    <x v="1200"/>
    <x v="6"/>
    <s v="INSTALLUX"/>
    <x v="1229"/>
    <s v="Non"/>
    <x v="4"/>
    <m/>
    <m/>
    <m/>
    <m/>
    <x v="1"/>
    <m/>
  </r>
  <r>
    <s v="5191ARCELOR (BERTON SICARD)"/>
    <x v="1273"/>
    <s v="PROFIL"/>
    <x v="13"/>
    <x v="1201"/>
    <x v="6"/>
    <s v="INSTALLUX"/>
    <x v="1230"/>
    <s v="Non"/>
    <x v="4"/>
    <m/>
    <m/>
    <m/>
    <m/>
    <x v="1"/>
    <m/>
  </r>
  <r>
    <s v="5192ARCELOR (BERTON SICARD)"/>
    <x v="1274"/>
    <s v="PROFIL"/>
    <x v="13"/>
    <x v="1202"/>
    <x v="6"/>
    <s v="INSTALLUX"/>
    <x v="1231"/>
    <s v="Non"/>
    <x v="4"/>
    <m/>
    <m/>
    <m/>
    <m/>
    <x v="1"/>
    <m/>
  </r>
  <r>
    <s v="5193ARCELOR (BERTON SICARD)"/>
    <x v="1275"/>
    <s v="PROFIL"/>
    <x v="13"/>
    <x v="1203"/>
    <x v="6"/>
    <s v="INSTALLUX"/>
    <x v="1232"/>
    <s v="Non"/>
    <x v="4"/>
    <m/>
    <m/>
    <m/>
    <m/>
    <x v="1"/>
    <m/>
  </r>
  <r>
    <s v="5194ARCELOR (BERTON SICARD)"/>
    <x v="1276"/>
    <s v="PROFIL"/>
    <x v="13"/>
    <x v="1204"/>
    <x v="6"/>
    <s v="INSTALLUX"/>
    <x v="1233"/>
    <s v="Non"/>
    <x v="4"/>
    <m/>
    <m/>
    <m/>
    <m/>
    <x v="1"/>
    <m/>
  </r>
  <r>
    <s v="5195ARCELOR (BERTON SICARD)"/>
    <x v="1277"/>
    <s v="PROFIL"/>
    <x v="13"/>
    <x v="1205"/>
    <x v="6"/>
    <s v="INSTALLUX"/>
    <x v="1234"/>
    <s v="Non"/>
    <x v="4"/>
    <m/>
    <m/>
    <m/>
    <m/>
    <x v="1"/>
    <m/>
  </r>
  <r>
    <s v="5401THARCELOR (BERTON SICARD)"/>
    <x v="1278"/>
    <s v="PROFIL"/>
    <x v="13"/>
    <x v="1206"/>
    <x v="6"/>
    <s v="INSTALLUX"/>
    <x v="1235"/>
    <s v="Non"/>
    <x v="24"/>
    <m/>
    <m/>
    <m/>
    <m/>
    <x v="1"/>
    <m/>
  </r>
  <r>
    <s v="5402THARCELOR (BERTON SICARD)"/>
    <x v="1279"/>
    <s v="PROFIL"/>
    <x v="13"/>
    <x v="1207"/>
    <x v="6"/>
    <s v="INSTALLUX"/>
    <x v="1236"/>
    <s v="Non"/>
    <x v="24"/>
    <m/>
    <m/>
    <m/>
    <m/>
    <x v="1"/>
    <m/>
  </r>
  <r>
    <s v="5403THARCELOR (BERTON SICARD)"/>
    <x v="1280"/>
    <s v="PROFIL"/>
    <x v="13"/>
    <x v="1208"/>
    <x v="6"/>
    <s v="INSTALLUX"/>
    <x v="1237"/>
    <s v="Non"/>
    <x v="24"/>
    <m/>
    <m/>
    <m/>
    <m/>
    <x v="1"/>
    <m/>
  </r>
  <r>
    <s v="5404THARCELOR (BERTON SICARD)"/>
    <x v="1281"/>
    <s v="PROFIL"/>
    <x v="13"/>
    <x v="1209"/>
    <x v="6"/>
    <s v="INSTALLUX"/>
    <x v="1238"/>
    <s v="Non"/>
    <x v="24"/>
    <m/>
    <m/>
    <m/>
    <m/>
    <x v="1"/>
    <m/>
  </r>
  <r>
    <s v="5405THARCELOR (BERTON SICARD)"/>
    <x v="1282"/>
    <s v="PROFIL"/>
    <x v="13"/>
    <x v="1206"/>
    <x v="6"/>
    <s v="INSTALLUX"/>
    <x v="1239"/>
    <s v="Non"/>
    <x v="24"/>
    <m/>
    <m/>
    <m/>
    <m/>
    <x v="1"/>
    <m/>
  </r>
  <r>
    <s v="5406THARCELOR (BERTON SICARD)"/>
    <x v="1283"/>
    <s v="PROFIL"/>
    <x v="13"/>
    <x v="1206"/>
    <x v="6"/>
    <s v="INSTALLUX"/>
    <x v="1240"/>
    <s v="Non"/>
    <x v="24"/>
    <m/>
    <m/>
    <m/>
    <m/>
    <x v="1"/>
    <m/>
  </r>
  <r>
    <s v="5407THARCELOR (BERTON SICARD)"/>
    <x v="1284"/>
    <s v="PROFIL"/>
    <x v="13"/>
    <x v="1210"/>
    <x v="6"/>
    <s v="INSTALLUX"/>
    <x v="1241"/>
    <s v="Non"/>
    <x v="24"/>
    <m/>
    <m/>
    <m/>
    <m/>
    <x v="1"/>
    <m/>
  </r>
  <r>
    <s v="5408THARCELOR (BERTON SICARD)"/>
    <x v="1285"/>
    <s v="PROFIL"/>
    <x v="13"/>
    <x v="1211"/>
    <x v="6"/>
    <s v="INSTALLUX"/>
    <x v="1242"/>
    <s v="Non"/>
    <x v="24"/>
    <m/>
    <m/>
    <m/>
    <m/>
    <x v="1"/>
    <m/>
  </r>
  <r>
    <s v="5409THARCELOR (BERTON SICARD)"/>
    <x v="1286"/>
    <s v="PROFIL"/>
    <x v="13"/>
    <x v="1212"/>
    <x v="6"/>
    <s v="INSTALLUX"/>
    <x v="1243"/>
    <s v="Non"/>
    <x v="24"/>
    <m/>
    <m/>
    <m/>
    <m/>
    <x v="1"/>
    <m/>
  </r>
  <r>
    <s v="5410THARCELOR (BERTON SICARD)"/>
    <x v="1287"/>
    <s v="PROFIL"/>
    <x v="13"/>
    <x v="1213"/>
    <x v="6"/>
    <s v="INSTALLUX"/>
    <x v="1244"/>
    <s v="Non"/>
    <x v="24"/>
    <m/>
    <m/>
    <m/>
    <m/>
    <x v="1"/>
    <m/>
  </r>
  <r>
    <s v="5411THARCELOR (BERTON SICARD)"/>
    <x v="1288"/>
    <s v="PROFIL"/>
    <x v="13"/>
    <x v="1214"/>
    <x v="6"/>
    <s v="INSTALLUX"/>
    <x v="1245"/>
    <s v="Non"/>
    <x v="24"/>
    <m/>
    <m/>
    <m/>
    <m/>
    <x v="1"/>
    <m/>
  </r>
  <r>
    <s v="5415THARCELOR (BERTON SICARD)"/>
    <x v="1289"/>
    <s v="PROFIL"/>
    <x v="13"/>
    <x v="1215"/>
    <x v="6"/>
    <s v="INSTALLUX"/>
    <x v="1246"/>
    <s v="Non"/>
    <x v="24"/>
    <m/>
    <m/>
    <m/>
    <m/>
    <x v="1"/>
    <m/>
  </r>
  <r>
    <s v="5416THARCELOR (BERTON SICARD)"/>
    <x v="1290"/>
    <s v="PROFIL"/>
    <x v="13"/>
    <x v="957"/>
    <x v="6"/>
    <s v="INSTALLUX"/>
    <x v="1247"/>
    <s v="Non"/>
    <x v="24"/>
    <m/>
    <m/>
    <m/>
    <m/>
    <x v="1"/>
    <m/>
  </r>
  <r>
    <s v="5417THARCELOR (BERTON SICARD)"/>
    <x v="1291"/>
    <s v="PROFIL"/>
    <x v="13"/>
    <x v="958"/>
    <x v="6"/>
    <s v="INSTALLUX"/>
    <x v="1248"/>
    <s v="Non"/>
    <x v="24"/>
    <m/>
    <m/>
    <m/>
    <m/>
    <x v="1"/>
    <m/>
  </r>
  <r>
    <s v="5418THARCELOR (BERTON SICARD)"/>
    <x v="1292"/>
    <s v="PROFIL"/>
    <x v="13"/>
    <x v="1209"/>
    <x v="6"/>
    <s v="INSTALLUX"/>
    <x v="1249"/>
    <s v="Non"/>
    <x v="24"/>
    <m/>
    <m/>
    <m/>
    <m/>
    <x v="1"/>
    <m/>
  </r>
  <r>
    <s v="5419THARCELOR (BERTON SICARD)"/>
    <x v="1293"/>
    <s v="PROFIL"/>
    <x v="13"/>
    <x v="1216"/>
    <x v="6"/>
    <s v="INSTALLUX"/>
    <x v="1250"/>
    <s v="Non"/>
    <x v="24"/>
    <m/>
    <m/>
    <m/>
    <m/>
    <x v="1"/>
    <m/>
  </r>
  <r>
    <s v="5421THARCELOR (BERTON SICARD)"/>
    <x v="1294"/>
    <s v="PROFIL"/>
    <x v="13"/>
    <x v="1217"/>
    <x v="6"/>
    <s v="INSTALLUX"/>
    <x v="1251"/>
    <s v="Non"/>
    <x v="24"/>
    <m/>
    <m/>
    <m/>
    <m/>
    <x v="1"/>
    <m/>
  </r>
  <r>
    <s v="5422THARCELOR (BERTON SICARD)"/>
    <x v="1295"/>
    <s v="PROFIL"/>
    <x v="13"/>
    <x v="1218"/>
    <x v="6"/>
    <s v="INSTALLUX"/>
    <x v="1252"/>
    <s v="Non"/>
    <x v="24"/>
    <m/>
    <m/>
    <m/>
    <m/>
    <x v="1"/>
    <m/>
  </r>
  <r>
    <s v="5423THARCELOR (BERTON SICARD)"/>
    <x v="1296"/>
    <s v="PROFIL"/>
    <x v="13"/>
    <x v="1219"/>
    <x v="6"/>
    <s v="INSTALLUX"/>
    <x v="1253"/>
    <s v="Non"/>
    <x v="24"/>
    <m/>
    <m/>
    <m/>
    <m/>
    <x v="1"/>
    <m/>
  </r>
  <r>
    <s v="5424THARCELOR (BERTON SICARD)"/>
    <x v="1297"/>
    <s v="PROFIL"/>
    <x v="13"/>
    <x v="1220"/>
    <x v="6"/>
    <s v="INSTALLUX"/>
    <x v="1254"/>
    <s v="Non"/>
    <x v="24"/>
    <m/>
    <m/>
    <m/>
    <m/>
    <x v="1"/>
    <m/>
  </r>
  <r>
    <s v="5427THARCELOR (BERTON SICARD)"/>
    <x v="1298"/>
    <s v="PROFIL"/>
    <x v="13"/>
    <x v="1221"/>
    <x v="6"/>
    <s v="INSTALLUX"/>
    <x v="1255"/>
    <s v="Non"/>
    <x v="24"/>
    <m/>
    <m/>
    <m/>
    <m/>
    <x v="1"/>
    <m/>
  </r>
  <r>
    <s v="5428ARCELOR (BERTON SICARD)"/>
    <x v="1299"/>
    <s v="PROFIL"/>
    <x v="13"/>
    <x v="1222"/>
    <x v="6"/>
    <s v="INSTALLUX"/>
    <x v="1256"/>
    <s v="Non"/>
    <x v="24"/>
    <m/>
    <m/>
    <m/>
    <m/>
    <x v="1"/>
    <m/>
  </r>
  <r>
    <s v="5429THARCELOR (BERTON SICARD)"/>
    <x v="1300"/>
    <s v="PROFIL"/>
    <x v="13"/>
    <x v="1223"/>
    <x v="6"/>
    <s v="INSTALLUX"/>
    <x v="1257"/>
    <s v="Non"/>
    <x v="24"/>
    <m/>
    <m/>
    <m/>
    <m/>
    <x v="1"/>
    <m/>
  </r>
  <r>
    <s v="5432THARCELOR (BERTON SICARD)"/>
    <x v="1301"/>
    <s v="PROFIL"/>
    <x v="13"/>
    <x v="1224"/>
    <x v="6"/>
    <s v="INSTALLUX"/>
    <x v="1258"/>
    <s v="Non"/>
    <x v="24"/>
    <m/>
    <m/>
    <m/>
    <m/>
    <x v="1"/>
    <m/>
  </r>
  <r>
    <s v="5433THARCELOR (BERTON SICARD)"/>
    <x v="1302"/>
    <s v="PROFIL"/>
    <x v="13"/>
    <x v="1225"/>
    <x v="6"/>
    <s v="INSTALLUX"/>
    <x v="1259"/>
    <s v="Non"/>
    <x v="24"/>
    <m/>
    <m/>
    <m/>
    <m/>
    <x v="1"/>
    <m/>
  </r>
  <r>
    <s v="5434THARCELOR (BERTON SICARD)"/>
    <x v="1303"/>
    <s v="PROFIL"/>
    <x v="13"/>
    <x v="1226"/>
    <x v="6"/>
    <s v="INSTALLUX"/>
    <x v="1260"/>
    <s v="Non"/>
    <x v="24"/>
    <m/>
    <m/>
    <m/>
    <m/>
    <x v="1"/>
    <m/>
  </r>
  <r>
    <s v="5435THARCELOR (BERTON SICARD)"/>
    <x v="1304"/>
    <s v="PROFIL"/>
    <x v="13"/>
    <x v="1227"/>
    <x v="6"/>
    <s v="INSTALLUX"/>
    <x v="1261"/>
    <s v="Non"/>
    <x v="24"/>
    <m/>
    <m/>
    <m/>
    <m/>
    <x v="1"/>
    <m/>
  </r>
  <r>
    <s v="5436THARCELOR (BERTON SICARD)"/>
    <x v="1305"/>
    <s v="PROFIL"/>
    <x v="13"/>
    <x v="1228"/>
    <x v="6"/>
    <s v="INSTALLUX"/>
    <x v="1262"/>
    <s v="Non"/>
    <x v="24"/>
    <m/>
    <m/>
    <m/>
    <m/>
    <x v="1"/>
    <m/>
  </r>
  <r>
    <s v="5450THARCELOR (BERTON SICARD)"/>
    <x v="1995"/>
    <s v="PROFIL"/>
    <x v="13"/>
    <x v="1792"/>
    <x v="6"/>
    <s v="INSTALLUX"/>
    <x v="1952"/>
    <s v="Non"/>
    <x v="24"/>
    <m/>
    <m/>
    <m/>
    <m/>
    <x v="1"/>
    <m/>
  </r>
  <r>
    <s v="5453THARCELOR (BERTON SICARD)"/>
    <x v="1306"/>
    <s v="PROFIL"/>
    <x v="13"/>
    <x v="1229"/>
    <x v="6"/>
    <s v="INSTALLUX"/>
    <x v="1263"/>
    <s v="Non"/>
    <x v="24"/>
    <m/>
    <m/>
    <m/>
    <m/>
    <x v="1"/>
    <m/>
  </r>
  <r>
    <s v="5456THARCELOR (BERTON SICARD)"/>
    <x v="1996"/>
    <s v="PROFIL"/>
    <x v="13"/>
    <x v="1793"/>
    <x v="6"/>
    <s v="INSTALLUX"/>
    <x v="1953"/>
    <s v="Non"/>
    <x v="24"/>
    <m/>
    <m/>
    <m/>
    <m/>
    <x v="1"/>
    <m/>
  </r>
  <r>
    <s v="5465THARCELOR (BERTON SICARD)"/>
    <x v="1307"/>
    <s v="PROFIL"/>
    <x v="13"/>
    <x v="1230"/>
    <x v="6"/>
    <s v="INSTALLUX"/>
    <x v="1264"/>
    <s v="Non"/>
    <x v="24"/>
    <m/>
    <m/>
    <m/>
    <m/>
    <x v="1"/>
    <m/>
  </r>
  <r>
    <s v="5499THARCELOR (BERTON SICARD)"/>
    <x v="1308"/>
    <s v="PROFIL"/>
    <x v="13"/>
    <x v="1231"/>
    <x v="6"/>
    <s v="INSTALLUX"/>
    <x v="1265"/>
    <s v="Non"/>
    <x v="24"/>
    <m/>
    <m/>
    <m/>
    <m/>
    <x v="1"/>
    <m/>
  </r>
  <r>
    <s v="5502THARCELOR (BERTON SICARD)"/>
    <x v="1309"/>
    <s v="PROFIL"/>
    <x v="13"/>
    <x v="1232"/>
    <x v="6"/>
    <s v="INSTALLUX"/>
    <x v="1266"/>
    <s v="Non"/>
    <x v="24"/>
    <m/>
    <m/>
    <m/>
    <m/>
    <x v="1"/>
    <m/>
  </r>
  <r>
    <s v="5505THARCELOR (BERTON SICARD)"/>
    <x v="1310"/>
    <s v="PROFIL"/>
    <x v="13"/>
    <x v="1233"/>
    <x v="6"/>
    <s v="INSTALLUX"/>
    <x v="1267"/>
    <s v="Non"/>
    <x v="24"/>
    <m/>
    <m/>
    <m/>
    <m/>
    <x v="1"/>
    <m/>
  </r>
  <r>
    <s v="5510ARCELOR (BERTON SICARD)"/>
    <x v="1311"/>
    <s v="PROFIL"/>
    <x v="13"/>
    <x v="1234"/>
    <x v="6"/>
    <s v="INSTALLUX"/>
    <x v="1268"/>
    <s v="Non"/>
    <x v="24"/>
    <m/>
    <m/>
    <m/>
    <m/>
    <x v="1"/>
    <m/>
  </r>
  <r>
    <s v="5511ARCELOR (BERTON SICARD)"/>
    <x v="1312"/>
    <s v="PROFIL"/>
    <x v="13"/>
    <x v="1235"/>
    <x v="6"/>
    <s v="INSTALLUX"/>
    <x v="1269"/>
    <s v="Non"/>
    <x v="24"/>
    <m/>
    <m/>
    <m/>
    <m/>
    <x v="1"/>
    <m/>
  </r>
  <r>
    <s v="5514ARCELOR (BERTON SICARD)"/>
    <x v="1313"/>
    <s v="PROFIL"/>
    <x v="13"/>
    <x v="1236"/>
    <x v="6"/>
    <s v="INSTALLUX"/>
    <x v="1270"/>
    <s v="Non"/>
    <x v="24"/>
    <m/>
    <m/>
    <m/>
    <m/>
    <x v="1"/>
    <m/>
  </r>
  <r>
    <s v="5515ARCELOR (BERTON SICARD)"/>
    <x v="1314"/>
    <s v="PROFIL"/>
    <x v="13"/>
    <x v="1237"/>
    <x v="6"/>
    <s v="INSTALLUX"/>
    <x v="1271"/>
    <s v="Non"/>
    <x v="24"/>
    <m/>
    <m/>
    <m/>
    <m/>
    <x v="1"/>
    <m/>
  </r>
  <r>
    <s v="5517ARCELOR (BERTON SICARD)"/>
    <x v="1315"/>
    <s v="PROFIL"/>
    <x v="13"/>
    <x v="1238"/>
    <x v="6"/>
    <s v="INSTALLUX"/>
    <x v="1272"/>
    <s v="Non"/>
    <x v="24"/>
    <m/>
    <m/>
    <m/>
    <m/>
    <x v="1"/>
    <m/>
  </r>
  <r>
    <s v="5518ARCELOR (BERTON SICARD)"/>
    <x v="1316"/>
    <s v="PROFIL"/>
    <x v="13"/>
    <x v="1239"/>
    <x v="6"/>
    <s v="INSTALLUX"/>
    <x v="1273"/>
    <s v="Non"/>
    <x v="24"/>
    <m/>
    <m/>
    <m/>
    <m/>
    <x v="1"/>
    <m/>
  </r>
  <r>
    <s v="5618THARCELOR (BERTON SICARD)"/>
    <x v="1317"/>
    <s v="PROFIL"/>
    <x v="13"/>
    <x v="1240"/>
    <x v="6"/>
    <s v="INSTALLUX"/>
    <x v="1274"/>
    <s v="Non"/>
    <x v="24"/>
    <m/>
    <m/>
    <m/>
    <m/>
    <x v="1"/>
    <m/>
  </r>
  <r>
    <s v="5622THARCELOR (BERTON SICARD)"/>
    <x v="1318"/>
    <s v="PROFIL"/>
    <x v="13"/>
    <x v="1241"/>
    <x v="6"/>
    <s v="INSTALLUX"/>
    <x v="1275"/>
    <s v="Non"/>
    <x v="24"/>
    <m/>
    <m/>
    <m/>
    <m/>
    <x v="1"/>
    <m/>
  </r>
  <r>
    <s v="5730ARCELOR (BERTON SICARD)"/>
    <x v="2119"/>
    <s v="PROFIL"/>
    <x v="13"/>
    <x v="1907"/>
    <x v="6"/>
    <s v="INSTALLUX"/>
    <x v="2076"/>
    <s v="Non"/>
    <x v="5"/>
    <m/>
    <m/>
    <m/>
    <m/>
    <x v="1"/>
    <m/>
  </r>
  <r>
    <s v="5734ARCELOR (BERTON SICARD)"/>
    <x v="2120"/>
    <s v="PROFIL"/>
    <x v="13"/>
    <x v="1907"/>
    <x v="6"/>
    <s v="INSTALLUX"/>
    <x v="2077"/>
    <s v="Non"/>
    <x v="5"/>
    <m/>
    <m/>
    <m/>
    <m/>
    <x v="1"/>
    <m/>
  </r>
  <r>
    <s v="5765ARCELOR (BERTON SICARD)"/>
    <x v="2000"/>
    <s v="PROFIL"/>
    <x v="13"/>
    <x v="1797"/>
    <x v="6"/>
    <s v="INSTALLUX"/>
    <x v="1957"/>
    <s v="Non"/>
    <x v="5"/>
    <m/>
    <m/>
    <m/>
    <m/>
    <x v="1"/>
    <m/>
  </r>
  <r>
    <s v="5770ARCELOR (BERTON SICARD)"/>
    <x v="2164"/>
    <s v="PROFIL"/>
    <x v="13"/>
    <x v="1947"/>
    <x v="6"/>
    <s v="INSTALLUX"/>
    <x v="2121"/>
    <s v="Non"/>
    <x v="5"/>
    <m/>
    <m/>
    <m/>
    <m/>
    <x v="1"/>
    <m/>
  </r>
  <r>
    <s v="5810ARCELOR (BERTON SICARD)"/>
    <x v="2003"/>
    <s v="PROFIL"/>
    <x v="13"/>
    <x v="1799"/>
    <x v="6"/>
    <s v="INSTALLUX"/>
    <x v="1960"/>
    <s v="Non"/>
    <x v="5"/>
    <m/>
    <m/>
    <m/>
    <m/>
    <x v="1"/>
    <m/>
  </r>
  <r>
    <s v="5828ARCELOR (BERTON SICARD)"/>
    <x v="2004"/>
    <s v="PROFIL"/>
    <x v="13"/>
    <x v="1800"/>
    <x v="6"/>
    <s v="INSTALLUX"/>
    <x v="1961"/>
    <s v="Non"/>
    <x v="5"/>
    <m/>
    <m/>
    <m/>
    <m/>
    <x v="1"/>
    <m/>
  </r>
  <r>
    <s v="5831ARCELOR (BERTON SICARD)"/>
    <x v="2005"/>
    <s v="PROFIL"/>
    <x v="13"/>
    <x v="1801"/>
    <x v="6"/>
    <s v="INSTALLUX"/>
    <x v="1962"/>
    <s v="Non"/>
    <x v="5"/>
    <m/>
    <m/>
    <m/>
    <m/>
    <x v="1"/>
    <m/>
  </r>
  <r>
    <s v="5842ARCELOR (BERTON SICARD)"/>
    <x v="2007"/>
    <s v="PROFIL"/>
    <x v="13"/>
    <x v="1803"/>
    <x v="6"/>
    <s v="INSTALLUX"/>
    <x v="1964"/>
    <s v="Non"/>
    <x v="5"/>
    <m/>
    <m/>
    <m/>
    <m/>
    <x v="1"/>
    <m/>
  </r>
  <r>
    <s v="5849ARCELOR (BERTON SICARD)"/>
    <x v="2008"/>
    <s v="PROFIL"/>
    <x v="13"/>
    <x v="1804"/>
    <x v="6"/>
    <s v="INSTALLUX"/>
    <x v="1965"/>
    <s v="Non"/>
    <x v="5"/>
    <m/>
    <m/>
    <m/>
    <m/>
    <x v="1"/>
    <m/>
  </r>
  <r>
    <s v="5853ARCELOR (BERTON SICARD)"/>
    <x v="2009"/>
    <s v="PROFIL"/>
    <x v="13"/>
    <x v="1805"/>
    <x v="6"/>
    <s v="INSTALLUX"/>
    <x v="1966"/>
    <s v="Non"/>
    <x v="5"/>
    <m/>
    <m/>
    <m/>
    <m/>
    <x v="1"/>
    <m/>
  </r>
  <r>
    <s v="5854ARCELOR (BERTON SICARD)"/>
    <x v="2010"/>
    <s v="PROFIL"/>
    <x v="13"/>
    <x v="1806"/>
    <x v="6"/>
    <s v="INSTALLUX"/>
    <x v="1967"/>
    <s v="Non"/>
    <x v="5"/>
    <m/>
    <m/>
    <m/>
    <m/>
    <x v="1"/>
    <m/>
  </r>
  <r>
    <s v="5855ARCELOR (BERTON SICARD)"/>
    <x v="2011"/>
    <s v="PROFIL"/>
    <x v="13"/>
    <x v="1807"/>
    <x v="6"/>
    <s v="INSTALLUX"/>
    <x v="1968"/>
    <s v="Non"/>
    <x v="5"/>
    <m/>
    <m/>
    <m/>
    <m/>
    <x v="1"/>
    <m/>
  </r>
  <r>
    <s v="5866ARCELOR (BERTON SICARD)"/>
    <x v="1319"/>
    <s v="PROFIL"/>
    <x v="13"/>
    <x v="1242"/>
    <x v="6"/>
    <s v="INSTALLUX"/>
    <x v="1276"/>
    <s v="Non"/>
    <x v="40"/>
    <m/>
    <m/>
    <m/>
    <m/>
    <x v="1"/>
    <m/>
  </r>
  <r>
    <s v="5866NARCELOR (BERTON SICARD)"/>
    <x v="1320"/>
    <s v="PROFIL"/>
    <x v="13"/>
    <x v="1243"/>
    <x v="6"/>
    <s v="INSTALLUX"/>
    <x v="1277"/>
    <s v="Non"/>
    <x v="40"/>
    <m/>
    <m/>
    <m/>
    <m/>
    <x v="1"/>
    <m/>
  </r>
  <r>
    <s v="5867ARCELOR (BERTON SICARD)"/>
    <x v="2012"/>
    <s v="PROFIL"/>
    <x v="13"/>
    <x v="1808"/>
    <x v="6"/>
    <s v="INSTALLUX"/>
    <x v="1969"/>
    <s v="Non"/>
    <x v="40"/>
    <m/>
    <m/>
    <m/>
    <m/>
    <x v="1"/>
    <m/>
  </r>
  <r>
    <s v="5868NARCELOR (BERTON SICARD)"/>
    <x v="2013"/>
    <s v="PROFIL"/>
    <x v="13"/>
    <x v="1809"/>
    <x v="6"/>
    <s v="INSTALLUX"/>
    <x v="1970"/>
    <s v="Non"/>
    <x v="40"/>
    <m/>
    <m/>
    <m/>
    <m/>
    <x v="1"/>
    <m/>
  </r>
  <r>
    <s v="5871ARCELOR (BERTON SICARD)"/>
    <x v="2014"/>
    <s v="PROFIL"/>
    <x v="13"/>
    <x v="1810"/>
    <x v="6"/>
    <s v="INSTALLUX"/>
    <x v="1971"/>
    <s v="Non"/>
    <x v="5"/>
    <m/>
    <m/>
    <m/>
    <m/>
    <x v="1"/>
    <m/>
  </r>
  <r>
    <s v="5877NARCELOR (BERTON SICARD)"/>
    <x v="2015"/>
    <s v="PROFIL"/>
    <x v="13"/>
    <x v="1811"/>
    <x v="6"/>
    <s v="INSTALLUX"/>
    <x v="1972"/>
    <s v="Non"/>
    <x v="5"/>
    <m/>
    <m/>
    <m/>
    <m/>
    <x v="1"/>
    <m/>
  </r>
  <r>
    <s v="5879NARCELOR (BERTON SICARD)"/>
    <x v="2016"/>
    <s v="PROFIL"/>
    <x v="13"/>
    <x v="1812"/>
    <x v="6"/>
    <s v="INSTALLUX"/>
    <x v="1973"/>
    <s v="Non"/>
    <x v="5"/>
    <m/>
    <m/>
    <m/>
    <m/>
    <x v="1"/>
    <m/>
  </r>
  <r>
    <s v="5880PARCELOR (BERTON SICARD)"/>
    <x v="2017"/>
    <s v="PROFIL"/>
    <x v="13"/>
    <x v="1813"/>
    <x v="6"/>
    <s v="INSTALLUX"/>
    <x v="1974"/>
    <s v="Non"/>
    <x v="5"/>
    <m/>
    <m/>
    <m/>
    <m/>
    <x v="1"/>
    <m/>
  </r>
  <r>
    <s v="5888PARCELOR (BERTON SICARD)"/>
    <x v="2166"/>
    <s v="PROFIL"/>
    <x v="13"/>
    <x v="1949"/>
    <x v="6"/>
    <s v="INSTALLUX"/>
    <x v="2123"/>
    <s v="Non"/>
    <x v="5"/>
    <m/>
    <m/>
    <m/>
    <m/>
    <x v="1"/>
    <m/>
  </r>
  <r>
    <s v="5897NARCELOR (BERTON SICARD)"/>
    <x v="2018"/>
    <s v="PROFIL"/>
    <x v="13"/>
    <x v="1814"/>
    <x v="6"/>
    <s v="INSTALLUX"/>
    <x v="1975"/>
    <s v="Non"/>
    <x v="5"/>
    <m/>
    <m/>
    <m/>
    <m/>
    <x v="1"/>
    <m/>
  </r>
  <r>
    <s v="5900ARCELOR (BERTON SICARD)"/>
    <x v="1321"/>
    <s v="PROFIL"/>
    <x v="13"/>
    <x v="991"/>
    <x v="6"/>
    <s v="INSTALLUX"/>
    <x v="1278"/>
    <s v="Non"/>
    <x v="4"/>
    <m/>
    <m/>
    <m/>
    <m/>
    <x v="1"/>
    <m/>
  </r>
  <r>
    <s v="5901ARCELOR (BERTON SICARD)"/>
    <x v="1322"/>
    <s v="PROFIL"/>
    <x v="13"/>
    <x v="1244"/>
    <x v="6"/>
    <s v="INSTALLUX"/>
    <x v="1279"/>
    <s v="Non"/>
    <x v="4"/>
    <m/>
    <m/>
    <m/>
    <m/>
    <x v="1"/>
    <m/>
  </r>
  <r>
    <s v="5903ARCELOR (BERTON SICARD)"/>
    <x v="1323"/>
    <s v="PROFIL"/>
    <x v="13"/>
    <x v="1245"/>
    <x v="6"/>
    <s v="INSTALLUX"/>
    <x v="1280"/>
    <s v="Non"/>
    <x v="24"/>
    <m/>
    <m/>
    <m/>
    <m/>
    <x v="1"/>
    <m/>
  </r>
  <r>
    <s v="5905ARCELOR (BERTON SICARD)"/>
    <x v="1324"/>
    <s v="PROFIL"/>
    <x v="13"/>
    <x v="1246"/>
    <x v="6"/>
    <s v="INSTALLUX"/>
    <x v="1281"/>
    <s v="Non"/>
    <x v="4"/>
    <m/>
    <m/>
    <m/>
    <m/>
    <x v="1"/>
    <m/>
  </r>
  <r>
    <s v="5906ARCELOR (BERTON SICARD)"/>
    <x v="1325"/>
    <s v="PROFIL"/>
    <x v="13"/>
    <x v="1247"/>
    <x v="6"/>
    <s v="INSTALLUX"/>
    <x v="1282"/>
    <s v="Non"/>
    <x v="4"/>
    <m/>
    <m/>
    <m/>
    <m/>
    <x v="1"/>
    <m/>
  </r>
  <r>
    <s v="5910ARCELOR (BERTON SICARD)"/>
    <x v="1326"/>
    <s v="PROFIL"/>
    <x v="13"/>
    <x v="1248"/>
    <x v="6"/>
    <s v="INSTALLUX"/>
    <x v="1283"/>
    <s v="Non"/>
    <x v="4"/>
    <m/>
    <m/>
    <m/>
    <m/>
    <x v="1"/>
    <m/>
  </r>
  <r>
    <s v="5911ARCELOR (BERTON SICARD)"/>
    <x v="1327"/>
    <s v="PROFIL"/>
    <x v="13"/>
    <x v="1249"/>
    <x v="6"/>
    <s v="INSTALLUX"/>
    <x v="1284"/>
    <s v="Non"/>
    <x v="4"/>
    <m/>
    <m/>
    <m/>
    <m/>
    <x v="1"/>
    <m/>
  </r>
  <r>
    <s v="5912ARCELOR (BERTON SICARD)"/>
    <x v="1328"/>
    <s v="PROFIL"/>
    <x v="13"/>
    <x v="1250"/>
    <x v="6"/>
    <s v="INSTALLUX"/>
    <x v="1285"/>
    <s v="Non"/>
    <x v="4"/>
    <m/>
    <m/>
    <m/>
    <m/>
    <x v="1"/>
    <m/>
  </r>
  <r>
    <s v="5913ARCELOR (BERTON SICARD)"/>
    <x v="1329"/>
    <s v="PROFIL"/>
    <x v="13"/>
    <x v="1251"/>
    <x v="6"/>
    <s v="INSTALLUX"/>
    <x v="1286"/>
    <s v="Non"/>
    <x v="4"/>
    <m/>
    <m/>
    <m/>
    <m/>
    <x v="1"/>
    <m/>
  </r>
  <r>
    <s v="5920ARCELOR (BERTON SICARD)"/>
    <x v="1330"/>
    <s v="PROFIL"/>
    <x v="13"/>
    <x v="1213"/>
    <x v="6"/>
    <s v="INSTALLUX"/>
    <x v="1287"/>
    <s v="Non"/>
    <x v="4"/>
    <m/>
    <m/>
    <m/>
    <m/>
    <x v="1"/>
    <m/>
  </r>
  <r>
    <s v="5921ARCELOR (BERTON SICARD)"/>
    <x v="1331"/>
    <s v="PROFIL"/>
    <x v="13"/>
    <x v="1252"/>
    <x v="6"/>
    <s v="INSTALLUX"/>
    <x v="1288"/>
    <s v="Non"/>
    <x v="4"/>
    <m/>
    <m/>
    <m/>
    <m/>
    <x v="1"/>
    <m/>
  </r>
  <r>
    <s v="5923ARCELOR (BERTON SICARD)"/>
    <x v="1332"/>
    <s v="PROFIL"/>
    <x v="13"/>
    <x v="1253"/>
    <x v="6"/>
    <s v="INSTALLUX"/>
    <x v="1289"/>
    <s v="Non"/>
    <x v="4"/>
    <m/>
    <m/>
    <m/>
    <m/>
    <x v="1"/>
    <m/>
  </r>
  <r>
    <s v="5924ARCELOR (BERTON SICARD)"/>
    <x v="1333"/>
    <s v="PROFIL"/>
    <x v="13"/>
    <x v="1254"/>
    <x v="6"/>
    <s v="INSTALLUX"/>
    <x v="1290"/>
    <s v="Non"/>
    <x v="24"/>
    <m/>
    <m/>
    <m/>
    <m/>
    <x v="1"/>
    <m/>
  </r>
  <r>
    <s v="5930ARCELOR (BERTON SICARD)"/>
    <x v="1334"/>
    <s v="PROFIL"/>
    <x v="13"/>
    <x v="1255"/>
    <x v="6"/>
    <s v="INSTALLUX"/>
    <x v="1291"/>
    <s v="Non"/>
    <x v="4"/>
    <m/>
    <m/>
    <m/>
    <m/>
    <x v="1"/>
    <m/>
  </r>
  <r>
    <s v="5931ARCELOR (BERTON SICARD)"/>
    <x v="1335"/>
    <s v="PROFIL"/>
    <x v="13"/>
    <x v="1256"/>
    <x v="6"/>
    <s v="INSTALLUX"/>
    <x v="1292"/>
    <s v="Non"/>
    <x v="4"/>
    <m/>
    <m/>
    <m/>
    <m/>
    <x v="1"/>
    <m/>
  </r>
  <r>
    <s v="5935ARCELOR (BERTON SICARD)"/>
    <x v="1336"/>
    <s v="PROFIL"/>
    <x v="13"/>
    <x v="958"/>
    <x v="6"/>
    <s v="INSTALLUX"/>
    <x v="1293"/>
    <s v="Non"/>
    <x v="4"/>
    <m/>
    <m/>
    <m/>
    <m/>
    <x v="1"/>
    <m/>
  </r>
  <r>
    <s v="5936ARCELOR (BERTON SICARD)"/>
    <x v="1337"/>
    <s v="PROFIL"/>
    <x v="13"/>
    <x v="957"/>
    <x v="6"/>
    <s v="INSTALLUX"/>
    <x v="1294"/>
    <s v="Non"/>
    <x v="4"/>
    <m/>
    <m/>
    <m/>
    <m/>
    <x v="1"/>
    <m/>
  </r>
  <r>
    <s v="5939ARCELOR (BERTON SICARD)"/>
    <x v="1338"/>
    <s v="PROFIL"/>
    <x v="13"/>
    <x v="1215"/>
    <x v="6"/>
    <s v="INSTALLUX"/>
    <x v="1295"/>
    <s v="Non"/>
    <x v="4"/>
    <m/>
    <m/>
    <m/>
    <m/>
    <x v="1"/>
    <m/>
  </r>
  <r>
    <s v="5939/1ARCELOR (BERTON SICARD)"/>
    <x v="1339"/>
    <s v="PROFIL"/>
    <x v="13"/>
    <x v="1257"/>
    <x v="6"/>
    <s v="INSTALLUX"/>
    <x v="1296"/>
    <s v="Non"/>
    <x v="5"/>
    <m/>
    <m/>
    <m/>
    <m/>
    <x v="1"/>
    <m/>
  </r>
  <r>
    <s v="5941ARCELOR (BERTON SICARD)"/>
    <x v="1340"/>
    <s v="PROFIL"/>
    <x v="13"/>
    <x v="1258"/>
    <x v="6"/>
    <s v="INSTALLUX"/>
    <x v="1297"/>
    <s v="Non"/>
    <x v="4"/>
    <m/>
    <m/>
    <m/>
    <m/>
    <x v="1"/>
    <m/>
  </r>
  <r>
    <s v="5942ARCELOR (BERTON SICARD)"/>
    <x v="1341"/>
    <s v="PROFIL"/>
    <x v="13"/>
    <x v="1259"/>
    <x v="6"/>
    <s v="INSTALLUX"/>
    <x v="1298"/>
    <s v="Non"/>
    <x v="4"/>
    <m/>
    <m/>
    <m/>
    <m/>
    <x v="1"/>
    <m/>
  </r>
  <r>
    <s v="5943ARCELOR (BERTON SICARD)"/>
    <x v="1342"/>
    <s v="PROFIL"/>
    <x v="13"/>
    <x v="1219"/>
    <x v="6"/>
    <s v="INSTALLUX"/>
    <x v="1299"/>
    <s v="Non"/>
    <x v="4"/>
    <m/>
    <m/>
    <m/>
    <m/>
    <x v="1"/>
    <m/>
  </r>
  <r>
    <s v="5971ARCELOR (BERTON SICARD)"/>
    <x v="1343"/>
    <s v="PROFIL"/>
    <x v="13"/>
    <x v="1260"/>
    <x v="6"/>
    <s v="INSTALLUX"/>
    <x v="1300"/>
    <s v="Non"/>
    <x v="4"/>
    <m/>
    <m/>
    <m/>
    <m/>
    <x v="1"/>
    <m/>
  </r>
  <r>
    <s v="5972ARCELOR (BERTON SICARD)"/>
    <x v="1344"/>
    <s v="PROFIL"/>
    <x v="13"/>
    <x v="1261"/>
    <x v="6"/>
    <s v="INSTALLUX"/>
    <x v="1301"/>
    <s v="Non"/>
    <x v="4"/>
    <m/>
    <m/>
    <m/>
    <m/>
    <x v="1"/>
    <m/>
  </r>
  <r>
    <s v="5978ARCELOR (BERTON SICARD)"/>
    <x v="1345"/>
    <s v="PROFIL"/>
    <x v="13"/>
    <x v="1262"/>
    <x v="6"/>
    <s v="INSTALLUX"/>
    <x v="1302"/>
    <s v="Non"/>
    <x v="4"/>
    <m/>
    <m/>
    <m/>
    <m/>
    <x v="1"/>
    <m/>
  </r>
  <r>
    <s v="5979ARCELOR (BERTON SICARD)"/>
    <x v="1346"/>
    <s v="PROFIL"/>
    <x v="13"/>
    <x v="1263"/>
    <x v="6"/>
    <s v="INSTALLUX"/>
    <x v="1303"/>
    <s v="Non"/>
    <x v="4"/>
    <m/>
    <m/>
    <m/>
    <m/>
    <x v="1"/>
    <m/>
  </r>
  <r>
    <s v="5980ARCELOR (BERTON SICARD)"/>
    <x v="1347"/>
    <s v="PROFIL"/>
    <x v="13"/>
    <x v="286"/>
    <x v="6"/>
    <s v="INSTALLUX"/>
    <x v="1304"/>
    <s v="Non"/>
    <x v="24"/>
    <m/>
    <m/>
    <m/>
    <m/>
    <x v="1"/>
    <m/>
  </r>
  <r>
    <s v="5981ARCELOR (BERTON SICARD)"/>
    <x v="1348"/>
    <s v="PROFIL"/>
    <x v="13"/>
    <x v="1232"/>
    <x v="6"/>
    <s v="INSTALLUX"/>
    <x v="1305"/>
    <s v="Non"/>
    <x v="24"/>
    <m/>
    <m/>
    <m/>
    <m/>
    <x v="1"/>
    <m/>
  </r>
  <r>
    <s v="5982ARCELOR (BERTON SICARD)"/>
    <x v="1349"/>
    <s v="PROFIL"/>
    <x v="13"/>
    <x v="1264"/>
    <x v="6"/>
    <s v="INSTALLUX"/>
    <x v="1306"/>
    <s v="Non"/>
    <x v="24"/>
    <m/>
    <m/>
    <m/>
    <m/>
    <x v="1"/>
    <m/>
  </r>
  <r>
    <s v="6596ARCELOR (BERTON SICARD)"/>
    <x v="1350"/>
    <s v="PROFIL"/>
    <x v="13"/>
    <x v="1265"/>
    <x v="6"/>
    <s v="INSTALLUX"/>
    <x v="1307"/>
    <s v="Non"/>
    <x v="24"/>
    <m/>
    <m/>
    <m/>
    <m/>
    <x v="1"/>
    <m/>
  </r>
  <r>
    <s v="6598/4ARCELOR (BERTON SICARD)"/>
    <x v="1351"/>
    <s v="PROFIL"/>
    <x v="13"/>
    <x v="1266"/>
    <x v="6"/>
    <s v="INSTALLUX"/>
    <x v="1308"/>
    <s v="Non"/>
    <x v="61"/>
    <m/>
    <m/>
    <m/>
    <m/>
    <x v="1"/>
    <m/>
  </r>
  <r>
    <s v="6621ARCELOR (BERTON SICARD)"/>
    <x v="1352"/>
    <s v="PROFIL"/>
    <x v="13"/>
    <x v="1267"/>
    <x v="6"/>
    <s v="INSTALLUX"/>
    <x v="1309"/>
    <s v="Non"/>
    <x v="24"/>
    <m/>
    <m/>
    <m/>
    <m/>
    <x v="1"/>
    <m/>
  </r>
  <r>
    <s v="6622ARCELOR (BERTON SICARD)"/>
    <x v="1353"/>
    <s v="PROFIL"/>
    <x v="13"/>
    <x v="1268"/>
    <x v="6"/>
    <s v="INSTALLUX"/>
    <x v="1310"/>
    <s v="Non"/>
    <x v="24"/>
    <m/>
    <m/>
    <m/>
    <m/>
    <x v="1"/>
    <m/>
  </r>
  <r>
    <s v="6623ARCELOR (BERTON SICARD)"/>
    <x v="1354"/>
    <s v="PROFIL"/>
    <x v="13"/>
    <x v="1269"/>
    <x v="6"/>
    <s v="INSTALLUX"/>
    <x v="1311"/>
    <s v="Non"/>
    <x v="24"/>
    <m/>
    <m/>
    <m/>
    <m/>
    <x v="1"/>
    <m/>
  </r>
  <r>
    <s v="6624ARCELOR (BERTON SICARD)"/>
    <x v="1355"/>
    <s v="PROFIL"/>
    <x v="13"/>
    <x v="1270"/>
    <x v="6"/>
    <s v="INSTALLUX"/>
    <x v="1312"/>
    <s v="Non"/>
    <x v="24"/>
    <m/>
    <m/>
    <m/>
    <m/>
    <x v="1"/>
    <m/>
  </r>
  <r>
    <s v="6625/4ARCELOR (BERTON SICARD)"/>
    <x v="1356"/>
    <s v="PROFIL"/>
    <x v="13"/>
    <x v="1271"/>
    <x v="6"/>
    <s v="INSTALLUX"/>
    <x v="1313"/>
    <s v="Non"/>
    <x v="61"/>
    <m/>
    <m/>
    <m/>
    <m/>
    <x v="1"/>
    <m/>
  </r>
  <r>
    <s v="6626/4ARCELOR (BERTON SICARD)"/>
    <x v="1357"/>
    <s v="PROFIL"/>
    <x v="13"/>
    <x v="1272"/>
    <x v="6"/>
    <s v="INSTALLUX"/>
    <x v="1314"/>
    <s v="Non"/>
    <x v="61"/>
    <m/>
    <m/>
    <m/>
    <m/>
    <x v="1"/>
    <m/>
  </r>
  <r>
    <s v="6631ARCELOR (BERTON SICARD)"/>
    <x v="1358"/>
    <s v="PROFIL"/>
    <x v="13"/>
    <x v="1273"/>
    <x v="6"/>
    <s v="INSTALLUX"/>
    <x v="1315"/>
    <s v="Non"/>
    <x v="24"/>
    <m/>
    <m/>
    <m/>
    <m/>
    <x v="1"/>
    <m/>
  </r>
  <r>
    <s v="6635ARCELOR (BERTON SICARD)"/>
    <x v="1359"/>
    <s v="PROFIL"/>
    <x v="13"/>
    <x v="1274"/>
    <x v="6"/>
    <s v="INSTALLUX"/>
    <x v="1316"/>
    <s v="Non"/>
    <x v="24"/>
    <m/>
    <m/>
    <m/>
    <m/>
    <x v="1"/>
    <m/>
  </r>
  <r>
    <s v="6636ARCELOR (BERTON SICARD)"/>
    <x v="1360"/>
    <s v="PROFIL"/>
    <x v="13"/>
    <x v="1275"/>
    <x v="6"/>
    <s v="INSTALLUX"/>
    <x v="1317"/>
    <s v="Non"/>
    <x v="24"/>
    <m/>
    <m/>
    <m/>
    <m/>
    <x v="1"/>
    <m/>
  </r>
  <r>
    <s v="6640ARCELOR (BERTON SICARD)"/>
    <x v="1361"/>
    <s v="PROFIL"/>
    <x v="13"/>
    <x v="1276"/>
    <x v="6"/>
    <s v="INSTALLUX"/>
    <x v="1318"/>
    <s v="Non"/>
    <x v="24"/>
    <m/>
    <m/>
    <m/>
    <m/>
    <x v="1"/>
    <m/>
  </r>
  <r>
    <s v="6641ARCELOR (BERTON SICARD)"/>
    <x v="1362"/>
    <s v="PROFIL"/>
    <x v="13"/>
    <x v="1277"/>
    <x v="6"/>
    <s v="INSTALLUX"/>
    <x v="1319"/>
    <s v="Non"/>
    <x v="24"/>
    <m/>
    <m/>
    <m/>
    <m/>
    <x v="1"/>
    <m/>
  </r>
  <r>
    <s v="6642ARCELOR (BERTON SICARD)"/>
    <x v="1363"/>
    <s v="PROFIL"/>
    <x v="13"/>
    <x v="1278"/>
    <x v="6"/>
    <s v="INSTALLUX"/>
    <x v="1320"/>
    <s v="Non"/>
    <x v="24"/>
    <m/>
    <m/>
    <m/>
    <m/>
    <x v="1"/>
    <m/>
  </r>
  <r>
    <s v="6643ARCELOR (BERTON SICARD)"/>
    <x v="1364"/>
    <s v="PROFIL"/>
    <x v="13"/>
    <x v="1279"/>
    <x v="6"/>
    <s v="INSTALLUX"/>
    <x v="1321"/>
    <s v="Non"/>
    <x v="24"/>
    <m/>
    <m/>
    <m/>
    <m/>
    <x v="1"/>
    <m/>
  </r>
  <r>
    <s v="6644ARCELOR (BERTON SICARD)"/>
    <x v="1365"/>
    <s v="PROFIL"/>
    <x v="13"/>
    <x v="1280"/>
    <x v="6"/>
    <s v="INSTALLUX"/>
    <x v="1322"/>
    <s v="Non"/>
    <x v="24"/>
    <m/>
    <m/>
    <m/>
    <m/>
    <x v="1"/>
    <m/>
  </r>
  <r>
    <s v="6645ARCELOR (BERTON SICARD)"/>
    <x v="1366"/>
    <s v="PROFIL"/>
    <x v="13"/>
    <x v="1281"/>
    <x v="6"/>
    <s v="INSTALLUX"/>
    <x v="1323"/>
    <s v="Non"/>
    <x v="24"/>
    <m/>
    <m/>
    <m/>
    <m/>
    <x v="1"/>
    <m/>
  </r>
  <r>
    <s v="6647/1ARCELOR (BERTON SICARD)"/>
    <x v="1367"/>
    <s v="PROFIL"/>
    <x v="13"/>
    <x v="1282"/>
    <x v="6"/>
    <s v="INSTALLUX"/>
    <x v="1324"/>
    <s v="Non"/>
    <x v="5"/>
    <m/>
    <m/>
    <m/>
    <m/>
    <x v="1"/>
    <m/>
  </r>
  <r>
    <s v="6648ARCELOR (BERTON SICARD)"/>
    <x v="1368"/>
    <s v="PROFIL"/>
    <x v="13"/>
    <x v="1283"/>
    <x v="6"/>
    <s v="INSTALLUX"/>
    <x v="1325"/>
    <s v="Non"/>
    <x v="24"/>
    <m/>
    <m/>
    <m/>
    <m/>
    <x v="1"/>
    <m/>
  </r>
  <r>
    <s v="6649ARCELOR (BERTON SICARD)"/>
    <x v="1369"/>
    <s v="PROFIL"/>
    <x v="13"/>
    <x v="1284"/>
    <x v="6"/>
    <s v="INSTALLUX"/>
    <x v="1326"/>
    <s v="Non"/>
    <x v="24"/>
    <m/>
    <m/>
    <m/>
    <m/>
    <x v="1"/>
    <m/>
  </r>
  <r>
    <s v="6650ARCELOR (BERTON SICARD)"/>
    <x v="1370"/>
    <s v="PROFIL"/>
    <x v="13"/>
    <x v="1285"/>
    <x v="6"/>
    <s v="INSTALLUX"/>
    <x v="1327"/>
    <s v="Non"/>
    <x v="24"/>
    <m/>
    <m/>
    <m/>
    <m/>
    <x v="1"/>
    <m/>
  </r>
  <r>
    <s v="6801ARCELOR (BERTON SICARD)"/>
    <x v="1371"/>
    <s v="PROFIL"/>
    <x v="13"/>
    <x v="1286"/>
    <x v="6"/>
    <s v="INSTALLUX"/>
    <x v="1328"/>
    <s v="Non"/>
    <x v="24"/>
    <m/>
    <m/>
    <m/>
    <m/>
    <x v="1"/>
    <m/>
  </r>
  <r>
    <s v="6804ARCELOR (BERTON SICARD)"/>
    <x v="1372"/>
    <s v="PROFIL"/>
    <x v="13"/>
    <x v="1287"/>
    <x v="6"/>
    <s v="INSTALLUX"/>
    <x v="1329"/>
    <s v="Non"/>
    <x v="24"/>
    <m/>
    <m/>
    <m/>
    <m/>
    <x v="1"/>
    <m/>
  </r>
  <r>
    <s v="6959ARCELOR (BERTON SICARD)"/>
    <x v="1373"/>
    <s v="PROFIL"/>
    <x v="13"/>
    <x v="1288"/>
    <x v="6"/>
    <s v="INSTALLUX"/>
    <x v="1330"/>
    <s v="Non"/>
    <x v="24"/>
    <m/>
    <m/>
    <m/>
    <m/>
    <x v="1"/>
    <m/>
  </r>
  <r>
    <s v="6973ARCELOR (BERTON SICARD)"/>
    <x v="1374"/>
    <s v="PROFIL"/>
    <x v="13"/>
    <x v="1289"/>
    <x v="6"/>
    <s v="INSTALLUX"/>
    <x v="1331"/>
    <s v="Non"/>
    <x v="24"/>
    <m/>
    <m/>
    <m/>
    <m/>
    <x v="1"/>
    <m/>
  </r>
  <r>
    <s v="6975ARCELOR (BERTON SICARD)"/>
    <x v="1375"/>
    <s v="PROFIL"/>
    <x v="13"/>
    <x v="1290"/>
    <x v="6"/>
    <s v="INSTALLUX"/>
    <x v="1332"/>
    <s v="Non"/>
    <x v="24"/>
    <m/>
    <m/>
    <m/>
    <m/>
    <x v="1"/>
    <m/>
  </r>
  <r>
    <s v="6976ARCELOR (BERTON SICARD)"/>
    <x v="1376"/>
    <s v="PROFIL"/>
    <x v="13"/>
    <x v="1291"/>
    <x v="6"/>
    <s v="INSTALLUX"/>
    <x v="1333"/>
    <s v="Non"/>
    <x v="24"/>
    <m/>
    <m/>
    <m/>
    <m/>
    <x v="1"/>
    <m/>
  </r>
  <r>
    <s v="6982ARCELOR (BERTON SICARD)"/>
    <x v="1377"/>
    <s v="PROFIL"/>
    <x v="13"/>
    <x v="1292"/>
    <x v="6"/>
    <s v="INSTALLUX"/>
    <x v="1334"/>
    <s v="Non"/>
    <x v="5"/>
    <m/>
    <m/>
    <m/>
    <m/>
    <x v="1"/>
    <m/>
  </r>
  <r>
    <s v="6984ARCELOR (BERTON SICARD)"/>
    <x v="2121"/>
    <s v="PROFIL"/>
    <x v="13"/>
    <x v="1908"/>
    <x v="6"/>
    <s v="INSTALLUX"/>
    <x v="2078"/>
    <s v="Non"/>
    <x v="5"/>
    <m/>
    <m/>
    <m/>
    <m/>
    <x v="1"/>
    <m/>
  </r>
  <r>
    <s v="6986ARCELOR (BERTON SICARD)"/>
    <x v="2122"/>
    <s v="PROFIL"/>
    <x v="13"/>
    <x v="1909"/>
    <x v="6"/>
    <s v="INSTALLUX"/>
    <x v="2079"/>
    <s v="Non"/>
    <x v="5"/>
    <m/>
    <m/>
    <m/>
    <m/>
    <x v="1"/>
    <m/>
  </r>
  <r>
    <s v="7014ARCELOR (BERTON SICARD)"/>
    <x v="1378"/>
    <s v="PROFIL"/>
    <x v="13"/>
    <x v="1146"/>
    <x v="6"/>
    <s v="INSTALLUX"/>
    <x v="1335"/>
    <s v="Non"/>
    <x v="24"/>
    <m/>
    <m/>
    <m/>
    <m/>
    <x v="1"/>
    <m/>
  </r>
  <r>
    <s v="7016/4THARCELOR (BERTON SICARD)"/>
    <x v="1379"/>
    <s v="PROFIL"/>
    <x v="13"/>
    <x v="1293"/>
    <x v="6"/>
    <s v="INSTALLUX"/>
    <x v="1336"/>
    <s v="Non"/>
    <x v="34"/>
    <m/>
    <m/>
    <m/>
    <m/>
    <x v="1"/>
    <m/>
  </r>
  <r>
    <s v="7016THARCELOR (BERTON SICARD)"/>
    <x v="1380"/>
    <s v="PROFIL"/>
    <x v="13"/>
    <x v="1293"/>
    <x v="6"/>
    <s v="INSTALLUX"/>
    <x v="1337"/>
    <s v="Non"/>
    <x v="24"/>
    <m/>
    <m/>
    <m/>
    <m/>
    <x v="1"/>
    <m/>
  </r>
  <r>
    <s v="7017/4THARCELOR (BERTON SICARD)"/>
    <x v="1381"/>
    <s v="PROFIL"/>
    <x v="13"/>
    <x v="1294"/>
    <x v="6"/>
    <s v="INSTALLUX"/>
    <x v="1338"/>
    <s v="Non"/>
    <x v="34"/>
    <m/>
    <m/>
    <m/>
    <m/>
    <x v="1"/>
    <m/>
  </r>
  <r>
    <s v="7017THARCELOR (BERTON SICARD)"/>
    <x v="1382"/>
    <s v="PROFIL"/>
    <x v="13"/>
    <x v="1294"/>
    <x v="6"/>
    <s v="INSTALLUX"/>
    <x v="1339"/>
    <s v="Non"/>
    <x v="24"/>
    <m/>
    <m/>
    <m/>
    <m/>
    <x v="1"/>
    <m/>
  </r>
  <r>
    <s v="7028ARCELOR (BERTON SICARD)"/>
    <x v="1384"/>
    <s v="PROFIL"/>
    <x v="13"/>
    <x v="1296"/>
    <x v="6"/>
    <s v="INSTALLUX"/>
    <x v="1341"/>
    <s v="Non"/>
    <x v="24"/>
    <m/>
    <m/>
    <m/>
    <m/>
    <x v="1"/>
    <m/>
  </r>
  <r>
    <s v="7038ARCELOR (BERTON SICARD)"/>
    <x v="1385"/>
    <s v="PROFIL"/>
    <x v="13"/>
    <x v="1297"/>
    <x v="6"/>
    <s v="INSTALLUX"/>
    <x v="1342"/>
    <s v="Non"/>
    <x v="24"/>
    <m/>
    <m/>
    <m/>
    <m/>
    <x v="1"/>
    <m/>
  </r>
  <r>
    <s v="7039ARCELOR (BERTON SICARD)"/>
    <x v="1386"/>
    <s v="PROFIL"/>
    <x v="13"/>
    <x v="1298"/>
    <x v="6"/>
    <s v="INSTALLUX"/>
    <x v="1343"/>
    <s v="Non"/>
    <x v="24"/>
    <m/>
    <m/>
    <m/>
    <m/>
    <x v="1"/>
    <m/>
  </r>
  <r>
    <s v="7042ARCELOR (BERTON SICARD)"/>
    <x v="1387"/>
    <s v="PROFIL"/>
    <x v="13"/>
    <x v="1299"/>
    <x v="6"/>
    <s v="INSTALLUX"/>
    <x v="1344"/>
    <s v="Non"/>
    <x v="24"/>
    <m/>
    <m/>
    <m/>
    <m/>
    <x v="1"/>
    <m/>
  </r>
  <r>
    <s v="7044ARCELOR (BERTON SICARD)"/>
    <x v="1388"/>
    <s v="PROFIL"/>
    <x v="13"/>
    <x v="1300"/>
    <x v="6"/>
    <s v="INSTALLUX"/>
    <x v="1345"/>
    <s v="Non"/>
    <x v="24"/>
    <m/>
    <m/>
    <m/>
    <m/>
    <x v="1"/>
    <m/>
  </r>
  <r>
    <s v="7054THARCELOR (BERTON SICARD)"/>
    <x v="1392"/>
    <s v="PROFIL"/>
    <x v="13"/>
    <x v="1303"/>
    <x v="6"/>
    <s v="INSTALLUX"/>
    <x v="1349"/>
    <s v="Non"/>
    <x v="24"/>
    <m/>
    <m/>
    <m/>
    <m/>
    <x v="1"/>
    <m/>
  </r>
  <r>
    <s v="7056THARCELOR (BERTON SICARD)"/>
    <x v="1393"/>
    <s v="PROFIL"/>
    <x v="13"/>
    <x v="1304"/>
    <x v="6"/>
    <s v="INSTALLUX"/>
    <x v="1350"/>
    <s v="Non"/>
    <x v="24"/>
    <m/>
    <m/>
    <m/>
    <m/>
    <x v="1"/>
    <m/>
  </r>
  <r>
    <s v="7108ARCELOR (BERTON SICARD)"/>
    <x v="1394"/>
    <s v="PROFIL"/>
    <x v="13"/>
    <x v="1305"/>
    <x v="6"/>
    <s v="INSTALLUX"/>
    <x v="1351"/>
    <s v="Non"/>
    <x v="24"/>
    <m/>
    <m/>
    <m/>
    <m/>
    <x v="1"/>
    <m/>
  </r>
  <r>
    <s v="7115ARCELOR (BERTON SICARD)"/>
    <x v="2168"/>
    <s v="PROFIL"/>
    <x v="13"/>
    <x v="1951"/>
    <x v="6"/>
    <s v="INSTALLUX"/>
    <x v="2125"/>
    <s v="Non"/>
    <x v="5"/>
    <m/>
    <m/>
    <m/>
    <m/>
    <x v="1"/>
    <m/>
  </r>
  <r>
    <s v="7117ARCELOR (BERTON SICARD)"/>
    <x v="2169"/>
    <s v="PROFIL"/>
    <x v="13"/>
    <x v="1952"/>
    <x v="6"/>
    <s v="INSTALLUX"/>
    <x v="2126"/>
    <s v="Non"/>
    <x v="5"/>
    <m/>
    <m/>
    <m/>
    <m/>
    <x v="1"/>
    <m/>
  </r>
  <r>
    <s v="7127/4THARCELOR (BERTON SICARD)"/>
    <x v="1395"/>
    <s v="PROFIL"/>
    <x v="13"/>
    <x v="1306"/>
    <x v="6"/>
    <s v="INSTALLUX"/>
    <x v="1352"/>
    <s v="Non"/>
    <x v="34"/>
    <m/>
    <m/>
    <m/>
    <m/>
    <x v="1"/>
    <m/>
  </r>
  <r>
    <s v="7127THARCELOR (BERTON SICARD)"/>
    <x v="1396"/>
    <s v="PROFIL"/>
    <x v="13"/>
    <x v="1307"/>
    <x v="6"/>
    <s v="INSTALLUX"/>
    <x v="1353"/>
    <s v="Non"/>
    <x v="24"/>
    <m/>
    <m/>
    <m/>
    <m/>
    <x v="1"/>
    <m/>
  </r>
  <r>
    <s v="7130/3THARCELOR (BERTON SICARD)"/>
    <x v="1397"/>
    <s v="PROFIL"/>
    <x v="13"/>
    <x v="298"/>
    <x v="6"/>
    <s v="INSTALLUX"/>
    <x v="1354"/>
    <s v="Non"/>
    <x v="63"/>
    <m/>
    <m/>
    <m/>
    <m/>
    <x v="1"/>
    <m/>
  </r>
  <r>
    <s v="7133ARCELOR (BERTON SICARD)"/>
    <x v="1398"/>
    <s v="PROFIL"/>
    <x v="13"/>
    <x v="1308"/>
    <x v="6"/>
    <s v="INSTALLUX"/>
    <x v="1355"/>
    <s v="Non"/>
    <x v="24"/>
    <m/>
    <m/>
    <m/>
    <m/>
    <x v="1"/>
    <m/>
  </r>
  <r>
    <s v="7134ARCELOR (BERTON SICARD)"/>
    <x v="1399"/>
    <s v="PROFIL"/>
    <x v="13"/>
    <x v="1309"/>
    <x v="6"/>
    <s v="INSTALLUX"/>
    <x v="1356"/>
    <s v="Non"/>
    <x v="24"/>
    <m/>
    <m/>
    <m/>
    <m/>
    <x v="1"/>
    <m/>
  </r>
  <r>
    <s v="7150THARCELOR (BERTON SICARD)"/>
    <x v="1401"/>
    <s v="PROFIL"/>
    <x v="13"/>
    <x v="1311"/>
    <x v="6"/>
    <s v="INSTALLUX"/>
    <x v="1358"/>
    <s v="Non"/>
    <x v="24"/>
    <m/>
    <m/>
    <m/>
    <m/>
    <x v="1"/>
    <m/>
  </r>
  <r>
    <s v="7151ARCELOR (BERTON SICARD)"/>
    <x v="1402"/>
    <s v="PROFIL"/>
    <x v="13"/>
    <x v="1312"/>
    <x v="6"/>
    <s v="INSTALLUX"/>
    <x v="1359"/>
    <s v="Non"/>
    <x v="24"/>
    <m/>
    <m/>
    <m/>
    <m/>
    <x v="1"/>
    <m/>
  </r>
  <r>
    <s v="7152/4THARCELOR (BERTON SICARD)"/>
    <x v="1403"/>
    <s v="PROFIL"/>
    <x v="13"/>
    <x v="1313"/>
    <x v="6"/>
    <s v="INSTALLUX"/>
    <x v="1360"/>
    <s v="Non"/>
    <x v="34"/>
    <m/>
    <m/>
    <m/>
    <m/>
    <x v="1"/>
    <m/>
  </r>
  <r>
    <s v="7152THARCELOR (BERTON SICARD)"/>
    <x v="1404"/>
    <s v="PROFIL"/>
    <x v="13"/>
    <x v="1313"/>
    <x v="6"/>
    <s v="INSTALLUX"/>
    <x v="1361"/>
    <s v="Non"/>
    <x v="24"/>
    <m/>
    <m/>
    <m/>
    <m/>
    <x v="1"/>
    <m/>
  </r>
  <r>
    <s v="7153ARCELOR (BERTON SICARD)"/>
    <x v="1405"/>
    <s v="PROFIL"/>
    <x v="13"/>
    <x v="1314"/>
    <x v="6"/>
    <s v="INSTALLUX"/>
    <x v="1362"/>
    <s v="Non"/>
    <x v="24"/>
    <m/>
    <m/>
    <m/>
    <m/>
    <x v="1"/>
    <m/>
  </r>
  <r>
    <s v="7208ARCELOR (BERTON SICARD)"/>
    <x v="1406"/>
    <s v="PROFIL"/>
    <x v="13"/>
    <x v="1147"/>
    <x v="6"/>
    <s v="INSTALLUX"/>
    <x v="1363"/>
    <s v="Non"/>
    <x v="24"/>
    <m/>
    <m/>
    <m/>
    <m/>
    <x v="1"/>
    <m/>
  </r>
  <r>
    <s v="7210ARCELOR (BERTON SICARD)"/>
    <x v="1407"/>
    <s v="PROFIL"/>
    <x v="13"/>
    <x v="1315"/>
    <x v="6"/>
    <s v="INSTALLUX"/>
    <x v="1364"/>
    <s v="Non"/>
    <x v="24"/>
    <m/>
    <m/>
    <m/>
    <m/>
    <x v="1"/>
    <m/>
  </r>
  <r>
    <s v="7211ARCELOR (BERTON SICARD)"/>
    <x v="1408"/>
    <s v="PROFIL"/>
    <x v="13"/>
    <x v="1316"/>
    <x v="6"/>
    <s v="INSTALLUX"/>
    <x v="1365"/>
    <s v="Non"/>
    <x v="24"/>
    <m/>
    <m/>
    <m/>
    <m/>
    <x v="1"/>
    <m/>
  </r>
  <r>
    <s v="7211/4ARCELOR (BERTON SICARD)"/>
    <x v="1409"/>
    <s v="PROFIL"/>
    <x v="13"/>
    <x v="1316"/>
    <x v="6"/>
    <s v="INSTALLUX"/>
    <x v="1366"/>
    <s v="Non"/>
    <x v="35"/>
    <m/>
    <m/>
    <m/>
    <m/>
    <x v="1"/>
    <m/>
  </r>
  <r>
    <s v="7212ARCELOR (BERTON SICARD)"/>
    <x v="1410"/>
    <s v="PROFIL"/>
    <x v="13"/>
    <x v="1317"/>
    <x v="6"/>
    <s v="INSTALLUX"/>
    <x v="1367"/>
    <s v="Non"/>
    <x v="24"/>
    <m/>
    <m/>
    <m/>
    <m/>
    <x v="1"/>
    <m/>
  </r>
  <r>
    <s v="7214ARCELOR (BERTON SICARD)"/>
    <x v="807"/>
    <s v="PROFIL"/>
    <x v="13"/>
    <x v="776"/>
    <x v="6"/>
    <s v="INSTALLUX"/>
    <x v="772"/>
    <s v="Non"/>
    <x v="24"/>
    <m/>
    <m/>
    <m/>
    <m/>
    <x v="1"/>
    <m/>
  </r>
  <r>
    <s v="7215ARCELOR (BERTON SICARD)"/>
    <x v="1411"/>
    <s v="PROFIL"/>
    <x v="13"/>
    <x v="1318"/>
    <x v="6"/>
    <s v="INSTALLUX"/>
    <x v="1368"/>
    <s v="Non"/>
    <x v="24"/>
    <m/>
    <m/>
    <m/>
    <m/>
    <x v="1"/>
    <m/>
  </r>
  <r>
    <s v="7216ARCELOR (BERTON SICARD)"/>
    <x v="1412"/>
    <s v="PROFIL"/>
    <x v="13"/>
    <x v="1319"/>
    <x v="6"/>
    <s v="INSTALLUX"/>
    <x v="1369"/>
    <s v="Non"/>
    <x v="24"/>
    <m/>
    <m/>
    <m/>
    <m/>
    <x v="1"/>
    <m/>
  </r>
  <r>
    <s v="7217ARCELOR (BERTON SICARD)"/>
    <x v="1413"/>
    <s v="PROFIL"/>
    <x v="13"/>
    <x v="1320"/>
    <x v="6"/>
    <s v="INSTALLUX"/>
    <x v="1370"/>
    <s v="Non"/>
    <x v="24"/>
    <m/>
    <m/>
    <m/>
    <m/>
    <x v="1"/>
    <m/>
  </r>
  <r>
    <s v="7219ARCELOR (BERTON SICARD)"/>
    <x v="1414"/>
    <s v="PROFIL"/>
    <x v="13"/>
    <x v="1321"/>
    <x v="6"/>
    <s v="INSTALLUX"/>
    <x v="1371"/>
    <s v="Non"/>
    <x v="24"/>
    <m/>
    <m/>
    <m/>
    <m/>
    <x v="1"/>
    <m/>
  </r>
  <r>
    <s v="7257ARCELOR (BERTON SICARD)"/>
    <x v="2019"/>
    <s v="PROFIL"/>
    <x v="13"/>
    <x v="1815"/>
    <x v="6"/>
    <s v="INSTALLUX"/>
    <x v="1976"/>
    <s v="Non"/>
    <x v="5"/>
    <m/>
    <m/>
    <m/>
    <m/>
    <x v="1"/>
    <m/>
  </r>
  <r>
    <s v="7258ARCELOR (BERTON SICARD)"/>
    <x v="2170"/>
    <s v="PROFIL"/>
    <x v="13"/>
    <x v="1953"/>
    <x v="6"/>
    <s v="INSTALLUX"/>
    <x v="2127"/>
    <s v="Non"/>
    <x v="5"/>
    <m/>
    <m/>
    <m/>
    <m/>
    <x v="1"/>
    <m/>
  </r>
  <r>
    <s v="7259ARCELOR (BERTON SICARD)"/>
    <x v="2123"/>
    <s v="PROFIL"/>
    <x v="13"/>
    <x v="1910"/>
    <x v="6"/>
    <s v="INSTALLUX"/>
    <x v="2080"/>
    <s v="Non"/>
    <x v="5"/>
    <m/>
    <m/>
    <m/>
    <m/>
    <x v="1"/>
    <m/>
  </r>
  <r>
    <s v="7267ARCELOR (BERTON SICARD)"/>
    <x v="2124"/>
    <s v="PROFIL"/>
    <x v="13"/>
    <x v="1911"/>
    <x v="6"/>
    <s v="INSTALLUX"/>
    <x v="2081"/>
    <s v="Non"/>
    <x v="5"/>
    <m/>
    <m/>
    <m/>
    <m/>
    <x v="1"/>
    <m/>
  </r>
  <r>
    <s v="7300/4THARCELOR (BERTON SICARD)"/>
    <x v="1415"/>
    <s v="PROFIL"/>
    <x v="13"/>
    <x v="1322"/>
    <x v="6"/>
    <s v="INSTALLUX"/>
    <x v="1372"/>
    <s v="Non"/>
    <x v="35"/>
    <m/>
    <m/>
    <m/>
    <m/>
    <x v="1"/>
    <m/>
  </r>
  <r>
    <s v="7300THARCELOR (BERTON SICARD)"/>
    <x v="2020"/>
    <s v="PROFIL"/>
    <x v="13"/>
    <x v="1322"/>
    <x v="6"/>
    <s v="INSTALLUX"/>
    <x v="1977"/>
    <s v="Non"/>
    <x v="24"/>
    <m/>
    <m/>
    <m/>
    <m/>
    <x v="1"/>
    <m/>
  </r>
  <r>
    <s v="7301/4THARCELOR (BERTON SICARD)"/>
    <x v="1417"/>
    <s v="PROFIL"/>
    <x v="13"/>
    <x v="1323"/>
    <x v="6"/>
    <s v="INSTALLUX"/>
    <x v="1374"/>
    <s v="Non"/>
    <x v="35"/>
    <m/>
    <m/>
    <m/>
    <m/>
    <x v="1"/>
    <m/>
  </r>
  <r>
    <s v="7301THARCELOR (BERTON SICARD)"/>
    <x v="1418"/>
    <s v="PROFIL"/>
    <x v="13"/>
    <x v="1323"/>
    <x v="6"/>
    <s v="INSTALLUX"/>
    <x v="1375"/>
    <s v="Non"/>
    <x v="24"/>
    <m/>
    <m/>
    <m/>
    <m/>
    <x v="1"/>
    <m/>
  </r>
  <r>
    <s v="7302ARCELOR (BERTON SICARD)"/>
    <x v="1419"/>
    <s v="PROFIL"/>
    <x v="13"/>
    <x v="1324"/>
    <x v="6"/>
    <s v="INSTALLUX"/>
    <x v="1376"/>
    <s v="Non"/>
    <x v="24"/>
    <m/>
    <m/>
    <m/>
    <m/>
    <x v="1"/>
    <m/>
  </r>
  <r>
    <s v="7307ARCELOR (BERTON SICARD)"/>
    <x v="1420"/>
    <s v="PROFIL"/>
    <x v="13"/>
    <x v="1325"/>
    <x v="6"/>
    <s v="INSTALLUX"/>
    <x v="1377"/>
    <s v="Non"/>
    <x v="24"/>
    <m/>
    <m/>
    <m/>
    <m/>
    <x v="1"/>
    <m/>
  </r>
  <r>
    <s v="7323THARCELOR (BERTON SICARD)"/>
    <x v="1421"/>
    <s v="PROFIL"/>
    <x v="13"/>
    <x v="1326"/>
    <x v="6"/>
    <s v="INSTALLUX"/>
    <x v="1378"/>
    <s v="Non"/>
    <x v="24"/>
    <m/>
    <m/>
    <m/>
    <m/>
    <x v="1"/>
    <m/>
  </r>
  <r>
    <s v="7324/4THARCELOR (BERTON SICARD)"/>
    <x v="1422"/>
    <s v="PROFIL"/>
    <x v="13"/>
    <x v="1327"/>
    <x v="6"/>
    <s v="INSTALLUX"/>
    <x v="1379"/>
    <s v="Non"/>
    <x v="35"/>
    <m/>
    <m/>
    <m/>
    <m/>
    <x v="1"/>
    <m/>
  </r>
  <r>
    <s v="7324THARCELOR (BERTON SICARD)"/>
    <x v="1423"/>
    <s v="PROFIL"/>
    <x v="13"/>
    <x v="1327"/>
    <x v="6"/>
    <s v="INSTALLUX"/>
    <x v="1380"/>
    <s v="Non"/>
    <x v="24"/>
    <m/>
    <m/>
    <m/>
    <m/>
    <x v="1"/>
    <m/>
  </r>
  <r>
    <s v="7325THARCELOR (BERTON SICARD)"/>
    <x v="1424"/>
    <s v="PROFIL"/>
    <x v="13"/>
    <x v="1328"/>
    <x v="6"/>
    <s v="INSTALLUX"/>
    <x v="1381"/>
    <s v="Non"/>
    <x v="24"/>
    <m/>
    <m/>
    <m/>
    <m/>
    <x v="1"/>
    <m/>
  </r>
  <r>
    <s v="7330THARCELOR (BERTON SICARD)"/>
    <x v="1425"/>
    <s v="PROFIL"/>
    <x v="13"/>
    <x v="1329"/>
    <x v="6"/>
    <s v="INSTALLUX"/>
    <x v="1382"/>
    <s v="Non"/>
    <x v="24"/>
    <m/>
    <m/>
    <m/>
    <m/>
    <x v="1"/>
    <m/>
  </r>
  <r>
    <s v="413020ARCELOR (BERTON SICARD)"/>
    <x v="2254"/>
    <s v="PROFIL"/>
    <x v="13"/>
    <x v="2031"/>
    <x v="6"/>
    <s v="INSTALLUX"/>
    <x v="2211"/>
    <s v="Non"/>
    <x v="24"/>
    <m/>
    <m/>
    <m/>
    <m/>
    <x v="1"/>
    <m/>
  </r>
  <r>
    <s v="413020ARCELOR (BERTON SICARD)"/>
    <x v="2254"/>
    <s v="PROFIL"/>
    <x v="13"/>
    <x v="2031"/>
    <x v="6"/>
    <s v="INSTALLUX"/>
    <x v="2211"/>
    <s v="Non"/>
    <x v="24"/>
    <m/>
    <m/>
    <m/>
    <m/>
    <x v="1"/>
    <m/>
  </r>
  <r>
    <s v="413020ARCELOR (BERTON SICARD)"/>
    <x v="2254"/>
    <s v="PROFIL"/>
    <x v="13"/>
    <x v="2031"/>
    <x v="6"/>
    <s v="INSTALLUX"/>
    <x v="2211"/>
    <s v="Non"/>
    <x v="24"/>
    <m/>
    <m/>
    <m/>
    <m/>
    <x v="1"/>
    <m/>
  </r>
  <r>
    <s v="7607/4THARCELOR (BERTON SICARD)"/>
    <x v="1430"/>
    <s v="PROFIL"/>
    <x v="13"/>
    <x v="1333"/>
    <x v="6"/>
    <s v="INSTALLUX"/>
    <x v="1387"/>
    <s v="Non"/>
    <x v="8"/>
    <m/>
    <m/>
    <m/>
    <m/>
    <x v="1"/>
    <m/>
  </r>
  <r>
    <s v="7607THARCELOR (BERTON SICARD)"/>
    <x v="1431"/>
    <s v="PROFIL"/>
    <x v="13"/>
    <x v="1333"/>
    <x v="6"/>
    <s v="INSTALLUX"/>
    <x v="1388"/>
    <s v="Non"/>
    <x v="24"/>
    <m/>
    <m/>
    <m/>
    <m/>
    <x v="1"/>
    <m/>
  </r>
  <r>
    <s v="7618ARCELOR (BERTON SICARD)"/>
    <x v="1434"/>
    <s v="PROFIL"/>
    <x v="13"/>
    <x v="254"/>
    <x v="6"/>
    <s v="INSTALLUX"/>
    <x v="1391"/>
    <s v="Non"/>
    <x v="24"/>
    <m/>
    <m/>
    <m/>
    <m/>
    <x v="1"/>
    <m/>
  </r>
  <r>
    <s v="7619ARCELOR (BERTON SICARD)"/>
    <x v="1435"/>
    <s v="PROFIL"/>
    <x v="13"/>
    <x v="1336"/>
    <x v="6"/>
    <s v="INSTALLUX"/>
    <x v="1392"/>
    <s v="Non"/>
    <x v="24"/>
    <m/>
    <m/>
    <m/>
    <m/>
    <x v="1"/>
    <m/>
  </r>
  <r>
    <s v="7622ARCELOR (BERTON SICARD)"/>
    <x v="1436"/>
    <s v="PROFIL"/>
    <x v="13"/>
    <x v="1337"/>
    <x v="6"/>
    <s v="INSTALLUX"/>
    <x v="1393"/>
    <s v="Non"/>
    <x v="24"/>
    <m/>
    <m/>
    <m/>
    <m/>
    <x v="1"/>
    <m/>
  </r>
  <r>
    <s v="7624/4ARCELOR (BERTON SICARD)"/>
    <x v="1438"/>
    <s v="PROFIL"/>
    <x v="13"/>
    <x v="1339"/>
    <x v="6"/>
    <s v="INSTALLUX"/>
    <x v="1395"/>
    <s v="Non"/>
    <x v="35"/>
    <m/>
    <m/>
    <m/>
    <m/>
    <x v="1"/>
    <m/>
  </r>
  <r>
    <s v="7625ARCELOR (BERTON SICARD)"/>
    <x v="1439"/>
    <s v="PROFIL"/>
    <x v="13"/>
    <x v="1340"/>
    <x v="6"/>
    <s v="INSTALLUX"/>
    <x v="1396"/>
    <s v="Non"/>
    <x v="24"/>
    <m/>
    <m/>
    <m/>
    <m/>
    <x v="1"/>
    <m/>
  </r>
  <r>
    <s v="7626/4ARCELOR (BERTON SICARD)"/>
    <x v="1440"/>
    <s v="PROFIL"/>
    <x v="13"/>
    <x v="257"/>
    <x v="6"/>
    <s v="INSTALLUX"/>
    <x v="1397"/>
    <s v="Non"/>
    <x v="35"/>
    <m/>
    <m/>
    <m/>
    <m/>
    <x v="1"/>
    <m/>
  </r>
  <r>
    <s v="7627ARCELOR (BERTON SICARD)"/>
    <x v="1441"/>
    <s v="PROFIL"/>
    <x v="13"/>
    <x v="1341"/>
    <x v="6"/>
    <s v="INSTALLUX"/>
    <x v="1398"/>
    <s v="Non"/>
    <x v="24"/>
    <m/>
    <m/>
    <m/>
    <m/>
    <x v="1"/>
    <m/>
  </r>
  <r>
    <s v="7628ARCELOR (BERTON SICARD)"/>
    <x v="1442"/>
    <s v="PROFIL"/>
    <x v="13"/>
    <x v="1342"/>
    <x v="6"/>
    <s v="INSTALLUX"/>
    <x v="1399"/>
    <s v="Non"/>
    <x v="24"/>
    <m/>
    <m/>
    <m/>
    <m/>
    <x v="1"/>
    <m/>
  </r>
  <r>
    <s v="7628/4ARCELOR (BERTON SICARD)"/>
    <x v="1443"/>
    <s v="PROFIL"/>
    <x v="13"/>
    <x v="1342"/>
    <x v="6"/>
    <s v="INSTALLUX"/>
    <x v="1400"/>
    <s v="Non"/>
    <x v="20"/>
    <m/>
    <m/>
    <m/>
    <m/>
    <x v="1"/>
    <m/>
  </r>
  <r>
    <s v="7629ARCELOR (BERTON SICARD)"/>
    <x v="1444"/>
    <s v="PROFIL"/>
    <x v="13"/>
    <x v="1343"/>
    <x v="6"/>
    <s v="INSTALLUX"/>
    <x v="1401"/>
    <s v="Non"/>
    <x v="24"/>
    <m/>
    <m/>
    <m/>
    <m/>
    <x v="1"/>
    <m/>
  </r>
  <r>
    <s v="7633ARCELOR (BERTON SICARD)"/>
    <x v="1445"/>
    <s v="PROFIL"/>
    <x v="13"/>
    <x v="1344"/>
    <x v="6"/>
    <s v="INSTALLUX"/>
    <x v="1402"/>
    <s v="Non"/>
    <x v="24"/>
    <m/>
    <m/>
    <m/>
    <m/>
    <x v="1"/>
    <m/>
  </r>
  <r>
    <s v="7635THARCELOR (BERTON SICARD)"/>
    <x v="1447"/>
    <s v="PROFIL"/>
    <x v="13"/>
    <x v="1346"/>
    <x v="6"/>
    <s v="INSTALLUX"/>
    <x v="1404"/>
    <s v="Non"/>
    <x v="24"/>
    <m/>
    <m/>
    <m/>
    <m/>
    <x v="1"/>
    <m/>
  </r>
  <r>
    <s v="7637THARCELOR (BERTON SICARD)"/>
    <x v="1449"/>
    <s v="PROFIL"/>
    <x v="13"/>
    <x v="1348"/>
    <x v="6"/>
    <s v="INSTALLUX"/>
    <x v="1406"/>
    <s v="Non"/>
    <x v="24"/>
    <m/>
    <m/>
    <m/>
    <m/>
    <x v="1"/>
    <m/>
  </r>
  <r>
    <s v="7644ARCELOR (BERTON SICARD)"/>
    <x v="1450"/>
    <s v="PROFIL"/>
    <x v="13"/>
    <x v="1349"/>
    <x v="6"/>
    <s v="INSTALLUX"/>
    <x v="1407"/>
    <s v="Non"/>
    <x v="24"/>
    <m/>
    <m/>
    <m/>
    <m/>
    <x v="1"/>
    <m/>
  </r>
  <r>
    <s v="7646/4ARCELOR (BERTON SICARD)"/>
    <x v="1451"/>
    <s v="PROFIL"/>
    <x v="13"/>
    <x v="259"/>
    <x v="6"/>
    <s v="INSTALLUX"/>
    <x v="1408"/>
    <s v="Non"/>
    <x v="35"/>
    <m/>
    <m/>
    <m/>
    <m/>
    <x v="1"/>
    <m/>
  </r>
  <r>
    <s v="7649ARCELOR (BERTON SICARD)"/>
    <x v="1452"/>
    <s v="PROFIL"/>
    <x v="46"/>
    <x v="1350"/>
    <x v="6"/>
    <s v="INSTALLUX"/>
    <x v="1409"/>
    <s v="Non"/>
    <x v="24"/>
    <m/>
    <m/>
    <m/>
    <m/>
    <x v="1"/>
    <m/>
  </r>
  <r>
    <s v="7653ARCELOR (BERTON SICARD)"/>
    <x v="1454"/>
    <s v="PROFIL"/>
    <x v="46"/>
    <x v="1352"/>
    <x v="6"/>
    <s v="INSTALLUX"/>
    <x v="1411"/>
    <s v="Non"/>
    <x v="24"/>
    <m/>
    <m/>
    <m/>
    <m/>
    <x v="1"/>
    <m/>
  </r>
  <r>
    <s v="7653/4ARCELOR (BERTON SICARD)"/>
    <x v="1455"/>
    <s v="PROFIL"/>
    <x v="46"/>
    <x v="1352"/>
    <x v="6"/>
    <s v="INSTALLUX"/>
    <x v="1412"/>
    <s v="Non"/>
    <x v="20"/>
    <m/>
    <m/>
    <m/>
    <m/>
    <x v="1"/>
    <m/>
  </r>
  <r>
    <s v="7655/4ARCELOR (BERTON SICARD)"/>
    <x v="1456"/>
    <s v="PROFIL"/>
    <x v="13"/>
    <x v="1353"/>
    <x v="6"/>
    <s v="INSTALLUX"/>
    <x v="1413"/>
    <s v="Non"/>
    <x v="35"/>
    <m/>
    <m/>
    <m/>
    <m/>
    <x v="1"/>
    <m/>
  </r>
  <r>
    <s v="7657ARCELOR (BERTON SICARD)"/>
    <x v="1457"/>
    <s v="PROFIL"/>
    <x v="13"/>
    <x v="1354"/>
    <x v="6"/>
    <s v="INSTALLUX"/>
    <x v="1414"/>
    <s v="Non"/>
    <x v="24"/>
    <m/>
    <m/>
    <m/>
    <m/>
    <x v="1"/>
    <m/>
  </r>
  <r>
    <s v="7658THPARCELOR (BERTON SICARD)"/>
    <x v="1458"/>
    <s v="PROFIL"/>
    <x v="13"/>
    <x v="1355"/>
    <x v="6"/>
    <s v="INSTALLUX"/>
    <x v="1415"/>
    <s v="Non"/>
    <x v="24"/>
    <m/>
    <m/>
    <m/>
    <m/>
    <x v="1"/>
    <m/>
  </r>
  <r>
    <s v="7659ARCELOR (BERTON SICARD)"/>
    <x v="1459"/>
    <s v="PROFIL"/>
    <x v="13"/>
    <x v="1298"/>
    <x v="6"/>
    <s v="INSTALLUX"/>
    <x v="1416"/>
    <s v="Non"/>
    <x v="24"/>
    <m/>
    <m/>
    <m/>
    <m/>
    <x v="1"/>
    <m/>
  </r>
  <r>
    <s v="7661ARCELOR (BERTON SICARD)"/>
    <x v="1460"/>
    <s v="PROFIL"/>
    <x v="46"/>
    <x v="1356"/>
    <x v="6"/>
    <s v="INSTALLUX"/>
    <x v="1417"/>
    <s v="Non"/>
    <x v="24"/>
    <m/>
    <m/>
    <m/>
    <m/>
    <x v="1"/>
    <m/>
  </r>
  <r>
    <s v="7661/4ARCELOR (BERTON SICARD)"/>
    <x v="1461"/>
    <s v="PROFIL"/>
    <x v="46"/>
    <x v="1356"/>
    <x v="6"/>
    <s v="INSTALLUX"/>
    <x v="1418"/>
    <s v="Non"/>
    <x v="35"/>
    <m/>
    <m/>
    <m/>
    <m/>
    <x v="1"/>
    <m/>
  </r>
  <r>
    <s v="7662ARCELOR (BERTON SICARD)"/>
    <x v="1462"/>
    <s v="PROFIL"/>
    <x v="13"/>
    <x v="1357"/>
    <x v="6"/>
    <s v="INSTALLUX"/>
    <x v="1419"/>
    <s v="Non"/>
    <x v="24"/>
    <m/>
    <m/>
    <m/>
    <m/>
    <x v="1"/>
    <m/>
  </r>
  <r>
    <s v="7662/4ARCELOR (BERTON SICARD)"/>
    <x v="1463"/>
    <s v="PROFIL"/>
    <x v="13"/>
    <x v="1357"/>
    <x v="6"/>
    <s v="INSTALLUX"/>
    <x v="1420"/>
    <s v="Non"/>
    <x v="35"/>
    <m/>
    <m/>
    <m/>
    <m/>
    <x v="1"/>
    <m/>
  </r>
  <r>
    <s v="7663ARCELOR (BERTON SICARD)"/>
    <x v="1464"/>
    <s v="PROFIL"/>
    <x v="13"/>
    <x v="1358"/>
    <x v="6"/>
    <s v="INSTALLUX"/>
    <x v="1421"/>
    <s v="Non"/>
    <x v="24"/>
    <m/>
    <m/>
    <m/>
    <m/>
    <x v="1"/>
    <m/>
  </r>
  <r>
    <s v="7664/4ARCELOR (BERTON SICARD)"/>
    <x v="1465"/>
    <s v="PROFIL"/>
    <x v="13"/>
    <x v="1359"/>
    <x v="6"/>
    <s v="INSTALLUX"/>
    <x v="1422"/>
    <s v="Non"/>
    <x v="35"/>
    <m/>
    <m/>
    <m/>
    <m/>
    <x v="1"/>
    <m/>
  </r>
  <r>
    <s v="7665ARCELOR (BERTON SICARD)"/>
    <x v="1466"/>
    <s v="PROFIL"/>
    <x v="13"/>
    <x v="1360"/>
    <x v="6"/>
    <s v="INSTALLUX"/>
    <x v="1423"/>
    <s v="Non"/>
    <x v="24"/>
    <m/>
    <m/>
    <m/>
    <m/>
    <x v="1"/>
    <m/>
  </r>
  <r>
    <s v="7665/4ARCELOR (BERTON SICARD)"/>
    <x v="1467"/>
    <s v="PROFIL"/>
    <x v="13"/>
    <x v="1360"/>
    <x v="6"/>
    <s v="INSTALLUX"/>
    <x v="1424"/>
    <s v="Non"/>
    <x v="35"/>
    <m/>
    <m/>
    <m/>
    <m/>
    <x v="1"/>
    <m/>
  </r>
  <r>
    <s v="7668THARCELOR (BERTON SICARD)"/>
    <x v="1468"/>
    <s v="PROFIL"/>
    <x v="13"/>
    <x v="1361"/>
    <x v="6"/>
    <s v="INSTALLUX"/>
    <x v="1425"/>
    <s v="Non"/>
    <x v="24"/>
    <m/>
    <m/>
    <m/>
    <m/>
    <x v="1"/>
    <m/>
  </r>
  <r>
    <s v="7673ARCELOR (BERTON SICARD)"/>
    <x v="1469"/>
    <s v="PROFIL"/>
    <x v="13"/>
    <x v="1362"/>
    <x v="6"/>
    <s v="INSTALLUX"/>
    <x v="1426"/>
    <s v="Non"/>
    <x v="24"/>
    <m/>
    <m/>
    <m/>
    <m/>
    <x v="1"/>
    <m/>
  </r>
  <r>
    <s v="7674ARCELOR (BERTON SICARD)"/>
    <x v="1470"/>
    <s v="PROFIL"/>
    <x v="13"/>
    <x v="1363"/>
    <x v="6"/>
    <s v="INSTALLUX"/>
    <x v="1427"/>
    <s v="Non"/>
    <x v="24"/>
    <m/>
    <m/>
    <m/>
    <m/>
    <x v="1"/>
    <m/>
  </r>
  <r>
    <s v="7679ARCELOR (BERTON SICARD)"/>
    <x v="1471"/>
    <s v="PROFIL"/>
    <x v="13"/>
    <x v="1364"/>
    <x v="6"/>
    <s v="INSTALLUX"/>
    <x v="1428"/>
    <s v="Non"/>
    <x v="24"/>
    <m/>
    <m/>
    <m/>
    <m/>
    <x v="1"/>
    <m/>
  </r>
  <r>
    <s v="7680THARCELOR (BERTON SICARD)"/>
    <x v="1472"/>
    <s v="PROFIL"/>
    <x v="13"/>
    <x v="1365"/>
    <x v="6"/>
    <s v="INSTALLUX"/>
    <x v="1429"/>
    <s v="Non"/>
    <x v="24"/>
    <m/>
    <m/>
    <m/>
    <m/>
    <x v="1"/>
    <m/>
  </r>
  <r>
    <s v="7681THARCELOR (BERTON SICARD)"/>
    <x v="1473"/>
    <s v="PROFIL"/>
    <x v="13"/>
    <x v="1366"/>
    <x v="6"/>
    <s v="INSTALLUX"/>
    <x v="1430"/>
    <s v="Non"/>
    <x v="24"/>
    <m/>
    <m/>
    <m/>
    <m/>
    <x v="1"/>
    <m/>
  </r>
  <r>
    <s v="7682THARCELOR (BERTON SICARD)"/>
    <x v="1474"/>
    <s v="PROFIL"/>
    <x v="13"/>
    <x v="1367"/>
    <x v="6"/>
    <s v="INSTALLUX"/>
    <x v="1431"/>
    <s v="Non"/>
    <x v="24"/>
    <m/>
    <m/>
    <m/>
    <m/>
    <x v="1"/>
    <m/>
  </r>
  <r>
    <s v="7683THARCELOR (BERTON SICARD)"/>
    <x v="1475"/>
    <s v="PROFIL"/>
    <x v="13"/>
    <x v="1368"/>
    <x v="6"/>
    <s v="INSTALLUX"/>
    <x v="1432"/>
    <s v="Non"/>
    <x v="24"/>
    <m/>
    <m/>
    <m/>
    <m/>
    <x v="1"/>
    <m/>
  </r>
  <r>
    <s v="7684THARCELOR (BERTON SICARD)"/>
    <x v="1476"/>
    <s v="PROFIL"/>
    <x v="13"/>
    <x v="1369"/>
    <x v="6"/>
    <s v="INSTALLUX"/>
    <x v="1433"/>
    <s v="Non"/>
    <x v="24"/>
    <m/>
    <m/>
    <m/>
    <m/>
    <x v="1"/>
    <m/>
  </r>
  <r>
    <s v="7690ARCELOR (BERTON SICARD)"/>
    <x v="1478"/>
    <s v="PROFIL"/>
    <x v="13"/>
    <x v="1371"/>
    <x v="6"/>
    <s v="INSTALLUX"/>
    <x v="1435"/>
    <s v="Non"/>
    <x v="24"/>
    <m/>
    <m/>
    <m/>
    <m/>
    <x v="1"/>
    <m/>
  </r>
  <r>
    <s v="7691THARCELOR (BERTON SICARD)"/>
    <x v="1479"/>
    <s v="PROFIL"/>
    <x v="13"/>
    <x v="1372"/>
    <x v="6"/>
    <s v="INSTALLUX"/>
    <x v="1436"/>
    <s v="Non"/>
    <x v="24"/>
    <m/>
    <m/>
    <m/>
    <m/>
    <x v="1"/>
    <m/>
  </r>
  <r>
    <s v="7746ARCELOR (BERTON SICARD)"/>
    <x v="2125"/>
    <s v="PROFIL"/>
    <x v="13"/>
    <x v="1912"/>
    <x v="6"/>
    <s v="INSTALLUX"/>
    <x v="2082"/>
    <s v="Non"/>
    <x v="5"/>
    <m/>
    <m/>
    <m/>
    <m/>
    <x v="1"/>
    <m/>
  </r>
  <r>
    <s v="7749ARCELOR (BERTON SICARD)"/>
    <x v="2172"/>
    <s v="PROFIL"/>
    <x v="13"/>
    <x v="1955"/>
    <x v="6"/>
    <s v="INSTALLUX"/>
    <x v="2129"/>
    <s v="Non"/>
    <x v="5"/>
    <m/>
    <m/>
    <m/>
    <m/>
    <x v="1"/>
    <m/>
  </r>
  <r>
    <s v="7750ARCELOR (BERTON SICARD)"/>
    <x v="2173"/>
    <s v="PROFIL"/>
    <x v="13"/>
    <x v="1956"/>
    <x v="6"/>
    <s v="INSTALLUX"/>
    <x v="2130"/>
    <s v="Non"/>
    <x v="5"/>
    <m/>
    <m/>
    <m/>
    <m/>
    <x v="1"/>
    <m/>
  </r>
  <r>
    <s v="7757ARCELOR (BERTON SICARD)"/>
    <x v="2174"/>
    <s v="PROFIL"/>
    <x v="13"/>
    <x v="1957"/>
    <x v="6"/>
    <s v="INSTALLUX"/>
    <x v="2131"/>
    <s v="Non"/>
    <x v="12"/>
    <m/>
    <m/>
    <m/>
    <m/>
    <x v="1"/>
    <m/>
  </r>
  <r>
    <s v="7758ARCELOR (BERTON SICARD)"/>
    <x v="2175"/>
    <s v="PROFIL"/>
    <x v="13"/>
    <x v="1958"/>
    <x v="6"/>
    <s v="INSTALLUX"/>
    <x v="2132"/>
    <s v="Non"/>
    <x v="12"/>
    <m/>
    <m/>
    <m/>
    <m/>
    <x v="1"/>
    <m/>
  </r>
  <r>
    <s v="7759ARCELOR (BERTON SICARD)"/>
    <x v="2176"/>
    <s v="PROFIL"/>
    <x v="13"/>
    <x v="1959"/>
    <x v="6"/>
    <s v="INSTALLUX"/>
    <x v="2133"/>
    <s v="Non"/>
    <x v="5"/>
    <m/>
    <m/>
    <m/>
    <m/>
    <x v="1"/>
    <m/>
  </r>
  <r>
    <s v="7766ARCELOR (BERTON SICARD)"/>
    <x v="1480"/>
    <s v="PROFIL"/>
    <x v="13"/>
    <x v="1373"/>
    <x v="6"/>
    <s v="INSTALLUX"/>
    <x v="1437"/>
    <s v="Non"/>
    <x v="4"/>
    <m/>
    <m/>
    <m/>
    <m/>
    <x v="1"/>
    <m/>
  </r>
  <r>
    <s v="7770ARCELOR (BERTON SICARD)"/>
    <x v="2177"/>
    <s v="PROFIL"/>
    <x v="46"/>
    <x v="1960"/>
    <x v="6"/>
    <s v="INSTALLUX"/>
    <x v="2134"/>
    <s v="Non"/>
    <x v="12"/>
    <m/>
    <m/>
    <m/>
    <m/>
    <x v="1"/>
    <m/>
  </r>
  <r>
    <s v="7771ARCELOR (BERTON SICARD)"/>
    <x v="2178"/>
    <s v="PROFIL"/>
    <x v="13"/>
    <x v="1961"/>
    <x v="6"/>
    <s v="INSTALLUX"/>
    <x v="2135"/>
    <s v="Non"/>
    <x v="5"/>
    <m/>
    <m/>
    <m/>
    <m/>
    <x v="1"/>
    <m/>
  </r>
  <r>
    <s v="7773ARCELOR (BERTON SICARD)"/>
    <x v="2179"/>
    <s v="PROFIL"/>
    <x v="13"/>
    <x v="1962"/>
    <x v="6"/>
    <s v="INSTALLUX"/>
    <x v="2136"/>
    <s v="Non"/>
    <x v="40"/>
    <m/>
    <m/>
    <m/>
    <m/>
    <x v="1"/>
    <m/>
  </r>
  <r>
    <s v="7774ARCELOR (BERTON SICARD)"/>
    <x v="2180"/>
    <s v="PROFIL"/>
    <x v="13"/>
    <x v="1963"/>
    <x v="6"/>
    <s v="INSTALLUX"/>
    <x v="2137"/>
    <s v="Non"/>
    <x v="40"/>
    <m/>
    <m/>
    <m/>
    <m/>
    <x v="1"/>
    <m/>
  </r>
  <r>
    <s v="7776ARCELOR (BERTON SICARD)"/>
    <x v="2181"/>
    <s v="PROFIL"/>
    <x v="13"/>
    <x v="1964"/>
    <x v="6"/>
    <s v="INSTALLUX"/>
    <x v="2138"/>
    <s v="Non"/>
    <x v="40"/>
    <m/>
    <m/>
    <m/>
    <m/>
    <x v="1"/>
    <m/>
  </r>
  <r>
    <s v="7785ARCELOR (BERTON SICARD)"/>
    <x v="1481"/>
    <s v="PROFIL"/>
    <x v="13"/>
    <x v="1374"/>
    <x v="6"/>
    <s v="INSTALLUX"/>
    <x v="1438"/>
    <s v="Non"/>
    <x v="24"/>
    <m/>
    <m/>
    <m/>
    <m/>
    <x v="1"/>
    <m/>
  </r>
  <r>
    <s v="7785/4ARCELOR (BERTON SICARD)"/>
    <x v="1482"/>
    <s v="PROFIL"/>
    <x v="13"/>
    <x v="1375"/>
    <x v="6"/>
    <s v="INSTALLUX"/>
    <x v="1439"/>
    <s v="Non"/>
    <x v="20"/>
    <m/>
    <m/>
    <m/>
    <m/>
    <x v="1"/>
    <m/>
  </r>
  <r>
    <s v="7787ARCELOR (BERTON SICARD)"/>
    <x v="2182"/>
    <s v="PROFIL"/>
    <x v="13"/>
    <x v="1965"/>
    <x v="6"/>
    <s v="INSTALLUX"/>
    <x v="2139"/>
    <s v="Non"/>
    <x v="5"/>
    <m/>
    <m/>
    <m/>
    <m/>
    <x v="1"/>
    <m/>
  </r>
  <r>
    <s v="7789ARCELOR (BERTON SICARD)"/>
    <x v="2183"/>
    <s v="PROFIL"/>
    <x v="13"/>
    <x v="1966"/>
    <x v="6"/>
    <s v="INSTALLUX"/>
    <x v="2140"/>
    <s v="Non"/>
    <x v="5"/>
    <m/>
    <m/>
    <m/>
    <m/>
    <x v="1"/>
    <m/>
  </r>
  <r>
    <s v="7790ARCELOR (BERTON SICARD)"/>
    <x v="2184"/>
    <s v="PROFIL"/>
    <x v="13"/>
    <x v="1967"/>
    <x v="6"/>
    <s v="INSTALLUX"/>
    <x v="2141"/>
    <s v="Non"/>
    <x v="5"/>
    <m/>
    <m/>
    <m/>
    <m/>
    <x v="1"/>
    <m/>
  </r>
  <r>
    <s v="7791ARCELOR (BERTON SICARD)"/>
    <x v="2185"/>
    <s v="PROFIL"/>
    <x v="13"/>
    <x v="1968"/>
    <x v="6"/>
    <s v="INSTALLUX"/>
    <x v="2142"/>
    <s v="Non"/>
    <x v="5"/>
    <m/>
    <m/>
    <m/>
    <m/>
    <x v="1"/>
    <m/>
  </r>
  <r>
    <s v="7792ARCELOR (BERTON SICARD)"/>
    <x v="2186"/>
    <s v="PROFIL"/>
    <x v="13"/>
    <x v="1969"/>
    <x v="6"/>
    <s v="INSTALLUX"/>
    <x v="2143"/>
    <s v="Non"/>
    <x v="5"/>
    <m/>
    <m/>
    <m/>
    <m/>
    <x v="1"/>
    <m/>
  </r>
  <r>
    <s v="7795ARCELOR (BERTON SICARD)"/>
    <x v="1483"/>
    <s v="PROFIL"/>
    <x v="46"/>
    <x v="1376"/>
    <x v="6"/>
    <s v="INSTALLUX"/>
    <x v="1440"/>
    <s v="Non"/>
    <x v="24"/>
    <m/>
    <m/>
    <m/>
    <m/>
    <x v="1"/>
    <m/>
  </r>
  <r>
    <s v="413020ARCELOR (BERTON SICARD)"/>
    <x v="2254"/>
    <s v="PROFIL"/>
    <x v="13"/>
    <x v="2031"/>
    <x v="6"/>
    <s v="INSTALLUX"/>
    <x v="2211"/>
    <s v="Non"/>
    <x v="24"/>
    <m/>
    <m/>
    <m/>
    <m/>
    <x v="1"/>
    <m/>
  </r>
  <r>
    <s v="413020ARCELOR (BERTON SICARD)"/>
    <x v="2254"/>
    <s v="PROFIL"/>
    <x v="13"/>
    <x v="2031"/>
    <x v="6"/>
    <s v="INSTALLUX"/>
    <x v="2211"/>
    <s v="Non"/>
    <x v="24"/>
    <m/>
    <m/>
    <m/>
    <m/>
    <x v="1"/>
    <m/>
  </r>
  <r>
    <s v="7801ARCELOR (BERTON SICARD)"/>
    <x v="2188"/>
    <s v="PROFIL"/>
    <x v="13"/>
    <x v="1971"/>
    <x v="6"/>
    <s v="INSTALLUX"/>
    <x v="2145"/>
    <s v="Non"/>
    <x v="40"/>
    <m/>
    <m/>
    <m/>
    <m/>
    <x v="1"/>
    <m/>
  </r>
  <r>
    <s v="7802ARCELOR (BERTON SICARD)"/>
    <x v="2246"/>
    <s v="PROFIL"/>
    <x v="13"/>
    <x v="2025"/>
    <x v="6"/>
    <s v="INSTALLUX"/>
    <x v="2203"/>
    <s v="Non"/>
    <x v="5"/>
    <m/>
    <m/>
    <m/>
    <m/>
    <x v="1"/>
    <m/>
  </r>
  <r>
    <s v="7816/4ARCELOR (BERTON SICARD)"/>
    <x v="1484"/>
    <s v="PROFIL"/>
    <x v="13"/>
    <x v="276"/>
    <x v="6"/>
    <s v="INSTALLUX"/>
    <x v="1441"/>
    <s v="Non"/>
    <x v="35"/>
    <m/>
    <m/>
    <m/>
    <m/>
    <x v="1"/>
    <m/>
  </r>
  <r>
    <s v="7816/4MARCELOR (BERTON SICARD)"/>
    <x v="1485"/>
    <s v="PROFIL"/>
    <x v="13"/>
    <x v="276"/>
    <x v="6"/>
    <s v="INSTALLUX"/>
    <x v="1442"/>
    <s v="Non"/>
    <x v="20"/>
    <m/>
    <m/>
    <m/>
    <m/>
    <x v="1"/>
    <m/>
  </r>
  <r>
    <s v="7817ARCELOR (BERTON SICARD)"/>
    <x v="1486"/>
    <s v="PROFIL"/>
    <x v="13"/>
    <x v="1377"/>
    <x v="6"/>
    <s v="INSTALLUX"/>
    <x v="1443"/>
    <s v="Non"/>
    <x v="24"/>
    <m/>
    <m/>
    <m/>
    <m/>
    <x v="1"/>
    <m/>
  </r>
  <r>
    <s v="7818ARCELOR (BERTON SICARD)"/>
    <x v="1487"/>
    <s v="PROFIL"/>
    <x v="13"/>
    <x v="1378"/>
    <x v="6"/>
    <s v="INSTALLUX"/>
    <x v="1444"/>
    <s v="Non"/>
    <x v="24"/>
    <m/>
    <m/>
    <m/>
    <m/>
    <x v="1"/>
    <m/>
  </r>
  <r>
    <s v="7820ARCELOR (BERTON SICARD)"/>
    <x v="1488"/>
    <s v="PROFIL"/>
    <x v="13"/>
    <x v="1379"/>
    <x v="6"/>
    <s v="INSTALLUX"/>
    <x v="1445"/>
    <s v="Non"/>
    <x v="24"/>
    <m/>
    <m/>
    <m/>
    <m/>
    <x v="1"/>
    <m/>
  </r>
  <r>
    <s v="7824ARCELOR (BERTON SICARD)"/>
    <x v="1489"/>
    <s v="PROFIL"/>
    <x v="13"/>
    <x v="1380"/>
    <x v="6"/>
    <s v="INSTALLUX"/>
    <x v="1446"/>
    <s v="Non"/>
    <x v="24"/>
    <m/>
    <m/>
    <m/>
    <m/>
    <x v="1"/>
    <m/>
  </r>
  <r>
    <s v="7828ARCELOR (BERTON SICARD)"/>
    <x v="1490"/>
    <s v="PROFIL"/>
    <x v="13"/>
    <x v="1381"/>
    <x v="6"/>
    <s v="INSTALLUX"/>
    <x v="1447"/>
    <s v="Non"/>
    <x v="24"/>
    <m/>
    <m/>
    <m/>
    <m/>
    <x v="1"/>
    <m/>
  </r>
  <r>
    <s v="7835ARCELOR (BERTON SICARD)"/>
    <x v="1491"/>
    <s v="PROFIL"/>
    <x v="13"/>
    <x v="1382"/>
    <x v="6"/>
    <s v="INSTALLUX"/>
    <x v="1448"/>
    <s v="Non"/>
    <x v="24"/>
    <m/>
    <m/>
    <m/>
    <m/>
    <x v="1"/>
    <m/>
  </r>
  <r>
    <s v="7836/4ARCELOR (BERTON SICARD)"/>
    <x v="1492"/>
    <s v="PROFIL"/>
    <x v="13"/>
    <x v="277"/>
    <x v="6"/>
    <s v="INSTALLUX"/>
    <x v="1449"/>
    <s v="Non"/>
    <x v="35"/>
    <m/>
    <m/>
    <m/>
    <m/>
    <x v="1"/>
    <m/>
  </r>
  <r>
    <s v="8101ARCELOR (BERTON SICARD)"/>
    <x v="1493"/>
    <s v="PROFIL"/>
    <x v="13"/>
    <x v="1383"/>
    <x v="6"/>
    <s v="INSTALLUX"/>
    <x v="1450"/>
    <s v="Non"/>
    <x v="24"/>
    <m/>
    <m/>
    <m/>
    <m/>
    <x v="1"/>
    <m/>
  </r>
  <r>
    <s v="8102ARCELOR (BERTON SICARD)"/>
    <x v="1494"/>
    <s v="PROFIL"/>
    <x v="13"/>
    <x v="1384"/>
    <x v="6"/>
    <s v="INSTALLUX"/>
    <x v="1451"/>
    <s v="Non"/>
    <x v="24"/>
    <m/>
    <m/>
    <m/>
    <m/>
    <x v="1"/>
    <m/>
  </r>
  <r>
    <s v="8103ARCELOR (BERTON SICARD)"/>
    <x v="1495"/>
    <s v="PROFIL"/>
    <x v="13"/>
    <x v="1385"/>
    <x v="6"/>
    <s v="INSTALLUX"/>
    <x v="1452"/>
    <s v="Non"/>
    <x v="24"/>
    <m/>
    <m/>
    <m/>
    <m/>
    <x v="1"/>
    <m/>
  </r>
  <r>
    <s v="8105ARCELOR (BERTON SICARD)"/>
    <x v="1498"/>
    <s v="PROFIL"/>
    <x v="13"/>
    <x v="1388"/>
    <x v="6"/>
    <s v="INSTALLUX"/>
    <x v="1455"/>
    <s v="Non"/>
    <x v="24"/>
    <m/>
    <m/>
    <m/>
    <m/>
    <x v="1"/>
    <m/>
  </r>
  <r>
    <s v="8106ARCELOR (BERTON SICARD)"/>
    <x v="1499"/>
    <s v="PROFIL"/>
    <x v="13"/>
    <x v="1389"/>
    <x v="6"/>
    <s v="INSTALLUX"/>
    <x v="1456"/>
    <s v="Non"/>
    <x v="24"/>
    <m/>
    <m/>
    <m/>
    <m/>
    <x v="1"/>
    <m/>
  </r>
  <r>
    <s v="8108ARCELOR (BERTON SICARD)"/>
    <x v="1500"/>
    <s v="PROFIL"/>
    <x v="13"/>
    <x v="1390"/>
    <x v="6"/>
    <s v="INSTALLUX"/>
    <x v="1457"/>
    <s v="Non"/>
    <x v="24"/>
    <m/>
    <m/>
    <m/>
    <m/>
    <x v="1"/>
    <m/>
  </r>
  <r>
    <s v="8110ARCELOR (BERTON SICARD)"/>
    <x v="1501"/>
    <s v="PROFIL"/>
    <x v="13"/>
    <x v="1391"/>
    <x v="6"/>
    <s v="INSTALLUX"/>
    <x v="1458"/>
    <s v="Non"/>
    <x v="24"/>
    <m/>
    <m/>
    <m/>
    <m/>
    <x v="1"/>
    <m/>
  </r>
  <r>
    <s v="8177ARCELOR (BERTON SICARD)"/>
    <x v="2024"/>
    <s v="PROFIL"/>
    <x v="13"/>
    <x v="1819"/>
    <x v="6"/>
    <s v="INSTALLUX"/>
    <x v="1981"/>
    <s v="Non"/>
    <x v="24"/>
    <m/>
    <m/>
    <m/>
    <m/>
    <x v="1"/>
    <m/>
  </r>
  <r>
    <s v="8178ARCELOR (BERTON SICARD)"/>
    <x v="2025"/>
    <s v="PROFIL"/>
    <x v="13"/>
    <x v="1820"/>
    <x v="6"/>
    <s v="INSTALLUX"/>
    <x v="1982"/>
    <s v="Non"/>
    <x v="24"/>
    <m/>
    <m/>
    <m/>
    <m/>
    <x v="1"/>
    <m/>
  </r>
  <r>
    <s v="8179ARCELOR (BERTON SICARD)"/>
    <x v="1502"/>
    <s v="PROFIL"/>
    <x v="13"/>
    <x v="1392"/>
    <x v="6"/>
    <s v="INSTALLUX"/>
    <x v="1459"/>
    <s v="Non"/>
    <x v="24"/>
    <m/>
    <m/>
    <m/>
    <m/>
    <x v="1"/>
    <m/>
  </r>
  <r>
    <s v="8181ARCELOR (BERTON SICARD)"/>
    <x v="1503"/>
    <s v="PROFIL"/>
    <x v="13"/>
    <x v="1393"/>
    <x v="6"/>
    <s v="INSTALLUX"/>
    <x v="1460"/>
    <s v="Non"/>
    <x v="24"/>
    <m/>
    <m/>
    <m/>
    <m/>
    <x v="1"/>
    <m/>
  </r>
  <r>
    <s v="8183ARCELOR (BERTON SICARD)"/>
    <x v="1504"/>
    <s v="PROFIL"/>
    <x v="13"/>
    <x v="1394"/>
    <x v="6"/>
    <s v="INSTALLUX"/>
    <x v="1461"/>
    <s v="Non"/>
    <x v="24"/>
    <m/>
    <m/>
    <m/>
    <m/>
    <x v="1"/>
    <m/>
  </r>
  <r>
    <s v="8184ARCELOR (BERTON SICARD)"/>
    <x v="2026"/>
    <s v="PROFIL"/>
    <x v="13"/>
    <x v="1821"/>
    <x v="6"/>
    <s v="INSTALLUX"/>
    <x v="1983"/>
    <s v="Non"/>
    <x v="24"/>
    <m/>
    <m/>
    <m/>
    <m/>
    <x v="1"/>
    <m/>
  </r>
  <r>
    <s v="8186ARCELOR (BERTON SICARD)"/>
    <x v="2027"/>
    <s v="PROFIL"/>
    <x v="13"/>
    <x v="1822"/>
    <x v="6"/>
    <s v="INSTALLUX"/>
    <x v="1984"/>
    <s v="Non"/>
    <x v="24"/>
    <m/>
    <m/>
    <m/>
    <m/>
    <x v="1"/>
    <m/>
  </r>
  <r>
    <s v="8187ARCELOR (BERTON SICARD)"/>
    <x v="1505"/>
    <s v="PROFIL"/>
    <x v="13"/>
    <x v="1395"/>
    <x v="6"/>
    <s v="INSTALLUX"/>
    <x v="1462"/>
    <s v="Non"/>
    <x v="24"/>
    <m/>
    <m/>
    <m/>
    <m/>
    <x v="1"/>
    <m/>
  </r>
  <r>
    <s v="8198ARCELOR (BERTON SICARD)"/>
    <x v="1506"/>
    <s v="PROFIL"/>
    <x v="13"/>
    <x v="1396"/>
    <x v="6"/>
    <s v="INSTALLUX"/>
    <x v="1463"/>
    <s v="Non"/>
    <x v="24"/>
    <m/>
    <m/>
    <m/>
    <m/>
    <x v="1"/>
    <m/>
  </r>
  <r>
    <s v="8200ARCELOR (BERTON SICARD)"/>
    <x v="1508"/>
    <s v="PROFIL"/>
    <x v="13"/>
    <x v="1397"/>
    <x v="6"/>
    <s v="INSTALLUX"/>
    <x v="1465"/>
    <s v="Non"/>
    <x v="24"/>
    <m/>
    <m/>
    <m/>
    <m/>
    <x v="1"/>
    <m/>
  </r>
  <r>
    <s v="8201ARCELOR (BERTON SICARD)"/>
    <x v="1509"/>
    <s v="PROFIL"/>
    <x v="13"/>
    <x v="1398"/>
    <x v="6"/>
    <s v="INSTALLUX"/>
    <x v="1466"/>
    <s v="Non"/>
    <x v="24"/>
    <m/>
    <m/>
    <m/>
    <m/>
    <x v="1"/>
    <m/>
  </r>
  <r>
    <s v="8205ARCELOR (BERTON SICARD)"/>
    <x v="1510"/>
    <s v="PROFIL"/>
    <x v="13"/>
    <x v="1399"/>
    <x v="6"/>
    <s v="INSTALLUX"/>
    <x v="1467"/>
    <s v="Non"/>
    <x v="24"/>
    <m/>
    <m/>
    <m/>
    <m/>
    <x v="1"/>
    <m/>
  </r>
  <r>
    <s v="8213ARCELOR (BERTON SICARD)"/>
    <x v="1511"/>
    <s v="PROFIL"/>
    <x v="13"/>
    <x v="1400"/>
    <x v="6"/>
    <s v="INSTALLUX"/>
    <x v="1468"/>
    <s v="Non"/>
    <x v="24"/>
    <m/>
    <m/>
    <m/>
    <m/>
    <x v="1"/>
    <m/>
  </r>
  <r>
    <s v="8242ARCELOR (BERTON SICARD)"/>
    <x v="2028"/>
    <s v="PROFIL"/>
    <x v="13"/>
    <x v="1823"/>
    <x v="6"/>
    <s v="INSTALLUX"/>
    <x v="1985"/>
    <s v="Non"/>
    <x v="24"/>
    <m/>
    <m/>
    <m/>
    <m/>
    <x v="1"/>
    <m/>
  </r>
  <r>
    <s v="8289ARCELOR (BERTON SICARD)"/>
    <x v="1512"/>
    <s v="PROFIL"/>
    <x v="13"/>
    <x v="1401"/>
    <x v="6"/>
    <s v="INSTALLUX"/>
    <x v="1469"/>
    <s v="Non"/>
    <x v="24"/>
    <m/>
    <m/>
    <m/>
    <m/>
    <x v="1"/>
    <m/>
  </r>
  <r>
    <s v="8291ARCELOR (BERTON SICARD)"/>
    <x v="1514"/>
    <s v="PROFIL"/>
    <x v="13"/>
    <x v="1403"/>
    <x v="6"/>
    <s v="INSTALLUX"/>
    <x v="1471"/>
    <s v="Non"/>
    <x v="24"/>
    <m/>
    <m/>
    <m/>
    <m/>
    <x v="1"/>
    <m/>
  </r>
  <r>
    <s v="8292ARCELOR (BERTON SICARD)"/>
    <x v="1515"/>
    <s v="PROFIL"/>
    <x v="13"/>
    <x v="1404"/>
    <x v="6"/>
    <s v="INSTALLUX"/>
    <x v="1472"/>
    <s v="Non"/>
    <x v="24"/>
    <m/>
    <m/>
    <m/>
    <m/>
    <x v="1"/>
    <m/>
  </r>
  <r>
    <s v="8293ARCELOR (BERTON SICARD)"/>
    <x v="1516"/>
    <s v="PROFIL"/>
    <x v="13"/>
    <x v="1405"/>
    <x v="6"/>
    <s v="INSTALLUX"/>
    <x v="1473"/>
    <s v="Non"/>
    <x v="24"/>
    <m/>
    <m/>
    <m/>
    <m/>
    <x v="1"/>
    <m/>
  </r>
  <r>
    <s v="8294ARCELOR (BERTON SICARD)"/>
    <x v="1517"/>
    <s v="PROFIL"/>
    <x v="13"/>
    <x v="1405"/>
    <x v="6"/>
    <s v="INSTALLUX"/>
    <x v="1474"/>
    <s v="Non"/>
    <x v="24"/>
    <m/>
    <m/>
    <m/>
    <m/>
    <x v="1"/>
    <m/>
  </r>
  <r>
    <s v="8500ARCELOR (BERTON SICARD)"/>
    <x v="1520"/>
    <s v="PROFIL"/>
    <x v="13"/>
    <x v="1408"/>
    <x v="6"/>
    <s v="INSTALLUX"/>
    <x v="1477"/>
    <s v="Non"/>
    <x v="24"/>
    <m/>
    <m/>
    <m/>
    <m/>
    <x v="1"/>
    <m/>
  </r>
  <r>
    <s v="8501ARCELOR (BERTON SICARD)"/>
    <x v="1521"/>
    <s v="PROFIL"/>
    <x v="13"/>
    <x v="1409"/>
    <x v="6"/>
    <s v="INSTALLUX"/>
    <x v="1478"/>
    <s v="Non"/>
    <x v="24"/>
    <m/>
    <m/>
    <m/>
    <m/>
    <x v="1"/>
    <m/>
  </r>
  <r>
    <s v="8502ARCELOR (BERTON SICARD)"/>
    <x v="1522"/>
    <s v="PROFIL"/>
    <x v="13"/>
    <x v="1410"/>
    <x v="6"/>
    <s v="INSTALLUX"/>
    <x v="1479"/>
    <s v="Non"/>
    <x v="24"/>
    <m/>
    <m/>
    <m/>
    <m/>
    <x v="1"/>
    <m/>
  </r>
  <r>
    <s v="8503ARCELOR (BERTON SICARD)"/>
    <x v="1523"/>
    <s v="PROFIL"/>
    <x v="13"/>
    <x v="1411"/>
    <x v="6"/>
    <s v="INSTALLUX"/>
    <x v="1480"/>
    <s v="Non"/>
    <x v="24"/>
    <m/>
    <m/>
    <m/>
    <m/>
    <x v="1"/>
    <m/>
  </r>
  <r>
    <s v="8504ARCELOR (BERTON SICARD)"/>
    <x v="1524"/>
    <s v="PROFIL"/>
    <x v="13"/>
    <x v="1412"/>
    <x v="6"/>
    <s v="INSTALLUX"/>
    <x v="1481"/>
    <s v="Non"/>
    <x v="24"/>
    <m/>
    <m/>
    <m/>
    <m/>
    <x v="1"/>
    <m/>
  </r>
  <r>
    <s v="8505ARCELOR (BERTON SICARD)"/>
    <x v="1525"/>
    <s v="PROFIL"/>
    <x v="13"/>
    <x v="1413"/>
    <x v="6"/>
    <s v="INSTALLUX"/>
    <x v="1482"/>
    <s v="Non"/>
    <x v="24"/>
    <m/>
    <m/>
    <m/>
    <m/>
    <x v="1"/>
    <m/>
  </r>
  <r>
    <s v="8506ARCELOR (BERTON SICARD)"/>
    <x v="1526"/>
    <s v="PROFIL"/>
    <x v="13"/>
    <x v="1414"/>
    <x v="6"/>
    <s v="INSTALLUX"/>
    <x v="1483"/>
    <s v="Non"/>
    <x v="24"/>
    <m/>
    <m/>
    <m/>
    <m/>
    <x v="1"/>
    <m/>
  </r>
  <r>
    <s v="8507ARCELOR (BERTON SICARD)"/>
    <x v="1527"/>
    <s v="PROFIL"/>
    <x v="13"/>
    <x v="1415"/>
    <x v="6"/>
    <s v="INSTALLUX"/>
    <x v="1484"/>
    <s v="Non"/>
    <x v="24"/>
    <m/>
    <m/>
    <m/>
    <m/>
    <x v="1"/>
    <m/>
  </r>
  <r>
    <s v="8508ARCELOR (BERTON SICARD)"/>
    <x v="1528"/>
    <s v="PROFIL"/>
    <x v="13"/>
    <x v="1416"/>
    <x v="6"/>
    <s v="INSTALLUX"/>
    <x v="1485"/>
    <s v="Non"/>
    <x v="24"/>
    <m/>
    <m/>
    <m/>
    <m/>
    <x v="1"/>
    <m/>
  </r>
  <r>
    <s v="8509ARCELOR (BERTON SICARD)"/>
    <x v="1529"/>
    <s v="PROFIL"/>
    <x v="13"/>
    <x v="1417"/>
    <x v="6"/>
    <s v="INSTALLUX"/>
    <x v="1486"/>
    <s v="Non"/>
    <x v="24"/>
    <m/>
    <m/>
    <m/>
    <m/>
    <x v="1"/>
    <m/>
  </r>
  <r>
    <s v="8510ARCELOR (BERTON SICARD)"/>
    <x v="1530"/>
    <s v="PROFIL"/>
    <x v="13"/>
    <x v="1418"/>
    <x v="6"/>
    <s v="INSTALLUX"/>
    <x v="1487"/>
    <s v="Non"/>
    <x v="24"/>
    <m/>
    <m/>
    <m/>
    <m/>
    <x v="1"/>
    <m/>
  </r>
  <r>
    <s v="8511ARCELOR (BERTON SICARD)"/>
    <x v="1531"/>
    <s v="PROFIL"/>
    <x v="13"/>
    <x v="1419"/>
    <x v="6"/>
    <s v="INSTALLUX"/>
    <x v="1488"/>
    <s v="Non"/>
    <x v="24"/>
    <m/>
    <m/>
    <m/>
    <m/>
    <x v="1"/>
    <m/>
  </r>
  <r>
    <s v="8512ARCELOR (BERTON SICARD)"/>
    <x v="1532"/>
    <s v="PROFIL"/>
    <x v="13"/>
    <x v="1420"/>
    <x v="6"/>
    <s v="INSTALLUX"/>
    <x v="1489"/>
    <s v="Non"/>
    <x v="24"/>
    <m/>
    <m/>
    <m/>
    <m/>
    <x v="1"/>
    <m/>
  </r>
  <r>
    <s v="8513ARCELOR (BERTON SICARD)"/>
    <x v="1533"/>
    <s v="PROFIL"/>
    <x v="13"/>
    <x v="1421"/>
    <x v="6"/>
    <s v="INSTALLUX"/>
    <x v="1490"/>
    <s v="Non"/>
    <x v="24"/>
    <m/>
    <m/>
    <m/>
    <m/>
    <x v="1"/>
    <m/>
  </r>
  <r>
    <s v="8514ARCELOR (BERTON SICARD)"/>
    <x v="1534"/>
    <s v="PROFIL"/>
    <x v="13"/>
    <x v="1422"/>
    <x v="6"/>
    <s v="INSTALLUX"/>
    <x v="1491"/>
    <s v="Non"/>
    <x v="24"/>
    <m/>
    <m/>
    <m/>
    <m/>
    <x v="1"/>
    <m/>
  </r>
  <r>
    <s v="8515ARCELOR (BERTON SICARD)"/>
    <x v="1535"/>
    <s v="PROFIL"/>
    <x v="13"/>
    <x v="1423"/>
    <x v="6"/>
    <s v="INSTALLUX"/>
    <x v="1492"/>
    <s v="Non"/>
    <x v="24"/>
    <m/>
    <m/>
    <m/>
    <m/>
    <x v="1"/>
    <m/>
  </r>
  <r>
    <s v="8516ARCELOR (BERTON SICARD)"/>
    <x v="1536"/>
    <s v="PROFIL"/>
    <x v="13"/>
    <x v="1424"/>
    <x v="6"/>
    <s v="INSTALLUX"/>
    <x v="1493"/>
    <s v="Non"/>
    <x v="24"/>
    <m/>
    <m/>
    <m/>
    <m/>
    <x v="1"/>
    <m/>
  </r>
  <r>
    <s v="8518ARCELOR (BERTON SICARD)"/>
    <x v="1537"/>
    <s v="PROFIL"/>
    <x v="13"/>
    <x v="1425"/>
    <x v="6"/>
    <s v="INSTALLUX"/>
    <x v="1494"/>
    <s v="Non"/>
    <x v="24"/>
    <m/>
    <m/>
    <m/>
    <m/>
    <x v="1"/>
    <m/>
  </r>
  <r>
    <s v="8519ARCELOR (BERTON SICARD)"/>
    <x v="1538"/>
    <s v="PROFIL"/>
    <x v="13"/>
    <x v="1426"/>
    <x v="6"/>
    <s v="INSTALLUX"/>
    <x v="1495"/>
    <s v="Non"/>
    <x v="24"/>
    <m/>
    <m/>
    <m/>
    <m/>
    <x v="1"/>
    <m/>
  </r>
  <r>
    <s v="8520ARCELOR (BERTON SICARD)"/>
    <x v="1539"/>
    <s v="PROFIL"/>
    <x v="13"/>
    <x v="1427"/>
    <x v="6"/>
    <s v="INSTALLUX"/>
    <x v="1496"/>
    <s v="Non"/>
    <x v="24"/>
    <m/>
    <m/>
    <m/>
    <m/>
    <x v="1"/>
    <m/>
  </r>
  <r>
    <s v="8521ARCELOR (BERTON SICARD)"/>
    <x v="1540"/>
    <s v="PROFIL"/>
    <x v="13"/>
    <x v="1428"/>
    <x v="6"/>
    <s v="INSTALLUX"/>
    <x v="1497"/>
    <s v="Non"/>
    <x v="24"/>
    <m/>
    <m/>
    <m/>
    <m/>
    <x v="1"/>
    <m/>
  </r>
  <r>
    <s v="8522ARCELOR (BERTON SICARD)"/>
    <x v="1541"/>
    <s v="PROFIL"/>
    <x v="13"/>
    <x v="1429"/>
    <x v="6"/>
    <s v="INSTALLUX"/>
    <x v="1498"/>
    <s v="Non"/>
    <x v="24"/>
    <m/>
    <m/>
    <m/>
    <m/>
    <x v="1"/>
    <m/>
  </r>
  <r>
    <s v="8523ARCELOR (BERTON SICARD)"/>
    <x v="1542"/>
    <s v="PROFIL"/>
    <x v="13"/>
    <x v="1430"/>
    <x v="6"/>
    <s v="INSTALLUX"/>
    <x v="1499"/>
    <s v="Non"/>
    <x v="24"/>
    <m/>
    <m/>
    <m/>
    <m/>
    <x v="1"/>
    <m/>
  </r>
  <r>
    <s v="8524ARCELOR (BERTON SICARD)"/>
    <x v="1543"/>
    <s v="PROFIL"/>
    <x v="13"/>
    <x v="1430"/>
    <x v="6"/>
    <s v="INSTALLUX"/>
    <x v="1500"/>
    <s v="Non"/>
    <x v="24"/>
    <m/>
    <m/>
    <m/>
    <m/>
    <x v="1"/>
    <m/>
  </r>
  <r>
    <s v="8525ARCELOR (BERTON SICARD)"/>
    <x v="1544"/>
    <s v="PROFIL"/>
    <x v="13"/>
    <x v="1431"/>
    <x v="6"/>
    <s v="INSTALLUX"/>
    <x v="1501"/>
    <s v="Non"/>
    <x v="24"/>
    <m/>
    <m/>
    <m/>
    <m/>
    <x v="1"/>
    <m/>
  </r>
  <r>
    <s v="8535ARCELOR (BERTON SICARD)"/>
    <x v="1545"/>
    <s v="PROFIL"/>
    <x v="13"/>
    <x v="1432"/>
    <x v="6"/>
    <s v="INSTALLUX"/>
    <x v="1502"/>
    <s v="Non"/>
    <x v="24"/>
    <m/>
    <m/>
    <m/>
    <m/>
    <x v="1"/>
    <m/>
  </r>
  <r>
    <s v="8536ARCELOR (BERTON SICARD)"/>
    <x v="1546"/>
    <s v="PROFIL"/>
    <x v="13"/>
    <x v="1433"/>
    <x v="6"/>
    <s v="INSTALLUX"/>
    <x v="1503"/>
    <s v="Non"/>
    <x v="24"/>
    <m/>
    <m/>
    <m/>
    <m/>
    <x v="1"/>
    <m/>
  </r>
  <r>
    <s v="8537ARCELOR (BERTON SICARD)"/>
    <x v="1547"/>
    <s v="PROFIL"/>
    <x v="13"/>
    <x v="1434"/>
    <x v="6"/>
    <s v="INSTALLUX"/>
    <x v="1504"/>
    <s v="Non"/>
    <x v="24"/>
    <m/>
    <m/>
    <m/>
    <m/>
    <x v="1"/>
    <m/>
  </r>
  <r>
    <s v="8541ARCELOR (BERTON SICARD)"/>
    <x v="1548"/>
    <s v="PROFIL"/>
    <x v="13"/>
    <x v="1435"/>
    <x v="6"/>
    <s v="INSTALLUX"/>
    <x v="1505"/>
    <s v="Non"/>
    <x v="24"/>
    <m/>
    <m/>
    <m/>
    <m/>
    <x v="1"/>
    <m/>
  </r>
  <r>
    <s v="8542ARCELOR (BERTON SICARD)"/>
    <x v="1549"/>
    <s v="PROFIL"/>
    <x v="13"/>
    <x v="1436"/>
    <x v="6"/>
    <s v="INSTALLUX"/>
    <x v="1506"/>
    <s v="Non"/>
    <x v="24"/>
    <m/>
    <m/>
    <m/>
    <m/>
    <x v="1"/>
    <m/>
  </r>
  <r>
    <s v="8556ARCELOR (BERTON SICARD)"/>
    <x v="1550"/>
    <s v="PROFIL"/>
    <x v="13"/>
    <x v="1437"/>
    <x v="6"/>
    <s v="INSTALLUX"/>
    <x v="1507"/>
    <s v="Non"/>
    <x v="24"/>
    <m/>
    <m/>
    <m/>
    <m/>
    <x v="1"/>
    <m/>
  </r>
  <r>
    <s v="8557ARCELOR (BERTON SICARD)"/>
    <x v="1551"/>
    <s v="PROFIL"/>
    <x v="13"/>
    <x v="1438"/>
    <x v="6"/>
    <s v="INSTALLUX"/>
    <x v="1508"/>
    <s v="Non"/>
    <x v="24"/>
    <m/>
    <m/>
    <m/>
    <m/>
    <x v="1"/>
    <m/>
  </r>
  <r>
    <s v="8566ARCELOR (BERTON SICARD)"/>
    <x v="2126"/>
    <s v="PROFIL"/>
    <x v="13"/>
    <x v="1913"/>
    <x v="6"/>
    <s v="INSTALLUX"/>
    <x v="2083"/>
    <s v="Non"/>
    <x v="64"/>
    <m/>
    <m/>
    <m/>
    <m/>
    <x v="1"/>
    <m/>
  </r>
  <r>
    <s v="8568ARCELOR (BERTON SICARD)"/>
    <x v="1553"/>
    <s v="PROFIL"/>
    <x v="13"/>
    <x v="1440"/>
    <x v="6"/>
    <s v="INSTALLUX"/>
    <x v="1510"/>
    <s v="Non"/>
    <x v="24"/>
    <m/>
    <m/>
    <m/>
    <m/>
    <x v="1"/>
    <m/>
  </r>
  <r>
    <s v="8569ARCELOR (BERTON SICARD)"/>
    <x v="2127"/>
    <s v="PROFIL"/>
    <x v="13"/>
    <x v="1914"/>
    <x v="6"/>
    <s v="INSTALLUX"/>
    <x v="2084"/>
    <s v="Non"/>
    <x v="24"/>
    <m/>
    <m/>
    <m/>
    <m/>
    <x v="1"/>
    <m/>
  </r>
  <r>
    <s v="8570ARCELOR (BERTON SICARD)"/>
    <x v="2128"/>
    <s v="PROFIL"/>
    <x v="13"/>
    <x v="1915"/>
    <x v="6"/>
    <s v="INSTALLUX"/>
    <x v="2085"/>
    <s v="Non"/>
    <x v="24"/>
    <m/>
    <m/>
    <m/>
    <m/>
    <x v="1"/>
    <m/>
  </r>
  <r>
    <s v="8573ARCELOR (BERTON SICARD)"/>
    <x v="1555"/>
    <s v="PROFIL"/>
    <x v="13"/>
    <x v="1442"/>
    <x v="6"/>
    <s v="INSTALLUX"/>
    <x v="1512"/>
    <s v="Non"/>
    <x v="24"/>
    <m/>
    <m/>
    <m/>
    <m/>
    <x v="1"/>
    <m/>
  </r>
  <r>
    <s v="8574ARCELOR (BERTON SICARD)"/>
    <x v="1556"/>
    <s v="PROFIL"/>
    <x v="13"/>
    <x v="1443"/>
    <x v="6"/>
    <s v="INSTALLUX"/>
    <x v="1513"/>
    <s v="Non"/>
    <x v="24"/>
    <m/>
    <m/>
    <m/>
    <m/>
    <x v="1"/>
    <m/>
  </r>
  <r>
    <s v="8575ARCELOR (BERTON SICARD)"/>
    <x v="2029"/>
    <s v="PROFIL"/>
    <x v="13"/>
    <x v="1824"/>
    <x v="6"/>
    <s v="INSTALLUX"/>
    <x v="1986"/>
    <s v="Non"/>
    <x v="24"/>
    <m/>
    <m/>
    <m/>
    <m/>
    <x v="1"/>
    <m/>
  </r>
  <r>
    <s v="8667ARCELOR (BERTON SICARD)"/>
    <x v="2031"/>
    <s v="PROFIL"/>
    <x v="13"/>
    <x v="1826"/>
    <x v="6"/>
    <s v="INSTALLUX"/>
    <x v="1988"/>
    <s v="Non"/>
    <x v="5"/>
    <m/>
    <m/>
    <m/>
    <m/>
    <x v="1"/>
    <m/>
  </r>
  <r>
    <s v="8668ARCELOR (BERTON SICARD)"/>
    <x v="2032"/>
    <s v="PROFIL"/>
    <x v="13"/>
    <x v="1827"/>
    <x v="6"/>
    <s v="INSTALLUX"/>
    <x v="1989"/>
    <s v="Non"/>
    <x v="5"/>
    <m/>
    <m/>
    <m/>
    <m/>
    <x v="1"/>
    <m/>
  </r>
  <r>
    <s v="8670ARCELOR (BERTON SICARD)"/>
    <x v="1557"/>
    <s v="PROFIL"/>
    <x v="13"/>
    <x v="1444"/>
    <x v="6"/>
    <s v="INSTALLUX"/>
    <x v="1514"/>
    <s v="Non"/>
    <x v="24"/>
    <m/>
    <m/>
    <m/>
    <m/>
    <x v="1"/>
    <m/>
  </r>
  <r>
    <s v="8671ARCELOR (BERTON SICARD)"/>
    <x v="1558"/>
    <s v="PROFIL"/>
    <x v="13"/>
    <x v="1445"/>
    <x v="6"/>
    <s v="INSTALLUX"/>
    <x v="1515"/>
    <s v="Non"/>
    <x v="24"/>
    <m/>
    <m/>
    <m/>
    <m/>
    <x v="1"/>
    <m/>
  </r>
  <r>
    <s v="8803ARCELOR (BERTON SICARD)"/>
    <x v="1559"/>
    <s v="PROFIL"/>
    <x v="13"/>
    <x v="1446"/>
    <x v="6"/>
    <s v="INSTALLUX"/>
    <x v="1516"/>
    <s v="Non"/>
    <x v="4"/>
    <m/>
    <m/>
    <m/>
    <m/>
    <x v="1"/>
    <m/>
  </r>
  <r>
    <s v="8810ARCELOR (BERTON SICARD)"/>
    <x v="1560"/>
    <s v="PROFIL"/>
    <x v="13"/>
    <x v="374"/>
    <x v="6"/>
    <s v="INSTALLUX"/>
    <x v="1517"/>
    <s v="Non"/>
    <x v="4"/>
    <m/>
    <m/>
    <m/>
    <m/>
    <x v="1"/>
    <m/>
  </r>
  <r>
    <s v="8811ARCELOR (BERTON SICARD)"/>
    <x v="1561"/>
    <s v="PROFIL"/>
    <x v="13"/>
    <x v="1447"/>
    <x v="6"/>
    <s v="INSTALLUX"/>
    <x v="1518"/>
    <s v="Non"/>
    <x v="4"/>
    <m/>
    <m/>
    <m/>
    <m/>
    <x v="1"/>
    <m/>
  </r>
  <r>
    <s v="8813ARCELOR (BERTON SICARD)"/>
    <x v="1562"/>
    <s v="PROFIL"/>
    <x v="13"/>
    <x v="1448"/>
    <x v="6"/>
    <s v="INSTALLUX"/>
    <x v="1519"/>
    <s v="Non"/>
    <x v="24"/>
    <m/>
    <m/>
    <m/>
    <m/>
    <x v="1"/>
    <m/>
  </r>
  <r>
    <s v="8814ARCELOR (BERTON SICARD)"/>
    <x v="1563"/>
    <s v="PROFIL"/>
    <x v="13"/>
    <x v="1449"/>
    <x v="6"/>
    <s v="INSTALLUX"/>
    <x v="1520"/>
    <s v="Non"/>
    <x v="24"/>
    <m/>
    <m/>
    <m/>
    <m/>
    <x v="1"/>
    <m/>
  </r>
  <r>
    <s v="8815ARCELOR (BERTON SICARD)"/>
    <x v="1564"/>
    <s v="PROFIL"/>
    <x v="13"/>
    <x v="1450"/>
    <x v="6"/>
    <s v="INSTALLUX"/>
    <x v="1521"/>
    <s v="Non"/>
    <x v="24"/>
    <m/>
    <m/>
    <m/>
    <m/>
    <x v="1"/>
    <m/>
  </r>
  <r>
    <s v="8822ARCELOR (BERTON SICARD)"/>
    <x v="1565"/>
    <s v="PROFIL"/>
    <x v="13"/>
    <x v="1451"/>
    <x v="6"/>
    <s v="INSTALLUX"/>
    <x v="1522"/>
    <s v="Non"/>
    <x v="4"/>
    <m/>
    <m/>
    <m/>
    <m/>
    <x v="1"/>
    <m/>
  </r>
  <r>
    <s v="8823ARCELOR (BERTON SICARD)"/>
    <x v="1566"/>
    <s v="PROFIL"/>
    <x v="13"/>
    <x v="1452"/>
    <x v="6"/>
    <s v="INSTALLUX"/>
    <x v="1523"/>
    <s v="Non"/>
    <x v="24"/>
    <m/>
    <m/>
    <m/>
    <m/>
    <x v="1"/>
    <m/>
  </r>
  <r>
    <s v="8830ARCELOR (BERTON SICARD)"/>
    <x v="1567"/>
    <s v="PROFIL"/>
    <x v="13"/>
    <x v="1453"/>
    <x v="6"/>
    <s v="INSTALLUX"/>
    <x v="1524"/>
    <s v="Non"/>
    <x v="4"/>
    <m/>
    <m/>
    <m/>
    <m/>
    <x v="1"/>
    <m/>
  </r>
  <r>
    <s v="8842ARCELOR (BERTON SICARD)"/>
    <x v="1568"/>
    <s v="PROFIL"/>
    <x v="13"/>
    <x v="1454"/>
    <x v="6"/>
    <s v="INSTALLUX"/>
    <x v="1525"/>
    <s v="Non"/>
    <x v="24"/>
    <m/>
    <m/>
    <m/>
    <m/>
    <x v="1"/>
    <m/>
  </r>
  <r>
    <s v="8843THARCELOR (BERTON SICARD)"/>
    <x v="1569"/>
    <s v="PROFIL"/>
    <x v="13"/>
    <x v="1455"/>
    <x v="6"/>
    <s v="INSTALLUX"/>
    <x v="1526"/>
    <s v="Non"/>
    <x v="24"/>
    <m/>
    <m/>
    <m/>
    <m/>
    <x v="1"/>
    <m/>
  </r>
  <r>
    <s v="8844ARCELOR (BERTON SICARD)"/>
    <x v="1570"/>
    <s v="PROFIL"/>
    <x v="13"/>
    <x v="1456"/>
    <x v="6"/>
    <s v="INSTALLUX"/>
    <x v="1527"/>
    <s v="Non"/>
    <x v="24"/>
    <m/>
    <m/>
    <m/>
    <m/>
    <x v="1"/>
    <m/>
  </r>
  <r>
    <s v="8853ARCELOR (BERTON SICARD)"/>
    <x v="1571"/>
    <s v="PROFIL"/>
    <x v="13"/>
    <x v="1457"/>
    <x v="6"/>
    <s v="INSTALLUX"/>
    <x v="1528"/>
    <s v="Non"/>
    <x v="24"/>
    <m/>
    <m/>
    <m/>
    <m/>
    <x v="1"/>
    <m/>
  </r>
  <r>
    <s v="8859ARCELOR (BERTON SICARD)"/>
    <x v="2034"/>
    <s v="PROFIL"/>
    <x v="13"/>
    <x v="1829"/>
    <x v="6"/>
    <s v="INSTALLUX"/>
    <x v="1991"/>
    <s v="Non"/>
    <x v="4"/>
    <m/>
    <m/>
    <m/>
    <m/>
    <x v="1"/>
    <m/>
  </r>
  <r>
    <s v="8873ARCELOR (BERTON SICARD)"/>
    <x v="1572"/>
    <s v="PROFIL"/>
    <x v="13"/>
    <x v="1458"/>
    <x v="6"/>
    <s v="INSTALLUX"/>
    <x v="1529"/>
    <s v="Non"/>
    <x v="24"/>
    <m/>
    <m/>
    <m/>
    <m/>
    <x v="1"/>
    <m/>
  </r>
  <r>
    <s v="8920ARCELOR (BERTON SICARD)"/>
    <x v="2035"/>
    <s v="PROFIL"/>
    <x v="13"/>
    <x v="1830"/>
    <x v="6"/>
    <s v="INSTALLUX"/>
    <x v="1992"/>
    <s v="Non"/>
    <x v="5"/>
    <m/>
    <m/>
    <m/>
    <m/>
    <x v="1"/>
    <m/>
  </r>
  <r>
    <s v="8921ARCELOR (BERTON SICARD)"/>
    <x v="2036"/>
    <s v="PROFIL"/>
    <x v="13"/>
    <x v="1831"/>
    <x v="6"/>
    <s v="INSTALLUX"/>
    <x v="1993"/>
    <s v="Non"/>
    <x v="5"/>
    <m/>
    <m/>
    <m/>
    <m/>
    <x v="1"/>
    <m/>
  </r>
  <r>
    <s v="8954ARCELOR (BERTON SICARD)"/>
    <x v="2129"/>
    <s v="PROFIL"/>
    <x v="13"/>
    <x v="1916"/>
    <x v="6"/>
    <s v="INSTALLUX"/>
    <x v="2086"/>
    <s v="Non"/>
    <x v="5"/>
    <m/>
    <m/>
    <m/>
    <m/>
    <x v="1"/>
    <m/>
  </r>
  <r>
    <s v="9002ARCELOR (BERTON SICARD)"/>
    <x v="1573"/>
    <s v="PROFIL"/>
    <x v="13"/>
    <x v="1459"/>
    <x v="6"/>
    <s v="INSTALLUX"/>
    <x v="1530"/>
    <s v="Non"/>
    <x v="24"/>
    <m/>
    <m/>
    <m/>
    <m/>
    <x v="1"/>
    <m/>
  </r>
  <r>
    <s v="9017ARCELOR (BERTON SICARD)"/>
    <x v="2189"/>
    <s v="PROFIL"/>
    <x v="13"/>
    <x v="1972"/>
    <x v="6"/>
    <s v="INSTALLUX"/>
    <x v="2146"/>
    <s v="Non"/>
    <x v="5"/>
    <m/>
    <m/>
    <m/>
    <m/>
    <x v="1"/>
    <m/>
  </r>
  <r>
    <s v="9022ARCELOR (BERTON SICARD)"/>
    <x v="2037"/>
    <s v="PROFIL"/>
    <x v="13"/>
    <x v="1832"/>
    <x v="6"/>
    <s v="INSTALLUX"/>
    <x v="1994"/>
    <s v="Non"/>
    <x v="4"/>
    <m/>
    <m/>
    <m/>
    <m/>
    <x v="1"/>
    <m/>
  </r>
  <r>
    <s v="9022/3ARCELOR (BERTON SICARD)"/>
    <x v="2038"/>
    <s v="PROFIL"/>
    <x v="13"/>
    <x v="1833"/>
    <x v="6"/>
    <s v="INSTALLUX"/>
    <x v="1995"/>
    <s v="Non"/>
    <x v="62"/>
    <m/>
    <m/>
    <m/>
    <m/>
    <x v="1"/>
    <m/>
  </r>
  <r>
    <s v="9023ARCELOR (BERTON SICARD)"/>
    <x v="2039"/>
    <s v="PROFIL"/>
    <x v="13"/>
    <x v="1834"/>
    <x v="6"/>
    <s v="INSTALLUX"/>
    <x v="1996"/>
    <s v="Non"/>
    <x v="4"/>
    <m/>
    <m/>
    <m/>
    <m/>
    <x v="1"/>
    <m/>
  </r>
  <r>
    <s v="9023/3ARCELOR (BERTON SICARD)"/>
    <x v="2040"/>
    <s v="PROFIL"/>
    <x v="13"/>
    <x v="1835"/>
    <x v="6"/>
    <s v="INSTALLUX"/>
    <x v="1997"/>
    <s v="Non"/>
    <x v="62"/>
    <m/>
    <m/>
    <m/>
    <m/>
    <x v="1"/>
    <m/>
  </r>
  <r>
    <s v="9130ARCELOR (BERTON SICARD)"/>
    <x v="1574"/>
    <s v="PROFIL"/>
    <x v="13"/>
    <x v="1276"/>
    <x v="6"/>
    <s v="INSTALLUX"/>
    <x v="1531"/>
    <s v="Non"/>
    <x v="24"/>
    <m/>
    <m/>
    <m/>
    <m/>
    <x v="1"/>
    <m/>
  </r>
  <r>
    <s v="9131ARCELOR (BERTON SICARD)"/>
    <x v="1575"/>
    <s v="PROFIL"/>
    <x v="13"/>
    <x v="1277"/>
    <x v="6"/>
    <s v="INSTALLUX"/>
    <x v="1532"/>
    <s v="Non"/>
    <x v="24"/>
    <m/>
    <m/>
    <m/>
    <m/>
    <x v="1"/>
    <m/>
  </r>
  <r>
    <s v="9132ARCELOR (BERTON SICARD)"/>
    <x v="1576"/>
    <s v="PROFIL"/>
    <x v="13"/>
    <x v="1278"/>
    <x v="6"/>
    <s v="INSTALLUX"/>
    <x v="1533"/>
    <s v="Non"/>
    <x v="24"/>
    <m/>
    <m/>
    <m/>
    <m/>
    <x v="1"/>
    <m/>
  </r>
  <r>
    <s v="9133ARCELOR (BERTON SICARD)"/>
    <x v="1577"/>
    <s v="PROFIL"/>
    <x v="13"/>
    <x v="1281"/>
    <x v="6"/>
    <s v="INSTALLUX"/>
    <x v="1534"/>
    <s v="Non"/>
    <x v="24"/>
    <m/>
    <m/>
    <m/>
    <m/>
    <x v="1"/>
    <m/>
  </r>
  <r>
    <s v="9142ARCELOR (BERTON SICARD)"/>
    <x v="1578"/>
    <s v="PROFIL"/>
    <x v="13"/>
    <x v="1460"/>
    <x v="6"/>
    <s v="INSTALLUX"/>
    <x v="1535"/>
    <s v="Non"/>
    <x v="24"/>
    <m/>
    <m/>
    <m/>
    <m/>
    <x v="1"/>
    <m/>
  </r>
  <r>
    <s v="9143ARCELOR (BERTON SICARD)"/>
    <x v="1579"/>
    <s v="PROFIL"/>
    <x v="13"/>
    <x v="1461"/>
    <x v="6"/>
    <s v="INSTALLUX"/>
    <x v="1536"/>
    <s v="Non"/>
    <x v="24"/>
    <m/>
    <m/>
    <m/>
    <m/>
    <x v="1"/>
    <m/>
  </r>
  <r>
    <s v="9145ARCELOR (BERTON SICARD)"/>
    <x v="1580"/>
    <s v="PROFIL"/>
    <x v="13"/>
    <x v="279"/>
    <x v="6"/>
    <s v="INSTALLUX"/>
    <x v="1537"/>
    <s v="Non"/>
    <x v="24"/>
    <m/>
    <m/>
    <m/>
    <m/>
    <x v="1"/>
    <m/>
  </r>
  <r>
    <s v="9146ARCELOR (BERTON SICARD)"/>
    <x v="1581"/>
    <s v="PROFIL"/>
    <x v="13"/>
    <x v="1279"/>
    <x v="6"/>
    <s v="INSTALLUX"/>
    <x v="1538"/>
    <s v="Non"/>
    <x v="24"/>
    <m/>
    <m/>
    <m/>
    <m/>
    <x v="1"/>
    <m/>
  </r>
  <r>
    <s v="9147ARCELOR (BERTON SICARD)"/>
    <x v="1582"/>
    <s v="PROFIL"/>
    <x v="13"/>
    <x v="1280"/>
    <x v="6"/>
    <s v="INSTALLUX"/>
    <x v="1539"/>
    <s v="Non"/>
    <x v="24"/>
    <m/>
    <m/>
    <m/>
    <m/>
    <x v="1"/>
    <m/>
  </r>
  <r>
    <s v="9148ARCELOR (BERTON SICARD)"/>
    <x v="1583"/>
    <s v="PROFIL"/>
    <x v="13"/>
    <x v="1462"/>
    <x v="6"/>
    <s v="INSTALLUX"/>
    <x v="1540"/>
    <s v="Non"/>
    <x v="24"/>
    <m/>
    <m/>
    <m/>
    <m/>
    <x v="1"/>
    <m/>
  </r>
  <r>
    <s v="9154ARCELOR (BERTON SICARD)"/>
    <x v="1584"/>
    <s v="PROFIL"/>
    <x v="13"/>
    <x v="1461"/>
    <x v="6"/>
    <s v="INSTALLUX"/>
    <x v="1541"/>
    <s v="Non"/>
    <x v="24"/>
    <m/>
    <m/>
    <m/>
    <m/>
    <x v="1"/>
    <m/>
  </r>
  <r>
    <s v="9155ARCELOR (BERTON SICARD)"/>
    <x v="1585"/>
    <s v="PROFIL"/>
    <x v="13"/>
    <x v="1285"/>
    <x v="6"/>
    <s v="INSTALLUX"/>
    <x v="1542"/>
    <s v="Non"/>
    <x v="24"/>
    <m/>
    <m/>
    <m/>
    <m/>
    <x v="1"/>
    <m/>
  </r>
  <r>
    <s v="9156ARCELOR (BERTON SICARD)"/>
    <x v="1586"/>
    <s v="PROFIL"/>
    <x v="13"/>
    <x v="1463"/>
    <x v="6"/>
    <s v="INSTALLUX"/>
    <x v="1543"/>
    <s v="Non"/>
    <x v="24"/>
    <m/>
    <m/>
    <m/>
    <m/>
    <x v="1"/>
    <m/>
  </r>
  <r>
    <s v="9157ARCELOR (BERTON SICARD)"/>
    <x v="1587"/>
    <s v="PROFIL"/>
    <x v="13"/>
    <x v="1464"/>
    <x v="6"/>
    <s v="INSTALLUX"/>
    <x v="1544"/>
    <s v="Non"/>
    <x v="24"/>
    <m/>
    <m/>
    <m/>
    <m/>
    <x v="1"/>
    <m/>
  </r>
  <r>
    <s v="9162ARCELOR (BERTON SICARD)"/>
    <x v="1588"/>
    <s v="PROFIL"/>
    <x v="13"/>
    <x v="1465"/>
    <x v="6"/>
    <s v="INSTALLUX"/>
    <x v="1545"/>
    <s v="Non"/>
    <x v="24"/>
    <m/>
    <m/>
    <m/>
    <m/>
    <x v="1"/>
    <m/>
  </r>
  <r>
    <s v="9163ARCELOR (BERTON SICARD)"/>
    <x v="1589"/>
    <s v="PROFIL"/>
    <x v="13"/>
    <x v="1466"/>
    <x v="6"/>
    <s v="INSTALLUX"/>
    <x v="1546"/>
    <s v="Non"/>
    <x v="24"/>
    <m/>
    <m/>
    <m/>
    <m/>
    <x v="1"/>
    <m/>
  </r>
  <r>
    <s v="9174ARCELOR (BERTON SICARD)"/>
    <x v="1590"/>
    <s v="PROFIL"/>
    <x v="13"/>
    <x v="1460"/>
    <x v="6"/>
    <s v="INSTALLUX"/>
    <x v="1547"/>
    <s v="Non"/>
    <x v="24"/>
    <m/>
    <m/>
    <m/>
    <m/>
    <x v="1"/>
    <m/>
  </r>
  <r>
    <s v="9190ARCELOR (BERTON SICARD)"/>
    <x v="1591"/>
    <s v="PROFIL"/>
    <x v="13"/>
    <x v="1467"/>
    <x v="6"/>
    <s v="INSTALLUX"/>
    <x v="1548"/>
    <s v="Non"/>
    <x v="24"/>
    <m/>
    <m/>
    <m/>
    <m/>
    <x v="1"/>
    <m/>
  </r>
  <r>
    <s v="9190/4ARCELOR (BERTON SICARD)"/>
    <x v="1592"/>
    <s v="PROFIL"/>
    <x v="13"/>
    <x v="1467"/>
    <x v="6"/>
    <s v="INSTALLUX"/>
    <x v="1549"/>
    <s v="Non"/>
    <x v="61"/>
    <m/>
    <m/>
    <m/>
    <m/>
    <x v="1"/>
    <m/>
  </r>
  <r>
    <s v="9191ARCELOR (BERTON SICARD)"/>
    <x v="1593"/>
    <s v="PROFIL"/>
    <x v="13"/>
    <x v="1468"/>
    <x v="6"/>
    <s v="INSTALLUX"/>
    <x v="1550"/>
    <s v="Non"/>
    <x v="24"/>
    <m/>
    <m/>
    <m/>
    <m/>
    <x v="1"/>
    <m/>
  </r>
  <r>
    <s v="9191/4ARCELOR (BERTON SICARD)"/>
    <x v="1594"/>
    <s v="PROFIL"/>
    <x v="13"/>
    <x v="1468"/>
    <x v="6"/>
    <s v="INSTALLUX"/>
    <x v="1551"/>
    <s v="Non"/>
    <x v="61"/>
    <m/>
    <m/>
    <m/>
    <m/>
    <x v="1"/>
    <m/>
  </r>
  <r>
    <s v="9192ARCELOR (BERTON SICARD)"/>
    <x v="1595"/>
    <s v="PROFIL"/>
    <x v="13"/>
    <x v="1469"/>
    <x v="6"/>
    <s v="INSTALLUX"/>
    <x v="1552"/>
    <s v="Non"/>
    <x v="24"/>
    <m/>
    <m/>
    <m/>
    <m/>
    <x v="1"/>
    <m/>
  </r>
  <r>
    <s v="9192/4ARCELOR (BERTON SICARD)"/>
    <x v="1596"/>
    <s v="PROFIL"/>
    <x v="13"/>
    <x v="1469"/>
    <x v="6"/>
    <s v="INSTALLUX"/>
    <x v="1553"/>
    <s v="Non"/>
    <x v="61"/>
    <m/>
    <m/>
    <m/>
    <m/>
    <x v="1"/>
    <m/>
  </r>
  <r>
    <s v="9194ARCELOR (BERTON SICARD)"/>
    <x v="1597"/>
    <s v="PROFIL"/>
    <x v="13"/>
    <x v="1470"/>
    <x v="6"/>
    <s v="INSTALLUX"/>
    <x v="1554"/>
    <s v="Non"/>
    <x v="24"/>
    <m/>
    <m/>
    <m/>
    <m/>
    <x v="1"/>
    <m/>
  </r>
  <r>
    <s v="9194/4ARCELOR (BERTON SICARD)"/>
    <x v="1598"/>
    <s v="PROFIL"/>
    <x v="13"/>
    <x v="1470"/>
    <x v="6"/>
    <s v="INSTALLUX"/>
    <x v="1555"/>
    <s v="Non"/>
    <x v="61"/>
    <m/>
    <m/>
    <m/>
    <m/>
    <x v="1"/>
    <m/>
  </r>
  <r>
    <s v="9195ARCELOR (BERTON SICARD)"/>
    <x v="1599"/>
    <s v="PROFIL"/>
    <x v="13"/>
    <x v="1471"/>
    <x v="6"/>
    <s v="INSTALLUX"/>
    <x v="1556"/>
    <s v="Non"/>
    <x v="24"/>
    <m/>
    <m/>
    <m/>
    <m/>
    <x v="1"/>
    <m/>
  </r>
  <r>
    <s v="9196ARCELOR (BERTON SICARD)"/>
    <x v="1600"/>
    <s v="PROFIL"/>
    <x v="13"/>
    <x v="1147"/>
    <x v="6"/>
    <s v="INSTALLUX"/>
    <x v="1557"/>
    <s v="Non"/>
    <x v="24"/>
    <m/>
    <m/>
    <m/>
    <m/>
    <x v="1"/>
    <m/>
  </r>
  <r>
    <s v="9290/4THARCELOR (BERTON SICARD)"/>
    <x v="1601"/>
    <s v="PROFIL"/>
    <x v="13"/>
    <x v="1467"/>
    <x v="6"/>
    <s v="INSTALLUX"/>
    <x v="1558"/>
    <s v="Non"/>
    <x v="61"/>
    <m/>
    <m/>
    <m/>
    <m/>
    <x v="1"/>
    <m/>
  </r>
  <r>
    <s v="9290THARCELOR (BERTON SICARD)"/>
    <x v="1602"/>
    <s v="PROFIL"/>
    <x v="13"/>
    <x v="1467"/>
    <x v="6"/>
    <s v="INSTALLUX"/>
    <x v="1559"/>
    <s v="Non"/>
    <x v="24"/>
    <m/>
    <m/>
    <m/>
    <m/>
    <x v="1"/>
    <m/>
  </r>
  <r>
    <s v="9291/4THARCELOR (BERTON SICARD)"/>
    <x v="1603"/>
    <s v="PROFIL"/>
    <x v="13"/>
    <x v="1472"/>
    <x v="6"/>
    <s v="INSTALLUX"/>
    <x v="1560"/>
    <s v="Non"/>
    <x v="61"/>
    <m/>
    <m/>
    <m/>
    <m/>
    <x v="1"/>
    <m/>
  </r>
  <r>
    <s v="9291THARCELOR (BERTON SICARD)"/>
    <x v="1604"/>
    <s v="PROFIL"/>
    <x v="13"/>
    <x v="1472"/>
    <x v="6"/>
    <s v="INSTALLUX"/>
    <x v="1561"/>
    <s v="Non"/>
    <x v="24"/>
    <m/>
    <m/>
    <m/>
    <m/>
    <x v="1"/>
    <m/>
  </r>
  <r>
    <s v="9292/4THARCELOR (BERTON SICARD)"/>
    <x v="1605"/>
    <s v="PROFIL"/>
    <x v="13"/>
    <x v="1469"/>
    <x v="6"/>
    <s v="INSTALLUX"/>
    <x v="1562"/>
    <s v="Non"/>
    <x v="61"/>
    <m/>
    <m/>
    <m/>
    <m/>
    <x v="1"/>
    <m/>
  </r>
  <r>
    <s v="9292THARCELOR (BERTON SICARD)"/>
    <x v="1606"/>
    <s v="PROFIL"/>
    <x v="13"/>
    <x v="1469"/>
    <x v="6"/>
    <s v="INSTALLUX"/>
    <x v="1563"/>
    <s v="Non"/>
    <x v="24"/>
    <m/>
    <m/>
    <m/>
    <m/>
    <x v="1"/>
    <m/>
  </r>
  <r>
    <s v="9294/4THARCELOR (BERTON SICARD)"/>
    <x v="1607"/>
    <s v="PROFIL"/>
    <x v="13"/>
    <x v="1470"/>
    <x v="6"/>
    <s v="INSTALLUX"/>
    <x v="1564"/>
    <s v="Non"/>
    <x v="61"/>
    <m/>
    <m/>
    <m/>
    <m/>
    <x v="1"/>
    <m/>
  </r>
  <r>
    <s v="9294THARCELOR (BERTON SICARD)"/>
    <x v="1608"/>
    <s v="PROFIL"/>
    <x v="13"/>
    <x v="1470"/>
    <x v="6"/>
    <s v="INSTALLUX"/>
    <x v="1565"/>
    <s v="Non"/>
    <x v="24"/>
    <m/>
    <m/>
    <m/>
    <m/>
    <x v="1"/>
    <m/>
  </r>
  <r>
    <s v="9296THARCELOR (BERTON SICARD)"/>
    <x v="1609"/>
    <s v="PROFIL"/>
    <x v="13"/>
    <x v="1147"/>
    <x v="6"/>
    <s v="INSTALLUX"/>
    <x v="1566"/>
    <s v="Non"/>
    <x v="24"/>
    <m/>
    <m/>
    <m/>
    <m/>
    <x v="1"/>
    <m/>
  </r>
  <r>
    <s v="9303ARCELOR (BERTON SICARD)"/>
    <x v="1610"/>
    <s v="PROFIL"/>
    <x v="13"/>
    <x v="1473"/>
    <x v="6"/>
    <s v="INSTALLUX"/>
    <x v="1567"/>
    <s v="Non"/>
    <x v="24"/>
    <m/>
    <m/>
    <m/>
    <m/>
    <x v="1"/>
    <m/>
  </r>
  <r>
    <s v="9304ARCELOR (BERTON SICARD)"/>
    <x v="1611"/>
    <s v="PROFIL"/>
    <x v="13"/>
    <x v="1473"/>
    <x v="6"/>
    <s v="INSTALLUX"/>
    <x v="1568"/>
    <s v="Non"/>
    <x v="24"/>
    <m/>
    <m/>
    <m/>
    <m/>
    <x v="1"/>
    <m/>
  </r>
  <r>
    <s v="9305ARCELOR (BERTON SICARD)"/>
    <x v="1612"/>
    <s v="PROFIL"/>
    <x v="13"/>
    <x v="1474"/>
    <x v="6"/>
    <s v="INSTALLUX"/>
    <x v="1569"/>
    <s v="Non"/>
    <x v="24"/>
    <m/>
    <m/>
    <m/>
    <m/>
    <x v="1"/>
    <m/>
  </r>
  <r>
    <s v="9309ARCELOR (BERTON SICARD)"/>
    <x v="1613"/>
    <s v="PROFIL"/>
    <x v="13"/>
    <x v="1473"/>
    <x v="6"/>
    <s v="INSTALLUX"/>
    <x v="1570"/>
    <s v="Non"/>
    <x v="24"/>
    <m/>
    <m/>
    <m/>
    <m/>
    <x v="1"/>
    <m/>
  </r>
  <r>
    <s v="9317ARCELOR (BERTON SICARD)"/>
    <x v="1614"/>
    <s v="PROFIL"/>
    <x v="13"/>
    <x v="1475"/>
    <x v="6"/>
    <s v="INSTALLUX"/>
    <x v="1571"/>
    <s v="Non"/>
    <x v="24"/>
    <m/>
    <m/>
    <m/>
    <m/>
    <x v="1"/>
    <m/>
  </r>
  <r>
    <s v="9319ARCELOR (BERTON SICARD)"/>
    <x v="1615"/>
    <s v="PROFIL"/>
    <x v="13"/>
    <x v="1475"/>
    <x v="6"/>
    <s v="INSTALLUX"/>
    <x v="1572"/>
    <s v="Non"/>
    <x v="24"/>
    <m/>
    <m/>
    <m/>
    <m/>
    <x v="1"/>
    <m/>
  </r>
  <r>
    <s v="9323ARCELOR (BERTON SICARD)"/>
    <x v="1616"/>
    <s v="PROFIL"/>
    <x v="13"/>
    <x v="1476"/>
    <x v="6"/>
    <s v="INSTALLUX"/>
    <x v="1573"/>
    <s v="Non"/>
    <x v="24"/>
    <m/>
    <m/>
    <m/>
    <m/>
    <x v="1"/>
    <m/>
  </r>
  <r>
    <s v="9333ARCELOR (BERTON SICARD)"/>
    <x v="1617"/>
    <s v="PROFIL"/>
    <x v="13"/>
    <x v="1477"/>
    <x v="6"/>
    <s v="INSTALLUX"/>
    <x v="1574"/>
    <s v="Non"/>
    <x v="24"/>
    <m/>
    <m/>
    <m/>
    <m/>
    <x v="1"/>
    <m/>
  </r>
  <r>
    <s v="9334ARCELOR (BERTON SICARD)"/>
    <x v="1618"/>
    <s v="PROFIL"/>
    <x v="13"/>
    <x v="1478"/>
    <x v="6"/>
    <s v="INSTALLUX"/>
    <x v="1575"/>
    <s v="Non"/>
    <x v="24"/>
    <m/>
    <m/>
    <m/>
    <m/>
    <x v="1"/>
    <m/>
  </r>
  <r>
    <s v="9335ARCELOR (BERTON SICARD)"/>
    <x v="1619"/>
    <s v="PROFIL"/>
    <x v="13"/>
    <x v="1479"/>
    <x v="6"/>
    <s v="INSTALLUX"/>
    <x v="1576"/>
    <s v="Non"/>
    <x v="24"/>
    <m/>
    <m/>
    <m/>
    <m/>
    <x v="1"/>
    <m/>
  </r>
  <r>
    <s v="9336ARCELOR (BERTON SICARD)"/>
    <x v="1620"/>
    <s v="PROFIL"/>
    <x v="13"/>
    <x v="1480"/>
    <x v="6"/>
    <s v="INSTALLUX"/>
    <x v="1577"/>
    <s v="Non"/>
    <x v="24"/>
    <m/>
    <m/>
    <m/>
    <m/>
    <x v="1"/>
    <m/>
  </r>
  <r>
    <s v="9337ARCELOR (BERTON SICARD)"/>
    <x v="1621"/>
    <s v="PROFIL"/>
    <x v="13"/>
    <x v="1481"/>
    <x v="6"/>
    <s v="INSTALLUX"/>
    <x v="1578"/>
    <s v="Non"/>
    <x v="24"/>
    <m/>
    <m/>
    <m/>
    <m/>
    <x v="1"/>
    <m/>
  </r>
  <r>
    <s v="9338ARCELOR (BERTON SICARD)"/>
    <x v="1622"/>
    <s v="PROFIL"/>
    <x v="13"/>
    <x v="1459"/>
    <x v="6"/>
    <s v="INSTALLUX"/>
    <x v="1579"/>
    <s v="Non"/>
    <x v="24"/>
    <m/>
    <m/>
    <m/>
    <m/>
    <x v="1"/>
    <m/>
  </r>
  <r>
    <s v="9339ARCELOR (BERTON SICARD)"/>
    <x v="1623"/>
    <s v="PROFIL"/>
    <x v="13"/>
    <x v="1482"/>
    <x v="6"/>
    <s v="INSTALLUX"/>
    <x v="1580"/>
    <s v="Non"/>
    <x v="24"/>
    <m/>
    <m/>
    <m/>
    <m/>
    <x v="1"/>
    <m/>
  </r>
  <r>
    <s v="9343ARCELOR (BERTON SICARD)"/>
    <x v="1624"/>
    <s v="PROFIL"/>
    <x v="13"/>
    <x v="1483"/>
    <x v="6"/>
    <s v="INSTALLUX"/>
    <x v="1581"/>
    <s v="Non"/>
    <x v="24"/>
    <m/>
    <m/>
    <m/>
    <m/>
    <x v="1"/>
    <m/>
  </r>
  <r>
    <s v="9348ARCELOR (BERTON SICARD)"/>
    <x v="1625"/>
    <s v="PROFIL"/>
    <x v="13"/>
    <x v="1484"/>
    <x v="6"/>
    <s v="INSTALLUX"/>
    <x v="1582"/>
    <s v="Non"/>
    <x v="24"/>
    <m/>
    <m/>
    <m/>
    <m/>
    <x v="1"/>
    <m/>
  </r>
  <r>
    <s v="9354ARCELOR (BERTON SICARD)"/>
    <x v="1626"/>
    <s v="PROFIL"/>
    <x v="13"/>
    <x v="1485"/>
    <x v="6"/>
    <s v="INSTALLUX"/>
    <x v="1583"/>
    <s v="Non"/>
    <x v="24"/>
    <m/>
    <m/>
    <m/>
    <m/>
    <x v="1"/>
    <m/>
  </r>
  <r>
    <s v="9356THARCELOR (BERTON SICARD)"/>
    <x v="1627"/>
    <s v="PROFIL"/>
    <x v="13"/>
    <x v="1486"/>
    <x v="6"/>
    <s v="INSTALLUX"/>
    <x v="1584"/>
    <s v="Non"/>
    <x v="24"/>
    <m/>
    <m/>
    <m/>
    <m/>
    <x v="1"/>
    <m/>
  </r>
  <r>
    <s v="9357THARCELOR (BERTON SICARD)"/>
    <x v="1628"/>
    <s v="PROFIL"/>
    <x v="13"/>
    <x v="1487"/>
    <x v="6"/>
    <s v="INSTALLUX"/>
    <x v="1585"/>
    <s v="Non"/>
    <x v="24"/>
    <m/>
    <m/>
    <m/>
    <m/>
    <x v="1"/>
    <m/>
  </r>
  <r>
    <s v="9359THARCELOR (BERTON SICARD)"/>
    <x v="1629"/>
    <s v="PROFIL"/>
    <x v="13"/>
    <x v="1473"/>
    <x v="6"/>
    <s v="INSTALLUX"/>
    <x v="1586"/>
    <s v="Non"/>
    <x v="24"/>
    <m/>
    <m/>
    <m/>
    <m/>
    <x v="1"/>
    <m/>
  </r>
  <r>
    <s v="9363THARCELOR (BERTON SICARD)"/>
    <x v="1630"/>
    <s v="PROFIL"/>
    <x v="13"/>
    <x v="1473"/>
    <x v="6"/>
    <s v="INSTALLUX"/>
    <x v="1587"/>
    <s v="Non"/>
    <x v="24"/>
    <m/>
    <m/>
    <m/>
    <m/>
    <x v="1"/>
    <m/>
  </r>
  <r>
    <s v="9364THARCELOR (BERTON SICARD)"/>
    <x v="1631"/>
    <s v="PROFIL"/>
    <x v="13"/>
    <x v="1473"/>
    <x v="6"/>
    <s v="INSTALLUX"/>
    <x v="1588"/>
    <s v="Non"/>
    <x v="24"/>
    <m/>
    <m/>
    <m/>
    <m/>
    <x v="1"/>
    <m/>
  </r>
  <r>
    <s v="9365THARCELOR (BERTON SICARD)"/>
    <x v="1632"/>
    <s v="PROFIL"/>
    <x v="13"/>
    <x v="1488"/>
    <x v="6"/>
    <s v="INSTALLUX"/>
    <x v="1589"/>
    <s v="Non"/>
    <x v="24"/>
    <m/>
    <m/>
    <m/>
    <m/>
    <x v="1"/>
    <m/>
  </r>
  <r>
    <s v="9366THARCELOR (BERTON SICARD)"/>
    <x v="1633"/>
    <s v="PROFIL"/>
    <x v="13"/>
    <x v="1489"/>
    <x v="6"/>
    <s v="INSTALLUX"/>
    <x v="1590"/>
    <s v="Non"/>
    <x v="24"/>
    <m/>
    <m/>
    <m/>
    <m/>
    <x v="1"/>
    <m/>
  </r>
  <r>
    <s v="9367THARCELOR (BERTON SICARD)"/>
    <x v="1634"/>
    <s v="PROFIL"/>
    <x v="13"/>
    <x v="1490"/>
    <x v="6"/>
    <s v="INSTALLUX"/>
    <x v="1591"/>
    <s v="Non"/>
    <x v="24"/>
    <m/>
    <m/>
    <m/>
    <m/>
    <x v="1"/>
    <m/>
  </r>
  <r>
    <s v="9368THARCELOR (BERTON SICARD)"/>
    <x v="1635"/>
    <s v="PROFIL"/>
    <x v="13"/>
    <x v="1491"/>
    <x v="6"/>
    <s v="INSTALLUX"/>
    <x v="1592"/>
    <s v="Non"/>
    <x v="24"/>
    <m/>
    <m/>
    <m/>
    <m/>
    <x v="1"/>
    <m/>
  </r>
  <r>
    <s v="9371THARCELOR (BERTON SICARD)"/>
    <x v="1636"/>
    <s v="PROFIL"/>
    <x v="13"/>
    <x v="1475"/>
    <x v="6"/>
    <s v="INSTALLUX"/>
    <x v="1593"/>
    <s v="Non"/>
    <x v="24"/>
    <m/>
    <m/>
    <m/>
    <m/>
    <x v="1"/>
    <m/>
  </r>
  <r>
    <s v="9373THARCELOR (BERTON SICARD)"/>
    <x v="1637"/>
    <s v="PROFIL"/>
    <x v="13"/>
    <x v="1475"/>
    <x v="6"/>
    <s v="INSTALLUX"/>
    <x v="1594"/>
    <s v="Non"/>
    <x v="24"/>
    <m/>
    <m/>
    <m/>
    <m/>
    <x v="1"/>
    <m/>
  </r>
  <r>
    <s v="9374THARCELOR (BERTON SICARD)"/>
    <x v="1638"/>
    <s v="PROFIL"/>
    <x v="13"/>
    <x v="1492"/>
    <x v="6"/>
    <s v="INSTALLUX"/>
    <x v="1595"/>
    <s v="Non"/>
    <x v="24"/>
    <m/>
    <m/>
    <m/>
    <m/>
    <x v="1"/>
    <m/>
  </r>
  <r>
    <s v="9375THARCELOR (BERTON SICARD)"/>
    <x v="1639"/>
    <s v="PROFIL"/>
    <x v="13"/>
    <x v="1493"/>
    <x v="6"/>
    <s v="INSTALLUX"/>
    <x v="1596"/>
    <s v="Non"/>
    <x v="24"/>
    <m/>
    <m/>
    <m/>
    <m/>
    <x v="1"/>
    <m/>
  </r>
  <r>
    <s v="9376THARCELOR (BERTON SICARD)"/>
    <x v="1640"/>
    <s v="PROFIL"/>
    <x v="13"/>
    <x v="1494"/>
    <x v="6"/>
    <s v="INSTALLUX"/>
    <x v="1597"/>
    <s v="Non"/>
    <x v="24"/>
    <m/>
    <m/>
    <m/>
    <m/>
    <x v="1"/>
    <m/>
  </r>
  <r>
    <s v="9377THARCELOR (BERTON SICARD)"/>
    <x v="1641"/>
    <s v="PROFIL"/>
    <x v="13"/>
    <x v="1495"/>
    <x v="6"/>
    <s v="INSTALLUX"/>
    <x v="1598"/>
    <s v="Non"/>
    <x v="24"/>
    <m/>
    <m/>
    <m/>
    <m/>
    <x v="1"/>
    <m/>
  </r>
  <r>
    <s v="9390ARCELOR (BERTON SICARD)"/>
    <x v="1642"/>
    <s v="PROFIL"/>
    <x v="13"/>
    <x v="1496"/>
    <x v="6"/>
    <s v="INSTALLUX"/>
    <x v="1599"/>
    <s v="Non"/>
    <x v="24"/>
    <m/>
    <m/>
    <m/>
    <m/>
    <x v="1"/>
    <m/>
  </r>
  <r>
    <s v="9391ARCELOR (BERTON SICARD)"/>
    <x v="1643"/>
    <s v="PROFIL"/>
    <x v="13"/>
    <x v="1497"/>
    <x v="6"/>
    <s v="INSTALLUX"/>
    <x v="1600"/>
    <s v="Non"/>
    <x v="24"/>
    <m/>
    <m/>
    <m/>
    <m/>
    <x v="1"/>
    <m/>
  </r>
  <r>
    <s v="9392ARCELOR (BERTON SICARD)"/>
    <x v="1644"/>
    <s v="PROFIL"/>
    <x v="13"/>
    <x v="1498"/>
    <x v="6"/>
    <s v="INSTALLUX"/>
    <x v="1601"/>
    <s v="Non"/>
    <x v="24"/>
    <m/>
    <m/>
    <m/>
    <m/>
    <x v="1"/>
    <m/>
  </r>
  <r>
    <s v="9393ARCELOR (BERTON SICARD)"/>
    <x v="1645"/>
    <s v="PROFIL"/>
    <x v="13"/>
    <x v="1499"/>
    <x v="6"/>
    <s v="INSTALLUX"/>
    <x v="1602"/>
    <s v="Non"/>
    <x v="24"/>
    <m/>
    <m/>
    <m/>
    <m/>
    <x v="1"/>
    <m/>
  </r>
  <r>
    <s v="9394ARCELOR (BERTON SICARD)"/>
    <x v="1646"/>
    <s v="PROFIL"/>
    <x v="13"/>
    <x v="1500"/>
    <x v="6"/>
    <s v="INSTALLUX"/>
    <x v="1603"/>
    <s v="Non"/>
    <x v="24"/>
    <m/>
    <m/>
    <m/>
    <m/>
    <x v="1"/>
    <m/>
  </r>
  <r>
    <s v="9396ARCELOR (BERTON SICARD)"/>
    <x v="1647"/>
    <s v="PROFIL"/>
    <x v="13"/>
    <x v="1501"/>
    <x v="6"/>
    <s v="INSTALLUX"/>
    <x v="1604"/>
    <s v="Non"/>
    <x v="24"/>
    <m/>
    <m/>
    <m/>
    <m/>
    <x v="1"/>
    <m/>
  </r>
  <r>
    <s v="9397ARCELOR (BERTON SICARD)"/>
    <x v="1648"/>
    <s v="PROFIL"/>
    <x v="13"/>
    <x v="1502"/>
    <x v="6"/>
    <s v="INSTALLUX"/>
    <x v="1605"/>
    <s v="Non"/>
    <x v="24"/>
    <m/>
    <m/>
    <m/>
    <m/>
    <x v="1"/>
    <m/>
  </r>
  <r>
    <s v="9617ARCELOR (BERTON SICARD)"/>
    <x v="2043"/>
    <s v="PROFIL"/>
    <x v="13"/>
    <x v="1837"/>
    <x v="6"/>
    <s v="INSTALLUX"/>
    <x v="2000"/>
    <s v="Non"/>
    <x v="5"/>
    <m/>
    <m/>
    <m/>
    <m/>
    <x v="1"/>
    <m/>
  </r>
  <r>
    <s v="9714ARCELOR (BERTON SICARD)"/>
    <x v="2130"/>
    <s v="PROFIL"/>
    <x v="13"/>
    <x v="1917"/>
    <x v="6"/>
    <s v="INSTALLUX"/>
    <x v="2087"/>
    <s v="Non"/>
    <x v="40"/>
    <m/>
    <m/>
    <m/>
    <m/>
    <x v="1"/>
    <m/>
  </r>
  <r>
    <s v="9804ARCELOR (BERTON SICARD)"/>
    <x v="2044"/>
    <s v="PROFIL"/>
    <x v="13"/>
    <x v="1838"/>
    <x v="6"/>
    <s v="INSTALLUX"/>
    <x v="2001"/>
    <s v="Non"/>
    <x v="5"/>
    <m/>
    <m/>
    <m/>
    <m/>
    <x v="1"/>
    <m/>
  </r>
  <r>
    <s v="9847ARCELOR (BERTON SICARD)"/>
    <x v="2131"/>
    <s v="PROFIL"/>
    <x v="13"/>
    <x v="1918"/>
    <x v="6"/>
    <s v="INSTALLUX"/>
    <x v="2088"/>
    <s v="Non"/>
    <x v="5"/>
    <m/>
    <m/>
    <m/>
    <m/>
    <x v="1"/>
    <m/>
  </r>
  <r>
    <s v="9848ARCELOR (BERTON SICARD)"/>
    <x v="2045"/>
    <s v="PROFIL"/>
    <x v="13"/>
    <x v="1839"/>
    <x v="6"/>
    <s v="INSTALLUX"/>
    <x v="2002"/>
    <s v="Non"/>
    <x v="5"/>
    <m/>
    <m/>
    <m/>
    <m/>
    <x v="1"/>
    <m/>
  </r>
  <r>
    <s v="9849ARCELOR (BERTON SICARD)"/>
    <x v="2132"/>
    <s v="PROFIL"/>
    <x v="13"/>
    <x v="1919"/>
    <x v="6"/>
    <s v="INSTALLUX"/>
    <x v="2089"/>
    <s v="Non"/>
    <x v="5"/>
    <m/>
    <m/>
    <m/>
    <m/>
    <x v="1"/>
    <m/>
  </r>
  <r>
    <s v="9864ARCELOR (BERTON SICARD)"/>
    <x v="2133"/>
    <s v="PROFIL"/>
    <x v="13"/>
    <x v="1920"/>
    <x v="6"/>
    <s v="INSTALLUX"/>
    <x v="2090"/>
    <s v="Non"/>
    <x v="5"/>
    <m/>
    <m/>
    <m/>
    <m/>
    <x v="1"/>
    <m/>
  </r>
  <r>
    <s v="9865ARCELOR (BERTON SICARD)"/>
    <x v="2046"/>
    <s v="PROFIL"/>
    <x v="13"/>
    <x v="1840"/>
    <x v="6"/>
    <s v="INSTALLUX"/>
    <x v="2003"/>
    <s v="Non"/>
    <x v="5"/>
    <m/>
    <m/>
    <m/>
    <m/>
    <x v="1"/>
    <m/>
  </r>
  <r>
    <s v="9882ARCELOR (BERTON SICARD)"/>
    <x v="2047"/>
    <s v="PROFIL"/>
    <x v="13"/>
    <x v="1841"/>
    <x v="6"/>
    <s v="INSTALLUX"/>
    <x v="2004"/>
    <s v="Non"/>
    <x v="5"/>
    <m/>
    <m/>
    <m/>
    <m/>
    <x v="1"/>
    <m/>
  </r>
  <r>
    <s v="9894ARCELOR (BERTON SICARD)"/>
    <x v="2134"/>
    <s v="PROFIL"/>
    <x v="13"/>
    <x v="1921"/>
    <x v="6"/>
    <s v="INSTALLUX"/>
    <x v="2091"/>
    <s v="Non"/>
    <x v="5"/>
    <m/>
    <m/>
    <m/>
    <m/>
    <x v="1"/>
    <m/>
  </r>
  <r>
    <s v="9897ARCELOR (BERTON SICARD)"/>
    <x v="2050"/>
    <s v="PROFIL"/>
    <x v="13"/>
    <x v="1844"/>
    <x v="6"/>
    <s v="INSTALLUX"/>
    <x v="2007"/>
    <s v="Non"/>
    <x v="5"/>
    <m/>
    <m/>
    <m/>
    <m/>
    <x v="1"/>
    <m/>
  </r>
  <r>
    <s v="9918ARCELOR (BERTON SICARD)"/>
    <x v="2051"/>
    <s v="PROFIL"/>
    <x v="13"/>
    <x v="1845"/>
    <x v="6"/>
    <s v="INSTALLUX"/>
    <x v="2008"/>
    <s v="Non"/>
    <x v="5"/>
    <m/>
    <m/>
    <m/>
    <m/>
    <x v="1"/>
    <m/>
  </r>
  <r>
    <s v="9921ARCELOR (BERTON SICARD)"/>
    <x v="2052"/>
    <s v="PROFIL"/>
    <x v="13"/>
    <x v="1846"/>
    <x v="6"/>
    <s v="INSTALLUX"/>
    <x v="2009"/>
    <s v="Non"/>
    <x v="5"/>
    <m/>
    <m/>
    <m/>
    <m/>
    <x v="1"/>
    <m/>
  </r>
  <r>
    <s v="9923ARCELOR (BERTON SICARD)"/>
    <x v="2053"/>
    <s v="PROFIL"/>
    <x v="13"/>
    <x v="1847"/>
    <x v="6"/>
    <s v="INSTALLUX"/>
    <x v="2010"/>
    <s v="Non"/>
    <x v="5"/>
    <m/>
    <m/>
    <m/>
    <m/>
    <x v="1"/>
    <m/>
  </r>
  <r>
    <s v="9934ARCELOR (BERTON SICARD)"/>
    <x v="1649"/>
    <s v="PROFIL"/>
    <x v="13"/>
    <x v="1503"/>
    <x v="6"/>
    <s v="INSTALLUX"/>
    <x v="1606"/>
    <s v="Non"/>
    <x v="5"/>
    <m/>
    <m/>
    <m/>
    <m/>
    <x v="1"/>
    <m/>
  </r>
  <r>
    <s v="9934AARCELOR (BERTON SICARD)"/>
    <x v="2135"/>
    <s v="PROFIL"/>
    <x v="13"/>
    <x v="1922"/>
    <x v="6"/>
    <s v="INSTALLUX"/>
    <x v="2092"/>
    <s v="Non"/>
    <x v="5"/>
    <m/>
    <m/>
    <m/>
    <m/>
    <x v="1"/>
    <m/>
  </r>
  <r>
    <s v="9935ARCELOR (BERTON SICARD)"/>
    <x v="1650"/>
    <s v="PROFIL"/>
    <x v="13"/>
    <x v="1504"/>
    <x v="6"/>
    <s v="INSTALLUX"/>
    <x v="1607"/>
    <s v="Non"/>
    <x v="5"/>
    <m/>
    <m/>
    <m/>
    <m/>
    <x v="1"/>
    <m/>
  </r>
  <r>
    <s v="9935AARCELOR (BERTON SICARD)"/>
    <x v="2054"/>
    <s v="PROFIL"/>
    <x v="13"/>
    <x v="1848"/>
    <x v="6"/>
    <s v="INSTALLUX"/>
    <x v="2011"/>
    <s v="Non"/>
    <x v="5"/>
    <m/>
    <m/>
    <m/>
    <m/>
    <x v="1"/>
    <m/>
  </r>
  <r>
    <s v="9936ARCELOR (BERTON SICARD)"/>
    <x v="1651"/>
    <s v="PROFIL"/>
    <x v="13"/>
    <x v="1505"/>
    <x v="6"/>
    <s v="INSTALLUX"/>
    <x v="1608"/>
    <s v="Non"/>
    <x v="5"/>
    <m/>
    <m/>
    <m/>
    <m/>
    <x v="1"/>
    <m/>
  </r>
  <r>
    <s v="9936AARCELOR (BERTON SICARD)"/>
    <x v="2136"/>
    <s v="PROFIL"/>
    <x v="13"/>
    <x v="1923"/>
    <x v="6"/>
    <s v="INSTALLUX"/>
    <x v="2093"/>
    <s v="Non"/>
    <x v="5"/>
    <m/>
    <m/>
    <m/>
    <m/>
    <x v="1"/>
    <m/>
  </r>
  <r>
    <s v="9937ARCELOR (BERTON SICARD)"/>
    <x v="1652"/>
    <s v="PROFIL"/>
    <x v="13"/>
    <x v="1506"/>
    <x v="6"/>
    <s v="INSTALLUX"/>
    <x v="1609"/>
    <s v="Non"/>
    <x v="5"/>
    <m/>
    <m/>
    <m/>
    <m/>
    <x v="1"/>
    <m/>
  </r>
  <r>
    <s v="9937AARCELOR (BERTON SICARD)"/>
    <x v="2055"/>
    <s v="PROFIL"/>
    <x v="13"/>
    <x v="1849"/>
    <x v="6"/>
    <s v="INSTALLUX"/>
    <x v="2012"/>
    <s v="Non"/>
    <x v="5"/>
    <m/>
    <m/>
    <m/>
    <m/>
    <x v="1"/>
    <m/>
  </r>
  <r>
    <s v="9948ARCELOR (BERTON SICARD)"/>
    <x v="2056"/>
    <s v="PROFIL"/>
    <x v="13"/>
    <x v="1850"/>
    <x v="6"/>
    <s v="INSTALLUX"/>
    <x v="2013"/>
    <s v="Non"/>
    <x v="5"/>
    <m/>
    <m/>
    <m/>
    <m/>
    <x v="1"/>
    <m/>
  </r>
  <r>
    <s v="9960ARCELOR (BERTON SICARD)"/>
    <x v="2057"/>
    <s v="PROFIL"/>
    <x v="13"/>
    <x v="1851"/>
    <x v="6"/>
    <s v="INSTALLUX"/>
    <x v="2014"/>
    <s v="Non"/>
    <x v="5"/>
    <m/>
    <m/>
    <m/>
    <m/>
    <x v="1"/>
    <m/>
  </r>
  <r>
    <s v="9961ARCELOR (BERTON SICARD)"/>
    <x v="2058"/>
    <s v="PROFIL"/>
    <x v="13"/>
    <x v="1852"/>
    <x v="6"/>
    <s v="INSTALLUX"/>
    <x v="2015"/>
    <s v="Non"/>
    <x v="5"/>
    <m/>
    <m/>
    <m/>
    <m/>
    <x v="1"/>
    <m/>
  </r>
  <r>
    <s v="9962ARCELOR (BERTON SICARD)"/>
    <x v="2190"/>
    <s v="PROFIL"/>
    <x v="13"/>
    <x v="1973"/>
    <x v="6"/>
    <s v="INSTALLUX"/>
    <x v="2147"/>
    <s v="Non"/>
    <x v="5"/>
    <m/>
    <m/>
    <m/>
    <m/>
    <x v="1"/>
    <m/>
  </r>
  <r>
    <s v="9963ARCELOR (BERTON SICARD)"/>
    <x v="2059"/>
    <s v="PROFIL"/>
    <x v="13"/>
    <x v="1853"/>
    <x v="6"/>
    <s v="INSTALLUX"/>
    <x v="2016"/>
    <s v="Non"/>
    <x v="5"/>
    <m/>
    <m/>
    <m/>
    <m/>
    <x v="1"/>
    <m/>
  </r>
  <r>
    <s v="9981ARCELOR (BERTON SICARD)"/>
    <x v="2191"/>
    <s v="PROFIL"/>
    <x v="13"/>
    <x v="1974"/>
    <x v="6"/>
    <s v="INSTALLUX"/>
    <x v="2148"/>
    <s v="Non"/>
    <x v="5"/>
    <m/>
    <m/>
    <m/>
    <m/>
    <x v="1"/>
    <m/>
  </r>
  <r>
    <s v="40115ARCELOR (BERTON SICARD)"/>
    <x v="2247"/>
    <s v="PROFIL"/>
    <x v="13"/>
    <x v="2026"/>
    <x v="6"/>
    <s v="INSTALLUX"/>
    <x v="2204"/>
    <s v="Non"/>
    <x v="5"/>
    <m/>
    <m/>
    <m/>
    <m/>
    <x v="1"/>
    <m/>
  </r>
  <r>
    <s v="40116ARCELOR (BERTON SICARD)"/>
    <x v="2192"/>
    <s v="PROFIL"/>
    <x v="13"/>
    <x v="1975"/>
    <x v="6"/>
    <s v="INSTALLUX"/>
    <x v="2149"/>
    <s v="Non"/>
    <x v="5"/>
    <m/>
    <m/>
    <m/>
    <m/>
    <x v="1"/>
    <m/>
  </r>
  <r>
    <s v="121001ARCELOR (BERTON SICARD)"/>
    <x v="1653"/>
    <s v="PROFIL"/>
    <x v="13"/>
    <x v="1507"/>
    <x v="6"/>
    <s v="INSTALLUX"/>
    <x v="1610"/>
    <s v="Non"/>
    <x v="24"/>
    <m/>
    <m/>
    <m/>
    <m/>
    <x v="1"/>
    <m/>
  </r>
  <r>
    <s v="121007ARCELOR (BERTON SICARD)"/>
    <x v="1654"/>
    <s v="PROFIL"/>
    <x v="13"/>
    <x v="1508"/>
    <x v="6"/>
    <s v="INSTALLUX"/>
    <x v="1611"/>
    <s v="Non"/>
    <x v="8"/>
    <m/>
    <m/>
    <m/>
    <m/>
    <x v="1"/>
    <m/>
  </r>
  <r>
    <s v="121008ARCELOR (BERTON SICARD)"/>
    <x v="1655"/>
    <s v="PROFIL"/>
    <x v="13"/>
    <x v="1509"/>
    <x v="6"/>
    <s v="INSTALLUX"/>
    <x v="1612"/>
    <s v="Non"/>
    <x v="24"/>
    <m/>
    <m/>
    <m/>
    <m/>
    <x v="1"/>
    <m/>
  </r>
  <r>
    <s v="121009ARCELOR (BERTON SICARD)"/>
    <x v="1656"/>
    <s v="PROFIL"/>
    <x v="13"/>
    <x v="1510"/>
    <x v="6"/>
    <s v="INSTALLUX"/>
    <x v="1613"/>
    <s v="Non"/>
    <x v="24"/>
    <m/>
    <m/>
    <m/>
    <m/>
    <x v="1"/>
    <m/>
  </r>
  <r>
    <s v="121013ARCELOR (BERTON SICARD)"/>
    <x v="2060"/>
    <s v="PROFIL"/>
    <x v="13"/>
    <x v="1854"/>
    <x v="6"/>
    <s v="INSTALLUX"/>
    <x v="2017"/>
    <s v="Non"/>
    <x v="24"/>
    <m/>
    <m/>
    <m/>
    <m/>
    <x v="1"/>
    <m/>
  </r>
  <r>
    <s v="121014ARCELOR (BERTON SICARD)"/>
    <x v="1657"/>
    <s v="PROFIL"/>
    <x v="13"/>
    <x v="1511"/>
    <x v="6"/>
    <s v="INSTALLUX"/>
    <x v="1614"/>
    <s v="Non"/>
    <x v="24"/>
    <m/>
    <m/>
    <m/>
    <m/>
    <x v="1"/>
    <m/>
  </r>
  <r>
    <s v="121018ARCELOR (BERTON SICARD)"/>
    <x v="1658"/>
    <s v="PROFIL"/>
    <x v="13"/>
    <x v="1512"/>
    <x v="6"/>
    <s v="INSTALLUX"/>
    <x v="1615"/>
    <s v="Non"/>
    <x v="24"/>
    <m/>
    <m/>
    <m/>
    <m/>
    <x v="1"/>
    <m/>
  </r>
  <r>
    <s v="121021ARCELOR (BERTON SICARD)"/>
    <x v="2137"/>
    <s v="PROFIL"/>
    <x v="13"/>
    <x v="1147"/>
    <x v="6"/>
    <s v="INSTALLUX"/>
    <x v="2094"/>
    <s v="Non"/>
    <x v="24"/>
    <m/>
    <m/>
    <m/>
    <m/>
    <x v="1"/>
    <m/>
  </r>
  <r>
    <s v="121022ARCELOR (BERTON SICARD)"/>
    <x v="2138"/>
    <s v="PROFIL"/>
    <x v="13"/>
    <x v="1006"/>
    <x v="6"/>
    <s v="INSTALLUX"/>
    <x v="2095"/>
    <s v="Non"/>
    <x v="24"/>
    <m/>
    <m/>
    <m/>
    <m/>
    <x v="1"/>
    <m/>
  </r>
  <r>
    <s v="121022/3ARCELOR (BERTON SICARD)"/>
    <x v="2139"/>
    <s v="PROFIL"/>
    <x v="13"/>
    <x v="1006"/>
    <x v="6"/>
    <s v="INSTALLUX"/>
    <x v="2096"/>
    <s v="Non"/>
    <x v="27"/>
    <m/>
    <m/>
    <m/>
    <m/>
    <x v="1"/>
    <m/>
  </r>
  <r>
    <s v="121027ARCELOR (BERTON SICARD)"/>
    <x v="1659"/>
    <s v="PROFIL"/>
    <x v="13"/>
    <x v="1513"/>
    <x v="6"/>
    <s v="INSTALLUX"/>
    <x v="1616"/>
    <s v="Non"/>
    <x v="65"/>
    <m/>
    <m/>
    <m/>
    <m/>
    <x v="1"/>
    <m/>
  </r>
  <r>
    <s v="160000ARCELOR (BERTON SICARD)"/>
    <x v="2193"/>
    <s v="PROFIL"/>
    <x v="13"/>
    <x v="1976"/>
    <x v="6"/>
    <s v="INSTALLUX"/>
    <x v="2150"/>
    <s v="Non"/>
    <x v="5"/>
    <m/>
    <m/>
    <m/>
    <m/>
    <x v="1"/>
    <m/>
  </r>
  <r>
    <s v="160002ARCELOR (BERTON SICARD)"/>
    <x v="2194"/>
    <s v="PROFIL"/>
    <x v="13"/>
    <x v="1977"/>
    <x v="6"/>
    <s v="INSTALLUX"/>
    <x v="2151"/>
    <s v="Non"/>
    <x v="40"/>
    <m/>
    <m/>
    <m/>
    <m/>
    <x v="1"/>
    <m/>
  </r>
  <r>
    <s v="160003ARCELOR (BERTON SICARD)"/>
    <x v="2195"/>
    <s v="PROFIL"/>
    <x v="13"/>
    <x v="1978"/>
    <x v="6"/>
    <s v="INSTALLUX"/>
    <x v="2152"/>
    <s v="Non"/>
    <x v="5"/>
    <m/>
    <m/>
    <m/>
    <m/>
    <x v="1"/>
    <m/>
  </r>
  <r>
    <s v="160017ARCELOR (BERTON SICARD)"/>
    <x v="2202"/>
    <s v="PROFIL"/>
    <x v="13"/>
    <x v="1985"/>
    <x v="6"/>
    <s v="INSTALLUX"/>
    <x v="2159"/>
    <s v="Non"/>
    <x v="5"/>
    <m/>
    <m/>
    <m/>
    <m/>
    <x v="1"/>
    <m/>
  </r>
  <r>
    <s v="160018ARCELOR (BERTON SICARD)"/>
    <x v="2203"/>
    <s v="PROFIL"/>
    <x v="13"/>
    <x v="1986"/>
    <x v="6"/>
    <s v="INSTALLUX"/>
    <x v="2160"/>
    <s v="Non"/>
    <x v="5"/>
    <m/>
    <m/>
    <m/>
    <m/>
    <x v="1"/>
    <m/>
  </r>
  <r>
    <s v="160024ARCELOR (BERTON SICARD)"/>
    <x v="2204"/>
    <s v="PROFIL"/>
    <x v="13"/>
    <x v="1987"/>
    <x v="6"/>
    <s v="INSTALLUX"/>
    <x v="2161"/>
    <s v="Non"/>
    <x v="5"/>
    <m/>
    <m/>
    <m/>
    <m/>
    <x v="1"/>
    <m/>
  </r>
  <r>
    <s v="410000ARCELOR (BERTON SICARD)"/>
    <x v="1660"/>
    <s v="PROFIL"/>
    <x v="13"/>
    <x v="1514"/>
    <x v="6"/>
    <s v="INSTALLUX"/>
    <x v="1617"/>
    <s v="Non"/>
    <x v="24"/>
    <m/>
    <m/>
    <m/>
    <m/>
    <x v="1"/>
    <m/>
  </r>
  <r>
    <s v="410001ARCELOR (BERTON SICARD)"/>
    <x v="1661"/>
    <s v="PROFIL"/>
    <x v="13"/>
    <x v="1515"/>
    <x v="6"/>
    <s v="INSTALLUX"/>
    <x v="1618"/>
    <s v="Non"/>
    <x v="24"/>
    <m/>
    <m/>
    <m/>
    <m/>
    <x v="1"/>
    <m/>
  </r>
  <r>
    <s v="410002ARCELOR (BERTON SICARD)"/>
    <x v="1662"/>
    <s v="PROFIL"/>
    <x v="13"/>
    <x v="1232"/>
    <x v="6"/>
    <s v="INSTALLUX"/>
    <x v="1619"/>
    <s v="Non"/>
    <x v="24"/>
    <m/>
    <m/>
    <m/>
    <m/>
    <x v="1"/>
    <m/>
  </r>
  <r>
    <s v="410003ARCELOR (BERTON SICARD)"/>
    <x v="1663"/>
    <s v="PROFIL"/>
    <x v="13"/>
    <x v="1516"/>
    <x v="6"/>
    <s v="INSTALLUX"/>
    <x v="1620"/>
    <s v="Non"/>
    <x v="24"/>
    <m/>
    <m/>
    <m/>
    <m/>
    <x v="1"/>
    <m/>
  </r>
  <r>
    <s v="410004ARCELOR (BERTON SICARD)"/>
    <x v="1664"/>
    <s v="PROFIL"/>
    <x v="13"/>
    <x v="1232"/>
    <x v="6"/>
    <s v="INSTALLUX"/>
    <x v="1621"/>
    <s v="Non"/>
    <x v="24"/>
    <m/>
    <m/>
    <m/>
    <m/>
    <x v="1"/>
    <m/>
  </r>
  <r>
    <s v="410005ARCELOR (BERTON SICARD)"/>
    <x v="1665"/>
    <s v="PROFIL"/>
    <x v="13"/>
    <x v="1517"/>
    <x v="6"/>
    <s v="INSTALLUX"/>
    <x v="1622"/>
    <s v="Non"/>
    <x v="24"/>
    <m/>
    <m/>
    <m/>
    <m/>
    <x v="1"/>
    <m/>
  </r>
  <r>
    <s v="410006ARCELOR (BERTON SICARD)"/>
    <x v="1666"/>
    <s v="PROFIL"/>
    <x v="13"/>
    <x v="1518"/>
    <x v="6"/>
    <s v="INSTALLUX"/>
    <x v="1623"/>
    <s v="Non"/>
    <x v="24"/>
    <m/>
    <m/>
    <m/>
    <m/>
    <x v="1"/>
    <m/>
  </r>
  <r>
    <s v="410007ARCELOR (BERTON SICARD)"/>
    <x v="1667"/>
    <s v="PROFIL"/>
    <x v="13"/>
    <x v="1213"/>
    <x v="6"/>
    <s v="INSTALLUX"/>
    <x v="1624"/>
    <s v="Non"/>
    <x v="24"/>
    <m/>
    <m/>
    <m/>
    <m/>
    <x v="1"/>
    <m/>
  </r>
  <r>
    <s v="410009ARCELOR (BERTON SICARD)"/>
    <x v="1668"/>
    <s v="PROFIL"/>
    <x v="13"/>
    <x v="1519"/>
    <x v="6"/>
    <s v="INSTALLUX"/>
    <x v="1625"/>
    <s v="Non"/>
    <x v="24"/>
    <m/>
    <m/>
    <m/>
    <m/>
    <x v="1"/>
    <m/>
  </r>
  <r>
    <s v="410010ARCELOR (BERTON SICARD)"/>
    <x v="1669"/>
    <s v="PROFIL"/>
    <x v="13"/>
    <x v="1520"/>
    <x v="6"/>
    <s v="INSTALLUX"/>
    <x v="1626"/>
    <s v="Non"/>
    <x v="24"/>
    <m/>
    <m/>
    <m/>
    <m/>
    <x v="1"/>
    <m/>
  </r>
  <r>
    <s v="410011ARCELOR (BERTON SICARD)"/>
    <x v="1670"/>
    <s v="PROFIL"/>
    <x v="13"/>
    <x v="1521"/>
    <x v="6"/>
    <s v="INSTALLUX"/>
    <x v="1627"/>
    <s v="Non"/>
    <x v="24"/>
    <m/>
    <m/>
    <m/>
    <m/>
    <x v="1"/>
    <m/>
  </r>
  <r>
    <s v="410015ARCELOR (BERTON SICARD)"/>
    <x v="1671"/>
    <s v="PROFIL"/>
    <x v="13"/>
    <x v="1522"/>
    <x v="6"/>
    <s v="INSTALLUX"/>
    <x v="1628"/>
    <s v="Non"/>
    <x v="24"/>
    <m/>
    <m/>
    <m/>
    <m/>
    <x v="1"/>
    <m/>
  </r>
  <r>
    <s v="410016ARCELOR (BERTON SICARD)"/>
    <x v="1672"/>
    <s v="PROFIL"/>
    <x v="13"/>
    <x v="1523"/>
    <x v="6"/>
    <s v="INSTALLUX"/>
    <x v="1629"/>
    <s v="Non"/>
    <x v="24"/>
    <m/>
    <m/>
    <m/>
    <m/>
    <x v="1"/>
    <m/>
  </r>
  <r>
    <s v="410030ARCELOR (BERTON SICARD)"/>
    <x v="1673"/>
    <s v="PROFIL"/>
    <x v="13"/>
    <x v="1524"/>
    <x v="6"/>
    <s v="INSTALLUX"/>
    <x v="1630"/>
    <s v="Non"/>
    <x v="24"/>
    <m/>
    <m/>
    <m/>
    <m/>
    <x v="1"/>
    <m/>
  </r>
  <r>
    <s v="410031ARCELOR (BERTON SICARD)"/>
    <x v="1674"/>
    <s v="PROFIL"/>
    <x v="13"/>
    <x v="1525"/>
    <x v="6"/>
    <s v="INSTALLUX"/>
    <x v="1631"/>
    <s v="Non"/>
    <x v="24"/>
    <m/>
    <m/>
    <m/>
    <m/>
    <x v="1"/>
    <m/>
  </r>
  <r>
    <s v="410031/1ARCELOR (BERTON SICARD)"/>
    <x v="1675"/>
    <s v="PROFIL"/>
    <x v="13"/>
    <x v="1526"/>
    <x v="6"/>
    <s v="INSTALLUX"/>
    <x v="1632"/>
    <s v="Non"/>
    <x v="5"/>
    <m/>
    <m/>
    <m/>
    <m/>
    <x v="1"/>
    <m/>
  </r>
  <r>
    <s v="410032ARCELOR (BERTON SICARD)"/>
    <x v="1676"/>
    <s v="PROFIL"/>
    <x v="13"/>
    <x v="1527"/>
    <x v="6"/>
    <s v="INSTALLUX"/>
    <x v="1633"/>
    <s v="Non"/>
    <x v="24"/>
    <m/>
    <m/>
    <m/>
    <m/>
    <x v="1"/>
    <m/>
  </r>
  <r>
    <s v="410033ARCELOR (BERTON SICARD)"/>
    <x v="1677"/>
    <s v="PROFIL"/>
    <x v="13"/>
    <x v="1528"/>
    <x v="6"/>
    <s v="INSTALLUX"/>
    <x v="1634"/>
    <s v="Non"/>
    <x v="24"/>
    <m/>
    <m/>
    <m/>
    <m/>
    <x v="1"/>
    <m/>
  </r>
  <r>
    <s v="410034ARCELOR (BERTON SICARD)"/>
    <x v="1678"/>
    <s v="PROFIL"/>
    <x v="13"/>
    <x v="1529"/>
    <x v="6"/>
    <s v="INSTALLUX"/>
    <x v="1635"/>
    <s v="Non"/>
    <x v="24"/>
    <m/>
    <m/>
    <m/>
    <m/>
    <x v="1"/>
    <m/>
  </r>
  <r>
    <s v="410036ARCELOR (BERTON SICARD)"/>
    <x v="1679"/>
    <s v="PROFIL"/>
    <x v="13"/>
    <x v="1530"/>
    <x v="6"/>
    <s v="INSTALLUX"/>
    <x v="1636"/>
    <s v="Non"/>
    <x v="24"/>
    <m/>
    <m/>
    <m/>
    <m/>
    <x v="1"/>
    <m/>
  </r>
  <r>
    <s v="410037ARCELOR (BERTON SICARD)"/>
    <x v="1680"/>
    <s v="PROFIL"/>
    <x v="13"/>
    <x v="1529"/>
    <x v="6"/>
    <s v="INSTALLUX"/>
    <x v="1637"/>
    <s v="Non"/>
    <x v="24"/>
    <m/>
    <m/>
    <m/>
    <m/>
    <x v="1"/>
    <m/>
  </r>
  <r>
    <s v="410040ARCELOR (BERTON SICARD)"/>
    <x v="1681"/>
    <s v="PROFIL"/>
    <x v="13"/>
    <x v="1531"/>
    <x v="6"/>
    <s v="INSTALLUX"/>
    <x v="1638"/>
    <s v="Non"/>
    <x v="24"/>
    <m/>
    <m/>
    <m/>
    <m/>
    <x v="1"/>
    <m/>
  </r>
  <r>
    <s v="410041ARCELOR (BERTON SICARD)"/>
    <x v="1682"/>
    <s v="PROFIL"/>
    <x v="13"/>
    <x v="1531"/>
    <x v="6"/>
    <s v="INSTALLUX"/>
    <x v="1639"/>
    <s v="Non"/>
    <x v="24"/>
    <m/>
    <m/>
    <m/>
    <m/>
    <x v="1"/>
    <m/>
  </r>
  <r>
    <s v="410042ARCELOR (BERTON SICARD)"/>
    <x v="1683"/>
    <s v="PROFIL"/>
    <x v="13"/>
    <x v="1532"/>
    <x v="6"/>
    <s v="INSTALLUX"/>
    <x v="1640"/>
    <s v="Non"/>
    <x v="24"/>
    <m/>
    <m/>
    <m/>
    <m/>
    <x v="1"/>
    <m/>
  </r>
  <r>
    <s v="410043ARCELOR (BERTON SICARD)"/>
    <x v="1684"/>
    <s v="PROFIL"/>
    <x v="13"/>
    <x v="1532"/>
    <x v="6"/>
    <s v="INSTALLUX"/>
    <x v="1641"/>
    <s v="Non"/>
    <x v="24"/>
    <m/>
    <m/>
    <m/>
    <m/>
    <x v="1"/>
    <m/>
  </r>
  <r>
    <s v="410044ARCELOR (BERTON SICARD)"/>
    <x v="1685"/>
    <s v="PROFIL"/>
    <x v="13"/>
    <x v="1533"/>
    <x v="6"/>
    <s v="INSTALLUX"/>
    <x v="1642"/>
    <s v="Non"/>
    <x v="24"/>
    <m/>
    <m/>
    <m/>
    <m/>
    <x v="1"/>
    <m/>
  </r>
  <r>
    <s v="410044NARCELOR (BERTON SICARD)"/>
    <x v="1686"/>
    <s v="PROFIL"/>
    <x v="13"/>
    <x v="1534"/>
    <x v="6"/>
    <s v="INSTALLUX"/>
    <x v="1643"/>
    <s v="Non"/>
    <x v="24"/>
    <m/>
    <m/>
    <m/>
    <m/>
    <x v="1"/>
    <m/>
  </r>
  <r>
    <s v="410046ARCELOR (BERTON SICARD)"/>
    <x v="1687"/>
    <s v="PROFIL"/>
    <x v="13"/>
    <x v="1535"/>
    <x v="6"/>
    <s v="INSTALLUX"/>
    <x v="1644"/>
    <s v="Non"/>
    <x v="24"/>
    <m/>
    <m/>
    <m/>
    <m/>
    <x v="1"/>
    <m/>
  </r>
  <r>
    <s v="410049ARCELOR (BERTON SICARD)"/>
    <x v="1688"/>
    <s v="PROFIL"/>
    <x v="13"/>
    <x v="1536"/>
    <x v="6"/>
    <s v="INSTALLUX"/>
    <x v="1645"/>
    <s v="Non"/>
    <x v="24"/>
    <m/>
    <m/>
    <m/>
    <m/>
    <x v="1"/>
    <m/>
  </r>
  <r>
    <s v="410050ARCELOR (BERTON SICARD)"/>
    <x v="1689"/>
    <s v="PROFIL"/>
    <x v="13"/>
    <x v="1537"/>
    <x v="6"/>
    <s v="INSTALLUX"/>
    <x v="1646"/>
    <s v="Non"/>
    <x v="24"/>
    <m/>
    <m/>
    <m/>
    <m/>
    <x v="1"/>
    <m/>
  </r>
  <r>
    <s v="410051ARCELOR (BERTON SICARD)"/>
    <x v="1690"/>
    <s v="PROFIL"/>
    <x v="13"/>
    <x v="1538"/>
    <x v="6"/>
    <s v="INSTALLUX"/>
    <x v="1647"/>
    <s v="Non"/>
    <x v="24"/>
    <m/>
    <m/>
    <m/>
    <m/>
    <x v="1"/>
    <m/>
  </r>
  <r>
    <s v="410054ARCELOR (BERTON SICARD)"/>
    <x v="1691"/>
    <s v="PROFIL"/>
    <x v="13"/>
    <x v="1539"/>
    <x v="6"/>
    <s v="INSTALLUX"/>
    <x v="1648"/>
    <s v="Non"/>
    <x v="24"/>
    <m/>
    <m/>
    <m/>
    <m/>
    <x v="1"/>
    <m/>
  </r>
  <r>
    <s v="410060ARCELOR (BERTON SICARD)"/>
    <x v="1692"/>
    <s v="PROFIL"/>
    <x v="13"/>
    <x v="1540"/>
    <x v="6"/>
    <s v="INSTALLUX"/>
    <x v="1649"/>
    <s v="Non"/>
    <x v="24"/>
    <m/>
    <m/>
    <m/>
    <m/>
    <x v="1"/>
    <m/>
  </r>
  <r>
    <s v="410061ARCELOR (BERTON SICARD)"/>
    <x v="1693"/>
    <s v="PROFIL"/>
    <x v="13"/>
    <x v="1541"/>
    <x v="6"/>
    <s v="INSTALLUX"/>
    <x v="1650"/>
    <s v="Non"/>
    <x v="24"/>
    <m/>
    <m/>
    <m/>
    <m/>
    <x v="1"/>
    <m/>
  </r>
  <r>
    <s v="410062ARCELOR (BERTON SICARD)"/>
    <x v="1694"/>
    <s v="PROFIL"/>
    <x v="13"/>
    <x v="1542"/>
    <x v="6"/>
    <s v="INSTALLUX"/>
    <x v="1651"/>
    <s v="Non"/>
    <x v="24"/>
    <m/>
    <m/>
    <m/>
    <m/>
    <x v="1"/>
    <m/>
  </r>
  <r>
    <s v="410063ARCELOR (BERTON SICARD)"/>
    <x v="1695"/>
    <s v="PROFIL"/>
    <x v="13"/>
    <x v="1543"/>
    <x v="6"/>
    <s v="INSTALLUX"/>
    <x v="1652"/>
    <s v="Non"/>
    <x v="24"/>
    <m/>
    <m/>
    <m/>
    <m/>
    <x v="1"/>
    <m/>
  </r>
  <r>
    <s v="410065ARCELOR (BERTON SICARD)"/>
    <x v="1696"/>
    <s v="PROFIL"/>
    <x v="13"/>
    <x v="1544"/>
    <x v="6"/>
    <s v="INSTALLUX"/>
    <x v="1653"/>
    <s v="Non"/>
    <x v="24"/>
    <m/>
    <m/>
    <m/>
    <m/>
    <x v="1"/>
    <m/>
  </r>
  <r>
    <s v="410066ARCELOR (BERTON SICARD)"/>
    <x v="1697"/>
    <s v="PROFIL"/>
    <x v="13"/>
    <x v="1545"/>
    <x v="6"/>
    <s v="INSTALLUX"/>
    <x v="1654"/>
    <s v="Non"/>
    <x v="24"/>
    <m/>
    <m/>
    <m/>
    <m/>
    <x v="1"/>
    <m/>
  </r>
  <r>
    <s v="410067ARCELOR (BERTON SICARD)"/>
    <x v="1698"/>
    <s v="PROFIL"/>
    <x v="13"/>
    <x v="362"/>
    <x v="6"/>
    <s v="INSTALLUX"/>
    <x v="1655"/>
    <s v="Non"/>
    <x v="24"/>
    <m/>
    <m/>
    <m/>
    <m/>
    <x v="1"/>
    <m/>
  </r>
  <r>
    <s v="410068ARCELOR (BERTON SICARD)"/>
    <x v="1699"/>
    <s v="PROFIL"/>
    <x v="13"/>
    <x v="1546"/>
    <x v="6"/>
    <s v="INSTALLUX"/>
    <x v="1656"/>
    <s v="Non"/>
    <x v="24"/>
    <m/>
    <m/>
    <m/>
    <m/>
    <x v="1"/>
    <m/>
  </r>
  <r>
    <s v="410070ARCELOR (BERTON SICARD)"/>
    <x v="1700"/>
    <s v="PROFIL"/>
    <x v="13"/>
    <x v="1189"/>
    <x v="6"/>
    <s v="INSTALLUX"/>
    <x v="1657"/>
    <s v="Non"/>
    <x v="24"/>
    <m/>
    <m/>
    <m/>
    <m/>
    <x v="1"/>
    <m/>
  </r>
  <r>
    <s v="410072ARCELOR (BERTON SICARD)"/>
    <x v="1701"/>
    <s v="PROFIL"/>
    <x v="13"/>
    <x v="1547"/>
    <x v="6"/>
    <s v="INSTALLUX"/>
    <x v="1658"/>
    <s v="Non"/>
    <x v="24"/>
    <m/>
    <m/>
    <m/>
    <m/>
    <x v="1"/>
    <m/>
  </r>
  <r>
    <s v="410073ARCELOR (BERTON SICARD)"/>
    <x v="1702"/>
    <s v="PROFIL"/>
    <x v="13"/>
    <x v="1548"/>
    <x v="6"/>
    <s v="INSTALLUX"/>
    <x v="1659"/>
    <s v="Non"/>
    <x v="24"/>
    <m/>
    <m/>
    <m/>
    <m/>
    <x v="1"/>
    <m/>
  </r>
  <r>
    <s v="410074ARCELOR (BERTON SICARD)"/>
    <x v="1703"/>
    <s v="PROFIL"/>
    <x v="13"/>
    <x v="1549"/>
    <x v="6"/>
    <s v="INSTALLUX"/>
    <x v="1660"/>
    <s v="Non"/>
    <x v="24"/>
    <m/>
    <m/>
    <m/>
    <m/>
    <x v="1"/>
    <m/>
  </r>
  <r>
    <s v="410076ARCELOR (BERTON SICARD)"/>
    <x v="1704"/>
    <s v="PROFIL"/>
    <x v="13"/>
    <x v="1550"/>
    <x v="6"/>
    <s v="INSTALLUX"/>
    <x v="1661"/>
    <s v="Non"/>
    <x v="24"/>
    <m/>
    <m/>
    <m/>
    <m/>
    <x v="1"/>
    <m/>
  </r>
  <r>
    <s v="410080ARCELOR (BERTON SICARD)"/>
    <x v="1705"/>
    <s v="PROFIL"/>
    <x v="13"/>
    <x v="1551"/>
    <x v="6"/>
    <s v="INSTALLUX"/>
    <x v="1662"/>
    <s v="Non"/>
    <x v="24"/>
    <m/>
    <m/>
    <m/>
    <m/>
    <x v="1"/>
    <m/>
  </r>
  <r>
    <s v="410081ARCELOR (BERTON SICARD)"/>
    <x v="1706"/>
    <s v="PROFIL"/>
    <x v="13"/>
    <x v="1552"/>
    <x v="6"/>
    <s v="INSTALLUX"/>
    <x v="1663"/>
    <s v="Non"/>
    <x v="24"/>
    <m/>
    <m/>
    <m/>
    <m/>
    <x v="1"/>
    <m/>
  </r>
  <r>
    <s v="413000ARCELOR (BERTON SICARD)"/>
    <x v="1707"/>
    <s v="PROFIL"/>
    <x v="13"/>
    <x v="1553"/>
    <x v="6"/>
    <s v="INSTALLUX"/>
    <x v="1664"/>
    <s v="Non"/>
    <x v="24"/>
    <m/>
    <m/>
    <m/>
    <m/>
    <x v="1"/>
    <m/>
  </r>
  <r>
    <s v="413001ARCELOR (BERTON SICARD)"/>
    <x v="1708"/>
    <s v="PROFIL"/>
    <x v="13"/>
    <x v="1554"/>
    <x v="6"/>
    <s v="INSTALLUX"/>
    <x v="1665"/>
    <s v="Non"/>
    <x v="24"/>
    <m/>
    <m/>
    <m/>
    <m/>
    <x v="1"/>
    <m/>
  </r>
  <r>
    <s v="413002ARCELOR (BERTON SICARD)"/>
    <x v="1709"/>
    <s v="PROFIL"/>
    <x v="13"/>
    <x v="1232"/>
    <x v="6"/>
    <s v="INSTALLUX"/>
    <x v="1666"/>
    <s v="Non"/>
    <x v="24"/>
    <m/>
    <m/>
    <m/>
    <m/>
    <x v="1"/>
    <m/>
  </r>
  <r>
    <s v="413003ARCELOR (BERTON SICARD)"/>
    <x v="1710"/>
    <s v="PROFIL"/>
    <x v="13"/>
    <x v="1555"/>
    <x v="6"/>
    <s v="INSTALLUX"/>
    <x v="1667"/>
    <s v="Non"/>
    <x v="24"/>
    <m/>
    <m/>
    <m/>
    <m/>
    <x v="1"/>
    <m/>
  </r>
  <r>
    <s v="413004ARCELOR (BERTON SICARD)"/>
    <x v="1711"/>
    <s v="PROFIL"/>
    <x v="13"/>
    <x v="1556"/>
    <x v="6"/>
    <s v="INSTALLUX"/>
    <x v="1668"/>
    <s v="Non"/>
    <x v="24"/>
    <m/>
    <m/>
    <m/>
    <m/>
    <x v="1"/>
    <m/>
  </r>
  <r>
    <s v="413009ARCELOR (BERTON SICARD)"/>
    <x v="1712"/>
    <s v="PROFIL"/>
    <x v="13"/>
    <x v="1557"/>
    <x v="6"/>
    <s v="INSTALLUX"/>
    <x v="1669"/>
    <s v="Non"/>
    <x v="24"/>
    <m/>
    <m/>
    <m/>
    <m/>
    <x v="1"/>
    <m/>
  </r>
  <r>
    <s v="413016ARCELOR (BERTON SICARD)"/>
    <x v="1713"/>
    <s v="PROFIL"/>
    <x v="13"/>
    <x v="1558"/>
    <x v="6"/>
    <s v="INSTALLUX"/>
    <x v="1670"/>
    <s v="Non"/>
    <x v="24"/>
    <m/>
    <m/>
    <m/>
    <m/>
    <x v="1"/>
    <m/>
  </r>
  <r>
    <s v="413020ARCELOR (BERTON SICARD)"/>
    <x v="2254"/>
    <s v="PROFIL"/>
    <x v="13"/>
    <x v="2031"/>
    <x v="6"/>
    <s v="INSTALLUX"/>
    <x v="2211"/>
    <s v="Non"/>
    <x v="24"/>
    <m/>
    <m/>
    <m/>
    <m/>
    <x v="1"/>
    <m/>
  </r>
  <r>
    <s v="413030ARCELOR (BERTON SICARD)"/>
    <x v="1714"/>
    <s v="PROFIL"/>
    <x v="13"/>
    <x v="1524"/>
    <x v="6"/>
    <s v="INSTALLUX"/>
    <x v="1671"/>
    <s v="Non"/>
    <x v="24"/>
    <m/>
    <m/>
    <m/>
    <m/>
    <x v="1"/>
    <m/>
  </r>
  <r>
    <s v="413031ARCELOR (BERTON SICARD)"/>
    <x v="1715"/>
    <s v="PROFIL"/>
    <x v="13"/>
    <x v="1559"/>
    <x v="6"/>
    <s v="INSTALLUX"/>
    <x v="1672"/>
    <s v="Non"/>
    <x v="24"/>
    <m/>
    <m/>
    <m/>
    <m/>
    <x v="1"/>
    <m/>
  </r>
  <r>
    <s v="413032ARCELOR (BERTON SICARD)"/>
    <x v="1716"/>
    <s v="PROFIL"/>
    <x v="13"/>
    <x v="1560"/>
    <x v="6"/>
    <s v="INSTALLUX"/>
    <x v="1673"/>
    <s v="Non"/>
    <x v="24"/>
    <m/>
    <m/>
    <m/>
    <m/>
    <x v="1"/>
    <m/>
  </r>
  <r>
    <s v="413033ARCELOR (BERTON SICARD)"/>
    <x v="1717"/>
    <s v="PROFIL"/>
    <x v="13"/>
    <x v="1561"/>
    <x v="6"/>
    <s v="INSTALLUX"/>
    <x v="1674"/>
    <s v="Non"/>
    <x v="24"/>
    <m/>
    <m/>
    <m/>
    <m/>
    <x v="1"/>
    <m/>
  </r>
  <r>
    <s v="413035ARCELOR (BERTON SICARD)"/>
    <x v="1718"/>
    <s v="PROFIL"/>
    <x v="13"/>
    <x v="1562"/>
    <x v="6"/>
    <s v="INSTALLUX"/>
    <x v="1675"/>
    <s v="Non"/>
    <x v="24"/>
    <m/>
    <m/>
    <m/>
    <m/>
    <x v="1"/>
    <m/>
  </r>
  <r>
    <s v="413036ARCELOR (BERTON SICARD)"/>
    <x v="1719"/>
    <s v="PROFIL"/>
    <x v="13"/>
    <x v="1563"/>
    <x v="6"/>
    <s v="INSTALLUX"/>
    <x v="1676"/>
    <s v="Non"/>
    <x v="24"/>
    <m/>
    <m/>
    <m/>
    <m/>
    <x v="1"/>
    <m/>
  </r>
  <r>
    <s v="413037ARCELOR (BERTON SICARD)"/>
    <x v="1720"/>
    <s v="PROFIL"/>
    <x v="13"/>
    <x v="1564"/>
    <x v="6"/>
    <s v="INSTALLUX"/>
    <x v="1677"/>
    <s v="Non"/>
    <x v="24"/>
    <m/>
    <m/>
    <m/>
    <m/>
    <x v="1"/>
    <m/>
  </r>
  <r>
    <s v="413038ARCELOR (BERTON SICARD)"/>
    <x v="1721"/>
    <s v="PROFIL"/>
    <x v="13"/>
    <x v="1565"/>
    <x v="6"/>
    <s v="INSTALLUX"/>
    <x v="1678"/>
    <s v="Non"/>
    <x v="24"/>
    <m/>
    <m/>
    <m/>
    <m/>
    <x v="1"/>
    <m/>
  </r>
  <r>
    <s v="413039ARCELOR (BERTON SICARD)"/>
    <x v="1722"/>
    <s v="PROFIL"/>
    <x v="13"/>
    <x v="1559"/>
    <x v="6"/>
    <s v="INSTALLUX"/>
    <x v="1679"/>
    <s v="Non"/>
    <x v="24"/>
    <m/>
    <m/>
    <m/>
    <m/>
    <x v="1"/>
    <m/>
  </r>
  <r>
    <s v="413040BLARCELOR (BERTON SICARD)"/>
    <x v="2205"/>
    <s v="PROFIL"/>
    <x v="13"/>
    <x v="1988"/>
    <x v="6"/>
    <s v="INSTALLUX"/>
    <x v="2162"/>
    <s v="Non"/>
    <x v="24"/>
    <m/>
    <m/>
    <m/>
    <m/>
    <x v="1"/>
    <m/>
  </r>
  <r>
    <s v="413040NRARCELOR (BERTON SICARD)"/>
    <x v="2061"/>
    <s v="PROFIL"/>
    <x v="13"/>
    <x v="1855"/>
    <x v="6"/>
    <s v="INSTALLUX"/>
    <x v="2018"/>
    <s v="Non"/>
    <x v="24"/>
    <m/>
    <m/>
    <m/>
    <m/>
    <x v="1"/>
    <m/>
  </r>
  <r>
    <s v="413041BLARCELOR (BERTON SICARD)"/>
    <x v="2206"/>
    <s v="PROFIL"/>
    <x v="13"/>
    <x v="1989"/>
    <x v="6"/>
    <s v="INSTALLUX"/>
    <x v="2163"/>
    <s v="Non"/>
    <x v="24"/>
    <m/>
    <m/>
    <m/>
    <m/>
    <x v="1"/>
    <m/>
  </r>
  <r>
    <s v="413041NRARCELOR (BERTON SICARD)"/>
    <x v="2062"/>
    <s v="PROFIL"/>
    <x v="13"/>
    <x v="1856"/>
    <x v="6"/>
    <s v="INSTALLUX"/>
    <x v="2019"/>
    <s v="Non"/>
    <x v="24"/>
    <m/>
    <m/>
    <m/>
    <m/>
    <x v="1"/>
    <m/>
  </r>
  <r>
    <s v="413042BLARCELOR (BERTON SICARD)"/>
    <x v="2207"/>
    <s v="PROFIL"/>
    <x v="13"/>
    <x v="1990"/>
    <x v="6"/>
    <s v="INSTALLUX"/>
    <x v="2164"/>
    <s v="Non"/>
    <x v="24"/>
    <m/>
    <m/>
    <m/>
    <m/>
    <x v="1"/>
    <m/>
  </r>
  <r>
    <s v="413042NRARCELOR (BERTON SICARD)"/>
    <x v="2063"/>
    <s v="PROFIL"/>
    <x v="13"/>
    <x v="1857"/>
    <x v="6"/>
    <s v="INSTALLUX"/>
    <x v="2020"/>
    <s v="Non"/>
    <x v="24"/>
    <m/>
    <m/>
    <m/>
    <m/>
    <x v="1"/>
    <m/>
  </r>
  <r>
    <s v="413043BLARCELOR (BERTON SICARD)"/>
    <x v="2208"/>
    <s v="PROFIL"/>
    <x v="13"/>
    <x v="1991"/>
    <x v="6"/>
    <s v="INSTALLUX"/>
    <x v="2165"/>
    <s v="Non"/>
    <x v="24"/>
    <m/>
    <m/>
    <m/>
    <m/>
    <x v="1"/>
    <m/>
  </r>
  <r>
    <s v="413043NRARCELOR (BERTON SICARD)"/>
    <x v="2064"/>
    <s v="PROFIL"/>
    <x v="13"/>
    <x v="1858"/>
    <x v="6"/>
    <s v="INSTALLUX"/>
    <x v="2021"/>
    <s v="Non"/>
    <x v="24"/>
    <m/>
    <m/>
    <m/>
    <m/>
    <x v="1"/>
    <m/>
  </r>
  <r>
    <s v="413050BLARCELOR (BERTON SICARD)"/>
    <x v="2209"/>
    <s v="PROFIL"/>
    <x v="13"/>
    <x v="1992"/>
    <x v="6"/>
    <s v="INSTALLUX"/>
    <x v="2166"/>
    <s v="Non"/>
    <x v="24"/>
    <m/>
    <m/>
    <m/>
    <m/>
    <x v="1"/>
    <m/>
  </r>
  <r>
    <s v="413050NRARCELOR (BERTON SICARD)"/>
    <x v="2067"/>
    <s v="PROFIL"/>
    <x v="13"/>
    <x v="1860"/>
    <x v="6"/>
    <s v="INSTALLUX"/>
    <x v="2024"/>
    <s v="Non"/>
    <x v="24"/>
    <m/>
    <m/>
    <m/>
    <m/>
    <x v="1"/>
    <m/>
  </r>
  <r>
    <s v="413051ARCELOR (BERTON SICARD)"/>
    <x v="1723"/>
    <s v="PROFIL"/>
    <x v="13"/>
    <x v="1566"/>
    <x v="6"/>
    <s v="INSTALLUX"/>
    <x v="1680"/>
    <s v="Non"/>
    <x v="24"/>
    <m/>
    <m/>
    <m/>
    <m/>
    <x v="1"/>
    <m/>
  </r>
  <r>
    <s v="413053ARCELOR (BERTON SICARD)"/>
    <x v="1724"/>
    <s v="PROFIL"/>
    <x v="13"/>
    <x v="1567"/>
    <x v="6"/>
    <s v="INSTALLUX"/>
    <x v="1681"/>
    <s v="Non"/>
    <x v="24"/>
    <m/>
    <m/>
    <m/>
    <m/>
    <x v="1"/>
    <m/>
  </r>
  <r>
    <s v="413057ARCELOR (BERTON SICARD)"/>
    <x v="1725"/>
    <s v="PROFIL"/>
    <x v="13"/>
    <x v="1568"/>
    <x v="6"/>
    <s v="INSTALLUX"/>
    <x v="1682"/>
    <s v="Non"/>
    <x v="24"/>
    <m/>
    <m/>
    <m/>
    <m/>
    <x v="1"/>
    <m/>
  </r>
  <r>
    <s v="413058ARCELOR (BERTON SICARD)"/>
    <x v="1726"/>
    <s v="PROFIL"/>
    <x v="13"/>
    <x v="1569"/>
    <x v="6"/>
    <s v="INSTALLUX"/>
    <x v="1683"/>
    <s v="Non"/>
    <x v="24"/>
    <m/>
    <m/>
    <m/>
    <m/>
    <x v="1"/>
    <m/>
  </r>
  <r>
    <s v="413059ARCELOR (BERTON SICARD)"/>
    <x v="1727"/>
    <s v="PROFIL"/>
    <x v="13"/>
    <x v="1570"/>
    <x v="6"/>
    <s v="INSTALLUX"/>
    <x v="1684"/>
    <s v="Non"/>
    <x v="24"/>
    <m/>
    <m/>
    <m/>
    <m/>
    <x v="1"/>
    <m/>
  </r>
  <r>
    <s v="413060ARCELOR (BERTON SICARD)"/>
    <x v="1728"/>
    <s v="PROFIL"/>
    <x v="13"/>
    <x v="1571"/>
    <x v="6"/>
    <s v="INSTALLUX"/>
    <x v="1685"/>
    <s v="Non"/>
    <x v="24"/>
    <m/>
    <m/>
    <m/>
    <m/>
    <x v="1"/>
    <m/>
  </r>
  <r>
    <s v="413061ARCELOR (BERTON SICARD)"/>
    <x v="1729"/>
    <s v="PROFIL"/>
    <x v="13"/>
    <x v="1572"/>
    <x v="6"/>
    <s v="INSTALLUX"/>
    <x v="1686"/>
    <s v="Non"/>
    <x v="24"/>
    <m/>
    <m/>
    <m/>
    <m/>
    <x v="1"/>
    <m/>
  </r>
  <r>
    <s v="413063BLARCELOR (BERTON SICARD)"/>
    <x v="2210"/>
    <s v="PROFIL"/>
    <x v="13"/>
    <x v="1993"/>
    <x v="6"/>
    <s v="INSTALLUX"/>
    <x v="2167"/>
    <s v="Non"/>
    <x v="24"/>
    <m/>
    <m/>
    <m/>
    <m/>
    <x v="1"/>
    <m/>
  </r>
  <r>
    <s v="413063NRARCELOR (BERTON SICARD)"/>
    <x v="2068"/>
    <s v="PROFIL"/>
    <x v="13"/>
    <x v="1861"/>
    <x v="6"/>
    <s v="INSTALLUX"/>
    <x v="2025"/>
    <s v="Non"/>
    <x v="24"/>
    <m/>
    <m/>
    <m/>
    <m/>
    <x v="1"/>
    <m/>
  </r>
  <r>
    <s v="413064BLARCELOR (BERTON SICARD)"/>
    <x v="2211"/>
    <s v="PROFIL"/>
    <x v="13"/>
    <x v="1994"/>
    <x v="6"/>
    <s v="INSTALLUX"/>
    <x v="2168"/>
    <s v="Non"/>
    <x v="24"/>
    <m/>
    <m/>
    <m/>
    <m/>
    <x v="1"/>
    <m/>
  </r>
  <r>
    <s v="413064NRARCELOR (BERTON SICARD)"/>
    <x v="2069"/>
    <s v="PROFIL"/>
    <x v="13"/>
    <x v="1862"/>
    <x v="6"/>
    <s v="INSTALLUX"/>
    <x v="2026"/>
    <s v="Non"/>
    <x v="24"/>
    <m/>
    <m/>
    <m/>
    <m/>
    <x v="1"/>
    <m/>
  </r>
  <r>
    <s v="413065ARCELOR (BERTON SICARD)"/>
    <x v="1730"/>
    <s v="PROFIL"/>
    <x v="13"/>
    <x v="1573"/>
    <x v="6"/>
    <s v="INSTALLUX"/>
    <x v="1687"/>
    <s v="Non"/>
    <x v="24"/>
    <m/>
    <m/>
    <m/>
    <m/>
    <x v="1"/>
    <m/>
  </r>
  <r>
    <s v="413066ARCELOR (BERTON SICARD)"/>
    <x v="1731"/>
    <s v="PROFIL"/>
    <x v="13"/>
    <x v="1574"/>
    <x v="6"/>
    <s v="INSTALLUX"/>
    <x v="1688"/>
    <s v="Non"/>
    <x v="24"/>
    <m/>
    <m/>
    <m/>
    <m/>
    <x v="1"/>
    <m/>
  </r>
  <r>
    <s v="413067NRARCELOR (BERTON SICARD)"/>
    <x v="2070"/>
    <s v="PROFIL"/>
    <x v="13"/>
    <x v="1863"/>
    <x v="6"/>
    <s v="INSTALLUX"/>
    <x v="2027"/>
    <s v="Non"/>
    <x v="24"/>
    <m/>
    <m/>
    <m/>
    <m/>
    <x v="1"/>
    <m/>
  </r>
  <r>
    <s v="413069BLARCELOR (BERTON SICARD)"/>
    <x v="2212"/>
    <s v="PROFIL"/>
    <x v="13"/>
    <x v="1995"/>
    <x v="6"/>
    <s v="INSTALLUX"/>
    <x v="2169"/>
    <s v="Non"/>
    <x v="24"/>
    <m/>
    <m/>
    <m/>
    <m/>
    <x v="1"/>
    <m/>
  </r>
  <r>
    <s v="413069NRARCELOR (BERTON SICARD)"/>
    <x v="2248"/>
    <s v="PROFIL"/>
    <x v="13"/>
    <x v="2027"/>
    <x v="6"/>
    <s v="INSTALLUX"/>
    <x v="2205"/>
    <s v="Non"/>
    <x v="24"/>
    <m/>
    <m/>
    <m/>
    <m/>
    <x v="1"/>
    <m/>
  </r>
  <r>
    <s v="413070ARCELOR (BERTON SICARD)"/>
    <x v="1732"/>
    <s v="PROFIL"/>
    <x v="13"/>
    <x v="1575"/>
    <x v="6"/>
    <s v="INSTALLUX"/>
    <x v="1689"/>
    <s v="Non"/>
    <x v="24"/>
    <m/>
    <m/>
    <m/>
    <m/>
    <x v="1"/>
    <m/>
  </r>
  <r>
    <s v="413071ARCELOR (BERTON SICARD)"/>
    <x v="1733"/>
    <s v="PROFIL"/>
    <x v="13"/>
    <x v="1576"/>
    <x v="6"/>
    <s v="INSTALLUX"/>
    <x v="1690"/>
    <s v="Non"/>
    <x v="24"/>
    <m/>
    <m/>
    <m/>
    <m/>
    <x v="1"/>
    <m/>
  </r>
  <r>
    <s v="413072ARCELOR (BERTON SICARD)"/>
    <x v="1734"/>
    <s v="PROFIL"/>
    <x v="13"/>
    <x v="1577"/>
    <x v="6"/>
    <s v="INSTALLUX"/>
    <x v="1691"/>
    <s v="Non"/>
    <x v="24"/>
    <m/>
    <m/>
    <m/>
    <m/>
    <x v="1"/>
    <m/>
  </r>
  <r>
    <s v="413073ARCELOR (BERTON SICARD)"/>
    <x v="1735"/>
    <s v="PROFIL"/>
    <x v="13"/>
    <x v="1578"/>
    <x v="6"/>
    <s v="INSTALLUX"/>
    <x v="1692"/>
    <s v="Non"/>
    <x v="24"/>
    <m/>
    <m/>
    <m/>
    <m/>
    <x v="1"/>
    <m/>
  </r>
  <r>
    <s v="413074ARCELOR (BERTON SICARD)"/>
    <x v="1736"/>
    <s v="PROFIL"/>
    <x v="13"/>
    <x v="1579"/>
    <x v="6"/>
    <s v="INSTALLUX"/>
    <x v="1693"/>
    <s v="Non"/>
    <x v="24"/>
    <m/>
    <m/>
    <m/>
    <m/>
    <x v="1"/>
    <m/>
  </r>
  <r>
    <s v="413075ARCELOR (BERTON SICARD)"/>
    <x v="1737"/>
    <s v="PROFIL"/>
    <x v="13"/>
    <x v="1580"/>
    <x v="6"/>
    <s v="INSTALLUX"/>
    <x v="1694"/>
    <s v="Non"/>
    <x v="24"/>
    <m/>
    <m/>
    <m/>
    <m/>
    <x v="1"/>
    <m/>
  </r>
  <r>
    <s v="413076ARCELOR (BERTON SICARD)"/>
    <x v="1738"/>
    <s v="PROFIL"/>
    <x v="13"/>
    <x v="1581"/>
    <x v="6"/>
    <s v="INSTALLUX"/>
    <x v="1695"/>
    <s v="Non"/>
    <x v="24"/>
    <m/>
    <m/>
    <m/>
    <m/>
    <x v="1"/>
    <m/>
  </r>
  <r>
    <s v="413078ARCELOR (BERTON SICARD)"/>
    <x v="1739"/>
    <s v="PROFIL"/>
    <x v="13"/>
    <x v="1582"/>
    <x v="6"/>
    <s v="INSTALLUX"/>
    <x v="1696"/>
    <s v="Non"/>
    <x v="24"/>
    <m/>
    <m/>
    <m/>
    <m/>
    <x v="1"/>
    <m/>
  </r>
  <r>
    <s v="413079ARCELOR (BERTON SICARD)"/>
    <x v="1740"/>
    <s v="PROFIL"/>
    <x v="13"/>
    <x v="1232"/>
    <x v="6"/>
    <s v="INSTALLUX"/>
    <x v="1697"/>
    <s v="Non"/>
    <x v="24"/>
    <m/>
    <m/>
    <m/>
    <m/>
    <x v="1"/>
    <m/>
  </r>
  <r>
    <s v="413080ARCELOR (BERTON SICARD)"/>
    <x v="1741"/>
    <s v="PROFIL"/>
    <x v="13"/>
    <x v="1583"/>
    <x v="6"/>
    <s v="INSTALLUX"/>
    <x v="1698"/>
    <s v="Non"/>
    <x v="24"/>
    <m/>
    <m/>
    <m/>
    <m/>
    <x v="1"/>
    <m/>
  </r>
  <r>
    <s v="413083ARCELOR (BERTON SICARD)"/>
    <x v="1742"/>
    <s v="PROFIL"/>
    <x v="13"/>
    <x v="1584"/>
    <x v="6"/>
    <s v="INSTALLUX"/>
    <x v="1699"/>
    <s v="Non"/>
    <x v="24"/>
    <m/>
    <m/>
    <m/>
    <m/>
    <x v="1"/>
    <m/>
  </r>
  <r>
    <s v="413085ARCELOR (BERTON SICARD)"/>
    <x v="1743"/>
    <s v="PROFIL"/>
    <x v="13"/>
    <x v="1550"/>
    <x v="6"/>
    <s v="INSTALLUX"/>
    <x v="1700"/>
    <s v="Non"/>
    <x v="24"/>
    <m/>
    <m/>
    <m/>
    <m/>
    <x v="1"/>
    <m/>
  </r>
  <r>
    <s v="413090ARCELOR (BERTON SICARD)"/>
    <x v="1744"/>
    <s v="PROFIL"/>
    <x v="13"/>
    <x v="1585"/>
    <x v="6"/>
    <s v="INSTALLUX"/>
    <x v="1701"/>
    <s v="Non"/>
    <x v="24"/>
    <m/>
    <m/>
    <m/>
    <m/>
    <x v="1"/>
    <m/>
  </r>
  <r>
    <s v="413091ARCELOR (BERTON SICARD)"/>
    <x v="1745"/>
    <s v="PROFIL"/>
    <x v="13"/>
    <x v="1586"/>
    <x v="6"/>
    <s v="INSTALLUX"/>
    <x v="1702"/>
    <s v="Non"/>
    <x v="24"/>
    <m/>
    <m/>
    <m/>
    <m/>
    <x v="1"/>
    <m/>
  </r>
  <r>
    <s v="420000ARCELOR (BERTON SICARD)"/>
    <x v="1746"/>
    <s v="PROFIL"/>
    <x v="13"/>
    <x v="1261"/>
    <x v="6"/>
    <s v="INSTALLUX"/>
    <x v="1703"/>
    <s v="Non"/>
    <x v="24"/>
    <m/>
    <m/>
    <m/>
    <m/>
    <x v="1"/>
    <m/>
  </r>
  <r>
    <s v="420001ARCELOR (BERTON SICARD)"/>
    <x v="1747"/>
    <s v="PROFIL"/>
    <x v="13"/>
    <x v="1587"/>
    <x v="6"/>
    <s v="INSTALLUX"/>
    <x v="1704"/>
    <s v="Non"/>
    <x v="24"/>
    <m/>
    <m/>
    <m/>
    <m/>
    <x v="1"/>
    <m/>
  </r>
  <r>
    <s v="420002ARCELOR (BERTON SICARD)"/>
    <x v="1748"/>
    <s v="PROFIL"/>
    <x v="13"/>
    <x v="1588"/>
    <x v="6"/>
    <s v="INSTALLUX"/>
    <x v="1705"/>
    <s v="Non"/>
    <x v="24"/>
    <m/>
    <m/>
    <m/>
    <m/>
    <x v="1"/>
    <m/>
  </r>
  <r>
    <s v="420004ARCELOR (BERTON SICARD)"/>
    <x v="1750"/>
    <s v="PROFIL"/>
    <x v="13"/>
    <x v="1590"/>
    <x v="6"/>
    <s v="INSTALLUX"/>
    <x v="1707"/>
    <s v="Non"/>
    <x v="24"/>
    <m/>
    <m/>
    <m/>
    <m/>
    <x v="1"/>
    <m/>
  </r>
  <r>
    <s v="420005ARCELOR (BERTON SICARD)"/>
    <x v="1751"/>
    <s v="PROFIL"/>
    <x v="13"/>
    <x v="1591"/>
    <x v="6"/>
    <s v="INSTALLUX"/>
    <x v="1708"/>
    <s v="Non"/>
    <x v="24"/>
    <m/>
    <m/>
    <m/>
    <m/>
    <x v="1"/>
    <m/>
  </r>
  <r>
    <s v="420006ARCELOR (BERTON SICARD)"/>
    <x v="1752"/>
    <s v="PROFIL"/>
    <x v="13"/>
    <x v="1592"/>
    <x v="6"/>
    <s v="INSTALLUX"/>
    <x v="1709"/>
    <s v="Non"/>
    <x v="24"/>
    <m/>
    <m/>
    <m/>
    <m/>
    <x v="1"/>
    <m/>
  </r>
  <r>
    <s v="420011ARCELOR (BERTON SICARD)"/>
    <x v="1753"/>
    <s v="PROFIL"/>
    <x v="13"/>
    <x v="1593"/>
    <x v="6"/>
    <s v="INSTALLUX"/>
    <x v="1710"/>
    <s v="Non"/>
    <x v="24"/>
    <m/>
    <m/>
    <m/>
    <m/>
    <x v="1"/>
    <m/>
  </r>
  <r>
    <s v="420012ARCELOR (BERTON SICARD)"/>
    <x v="1754"/>
    <s v="PROFIL"/>
    <x v="13"/>
    <x v="1594"/>
    <x v="6"/>
    <s v="INSTALLUX"/>
    <x v="1711"/>
    <s v="Non"/>
    <x v="24"/>
    <m/>
    <m/>
    <m/>
    <m/>
    <x v="1"/>
    <m/>
  </r>
  <r>
    <s v="420013ARCELOR (BERTON SICARD)"/>
    <x v="1755"/>
    <s v="PROFIL"/>
    <x v="13"/>
    <x v="1595"/>
    <x v="6"/>
    <s v="INSTALLUX"/>
    <x v="1712"/>
    <s v="Non"/>
    <x v="24"/>
    <m/>
    <m/>
    <m/>
    <m/>
    <x v="1"/>
    <m/>
  </r>
  <r>
    <s v="420014ARCELOR (BERTON SICARD)"/>
    <x v="1756"/>
    <s v="PROFIL"/>
    <x v="13"/>
    <x v="1596"/>
    <x v="6"/>
    <s v="INSTALLUX"/>
    <x v="1713"/>
    <s v="Non"/>
    <x v="24"/>
    <m/>
    <m/>
    <m/>
    <m/>
    <x v="1"/>
    <m/>
  </r>
  <r>
    <s v="420018ARCELOR (BERTON SICARD)"/>
    <x v="1757"/>
    <s v="PROFIL"/>
    <x v="13"/>
    <x v="1597"/>
    <x v="6"/>
    <s v="INSTALLUX"/>
    <x v="1714"/>
    <s v="Non"/>
    <x v="24"/>
    <m/>
    <m/>
    <m/>
    <m/>
    <x v="1"/>
    <m/>
  </r>
  <r>
    <s v="420019ARCELOR (BERTON SICARD)"/>
    <x v="1758"/>
    <s v="PROFIL"/>
    <x v="13"/>
    <x v="1598"/>
    <x v="6"/>
    <s v="INSTALLUX"/>
    <x v="1715"/>
    <s v="Non"/>
    <x v="24"/>
    <m/>
    <m/>
    <m/>
    <m/>
    <x v="1"/>
    <m/>
  </r>
  <r>
    <s v="420021ARCELOR (BERTON SICARD)"/>
    <x v="1759"/>
    <s v="PROFIL"/>
    <x v="13"/>
    <x v="1599"/>
    <x v="6"/>
    <s v="INSTALLUX"/>
    <x v="1716"/>
    <s v="Non"/>
    <x v="24"/>
    <m/>
    <m/>
    <m/>
    <m/>
    <x v="1"/>
    <m/>
  </r>
  <r>
    <s v="420023ARCELOR (BERTON SICARD)"/>
    <x v="1760"/>
    <s v="PROFIL"/>
    <x v="13"/>
    <x v="1600"/>
    <x v="6"/>
    <s v="INSTALLUX"/>
    <x v="1717"/>
    <s v="Non"/>
    <x v="24"/>
    <m/>
    <m/>
    <m/>
    <m/>
    <x v="1"/>
    <m/>
  </r>
  <r>
    <s v="420024ARCELOR (BERTON SICARD)"/>
    <x v="1761"/>
    <s v="PROFIL"/>
    <x v="13"/>
    <x v="1601"/>
    <x v="6"/>
    <s v="INSTALLUX"/>
    <x v="1718"/>
    <s v="Non"/>
    <x v="24"/>
    <m/>
    <m/>
    <m/>
    <m/>
    <x v="1"/>
    <m/>
  </r>
  <r>
    <s v="420025ARCELOR (BERTON SICARD)"/>
    <x v="1762"/>
    <s v="PROFIL"/>
    <x v="13"/>
    <x v="1602"/>
    <x v="6"/>
    <s v="INSTALLUX"/>
    <x v="1719"/>
    <s v="Non"/>
    <x v="24"/>
    <m/>
    <m/>
    <m/>
    <m/>
    <x v="1"/>
    <m/>
  </r>
  <r>
    <s v="420026ARCELOR (BERTON SICARD)"/>
    <x v="1763"/>
    <s v="PROFIL"/>
    <x v="13"/>
    <x v="1603"/>
    <x v="6"/>
    <s v="INSTALLUX"/>
    <x v="1720"/>
    <s v="Non"/>
    <x v="24"/>
    <m/>
    <m/>
    <m/>
    <m/>
    <x v="1"/>
    <m/>
  </r>
  <r>
    <s v="420028ARCELOR (BERTON SICARD)"/>
    <x v="1764"/>
    <s v="PROFIL"/>
    <x v="13"/>
    <x v="1604"/>
    <x v="6"/>
    <s v="INSTALLUX"/>
    <x v="1721"/>
    <s v="Non"/>
    <x v="24"/>
    <m/>
    <m/>
    <m/>
    <m/>
    <x v="1"/>
    <m/>
  </r>
  <r>
    <s v="420030ARCELOR (BERTON SICARD)"/>
    <x v="1765"/>
    <s v="PROFIL"/>
    <x v="13"/>
    <x v="1605"/>
    <x v="6"/>
    <s v="INSTALLUX"/>
    <x v="1722"/>
    <s v="Non"/>
    <x v="24"/>
    <m/>
    <m/>
    <m/>
    <m/>
    <x v="1"/>
    <m/>
  </r>
  <r>
    <s v="420031ARCELOR (BERTON SICARD)"/>
    <x v="1766"/>
    <s v="PROFIL"/>
    <x v="13"/>
    <x v="1606"/>
    <x v="6"/>
    <s v="INSTALLUX"/>
    <x v="1723"/>
    <s v="Non"/>
    <x v="24"/>
    <m/>
    <m/>
    <m/>
    <m/>
    <x v="1"/>
    <m/>
  </r>
  <r>
    <s v="420032ARCELOR (BERTON SICARD)"/>
    <x v="1767"/>
    <s v="PROFIL"/>
    <x v="13"/>
    <x v="1607"/>
    <x v="6"/>
    <s v="INSTALLUX"/>
    <x v="1724"/>
    <s v="Non"/>
    <x v="24"/>
    <m/>
    <m/>
    <m/>
    <m/>
    <x v="1"/>
    <m/>
  </r>
  <r>
    <s v="420033ARCELOR (BERTON SICARD)"/>
    <x v="1768"/>
    <s v="PROFIL"/>
    <x v="13"/>
    <x v="1608"/>
    <x v="6"/>
    <s v="INSTALLUX"/>
    <x v="1725"/>
    <s v="Non"/>
    <x v="24"/>
    <m/>
    <m/>
    <m/>
    <m/>
    <x v="1"/>
    <m/>
  </r>
  <r>
    <s v="420034ARCELOR (BERTON SICARD)"/>
    <x v="1769"/>
    <s v="PROFIL"/>
    <x v="13"/>
    <x v="1609"/>
    <x v="6"/>
    <s v="INSTALLUX"/>
    <x v="1726"/>
    <s v="Non"/>
    <x v="24"/>
    <m/>
    <m/>
    <m/>
    <m/>
    <x v="1"/>
    <m/>
  </r>
  <r>
    <s v="420035ARCELOR (BERTON SICARD)"/>
    <x v="1770"/>
    <s v="PROFIL"/>
    <x v="13"/>
    <x v="1610"/>
    <x v="6"/>
    <s v="INSTALLUX"/>
    <x v="1727"/>
    <s v="Non"/>
    <x v="24"/>
    <m/>
    <m/>
    <m/>
    <m/>
    <x v="1"/>
    <m/>
  </r>
  <r>
    <s v="420036ARCELOR (BERTON SICARD)"/>
    <x v="1771"/>
    <s v="PROFIL"/>
    <x v="13"/>
    <x v="1611"/>
    <x v="6"/>
    <s v="INSTALLUX"/>
    <x v="1728"/>
    <s v="Non"/>
    <x v="24"/>
    <m/>
    <m/>
    <m/>
    <m/>
    <x v="1"/>
    <m/>
  </r>
  <r>
    <s v="420037ARCELOR (BERTON SICARD)"/>
    <x v="1772"/>
    <s v="PROFIL"/>
    <x v="13"/>
    <x v="1612"/>
    <x v="6"/>
    <s v="INSTALLUX"/>
    <x v="1729"/>
    <s v="Non"/>
    <x v="24"/>
    <m/>
    <m/>
    <m/>
    <m/>
    <x v="1"/>
    <m/>
  </r>
  <r>
    <s v="420038ARCELOR (BERTON SICARD)"/>
    <x v="1773"/>
    <s v="PROFIL"/>
    <x v="13"/>
    <x v="1613"/>
    <x v="6"/>
    <s v="INSTALLUX"/>
    <x v="1730"/>
    <s v="Non"/>
    <x v="24"/>
    <m/>
    <m/>
    <m/>
    <m/>
    <x v="1"/>
    <m/>
  </r>
  <r>
    <s v="420039ARCELOR (BERTON SICARD)"/>
    <x v="1774"/>
    <s v="PROFIL"/>
    <x v="13"/>
    <x v="1614"/>
    <x v="6"/>
    <s v="INSTALLUX"/>
    <x v="1731"/>
    <s v="Non"/>
    <x v="24"/>
    <m/>
    <m/>
    <m/>
    <m/>
    <x v="1"/>
    <m/>
  </r>
  <r>
    <s v="420040ARCELOR (BERTON SICARD)"/>
    <x v="1775"/>
    <s v="PROFIL"/>
    <x v="13"/>
    <x v="1615"/>
    <x v="6"/>
    <s v="INSTALLUX"/>
    <x v="1732"/>
    <s v="Non"/>
    <x v="24"/>
    <m/>
    <m/>
    <m/>
    <m/>
    <x v="1"/>
    <m/>
  </r>
  <r>
    <s v="420041ARCELOR (BERTON SICARD)"/>
    <x v="1776"/>
    <s v="PROFIL"/>
    <x v="13"/>
    <x v="1616"/>
    <x v="6"/>
    <s v="INSTALLUX"/>
    <x v="1733"/>
    <s v="Non"/>
    <x v="24"/>
    <m/>
    <m/>
    <m/>
    <m/>
    <x v="1"/>
    <m/>
  </r>
  <r>
    <s v="420042ARCELOR (BERTON SICARD)"/>
    <x v="1777"/>
    <s v="PROFIL"/>
    <x v="13"/>
    <x v="1617"/>
    <x v="6"/>
    <s v="INSTALLUX"/>
    <x v="1734"/>
    <s v="Non"/>
    <x v="24"/>
    <m/>
    <m/>
    <m/>
    <m/>
    <x v="1"/>
    <m/>
  </r>
  <r>
    <s v="420049ARCELOR (BERTON SICARD)"/>
    <x v="1778"/>
    <s v="PROFIL"/>
    <x v="13"/>
    <x v="1618"/>
    <x v="6"/>
    <s v="INSTALLUX"/>
    <x v="1735"/>
    <s v="Non"/>
    <x v="24"/>
    <m/>
    <m/>
    <m/>
    <m/>
    <x v="1"/>
    <m/>
  </r>
  <r>
    <s v="420050ARCELOR (BERTON SICARD)"/>
    <x v="1779"/>
    <s v="PROFIL"/>
    <x v="13"/>
    <x v="952"/>
    <x v="6"/>
    <s v="INSTALLUX"/>
    <x v="1736"/>
    <s v="Non"/>
    <x v="24"/>
    <m/>
    <m/>
    <m/>
    <m/>
    <x v="1"/>
    <m/>
  </r>
  <r>
    <s v="420051ARCELOR (BERTON SICARD)"/>
    <x v="1780"/>
    <s v="PROFIL"/>
    <x v="13"/>
    <x v="1619"/>
    <x v="6"/>
    <s v="INSTALLUX"/>
    <x v="1737"/>
    <s v="Non"/>
    <x v="24"/>
    <m/>
    <m/>
    <m/>
    <m/>
    <x v="1"/>
    <m/>
  </r>
  <r>
    <s v="420052ARCELOR (BERTON SICARD)"/>
    <x v="1781"/>
    <s v="PROFIL"/>
    <x v="13"/>
    <x v="1620"/>
    <x v="6"/>
    <s v="INSTALLUX"/>
    <x v="1738"/>
    <s v="Non"/>
    <x v="24"/>
    <m/>
    <m/>
    <m/>
    <m/>
    <x v="1"/>
    <m/>
  </r>
  <r>
    <s v="420053ARCELOR (BERTON SICARD)"/>
    <x v="1782"/>
    <s v="PROFIL"/>
    <x v="13"/>
    <x v="1621"/>
    <x v="6"/>
    <s v="INSTALLUX"/>
    <x v="1739"/>
    <s v="Non"/>
    <x v="24"/>
    <m/>
    <m/>
    <m/>
    <m/>
    <x v="1"/>
    <m/>
  </r>
  <r>
    <s v="420054ARCELOR (BERTON SICARD)"/>
    <x v="1783"/>
    <s v="PROFIL"/>
    <x v="13"/>
    <x v="1622"/>
    <x v="6"/>
    <s v="INSTALLUX"/>
    <x v="1740"/>
    <s v="Non"/>
    <x v="24"/>
    <m/>
    <m/>
    <m/>
    <m/>
    <x v="1"/>
    <m/>
  </r>
  <r>
    <s v="420055ARCELOR (BERTON SICARD)"/>
    <x v="1784"/>
    <s v="PROFIL"/>
    <x v="13"/>
    <x v="281"/>
    <x v="6"/>
    <s v="INSTALLUX"/>
    <x v="1741"/>
    <s v="Non"/>
    <x v="24"/>
    <m/>
    <m/>
    <m/>
    <m/>
    <x v="1"/>
    <m/>
  </r>
  <r>
    <s v="420056ARCELOR (BERTON SICARD)"/>
    <x v="1785"/>
    <s v="PROFIL"/>
    <x v="13"/>
    <x v="1623"/>
    <x v="6"/>
    <s v="INSTALLUX"/>
    <x v="1742"/>
    <s v="Non"/>
    <x v="24"/>
    <m/>
    <m/>
    <m/>
    <m/>
    <x v="1"/>
    <m/>
  </r>
  <r>
    <s v="420057ARCELOR (BERTON SICARD)"/>
    <x v="1786"/>
    <s v="PROFIL"/>
    <x v="13"/>
    <x v="1624"/>
    <x v="6"/>
    <s v="INSTALLUX"/>
    <x v="1743"/>
    <s v="Non"/>
    <x v="24"/>
    <m/>
    <m/>
    <m/>
    <m/>
    <x v="1"/>
    <m/>
  </r>
  <r>
    <s v="420058ARCELOR (BERTON SICARD)"/>
    <x v="1787"/>
    <s v="PROFIL"/>
    <x v="13"/>
    <x v="1625"/>
    <x v="6"/>
    <s v="INSTALLUX"/>
    <x v="1744"/>
    <s v="Non"/>
    <x v="24"/>
    <m/>
    <m/>
    <m/>
    <m/>
    <x v="1"/>
    <m/>
  </r>
  <r>
    <s v="420059ARCELOR (BERTON SICARD)"/>
    <x v="1788"/>
    <s v="PROFIL"/>
    <x v="13"/>
    <x v="1626"/>
    <x v="6"/>
    <s v="INSTALLUX"/>
    <x v="1745"/>
    <s v="Non"/>
    <x v="24"/>
    <m/>
    <m/>
    <m/>
    <m/>
    <x v="1"/>
    <m/>
  </r>
  <r>
    <s v="420062ARCELOR (BERTON SICARD)"/>
    <x v="1789"/>
    <s v="PROFIL"/>
    <x v="13"/>
    <x v="1627"/>
    <x v="6"/>
    <s v="INSTALLUX"/>
    <x v="1746"/>
    <s v="Non"/>
    <x v="24"/>
    <m/>
    <m/>
    <m/>
    <m/>
    <x v="1"/>
    <m/>
  </r>
  <r>
    <s v="420063ARCELOR (BERTON SICARD)"/>
    <x v="1790"/>
    <s v="PROFIL"/>
    <x v="13"/>
    <x v="1628"/>
    <x v="6"/>
    <s v="INSTALLUX"/>
    <x v="1747"/>
    <s v="Non"/>
    <x v="24"/>
    <m/>
    <m/>
    <m/>
    <m/>
    <x v="1"/>
    <m/>
  </r>
  <r>
    <s v="420064ARCELOR (BERTON SICARD)"/>
    <x v="1791"/>
    <s v="PROFIL"/>
    <x v="13"/>
    <x v="1629"/>
    <x v="6"/>
    <s v="INSTALLUX"/>
    <x v="1748"/>
    <s v="Non"/>
    <x v="24"/>
    <m/>
    <m/>
    <m/>
    <m/>
    <x v="1"/>
    <m/>
  </r>
  <r>
    <s v="420067ARCELOR (BERTON SICARD)"/>
    <x v="1793"/>
    <s v="PROFIL"/>
    <x v="13"/>
    <x v="1631"/>
    <x v="6"/>
    <s v="INSTALLUX"/>
    <x v="1750"/>
    <s v="Non"/>
    <x v="24"/>
    <m/>
    <m/>
    <m/>
    <m/>
    <x v="1"/>
    <m/>
  </r>
  <r>
    <s v="420068ARCELOR (BERTON SICARD)"/>
    <x v="1794"/>
    <s v="PROFIL"/>
    <x v="13"/>
    <x v="1632"/>
    <x v="6"/>
    <s v="INSTALLUX"/>
    <x v="1751"/>
    <s v="Non"/>
    <x v="24"/>
    <m/>
    <m/>
    <m/>
    <m/>
    <x v="1"/>
    <m/>
  </r>
  <r>
    <s v="420070ARCELOR (BERTON SICARD)"/>
    <x v="1795"/>
    <s v="PROFIL"/>
    <x v="13"/>
    <x v="952"/>
    <x v="6"/>
    <s v="INSTALLUX"/>
    <x v="1752"/>
    <s v="Non"/>
    <x v="24"/>
    <m/>
    <m/>
    <m/>
    <m/>
    <x v="1"/>
    <m/>
  </r>
  <r>
    <s v="420072ARCELOR (BERTON SICARD)"/>
    <x v="1796"/>
    <s v="PROFIL"/>
    <x v="13"/>
    <x v="1633"/>
    <x v="6"/>
    <s v="INSTALLUX"/>
    <x v="1753"/>
    <s v="Non"/>
    <x v="24"/>
    <m/>
    <m/>
    <m/>
    <m/>
    <x v="1"/>
    <m/>
  </r>
  <r>
    <s v="420160ARCELOR (BERTON SICARD)"/>
    <x v="1797"/>
    <s v="PROFIL"/>
    <x v="13"/>
    <x v="1634"/>
    <x v="6"/>
    <s v="INSTALLUX"/>
    <x v="1754"/>
    <s v="Non"/>
    <x v="24"/>
    <m/>
    <m/>
    <m/>
    <m/>
    <x v="1"/>
    <m/>
  </r>
  <r>
    <s v="420162ARCELOR (BERTON SICARD)"/>
    <x v="1798"/>
    <s v="PROFIL"/>
    <x v="13"/>
    <x v="1635"/>
    <x v="6"/>
    <s v="INSTALLUX"/>
    <x v="1755"/>
    <s v="Non"/>
    <x v="24"/>
    <m/>
    <m/>
    <m/>
    <m/>
    <x v="1"/>
    <m/>
  </r>
  <r>
    <s v="420163ARCELOR (BERTON SICARD)"/>
    <x v="1799"/>
    <s v="PROFIL"/>
    <x v="13"/>
    <x v="1636"/>
    <x v="6"/>
    <s v="INSTALLUX"/>
    <x v="1756"/>
    <s v="Non"/>
    <x v="24"/>
    <m/>
    <m/>
    <m/>
    <m/>
    <x v="1"/>
    <m/>
  </r>
  <r>
    <s v="420164ARCELOR (BERTON SICARD)"/>
    <x v="1800"/>
    <s v="PROFIL"/>
    <x v="13"/>
    <x v="1637"/>
    <x v="6"/>
    <s v="INSTALLUX"/>
    <x v="1757"/>
    <s v="Non"/>
    <x v="24"/>
    <m/>
    <m/>
    <m/>
    <m/>
    <x v="1"/>
    <m/>
  </r>
  <r>
    <s v="420166ARCELOR (BERTON SICARD)"/>
    <x v="1801"/>
    <s v="PROFIL"/>
    <x v="13"/>
    <x v="1638"/>
    <x v="6"/>
    <s v="INSTALLUX"/>
    <x v="1758"/>
    <s v="Non"/>
    <x v="24"/>
    <m/>
    <m/>
    <m/>
    <m/>
    <x v="1"/>
    <m/>
  </r>
  <r>
    <s v="420167ARCELOR (BERTON SICARD)"/>
    <x v="1802"/>
    <s v="PROFIL"/>
    <x v="13"/>
    <x v="1639"/>
    <x v="6"/>
    <s v="INSTALLUX"/>
    <x v="1759"/>
    <s v="Non"/>
    <x v="24"/>
    <m/>
    <m/>
    <m/>
    <m/>
    <x v="1"/>
    <m/>
  </r>
  <r>
    <s v="423003ARCELOR (BERTON SICARD)"/>
    <x v="1803"/>
    <s v="PROFIL"/>
    <x v="13"/>
    <x v="1640"/>
    <x v="6"/>
    <s v="INSTALLUX"/>
    <x v="1760"/>
    <s v="Non"/>
    <x v="24"/>
    <m/>
    <m/>
    <m/>
    <m/>
    <x v="1"/>
    <m/>
  </r>
  <r>
    <s v="423004ARCELOR (BERTON SICARD)"/>
    <x v="1804"/>
    <s v="PROFIL"/>
    <x v="13"/>
    <x v="1641"/>
    <x v="6"/>
    <s v="INSTALLUX"/>
    <x v="1761"/>
    <s v="Non"/>
    <x v="24"/>
    <m/>
    <m/>
    <m/>
    <m/>
    <x v="1"/>
    <m/>
  </r>
  <r>
    <s v="423005ARCELOR (BERTON SICARD)"/>
    <x v="1805"/>
    <s v="PROFIL"/>
    <x v="13"/>
    <x v="1640"/>
    <x v="6"/>
    <s v="INSTALLUX"/>
    <x v="1762"/>
    <s v="Non"/>
    <x v="24"/>
    <m/>
    <m/>
    <m/>
    <m/>
    <x v="1"/>
    <m/>
  </r>
  <r>
    <s v="423006ARCELOR (BERTON SICARD)"/>
    <x v="1806"/>
    <s v="PROFIL"/>
    <x v="13"/>
    <x v="1642"/>
    <x v="6"/>
    <s v="INSTALLUX"/>
    <x v="1763"/>
    <s v="Non"/>
    <x v="24"/>
    <m/>
    <m/>
    <m/>
    <m/>
    <x v="1"/>
    <m/>
  </r>
  <r>
    <s v="423009ARCELOR (BERTON SICARD)"/>
    <x v="1807"/>
    <s v="PROFIL"/>
    <x v="13"/>
    <x v="1643"/>
    <x v="6"/>
    <s v="INSTALLUX"/>
    <x v="1764"/>
    <s v="Non"/>
    <x v="24"/>
    <m/>
    <m/>
    <m/>
    <m/>
    <x v="1"/>
    <m/>
  </r>
  <r>
    <s v="423031ARCELOR (BERTON SICARD)"/>
    <x v="1808"/>
    <s v="PROFIL"/>
    <x v="13"/>
    <x v="1644"/>
    <x v="6"/>
    <s v="INSTALLUX"/>
    <x v="1765"/>
    <s v="Non"/>
    <x v="24"/>
    <m/>
    <m/>
    <m/>
    <m/>
    <x v="1"/>
    <m/>
  </r>
  <r>
    <s v="423032ARCELOR (BERTON SICARD)"/>
    <x v="1809"/>
    <s v="PROFIL"/>
    <x v="13"/>
    <x v="1645"/>
    <x v="6"/>
    <s v="INSTALLUX"/>
    <x v="1766"/>
    <s v="Non"/>
    <x v="24"/>
    <m/>
    <m/>
    <m/>
    <m/>
    <x v="1"/>
    <m/>
  </r>
  <r>
    <s v="423033ARCELOR (BERTON SICARD)"/>
    <x v="1810"/>
    <s v="PROFIL"/>
    <x v="13"/>
    <x v="1646"/>
    <x v="6"/>
    <s v="INSTALLUX"/>
    <x v="1767"/>
    <s v="Non"/>
    <x v="24"/>
    <m/>
    <m/>
    <m/>
    <m/>
    <x v="1"/>
    <m/>
  </r>
  <r>
    <s v="423034ARCELOR (BERTON SICARD)"/>
    <x v="1811"/>
    <s v="PROFIL"/>
    <x v="13"/>
    <x v="1647"/>
    <x v="6"/>
    <s v="INSTALLUX"/>
    <x v="1768"/>
    <s v="Non"/>
    <x v="24"/>
    <m/>
    <m/>
    <m/>
    <m/>
    <x v="1"/>
    <m/>
  </r>
  <r>
    <s v="423036ARCELOR (BERTON SICARD)"/>
    <x v="1812"/>
    <s v="PROFIL"/>
    <x v="13"/>
    <x v="1648"/>
    <x v="6"/>
    <s v="INSTALLUX"/>
    <x v="1769"/>
    <s v="Non"/>
    <x v="24"/>
    <m/>
    <m/>
    <m/>
    <m/>
    <x v="1"/>
    <m/>
  </r>
  <r>
    <s v="423037ARCELOR (BERTON SICARD)"/>
    <x v="1813"/>
    <s v="PROFIL"/>
    <x v="13"/>
    <x v="1649"/>
    <x v="6"/>
    <s v="INSTALLUX"/>
    <x v="1770"/>
    <s v="Non"/>
    <x v="24"/>
    <m/>
    <m/>
    <m/>
    <m/>
    <x v="1"/>
    <m/>
  </r>
  <r>
    <s v="423040ARCELOR (BERTON SICARD)"/>
    <x v="1814"/>
    <s v="PROFIL"/>
    <x v="13"/>
    <x v="1650"/>
    <x v="6"/>
    <s v="INSTALLUX"/>
    <x v="1771"/>
    <s v="Non"/>
    <x v="24"/>
    <m/>
    <m/>
    <m/>
    <m/>
    <x v="1"/>
    <m/>
  </r>
  <r>
    <s v="423041ARCELOR (BERTON SICARD)"/>
    <x v="1815"/>
    <s v="PROFIL"/>
    <x v="13"/>
    <x v="952"/>
    <x v="6"/>
    <s v="INSTALLUX"/>
    <x v="1772"/>
    <s v="Non"/>
    <x v="24"/>
    <m/>
    <m/>
    <m/>
    <m/>
    <x v="1"/>
    <m/>
  </r>
  <r>
    <s v="423042ARCELOR (BERTON SICARD)"/>
    <x v="1816"/>
    <s v="PROFIL"/>
    <x v="13"/>
    <x v="1651"/>
    <x v="6"/>
    <s v="INSTALLUX"/>
    <x v="1773"/>
    <s v="Non"/>
    <x v="24"/>
    <m/>
    <m/>
    <m/>
    <m/>
    <x v="1"/>
    <m/>
  </r>
  <r>
    <s v="423043ARCELOR (BERTON SICARD)"/>
    <x v="1817"/>
    <s v="PROFIL"/>
    <x v="13"/>
    <x v="1633"/>
    <x v="6"/>
    <s v="INSTALLUX"/>
    <x v="1774"/>
    <s v="Non"/>
    <x v="24"/>
    <m/>
    <m/>
    <m/>
    <m/>
    <x v="1"/>
    <m/>
  </r>
  <r>
    <s v="423044ARCELOR (BERTON SICARD)"/>
    <x v="1818"/>
    <s v="PROFIL"/>
    <x v="13"/>
    <x v="952"/>
    <x v="6"/>
    <s v="INSTALLUX"/>
    <x v="1775"/>
    <s v="Non"/>
    <x v="24"/>
    <m/>
    <m/>
    <m/>
    <m/>
    <x v="1"/>
    <m/>
  </r>
  <r>
    <s v="450001ARCELOR (BERTON SICARD)"/>
    <x v="2213"/>
    <s v="PROFIL"/>
    <x v="13"/>
    <x v="1996"/>
    <x v="6"/>
    <s v="INSTALLUX"/>
    <x v="2170"/>
    <s v="Non"/>
    <x v="5"/>
    <m/>
    <m/>
    <m/>
    <m/>
    <x v="1"/>
    <m/>
  </r>
  <r>
    <s v="450002ARCELOR (BERTON SICARD)"/>
    <x v="2214"/>
    <s v="PROFIL"/>
    <x v="13"/>
    <x v="1997"/>
    <x v="6"/>
    <s v="INSTALLUX"/>
    <x v="2171"/>
    <s v="Non"/>
    <x v="5"/>
    <m/>
    <m/>
    <m/>
    <m/>
    <x v="1"/>
    <m/>
  </r>
  <r>
    <s v="450003ARCELOR (BERTON SICARD)"/>
    <x v="2215"/>
    <s v="PROFIL"/>
    <x v="13"/>
    <x v="1998"/>
    <x v="6"/>
    <s v="INSTALLUX"/>
    <x v="2172"/>
    <s v="Non"/>
    <x v="5"/>
    <m/>
    <m/>
    <m/>
    <m/>
    <x v="1"/>
    <m/>
  </r>
  <r>
    <s v="450012ARCELOR (BERTON SICARD)"/>
    <x v="2216"/>
    <s v="PROFIL"/>
    <x v="13"/>
    <x v="1813"/>
    <x v="6"/>
    <s v="INSTALLUX"/>
    <x v="2173"/>
    <s v="Non"/>
    <x v="5"/>
    <m/>
    <m/>
    <m/>
    <m/>
    <x v="1"/>
    <m/>
  </r>
  <r>
    <s v="450014ARCELOR (BERTON SICARD)"/>
    <x v="2217"/>
    <s v="PROFIL"/>
    <x v="13"/>
    <x v="1999"/>
    <x v="6"/>
    <s v="INSTALLUX"/>
    <x v="2174"/>
    <s v="Non"/>
    <x v="5"/>
    <m/>
    <m/>
    <m/>
    <m/>
    <x v="1"/>
    <m/>
  </r>
  <r>
    <s v="450024ARCELOR (BERTON SICARD)"/>
    <x v="2218"/>
    <s v="PROFIL"/>
    <x v="13"/>
    <x v="2000"/>
    <x v="6"/>
    <s v="INSTALLUX"/>
    <x v="2175"/>
    <s v="Non"/>
    <x v="5"/>
    <m/>
    <m/>
    <m/>
    <m/>
    <x v="1"/>
    <m/>
  </r>
  <r>
    <s v="450036ARCELOR (BERTON SICARD)"/>
    <x v="2219"/>
    <s v="PROFIL"/>
    <x v="13"/>
    <x v="2001"/>
    <x v="6"/>
    <s v="INSTALLUX"/>
    <x v="2176"/>
    <s v="Non"/>
    <x v="5"/>
    <m/>
    <m/>
    <m/>
    <m/>
    <x v="1"/>
    <m/>
  </r>
  <r>
    <s v="450037ARCELOR (BERTON SICARD)"/>
    <x v="2073"/>
    <s v="PROFIL"/>
    <x v="13"/>
    <x v="1865"/>
    <x v="6"/>
    <s v="INSTALLUX"/>
    <x v="2030"/>
    <s v="Non"/>
    <x v="40"/>
    <m/>
    <m/>
    <m/>
    <m/>
    <x v="1"/>
    <m/>
  </r>
  <r>
    <s v="450074ARCELOR (BERTON SICARD)"/>
    <x v="1819"/>
    <s v="PROFIL"/>
    <x v="13"/>
    <x v="1652"/>
    <x v="6"/>
    <s v="INSTALLUX"/>
    <x v="1776"/>
    <s v="Non"/>
    <x v="5"/>
    <m/>
    <m/>
    <m/>
    <m/>
    <x v="1"/>
    <m/>
  </r>
  <r>
    <s v="450075ARCELOR (BERTON SICARD)"/>
    <x v="2249"/>
    <s v="PROFIL"/>
    <x v="13"/>
    <x v="2028"/>
    <x v="6"/>
    <s v="INSTALLUX"/>
    <x v="2206"/>
    <s v="Non"/>
    <x v="5"/>
    <m/>
    <m/>
    <m/>
    <m/>
    <x v="1"/>
    <m/>
  </r>
  <r>
    <s v="450075AARCELOR (BERTON SICARD)"/>
    <x v="2076"/>
    <s v="PROFIL"/>
    <x v="13"/>
    <x v="1868"/>
    <x v="6"/>
    <s v="INSTALLUX"/>
    <x v="2033"/>
    <s v="Non"/>
    <x v="5"/>
    <m/>
    <m/>
    <m/>
    <m/>
    <x v="1"/>
    <m/>
  </r>
  <r>
    <s v="450088ARCELOR (BERTON SICARD)"/>
    <x v="2220"/>
    <s v="PROFIL"/>
    <x v="13"/>
    <x v="2002"/>
    <x v="6"/>
    <s v="INSTALLUX"/>
    <x v="2177"/>
    <s v="Non"/>
    <x v="5"/>
    <m/>
    <m/>
    <m/>
    <m/>
    <x v="1"/>
    <m/>
  </r>
  <r>
    <s v="450090ARCELOR (BERTON SICARD)"/>
    <x v="2078"/>
    <s v="PROFIL"/>
    <x v="13"/>
    <x v="1870"/>
    <x v="6"/>
    <s v="INSTALLUX"/>
    <x v="2035"/>
    <s v="Non"/>
    <x v="5"/>
    <m/>
    <m/>
    <m/>
    <m/>
    <x v="1"/>
    <m/>
  </r>
  <r>
    <s v="450098ARCELOR (BERTON SICARD)"/>
    <x v="1820"/>
    <s v="PROFIL"/>
    <x v="13"/>
    <x v="1653"/>
    <x v="6"/>
    <s v="INSTALLUX"/>
    <x v="1777"/>
    <s v="Non"/>
    <x v="14"/>
    <m/>
    <m/>
    <m/>
    <m/>
    <x v="1"/>
    <m/>
  </r>
  <r>
    <s v="450127ARCELOR (BERTON SICARD)"/>
    <x v="2079"/>
    <s v="PROFIL"/>
    <x v="13"/>
    <x v="1871"/>
    <x v="6"/>
    <s v="INSTALLUX"/>
    <x v="2036"/>
    <s v="Non"/>
    <x v="5"/>
    <m/>
    <m/>
    <m/>
    <m/>
    <x v="1"/>
    <m/>
  </r>
  <r>
    <s v="450129ARCELOR (BERTON SICARD)"/>
    <x v="2080"/>
    <s v="PROFIL"/>
    <x v="13"/>
    <x v="1872"/>
    <x v="6"/>
    <s v="INSTALLUX"/>
    <x v="2037"/>
    <s v="Non"/>
    <x v="5"/>
    <m/>
    <m/>
    <m/>
    <m/>
    <x v="1"/>
    <m/>
  </r>
  <r>
    <s v="450138ARCELOR (BERTON SICARD)"/>
    <x v="2081"/>
    <s v="PROFIL"/>
    <x v="13"/>
    <x v="1873"/>
    <x v="6"/>
    <s v="INSTALLUX"/>
    <x v="2038"/>
    <s v="Non"/>
    <x v="5"/>
    <m/>
    <m/>
    <m/>
    <m/>
    <x v="1"/>
    <m/>
  </r>
  <r>
    <s v="460046ARCELOR (BERTON SICARD)"/>
    <x v="2221"/>
    <s v="PROFIL"/>
    <x v="13"/>
    <x v="2003"/>
    <x v="6"/>
    <s v="INSTALLUX"/>
    <x v="2178"/>
    <s v="Non"/>
    <x v="20"/>
    <m/>
    <m/>
    <m/>
    <m/>
    <x v="1"/>
    <m/>
  </r>
  <r>
    <s v="460047ARCELOR (BERTON SICARD)"/>
    <x v="2222"/>
    <s v="PROFIL"/>
    <x v="13"/>
    <x v="2004"/>
    <x v="6"/>
    <s v="INSTALLUX"/>
    <x v="2179"/>
    <s v="Non"/>
    <x v="20"/>
    <m/>
    <m/>
    <m/>
    <m/>
    <x v="1"/>
    <m/>
  </r>
  <r>
    <s v="460048ARCELOR (BERTON SICARD)"/>
    <x v="2223"/>
    <s v="PROFIL"/>
    <x v="13"/>
    <x v="2005"/>
    <x v="6"/>
    <s v="INSTALLUX"/>
    <x v="2180"/>
    <s v="Non"/>
    <x v="20"/>
    <m/>
    <m/>
    <m/>
    <m/>
    <x v="1"/>
    <m/>
  </r>
  <r>
    <s v="460049ARCELOR (BERTON SICARD)"/>
    <x v="2224"/>
    <s v="PROFIL"/>
    <x v="13"/>
    <x v="2006"/>
    <x v="6"/>
    <s v="INSTALLUX"/>
    <x v="2181"/>
    <s v="Non"/>
    <x v="20"/>
    <m/>
    <m/>
    <m/>
    <m/>
    <x v="1"/>
    <m/>
  </r>
  <r>
    <s v="460062ARCELOR (BERTON SICARD)"/>
    <x v="2225"/>
    <s v="PROFIL"/>
    <x v="13"/>
    <x v="2007"/>
    <x v="6"/>
    <s v="INSTALLUX"/>
    <x v="2182"/>
    <s v="Non"/>
    <x v="20"/>
    <m/>
    <m/>
    <m/>
    <m/>
    <x v="1"/>
    <m/>
  </r>
  <r>
    <s v="460063ARCELOR (BERTON SICARD)"/>
    <x v="2226"/>
    <s v="PROFIL"/>
    <x v="13"/>
    <x v="2008"/>
    <x v="6"/>
    <s v="INSTALLUX"/>
    <x v="2183"/>
    <s v="Non"/>
    <x v="20"/>
    <m/>
    <m/>
    <m/>
    <m/>
    <x v="1"/>
    <m/>
  </r>
  <r>
    <s v="460100ARCELOR (BERTON SICARD)"/>
    <x v="2083"/>
    <s v="PROFIL"/>
    <x v="13"/>
    <x v="1875"/>
    <x v="6"/>
    <s v="INSTALLUX"/>
    <x v="2040"/>
    <s v="Non"/>
    <x v="5"/>
    <m/>
    <m/>
    <m/>
    <m/>
    <x v="1"/>
    <m/>
  </r>
  <r>
    <s v="460101ARCELOR (BERTON SICARD)"/>
    <x v="2227"/>
    <s v="PROFIL"/>
    <x v="13"/>
    <x v="2009"/>
    <x v="6"/>
    <s v="INSTALLUX"/>
    <x v="2184"/>
    <s v="Non"/>
    <x v="5"/>
    <m/>
    <m/>
    <m/>
    <m/>
    <x v="1"/>
    <m/>
  </r>
  <r>
    <s v="460102ARCELOR (BERTON SICARD)"/>
    <x v="2228"/>
    <s v="PROFIL"/>
    <x v="13"/>
    <x v="2010"/>
    <x v="6"/>
    <s v="INSTALLUX"/>
    <x v="2185"/>
    <s v="Non"/>
    <x v="5"/>
    <m/>
    <m/>
    <m/>
    <m/>
    <x v="1"/>
    <m/>
  </r>
  <r>
    <s v="460103ARCELOR (BERTON SICARD)"/>
    <x v="2084"/>
    <s v="PROFIL"/>
    <x v="13"/>
    <x v="1876"/>
    <x v="6"/>
    <s v="INSTALLUX"/>
    <x v="2041"/>
    <s v="Non"/>
    <x v="5"/>
    <m/>
    <m/>
    <m/>
    <m/>
    <x v="1"/>
    <m/>
  </r>
  <r>
    <s v="460104ARCELOR (BERTON SICARD)"/>
    <x v="2085"/>
    <s v="PROFIL"/>
    <x v="13"/>
    <x v="1877"/>
    <x v="6"/>
    <s v="INSTALLUX"/>
    <x v="2042"/>
    <s v="Non"/>
    <x v="5"/>
    <m/>
    <m/>
    <m/>
    <m/>
    <x v="1"/>
    <m/>
  </r>
  <r>
    <s v="510000ARCELOR (BERTON SICARD)"/>
    <x v="1821"/>
    <s v="PROFIL"/>
    <x v="13"/>
    <x v="1654"/>
    <x v="6"/>
    <s v="INSTALLUX"/>
    <x v="1778"/>
    <s v="Non"/>
    <x v="24"/>
    <m/>
    <m/>
    <m/>
    <m/>
    <x v="1"/>
    <m/>
  </r>
  <r>
    <s v="510001ARCELOR (BERTON SICARD)"/>
    <x v="1822"/>
    <s v="PROFIL"/>
    <x v="13"/>
    <x v="1655"/>
    <x v="6"/>
    <s v="INSTALLUX"/>
    <x v="1779"/>
    <s v="Non"/>
    <x v="24"/>
    <m/>
    <m/>
    <m/>
    <m/>
    <x v="1"/>
    <m/>
  </r>
  <r>
    <s v="510002ARCELOR (BERTON SICARD)"/>
    <x v="1823"/>
    <s v="PROFIL"/>
    <x v="13"/>
    <x v="971"/>
    <x v="6"/>
    <s v="INSTALLUX"/>
    <x v="1780"/>
    <s v="Non"/>
    <x v="24"/>
    <m/>
    <m/>
    <m/>
    <m/>
    <x v="1"/>
    <m/>
  </r>
  <r>
    <s v="510003ARCELOR (BERTON SICARD)"/>
    <x v="1824"/>
    <s v="PROFIL"/>
    <x v="13"/>
    <x v="972"/>
    <x v="6"/>
    <s v="INSTALLUX"/>
    <x v="1781"/>
    <s v="Non"/>
    <x v="24"/>
    <m/>
    <m/>
    <m/>
    <m/>
    <x v="1"/>
    <m/>
  </r>
  <r>
    <s v="510004ARCELOR (BERTON SICARD)"/>
    <x v="1825"/>
    <s v="PROFIL"/>
    <x v="13"/>
    <x v="1656"/>
    <x v="6"/>
    <s v="INSTALLUX"/>
    <x v="1782"/>
    <s v="Non"/>
    <x v="24"/>
    <m/>
    <m/>
    <m/>
    <m/>
    <x v="1"/>
    <m/>
  </r>
  <r>
    <s v="510005ARCELOR (BERTON SICARD)"/>
    <x v="1826"/>
    <s v="PROFIL"/>
    <x v="13"/>
    <x v="1657"/>
    <x v="6"/>
    <s v="INSTALLUX"/>
    <x v="1783"/>
    <s v="Non"/>
    <x v="24"/>
    <m/>
    <m/>
    <m/>
    <m/>
    <x v="1"/>
    <m/>
  </r>
  <r>
    <s v="510006ARCELOR (BERTON SICARD)"/>
    <x v="1827"/>
    <s v="PROFIL"/>
    <x v="13"/>
    <x v="959"/>
    <x v="6"/>
    <s v="INSTALLUX"/>
    <x v="1784"/>
    <s v="Non"/>
    <x v="24"/>
    <m/>
    <m/>
    <m/>
    <m/>
    <x v="1"/>
    <m/>
  </r>
  <r>
    <s v="510007ARCELOR (BERTON SICARD)"/>
    <x v="1828"/>
    <s v="PROFIL"/>
    <x v="13"/>
    <x v="960"/>
    <x v="6"/>
    <s v="INSTALLUX"/>
    <x v="1785"/>
    <s v="Non"/>
    <x v="24"/>
    <m/>
    <m/>
    <m/>
    <m/>
    <x v="1"/>
    <m/>
  </r>
  <r>
    <s v="510008ARCELOR (BERTON SICARD)"/>
    <x v="1829"/>
    <s v="PROFIL"/>
    <x v="13"/>
    <x v="1658"/>
    <x v="6"/>
    <s v="INSTALLUX"/>
    <x v="1786"/>
    <s v="Non"/>
    <x v="24"/>
    <m/>
    <m/>
    <m/>
    <m/>
    <x v="1"/>
    <m/>
  </r>
  <r>
    <s v="510008/1ARCELOR (BERTON SICARD)"/>
    <x v="1830"/>
    <s v="PROFIL"/>
    <x v="13"/>
    <x v="1659"/>
    <x v="6"/>
    <s v="INSTALLUX"/>
    <x v="1787"/>
    <s v="Non"/>
    <x v="5"/>
    <m/>
    <m/>
    <m/>
    <m/>
    <x v="1"/>
    <m/>
  </r>
  <r>
    <s v="510010ARCELOR (BERTON SICARD)"/>
    <x v="1831"/>
    <s v="PROFIL"/>
    <x v="13"/>
    <x v="1660"/>
    <x v="6"/>
    <s v="INSTALLUX"/>
    <x v="1788"/>
    <s v="Non"/>
    <x v="24"/>
    <m/>
    <m/>
    <m/>
    <m/>
    <x v="1"/>
    <m/>
  </r>
  <r>
    <s v="510012ARCELOR (BERTON SICARD)"/>
    <x v="1832"/>
    <s v="PROFIL"/>
    <x v="13"/>
    <x v="1661"/>
    <x v="6"/>
    <s v="INSTALLUX"/>
    <x v="1789"/>
    <s v="Non"/>
    <x v="24"/>
    <m/>
    <m/>
    <m/>
    <m/>
    <x v="1"/>
    <m/>
  </r>
  <r>
    <s v="510013ARCELOR (BERTON SICARD)"/>
    <x v="1833"/>
    <s v="PROFIL"/>
    <x v="13"/>
    <x v="1662"/>
    <x v="6"/>
    <s v="INSTALLUX"/>
    <x v="1790"/>
    <s v="Non"/>
    <x v="24"/>
    <m/>
    <m/>
    <m/>
    <m/>
    <x v="1"/>
    <m/>
  </r>
  <r>
    <s v="510014ARCELOR (BERTON SICARD)"/>
    <x v="1834"/>
    <s v="PROFIL"/>
    <x v="13"/>
    <x v="1663"/>
    <x v="6"/>
    <s v="INSTALLUX"/>
    <x v="1791"/>
    <s v="Non"/>
    <x v="24"/>
    <m/>
    <m/>
    <m/>
    <m/>
    <x v="1"/>
    <m/>
  </r>
  <r>
    <s v="510015ARCELOR (BERTON SICARD)"/>
    <x v="1835"/>
    <s v="PROFIL"/>
    <x v="13"/>
    <x v="981"/>
    <x v="6"/>
    <s v="INSTALLUX"/>
    <x v="1792"/>
    <s v="Non"/>
    <x v="24"/>
    <m/>
    <m/>
    <m/>
    <m/>
    <x v="1"/>
    <m/>
  </r>
  <r>
    <s v="510020ARCELOR (BERTON SICARD)"/>
    <x v="1836"/>
    <s v="PROFIL"/>
    <x v="13"/>
    <x v="1664"/>
    <x v="6"/>
    <s v="INSTALLUX"/>
    <x v="1793"/>
    <s v="Non"/>
    <x v="24"/>
    <m/>
    <m/>
    <m/>
    <m/>
    <x v="1"/>
    <m/>
  </r>
  <r>
    <s v="510021ARCELOR (BERTON SICARD)"/>
    <x v="1837"/>
    <s v="PROFIL"/>
    <x v="13"/>
    <x v="1550"/>
    <x v="6"/>
    <s v="INSTALLUX"/>
    <x v="1794"/>
    <s v="Non"/>
    <x v="24"/>
    <m/>
    <m/>
    <m/>
    <m/>
    <x v="1"/>
    <m/>
  </r>
  <r>
    <s v="510023ARCELOR (BERTON SICARD)"/>
    <x v="1838"/>
    <s v="PROFIL"/>
    <x v="13"/>
    <x v="1665"/>
    <x v="6"/>
    <s v="INSTALLUX"/>
    <x v="1795"/>
    <s v="Non"/>
    <x v="24"/>
    <m/>
    <m/>
    <m/>
    <m/>
    <x v="1"/>
    <m/>
  </r>
  <r>
    <s v="433001ARCELOR (BERTON SICARD)"/>
    <x v="2255"/>
    <s v="PROFIL"/>
    <x v="13"/>
    <x v="2032"/>
    <x v="6"/>
    <s v="INSTALLUX"/>
    <x v="2212"/>
    <s v="Non"/>
    <x v="24"/>
    <m/>
    <m/>
    <m/>
    <m/>
    <x v="1"/>
    <m/>
  </r>
  <r>
    <s v="510026ARCELOR (BERTON SICARD)"/>
    <x v="1839"/>
    <s v="PROFIL"/>
    <x v="13"/>
    <x v="1666"/>
    <x v="6"/>
    <s v="INSTALLUX"/>
    <x v="1796"/>
    <s v="Non"/>
    <x v="24"/>
    <m/>
    <m/>
    <m/>
    <m/>
    <x v="1"/>
    <m/>
  </r>
  <r>
    <s v="510027ARCELOR (BERTON SICARD)"/>
    <x v="1840"/>
    <s v="PROFIL"/>
    <x v="13"/>
    <x v="1667"/>
    <x v="6"/>
    <s v="INSTALLUX"/>
    <x v="1797"/>
    <s v="Non"/>
    <x v="24"/>
    <m/>
    <m/>
    <m/>
    <m/>
    <x v="1"/>
    <m/>
  </r>
  <r>
    <s v="510028ARCELOR (BERTON SICARD)"/>
    <x v="1841"/>
    <s v="PROFIL"/>
    <x v="13"/>
    <x v="1668"/>
    <x v="6"/>
    <s v="INSTALLUX"/>
    <x v="1798"/>
    <s v="Non"/>
    <x v="24"/>
    <m/>
    <m/>
    <m/>
    <m/>
    <x v="1"/>
    <m/>
  </r>
  <r>
    <s v="513004ARCELOR (BERTON SICARD)"/>
    <x v="1842"/>
    <s v="PROFIL"/>
    <x v="13"/>
    <x v="1669"/>
    <x v="6"/>
    <s v="INSTALLUX"/>
    <x v="1799"/>
    <s v="Non"/>
    <x v="24"/>
    <m/>
    <m/>
    <m/>
    <m/>
    <x v="1"/>
    <m/>
  </r>
  <r>
    <s v="513006ARCELOR (BERTON SICARD)"/>
    <x v="2087"/>
    <s v="PROFIL"/>
    <x v="13"/>
    <x v="1879"/>
    <x v="6"/>
    <s v="INSTALLUX"/>
    <x v="2044"/>
    <s v="Non"/>
    <x v="24"/>
    <m/>
    <m/>
    <m/>
    <m/>
    <x v="1"/>
    <m/>
  </r>
  <r>
    <s v="513007ARCELOR (BERTON SICARD)"/>
    <x v="1843"/>
    <s v="PROFIL"/>
    <x v="13"/>
    <x v="1670"/>
    <x v="6"/>
    <s v="INSTALLUX"/>
    <x v="1800"/>
    <s v="Non"/>
    <x v="24"/>
    <m/>
    <m/>
    <m/>
    <m/>
    <x v="1"/>
    <m/>
  </r>
  <r>
    <s v="520002ARCELOR (BERTON SICARD)"/>
    <x v="1844"/>
    <s v="PROFIL"/>
    <x v="13"/>
    <x v="1671"/>
    <x v="6"/>
    <s v="INSTALLUX"/>
    <x v="1801"/>
    <s v="Non"/>
    <x v="24"/>
    <m/>
    <m/>
    <m/>
    <m/>
    <x v="1"/>
    <m/>
  </r>
  <r>
    <s v="520003ARCELOR (BERTON SICARD)"/>
    <x v="1845"/>
    <s v="PROFIL"/>
    <x v="13"/>
    <x v="1672"/>
    <x v="6"/>
    <s v="INSTALLUX"/>
    <x v="1802"/>
    <s v="Non"/>
    <x v="24"/>
    <m/>
    <m/>
    <m/>
    <m/>
    <x v="1"/>
    <m/>
  </r>
  <r>
    <s v="520004ARCELOR (BERTON SICARD)"/>
    <x v="1846"/>
    <s v="PROFIL"/>
    <x v="13"/>
    <x v="1673"/>
    <x v="6"/>
    <s v="INSTALLUX"/>
    <x v="1803"/>
    <s v="Non"/>
    <x v="24"/>
    <m/>
    <m/>
    <m/>
    <m/>
    <x v="1"/>
    <m/>
  </r>
  <r>
    <s v="520005ARCELOR (BERTON SICARD)"/>
    <x v="1847"/>
    <s v="PROFIL"/>
    <x v="13"/>
    <x v="1674"/>
    <x v="6"/>
    <s v="INSTALLUX"/>
    <x v="1804"/>
    <s v="Non"/>
    <x v="24"/>
    <m/>
    <m/>
    <m/>
    <m/>
    <x v="1"/>
    <m/>
  </r>
  <r>
    <s v="520006ARCELOR (BERTON SICARD)"/>
    <x v="1848"/>
    <s v="PROFIL"/>
    <x v="13"/>
    <x v="1675"/>
    <x v="6"/>
    <s v="INSTALLUX"/>
    <x v="1805"/>
    <s v="Non"/>
    <x v="35"/>
    <m/>
    <m/>
    <m/>
    <m/>
    <x v="1"/>
    <m/>
  </r>
  <r>
    <s v="520008ARCELOR (BERTON SICARD)"/>
    <x v="1849"/>
    <s v="PROFIL"/>
    <x v="13"/>
    <x v="1676"/>
    <x v="6"/>
    <s v="INSTALLUX"/>
    <x v="1806"/>
    <s v="Non"/>
    <x v="24"/>
    <m/>
    <m/>
    <m/>
    <m/>
    <x v="1"/>
    <m/>
  </r>
  <r>
    <s v="520010ARCELOR (BERTON SICARD)"/>
    <x v="1850"/>
    <s v="PROFIL"/>
    <x v="13"/>
    <x v="1677"/>
    <x v="6"/>
    <s v="INSTALLUX"/>
    <x v="1807"/>
    <s v="Non"/>
    <x v="35"/>
    <m/>
    <m/>
    <m/>
    <m/>
    <x v="1"/>
    <m/>
  </r>
  <r>
    <s v="520012ARCELOR (BERTON SICARD)"/>
    <x v="1851"/>
    <s v="PROFIL"/>
    <x v="13"/>
    <x v="1678"/>
    <x v="6"/>
    <s v="INSTALLUX"/>
    <x v="1808"/>
    <s v="Non"/>
    <x v="35"/>
    <m/>
    <m/>
    <m/>
    <m/>
    <x v="1"/>
    <m/>
  </r>
  <r>
    <s v="520014ARCELOR (BERTON SICARD)"/>
    <x v="1852"/>
    <s v="PROFIL"/>
    <x v="13"/>
    <x v="1679"/>
    <x v="6"/>
    <s v="INSTALLUX"/>
    <x v="1809"/>
    <s v="Non"/>
    <x v="24"/>
    <m/>
    <m/>
    <m/>
    <m/>
    <x v="1"/>
    <m/>
  </r>
  <r>
    <s v="550062ARCELOR (BERTON SICARD)"/>
    <x v="2230"/>
    <s v="PROFIL"/>
    <x v="13"/>
    <x v="2012"/>
    <x v="6"/>
    <s v="INSTALLUX"/>
    <x v="2187"/>
    <s v="Non"/>
    <x v="5"/>
    <m/>
    <m/>
    <m/>
    <m/>
    <x v="1"/>
    <m/>
  </r>
  <r>
    <s v="560011ARCELOR (BERTON SICARD)"/>
    <x v="2092"/>
    <s v="PROFIL"/>
    <x v="13"/>
    <x v="1749"/>
    <x v="6"/>
    <s v="INSTALLUX"/>
    <x v="2049"/>
    <s v="Non"/>
    <x v="5"/>
    <m/>
    <m/>
    <m/>
    <m/>
    <x v="1"/>
    <m/>
  </r>
  <r>
    <s v="560017ARCELOR (BERTON SICARD)"/>
    <x v="2231"/>
    <s v="PROFIL"/>
    <x v="13"/>
    <x v="2013"/>
    <x v="6"/>
    <s v="INSTALLUX"/>
    <x v="2188"/>
    <s v="Non"/>
    <x v="5"/>
    <m/>
    <m/>
    <m/>
    <m/>
    <x v="1"/>
    <m/>
  </r>
  <r>
    <s v="560018ARCELOR (BERTON SICARD)"/>
    <x v="2232"/>
    <s v="PROFIL"/>
    <x v="13"/>
    <x v="1175"/>
    <x v="6"/>
    <s v="INSTALLUX"/>
    <x v="2189"/>
    <s v="Non"/>
    <x v="5"/>
    <m/>
    <m/>
    <m/>
    <m/>
    <x v="1"/>
    <m/>
  </r>
  <r>
    <s v="560019ARCELOR (BERTON SICARD)"/>
    <x v="2233"/>
    <s v="PROFIL"/>
    <x v="13"/>
    <x v="2014"/>
    <x v="6"/>
    <s v="INSTALLUX"/>
    <x v="2190"/>
    <s v="Non"/>
    <x v="40"/>
    <m/>
    <m/>
    <m/>
    <m/>
    <x v="1"/>
    <m/>
  </r>
  <r>
    <s v="560032ARCELOR (BERTON SICARD)"/>
    <x v="2093"/>
    <s v="PROFIL"/>
    <x v="13"/>
    <x v="1884"/>
    <x v="6"/>
    <s v="INSTALLUX"/>
    <x v="2050"/>
    <s v="Non"/>
    <x v="5"/>
    <m/>
    <m/>
    <m/>
    <m/>
    <x v="1"/>
    <m/>
  </r>
  <r>
    <s v="620003ARCELOR (BERTON SICARD)"/>
    <x v="1853"/>
    <s v="PROFIL"/>
    <x v="13"/>
    <x v="1680"/>
    <x v="6"/>
    <s v="INSTALLUX"/>
    <x v="1810"/>
    <s v="Non"/>
    <x v="24"/>
    <m/>
    <m/>
    <m/>
    <m/>
    <x v="1"/>
    <m/>
  </r>
  <r>
    <s v="620004ARCELOR (BERTON SICARD)"/>
    <x v="1854"/>
    <s v="PROFIL"/>
    <x v="13"/>
    <x v="1681"/>
    <x v="6"/>
    <s v="INSTALLUX"/>
    <x v="1811"/>
    <s v="Non"/>
    <x v="24"/>
    <m/>
    <m/>
    <m/>
    <m/>
    <x v="1"/>
    <m/>
  </r>
  <r>
    <s v="620008ARCELOR (BERTON SICARD)"/>
    <x v="1855"/>
    <s v="PROFIL"/>
    <x v="13"/>
    <x v="1682"/>
    <x v="6"/>
    <s v="INSTALLUX"/>
    <x v="1812"/>
    <s v="Non"/>
    <x v="24"/>
    <m/>
    <m/>
    <m/>
    <m/>
    <x v="1"/>
    <m/>
  </r>
  <r>
    <s v="710001ARCELOR (BERTON SICARD)"/>
    <x v="1856"/>
    <s v="PROFIL"/>
    <x v="13"/>
    <x v="1683"/>
    <x v="6"/>
    <s v="INSTALLUX"/>
    <x v="1813"/>
    <s v="Non"/>
    <x v="24"/>
    <m/>
    <m/>
    <m/>
    <m/>
    <x v="1"/>
    <m/>
  </r>
  <r>
    <s v="710002ARCELOR (BERTON SICARD)"/>
    <x v="1857"/>
    <s v="PROFIL"/>
    <x v="13"/>
    <x v="1684"/>
    <x v="6"/>
    <s v="INSTALLUX"/>
    <x v="1814"/>
    <s v="Non"/>
    <x v="24"/>
    <m/>
    <m/>
    <m/>
    <m/>
    <x v="1"/>
    <m/>
  </r>
  <r>
    <s v="720001ARCELOR (BERTON SICARD)"/>
    <x v="1858"/>
    <s v="PROFIL"/>
    <x v="13"/>
    <x v="1685"/>
    <x v="6"/>
    <s v="INSTALLUX"/>
    <x v="1815"/>
    <s v="Non"/>
    <x v="24"/>
    <m/>
    <m/>
    <m/>
    <m/>
    <x v="1"/>
    <m/>
  </r>
  <r>
    <s v="720002ARCELOR (BERTON SICARD)"/>
    <x v="1859"/>
    <s v="PROFIL"/>
    <x v="13"/>
    <x v="1686"/>
    <x v="6"/>
    <s v="INSTALLUX"/>
    <x v="1816"/>
    <s v="Non"/>
    <x v="24"/>
    <m/>
    <m/>
    <m/>
    <m/>
    <x v="1"/>
    <m/>
  </r>
  <r>
    <s v="720003ARCELOR (BERTON SICARD)"/>
    <x v="1860"/>
    <s v="PROFIL"/>
    <x v="13"/>
    <x v="1687"/>
    <x v="6"/>
    <s v="INSTALLUX"/>
    <x v="1817"/>
    <s v="Non"/>
    <x v="24"/>
    <m/>
    <m/>
    <m/>
    <m/>
    <x v="1"/>
    <m/>
  </r>
  <r>
    <s v="720004ARCELOR (BERTON SICARD)"/>
    <x v="1861"/>
    <s v="PROFIL"/>
    <x v="13"/>
    <x v="1688"/>
    <x v="6"/>
    <s v="INSTALLUX"/>
    <x v="1818"/>
    <s v="Non"/>
    <x v="24"/>
    <m/>
    <m/>
    <m/>
    <m/>
    <x v="1"/>
    <m/>
  </r>
  <r>
    <s v="720010ARCELOR (BERTON SICARD)"/>
    <x v="1862"/>
    <s v="PROFIL"/>
    <x v="13"/>
    <x v="1689"/>
    <x v="6"/>
    <s v="INSTALLUX"/>
    <x v="1819"/>
    <s v="Non"/>
    <x v="24"/>
    <m/>
    <m/>
    <m/>
    <m/>
    <x v="1"/>
    <m/>
  </r>
  <r>
    <s v="720012ARCELOR (BERTON SICARD)"/>
    <x v="1863"/>
    <s v="PROFIL"/>
    <x v="13"/>
    <x v="1690"/>
    <x v="6"/>
    <s v="INSTALLUX"/>
    <x v="1820"/>
    <s v="Non"/>
    <x v="24"/>
    <m/>
    <m/>
    <m/>
    <m/>
    <x v="1"/>
    <m/>
  </r>
  <r>
    <s v="720013ARCELOR (BERTON SICARD)"/>
    <x v="1864"/>
    <s v="PROFIL"/>
    <x v="13"/>
    <x v="1691"/>
    <x v="6"/>
    <s v="INSTALLUX"/>
    <x v="1821"/>
    <s v="Non"/>
    <x v="24"/>
    <m/>
    <m/>
    <m/>
    <m/>
    <x v="1"/>
    <m/>
  </r>
  <r>
    <s v="720014ARCELOR (BERTON SICARD)"/>
    <x v="1865"/>
    <s v="PROFIL"/>
    <x v="13"/>
    <x v="1692"/>
    <x v="6"/>
    <s v="INSTALLUX"/>
    <x v="1822"/>
    <s v="Non"/>
    <x v="24"/>
    <m/>
    <m/>
    <m/>
    <m/>
    <x v="1"/>
    <m/>
  </r>
  <r>
    <s v="720020ARCELOR (BERTON SICARD)"/>
    <x v="1866"/>
    <s v="PROFIL"/>
    <x v="13"/>
    <x v="1693"/>
    <x v="6"/>
    <s v="INSTALLUX"/>
    <x v="1823"/>
    <s v="Non"/>
    <x v="24"/>
    <m/>
    <m/>
    <m/>
    <m/>
    <x v="1"/>
    <m/>
  </r>
  <r>
    <s v="720021ARCELOR (BERTON SICARD)"/>
    <x v="1867"/>
    <s v="PROFIL"/>
    <x v="13"/>
    <x v="1694"/>
    <x v="6"/>
    <s v="INSTALLUX"/>
    <x v="1824"/>
    <s v="Non"/>
    <x v="24"/>
    <m/>
    <m/>
    <m/>
    <m/>
    <x v="1"/>
    <m/>
  </r>
  <r>
    <s v="720050ARCELOR (BERTON SICARD)"/>
    <x v="1868"/>
    <s v="PROFIL"/>
    <x v="13"/>
    <x v="1695"/>
    <x v="6"/>
    <s v="INSTALLUX"/>
    <x v="1825"/>
    <s v="Non"/>
    <x v="24"/>
    <m/>
    <m/>
    <m/>
    <m/>
    <x v="1"/>
    <m/>
  </r>
  <r>
    <s v="720050/5ARCELOR (BERTON SICARD)"/>
    <x v="1869"/>
    <s v="PROFIL"/>
    <x v="13"/>
    <x v="1695"/>
    <x v="6"/>
    <s v="INSTALLUX"/>
    <x v="1826"/>
    <s v="Non"/>
    <x v="42"/>
    <m/>
    <m/>
    <m/>
    <m/>
    <x v="1"/>
    <m/>
  </r>
  <r>
    <s v="720051ARCELOR (BERTON SICARD)"/>
    <x v="1870"/>
    <s v="PROFIL"/>
    <x v="13"/>
    <x v="1696"/>
    <x v="6"/>
    <s v="INSTALLUX"/>
    <x v="1827"/>
    <s v="Non"/>
    <x v="24"/>
    <m/>
    <m/>
    <m/>
    <m/>
    <x v="1"/>
    <m/>
  </r>
  <r>
    <s v="720051/5ARCELOR (BERTON SICARD)"/>
    <x v="1871"/>
    <s v="PROFIL"/>
    <x v="13"/>
    <x v="1696"/>
    <x v="6"/>
    <s v="INSTALLUX"/>
    <x v="1828"/>
    <s v="Non"/>
    <x v="42"/>
    <m/>
    <m/>
    <m/>
    <m/>
    <x v="1"/>
    <m/>
  </r>
  <r>
    <s v="720053ARCELOR (BERTON SICARD)"/>
    <x v="1872"/>
    <s v="PROFIL"/>
    <x v="13"/>
    <x v="1697"/>
    <x v="6"/>
    <s v="INSTALLUX"/>
    <x v="1829"/>
    <s v="Non"/>
    <x v="24"/>
    <m/>
    <m/>
    <m/>
    <m/>
    <x v="1"/>
    <m/>
  </r>
  <r>
    <s v="720053/5ARCELOR (BERTON SICARD)"/>
    <x v="1873"/>
    <s v="PROFIL"/>
    <x v="13"/>
    <x v="1697"/>
    <x v="6"/>
    <s v="INSTALLUX"/>
    <x v="1830"/>
    <s v="Non"/>
    <x v="42"/>
    <m/>
    <m/>
    <m/>
    <m/>
    <x v="1"/>
    <m/>
  </r>
  <r>
    <s v="720054ARCELOR (BERTON SICARD)"/>
    <x v="1874"/>
    <s v="PROFIL"/>
    <x v="13"/>
    <x v="1698"/>
    <x v="6"/>
    <s v="INSTALLUX"/>
    <x v="1831"/>
    <s v="Non"/>
    <x v="24"/>
    <m/>
    <m/>
    <m/>
    <m/>
    <x v="1"/>
    <m/>
  </r>
  <r>
    <s v="720054/5ARCELOR (BERTON SICARD)"/>
    <x v="1875"/>
    <s v="PROFIL"/>
    <x v="13"/>
    <x v="1698"/>
    <x v="6"/>
    <s v="INSTALLUX"/>
    <x v="1832"/>
    <s v="Non"/>
    <x v="42"/>
    <m/>
    <m/>
    <m/>
    <m/>
    <x v="1"/>
    <m/>
  </r>
  <r>
    <s v="720055ARCELOR (BERTON SICARD)"/>
    <x v="1876"/>
    <s v="PROFIL"/>
    <x v="13"/>
    <x v="1699"/>
    <x v="6"/>
    <s v="INSTALLUX"/>
    <x v="1833"/>
    <s v="Non"/>
    <x v="24"/>
    <m/>
    <m/>
    <m/>
    <m/>
    <x v="1"/>
    <m/>
  </r>
  <r>
    <s v="720055/5ARCELOR (BERTON SICARD)"/>
    <x v="1877"/>
    <s v="PROFIL"/>
    <x v="13"/>
    <x v="1699"/>
    <x v="6"/>
    <s v="INSTALLUX"/>
    <x v="1834"/>
    <s v="Non"/>
    <x v="42"/>
    <m/>
    <m/>
    <m/>
    <m/>
    <x v="1"/>
    <m/>
  </r>
  <r>
    <s v="720056NARCELOR (BERTON SICARD)"/>
    <x v="1878"/>
    <s v="PROFIL"/>
    <x v="13"/>
    <x v="1700"/>
    <x v="6"/>
    <s v="INSTALLUX"/>
    <x v="1835"/>
    <s v="Non"/>
    <x v="24"/>
    <m/>
    <m/>
    <m/>
    <m/>
    <x v="1"/>
    <m/>
  </r>
  <r>
    <s v="720056N3ARCELOR (BERTON SICARD)"/>
    <x v="1879"/>
    <s v="PROFIL"/>
    <x v="13"/>
    <x v="1700"/>
    <x v="6"/>
    <s v="INSTALLUX"/>
    <x v="1836"/>
    <s v="Non"/>
    <x v="66"/>
    <m/>
    <m/>
    <m/>
    <m/>
    <x v="1"/>
    <m/>
  </r>
  <r>
    <s v="720057ARCELOR (BERTON SICARD)"/>
    <x v="1880"/>
    <s v="PROFIL"/>
    <x v="13"/>
    <x v="1701"/>
    <x v="6"/>
    <s v="INSTALLUX"/>
    <x v="1837"/>
    <s v="Non"/>
    <x v="24"/>
    <m/>
    <m/>
    <m/>
    <m/>
    <x v="1"/>
    <m/>
  </r>
  <r>
    <s v="720057/5ARCELOR (BERTON SICARD)"/>
    <x v="1881"/>
    <s v="PROFIL"/>
    <x v="13"/>
    <x v="1701"/>
    <x v="6"/>
    <s v="INSTALLUX"/>
    <x v="1838"/>
    <s v="Non"/>
    <x v="42"/>
    <m/>
    <m/>
    <m/>
    <m/>
    <x v="1"/>
    <m/>
  </r>
  <r>
    <s v="720066ARCELOR (BERTON SICARD)"/>
    <x v="1882"/>
    <s v="PROFIL"/>
    <x v="13"/>
    <x v="1702"/>
    <x v="6"/>
    <s v="INSTALLUX"/>
    <x v="1839"/>
    <s v="Non"/>
    <x v="24"/>
    <m/>
    <m/>
    <m/>
    <m/>
    <x v="1"/>
    <m/>
  </r>
  <r>
    <s v="720066/5ARCELOR (BERTON SICARD)"/>
    <x v="1883"/>
    <s v="PROFIL"/>
    <x v="13"/>
    <x v="1702"/>
    <x v="6"/>
    <s v="INSTALLUX"/>
    <x v="1840"/>
    <s v="Non"/>
    <x v="67"/>
    <m/>
    <m/>
    <m/>
    <m/>
    <x v="1"/>
    <m/>
  </r>
  <r>
    <s v="760021ARCELOR (BERTON SICARD)"/>
    <x v="1884"/>
    <s v="PROFIL"/>
    <x v="13"/>
    <x v="1703"/>
    <x v="6"/>
    <s v="INSTALLUX"/>
    <x v="1841"/>
    <s v="Non"/>
    <x v="5"/>
    <m/>
    <m/>
    <m/>
    <m/>
    <x v="1"/>
    <m/>
  </r>
  <r>
    <s v="760042ARCELOR (BERTON SICARD)"/>
    <x v="2234"/>
    <s v="PROFIL"/>
    <x v="13"/>
    <x v="2015"/>
    <x v="6"/>
    <s v="INSTALLUX"/>
    <x v="2191"/>
    <s v="Non"/>
    <x v="5"/>
    <m/>
    <m/>
    <m/>
    <m/>
    <x v="1"/>
    <m/>
  </r>
  <r>
    <s v="910000ARCELOR (BERTON SICARD)"/>
    <x v="1885"/>
    <s v="PROFIL"/>
    <x v="13"/>
    <x v="1704"/>
    <x v="6"/>
    <s v="INSTALLUX"/>
    <x v="1842"/>
    <s v="Non"/>
    <x v="24"/>
    <m/>
    <m/>
    <m/>
    <m/>
    <x v="1"/>
    <m/>
  </r>
  <r>
    <s v="910001ARCELOR (BERTON SICARD)"/>
    <x v="1886"/>
    <s v="PROFIL"/>
    <x v="13"/>
    <x v="1705"/>
    <x v="6"/>
    <s v="INSTALLUX"/>
    <x v="1843"/>
    <s v="Non"/>
    <x v="24"/>
    <m/>
    <m/>
    <m/>
    <m/>
    <x v="1"/>
    <m/>
  </r>
  <r>
    <s v="910002ARCELOR (BERTON SICARD)"/>
    <x v="1887"/>
    <s v="PROFIL"/>
    <x v="13"/>
    <x v="1706"/>
    <x v="6"/>
    <s v="INSTALLUX"/>
    <x v="1844"/>
    <s v="Non"/>
    <x v="24"/>
    <m/>
    <m/>
    <m/>
    <m/>
    <x v="1"/>
    <m/>
  </r>
  <r>
    <s v="910003ARCELOR (BERTON SICARD)"/>
    <x v="1888"/>
    <s v="PROFIL"/>
    <x v="13"/>
    <x v="1707"/>
    <x v="6"/>
    <s v="INSTALLUX"/>
    <x v="1845"/>
    <s v="Non"/>
    <x v="24"/>
    <m/>
    <m/>
    <m/>
    <m/>
    <x v="1"/>
    <m/>
  </r>
  <r>
    <s v="910004ARCELOR (BERTON SICARD)"/>
    <x v="1889"/>
    <s v="PROFIL"/>
    <x v="13"/>
    <x v="1708"/>
    <x v="6"/>
    <s v="INSTALLUX"/>
    <x v="1846"/>
    <s v="Non"/>
    <x v="24"/>
    <m/>
    <m/>
    <m/>
    <m/>
    <x v="1"/>
    <m/>
  </r>
  <r>
    <s v="910005ARCELOR (BERTON SICARD)"/>
    <x v="1890"/>
    <s v="PROFIL"/>
    <x v="13"/>
    <x v="1709"/>
    <x v="6"/>
    <s v="INSTALLUX"/>
    <x v="1847"/>
    <s v="Non"/>
    <x v="24"/>
    <m/>
    <m/>
    <m/>
    <m/>
    <x v="1"/>
    <m/>
  </r>
  <r>
    <s v="910006ARCELOR (BERTON SICARD)"/>
    <x v="1891"/>
    <s v="PROFIL"/>
    <x v="13"/>
    <x v="1710"/>
    <x v="6"/>
    <s v="INSTALLUX"/>
    <x v="1848"/>
    <s v="Non"/>
    <x v="24"/>
    <m/>
    <m/>
    <m/>
    <m/>
    <x v="1"/>
    <m/>
  </r>
  <r>
    <s v="910007ARCELOR (BERTON SICARD)"/>
    <x v="1892"/>
    <s v="PROFIL"/>
    <x v="13"/>
    <x v="1711"/>
    <x v="6"/>
    <s v="INSTALLUX"/>
    <x v="1849"/>
    <s v="Non"/>
    <x v="24"/>
    <m/>
    <m/>
    <m/>
    <m/>
    <x v="1"/>
    <m/>
  </r>
  <r>
    <s v="910008ARCELOR (BERTON SICARD)"/>
    <x v="1893"/>
    <s v="PROFIL"/>
    <x v="13"/>
    <x v="1550"/>
    <x v="6"/>
    <s v="INSTALLUX"/>
    <x v="1850"/>
    <s v="Non"/>
    <x v="24"/>
    <m/>
    <m/>
    <m/>
    <m/>
    <x v="1"/>
    <m/>
  </r>
  <r>
    <s v="910009ARCELOR (BERTON SICARD)"/>
    <x v="2141"/>
    <s v="PROFIL"/>
    <x v="13"/>
    <x v="1925"/>
    <x v="6"/>
    <s v="INSTALLUX"/>
    <x v="2098"/>
    <s v="Non"/>
    <x v="24"/>
    <m/>
    <m/>
    <m/>
    <m/>
    <x v="1"/>
    <m/>
  </r>
  <r>
    <s v="910010ARCELOR (BERTON SICARD)"/>
    <x v="1894"/>
    <s v="PROFIL"/>
    <x v="13"/>
    <x v="1712"/>
    <x v="6"/>
    <s v="INSTALLUX"/>
    <x v="1851"/>
    <s v="Non"/>
    <x v="24"/>
    <m/>
    <m/>
    <m/>
    <m/>
    <x v="1"/>
    <m/>
  </r>
  <r>
    <s v="910010/4ARCELOR (BERTON SICARD)"/>
    <x v="1895"/>
    <s v="PROFIL"/>
    <x v="13"/>
    <x v="1712"/>
    <x v="6"/>
    <s v="INSTALLUX"/>
    <x v="1852"/>
    <s v="Non"/>
    <x v="61"/>
    <m/>
    <m/>
    <m/>
    <m/>
    <x v="1"/>
    <m/>
  </r>
  <r>
    <s v="910010BARCELOR (BERTON SICARD)"/>
    <x v="2097"/>
    <s v="PROFIL"/>
    <x v="13"/>
    <x v="1888"/>
    <x v="6"/>
    <s v="INSTALLUX"/>
    <x v="2054"/>
    <s v="Non"/>
    <x v="24"/>
    <m/>
    <m/>
    <m/>
    <m/>
    <x v="1"/>
    <m/>
  </r>
  <r>
    <s v="910010B4ARCELOR (BERTON SICARD)"/>
    <x v="2098"/>
    <s v="PROFIL"/>
    <x v="13"/>
    <x v="1888"/>
    <x v="6"/>
    <s v="INSTALLUX"/>
    <x v="2055"/>
    <s v="Non"/>
    <x v="61"/>
    <m/>
    <m/>
    <m/>
    <m/>
    <x v="1"/>
    <m/>
  </r>
  <r>
    <s v="910011ARCELOR (BERTON SICARD)"/>
    <x v="1896"/>
    <s v="PROFIL"/>
    <x v="13"/>
    <x v="1713"/>
    <x v="6"/>
    <s v="INSTALLUX"/>
    <x v="1853"/>
    <s v="Non"/>
    <x v="24"/>
    <m/>
    <m/>
    <m/>
    <m/>
    <x v="1"/>
    <m/>
  </r>
  <r>
    <s v="910011/4ARCELOR (BERTON SICARD)"/>
    <x v="1897"/>
    <s v="PROFIL"/>
    <x v="13"/>
    <x v="1713"/>
    <x v="6"/>
    <s v="INSTALLUX"/>
    <x v="1854"/>
    <s v="Non"/>
    <x v="61"/>
    <m/>
    <m/>
    <m/>
    <m/>
    <x v="1"/>
    <m/>
  </r>
  <r>
    <s v="910011BARCELOR (BERTON SICARD)"/>
    <x v="2235"/>
    <s v="PROFIL"/>
    <x v="13"/>
    <x v="1889"/>
    <x v="6"/>
    <s v="INSTALLUX"/>
    <x v="2192"/>
    <s v="Non"/>
    <x v="24"/>
    <m/>
    <m/>
    <m/>
    <m/>
    <x v="1"/>
    <m/>
  </r>
  <r>
    <s v="910011B4ARCELOR (BERTON SICARD)"/>
    <x v="2099"/>
    <s v="PROFIL"/>
    <x v="13"/>
    <x v="1889"/>
    <x v="6"/>
    <s v="INSTALLUX"/>
    <x v="2056"/>
    <s v="Non"/>
    <x v="61"/>
    <m/>
    <m/>
    <m/>
    <m/>
    <x v="1"/>
    <m/>
  </r>
  <r>
    <s v="910012ARCELOR (BERTON SICARD)"/>
    <x v="1898"/>
    <s v="PROFIL"/>
    <x v="13"/>
    <x v="1714"/>
    <x v="6"/>
    <s v="INSTALLUX"/>
    <x v="1855"/>
    <s v="Non"/>
    <x v="24"/>
    <m/>
    <m/>
    <m/>
    <m/>
    <x v="1"/>
    <m/>
  </r>
  <r>
    <s v="910012/4ARCELOR (BERTON SICARD)"/>
    <x v="1899"/>
    <s v="PROFIL"/>
    <x v="13"/>
    <x v="1714"/>
    <x v="6"/>
    <s v="INSTALLUX"/>
    <x v="1856"/>
    <s v="Non"/>
    <x v="61"/>
    <m/>
    <m/>
    <m/>
    <m/>
    <x v="1"/>
    <m/>
  </r>
  <r>
    <s v="910013ARCELOR (BERTON SICARD)"/>
    <x v="1900"/>
    <s v="PROFIL"/>
    <x v="13"/>
    <x v="1715"/>
    <x v="6"/>
    <s v="INSTALLUX"/>
    <x v="1857"/>
    <s v="Non"/>
    <x v="24"/>
    <m/>
    <m/>
    <m/>
    <m/>
    <x v="1"/>
    <m/>
  </r>
  <r>
    <s v="910013/4ARCELOR (BERTON SICARD)"/>
    <x v="1901"/>
    <s v="PROFIL"/>
    <x v="13"/>
    <x v="1715"/>
    <x v="6"/>
    <s v="INSTALLUX"/>
    <x v="1858"/>
    <s v="Non"/>
    <x v="61"/>
    <m/>
    <m/>
    <m/>
    <m/>
    <x v="1"/>
    <m/>
  </r>
  <r>
    <s v="910013BARCELOR (BERTON SICARD)"/>
    <x v="2236"/>
    <s v="PROFIL"/>
    <x v="13"/>
    <x v="1890"/>
    <x v="6"/>
    <s v="INSTALLUX"/>
    <x v="2193"/>
    <s v="Non"/>
    <x v="24"/>
    <m/>
    <m/>
    <m/>
    <m/>
    <x v="1"/>
    <m/>
  </r>
  <r>
    <s v="910013B4ARCELOR (BERTON SICARD)"/>
    <x v="2100"/>
    <s v="PROFIL"/>
    <x v="13"/>
    <x v="1890"/>
    <x v="6"/>
    <s v="INSTALLUX"/>
    <x v="2057"/>
    <s v="Non"/>
    <x v="61"/>
    <m/>
    <m/>
    <m/>
    <m/>
    <x v="1"/>
    <m/>
  </r>
  <r>
    <s v="910014ARCELOR (BERTON SICARD)"/>
    <x v="1902"/>
    <s v="PROFIL"/>
    <x v="13"/>
    <x v="1716"/>
    <x v="6"/>
    <s v="INSTALLUX"/>
    <x v="1859"/>
    <s v="Non"/>
    <x v="24"/>
    <m/>
    <m/>
    <m/>
    <m/>
    <x v="1"/>
    <m/>
  </r>
  <r>
    <s v="910014/4ARCELOR (BERTON SICARD)"/>
    <x v="1903"/>
    <s v="PROFIL"/>
    <x v="13"/>
    <x v="1716"/>
    <x v="6"/>
    <s v="INSTALLUX"/>
    <x v="1860"/>
    <s v="Non"/>
    <x v="61"/>
    <m/>
    <m/>
    <m/>
    <m/>
    <x v="1"/>
    <m/>
  </r>
  <r>
    <s v="910016BARCELOR (BERTON SICARD)"/>
    <x v="1904"/>
    <s v="PROFIL"/>
    <x v="13"/>
    <x v="1717"/>
    <x v="6"/>
    <s v="INSTALLUX"/>
    <x v="1861"/>
    <s v="Non"/>
    <x v="24"/>
    <m/>
    <m/>
    <m/>
    <m/>
    <x v="1"/>
    <m/>
  </r>
  <r>
    <s v="910020ARCELOR (BERTON SICARD)"/>
    <x v="1905"/>
    <s v="PROFIL"/>
    <x v="13"/>
    <x v="1718"/>
    <x v="6"/>
    <s v="INSTALLUX"/>
    <x v="1862"/>
    <s v="Non"/>
    <x v="24"/>
    <m/>
    <m/>
    <m/>
    <m/>
    <x v="1"/>
    <m/>
  </r>
  <r>
    <s v="910020/4ARCELOR (BERTON SICARD)"/>
    <x v="1906"/>
    <s v="PROFIL"/>
    <x v="13"/>
    <x v="1718"/>
    <x v="6"/>
    <s v="INSTALLUX"/>
    <x v="1863"/>
    <s v="Non"/>
    <x v="61"/>
    <m/>
    <m/>
    <m/>
    <m/>
    <x v="1"/>
    <m/>
  </r>
  <r>
    <s v="910021ARCELOR (BERTON SICARD)"/>
    <x v="1907"/>
    <s v="PROFIL"/>
    <x v="13"/>
    <x v="1719"/>
    <x v="6"/>
    <s v="INSTALLUX"/>
    <x v="1864"/>
    <s v="Non"/>
    <x v="24"/>
    <m/>
    <m/>
    <m/>
    <m/>
    <x v="1"/>
    <m/>
  </r>
  <r>
    <s v="910021/4ARCELOR (BERTON SICARD)"/>
    <x v="1908"/>
    <s v="PROFIL"/>
    <x v="13"/>
    <x v="1719"/>
    <x v="6"/>
    <s v="INSTALLUX"/>
    <x v="1865"/>
    <s v="Non"/>
    <x v="61"/>
    <m/>
    <m/>
    <m/>
    <m/>
    <x v="1"/>
    <m/>
  </r>
  <r>
    <s v="910022ARCELOR (BERTON SICARD)"/>
    <x v="1909"/>
    <s v="PROFIL"/>
    <x v="13"/>
    <x v="1720"/>
    <x v="6"/>
    <s v="INSTALLUX"/>
    <x v="1866"/>
    <s v="Non"/>
    <x v="24"/>
    <m/>
    <m/>
    <m/>
    <m/>
    <x v="1"/>
    <m/>
  </r>
  <r>
    <s v="910022/4ARCELOR (BERTON SICARD)"/>
    <x v="1910"/>
    <s v="PROFIL"/>
    <x v="13"/>
    <x v="1720"/>
    <x v="6"/>
    <s v="INSTALLUX"/>
    <x v="1867"/>
    <s v="Non"/>
    <x v="61"/>
    <m/>
    <m/>
    <m/>
    <m/>
    <x v="1"/>
    <m/>
  </r>
  <r>
    <s v="910023ARCELOR (BERTON SICARD)"/>
    <x v="1911"/>
    <s v="PROFIL"/>
    <x v="13"/>
    <x v="1721"/>
    <x v="6"/>
    <s v="INSTALLUX"/>
    <x v="1868"/>
    <s v="Non"/>
    <x v="24"/>
    <m/>
    <m/>
    <m/>
    <m/>
    <x v="1"/>
    <m/>
  </r>
  <r>
    <s v="910023/4ARCELOR (BERTON SICARD)"/>
    <x v="1912"/>
    <s v="PROFIL"/>
    <x v="13"/>
    <x v="1721"/>
    <x v="6"/>
    <s v="INSTALLUX"/>
    <x v="1869"/>
    <s v="Non"/>
    <x v="61"/>
    <m/>
    <m/>
    <m/>
    <m/>
    <x v="1"/>
    <m/>
  </r>
  <r>
    <s v="910030ARCELOR (BERTON SICARD)"/>
    <x v="1913"/>
    <s v="PROFIL"/>
    <x v="13"/>
    <x v="1471"/>
    <x v="6"/>
    <s v="INSTALLUX"/>
    <x v="1870"/>
    <s v="Non"/>
    <x v="24"/>
    <m/>
    <m/>
    <m/>
    <m/>
    <x v="1"/>
    <m/>
  </r>
  <r>
    <s v="910031ARCELOR (BERTON SICARD)"/>
    <x v="1914"/>
    <s v="PROFIL"/>
    <x v="13"/>
    <x v="1147"/>
    <x v="6"/>
    <s v="INSTALLUX"/>
    <x v="1871"/>
    <s v="Non"/>
    <x v="24"/>
    <m/>
    <m/>
    <m/>
    <m/>
    <x v="1"/>
    <m/>
  </r>
  <r>
    <s v="910040ARCELOR (BERTON SICARD)"/>
    <x v="2237"/>
    <s v="PROFIL"/>
    <x v="13"/>
    <x v="2016"/>
    <x v="6"/>
    <s v="INSTALLUX"/>
    <x v="2194"/>
    <s v="Non"/>
    <x v="24"/>
    <m/>
    <m/>
    <m/>
    <m/>
    <x v="1"/>
    <m/>
  </r>
  <r>
    <s v="910041ARCELOR (BERTON SICARD)"/>
    <x v="1915"/>
    <s v="PROFIL"/>
    <x v="13"/>
    <x v="1500"/>
    <x v="6"/>
    <s v="INSTALLUX"/>
    <x v="1872"/>
    <s v="Non"/>
    <x v="24"/>
    <m/>
    <m/>
    <m/>
    <m/>
    <x v="1"/>
    <m/>
  </r>
  <r>
    <s v="910050ARCELOR (BERTON SICARD)"/>
    <x v="1916"/>
    <s v="PROFIL"/>
    <x v="13"/>
    <x v="1722"/>
    <x v="6"/>
    <s v="INSTALLUX"/>
    <x v="1873"/>
    <s v="Non"/>
    <x v="24"/>
    <m/>
    <m/>
    <m/>
    <m/>
    <x v="1"/>
    <m/>
  </r>
  <r>
    <s v="910051ARCELOR (BERTON SICARD)"/>
    <x v="1917"/>
    <s v="PROFIL"/>
    <x v="13"/>
    <x v="1723"/>
    <x v="6"/>
    <s v="INSTALLUX"/>
    <x v="1874"/>
    <s v="Non"/>
    <x v="24"/>
    <m/>
    <m/>
    <m/>
    <m/>
    <x v="1"/>
    <m/>
  </r>
  <r>
    <s v="910051NARCELOR (BERTON SICARD)"/>
    <x v="1918"/>
    <s v="PROFIL"/>
    <x v="13"/>
    <x v="1723"/>
    <x v="6"/>
    <s v="INSTALLUX"/>
    <x v="1875"/>
    <s v="Non"/>
    <x v="24"/>
    <m/>
    <m/>
    <m/>
    <m/>
    <x v="1"/>
    <m/>
  </r>
  <r>
    <s v="910052ARCELOR (BERTON SICARD)"/>
    <x v="1919"/>
    <s v="PROFIL"/>
    <x v="13"/>
    <x v="1724"/>
    <x v="6"/>
    <s v="INSTALLUX"/>
    <x v="1876"/>
    <s v="Non"/>
    <x v="24"/>
    <m/>
    <m/>
    <m/>
    <m/>
    <x v="1"/>
    <m/>
  </r>
  <r>
    <s v="910200ARCELOR (BERTON SICARD)"/>
    <x v="1920"/>
    <s v="PROFIL"/>
    <x v="13"/>
    <x v="1704"/>
    <x v="6"/>
    <s v="INSTALLUX"/>
    <x v="1877"/>
    <s v="Non"/>
    <x v="24"/>
    <m/>
    <m/>
    <m/>
    <m/>
    <x v="1"/>
    <m/>
  </r>
  <r>
    <s v="910210PARCELOR (BERTON SICARD)"/>
    <x v="1921"/>
    <s v="PROFIL"/>
    <x v="13"/>
    <x v="1725"/>
    <x v="6"/>
    <s v="INSTALLUX"/>
    <x v="1878"/>
    <s v="Non"/>
    <x v="24"/>
    <m/>
    <m/>
    <m/>
    <m/>
    <x v="1"/>
    <m/>
  </r>
  <r>
    <s v="910211PARCELOR (BERTON SICARD)"/>
    <x v="1922"/>
    <s v="PROFIL"/>
    <x v="13"/>
    <x v="1726"/>
    <x v="6"/>
    <s v="INSTALLUX"/>
    <x v="1879"/>
    <s v="Non"/>
    <x v="24"/>
    <m/>
    <m/>
    <m/>
    <m/>
    <x v="1"/>
    <m/>
  </r>
  <r>
    <s v="910212ARCELOR (BERTON SICARD)"/>
    <x v="1923"/>
    <s v="PROFIL"/>
    <x v="13"/>
    <x v="1727"/>
    <x v="6"/>
    <s v="INSTALLUX"/>
    <x v="1880"/>
    <s v="Non"/>
    <x v="24"/>
    <m/>
    <m/>
    <m/>
    <m/>
    <x v="1"/>
    <m/>
  </r>
  <r>
    <s v="910213ARCELOR (BERTON SICARD)"/>
    <x v="1924"/>
    <s v="PROFIL"/>
    <x v="13"/>
    <x v="1727"/>
    <x v="6"/>
    <s v="INSTALLUX"/>
    <x v="1881"/>
    <s v="Non"/>
    <x v="24"/>
    <m/>
    <m/>
    <m/>
    <m/>
    <x v="1"/>
    <m/>
  </r>
  <r>
    <s v="910224ARCELOR (BERTON SICARD)"/>
    <x v="2142"/>
    <s v="PROFIL"/>
    <x v="13"/>
    <x v="1926"/>
    <x v="6"/>
    <s v="INSTALLUX"/>
    <x v="2099"/>
    <s v="Non"/>
    <x v="24"/>
    <m/>
    <m/>
    <m/>
    <m/>
    <x v="1"/>
    <m/>
  </r>
  <r>
    <s v="910225ARCELOR (BERTON SICARD)"/>
    <x v="1925"/>
    <s v="PROFIL"/>
    <x v="13"/>
    <x v="1728"/>
    <x v="6"/>
    <s v="INSTALLUX"/>
    <x v="1882"/>
    <s v="Non"/>
    <x v="24"/>
    <m/>
    <m/>
    <m/>
    <m/>
    <x v="1"/>
    <m/>
  </r>
  <r>
    <s v="920003ARCELOR (BERTON SICARD)"/>
    <x v="1926"/>
    <s v="PROFIL"/>
    <x v="13"/>
    <x v="1729"/>
    <x v="6"/>
    <s v="INSTALLUX"/>
    <x v="1883"/>
    <s v="Non"/>
    <x v="24"/>
    <m/>
    <m/>
    <m/>
    <m/>
    <x v="1"/>
    <m/>
  </r>
  <r>
    <s v="920004ARCELOR (BERTON SICARD)"/>
    <x v="1927"/>
    <s v="PROFIL"/>
    <x v="13"/>
    <x v="1730"/>
    <x v="6"/>
    <s v="INSTALLUX"/>
    <x v="1884"/>
    <s v="Non"/>
    <x v="24"/>
    <m/>
    <m/>
    <m/>
    <m/>
    <x v="1"/>
    <m/>
  </r>
  <r>
    <s v="920005ARCELOR (BERTON SICARD)"/>
    <x v="1928"/>
    <s v="PROFIL"/>
    <x v="13"/>
    <x v="1731"/>
    <x v="6"/>
    <s v="INSTALLUX"/>
    <x v="1885"/>
    <s v="Non"/>
    <x v="24"/>
    <m/>
    <m/>
    <m/>
    <m/>
    <x v="1"/>
    <m/>
  </r>
  <r>
    <s v="920006ARCELOR (BERTON SICARD)"/>
    <x v="1929"/>
    <s v="PROFIL"/>
    <x v="13"/>
    <x v="1729"/>
    <x v="6"/>
    <s v="INSTALLUX"/>
    <x v="1886"/>
    <s v="Non"/>
    <x v="24"/>
    <m/>
    <m/>
    <m/>
    <m/>
    <x v="1"/>
    <m/>
  </r>
  <r>
    <s v="920007ARCELOR (BERTON SICARD)"/>
    <x v="1930"/>
    <s v="PROFIL"/>
    <x v="13"/>
    <x v="1732"/>
    <x v="6"/>
    <s v="INSTALLUX"/>
    <x v="1887"/>
    <s v="Non"/>
    <x v="24"/>
    <m/>
    <m/>
    <m/>
    <m/>
    <x v="1"/>
    <m/>
  </r>
  <r>
    <s v="920008ARCELOR (BERTON SICARD)"/>
    <x v="1931"/>
    <s v="PROFIL"/>
    <x v="13"/>
    <x v="1733"/>
    <x v="6"/>
    <s v="INSTALLUX"/>
    <x v="1888"/>
    <s v="Non"/>
    <x v="24"/>
    <m/>
    <m/>
    <m/>
    <m/>
    <x v="1"/>
    <m/>
  </r>
  <r>
    <s v="920009ARCELOR (BERTON SICARD)"/>
    <x v="1932"/>
    <s v="PROFIL"/>
    <x v="13"/>
    <x v="1734"/>
    <x v="6"/>
    <s v="INSTALLUX"/>
    <x v="1889"/>
    <s v="Non"/>
    <x v="24"/>
    <m/>
    <m/>
    <m/>
    <m/>
    <x v="1"/>
    <m/>
  </r>
  <r>
    <s v="920011ARCELOR (BERTON SICARD)"/>
    <x v="1933"/>
    <s v="PROFIL"/>
    <x v="13"/>
    <x v="1735"/>
    <x v="6"/>
    <s v="INSTALLUX"/>
    <x v="1890"/>
    <s v="Non"/>
    <x v="24"/>
    <m/>
    <m/>
    <m/>
    <m/>
    <x v="1"/>
    <m/>
  </r>
  <r>
    <s v="920012ARCELOR (BERTON SICARD)"/>
    <x v="1934"/>
    <s v="PROFIL"/>
    <x v="13"/>
    <x v="1736"/>
    <x v="6"/>
    <s v="INSTALLUX"/>
    <x v="1891"/>
    <s v="Non"/>
    <x v="24"/>
    <m/>
    <m/>
    <m/>
    <m/>
    <x v="1"/>
    <m/>
  </r>
  <r>
    <s v="920013ARCELOR (BERTON SICARD)"/>
    <x v="1935"/>
    <s v="PROFIL"/>
    <x v="13"/>
    <x v="1737"/>
    <x v="6"/>
    <s v="INSTALLUX"/>
    <x v="1892"/>
    <s v="Non"/>
    <x v="24"/>
    <m/>
    <m/>
    <m/>
    <m/>
    <x v="1"/>
    <m/>
  </r>
  <r>
    <s v="920014ARCELOR (BERTON SICARD)"/>
    <x v="1936"/>
    <s v="PROFIL"/>
    <x v="13"/>
    <x v="1738"/>
    <x v="6"/>
    <s v="INSTALLUX"/>
    <x v="1893"/>
    <s v="Non"/>
    <x v="24"/>
    <m/>
    <m/>
    <m/>
    <m/>
    <x v="1"/>
    <m/>
  </r>
  <r>
    <s v="920025ARCELOR (BERTON SICARD)"/>
    <x v="1937"/>
    <s v="PROFIL"/>
    <x v="13"/>
    <x v="1739"/>
    <x v="6"/>
    <s v="INSTALLUX"/>
    <x v="1894"/>
    <s v="Non"/>
    <x v="24"/>
    <m/>
    <m/>
    <m/>
    <m/>
    <x v="1"/>
    <m/>
  </r>
  <r>
    <s v="920042ARCELOR (BERTON SICARD)"/>
    <x v="1938"/>
    <s v="PROFIL"/>
    <x v="13"/>
    <x v="1740"/>
    <x v="6"/>
    <s v="INSTALLUX"/>
    <x v="1895"/>
    <s v="Non"/>
    <x v="24"/>
    <m/>
    <m/>
    <m/>
    <m/>
    <x v="1"/>
    <m/>
  </r>
  <r>
    <s v="920043ARCELOR (BERTON SICARD)"/>
    <x v="1939"/>
    <s v="PROFIL"/>
    <x v="13"/>
    <x v="1741"/>
    <x v="6"/>
    <s v="INSTALLUX"/>
    <x v="1896"/>
    <s v="Non"/>
    <x v="24"/>
    <m/>
    <m/>
    <m/>
    <m/>
    <x v="1"/>
    <m/>
  </r>
  <r>
    <s v="920050ARCELOR (BERTON SICARD)"/>
    <x v="1940"/>
    <s v="PROFIL"/>
    <x v="13"/>
    <x v="1742"/>
    <x v="6"/>
    <s v="INSTALLUX"/>
    <x v="1897"/>
    <s v="Non"/>
    <x v="24"/>
    <m/>
    <m/>
    <m/>
    <m/>
    <x v="1"/>
    <m/>
  </r>
  <r>
    <s v="920051ARCELOR (BERTON SICARD)"/>
    <x v="1941"/>
    <s v="PROFIL"/>
    <x v="13"/>
    <x v="1743"/>
    <x v="6"/>
    <s v="INSTALLUX"/>
    <x v="1898"/>
    <s v="Non"/>
    <x v="24"/>
    <m/>
    <m/>
    <m/>
    <m/>
    <x v="1"/>
    <m/>
  </r>
  <r>
    <s v="920052ARCELOR (BERTON SICARD)"/>
    <x v="1942"/>
    <s v="PROFIL"/>
    <x v="13"/>
    <x v="1744"/>
    <x v="6"/>
    <s v="INSTALLUX"/>
    <x v="1899"/>
    <s v="Non"/>
    <x v="24"/>
    <m/>
    <m/>
    <m/>
    <m/>
    <x v="1"/>
    <m/>
  </r>
  <r>
    <s v="920053ARCELOR (BERTON SICARD)"/>
    <x v="1943"/>
    <s v="PROFIL"/>
    <x v="13"/>
    <x v="1745"/>
    <x v="6"/>
    <s v="INSTALLUX"/>
    <x v="1900"/>
    <s v="Non"/>
    <x v="24"/>
    <m/>
    <m/>
    <m/>
    <m/>
    <x v="1"/>
    <m/>
  </r>
  <r>
    <s v="920221ARCELOR (BERTON SICARD)"/>
    <x v="1944"/>
    <s v="PROFIL"/>
    <x v="13"/>
    <x v="1746"/>
    <x v="6"/>
    <s v="INSTALLUX"/>
    <x v="1901"/>
    <s v="Non"/>
    <x v="24"/>
    <m/>
    <m/>
    <m/>
    <m/>
    <x v="1"/>
    <m/>
  </r>
  <r>
    <s v="920223ARCELOR (BERTON SICARD)"/>
    <x v="1945"/>
    <s v="PROFIL"/>
    <x v="13"/>
    <x v="1747"/>
    <x v="6"/>
    <s v="INSTALLUX"/>
    <x v="1902"/>
    <s v="Non"/>
    <x v="24"/>
    <m/>
    <m/>
    <m/>
    <m/>
    <x v="1"/>
    <m/>
  </r>
  <r>
    <s v="920224ARCELOR (BERTON SICARD)"/>
    <x v="1946"/>
    <s v="PROFIL"/>
    <x v="13"/>
    <x v="1364"/>
    <x v="6"/>
    <s v="INSTALLUX"/>
    <x v="1903"/>
    <s v="Non"/>
    <x v="24"/>
    <m/>
    <m/>
    <m/>
    <m/>
    <x v="1"/>
    <m/>
  </r>
  <r>
    <s v="920230ARCELOR (BERTON SICARD)"/>
    <x v="1947"/>
    <s v="PROFIL"/>
    <x v="13"/>
    <x v="1748"/>
    <x v="6"/>
    <s v="INSTALLUX"/>
    <x v="1904"/>
    <s v="Non"/>
    <x v="24"/>
    <m/>
    <m/>
    <m/>
    <m/>
    <x v="1"/>
    <m/>
  </r>
  <r>
    <s v="950014ARCELOR (BERTON SICARD)"/>
    <x v="2238"/>
    <s v="PROFIL"/>
    <x v="13"/>
    <x v="2017"/>
    <x v="6"/>
    <s v="INSTALLUX"/>
    <x v="2195"/>
    <s v="Non"/>
    <x v="5"/>
    <m/>
    <m/>
    <m/>
    <m/>
    <x v="1"/>
    <m/>
  </r>
  <r>
    <s v="950015ARCELOR (BERTON SICARD)"/>
    <x v="2239"/>
    <s v="PROFIL"/>
    <x v="13"/>
    <x v="2018"/>
    <x v="6"/>
    <s v="INSTALLUX"/>
    <x v="2196"/>
    <s v="Non"/>
    <x v="5"/>
    <m/>
    <m/>
    <m/>
    <m/>
    <x v="1"/>
    <m/>
  </r>
  <r>
    <s v="950016ARCELOR (BERTON SICARD)"/>
    <x v="2240"/>
    <s v="PROFIL"/>
    <x v="13"/>
    <x v="2019"/>
    <x v="6"/>
    <s v="INSTALLUX"/>
    <x v="2197"/>
    <s v="Non"/>
    <x v="5"/>
    <m/>
    <m/>
    <m/>
    <m/>
    <x v="1"/>
    <m/>
  </r>
  <r>
    <s v="950017ARCELOR (BERTON SICARD)"/>
    <x v="2241"/>
    <s v="PROFIL"/>
    <x v="13"/>
    <x v="2020"/>
    <x v="6"/>
    <s v="INSTALLUX"/>
    <x v="2198"/>
    <s v="Non"/>
    <x v="5"/>
    <m/>
    <m/>
    <m/>
    <m/>
    <x v="1"/>
    <m/>
  </r>
  <r>
    <s v="1875ARCELOR (BERTON SICARD)"/>
    <x v="1994"/>
    <s v="PROFIL"/>
    <x v="13"/>
    <x v="1791"/>
    <x v="6"/>
    <s v="INSTALLUX"/>
    <x v="1951"/>
    <s v="Non"/>
    <x v="5"/>
    <m/>
    <m/>
    <m/>
    <m/>
    <x v="1"/>
    <m/>
  </r>
  <r>
    <s v="A5032ARCELOR (BERTON SICARD)"/>
    <x v="1948"/>
    <s v="PROFIL"/>
    <x v="13"/>
    <x v="1749"/>
    <x v="6"/>
    <s v="INSTALLUX"/>
    <x v="1905"/>
    <s v="Non"/>
    <x v="5"/>
    <m/>
    <m/>
    <m/>
    <m/>
    <x v="1"/>
    <m/>
  </r>
  <r>
    <s v="A5080ARCELOR (BERTON SICARD)"/>
    <x v="1952"/>
    <s v="PROFIL"/>
    <x v="13"/>
    <x v="1753"/>
    <x v="6"/>
    <s v="INSTALLUX"/>
    <x v="1909"/>
    <s v="Non"/>
    <x v="5"/>
    <m/>
    <m/>
    <m/>
    <m/>
    <x v="1"/>
    <m/>
  </r>
  <r>
    <s v="A5081ARCELOR (BERTON SICARD)"/>
    <x v="1953"/>
    <s v="PROFIL"/>
    <x v="13"/>
    <x v="1754"/>
    <x v="6"/>
    <s v="INSTALLUX"/>
    <x v="1910"/>
    <s v="Non"/>
    <x v="5"/>
    <m/>
    <m/>
    <m/>
    <m/>
    <x v="1"/>
    <m/>
  </r>
  <r>
    <s v="A5082ARCELOR (BERTON SICARD)"/>
    <x v="1954"/>
    <s v="PROFIL"/>
    <x v="13"/>
    <x v="1755"/>
    <x v="6"/>
    <s v="INSTALLUX"/>
    <x v="1911"/>
    <s v="Non"/>
    <x v="5"/>
    <m/>
    <m/>
    <m/>
    <m/>
    <x v="1"/>
    <m/>
  </r>
  <r>
    <s v="A5083ARCELOR (BERTON SICARD)"/>
    <x v="1955"/>
    <s v="PROFIL"/>
    <x v="13"/>
    <x v="1756"/>
    <x v="6"/>
    <s v="INSTALLUX"/>
    <x v="1912"/>
    <s v="Non"/>
    <x v="5"/>
    <m/>
    <m/>
    <m/>
    <m/>
    <x v="1"/>
    <m/>
  </r>
  <r>
    <s v="A5084ARCELOR (BERTON SICARD)"/>
    <x v="1956"/>
    <s v="PROFIL"/>
    <x v="13"/>
    <x v="1757"/>
    <x v="6"/>
    <s v="INSTALLUX"/>
    <x v="1913"/>
    <s v="Non"/>
    <x v="5"/>
    <m/>
    <m/>
    <m/>
    <m/>
    <x v="1"/>
    <m/>
  </r>
  <r>
    <s v="A5086ARCELOR (BERTON SICARD)"/>
    <x v="1957"/>
    <s v="PROFIL"/>
    <x v="13"/>
    <x v="1758"/>
    <x v="6"/>
    <s v="INSTALLUX"/>
    <x v="1914"/>
    <s v="Non"/>
    <x v="5"/>
    <m/>
    <m/>
    <m/>
    <m/>
    <x v="1"/>
    <m/>
  </r>
  <r>
    <s v="A5087ARCELOR (BERTON SICARD)"/>
    <x v="1958"/>
    <s v="PROFIL"/>
    <x v="13"/>
    <x v="1759"/>
    <x v="6"/>
    <s v="INSTALLUX"/>
    <x v="1915"/>
    <s v="Non"/>
    <x v="5"/>
    <m/>
    <m/>
    <m/>
    <m/>
    <x v="1"/>
    <m/>
  </r>
  <r>
    <s v="A6077ARCELOR (BERTON SICARD)"/>
    <x v="2143"/>
    <s v="PROFIL"/>
    <x v="13"/>
    <x v="1927"/>
    <x v="6"/>
    <s v="INSTALLUX"/>
    <x v="2100"/>
    <s v="Non"/>
    <x v="5"/>
    <m/>
    <m/>
    <m/>
    <m/>
    <x v="1"/>
    <m/>
  </r>
  <r>
    <s v="570ARCELOR (BERTON SICARD)"/>
    <x v="2154"/>
    <s v="PROFIL"/>
    <x v="13"/>
    <x v="1937"/>
    <x v="6"/>
    <s v="INSTALLUX"/>
    <x v="2111"/>
    <s v="Non"/>
    <x v="5"/>
    <m/>
    <m/>
    <m/>
    <m/>
    <x v="1"/>
    <m/>
  </r>
  <r>
    <s v="1812ARCELOR (BERTON SICARD)"/>
    <x v="1986"/>
    <s v="PROFIL"/>
    <x v="13"/>
    <x v="1783"/>
    <x v="6"/>
    <s v="INSTALLUX"/>
    <x v="1943"/>
    <s v="Non"/>
    <x v="5"/>
    <m/>
    <m/>
    <m/>
    <m/>
    <x v="1"/>
    <m/>
  </r>
  <r>
    <s v="1817ARCELOR (BERTON SICARD)"/>
    <x v="1987"/>
    <s v="PROFIL"/>
    <x v="13"/>
    <x v="1784"/>
    <x v="6"/>
    <s v="INSTALLUX"/>
    <x v="1944"/>
    <s v="Non"/>
    <x v="5"/>
    <m/>
    <m/>
    <m/>
    <m/>
    <x v="1"/>
    <m/>
  </r>
  <r>
    <s v="1854NARCELOR (BERTON SICARD)"/>
    <x v="1989"/>
    <s v="PROFIL"/>
    <x v="13"/>
    <x v="1786"/>
    <x v="6"/>
    <s v="INSTALLUX"/>
    <x v="1946"/>
    <s v="Non"/>
    <x v="5"/>
    <m/>
    <m/>
    <m/>
    <m/>
    <x v="1"/>
    <m/>
  </r>
  <r>
    <s v="1859ARCELOR (BERTON SICARD)"/>
    <x v="1990"/>
    <s v="PROFIL"/>
    <x v="13"/>
    <x v="1787"/>
    <x v="6"/>
    <s v="INSTALLUX"/>
    <x v="1947"/>
    <s v="Non"/>
    <x v="5"/>
    <m/>
    <m/>
    <m/>
    <m/>
    <x v="1"/>
    <m/>
  </r>
  <r>
    <s v="1860ARCELOR (BERTON SICARD)"/>
    <x v="1991"/>
    <s v="PROFIL"/>
    <x v="13"/>
    <x v="1788"/>
    <x v="6"/>
    <s v="INSTALLUX"/>
    <x v="1948"/>
    <s v="Non"/>
    <x v="5"/>
    <m/>
    <m/>
    <m/>
    <m/>
    <x v="1"/>
    <m/>
  </r>
  <r>
    <s v="1861ARCELOR (BERTON SICARD)"/>
    <x v="2162"/>
    <s v="PROFIL"/>
    <x v="13"/>
    <x v="1945"/>
    <x v="6"/>
    <s v="INSTALLUX"/>
    <x v="2119"/>
    <s v="Non"/>
    <x v="5"/>
    <m/>
    <m/>
    <m/>
    <m/>
    <x v="1"/>
    <m/>
  </r>
  <r>
    <s v="1861DARCELOR (BERTON SICARD)"/>
    <x v="2256"/>
    <s v="PROFIL"/>
    <x v="13"/>
    <x v="2033"/>
    <x v="6"/>
    <s v="INSTALLUX"/>
    <x v="2213"/>
    <s v="Non"/>
    <x v="5"/>
    <m/>
    <m/>
    <m/>
    <m/>
    <x v="1"/>
    <m/>
  </r>
  <r>
    <s v="1861GARCELOR (BERTON SICARD)"/>
    <x v="2257"/>
    <s v="PROFIL"/>
    <x v="13"/>
    <x v="2034"/>
    <x v="6"/>
    <s v="INSTALLUX"/>
    <x v="2214"/>
    <s v="Non"/>
    <x v="5"/>
    <m/>
    <m/>
    <m/>
    <m/>
    <x v="1"/>
    <m/>
  </r>
  <r>
    <s v="1868ARCELOR (BERTON SICARD)"/>
    <x v="1992"/>
    <s v="PROFIL"/>
    <x v="13"/>
    <x v="1789"/>
    <x v="6"/>
    <s v="INSTALLUX"/>
    <x v="1949"/>
    <s v="Non"/>
    <x v="5"/>
    <m/>
    <m/>
    <m/>
    <m/>
    <x v="1"/>
    <m/>
  </r>
  <r>
    <s v="1869ARCELOR (BERTON SICARD)"/>
    <x v="1993"/>
    <s v="PROFIL"/>
    <x v="13"/>
    <x v="1790"/>
    <x v="6"/>
    <s v="INSTALLUX"/>
    <x v="1950"/>
    <s v="Non"/>
    <x v="5"/>
    <m/>
    <m/>
    <m/>
    <m/>
    <x v="1"/>
    <m/>
  </r>
  <r>
    <s v="1870ARCELOR (BERTON SICARD)"/>
    <x v="2163"/>
    <s v="PROFIL"/>
    <x v="13"/>
    <x v="1946"/>
    <x v="6"/>
    <s v="INSTALLUX"/>
    <x v="2120"/>
    <s v="Non"/>
    <x v="5"/>
    <m/>
    <m/>
    <m/>
    <m/>
    <x v="1"/>
    <m/>
  </r>
  <r>
    <s v="1874ARCELOR (BERTON SICARD)"/>
    <x v="2118"/>
    <s v="PROFIL"/>
    <x v="13"/>
    <x v="1906"/>
    <x v="6"/>
    <s v="INSTALLUX"/>
    <x v="2075"/>
    <s v="Non"/>
    <x v="5"/>
    <m/>
    <m/>
    <m/>
    <m/>
    <x v="1"/>
    <m/>
  </r>
  <r>
    <s v="1875ARCELOR (BERTON SICARD)"/>
    <x v="1994"/>
    <s v="PROFIL"/>
    <x v="13"/>
    <x v="1791"/>
    <x v="6"/>
    <s v="INSTALLUX"/>
    <x v="1951"/>
    <s v="Non"/>
    <x v="5"/>
    <m/>
    <m/>
    <m/>
    <m/>
    <x v="1"/>
    <m/>
  </r>
  <r>
    <s v="5500ARCELOR (BERTON SICARD)"/>
    <x v="1997"/>
    <s v="PROFIL"/>
    <x v="13"/>
    <x v="1794"/>
    <x v="6"/>
    <s v="INSTALLUX"/>
    <x v="1954"/>
    <s v="Non"/>
    <x v="5"/>
    <m/>
    <m/>
    <m/>
    <m/>
    <x v="1"/>
    <m/>
  </r>
  <r>
    <s v="5754ARCELOR (BERTON SICARD)"/>
    <x v="1998"/>
    <s v="PROFIL"/>
    <x v="13"/>
    <x v="1795"/>
    <x v="6"/>
    <s v="INSTALLUX"/>
    <x v="1955"/>
    <s v="Non"/>
    <x v="5"/>
    <m/>
    <m/>
    <m/>
    <m/>
    <x v="1"/>
    <m/>
  </r>
  <r>
    <s v="5762ARCELOR (BERTON SICARD)"/>
    <x v="1999"/>
    <s v="PROFIL"/>
    <x v="13"/>
    <x v="1796"/>
    <x v="6"/>
    <s v="INSTALLUX"/>
    <x v="1956"/>
    <s v="Non"/>
    <x v="5"/>
    <m/>
    <m/>
    <m/>
    <m/>
    <x v="1"/>
    <m/>
  </r>
  <r>
    <s v="5831ARCELOR (BERTON SICARD)"/>
    <x v="2005"/>
    <s v="PROFIL"/>
    <x v="13"/>
    <x v="1801"/>
    <x v="6"/>
    <s v="INSTALLUX"/>
    <x v="1962"/>
    <s v="Non"/>
    <x v="5"/>
    <m/>
    <m/>
    <m/>
    <m/>
    <x v="1"/>
    <m/>
  </r>
  <r>
    <s v="5838ARCELOR (BERTON SICARD)"/>
    <x v="2006"/>
    <s v="PROFIL"/>
    <x v="13"/>
    <x v="1802"/>
    <x v="6"/>
    <s v="INSTALLUX"/>
    <x v="1963"/>
    <s v="Non"/>
    <x v="5"/>
    <m/>
    <m/>
    <m/>
    <m/>
    <x v="1"/>
    <m/>
  </r>
  <r>
    <s v="5842ARCELOR (BERTON SICARD)"/>
    <x v="2007"/>
    <s v="PROFIL"/>
    <x v="13"/>
    <x v="1803"/>
    <x v="6"/>
    <s v="INSTALLUX"/>
    <x v="1964"/>
    <s v="Non"/>
    <x v="5"/>
    <m/>
    <m/>
    <m/>
    <m/>
    <x v="1"/>
    <m/>
  </r>
  <r>
    <s v="5849ARCELOR (BERTON SICARD)"/>
    <x v="2008"/>
    <s v="PROFIL"/>
    <x v="13"/>
    <x v="1804"/>
    <x v="6"/>
    <s v="INSTALLUX"/>
    <x v="1965"/>
    <s v="Non"/>
    <x v="5"/>
    <m/>
    <m/>
    <m/>
    <m/>
    <x v="1"/>
    <m/>
  </r>
  <r>
    <s v="5853ARCELOR (BERTON SICARD)"/>
    <x v="2009"/>
    <s v="PROFIL"/>
    <x v="13"/>
    <x v="1805"/>
    <x v="6"/>
    <s v="INSTALLUX"/>
    <x v="1966"/>
    <s v="Non"/>
    <x v="5"/>
    <m/>
    <m/>
    <m/>
    <m/>
    <x v="1"/>
    <m/>
  </r>
  <r>
    <s v="5854ARCELOR (BERTON SICARD)"/>
    <x v="2010"/>
    <s v="PROFIL"/>
    <x v="13"/>
    <x v="1806"/>
    <x v="6"/>
    <s v="INSTALLUX"/>
    <x v="1967"/>
    <s v="Non"/>
    <x v="5"/>
    <m/>
    <m/>
    <m/>
    <m/>
    <x v="1"/>
    <m/>
  </r>
  <r>
    <s v="5855ARCELOR (BERTON SICARD)"/>
    <x v="2011"/>
    <s v="PROFIL"/>
    <x v="13"/>
    <x v="1807"/>
    <x v="6"/>
    <s v="INSTALLUX"/>
    <x v="1968"/>
    <s v="Non"/>
    <x v="5"/>
    <m/>
    <m/>
    <m/>
    <m/>
    <x v="1"/>
    <m/>
  </r>
  <r>
    <s v="5866ARCELOR (BERTON SICARD)"/>
    <x v="1319"/>
    <s v="PROFIL"/>
    <x v="13"/>
    <x v="1242"/>
    <x v="6"/>
    <s v="INSTALLUX"/>
    <x v="1276"/>
    <s v="Non"/>
    <x v="40"/>
    <m/>
    <m/>
    <m/>
    <m/>
    <x v="1"/>
    <m/>
  </r>
  <r>
    <s v="5866NARCELOR (BERTON SICARD)"/>
    <x v="1320"/>
    <s v="PROFIL"/>
    <x v="13"/>
    <x v="1243"/>
    <x v="6"/>
    <s v="INSTALLUX"/>
    <x v="1277"/>
    <s v="Non"/>
    <x v="40"/>
    <m/>
    <m/>
    <m/>
    <m/>
    <x v="1"/>
    <m/>
  </r>
  <r>
    <s v="5867ARCELOR (BERTON SICARD)"/>
    <x v="2012"/>
    <s v="PROFIL"/>
    <x v="13"/>
    <x v="1808"/>
    <x v="6"/>
    <s v="INSTALLUX"/>
    <x v="1969"/>
    <s v="Non"/>
    <x v="40"/>
    <m/>
    <m/>
    <m/>
    <m/>
    <x v="1"/>
    <m/>
  </r>
  <r>
    <s v="5868NARCELOR (BERTON SICARD)"/>
    <x v="2013"/>
    <s v="PROFIL"/>
    <x v="13"/>
    <x v="1809"/>
    <x v="6"/>
    <s v="INSTALLUX"/>
    <x v="1970"/>
    <s v="Non"/>
    <x v="40"/>
    <m/>
    <m/>
    <m/>
    <m/>
    <x v="1"/>
    <m/>
  </r>
  <r>
    <s v="5871ARCELOR (BERTON SICARD)"/>
    <x v="2014"/>
    <s v="PROFIL"/>
    <x v="13"/>
    <x v="1810"/>
    <x v="6"/>
    <s v="INSTALLUX"/>
    <x v="1971"/>
    <s v="Non"/>
    <x v="5"/>
    <m/>
    <m/>
    <m/>
    <m/>
    <x v="1"/>
    <m/>
  </r>
  <r>
    <s v="7155ARCELOR (BERTON SICARD)"/>
    <x v="2258"/>
    <s v="PROFIL"/>
    <x v="13"/>
    <x v="2035"/>
    <x v="6"/>
    <s v="INSTALLUX"/>
    <x v="2215"/>
    <s v="Non"/>
    <x v="40"/>
    <m/>
    <m/>
    <m/>
    <m/>
    <x v="1"/>
    <m/>
  </r>
  <r>
    <s v="8661ARCELOR (BERTON SICARD)"/>
    <x v="2259"/>
    <s v="PROFIL"/>
    <x v="13"/>
    <x v="2036"/>
    <x v="6"/>
    <s v="INSTALLUX"/>
    <x v="2216"/>
    <s v="Non"/>
    <x v="42"/>
    <m/>
    <m/>
    <m/>
    <m/>
    <x v="1"/>
    <m/>
  </r>
  <r>
    <s v="8667ARCELOR (BERTON SICARD)"/>
    <x v="2031"/>
    <s v="PROFIL"/>
    <x v="13"/>
    <x v="1826"/>
    <x v="6"/>
    <s v="INSTALLUX"/>
    <x v="1988"/>
    <s v="Non"/>
    <x v="5"/>
    <m/>
    <m/>
    <m/>
    <m/>
    <x v="1"/>
    <m/>
  </r>
  <r>
    <s v="8668ARCELOR (BERTON SICARD)"/>
    <x v="2032"/>
    <s v="PROFIL"/>
    <x v="13"/>
    <x v="1827"/>
    <x v="6"/>
    <s v="INSTALLUX"/>
    <x v="1989"/>
    <s v="Non"/>
    <x v="5"/>
    <m/>
    <m/>
    <m/>
    <m/>
    <x v="1"/>
    <m/>
  </r>
  <r>
    <s v="9460ARCELOR (BERTON SICARD)"/>
    <x v="2042"/>
    <s v="PROFIL"/>
    <x v="13"/>
    <x v="1794"/>
    <x v="6"/>
    <s v="INSTALLUX"/>
    <x v="1999"/>
    <s v="Non"/>
    <x v="5"/>
    <m/>
    <m/>
    <m/>
    <m/>
    <x v="1"/>
    <m/>
  </r>
  <r>
    <s v="9890ARCELOR (BERTON SICARD)"/>
    <x v="2048"/>
    <s v="PROFIL"/>
    <x v="13"/>
    <x v="1842"/>
    <x v="6"/>
    <s v="INSTALLUX"/>
    <x v="2005"/>
    <s v="Non"/>
    <x v="5"/>
    <m/>
    <m/>
    <m/>
    <m/>
    <x v="1"/>
    <m/>
  </r>
  <r>
    <s v="9918ARCELOR (BERTON SICARD)"/>
    <x v="2051"/>
    <s v="PROFIL"/>
    <x v="13"/>
    <x v="1845"/>
    <x v="6"/>
    <s v="INSTALLUX"/>
    <x v="2008"/>
    <s v="Non"/>
    <x v="5"/>
    <m/>
    <m/>
    <m/>
    <m/>
    <x v="1"/>
    <m/>
  </r>
  <r>
    <s v="9921ARCELOR (BERTON SICARD)"/>
    <x v="2052"/>
    <s v="PROFIL"/>
    <x v="13"/>
    <x v="1846"/>
    <x v="6"/>
    <s v="INSTALLUX"/>
    <x v="2009"/>
    <s v="Non"/>
    <x v="5"/>
    <m/>
    <m/>
    <m/>
    <m/>
    <x v="1"/>
    <m/>
  </r>
  <r>
    <s v="9923ARCELOR (BERTON SICARD)"/>
    <x v="2053"/>
    <s v="PROFIL"/>
    <x v="13"/>
    <x v="1847"/>
    <x v="6"/>
    <s v="INSTALLUX"/>
    <x v="2010"/>
    <s v="Non"/>
    <x v="5"/>
    <m/>
    <m/>
    <m/>
    <m/>
    <x v="1"/>
    <m/>
  </r>
  <r>
    <s v="9948ARCELOR (BERTON SICARD)"/>
    <x v="2056"/>
    <s v="PROFIL"/>
    <x v="13"/>
    <x v="1850"/>
    <x v="6"/>
    <s v="INSTALLUX"/>
    <x v="2013"/>
    <s v="Non"/>
    <x v="5"/>
    <m/>
    <m/>
    <m/>
    <m/>
    <x v="1"/>
    <m/>
  </r>
  <r>
    <s v="9960ARCELOR (BERTON SICARD)"/>
    <x v="2057"/>
    <s v="PROFIL"/>
    <x v="13"/>
    <x v="1851"/>
    <x v="6"/>
    <s v="INSTALLUX"/>
    <x v="2014"/>
    <s v="Non"/>
    <x v="5"/>
    <m/>
    <m/>
    <m/>
    <m/>
    <x v="1"/>
    <m/>
  </r>
  <r>
    <s v="9961ARCELOR (BERTON SICARD)"/>
    <x v="2058"/>
    <s v="PROFIL"/>
    <x v="13"/>
    <x v="1852"/>
    <x v="6"/>
    <s v="INSTALLUX"/>
    <x v="2015"/>
    <s v="Non"/>
    <x v="5"/>
    <m/>
    <m/>
    <m/>
    <m/>
    <x v="1"/>
    <m/>
  </r>
  <r>
    <s v="9963ARCELOR (BERTON SICARD)"/>
    <x v="2059"/>
    <s v="PROFIL"/>
    <x v="13"/>
    <x v="1853"/>
    <x v="6"/>
    <s v="INSTALLUX"/>
    <x v="2016"/>
    <s v="Non"/>
    <x v="5"/>
    <m/>
    <m/>
    <m/>
    <m/>
    <x v="1"/>
    <m/>
  </r>
  <r>
    <s v="450001ARCELOR (BERTON SICARD)"/>
    <x v="2213"/>
    <s v="PROFIL"/>
    <x v="13"/>
    <x v="1996"/>
    <x v="6"/>
    <s v="INSTALLUX"/>
    <x v="2170"/>
    <s v="Non"/>
    <x v="5"/>
    <m/>
    <m/>
    <m/>
    <m/>
    <x v="1"/>
    <m/>
  </r>
  <r>
    <s v="450002ARCELOR (BERTON SICARD)"/>
    <x v="2214"/>
    <s v="PROFIL"/>
    <x v="13"/>
    <x v="1997"/>
    <x v="6"/>
    <s v="INSTALLUX"/>
    <x v="2171"/>
    <s v="Non"/>
    <x v="5"/>
    <m/>
    <m/>
    <m/>
    <m/>
    <x v="1"/>
    <m/>
  </r>
  <r>
    <s v="450003ARCELOR (BERTON SICARD)"/>
    <x v="2215"/>
    <s v="PROFIL"/>
    <x v="13"/>
    <x v="1998"/>
    <x v="6"/>
    <s v="INSTALLUX"/>
    <x v="2172"/>
    <s v="Non"/>
    <x v="5"/>
    <m/>
    <m/>
    <m/>
    <m/>
    <x v="1"/>
    <m/>
  </r>
  <r>
    <s v="450012ARCELOR (BERTON SICARD)"/>
    <x v="2216"/>
    <s v="PROFIL"/>
    <x v="13"/>
    <x v="1813"/>
    <x v="6"/>
    <s v="INSTALLUX"/>
    <x v="2173"/>
    <s v="Non"/>
    <x v="5"/>
    <m/>
    <m/>
    <m/>
    <m/>
    <x v="1"/>
    <m/>
  </r>
  <r>
    <s v="450014ARCELOR (BERTON SICARD)"/>
    <x v="2217"/>
    <s v="PROFIL"/>
    <x v="13"/>
    <x v="1999"/>
    <x v="6"/>
    <s v="INSTALLUX"/>
    <x v="2174"/>
    <s v="Non"/>
    <x v="5"/>
    <m/>
    <m/>
    <m/>
    <m/>
    <x v="1"/>
    <m/>
  </r>
  <r>
    <s v="450024ARCELOR (BERTON SICARD)"/>
    <x v="2218"/>
    <s v="PROFIL"/>
    <x v="13"/>
    <x v="2000"/>
    <x v="6"/>
    <s v="INSTALLUX"/>
    <x v="2175"/>
    <s v="Non"/>
    <x v="5"/>
    <m/>
    <m/>
    <m/>
    <m/>
    <x v="1"/>
    <m/>
  </r>
  <r>
    <s v="450037ARCELOR (BERTON SICARD)"/>
    <x v="2073"/>
    <s v="PROFIL"/>
    <x v="13"/>
    <x v="1865"/>
    <x v="6"/>
    <s v="INSTALLUX"/>
    <x v="2030"/>
    <s v="Non"/>
    <x v="40"/>
    <m/>
    <m/>
    <m/>
    <m/>
    <x v="1"/>
    <m/>
  </r>
  <r>
    <s v="450090ARCELOR (BERTON SICARD)"/>
    <x v="2078"/>
    <s v="PROFIL"/>
    <x v="13"/>
    <x v="1870"/>
    <x v="6"/>
    <s v="INSTALLUX"/>
    <x v="2035"/>
    <s v="Non"/>
    <x v="5"/>
    <m/>
    <m/>
    <m/>
    <m/>
    <x v="1"/>
    <m/>
  </r>
  <r>
    <s v="450098AARCELOR (BERTON SICARD)"/>
    <x v="2260"/>
    <s v="PROFIL"/>
    <x v="13"/>
    <x v="2037"/>
    <x v="6"/>
    <s v="INSTALLUX"/>
    <x v="2217"/>
    <s v="Non"/>
    <x v="14"/>
    <m/>
    <m/>
    <m/>
    <m/>
    <x v="1"/>
    <m/>
  </r>
  <r>
    <s v="550034ARCELOR (BERTON SICARD)"/>
    <x v="2088"/>
    <s v="PROFIL"/>
    <x v="13"/>
    <x v="1880"/>
    <x v="6"/>
    <s v="INSTALLUX"/>
    <x v="2045"/>
    <s v="Non"/>
    <x v="5"/>
    <m/>
    <m/>
    <m/>
    <m/>
    <x v="1"/>
    <m/>
  </r>
  <r>
    <s v="550037NARCELOR (BERTON SICARD)"/>
    <x v="2229"/>
    <s v="PROFIL"/>
    <x v="13"/>
    <x v="2011"/>
    <x v="6"/>
    <s v="INSTALLUX"/>
    <x v="2186"/>
    <s v="Non"/>
    <x v="5"/>
    <m/>
    <m/>
    <m/>
    <m/>
    <x v="1"/>
    <m/>
  </r>
  <r>
    <s v="550048ARCELOR (BERTON SICARD)"/>
    <x v="2089"/>
    <s v="PROFIL"/>
    <x v="13"/>
    <x v="1881"/>
    <x v="6"/>
    <s v="INSTALLUX"/>
    <x v="2046"/>
    <s v="Non"/>
    <x v="5"/>
    <m/>
    <m/>
    <m/>
    <m/>
    <x v="1"/>
    <m/>
  </r>
  <r>
    <s v="550052ARCELOR (BERTON SICARD)"/>
    <x v="2090"/>
    <s v="PROFIL"/>
    <x v="13"/>
    <x v="1882"/>
    <x v="6"/>
    <s v="INSTALLUX"/>
    <x v="2047"/>
    <s v="Non"/>
    <x v="5"/>
    <m/>
    <m/>
    <m/>
    <m/>
    <x v="1"/>
    <m/>
  </r>
  <r>
    <s v="550076ARCELOR (BERTON SICARD)"/>
    <x v="2091"/>
    <s v="PROFIL"/>
    <x v="13"/>
    <x v="1883"/>
    <x v="6"/>
    <s v="INSTALLUX"/>
    <x v="2048"/>
    <s v="Non"/>
    <x v="5"/>
    <m/>
    <m/>
    <m/>
    <m/>
    <x v="1"/>
    <m/>
  </r>
  <r>
    <s v="560011ARCELOR (BERTON SICARD)"/>
    <x v="2092"/>
    <s v="PROFIL"/>
    <x v="13"/>
    <x v="1749"/>
    <x v="6"/>
    <s v="INSTALLUX"/>
    <x v="2049"/>
    <s v="Non"/>
    <x v="5"/>
    <m/>
    <m/>
    <m/>
    <m/>
    <x v="1"/>
    <m/>
  </r>
  <r>
    <s v="335ARCELOR (BERTON SICARD)"/>
    <x v="2147"/>
    <s v="PROFIL"/>
    <x v="13"/>
    <x v="1931"/>
    <x v="6"/>
    <s v="INSTALLUX"/>
    <x v="2104"/>
    <s v="Non"/>
    <x v="5"/>
    <m/>
    <m/>
    <m/>
    <m/>
    <x v="1"/>
    <m/>
  </r>
  <r>
    <s v="550ARCELOR (BERTON SICARD)"/>
    <x v="2152"/>
    <s v="PROFIL"/>
    <x v="13"/>
    <x v="1809"/>
    <x v="6"/>
    <s v="INSTALLUX"/>
    <x v="2109"/>
    <s v="Non"/>
    <x v="40"/>
    <m/>
    <m/>
    <m/>
    <m/>
    <x v="1"/>
    <m/>
  </r>
  <r>
    <s v="602ARCELOR (BERTON SICARD)"/>
    <x v="1191"/>
    <s v="PROFIL"/>
    <x v="13"/>
    <x v="1136"/>
    <x v="6"/>
    <s v="INSTALLUX"/>
    <x v="1148"/>
    <s v="Non"/>
    <x v="12"/>
    <m/>
    <m/>
    <m/>
    <m/>
    <x v="1"/>
    <m/>
  </r>
  <r>
    <s v="663ARCELOR (BERTON SICARD)"/>
    <x v="1232"/>
    <s v="PROFIL"/>
    <x v="13"/>
    <x v="1162"/>
    <x v="6"/>
    <s v="INSTALLUX"/>
    <x v="1189"/>
    <s v="Non"/>
    <x v="5"/>
    <m/>
    <m/>
    <m/>
    <m/>
    <x v="1"/>
    <m/>
  </r>
  <r>
    <s v="663-3ARCELOR (BERTON SICARD)"/>
    <x v="2245"/>
    <s v="PROFIL"/>
    <x v="13"/>
    <x v="2024"/>
    <x v="6"/>
    <s v="INSTALLUX"/>
    <x v="2202"/>
    <s v="Non"/>
    <x v="12"/>
    <m/>
    <m/>
    <m/>
    <m/>
    <x v="1"/>
    <m/>
  </r>
  <r>
    <s v="664ARCELOR (BERTON SICARD)"/>
    <x v="2117"/>
    <s v="PROFIL"/>
    <x v="13"/>
    <x v="1905"/>
    <x v="6"/>
    <s v="INSTALLUX"/>
    <x v="2074"/>
    <s v="Non"/>
    <x v="5"/>
    <m/>
    <m/>
    <m/>
    <m/>
    <x v="1"/>
    <m/>
  </r>
  <r>
    <s v="665ARCELOR (BERTON SICARD)"/>
    <x v="1233"/>
    <s v="PROFIL"/>
    <x v="13"/>
    <x v="1163"/>
    <x v="6"/>
    <s v="INSTALLUX"/>
    <x v="1190"/>
    <s v="Non"/>
    <x v="12"/>
    <m/>
    <m/>
    <m/>
    <m/>
    <x v="1"/>
    <m/>
  </r>
  <r>
    <s v="666ARCELOR (BERTON SICARD)"/>
    <x v="1234"/>
    <s v="PROFIL"/>
    <x v="13"/>
    <x v="1164"/>
    <x v="6"/>
    <s v="INSTALLUX"/>
    <x v="1191"/>
    <s v="Non"/>
    <x v="12"/>
    <m/>
    <m/>
    <m/>
    <m/>
    <x v="1"/>
    <m/>
  </r>
  <r>
    <s v="667ARCELOR (BERTON SICARD)"/>
    <x v="1235"/>
    <s v="PROFIL"/>
    <x v="13"/>
    <x v="1165"/>
    <x v="6"/>
    <s v="INSTALLUX"/>
    <x v="1192"/>
    <s v="Non"/>
    <x v="12"/>
    <m/>
    <m/>
    <m/>
    <m/>
    <x v="1"/>
    <m/>
  </r>
  <r>
    <s v="668ARCELOR (BERTON SICARD)"/>
    <x v="1236"/>
    <s v="PROFIL"/>
    <x v="13"/>
    <x v="1166"/>
    <x v="6"/>
    <s v="INSTALLUX"/>
    <x v="1193"/>
    <s v="Non"/>
    <x v="12"/>
    <m/>
    <m/>
    <m/>
    <m/>
    <x v="1"/>
    <m/>
  </r>
  <r>
    <s v="669ARCELOR (BERTON SICARD)"/>
    <x v="1237"/>
    <s v="PROFIL"/>
    <x v="13"/>
    <x v="1167"/>
    <x v="6"/>
    <s v="INSTALLUX"/>
    <x v="1194"/>
    <s v="Non"/>
    <x v="12"/>
    <m/>
    <m/>
    <m/>
    <m/>
    <x v="1"/>
    <m/>
  </r>
  <r>
    <s v="688ARCELOR (BERTON SICARD)"/>
    <x v="1242"/>
    <s v="PROFIL"/>
    <x v="13"/>
    <x v="1172"/>
    <x v="6"/>
    <s v="INSTALLUX"/>
    <x v="1199"/>
    <s v="Non"/>
    <x v="5"/>
    <m/>
    <m/>
    <m/>
    <m/>
    <x v="1"/>
    <m/>
  </r>
  <r>
    <s v="A5000ARCELOR (BERTON SICARD)"/>
    <x v="2261"/>
    <s v="PROFIL"/>
    <x v="13"/>
    <x v="2038"/>
    <x v="6"/>
    <s v="INSTALLUX"/>
    <x v="2218"/>
    <s v="Non"/>
    <x v="12"/>
    <m/>
    <m/>
    <m/>
    <m/>
    <x v="1"/>
    <m/>
  </r>
  <r>
    <s v="A5001ARCELOR (BERTON SICARD)"/>
    <x v="2262"/>
    <s v="PROFIL"/>
    <x v="13"/>
    <x v="2039"/>
    <x v="6"/>
    <s v="INSTALLUX"/>
    <x v="2219"/>
    <s v="Non"/>
    <x v="12"/>
    <m/>
    <m/>
    <m/>
    <m/>
    <x v="1"/>
    <m/>
  </r>
  <r>
    <s v="A5002ARCELOR (BERTON SICARD)"/>
    <x v="2263"/>
    <s v="PROFIL"/>
    <x v="13"/>
    <x v="2040"/>
    <x v="6"/>
    <s v="INSTALLUX"/>
    <x v="2220"/>
    <s v="Non"/>
    <x v="12"/>
    <m/>
    <m/>
    <m/>
    <m/>
    <x v="1"/>
    <m/>
  </r>
  <r>
    <s v="A5003ARCELOR (BERTON SICARD)"/>
    <x v="2264"/>
    <s v="PROFIL"/>
    <x v="13"/>
    <x v="2041"/>
    <x v="6"/>
    <s v="INSTALLUX"/>
    <x v="2221"/>
    <s v="Non"/>
    <x v="12"/>
    <m/>
    <m/>
    <m/>
    <m/>
    <x v="1"/>
    <m/>
  </r>
  <r>
    <s v="A5004ARCELOR (BERTON SICARD)"/>
    <x v="2265"/>
    <s v="PROFIL"/>
    <x v="13"/>
    <x v="2042"/>
    <x v="6"/>
    <s v="INSTALLUX"/>
    <x v="2222"/>
    <s v="Non"/>
    <x v="32"/>
    <m/>
    <m/>
    <m/>
    <m/>
    <x v="1"/>
    <m/>
  </r>
  <r>
    <s v="A5005ARCELOR (BERTON SICARD)"/>
    <x v="2266"/>
    <s v="PROFIL"/>
    <x v="13"/>
    <x v="2043"/>
    <x v="6"/>
    <s v="INSTALLUX"/>
    <x v="2223"/>
    <s v="Non"/>
    <x v="50"/>
    <m/>
    <m/>
    <m/>
    <m/>
    <x v="1"/>
    <m/>
  </r>
  <r>
    <s v="A5006ARCELOR (BERTON SICARD)"/>
    <x v="2267"/>
    <s v="PROFIL"/>
    <x v="13"/>
    <x v="2044"/>
    <x v="6"/>
    <s v="INSTALLUX"/>
    <x v="2224"/>
    <s v="Non"/>
    <x v="50"/>
    <m/>
    <m/>
    <m/>
    <m/>
    <x v="1"/>
    <m/>
  </r>
  <r>
    <s v="A5069ARCELOR (BERTON SICARD)"/>
    <x v="2268"/>
    <s v="PROFIL"/>
    <x v="13"/>
    <x v="2045"/>
    <x v="6"/>
    <s v="INSTALLUX"/>
    <x v="2225"/>
    <s v="Non"/>
    <x v="5"/>
    <m/>
    <m/>
    <m/>
    <m/>
    <x v="1"/>
    <m/>
  </r>
  <r>
    <s v="A5070ARCELOR (BERTON SICARD)"/>
    <x v="2269"/>
    <s v="PROFIL"/>
    <x v="13"/>
    <x v="2046"/>
    <x v="6"/>
    <s v="INSTALLUX"/>
    <x v="2226"/>
    <s v="Non"/>
    <x v="5"/>
    <m/>
    <m/>
    <m/>
    <m/>
    <x v="1"/>
    <m/>
  </r>
  <r>
    <s v="A5073ARCELOR (BERTON SICARD)"/>
    <x v="2270"/>
    <s v="PROFIL"/>
    <x v="13"/>
    <x v="2047"/>
    <x v="6"/>
    <s v="INSTALLUX"/>
    <x v="2227"/>
    <s v="Non"/>
    <x v="5"/>
    <m/>
    <m/>
    <m/>
    <m/>
    <x v="1"/>
    <m/>
  </r>
  <r>
    <s v="677ARCELOR (BERTON SICARD)"/>
    <x v="2271"/>
    <s v="PROFIL"/>
    <x v="13"/>
    <x v="2048"/>
    <x v="6"/>
    <s v="INSTALLUX"/>
    <x v="2228"/>
    <s v="Non"/>
    <x v="5"/>
    <m/>
    <m/>
    <m/>
    <m/>
    <x v="1"/>
    <m/>
  </r>
  <r>
    <s v="5262ARCELOR (BERTON SICARD)"/>
    <x v="2272"/>
    <s v="PROFIL"/>
    <x v="13"/>
    <x v="2049"/>
    <x v="6"/>
    <s v="INSTALLUX"/>
    <x v="2229"/>
    <s v="Non"/>
    <x v="12"/>
    <m/>
    <m/>
    <m/>
    <m/>
    <x v="1"/>
    <m/>
  </r>
  <r>
    <s v="5386ARCELOR (BERTON SICARD)"/>
    <x v="2273"/>
    <s v="PROFIL"/>
    <x v="13"/>
    <x v="2050"/>
    <x v="6"/>
    <s v="INSTALLUX"/>
    <x v="2230"/>
    <s v="Non"/>
    <x v="24"/>
    <m/>
    <m/>
    <m/>
    <m/>
    <x v="1"/>
    <m/>
  </r>
  <r>
    <s v="5610ARCELOR (BERTON SICARD)"/>
    <x v="2274"/>
    <s v="PROFIL"/>
    <x v="13"/>
    <x v="2051"/>
    <x v="6"/>
    <s v="INSTALLUX"/>
    <x v="2231"/>
    <s v="Non"/>
    <x v="50"/>
    <m/>
    <m/>
    <m/>
    <m/>
    <x v="1"/>
    <m/>
  </r>
  <r>
    <s v="5612ARCELOR (BERTON SICARD)"/>
    <x v="2275"/>
    <s v="PROFIL"/>
    <x v="13"/>
    <x v="2052"/>
    <x v="6"/>
    <s v="INSTALLUX"/>
    <x v="2232"/>
    <s v="Non"/>
    <x v="50"/>
    <m/>
    <m/>
    <m/>
    <m/>
    <x v="1"/>
    <m/>
  </r>
  <r>
    <s v="5615ARCELOR (BERTON SICARD)"/>
    <x v="2276"/>
    <s v="PROFIL"/>
    <x v="13"/>
    <x v="2053"/>
    <x v="6"/>
    <s v="INSTALLUX"/>
    <x v="2233"/>
    <s v="Non"/>
    <x v="50"/>
    <m/>
    <m/>
    <m/>
    <m/>
    <x v="1"/>
    <m/>
  </r>
  <r>
    <s v="5617ARCELOR (BERTON SICARD)"/>
    <x v="2277"/>
    <s v="PROFIL"/>
    <x v="13"/>
    <x v="2054"/>
    <x v="6"/>
    <s v="INSTALLUX"/>
    <x v="2234"/>
    <s v="Non"/>
    <x v="12"/>
    <m/>
    <m/>
    <m/>
    <m/>
    <x v="1"/>
    <m/>
  </r>
  <r>
    <s v="6671ARCELOR (BERTON SICARD)"/>
    <x v="2278"/>
    <s v="PROFIL"/>
    <x v="13"/>
    <x v="2055"/>
    <x v="6"/>
    <s v="INSTALLUX"/>
    <x v="2235"/>
    <s v="Non"/>
    <x v="12"/>
    <m/>
    <m/>
    <m/>
    <m/>
    <x v="1"/>
    <m/>
  </r>
  <r>
    <s v="6672ARCELOR (BERTON SICARD)"/>
    <x v="2279"/>
    <s v="PROFIL"/>
    <x v="13"/>
    <x v="2056"/>
    <x v="6"/>
    <s v="INSTALLUX"/>
    <x v="2236"/>
    <s v="Non"/>
    <x v="12"/>
    <m/>
    <m/>
    <m/>
    <m/>
    <x v="1"/>
    <m/>
  </r>
  <r>
    <s v="6673ARCELOR (BERTON SICARD)"/>
    <x v="2280"/>
    <s v="PROFIL"/>
    <x v="13"/>
    <x v="2057"/>
    <x v="6"/>
    <s v="INSTALLUX"/>
    <x v="2237"/>
    <s v="Non"/>
    <x v="20"/>
    <m/>
    <m/>
    <m/>
    <m/>
    <x v="1"/>
    <m/>
  </r>
  <r>
    <s v="6675ARCELOR (BERTON SICARD)"/>
    <x v="2281"/>
    <s v="PROFIL"/>
    <x v="13"/>
    <x v="2058"/>
    <x v="6"/>
    <s v="INSTALLUX"/>
    <x v="2238"/>
    <s v="Non"/>
    <x v="5"/>
    <m/>
    <m/>
    <m/>
    <m/>
    <x v="1"/>
    <m/>
  </r>
  <r>
    <s v="6676ARCELOR (BERTON SICARD)"/>
    <x v="2282"/>
    <s v="PROFIL"/>
    <x v="13"/>
    <x v="2059"/>
    <x v="6"/>
    <s v="INSTALLUX"/>
    <x v="2239"/>
    <s v="Non"/>
    <x v="5"/>
    <m/>
    <m/>
    <m/>
    <m/>
    <x v="1"/>
    <m/>
  </r>
  <r>
    <s v="6677ARCELOR (BERTON SICARD)"/>
    <x v="2283"/>
    <s v="PROFIL"/>
    <x v="13"/>
    <x v="2060"/>
    <x v="6"/>
    <s v="INSTALLUX"/>
    <x v="2240"/>
    <s v="Non"/>
    <x v="5"/>
    <m/>
    <m/>
    <m/>
    <m/>
    <x v="1"/>
    <m/>
  </r>
  <r>
    <s v="6678ARCELOR (BERTON SICARD)"/>
    <x v="2284"/>
    <s v="PROFIL"/>
    <x v="13"/>
    <x v="2061"/>
    <x v="6"/>
    <s v="INSTALLUX"/>
    <x v="2241"/>
    <s v="Non"/>
    <x v="12"/>
    <m/>
    <m/>
    <m/>
    <m/>
    <x v="1"/>
    <m/>
  </r>
  <r>
    <s v="7640ARCELOR (BERTON SICARD)"/>
    <x v="2285"/>
    <s v="PROFIL"/>
    <x v="13"/>
    <x v="2062"/>
    <x v="6"/>
    <s v="INSTALLUX"/>
    <x v="2242"/>
    <s v="Non"/>
    <x v="24"/>
    <m/>
    <m/>
    <m/>
    <m/>
    <x v="1"/>
    <m/>
  </r>
  <r>
    <s v="7641ARCELOR (BERTON SICARD)"/>
    <x v="2286"/>
    <s v="PROFIL"/>
    <x v="13"/>
    <x v="2063"/>
    <x v="6"/>
    <s v="INSTALLUX"/>
    <x v="2243"/>
    <s v="Non"/>
    <x v="6"/>
    <m/>
    <m/>
    <m/>
    <m/>
    <x v="1"/>
    <m/>
  </r>
  <r>
    <s v="7667ARCELOR (BERTON SICARD)"/>
    <x v="2287"/>
    <s v="PROFIL"/>
    <x v="13"/>
    <x v="2064"/>
    <x v="6"/>
    <s v="INSTALLUX"/>
    <x v="2244"/>
    <s v="Non"/>
    <x v="68"/>
    <m/>
    <m/>
    <m/>
    <m/>
    <x v="1"/>
    <m/>
  </r>
  <r>
    <s v="7671ARCELOR (BERTON SICARD)"/>
    <x v="2288"/>
    <s v="PROFIL"/>
    <x v="13"/>
    <x v="2065"/>
    <x v="6"/>
    <s v="INSTALLUX"/>
    <x v="2245"/>
    <s v="Non"/>
    <x v="24"/>
    <m/>
    <m/>
    <m/>
    <m/>
    <x v="1"/>
    <m/>
  </r>
  <r>
    <s v="7672ARCELOR (BERTON SICARD)"/>
    <x v="2289"/>
    <s v="PROFIL"/>
    <x v="13"/>
    <x v="2066"/>
    <x v="6"/>
    <s v="INSTALLUX"/>
    <x v="2246"/>
    <s v="Non"/>
    <x v="24"/>
    <m/>
    <m/>
    <m/>
    <m/>
    <x v="1"/>
    <m/>
  </r>
  <r>
    <s v="7677ARCELOR (BERTON SICARD)"/>
    <x v="2290"/>
    <s v="PROFIL"/>
    <x v="13"/>
    <x v="2067"/>
    <x v="6"/>
    <s v="INSTALLUX"/>
    <x v="2247"/>
    <s v="Non"/>
    <x v="69"/>
    <m/>
    <m/>
    <m/>
    <m/>
    <x v="1"/>
    <m/>
  </r>
  <r>
    <s v="9024ARCELOR (BERTON SICARD)"/>
    <x v="2291"/>
    <s v="PROFIL"/>
    <x v="13"/>
    <x v="2068"/>
    <x v="6"/>
    <s v="INSTALLUX"/>
    <x v="2248"/>
    <s v="Non"/>
    <x v="5"/>
    <m/>
    <m/>
    <m/>
    <m/>
    <x v="1"/>
    <m/>
  </r>
  <r>
    <s v="9025ARCELOR (BERTON SICARD)"/>
    <x v="2292"/>
    <s v="PROFIL"/>
    <x v="13"/>
    <x v="2069"/>
    <x v="6"/>
    <s v="INSTALLUX"/>
    <x v="2249"/>
    <s v="Non"/>
    <x v="5"/>
    <m/>
    <m/>
    <m/>
    <m/>
    <x v="1"/>
    <m/>
  </r>
  <r>
    <s v="9395ARCELOR (BERTON SICARD)"/>
    <x v="2293"/>
    <s v="PROFIL"/>
    <x v="13"/>
    <x v="2070"/>
    <x v="6"/>
    <s v="INSTALLUX"/>
    <x v="2250"/>
    <s v="Non"/>
    <x v="24"/>
    <m/>
    <m/>
    <m/>
    <m/>
    <x v="1"/>
    <m/>
  </r>
  <r>
    <s v="9549ARCELOR (BERTON SICARD)"/>
    <x v="722"/>
    <s v="PROFIL"/>
    <x v="13"/>
    <x v="696"/>
    <x v="6"/>
    <s v="INSTALLUX"/>
    <x v="687"/>
    <s v="Non"/>
    <x v="50"/>
    <m/>
    <m/>
    <m/>
    <m/>
    <x v="1"/>
    <m/>
  </r>
  <r>
    <s v="9580ARCELOR (BERTON SICARD)"/>
    <x v="2294"/>
    <s v="PROFIL"/>
    <x v="13"/>
    <x v="2071"/>
    <x v="6"/>
    <s v="INSTALLUX"/>
    <x v="2251"/>
    <s v="Non"/>
    <x v="54"/>
    <m/>
    <m/>
    <m/>
    <m/>
    <x v="1"/>
    <m/>
  </r>
  <r>
    <s v="9581ARCELOR (BERTON SICARD)"/>
    <x v="2295"/>
    <s v="PROFIL"/>
    <x v="13"/>
    <x v="2072"/>
    <x v="6"/>
    <s v="INSTALLUX"/>
    <x v="2252"/>
    <s v="Non"/>
    <x v="54"/>
    <m/>
    <m/>
    <m/>
    <m/>
    <x v="1"/>
    <m/>
  </r>
  <r>
    <s v="9700ARCELOR (BERTON SICARD)"/>
    <x v="2296"/>
    <s v="PROFIL"/>
    <x v="13"/>
    <x v="2073"/>
    <x v="6"/>
    <s v="INSTALLUX"/>
    <x v="2253"/>
    <s v="Non"/>
    <x v="20"/>
    <m/>
    <m/>
    <m/>
    <m/>
    <x v="1"/>
    <m/>
  </r>
  <r>
    <s v="9701ARCELOR (BERTON SICARD)"/>
    <x v="2297"/>
    <s v="PROFIL"/>
    <x v="13"/>
    <x v="2074"/>
    <x v="6"/>
    <s v="INSTALLUX"/>
    <x v="2254"/>
    <s v="Non"/>
    <x v="20"/>
    <m/>
    <m/>
    <m/>
    <m/>
    <x v="1"/>
    <m/>
  </r>
  <r>
    <s v="9702ARCELOR (BERTON SICARD)"/>
    <x v="2298"/>
    <s v="PROFIL"/>
    <x v="13"/>
    <x v="2075"/>
    <x v="6"/>
    <s v="INSTALLUX"/>
    <x v="2255"/>
    <s v="Non"/>
    <x v="20"/>
    <m/>
    <m/>
    <m/>
    <m/>
    <x v="1"/>
    <m/>
  </r>
  <r>
    <s v="9703ARCELOR (BERTON SICARD)"/>
    <x v="2299"/>
    <s v="PROFIL"/>
    <x v="13"/>
    <x v="2076"/>
    <x v="6"/>
    <s v="INSTALLUX"/>
    <x v="2256"/>
    <s v="Non"/>
    <x v="20"/>
    <m/>
    <m/>
    <m/>
    <m/>
    <x v="1"/>
    <m/>
  </r>
  <r>
    <s v="9712ARCELOR (BERTON SICARD)"/>
    <x v="2300"/>
    <s v="PROFIL"/>
    <x v="13"/>
    <x v="2077"/>
    <x v="6"/>
    <s v="INSTALLUX"/>
    <x v="2257"/>
    <s v="Non"/>
    <x v="5"/>
    <m/>
    <m/>
    <m/>
    <m/>
    <x v="1"/>
    <m/>
  </r>
  <r>
    <s v="9713ARCELOR (BERTON SICARD)"/>
    <x v="2301"/>
    <s v="PROFIL"/>
    <x v="13"/>
    <x v="2078"/>
    <x v="6"/>
    <s v="INSTALLUX"/>
    <x v="2258"/>
    <s v="Non"/>
    <x v="5"/>
    <m/>
    <m/>
    <m/>
    <m/>
    <x v="1"/>
    <m/>
  </r>
  <r>
    <s v="150001ARCELOR (BERTON SICARD)"/>
    <x v="2302"/>
    <s v="PROFIL"/>
    <x v="13"/>
    <x v="2079"/>
    <x v="6"/>
    <s v="INSTALLUX"/>
    <x v="2259"/>
    <s v="Non"/>
    <x v="5"/>
    <m/>
    <m/>
    <m/>
    <m/>
    <x v="1"/>
    <m/>
  </r>
  <r>
    <s v="460020ARCELOR (BERTON SICARD)"/>
    <x v="2303"/>
    <s v="PROFIL"/>
    <x v="13"/>
    <x v="2080"/>
    <x v="6"/>
    <s v="INSTALLUX"/>
    <x v="2260"/>
    <s v="Non"/>
    <x v="12"/>
    <m/>
    <m/>
    <m/>
    <m/>
    <x v="1"/>
    <m/>
  </r>
  <r>
    <s v="460021ARCELOR (BERTON SICARD)"/>
    <x v="2304"/>
    <s v="PROFIL"/>
    <x v="13"/>
    <x v="2081"/>
    <x v="6"/>
    <s v="INSTALLUX"/>
    <x v="2261"/>
    <s v="Non"/>
    <x v="12"/>
    <m/>
    <m/>
    <m/>
    <m/>
    <x v="1"/>
    <m/>
  </r>
  <r>
    <s v="460022ARCELOR (BERTON SICARD)"/>
    <x v="2305"/>
    <s v="PROFIL"/>
    <x v="13"/>
    <x v="2082"/>
    <x v="6"/>
    <s v="INSTALLUX"/>
    <x v="2262"/>
    <s v="Non"/>
    <x v="5"/>
    <m/>
    <m/>
    <m/>
    <m/>
    <x v="1"/>
    <m/>
  </r>
  <r>
    <s v="460029ARCELOR (BERTON SICARD)"/>
    <x v="2306"/>
    <s v="PROFIL"/>
    <x v="13"/>
    <x v="2083"/>
    <x v="6"/>
    <s v="INSTALLUX"/>
    <x v="2263"/>
    <s v="Non"/>
    <x v="5"/>
    <m/>
    <m/>
    <m/>
    <m/>
    <x v="1"/>
    <m/>
  </r>
  <r>
    <s v="460081ARCELOR (BERTON SICARD)"/>
    <x v="2307"/>
    <s v="PROFIL"/>
    <x v="13"/>
    <x v="2084"/>
    <x v="6"/>
    <s v="INSTALLUX"/>
    <x v="2264"/>
    <s v="Non"/>
    <x v="12"/>
    <m/>
    <m/>
    <m/>
    <m/>
    <x v="1"/>
    <m/>
  </r>
  <r>
    <s v="463000ARCELOR (BERTON SICARD)"/>
    <x v="2308"/>
    <s v="PROFIL"/>
    <x v="13"/>
    <x v="2085"/>
    <x v="6"/>
    <s v="INSTALLUX"/>
    <x v="2265"/>
    <s v="Non"/>
    <x v="5"/>
    <m/>
    <m/>
    <m/>
    <m/>
    <x v="1"/>
    <m/>
  </r>
  <r>
    <s v="463001ARCELOR (BERTON SICARD)"/>
    <x v="2309"/>
    <s v="PROFIL"/>
    <x v="13"/>
    <x v="2086"/>
    <x v="6"/>
    <s v="INSTALLUX"/>
    <x v="2266"/>
    <s v="Non"/>
    <x v="5"/>
    <m/>
    <m/>
    <m/>
    <m/>
    <x v="1"/>
    <m/>
  </r>
  <r>
    <s v="463006ARCELOR (BERTON SICARD)"/>
    <x v="2310"/>
    <s v="PROFIL"/>
    <x v="13"/>
    <x v="2087"/>
    <x v="6"/>
    <s v="INSTALLUX"/>
    <x v="2267"/>
    <s v="Non"/>
    <x v="5"/>
    <m/>
    <m/>
    <m/>
    <m/>
    <x v="1"/>
    <m/>
  </r>
  <r>
    <s v="463036ARCELOR (BERTON SICARD)"/>
    <x v="2311"/>
    <s v="PROFIL"/>
    <x v="13"/>
    <x v="2083"/>
    <x v="6"/>
    <s v="INSTALLUX"/>
    <x v="2268"/>
    <s v="Non"/>
    <x v="5"/>
    <m/>
    <m/>
    <m/>
    <m/>
    <x v="1"/>
    <m/>
  </r>
  <r>
    <s v="550035ARCELOR (BERTON SICARD)"/>
    <x v="2312"/>
    <s v="PROFIL"/>
    <x v="13"/>
    <x v="2088"/>
    <x v="6"/>
    <s v="INSTALLUX"/>
    <x v="2269"/>
    <s v="Non"/>
    <x v="5"/>
    <m/>
    <m/>
    <m/>
    <m/>
    <x v="1"/>
    <m/>
  </r>
  <r>
    <s v="560002ARCELOR (BERTON SICARD)"/>
    <x v="2313"/>
    <s v="PROFIL"/>
    <x v="13"/>
    <x v="2089"/>
    <x v="6"/>
    <s v="INSTALLUX"/>
    <x v="2270"/>
    <s v="Non"/>
    <x v="12"/>
    <m/>
    <m/>
    <m/>
    <m/>
    <x v="1"/>
    <m/>
  </r>
  <r>
    <s v="560003ARCELOR (BERTON SICARD)"/>
    <x v="2314"/>
    <s v="PROFIL"/>
    <x v="13"/>
    <x v="2090"/>
    <x v="6"/>
    <s v="INSTALLUX"/>
    <x v="2271"/>
    <s v="Non"/>
    <x v="12"/>
    <m/>
    <m/>
    <m/>
    <m/>
    <x v="1"/>
    <m/>
  </r>
  <r>
    <s v="560007ARCELOR (BERTON SICARD)"/>
    <x v="2315"/>
    <s v="PROFIL"/>
    <x v="13"/>
    <x v="2091"/>
    <x v="6"/>
    <s v="INSTALLUX"/>
    <x v="2272"/>
    <s v="Non"/>
    <x v="12"/>
    <m/>
    <m/>
    <m/>
    <m/>
    <x v="1"/>
    <m/>
  </r>
  <r>
    <s v="930000ARCELOR (BERTON SICARD)"/>
    <x v="2316"/>
    <s v="PROFIL"/>
    <x v="13"/>
    <x v="2092"/>
    <x v="6"/>
    <s v="INSTALLUX"/>
    <x v="2273"/>
    <s v="Non"/>
    <x v="24"/>
    <m/>
    <m/>
    <m/>
    <m/>
    <x v="1"/>
    <m/>
  </r>
  <r>
    <s v="930001ARCELOR (BERTON SICARD)"/>
    <x v="2317"/>
    <s v="PROFIL"/>
    <x v="13"/>
    <x v="2070"/>
    <x v="6"/>
    <s v="INSTALLUX"/>
    <x v="2274"/>
    <s v="Non"/>
    <x v="24"/>
    <m/>
    <m/>
    <m/>
    <m/>
    <x v="1"/>
    <m/>
  </r>
  <r>
    <s v="930002ARCELOR (BERTON SICARD)"/>
    <x v="2318"/>
    <s v="PROFIL"/>
    <x v="13"/>
    <x v="2093"/>
    <x v="6"/>
    <s v="INSTALLUX"/>
    <x v="2275"/>
    <s v="Non"/>
    <x v="24"/>
    <m/>
    <m/>
    <m/>
    <m/>
    <x v="1"/>
    <m/>
  </r>
  <r>
    <s v="930201ARCELOR (BERTON SICARD)"/>
    <x v="2319"/>
    <s v="PROFIL"/>
    <x v="13"/>
    <x v="2094"/>
    <x v="6"/>
    <s v="INSTALLUX"/>
    <x v="2276"/>
    <s v="Non"/>
    <x v="24"/>
    <m/>
    <m/>
    <m/>
    <m/>
    <x v="1"/>
    <m/>
  </r>
  <r>
    <s v="930203ARCELOR (BERTON SICARD)"/>
    <x v="2320"/>
    <s v="PROFIL"/>
    <x v="13"/>
    <x v="2095"/>
    <x v="6"/>
    <s v="INSTALLUX"/>
    <x v="2277"/>
    <s v="Non"/>
    <x v="24"/>
    <m/>
    <m/>
    <m/>
    <m/>
    <x v="1"/>
    <m/>
  </r>
  <r>
    <s v="930204ARCELOR (BERTON SICARD)"/>
    <x v="2321"/>
    <s v="PROFIL"/>
    <x v="13"/>
    <x v="2096"/>
    <x v="6"/>
    <s v="INSTALLUX"/>
    <x v="2278"/>
    <s v="Non"/>
    <x v="24"/>
    <m/>
    <m/>
    <m/>
    <m/>
    <x v="1"/>
    <m/>
  </r>
  <r>
    <s v="960001ARCELOR (BERTON SICARD)"/>
    <x v="2322"/>
    <s v="PROFIL"/>
    <x v="13"/>
    <x v="2097"/>
    <x v="6"/>
    <s v="INSTALLUX"/>
    <x v="2279"/>
    <s v="Non"/>
    <x v="20"/>
    <m/>
    <m/>
    <m/>
    <m/>
    <x v="1"/>
    <m/>
  </r>
  <r>
    <s v="960003ARCELOR (BERTON SICARD)"/>
    <x v="2323"/>
    <s v="PROFIL"/>
    <x v="13"/>
    <x v="2098"/>
    <x v="6"/>
    <s v="INSTALLUX"/>
    <x v="2280"/>
    <s v="Non"/>
    <x v="5"/>
    <m/>
    <m/>
    <m/>
    <m/>
    <x v="1"/>
    <m/>
  </r>
  <r>
    <s v="960005ARCELOR (BERTON SICARD)"/>
    <x v="2324"/>
    <s v="PROFIL"/>
    <x v="13"/>
    <x v="2099"/>
    <x v="6"/>
    <s v="INSTALLUX"/>
    <x v="2281"/>
    <s v="Non"/>
    <x v="5"/>
    <m/>
    <m/>
    <m/>
    <m/>
    <x v="1"/>
    <m/>
  </r>
  <r>
    <s v="960010ARCELOR (BERTON SICARD)"/>
    <x v="2325"/>
    <s v="PROFIL"/>
    <x v="13"/>
    <x v="2100"/>
    <x v="6"/>
    <s v="INSTALLUX"/>
    <x v="2282"/>
    <s v="Non"/>
    <x v="40"/>
    <m/>
    <m/>
    <m/>
    <m/>
    <x v="1"/>
    <m/>
  </r>
  <r>
    <s v="A5000ARCELOR (BERTON SICARD)"/>
    <x v="2261"/>
    <s v="PROFIL"/>
    <x v="13"/>
    <x v="2038"/>
    <x v="6"/>
    <s v="INSTALLUX"/>
    <x v="2218"/>
    <s v="Non"/>
    <x v="12"/>
    <m/>
    <m/>
    <m/>
    <m/>
    <x v="1"/>
    <m/>
  </r>
  <r>
    <s v="A5001ARCELOR (BERTON SICARD)"/>
    <x v="2262"/>
    <s v="PROFIL"/>
    <x v="13"/>
    <x v="2039"/>
    <x v="6"/>
    <s v="INSTALLUX"/>
    <x v="2219"/>
    <s v="Non"/>
    <x v="12"/>
    <m/>
    <m/>
    <m/>
    <m/>
    <x v="1"/>
    <m/>
  </r>
  <r>
    <s v="A5002ARCELOR (BERTON SICARD)"/>
    <x v="2263"/>
    <s v="PROFIL"/>
    <x v="13"/>
    <x v="2040"/>
    <x v="6"/>
    <s v="INSTALLUX"/>
    <x v="2220"/>
    <s v="Non"/>
    <x v="12"/>
    <m/>
    <m/>
    <m/>
    <m/>
    <x v="1"/>
    <m/>
  </r>
  <r>
    <s v="A5003ARCELOR (BERTON SICARD)"/>
    <x v="2264"/>
    <s v="PROFIL"/>
    <x v="13"/>
    <x v="2041"/>
    <x v="6"/>
    <s v="INSTALLUX"/>
    <x v="2221"/>
    <s v="Non"/>
    <x v="12"/>
    <m/>
    <m/>
    <m/>
    <m/>
    <x v="1"/>
    <m/>
  </r>
  <r>
    <s v="A5005ARCELOR (BERTON SICARD)"/>
    <x v="2266"/>
    <s v="PROFIL"/>
    <x v="13"/>
    <x v="2043"/>
    <x v="6"/>
    <s v="INSTALLUX"/>
    <x v="2223"/>
    <s v="Non"/>
    <x v="50"/>
    <m/>
    <m/>
    <m/>
    <m/>
    <x v="1"/>
    <m/>
  </r>
  <r>
    <s v="A5035ARCELOR (BERTON SICARD)"/>
    <x v="2326"/>
    <s v="PROFIL"/>
    <x v="13"/>
    <x v="2101"/>
    <x v="6"/>
    <s v="INSTALLUX"/>
    <x v="2283"/>
    <s v="Non"/>
    <x v="40"/>
    <m/>
    <m/>
    <m/>
    <m/>
    <x v="1"/>
    <m/>
  </r>
  <r>
    <s v="A5069ARCELOR (BERTON SICARD)"/>
    <x v="2268"/>
    <s v="PROFIL"/>
    <x v="13"/>
    <x v="2045"/>
    <x v="6"/>
    <s v="INSTALLUX"/>
    <x v="2225"/>
    <s v="Non"/>
    <x v="5"/>
    <m/>
    <m/>
    <m/>
    <m/>
    <x v="1"/>
    <m/>
  </r>
  <r>
    <s v="A5070ARCELOR (BERTON SICARD)"/>
    <x v="2269"/>
    <s v="PROFIL"/>
    <x v="13"/>
    <x v="2046"/>
    <x v="6"/>
    <s v="INSTALLUX"/>
    <x v="2226"/>
    <s v="Non"/>
    <x v="5"/>
    <m/>
    <m/>
    <m/>
    <m/>
    <x v="1"/>
    <m/>
  </r>
  <r>
    <s v="A5073ARCELOR (BERTON SICARD)"/>
    <x v="2270"/>
    <s v="PROFIL"/>
    <x v="13"/>
    <x v="2047"/>
    <x v="6"/>
    <s v="INSTALLUX"/>
    <x v="2227"/>
    <s v="Non"/>
    <x v="5"/>
    <m/>
    <m/>
    <m/>
    <m/>
    <x v="1"/>
    <m/>
  </r>
  <r>
    <s v="A6032ARCELOR (BERTON SICARD)"/>
    <x v="2327"/>
    <s v="PROFIL"/>
    <x v="13"/>
    <x v="2102"/>
    <x v="6"/>
    <s v="INSTALLUX"/>
    <x v="2284"/>
    <s v="Non"/>
    <x v="70"/>
    <m/>
    <m/>
    <m/>
    <m/>
    <x v="1"/>
    <m/>
  </r>
  <r>
    <s v="A6035ARCELOR (BERTON SICARD)"/>
    <x v="2328"/>
    <s v="PROFIL"/>
    <x v="13"/>
    <x v="2103"/>
    <x v="6"/>
    <s v="INSTALLUX"/>
    <x v="2285"/>
    <s v="Non"/>
    <x v="14"/>
    <m/>
    <m/>
    <m/>
    <m/>
    <x v="1"/>
    <m/>
  </r>
  <r>
    <s v="A6040ARCELOR (BERTON SICARD)"/>
    <x v="2329"/>
    <s v="PROFIL"/>
    <x v="13"/>
    <x v="2104"/>
    <x v="6"/>
    <s v="INSTALLUX"/>
    <x v="2286"/>
    <s v="Non"/>
    <x v="71"/>
    <m/>
    <m/>
    <m/>
    <m/>
    <x v="1"/>
    <m/>
  </r>
  <r>
    <s v="P5063ARCELOR (BERTON SICARD)"/>
    <x v="2330"/>
    <s v="PROFIL"/>
    <x v="13"/>
    <x v="2105"/>
    <x v="6"/>
    <s v="INSTALLUX"/>
    <x v="2287"/>
    <s v="Non"/>
    <x v="24"/>
    <m/>
    <m/>
    <m/>
    <m/>
    <x v="1"/>
    <m/>
  </r>
  <r>
    <s v="677ARCELOR (BERTON SICARD)"/>
    <x v="2271"/>
    <s v="PROFIL"/>
    <x v="13"/>
    <x v="2048"/>
    <x v="6"/>
    <s v="INSTALLUX"/>
    <x v="2228"/>
    <s v="Non"/>
    <x v="5"/>
    <m/>
    <m/>
    <m/>
    <m/>
    <x v="1"/>
    <m/>
  </r>
  <r>
    <s v="1235ARCELOR (BERTON SICARD)"/>
    <x v="2331"/>
    <s v="PROFIL"/>
    <x v="13"/>
    <x v="2106"/>
    <x v="6"/>
    <s v="INSTALLUX"/>
    <x v="2288"/>
    <s v="Non"/>
    <x v="12"/>
    <m/>
    <m/>
    <m/>
    <m/>
    <x v="1"/>
    <m/>
  </r>
  <r>
    <s v="5262ARCELOR (BERTON SICARD)"/>
    <x v="2272"/>
    <s v="PROFIL"/>
    <x v="13"/>
    <x v="2049"/>
    <x v="6"/>
    <s v="INSTALLUX"/>
    <x v="2229"/>
    <s v="Non"/>
    <x v="12"/>
    <m/>
    <m/>
    <m/>
    <m/>
    <x v="1"/>
    <m/>
  </r>
  <r>
    <s v="5346ARCELOR (BERTON SICARD)"/>
    <x v="2332"/>
    <s v="PROFIL"/>
    <x v="13"/>
    <x v="2107"/>
    <x v="6"/>
    <s v="INSTALLUX"/>
    <x v="2289"/>
    <s v="Non"/>
    <x v="40"/>
    <m/>
    <m/>
    <m/>
    <m/>
    <x v="1"/>
    <m/>
  </r>
  <r>
    <s v="5386ARCELOR (BERTON SICARD)"/>
    <x v="2273"/>
    <s v="PROFIL"/>
    <x v="13"/>
    <x v="2050"/>
    <x v="6"/>
    <s v="INSTALLUX"/>
    <x v="2230"/>
    <s v="Non"/>
    <x v="24"/>
    <m/>
    <m/>
    <m/>
    <m/>
    <x v="1"/>
    <m/>
  </r>
  <r>
    <s v="5430ARCELOR (BERTON SICARD)"/>
    <x v="2333"/>
    <s v="PROFIL"/>
    <x v="13"/>
    <x v="2108"/>
    <x v="6"/>
    <s v="INSTALLUX"/>
    <x v="2290"/>
    <s v="Non"/>
    <x v="24"/>
    <m/>
    <m/>
    <m/>
    <m/>
    <x v="1"/>
    <m/>
  </r>
  <r>
    <s v="5610ARCELOR (BERTON SICARD)"/>
    <x v="2274"/>
    <s v="PROFIL"/>
    <x v="13"/>
    <x v="2051"/>
    <x v="6"/>
    <s v="INSTALLUX"/>
    <x v="2231"/>
    <s v="Non"/>
    <x v="50"/>
    <m/>
    <m/>
    <m/>
    <m/>
    <x v="1"/>
    <m/>
  </r>
  <r>
    <s v="5612ARCELOR (BERTON SICARD)"/>
    <x v="2275"/>
    <s v="PROFIL"/>
    <x v="13"/>
    <x v="2052"/>
    <x v="6"/>
    <s v="INSTALLUX"/>
    <x v="2232"/>
    <s v="Non"/>
    <x v="50"/>
    <m/>
    <m/>
    <m/>
    <m/>
    <x v="1"/>
    <m/>
  </r>
  <r>
    <s v="5615ARCELOR (BERTON SICARD)"/>
    <x v="2276"/>
    <s v="PROFIL"/>
    <x v="13"/>
    <x v="2053"/>
    <x v="6"/>
    <s v="INSTALLUX"/>
    <x v="2233"/>
    <s v="Non"/>
    <x v="50"/>
    <m/>
    <m/>
    <m/>
    <m/>
    <x v="1"/>
    <m/>
  </r>
  <r>
    <s v="5617ARCELOR (BERTON SICARD)"/>
    <x v="2277"/>
    <s v="PROFIL"/>
    <x v="13"/>
    <x v="2054"/>
    <x v="6"/>
    <s v="INSTALLUX"/>
    <x v="2234"/>
    <s v="Non"/>
    <x v="12"/>
    <m/>
    <m/>
    <m/>
    <m/>
    <x v="1"/>
    <m/>
  </r>
  <r>
    <s v="5783ARCELOR (BERTON SICARD)"/>
    <x v="2334"/>
    <s v="PROFIL"/>
    <x v="13"/>
    <x v="2109"/>
    <x v="6"/>
    <s v="INSTALLUX"/>
    <x v="2291"/>
    <s v="Non"/>
    <x v="12"/>
    <m/>
    <m/>
    <m/>
    <m/>
    <x v="1"/>
    <m/>
  </r>
  <r>
    <s v="6671ARCELOR (BERTON SICARD)"/>
    <x v="2278"/>
    <s v="PROFIL"/>
    <x v="13"/>
    <x v="2055"/>
    <x v="6"/>
    <s v="INSTALLUX"/>
    <x v="2235"/>
    <s v="Non"/>
    <x v="12"/>
    <m/>
    <m/>
    <m/>
    <m/>
    <x v="1"/>
    <m/>
  </r>
  <r>
    <s v="6672ARCELOR (BERTON SICARD)"/>
    <x v="2279"/>
    <s v="PROFIL"/>
    <x v="13"/>
    <x v="2056"/>
    <x v="6"/>
    <s v="INSTALLUX"/>
    <x v="2236"/>
    <s v="Non"/>
    <x v="12"/>
    <m/>
    <m/>
    <m/>
    <m/>
    <x v="1"/>
    <m/>
  </r>
  <r>
    <s v="6673ARCELOR (BERTON SICARD)"/>
    <x v="2280"/>
    <s v="PROFIL"/>
    <x v="13"/>
    <x v="2057"/>
    <x v="6"/>
    <s v="INSTALLUX"/>
    <x v="2237"/>
    <s v="Non"/>
    <x v="20"/>
    <m/>
    <m/>
    <m/>
    <m/>
    <x v="1"/>
    <m/>
  </r>
  <r>
    <s v="6675ARCELOR (BERTON SICARD)"/>
    <x v="2281"/>
    <s v="PROFIL"/>
    <x v="13"/>
    <x v="2058"/>
    <x v="6"/>
    <s v="INSTALLUX"/>
    <x v="2238"/>
    <s v="Non"/>
    <x v="5"/>
    <m/>
    <m/>
    <m/>
    <m/>
    <x v="1"/>
    <m/>
  </r>
  <r>
    <s v="6676ARCELOR (BERTON SICARD)"/>
    <x v="2282"/>
    <s v="PROFIL"/>
    <x v="13"/>
    <x v="2059"/>
    <x v="6"/>
    <s v="INSTALLUX"/>
    <x v="2239"/>
    <s v="Non"/>
    <x v="5"/>
    <m/>
    <m/>
    <m/>
    <m/>
    <x v="1"/>
    <m/>
  </r>
  <r>
    <s v="6677ARCELOR (BERTON SICARD)"/>
    <x v="2283"/>
    <s v="PROFIL"/>
    <x v="13"/>
    <x v="2060"/>
    <x v="6"/>
    <s v="INSTALLUX"/>
    <x v="2240"/>
    <s v="Non"/>
    <x v="5"/>
    <m/>
    <m/>
    <m/>
    <m/>
    <x v="1"/>
    <m/>
  </r>
  <r>
    <s v="6678ARCELOR (BERTON SICARD)"/>
    <x v="2284"/>
    <s v="PROFIL"/>
    <x v="13"/>
    <x v="2061"/>
    <x v="6"/>
    <s v="INSTALLUX"/>
    <x v="2241"/>
    <s v="Non"/>
    <x v="12"/>
    <m/>
    <m/>
    <m/>
    <m/>
    <x v="1"/>
    <m/>
  </r>
  <r>
    <s v="463014ARCELOR (BERTON SICARD)"/>
    <x v="2335"/>
    <s v="PROFIL"/>
    <x v="13"/>
    <x v="2110"/>
    <x v="6"/>
    <s v="INSTALLUX"/>
    <x v="2292"/>
    <s v="Non"/>
    <x v="50"/>
    <m/>
    <m/>
    <m/>
    <m/>
    <x v="1"/>
    <m/>
  </r>
  <r>
    <s v="8612ARCELOR (BERTON SICARD)"/>
    <x v="2336"/>
    <s v="PROFIL"/>
    <x v="13"/>
    <x v="2111"/>
    <x v="6"/>
    <s v="INSTALLUX"/>
    <x v="2293"/>
    <s v="Non"/>
    <x v="14"/>
    <m/>
    <m/>
    <m/>
    <m/>
    <x v="1"/>
    <m/>
  </r>
  <r>
    <s v="9024ARCELOR (BERTON SICARD)"/>
    <x v="2291"/>
    <s v="PROFIL"/>
    <x v="13"/>
    <x v="2068"/>
    <x v="6"/>
    <s v="INSTALLUX"/>
    <x v="2248"/>
    <s v="Non"/>
    <x v="5"/>
    <m/>
    <m/>
    <m/>
    <m/>
    <x v="1"/>
    <m/>
  </r>
  <r>
    <s v="9025ARCELOR (BERTON SICARD)"/>
    <x v="2292"/>
    <s v="PROFIL"/>
    <x v="13"/>
    <x v="2069"/>
    <x v="6"/>
    <s v="INSTALLUX"/>
    <x v="2249"/>
    <s v="Non"/>
    <x v="5"/>
    <m/>
    <m/>
    <m/>
    <m/>
    <x v="1"/>
    <m/>
  </r>
  <r>
    <s v="9395ARCELOR (BERTON SICARD)"/>
    <x v="2293"/>
    <s v="PROFIL"/>
    <x v="13"/>
    <x v="2070"/>
    <x v="6"/>
    <s v="INSTALLUX"/>
    <x v="2250"/>
    <s v="Non"/>
    <x v="24"/>
    <m/>
    <m/>
    <m/>
    <m/>
    <x v="1"/>
    <m/>
  </r>
  <r>
    <s v="9549ARCELOR (BERTON SICARD)"/>
    <x v="722"/>
    <s v="PROFIL"/>
    <x v="13"/>
    <x v="696"/>
    <x v="6"/>
    <s v="INSTALLUX"/>
    <x v="687"/>
    <s v="Non"/>
    <x v="50"/>
    <m/>
    <m/>
    <m/>
    <m/>
    <x v="1"/>
    <m/>
  </r>
  <r>
    <s v="9580ARCELOR (BERTON SICARD)"/>
    <x v="2294"/>
    <s v="PROFIL"/>
    <x v="13"/>
    <x v="2071"/>
    <x v="6"/>
    <s v="INSTALLUX"/>
    <x v="2251"/>
    <s v="Non"/>
    <x v="54"/>
    <m/>
    <m/>
    <m/>
    <m/>
    <x v="1"/>
    <m/>
  </r>
  <r>
    <s v="9581ARCELOR (BERTON SICARD)"/>
    <x v="2295"/>
    <s v="PROFIL"/>
    <x v="13"/>
    <x v="2072"/>
    <x v="6"/>
    <s v="INSTALLUX"/>
    <x v="2252"/>
    <s v="Non"/>
    <x v="54"/>
    <m/>
    <m/>
    <m/>
    <m/>
    <x v="1"/>
    <m/>
  </r>
  <r>
    <s v="9700ARCELOR (BERTON SICARD)"/>
    <x v="2296"/>
    <s v="PROFIL"/>
    <x v="13"/>
    <x v="2073"/>
    <x v="6"/>
    <s v="INSTALLUX"/>
    <x v="2253"/>
    <s v="Non"/>
    <x v="20"/>
    <m/>
    <m/>
    <m/>
    <m/>
    <x v="1"/>
    <m/>
  </r>
  <r>
    <s v="9701ARCELOR (BERTON SICARD)"/>
    <x v="2297"/>
    <s v="PROFIL"/>
    <x v="13"/>
    <x v="2074"/>
    <x v="6"/>
    <s v="INSTALLUX"/>
    <x v="2254"/>
    <s v="Non"/>
    <x v="20"/>
    <m/>
    <m/>
    <m/>
    <m/>
    <x v="1"/>
    <m/>
  </r>
  <r>
    <s v="9702ARCELOR (BERTON SICARD)"/>
    <x v="2298"/>
    <s v="PROFIL"/>
    <x v="13"/>
    <x v="2075"/>
    <x v="6"/>
    <s v="INSTALLUX"/>
    <x v="2255"/>
    <s v="Non"/>
    <x v="20"/>
    <m/>
    <m/>
    <m/>
    <m/>
    <x v="1"/>
    <m/>
  </r>
  <r>
    <s v="9703ARCELOR (BERTON SICARD)"/>
    <x v="2299"/>
    <s v="PROFIL"/>
    <x v="13"/>
    <x v="2076"/>
    <x v="6"/>
    <s v="INSTALLUX"/>
    <x v="2256"/>
    <s v="Non"/>
    <x v="20"/>
    <m/>
    <m/>
    <m/>
    <m/>
    <x v="1"/>
    <m/>
  </r>
  <r>
    <s v="9712ARCELOR (BERTON SICARD)"/>
    <x v="2300"/>
    <s v="PROFIL"/>
    <x v="13"/>
    <x v="2077"/>
    <x v="6"/>
    <s v="INSTALLUX"/>
    <x v="2257"/>
    <s v="Non"/>
    <x v="5"/>
    <m/>
    <m/>
    <m/>
    <m/>
    <x v="1"/>
    <m/>
  </r>
  <r>
    <s v="9713ARCELOR (BERTON SICARD)"/>
    <x v="2301"/>
    <s v="PROFIL"/>
    <x v="13"/>
    <x v="2078"/>
    <x v="6"/>
    <s v="INSTALLUX"/>
    <x v="2258"/>
    <s v="Non"/>
    <x v="5"/>
    <m/>
    <m/>
    <m/>
    <m/>
    <x v="1"/>
    <m/>
  </r>
  <r>
    <s v="150001ARCELOR (BERTON SICARD)"/>
    <x v="2302"/>
    <s v="PROFIL"/>
    <x v="13"/>
    <x v="2079"/>
    <x v="6"/>
    <s v="INSTALLUX"/>
    <x v="2259"/>
    <s v="Non"/>
    <x v="5"/>
    <m/>
    <m/>
    <m/>
    <m/>
    <x v="1"/>
    <m/>
  </r>
  <r>
    <s v="460020ARCELOR (BERTON SICARD)"/>
    <x v="2303"/>
    <s v="PROFIL"/>
    <x v="13"/>
    <x v="2080"/>
    <x v="6"/>
    <s v="INSTALLUX"/>
    <x v="2260"/>
    <s v="Non"/>
    <x v="12"/>
    <m/>
    <m/>
    <m/>
    <m/>
    <x v="1"/>
    <m/>
  </r>
  <r>
    <s v="460021ARCELOR (BERTON SICARD)"/>
    <x v="2304"/>
    <s v="PROFIL"/>
    <x v="13"/>
    <x v="2081"/>
    <x v="6"/>
    <s v="INSTALLUX"/>
    <x v="2261"/>
    <s v="Non"/>
    <x v="12"/>
    <m/>
    <m/>
    <m/>
    <m/>
    <x v="1"/>
    <m/>
  </r>
  <r>
    <s v="460022ARCELOR (BERTON SICARD)"/>
    <x v="2305"/>
    <s v="PROFIL"/>
    <x v="13"/>
    <x v="2082"/>
    <x v="6"/>
    <s v="INSTALLUX"/>
    <x v="2262"/>
    <s v="Non"/>
    <x v="5"/>
    <m/>
    <m/>
    <m/>
    <m/>
    <x v="1"/>
    <m/>
  </r>
  <r>
    <s v="460029ARCELOR (BERTON SICARD)"/>
    <x v="2306"/>
    <s v="PROFIL"/>
    <x v="13"/>
    <x v="2083"/>
    <x v="6"/>
    <s v="INSTALLUX"/>
    <x v="2263"/>
    <s v="Non"/>
    <x v="5"/>
    <m/>
    <m/>
    <m/>
    <m/>
    <x v="1"/>
    <m/>
  </r>
  <r>
    <s v="460081ARCELOR (BERTON SICARD)"/>
    <x v="2307"/>
    <s v="PROFIL"/>
    <x v="13"/>
    <x v="2084"/>
    <x v="6"/>
    <s v="INSTALLUX"/>
    <x v="2264"/>
    <s v="Non"/>
    <x v="12"/>
    <m/>
    <m/>
    <m/>
    <m/>
    <x v="1"/>
    <m/>
  </r>
  <r>
    <s v="463000ARCELOR (BERTON SICARD)"/>
    <x v="2308"/>
    <s v="PROFIL"/>
    <x v="13"/>
    <x v="2085"/>
    <x v="6"/>
    <s v="INSTALLUX"/>
    <x v="2265"/>
    <s v="Non"/>
    <x v="5"/>
    <m/>
    <m/>
    <m/>
    <m/>
    <x v="1"/>
    <m/>
  </r>
  <r>
    <s v="463001ARCELOR (BERTON SICARD)"/>
    <x v="2309"/>
    <s v="PROFIL"/>
    <x v="13"/>
    <x v="2086"/>
    <x v="6"/>
    <s v="INSTALLUX"/>
    <x v="2266"/>
    <s v="Non"/>
    <x v="5"/>
    <m/>
    <m/>
    <m/>
    <m/>
    <x v="1"/>
    <m/>
  </r>
  <r>
    <s v="463006ARCELOR (BERTON SICARD)"/>
    <x v="2310"/>
    <s v="PROFIL"/>
    <x v="13"/>
    <x v="2087"/>
    <x v="6"/>
    <s v="INSTALLUX"/>
    <x v="2267"/>
    <s v="Non"/>
    <x v="5"/>
    <m/>
    <m/>
    <m/>
    <m/>
    <x v="1"/>
    <m/>
  </r>
  <r>
    <s v="463036ARCELOR (BERTON SICARD)"/>
    <x v="2311"/>
    <s v="PROFIL"/>
    <x v="13"/>
    <x v="2083"/>
    <x v="6"/>
    <s v="INSTALLUX"/>
    <x v="2268"/>
    <s v="Non"/>
    <x v="5"/>
    <m/>
    <m/>
    <m/>
    <m/>
    <x v="1"/>
    <m/>
  </r>
  <r>
    <s v="550035ARCELOR (BERTON SICARD)"/>
    <x v="2312"/>
    <s v="PROFIL"/>
    <x v="13"/>
    <x v="2088"/>
    <x v="6"/>
    <s v="INSTALLUX"/>
    <x v="2269"/>
    <s v="Non"/>
    <x v="5"/>
    <m/>
    <m/>
    <m/>
    <m/>
    <x v="1"/>
    <m/>
  </r>
  <r>
    <s v="560002ARCELOR (BERTON SICARD)"/>
    <x v="2313"/>
    <s v="PROFIL"/>
    <x v="13"/>
    <x v="2089"/>
    <x v="6"/>
    <s v="INSTALLUX"/>
    <x v="2270"/>
    <s v="Non"/>
    <x v="12"/>
    <m/>
    <m/>
    <m/>
    <m/>
    <x v="1"/>
    <m/>
  </r>
  <r>
    <s v="560003ARCELOR (BERTON SICARD)"/>
    <x v="2314"/>
    <s v="PROFIL"/>
    <x v="13"/>
    <x v="2090"/>
    <x v="6"/>
    <s v="INSTALLUX"/>
    <x v="2271"/>
    <s v="Non"/>
    <x v="12"/>
    <m/>
    <m/>
    <m/>
    <m/>
    <x v="1"/>
    <m/>
  </r>
  <r>
    <s v="560007ARCELOR (BERTON SICARD)"/>
    <x v="2315"/>
    <s v="PROFIL"/>
    <x v="13"/>
    <x v="2091"/>
    <x v="6"/>
    <s v="INSTALLUX"/>
    <x v="2272"/>
    <s v="Non"/>
    <x v="12"/>
    <m/>
    <m/>
    <m/>
    <m/>
    <x v="1"/>
    <m/>
  </r>
  <r>
    <s v="730001ARCELOR (BERTON SICARD)"/>
    <x v="2337"/>
    <s v="PROFIL"/>
    <x v="13"/>
    <x v="2112"/>
    <x v="6"/>
    <s v="INSTALLUX"/>
    <x v="2294"/>
    <s v="Non"/>
    <x v="24"/>
    <m/>
    <m/>
    <m/>
    <m/>
    <x v="1"/>
    <m/>
  </r>
  <r>
    <s v="930000ARCELOR (BERTON SICARD)"/>
    <x v="2316"/>
    <s v="PROFIL"/>
    <x v="13"/>
    <x v="2092"/>
    <x v="6"/>
    <s v="INSTALLUX"/>
    <x v="2273"/>
    <s v="Non"/>
    <x v="24"/>
    <m/>
    <m/>
    <m/>
    <m/>
    <x v="1"/>
    <m/>
  </r>
  <r>
    <s v="930001ARCELOR (BERTON SICARD)"/>
    <x v="2317"/>
    <s v="PROFIL"/>
    <x v="13"/>
    <x v="2070"/>
    <x v="6"/>
    <s v="INSTALLUX"/>
    <x v="2274"/>
    <s v="Non"/>
    <x v="24"/>
    <m/>
    <m/>
    <m/>
    <m/>
    <x v="1"/>
    <m/>
  </r>
  <r>
    <s v="930002ARCELOR (BERTON SICARD)"/>
    <x v="2318"/>
    <s v="PROFIL"/>
    <x v="13"/>
    <x v="2093"/>
    <x v="6"/>
    <s v="INSTALLUX"/>
    <x v="2275"/>
    <s v="Non"/>
    <x v="24"/>
    <m/>
    <m/>
    <m/>
    <m/>
    <x v="1"/>
    <m/>
  </r>
  <r>
    <s v="930201ARCELOR (BERTON SICARD)"/>
    <x v="2319"/>
    <s v="PROFIL"/>
    <x v="13"/>
    <x v="2094"/>
    <x v="6"/>
    <s v="INSTALLUX"/>
    <x v="2276"/>
    <s v="Non"/>
    <x v="24"/>
    <m/>
    <m/>
    <m/>
    <m/>
    <x v="1"/>
    <m/>
  </r>
  <r>
    <s v="930203ARCELOR (BERTON SICARD)"/>
    <x v="2320"/>
    <s v="PROFIL"/>
    <x v="13"/>
    <x v="2095"/>
    <x v="6"/>
    <s v="INSTALLUX"/>
    <x v="2277"/>
    <s v="Non"/>
    <x v="24"/>
    <m/>
    <m/>
    <m/>
    <m/>
    <x v="1"/>
    <m/>
  </r>
  <r>
    <s v="930204ARCELOR (BERTON SICARD)"/>
    <x v="2321"/>
    <s v="PROFIL"/>
    <x v="13"/>
    <x v="2096"/>
    <x v="6"/>
    <s v="INSTALLUX"/>
    <x v="2278"/>
    <s v="Non"/>
    <x v="24"/>
    <m/>
    <m/>
    <m/>
    <m/>
    <x v="1"/>
    <m/>
  </r>
  <r>
    <s v="930205ARCELOR (BERTON SICARD)"/>
    <x v="2338"/>
    <s v="PROFIL"/>
    <x v="13"/>
    <x v="2113"/>
    <x v="6"/>
    <s v="INSTALLUX"/>
    <x v="2295"/>
    <s v="Non"/>
    <x v="24"/>
    <m/>
    <m/>
    <m/>
    <m/>
    <x v="1"/>
    <m/>
  </r>
  <r>
    <s v="960001ARCELOR (BERTON SICARD)"/>
    <x v="2322"/>
    <s v="PROFIL"/>
    <x v="13"/>
    <x v="2097"/>
    <x v="6"/>
    <s v="INSTALLUX"/>
    <x v="2279"/>
    <s v="Non"/>
    <x v="20"/>
    <m/>
    <m/>
    <m/>
    <m/>
    <x v="1"/>
    <m/>
  </r>
  <r>
    <s v="960003ARCELOR (BERTON SICARD)"/>
    <x v="2323"/>
    <s v="PROFIL"/>
    <x v="13"/>
    <x v="2098"/>
    <x v="6"/>
    <s v="INSTALLUX"/>
    <x v="2280"/>
    <s v="Non"/>
    <x v="5"/>
    <m/>
    <m/>
    <m/>
    <m/>
    <x v="1"/>
    <m/>
  </r>
  <r>
    <s v="960005ARCELOR (BERTON SICARD)"/>
    <x v="2324"/>
    <s v="PROFIL"/>
    <x v="13"/>
    <x v="2099"/>
    <x v="6"/>
    <s v="INSTALLUX"/>
    <x v="2281"/>
    <s v="Non"/>
    <x v="5"/>
    <m/>
    <m/>
    <m/>
    <m/>
    <x v="1"/>
    <m/>
  </r>
  <r>
    <s v="960010ARCELOR (BERTON SICARD)"/>
    <x v="2325"/>
    <s v="PROFIL"/>
    <x v="13"/>
    <x v="2100"/>
    <x v="6"/>
    <s v="INSTALLUX"/>
    <x v="2282"/>
    <s v="Non"/>
    <x v="40"/>
    <m/>
    <m/>
    <m/>
    <m/>
    <x v="1"/>
    <m/>
  </r>
  <r>
    <s v="1235ARCELOR (BERTON SICARD)"/>
    <x v="2331"/>
    <s v="PROFIL"/>
    <x v="13"/>
    <x v="2106"/>
    <x v="6"/>
    <s v="INSTALLUX"/>
    <x v="2288"/>
    <s v="Non"/>
    <x v="12"/>
    <m/>
    <m/>
    <m/>
    <m/>
    <x v="1"/>
    <m/>
  </r>
  <r>
    <s v="5610ARCELOR (BERTON SICARD)"/>
    <x v="2274"/>
    <s v="PROFIL"/>
    <x v="13"/>
    <x v="2051"/>
    <x v="6"/>
    <s v="INSTALLUX"/>
    <x v="2231"/>
    <s v="Non"/>
    <x v="50"/>
    <m/>
    <m/>
    <m/>
    <m/>
    <x v="1"/>
    <m/>
  </r>
  <r>
    <s v="5612ARCELOR (BERTON SICARD)"/>
    <x v="2275"/>
    <s v="PROFIL"/>
    <x v="13"/>
    <x v="2052"/>
    <x v="6"/>
    <s v="INSTALLUX"/>
    <x v="2232"/>
    <s v="Non"/>
    <x v="50"/>
    <m/>
    <m/>
    <m/>
    <m/>
    <x v="1"/>
    <m/>
  </r>
  <r>
    <s v="6671ARCELOR (BERTON SICARD)"/>
    <x v="2278"/>
    <s v="PROFIL"/>
    <x v="13"/>
    <x v="2055"/>
    <x v="6"/>
    <s v="INSTALLUX"/>
    <x v="2235"/>
    <s v="Non"/>
    <x v="12"/>
    <m/>
    <m/>
    <m/>
    <m/>
    <x v="1"/>
    <m/>
  </r>
  <r>
    <s v="6672ARCELOR (BERTON SICARD)"/>
    <x v="2279"/>
    <s v="PROFIL"/>
    <x v="13"/>
    <x v="2056"/>
    <x v="6"/>
    <s v="INSTALLUX"/>
    <x v="2236"/>
    <s v="Non"/>
    <x v="12"/>
    <m/>
    <m/>
    <m/>
    <m/>
    <x v="1"/>
    <m/>
  </r>
  <r>
    <s v="6673ARCELOR (BERTON SICARD)"/>
    <x v="2280"/>
    <s v="PROFIL"/>
    <x v="13"/>
    <x v="2057"/>
    <x v="6"/>
    <s v="INSTALLUX"/>
    <x v="2237"/>
    <s v="Non"/>
    <x v="20"/>
    <m/>
    <m/>
    <m/>
    <m/>
    <x v="1"/>
    <m/>
  </r>
  <r>
    <s v="6678ARCELOR (BERTON SICARD)"/>
    <x v="2284"/>
    <s v="PROFIL"/>
    <x v="13"/>
    <x v="2061"/>
    <x v="6"/>
    <s v="INSTALLUX"/>
    <x v="2241"/>
    <s v="Non"/>
    <x v="12"/>
    <m/>
    <m/>
    <m/>
    <m/>
    <x v="1"/>
    <m/>
  </r>
  <r>
    <s v="8612ARCELOR (BERTON SICARD)"/>
    <x v="2336"/>
    <s v="PROFIL"/>
    <x v="13"/>
    <x v="2111"/>
    <x v="6"/>
    <s v="INSTALLUX"/>
    <x v="2293"/>
    <s v="Non"/>
    <x v="14"/>
    <m/>
    <m/>
    <m/>
    <m/>
    <x v="1"/>
    <m/>
  </r>
  <r>
    <s v="9580ARCELOR (BERTON SICARD)"/>
    <x v="2294"/>
    <s v="PROFIL"/>
    <x v="13"/>
    <x v="2071"/>
    <x v="6"/>
    <s v="INSTALLUX"/>
    <x v="2251"/>
    <s v="Non"/>
    <x v="54"/>
    <m/>
    <m/>
    <m/>
    <m/>
    <x v="1"/>
    <m/>
  </r>
  <r>
    <s v="9581ARCELOR (BERTON SICARD)"/>
    <x v="2295"/>
    <s v="PROFIL"/>
    <x v="13"/>
    <x v="2072"/>
    <x v="6"/>
    <s v="INSTALLUX"/>
    <x v="2252"/>
    <s v="Non"/>
    <x v="54"/>
    <m/>
    <m/>
    <m/>
    <m/>
    <x v="1"/>
    <m/>
  </r>
  <r>
    <s v="9700ARCELOR (BERTON SICARD)"/>
    <x v="2296"/>
    <s v="PROFIL"/>
    <x v="13"/>
    <x v="2073"/>
    <x v="6"/>
    <s v="INSTALLUX"/>
    <x v="2253"/>
    <s v="Non"/>
    <x v="20"/>
    <m/>
    <m/>
    <m/>
    <m/>
    <x v="1"/>
    <m/>
  </r>
  <r>
    <s v="9701ARCELOR (BERTON SICARD)"/>
    <x v="2297"/>
    <s v="PROFIL"/>
    <x v="13"/>
    <x v="2074"/>
    <x v="6"/>
    <s v="INSTALLUX"/>
    <x v="2254"/>
    <s v="Non"/>
    <x v="20"/>
    <m/>
    <m/>
    <m/>
    <m/>
    <x v="1"/>
    <m/>
  </r>
  <r>
    <s v="9702ARCELOR (BERTON SICARD)"/>
    <x v="2298"/>
    <s v="PROFIL"/>
    <x v="13"/>
    <x v="2075"/>
    <x v="6"/>
    <s v="INSTALLUX"/>
    <x v="2255"/>
    <s v="Non"/>
    <x v="20"/>
    <m/>
    <m/>
    <m/>
    <m/>
    <x v="1"/>
    <m/>
  </r>
  <r>
    <s v="9703ARCELOR (BERTON SICARD)"/>
    <x v="2299"/>
    <s v="PROFIL"/>
    <x v="13"/>
    <x v="2076"/>
    <x v="6"/>
    <s v="INSTALLUX"/>
    <x v="2256"/>
    <s v="Non"/>
    <x v="20"/>
    <m/>
    <m/>
    <m/>
    <m/>
    <x v="1"/>
    <m/>
  </r>
  <r>
    <s v="9712ARCELOR (BERTON SICARD)"/>
    <x v="2300"/>
    <s v="PROFIL"/>
    <x v="13"/>
    <x v="2077"/>
    <x v="6"/>
    <s v="INSTALLUX"/>
    <x v="2257"/>
    <s v="Non"/>
    <x v="5"/>
    <m/>
    <m/>
    <m/>
    <m/>
    <x v="1"/>
    <m/>
  </r>
  <r>
    <s v="9713ARCELOR (BERTON SICARD)"/>
    <x v="2301"/>
    <s v="PROFIL"/>
    <x v="13"/>
    <x v="2078"/>
    <x v="6"/>
    <s v="INSTALLUX"/>
    <x v="2258"/>
    <s v="Non"/>
    <x v="5"/>
    <m/>
    <m/>
    <m/>
    <m/>
    <x v="1"/>
    <m/>
  </r>
  <r>
    <s v="460091ARCELOR (BERTON SICARD)"/>
    <x v="2339"/>
    <s v="PROFIL"/>
    <x v="13"/>
    <x v="2114"/>
    <x v="6"/>
    <s v="INSTALLUX"/>
    <x v="2296"/>
    <s v="Non"/>
    <x v="5"/>
    <m/>
    <m/>
    <m/>
    <m/>
    <x v="1"/>
    <m/>
  </r>
  <r>
    <s v="460092ARCELOR (BERTON SICARD)"/>
    <x v="2340"/>
    <s v="PROFIL"/>
    <x v="13"/>
    <x v="2115"/>
    <x v="6"/>
    <s v="INSTALLUX"/>
    <x v="2297"/>
    <s v="Non"/>
    <x v="5"/>
    <m/>
    <m/>
    <m/>
    <m/>
    <x v="1"/>
    <m/>
  </r>
  <r>
    <s v="460093ARCELOR (BERTON SICARD)"/>
    <x v="2341"/>
    <s v="PROFIL"/>
    <x v="13"/>
    <x v="2116"/>
    <x v="6"/>
    <s v="INSTALLUX"/>
    <x v="2298"/>
    <s v="Non"/>
    <x v="5"/>
    <m/>
    <m/>
    <m/>
    <m/>
    <x v="1"/>
    <m/>
  </r>
  <r>
    <s v="460094ARCELOR (BERTON SICARD)"/>
    <x v="2342"/>
    <s v="PROFIL"/>
    <x v="13"/>
    <x v="2117"/>
    <x v="6"/>
    <s v="INSTALLUX"/>
    <x v="2299"/>
    <s v="Non"/>
    <x v="5"/>
    <m/>
    <m/>
    <m/>
    <m/>
    <x v="1"/>
    <m/>
  </r>
  <r>
    <s v="550035ARCELOR (BERTON SICARD)"/>
    <x v="2312"/>
    <s v="PROFIL"/>
    <x v="13"/>
    <x v="2088"/>
    <x v="6"/>
    <s v="INSTALLUX"/>
    <x v="2269"/>
    <s v="Non"/>
    <x v="5"/>
    <m/>
    <m/>
    <m/>
    <m/>
    <x v="1"/>
    <m/>
  </r>
  <r>
    <s v="960038ARCELOR (BERTON SICARD)"/>
    <x v="2343"/>
    <s v="PROFIL"/>
    <x v="13"/>
    <x v="2118"/>
    <x v="6"/>
    <s v="INSTALLUX"/>
    <x v="2300"/>
    <s v="Non"/>
    <x v="12"/>
    <m/>
    <m/>
    <m/>
    <m/>
    <x v="1"/>
    <m/>
  </r>
  <r>
    <s v="1861ARCELOR (BERTON SICARD)"/>
    <x v="2162"/>
    <s v="PROFIL"/>
    <x v="13"/>
    <x v="1945"/>
    <x v="6"/>
    <s v="INSTALLUX"/>
    <x v="2119"/>
    <s v="Non"/>
    <x v="5"/>
    <m/>
    <m/>
    <m/>
    <m/>
    <x v="1"/>
    <m/>
  </r>
  <r>
    <s v="5871ARCELOR (BERTON SICARD)"/>
    <x v="2014"/>
    <s v="PROFIL"/>
    <x v="13"/>
    <x v="1810"/>
    <x v="6"/>
    <s v="INSTALLUX"/>
    <x v="1971"/>
    <s v="Non"/>
    <x v="5"/>
    <m/>
    <m/>
    <m/>
    <m/>
    <x v="1"/>
    <m/>
  </r>
  <r>
    <s v="560011ARCELOR (BERTON SICARD)"/>
    <x v="2092"/>
    <s v="PROFIL"/>
    <x v="13"/>
    <x v="1749"/>
    <x v="6"/>
    <s v="INSTALLUX"/>
    <x v="2049"/>
    <s v="Non"/>
    <x v="5"/>
    <m/>
    <m/>
    <m/>
    <m/>
    <x v="1"/>
    <m/>
  </r>
  <r>
    <s v="9923ARCELOR (BERTON SICARD)"/>
    <x v="2053"/>
    <s v="PROFIL"/>
    <x v="13"/>
    <x v="1847"/>
    <x v="6"/>
    <s v="INSTALLUX"/>
    <x v="2010"/>
    <s v="Non"/>
    <x v="5"/>
    <m/>
    <m/>
    <m/>
    <m/>
    <x v="1"/>
    <m/>
  </r>
  <r>
    <s v="A50075ARCELOR (BERTON SICARD)"/>
    <x v="2344"/>
    <s v="PROFIL"/>
    <x v="13"/>
    <x v="2119"/>
    <x v="6"/>
    <s v="INSTALLUX"/>
    <x v="2301"/>
    <s v="Non"/>
    <x v="20"/>
    <m/>
    <m/>
    <m/>
    <m/>
    <x v="1"/>
    <m/>
  </r>
  <r>
    <s v="A5023ARCELOR (BERTON SICARD)"/>
    <x v="2345"/>
    <s v="PROFIL"/>
    <x v="13"/>
    <x v="2120"/>
    <x v="6"/>
    <s v="INSTALLUX"/>
    <x v="2302"/>
    <s v="Non"/>
    <x v="5"/>
    <m/>
    <m/>
    <m/>
    <m/>
    <x v="1"/>
    <m/>
  </r>
  <r>
    <s v="A5024ARCELOR (BERTON SICARD)"/>
    <x v="2346"/>
    <s v="PROFIL"/>
    <x v="13"/>
    <x v="2121"/>
    <x v="6"/>
    <s v="INSTALLUX"/>
    <x v="2303"/>
    <s v="Non"/>
    <x v="5"/>
    <m/>
    <m/>
    <m/>
    <m/>
    <x v="1"/>
    <m/>
  </r>
  <r>
    <s v="A5025ARCELOR (BERTON SICARD)"/>
    <x v="2347"/>
    <s v="PROFIL"/>
    <x v="13"/>
    <x v="2122"/>
    <x v="6"/>
    <s v="INSTALLUX"/>
    <x v="2304"/>
    <s v="Non"/>
    <x v="5"/>
    <m/>
    <m/>
    <m/>
    <m/>
    <x v="1"/>
    <m/>
  </r>
  <r>
    <s v="A5027ARCELOR (BERTON SICARD)"/>
    <x v="2348"/>
    <s v="PROFIL"/>
    <x v="13"/>
    <x v="2123"/>
    <x v="6"/>
    <s v="INSTALLUX"/>
    <x v="2305"/>
    <s v="Non"/>
    <x v="5"/>
    <m/>
    <m/>
    <m/>
    <m/>
    <x v="1"/>
    <m/>
  </r>
  <r>
    <s v="A5030ARCELOR (BERTON SICARD)"/>
    <x v="2349"/>
    <s v="PROFIL"/>
    <x v="13"/>
    <x v="2124"/>
    <x v="6"/>
    <s v="INSTALLUX"/>
    <x v="2306"/>
    <s v="Non"/>
    <x v="5"/>
    <m/>
    <m/>
    <m/>
    <m/>
    <x v="1"/>
    <m/>
  </r>
  <r>
    <s v="A5038ARCELOR (BERTON SICARD)"/>
    <x v="2350"/>
    <s v="PROFIL"/>
    <x v="13"/>
    <x v="2125"/>
    <x v="6"/>
    <s v="INSTALLUX"/>
    <x v="2307"/>
    <s v="Non"/>
    <x v="33"/>
    <m/>
    <m/>
    <m/>
    <m/>
    <x v="1"/>
    <m/>
  </r>
  <r>
    <s v="A5039ARCELOR (BERTON SICARD)"/>
    <x v="2351"/>
    <s v="PROFIL"/>
    <x v="13"/>
    <x v="2126"/>
    <x v="6"/>
    <s v="INSTALLUX"/>
    <x v="2308"/>
    <s v="Non"/>
    <x v="5"/>
    <m/>
    <m/>
    <m/>
    <m/>
    <x v="1"/>
    <m/>
  </r>
  <r>
    <s v="A5061ARCELOR (BERTON SICARD)"/>
    <x v="2352"/>
    <s v="PROFIL"/>
    <x v="13"/>
    <x v="2127"/>
    <x v="6"/>
    <s v="INSTALLUX"/>
    <x v="2309"/>
    <s v="Non"/>
    <x v="5"/>
    <m/>
    <m/>
    <m/>
    <m/>
    <x v="1"/>
    <m/>
  </r>
  <r>
    <s v="A5062ARCELOR (BERTON SICARD)"/>
    <x v="2353"/>
    <s v="PROFIL"/>
    <x v="13"/>
    <x v="2128"/>
    <x v="6"/>
    <s v="INSTALLUX"/>
    <x v="2310"/>
    <s v="Non"/>
    <x v="5"/>
    <m/>
    <m/>
    <m/>
    <m/>
    <x v="1"/>
    <m/>
  </r>
  <r>
    <s v="A5063ARCELOR (BERTON SICARD)"/>
    <x v="2354"/>
    <s v="PROFIL"/>
    <x v="13"/>
    <x v="2129"/>
    <x v="6"/>
    <s v="INSTALLUX"/>
    <x v="2311"/>
    <s v="Non"/>
    <x v="5"/>
    <m/>
    <m/>
    <m/>
    <m/>
    <x v="1"/>
    <m/>
  </r>
  <r>
    <s v="A5065ARCELOR (BERTON SICARD)"/>
    <x v="2355"/>
    <s v="PROFIL"/>
    <x v="13"/>
    <x v="2130"/>
    <x v="6"/>
    <s v="INSTALLUX"/>
    <x v="2312"/>
    <s v="Non"/>
    <x v="5"/>
    <m/>
    <m/>
    <m/>
    <m/>
    <x v="1"/>
    <m/>
  </r>
  <r>
    <s v="A5071NARCELOR (BERTON SICARD)"/>
    <x v="2356"/>
    <s v="PROFIL"/>
    <x v="13"/>
    <x v="2131"/>
    <x v="6"/>
    <s v="INSTALLUX"/>
    <x v="2313"/>
    <s v="Non"/>
    <x v="5"/>
    <m/>
    <m/>
    <m/>
    <m/>
    <x v="1"/>
    <m/>
  </r>
  <r>
    <s v="A5072NARCELOR (BERTON SICARD)"/>
    <x v="2357"/>
    <s v="PROFIL"/>
    <x v="13"/>
    <x v="2132"/>
    <x v="6"/>
    <s v="INSTALLUX"/>
    <x v="2314"/>
    <s v="Non"/>
    <x v="5"/>
    <m/>
    <m/>
    <m/>
    <m/>
    <x v="1"/>
    <m/>
  </r>
  <r>
    <s v="A5076ARCELOR (BERTON SICARD)"/>
    <x v="2358"/>
    <s v="PROFIL"/>
    <x v="13"/>
    <x v="2133"/>
    <x v="6"/>
    <s v="INSTALLUX"/>
    <x v="2315"/>
    <s v="Non"/>
    <x v="5"/>
    <m/>
    <m/>
    <m/>
    <m/>
    <x v="1"/>
    <m/>
  </r>
  <r>
    <s v="A5090ARCELOR (BERTON SICARD)"/>
    <x v="2359"/>
    <s v="PROFIL"/>
    <x v="13"/>
    <x v="2134"/>
    <x v="6"/>
    <s v="INSTALLUX"/>
    <x v="2316"/>
    <s v="Non"/>
    <x v="5"/>
    <m/>
    <m/>
    <m/>
    <m/>
    <x v="1"/>
    <m/>
  </r>
  <r>
    <s v="A5091ARCELOR (BERTON SICARD)"/>
    <x v="2360"/>
    <s v="PROFIL"/>
    <x v="13"/>
    <x v="2135"/>
    <x v="6"/>
    <s v="INSTALLUX"/>
    <x v="2317"/>
    <s v="Non"/>
    <x v="5"/>
    <m/>
    <m/>
    <m/>
    <m/>
    <x v="1"/>
    <m/>
  </r>
  <r>
    <s v="A6016-2ARCELOR (BERTON SICARD)"/>
    <x v="2361"/>
    <s v="PROFIL"/>
    <x v="13"/>
    <x v="2136"/>
    <x v="6"/>
    <s v="INSTALLUX"/>
    <x v="2318"/>
    <s v="Non"/>
    <x v="5"/>
    <m/>
    <m/>
    <m/>
    <m/>
    <x v="1"/>
    <m/>
  </r>
  <r>
    <s v="A6033ARCELOR (BERTON SICARD)"/>
    <x v="2362"/>
    <s v="PROFIL"/>
    <x v="13"/>
    <x v="2137"/>
    <x v="6"/>
    <s v="INSTALLUX"/>
    <x v="2319"/>
    <s v="Non"/>
    <x v="72"/>
    <m/>
    <m/>
    <m/>
    <m/>
    <x v="1"/>
    <m/>
  </r>
  <r>
    <s v="A6036ARCELOR (BERTON SICARD)"/>
    <x v="2363"/>
    <s v="PROFIL"/>
    <x v="13"/>
    <x v="2138"/>
    <x v="6"/>
    <s v="INSTALLUX"/>
    <x v="2320"/>
    <s v="Non"/>
    <x v="52"/>
    <m/>
    <m/>
    <m/>
    <m/>
    <x v="1"/>
    <m/>
  </r>
  <r>
    <s v="A6061ARCELOR (BERTON SICARD)"/>
    <x v="2364"/>
    <s v="PROFIL"/>
    <x v="13"/>
    <x v="2139"/>
    <x v="6"/>
    <s v="INSTALLUX"/>
    <x v="2321"/>
    <s v="Non"/>
    <x v="47"/>
    <m/>
    <m/>
    <m/>
    <m/>
    <x v="1"/>
    <m/>
  </r>
  <r>
    <s v="A6062ARCELOR (BERTON SICARD)"/>
    <x v="2365"/>
    <s v="PROFIL"/>
    <x v="13"/>
    <x v="2140"/>
    <x v="6"/>
    <s v="INSTALLUX"/>
    <x v="2322"/>
    <s v="Non"/>
    <x v="47"/>
    <m/>
    <m/>
    <m/>
    <m/>
    <x v="1"/>
    <m/>
  </r>
  <r>
    <s v="A6082ARCELOR (BERTON SICARD)"/>
    <x v="2366"/>
    <s v="PROFIL"/>
    <x v="13"/>
    <x v="2141"/>
    <x v="6"/>
    <s v="INSTALLUX"/>
    <x v="2323"/>
    <s v="Non"/>
    <x v="12"/>
    <m/>
    <m/>
    <m/>
    <m/>
    <x v="1"/>
    <m/>
  </r>
  <r>
    <s v="A6089ARCELOR (BERTON SICARD)"/>
    <x v="2367"/>
    <s v="PROFIL"/>
    <x v="13"/>
    <x v="2142"/>
    <x v="6"/>
    <s v="INSTALLUX"/>
    <x v="2324"/>
    <s v="Non"/>
    <x v="5"/>
    <m/>
    <m/>
    <m/>
    <m/>
    <x v="1"/>
    <m/>
  </r>
  <r>
    <s v="CL112ARCELOR (BERTON SICARD)"/>
    <x v="2368"/>
    <s v="PROFIL"/>
    <x v="13"/>
    <x v="2143"/>
    <x v="6"/>
    <s v="INSTALLUX"/>
    <x v="2325"/>
    <s v="Non"/>
    <x v="14"/>
    <m/>
    <m/>
    <m/>
    <m/>
    <x v="1"/>
    <m/>
  </r>
  <r>
    <s v="ECROUHM5ARCELOR (BERTON SICARD)"/>
    <x v="2369"/>
    <s v="PROFIL"/>
    <x v="13"/>
    <x v="2144"/>
    <x v="6"/>
    <s v="INSTALLUX"/>
    <x v="2326"/>
    <s v="Non"/>
    <x v="33"/>
    <m/>
    <m/>
    <m/>
    <m/>
    <x v="1"/>
    <m/>
  </r>
  <r>
    <s v="ECROUHM6ARCELOR (BERTON SICARD)"/>
    <x v="2370"/>
    <s v="PROFIL"/>
    <x v="13"/>
    <x v="2145"/>
    <x v="6"/>
    <s v="INSTALLUX"/>
    <x v="2327"/>
    <s v="Non"/>
    <x v="33"/>
    <m/>
    <m/>
    <m/>
    <m/>
    <x v="1"/>
    <m/>
  </r>
  <r>
    <s v="ECROUHM8ARCELOR (BERTON SICARD)"/>
    <x v="2371"/>
    <s v="PROFIL"/>
    <x v="13"/>
    <x v="2146"/>
    <x v="6"/>
    <s v="INSTALLUX"/>
    <x v="2328"/>
    <s v="Non"/>
    <x v="14"/>
    <m/>
    <m/>
    <m/>
    <m/>
    <x v="1"/>
    <m/>
  </r>
  <r>
    <s v="F5000ARCELOR (BERTON SICARD)"/>
    <x v="2372"/>
    <s v="PROFIL"/>
    <x v="13"/>
    <x v="2147"/>
    <x v="6"/>
    <s v="INSTALLUX"/>
    <x v="2329"/>
    <s v="Non"/>
    <x v="5"/>
    <m/>
    <m/>
    <m/>
    <m/>
    <x v="1"/>
    <m/>
  </r>
  <r>
    <s v="F5001ARCELOR (BERTON SICARD)"/>
    <x v="2373"/>
    <s v="PROFIL"/>
    <x v="13"/>
    <x v="2148"/>
    <x v="6"/>
    <s v="INSTALLUX"/>
    <x v="2330"/>
    <s v="Non"/>
    <x v="5"/>
    <m/>
    <m/>
    <m/>
    <m/>
    <x v="1"/>
    <m/>
  </r>
  <r>
    <s v="F5004ARCELOR (BERTON SICARD)"/>
    <x v="2374"/>
    <s v="PROFIL"/>
    <x v="13"/>
    <x v="2149"/>
    <x v="6"/>
    <s v="INSTALLUX"/>
    <x v="2331"/>
    <s v="Non"/>
    <x v="5"/>
    <m/>
    <m/>
    <m/>
    <m/>
    <x v="1"/>
    <m/>
  </r>
  <r>
    <s v="F5007ARCELOR (BERTON SICARD)"/>
    <x v="2375"/>
    <s v="PROFIL"/>
    <x v="13"/>
    <x v="2150"/>
    <x v="6"/>
    <s v="INSTALLUX"/>
    <x v="2332"/>
    <s v="Non"/>
    <x v="5"/>
    <m/>
    <m/>
    <m/>
    <m/>
    <x v="1"/>
    <m/>
  </r>
  <r>
    <s v="F5008ARCELOR (BERTON SICARD)"/>
    <x v="2376"/>
    <s v="PROFIL"/>
    <x v="13"/>
    <x v="2151"/>
    <x v="6"/>
    <s v="INSTALLUX"/>
    <x v="2333"/>
    <s v="Non"/>
    <x v="5"/>
    <m/>
    <m/>
    <m/>
    <m/>
    <x v="1"/>
    <m/>
  </r>
  <r>
    <s v="F6063ARCELOR (BERTON SICARD)"/>
    <x v="2377"/>
    <s v="PROFIL"/>
    <x v="13"/>
    <x v="2152"/>
    <x v="6"/>
    <s v="INSTALLUX"/>
    <x v="2334"/>
    <s v="Non"/>
    <x v="5"/>
    <m/>
    <m/>
    <m/>
    <m/>
    <x v="1"/>
    <m/>
  </r>
  <r>
    <s v="F6064ARCELOR (BERTON SICARD)"/>
    <x v="2378"/>
    <s v="PROFIL"/>
    <x v="13"/>
    <x v="2153"/>
    <x v="6"/>
    <s v="INSTALLUX"/>
    <x v="2335"/>
    <s v="Non"/>
    <x v="5"/>
    <m/>
    <m/>
    <m/>
    <m/>
    <x v="1"/>
    <m/>
  </r>
  <r>
    <s v="F6066ARCELOR (BERTON SICARD)"/>
    <x v="2379"/>
    <s v="PROFIL"/>
    <x v="13"/>
    <x v="2154"/>
    <x v="6"/>
    <s v="INSTALLUX"/>
    <x v="2336"/>
    <s v="Non"/>
    <x v="5"/>
    <m/>
    <m/>
    <m/>
    <m/>
    <x v="1"/>
    <m/>
  </r>
  <r>
    <s v="F6067ARCELOR (BERTON SICARD)"/>
    <x v="2380"/>
    <s v="PROFIL"/>
    <x v="13"/>
    <x v="2155"/>
    <x v="6"/>
    <s v="INSTALLUX"/>
    <x v="2337"/>
    <s v="Non"/>
    <x v="5"/>
    <m/>
    <m/>
    <m/>
    <m/>
    <x v="1"/>
    <m/>
  </r>
  <r>
    <s v="F6070ARCELOR (BERTON SICARD)"/>
    <x v="2381"/>
    <s v="PROFIL"/>
    <x v="13"/>
    <x v="2156"/>
    <x v="6"/>
    <s v="INSTALLUX"/>
    <x v="2338"/>
    <s v="Non"/>
    <x v="5"/>
    <m/>
    <m/>
    <m/>
    <m/>
    <x v="1"/>
    <m/>
  </r>
  <r>
    <s v="GC6X50ARCELOR (BERTON SICARD)"/>
    <x v="2382"/>
    <s v="PROFIL"/>
    <x v="13"/>
    <x v="2157"/>
    <x v="6"/>
    <s v="INSTALLUX"/>
    <x v="2339"/>
    <s v="Non"/>
    <x v="50"/>
    <m/>
    <m/>
    <m/>
    <m/>
    <x v="1"/>
    <m/>
  </r>
  <r>
    <s v="HM5BORGNARCELOR (BERTON SICARD)"/>
    <x v="2383"/>
    <s v="PROFIL"/>
    <x v="13"/>
    <x v="2158"/>
    <x v="6"/>
    <s v="INSTALLUX"/>
    <x v="2340"/>
    <s v="Non"/>
    <x v="33"/>
    <m/>
    <m/>
    <m/>
    <m/>
    <x v="1"/>
    <m/>
  </r>
  <r>
    <s v="HM5FREINARCELOR (BERTON SICARD)"/>
    <x v="2384"/>
    <s v="PROFIL"/>
    <x v="13"/>
    <x v="2159"/>
    <x v="6"/>
    <s v="INSTALLUX"/>
    <x v="2341"/>
    <s v="Non"/>
    <x v="33"/>
    <m/>
    <m/>
    <m/>
    <m/>
    <x v="1"/>
    <m/>
  </r>
  <r>
    <s v="HM8FREINARCELOR (BERTON SICARD)"/>
    <x v="2385"/>
    <s v="PROFIL"/>
    <x v="13"/>
    <x v="2160"/>
    <x v="6"/>
    <s v="INSTALLUX"/>
    <x v="2342"/>
    <s v="Non"/>
    <x v="14"/>
    <m/>
    <m/>
    <m/>
    <m/>
    <x v="1"/>
    <m/>
  </r>
  <r>
    <s v="J6009ARCELOR (BERTON SICARD)"/>
    <x v="2386"/>
    <s v="PROFIL"/>
    <x v="13"/>
    <x v="2161"/>
    <x v="6"/>
    <s v="INSTALLUX"/>
    <x v="2343"/>
    <s v="Non"/>
    <x v="73"/>
    <m/>
    <m/>
    <m/>
    <m/>
    <x v="1"/>
    <m/>
  </r>
  <r>
    <s v="J6009/50ARCELOR (BERTON SICARD)"/>
    <x v="2387"/>
    <s v="PROFIL"/>
    <x v="13"/>
    <x v="2161"/>
    <x v="6"/>
    <s v="INSTALLUX"/>
    <x v="2344"/>
    <s v="Non"/>
    <x v="14"/>
    <m/>
    <m/>
    <m/>
    <m/>
    <x v="1"/>
    <m/>
  </r>
  <r>
    <s v="P5057ARCELOR (BERTON SICARD)"/>
    <x v="2388"/>
    <s v="PROFIL"/>
    <x v="13"/>
    <x v="2162"/>
    <x v="6"/>
    <s v="INSTALLUX"/>
    <x v="2345"/>
    <s v="Non"/>
    <x v="4"/>
    <m/>
    <m/>
    <m/>
    <m/>
    <x v="1"/>
    <m/>
  </r>
  <r>
    <s v="P5062ARCELOR (BERTON SICARD)"/>
    <x v="2389"/>
    <s v="PROFIL"/>
    <x v="13"/>
    <x v="2163"/>
    <x v="6"/>
    <s v="INSTALLUX"/>
    <x v="2346"/>
    <s v="Non"/>
    <x v="24"/>
    <m/>
    <m/>
    <m/>
    <m/>
    <x v="1"/>
    <m/>
  </r>
  <r>
    <s v="RIV 4ARCELOR (BERTON SICARD)"/>
    <x v="2390"/>
    <s v="PROFIL"/>
    <x v="13"/>
    <x v="2164"/>
    <x v="6"/>
    <s v="INSTALLUX"/>
    <x v="2347"/>
    <s v="Non"/>
    <x v="33"/>
    <m/>
    <m/>
    <m/>
    <m/>
    <x v="1"/>
    <m/>
  </r>
  <r>
    <s v="RIV 5ARCELOR (BERTON SICARD)"/>
    <x v="2391"/>
    <s v="PROFIL"/>
    <x v="13"/>
    <x v="2165"/>
    <x v="6"/>
    <s v="INSTALLUX"/>
    <x v="2348"/>
    <s v="Non"/>
    <x v="33"/>
    <m/>
    <m/>
    <m/>
    <m/>
    <x v="1"/>
    <m/>
  </r>
  <r>
    <s v="RIV 5INARCELOR (BERTON SICARD)"/>
    <x v="2392"/>
    <s v="PROFIL"/>
    <x v="13"/>
    <x v="2166"/>
    <x v="6"/>
    <s v="INSTALLUX"/>
    <x v="2349"/>
    <s v="Non"/>
    <x v="33"/>
    <m/>
    <m/>
    <m/>
    <m/>
    <x v="1"/>
    <m/>
  </r>
  <r>
    <s v="RIV 5TRARCELOR (BERTON SICARD)"/>
    <x v="2393"/>
    <s v="PROFIL"/>
    <x v="13"/>
    <x v="2167"/>
    <x v="6"/>
    <s v="INSTALLUX"/>
    <x v="2350"/>
    <s v="Non"/>
    <x v="33"/>
    <m/>
    <m/>
    <m/>
    <m/>
    <x v="1"/>
    <m/>
  </r>
  <r>
    <s v="RIV 6ARCELOR (BERTON SICARD)"/>
    <x v="2394"/>
    <s v="PROFIL"/>
    <x v="13"/>
    <x v="2168"/>
    <x v="6"/>
    <s v="INSTALLUX"/>
    <x v="2351"/>
    <s v="Non"/>
    <x v="33"/>
    <m/>
    <m/>
    <m/>
    <m/>
    <x v="1"/>
    <m/>
  </r>
  <r>
    <s v="RIV 6INARCELOR (BERTON SICARD)"/>
    <x v="2395"/>
    <s v="PROFIL"/>
    <x v="13"/>
    <x v="2169"/>
    <x v="6"/>
    <s v="INSTALLUX"/>
    <x v="2352"/>
    <s v="Non"/>
    <x v="33"/>
    <m/>
    <m/>
    <m/>
    <m/>
    <x v="1"/>
    <m/>
  </r>
  <r>
    <s v="RIV 6TAARCELOR (BERTON SICARD)"/>
    <x v="2396"/>
    <s v="PROFIL"/>
    <x v="13"/>
    <x v="2170"/>
    <x v="6"/>
    <s v="INSTALLUX"/>
    <x v="2353"/>
    <s v="Non"/>
    <x v="33"/>
    <m/>
    <m/>
    <m/>
    <m/>
    <x v="1"/>
    <m/>
  </r>
  <r>
    <s v="RIV 8ARCELOR (BERTON SICARD)"/>
    <x v="2397"/>
    <s v="PROFIL"/>
    <x v="13"/>
    <x v="2171"/>
    <x v="6"/>
    <s v="INSTALLUX"/>
    <x v="2354"/>
    <s v="Non"/>
    <x v="33"/>
    <m/>
    <m/>
    <m/>
    <m/>
    <x v="1"/>
    <m/>
  </r>
  <r>
    <s v="RONDEL5ARCELOR (BERTON SICARD)"/>
    <x v="2398"/>
    <s v="PROFIL"/>
    <x v="13"/>
    <x v="2172"/>
    <x v="6"/>
    <s v="INSTALLUX"/>
    <x v="2355"/>
    <s v="Non"/>
    <x v="33"/>
    <m/>
    <m/>
    <m/>
    <m/>
    <x v="1"/>
    <m/>
  </r>
  <r>
    <s v="TCB109.5ARCELOR (BERTON SICARD)"/>
    <x v="2399"/>
    <s v="PROFIL"/>
    <x v="13"/>
    <x v="2173"/>
    <x v="6"/>
    <s v="INSTALLUX"/>
    <x v="2356"/>
    <s v="Non"/>
    <x v="33"/>
    <m/>
    <m/>
    <m/>
    <m/>
    <x v="1"/>
    <m/>
  </r>
  <r>
    <s v="30-4ARCELOR (BERTON SICARD)"/>
    <x v="2400"/>
    <s v="PROFIL"/>
    <x v="13"/>
    <x v="2174"/>
    <x v="6"/>
    <s v="INSTALLUX"/>
    <x v="2357"/>
    <s v="Non"/>
    <x v="5"/>
    <m/>
    <m/>
    <m/>
    <m/>
    <x v="1"/>
    <m/>
  </r>
  <r>
    <s v="52ARCELOR (BERTON SICARD)"/>
    <x v="2401"/>
    <s v="PROFIL"/>
    <x v="13"/>
    <x v="2175"/>
    <x v="6"/>
    <s v="INSTALLUX"/>
    <x v="2358"/>
    <s v="Non"/>
    <x v="14"/>
    <m/>
    <m/>
    <m/>
    <m/>
    <x v="1"/>
    <m/>
  </r>
  <r>
    <s v="133ARCELOR (BERTON SICARD)"/>
    <x v="2402"/>
    <s v="PROFIL"/>
    <x v="13"/>
    <x v="2176"/>
    <x v="6"/>
    <s v="INSTALLUX"/>
    <x v="2359"/>
    <s v="Non"/>
    <x v="40"/>
    <m/>
    <m/>
    <m/>
    <m/>
    <x v="1"/>
    <m/>
  </r>
  <r>
    <s v="134ARCELOR (BERTON SICARD)"/>
    <x v="2403"/>
    <s v="PROFIL"/>
    <x v="13"/>
    <x v="2177"/>
    <x v="6"/>
    <s v="INSTALLUX"/>
    <x v="2360"/>
    <s v="Non"/>
    <x v="20"/>
    <m/>
    <m/>
    <m/>
    <m/>
    <x v="1"/>
    <m/>
  </r>
  <r>
    <s v="137ARCELOR (BERTON SICARD)"/>
    <x v="2404"/>
    <s v="PROFIL"/>
    <x v="13"/>
    <x v="2178"/>
    <x v="6"/>
    <s v="INSTALLUX"/>
    <x v="2361"/>
    <s v="Non"/>
    <x v="40"/>
    <m/>
    <m/>
    <m/>
    <m/>
    <x v="1"/>
    <m/>
  </r>
  <r>
    <s v="138ARCELOR (BERTON SICARD)"/>
    <x v="2405"/>
    <s v="PROFIL"/>
    <x v="13"/>
    <x v="2179"/>
    <x v="6"/>
    <s v="INSTALLUX"/>
    <x v="2362"/>
    <s v="Non"/>
    <x v="40"/>
    <m/>
    <m/>
    <m/>
    <m/>
    <x v="1"/>
    <m/>
  </r>
  <r>
    <s v="150ARCELOR (BERTON SICARD)"/>
    <x v="1108"/>
    <s v="PROFIL"/>
    <x v="13"/>
    <x v="1062"/>
    <x v="6"/>
    <s v="INSTALLUX"/>
    <x v="1065"/>
    <s v="Non"/>
    <x v="4"/>
    <m/>
    <m/>
    <m/>
    <m/>
    <x v="1"/>
    <m/>
  </r>
  <r>
    <s v="150LARCELOR (BERTON SICARD)"/>
    <x v="1109"/>
    <s v="PROFIL"/>
    <x v="13"/>
    <x v="1062"/>
    <x v="6"/>
    <s v="INSTALLUX"/>
    <x v="1066"/>
    <s v="Non"/>
    <x v="4"/>
    <m/>
    <m/>
    <m/>
    <m/>
    <x v="1"/>
    <m/>
  </r>
  <r>
    <s v="152ARCELOR (BERTON SICARD)"/>
    <x v="1111"/>
    <s v="PROFIL"/>
    <x v="13"/>
    <x v="1064"/>
    <x v="6"/>
    <s v="INSTALLUX"/>
    <x v="1068"/>
    <s v="Non"/>
    <x v="4"/>
    <m/>
    <m/>
    <m/>
    <m/>
    <x v="1"/>
    <m/>
  </r>
  <r>
    <s v="152LARCELOR (BERTON SICARD)"/>
    <x v="1112"/>
    <s v="PROFIL"/>
    <x v="13"/>
    <x v="1064"/>
    <x v="6"/>
    <s v="INSTALLUX"/>
    <x v="1069"/>
    <s v="Non"/>
    <x v="4"/>
    <m/>
    <m/>
    <m/>
    <m/>
    <x v="1"/>
    <m/>
  </r>
  <r>
    <s v="153ARCELOR (BERTON SICARD)"/>
    <x v="1113"/>
    <s v="PROFIL"/>
    <x v="13"/>
    <x v="1065"/>
    <x v="6"/>
    <s v="INSTALLUX"/>
    <x v="1070"/>
    <s v="Non"/>
    <x v="4"/>
    <m/>
    <m/>
    <m/>
    <m/>
    <x v="1"/>
    <m/>
  </r>
  <r>
    <s v="153LARCELOR (BERTON SICARD)"/>
    <x v="1114"/>
    <s v="PROFIL"/>
    <x v="13"/>
    <x v="1065"/>
    <x v="6"/>
    <s v="INSTALLUX"/>
    <x v="1071"/>
    <s v="Non"/>
    <x v="4"/>
    <m/>
    <m/>
    <m/>
    <m/>
    <x v="1"/>
    <m/>
  </r>
  <r>
    <s v="157ARCELOR (BERTON SICARD)"/>
    <x v="1116"/>
    <s v="PROFIL"/>
    <x v="13"/>
    <x v="1067"/>
    <x v="6"/>
    <s v="INSTALLUX"/>
    <x v="1073"/>
    <s v="Non"/>
    <x v="4"/>
    <m/>
    <m/>
    <m/>
    <m/>
    <x v="1"/>
    <m/>
  </r>
  <r>
    <s v="173ARCELOR (BERTON SICARD)"/>
    <x v="1122"/>
    <s v="PROFIL"/>
    <x v="13"/>
    <x v="1073"/>
    <x v="6"/>
    <s v="INSTALLUX"/>
    <x v="1079"/>
    <s v="Non"/>
    <x v="4"/>
    <m/>
    <m/>
    <m/>
    <m/>
    <x v="1"/>
    <m/>
  </r>
  <r>
    <s v="205ARCELOR (BERTON SICARD)"/>
    <x v="2104"/>
    <s v="PROFIL"/>
    <x v="13"/>
    <x v="1893"/>
    <x v="6"/>
    <s v="INSTALLUX"/>
    <x v="2061"/>
    <s v="Non"/>
    <x v="24"/>
    <m/>
    <m/>
    <m/>
    <m/>
    <x v="1"/>
    <m/>
  </r>
  <r>
    <s v="218ARCELOR (BERTON SICARD)"/>
    <x v="1131"/>
    <s v="PROFIL"/>
    <x v="13"/>
    <x v="1082"/>
    <x v="6"/>
    <s v="INSTALLUX"/>
    <x v="1088"/>
    <s v="Non"/>
    <x v="4"/>
    <m/>
    <m/>
    <m/>
    <m/>
    <x v="1"/>
    <m/>
  </r>
  <r>
    <s v="306ARCELOR (BERTON SICARD)"/>
    <x v="1140"/>
    <s v="PROFIL"/>
    <x v="13"/>
    <x v="1088"/>
    <x v="6"/>
    <s v="INSTALLUX"/>
    <x v="1097"/>
    <s v="Non"/>
    <x v="24"/>
    <m/>
    <m/>
    <m/>
    <m/>
    <x v="1"/>
    <m/>
  </r>
  <r>
    <s v="307ARCELOR (BERTON SICARD)"/>
    <x v="1141"/>
    <s v="PROFIL"/>
    <x v="13"/>
    <x v="1089"/>
    <x v="6"/>
    <s v="INSTALLUX"/>
    <x v="1098"/>
    <s v="Non"/>
    <x v="24"/>
    <m/>
    <m/>
    <m/>
    <m/>
    <x v="1"/>
    <m/>
  </r>
  <r>
    <s v="333ARCELOR (BERTON SICARD)"/>
    <x v="2406"/>
    <s v="PROFIL"/>
    <x v="13"/>
    <x v="2180"/>
    <x v="6"/>
    <s v="INSTALLUX"/>
    <x v="2363"/>
    <s v="Non"/>
    <x v="12"/>
    <m/>
    <m/>
    <m/>
    <m/>
    <x v="1"/>
    <m/>
  </r>
  <r>
    <s v="354ARCELOR (BERTON SICARD)"/>
    <x v="2407"/>
    <s v="PROFIL"/>
    <x v="13"/>
    <x v="2181"/>
    <x v="6"/>
    <s v="INSTALLUX"/>
    <x v="2364"/>
    <s v="Non"/>
    <x v="40"/>
    <m/>
    <m/>
    <m/>
    <m/>
    <x v="1"/>
    <m/>
  </r>
  <r>
    <s v="355ARCELOR (BERTON SICARD)"/>
    <x v="2408"/>
    <s v="PROFIL"/>
    <x v="13"/>
    <x v="2182"/>
    <x v="6"/>
    <s v="INSTALLUX"/>
    <x v="2365"/>
    <s v="Non"/>
    <x v="12"/>
    <m/>
    <m/>
    <m/>
    <m/>
    <x v="1"/>
    <m/>
  </r>
  <r>
    <s v="356ARCELOR (BERTON SICARD)"/>
    <x v="2409"/>
    <s v="PROFIL"/>
    <x v="13"/>
    <x v="2182"/>
    <x v="6"/>
    <s v="INSTALLUX"/>
    <x v="2366"/>
    <s v="Non"/>
    <x v="12"/>
    <m/>
    <m/>
    <m/>
    <m/>
    <x v="1"/>
    <m/>
  </r>
  <r>
    <s v="358ARCELOR (BERTON SICARD)"/>
    <x v="2410"/>
    <s v="PROFIL"/>
    <x v="13"/>
    <x v="2183"/>
    <x v="6"/>
    <s v="INSTALLUX"/>
    <x v="2367"/>
    <s v="Non"/>
    <x v="12"/>
    <m/>
    <m/>
    <m/>
    <m/>
    <x v="1"/>
    <m/>
  </r>
  <r>
    <s v="362ARCELOR (BERTON SICARD)"/>
    <x v="2411"/>
    <s v="PROFIL"/>
    <x v="13"/>
    <x v="2184"/>
    <x v="6"/>
    <s v="INSTALLUX"/>
    <x v="2368"/>
    <s v="Non"/>
    <x v="12"/>
    <m/>
    <m/>
    <m/>
    <m/>
    <x v="1"/>
    <m/>
  </r>
  <r>
    <s v="369ARCELOR (BERTON SICARD)"/>
    <x v="2412"/>
    <s v="PROFIL"/>
    <x v="13"/>
    <x v="2185"/>
    <x v="6"/>
    <s v="INSTALLUX"/>
    <x v="2369"/>
    <s v="Non"/>
    <x v="40"/>
    <m/>
    <m/>
    <m/>
    <m/>
    <x v="1"/>
    <m/>
  </r>
  <r>
    <s v="400ARCELOR (BERTON SICARD)"/>
    <x v="2413"/>
    <s v="PROFIL"/>
    <x v="13"/>
    <x v="2186"/>
    <x v="6"/>
    <s v="INSTALLUX"/>
    <x v="2370"/>
    <s v="Non"/>
    <x v="5"/>
    <m/>
    <m/>
    <m/>
    <m/>
    <x v="1"/>
    <m/>
  </r>
  <r>
    <s v="407ARCELOR (BERTON SICARD)"/>
    <x v="2414"/>
    <s v="PROFIL"/>
    <x v="13"/>
    <x v="2187"/>
    <x v="6"/>
    <s v="INSTALLUX"/>
    <x v="2371"/>
    <s v="Non"/>
    <x v="5"/>
    <m/>
    <m/>
    <m/>
    <m/>
    <x v="1"/>
    <m/>
  </r>
  <r>
    <s v="408ARCELOR (BERTON SICARD)"/>
    <x v="2415"/>
    <s v="PROFIL"/>
    <x v="13"/>
    <x v="2188"/>
    <x v="6"/>
    <s v="INSTALLUX"/>
    <x v="2372"/>
    <s v="Non"/>
    <x v="5"/>
    <m/>
    <m/>
    <m/>
    <m/>
    <x v="1"/>
    <m/>
  </r>
  <r>
    <s v="414ARCELOR (BERTON SICARD)"/>
    <x v="2416"/>
    <s v="PROFIL"/>
    <x v="13"/>
    <x v="2189"/>
    <x v="6"/>
    <s v="INSTALLUX"/>
    <x v="2373"/>
    <s v="Non"/>
    <x v="5"/>
    <m/>
    <m/>
    <m/>
    <m/>
    <x v="1"/>
    <m/>
  </r>
  <r>
    <s v="429ARCELOR (BERTON SICARD)"/>
    <x v="2417"/>
    <s v="PROFIL"/>
    <x v="13"/>
    <x v="2190"/>
    <x v="6"/>
    <s v="INSTALLUX"/>
    <x v="2374"/>
    <s v="Non"/>
    <x v="5"/>
    <m/>
    <m/>
    <m/>
    <m/>
    <x v="1"/>
    <m/>
  </r>
  <r>
    <s v="430ARCELOR (BERTON SICARD)"/>
    <x v="2418"/>
    <s v="PROFIL"/>
    <x v="13"/>
    <x v="2190"/>
    <x v="6"/>
    <s v="INSTALLUX"/>
    <x v="2375"/>
    <s v="Non"/>
    <x v="5"/>
    <m/>
    <m/>
    <m/>
    <m/>
    <x v="1"/>
    <m/>
  </r>
  <r>
    <s v="431ARCELOR (BERTON SICARD)"/>
    <x v="2419"/>
    <s v="PROFIL"/>
    <x v="13"/>
    <x v="2191"/>
    <x v="6"/>
    <s v="INSTALLUX"/>
    <x v="2376"/>
    <s v="Non"/>
    <x v="5"/>
    <m/>
    <m/>
    <m/>
    <m/>
    <x v="1"/>
    <m/>
  </r>
  <r>
    <s v="432ARCELOR (BERTON SICARD)"/>
    <x v="2420"/>
    <s v="PROFIL"/>
    <x v="13"/>
    <x v="2192"/>
    <x v="6"/>
    <s v="INSTALLUX"/>
    <x v="2377"/>
    <s v="Non"/>
    <x v="5"/>
    <m/>
    <m/>
    <m/>
    <m/>
    <x v="1"/>
    <m/>
  </r>
  <r>
    <s v="433ARCELOR (BERTON SICARD)"/>
    <x v="2421"/>
    <s v="PROFIL"/>
    <x v="13"/>
    <x v="2193"/>
    <x v="6"/>
    <s v="INSTALLUX"/>
    <x v="2378"/>
    <s v="Non"/>
    <x v="5"/>
    <m/>
    <m/>
    <m/>
    <m/>
    <x v="1"/>
    <m/>
  </r>
  <r>
    <s v="434ARCELOR (BERTON SICARD)"/>
    <x v="2422"/>
    <s v="PROFIL"/>
    <x v="13"/>
    <x v="2194"/>
    <x v="6"/>
    <s v="INSTALLUX"/>
    <x v="2379"/>
    <s v="Non"/>
    <x v="5"/>
    <m/>
    <m/>
    <m/>
    <m/>
    <x v="1"/>
    <m/>
  </r>
  <r>
    <s v="436ARCELOR (BERTON SICARD)"/>
    <x v="2423"/>
    <s v="PROFIL"/>
    <x v="13"/>
    <x v="2195"/>
    <x v="6"/>
    <s v="INSTALLUX"/>
    <x v="2380"/>
    <s v="Non"/>
    <x v="5"/>
    <m/>
    <m/>
    <m/>
    <m/>
    <x v="1"/>
    <m/>
  </r>
  <r>
    <s v="437ARCELOR (BERTON SICARD)"/>
    <x v="2424"/>
    <s v="PROFIL"/>
    <x v="13"/>
    <x v="2123"/>
    <x v="6"/>
    <s v="INSTALLUX"/>
    <x v="2381"/>
    <s v="Non"/>
    <x v="5"/>
    <m/>
    <m/>
    <m/>
    <m/>
    <x v="1"/>
    <m/>
  </r>
  <r>
    <s v="441ARCELOR (BERTON SICARD)"/>
    <x v="2425"/>
    <s v="PROFIL"/>
    <x v="13"/>
    <x v="2196"/>
    <x v="6"/>
    <s v="INSTALLUX"/>
    <x v="2382"/>
    <s v="Non"/>
    <x v="5"/>
    <m/>
    <m/>
    <m/>
    <m/>
    <x v="1"/>
    <m/>
  </r>
  <r>
    <s v="442ARCELOR (BERTON SICARD)"/>
    <x v="2426"/>
    <s v="PROFIL"/>
    <x v="13"/>
    <x v="2124"/>
    <x v="6"/>
    <s v="INSTALLUX"/>
    <x v="2383"/>
    <s v="Non"/>
    <x v="5"/>
    <m/>
    <m/>
    <m/>
    <m/>
    <x v="1"/>
    <m/>
  </r>
  <r>
    <s v="445ARCELOR (BERTON SICARD)"/>
    <x v="2427"/>
    <s v="PROFIL"/>
    <x v="13"/>
    <x v="2197"/>
    <x v="6"/>
    <s v="INSTALLUX"/>
    <x v="2384"/>
    <s v="Non"/>
    <x v="5"/>
    <m/>
    <m/>
    <m/>
    <m/>
    <x v="1"/>
    <m/>
  </r>
  <r>
    <s v="470K1ARCELOR (BERTON SICARD)"/>
    <x v="2428"/>
    <s v="PROFIL"/>
    <x v="13"/>
    <x v="2198"/>
    <x v="6"/>
    <s v="INSTALLUX"/>
    <x v="2385"/>
    <s v="Non"/>
    <x v="5"/>
    <m/>
    <m/>
    <m/>
    <m/>
    <x v="1"/>
    <m/>
  </r>
  <r>
    <s v="473K1ARCELOR (BERTON SICARD)"/>
    <x v="2429"/>
    <s v="PROFIL"/>
    <x v="13"/>
    <x v="2199"/>
    <x v="6"/>
    <s v="INSTALLUX"/>
    <x v="2386"/>
    <s v="Non"/>
    <x v="5"/>
    <m/>
    <m/>
    <m/>
    <m/>
    <x v="1"/>
    <m/>
  </r>
  <r>
    <s v="502ARCELOR (BERTON SICARD)"/>
    <x v="369"/>
    <s v="PROFIL"/>
    <x v="13"/>
    <x v="2200"/>
    <x v="6"/>
    <s v="INSTALLUX"/>
    <x v="330"/>
    <s v="Non"/>
    <x v="62"/>
    <m/>
    <m/>
    <m/>
    <m/>
    <x v="1"/>
    <m/>
  </r>
  <r>
    <s v="517ARCELOR (BERTON SICARD)"/>
    <x v="2430"/>
    <s v="PROFIL"/>
    <x v="13"/>
    <x v="2201"/>
    <x v="6"/>
    <s v="INSTALLUX"/>
    <x v="2387"/>
    <s v="Non"/>
    <x v="40"/>
    <m/>
    <m/>
    <m/>
    <m/>
    <x v="1"/>
    <m/>
  </r>
  <r>
    <s v="521ARCELOR (BERTON SICARD)"/>
    <x v="2431"/>
    <s v="PROFIL"/>
    <x v="13"/>
    <x v="2202"/>
    <x v="6"/>
    <s v="INSTALLUX"/>
    <x v="2388"/>
    <s v="Non"/>
    <x v="5"/>
    <m/>
    <m/>
    <m/>
    <m/>
    <x v="1"/>
    <m/>
  </r>
  <r>
    <s v="522ARCELOR (BERTON SICARD)"/>
    <x v="2432"/>
    <s v="PROFIL"/>
    <x v="13"/>
    <x v="2203"/>
    <x v="6"/>
    <s v="INSTALLUX"/>
    <x v="2389"/>
    <s v="Non"/>
    <x v="40"/>
    <m/>
    <m/>
    <m/>
    <m/>
    <x v="1"/>
    <m/>
  </r>
  <r>
    <s v="534ARCELOR (BERTON SICARD)"/>
    <x v="2433"/>
    <s v="PROFIL"/>
    <x v="13"/>
    <x v="2204"/>
    <x v="6"/>
    <s v="INSTALLUX"/>
    <x v="2390"/>
    <s v="Non"/>
    <x v="42"/>
    <m/>
    <m/>
    <m/>
    <m/>
    <x v="1"/>
    <m/>
  </r>
  <r>
    <s v="539ARCELOR (BERTON SICARD)"/>
    <x v="2434"/>
    <s v="PROFIL"/>
    <x v="13"/>
    <x v="2205"/>
    <x v="6"/>
    <s v="INSTALLUX"/>
    <x v="2391"/>
    <s v="Non"/>
    <x v="5"/>
    <m/>
    <m/>
    <m/>
    <m/>
    <x v="1"/>
    <m/>
  </r>
  <r>
    <s v="544ARCELOR (BERTON SICARD)"/>
    <x v="2435"/>
    <s v="PROFIL"/>
    <x v="13"/>
    <x v="2206"/>
    <x v="6"/>
    <s v="INSTALLUX"/>
    <x v="2392"/>
    <s v="Non"/>
    <x v="12"/>
    <m/>
    <m/>
    <m/>
    <m/>
    <x v="1"/>
    <m/>
  </r>
  <r>
    <s v="548ARCELOR (BERTON SICARD)"/>
    <x v="2436"/>
    <s v="PROFIL"/>
    <x v="13"/>
    <x v="2207"/>
    <x v="6"/>
    <s v="INSTALLUX"/>
    <x v="2393"/>
    <s v="Non"/>
    <x v="40"/>
    <m/>
    <m/>
    <m/>
    <m/>
    <x v="1"/>
    <m/>
  </r>
  <r>
    <s v="549ARCELOR (BERTON SICARD)"/>
    <x v="2437"/>
    <s v="PROFIL"/>
    <x v="13"/>
    <x v="2208"/>
    <x v="6"/>
    <s v="INSTALLUX"/>
    <x v="2394"/>
    <s v="Non"/>
    <x v="40"/>
    <m/>
    <m/>
    <m/>
    <m/>
    <x v="1"/>
    <m/>
  </r>
  <r>
    <s v="553ARCELOR (BERTON SICARD)"/>
    <x v="2438"/>
    <s v="PROFIL"/>
    <x v="13"/>
    <x v="2209"/>
    <x v="6"/>
    <s v="INSTALLUX"/>
    <x v="2395"/>
    <s v="Non"/>
    <x v="40"/>
    <m/>
    <m/>
    <m/>
    <m/>
    <x v="1"/>
    <m/>
  </r>
  <r>
    <s v="554ARCELOR (BERTON SICARD)"/>
    <x v="2439"/>
    <s v="PROFIL"/>
    <x v="13"/>
    <x v="2210"/>
    <x v="6"/>
    <s v="INSTALLUX"/>
    <x v="2396"/>
    <s v="Non"/>
    <x v="5"/>
    <m/>
    <m/>
    <m/>
    <m/>
    <x v="1"/>
    <m/>
  </r>
  <r>
    <s v="556ARCELOR (BERTON SICARD)"/>
    <x v="2440"/>
    <s v="PROFIL"/>
    <x v="13"/>
    <x v="2211"/>
    <x v="6"/>
    <s v="INSTALLUX"/>
    <x v="2397"/>
    <s v="Non"/>
    <x v="5"/>
    <m/>
    <m/>
    <m/>
    <m/>
    <x v="1"/>
    <m/>
  </r>
  <r>
    <s v="571ARCELOR (BERTON SICARD)"/>
    <x v="2441"/>
    <s v="PROFIL"/>
    <x v="13"/>
    <x v="2212"/>
    <x v="6"/>
    <s v="INSTALLUX"/>
    <x v="2398"/>
    <s v="Non"/>
    <x v="40"/>
    <m/>
    <m/>
    <m/>
    <m/>
    <x v="1"/>
    <m/>
  </r>
  <r>
    <s v="582ARCELOR (BERTON SICARD)"/>
    <x v="2442"/>
    <s v="PROFIL"/>
    <x v="13"/>
    <x v="2213"/>
    <x v="6"/>
    <s v="INSTALLUX"/>
    <x v="2399"/>
    <s v="Non"/>
    <x v="40"/>
    <m/>
    <m/>
    <m/>
    <m/>
    <x v="1"/>
    <m/>
  </r>
  <r>
    <s v="604ARCELOR (BERTON SICARD)"/>
    <x v="2443"/>
    <s v="PROFIL"/>
    <x v="13"/>
    <x v="2214"/>
    <x v="6"/>
    <s v="INSTALLUX"/>
    <x v="2400"/>
    <s v="Non"/>
    <x v="14"/>
    <m/>
    <m/>
    <m/>
    <m/>
    <x v="1"/>
    <m/>
  </r>
  <r>
    <s v="605ARCELOR (BERTON SICARD)"/>
    <x v="2444"/>
    <s v="PROFIL"/>
    <x v="13"/>
    <x v="2215"/>
    <x v="6"/>
    <s v="INSTALLUX"/>
    <x v="2401"/>
    <s v="Non"/>
    <x v="14"/>
    <m/>
    <m/>
    <m/>
    <m/>
    <x v="1"/>
    <m/>
  </r>
  <r>
    <s v="606ARCELOR (BERTON SICARD)"/>
    <x v="2445"/>
    <s v="PROFIL"/>
    <x v="13"/>
    <x v="2216"/>
    <x v="6"/>
    <s v="INSTALLUX"/>
    <x v="2402"/>
    <s v="Non"/>
    <x v="14"/>
    <m/>
    <m/>
    <m/>
    <m/>
    <x v="1"/>
    <m/>
  </r>
  <r>
    <s v="618ARCELOR (BERTON SICARD)"/>
    <x v="2446"/>
    <s v="PROFIL"/>
    <x v="13"/>
    <x v="2217"/>
    <x v="6"/>
    <s v="INSTALLUX"/>
    <x v="2403"/>
    <s v="Non"/>
    <x v="20"/>
    <m/>
    <m/>
    <m/>
    <m/>
    <x v="1"/>
    <m/>
  </r>
  <r>
    <s v="647ARCELOR (BERTON SICARD)"/>
    <x v="2447"/>
    <s v="PROFIL"/>
    <x v="13"/>
    <x v="2218"/>
    <x v="6"/>
    <s v="INSTALLUX"/>
    <x v="2404"/>
    <s v="Non"/>
    <x v="5"/>
    <m/>
    <m/>
    <m/>
    <m/>
    <x v="1"/>
    <m/>
  </r>
  <r>
    <s v="651ARCELOR (BERTON SICARD)"/>
    <x v="2448"/>
    <s v="PROFIL"/>
    <x v="13"/>
    <x v="2219"/>
    <x v="6"/>
    <s v="INSTALLUX"/>
    <x v="2405"/>
    <s v="Non"/>
    <x v="40"/>
    <m/>
    <m/>
    <m/>
    <m/>
    <x v="1"/>
    <m/>
  </r>
  <r>
    <s v="658ARCELOR (BERTON SICARD)"/>
    <x v="2449"/>
    <s v="PROFIL"/>
    <x v="13"/>
    <x v="2220"/>
    <x v="6"/>
    <s v="INSTALLUX"/>
    <x v="2406"/>
    <s v="Non"/>
    <x v="40"/>
    <m/>
    <m/>
    <m/>
    <m/>
    <x v="1"/>
    <m/>
  </r>
  <r>
    <s v="659ARCELOR (BERTON SICARD)"/>
    <x v="2450"/>
    <s v="PROFIL"/>
    <x v="13"/>
    <x v="2221"/>
    <x v="6"/>
    <s v="INSTALLUX"/>
    <x v="2407"/>
    <s v="Non"/>
    <x v="40"/>
    <m/>
    <m/>
    <m/>
    <m/>
    <x v="1"/>
    <m/>
  </r>
  <r>
    <s v="671ARCELOR (BERTON SICARD)"/>
    <x v="2451"/>
    <s v="PROFIL"/>
    <x v="13"/>
    <x v="2222"/>
    <x v="6"/>
    <s v="INSTALLUX"/>
    <x v="2408"/>
    <s v="Non"/>
    <x v="5"/>
    <m/>
    <m/>
    <m/>
    <m/>
    <x v="1"/>
    <m/>
  </r>
  <r>
    <s v="463014ARCELOR (BERTON SICARD)"/>
    <x v="2335"/>
    <s v="PROFIL"/>
    <x v="13"/>
    <x v="2110"/>
    <x v="6"/>
    <s v="INSTALLUX"/>
    <x v="2292"/>
    <s v="Non"/>
    <x v="50"/>
    <m/>
    <m/>
    <m/>
    <m/>
    <x v="1"/>
    <m/>
  </r>
  <r>
    <s v="682ARCELOR (BERTON SICARD)"/>
    <x v="2452"/>
    <s v="PROFIL"/>
    <x v="13"/>
    <x v="2223"/>
    <x v="6"/>
    <s v="INSTALLUX"/>
    <x v="2409"/>
    <s v="Non"/>
    <x v="62"/>
    <m/>
    <m/>
    <m/>
    <m/>
    <x v="1"/>
    <m/>
  </r>
  <r>
    <s v="685ARCELOR (BERTON SICARD)"/>
    <x v="2453"/>
    <s v="PROFIL"/>
    <x v="13"/>
    <x v="2224"/>
    <x v="6"/>
    <s v="INSTALLUX"/>
    <x v="2410"/>
    <s v="Non"/>
    <x v="5"/>
    <m/>
    <m/>
    <m/>
    <m/>
    <x v="1"/>
    <m/>
  </r>
  <r>
    <s v="686ARCELOR (BERTON SICARD)"/>
    <x v="2454"/>
    <s v="PROFIL"/>
    <x v="13"/>
    <x v="2225"/>
    <x v="6"/>
    <s v="INSTALLUX"/>
    <x v="2411"/>
    <s v="Non"/>
    <x v="5"/>
    <m/>
    <m/>
    <m/>
    <m/>
    <x v="1"/>
    <m/>
  </r>
  <r>
    <s v="690ARCELOR (BERTON SICARD)"/>
    <x v="2455"/>
    <s v="PROFIL"/>
    <x v="13"/>
    <x v="2226"/>
    <x v="6"/>
    <s v="INSTALLUX"/>
    <x v="2412"/>
    <s v="Non"/>
    <x v="5"/>
    <m/>
    <m/>
    <m/>
    <m/>
    <x v="1"/>
    <m/>
  </r>
  <r>
    <s v="510025ARCELOR (BERTON SICARD)"/>
    <x v="2456"/>
    <s v="PROFIL"/>
    <x v="13"/>
    <x v="2227"/>
    <x v="6"/>
    <s v="INSTALLUX"/>
    <x v="2413"/>
    <s v="Non"/>
    <x v="24"/>
    <m/>
    <m/>
    <m/>
    <m/>
    <x v="1"/>
    <m/>
  </r>
  <r>
    <s v="692ARCELOR (BERTON SICARD)"/>
    <x v="2457"/>
    <s v="PROFIL"/>
    <x v="13"/>
    <x v="2228"/>
    <x v="6"/>
    <s v="INSTALLUX"/>
    <x v="2414"/>
    <s v="Non"/>
    <x v="5"/>
    <m/>
    <m/>
    <m/>
    <m/>
    <x v="1"/>
    <m/>
  </r>
  <r>
    <s v="694ARCELOR (BERTON SICARD)"/>
    <x v="2458"/>
    <s v="PROFIL"/>
    <x v="13"/>
    <x v="2229"/>
    <x v="6"/>
    <s v="INSTALLUX"/>
    <x v="2415"/>
    <s v="Non"/>
    <x v="5"/>
    <m/>
    <m/>
    <m/>
    <m/>
    <x v="1"/>
    <m/>
  </r>
  <r>
    <s v="695ARCELOR (BERTON SICARD)"/>
    <x v="2459"/>
    <s v="PROFIL"/>
    <x v="13"/>
    <x v="2230"/>
    <x v="6"/>
    <s v="INSTALLUX"/>
    <x v="2416"/>
    <s v="Non"/>
    <x v="5"/>
    <m/>
    <m/>
    <m/>
    <m/>
    <x v="1"/>
    <m/>
  </r>
  <r>
    <s v="696ARCELOR (BERTON SICARD)"/>
    <x v="2460"/>
    <s v="PROFIL"/>
    <x v="13"/>
    <x v="2231"/>
    <x v="6"/>
    <s v="INSTALLUX"/>
    <x v="2417"/>
    <s v="Non"/>
    <x v="5"/>
    <m/>
    <m/>
    <m/>
    <m/>
    <x v="1"/>
    <m/>
  </r>
  <r>
    <s v="697ARCELOR (BERTON SICARD)"/>
    <x v="2461"/>
    <s v="PROFIL"/>
    <x v="13"/>
    <x v="2232"/>
    <x v="6"/>
    <s v="INSTALLUX"/>
    <x v="2418"/>
    <s v="Non"/>
    <x v="5"/>
    <m/>
    <m/>
    <m/>
    <m/>
    <x v="1"/>
    <m/>
  </r>
  <r>
    <s v="971K1ARCELOR (BERTON SICARD)"/>
    <x v="2462"/>
    <s v="PROFIL"/>
    <x v="13"/>
    <x v="2233"/>
    <x v="6"/>
    <s v="INSTALLUX"/>
    <x v="2419"/>
    <s v="Non"/>
    <x v="5"/>
    <m/>
    <m/>
    <m/>
    <m/>
    <x v="1"/>
    <m/>
  </r>
  <r>
    <s v="971K2ARCELOR (BERTON SICARD)"/>
    <x v="2463"/>
    <s v="PROFIL"/>
    <x v="13"/>
    <x v="2234"/>
    <x v="6"/>
    <s v="INSTALLUX"/>
    <x v="2420"/>
    <s v="Non"/>
    <x v="5"/>
    <m/>
    <m/>
    <m/>
    <m/>
    <x v="1"/>
    <m/>
  </r>
  <r>
    <s v="971K3ARCELOR (BERTON SICARD)"/>
    <x v="2464"/>
    <s v="PROFIL"/>
    <x v="13"/>
    <x v="2235"/>
    <x v="6"/>
    <s v="INSTALLUX"/>
    <x v="2421"/>
    <s v="Non"/>
    <x v="5"/>
    <m/>
    <m/>
    <m/>
    <m/>
    <x v="1"/>
    <m/>
  </r>
  <r>
    <s v="1237ARCELOR (BERTON SICARD)"/>
    <x v="2465"/>
    <s v="PROFIL"/>
    <x v="13"/>
    <x v="2236"/>
    <x v="6"/>
    <s v="INSTALLUX"/>
    <x v="2422"/>
    <s v="Non"/>
    <x v="12"/>
    <m/>
    <m/>
    <m/>
    <m/>
    <x v="1"/>
    <m/>
  </r>
  <r>
    <s v="1282ARCELOR (BERTON SICARD)"/>
    <x v="2466"/>
    <s v="PROFIL"/>
    <x v="13"/>
    <x v="2237"/>
    <x v="6"/>
    <s v="INSTALLUX"/>
    <x v="2423"/>
    <s v="Non"/>
    <x v="20"/>
    <m/>
    <m/>
    <m/>
    <m/>
    <x v="1"/>
    <m/>
  </r>
  <r>
    <s v="1283ARCELOR (BERTON SICARD)"/>
    <x v="2467"/>
    <s v="PROFIL"/>
    <x v="13"/>
    <x v="2238"/>
    <x v="6"/>
    <s v="INSTALLUX"/>
    <x v="2424"/>
    <s v="Non"/>
    <x v="12"/>
    <m/>
    <m/>
    <m/>
    <m/>
    <x v="1"/>
    <m/>
  </r>
  <r>
    <s v="1295ARCELOR (BERTON SICARD)"/>
    <x v="2468"/>
    <s v="PROFIL"/>
    <x v="13"/>
    <x v="2238"/>
    <x v="6"/>
    <s v="INSTALLUX"/>
    <x v="2425"/>
    <s v="Non"/>
    <x v="12"/>
    <m/>
    <m/>
    <m/>
    <m/>
    <x v="1"/>
    <m/>
  </r>
  <r>
    <s v="1635ARCELOR (BERTON SICARD)"/>
    <x v="2469"/>
    <s v="PROFIL"/>
    <x v="13"/>
    <x v="2239"/>
    <x v="6"/>
    <s v="INSTALLUX"/>
    <x v="2426"/>
    <s v="Non"/>
    <x v="5"/>
    <m/>
    <m/>
    <m/>
    <m/>
    <x v="1"/>
    <m/>
  </r>
  <r>
    <s v="1702ARCELOR (BERTON SICARD)"/>
    <x v="2470"/>
    <s v="PROFIL"/>
    <x v="13"/>
    <x v="2240"/>
    <x v="6"/>
    <s v="INSTALLUX"/>
    <x v="2427"/>
    <s v="Non"/>
    <x v="5"/>
    <m/>
    <m/>
    <m/>
    <m/>
    <x v="1"/>
    <m/>
  </r>
  <r>
    <s v="1704ARCELOR (BERTON SICARD)"/>
    <x v="2471"/>
    <s v="PROFIL"/>
    <x v="13"/>
    <x v="2241"/>
    <x v="6"/>
    <s v="INSTALLUX"/>
    <x v="2428"/>
    <s v="Non"/>
    <x v="5"/>
    <m/>
    <m/>
    <m/>
    <m/>
    <x v="1"/>
    <m/>
  </r>
  <r>
    <s v="1708ARCELOR (BERTON SICARD)"/>
    <x v="2472"/>
    <s v="PROFIL"/>
    <x v="13"/>
    <x v="2242"/>
    <x v="6"/>
    <s v="INSTALLUX"/>
    <x v="2429"/>
    <s v="Non"/>
    <x v="40"/>
    <m/>
    <m/>
    <m/>
    <m/>
    <x v="1"/>
    <m/>
  </r>
  <r>
    <s v="1803ARCELOR (BERTON SICARD)"/>
    <x v="2473"/>
    <s v="PROFIL"/>
    <x v="13"/>
    <x v="2243"/>
    <x v="6"/>
    <s v="INSTALLUX"/>
    <x v="2430"/>
    <s v="Non"/>
    <x v="5"/>
    <m/>
    <m/>
    <m/>
    <m/>
    <x v="1"/>
    <m/>
  </r>
  <r>
    <s v="1825ARCELOR (BERTON SICARD)"/>
    <x v="2474"/>
    <s v="PROFIL"/>
    <x v="13"/>
    <x v="2244"/>
    <x v="6"/>
    <s v="INSTALLUX"/>
    <x v="2431"/>
    <s v="Non"/>
    <x v="12"/>
    <m/>
    <m/>
    <m/>
    <m/>
    <x v="1"/>
    <m/>
  </r>
  <r>
    <s v="1826ARCELOR (BERTON SICARD)"/>
    <x v="2475"/>
    <s v="PROFIL"/>
    <x v="13"/>
    <x v="2245"/>
    <x v="6"/>
    <s v="INSTALLUX"/>
    <x v="2432"/>
    <s v="Non"/>
    <x v="12"/>
    <m/>
    <m/>
    <m/>
    <m/>
    <x v="1"/>
    <m/>
  </r>
  <r>
    <s v="1873ARCELOR (BERTON SICARD)"/>
    <x v="2476"/>
    <s v="PROFIL"/>
    <x v="13"/>
    <x v="2246"/>
    <x v="6"/>
    <s v="INSTALLUX"/>
    <x v="2433"/>
    <s v="Non"/>
    <x v="5"/>
    <m/>
    <m/>
    <m/>
    <m/>
    <x v="1"/>
    <m/>
  </r>
  <r>
    <s v="1877ARCELOR (BERTON SICARD)"/>
    <x v="2477"/>
    <s v="PROFIL"/>
    <x v="13"/>
    <x v="2247"/>
    <x v="6"/>
    <s v="INSTALLUX"/>
    <x v="2434"/>
    <s v="Non"/>
    <x v="5"/>
    <m/>
    <m/>
    <m/>
    <m/>
    <x v="1"/>
    <m/>
  </r>
  <r>
    <s v="1878ARCELOR (BERTON SICARD)"/>
    <x v="2478"/>
    <s v="PROFIL"/>
    <x v="13"/>
    <x v="2248"/>
    <x v="6"/>
    <s v="INSTALLUX"/>
    <x v="2435"/>
    <s v="Non"/>
    <x v="5"/>
    <m/>
    <m/>
    <m/>
    <m/>
    <x v="1"/>
    <m/>
  </r>
  <r>
    <s v="1879ARCELOR (BERTON SICARD)"/>
    <x v="2479"/>
    <s v="PROFIL"/>
    <x v="13"/>
    <x v="2249"/>
    <x v="6"/>
    <s v="INSTALLUX"/>
    <x v="2436"/>
    <s v="Non"/>
    <x v="5"/>
    <m/>
    <m/>
    <m/>
    <m/>
    <x v="1"/>
    <m/>
  </r>
  <r>
    <s v="1881ARCELOR (BERTON SICARD)"/>
    <x v="2480"/>
    <s v="PROFIL"/>
    <x v="13"/>
    <x v="2250"/>
    <x v="6"/>
    <s v="INSTALLUX"/>
    <x v="2437"/>
    <s v="Non"/>
    <x v="5"/>
    <m/>
    <m/>
    <m/>
    <m/>
    <x v="1"/>
    <m/>
  </r>
  <r>
    <s v="3031ARCELOR (BERTON SICARD)"/>
    <x v="2481"/>
    <s v="PROFIL"/>
    <x v="13"/>
    <x v="2251"/>
    <x v="6"/>
    <s v="INSTALLUX"/>
    <x v="2438"/>
    <s v="Non"/>
    <x v="12"/>
    <m/>
    <m/>
    <m/>
    <m/>
    <x v="1"/>
    <m/>
  </r>
  <r>
    <s v="3675ARCELOR (BERTON SICARD)"/>
    <x v="2482"/>
    <s v="PROFIL"/>
    <x v="13"/>
    <x v="2252"/>
    <x v="6"/>
    <s v="INSTALLUX"/>
    <x v="2439"/>
    <s v="Non"/>
    <x v="14"/>
    <m/>
    <m/>
    <m/>
    <m/>
    <x v="1"/>
    <m/>
  </r>
  <r>
    <s v="4710S9NARCELOR (BERTON SICARD)"/>
    <x v="2483"/>
    <s v="PROFIL"/>
    <x v="13"/>
    <x v="2253"/>
    <x v="6"/>
    <s v="INSTALLUX"/>
    <x v="2440"/>
    <s v="Non"/>
    <x v="5"/>
    <m/>
    <m/>
    <m/>
    <m/>
    <x v="1"/>
    <m/>
  </r>
  <r>
    <s v="5188ARCELOR (BERTON SICARD)"/>
    <x v="2484"/>
    <s v="PROFIL"/>
    <x v="13"/>
    <x v="2254"/>
    <x v="6"/>
    <s v="INSTALLUX"/>
    <x v="2441"/>
    <s v="Non"/>
    <x v="12"/>
    <m/>
    <m/>
    <m/>
    <m/>
    <x v="1"/>
    <m/>
  </r>
  <r>
    <s v="5229ARCELOR (BERTON SICARD)"/>
    <x v="2485"/>
    <s v="PROFIL"/>
    <x v="13"/>
    <x v="2255"/>
    <x v="6"/>
    <s v="INSTALLUX"/>
    <x v="2442"/>
    <s v="Non"/>
    <x v="40"/>
    <m/>
    <m/>
    <m/>
    <m/>
    <x v="1"/>
    <m/>
  </r>
  <r>
    <s v="5236ARCELOR (BERTON SICARD)"/>
    <x v="2486"/>
    <s v="PROFIL"/>
    <x v="13"/>
    <x v="2256"/>
    <x v="6"/>
    <s v="INSTALLUX"/>
    <x v="2443"/>
    <s v="Non"/>
    <x v="40"/>
    <m/>
    <m/>
    <m/>
    <m/>
    <x v="1"/>
    <m/>
  </r>
  <r>
    <s v="5248ARCELOR (BERTON SICARD)"/>
    <x v="2487"/>
    <s v="PROFIL"/>
    <x v="13"/>
    <x v="2257"/>
    <x v="6"/>
    <s v="INSTALLUX"/>
    <x v="2444"/>
    <s v="Non"/>
    <x v="33"/>
    <m/>
    <m/>
    <m/>
    <m/>
    <x v="1"/>
    <m/>
  </r>
  <r>
    <s v="5302ARCELOR (BERTON SICARD)"/>
    <x v="2488"/>
    <s v="PROFIL"/>
    <x v="13"/>
    <x v="2258"/>
    <x v="6"/>
    <s v="INSTALLUX"/>
    <x v="2445"/>
    <s v="Non"/>
    <x v="5"/>
    <m/>
    <m/>
    <m/>
    <m/>
    <x v="1"/>
    <m/>
  </r>
  <r>
    <s v="5303ARCELOR (BERTON SICARD)"/>
    <x v="2489"/>
    <s v="PROFIL"/>
    <x v="13"/>
    <x v="2259"/>
    <x v="6"/>
    <s v="INSTALLUX"/>
    <x v="2446"/>
    <s v="Non"/>
    <x v="33"/>
    <m/>
    <m/>
    <m/>
    <m/>
    <x v="1"/>
    <m/>
  </r>
  <r>
    <s v="5332ARCELOR (BERTON SICARD)"/>
    <x v="2490"/>
    <s v="PROFIL"/>
    <x v="13"/>
    <x v="2260"/>
    <x v="6"/>
    <s v="INSTALLUX"/>
    <x v="2447"/>
    <s v="Non"/>
    <x v="20"/>
    <m/>
    <m/>
    <m/>
    <m/>
    <x v="1"/>
    <m/>
  </r>
  <r>
    <s v="5333ARCELOR (BERTON SICARD)"/>
    <x v="2491"/>
    <s v="PROFIL"/>
    <x v="13"/>
    <x v="2261"/>
    <x v="6"/>
    <s v="INSTALLUX"/>
    <x v="2448"/>
    <s v="Non"/>
    <x v="20"/>
    <m/>
    <m/>
    <m/>
    <m/>
    <x v="1"/>
    <m/>
  </r>
  <r>
    <s v="5546ARCELOR (BERTON SICARD)"/>
    <x v="2492"/>
    <s v="PROFIL"/>
    <x v="13"/>
    <x v="2262"/>
    <x v="6"/>
    <s v="INSTALLUX"/>
    <x v="2449"/>
    <s v="Non"/>
    <x v="50"/>
    <m/>
    <m/>
    <m/>
    <m/>
    <x v="1"/>
    <m/>
  </r>
  <r>
    <s v="5592ARCELOR (BERTON SICARD)"/>
    <x v="2493"/>
    <s v="PROFIL"/>
    <x v="13"/>
    <x v="2263"/>
    <x v="6"/>
    <s v="INSTALLUX"/>
    <x v="2450"/>
    <s v="Non"/>
    <x v="14"/>
    <m/>
    <m/>
    <m/>
    <m/>
    <x v="1"/>
    <m/>
  </r>
  <r>
    <s v="5616ARCELOR (BERTON SICARD)"/>
    <x v="2494"/>
    <s v="PROFIL"/>
    <x v="13"/>
    <x v="696"/>
    <x v="6"/>
    <s v="INSTALLUX"/>
    <x v="2451"/>
    <s v="Non"/>
    <x v="12"/>
    <m/>
    <m/>
    <m/>
    <m/>
    <x v="1"/>
    <m/>
  </r>
  <r>
    <s v="5661ARCELOR (BERTON SICARD)"/>
    <x v="2495"/>
    <s v="PROFIL"/>
    <x v="13"/>
    <x v="2264"/>
    <x v="6"/>
    <s v="INSTALLUX"/>
    <x v="2452"/>
    <s v="Non"/>
    <x v="5"/>
    <m/>
    <m/>
    <m/>
    <m/>
    <x v="1"/>
    <m/>
  </r>
  <r>
    <s v="5676ARCELOR (BERTON SICARD)"/>
    <x v="2496"/>
    <s v="PROFIL"/>
    <x v="13"/>
    <x v="2265"/>
    <x v="6"/>
    <s v="INSTALLUX"/>
    <x v="2453"/>
    <s v="Non"/>
    <x v="5"/>
    <m/>
    <m/>
    <m/>
    <m/>
    <x v="1"/>
    <m/>
  </r>
  <r>
    <s v="5721ARCELOR (BERTON SICARD)"/>
    <x v="2497"/>
    <s v="PROFIL"/>
    <x v="13"/>
    <x v="2266"/>
    <x v="6"/>
    <s v="INSTALLUX"/>
    <x v="2454"/>
    <s v="Non"/>
    <x v="5"/>
    <m/>
    <m/>
    <m/>
    <m/>
    <x v="1"/>
    <m/>
  </r>
  <r>
    <s v="5741ARCELOR (BERTON SICARD)"/>
    <x v="2498"/>
    <s v="PROFIL"/>
    <x v="13"/>
    <x v="2267"/>
    <x v="6"/>
    <s v="INSTALLUX"/>
    <x v="2455"/>
    <s v="Non"/>
    <x v="5"/>
    <m/>
    <m/>
    <m/>
    <m/>
    <x v="1"/>
    <m/>
  </r>
  <r>
    <s v="5742ARCELOR (BERTON SICARD)"/>
    <x v="2499"/>
    <s v="PROFIL"/>
    <x v="13"/>
    <x v="2189"/>
    <x v="6"/>
    <s v="INSTALLUX"/>
    <x v="2456"/>
    <s v="Non"/>
    <x v="5"/>
    <m/>
    <m/>
    <m/>
    <m/>
    <x v="1"/>
    <m/>
  </r>
  <r>
    <s v="5743ARCELOR (BERTON SICARD)"/>
    <x v="2500"/>
    <s v="PROFIL"/>
    <x v="13"/>
    <x v="2268"/>
    <x v="6"/>
    <s v="INSTALLUX"/>
    <x v="2457"/>
    <s v="Non"/>
    <x v="5"/>
    <m/>
    <m/>
    <m/>
    <m/>
    <x v="1"/>
    <m/>
  </r>
  <r>
    <s v="5745ARCELOR (BERTON SICARD)"/>
    <x v="2501"/>
    <s v="PROFIL"/>
    <x v="13"/>
    <x v="2269"/>
    <x v="6"/>
    <s v="INSTALLUX"/>
    <x v="2458"/>
    <s v="Non"/>
    <x v="5"/>
    <m/>
    <m/>
    <m/>
    <m/>
    <x v="1"/>
    <m/>
  </r>
  <r>
    <s v="5746ARCELOR (BERTON SICARD)"/>
    <x v="2502"/>
    <s v="PROFIL"/>
    <x v="13"/>
    <x v="2190"/>
    <x v="6"/>
    <s v="INSTALLUX"/>
    <x v="2459"/>
    <s v="Non"/>
    <x v="5"/>
    <m/>
    <m/>
    <m/>
    <m/>
    <x v="1"/>
    <m/>
  </r>
  <r>
    <s v="5747ARCELOR (BERTON SICARD)"/>
    <x v="2503"/>
    <s v="PROFIL"/>
    <x v="13"/>
    <x v="2270"/>
    <x v="6"/>
    <s v="INSTALLUX"/>
    <x v="2460"/>
    <s v="Non"/>
    <x v="5"/>
    <m/>
    <m/>
    <m/>
    <m/>
    <x v="1"/>
    <m/>
  </r>
  <r>
    <s v="5748ARCELOR (BERTON SICARD)"/>
    <x v="2504"/>
    <s v="PROFIL"/>
    <x v="13"/>
    <x v="2271"/>
    <x v="6"/>
    <s v="INSTALLUX"/>
    <x v="2461"/>
    <s v="Non"/>
    <x v="5"/>
    <m/>
    <m/>
    <m/>
    <m/>
    <x v="1"/>
    <m/>
  </r>
  <r>
    <s v="5749ARCELOR (BERTON SICARD)"/>
    <x v="2505"/>
    <s v="PROFIL"/>
    <x v="13"/>
    <x v="2272"/>
    <x v="6"/>
    <s v="INSTALLUX"/>
    <x v="2462"/>
    <s v="Non"/>
    <x v="5"/>
    <m/>
    <m/>
    <m/>
    <m/>
    <x v="1"/>
    <m/>
  </r>
  <r>
    <s v="5751ARCELOR (BERTON SICARD)"/>
    <x v="2506"/>
    <s v="PROFIL"/>
    <x v="13"/>
    <x v="2273"/>
    <x v="6"/>
    <s v="INSTALLUX"/>
    <x v="2463"/>
    <s v="Non"/>
    <x v="5"/>
    <m/>
    <m/>
    <m/>
    <m/>
    <x v="1"/>
    <m/>
  </r>
  <r>
    <s v="5759ARCELOR (BERTON SICARD)"/>
    <x v="2507"/>
    <s v="PROFIL"/>
    <x v="13"/>
    <x v="2274"/>
    <x v="6"/>
    <s v="INSTALLUX"/>
    <x v="2464"/>
    <s v="Non"/>
    <x v="5"/>
    <m/>
    <m/>
    <m/>
    <m/>
    <x v="1"/>
    <m/>
  </r>
  <r>
    <s v="5772ARCELOR (BERTON SICARD)"/>
    <x v="2508"/>
    <s v="PROFIL"/>
    <x v="13"/>
    <x v="2275"/>
    <x v="6"/>
    <s v="INSTALLUX"/>
    <x v="2465"/>
    <s v="Non"/>
    <x v="5"/>
    <m/>
    <m/>
    <m/>
    <m/>
    <x v="1"/>
    <m/>
  </r>
  <r>
    <s v="5780ARCELOR (BERTON SICARD)"/>
    <x v="2509"/>
    <s v="PROFIL"/>
    <x v="13"/>
    <x v="2276"/>
    <x v="6"/>
    <s v="INSTALLUX"/>
    <x v="2466"/>
    <s v="Non"/>
    <x v="5"/>
    <m/>
    <m/>
    <m/>
    <m/>
    <x v="1"/>
    <m/>
  </r>
  <r>
    <s v="5795ARCELOR (BERTON SICARD)"/>
    <x v="2510"/>
    <s v="PROFIL"/>
    <x v="13"/>
    <x v="2277"/>
    <x v="6"/>
    <s v="INSTALLUX"/>
    <x v="2467"/>
    <s v="Non"/>
    <x v="5"/>
    <m/>
    <m/>
    <m/>
    <m/>
    <x v="1"/>
    <m/>
  </r>
  <r>
    <s v="5800ARCELOR (BERTON SICARD)"/>
    <x v="2511"/>
    <s v="PROFIL"/>
    <x v="13"/>
    <x v="2278"/>
    <x v="6"/>
    <s v="INSTALLUX"/>
    <x v="2468"/>
    <s v="Non"/>
    <x v="5"/>
    <m/>
    <m/>
    <m/>
    <m/>
    <x v="1"/>
    <m/>
  </r>
  <r>
    <s v="5803PARCELOR (BERTON SICARD)"/>
    <x v="2512"/>
    <s v="PROFIL"/>
    <x v="13"/>
    <x v="2279"/>
    <x v="6"/>
    <s v="INSTALLUX"/>
    <x v="2469"/>
    <s v="Non"/>
    <x v="5"/>
    <m/>
    <m/>
    <m/>
    <m/>
    <x v="1"/>
    <m/>
  </r>
  <r>
    <s v="5804ARCELOR (BERTON SICARD)"/>
    <x v="2513"/>
    <s v="PROFIL"/>
    <x v="13"/>
    <x v="2280"/>
    <x v="6"/>
    <s v="INSTALLUX"/>
    <x v="2470"/>
    <s v="Non"/>
    <x v="5"/>
    <m/>
    <m/>
    <m/>
    <m/>
    <x v="1"/>
    <m/>
  </r>
  <r>
    <s v="5805PARCELOR (BERTON SICARD)"/>
    <x v="2514"/>
    <s v="PROFIL"/>
    <x v="13"/>
    <x v="2281"/>
    <x v="6"/>
    <s v="INSTALLUX"/>
    <x v="2471"/>
    <s v="Non"/>
    <x v="5"/>
    <m/>
    <m/>
    <m/>
    <m/>
    <x v="1"/>
    <m/>
  </r>
  <r>
    <s v="5807ARCELOR (BERTON SICARD)"/>
    <x v="2515"/>
    <s v="PROFIL"/>
    <x v="13"/>
    <x v="2282"/>
    <x v="6"/>
    <s v="INSTALLUX"/>
    <x v="2472"/>
    <s v="Non"/>
    <x v="5"/>
    <m/>
    <m/>
    <m/>
    <m/>
    <x v="1"/>
    <m/>
  </r>
  <r>
    <s v="5808NARCELOR (BERTON SICARD)"/>
    <x v="2516"/>
    <s v="PROFIL"/>
    <x v="13"/>
    <x v="2283"/>
    <x v="6"/>
    <s v="INSTALLUX"/>
    <x v="2473"/>
    <s v="Non"/>
    <x v="5"/>
    <m/>
    <m/>
    <m/>
    <m/>
    <x v="1"/>
    <m/>
  </r>
  <r>
    <s v="5809ARCELOR (BERTON SICARD)"/>
    <x v="2517"/>
    <s v="PROFIL"/>
    <x v="13"/>
    <x v="2284"/>
    <x v="6"/>
    <s v="INSTALLUX"/>
    <x v="2474"/>
    <s v="Non"/>
    <x v="5"/>
    <m/>
    <m/>
    <m/>
    <m/>
    <x v="1"/>
    <m/>
  </r>
  <r>
    <s v="5811ARCELOR (BERTON SICARD)"/>
    <x v="2518"/>
    <s v="PROFIL"/>
    <x v="13"/>
    <x v="2285"/>
    <x v="6"/>
    <s v="INSTALLUX"/>
    <x v="2475"/>
    <s v="Non"/>
    <x v="5"/>
    <m/>
    <m/>
    <m/>
    <m/>
    <x v="1"/>
    <m/>
  </r>
  <r>
    <s v="5833ARCELOR (BERTON SICARD)"/>
    <x v="2519"/>
    <s v="PROFIL"/>
    <x v="13"/>
    <x v="2286"/>
    <x v="6"/>
    <s v="INSTALLUX"/>
    <x v="2476"/>
    <s v="Non"/>
    <x v="5"/>
    <m/>
    <m/>
    <m/>
    <m/>
    <x v="1"/>
    <m/>
  </r>
  <r>
    <s v="5834ARCELOR (BERTON SICARD)"/>
    <x v="2520"/>
    <s v="PROFIL"/>
    <x v="13"/>
    <x v="2287"/>
    <x v="6"/>
    <s v="INSTALLUX"/>
    <x v="2477"/>
    <s v="Non"/>
    <x v="5"/>
    <m/>
    <m/>
    <m/>
    <m/>
    <x v="1"/>
    <m/>
  </r>
  <r>
    <s v="5835ARCELOR (BERTON SICARD)"/>
    <x v="2521"/>
    <s v="PROFIL"/>
    <x v="13"/>
    <x v="2288"/>
    <x v="6"/>
    <s v="INSTALLUX"/>
    <x v="2478"/>
    <s v="Non"/>
    <x v="5"/>
    <m/>
    <m/>
    <m/>
    <m/>
    <x v="1"/>
    <m/>
  </r>
  <r>
    <s v="5836ARCELOR (BERTON SICARD)"/>
    <x v="2522"/>
    <s v="PROFIL"/>
    <x v="13"/>
    <x v="2289"/>
    <x v="6"/>
    <s v="INSTALLUX"/>
    <x v="2479"/>
    <s v="Non"/>
    <x v="5"/>
    <m/>
    <m/>
    <m/>
    <m/>
    <x v="1"/>
    <m/>
  </r>
  <r>
    <s v="5841ARCELOR (BERTON SICARD)"/>
    <x v="2523"/>
    <s v="PROFIL"/>
    <x v="13"/>
    <x v="2290"/>
    <x v="6"/>
    <s v="INSTALLUX"/>
    <x v="2480"/>
    <s v="Non"/>
    <x v="50"/>
    <m/>
    <m/>
    <m/>
    <m/>
    <x v="1"/>
    <m/>
  </r>
  <r>
    <s v="5841NARCELOR (BERTON SICARD)"/>
    <x v="2524"/>
    <s v="PROFIL"/>
    <x v="13"/>
    <x v="2291"/>
    <x v="6"/>
    <s v="INSTALLUX"/>
    <x v="2481"/>
    <s v="Non"/>
    <x v="14"/>
    <m/>
    <m/>
    <m/>
    <m/>
    <x v="1"/>
    <m/>
  </r>
  <r>
    <s v="5863NARCELOR (BERTON SICARD)"/>
    <x v="2525"/>
    <s v="PROFIL"/>
    <x v="13"/>
    <x v="2292"/>
    <x v="6"/>
    <s v="INSTALLUX"/>
    <x v="2482"/>
    <s v="Non"/>
    <x v="5"/>
    <m/>
    <m/>
    <m/>
    <m/>
    <x v="1"/>
    <m/>
  </r>
  <r>
    <s v="5864ARCELOR (BERTON SICARD)"/>
    <x v="2526"/>
    <s v="PROFIL"/>
    <x v="13"/>
    <x v="2293"/>
    <x v="6"/>
    <s v="INSTALLUX"/>
    <x v="2483"/>
    <s v="Non"/>
    <x v="5"/>
    <m/>
    <m/>
    <m/>
    <m/>
    <x v="1"/>
    <m/>
  </r>
  <r>
    <s v="5865ARCELOR (BERTON SICARD)"/>
    <x v="2527"/>
    <s v="PROFIL"/>
    <x v="13"/>
    <x v="2294"/>
    <x v="6"/>
    <s v="INSTALLUX"/>
    <x v="2484"/>
    <s v="Non"/>
    <x v="5"/>
    <m/>
    <m/>
    <m/>
    <m/>
    <x v="1"/>
    <m/>
  </r>
  <r>
    <s v="5870ARCELOR (BERTON SICARD)"/>
    <x v="2528"/>
    <s v="PROFIL"/>
    <x v="13"/>
    <x v="2295"/>
    <x v="6"/>
    <s v="INSTALLUX"/>
    <x v="2485"/>
    <s v="Non"/>
    <x v="14"/>
    <m/>
    <m/>
    <m/>
    <m/>
    <x v="1"/>
    <m/>
  </r>
  <r>
    <s v="5872ARCELOR (BERTON SICARD)"/>
    <x v="2529"/>
    <s v="PROFIL"/>
    <x v="13"/>
    <x v="2296"/>
    <x v="6"/>
    <s v="INSTALLUX"/>
    <x v="2486"/>
    <s v="Non"/>
    <x v="52"/>
    <m/>
    <m/>
    <m/>
    <m/>
    <x v="1"/>
    <m/>
  </r>
  <r>
    <s v="5884ARCELOR (BERTON SICARD)"/>
    <x v="2530"/>
    <s v="PROFIL"/>
    <x v="13"/>
    <x v="2297"/>
    <x v="6"/>
    <s v="INSTALLUX"/>
    <x v="2487"/>
    <s v="Non"/>
    <x v="5"/>
    <m/>
    <m/>
    <m/>
    <m/>
    <x v="1"/>
    <m/>
  </r>
  <r>
    <s v="5889NARCELOR (BERTON SICARD)"/>
    <x v="2531"/>
    <s v="PROFIL"/>
    <x v="13"/>
    <x v="2298"/>
    <x v="6"/>
    <s v="INSTALLUX"/>
    <x v="2488"/>
    <s v="Non"/>
    <x v="5"/>
    <m/>
    <m/>
    <m/>
    <m/>
    <x v="1"/>
    <m/>
  </r>
  <r>
    <s v="5896NARCELOR (BERTON SICARD)"/>
    <x v="2532"/>
    <s v="PROFIL"/>
    <x v="13"/>
    <x v="2299"/>
    <x v="6"/>
    <s v="INSTALLUX"/>
    <x v="2489"/>
    <s v="Non"/>
    <x v="5"/>
    <m/>
    <m/>
    <m/>
    <m/>
    <x v="1"/>
    <m/>
  </r>
  <r>
    <s v="5898NARCELOR (BERTON SICARD)"/>
    <x v="2533"/>
    <s v="PROFIL"/>
    <x v="13"/>
    <x v="2300"/>
    <x v="6"/>
    <s v="INSTALLUX"/>
    <x v="2490"/>
    <s v="Non"/>
    <x v="5"/>
    <m/>
    <m/>
    <m/>
    <m/>
    <x v="1"/>
    <m/>
  </r>
  <r>
    <s v="5939/1ARCELOR (BERTON SICARD)"/>
    <x v="1339"/>
    <s v="PROFIL"/>
    <x v="13"/>
    <x v="1257"/>
    <x v="6"/>
    <s v="INSTALLUX"/>
    <x v="1296"/>
    <s v="Non"/>
    <x v="5"/>
    <m/>
    <m/>
    <m/>
    <m/>
    <x v="1"/>
    <m/>
  </r>
  <r>
    <s v="5973ARCELOR (BERTON SICARD)"/>
    <x v="2534"/>
    <s v="PROFIL"/>
    <x v="13"/>
    <x v="2301"/>
    <x v="6"/>
    <s v="INSTALLUX"/>
    <x v="2491"/>
    <s v="Non"/>
    <x v="40"/>
    <m/>
    <m/>
    <m/>
    <m/>
    <x v="1"/>
    <m/>
  </r>
  <r>
    <s v="5974ARCELOR (BERTON SICARD)"/>
    <x v="2535"/>
    <s v="PROFIL"/>
    <x v="13"/>
    <x v="2302"/>
    <x v="6"/>
    <s v="INSTALLUX"/>
    <x v="2492"/>
    <s v="Non"/>
    <x v="40"/>
    <m/>
    <m/>
    <m/>
    <m/>
    <x v="1"/>
    <m/>
  </r>
  <r>
    <s v="6680ARCELOR (BERTON SICARD)"/>
    <x v="2536"/>
    <s v="PROFIL"/>
    <x v="13"/>
    <x v="2303"/>
    <x v="6"/>
    <s v="INSTALLUX"/>
    <x v="2493"/>
    <s v="Non"/>
    <x v="50"/>
    <m/>
    <m/>
    <m/>
    <m/>
    <x v="1"/>
    <m/>
  </r>
  <r>
    <s v="6681ARCELOR (BERTON SICARD)"/>
    <x v="2537"/>
    <s v="PROFIL"/>
    <x v="13"/>
    <x v="2304"/>
    <x v="6"/>
    <s v="INSTALLUX"/>
    <x v="2494"/>
    <s v="Non"/>
    <x v="50"/>
    <m/>
    <m/>
    <m/>
    <m/>
    <x v="1"/>
    <m/>
  </r>
  <r>
    <s v="6682ARCELOR (BERTON SICARD)"/>
    <x v="2538"/>
    <s v="PROFIL"/>
    <x v="13"/>
    <x v="2305"/>
    <x v="6"/>
    <s v="INSTALLUX"/>
    <x v="2495"/>
    <s v="Non"/>
    <x v="5"/>
    <m/>
    <m/>
    <m/>
    <m/>
    <x v="1"/>
    <m/>
  </r>
  <r>
    <s v="6683ARCELOR (BERTON SICARD)"/>
    <x v="2539"/>
    <s v="PROFIL"/>
    <x v="13"/>
    <x v="2306"/>
    <x v="6"/>
    <s v="INSTALLUX"/>
    <x v="2496"/>
    <s v="Non"/>
    <x v="5"/>
    <m/>
    <m/>
    <m/>
    <m/>
    <x v="1"/>
    <m/>
  </r>
  <r>
    <s v="6684ARCELOR (BERTON SICARD)"/>
    <x v="2540"/>
    <s v="PROFIL"/>
    <x v="13"/>
    <x v="2307"/>
    <x v="6"/>
    <s v="INSTALLUX"/>
    <x v="2497"/>
    <s v="Non"/>
    <x v="5"/>
    <m/>
    <m/>
    <m/>
    <m/>
    <x v="1"/>
    <m/>
  </r>
  <r>
    <s v="6685ARCELOR (BERTON SICARD)"/>
    <x v="2541"/>
    <s v="PROFIL"/>
    <x v="13"/>
    <x v="2308"/>
    <x v="6"/>
    <s v="INSTALLUX"/>
    <x v="2498"/>
    <s v="Non"/>
    <x v="12"/>
    <m/>
    <m/>
    <m/>
    <m/>
    <x v="1"/>
    <m/>
  </r>
  <r>
    <s v="6686ARCELOR (BERTON SICARD)"/>
    <x v="813"/>
    <s v="PROFIL"/>
    <x v="13"/>
    <x v="782"/>
    <x v="6"/>
    <s v="INSTALLUX"/>
    <x v="778"/>
    <s v="Non"/>
    <x v="33"/>
    <m/>
    <m/>
    <m/>
    <m/>
    <x v="1"/>
    <m/>
  </r>
  <r>
    <s v="6688ARCELOR (BERTON SICARD)"/>
    <x v="814"/>
    <s v="PROFIL"/>
    <x v="13"/>
    <x v="783"/>
    <x v="6"/>
    <s v="INSTALLUX"/>
    <x v="779"/>
    <s v="Non"/>
    <x v="12"/>
    <m/>
    <m/>
    <m/>
    <m/>
    <x v="1"/>
    <m/>
  </r>
  <r>
    <s v="6689ARCELOR (BERTON SICARD)"/>
    <x v="815"/>
    <s v="PROFIL"/>
    <x v="13"/>
    <x v="784"/>
    <x v="6"/>
    <s v="INSTALLUX"/>
    <x v="780"/>
    <s v="Non"/>
    <x v="33"/>
    <m/>
    <m/>
    <m/>
    <m/>
    <x v="1"/>
    <m/>
  </r>
  <r>
    <s v="6710ARCELOR (BERTON SICARD)"/>
    <x v="2542"/>
    <s v="PROFIL"/>
    <x v="13"/>
    <x v="2309"/>
    <x v="6"/>
    <s v="INSTALLUX"/>
    <x v="2499"/>
    <s v="Non"/>
    <x v="47"/>
    <m/>
    <m/>
    <m/>
    <m/>
    <x v="1"/>
    <m/>
  </r>
  <r>
    <s v="6711ARCELOR (BERTON SICARD)"/>
    <x v="2543"/>
    <s v="PROFIL"/>
    <x v="13"/>
    <x v="2310"/>
    <x v="6"/>
    <s v="INSTALLUX"/>
    <x v="2500"/>
    <s v="Non"/>
    <x v="47"/>
    <m/>
    <m/>
    <m/>
    <m/>
    <x v="1"/>
    <m/>
  </r>
  <r>
    <s v="510025ARCELOR (BERTON SICARD)"/>
    <x v="2456"/>
    <s v="PROFIL"/>
    <x v="13"/>
    <x v="2227"/>
    <x v="6"/>
    <s v="INSTALLUX"/>
    <x v="2413"/>
    <s v="Non"/>
    <x v="24"/>
    <m/>
    <m/>
    <m/>
    <m/>
    <x v="1"/>
    <m/>
  </r>
  <r>
    <s v="510025ARCELOR (BERTON SICARD)"/>
    <x v="2456"/>
    <s v="PROFIL"/>
    <x v="13"/>
    <x v="2227"/>
    <x v="6"/>
    <s v="INSTALLUX"/>
    <x v="2413"/>
    <s v="Non"/>
    <x v="24"/>
    <m/>
    <m/>
    <m/>
    <m/>
    <x v="1"/>
    <m/>
  </r>
  <r>
    <s v="7089ARCELOR (BERTON SICARD)"/>
    <x v="2544"/>
    <s v="PROFIL"/>
    <x v="13"/>
    <x v="2311"/>
    <x v="6"/>
    <s v="INSTALLUX"/>
    <x v="2501"/>
    <s v="Non"/>
    <x v="5"/>
    <m/>
    <m/>
    <m/>
    <m/>
    <x v="1"/>
    <m/>
  </r>
  <r>
    <s v="7090ARCELOR (BERTON SICARD)"/>
    <x v="2545"/>
    <s v="PROFIL"/>
    <x v="13"/>
    <x v="2312"/>
    <x v="6"/>
    <s v="INSTALLUX"/>
    <x v="2502"/>
    <s v="Non"/>
    <x v="5"/>
    <m/>
    <m/>
    <m/>
    <m/>
    <x v="1"/>
    <m/>
  </r>
  <r>
    <s v="7091ARCELOR (BERTON SICARD)"/>
    <x v="2546"/>
    <s v="PROFIL"/>
    <x v="13"/>
    <x v="2313"/>
    <x v="6"/>
    <s v="INSTALLUX"/>
    <x v="2503"/>
    <s v="Non"/>
    <x v="5"/>
    <m/>
    <m/>
    <m/>
    <m/>
    <x v="1"/>
    <m/>
  </r>
  <r>
    <s v="7092ARCELOR (BERTON SICARD)"/>
    <x v="2547"/>
    <s v="PROFIL"/>
    <x v="13"/>
    <x v="2314"/>
    <x v="6"/>
    <s v="INSTALLUX"/>
    <x v="2504"/>
    <s v="Non"/>
    <x v="5"/>
    <m/>
    <m/>
    <m/>
    <m/>
    <x v="1"/>
    <m/>
  </r>
  <r>
    <s v="7098ARCELOR (BERTON SICARD)"/>
    <x v="2548"/>
    <s v="PROFIL"/>
    <x v="13"/>
    <x v="2315"/>
    <x v="6"/>
    <s v="INSTALLUX"/>
    <x v="2505"/>
    <s v="Non"/>
    <x v="14"/>
    <m/>
    <m/>
    <m/>
    <m/>
    <x v="1"/>
    <m/>
  </r>
  <r>
    <s v="7106ARCELOR (BERTON SICARD)"/>
    <x v="2549"/>
    <s v="PROFIL"/>
    <x v="13"/>
    <x v="2316"/>
    <x v="6"/>
    <s v="INSTALLUX"/>
    <x v="2506"/>
    <s v="Non"/>
    <x v="14"/>
    <m/>
    <m/>
    <m/>
    <m/>
    <x v="1"/>
    <m/>
  </r>
  <r>
    <s v="7136ARCELOR (BERTON SICARD)"/>
    <x v="2550"/>
    <s v="PROFIL"/>
    <x v="13"/>
    <x v="2317"/>
    <x v="6"/>
    <s v="INSTALLUX"/>
    <x v="2507"/>
    <s v="Non"/>
    <x v="40"/>
    <m/>
    <m/>
    <m/>
    <m/>
    <x v="1"/>
    <m/>
  </r>
  <r>
    <s v="7137ARCELOR (BERTON SICARD)"/>
    <x v="2551"/>
    <s v="PROFIL"/>
    <x v="13"/>
    <x v="2318"/>
    <x v="6"/>
    <s v="INSTALLUX"/>
    <x v="2508"/>
    <s v="Non"/>
    <x v="40"/>
    <m/>
    <m/>
    <m/>
    <m/>
    <x v="1"/>
    <m/>
  </r>
  <r>
    <s v="7138ARCELOR (BERTON SICARD)"/>
    <x v="2552"/>
    <s v="PROFIL"/>
    <x v="13"/>
    <x v="2319"/>
    <x v="6"/>
    <s v="INSTALLUX"/>
    <x v="2509"/>
    <s v="Non"/>
    <x v="40"/>
    <m/>
    <m/>
    <m/>
    <m/>
    <x v="1"/>
    <m/>
  </r>
  <r>
    <s v="7139ARCELOR (BERTON SICARD)"/>
    <x v="2553"/>
    <s v="PROFIL"/>
    <x v="13"/>
    <x v="2320"/>
    <x v="6"/>
    <s v="INSTALLUX"/>
    <x v="2510"/>
    <s v="Non"/>
    <x v="40"/>
    <m/>
    <m/>
    <m/>
    <m/>
    <x v="1"/>
    <m/>
  </r>
  <r>
    <s v="7141ARCELOR (BERTON SICARD)"/>
    <x v="2554"/>
    <s v="PROFIL"/>
    <x v="13"/>
    <x v="2321"/>
    <x v="6"/>
    <s v="INSTALLUX"/>
    <x v="2511"/>
    <s v="Non"/>
    <x v="5"/>
    <m/>
    <m/>
    <m/>
    <m/>
    <x v="1"/>
    <m/>
  </r>
  <r>
    <s v="7250ARCELOR (BERTON SICARD)"/>
    <x v="402"/>
    <s v="PROFIL"/>
    <x v="13"/>
    <x v="2322"/>
    <x v="6"/>
    <s v="INSTALLUX"/>
    <x v="363"/>
    <s v="Non"/>
    <x v="12"/>
    <m/>
    <m/>
    <m/>
    <m/>
    <x v="1"/>
    <m/>
  </r>
  <r>
    <s v="7252ARCELOR (BERTON SICARD)"/>
    <x v="403"/>
    <s v="PROFIL"/>
    <x v="13"/>
    <x v="2323"/>
    <x v="6"/>
    <s v="INSTALLUX"/>
    <x v="364"/>
    <s v="Non"/>
    <x v="12"/>
    <m/>
    <m/>
    <m/>
    <m/>
    <x v="1"/>
    <m/>
  </r>
  <r>
    <s v="7714ARCELOR (BERTON SICARD)"/>
    <x v="2555"/>
    <s v="PROFIL"/>
    <x v="13"/>
    <x v="2324"/>
    <x v="6"/>
    <s v="INSTALLUX"/>
    <x v="2512"/>
    <s v="Non"/>
    <x v="5"/>
    <m/>
    <m/>
    <m/>
    <m/>
    <x v="1"/>
    <m/>
  </r>
  <r>
    <s v="7717ARCELOR (BERTON SICARD)"/>
    <x v="2556"/>
    <s v="PROFIL"/>
    <x v="13"/>
    <x v="2325"/>
    <x v="6"/>
    <s v="INSTALLUX"/>
    <x v="2513"/>
    <s v="Non"/>
    <x v="33"/>
    <m/>
    <m/>
    <m/>
    <m/>
    <x v="1"/>
    <m/>
  </r>
  <r>
    <s v="7719ARCELOR (BERTON SICARD)"/>
    <x v="2557"/>
    <s v="PROFIL"/>
    <x v="13"/>
    <x v="2326"/>
    <x v="6"/>
    <s v="INSTALLUX"/>
    <x v="2514"/>
    <s v="Non"/>
    <x v="47"/>
    <m/>
    <m/>
    <m/>
    <m/>
    <x v="1"/>
    <m/>
  </r>
  <r>
    <s v="7725ARCELOR (BERTON SICARD)"/>
    <x v="2558"/>
    <s v="PROFIL"/>
    <x v="13"/>
    <x v="2327"/>
    <x v="6"/>
    <s v="INSTALLUX"/>
    <x v="2515"/>
    <s v="Non"/>
    <x v="5"/>
    <m/>
    <m/>
    <m/>
    <m/>
    <x v="1"/>
    <m/>
  </r>
  <r>
    <s v="7726ARCELOR (BERTON SICARD)"/>
    <x v="410"/>
    <s v="PROFIL"/>
    <x v="13"/>
    <x v="2328"/>
    <x v="6"/>
    <s v="INSTALLUX"/>
    <x v="371"/>
    <s v="Non"/>
    <x v="5"/>
    <m/>
    <m/>
    <m/>
    <m/>
    <x v="1"/>
    <m/>
  </r>
  <r>
    <s v="7738ARCELOR (BERTON SICARD)"/>
    <x v="2559"/>
    <s v="PROFIL"/>
    <x v="13"/>
    <x v="2329"/>
    <x v="6"/>
    <s v="INSTALLUX"/>
    <x v="2516"/>
    <s v="Non"/>
    <x v="33"/>
    <m/>
    <m/>
    <m/>
    <m/>
    <x v="1"/>
    <m/>
  </r>
  <r>
    <s v="7740ARCELOR (BERTON SICARD)"/>
    <x v="2560"/>
    <s v="PROFIL"/>
    <x v="13"/>
    <x v="2330"/>
    <x v="6"/>
    <s v="INSTALLUX"/>
    <x v="2517"/>
    <s v="Non"/>
    <x v="33"/>
    <m/>
    <m/>
    <m/>
    <m/>
    <x v="1"/>
    <m/>
  </r>
  <r>
    <s v="7752ARCELOR (BERTON SICARD)"/>
    <x v="2561"/>
    <s v="PROFIL"/>
    <x v="13"/>
    <x v="2331"/>
    <x v="6"/>
    <s v="INSTALLUX"/>
    <x v="2518"/>
    <s v="Non"/>
    <x v="12"/>
    <m/>
    <m/>
    <m/>
    <m/>
    <x v="1"/>
    <m/>
  </r>
  <r>
    <s v="7753ARCELOR (BERTON SICARD)"/>
    <x v="2562"/>
    <s v="PROFIL"/>
    <x v="13"/>
    <x v="2332"/>
    <x v="6"/>
    <s v="INSTALLUX"/>
    <x v="2519"/>
    <s v="Non"/>
    <x v="5"/>
    <m/>
    <m/>
    <m/>
    <m/>
    <x v="1"/>
    <m/>
  </r>
  <r>
    <s v="7754ARCELOR (BERTON SICARD)"/>
    <x v="2563"/>
    <s v="PROFIL"/>
    <x v="13"/>
    <x v="2333"/>
    <x v="6"/>
    <s v="INSTALLUX"/>
    <x v="2520"/>
    <s v="Non"/>
    <x v="5"/>
    <m/>
    <m/>
    <m/>
    <m/>
    <x v="1"/>
    <m/>
  </r>
  <r>
    <s v="7757ARCELOR (BERTON SICARD)"/>
    <x v="2174"/>
    <s v="PROFIL"/>
    <x v="13"/>
    <x v="1957"/>
    <x v="6"/>
    <s v="INSTALLUX"/>
    <x v="2131"/>
    <s v="Non"/>
    <x v="12"/>
    <m/>
    <m/>
    <m/>
    <m/>
    <x v="1"/>
    <m/>
  </r>
  <r>
    <s v="8373ARCELOR (BERTON SICARD)"/>
    <x v="2564"/>
    <s v="PROFIL"/>
    <x v="13"/>
    <x v="2334"/>
    <x v="6"/>
    <s v="INSTALLUX"/>
    <x v="2521"/>
    <s v="Non"/>
    <x v="9"/>
    <m/>
    <m/>
    <m/>
    <m/>
    <x v="1"/>
    <m/>
  </r>
  <r>
    <s v="8611ARCELOR (BERTON SICARD)"/>
    <x v="2565"/>
    <s v="PROFIL"/>
    <x v="13"/>
    <x v="2335"/>
    <x v="6"/>
    <s v="INSTALLUX"/>
    <x v="2522"/>
    <s v="Non"/>
    <x v="14"/>
    <m/>
    <m/>
    <m/>
    <m/>
    <x v="1"/>
    <m/>
  </r>
  <r>
    <s v="8613ARCELOR (BERTON SICARD)"/>
    <x v="2566"/>
    <s v="PROFIL"/>
    <x v="13"/>
    <x v="2336"/>
    <x v="6"/>
    <s v="INSTALLUX"/>
    <x v="2523"/>
    <s v="Non"/>
    <x v="14"/>
    <m/>
    <m/>
    <m/>
    <m/>
    <x v="1"/>
    <m/>
  </r>
  <r>
    <s v="8614ARCELOR (BERTON SICARD)"/>
    <x v="2567"/>
    <s v="PROFIL"/>
    <x v="13"/>
    <x v="2337"/>
    <x v="6"/>
    <s v="INSTALLUX"/>
    <x v="2524"/>
    <s v="Non"/>
    <x v="14"/>
    <m/>
    <m/>
    <m/>
    <m/>
    <x v="1"/>
    <m/>
  </r>
  <r>
    <s v="8625ARCELOR (BERTON SICARD)"/>
    <x v="2568"/>
    <s v="PROFIL"/>
    <x v="13"/>
    <x v="2338"/>
    <x v="6"/>
    <s v="INSTALLUX"/>
    <x v="2525"/>
    <s v="Non"/>
    <x v="5"/>
    <m/>
    <m/>
    <m/>
    <m/>
    <x v="1"/>
    <m/>
  </r>
  <r>
    <s v="8626ARCELOR (BERTON SICARD)"/>
    <x v="2569"/>
    <s v="PROFIL"/>
    <x v="13"/>
    <x v="2339"/>
    <x v="6"/>
    <s v="INSTALLUX"/>
    <x v="2526"/>
    <s v="Non"/>
    <x v="5"/>
    <m/>
    <m/>
    <m/>
    <m/>
    <x v="1"/>
    <m/>
  </r>
  <r>
    <s v="8628ARCELOR (BERTON SICARD)"/>
    <x v="2570"/>
    <s v="PROFIL"/>
    <x v="13"/>
    <x v="908"/>
    <x v="6"/>
    <s v="INSTALLUX"/>
    <x v="2527"/>
    <s v="Non"/>
    <x v="14"/>
    <m/>
    <m/>
    <m/>
    <m/>
    <x v="1"/>
    <m/>
  </r>
  <r>
    <s v="8640ARCELOR (BERTON SICARD)"/>
    <x v="2571"/>
    <s v="PROFIL"/>
    <x v="13"/>
    <x v="2340"/>
    <x v="6"/>
    <s v="INSTALLUX"/>
    <x v="2528"/>
    <s v="Non"/>
    <x v="14"/>
    <m/>
    <m/>
    <m/>
    <m/>
    <x v="1"/>
    <m/>
  </r>
  <r>
    <s v="8641ARCELOR (BERTON SICARD)"/>
    <x v="2572"/>
    <s v="PROFIL"/>
    <x v="13"/>
    <x v="2340"/>
    <x v="6"/>
    <s v="INSTALLUX"/>
    <x v="2529"/>
    <s v="Non"/>
    <x v="14"/>
    <m/>
    <m/>
    <m/>
    <m/>
    <x v="1"/>
    <m/>
  </r>
  <r>
    <s v="8642ARCELOR (BERTON SICARD)"/>
    <x v="2573"/>
    <s v="PROFIL"/>
    <x v="13"/>
    <x v="2340"/>
    <x v="6"/>
    <s v="INSTALLUX"/>
    <x v="2530"/>
    <s v="Non"/>
    <x v="14"/>
    <m/>
    <m/>
    <m/>
    <m/>
    <x v="1"/>
    <m/>
  </r>
  <r>
    <s v="8643ARCELOR (BERTON SICARD)"/>
    <x v="2574"/>
    <s v="PROFIL"/>
    <x v="13"/>
    <x v="2340"/>
    <x v="6"/>
    <s v="INSTALLUX"/>
    <x v="2531"/>
    <s v="Non"/>
    <x v="14"/>
    <m/>
    <m/>
    <m/>
    <m/>
    <x v="1"/>
    <m/>
  </r>
  <r>
    <s v="8644ARCELOR (BERTON SICARD)"/>
    <x v="2575"/>
    <s v="PROFIL"/>
    <x v="13"/>
    <x v="2340"/>
    <x v="6"/>
    <s v="INSTALLUX"/>
    <x v="2532"/>
    <s v="Non"/>
    <x v="14"/>
    <m/>
    <m/>
    <m/>
    <m/>
    <x v="1"/>
    <m/>
  </r>
  <r>
    <s v="8645ARCELOR (BERTON SICARD)"/>
    <x v="2576"/>
    <s v="PROFIL"/>
    <x v="13"/>
    <x v="2340"/>
    <x v="6"/>
    <s v="INSTALLUX"/>
    <x v="2533"/>
    <s v="Non"/>
    <x v="14"/>
    <m/>
    <m/>
    <m/>
    <m/>
    <x v="1"/>
    <m/>
  </r>
  <r>
    <s v="8646ARCELOR (BERTON SICARD)"/>
    <x v="2577"/>
    <s v="PROFIL"/>
    <x v="13"/>
    <x v="2341"/>
    <x v="6"/>
    <s v="INSTALLUX"/>
    <x v="2534"/>
    <s v="Non"/>
    <x v="5"/>
    <m/>
    <m/>
    <m/>
    <m/>
    <x v="1"/>
    <m/>
  </r>
  <r>
    <s v="8649ARCELOR (BERTON SICARD)"/>
    <x v="2578"/>
    <s v="PROFIL"/>
    <x v="13"/>
    <x v="2342"/>
    <x v="6"/>
    <s v="INSTALLUX"/>
    <x v="2535"/>
    <s v="Non"/>
    <x v="20"/>
    <m/>
    <m/>
    <m/>
    <m/>
    <x v="1"/>
    <m/>
  </r>
  <r>
    <s v="8650ARCELOR (BERTON SICARD)"/>
    <x v="2579"/>
    <s v="PROFIL"/>
    <x v="13"/>
    <x v="2343"/>
    <x v="6"/>
    <s v="INSTALLUX"/>
    <x v="2536"/>
    <s v="Non"/>
    <x v="20"/>
    <m/>
    <m/>
    <m/>
    <m/>
    <x v="1"/>
    <m/>
  </r>
  <r>
    <s v="8651ARCELOR (BERTON SICARD)"/>
    <x v="2580"/>
    <s v="PROFIL"/>
    <x v="13"/>
    <x v="2344"/>
    <x v="6"/>
    <s v="INSTALLUX"/>
    <x v="2537"/>
    <s v="Non"/>
    <x v="74"/>
    <m/>
    <m/>
    <m/>
    <m/>
    <x v="1"/>
    <m/>
  </r>
  <r>
    <s v="8652ZARCELOR (BERTON SICARD)"/>
    <x v="2581"/>
    <s v="PROFIL"/>
    <x v="13"/>
    <x v="2345"/>
    <x v="6"/>
    <s v="INSTALLUX"/>
    <x v="2538"/>
    <s v="Non"/>
    <x v="9"/>
    <m/>
    <m/>
    <m/>
    <m/>
    <x v="1"/>
    <m/>
  </r>
  <r>
    <s v="8655ARCELOR (BERTON SICARD)"/>
    <x v="2582"/>
    <s v="PROFIL"/>
    <x v="13"/>
    <x v="2346"/>
    <x v="6"/>
    <s v="INSTALLUX"/>
    <x v="2539"/>
    <s v="Non"/>
    <x v="20"/>
    <m/>
    <m/>
    <m/>
    <m/>
    <x v="1"/>
    <m/>
  </r>
  <r>
    <s v="8656ARCELOR (BERTON SICARD)"/>
    <x v="2583"/>
    <s v="PROFIL"/>
    <x v="13"/>
    <x v="2343"/>
    <x v="6"/>
    <s v="INSTALLUX"/>
    <x v="2540"/>
    <s v="Non"/>
    <x v="20"/>
    <m/>
    <m/>
    <m/>
    <m/>
    <x v="1"/>
    <m/>
  </r>
  <r>
    <s v="8657ARCELOR (BERTON SICARD)"/>
    <x v="2584"/>
    <s v="PROFIL"/>
    <x v="13"/>
    <x v="2347"/>
    <x v="6"/>
    <s v="INSTALLUX"/>
    <x v="2541"/>
    <s v="Non"/>
    <x v="12"/>
    <m/>
    <m/>
    <m/>
    <m/>
    <x v="1"/>
    <m/>
  </r>
  <r>
    <s v="8658ARCELOR (BERTON SICARD)"/>
    <x v="2585"/>
    <s v="PROFIL"/>
    <x v="13"/>
    <x v="2348"/>
    <x v="6"/>
    <s v="INSTALLUX"/>
    <x v="2542"/>
    <s v="Non"/>
    <x v="50"/>
    <m/>
    <m/>
    <m/>
    <m/>
    <x v="1"/>
    <m/>
  </r>
  <r>
    <s v="8659ARCELOR (BERTON SICARD)"/>
    <x v="2586"/>
    <s v="PROFIL"/>
    <x v="13"/>
    <x v="2349"/>
    <x v="6"/>
    <s v="INSTALLUX"/>
    <x v="2543"/>
    <s v="Non"/>
    <x v="40"/>
    <m/>
    <m/>
    <m/>
    <m/>
    <x v="1"/>
    <m/>
  </r>
  <r>
    <s v="8663ARCELOR (BERTON SICARD)"/>
    <x v="2587"/>
    <s v="PROFIL"/>
    <x v="13"/>
    <x v="2350"/>
    <x v="6"/>
    <s v="INSTALLUX"/>
    <x v="2544"/>
    <s v="Non"/>
    <x v="12"/>
    <m/>
    <m/>
    <m/>
    <m/>
    <x v="1"/>
    <m/>
  </r>
  <r>
    <s v="8664ARCELOR (BERTON SICARD)"/>
    <x v="2588"/>
    <s v="PROFIL"/>
    <x v="13"/>
    <x v="2351"/>
    <x v="6"/>
    <s v="INSTALLUX"/>
    <x v="2545"/>
    <s v="Non"/>
    <x v="12"/>
    <m/>
    <m/>
    <m/>
    <m/>
    <x v="1"/>
    <m/>
  </r>
  <r>
    <s v="8665ARCELOR (BERTON SICARD)"/>
    <x v="2589"/>
    <s v="PROFIL"/>
    <x v="13"/>
    <x v="2352"/>
    <x v="6"/>
    <s v="INSTALLUX"/>
    <x v="2546"/>
    <s v="Non"/>
    <x v="33"/>
    <m/>
    <m/>
    <m/>
    <m/>
    <x v="1"/>
    <m/>
  </r>
  <r>
    <s v="8666ARCELOR (BERTON SICARD)"/>
    <x v="2590"/>
    <s v="PROFIL"/>
    <x v="13"/>
    <x v="2353"/>
    <x v="6"/>
    <s v="INSTALLUX"/>
    <x v="2547"/>
    <s v="Non"/>
    <x v="5"/>
    <m/>
    <m/>
    <m/>
    <m/>
    <x v="1"/>
    <m/>
  </r>
  <r>
    <s v="8672ARCELOR (BERTON SICARD)"/>
    <x v="2591"/>
    <s v="PROFIL"/>
    <x v="13"/>
    <x v="2354"/>
    <x v="6"/>
    <s v="INSTALLUX"/>
    <x v="2548"/>
    <s v="Non"/>
    <x v="20"/>
    <m/>
    <m/>
    <m/>
    <m/>
    <x v="1"/>
    <m/>
  </r>
  <r>
    <s v="8674ARCELOR (BERTON SICARD)"/>
    <x v="2592"/>
    <s v="PROFIL"/>
    <x v="13"/>
    <x v="2355"/>
    <x v="6"/>
    <s v="INSTALLUX"/>
    <x v="2549"/>
    <s v="Non"/>
    <x v="12"/>
    <m/>
    <m/>
    <m/>
    <m/>
    <x v="1"/>
    <m/>
  </r>
  <r>
    <s v="8678ARCELOR (BERTON SICARD)"/>
    <x v="2593"/>
    <s v="PROFIL"/>
    <x v="13"/>
    <x v="2293"/>
    <x v="6"/>
    <s v="INSTALLUX"/>
    <x v="2550"/>
    <s v="Non"/>
    <x v="5"/>
    <m/>
    <m/>
    <m/>
    <m/>
    <x v="1"/>
    <m/>
  </r>
  <r>
    <s v="8679ARCELOR (BERTON SICARD)"/>
    <x v="2594"/>
    <s v="PROFIL"/>
    <x v="13"/>
    <x v="2356"/>
    <x v="6"/>
    <s v="INSTALLUX"/>
    <x v="2551"/>
    <s v="Non"/>
    <x v="12"/>
    <m/>
    <m/>
    <m/>
    <m/>
    <x v="1"/>
    <m/>
  </r>
  <r>
    <s v="8929ARCELOR (BERTON SICARD)"/>
    <x v="2595"/>
    <s v="PROFIL"/>
    <x v="13"/>
    <x v="2357"/>
    <x v="6"/>
    <s v="INSTALLUX"/>
    <x v="2552"/>
    <s v="Non"/>
    <x v="5"/>
    <m/>
    <m/>
    <m/>
    <m/>
    <x v="1"/>
    <m/>
  </r>
  <r>
    <s v="8934ARCELOR (BERTON SICARD)"/>
    <x v="2596"/>
    <s v="PROFIL"/>
    <x v="13"/>
    <x v="2358"/>
    <x v="6"/>
    <s v="INSTALLUX"/>
    <x v="2553"/>
    <s v="Non"/>
    <x v="54"/>
    <m/>
    <m/>
    <m/>
    <m/>
    <x v="1"/>
    <m/>
  </r>
  <r>
    <s v="8940ARCELOR (BERTON SICARD)"/>
    <x v="2597"/>
    <s v="PROFIL"/>
    <x v="13"/>
    <x v="2359"/>
    <x v="6"/>
    <s v="INSTALLUX"/>
    <x v="2554"/>
    <s v="Non"/>
    <x v="33"/>
    <m/>
    <m/>
    <m/>
    <m/>
    <x v="1"/>
    <m/>
  </r>
  <r>
    <s v="8950ARCELOR (BERTON SICARD)"/>
    <x v="2598"/>
    <s v="PROFIL"/>
    <x v="13"/>
    <x v="2360"/>
    <x v="6"/>
    <s v="INSTALLUX"/>
    <x v="2555"/>
    <s v="Non"/>
    <x v="5"/>
    <m/>
    <m/>
    <m/>
    <m/>
    <x v="1"/>
    <m/>
  </r>
  <r>
    <s v="8953ARCELOR (BERTON SICARD)"/>
    <x v="2599"/>
    <s v="PROFIL"/>
    <x v="13"/>
    <x v="2361"/>
    <x v="6"/>
    <s v="INSTALLUX"/>
    <x v="2556"/>
    <s v="Non"/>
    <x v="5"/>
    <m/>
    <m/>
    <m/>
    <m/>
    <x v="1"/>
    <m/>
  </r>
  <r>
    <s v="8965ARCELOR (BERTON SICARD)"/>
    <x v="2600"/>
    <s v="PROFIL"/>
    <x v="13"/>
    <x v="2362"/>
    <x v="6"/>
    <s v="INSTALLUX"/>
    <x v="2557"/>
    <s v="Non"/>
    <x v="40"/>
    <m/>
    <m/>
    <m/>
    <m/>
    <x v="1"/>
    <m/>
  </r>
  <r>
    <s v="8972ARCELOR (BERTON SICARD)"/>
    <x v="2601"/>
    <s v="PROFIL"/>
    <x v="13"/>
    <x v="2363"/>
    <x v="6"/>
    <s v="INSTALLUX"/>
    <x v="2558"/>
    <s v="Non"/>
    <x v="57"/>
    <m/>
    <m/>
    <m/>
    <m/>
    <x v="1"/>
    <m/>
  </r>
  <r>
    <s v="8979ARCELOR (BERTON SICARD)"/>
    <x v="2602"/>
    <s v="PROFIL"/>
    <x v="13"/>
    <x v="2364"/>
    <x v="6"/>
    <s v="INSTALLUX"/>
    <x v="2559"/>
    <s v="Non"/>
    <x v="5"/>
    <m/>
    <m/>
    <m/>
    <m/>
    <x v="1"/>
    <m/>
  </r>
  <r>
    <s v="8990ARCELOR (BERTON SICARD)"/>
    <x v="2603"/>
    <s v="PROFIL"/>
    <x v="13"/>
    <x v="2365"/>
    <x v="6"/>
    <s v="INSTALLUX"/>
    <x v="2560"/>
    <s v="Non"/>
    <x v="5"/>
    <m/>
    <m/>
    <m/>
    <m/>
    <x v="1"/>
    <m/>
  </r>
  <r>
    <s v="8991ARCELOR (BERTON SICARD)"/>
    <x v="2604"/>
    <s v="PROFIL"/>
    <x v="13"/>
    <x v="2366"/>
    <x v="6"/>
    <s v="INSTALLUX"/>
    <x v="2561"/>
    <s v="Non"/>
    <x v="5"/>
    <m/>
    <m/>
    <m/>
    <m/>
    <x v="1"/>
    <m/>
  </r>
  <r>
    <s v="9003NARCELOR (BERTON SICARD)"/>
    <x v="2605"/>
    <s v="PROFIL"/>
    <x v="13"/>
    <x v="2367"/>
    <x v="6"/>
    <s v="INSTALLUX"/>
    <x v="2562"/>
    <s v="Non"/>
    <x v="5"/>
    <m/>
    <m/>
    <m/>
    <m/>
    <x v="1"/>
    <m/>
  </r>
  <r>
    <s v="9010NARCELOR (BERTON SICARD)"/>
    <x v="2606"/>
    <s v="PROFIL"/>
    <x v="13"/>
    <x v="2042"/>
    <x v="6"/>
    <s v="INSTALLUX"/>
    <x v="2563"/>
    <s v="Non"/>
    <x v="5"/>
    <m/>
    <m/>
    <m/>
    <m/>
    <x v="1"/>
    <m/>
  </r>
  <r>
    <s v="9015NARCELOR (BERTON SICARD)"/>
    <x v="2607"/>
    <s v="PROFIL"/>
    <x v="13"/>
    <x v="2368"/>
    <x v="6"/>
    <s v="INSTALLUX"/>
    <x v="2564"/>
    <s v="Non"/>
    <x v="5"/>
    <m/>
    <m/>
    <m/>
    <m/>
    <x v="1"/>
    <m/>
  </r>
  <r>
    <s v="9299ARCELOR (BERTON SICARD)"/>
    <x v="2608"/>
    <s v="PROFIL"/>
    <x v="13"/>
    <x v="2369"/>
    <x v="6"/>
    <s v="INSTALLUX"/>
    <x v="2565"/>
    <s v="Non"/>
    <x v="33"/>
    <m/>
    <m/>
    <m/>
    <m/>
    <x v="1"/>
    <m/>
  </r>
  <r>
    <s v="9399ARCELOR (BERTON SICARD)"/>
    <x v="2609"/>
    <s v="PROFIL"/>
    <x v="13"/>
    <x v="2370"/>
    <x v="6"/>
    <s v="INSTALLUX"/>
    <x v="2566"/>
    <s v="Non"/>
    <x v="75"/>
    <m/>
    <m/>
    <m/>
    <m/>
    <x v="1"/>
    <m/>
  </r>
  <r>
    <s v="9577ARCELOR (BERTON SICARD)"/>
    <x v="2610"/>
    <s v="PROFIL"/>
    <x v="13"/>
    <x v="2371"/>
    <x v="6"/>
    <s v="INSTALLUX"/>
    <x v="2567"/>
    <s v="Non"/>
    <x v="14"/>
    <m/>
    <m/>
    <m/>
    <m/>
    <x v="1"/>
    <m/>
  </r>
  <r>
    <s v="9705ARCELOR (BERTON SICARD)"/>
    <x v="2611"/>
    <s v="PROFIL"/>
    <x v="13"/>
    <x v="2372"/>
    <x v="6"/>
    <s v="INSTALLUX"/>
    <x v="2568"/>
    <s v="Non"/>
    <x v="54"/>
    <m/>
    <m/>
    <m/>
    <m/>
    <x v="1"/>
    <m/>
  </r>
  <r>
    <s v="9707ARCELOR (BERTON SICARD)"/>
    <x v="2612"/>
    <s v="PROFIL"/>
    <x v="13"/>
    <x v="2373"/>
    <x v="6"/>
    <s v="INSTALLUX"/>
    <x v="2569"/>
    <s v="Non"/>
    <x v="12"/>
    <m/>
    <m/>
    <m/>
    <m/>
    <x v="1"/>
    <m/>
  </r>
  <r>
    <s v="9719ARCELOR (BERTON SICARD)"/>
    <x v="2613"/>
    <s v="PROFIL"/>
    <x v="13"/>
    <x v="2374"/>
    <x v="6"/>
    <s v="INSTALLUX"/>
    <x v="2570"/>
    <s v="Non"/>
    <x v="12"/>
    <m/>
    <m/>
    <m/>
    <m/>
    <x v="1"/>
    <m/>
  </r>
  <r>
    <s v="9760ARCELOR (BERTON SICARD)"/>
    <x v="2614"/>
    <s v="PROFIL"/>
    <x v="13"/>
    <x v="2375"/>
    <x v="6"/>
    <s v="INSTALLUX"/>
    <x v="2571"/>
    <s v="Non"/>
    <x v="40"/>
    <m/>
    <m/>
    <m/>
    <m/>
    <x v="1"/>
    <m/>
  </r>
  <r>
    <s v="9768ARCELOR (BERTON SICARD)"/>
    <x v="2615"/>
    <s v="PROFIL"/>
    <x v="13"/>
    <x v="2376"/>
    <x v="6"/>
    <s v="INSTALLUX"/>
    <x v="2572"/>
    <s v="Non"/>
    <x v="40"/>
    <m/>
    <m/>
    <m/>
    <m/>
    <x v="1"/>
    <m/>
  </r>
  <r>
    <s v="9838ARCELOR (BERTON SICARD)"/>
    <x v="2616"/>
    <s v="PROFIL"/>
    <x v="13"/>
    <x v="1842"/>
    <x v="6"/>
    <s v="INSTALLUX"/>
    <x v="2573"/>
    <s v="Non"/>
    <x v="40"/>
    <m/>
    <m/>
    <m/>
    <m/>
    <x v="1"/>
    <m/>
  </r>
  <r>
    <s v="9915ARCELOR (BERTON SICARD)"/>
    <x v="2617"/>
    <s v="PROFIL"/>
    <x v="13"/>
    <x v="2377"/>
    <x v="6"/>
    <s v="INSTALLUX"/>
    <x v="2574"/>
    <s v="Non"/>
    <x v="5"/>
    <m/>
    <m/>
    <m/>
    <m/>
    <x v="1"/>
    <m/>
  </r>
  <r>
    <s v="9916ARCELOR (BERTON SICARD)"/>
    <x v="2618"/>
    <s v="PROFIL"/>
    <x v="13"/>
    <x v="2378"/>
    <x v="6"/>
    <s v="INSTALLUX"/>
    <x v="2575"/>
    <s v="Non"/>
    <x v="5"/>
    <m/>
    <m/>
    <m/>
    <m/>
    <x v="1"/>
    <m/>
  </r>
  <r>
    <s v="9919NARCELOR (BERTON SICARD)"/>
    <x v="2619"/>
    <s v="PROFIL"/>
    <x v="13"/>
    <x v="2379"/>
    <x v="6"/>
    <s v="INSTALLUX"/>
    <x v="2576"/>
    <s v="Non"/>
    <x v="5"/>
    <m/>
    <m/>
    <m/>
    <m/>
    <x v="1"/>
    <m/>
  </r>
  <r>
    <s v="9939ARCELOR (BERTON SICARD)"/>
    <x v="2620"/>
    <s v="PROFIL"/>
    <x v="13"/>
    <x v="2380"/>
    <x v="6"/>
    <s v="INSTALLUX"/>
    <x v="2577"/>
    <s v="Non"/>
    <x v="5"/>
    <m/>
    <m/>
    <m/>
    <m/>
    <x v="1"/>
    <m/>
  </r>
  <r>
    <s v="9953ARCELOR (BERTON SICARD)"/>
    <x v="2621"/>
    <s v="PROFIL"/>
    <x v="13"/>
    <x v="2381"/>
    <x v="6"/>
    <s v="INSTALLUX"/>
    <x v="2578"/>
    <s v="Non"/>
    <x v="4"/>
    <m/>
    <m/>
    <m/>
    <m/>
    <x v="1"/>
    <m/>
  </r>
  <r>
    <s v="9969ARCELOR (BERTON SICARD)"/>
    <x v="2622"/>
    <s v="PROFIL"/>
    <x v="13"/>
    <x v="2382"/>
    <x v="6"/>
    <s v="INSTALLUX"/>
    <x v="2579"/>
    <s v="Non"/>
    <x v="24"/>
    <m/>
    <m/>
    <m/>
    <m/>
    <x v="1"/>
    <m/>
  </r>
  <r>
    <s v="40011ARCELOR (BERTON SICARD)"/>
    <x v="2623"/>
    <s v="PROFIL"/>
    <x v="13"/>
    <x v="2383"/>
    <x v="6"/>
    <s v="INSTALLUX"/>
    <x v="2580"/>
    <s v="Non"/>
    <x v="5"/>
    <m/>
    <m/>
    <m/>
    <m/>
    <x v="1"/>
    <m/>
  </r>
  <r>
    <s v="40012ARCELOR (BERTON SICARD)"/>
    <x v="2624"/>
    <s v="PROFIL"/>
    <x v="13"/>
    <x v="2384"/>
    <x v="6"/>
    <s v="INSTALLUX"/>
    <x v="2581"/>
    <s v="Non"/>
    <x v="5"/>
    <m/>
    <m/>
    <m/>
    <m/>
    <x v="1"/>
    <m/>
  </r>
  <r>
    <s v="40051ARCELOR (BERTON SICARD)"/>
    <x v="2625"/>
    <s v="PROFIL"/>
    <x v="13"/>
    <x v="2385"/>
    <x v="6"/>
    <s v="INSTALLUX"/>
    <x v="2582"/>
    <s v="Non"/>
    <x v="5"/>
    <m/>
    <m/>
    <m/>
    <m/>
    <x v="1"/>
    <m/>
  </r>
  <r>
    <s v="40052ARCELOR (BERTON SICARD)"/>
    <x v="2626"/>
    <s v="PROFIL"/>
    <x v="13"/>
    <x v="2386"/>
    <x v="6"/>
    <s v="INSTALLUX"/>
    <x v="2583"/>
    <s v="Non"/>
    <x v="5"/>
    <m/>
    <m/>
    <m/>
    <m/>
    <x v="1"/>
    <m/>
  </r>
  <r>
    <s v="40090ARCELOR (BERTON SICARD)"/>
    <x v="808"/>
    <s v="PROFIL"/>
    <x v="13"/>
    <x v="777"/>
    <x v="6"/>
    <s v="INSTALLUX"/>
    <x v="773"/>
    <s v="Non"/>
    <x v="33"/>
    <m/>
    <m/>
    <m/>
    <m/>
    <x v="1"/>
    <m/>
  </r>
  <r>
    <s v="40091ARCELOR (BERTON SICARD)"/>
    <x v="809"/>
    <s v="PROFIL"/>
    <x v="13"/>
    <x v="778"/>
    <x v="6"/>
    <s v="INSTALLUX"/>
    <x v="774"/>
    <s v="Non"/>
    <x v="33"/>
    <m/>
    <m/>
    <m/>
    <m/>
    <x v="1"/>
    <m/>
  </r>
  <r>
    <s v="40101ARCELOR (BERTON SICARD)"/>
    <x v="2627"/>
    <s v="PROFIL"/>
    <x v="13"/>
    <x v="2387"/>
    <x v="6"/>
    <s v="INSTALLUX"/>
    <x v="2584"/>
    <s v="Non"/>
    <x v="5"/>
    <m/>
    <m/>
    <m/>
    <m/>
    <x v="1"/>
    <m/>
  </r>
  <r>
    <s v="40111ARCELOR (BERTON SICARD)"/>
    <x v="2628"/>
    <s v="PROFIL"/>
    <x v="13"/>
    <x v="2388"/>
    <x v="6"/>
    <s v="INSTALLUX"/>
    <x v="2585"/>
    <s v="Non"/>
    <x v="5"/>
    <m/>
    <m/>
    <m/>
    <m/>
    <x v="1"/>
    <m/>
  </r>
  <r>
    <s v="40112ARCELOR (BERTON SICARD)"/>
    <x v="2629"/>
    <s v="PROFIL"/>
    <x v="13"/>
    <x v="2389"/>
    <x v="6"/>
    <s v="INSTALLUX"/>
    <x v="2586"/>
    <s v="Non"/>
    <x v="5"/>
    <m/>
    <m/>
    <m/>
    <m/>
    <x v="1"/>
    <m/>
  </r>
  <r>
    <s v="40121ARCELOR (BERTON SICARD)"/>
    <x v="2630"/>
    <s v="PROFIL"/>
    <x v="13"/>
    <x v="2390"/>
    <x v="6"/>
    <s v="INSTALLUX"/>
    <x v="2587"/>
    <s v="Non"/>
    <x v="5"/>
    <m/>
    <m/>
    <m/>
    <m/>
    <x v="1"/>
    <m/>
  </r>
  <r>
    <s v="40122ARCELOR (BERTON SICARD)"/>
    <x v="2631"/>
    <s v="PROFIL"/>
    <x v="13"/>
    <x v="2391"/>
    <x v="6"/>
    <s v="INSTALLUX"/>
    <x v="2588"/>
    <s v="Non"/>
    <x v="5"/>
    <m/>
    <m/>
    <m/>
    <m/>
    <x v="1"/>
    <m/>
  </r>
  <r>
    <s v="40123ARCELOR (BERTON SICARD)"/>
    <x v="2632"/>
    <s v="PROFIL"/>
    <x v="13"/>
    <x v="2392"/>
    <x v="6"/>
    <s v="INSTALLUX"/>
    <x v="2589"/>
    <s v="Non"/>
    <x v="5"/>
    <m/>
    <m/>
    <m/>
    <m/>
    <x v="1"/>
    <m/>
  </r>
  <r>
    <s v="40248ARCELOR (BERTON SICARD)"/>
    <x v="2633"/>
    <s v="PROFIL"/>
    <x v="13"/>
    <x v="2393"/>
    <x v="6"/>
    <s v="INSTALLUX"/>
    <x v="2590"/>
    <s v="Non"/>
    <x v="5"/>
    <m/>
    <m/>
    <m/>
    <m/>
    <x v="1"/>
    <m/>
  </r>
  <r>
    <s v="50008NARCELOR (BERTON SICARD)"/>
    <x v="2634"/>
    <s v="PROFIL"/>
    <x v="13"/>
    <x v="2394"/>
    <x v="6"/>
    <s v="INSTALLUX"/>
    <x v="2591"/>
    <s v="Non"/>
    <x v="5"/>
    <m/>
    <m/>
    <m/>
    <m/>
    <x v="1"/>
    <m/>
  </r>
  <r>
    <s v="50032ARCELOR (BERTON SICARD)"/>
    <x v="2635"/>
    <s v="PROFIL"/>
    <x v="13"/>
    <x v="2395"/>
    <x v="6"/>
    <s v="INSTALLUX"/>
    <x v="2592"/>
    <s v="Non"/>
    <x v="5"/>
    <m/>
    <m/>
    <m/>
    <m/>
    <x v="1"/>
    <m/>
  </r>
  <r>
    <s v="50034ARCELOR (BERTON SICARD)"/>
    <x v="2636"/>
    <s v="PROFIL"/>
    <x v="13"/>
    <x v="2396"/>
    <x v="6"/>
    <s v="INSTALLUX"/>
    <x v="2593"/>
    <s v="Non"/>
    <x v="5"/>
    <m/>
    <m/>
    <m/>
    <m/>
    <x v="1"/>
    <m/>
  </r>
  <r>
    <s v="50045ARCELOR (BERTON SICARD)"/>
    <x v="2637"/>
    <s v="PROFIL"/>
    <x v="13"/>
    <x v="2397"/>
    <x v="6"/>
    <s v="INSTALLUX"/>
    <x v="2594"/>
    <s v="Non"/>
    <x v="5"/>
    <m/>
    <m/>
    <m/>
    <m/>
    <x v="1"/>
    <m/>
  </r>
  <r>
    <s v="50140ARCELOR (BERTON SICARD)"/>
    <x v="2638"/>
    <s v="PROFIL"/>
    <x v="13"/>
    <x v="2398"/>
    <x v="6"/>
    <s v="INSTALLUX"/>
    <x v="2595"/>
    <s v="Non"/>
    <x v="5"/>
    <m/>
    <m/>
    <m/>
    <m/>
    <x v="1"/>
    <m/>
  </r>
  <r>
    <s v="50153ARCELOR (BERTON SICARD)"/>
    <x v="2639"/>
    <s v="PROFIL"/>
    <x v="13"/>
    <x v="2399"/>
    <x v="6"/>
    <s v="INSTALLUX"/>
    <x v="2596"/>
    <s v="Non"/>
    <x v="5"/>
    <m/>
    <m/>
    <m/>
    <m/>
    <x v="1"/>
    <m/>
  </r>
  <r>
    <s v="50180ARCELOR (BERTON SICARD)"/>
    <x v="2640"/>
    <s v="PROFIL"/>
    <x v="13"/>
    <x v="2400"/>
    <x v="6"/>
    <s v="INSTALLUX"/>
    <x v="2597"/>
    <s v="Non"/>
    <x v="5"/>
    <m/>
    <m/>
    <m/>
    <m/>
    <x v="1"/>
    <m/>
  </r>
  <r>
    <s v="50181ARCELOR (BERTON SICARD)"/>
    <x v="2641"/>
    <s v="PROFIL"/>
    <x v="13"/>
    <x v="2401"/>
    <x v="6"/>
    <s v="INSTALLUX"/>
    <x v="2598"/>
    <s v="Non"/>
    <x v="5"/>
    <m/>
    <m/>
    <m/>
    <m/>
    <x v="1"/>
    <m/>
  </r>
  <r>
    <s v="50182ARCELOR (BERTON SICARD)"/>
    <x v="2642"/>
    <s v="PROFIL"/>
    <x v="13"/>
    <x v="2402"/>
    <x v="6"/>
    <s v="INSTALLUX"/>
    <x v="2599"/>
    <s v="Non"/>
    <x v="5"/>
    <m/>
    <m/>
    <m/>
    <m/>
    <x v="1"/>
    <m/>
  </r>
  <r>
    <s v="50183ARCELOR (BERTON SICARD)"/>
    <x v="2643"/>
    <s v="PROFIL"/>
    <x v="13"/>
    <x v="2403"/>
    <x v="6"/>
    <s v="INSTALLUX"/>
    <x v="2600"/>
    <s v="Non"/>
    <x v="5"/>
    <m/>
    <m/>
    <m/>
    <m/>
    <x v="1"/>
    <m/>
  </r>
  <r>
    <s v="50185ARCELOR (BERTON SICARD)"/>
    <x v="2644"/>
    <s v="PROFIL"/>
    <x v="13"/>
    <x v="2404"/>
    <x v="6"/>
    <s v="INSTALLUX"/>
    <x v="2601"/>
    <s v="Non"/>
    <x v="5"/>
    <m/>
    <m/>
    <m/>
    <m/>
    <x v="1"/>
    <m/>
  </r>
  <r>
    <s v="50187ARCELOR (BERTON SICARD)"/>
    <x v="2645"/>
    <s v="PROFIL"/>
    <x v="13"/>
    <x v="2405"/>
    <x v="6"/>
    <s v="INSTALLUX"/>
    <x v="2602"/>
    <s v="Non"/>
    <x v="5"/>
    <m/>
    <m/>
    <m/>
    <m/>
    <x v="1"/>
    <m/>
  </r>
  <r>
    <s v="50189ARCELOR (BERTON SICARD)"/>
    <x v="2646"/>
    <s v="PROFIL"/>
    <x v="13"/>
    <x v="2406"/>
    <x v="6"/>
    <s v="INSTALLUX"/>
    <x v="2603"/>
    <s v="Non"/>
    <x v="5"/>
    <m/>
    <m/>
    <m/>
    <m/>
    <x v="1"/>
    <m/>
  </r>
  <r>
    <s v="50191ARCELOR (BERTON SICARD)"/>
    <x v="2647"/>
    <s v="PROFIL"/>
    <x v="13"/>
    <x v="2407"/>
    <x v="6"/>
    <s v="INSTALLUX"/>
    <x v="2604"/>
    <s v="Non"/>
    <x v="5"/>
    <m/>
    <m/>
    <m/>
    <m/>
    <x v="1"/>
    <m/>
  </r>
  <r>
    <s v="50192ARCELOR (BERTON SICARD)"/>
    <x v="2648"/>
    <s v="PROFIL"/>
    <x v="13"/>
    <x v="2408"/>
    <x v="6"/>
    <s v="INSTALLUX"/>
    <x v="2605"/>
    <s v="Non"/>
    <x v="5"/>
    <m/>
    <m/>
    <m/>
    <m/>
    <x v="1"/>
    <m/>
  </r>
  <r>
    <s v="50193ARCELOR (BERTON SICARD)"/>
    <x v="2649"/>
    <s v="PROFIL"/>
    <x v="13"/>
    <x v="2408"/>
    <x v="6"/>
    <s v="INSTALLUX"/>
    <x v="2606"/>
    <s v="Non"/>
    <x v="5"/>
    <m/>
    <m/>
    <m/>
    <m/>
    <x v="1"/>
    <m/>
  </r>
  <r>
    <s v="50194ARCELOR (BERTON SICARD)"/>
    <x v="2650"/>
    <s v="PROFIL"/>
    <x v="13"/>
    <x v="2408"/>
    <x v="6"/>
    <s v="INSTALLUX"/>
    <x v="2607"/>
    <s v="Non"/>
    <x v="5"/>
    <m/>
    <m/>
    <m/>
    <m/>
    <x v="1"/>
    <m/>
  </r>
  <r>
    <s v="50195ARCELOR (BERTON SICARD)"/>
    <x v="2651"/>
    <s v="PROFIL"/>
    <x v="13"/>
    <x v="2408"/>
    <x v="6"/>
    <s v="INSTALLUX"/>
    <x v="2608"/>
    <s v="Non"/>
    <x v="5"/>
    <m/>
    <m/>
    <m/>
    <m/>
    <x v="1"/>
    <m/>
  </r>
  <r>
    <s v="50197ARCELOR (BERTON SICARD)"/>
    <x v="2652"/>
    <s v="PROFIL"/>
    <x v="13"/>
    <x v="2409"/>
    <x v="6"/>
    <s v="INSTALLUX"/>
    <x v="2609"/>
    <s v="Non"/>
    <x v="5"/>
    <m/>
    <m/>
    <m/>
    <m/>
    <x v="1"/>
    <m/>
  </r>
  <r>
    <s v="50198ARCELOR (BERTON SICARD)"/>
    <x v="2653"/>
    <s v="PROFIL"/>
    <x v="13"/>
    <x v="2410"/>
    <x v="6"/>
    <s v="INSTALLUX"/>
    <x v="2610"/>
    <s v="Non"/>
    <x v="5"/>
    <m/>
    <m/>
    <m/>
    <m/>
    <x v="1"/>
    <m/>
  </r>
  <r>
    <s v="50199ARCELOR (BERTON SICARD)"/>
    <x v="2654"/>
    <s v="PROFIL"/>
    <x v="13"/>
    <x v="2411"/>
    <x v="6"/>
    <s v="INSTALLUX"/>
    <x v="2611"/>
    <s v="Non"/>
    <x v="5"/>
    <m/>
    <m/>
    <m/>
    <m/>
    <x v="1"/>
    <m/>
  </r>
  <r>
    <s v="55068ARCELOR (BERTON SICARD)"/>
    <x v="2655"/>
    <s v="PROFIL"/>
    <x v="13"/>
    <x v="2412"/>
    <x v="6"/>
    <s v="INSTALLUX"/>
    <x v="2612"/>
    <s v="Non"/>
    <x v="5"/>
    <m/>
    <m/>
    <m/>
    <m/>
    <x v="1"/>
    <m/>
  </r>
  <r>
    <s v="55069ARCELOR (BERTON SICARD)"/>
    <x v="2656"/>
    <s v="PROFIL"/>
    <x v="13"/>
    <x v="2397"/>
    <x v="6"/>
    <s v="INSTALLUX"/>
    <x v="2613"/>
    <s v="Non"/>
    <x v="5"/>
    <m/>
    <m/>
    <m/>
    <m/>
    <x v="1"/>
    <m/>
  </r>
  <r>
    <s v="55086ARCELOR (BERTON SICARD)"/>
    <x v="2657"/>
    <s v="PROFIL"/>
    <x v="13"/>
    <x v="2413"/>
    <x v="6"/>
    <s v="INSTALLUX"/>
    <x v="2614"/>
    <s v="Non"/>
    <x v="5"/>
    <m/>
    <m/>
    <m/>
    <m/>
    <x v="1"/>
    <m/>
  </r>
  <r>
    <s v="55087ARCELOR (BERTON SICARD)"/>
    <x v="2658"/>
    <s v="PROFIL"/>
    <x v="13"/>
    <x v="2414"/>
    <x v="6"/>
    <s v="INSTALLUX"/>
    <x v="2615"/>
    <s v="Non"/>
    <x v="5"/>
    <m/>
    <m/>
    <m/>
    <m/>
    <x v="1"/>
    <m/>
  </r>
  <r>
    <s v="55091ARCELOR (BERTON SICARD)"/>
    <x v="2659"/>
    <s v="PROFIL"/>
    <x v="13"/>
    <x v="2415"/>
    <x v="6"/>
    <s v="INSTALLUX"/>
    <x v="2616"/>
    <s v="Non"/>
    <x v="5"/>
    <m/>
    <m/>
    <m/>
    <m/>
    <x v="1"/>
    <m/>
  </r>
  <r>
    <s v="55092ARCELOR (BERTON SICARD)"/>
    <x v="2660"/>
    <s v="PROFIL"/>
    <x v="13"/>
    <x v="2416"/>
    <x v="6"/>
    <s v="INSTALLUX"/>
    <x v="2617"/>
    <s v="Non"/>
    <x v="5"/>
    <m/>
    <m/>
    <m/>
    <m/>
    <x v="1"/>
    <m/>
  </r>
  <r>
    <s v="55098ARCELOR (BERTON SICARD)"/>
    <x v="2661"/>
    <s v="PROFIL"/>
    <x v="13"/>
    <x v="2417"/>
    <x v="6"/>
    <s v="INSTALLUX"/>
    <x v="2618"/>
    <s v="Non"/>
    <x v="5"/>
    <m/>
    <m/>
    <m/>
    <m/>
    <x v="1"/>
    <m/>
  </r>
  <r>
    <s v="55099ARCELOR (BERTON SICARD)"/>
    <x v="2662"/>
    <s v="PROFIL"/>
    <x v="13"/>
    <x v="2418"/>
    <x v="6"/>
    <s v="INSTALLUX"/>
    <x v="2619"/>
    <s v="Non"/>
    <x v="5"/>
    <m/>
    <m/>
    <m/>
    <m/>
    <x v="1"/>
    <m/>
  </r>
  <r>
    <s v="55100ARCELOR (BERTON SICARD)"/>
    <x v="2663"/>
    <s v="PROFIL"/>
    <x v="13"/>
    <x v="2419"/>
    <x v="6"/>
    <s v="INSTALLUX"/>
    <x v="2620"/>
    <s v="Non"/>
    <x v="5"/>
    <m/>
    <m/>
    <m/>
    <m/>
    <x v="1"/>
    <m/>
  </r>
  <r>
    <s v="55132ARCELOR (BERTON SICARD)"/>
    <x v="2664"/>
    <s v="PROFIL"/>
    <x v="13"/>
    <x v="2420"/>
    <x v="6"/>
    <s v="INSTALLUX"/>
    <x v="2621"/>
    <s v="Non"/>
    <x v="5"/>
    <m/>
    <m/>
    <m/>
    <m/>
    <x v="1"/>
    <m/>
  </r>
  <r>
    <s v="55133ARCELOR (BERTON SICARD)"/>
    <x v="2665"/>
    <s v="PROFIL"/>
    <x v="13"/>
    <x v="2421"/>
    <x v="6"/>
    <s v="INSTALLUX"/>
    <x v="2622"/>
    <s v="Non"/>
    <x v="5"/>
    <m/>
    <m/>
    <m/>
    <m/>
    <x v="1"/>
    <m/>
  </r>
  <r>
    <s v="55156ARCELOR (BERTON SICARD)"/>
    <x v="2666"/>
    <s v="PROFIL"/>
    <x v="13"/>
    <x v="2422"/>
    <x v="6"/>
    <s v="INSTALLUX"/>
    <x v="2623"/>
    <s v="Non"/>
    <x v="5"/>
    <m/>
    <m/>
    <m/>
    <m/>
    <x v="1"/>
    <m/>
  </r>
  <r>
    <s v="55158ARCELOR (BERTON SICARD)"/>
    <x v="2667"/>
    <s v="PROFIL"/>
    <x v="13"/>
    <x v="2423"/>
    <x v="6"/>
    <s v="INSTALLUX"/>
    <x v="2624"/>
    <s v="Non"/>
    <x v="5"/>
    <m/>
    <m/>
    <m/>
    <m/>
    <x v="1"/>
    <m/>
  </r>
  <r>
    <s v="58100ARCELOR (BERTON SICARD)"/>
    <x v="2668"/>
    <s v="PROFIL"/>
    <x v="13"/>
    <x v="2424"/>
    <x v="6"/>
    <s v="INSTALLUX"/>
    <x v="2625"/>
    <s v="Non"/>
    <x v="5"/>
    <m/>
    <m/>
    <m/>
    <m/>
    <x v="1"/>
    <m/>
  </r>
  <r>
    <s v="58106ARCELOR (BERTON SICARD)"/>
    <x v="2669"/>
    <s v="PROFIL"/>
    <x v="13"/>
    <x v="2425"/>
    <x v="6"/>
    <s v="INSTALLUX"/>
    <x v="2626"/>
    <s v="Non"/>
    <x v="5"/>
    <m/>
    <m/>
    <m/>
    <m/>
    <x v="1"/>
    <m/>
  </r>
  <r>
    <s v="58106AARCELOR (BERTON SICARD)"/>
    <x v="2670"/>
    <s v="PROFIL"/>
    <x v="13"/>
    <x v="2426"/>
    <x v="6"/>
    <s v="INSTALLUX"/>
    <x v="2627"/>
    <s v="Non"/>
    <x v="5"/>
    <m/>
    <m/>
    <m/>
    <m/>
    <x v="1"/>
    <m/>
  </r>
  <r>
    <s v="58107ARCELOR (BERTON SICARD)"/>
    <x v="2671"/>
    <s v="PROFIL"/>
    <x v="13"/>
    <x v="2427"/>
    <x v="6"/>
    <s v="INSTALLUX"/>
    <x v="2628"/>
    <s v="Non"/>
    <x v="5"/>
    <m/>
    <m/>
    <m/>
    <m/>
    <x v="1"/>
    <m/>
  </r>
  <r>
    <s v="58107-1ARCELOR (BERTON SICARD)"/>
    <x v="2672"/>
    <s v="PROFIL"/>
    <x v="13"/>
    <x v="2428"/>
    <x v="6"/>
    <s v="INSTALLUX"/>
    <x v="2629"/>
    <s v="Non"/>
    <x v="5"/>
    <m/>
    <m/>
    <m/>
    <m/>
    <x v="1"/>
    <m/>
  </r>
  <r>
    <s v="58107-2ARCELOR (BERTON SICARD)"/>
    <x v="2673"/>
    <s v="PROFIL"/>
    <x v="13"/>
    <x v="2429"/>
    <x v="6"/>
    <s v="INSTALLUX"/>
    <x v="2630"/>
    <s v="Non"/>
    <x v="5"/>
    <m/>
    <m/>
    <m/>
    <m/>
    <x v="1"/>
    <m/>
  </r>
  <r>
    <s v="58107-3ARCELOR (BERTON SICARD)"/>
    <x v="2674"/>
    <s v="PROFIL"/>
    <x v="13"/>
    <x v="2430"/>
    <x v="6"/>
    <s v="INSTALLUX"/>
    <x v="2631"/>
    <s v="Non"/>
    <x v="5"/>
    <m/>
    <m/>
    <m/>
    <m/>
    <x v="1"/>
    <m/>
  </r>
  <r>
    <s v="58107-4ARCELOR (BERTON SICARD)"/>
    <x v="2675"/>
    <s v="PROFIL"/>
    <x v="13"/>
    <x v="2431"/>
    <x v="6"/>
    <s v="INSTALLUX"/>
    <x v="2632"/>
    <s v="Non"/>
    <x v="5"/>
    <m/>
    <m/>
    <m/>
    <m/>
    <x v="1"/>
    <m/>
  </r>
  <r>
    <s v="58107-5ARCELOR (BERTON SICARD)"/>
    <x v="2676"/>
    <s v="PROFIL"/>
    <x v="13"/>
    <x v="2432"/>
    <x v="6"/>
    <s v="INSTALLUX"/>
    <x v="2633"/>
    <s v="Non"/>
    <x v="5"/>
    <m/>
    <m/>
    <m/>
    <m/>
    <x v="1"/>
    <m/>
  </r>
  <r>
    <s v="58107-50ARCELOR (BERTON SICARD)"/>
    <x v="2677"/>
    <s v="PROFIL"/>
    <x v="13"/>
    <x v="2433"/>
    <x v="6"/>
    <s v="INSTALLUX"/>
    <x v="2634"/>
    <s v="Non"/>
    <x v="5"/>
    <m/>
    <m/>
    <m/>
    <m/>
    <x v="1"/>
    <m/>
  </r>
  <r>
    <s v="58108ARCELOR (BERTON SICARD)"/>
    <x v="2678"/>
    <s v="PROFIL"/>
    <x v="13"/>
    <x v="2434"/>
    <x v="6"/>
    <s v="INSTALLUX"/>
    <x v="2635"/>
    <s v="Non"/>
    <x v="5"/>
    <m/>
    <m/>
    <m/>
    <m/>
    <x v="1"/>
    <m/>
  </r>
  <r>
    <s v="58111ARCELOR (BERTON SICARD)"/>
    <x v="2679"/>
    <s v="PROFIL"/>
    <x v="13"/>
    <x v="2435"/>
    <x v="6"/>
    <s v="INSTALLUX"/>
    <x v="2636"/>
    <s v="Non"/>
    <x v="5"/>
    <m/>
    <m/>
    <m/>
    <m/>
    <x v="1"/>
    <m/>
  </r>
  <r>
    <s v="58114ARCELOR (BERTON SICARD)"/>
    <x v="2680"/>
    <s v="PROFIL"/>
    <x v="13"/>
    <x v="2436"/>
    <x v="6"/>
    <s v="INSTALLUX"/>
    <x v="2637"/>
    <s v="Non"/>
    <x v="5"/>
    <m/>
    <m/>
    <m/>
    <m/>
    <x v="1"/>
    <m/>
  </r>
  <r>
    <s v="58115ARCELOR (BERTON SICARD)"/>
    <x v="2681"/>
    <s v="PROFIL"/>
    <x v="13"/>
    <x v="2437"/>
    <x v="6"/>
    <s v="INSTALLUX"/>
    <x v="2638"/>
    <s v="Non"/>
    <x v="5"/>
    <m/>
    <m/>
    <m/>
    <m/>
    <x v="1"/>
    <m/>
  </r>
  <r>
    <s v="58116ARCELOR (BERTON SICARD)"/>
    <x v="2682"/>
    <s v="PROFIL"/>
    <x v="13"/>
    <x v="2438"/>
    <x v="6"/>
    <s v="INSTALLUX"/>
    <x v="2639"/>
    <s v="Non"/>
    <x v="5"/>
    <m/>
    <m/>
    <m/>
    <m/>
    <x v="1"/>
    <m/>
  </r>
  <r>
    <s v="59116ARCELOR (BERTON SICARD)"/>
    <x v="2683"/>
    <s v="PROFIL"/>
    <x v="13"/>
    <x v="2439"/>
    <x v="6"/>
    <s v="INSTALLUX"/>
    <x v="2640"/>
    <s v="Non"/>
    <x v="5"/>
    <m/>
    <m/>
    <m/>
    <m/>
    <x v="1"/>
    <m/>
  </r>
  <r>
    <s v="59117ARCELOR (BERTON SICARD)"/>
    <x v="2684"/>
    <s v="PROFIL"/>
    <x v="13"/>
    <x v="2440"/>
    <x v="6"/>
    <s v="INSTALLUX"/>
    <x v="2641"/>
    <s v="Non"/>
    <x v="5"/>
    <m/>
    <m/>
    <m/>
    <m/>
    <x v="1"/>
    <m/>
  </r>
  <r>
    <s v="59118ARCELOR (BERTON SICARD)"/>
    <x v="2685"/>
    <s v="PROFIL"/>
    <x v="13"/>
    <x v="2441"/>
    <x v="6"/>
    <s v="INSTALLUX"/>
    <x v="2642"/>
    <s v="Non"/>
    <x v="5"/>
    <m/>
    <m/>
    <m/>
    <m/>
    <x v="1"/>
    <m/>
  </r>
  <r>
    <s v="59125ARCELOR (BERTON SICARD)"/>
    <x v="2686"/>
    <s v="PROFIL"/>
    <x v="13"/>
    <x v="2442"/>
    <x v="6"/>
    <s v="INSTALLUX"/>
    <x v="2643"/>
    <s v="Non"/>
    <x v="5"/>
    <m/>
    <m/>
    <m/>
    <m/>
    <x v="1"/>
    <m/>
  </r>
  <r>
    <s v="59130ARCELOR (BERTON SICARD)"/>
    <x v="2687"/>
    <s v="PROFIL"/>
    <x v="13"/>
    <x v="2443"/>
    <x v="6"/>
    <s v="INSTALLUX"/>
    <x v="2644"/>
    <s v="Non"/>
    <x v="5"/>
    <m/>
    <m/>
    <m/>
    <m/>
    <x v="1"/>
    <m/>
  </r>
  <r>
    <s v="59162BARCELOR (BERTON SICARD)"/>
    <x v="2688"/>
    <s v="PROFIL"/>
    <x v="13"/>
    <x v="2444"/>
    <x v="6"/>
    <s v="INSTALLUX"/>
    <x v="2645"/>
    <s v="Non"/>
    <x v="5"/>
    <m/>
    <m/>
    <m/>
    <m/>
    <x v="1"/>
    <m/>
  </r>
  <r>
    <s v="59163ARCELOR (BERTON SICARD)"/>
    <x v="2689"/>
    <s v="PROFIL"/>
    <x v="13"/>
    <x v="2445"/>
    <x v="6"/>
    <s v="INSTALLUX"/>
    <x v="2646"/>
    <s v="Non"/>
    <x v="5"/>
    <m/>
    <m/>
    <m/>
    <m/>
    <x v="1"/>
    <m/>
  </r>
  <r>
    <s v="59165ARCELOR (BERTON SICARD)"/>
    <x v="2690"/>
    <s v="PROFIL"/>
    <x v="13"/>
    <x v="2446"/>
    <x v="6"/>
    <s v="INSTALLUX"/>
    <x v="2647"/>
    <s v="Non"/>
    <x v="5"/>
    <m/>
    <m/>
    <m/>
    <m/>
    <x v="1"/>
    <m/>
  </r>
  <r>
    <s v="59166ARCELOR (BERTON SICARD)"/>
    <x v="2691"/>
    <s v="PROFIL"/>
    <x v="13"/>
    <x v="2447"/>
    <x v="6"/>
    <s v="INSTALLUX"/>
    <x v="2648"/>
    <s v="Non"/>
    <x v="5"/>
    <m/>
    <m/>
    <m/>
    <m/>
    <x v="1"/>
    <m/>
  </r>
  <r>
    <s v="59167ARCELOR (BERTON SICARD)"/>
    <x v="2692"/>
    <s v="PROFIL"/>
    <x v="13"/>
    <x v="2448"/>
    <x v="6"/>
    <s v="INSTALLUX"/>
    <x v="2649"/>
    <s v="Non"/>
    <x v="5"/>
    <m/>
    <m/>
    <m/>
    <m/>
    <x v="1"/>
    <m/>
  </r>
  <r>
    <s v="150000ARCELOR (BERTON SICARD)"/>
    <x v="2693"/>
    <s v="PROFIL"/>
    <x v="13"/>
    <x v="2449"/>
    <x v="6"/>
    <s v="INSTALLUX"/>
    <x v="2650"/>
    <s v="Non"/>
    <x v="5"/>
    <m/>
    <m/>
    <m/>
    <m/>
    <x v="1"/>
    <m/>
  </r>
  <r>
    <s v="160008ARCELOR (BERTON SICARD)"/>
    <x v="2694"/>
    <s v="PROFIL"/>
    <x v="13"/>
    <x v="2450"/>
    <x v="6"/>
    <s v="INSTALLUX"/>
    <x v="2651"/>
    <s v="Non"/>
    <x v="5"/>
    <m/>
    <m/>
    <m/>
    <m/>
    <x v="1"/>
    <m/>
  </r>
  <r>
    <s v="160009ARCELOR (BERTON SICARD)"/>
    <x v="2695"/>
    <s v="PROFIL"/>
    <x v="13"/>
    <x v="2451"/>
    <x v="6"/>
    <s v="INSTALLUX"/>
    <x v="2652"/>
    <s v="Non"/>
    <x v="5"/>
    <m/>
    <m/>
    <m/>
    <m/>
    <x v="1"/>
    <m/>
  </r>
  <r>
    <s v="160026ARCELOR (BERTON SICARD)"/>
    <x v="2696"/>
    <s v="PROFIL"/>
    <x v="13"/>
    <x v="2452"/>
    <x v="6"/>
    <s v="INSTALLUX"/>
    <x v="2653"/>
    <s v="Non"/>
    <x v="5"/>
    <m/>
    <m/>
    <m/>
    <m/>
    <x v="1"/>
    <m/>
  </r>
  <r>
    <s v="170000ARCELOR (BERTON SICARD)"/>
    <x v="2697"/>
    <s v="PROFIL"/>
    <x v="13"/>
    <x v="2453"/>
    <x v="6"/>
    <s v="INSTALLUX"/>
    <x v="2654"/>
    <s v="Non"/>
    <x v="5"/>
    <m/>
    <m/>
    <m/>
    <m/>
    <x v="1"/>
    <m/>
  </r>
  <r>
    <s v="170001ARCELOR (BERTON SICARD)"/>
    <x v="2698"/>
    <s v="PROFIL"/>
    <x v="13"/>
    <x v="2454"/>
    <x v="6"/>
    <s v="INSTALLUX"/>
    <x v="2655"/>
    <s v="Non"/>
    <x v="5"/>
    <m/>
    <m/>
    <m/>
    <m/>
    <x v="1"/>
    <m/>
  </r>
  <r>
    <s v="421009ARCELOR (BERTON SICARD)"/>
    <x v="2699"/>
    <s v="PROFIL"/>
    <x v="13"/>
    <x v="2455"/>
    <x v="6"/>
    <s v="INSTALLUX"/>
    <x v="2656"/>
    <s v="Non"/>
    <x v="24"/>
    <m/>
    <m/>
    <m/>
    <m/>
    <x v="1"/>
    <m/>
  </r>
  <r>
    <s v="430095ARCELOR (BERTON SICARD)"/>
    <x v="2700"/>
    <s v="PROFIL"/>
    <x v="13"/>
    <x v="2456"/>
    <x v="6"/>
    <s v="INSTALLUX"/>
    <x v="2657"/>
    <s v="Non"/>
    <x v="24"/>
    <m/>
    <m/>
    <m/>
    <m/>
    <x v="1"/>
    <m/>
  </r>
  <r>
    <s v="430099ARCELOR (BERTON SICARD)"/>
    <x v="2701"/>
    <s v="PROFIL"/>
    <x v="13"/>
    <x v="2456"/>
    <x v="6"/>
    <s v="INSTALLUX"/>
    <x v="2658"/>
    <s v="Non"/>
    <x v="24"/>
    <m/>
    <m/>
    <m/>
    <m/>
    <x v="1"/>
    <m/>
  </r>
  <r>
    <s v="510025ARCELOR (BERTON SICARD)"/>
    <x v="2456"/>
    <s v="PROFIL"/>
    <x v="13"/>
    <x v="2227"/>
    <x v="6"/>
    <s v="INSTALLUX"/>
    <x v="2413"/>
    <s v="Non"/>
    <x v="24"/>
    <m/>
    <m/>
    <m/>
    <m/>
    <x v="1"/>
    <m/>
  </r>
  <r>
    <s v="433002ARCELOR (BERTON SICARD)"/>
    <x v="2702"/>
    <s v="PROFIL"/>
    <x v="13"/>
    <x v="2457"/>
    <x v="6"/>
    <s v="INSTALLUX"/>
    <x v="2659"/>
    <s v="Non"/>
    <x v="24"/>
    <m/>
    <m/>
    <m/>
    <m/>
    <x v="1"/>
    <m/>
  </r>
  <r>
    <s v="440018ARCELOR (BERTON SICARD)"/>
    <x v="2703"/>
    <s v="PROFIL"/>
    <x v="13"/>
    <x v="1146"/>
    <x v="6"/>
    <s v="INSTALLUX"/>
    <x v="2660"/>
    <s v="Non"/>
    <x v="14"/>
    <m/>
    <m/>
    <m/>
    <m/>
    <x v="1"/>
    <m/>
  </r>
  <r>
    <s v="440019ARCELOR (BERTON SICARD)"/>
    <x v="2704"/>
    <s v="PROFIL"/>
    <x v="13"/>
    <x v="2458"/>
    <x v="6"/>
    <s v="INSTALLUX"/>
    <x v="2661"/>
    <s v="Non"/>
    <x v="14"/>
    <m/>
    <m/>
    <m/>
    <m/>
    <x v="1"/>
    <m/>
  </r>
  <r>
    <s v="440020ARCELOR (BERTON SICARD)"/>
    <x v="724"/>
    <s v="PROFIL"/>
    <x v="13"/>
    <x v="698"/>
    <x v="6"/>
    <s v="INSTALLUX"/>
    <x v="689"/>
    <s v="Non"/>
    <x v="50"/>
    <m/>
    <m/>
    <m/>
    <m/>
    <x v="1"/>
    <m/>
  </r>
  <r>
    <s v="440025ARCELOR (BERTON SICARD)"/>
    <x v="2705"/>
    <s v="PROFIL"/>
    <x v="13"/>
    <x v="2459"/>
    <x v="6"/>
    <s v="INSTALLUX"/>
    <x v="2662"/>
    <s v="Non"/>
    <x v="14"/>
    <m/>
    <m/>
    <m/>
    <m/>
    <x v="1"/>
    <m/>
  </r>
  <r>
    <s v="440030ARCELOR (BERTON SICARD)"/>
    <x v="2706"/>
    <s v="PROFIL"/>
    <x v="13"/>
    <x v="2460"/>
    <x v="6"/>
    <s v="INSTALLUX"/>
    <x v="2663"/>
    <s v="Non"/>
    <x v="40"/>
    <m/>
    <m/>
    <m/>
    <m/>
    <x v="1"/>
    <m/>
  </r>
  <r>
    <s v="440035ARCELOR (BERTON SICARD)"/>
    <x v="2707"/>
    <s v="PROFIL"/>
    <x v="13"/>
    <x v="2461"/>
    <x v="6"/>
    <s v="INSTALLUX"/>
    <x v="2664"/>
    <s v="Non"/>
    <x v="9"/>
    <m/>
    <m/>
    <m/>
    <m/>
    <x v="1"/>
    <m/>
  </r>
  <r>
    <s v="450004ARCELOR (BERTON SICARD)"/>
    <x v="2708"/>
    <s v="PROFIL"/>
    <x v="13"/>
    <x v="2292"/>
    <x v="6"/>
    <s v="INSTALLUX"/>
    <x v="2665"/>
    <s v="Non"/>
    <x v="12"/>
    <m/>
    <m/>
    <m/>
    <m/>
    <x v="1"/>
    <m/>
  </r>
  <r>
    <s v="450006ARCELOR (BERTON SICARD)"/>
    <x v="2709"/>
    <s v="PROFIL"/>
    <x v="13"/>
    <x v="2462"/>
    <x v="6"/>
    <s v="INSTALLUX"/>
    <x v="2666"/>
    <s v="Non"/>
    <x v="5"/>
    <m/>
    <m/>
    <m/>
    <m/>
    <x v="1"/>
    <m/>
  </r>
  <r>
    <s v="450007ARCELOR (BERTON SICARD)"/>
    <x v="2710"/>
    <s v="PROFIL"/>
    <x v="13"/>
    <x v="2463"/>
    <x v="6"/>
    <s v="INSTALLUX"/>
    <x v="2667"/>
    <s v="Non"/>
    <x v="5"/>
    <m/>
    <m/>
    <m/>
    <m/>
    <x v="1"/>
    <m/>
  </r>
  <r>
    <s v="450011ARCELOR (BERTON SICARD)"/>
    <x v="2711"/>
    <s v="PROFIL"/>
    <x v="13"/>
    <x v="2464"/>
    <x v="6"/>
    <s v="INSTALLUX"/>
    <x v="2668"/>
    <s v="Non"/>
    <x v="5"/>
    <m/>
    <m/>
    <m/>
    <m/>
    <x v="1"/>
    <m/>
  </r>
  <r>
    <s v="450018ARCELOR (BERTON SICARD)"/>
    <x v="2712"/>
    <s v="PROFIL"/>
    <x v="13"/>
    <x v="2465"/>
    <x v="6"/>
    <s v="INSTALLUX"/>
    <x v="2669"/>
    <s v="Non"/>
    <x v="5"/>
    <m/>
    <m/>
    <m/>
    <m/>
    <x v="1"/>
    <m/>
  </r>
  <r>
    <s v="450019ARCELOR (BERTON SICARD)"/>
    <x v="2713"/>
    <s v="PROFIL"/>
    <x v="13"/>
    <x v="2466"/>
    <x v="6"/>
    <s v="INSTALLUX"/>
    <x v="2670"/>
    <s v="Non"/>
    <x v="5"/>
    <m/>
    <m/>
    <m/>
    <m/>
    <x v="1"/>
    <m/>
  </r>
  <r>
    <s v="450021ARCELOR (BERTON SICARD)"/>
    <x v="2714"/>
    <s v="PROFIL"/>
    <x v="13"/>
    <x v="2467"/>
    <x v="6"/>
    <s v="INSTALLUX"/>
    <x v="2671"/>
    <s v="Non"/>
    <x v="5"/>
    <m/>
    <m/>
    <m/>
    <m/>
    <x v="1"/>
    <m/>
  </r>
  <r>
    <s v="450022ARCELOR (BERTON SICARD)"/>
    <x v="2715"/>
    <s v="PROFIL"/>
    <x v="13"/>
    <x v="2468"/>
    <x v="6"/>
    <s v="INSTALLUX"/>
    <x v="2672"/>
    <s v="Non"/>
    <x v="5"/>
    <m/>
    <m/>
    <m/>
    <m/>
    <x v="1"/>
    <m/>
  </r>
  <r>
    <s v="450023ARCELOR (BERTON SICARD)"/>
    <x v="2716"/>
    <s v="PROFIL"/>
    <x v="13"/>
    <x v="2469"/>
    <x v="6"/>
    <s v="INSTALLUX"/>
    <x v="2673"/>
    <s v="Non"/>
    <x v="5"/>
    <m/>
    <m/>
    <m/>
    <m/>
    <x v="1"/>
    <m/>
  </r>
  <r>
    <s v="450026ARCELOR (BERTON SICARD)"/>
    <x v="2717"/>
    <s v="PROFIL"/>
    <x v="13"/>
    <x v="2297"/>
    <x v="6"/>
    <s v="INSTALLUX"/>
    <x v="2674"/>
    <s v="Non"/>
    <x v="12"/>
    <m/>
    <m/>
    <m/>
    <m/>
    <x v="1"/>
    <m/>
  </r>
  <r>
    <s v="450029ARCELOR (BERTON SICARD)"/>
    <x v="2718"/>
    <s v="PROFIL"/>
    <x v="13"/>
    <x v="2470"/>
    <x v="6"/>
    <s v="INSTALLUX"/>
    <x v="2675"/>
    <s v="Non"/>
    <x v="12"/>
    <m/>
    <m/>
    <m/>
    <m/>
    <x v="1"/>
    <m/>
  </r>
  <r>
    <s v="450030ARCELOR (BERTON SICARD)"/>
    <x v="2719"/>
    <s v="PROFIL"/>
    <x v="13"/>
    <x v="2471"/>
    <x v="6"/>
    <s v="INSTALLUX"/>
    <x v="2676"/>
    <s v="Non"/>
    <x v="5"/>
    <m/>
    <m/>
    <m/>
    <m/>
    <x v="1"/>
    <m/>
  </r>
  <r>
    <s v="450040ARCELOR (BERTON SICARD)"/>
    <x v="2720"/>
    <s v="PROFIL"/>
    <x v="13"/>
    <x v="2472"/>
    <x v="6"/>
    <s v="INSTALLUX"/>
    <x v="2677"/>
    <s v="Non"/>
    <x v="5"/>
    <m/>
    <m/>
    <m/>
    <m/>
    <x v="1"/>
    <m/>
  </r>
  <r>
    <s v="450080ARCELOR (BERTON SICARD)"/>
    <x v="2721"/>
    <s v="PROFIL"/>
    <x v="13"/>
    <x v="2473"/>
    <x v="6"/>
    <s v="INSTALLUX"/>
    <x v="2678"/>
    <s v="Non"/>
    <x v="5"/>
    <m/>
    <m/>
    <m/>
    <m/>
    <x v="1"/>
    <m/>
  </r>
  <r>
    <s v="450084ARCELOR (BERTON SICARD)"/>
    <x v="2722"/>
    <s v="PROFIL"/>
    <x v="13"/>
    <x v="2474"/>
    <x v="6"/>
    <s v="INSTALLUX"/>
    <x v="2679"/>
    <s v="Non"/>
    <x v="5"/>
    <m/>
    <m/>
    <m/>
    <m/>
    <x v="1"/>
    <m/>
  </r>
  <r>
    <s v="450086ARCELOR (BERTON SICARD)"/>
    <x v="2723"/>
    <s v="PROFIL"/>
    <x v="13"/>
    <x v="2475"/>
    <x v="6"/>
    <s v="INSTALLUX"/>
    <x v="2680"/>
    <s v="Non"/>
    <x v="5"/>
    <m/>
    <m/>
    <m/>
    <m/>
    <x v="1"/>
    <m/>
  </r>
  <r>
    <s v="450087ARCELOR (BERTON SICARD)"/>
    <x v="2724"/>
    <s v="PROFIL"/>
    <x v="13"/>
    <x v="2475"/>
    <x v="6"/>
    <s v="INSTALLUX"/>
    <x v="2681"/>
    <s v="Non"/>
    <x v="5"/>
    <m/>
    <m/>
    <m/>
    <m/>
    <x v="1"/>
    <m/>
  </r>
  <r>
    <s v="450109ARCELOR (BERTON SICARD)"/>
    <x v="2725"/>
    <s v="PROFIL"/>
    <x v="13"/>
    <x v="2476"/>
    <x v="6"/>
    <s v="INSTALLUX"/>
    <x v="2682"/>
    <s v="Non"/>
    <x v="5"/>
    <m/>
    <m/>
    <m/>
    <m/>
    <x v="1"/>
    <m/>
  </r>
  <r>
    <s v="450121ARCELOR (BERTON SICARD)"/>
    <x v="2726"/>
    <s v="PROFIL"/>
    <x v="13"/>
    <x v="2477"/>
    <x v="6"/>
    <s v="INSTALLUX"/>
    <x v="2683"/>
    <s v="Non"/>
    <x v="5"/>
    <m/>
    <m/>
    <m/>
    <m/>
    <x v="1"/>
    <m/>
  </r>
  <r>
    <s v="450122ARCELOR (BERTON SICARD)"/>
    <x v="2727"/>
    <s v="PROFIL"/>
    <x v="13"/>
    <x v="2478"/>
    <x v="6"/>
    <s v="INSTALLUX"/>
    <x v="2684"/>
    <s v="Non"/>
    <x v="5"/>
    <m/>
    <m/>
    <m/>
    <m/>
    <x v="1"/>
    <m/>
  </r>
  <r>
    <s v="450126ARCELOR (BERTON SICARD)"/>
    <x v="2728"/>
    <s v="PROFIL"/>
    <x v="13"/>
    <x v="2479"/>
    <x v="6"/>
    <s v="INSTALLUX"/>
    <x v="2685"/>
    <s v="Non"/>
    <x v="5"/>
    <m/>
    <m/>
    <m/>
    <m/>
    <x v="1"/>
    <m/>
  </r>
  <r>
    <s v="450128ARCELOR (BERTON SICARD)"/>
    <x v="2729"/>
    <s v="PROFIL"/>
    <x v="13"/>
    <x v="2480"/>
    <x v="6"/>
    <s v="INSTALLUX"/>
    <x v="2686"/>
    <s v="Non"/>
    <x v="5"/>
    <m/>
    <m/>
    <m/>
    <m/>
    <x v="1"/>
    <m/>
  </r>
  <r>
    <s v="450133ARCELOR (BERTON SICARD)"/>
    <x v="2730"/>
    <s v="PROFIL"/>
    <x v="13"/>
    <x v="2481"/>
    <x v="6"/>
    <s v="INSTALLUX"/>
    <x v="2687"/>
    <s v="Non"/>
    <x v="5"/>
    <m/>
    <m/>
    <m/>
    <m/>
    <x v="1"/>
    <m/>
  </r>
  <r>
    <s v="450134ARCELOR (BERTON SICARD)"/>
    <x v="2731"/>
    <s v="PROFIL"/>
    <x v="13"/>
    <x v="2482"/>
    <x v="6"/>
    <s v="INSTALLUX"/>
    <x v="2688"/>
    <s v="Non"/>
    <x v="5"/>
    <m/>
    <m/>
    <m/>
    <m/>
    <x v="1"/>
    <m/>
  </r>
  <r>
    <s v="450135ARCELOR (BERTON SICARD)"/>
    <x v="2732"/>
    <s v="PROFIL"/>
    <x v="13"/>
    <x v="2483"/>
    <x v="6"/>
    <s v="INSTALLUX"/>
    <x v="2689"/>
    <s v="Non"/>
    <x v="5"/>
    <m/>
    <m/>
    <m/>
    <m/>
    <x v="1"/>
    <m/>
  </r>
  <r>
    <s v="450140ARCELOR (BERTON SICARD)"/>
    <x v="2733"/>
    <s v="PROFIL"/>
    <x v="13"/>
    <x v="2484"/>
    <x v="6"/>
    <s v="INSTALLUX"/>
    <x v="2690"/>
    <s v="Non"/>
    <x v="5"/>
    <m/>
    <m/>
    <m/>
    <m/>
    <x v="1"/>
    <m/>
  </r>
  <r>
    <s v="450141ARCELOR (BERTON SICARD)"/>
    <x v="2734"/>
    <s v="PROFIL"/>
    <x v="13"/>
    <x v="2485"/>
    <x v="6"/>
    <s v="INSTALLUX"/>
    <x v="2691"/>
    <s v="Non"/>
    <x v="5"/>
    <m/>
    <m/>
    <m/>
    <m/>
    <x v="1"/>
    <m/>
  </r>
  <r>
    <s v="450142ARCELOR (BERTON SICARD)"/>
    <x v="2735"/>
    <s v="PROFIL"/>
    <x v="13"/>
    <x v="2486"/>
    <x v="6"/>
    <s v="INSTALLUX"/>
    <x v="2692"/>
    <s v="Non"/>
    <x v="40"/>
    <m/>
    <m/>
    <m/>
    <m/>
    <x v="1"/>
    <m/>
  </r>
  <r>
    <s v="450143ARCELOR (BERTON SICARD)"/>
    <x v="2736"/>
    <s v="PROFIL"/>
    <x v="13"/>
    <x v="2487"/>
    <x v="6"/>
    <s v="INSTALLUX"/>
    <x v="2693"/>
    <s v="Non"/>
    <x v="5"/>
    <m/>
    <m/>
    <m/>
    <m/>
    <x v="1"/>
    <m/>
  </r>
  <r>
    <s v="450146ARCELOR (BERTON SICARD)"/>
    <x v="2737"/>
    <s v="PROFIL"/>
    <x v="13"/>
    <x v="2301"/>
    <x v="6"/>
    <s v="INSTALLUX"/>
    <x v="2694"/>
    <s v="Non"/>
    <x v="5"/>
    <m/>
    <m/>
    <m/>
    <m/>
    <x v="1"/>
    <m/>
  </r>
  <r>
    <s v="450150ARCELOR (BERTON SICARD)"/>
    <x v="2738"/>
    <s v="PROFIL"/>
    <x v="13"/>
    <x v="2488"/>
    <x v="6"/>
    <s v="INSTALLUX"/>
    <x v="2695"/>
    <s v="Non"/>
    <x v="5"/>
    <m/>
    <m/>
    <m/>
    <m/>
    <x v="1"/>
    <m/>
  </r>
  <r>
    <s v="450153ARCELOR (BERTON SICARD)"/>
    <x v="2739"/>
    <s v="PROFIL"/>
    <x v="13"/>
    <x v="2489"/>
    <x v="6"/>
    <s v="INSTALLUX"/>
    <x v="2696"/>
    <s v="Non"/>
    <x v="5"/>
    <m/>
    <m/>
    <m/>
    <m/>
    <x v="1"/>
    <m/>
  </r>
  <r>
    <s v="450157ARCELOR (BERTON SICARD)"/>
    <x v="2740"/>
    <s v="PROFIL"/>
    <x v="13"/>
    <x v="2490"/>
    <x v="6"/>
    <s v="INSTALLUX"/>
    <x v="2697"/>
    <s v="Non"/>
    <x v="5"/>
    <m/>
    <m/>
    <m/>
    <m/>
    <x v="1"/>
    <m/>
  </r>
  <r>
    <s v="450158ARCELOR (BERTON SICARD)"/>
    <x v="2741"/>
    <s v="PROFIL"/>
    <x v="13"/>
    <x v="2491"/>
    <x v="6"/>
    <s v="INSTALLUX"/>
    <x v="2698"/>
    <s v="Non"/>
    <x v="5"/>
    <m/>
    <m/>
    <m/>
    <m/>
    <x v="1"/>
    <m/>
  </r>
  <r>
    <s v="450159ARCELOR (BERTON SICARD)"/>
    <x v="2742"/>
    <s v="PROFIL"/>
    <x v="13"/>
    <x v="2492"/>
    <x v="6"/>
    <s v="INSTALLUX"/>
    <x v="2699"/>
    <s v="Non"/>
    <x v="5"/>
    <m/>
    <m/>
    <m/>
    <m/>
    <x v="1"/>
    <m/>
  </r>
  <r>
    <s v="450160ARCELOR (BERTON SICARD)"/>
    <x v="2743"/>
    <s v="PROFIL"/>
    <x v="13"/>
    <x v="2493"/>
    <x v="6"/>
    <s v="INSTALLUX"/>
    <x v="2700"/>
    <s v="Non"/>
    <x v="5"/>
    <m/>
    <m/>
    <m/>
    <m/>
    <x v="1"/>
    <m/>
  </r>
  <r>
    <s v="453001ARCELOR (BERTON SICARD)"/>
    <x v="2744"/>
    <s v="PROFIL"/>
    <x v="13"/>
    <x v="2494"/>
    <x v="6"/>
    <s v="INSTALLUX"/>
    <x v="2701"/>
    <s v="Non"/>
    <x v="5"/>
    <m/>
    <m/>
    <m/>
    <m/>
    <x v="1"/>
    <m/>
  </r>
  <r>
    <s v="453003ARCELOR (BERTON SICARD)"/>
    <x v="2745"/>
    <s v="PROFIL"/>
    <x v="13"/>
    <x v="2495"/>
    <x v="6"/>
    <s v="INSTALLUX"/>
    <x v="2702"/>
    <s v="Non"/>
    <x v="5"/>
    <m/>
    <m/>
    <m/>
    <m/>
    <x v="1"/>
    <m/>
  </r>
  <r>
    <s v="460001ARCELOR (BERTON SICARD)"/>
    <x v="2746"/>
    <s v="PROFIL"/>
    <x v="13"/>
    <x v="2496"/>
    <x v="6"/>
    <s v="INSTALLUX"/>
    <x v="2703"/>
    <s v="Non"/>
    <x v="40"/>
    <m/>
    <m/>
    <m/>
    <m/>
    <x v="1"/>
    <m/>
  </r>
  <r>
    <s v="460046ARCELOR (BERTON SICARD)"/>
    <x v="2221"/>
    <s v="PROFIL"/>
    <x v="13"/>
    <x v="2003"/>
    <x v="6"/>
    <s v="INSTALLUX"/>
    <x v="2178"/>
    <s v="Non"/>
    <x v="20"/>
    <m/>
    <m/>
    <m/>
    <m/>
    <x v="1"/>
    <m/>
  </r>
  <r>
    <s v="460051ARCELOR (BERTON SICARD)"/>
    <x v="810"/>
    <s v="PROFIL"/>
    <x v="13"/>
    <x v="779"/>
    <x v="6"/>
    <s v="INSTALLUX"/>
    <x v="775"/>
    <s v="Non"/>
    <x v="56"/>
    <m/>
    <m/>
    <m/>
    <m/>
    <x v="1"/>
    <m/>
  </r>
  <r>
    <s v="460053ARCELOR (BERTON SICARD)"/>
    <x v="811"/>
    <s v="PROFIL"/>
    <x v="13"/>
    <x v="780"/>
    <x v="6"/>
    <s v="INSTALLUX"/>
    <x v="776"/>
    <s v="Non"/>
    <x v="56"/>
    <m/>
    <m/>
    <m/>
    <m/>
    <x v="1"/>
    <m/>
  </r>
  <r>
    <s v="460059ARCELOR (BERTON SICARD)"/>
    <x v="2747"/>
    <s v="PROFIL"/>
    <x v="13"/>
    <x v="2497"/>
    <x v="6"/>
    <s v="INSTALLUX"/>
    <x v="2704"/>
    <s v="Non"/>
    <x v="5"/>
    <m/>
    <m/>
    <m/>
    <m/>
    <x v="1"/>
    <m/>
  </r>
  <r>
    <s v="460060ARCELOR (BERTON SICARD)"/>
    <x v="2748"/>
    <s v="PROFIL"/>
    <x v="13"/>
    <x v="2498"/>
    <x v="6"/>
    <s v="INSTALLUX"/>
    <x v="2705"/>
    <s v="Non"/>
    <x v="5"/>
    <m/>
    <m/>
    <m/>
    <m/>
    <x v="1"/>
    <m/>
  </r>
  <r>
    <s v="460061ARCELOR (BERTON SICARD)"/>
    <x v="2749"/>
    <s v="PROFIL"/>
    <x v="13"/>
    <x v="2499"/>
    <x v="6"/>
    <s v="INSTALLUX"/>
    <x v="2706"/>
    <s v="Non"/>
    <x v="50"/>
    <m/>
    <m/>
    <m/>
    <m/>
    <x v="1"/>
    <m/>
  </r>
  <r>
    <s v="460066ARCELOR (BERTON SICARD)"/>
    <x v="2750"/>
    <s v="PROFIL"/>
    <x v="13"/>
    <x v="2500"/>
    <x v="6"/>
    <s v="INSTALLUX"/>
    <x v="2707"/>
    <s v="Non"/>
    <x v="5"/>
    <m/>
    <m/>
    <m/>
    <m/>
    <x v="1"/>
    <m/>
  </r>
  <r>
    <s v="460083ARCELOR (BERTON SICARD)"/>
    <x v="2751"/>
    <s v="PROFIL"/>
    <x v="13"/>
    <x v="2501"/>
    <x v="6"/>
    <s v="INSTALLUX"/>
    <x v="2708"/>
    <s v="Non"/>
    <x v="5"/>
    <m/>
    <m/>
    <m/>
    <m/>
    <x v="1"/>
    <m/>
  </r>
  <r>
    <s v="460084ARCELOR (BERTON SICARD)"/>
    <x v="2752"/>
    <s v="PROFIL"/>
    <x v="13"/>
    <x v="2502"/>
    <x v="6"/>
    <s v="INSTALLUX"/>
    <x v="2709"/>
    <s v="Non"/>
    <x v="5"/>
    <m/>
    <m/>
    <m/>
    <m/>
    <x v="1"/>
    <m/>
  </r>
  <r>
    <s v="460085ARCELOR (BERTON SICARD)"/>
    <x v="2753"/>
    <s v="PROFIL"/>
    <x v="13"/>
    <x v="2503"/>
    <x v="6"/>
    <s v="INSTALLUX"/>
    <x v="2710"/>
    <s v="Non"/>
    <x v="5"/>
    <m/>
    <m/>
    <m/>
    <m/>
    <x v="1"/>
    <m/>
  </r>
  <r>
    <s v="460086ARCELOR (BERTON SICARD)"/>
    <x v="2754"/>
    <s v="PROFIL"/>
    <x v="13"/>
    <x v="2504"/>
    <x v="6"/>
    <s v="INSTALLUX"/>
    <x v="2711"/>
    <s v="Non"/>
    <x v="5"/>
    <m/>
    <m/>
    <m/>
    <m/>
    <x v="1"/>
    <m/>
  </r>
  <r>
    <s v="460089ARCELOR (BERTON SICARD)"/>
    <x v="2755"/>
    <s v="PROFIL"/>
    <x v="13"/>
    <x v="2505"/>
    <x v="6"/>
    <s v="INSTALLUX"/>
    <x v="2712"/>
    <s v="Non"/>
    <x v="5"/>
    <m/>
    <m/>
    <m/>
    <m/>
    <x v="1"/>
    <m/>
  </r>
  <r>
    <s v="460095ARCELOR (BERTON SICARD)"/>
    <x v="2756"/>
    <s v="PROFIL"/>
    <x v="13"/>
    <x v="2506"/>
    <x v="6"/>
    <s v="INSTALLUX"/>
    <x v="2713"/>
    <s v="Non"/>
    <x v="32"/>
    <m/>
    <m/>
    <m/>
    <m/>
    <x v="1"/>
    <m/>
  </r>
  <r>
    <s v="460099ARCELOR (BERTON SICARD)"/>
    <x v="2757"/>
    <s v="PROFIL"/>
    <x v="13"/>
    <x v="2507"/>
    <x v="6"/>
    <s v="INSTALLUX"/>
    <x v="2714"/>
    <s v="Non"/>
    <x v="32"/>
    <m/>
    <m/>
    <m/>
    <m/>
    <x v="1"/>
    <m/>
  </r>
  <r>
    <s v="460105ARCELOR (BERTON SICARD)"/>
    <x v="2758"/>
    <s v="PROFIL"/>
    <x v="13"/>
    <x v="2508"/>
    <x v="6"/>
    <s v="INSTALLUX"/>
    <x v="2715"/>
    <s v="Non"/>
    <x v="5"/>
    <m/>
    <m/>
    <m/>
    <m/>
    <x v="1"/>
    <m/>
  </r>
  <r>
    <s v="461002ARCELOR (BERTON SICARD)"/>
    <x v="2759"/>
    <s v="PROFIL"/>
    <x v="13"/>
    <x v="2509"/>
    <x v="6"/>
    <s v="INSTALLUX"/>
    <x v="2716"/>
    <s v="Non"/>
    <x v="33"/>
    <m/>
    <m/>
    <m/>
    <m/>
    <x v="1"/>
    <m/>
  </r>
  <r>
    <s v="461010ARCELOR (BERTON SICARD)"/>
    <x v="2760"/>
    <s v="PROFIL"/>
    <x v="13"/>
    <x v="2510"/>
    <x v="6"/>
    <s v="INSTALLUX"/>
    <x v="2717"/>
    <s v="Non"/>
    <x v="76"/>
    <m/>
    <m/>
    <m/>
    <m/>
    <x v="1"/>
    <m/>
  </r>
  <r>
    <s v="463002ARCELOR (BERTON SICARD)"/>
    <x v="2761"/>
    <s v="PROFIL"/>
    <x v="13"/>
    <x v="2511"/>
    <x v="6"/>
    <s v="INSTALLUX"/>
    <x v="2718"/>
    <s v="Non"/>
    <x v="14"/>
    <m/>
    <m/>
    <m/>
    <m/>
    <x v="1"/>
    <m/>
  </r>
  <r>
    <s v="463003ARCELOR (BERTON SICARD)"/>
    <x v="2762"/>
    <s v="PROFIL"/>
    <x v="13"/>
    <x v="2512"/>
    <x v="6"/>
    <s v="INSTALLUX"/>
    <x v="2719"/>
    <s v="Non"/>
    <x v="14"/>
    <m/>
    <m/>
    <m/>
    <m/>
    <x v="1"/>
    <m/>
  </r>
  <r>
    <s v="463004ARCELOR (BERTON SICARD)"/>
    <x v="2763"/>
    <s v="PROFIL"/>
    <x v="13"/>
    <x v="2513"/>
    <x v="6"/>
    <s v="INSTALLUX"/>
    <x v="2720"/>
    <s v="Non"/>
    <x v="14"/>
    <m/>
    <m/>
    <m/>
    <m/>
    <x v="1"/>
    <m/>
  </r>
  <r>
    <s v="463005ARCELOR (BERTON SICARD)"/>
    <x v="2764"/>
    <s v="PROFIL"/>
    <x v="13"/>
    <x v="2514"/>
    <x v="6"/>
    <s v="INSTALLUX"/>
    <x v="2721"/>
    <s v="Non"/>
    <x v="14"/>
    <m/>
    <m/>
    <m/>
    <m/>
    <x v="1"/>
    <m/>
  </r>
  <r>
    <s v="463009ARCELOR (BERTON SICARD)"/>
    <x v="2765"/>
    <s v="PROFIL"/>
    <x v="13"/>
    <x v="2515"/>
    <x v="6"/>
    <s v="INSTALLUX"/>
    <x v="2722"/>
    <s v="Non"/>
    <x v="14"/>
    <m/>
    <m/>
    <m/>
    <m/>
    <x v="1"/>
    <m/>
  </r>
  <r>
    <s v="463010ARCELOR (BERTON SICARD)"/>
    <x v="2766"/>
    <s v="PROFIL"/>
    <x v="13"/>
    <x v="2516"/>
    <x v="6"/>
    <s v="INSTALLUX"/>
    <x v="2723"/>
    <s v="Non"/>
    <x v="14"/>
    <m/>
    <m/>
    <m/>
    <m/>
    <x v="1"/>
    <m/>
  </r>
  <r>
    <s v="463011ARCELOR (BERTON SICARD)"/>
    <x v="2767"/>
    <s v="PROFIL"/>
    <x v="13"/>
    <x v="2517"/>
    <x v="6"/>
    <s v="INSTALLUX"/>
    <x v="2724"/>
    <s v="Non"/>
    <x v="14"/>
    <m/>
    <m/>
    <m/>
    <m/>
    <x v="1"/>
    <m/>
  </r>
  <r>
    <s v="463012ARCELOR (BERTON SICARD)"/>
    <x v="2768"/>
    <s v="PROFIL"/>
    <x v="13"/>
    <x v="2518"/>
    <x v="6"/>
    <s v="INSTALLUX"/>
    <x v="2725"/>
    <s v="Non"/>
    <x v="14"/>
    <m/>
    <m/>
    <m/>
    <m/>
    <x v="1"/>
    <m/>
  </r>
  <r>
    <s v="463013ARCELOR (BERTON SICARD)"/>
    <x v="2769"/>
    <s v="PROFIL"/>
    <x v="13"/>
    <x v="2519"/>
    <x v="6"/>
    <s v="INSTALLUX"/>
    <x v="2726"/>
    <s v="Non"/>
    <x v="50"/>
    <m/>
    <m/>
    <m/>
    <m/>
    <x v="1"/>
    <m/>
  </r>
  <r>
    <s v="510025ARCELOR (BERTON SICARD)"/>
    <x v="2456"/>
    <s v="PROFIL"/>
    <x v="13"/>
    <x v="2227"/>
    <x v="6"/>
    <s v="INSTALLUX"/>
    <x v="2413"/>
    <s v="Non"/>
    <x v="24"/>
    <m/>
    <m/>
    <m/>
    <m/>
    <x v="1"/>
    <m/>
  </r>
  <r>
    <s v="463017ARCELOR (BERTON SICARD)"/>
    <x v="2770"/>
    <s v="PROFIL"/>
    <x v="13"/>
    <x v="2520"/>
    <x v="6"/>
    <s v="INSTALLUX"/>
    <x v="2727"/>
    <s v="Non"/>
    <x v="5"/>
    <m/>
    <m/>
    <m/>
    <m/>
    <x v="1"/>
    <m/>
  </r>
  <r>
    <s v="463018ARCELOR (BERTON SICARD)"/>
    <x v="2771"/>
    <s v="PROFIL"/>
    <x v="13"/>
    <x v="2521"/>
    <x v="6"/>
    <s v="INSTALLUX"/>
    <x v="2728"/>
    <s v="Non"/>
    <x v="5"/>
    <m/>
    <m/>
    <m/>
    <m/>
    <x v="1"/>
    <m/>
  </r>
  <r>
    <s v="463020ARCELOR (BERTON SICARD)"/>
    <x v="2772"/>
    <s v="PROFIL"/>
    <x v="13"/>
    <x v="2522"/>
    <x v="6"/>
    <s v="INSTALLUX"/>
    <x v="2729"/>
    <s v="Non"/>
    <x v="14"/>
    <m/>
    <m/>
    <m/>
    <m/>
    <x v="1"/>
    <m/>
  </r>
  <r>
    <s v="463021ARCELOR (BERTON SICARD)"/>
    <x v="2773"/>
    <s v="PROFIL"/>
    <x v="13"/>
    <x v="2523"/>
    <x v="6"/>
    <s v="INSTALLUX"/>
    <x v="2730"/>
    <s v="Non"/>
    <x v="14"/>
    <m/>
    <m/>
    <m/>
    <m/>
    <x v="1"/>
    <m/>
  </r>
  <r>
    <s v="463022ARCELOR (BERTON SICARD)"/>
    <x v="2774"/>
    <s v="PROFIL"/>
    <x v="13"/>
    <x v="2524"/>
    <x v="6"/>
    <s v="INSTALLUX"/>
    <x v="2731"/>
    <s v="Non"/>
    <x v="5"/>
    <m/>
    <m/>
    <m/>
    <m/>
    <x v="1"/>
    <m/>
  </r>
  <r>
    <s v="463024ARCELOR (BERTON SICARD)"/>
    <x v="2775"/>
    <s v="PROFIL"/>
    <x v="13"/>
    <x v="2525"/>
    <x v="6"/>
    <s v="INSTALLUX"/>
    <x v="2732"/>
    <s v="Non"/>
    <x v="5"/>
    <m/>
    <m/>
    <m/>
    <m/>
    <x v="1"/>
    <m/>
  </r>
  <r>
    <s v="463098ARCELOR (BERTON SICARD)"/>
    <x v="812"/>
    <s v="PROFIL"/>
    <x v="13"/>
    <x v="781"/>
    <x v="6"/>
    <s v="INSTALLUX"/>
    <x v="777"/>
    <s v="Non"/>
    <x v="14"/>
    <m/>
    <m/>
    <m/>
    <m/>
    <x v="1"/>
    <m/>
  </r>
  <r>
    <s v="463099ARCELOR (BERTON SICARD)"/>
    <x v="2776"/>
    <s v="PROFIL"/>
    <x v="13"/>
    <x v="2526"/>
    <x v="6"/>
    <s v="INSTALLUX"/>
    <x v="2733"/>
    <s v="Non"/>
    <x v="14"/>
    <m/>
    <m/>
    <m/>
    <m/>
    <x v="1"/>
    <m/>
  </r>
  <r>
    <s v="463100ARCELOR (BERTON SICARD)"/>
    <x v="2777"/>
    <s v="PROFIL"/>
    <x v="13"/>
    <x v="2527"/>
    <x v="6"/>
    <s v="INSTALLUX"/>
    <x v="2734"/>
    <s v="Non"/>
    <x v="14"/>
    <m/>
    <m/>
    <m/>
    <m/>
    <x v="1"/>
    <m/>
  </r>
  <r>
    <s v="463101ARCELOR (BERTON SICARD)"/>
    <x v="2778"/>
    <s v="PROFIL"/>
    <x v="13"/>
    <x v="2528"/>
    <x v="6"/>
    <s v="INSTALLUX"/>
    <x v="2735"/>
    <s v="Non"/>
    <x v="14"/>
    <m/>
    <m/>
    <m/>
    <m/>
    <x v="1"/>
    <m/>
  </r>
  <r>
    <s v="470000ARCELOR (BERTON SICARD)"/>
    <x v="2779"/>
    <s v="PROFIL"/>
    <x v="13"/>
    <x v="2529"/>
    <x v="6"/>
    <s v="INSTALLUX"/>
    <x v="2736"/>
    <s v="Non"/>
    <x v="5"/>
    <m/>
    <m/>
    <m/>
    <m/>
    <x v="1"/>
    <m/>
  </r>
  <r>
    <s v="470000NARCELOR (BERTON SICARD)"/>
    <x v="2780"/>
    <s v="PROFIL"/>
    <x v="13"/>
    <x v="2530"/>
    <x v="6"/>
    <s v="INSTALLUX"/>
    <x v="2737"/>
    <s v="Non"/>
    <x v="5"/>
    <m/>
    <m/>
    <m/>
    <m/>
    <x v="1"/>
    <m/>
  </r>
  <r>
    <s v="470001ARCELOR (BERTON SICARD)"/>
    <x v="2781"/>
    <s v="PROFIL"/>
    <x v="13"/>
    <x v="2531"/>
    <x v="6"/>
    <s v="INSTALLUX"/>
    <x v="2738"/>
    <s v="Non"/>
    <x v="5"/>
    <m/>
    <m/>
    <m/>
    <m/>
    <x v="1"/>
    <m/>
  </r>
  <r>
    <s v="470005ARCELOR (BERTON SICARD)"/>
    <x v="2782"/>
    <s v="PROFIL"/>
    <x v="13"/>
    <x v="2532"/>
    <x v="6"/>
    <s v="INSTALLUX"/>
    <x v="2739"/>
    <s v="Non"/>
    <x v="5"/>
    <m/>
    <m/>
    <m/>
    <m/>
    <x v="1"/>
    <m/>
  </r>
  <r>
    <s v="470009ARCELOR (BERTON SICARD)"/>
    <x v="2783"/>
    <s v="PROFIL"/>
    <x v="13"/>
    <x v="2533"/>
    <x v="6"/>
    <s v="INSTALLUX"/>
    <x v="2740"/>
    <s v="Non"/>
    <x v="5"/>
    <m/>
    <m/>
    <m/>
    <m/>
    <x v="1"/>
    <m/>
  </r>
  <r>
    <s v="470010ARCELOR (BERTON SICARD)"/>
    <x v="2784"/>
    <s v="PROFIL"/>
    <x v="13"/>
    <x v="2534"/>
    <x v="6"/>
    <s v="INSTALLUX"/>
    <x v="2741"/>
    <s v="Non"/>
    <x v="5"/>
    <m/>
    <m/>
    <m/>
    <m/>
    <x v="1"/>
    <m/>
  </r>
  <r>
    <s v="470011ARCELOR (BERTON SICARD)"/>
    <x v="2785"/>
    <s v="PROFIL"/>
    <x v="13"/>
    <x v="2535"/>
    <x v="6"/>
    <s v="INSTALLUX"/>
    <x v="2742"/>
    <s v="Non"/>
    <x v="5"/>
    <m/>
    <m/>
    <m/>
    <m/>
    <x v="1"/>
    <m/>
  </r>
  <r>
    <s v="470013ARCELOR (BERTON SICARD)"/>
    <x v="2786"/>
    <s v="PROFIL"/>
    <x v="13"/>
    <x v="2536"/>
    <x v="6"/>
    <s v="INSTALLUX"/>
    <x v="2743"/>
    <s v="Non"/>
    <x v="5"/>
    <m/>
    <m/>
    <m/>
    <m/>
    <x v="1"/>
    <m/>
  </r>
  <r>
    <s v="470014ARCELOR (BERTON SICARD)"/>
    <x v="2787"/>
    <s v="PROFIL"/>
    <x v="13"/>
    <x v="2537"/>
    <x v="6"/>
    <s v="INSTALLUX"/>
    <x v="2744"/>
    <s v="Non"/>
    <x v="5"/>
    <m/>
    <m/>
    <m/>
    <m/>
    <x v="1"/>
    <m/>
  </r>
  <r>
    <s v="470024ARCELOR (BERTON SICARD)"/>
    <x v="2788"/>
    <s v="PROFIL"/>
    <x v="13"/>
    <x v="2437"/>
    <x v="6"/>
    <s v="INSTALLUX"/>
    <x v="2745"/>
    <s v="Non"/>
    <x v="5"/>
    <m/>
    <m/>
    <m/>
    <m/>
    <x v="1"/>
    <m/>
  </r>
  <r>
    <s v="470025ARCELOR (BERTON SICARD)"/>
    <x v="2789"/>
    <s v="PROFIL"/>
    <x v="13"/>
    <x v="2436"/>
    <x v="6"/>
    <s v="INSTALLUX"/>
    <x v="2746"/>
    <s v="Non"/>
    <x v="5"/>
    <m/>
    <m/>
    <m/>
    <m/>
    <x v="1"/>
    <m/>
  </r>
  <r>
    <s v="470026ARCELOR (BERTON SICARD)"/>
    <x v="2790"/>
    <s v="PROFIL"/>
    <x v="13"/>
    <x v="2538"/>
    <x v="6"/>
    <s v="INSTALLUX"/>
    <x v="2747"/>
    <s v="Non"/>
    <x v="5"/>
    <m/>
    <m/>
    <m/>
    <m/>
    <x v="1"/>
    <m/>
  </r>
  <r>
    <s v="470064ARCELOR (BERTON SICARD)"/>
    <x v="2791"/>
    <s v="PROFIL"/>
    <x v="13"/>
    <x v="2539"/>
    <x v="6"/>
    <s v="INSTALLUX"/>
    <x v="2748"/>
    <s v="Non"/>
    <x v="5"/>
    <m/>
    <m/>
    <m/>
    <m/>
    <x v="1"/>
    <m/>
  </r>
  <r>
    <s v="470065ARCELOR (BERTON SICARD)"/>
    <x v="2792"/>
    <s v="PROFIL"/>
    <x v="13"/>
    <x v="2540"/>
    <x v="6"/>
    <s v="INSTALLUX"/>
    <x v="2749"/>
    <s v="Non"/>
    <x v="5"/>
    <m/>
    <m/>
    <m/>
    <m/>
    <x v="1"/>
    <m/>
  </r>
  <r>
    <s v="471000ARCELOR (BERTON SICARD)"/>
    <x v="2793"/>
    <s v="PROFIL"/>
    <x v="13"/>
    <x v="2541"/>
    <x v="6"/>
    <s v="INSTALLUX"/>
    <x v="2750"/>
    <s v="Non"/>
    <x v="5"/>
    <m/>
    <m/>
    <m/>
    <m/>
    <x v="1"/>
    <m/>
  </r>
  <r>
    <s v="471000NARCELOR (BERTON SICARD)"/>
    <x v="2794"/>
    <s v="PROFIL"/>
    <x v="13"/>
    <x v="2542"/>
    <x v="6"/>
    <s v="INSTALLUX"/>
    <x v="2751"/>
    <s v="Non"/>
    <x v="5"/>
    <m/>
    <m/>
    <m/>
    <m/>
    <x v="1"/>
    <m/>
  </r>
  <r>
    <s v="471001ARCELOR (BERTON SICARD)"/>
    <x v="2795"/>
    <s v="PROFIL"/>
    <x v="13"/>
    <x v="2543"/>
    <x v="6"/>
    <s v="INSTALLUX"/>
    <x v="2752"/>
    <s v="Non"/>
    <x v="5"/>
    <m/>
    <m/>
    <m/>
    <m/>
    <x v="1"/>
    <m/>
  </r>
  <r>
    <s v="471002ARCELOR (BERTON SICARD)"/>
    <x v="2796"/>
    <s v="PROFIL"/>
    <x v="13"/>
    <x v="2544"/>
    <x v="6"/>
    <s v="INSTALLUX"/>
    <x v="2753"/>
    <s v="Non"/>
    <x v="5"/>
    <m/>
    <m/>
    <m/>
    <m/>
    <x v="1"/>
    <m/>
  </r>
  <r>
    <s v="473000ARCELOR (BERTON SICARD)"/>
    <x v="2797"/>
    <s v="PROFIL"/>
    <x v="13"/>
    <x v="2545"/>
    <x v="6"/>
    <s v="INSTALLUX"/>
    <x v="2754"/>
    <s v="Non"/>
    <x v="5"/>
    <m/>
    <m/>
    <m/>
    <m/>
    <x v="1"/>
    <m/>
  </r>
  <r>
    <s v="473001ARCELOR (BERTON SICARD)"/>
    <x v="2798"/>
    <s v="PROFIL"/>
    <x v="13"/>
    <x v="2546"/>
    <x v="6"/>
    <s v="INSTALLUX"/>
    <x v="2755"/>
    <s v="Non"/>
    <x v="5"/>
    <m/>
    <m/>
    <m/>
    <m/>
    <x v="1"/>
    <m/>
  </r>
  <r>
    <s v="473002ARCELOR (BERTON SICARD)"/>
    <x v="2799"/>
    <s v="PROFIL"/>
    <x v="13"/>
    <x v="2547"/>
    <x v="6"/>
    <s v="INSTALLUX"/>
    <x v="2756"/>
    <s v="Non"/>
    <x v="5"/>
    <m/>
    <m/>
    <m/>
    <m/>
    <x v="1"/>
    <m/>
  </r>
  <r>
    <s v="473003ARCELOR (BERTON SICARD)"/>
    <x v="2800"/>
    <s v="PROFIL"/>
    <x v="13"/>
    <x v="2548"/>
    <x v="6"/>
    <s v="INSTALLUX"/>
    <x v="2757"/>
    <s v="Non"/>
    <x v="5"/>
    <m/>
    <m/>
    <m/>
    <m/>
    <x v="1"/>
    <m/>
  </r>
  <r>
    <s v="510024ARCELOR (BERTON SICARD)"/>
    <x v="2801"/>
    <s v="PROFIL"/>
    <x v="13"/>
    <x v="2549"/>
    <x v="6"/>
    <s v="INSTALLUX"/>
    <x v="2758"/>
    <s v="Non"/>
    <x v="4"/>
    <m/>
    <m/>
    <m/>
    <m/>
    <x v="1"/>
    <m/>
  </r>
  <r>
    <s v="540002ARCELOR (BERTON SICARD)"/>
    <x v="2802"/>
    <s v="PROFIL"/>
    <x v="13"/>
    <x v="2550"/>
    <x v="6"/>
    <s v="INSTALLUX"/>
    <x v="2759"/>
    <s v="Non"/>
    <x v="12"/>
    <m/>
    <m/>
    <m/>
    <m/>
    <x v="1"/>
    <m/>
  </r>
  <r>
    <s v="550007ARCELOR (BERTON SICARD)"/>
    <x v="2803"/>
    <s v="PROFIL"/>
    <x v="13"/>
    <x v="2551"/>
    <x v="6"/>
    <s v="INSTALLUX"/>
    <x v="2760"/>
    <s v="Non"/>
    <x v="5"/>
    <m/>
    <m/>
    <m/>
    <m/>
    <x v="1"/>
    <m/>
  </r>
  <r>
    <s v="550008ARCELOR (BERTON SICARD)"/>
    <x v="2804"/>
    <s v="PROFIL"/>
    <x v="13"/>
    <x v="2552"/>
    <x v="6"/>
    <s v="INSTALLUX"/>
    <x v="2761"/>
    <s v="Non"/>
    <x v="5"/>
    <m/>
    <m/>
    <m/>
    <m/>
    <x v="1"/>
    <m/>
  </r>
  <r>
    <s v="550009ARCELOR (BERTON SICARD)"/>
    <x v="2805"/>
    <s v="PROFIL"/>
    <x v="13"/>
    <x v="2553"/>
    <x v="6"/>
    <s v="INSTALLUX"/>
    <x v="2762"/>
    <s v="Non"/>
    <x v="5"/>
    <m/>
    <m/>
    <m/>
    <m/>
    <x v="1"/>
    <m/>
  </r>
  <r>
    <s v="550011ARCELOR (BERTON SICARD)"/>
    <x v="2806"/>
    <s v="PROFIL"/>
    <x v="13"/>
    <x v="2554"/>
    <x v="6"/>
    <s v="INSTALLUX"/>
    <x v="2763"/>
    <s v="Non"/>
    <x v="5"/>
    <m/>
    <m/>
    <m/>
    <m/>
    <x v="1"/>
    <m/>
  </r>
  <r>
    <s v="550018ARCELOR (BERTON SICARD)"/>
    <x v="2807"/>
    <s v="PROFIL"/>
    <x v="13"/>
    <x v="2555"/>
    <x v="6"/>
    <s v="INSTALLUX"/>
    <x v="2764"/>
    <s v="Non"/>
    <x v="5"/>
    <m/>
    <m/>
    <m/>
    <m/>
    <x v="1"/>
    <m/>
  </r>
  <r>
    <s v="550020ARCELOR (BERTON SICARD)"/>
    <x v="2808"/>
    <s v="PROFIL"/>
    <x v="13"/>
    <x v="2556"/>
    <x v="6"/>
    <s v="INSTALLUX"/>
    <x v="2765"/>
    <s v="Non"/>
    <x v="5"/>
    <m/>
    <m/>
    <m/>
    <m/>
    <x v="1"/>
    <m/>
  </r>
  <r>
    <s v="550022ARCELOR (BERTON SICARD)"/>
    <x v="2809"/>
    <s v="PROFIL"/>
    <x v="13"/>
    <x v="2557"/>
    <x v="6"/>
    <s v="INSTALLUX"/>
    <x v="2766"/>
    <s v="Non"/>
    <x v="5"/>
    <m/>
    <m/>
    <m/>
    <m/>
    <x v="1"/>
    <m/>
  </r>
  <r>
    <s v="550023ARCELOR (BERTON SICARD)"/>
    <x v="2810"/>
    <s v="PROFIL"/>
    <x v="13"/>
    <x v="2558"/>
    <x v="6"/>
    <s v="INSTALLUX"/>
    <x v="2767"/>
    <s v="Non"/>
    <x v="5"/>
    <m/>
    <m/>
    <m/>
    <m/>
    <x v="1"/>
    <m/>
  </r>
  <r>
    <s v="550025ARCELOR (BERTON SICARD)"/>
    <x v="2811"/>
    <s v="PROFIL"/>
    <x v="13"/>
    <x v="2559"/>
    <x v="6"/>
    <s v="INSTALLUX"/>
    <x v="2768"/>
    <s v="Non"/>
    <x v="5"/>
    <m/>
    <m/>
    <m/>
    <m/>
    <x v="1"/>
    <m/>
  </r>
  <r>
    <s v="550026ARCELOR (BERTON SICARD)"/>
    <x v="2812"/>
    <s v="PROFIL"/>
    <x v="13"/>
    <x v="2560"/>
    <x v="6"/>
    <s v="INSTALLUX"/>
    <x v="2769"/>
    <s v="Non"/>
    <x v="5"/>
    <m/>
    <m/>
    <m/>
    <m/>
    <x v="1"/>
    <m/>
  </r>
  <r>
    <s v="550028ARCELOR (BERTON SICARD)"/>
    <x v="2813"/>
    <s v="PROFIL"/>
    <x v="13"/>
    <x v="2561"/>
    <x v="6"/>
    <s v="INSTALLUX"/>
    <x v="2770"/>
    <s v="Non"/>
    <x v="5"/>
    <m/>
    <m/>
    <m/>
    <m/>
    <x v="1"/>
    <m/>
  </r>
  <r>
    <s v="550032ARCELOR (BERTON SICARD)"/>
    <x v="2814"/>
    <s v="PROFIL"/>
    <x v="13"/>
    <x v="2562"/>
    <x v="6"/>
    <s v="INSTALLUX"/>
    <x v="2771"/>
    <s v="Non"/>
    <x v="5"/>
    <m/>
    <m/>
    <m/>
    <m/>
    <x v="1"/>
    <m/>
  </r>
  <r>
    <s v="550038ARCELOR (BERTON SICARD)"/>
    <x v="2815"/>
    <s v="PROFIL"/>
    <x v="13"/>
    <x v="2563"/>
    <x v="6"/>
    <s v="INSTALLUX"/>
    <x v="2772"/>
    <s v="Non"/>
    <x v="5"/>
    <m/>
    <m/>
    <m/>
    <m/>
    <x v="1"/>
    <m/>
  </r>
  <r>
    <s v="550040ARCELOR (BERTON SICARD)"/>
    <x v="2816"/>
    <s v="PROFIL"/>
    <x v="13"/>
    <x v="2564"/>
    <x v="6"/>
    <s v="INSTALLUX"/>
    <x v="2773"/>
    <s v="Non"/>
    <x v="5"/>
    <m/>
    <m/>
    <m/>
    <m/>
    <x v="1"/>
    <m/>
  </r>
  <r>
    <s v="550041ARCELOR (BERTON SICARD)"/>
    <x v="2817"/>
    <s v="PROFIL"/>
    <x v="13"/>
    <x v="2565"/>
    <x v="6"/>
    <s v="INSTALLUX"/>
    <x v="2774"/>
    <s v="Non"/>
    <x v="40"/>
    <m/>
    <m/>
    <m/>
    <m/>
    <x v="1"/>
    <m/>
  </r>
  <r>
    <s v="550049ARCELOR (BERTON SICARD)"/>
    <x v="2818"/>
    <s v="PROFIL"/>
    <x v="13"/>
    <x v="2566"/>
    <x v="6"/>
    <s v="INSTALLUX"/>
    <x v="2775"/>
    <s v="Non"/>
    <x v="12"/>
    <m/>
    <m/>
    <m/>
    <m/>
    <x v="1"/>
    <m/>
  </r>
  <r>
    <s v="550050ARCELOR (BERTON SICARD)"/>
    <x v="2819"/>
    <s v="PROFIL"/>
    <x v="13"/>
    <x v="2567"/>
    <x v="6"/>
    <s v="INSTALLUX"/>
    <x v="2776"/>
    <s v="Non"/>
    <x v="5"/>
    <m/>
    <m/>
    <m/>
    <m/>
    <x v="1"/>
    <m/>
  </r>
  <r>
    <s v="550055ARCELOR (BERTON SICARD)"/>
    <x v="2820"/>
    <s v="PROFIL"/>
    <x v="13"/>
    <x v="2568"/>
    <x v="6"/>
    <s v="INSTALLUX"/>
    <x v="2777"/>
    <s v="Non"/>
    <x v="5"/>
    <m/>
    <m/>
    <m/>
    <m/>
    <x v="1"/>
    <m/>
  </r>
  <r>
    <s v="550056ARCELOR (BERTON SICARD)"/>
    <x v="2821"/>
    <s v="PROFIL"/>
    <x v="13"/>
    <x v="2569"/>
    <x v="6"/>
    <s v="INSTALLUX"/>
    <x v="2778"/>
    <s v="Non"/>
    <x v="5"/>
    <m/>
    <m/>
    <m/>
    <m/>
    <x v="1"/>
    <m/>
  </r>
  <r>
    <s v="550058ARCELOR (BERTON SICARD)"/>
    <x v="2822"/>
    <s v="PROFIL"/>
    <x v="13"/>
    <x v="2570"/>
    <x v="6"/>
    <s v="INSTALLUX"/>
    <x v="2779"/>
    <s v="Non"/>
    <x v="5"/>
    <m/>
    <m/>
    <m/>
    <m/>
    <x v="1"/>
    <m/>
  </r>
  <r>
    <s v="550067ARCELOR (BERTON SICARD)"/>
    <x v="2823"/>
    <s v="PROFIL"/>
    <x v="13"/>
    <x v="2571"/>
    <x v="6"/>
    <s v="INSTALLUX"/>
    <x v="2780"/>
    <s v="Non"/>
    <x v="5"/>
    <m/>
    <m/>
    <m/>
    <m/>
    <x v="1"/>
    <m/>
  </r>
  <r>
    <s v="550068ARCELOR (BERTON SICARD)"/>
    <x v="2824"/>
    <s v="PROFIL"/>
    <x v="13"/>
    <x v="2572"/>
    <x v="6"/>
    <s v="INSTALLUX"/>
    <x v="2781"/>
    <s v="Non"/>
    <x v="5"/>
    <m/>
    <m/>
    <m/>
    <m/>
    <x v="1"/>
    <m/>
  </r>
  <r>
    <s v="550069ARCELOR (BERTON SICARD)"/>
    <x v="2825"/>
    <s v="PROFIL"/>
    <x v="13"/>
    <x v="2573"/>
    <x v="6"/>
    <s v="INSTALLUX"/>
    <x v="2782"/>
    <s v="Non"/>
    <x v="5"/>
    <m/>
    <m/>
    <m/>
    <m/>
    <x v="1"/>
    <m/>
  </r>
  <r>
    <s v="550070ARCELOR (BERTON SICARD)"/>
    <x v="2826"/>
    <s v="PROFIL"/>
    <x v="13"/>
    <x v="2574"/>
    <x v="6"/>
    <s v="INSTALLUX"/>
    <x v="2783"/>
    <s v="Non"/>
    <x v="5"/>
    <m/>
    <m/>
    <m/>
    <m/>
    <x v="1"/>
    <m/>
  </r>
  <r>
    <s v="550072ARCELOR (BERTON SICARD)"/>
    <x v="2827"/>
    <s v="PROFIL"/>
    <x v="13"/>
    <x v="2575"/>
    <x v="6"/>
    <s v="INSTALLUX"/>
    <x v="2784"/>
    <s v="Non"/>
    <x v="20"/>
    <m/>
    <m/>
    <m/>
    <m/>
    <x v="1"/>
    <m/>
  </r>
  <r>
    <s v="550075ARCELOR (BERTON SICARD)"/>
    <x v="2828"/>
    <s v="PROFIL"/>
    <x v="13"/>
    <x v="2576"/>
    <x v="6"/>
    <s v="INSTALLUX"/>
    <x v="2785"/>
    <s v="Non"/>
    <x v="5"/>
    <m/>
    <m/>
    <m/>
    <m/>
    <x v="1"/>
    <m/>
  </r>
  <r>
    <s v="510025ARCELOR (BERTON SICARD)"/>
    <x v="2456"/>
    <s v="PROFIL"/>
    <x v="13"/>
    <x v="2227"/>
    <x v="6"/>
    <s v="INSTALLUX"/>
    <x v="2413"/>
    <s v="Non"/>
    <x v="24"/>
    <m/>
    <m/>
    <m/>
    <m/>
    <x v="1"/>
    <m/>
  </r>
  <r>
    <s v="550082ARCELOR (BERTON SICARD)"/>
    <x v="2829"/>
    <s v="PROFIL"/>
    <x v="13"/>
    <x v="2577"/>
    <x v="6"/>
    <s v="INSTALLUX"/>
    <x v="2786"/>
    <s v="Non"/>
    <x v="5"/>
    <m/>
    <m/>
    <m/>
    <m/>
    <x v="1"/>
    <m/>
  </r>
  <r>
    <s v="550084ARCELOR (BERTON SICARD)"/>
    <x v="2830"/>
    <s v="PROFIL"/>
    <x v="13"/>
    <x v="2578"/>
    <x v="6"/>
    <s v="INSTALLUX"/>
    <x v="2787"/>
    <s v="Non"/>
    <x v="5"/>
    <m/>
    <m/>
    <m/>
    <m/>
    <x v="1"/>
    <m/>
  </r>
  <r>
    <s v="550086ARCELOR (BERTON SICARD)"/>
    <x v="2831"/>
    <s v="PROFIL"/>
    <x v="13"/>
    <x v="2579"/>
    <x v="6"/>
    <s v="INSTALLUX"/>
    <x v="2788"/>
    <s v="Non"/>
    <x v="40"/>
    <m/>
    <m/>
    <m/>
    <m/>
    <x v="1"/>
    <m/>
  </r>
  <r>
    <s v="550095ARCELOR (BERTON SICARD)"/>
    <x v="2832"/>
    <s v="PROFIL"/>
    <x v="13"/>
    <x v="2580"/>
    <x v="6"/>
    <s v="INSTALLUX"/>
    <x v="2789"/>
    <s v="Non"/>
    <x v="5"/>
    <m/>
    <m/>
    <m/>
    <m/>
    <x v="1"/>
    <m/>
  </r>
  <r>
    <s v="560001ARCELOR (BERTON SICARD)"/>
    <x v="2833"/>
    <s v="PROFIL"/>
    <x v="13"/>
    <x v="2581"/>
    <x v="6"/>
    <s v="INSTALLUX"/>
    <x v="2790"/>
    <s v="Non"/>
    <x v="50"/>
    <m/>
    <m/>
    <m/>
    <m/>
    <x v="1"/>
    <m/>
  </r>
  <r>
    <s v="560005ARCELOR (BERTON SICARD)"/>
    <x v="2834"/>
    <s v="PROFIL"/>
    <x v="13"/>
    <x v="2582"/>
    <x v="6"/>
    <s v="INSTALLUX"/>
    <x v="2791"/>
    <s v="Non"/>
    <x v="5"/>
    <m/>
    <m/>
    <m/>
    <m/>
    <x v="1"/>
    <m/>
  </r>
  <r>
    <s v="560006ARCELOR (BERTON SICARD)"/>
    <x v="2835"/>
    <s v="PROFIL"/>
    <x v="13"/>
    <x v="2583"/>
    <x v="6"/>
    <s v="INSTALLUX"/>
    <x v="2792"/>
    <s v="Non"/>
    <x v="5"/>
    <m/>
    <m/>
    <m/>
    <m/>
    <x v="1"/>
    <m/>
  </r>
  <r>
    <s v="560008ARCELOR (BERTON SICARD)"/>
    <x v="2836"/>
    <s v="PROFIL"/>
    <x v="13"/>
    <x v="2584"/>
    <x v="6"/>
    <s v="INSTALLUX"/>
    <x v="2793"/>
    <s v="Non"/>
    <x v="5"/>
    <m/>
    <m/>
    <m/>
    <m/>
    <x v="1"/>
    <m/>
  </r>
  <r>
    <s v="560015ARCELOR (BERTON SICARD)"/>
    <x v="2837"/>
    <s v="PROFIL"/>
    <x v="13"/>
    <x v="2585"/>
    <x v="6"/>
    <s v="INSTALLUX"/>
    <x v="2794"/>
    <s v="Non"/>
    <x v="5"/>
    <m/>
    <m/>
    <m/>
    <m/>
    <x v="1"/>
    <m/>
  </r>
  <r>
    <s v="550081ARCELOR (BERTON SICARD)"/>
    <x v="2838"/>
    <s v="PROFIL"/>
    <x v="13"/>
    <x v="2586"/>
    <x v="6"/>
    <s v="INSTALLUX"/>
    <x v="2795"/>
    <s v="Non"/>
    <x v="5"/>
    <m/>
    <m/>
    <m/>
    <m/>
    <x v="1"/>
    <m/>
  </r>
  <r>
    <s v="560021ARCELOR (BERTON SICARD)"/>
    <x v="2839"/>
    <s v="PROFIL"/>
    <x v="13"/>
    <x v="2587"/>
    <x v="6"/>
    <s v="INSTALLUX"/>
    <x v="2796"/>
    <s v="Non"/>
    <x v="5"/>
    <m/>
    <m/>
    <m/>
    <m/>
    <x v="1"/>
    <m/>
  </r>
  <r>
    <s v="560027ARCELOR (BERTON SICARD)"/>
    <x v="2840"/>
    <s v="PROFIL"/>
    <x v="13"/>
    <x v="2588"/>
    <x v="6"/>
    <s v="INSTALLUX"/>
    <x v="2797"/>
    <s v="Non"/>
    <x v="5"/>
    <m/>
    <m/>
    <m/>
    <m/>
    <x v="1"/>
    <m/>
  </r>
  <r>
    <s v="560032ARCELOR (BERTON SICARD)"/>
    <x v="2093"/>
    <s v="PROFIL"/>
    <x v="13"/>
    <x v="1884"/>
    <x v="6"/>
    <s v="INSTALLUX"/>
    <x v="2050"/>
    <s v="Non"/>
    <x v="5"/>
    <m/>
    <m/>
    <m/>
    <m/>
    <x v="1"/>
    <m/>
  </r>
  <r>
    <s v="560034ARCELOR (BERTON SICARD)"/>
    <x v="2841"/>
    <s v="PROFIL"/>
    <x v="13"/>
    <x v="2589"/>
    <x v="6"/>
    <s v="INSTALLUX"/>
    <x v="2798"/>
    <s v="Non"/>
    <x v="5"/>
    <m/>
    <m/>
    <m/>
    <m/>
    <x v="1"/>
    <m/>
  </r>
  <r>
    <s v="560036ARCELOR (BERTON SICARD)"/>
    <x v="2842"/>
    <s v="PROFIL"/>
    <x v="13"/>
    <x v="2590"/>
    <x v="6"/>
    <s v="INSTALLUX"/>
    <x v="2799"/>
    <s v="Non"/>
    <x v="5"/>
    <m/>
    <m/>
    <m/>
    <m/>
    <x v="1"/>
    <m/>
  </r>
  <r>
    <s v="560039ARCELOR (BERTON SICARD)"/>
    <x v="2843"/>
    <s v="PROFIL"/>
    <x v="13"/>
    <x v="2590"/>
    <x v="6"/>
    <s v="INSTALLUX"/>
    <x v="2800"/>
    <s v="Non"/>
    <x v="5"/>
    <m/>
    <m/>
    <m/>
    <m/>
    <x v="1"/>
    <m/>
  </r>
  <r>
    <s v="560040ARCELOR (BERTON SICARD)"/>
    <x v="2844"/>
    <s v="PROFIL"/>
    <x v="13"/>
    <x v="2591"/>
    <x v="6"/>
    <s v="INSTALLUX"/>
    <x v="2801"/>
    <s v="Non"/>
    <x v="5"/>
    <m/>
    <m/>
    <m/>
    <m/>
    <x v="1"/>
    <m/>
  </r>
  <r>
    <s v="560041ARCELOR (BERTON SICARD)"/>
    <x v="2845"/>
    <s v="PROFIL"/>
    <x v="13"/>
    <x v="2592"/>
    <x v="6"/>
    <s v="INSTALLUX"/>
    <x v="2802"/>
    <s v="Non"/>
    <x v="5"/>
    <m/>
    <m/>
    <m/>
    <m/>
    <x v="1"/>
    <m/>
  </r>
  <r>
    <s v="570000ARCELOR (BERTON SICARD)"/>
    <x v="2846"/>
    <s v="PROFIL"/>
    <x v="13"/>
    <x v="2593"/>
    <x v="6"/>
    <s v="INSTALLUX"/>
    <x v="2803"/>
    <s v="Non"/>
    <x v="5"/>
    <m/>
    <m/>
    <m/>
    <m/>
    <x v="1"/>
    <m/>
  </r>
  <r>
    <s v="570001ARCELOR (BERTON SICARD)"/>
    <x v="2847"/>
    <s v="PROFIL"/>
    <x v="13"/>
    <x v="2594"/>
    <x v="6"/>
    <s v="INSTALLUX"/>
    <x v="2804"/>
    <s v="Non"/>
    <x v="5"/>
    <m/>
    <m/>
    <m/>
    <m/>
    <x v="1"/>
    <m/>
  </r>
  <r>
    <s v="570002ARCELOR (BERTON SICARD)"/>
    <x v="2848"/>
    <s v="PROFIL"/>
    <x v="13"/>
    <x v="2595"/>
    <x v="6"/>
    <s v="INSTALLUX"/>
    <x v="2805"/>
    <s v="Non"/>
    <x v="5"/>
    <m/>
    <m/>
    <m/>
    <m/>
    <x v="1"/>
    <m/>
  </r>
  <r>
    <s v="570003ARCELOR (BERTON SICARD)"/>
    <x v="2849"/>
    <s v="PROFIL"/>
    <x v="13"/>
    <x v="2596"/>
    <x v="6"/>
    <s v="INSTALLUX"/>
    <x v="2806"/>
    <s v="Non"/>
    <x v="5"/>
    <m/>
    <m/>
    <m/>
    <m/>
    <x v="1"/>
    <m/>
  </r>
  <r>
    <s v="570004ARCELOR (BERTON SICARD)"/>
    <x v="2850"/>
    <s v="PROFIL"/>
    <x v="13"/>
    <x v="2597"/>
    <x v="6"/>
    <s v="INSTALLUX"/>
    <x v="2807"/>
    <s v="Non"/>
    <x v="5"/>
    <m/>
    <m/>
    <m/>
    <m/>
    <x v="1"/>
    <m/>
  </r>
  <r>
    <s v="570008ARCELOR (BERTON SICARD)"/>
    <x v="2851"/>
    <s v="PROFIL"/>
    <x v="13"/>
    <x v="2598"/>
    <x v="6"/>
    <s v="INSTALLUX"/>
    <x v="2808"/>
    <s v="Non"/>
    <x v="5"/>
    <m/>
    <m/>
    <m/>
    <m/>
    <x v="1"/>
    <m/>
  </r>
  <r>
    <s v="570011ARCELOR (BERTON SICARD)"/>
    <x v="2852"/>
    <s v="PROFIL"/>
    <x v="13"/>
    <x v="2599"/>
    <x v="6"/>
    <s v="INSTALLUX"/>
    <x v="2809"/>
    <s v="Non"/>
    <x v="5"/>
    <m/>
    <m/>
    <m/>
    <m/>
    <x v="1"/>
    <m/>
  </r>
  <r>
    <s v="570012ARCELOR (BERTON SICARD)"/>
    <x v="2853"/>
    <s v="PROFIL"/>
    <x v="13"/>
    <x v="2600"/>
    <x v="6"/>
    <s v="INSTALLUX"/>
    <x v="2810"/>
    <s v="Non"/>
    <x v="5"/>
    <m/>
    <m/>
    <m/>
    <m/>
    <x v="1"/>
    <m/>
  </r>
  <r>
    <s v="570013ARCELOR (BERTON SICARD)"/>
    <x v="2854"/>
    <s v="PROFIL"/>
    <x v="13"/>
    <x v="2601"/>
    <x v="6"/>
    <s v="INSTALLUX"/>
    <x v="2811"/>
    <s v="Non"/>
    <x v="5"/>
    <m/>
    <m/>
    <m/>
    <m/>
    <x v="1"/>
    <m/>
  </r>
  <r>
    <s v="570015ARCELOR (BERTON SICARD)"/>
    <x v="2855"/>
    <s v="PROFIL"/>
    <x v="13"/>
    <x v="2602"/>
    <x v="6"/>
    <s v="INSTALLUX"/>
    <x v="2812"/>
    <s v="Non"/>
    <x v="5"/>
    <m/>
    <m/>
    <m/>
    <m/>
    <x v="1"/>
    <m/>
  </r>
  <r>
    <s v="570016ARCELOR (BERTON SICARD)"/>
    <x v="2856"/>
    <s v="PROFIL"/>
    <x v="13"/>
    <x v="2603"/>
    <x v="6"/>
    <s v="INSTALLUX"/>
    <x v="2813"/>
    <s v="Non"/>
    <x v="5"/>
    <m/>
    <m/>
    <m/>
    <m/>
    <x v="1"/>
    <m/>
  </r>
  <r>
    <s v="570018ARCELOR (BERTON SICARD)"/>
    <x v="2857"/>
    <s v="PROFIL"/>
    <x v="13"/>
    <x v="2148"/>
    <x v="6"/>
    <s v="INSTALLUX"/>
    <x v="2814"/>
    <s v="Non"/>
    <x v="5"/>
    <m/>
    <m/>
    <m/>
    <m/>
    <x v="1"/>
    <m/>
  </r>
  <r>
    <s v="570019ARCELOR (BERTON SICARD)"/>
    <x v="2858"/>
    <s v="PROFIL"/>
    <x v="13"/>
    <x v="2604"/>
    <x v="6"/>
    <s v="INSTALLUX"/>
    <x v="2815"/>
    <s v="Non"/>
    <x v="5"/>
    <m/>
    <m/>
    <m/>
    <m/>
    <x v="1"/>
    <m/>
  </r>
  <r>
    <s v="570023ARCELOR (BERTON SICARD)"/>
    <x v="2859"/>
    <s v="PROFIL"/>
    <x v="13"/>
    <x v="2605"/>
    <x v="6"/>
    <s v="INSTALLUX"/>
    <x v="2816"/>
    <s v="Non"/>
    <x v="12"/>
    <m/>
    <m/>
    <m/>
    <m/>
    <x v="1"/>
    <m/>
  </r>
  <r>
    <s v="570024ARCELOR (BERTON SICARD)"/>
    <x v="2860"/>
    <s v="PROFIL"/>
    <x v="13"/>
    <x v="2606"/>
    <x v="6"/>
    <s v="INSTALLUX"/>
    <x v="2817"/>
    <s v="Non"/>
    <x v="5"/>
    <m/>
    <m/>
    <m/>
    <m/>
    <x v="1"/>
    <m/>
  </r>
  <r>
    <s v="620001ARCELOR (BERTON SICARD)"/>
    <x v="2861"/>
    <s v="PROFIL"/>
    <x v="13"/>
    <x v="2607"/>
    <x v="6"/>
    <s v="INSTALLUX"/>
    <x v="2818"/>
    <s v="Non"/>
    <x v="24"/>
    <m/>
    <m/>
    <m/>
    <m/>
    <x v="1"/>
    <m/>
  </r>
  <r>
    <s v="630011ARCELOR (BERTON SICARD)"/>
    <x v="2862"/>
    <s v="PROFIL"/>
    <x v="13"/>
    <x v="2608"/>
    <x v="6"/>
    <s v="INSTALLUX"/>
    <x v="2819"/>
    <s v="Non"/>
    <x v="24"/>
    <m/>
    <m/>
    <m/>
    <m/>
    <x v="1"/>
    <m/>
  </r>
  <r>
    <s v="630013ARCELOR (BERTON SICARD)"/>
    <x v="2863"/>
    <s v="PROFIL"/>
    <x v="13"/>
    <x v="2609"/>
    <x v="6"/>
    <s v="INSTALLUX"/>
    <x v="2820"/>
    <s v="Non"/>
    <x v="24"/>
    <m/>
    <m/>
    <m/>
    <m/>
    <x v="1"/>
    <m/>
  </r>
  <r>
    <s v="630014ARCELOR (BERTON SICARD)"/>
    <x v="2864"/>
    <s v="PROFIL"/>
    <x v="13"/>
    <x v="2456"/>
    <x v="6"/>
    <s v="INSTALLUX"/>
    <x v="2821"/>
    <s v="Non"/>
    <x v="24"/>
    <m/>
    <m/>
    <m/>
    <m/>
    <x v="1"/>
    <m/>
  </r>
  <r>
    <s v="660003ARCELOR (BERTON SICARD)"/>
    <x v="2865"/>
    <s v="PROFIL"/>
    <x v="13"/>
    <x v="2610"/>
    <x v="6"/>
    <s v="INSTALLUX"/>
    <x v="2822"/>
    <s v="Non"/>
    <x v="33"/>
    <m/>
    <m/>
    <m/>
    <m/>
    <x v="1"/>
    <m/>
  </r>
  <r>
    <s v="664006ARCELOR (BERTON SICARD)"/>
    <x v="816"/>
    <s v="PROFIL"/>
    <x v="13"/>
    <x v="785"/>
    <x v="6"/>
    <s v="INSTALLUX"/>
    <x v="781"/>
    <s v="Non"/>
    <x v="33"/>
    <m/>
    <m/>
    <m/>
    <m/>
    <x v="1"/>
    <m/>
  </r>
  <r>
    <s v="664007ARCELOR (BERTON SICARD)"/>
    <x v="2866"/>
    <s v="PROFIL"/>
    <x v="13"/>
    <x v="2611"/>
    <x v="6"/>
    <s v="INSTALLUX"/>
    <x v="2823"/>
    <s v="Non"/>
    <x v="53"/>
    <m/>
    <m/>
    <m/>
    <m/>
    <x v="1"/>
    <m/>
  </r>
  <r>
    <s v="664008ARCELOR (BERTON SICARD)"/>
    <x v="2867"/>
    <s v="PROFIL"/>
    <x v="13"/>
    <x v="2612"/>
    <x v="6"/>
    <s v="INSTALLUX"/>
    <x v="2824"/>
    <s v="Non"/>
    <x v="53"/>
    <m/>
    <m/>
    <m/>
    <m/>
    <x v="1"/>
    <m/>
  </r>
  <r>
    <s v="664012ARCELOR (BERTON SICARD)"/>
    <x v="2868"/>
    <s v="PROFIL"/>
    <x v="13"/>
    <x v="2613"/>
    <x v="6"/>
    <s v="INSTALLUX"/>
    <x v="2825"/>
    <s v="Non"/>
    <x v="12"/>
    <m/>
    <m/>
    <m/>
    <m/>
    <x v="1"/>
    <m/>
  </r>
  <r>
    <s v="664019ARCELOR (BERTON SICARD)"/>
    <x v="2869"/>
    <s v="PROFIL"/>
    <x v="13"/>
    <x v="2614"/>
    <x v="6"/>
    <s v="INSTALLUX"/>
    <x v="2826"/>
    <s v="Non"/>
    <x v="50"/>
    <m/>
    <m/>
    <m/>
    <m/>
    <x v="1"/>
    <m/>
  </r>
  <r>
    <s v="664020ARCELOR (BERTON SICARD)"/>
    <x v="2870"/>
    <s v="PROFIL"/>
    <x v="13"/>
    <x v="2615"/>
    <x v="6"/>
    <s v="INSTALLUX"/>
    <x v="2827"/>
    <s v="Non"/>
    <x v="50"/>
    <m/>
    <m/>
    <m/>
    <m/>
    <x v="1"/>
    <m/>
  </r>
  <r>
    <s v="664032ARCELOR (BERTON SICARD)"/>
    <x v="2871"/>
    <s v="PROFIL"/>
    <x v="13"/>
    <x v="2616"/>
    <x v="6"/>
    <s v="INSTALLUX"/>
    <x v="2828"/>
    <s v="Non"/>
    <x v="56"/>
    <m/>
    <m/>
    <m/>
    <m/>
    <x v="1"/>
    <m/>
  </r>
  <r>
    <s v="664034ARCELOR (BERTON SICARD)"/>
    <x v="2872"/>
    <s v="PROFIL"/>
    <x v="13"/>
    <x v="2617"/>
    <x v="6"/>
    <s v="INSTALLUX"/>
    <x v="2829"/>
    <s v="Non"/>
    <x v="14"/>
    <m/>
    <m/>
    <m/>
    <m/>
    <x v="1"/>
    <m/>
  </r>
  <r>
    <s v="760016ARCELOR (BERTON SICARD)"/>
    <x v="2873"/>
    <s v="PROFIL"/>
    <x v="13"/>
    <x v="2618"/>
    <x v="6"/>
    <s v="INSTALLUX"/>
    <x v="2830"/>
    <s v="Non"/>
    <x v="5"/>
    <m/>
    <m/>
    <m/>
    <m/>
    <x v="1"/>
    <m/>
  </r>
  <r>
    <s v="760017ARCELOR (BERTON SICARD)"/>
    <x v="2874"/>
    <s v="PROFIL"/>
    <x v="13"/>
    <x v="2619"/>
    <x v="6"/>
    <s v="INSTALLUX"/>
    <x v="2831"/>
    <s v="Non"/>
    <x v="12"/>
    <m/>
    <m/>
    <m/>
    <m/>
    <x v="1"/>
    <m/>
  </r>
  <r>
    <s v="760025ARCELOR (BERTON SICARD)"/>
    <x v="2875"/>
    <s v="PROFIL"/>
    <x v="13"/>
    <x v="2620"/>
    <x v="6"/>
    <s v="INSTALLUX"/>
    <x v="2832"/>
    <s v="Non"/>
    <x v="5"/>
    <m/>
    <m/>
    <m/>
    <m/>
    <x v="1"/>
    <m/>
  </r>
  <r>
    <s v="760028ARCELOR (BERTON SICARD)"/>
    <x v="2876"/>
    <s v="PROFIL"/>
    <x v="13"/>
    <x v="2621"/>
    <x v="6"/>
    <s v="INSTALLUX"/>
    <x v="2833"/>
    <s v="Non"/>
    <x v="20"/>
    <m/>
    <m/>
    <m/>
    <m/>
    <x v="1"/>
    <m/>
  </r>
  <r>
    <s v="760030ARCELOR (BERTON SICARD)"/>
    <x v="2877"/>
    <s v="PROFIL"/>
    <x v="13"/>
    <x v="2622"/>
    <x v="6"/>
    <s v="INSTALLUX"/>
    <x v="2834"/>
    <s v="Non"/>
    <x v="5"/>
    <m/>
    <m/>
    <m/>
    <m/>
    <x v="1"/>
    <m/>
  </r>
  <r>
    <s v="760039ARCELOR (BERTON SICARD)"/>
    <x v="2878"/>
    <s v="PROFIL"/>
    <x v="13"/>
    <x v="2623"/>
    <x v="6"/>
    <s v="INSTALLUX"/>
    <x v="2835"/>
    <s v="Non"/>
    <x v="5"/>
    <m/>
    <m/>
    <m/>
    <m/>
    <x v="1"/>
    <m/>
  </r>
  <r>
    <s v="760063DARCELOR (BERTON SICARD)"/>
    <x v="2879"/>
    <s v="PROFIL"/>
    <x v="13"/>
    <x v="2624"/>
    <x v="6"/>
    <s v="INSTALLUX"/>
    <x v="2836"/>
    <s v="Non"/>
    <x v="5"/>
    <m/>
    <m/>
    <m/>
    <m/>
    <x v="1"/>
    <m/>
  </r>
  <r>
    <s v="760063GARCELOR (BERTON SICARD)"/>
    <x v="2880"/>
    <s v="PROFIL"/>
    <x v="13"/>
    <x v="2625"/>
    <x v="6"/>
    <s v="INSTALLUX"/>
    <x v="2837"/>
    <s v="Non"/>
    <x v="5"/>
    <m/>
    <m/>
    <m/>
    <m/>
    <x v="1"/>
    <m/>
  </r>
  <r>
    <s v="770002ARCELOR (BERTON SICARD)"/>
    <x v="2881"/>
    <s v="PROFIL"/>
    <x v="13"/>
    <x v="2626"/>
    <x v="6"/>
    <s v="INSTALLUX"/>
    <x v="2838"/>
    <s v="Non"/>
    <x v="5"/>
    <m/>
    <m/>
    <m/>
    <m/>
    <x v="1"/>
    <m/>
  </r>
  <r>
    <s v="770003ARCELOR (BERTON SICARD)"/>
    <x v="2882"/>
    <s v="PROFIL"/>
    <x v="13"/>
    <x v="2626"/>
    <x v="6"/>
    <s v="INSTALLUX"/>
    <x v="2839"/>
    <s v="Non"/>
    <x v="5"/>
    <m/>
    <m/>
    <m/>
    <m/>
    <x v="1"/>
    <m/>
  </r>
  <r>
    <s v="770004ARCELOR (BERTON SICARD)"/>
    <x v="2883"/>
    <s v="PROFIL"/>
    <x v="13"/>
    <x v="2626"/>
    <x v="6"/>
    <s v="INSTALLUX"/>
    <x v="2840"/>
    <s v="Non"/>
    <x v="5"/>
    <m/>
    <m/>
    <m/>
    <m/>
    <x v="1"/>
    <m/>
  </r>
  <r>
    <s v="930004ARCELOR (BERTON SICARD)"/>
    <x v="2884"/>
    <s v="PROFIL"/>
    <x v="13"/>
    <x v="2382"/>
    <x v="6"/>
    <s v="INSTALLUX"/>
    <x v="2841"/>
    <s v="Non"/>
    <x v="24"/>
    <m/>
    <m/>
    <m/>
    <m/>
    <x v="1"/>
    <m/>
  </r>
  <r>
    <s v="950005ARCELOR (BERTON SICARD)"/>
    <x v="2885"/>
    <s v="PROFIL"/>
    <x v="13"/>
    <x v="2379"/>
    <x v="6"/>
    <s v="INSTALLUX"/>
    <x v="2842"/>
    <s v="Non"/>
    <x v="5"/>
    <m/>
    <m/>
    <m/>
    <m/>
    <x v="1"/>
    <m/>
  </r>
  <r>
    <s v="950006ARCELOR (BERTON SICARD)"/>
    <x v="2886"/>
    <s v="PROFIL"/>
    <x v="13"/>
    <x v="2627"/>
    <x v="6"/>
    <s v="INSTALLUX"/>
    <x v="2843"/>
    <s v="Non"/>
    <x v="5"/>
    <m/>
    <m/>
    <m/>
    <m/>
    <x v="1"/>
    <m/>
  </r>
  <r>
    <s v="950007ARCELOR (BERTON SICARD)"/>
    <x v="2887"/>
    <s v="PROFIL"/>
    <x v="13"/>
    <x v="2628"/>
    <x v="6"/>
    <s v="INSTALLUX"/>
    <x v="2844"/>
    <s v="Non"/>
    <x v="5"/>
    <m/>
    <m/>
    <m/>
    <m/>
    <x v="1"/>
    <m/>
  </r>
  <r>
    <s v="950008ARCELOR (BERTON SICARD)"/>
    <x v="2888"/>
    <s v="PROFIL"/>
    <x v="13"/>
    <x v="2629"/>
    <x v="6"/>
    <s v="INSTALLUX"/>
    <x v="2845"/>
    <s v="Non"/>
    <x v="5"/>
    <m/>
    <m/>
    <m/>
    <m/>
    <x v="1"/>
    <m/>
  </r>
  <r>
    <s v="950018NARCELOR (BERTON SICARD)"/>
    <x v="2889"/>
    <s v="PROFIL"/>
    <x v="13"/>
    <x v="2368"/>
    <x v="6"/>
    <s v="INSTALLUX"/>
    <x v="2846"/>
    <s v="Non"/>
    <x v="5"/>
    <m/>
    <m/>
    <m/>
    <m/>
    <x v="1"/>
    <m/>
  </r>
  <r>
    <s v="950019ARCELOR (BERTON SICARD)"/>
    <x v="2890"/>
    <s v="PROFIL"/>
    <x v="13"/>
    <x v="2380"/>
    <x v="6"/>
    <s v="INSTALLUX"/>
    <x v="2847"/>
    <s v="Non"/>
    <x v="5"/>
    <m/>
    <m/>
    <m/>
    <m/>
    <x v="1"/>
    <m/>
  </r>
  <r>
    <s v="950060ARCELOR (BERTON SICARD)"/>
    <x v="2891"/>
    <s v="PROFIL"/>
    <x v="13"/>
    <x v="2630"/>
    <x v="6"/>
    <s v="INSTALLUX"/>
    <x v="2848"/>
    <s v="Non"/>
    <x v="40"/>
    <m/>
    <m/>
    <m/>
    <m/>
    <x v="1"/>
    <m/>
  </r>
  <r>
    <s v="950062ARCELOR (BERTON SICARD)"/>
    <x v="2892"/>
    <s v="PROFIL"/>
    <x v="13"/>
    <x v="591"/>
    <x v="6"/>
    <s v="INSTALLUX"/>
    <x v="579"/>
    <s v="Non"/>
    <x v="40"/>
    <m/>
    <m/>
    <m/>
    <m/>
    <x v="1"/>
    <m/>
  </r>
  <r>
    <s v="950071ARCELOR (BERTON SICARD)"/>
    <x v="2893"/>
    <s v="PROFIL"/>
    <x v="13"/>
    <x v="2631"/>
    <x v="6"/>
    <s v="INSTALLUX"/>
    <x v="2849"/>
    <s v="Non"/>
    <x v="40"/>
    <m/>
    <m/>
    <m/>
    <m/>
    <x v="1"/>
    <m/>
  </r>
  <r>
    <s v="950073ARCELOR (BERTON SICARD)"/>
    <x v="2894"/>
    <s v="PROFIL"/>
    <x v="13"/>
    <x v="590"/>
    <x v="6"/>
    <s v="INSTALLUX"/>
    <x v="578"/>
    <s v="Non"/>
    <x v="40"/>
    <m/>
    <m/>
    <m/>
    <m/>
    <x v="1"/>
    <m/>
  </r>
  <r>
    <s v="950074ARCELOR (BERTON SICARD)"/>
    <x v="2895"/>
    <s v="PROFIL"/>
    <x v="13"/>
    <x v="2376"/>
    <x v="6"/>
    <s v="INSTALLUX"/>
    <x v="2850"/>
    <s v="Non"/>
    <x v="40"/>
    <m/>
    <m/>
    <m/>
    <m/>
    <x v="1"/>
    <m/>
  </r>
  <r>
    <s v="950075ARCELOR (BERTON SICARD)"/>
    <x v="2896"/>
    <s v="PROFIL"/>
    <x v="13"/>
    <x v="2632"/>
    <x v="6"/>
    <s v="INSTALLUX"/>
    <x v="2851"/>
    <s v="Non"/>
    <x v="40"/>
    <m/>
    <m/>
    <m/>
    <m/>
    <x v="1"/>
    <m/>
  </r>
  <r>
    <s v="950210ARCELOR (BERTON SICARD)"/>
    <x v="2897"/>
    <s v="PROFIL"/>
    <x v="13"/>
    <x v="2633"/>
    <x v="6"/>
    <s v="INSTALLUX"/>
    <x v="2852"/>
    <s v="Non"/>
    <x v="5"/>
    <m/>
    <m/>
    <m/>
    <m/>
    <x v="1"/>
    <m/>
  </r>
  <r>
    <s v="950211ARCELOR (BERTON SICARD)"/>
    <x v="2898"/>
    <s v="PROFIL"/>
    <x v="13"/>
    <x v="2634"/>
    <x v="6"/>
    <s v="INSTALLUX"/>
    <x v="2853"/>
    <s v="Non"/>
    <x v="5"/>
    <m/>
    <m/>
    <m/>
    <m/>
    <x v="1"/>
    <m/>
  </r>
  <r>
    <s v="960006ARCELOR (BERTON SICARD)"/>
    <x v="2899"/>
    <s v="PROFIL"/>
    <x v="13"/>
    <x v="2635"/>
    <x v="6"/>
    <s v="INSTALLUX"/>
    <x v="2854"/>
    <s v="Non"/>
    <x v="20"/>
    <m/>
    <m/>
    <m/>
    <m/>
    <x v="1"/>
    <m/>
  </r>
  <r>
    <s v="960023ARCELOR (BERTON SICARD)"/>
    <x v="2900"/>
    <s v="PROFIL"/>
    <x v="13"/>
    <x v="2636"/>
    <x v="6"/>
    <s v="INSTALLUX"/>
    <x v="2855"/>
    <s v="Non"/>
    <x v="20"/>
    <m/>
    <m/>
    <m/>
    <m/>
    <x v="1"/>
    <m/>
  </r>
  <r>
    <s v="960024ARCELOR (BERTON SICARD)"/>
    <x v="2901"/>
    <s v="PROFIL"/>
    <x v="13"/>
    <x v="2042"/>
    <x v="6"/>
    <s v="INSTALLUX"/>
    <x v="2856"/>
    <s v="Non"/>
    <x v="40"/>
    <m/>
    <m/>
    <m/>
    <m/>
    <x v="1"/>
    <m/>
  </r>
  <r>
    <s v="960025ARCELOR (BERTON SICARD)"/>
    <x v="2902"/>
    <s v="PROFIL"/>
    <x v="13"/>
    <x v="2637"/>
    <x v="6"/>
    <s v="INSTALLUX"/>
    <x v="2857"/>
    <s v="Non"/>
    <x v="20"/>
    <m/>
    <m/>
    <m/>
    <m/>
    <x v="1"/>
    <m/>
  </r>
  <r>
    <s v="960030ARCELOR (BERTON SICARD)"/>
    <x v="2903"/>
    <s v="PROFIL"/>
    <x v="13"/>
    <x v="2638"/>
    <x v="6"/>
    <s v="INSTALLUX"/>
    <x v="2858"/>
    <s v="Non"/>
    <x v="40"/>
    <m/>
    <m/>
    <m/>
    <m/>
    <x v="1"/>
    <m/>
  </r>
  <r>
    <s v="960032NARCELOR (BERTON SICARD)"/>
    <x v="2904"/>
    <s v="PROFIL"/>
    <x v="13"/>
    <x v="2639"/>
    <x v="6"/>
    <s v="INSTALLUX"/>
    <x v="2859"/>
    <s v="Non"/>
    <x v="5"/>
    <m/>
    <m/>
    <m/>
    <m/>
    <x v="1"/>
    <m/>
  </r>
  <r>
    <s v="960034ARCELOR (BERTON SICARD)"/>
    <x v="2905"/>
    <s v="PROFIL"/>
    <x v="13"/>
    <x v="2640"/>
    <x v="6"/>
    <s v="INSTALLUX"/>
    <x v="2860"/>
    <s v="Non"/>
    <x v="42"/>
    <m/>
    <m/>
    <m/>
    <m/>
    <x v="1"/>
    <m/>
  </r>
  <r>
    <s v="960035ARCELOR (BERTON SICARD)"/>
    <x v="2906"/>
    <s v="PROFIL"/>
    <x v="13"/>
    <x v="2641"/>
    <x v="6"/>
    <s v="INSTALLUX"/>
    <x v="2861"/>
    <s v="Non"/>
    <x v="5"/>
    <m/>
    <m/>
    <m/>
    <m/>
    <x v="1"/>
    <m/>
  </r>
  <r>
    <s v="960042ARCELOR (BERTON SICARD)"/>
    <x v="2907"/>
    <s v="PROFIL"/>
    <x v="13"/>
    <x v="2642"/>
    <x v="6"/>
    <s v="INSTALLUX"/>
    <x v="2862"/>
    <s v="Non"/>
    <x v="40"/>
    <m/>
    <m/>
    <m/>
    <m/>
    <x v="1"/>
    <m/>
  </r>
  <r>
    <s v="960043ARCELOR (BERTON SICARD)"/>
    <x v="2908"/>
    <s v="PROFIL"/>
    <x v="13"/>
    <x v="2643"/>
    <x v="6"/>
    <s v="INSTALLUX"/>
    <x v="2863"/>
    <s v="Non"/>
    <x v="40"/>
    <m/>
    <m/>
    <m/>
    <m/>
    <x v="1"/>
    <m/>
  </r>
  <r>
    <s v="960046ARCELOR (BERTON SICARD)"/>
    <x v="2909"/>
    <s v="PROFIL"/>
    <x v="13"/>
    <x v="2644"/>
    <x v="6"/>
    <s v="INSTALLUX"/>
    <x v="2864"/>
    <s v="Non"/>
    <x v="50"/>
    <m/>
    <m/>
    <m/>
    <m/>
    <x v="1"/>
    <m/>
  </r>
  <r>
    <s v="960047ARCELOR (BERTON SICARD)"/>
    <x v="2910"/>
    <s v="PROFIL"/>
    <x v="13"/>
    <x v="2645"/>
    <x v="6"/>
    <s v="INSTALLUX"/>
    <x v="2865"/>
    <s v="Non"/>
    <x v="5"/>
    <m/>
    <m/>
    <m/>
    <m/>
    <x v="1"/>
    <m/>
  </r>
  <r>
    <s v="960204ARCELOR (BERTON SICARD)"/>
    <x v="2911"/>
    <s v="PROFIL"/>
    <x v="13"/>
    <x v="2646"/>
    <x v="6"/>
    <s v="INSTALLUX"/>
    <x v="2866"/>
    <s v="Non"/>
    <x v="54"/>
    <m/>
    <m/>
    <m/>
    <m/>
    <x v="1"/>
    <m/>
  </r>
  <r>
    <s v="960205ARCELOR (BERTON SICARD)"/>
    <x v="2912"/>
    <s v="PROFIL"/>
    <x v="13"/>
    <x v="2647"/>
    <x v="6"/>
    <s v="INSTALLUX"/>
    <x v="2867"/>
    <s v="Non"/>
    <x v="20"/>
    <m/>
    <m/>
    <m/>
    <m/>
    <x v="1"/>
    <m/>
  </r>
  <r>
    <s v="960210ARCELOR (BERTON SICARD)"/>
    <x v="2913"/>
    <s v="PROFIL"/>
    <x v="13"/>
    <x v="2648"/>
    <x v="6"/>
    <s v="INSTALLUX"/>
    <x v="2868"/>
    <s v="Non"/>
    <x v="40"/>
    <m/>
    <m/>
    <m/>
    <m/>
    <x v="1"/>
    <m/>
  </r>
  <r>
    <s v="960212ARCELOR (BERTON SICARD)"/>
    <x v="787"/>
    <s v="PROFIL"/>
    <x v="13"/>
    <x v="756"/>
    <x v="6"/>
    <s v="INSTALLUX"/>
    <x v="752"/>
    <s v="Non"/>
    <x v="5"/>
    <m/>
    <m/>
    <m/>
    <m/>
    <x v="1"/>
    <m/>
  </r>
  <r>
    <s v="960213ARCELOR (BERTON SICARD)"/>
    <x v="2914"/>
    <s v="PROFIL"/>
    <x v="13"/>
    <x v="2649"/>
    <x v="6"/>
    <s v="INSTALLUX"/>
    <x v="2869"/>
    <s v="Non"/>
    <x v="54"/>
    <m/>
    <m/>
    <m/>
    <m/>
    <x v="1"/>
    <m/>
  </r>
  <r>
    <s v="960214ARCELOR (BERTON SICARD)"/>
    <x v="2915"/>
    <s v="PROFIL"/>
    <x v="13"/>
    <x v="2650"/>
    <x v="6"/>
    <s v="INSTALLUX"/>
    <x v="2870"/>
    <s v="Non"/>
    <x v="5"/>
    <m/>
    <m/>
    <m/>
    <m/>
    <x v="1"/>
    <m/>
  </r>
  <r>
    <s v="960215ARCELOR (BERTON SICARD)"/>
    <x v="2916"/>
    <s v="PROFIL"/>
    <x v="13"/>
    <x v="2651"/>
    <x v="6"/>
    <s v="INSTALLUX"/>
    <x v="2871"/>
    <s v="Non"/>
    <x v="5"/>
    <m/>
    <m/>
    <m/>
    <m/>
    <x v="1"/>
    <m/>
  </r>
  <r>
    <s v="960220ARCELOR (BERTON SICARD)"/>
    <x v="2917"/>
    <s v="PROFIL"/>
    <x v="13"/>
    <x v="2652"/>
    <x v="6"/>
    <s v="INSTALLUX"/>
    <x v="2872"/>
    <s v="Non"/>
    <x v="5"/>
    <m/>
    <m/>
    <m/>
    <m/>
    <x v="1"/>
    <m/>
  </r>
  <r>
    <s v="960222ARCELOR (BERTON SICARD)"/>
    <x v="2918"/>
    <s v="PROFIL"/>
    <x v="13"/>
    <x v="2653"/>
    <x v="6"/>
    <s v="INSTALLUX"/>
    <x v="2873"/>
    <s v="Non"/>
    <x v="5"/>
    <m/>
    <m/>
    <m/>
    <m/>
    <x v="1"/>
    <m/>
  </r>
  <r>
    <s v="960223ARCELOR (BERTON SICARD)"/>
    <x v="2919"/>
    <s v="PROFIL"/>
    <x v="13"/>
    <x v="2654"/>
    <x v="6"/>
    <s v="INSTALLUX"/>
    <x v="2874"/>
    <s v="Non"/>
    <x v="12"/>
    <m/>
    <m/>
    <m/>
    <m/>
    <x v="1"/>
    <m/>
  </r>
  <r>
    <s v="960224ARCELOR (BERTON SICARD)"/>
    <x v="2920"/>
    <s v="PROFIL"/>
    <x v="13"/>
    <x v="2655"/>
    <x v="6"/>
    <s v="INSTALLUX"/>
    <x v="2875"/>
    <s v="Non"/>
    <x v="5"/>
    <m/>
    <m/>
    <m/>
    <m/>
    <x v="1"/>
    <m/>
  </r>
  <r>
    <s v="960225ARCELOR (BERTON SICARD)"/>
    <x v="2921"/>
    <s v="PROFIL"/>
    <x v="13"/>
    <x v="2656"/>
    <x v="6"/>
    <s v="INSTALLUX"/>
    <x v="2876"/>
    <s v="Non"/>
    <x v="5"/>
    <m/>
    <m/>
    <m/>
    <m/>
    <x v="1"/>
    <m/>
  </r>
  <r>
    <s v="960226ARCELOR (BERTON SICARD)"/>
    <x v="2922"/>
    <s v="PROFIL"/>
    <x v="13"/>
    <x v="2657"/>
    <x v="6"/>
    <s v="INSTALLUX"/>
    <x v="2877"/>
    <s v="Non"/>
    <x v="5"/>
    <m/>
    <m/>
    <m/>
    <m/>
    <x v="1"/>
    <m/>
  </r>
  <r>
    <s v="960231ARCELOR (BERTON SICARD)"/>
    <x v="2923"/>
    <s v="PROFIL"/>
    <x v="13"/>
    <x v="2658"/>
    <x v="6"/>
    <s v="INSTALLUX"/>
    <x v="2878"/>
    <s v="Non"/>
    <x v="40"/>
    <m/>
    <m/>
    <m/>
    <m/>
    <x v="1"/>
    <m/>
  </r>
  <r>
    <s v="970001ARCELOR (BERTON SICARD)"/>
    <x v="2924"/>
    <s v="PROFIL"/>
    <x v="13"/>
    <x v="2659"/>
    <x v="6"/>
    <s v="INSTALLUX"/>
    <x v="2879"/>
    <s v="Non"/>
    <x v="5"/>
    <m/>
    <m/>
    <m/>
    <m/>
    <x v="1"/>
    <m/>
  </r>
  <r>
    <s v="970002ARCELOR (BERTON SICARD)"/>
    <x v="2925"/>
    <s v="PROFIL"/>
    <x v="13"/>
    <x v="2660"/>
    <x v="6"/>
    <s v="INSTALLUX"/>
    <x v="2880"/>
    <s v="Non"/>
    <x v="5"/>
    <m/>
    <m/>
    <m/>
    <m/>
    <x v="1"/>
    <m/>
  </r>
  <r>
    <s v="970002BOARCELOR (BERTON SICARD)"/>
    <x v="2926"/>
    <s v="PROFIL"/>
    <x v="13"/>
    <x v="2661"/>
    <x v="6"/>
    <s v="INSTALLUX"/>
    <x v="2881"/>
    <s v="Non"/>
    <x v="5"/>
    <m/>
    <m/>
    <m/>
    <m/>
    <x v="1"/>
    <m/>
  </r>
  <r>
    <s v="970003ARCELOR (BERTON SICARD)"/>
    <x v="2927"/>
    <s v="PROFIL"/>
    <x v="13"/>
    <x v="2662"/>
    <x v="6"/>
    <s v="INSTALLUX"/>
    <x v="2882"/>
    <s v="Non"/>
    <x v="5"/>
    <m/>
    <m/>
    <m/>
    <m/>
    <x v="1"/>
    <m/>
  </r>
  <r>
    <s v="970004ARCELOR (BERTON SICARD)"/>
    <x v="2928"/>
    <s v="PROFIL"/>
    <x v="13"/>
    <x v="2663"/>
    <x v="6"/>
    <s v="INSTALLUX"/>
    <x v="2883"/>
    <s v="Non"/>
    <x v="5"/>
    <m/>
    <m/>
    <m/>
    <m/>
    <x v="1"/>
    <m/>
  </r>
  <r>
    <s v="970201ARCELOR (BERTON SICARD)"/>
    <x v="2929"/>
    <s v="PROFIL"/>
    <x v="13"/>
    <x v="2664"/>
    <x v="6"/>
    <s v="INSTALLUX"/>
    <x v="2884"/>
    <s v="Non"/>
    <x v="5"/>
    <m/>
    <m/>
    <m/>
    <m/>
    <x v="1"/>
    <m/>
  </r>
  <r>
    <s v="970203ARCELOR (BERTON SICARD)"/>
    <x v="2930"/>
    <s v="PROFIL"/>
    <x v="13"/>
    <x v="2665"/>
    <x v="6"/>
    <s v="INSTALLUX"/>
    <x v="2885"/>
    <s v="Non"/>
    <x v="5"/>
    <m/>
    <m/>
    <m/>
    <m/>
    <x v="1"/>
    <m/>
  </r>
  <r>
    <s v="971000ARCELOR (BERTON SICARD)"/>
    <x v="2931"/>
    <s v="PROFIL"/>
    <x v="13"/>
    <x v="2666"/>
    <x v="6"/>
    <s v="INSTALLUX"/>
    <x v="2886"/>
    <s v="Non"/>
    <x v="5"/>
    <m/>
    <m/>
    <m/>
    <m/>
    <x v="1"/>
    <m/>
  </r>
  <r>
    <s v="A5038ARCELOR (BERTON SICARD)"/>
    <x v="2350"/>
    <s v="PROFIL"/>
    <x v="13"/>
    <x v="2125"/>
    <x v="6"/>
    <s v="INSTALLUX"/>
    <x v="2307"/>
    <s v="Non"/>
    <x v="33"/>
    <m/>
    <m/>
    <m/>
    <m/>
    <x v="1"/>
    <m/>
  </r>
  <r>
    <s v="A5076ARCELOR (BERTON SICARD)"/>
    <x v="2358"/>
    <s v="PROFIL"/>
    <x v="13"/>
    <x v="2133"/>
    <x v="6"/>
    <s v="INSTALLUX"/>
    <x v="2315"/>
    <s v="Non"/>
    <x v="5"/>
    <m/>
    <m/>
    <m/>
    <m/>
    <x v="1"/>
    <m/>
  </r>
  <r>
    <s v="A6089ARCELOR (BERTON SICARD)"/>
    <x v="2367"/>
    <s v="PROFIL"/>
    <x v="13"/>
    <x v="2142"/>
    <x v="6"/>
    <s v="INSTALLUX"/>
    <x v="2324"/>
    <s v="Non"/>
    <x v="5"/>
    <m/>
    <m/>
    <m/>
    <m/>
    <x v="1"/>
    <m/>
  </r>
  <r>
    <s v="CL112ARCELOR (BERTON SICARD)"/>
    <x v="2368"/>
    <s v="PROFIL"/>
    <x v="13"/>
    <x v="2143"/>
    <x v="6"/>
    <s v="INSTALLUX"/>
    <x v="2325"/>
    <s v="Non"/>
    <x v="14"/>
    <m/>
    <m/>
    <m/>
    <m/>
    <x v="1"/>
    <m/>
  </r>
  <r>
    <s v="ECROUHM5ARCELOR (BERTON SICARD)"/>
    <x v="2369"/>
    <s v="PROFIL"/>
    <x v="13"/>
    <x v="2144"/>
    <x v="6"/>
    <s v="INSTALLUX"/>
    <x v="2326"/>
    <s v="Non"/>
    <x v="33"/>
    <m/>
    <m/>
    <m/>
    <m/>
    <x v="1"/>
    <m/>
  </r>
  <r>
    <s v="ECROUHM6ARCELOR (BERTON SICARD)"/>
    <x v="2370"/>
    <s v="PROFIL"/>
    <x v="13"/>
    <x v="2145"/>
    <x v="6"/>
    <s v="INSTALLUX"/>
    <x v="2327"/>
    <s v="Non"/>
    <x v="33"/>
    <m/>
    <m/>
    <m/>
    <m/>
    <x v="1"/>
    <m/>
  </r>
  <r>
    <s v="ECROUHM8ARCELOR (BERTON SICARD)"/>
    <x v="2371"/>
    <s v="PROFIL"/>
    <x v="13"/>
    <x v="2146"/>
    <x v="6"/>
    <s v="INSTALLUX"/>
    <x v="2328"/>
    <s v="Non"/>
    <x v="14"/>
    <m/>
    <m/>
    <m/>
    <m/>
    <x v="1"/>
    <m/>
  </r>
  <r>
    <s v="HM5BORGNARCELOR (BERTON SICARD)"/>
    <x v="2383"/>
    <s v="PROFIL"/>
    <x v="13"/>
    <x v="2158"/>
    <x v="6"/>
    <s v="INSTALLUX"/>
    <x v="2340"/>
    <s v="Non"/>
    <x v="33"/>
    <m/>
    <m/>
    <m/>
    <m/>
    <x v="1"/>
    <m/>
  </r>
  <r>
    <s v="J6009ARCELOR (BERTON SICARD)"/>
    <x v="2386"/>
    <s v="PROFIL"/>
    <x v="13"/>
    <x v="2161"/>
    <x v="6"/>
    <s v="INSTALLUX"/>
    <x v="2343"/>
    <s v="Non"/>
    <x v="73"/>
    <m/>
    <m/>
    <m/>
    <m/>
    <x v="1"/>
    <m/>
  </r>
  <r>
    <s v="J6009/50ARCELOR (BERTON SICARD)"/>
    <x v="2387"/>
    <s v="PROFIL"/>
    <x v="13"/>
    <x v="2161"/>
    <x v="6"/>
    <s v="INSTALLUX"/>
    <x v="2344"/>
    <s v="Non"/>
    <x v="14"/>
    <m/>
    <m/>
    <m/>
    <m/>
    <x v="1"/>
    <m/>
  </r>
  <r>
    <s v="P5062ARCELOR (BERTON SICARD)"/>
    <x v="2389"/>
    <s v="PROFIL"/>
    <x v="13"/>
    <x v="2163"/>
    <x v="6"/>
    <s v="INSTALLUX"/>
    <x v="2346"/>
    <s v="Non"/>
    <x v="24"/>
    <m/>
    <m/>
    <m/>
    <m/>
    <x v="1"/>
    <m/>
  </r>
  <r>
    <s v="P5063ARCELOR (BERTON SICARD)"/>
    <x v="2330"/>
    <s v="PROFIL"/>
    <x v="13"/>
    <x v="2105"/>
    <x v="6"/>
    <s v="INSTALLUX"/>
    <x v="2287"/>
    <s v="Non"/>
    <x v="24"/>
    <m/>
    <m/>
    <m/>
    <m/>
    <x v="1"/>
    <m/>
  </r>
  <r>
    <s v="P6046ARCELOR (BERTON SICARD)"/>
    <x v="1045"/>
    <s v="PROFIL"/>
    <x v="13"/>
    <x v="1004"/>
    <x v="6"/>
    <s v="INSTALLUX"/>
    <x v="1002"/>
    <s v="Non"/>
    <x v="26"/>
    <m/>
    <m/>
    <m/>
    <m/>
    <x v="1"/>
    <m/>
  </r>
  <r>
    <s v="RIV 4ARCELOR (BERTON SICARD)"/>
    <x v="2390"/>
    <s v="PROFIL"/>
    <x v="13"/>
    <x v="2164"/>
    <x v="6"/>
    <s v="INSTALLUX"/>
    <x v="2347"/>
    <s v="Non"/>
    <x v="33"/>
    <m/>
    <m/>
    <m/>
    <m/>
    <x v="1"/>
    <m/>
  </r>
  <r>
    <s v="RIV 5ARCELOR (BERTON SICARD)"/>
    <x v="2391"/>
    <s v="PROFIL"/>
    <x v="13"/>
    <x v="2165"/>
    <x v="6"/>
    <s v="INSTALLUX"/>
    <x v="2348"/>
    <s v="Non"/>
    <x v="33"/>
    <m/>
    <m/>
    <m/>
    <m/>
    <x v="1"/>
    <m/>
  </r>
  <r>
    <s v="RIV 5INARCELOR (BERTON SICARD)"/>
    <x v="2392"/>
    <s v="PROFIL"/>
    <x v="13"/>
    <x v="2166"/>
    <x v="6"/>
    <s v="INSTALLUX"/>
    <x v="2349"/>
    <s v="Non"/>
    <x v="33"/>
    <m/>
    <m/>
    <m/>
    <m/>
    <x v="1"/>
    <m/>
  </r>
  <r>
    <s v="RIV 6ARCELOR (BERTON SICARD)"/>
    <x v="2394"/>
    <s v="PROFIL"/>
    <x v="13"/>
    <x v="2168"/>
    <x v="6"/>
    <s v="INSTALLUX"/>
    <x v="2351"/>
    <s v="Non"/>
    <x v="33"/>
    <m/>
    <m/>
    <m/>
    <m/>
    <x v="1"/>
    <m/>
  </r>
  <r>
    <s v="RIV 6INARCELOR (BERTON SICARD)"/>
    <x v="2395"/>
    <s v="PROFIL"/>
    <x v="13"/>
    <x v="2169"/>
    <x v="6"/>
    <s v="INSTALLUX"/>
    <x v="2352"/>
    <s v="Non"/>
    <x v="33"/>
    <m/>
    <m/>
    <m/>
    <m/>
    <x v="1"/>
    <m/>
  </r>
  <r>
    <s v="RIV 6TAARCELOR (BERTON SICARD)"/>
    <x v="2396"/>
    <s v="PROFIL"/>
    <x v="13"/>
    <x v="2170"/>
    <x v="6"/>
    <s v="INSTALLUX"/>
    <x v="2353"/>
    <s v="Non"/>
    <x v="33"/>
    <m/>
    <m/>
    <m/>
    <m/>
    <x v="1"/>
    <m/>
  </r>
  <r>
    <s v="RIV 8ARCELOR (BERTON SICARD)"/>
    <x v="2397"/>
    <s v="PROFIL"/>
    <x v="13"/>
    <x v="2171"/>
    <x v="6"/>
    <s v="INSTALLUX"/>
    <x v="2354"/>
    <s v="Non"/>
    <x v="33"/>
    <m/>
    <m/>
    <m/>
    <m/>
    <x v="1"/>
    <m/>
  </r>
  <r>
    <s v="RONDEL5ARCELOR (BERTON SICARD)"/>
    <x v="2398"/>
    <s v="PROFIL"/>
    <x v="13"/>
    <x v="2172"/>
    <x v="6"/>
    <s v="INSTALLUX"/>
    <x v="2355"/>
    <s v="Non"/>
    <x v="33"/>
    <m/>
    <m/>
    <m/>
    <m/>
    <x v="1"/>
    <m/>
  </r>
  <r>
    <s v="TCB109.5ARCELOR (BERTON SICARD)"/>
    <x v="2399"/>
    <s v="PROFIL"/>
    <x v="13"/>
    <x v="2173"/>
    <x v="6"/>
    <s v="INSTALLUX"/>
    <x v="2356"/>
    <s v="Non"/>
    <x v="33"/>
    <m/>
    <m/>
    <m/>
    <m/>
    <x v="1"/>
    <m/>
  </r>
  <r>
    <s v="20ARCELOR (BERTON SICARD)"/>
    <x v="1961"/>
    <s v="PROFIL"/>
    <x v="13"/>
    <x v="284"/>
    <x v="6"/>
    <s v="INSTALLUX"/>
    <x v="1918"/>
    <s v="Non"/>
    <x v="4"/>
    <m/>
    <m/>
    <m/>
    <m/>
    <x v="1"/>
    <m/>
  </r>
  <r>
    <s v="20LARCELOR (BERTON SICARD)"/>
    <x v="1084"/>
    <s v="PROFIL"/>
    <x v="13"/>
    <x v="284"/>
    <x v="6"/>
    <s v="INSTALLUX"/>
    <x v="1041"/>
    <s v="Non"/>
    <x v="4"/>
    <m/>
    <m/>
    <m/>
    <m/>
    <x v="1"/>
    <m/>
  </r>
  <r>
    <s v="21LARCELOR (BERTON SICARD)"/>
    <x v="1085"/>
    <s v="PROFIL"/>
    <x v="13"/>
    <x v="1043"/>
    <x v="6"/>
    <s v="INSTALLUX"/>
    <x v="1042"/>
    <s v="Non"/>
    <x v="4"/>
    <m/>
    <m/>
    <m/>
    <m/>
    <x v="1"/>
    <m/>
  </r>
  <r>
    <s v="23/20ARCELOR (BERTON SICARD)"/>
    <x v="1962"/>
    <s v="PROFIL"/>
    <x v="13"/>
    <x v="284"/>
    <x v="6"/>
    <s v="INSTALLUX"/>
    <x v="1919"/>
    <s v="Non"/>
    <x v="4"/>
    <m/>
    <m/>
    <m/>
    <m/>
    <x v="1"/>
    <m/>
  </r>
  <r>
    <s v="23/20LARCELOR (BERTON SICARD)"/>
    <x v="1086"/>
    <s v="PROFIL"/>
    <x v="13"/>
    <x v="284"/>
    <x v="6"/>
    <s v="INSTALLUX"/>
    <x v="1043"/>
    <s v="Non"/>
    <x v="4"/>
    <m/>
    <m/>
    <m/>
    <m/>
    <x v="1"/>
    <m/>
  </r>
  <r>
    <s v="23/25ARCELOR (BERTON SICARD)"/>
    <x v="1963"/>
    <s v="PROFIL"/>
    <x v="13"/>
    <x v="1043"/>
    <x v="6"/>
    <s v="INSTALLUX"/>
    <x v="1920"/>
    <s v="Non"/>
    <x v="4"/>
    <m/>
    <m/>
    <m/>
    <m/>
    <x v="1"/>
    <m/>
  </r>
  <r>
    <s v="23/25LARCELOR (BERTON SICARD)"/>
    <x v="1087"/>
    <s v="PROFIL"/>
    <x v="13"/>
    <x v="1043"/>
    <x v="6"/>
    <s v="INSTALLUX"/>
    <x v="1044"/>
    <s v="Non"/>
    <x v="4"/>
    <m/>
    <m/>
    <m/>
    <m/>
    <x v="1"/>
    <m/>
  </r>
  <r>
    <s v="26ARCELOR (BERTON SICARD)"/>
    <x v="1964"/>
    <s v="PROFIL"/>
    <x v="13"/>
    <x v="284"/>
    <x v="6"/>
    <s v="INSTALLUX"/>
    <x v="1921"/>
    <s v="Non"/>
    <x v="4"/>
    <m/>
    <m/>
    <m/>
    <m/>
    <x v="1"/>
    <m/>
  </r>
  <r>
    <s v="26LARCELOR (BERTON SICARD)"/>
    <x v="1088"/>
    <s v="PROFIL"/>
    <x v="13"/>
    <x v="284"/>
    <x v="6"/>
    <s v="INSTALLUX"/>
    <x v="1045"/>
    <s v="Non"/>
    <x v="4"/>
    <m/>
    <m/>
    <m/>
    <m/>
    <x v="1"/>
    <m/>
  </r>
  <r>
    <s v="27/20LARCELOR (BERTON SICARD)"/>
    <x v="1089"/>
    <s v="PROFIL"/>
    <x v="13"/>
    <x v="284"/>
    <x v="6"/>
    <s v="INSTALLUX"/>
    <x v="1046"/>
    <s v="Non"/>
    <x v="4"/>
    <m/>
    <m/>
    <m/>
    <m/>
    <x v="1"/>
    <m/>
  </r>
  <r>
    <s v="52ARCELOR (BERTON SICARD)"/>
    <x v="2401"/>
    <s v="PROFIL"/>
    <x v="13"/>
    <x v="2175"/>
    <x v="6"/>
    <s v="INSTALLUX"/>
    <x v="2358"/>
    <s v="Non"/>
    <x v="14"/>
    <m/>
    <m/>
    <m/>
    <m/>
    <x v="1"/>
    <m/>
  </r>
  <r>
    <s v="108ARCELOR (BERTON SICARD)"/>
    <x v="1095"/>
    <s v="PROFIL"/>
    <x v="13"/>
    <x v="1049"/>
    <x v="6"/>
    <s v="INSTALLUX"/>
    <x v="1052"/>
    <s v="Non"/>
    <x v="4"/>
    <m/>
    <m/>
    <m/>
    <m/>
    <x v="1"/>
    <m/>
  </r>
  <r>
    <s v="133ARCELOR (BERTON SICARD)"/>
    <x v="2402"/>
    <s v="PROFIL"/>
    <x v="13"/>
    <x v="2176"/>
    <x v="6"/>
    <s v="INSTALLUX"/>
    <x v="2359"/>
    <s v="Non"/>
    <x v="40"/>
    <m/>
    <m/>
    <m/>
    <m/>
    <x v="1"/>
    <m/>
  </r>
  <r>
    <s v="134ARCELOR (BERTON SICARD)"/>
    <x v="2403"/>
    <s v="PROFIL"/>
    <x v="13"/>
    <x v="2177"/>
    <x v="6"/>
    <s v="INSTALLUX"/>
    <x v="2360"/>
    <s v="Non"/>
    <x v="20"/>
    <m/>
    <m/>
    <m/>
    <m/>
    <x v="1"/>
    <m/>
  </r>
  <r>
    <s v="137ARCELOR (BERTON SICARD)"/>
    <x v="2404"/>
    <s v="PROFIL"/>
    <x v="13"/>
    <x v="2178"/>
    <x v="6"/>
    <s v="INSTALLUX"/>
    <x v="2361"/>
    <s v="Non"/>
    <x v="40"/>
    <m/>
    <m/>
    <m/>
    <m/>
    <x v="1"/>
    <m/>
  </r>
  <r>
    <s v="138ARCELOR (BERTON SICARD)"/>
    <x v="2405"/>
    <s v="PROFIL"/>
    <x v="13"/>
    <x v="2179"/>
    <x v="6"/>
    <s v="INSTALLUX"/>
    <x v="2362"/>
    <s v="Non"/>
    <x v="40"/>
    <m/>
    <m/>
    <m/>
    <m/>
    <x v="1"/>
    <m/>
  </r>
  <r>
    <s v="143/151ARCELOR (BERTON SICARD)"/>
    <x v="1102"/>
    <s v="PROFIL"/>
    <x v="13"/>
    <x v="1056"/>
    <x v="6"/>
    <s v="INSTALLUX"/>
    <x v="1059"/>
    <s v="Non"/>
    <x v="5"/>
    <m/>
    <m/>
    <m/>
    <m/>
    <x v="1"/>
    <m/>
  </r>
  <r>
    <s v="143/801ARCELOR (BERTON SICARD)"/>
    <x v="1104"/>
    <s v="PROFIL"/>
    <x v="13"/>
    <x v="1058"/>
    <x v="6"/>
    <s v="INSTALLUX"/>
    <x v="1061"/>
    <s v="Non"/>
    <x v="5"/>
    <m/>
    <m/>
    <m/>
    <m/>
    <x v="1"/>
    <m/>
  </r>
  <r>
    <s v="343ARCELOR (BERTON SICARD)"/>
    <x v="2148"/>
    <s v="PROFIL"/>
    <x v="13"/>
    <x v="1932"/>
    <x v="6"/>
    <s v="INSTALLUX"/>
    <x v="2105"/>
    <s v="Non"/>
    <x v="5"/>
    <m/>
    <m/>
    <m/>
    <m/>
    <x v="1"/>
    <m/>
  </r>
  <r>
    <s v="354ARCELOR (BERTON SICARD)"/>
    <x v="2407"/>
    <s v="PROFIL"/>
    <x v="13"/>
    <x v="2181"/>
    <x v="6"/>
    <s v="INSTALLUX"/>
    <x v="2364"/>
    <s v="Non"/>
    <x v="40"/>
    <m/>
    <m/>
    <m/>
    <m/>
    <x v="1"/>
    <m/>
  </r>
  <r>
    <s v="355ARCELOR (BERTON SICARD)"/>
    <x v="2408"/>
    <s v="PROFIL"/>
    <x v="13"/>
    <x v="2182"/>
    <x v="6"/>
    <s v="INSTALLUX"/>
    <x v="2365"/>
    <s v="Non"/>
    <x v="12"/>
    <m/>
    <m/>
    <m/>
    <m/>
    <x v="1"/>
    <m/>
  </r>
  <r>
    <s v="356ARCELOR (BERTON SICARD)"/>
    <x v="2409"/>
    <s v="PROFIL"/>
    <x v="13"/>
    <x v="2182"/>
    <x v="6"/>
    <s v="INSTALLUX"/>
    <x v="2366"/>
    <s v="Non"/>
    <x v="12"/>
    <m/>
    <m/>
    <m/>
    <m/>
    <x v="1"/>
    <m/>
  </r>
  <r>
    <s v="369ARCELOR (BERTON SICARD)"/>
    <x v="2412"/>
    <s v="PROFIL"/>
    <x v="13"/>
    <x v="2185"/>
    <x v="6"/>
    <s v="INSTALLUX"/>
    <x v="2369"/>
    <s v="Non"/>
    <x v="40"/>
    <m/>
    <m/>
    <m/>
    <m/>
    <x v="1"/>
    <m/>
  </r>
  <r>
    <s v="400ARCELOR (BERTON SICARD)"/>
    <x v="2413"/>
    <s v="PROFIL"/>
    <x v="13"/>
    <x v="2186"/>
    <x v="6"/>
    <s v="INSTALLUX"/>
    <x v="2370"/>
    <s v="Non"/>
    <x v="5"/>
    <m/>
    <m/>
    <m/>
    <m/>
    <x v="1"/>
    <m/>
  </r>
  <r>
    <s v="407ARCELOR (BERTON SICARD)"/>
    <x v="2414"/>
    <s v="PROFIL"/>
    <x v="13"/>
    <x v="2187"/>
    <x v="6"/>
    <s v="INSTALLUX"/>
    <x v="2371"/>
    <s v="Non"/>
    <x v="5"/>
    <m/>
    <m/>
    <m/>
    <m/>
    <x v="1"/>
    <m/>
  </r>
  <r>
    <s v="408ARCELOR (BERTON SICARD)"/>
    <x v="2415"/>
    <s v="PROFIL"/>
    <x v="13"/>
    <x v="2188"/>
    <x v="6"/>
    <s v="INSTALLUX"/>
    <x v="2372"/>
    <s v="Non"/>
    <x v="5"/>
    <m/>
    <m/>
    <m/>
    <m/>
    <x v="1"/>
    <m/>
  </r>
  <r>
    <s v="414ARCELOR (BERTON SICARD)"/>
    <x v="2416"/>
    <s v="PROFIL"/>
    <x v="13"/>
    <x v="2189"/>
    <x v="6"/>
    <s v="INSTALLUX"/>
    <x v="2373"/>
    <s v="Non"/>
    <x v="5"/>
    <m/>
    <m/>
    <m/>
    <m/>
    <x v="1"/>
    <m/>
  </r>
  <r>
    <s v="429ARCELOR (BERTON SICARD)"/>
    <x v="2417"/>
    <s v="PROFIL"/>
    <x v="13"/>
    <x v="2190"/>
    <x v="6"/>
    <s v="INSTALLUX"/>
    <x v="2374"/>
    <s v="Non"/>
    <x v="5"/>
    <m/>
    <m/>
    <m/>
    <m/>
    <x v="1"/>
    <m/>
  </r>
  <r>
    <s v="430ARCELOR (BERTON SICARD)"/>
    <x v="2418"/>
    <s v="PROFIL"/>
    <x v="13"/>
    <x v="2190"/>
    <x v="6"/>
    <s v="INSTALLUX"/>
    <x v="2375"/>
    <s v="Non"/>
    <x v="5"/>
    <m/>
    <m/>
    <m/>
    <m/>
    <x v="1"/>
    <m/>
  </r>
  <r>
    <s v="431ARCELOR (BERTON SICARD)"/>
    <x v="2419"/>
    <s v="PROFIL"/>
    <x v="13"/>
    <x v="2191"/>
    <x v="6"/>
    <s v="INSTALLUX"/>
    <x v="2376"/>
    <s v="Non"/>
    <x v="5"/>
    <m/>
    <m/>
    <m/>
    <m/>
    <x v="1"/>
    <m/>
  </r>
  <r>
    <s v="432ARCELOR (BERTON SICARD)"/>
    <x v="2420"/>
    <s v="PROFIL"/>
    <x v="13"/>
    <x v="2192"/>
    <x v="6"/>
    <s v="INSTALLUX"/>
    <x v="2377"/>
    <s v="Non"/>
    <x v="5"/>
    <m/>
    <m/>
    <m/>
    <m/>
    <x v="1"/>
    <m/>
  </r>
  <r>
    <s v="433ARCELOR (BERTON SICARD)"/>
    <x v="2421"/>
    <s v="PROFIL"/>
    <x v="13"/>
    <x v="2193"/>
    <x v="6"/>
    <s v="INSTALLUX"/>
    <x v="2378"/>
    <s v="Non"/>
    <x v="5"/>
    <m/>
    <m/>
    <m/>
    <m/>
    <x v="1"/>
    <m/>
  </r>
  <r>
    <s v="434ARCELOR (BERTON SICARD)"/>
    <x v="2422"/>
    <s v="PROFIL"/>
    <x v="13"/>
    <x v="2194"/>
    <x v="6"/>
    <s v="INSTALLUX"/>
    <x v="2379"/>
    <s v="Non"/>
    <x v="5"/>
    <m/>
    <m/>
    <m/>
    <m/>
    <x v="1"/>
    <m/>
  </r>
  <r>
    <s v="436ARCELOR (BERTON SICARD)"/>
    <x v="2423"/>
    <s v="PROFIL"/>
    <x v="13"/>
    <x v="2195"/>
    <x v="6"/>
    <s v="INSTALLUX"/>
    <x v="2380"/>
    <s v="Non"/>
    <x v="5"/>
    <m/>
    <m/>
    <m/>
    <m/>
    <x v="1"/>
    <m/>
  </r>
  <r>
    <s v="437ARCELOR (BERTON SICARD)"/>
    <x v="2424"/>
    <s v="PROFIL"/>
    <x v="13"/>
    <x v="2123"/>
    <x v="6"/>
    <s v="INSTALLUX"/>
    <x v="2381"/>
    <s v="Non"/>
    <x v="5"/>
    <m/>
    <m/>
    <m/>
    <m/>
    <x v="1"/>
    <m/>
  </r>
  <r>
    <s v="441ARCELOR (BERTON SICARD)"/>
    <x v="2425"/>
    <s v="PROFIL"/>
    <x v="13"/>
    <x v="2196"/>
    <x v="6"/>
    <s v="INSTALLUX"/>
    <x v="2382"/>
    <s v="Non"/>
    <x v="5"/>
    <m/>
    <m/>
    <m/>
    <m/>
    <x v="1"/>
    <m/>
  </r>
  <r>
    <s v="445ARCELOR (BERTON SICARD)"/>
    <x v="2427"/>
    <s v="PROFIL"/>
    <x v="13"/>
    <x v="2197"/>
    <x v="6"/>
    <s v="INSTALLUX"/>
    <x v="2384"/>
    <s v="Non"/>
    <x v="5"/>
    <m/>
    <m/>
    <m/>
    <m/>
    <x v="1"/>
    <m/>
  </r>
  <r>
    <s v="522ARCELOR (BERTON SICARD)"/>
    <x v="2432"/>
    <s v="PROFIL"/>
    <x v="13"/>
    <x v="2203"/>
    <x v="6"/>
    <s v="INSTALLUX"/>
    <x v="2389"/>
    <s v="Non"/>
    <x v="40"/>
    <m/>
    <m/>
    <m/>
    <m/>
    <x v="1"/>
    <m/>
  </r>
  <r>
    <s v="544ARCELOR (BERTON SICARD)"/>
    <x v="2435"/>
    <s v="PROFIL"/>
    <x v="13"/>
    <x v="2206"/>
    <x v="6"/>
    <s v="INSTALLUX"/>
    <x v="2392"/>
    <s v="Non"/>
    <x v="12"/>
    <m/>
    <m/>
    <m/>
    <m/>
    <x v="1"/>
    <m/>
  </r>
  <r>
    <s v="548ARCELOR (BERTON SICARD)"/>
    <x v="2436"/>
    <s v="PROFIL"/>
    <x v="13"/>
    <x v="2207"/>
    <x v="6"/>
    <s v="INSTALLUX"/>
    <x v="2393"/>
    <s v="Non"/>
    <x v="40"/>
    <m/>
    <m/>
    <m/>
    <m/>
    <x v="1"/>
    <m/>
  </r>
  <r>
    <s v="549ARCELOR (BERTON SICARD)"/>
    <x v="2437"/>
    <s v="PROFIL"/>
    <x v="13"/>
    <x v="2208"/>
    <x v="6"/>
    <s v="INSTALLUX"/>
    <x v="2394"/>
    <s v="Non"/>
    <x v="40"/>
    <m/>
    <m/>
    <m/>
    <m/>
    <x v="1"/>
    <m/>
  </r>
  <r>
    <s v="553ARCELOR (BERTON SICARD)"/>
    <x v="2438"/>
    <s v="PROFIL"/>
    <x v="13"/>
    <x v="2209"/>
    <x v="6"/>
    <s v="INSTALLUX"/>
    <x v="2395"/>
    <s v="Non"/>
    <x v="40"/>
    <m/>
    <m/>
    <m/>
    <m/>
    <x v="1"/>
    <m/>
  </r>
  <r>
    <s v="570ARCELOR (BERTON SICARD)"/>
    <x v="2154"/>
    <s v="PROFIL"/>
    <x v="13"/>
    <x v="1937"/>
    <x v="6"/>
    <s v="INSTALLUX"/>
    <x v="2111"/>
    <s v="Non"/>
    <x v="5"/>
    <m/>
    <m/>
    <m/>
    <m/>
    <x v="1"/>
    <m/>
  </r>
  <r>
    <s v="571ARCELOR (BERTON SICARD)"/>
    <x v="2441"/>
    <s v="PROFIL"/>
    <x v="13"/>
    <x v="2212"/>
    <x v="6"/>
    <s v="INSTALLUX"/>
    <x v="2398"/>
    <s v="Non"/>
    <x v="40"/>
    <m/>
    <m/>
    <m/>
    <m/>
    <x v="1"/>
    <m/>
  </r>
  <r>
    <s v="585ARCELOR (BERTON SICARD)"/>
    <x v="2109"/>
    <s v="PROFIL"/>
    <x v="13"/>
    <x v="1898"/>
    <x v="6"/>
    <s v="INSTALLUX"/>
    <x v="2066"/>
    <s v="Non"/>
    <x v="5"/>
    <m/>
    <m/>
    <m/>
    <m/>
    <x v="1"/>
    <m/>
  </r>
  <r>
    <s v="598ARCELOR (BERTON SICARD)"/>
    <x v="2111"/>
    <s v="PROFIL"/>
    <x v="13"/>
    <x v="1900"/>
    <x v="6"/>
    <s v="INSTALLUX"/>
    <x v="2068"/>
    <s v="Non"/>
    <x v="5"/>
    <m/>
    <m/>
    <m/>
    <m/>
    <x v="1"/>
    <m/>
  </r>
  <r>
    <s v="600ARCELOR (BERTON SICARD)"/>
    <x v="818"/>
    <s v="PROFIL"/>
    <x v="13"/>
    <x v="787"/>
    <x v="6"/>
    <s v="INSTALLUX"/>
    <x v="783"/>
    <s v="Non"/>
    <x v="14"/>
    <m/>
    <m/>
    <m/>
    <m/>
    <x v="1"/>
    <m/>
  </r>
  <r>
    <s v="604ARCELOR (BERTON SICARD)"/>
    <x v="2443"/>
    <s v="PROFIL"/>
    <x v="13"/>
    <x v="2214"/>
    <x v="6"/>
    <s v="INSTALLUX"/>
    <x v="2400"/>
    <s v="Non"/>
    <x v="14"/>
    <m/>
    <m/>
    <m/>
    <m/>
    <x v="1"/>
    <m/>
  </r>
  <r>
    <s v="605ARCELOR (BERTON SICARD)"/>
    <x v="2444"/>
    <s v="PROFIL"/>
    <x v="13"/>
    <x v="2215"/>
    <x v="6"/>
    <s v="INSTALLUX"/>
    <x v="2401"/>
    <s v="Non"/>
    <x v="14"/>
    <m/>
    <m/>
    <m/>
    <m/>
    <x v="1"/>
    <m/>
  </r>
  <r>
    <s v="606ARCELOR (BERTON SICARD)"/>
    <x v="2445"/>
    <s v="PROFIL"/>
    <x v="13"/>
    <x v="2216"/>
    <x v="6"/>
    <s v="INSTALLUX"/>
    <x v="2402"/>
    <s v="Non"/>
    <x v="14"/>
    <m/>
    <m/>
    <m/>
    <m/>
    <x v="1"/>
    <m/>
  </r>
  <r>
    <s v="607ARCELOR (BERTON SICARD)"/>
    <x v="1192"/>
    <s v="PROFIL"/>
    <x v="13"/>
    <x v="1137"/>
    <x v="6"/>
    <s v="INSTALLUX"/>
    <x v="1149"/>
    <s v="Non"/>
    <x v="24"/>
    <m/>
    <m/>
    <m/>
    <m/>
    <x v="1"/>
    <m/>
  </r>
  <r>
    <s v="663ARCELOR (BERTON SICARD)"/>
    <x v="1232"/>
    <s v="PROFIL"/>
    <x v="13"/>
    <x v="1162"/>
    <x v="6"/>
    <s v="INSTALLUX"/>
    <x v="1189"/>
    <s v="Non"/>
    <x v="5"/>
    <m/>
    <m/>
    <m/>
    <m/>
    <x v="1"/>
    <m/>
  </r>
  <r>
    <s v="663-3ARCELOR (BERTON SICARD)"/>
    <x v="2245"/>
    <s v="PROFIL"/>
    <x v="13"/>
    <x v="2024"/>
    <x v="6"/>
    <s v="INSTALLUX"/>
    <x v="2202"/>
    <s v="Non"/>
    <x v="12"/>
    <m/>
    <m/>
    <m/>
    <m/>
    <x v="1"/>
    <m/>
  </r>
  <r>
    <s v="664ARCELOR (BERTON SICARD)"/>
    <x v="2117"/>
    <s v="PROFIL"/>
    <x v="13"/>
    <x v="1905"/>
    <x v="6"/>
    <s v="INSTALLUX"/>
    <x v="2074"/>
    <s v="Non"/>
    <x v="5"/>
    <m/>
    <m/>
    <m/>
    <m/>
    <x v="1"/>
    <m/>
  </r>
  <r>
    <s v="671ARCELOR (BERTON SICARD)"/>
    <x v="2451"/>
    <s v="PROFIL"/>
    <x v="13"/>
    <x v="2222"/>
    <x v="6"/>
    <s v="INSTALLUX"/>
    <x v="2408"/>
    <s v="Non"/>
    <x v="5"/>
    <m/>
    <m/>
    <m/>
    <m/>
    <x v="1"/>
    <m/>
  </r>
  <r>
    <s v="560016ARCELOR (BERTON SICARD)"/>
    <x v="2932"/>
    <s v="PROFIL"/>
    <x v="13"/>
    <x v="2667"/>
    <x v="6"/>
    <s v="INSTALLUX"/>
    <x v="2887"/>
    <s v="Non"/>
    <x v="12"/>
    <m/>
    <m/>
    <m/>
    <m/>
    <x v="1"/>
    <m/>
  </r>
  <r>
    <s v="677ARCELOR (BERTON SICARD)"/>
    <x v="2271"/>
    <s v="PROFIL"/>
    <x v="13"/>
    <x v="2048"/>
    <x v="6"/>
    <s v="INSTALLUX"/>
    <x v="2228"/>
    <s v="Non"/>
    <x v="5"/>
    <m/>
    <m/>
    <m/>
    <m/>
    <x v="1"/>
    <m/>
  </r>
  <r>
    <s v="686ARCELOR (BERTON SICARD)"/>
    <x v="2454"/>
    <s v="PROFIL"/>
    <x v="13"/>
    <x v="2225"/>
    <x v="6"/>
    <s v="INSTALLUX"/>
    <x v="2411"/>
    <s v="Non"/>
    <x v="5"/>
    <m/>
    <m/>
    <m/>
    <m/>
    <x v="1"/>
    <m/>
  </r>
  <r>
    <s v="688ARCELOR (BERTON SICARD)"/>
    <x v="1242"/>
    <s v="PROFIL"/>
    <x v="13"/>
    <x v="1172"/>
    <x v="6"/>
    <s v="INSTALLUX"/>
    <x v="1199"/>
    <s v="Non"/>
    <x v="5"/>
    <m/>
    <m/>
    <m/>
    <m/>
    <x v="1"/>
    <m/>
  </r>
  <r>
    <s v="690ARCELOR (BERTON SICARD)"/>
    <x v="2455"/>
    <s v="PROFIL"/>
    <x v="13"/>
    <x v="2226"/>
    <x v="6"/>
    <s v="INSTALLUX"/>
    <x v="2412"/>
    <s v="Non"/>
    <x v="5"/>
    <m/>
    <m/>
    <m/>
    <m/>
    <x v="1"/>
    <m/>
  </r>
  <r>
    <s v="7650AARCELOR (BERTON SICARD)"/>
    <x v="2933"/>
    <s v="PROFIL"/>
    <x v="13"/>
    <x v="2668"/>
    <x v="6"/>
    <s v="INSTALLUX"/>
    <x v="2888"/>
    <s v="Non"/>
    <x v="24"/>
    <m/>
    <m/>
    <m/>
    <m/>
    <x v="1"/>
    <m/>
  </r>
  <r>
    <s v="692ARCELOR (BERTON SICARD)"/>
    <x v="2457"/>
    <s v="PROFIL"/>
    <x v="13"/>
    <x v="2228"/>
    <x v="6"/>
    <s v="INSTALLUX"/>
    <x v="2414"/>
    <s v="Non"/>
    <x v="5"/>
    <m/>
    <m/>
    <m/>
    <m/>
    <x v="1"/>
    <m/>
  </r>
  <r>
    <s v="694ARCELOR (BERTON SICARD)"/>
    <x v="2458"/>
    <s v="PROFIL"/>
    <x v="13"/>
    <x v="2229"/>
    <x v="6"/>
    <s v="INSTALLUX"/>
    <x v="2415"/>
    <s v="Non"/>
    <x v="5"/>
    <m/>
    <m/>
    <m/>
    <m/>
    <x v="1"/>
    <m/>
  </r>
  <r>
    <s v="695ARCELOR (BERTON SICARD)"/>
    <x v="2459"/>
    <s v="PROFIL"/>
    <x v="13"/>
    <x v="2230"/>
    <x v="6"/>
    <s v="INSTALLUX"/>
    <x v="2416"/>
    <s v="Non"/>
    <x v="5"/>
    <m/>
    <m/>
    <m/>
    <m/>
    <x v="1"/>
    <m/>
  </r>
  <r>
    <s v="696ARCELOR (BERTON SICARD)"/>
    <x v="2460"/>
    <s v="PROFIL"/>
    <x v="13"/>
    <x v="2231"/>
    <x v="6"/>
    <s v="INSTALLUX"/>
    <x v="2417"/>
    <s v="Non"/>
    <x v="5"/>
    <m/>
    <m/>
    <m/>
    <m/>
    <x v="1"/>
    <m/>
  </r>
  <r>
    <s v="697ARCELOR (BERTON SICARD)"/>
    <x v="2461"/>
    <s v="PROFIL"/>
    <x v="13"/>
    <x v="2232"/>
    <x v="6"/>
    <s v="INSTALLUX"/>
    <x v="2418"/>
    <s v="Non"/>
    <x v="5"/>
    <m/>
    <m/>
    <m/>
    <m/>
    <x v="1"/>
    <m/>
  </r>
  <r>
    <s v="1103/1ARCELOR (BERTON SICARD)"/>
    <x v="1246"/>
    <s v="PROFIL"/>
    <x v="13"/>
    <x v="1176"/>
    <x v="6"/>
    <s v="INSTALLUX"/>
    <x v="1203"/>
    <s v="Non"/>
    <x v="5"/>
    <m/>
    <m/>
    <m/>
    <m/>
    <x v="1"/>
    <m/>
  </r>
  <r>
    <s v="1235ARCELOR (BERTON SICARD)"/>
    <x v="2331"/>
    <s v="PROFIL"/>
    <x v="13"/>
    <x v="2106"/>
    <x v="6"/>
    <s v="INSTALLUX"/>
    <x v="2288"/>
    <s v="Non"/>
    <x v="12"/>
    <m/>
    <m/>
    <m/>
    <m/>
    <x v="1"/>
    <m/>
  </r>
  <r>
    <s v="1237ARCELOR (BERTON SICARD)"/>
    <x v="2465"/>
    <s v="PROFIL"/>
    <x v="13"/>
    <x v="2236"/>
    <x v="6"/>
    <s v="INSTALLUX"/>
    <x v="2422"/>
    <s v="Non"/>
    <x v="12"/>
    <m/>
    <m/>
    <m/>
    <m/>
    <x v="1"/>
    <m/>
  </r>
  <r>
    <s v="1282ARCELOR (BERTON SICARD)"/>
    <x v="2466"/>
    <s v="PROFIL"/>
    <x v="13"/>
    <x v="2237"/>
    <x v="6"/>
    <s v="INSTALLUX"/>
    <x v="2423"/>
    <s v="Non"/>
    <x v="20"/>
    <m/>
    <m/>
    <m/>
    <m/>
    <x v="1"/>
    <m/>
  </r>
  <r>
    <s v="1283ARCELOR (BERTON SICARD)"/>
    <x v="2467"/>
    <s v="PROFIL"/>
    <x v="13"/>
    <x v="2238"/>
    <x v="6"/>
    <s v="INSTALLUX"/>
    <x v="2424"/>
    <s v="Non"/>
    <x v="12"/>
    <m/>
    <m/>
    <m/>
    <m/>
    <x v="1"/>
    <m/>
  </r>
  <r>
    <s v="1295ARCELOR (BERTON SICARD)"/>
    <x v="2468"/>
    <s v="PROFIL"/>
    <x v="13"/>
    <x v="2238"/>
    <x v="6"/>
    <s v="INSTALLUX"/>
    <x v="2425"/>
    <s v="Non"/>
    <x v="12"/>
    <m/>
    <m/>
    <m/>
    <m/>
    <x v="1"/>
    <m/>
  </r>
  <r>
    <s v="1623ARCELOR (BERTON SICARD)"/>
    <x v="1974"/>
    <s v="PROFIL"/>
    <x v="13"/>
    <x v="1771"/>
    <x v="6"/>
    <s v="INSTALLUX"/>
    <x v="1931"/>
    <s v="Non"/>
    <x v="5"/>
    <m/>
    <m/>
    <m/>
    <m/>
    <x v="1"/>
    <m/>
  </r>
  <r>
    <s v="1624ARCELOR (BERTON SICARD)"/>
    <x v="1975"/>
    <s v="PROFIL"/>
    <x v="13"/>
    <x v="1772"/>
    <x v="6"/>
    <s v="INSTALLUX"/>
    <x v="1932"/>
    <s v="Non"/>
    <x v="5"/>
    <m/>
    <m/>
    <m/>
    <m/>
    <x v="1"/>
    <m/>
  </r>
  <r>
    <s v="1635ARCELOR (BERTON SICARD)"/>
    <x v="2469"/>
    <s v="PROFIL"/>
    <x v="13"/>
    <x v="2239"/>
    <x v="6"/>
    <s v="INSTALLUX"/>
    <x v="2426"/>
    <s v="Non"/>
    <x v="5"/>
    <m/>
    <m/>
    <m/>
    <m/>
    <x v="1"/>
    <m/>
  </r>
  <r>
    <s v="1702ARCELOR (BERTON SICARD)"/>
    <x v="2470"/>
    <s v="PROFIL"/>
    <x v="13"/>
    <x v="2240"/>
    <x v="6"/>
    <s v="INSTALLUX"/>
    <x v="2427"/>
    <s v="Non"/>
    <x v="5"/>
    <m/>
    <m/>
    <m/>
    <m/>
    <x v="1"/>
    <m/>
  </r>
  <r>
    <s v="1704ARCELOR (BERTON SICARD)"/>
    <x v="2471"/>
    <s v="PROFIL"/>
    <x v="13"/>
    <x v="2241"/>
    <x v="6"/>
    <s v="INSTALLUX"/>
    <x v="2428"/>
    <s v="Non"/>
    <x v="5"/>
    <m/>
    <m/>
    <m/>
    <m/>
    <x v="1"/>
    <m/>
  </r>
  <r>
    <s v="1803ARCELOR (BERTON SICARD)"/>
    <x v="2473"/>
    <s v="PROFIL"/>
    <x v="13"/>
    <x v="2243"/>
    <x v="6"/>
    <s v="INSTALLUX"/>
    <x v="2430"/>
    <s v="Non"/>
    <x v="5"/>
    <m/>
    <m/>
    <m/>
    <m/>
    <x v="1"/>
    <m/>
  </r>
  <r>
    <s v="1825ARCELOR (BERTON SICARD)"/>
    <x v="2474"/>
    <s v="PROFIL"/>
    <x v="13"/>
    <x v="2244"/>
    <x v="6"/>
    <s v="INSTALLUX"/>
    <x v="2431"/>
    <s v="Non"/>
    <x v="12"/>
    <m/>
    <m/>
    <m/>
    <m/>
    <x v="1"/>
    <m/>
  </r>
  <r>
    <s v="1826ARCELOR (BERTON SICARD)"/>
    <x v="2475"/>
    <s v="PROFIL"/>
    <x v="13"/>
    <x v="2245"/>
    <x v="6"/>
    <s v="INSTALLUX"/>
    <x v="2432"/>
    <s v="Non"/>
    <x v="12"/>
    <m/>
    <m/>
    <m/>
    <m/>
    <x v="1"/>
    <m/>
  </r>
  <r>
    <s v="1861DARCELOR (BERTON SICARD)"/>
    <x v="2256"/>
    <s v="PROFIL"/>
    <x v="13"/>
    <x v="2033"/>
    <x v="6"/>
    <s v="INSTALLUX"/>
    <x v="2213"/>
    <s v="Non"/>
    <x v="5"/>
    <m/>
    <m/>
    <m/>
    <m/>
    <x v="1"/>
    <m/>
  </r>
  <r>
    <s v="1861GARCELOR (BERTON SICARD)"/>
    <x v="2257"/>
    <s v="PROFIL"/>
    <x v="13"/>
    <x v="2034"/>
    <x v="6"/>
    <s v="INSTALLUX"/>
    <x v="2214"/>
    <s v="Non"/>
    <x v="5"/>
    <m/>
    <m/>
    <m/>
    <m/>
    <x v="1"/>
    <m/>
  </r>
  <r>
    <s v="1868ARCELOR (BERTON SICARD)"/>
    <x v="1992"/>
    <s v="PROFIL"/>
    <x v="13"/>
    <x v="1789"/>
    <x v="6"/>
    <s v="INSTALLUX"/>
    <x v="1949"/>
    <s v="Non"/>
    <x v="5"/>
    <m/>
    <m/>
    <m/>
    <m/>
    <x v="1"/>
    <m/>
  </r>
  <r>
    <s v="1869ARCELOR (BERTON SICARD)"/>
    <x v="1993"/>
    <s v="PROFIL"/>
    <x v="13"/>
    <x v="1790"/>
    <x v="6"/>
    <s v="INSTALLUX"/>
    <x v="1950"/>
    <s v="Non"/>
    <x v="5"/>
    <m/>
    <m/>
    <m/>
    <m/>
    <x v="1"/>
    <m/>
  </r>
  <r>
    <s v="1874ARCELOR (BERTON SICARD)"/>
    <x v="2118"/>
    <s v="PROFIL"/>
    <x v="13"/>
    <x v="1906"/>
    <x v="6"/>
    <s v="INSTALLUX"/>
    <x v="2075"/>
    <s v="Non"/>
    <x v="5"/>
    <m/>
    <m/>
    <m/>
    <m/>
    <x v="1"/>
    <m/>
  </r>
  <r>
    <s v="1875ARCELOR (BERTON SICARD)"/>
    <x v="1994"/>
    <s v="PROFIL"/>
    <x v="13"/>
    <x v="1791"/>
    <x v="6"/>
    <s v="INSTALLUX"/>
    <x v="1951"/>
    <s v="Non"/>
    <x v="5"/>
    <m/>
    <m/>
    <m/>
    <m/>
    <x v="1"/>
    <m/>
  </r>
  <r>
    <s v="3675ARCELOR (BERTON SICARD)"/>
    <x v="2482"/>
    <s v="PROFIL"/>
    <x v="13"/>
    <x v="2252"/>
    <x v="6"/>
    <s v="INSTALLUX"/>
    <x v="2439"/>
    <s v="Non"/>
    <x v="14"/>
    <m/>
    <m/>
    <m/>
    <m/>
    <x v="1"/>
    <m/>
  </r>
  <r>
    <s v="5050ARCELOR (BERTON SICARD)"/>
    <x v="1254"/>
    <s v="PROFIL"/>
    <x v="13"/>
    <x v="1182"/>
    <x v="6"/>
    <s v="INSTALLUX"/>
    <x v="1211"/>
    <s v="Non"/>
    <x v="24"/>
    <m/>
    <m/>
    <m/>
    <m/>
    <x v="1"/>
    <m/>
  </r>
  <r>
    <s v="5051ARCELOR (BERTON SICARD)"/>
    <x v="1255"/>
    <s v="PROFIL"/>
    <x v="13"/>
    <x v="1183"/>
    <x v="6"/>
    <s v="INSTALLUX"/>
    <x v="1212"/>
    <s v="Non"/>
    <x v="24"/>
    <m/>
    <m/>
    <m/>
    <m/>
    <x v="1"/>
    <m/>
  </r>
  <r>
    <s v="5051LARCELOR (BERTON SICARD)"/>
    <x v="1256"/>
    <s v="PROFIL"/>
    <x v="13"/>
    <x v="1184"/>
    <x v="6"/>
    <s v="INSTALLUX"/>
    <x v="1213"/>
    <s v="Non"/>
    <x v="24"/>
    <m/>
    <m/>
    <m/>
    <m/>
    <x v="1"/>
    <m/>
  </r>
  <r>
    <s v="5188ARCELOR (BERTON SICARD)"/>
    <x v="2484"/>
    <s v="PROFIL"/>
    <x v="13"/>
    <x v="2254"/>
    <x v="6"/>
    <s v="INSTALLUX"/>
    <x v="2441"/>
    <s v="Non"/>
    <x v="12"/>
    <m/>
    <m/>
    <m/>
    <m/>
    <x v="1"/>
    <m/>
  </r>
  <r>
    <s v="5229ARCELOR (BERTON SICARD)"/>
    <x v="2485"/>
    <s v="PROFIL"/>
    <x v="13"/>
    <x v="2255"/>
    <x v="6"/>
    <s v="INSTALLUX"/>
    <x v="2442"/>
    <s v="Non"/>
    <x v="40"/>
    <m/>
    <m/>
    <m/>
    <m/>
    <x v="1"/>
    <m/>
  </r>
  <r>
    <s v="5236ARCELOR (BERTON SICARD)"/>
    <x v="2486"/>
    <s v="PROFIL"/>
    <x v="13"/>
    <x v="2256"/>
    <x v="6"/>
    <s v="INSTALLUX"/>
    <x v="2443"/>
    <s v="Non"/>
    <x v="40"/>
    <m/>
    <m/>
    <m/>
    <m/>
    <x v="1"/>
    <m/>
  </r>
  <r>
    <s v="5248ARCELOR (BERTON SICARD)"/>
    <x v="2487"/>
    <s v="PROFIL"/>
    <x v="13"/>
    <x v="2257"/>
    <x v="6"/>
    <s v="INSTALLUX"/>
    <x v="2444"/>
    <s v="Non"/>
    <x v="33"/>
    <m/>
    <m/>
    <m/>
    <m/>
    <x v="1"/>
    <m/>
  </r>
  <r>
    <s v="5262ARCELOR (BERTON SICARD)"/>
    <x v="2272"/>
    <s v="PROFIL"/>
    <x v="13"/>
    <x v="2049"/>
    <x v="6"/>
    <s v="INSTALLUX"/>
    <x v="2229"/>
    <s v="Non"/>
    <x v="12"/>
    <m/>
    <m/>
    <m/>
    <m/>
    <x v="1"/>
    <m/>
  </r>
  <r>
    <s v="5303ARCELOR (BERTON SICARD)"/>
    <x v="2489"/>
    <s v="PROFIL"/>
    <x v="13"/>
    <x v="2259"/>
    <x v="6"/>
    <s v="INSTALLUX"/>
    <x v="2446"/>
    <s v="Non"/>
    <x v="33"/>
    <m/>
    <m/>
    <m/>
    <m/>
    <x v="1"/>
    <m/>
  </r>
  <r>
    <s v="5332ARCELOR (BERTON SICARD)"/>
    <x v="2490"/>
    <s v="PROFIL"/>
    <x v="13"/>
    <x v="2260"/>
    <x v="6"/>
    <s v="INSTALLUX"/>
    <x v="2447"/>
    <s v="Non"/>
    <x v="20"/>
    <m/>
    <m/>
    <m/>
    <m/>
    <x v="1"/>
    <m/>
  </r>
  <r>
    <s v="5333ARCELOR (BERTON SICARD)"/>
    <x v="2491"/>
    <s v="PROFIL"/>
    <x v="13"/>
    <x v="2261"/>
    <x v="6"/>
    <s v="INSTALLUX"/>
    <x v="2448"/>
    <s v="Non"/>
    <x v="20"/>
    <m/>
    <m/>
    <m/>
    <m/>
    <x v="1"/>
    <m/>
  </r>
  <r>
    <s v="5346ARCELOR (BERTON SICARD)"/>
    <x v="2332"/>
    <s v="PROFIL"/>
    <x v="13"/>
    <x v="2107"/>
    <x v="6"/>
    <s v="INSTALLUX"/>
    <x v="2289"/>
    <s v="Non"/>
    <x v="40"/>
    <m/>
    <m/>
    <m/>
    <m/>
    <x v="1"/>
    <m/>
  </r>
  <r>
    <s v="5386ARCELOR (BERTON SICARD)"/>
    <x v="2273"/>
    <s v="PROFIL"/>
    <x v="13"/>
    <x v="2050"/>
    <x v="6"/>
    <s v="INSTALLUX"/>
    <x v="2230"/>
    <s v="Non"/>
    <x v="24"/>
    <m/>
    <m/>
    <m/>
    <m/>
    <x v="1"/>
    <m/>
  </r>
  <r>
    <s v="5403THARCELOR (BERTON SICARD)"/>
    <x v="1280"/>
    <s v="PROFIL"/>
    <x v="13"/>
    <x v="1208"/>
    <x v="6"/>
    <s v="INSTALLUX"/>
    <x v="1237"/>
    <s v="Non"/>
    <x v="24"/>
    <m/>
    <m/>
    <m/>
    <m/>
    <x v="1"/>
    <m/>
  </r>
  <r>
    <s v="5430ARCELOR (BERTON SICARD)"/>
    <x v="2333"/>
    <s v="PROFIL"/>
    <x v="13"/>
    <x v="2108"/>
    <x v="6"/>
    <s v="INSTALLUX"/>
    <x v="2290"/>
    <s v="Non"/>
    <x v="24"/>
    <m/>
    <m/>
    <m/>
    <m/>
    <x v="1"/>
    <m/>
  </r>
  <r>
    <s v="5437ARCELOR (BERTON SICARD)"/>
    <x v="2934"/>
    <s v="PROFIL"/>
    <x v="13"/>
    <x v="1044"/>
    <x v="6"/>
    <s v="INSTALLUX"/>
    <x v="2889"/>
    <s v="Non"/>
    <x v="24"/>
    <m/>
    <m/>
    <m/>
    <m/>
    <x v="1"/>
    <m/>
  </r>
  <r>
    <s v="5438ARCELOR (BERTON SICARD)"/>
    <x v="2935"/>
    <s v="PROFIL"/>
    <x v="13"/>
    <x v="1044"/>
    <x v="6"/>
    <s v="INSTALLUX"/>
    <x v="2890"/>
    <s v="Non"/>
    <x v="4"/>
    <m/>
    <m/>
    <m/>
    <m/>
    <x v="1"/>
    <m/>
  </r>
  <r>
    <s v="5546ARCELOR (BERTON SICARD)"/>
    <x v="2492"/>
    <s v="PROFIL"/>
    <x v="13"/>
    <x v="2262"/>
    <x v="6"/>
    <s v="INSTALLUX"/>
    <x v="2449"/>
    <s v="Non"/>
    <x v="50"/>
    <m/>
    <m/>
    <m/>
    <m/>
    <x v="1"/>
    <m/>
  </r>
  <r>
    <s v="5592ARCELOR (BERTON SICARD)"/>
    <x v="2493"/>
    <s v="PROFIL"/>
    <x v="13"/>
    <x v="2263"/>
    <x v="6"/>
    <s v="INSTALLUX"/>
    <x v="2450"/>
    <s v="Non"/>
    <x v="14"/>
    <m/>
    <m/>
    <m/>
    <m/>
    <x v="1"/>
    <m/>
  </r>
  <r>
    <s v="5615ARCELOR (BERTON SICARD)"/>
    <x v="2276"/>
    <s v="PROFIL"/>
    <x v="13"/>
    <x v="2053"/>
    <x v="6"/>
    <s v="INSTALLUX"/>
    <x v="2233"/>
    <s v="Non"/>
    <x v="50"/>
    <m/>
    <m/>
    <m/>
    <m/>
    <x v="1"/>
    <m/>
  </r>
  <r>
    <s v="5616ARCELOR (BERTON SICARD)"/>
    <x v="2494"/>
    <s v="PROFIL"/>
    <x v="13"/>
    <x v="696"/>
    <x v="6"/>
    <s v="INSTALLUX"/>
    <x v="2451"/>
    <s v="Non"/>
    <x v="12"/>
    <m/>
    <m/>
    <m/>
    <m/>
    <x v="1"/>
    <m/>
  </r>
  <r>
    <s v="5617ARCELOR (BERTON SICARD)"/>
    <x v="2277"/>
    <s v="PROFIL"/>
    <x v="13"/>
    <x v="2054"/>
    <x v="6"/>
    <s v="INSTALLUX"/>
    <x v="2234"/>
    <s v="Non"/>
    <x v="12"/>
    <m/>
    <m/>
    <m/>
    <m/>
    <x v="1"/>
    <m/>
  </r>
  <r>
    <s v="5676ARCELOR (BERTON SICARD)"/>
    <x v="2496"/>
    <s v="PROFIL"/>
    <x v="13"/>
    <x v="2265"/>
    <x v="6"/>
    <s v="INSTALLUX"/>
    <x v="2453"/>
    <s v="Non"/>
    <x v="5"/>
    <m/>
    <m/>
    <m/>
    <m/>
    <x v="1"/>
    <m/>
  </r>
  <r>
    <s v="5721ARCELOR (BERTON SICARD)"/>
    <x v="2497"/>
    <s v="PROFIL"/>
    <x v="13"/>
    <x v="2266"/>
    <x v="6"/>
    <s v="INSTALLUX"/>
    <x v="2454"/>
    <s v="Non"/>
    <x v="5"/>
    <m/>
    <m/>
    <m/>
    <m/>
    <x v="1"/>
    <m/>
  </r>
  <r>
    <s v="5730ARCELOR (BERTON SICARD)"/>
    <x v="2119"/>
    <s v="PROFIL"/>
    <x v="13"/>
    <x v="1907"/>
    <x v="6"/>
    <s v="INSTALLUX"/>
    <x v="2076"/>
    <s v="Non"/>
    <x v="5"/>
    <m/>
    <m/>
    <m/>
    <m/>
    <x v="1"/>
    <m/>
  </r>
  <r>
    <s v="5734ARCELOR (BERTON SICARD)"/>
    <x v="2120"/>
    <s v="PROFIL"/>
    <x v="13"/>
    <x v="1907"/>
    <x v="6"/>
    <s v="INSTALLUX"/>
    <x v="2077"/>
    <s v="Non"/>
    <x v="5"/>
    <m/>
    <m/>
    <m/>
    <m/>
    <x v="1"/>
    <m/>
  </r>
  <r>
    <s v="5741ARCELOR (BERTON SICARD)"/>
    <x v="2498"/>
    <s v="PROFIL"/>
    <x v="13"/>
    <x v="2267"/>
    <x v="6"/>
    <s v="INSTALLUX"/>
    <x v="2455"/>
    <s v="Non"/>
    <x v="5"/>
    <m/>
    <m/>
    <m/>
    <m/>
    <x v="1"/>
    <m/>
  </r>
  <r>
    <s v="5742ARCELOR (BERTON SICARD)"/>
    <x v="2499"/>
    <s v="PROFIL"/>
    <x v="13"/>
    <x v="2189"/>
    <x v="6"/>
    <s v="INSTALLUX"/>
    <x v="2456"/>
    <s v="Non"/>
    <x v="5"/>
    <m/>
    <m/>
    <m/>
    <m/>
    <x v="1"/>
    <m/>
  </r>
  <r>
    <s v="5743ARCELOR (BERTON SICARD)"/>
    <x v="2500"/>
    <s v="PROFIL"/>
    <x v="13"/>
    <x v="2268"/>
    <x v="6"/>
    <s v="INSTALLUX"/>
    <x v="2457"/>
    <s v="Non"/>
    <x v="5"/>
    <m/>
    <m/>
    <m/>
    <m/>
    <x v="1"/>
    <m/>
  </r>
  <r>
    <s v="5745ARCELOR (BERTON SICARD)"/>
    <x v="2501"/>
    <s v="PROFIL"/>
    <x v="13"/>
    <x v="2269"/>
    <x v="6"/>
    <s v="INSTALLUX"/>
    <x v="2458"/>
    <s v="Non"/>
    <x v="5"/>
    <m/>
    <m/>
    <m/>
    <m/>
    <x v="1"/>
    <m/>
  </r>
  <r>
    <s v="5746ARCELOR (BERTON SICARD)"/>
    <x v="2502"/>
    <s v="PROFIL"/>
    <x v="13"/>
    <x v="2190"/>
    <x v="6"/>
    <s v="INSTALLUX"/>
    <x v="2459"/>
    <s v="Non"/>
    <x v="5"/>
    <m/>
    <m/>
    <m/>
    <m/>
    <x v="1"/>
    <m/>
  </r>
  <r>
    <s v="5748ARCELOR (BERTON SICARD)"/>
    <x v="2504"/>
    <s v="PROFIL"/>
    <x v="13"/>
    <x v="2271"/>
    <x v="6"/>
    <s v="INSTALLUX"/>
    <x v="2461"/>
    <s v="Non"/>
    <x v="5"/>
    <m/>
    <m/>
    <m/>
    <m/>
    <x v="1"/>
    <m/>
  </r>
  <r>
    <s v="5751ARCELOR (BERTON SICARD)"/>
    <x v="2506"/>
    <s v="PROFIL"/>
    <x v="13"/>
    <x v="2273"/>
    <x v="6"/>
    <s v="INSTALLUX"/>
    <x v="2463"/>
    <s v="Non"/>
    <x v="5"/>
    <m/>
    <m/>
    <m/>
    <m/>
    <x v="1"/>
    <m/>
  </r>
  <r>
    <s v="5759ARCELOR (BERTON SICARD)"/>
    <x v="2507"/>
    <s v="PROFIL"/>
    <x v="13"/>
    <x v="2274"/>
    <x v="6"/>
    <s v="INSTALLUX"/>
    <x v="2464"/>
    <s v="Non"/>
    <x v="5"/>
    <m/>
    <m/>
    <m/>
    <m/>
    <x v="1"/>
    <m/>
  </r>
  <r>
    <s v="5772ARCELOR (BERTON SICARD)"/>
    <x v="2508"/>
    <s v="PROFIL"/>
    <x v="13"/>
    <x v="2275"/>
    <x v="6"/>
    <s v="INSTALLUX"/>
    <x v="2465"/>
    <s v="Non"/>
    <x v="5"/>
    <m/>
    <m/>
    <m/>
    <m/>
    <x v="1"/>
    <m/>
  </r>
  <r>
    <s v="5780ARCELOR (BERTON SICARD)"/>
    <x v="2509"/>
    <s v="PROFIL"/>
    <x v="13"/>
    <x v="2276"/>
    <x v="6"/>
    <s v="INSTALLUX"/>
    <x v="2466"/>
    <s v="Non"/>
    <x v="5"/>
    <m/>
    <m/>
    <m/>
    <m/>
    <x v="1"/>
    <m/>
  </r>
  <r>
    <s v="5783ARCELOR (BERTON SICARD)"/>
    <x v="2334"/>
    <s v="PROFIL"/>
    <x v="13"/>
    <x v="2109"/>
    <x v="6"/>
    <s v="INSTALLUX"/>
    <x v="2291"/>
    <s v="Non"/>
    <x v="12"/>
    <m/>
    <m/>
    <m/>
    <m/>
    <x v="1"/>
    <m/>
  </r>
  <r>
    <s v="5795ARCELOR (BERTON SICARD)"/>
    <x v="2510"/>
    <s v="PROFIL"/>
    <x v="13"/>
    <x v="2277"/>
    <x v="6"/>
    <s v="INSTALLUX"/>
    <x v="2467"/>
    <s v="Non"/>
    <x v="5"/>
    <m/>
    <m/>
    <m/>
    <m/>
    <x v="1"/>
    <m/>
  </r>
  <r>
    <s v="5800ARCELOR (BERTON SICARD)"/>
    <x v="2511"/>
    <s v="PROFIL"/>
    <x v="13"/>
    <x v="2278"/>
    <x v="6"/>
    <s v="INSTALLUX"/>
    <x v="2468"/>
    <s v="Non"/>
    <x v="5"/>
    <m/>
    <m/>
    <m/>
    <m/>
    <x v="1"/>
    <m/>
  </r>
  <r>
    <s v="5807ARCELOR (BERTON SICARD)"/>
    <x v="2515"/>
    <s v="PROFIL"/>
    <x v="13"/>
    <x v="2282"/>
    <x v="6"/>
    <s v="INSTALLUX"/>
    <x v="2472"/>
    <s v="Non"/>
    <x v="5"/>
    <m/>
    <m/>
    <m/>
    <m/>
    <x v="1"/>
    <m/>
  </r>
  <r>
    <s v="5809ARCELOR (BERTON SICARD)"/>
    <x v="2517"/>
    <s v="PROFIL"/>
    <x v="13"/>
    <x v="2284"/>
    <x v="6"/>
    <s v="INSTALLUX"/>
    <x v="2474"/>
    <s v="Non"/>
    <x v="5"/>
    <m/>
    <m/>
    <m/>
    <m/>
    <x v="1"/>
    <m/>
  </r>
  <r>
    <s v="5828ARCELOR (BERTON SICARD)"/>
    <x v="2004"/>
    <s v="PROFIL"/>
    <x v="13"/>
    <x v="1800"/>
    <x v="6"/>
    <s v="INSTALLUX"/>
    <x v="1961"/>
    <s v="Non"/>
    <x v="5"/>
    <m/>
    <m/>
    <m/>
    <m/>
    <x v="1"/>
    <m/>
  </r>
  <r>
    <s v="5833ARCELOR (BERTON SICARD)"/>
    <x v="2519"/>
    <s v="PROFIL"/>
    <x v="13"/>
    <x v="2286"/>
    <x v="6"/>
    <s v="INSTALLUX"/>
    <x v="2476"/>
    <s v="Non"/>
    <x v="5"/>
    <m/>
    <m/>
    <m/>
    <m/>
    <x v="1"/>
    <m/>
  </r>
  <r>
    <s v="5834ARCELOR (BERTON SICARD)"/>
    <x v="2520"/>
    <s v="PROFIL"/>
    <x v="13"/>
    <x v="2287"/>
    <x v="6"/>
    <s v="INSTALLUX"/>
    <x v="2477"/>
    <s v="Non"/>
    <x v="5"/>
    <m/>
    <m/>
    <m/>
    <m/>
    <x v="1"/>
    <m/>
  </r>
  <r>
    <s v="5835ARCELOR (BERTON SICARD)"/>
    <x v="2521"/>
    <s v="PROFIL"/>
    <x v="13"/>
    <x v="2288"/>
    <x v="6"/>
    <s v="INSTALLUX"/>
    <x v="2478"/>
    <s v="Non"/>
    <x v="5"/>
    <m/>
    <m/>
    <m/>
    <m/>
    <x v="1"/>
    <m/>
  </r>
  <r>
    <s v="5836ARCELOR (BERTON SICARD)"/>
    <x v="2522"/>
    <s v="PROFIL"/>
    <x v="13"/>
    <x v="2289"/>
    <x v="6"/>
    <s v="INSTALLUX"/>
    <x v="2479"/>
    <s v="Non"/>
    <x v="5"/>
    <m/>
    <m/>
    <m/>
    <m/>
    <x v="1"/>
    <m/>
  </r>
  <r>
    <s v="5838ARCELOR (BERTON SICARD)"/>
    <x v="2006"/>
    <s v="PROFIL"/>
    <x v="13"/>
    <x v="1802"/>
    <x v="6"/>
    <s v="INSTALLUX"/>
    <x v="1963"/>
    <s v="Non"/>
    <x v="5"/>
    <m/>
    <m/>
    <m/>
    <m/>
    <x v="1"/>
    <m/>
  </r>
  <r>
    <s v="5848ARCELOR (BERTON SICARD)"/>
    <x v="2165"/>
    <s v="PROFIL"/>
    <x v="13"/>
    <x v="1948"/>
    <x v="6"/>
    <s v="INSTALLUX"/>
    <x v="2122"/>
    <s v="Non"/>
    <x v="5"/>
    <m/>
    <m/>
    <m/>
    <m/>
    <x v="1"/>
    <m/>
  </r>
  <r>
    <s v="5853ARCELOR (BERTON SICARD)"/>
    <x v="2009"/>
    <s v="PROFIL"/>
    <x v="13"/>
    <x v="1805"/>
    <x v="6"/>
    <s v="INSTALLUX"/>
    <x v="1966"/>
    <s v="Non"/>
    <x v="5"/>
    <m/>
    <m/>
    <m/>
    <m/>
    <x v="1"/>
    <m/>
  </r>
  <r>
    <s v="5854ARCELOR (BERTON SICARD)"/>
    <x v="2010"/>
    <s v="PROFIL"/>
    <x v="13"/>
    <x v="1806"/>
    <x v="6"/>
    <s v="INSTALLUX"/>
    <x v="1967"/>
    <s v="Non"/>
    <x v="5"/>
    <m/>
    <m/>
    <m/>
    <m/>
    <x v="1"/>
    <m/>
  </r>
  <r>
    <s v="5855ARCELOR (BERTON SICARD)"/>
    <x v="2011"/>
    <s v="PROFIL"/>
    <x v="13"/>
    <x v="1807"/>
    <x v="6"/>
    <s v="INSTALLUX"/>
    <x v="1968"/>
    <s v="Non"/>
    <x v="5"/>
    <m/>
    <m/>
    <m/>
    <m/>
    <x v="1"/>
    <m/>
  </r>
  <r>
    <s v="5903ARCELOR (BERTON SICARD)"/>
    <x v="1323"/>
    <s v="PROFIL"/>
    <x v="13"/>
    <x v="1245"/>
    <x v="6"/>
    <s v="INSTALLUX"/>
    <x v="1280"/>
    <s v="Non"/>
    <x v="24"/>
    <m/>
    <m/>
    <m/>
    <m/>
    <x v="1"/>
    <m/>
  </r>
  <r>
    <s v="5924ARCELOR (BERTON SICARD)"/>
    <x v="1333"/>
    <s v="PROFIL"/>
    <x v="13"/>
    <x v="1254"/>
    <x v="6"/>
    <s v="INSTALLUX"/>
    <x v="1290"/>
    <s v="Non"/>
    <x v="24"/>
    <m/>
    <m/>
    <m/>
    <m/>
    <x v="1"/>
    <m/>
  </r>
  <r>
    <s v="6671ARCELOR (BERTON SICARD)"/>
    <x v="2278"/>
    <s v="PROFIL"/>
    <x v="13"/>
    <x v="2055"/>
    <x v="6"/>
    <s v="INSTALLUX"/>
    <x v="2235"/>
    <s v="Non"/>
    <x v="12"/>
    <m/>
    <m/>
    <m/>
    <m/>
    <x v="1"/>
    <m/>
  </r>
  <r>
    <s v="6672ARCELOR (BERTON SICARD)"/>
    <x v="2279"/>
    <s v="PROFIL"/>
    <x v="13"/>
    <x v="2056"/>
    <x v="6"/>
    <s v="INSTALLUX"/>
    <x v="2236"/>
    <s v="Non"/>
    <x v="12"/>
    <m/>
    <m/>
    <m/>
    <m/>
    <x v="1"/>
    <m/>
  </r>
  <r>
    <s v="6673ARCELOR (BERTON SICARD)"/>
    <x v="2280"/>
    <s v="PROFIL"/>
    <x v="13"/>
    <x v="2057"/>
    <x v="6"/>
    <s v="INSTALLUX"/>
    <x v="2237"/>
    <s v="Non"/>
    <x v="20"/>
    <m/>
    <m/>
    <m/>
    <m/>
    <x v="1"/>
    <m/>
  </r>
  <r>
    <s v="6675ARCELOR (BERTON SICARD)"/>
    <x v="2281"/>
    <s v="PROFIL"/>
    <x v="13"/>
    <x v="2058"/>
    <x v="6"/>
    <s v="INSTALLUX"/>
    <x v="2238"/>
    <s v="Non"/>
    <x v="5"/>
    <m/>
    <m/>
    <m/>
    <m/>
    <x v="1"/>
    <m/>
  </r>
  <r>
    <s v="6676ARCELOR (BERTON SICARD)"/>
    <x v="2282"/>
    <s v="PROFIL"/>
    <x v="13"/>
    <x v="2059"/>
    <x v="6"/>
    <s v="INSTALLUX"/>
    <x v="2239"/>
    <s v="Non"/>
    <x v="5"/>
    <m/>
    <m/>
    <m/>
    <m/>
    <x v="1"/>
    <m/>
  </r>
  <r>
    <s v="6677ARCELOR (BERTON SICARD)"/>
    <x v="2283"/>
    <s v="PROFIL"/>
    <x v="13"/>
    <x v="2060"/>
    <x v="6"/>
    <s v="INSTALLUX"/>
    <x v="2240"/>
    <s v="Non"/>
    <x v="5"/>
    <m/>
    <m/>
    <m/>
    <m/>
    <x v="1"/>
    <m/>
  </r>
  <r>
    <s v="6678ARCELOR (BERTON SICARD)"/>
    <x v="2284"/>
    <s v="PROFIL"/>
    <x v="13"/>
    <x v="2061"/>
    <x v="6"/>
    <s v="INSTALLUX"/>
    <x v="2241"/>
    <s v="Non"/>
    <x v="12"/>
    <m/>
    <m/>
    <m/>
    <m/>
    <x v="1"/>
    <m/>
  </r>
  <r>
    <s v="6680ARCELOR (BERTON SICARD)"/>
    <x v="2536"/>
    <s v="PROFIL"/>
    <x v="13"/>
    <x v="2303"/>
    <x v="6"/>
    <s v="INSTALLUX"/>
    <x v="2493"/>
    <s v="Non"/>
    <x v="50"/>
    <m/>
    <m/>
    <m/>
    <m/>
    <x v="1"/>
    <m/>
  </r>
  <r>
    <s v="6681ARCELOR (BERTON SICARD)"/>
    <x v="2537"/>
    <s v="PROFIL"/>
    <x v="13"/>
    <x v="2304"/>
    <x v="6"/>
    <s v="INSTALLUX"/>
    <x v="2494"/>
    <s v="Non"/>
    <x v="50"/>
    <m/>
    <m/>
    <m/>
    <m/>
    <x v="1"/>
    <m/>
  </r>
  <r>
    <s v="6682ARCELOR (BERTON SICARD)"/>
    <x v="2538"/>
    <s v="PROFIL"/>
    <x v="13"/>
    <x v="2305"/>
    <x v="6"/>
    <s v="INSTALLUX"/>
    <x v="2495"/>
    <s v="Non"/>
    <x v="5"/>
    <m/>
    <m/>
    <m/>
    <m/>
    <x v="1"/>
    <m/>
  </r>
  <r>
    <s v="6683ARCELOR (BERTON SICARD)"/>
    <x v="2539"/>
    <s v="PROFIL"/>
    <x v="13"/>
    <x v="2306"/>
    <x v="6"/>
    <s v="INSTALLUX"/>
    <x v="2496"/>
    <s v="Non"/>
    <x v="5"/>
    <m/>
    <m/>
    <m/>
    <m/>
    <x v="1"/>
    <m/>
  </r>
  <r>
    <s v="6684ARCELOR (BERTON SICARD)"/>
    <x v="2540"/>
    <s v="PROFIL"/>
    <x v="13"/>
    <x v="2307"/>
    <x v="6"/>
    <s v="INSTALLUX"/>
    <x v="2497"/>
    <s v="Non"/>
    <x v="5"/>
    <m/>
    <m/>
    <m/>
    <m/>
    <x v="1"/>
    <m/>
  </r>
  <r>
    <s v="6685ARCELOR (BERTON SICARD)"/>
    <x v="2541"/>
    <s v="PROFIL"/>
    <x v="13"/>
    <x v="2308"/>
    <x v="6"/>
    <s v="INSTALLUX"/>
    <x v="2498"/>
    <s v="Non"/>
    <x v="12"/>
    <m/>
    <m/>
    <m/>
    <m/>
    <x v="1"/>
    <m/>
  </r>
  <r>
    <s v="6710ARCELOR (BERTON SICARD)"/>
    <x v="2542"/>
    <s v="PROFIL"/>
    <x v="13"/>
    <x v="2309"/>
    <x v="6"/>
    <s v="INSTALLUX"/>
    <x v="2499"/>
    <s v="Non"/>
    <x v="47"/>
    <m/>
    <m/>
    <m/>
    <m/>
    <x v="1"/>
    <m/>
  </r>
  <r>
    <s v="6711ARCELOR (BERTON SICARD)"/>
    <x v="2543"/>
    <s v="PROFIL"/>
    <x v="13"/>
    <x v="2310"/>
    <x v="6"/>
    <s v="INSTALLUX"/>
    <x v="2500"/>
    <s v="Non"/>
    <x v="47"/>
    <m/>
    <m/>
    <m/>
    <m/>
    <x v="1"/>
    <m/>
  </r>
  <r>
    <s v="6976ARCELOR (BERTON SICARD)"/>
    <x v="1376"/>
    <s v="PROFIL"/>
    <x v="13"/>
    <x v="1291"/>
    <x v="6"/>
    <s v="INSTALLUX"/>
    <x v="1333"/>
    <s v="Non"/>
    <x v="24"/>
    <m/>
    <m/>
    <m/>
    <m/>
    <x v="1"/>
    <m/>
  </r>
  <r>
    <s v="7046ARCELOR (BERTON SICARD)"/>
    <x v="1389"/>
    <s v="PROFIL"/>
    <x v="13"/>
    <x v="1301"/>
    <x v="6"/>
    <s v="INSTALLUX"/>
    <x v="1346"/>
    <s v="Non"/>
    <x v="62"/>
    <m/>
    <m/>
    <m/>
    <m/>
    <x v="1"/>
    <m/>
  </r>
  <r>
    <s v="7047ARCELOR (BERTON SICARD)"/>
    <x v="1390"/>
    <s v="PROFIL"/>
    <x v="46"/>
    <x v="1295"/>
    <x v="6"/>
    <s v="INSTALLUX"/>
    <x v="1347"/>
    <s v="Non"/>
    <x v="62"/>
    <m/>
    <m/>
    <m/>
    <m/>
    <x v="1"/>
    <m/>
  </r>
  <r>
    <s v="7650AARCELOR (BERTON SICARD)"/>
    <x v="2933"/>
    <s v="PROFIL"/>
    <x v="13"/>
    <x v="2668"/>
    <x v="6"/>
    <s v="INSTALLUX"/>
    <x v="2888"/>
    <s v="Non"/>
    <x v="24"/>
    <m/>
    <m/>
    <m/>
    <m/>
    <x v="1"/>
    <m/>
  </r>
  <r>
    <s v="P6055ARCELOR (BERTON SICARD)"/>
    <x v="2936"/>
    <s v="PROFIL"/>
    <x v="13"/>
    <x v="2669"/>
    <x v="6"/>
    <s v="INSTALLUX"/>
    <x v="2891"/>
    <s v="Non"/>
    <x v="24"/>
    <m/>
    <m/>
    <m/>
    <m/>
    <x v="1"/>
    <m/>
  </r>
  <r>
    <s v="7089ARCELOR (BERTON SICARD)"/>
    <x v="2544"/>
    <s v="PROFIL"/>
    <x v="13"/>
    <x v="2311"/>
    <x v="6"/>
    <s v="INSTALLUX"/>
    <x v="2501"/>
    <s v="Non"/>
    <x v="5"/>
    <m/>
    <m/>
    <m/>
    <m/>
    <x v="1"/>
    <m/>
  </r>
  <r>
    <s v="7090ARCELOR (BERTON SICARD)"/>
    <x v="2545"/>
    <s v="PROFIL"/>
    <x v="13"/>
    <x v="2312"/>
    <x v="6"/>
    <s v="INSTALLUX"/>
    <x v="2502"/>
    <s v="Non"/>
    <x v="5"/>
    <m/>
    <m/>
    <m/>
    <m/>
    <x v="1"/>
    <m/>
  </r>
  <r>
    <s v="7091ARCELOR (BERTON SICARD)"/>
    <x v="2546"/>
    <s v="PROFIL"/>
    <x v="13"/>
    <x v="2313"/>
    <x v="6"/>
    <s v="INSTALLUX"/>
    <x v="2503"/>
    <s v="Non"/>
    <x v="5"/>
    <m/>
    <m/>
    <m/>
    <m/>
    <x v="1"/>
    <m/>
  </r>
  <r>
    <s v="7092ARCELOR (BERTON SICARD)"/>
    <x v="2547"/>
    <s v="PROFIL"/>
    <x v="13"/>
    <x v="2314"/>
    <x v="6"/>
    <s v="INSTALLUX"/>
    <x v="2504"/>
    <s v="Non"/>
    <x v="5"/>
    <m/>
    <m/>
    <m/>
    <m/>
    <x v="1"/>
    <m/>
  </r>
  <r>
    <s v="7098ARCELOR (BERTON SICARD)"/>
    <x v="2548"/>
    <s v="PROFIL"/>
    <x v="13"/>
    <x v="2315"/>
    <x v="6"/>
    <s v="INSTALLUX"/>
    <x v="2505"/>
    <s v="Non"/>
    <x v="14"/>
    <m/>
    <m/>
    <m/>
    <m/>
    <x v="1"/>
    <m/>
  </r>
  <r>
    <s v="7136ARCELOR (BERTON SICARD)"/>
    <x v="2550"/>
    <s v="PROFIL"/>
    <x v="13"/>
    <x v="2317"/>
    <x v="6"/>
    <s v="INSTALLUX"/>
    <x v="2507"/>
    <s v="Non"/>
    <x v="40"/>
    <m/>
    <m/>
    <m/>
    <m/>
    <x v="1"/>
    <m/>
  </r>
  <r>
    <s v="7137ARCELOR (BERTON SICARD)"/>
    <x v="2551"/>
    <s v="PROFIL"/>
    <x v="13"/>
    <x v="2318"/>
    <x v="6"/>
    <s v="INSTALLUX"/>
    <x v="2508"/>
    <s v="Non"/>
    <x v="40"/>
    <m/>
    <m/>
    <m/>
    <m/>
    <x v="1"/>
    <m/>
  </r>
  <r>
    <s v="7138ARCELOR (BERTON SICARD)"/>
    <x v="2552"/>
    <s v="PROFIL"/>
    <x v="13"/>
    <x v="2319"/>
    <x v="6"/>
    <s v="INSTALLUX"/>
    <x v="2509"/>
    <s v="Non"/>
    <x v="40"/>
    <m/>
    <m/>
    <m/>
    <m/>
    <x v="1"/>
    <m/>
  </r>
  <r>
    <s v="7139ARCELOR (BERTON SICARD)"/>
    <x v="2553"/>
    <s v="PROFIL"/>
    <x v="13"/>
    <x v="2320"/>
    <x v="6"/>
    <s v="INSTALLUX"/>
    <x v="2510"/>
    <s v="Non"/>
    <x v="40"/>
    <m/>
    <m/>
    <m/>
    <m/>
    <x v="1"/>
    <m/>
  </r>
  <r>
    <s v="7250ARCELOR (BERTON SICARD)"/>
    <x v="402"/>
    <s v="PROFIL"/>
    <x v="13"/>
    <x v="2322"/>
    <x v="6"/>
    <s v="INSTALLUX"/>
    <x v="363"/>
    <s v="Non"/>
    <x v="12"/>
    <m/>
    <m/>
    <m/>
    <m/>
    <x v="1"/>
    <m/>
  </r>
  <r>
    <s v="7252ARCELOR (BERTON SICARD)"/>
    <x v="403"/>
    <s v="PROFIL"/>
    <x v="13"/>
    <x v="2323"/>
    <x v="6"/>
    <s v="INSTALLUX"/>
    <x v="364"/>
    <s v="Non"/>
    <x v="12"/>
    <m/>
    <m/>
    <m/>
    <m/>
    <x v="1"/>
    <m/>
  </r>
  <r>
    <s v="7257ARCELOR (BERTON SICARD)"/>
    <x v="2019"/>
    <s v="PROFIL"/>
    <x v="13"/>
    <x v="1815"/>
    <x v="6"/>
    <s v="INSTALLUX"/>
    <x v="1976"/>
    <s v="Non"/>
    <x v="5"/>
    <m/>
    <m/>
    <m/>
    <m/>
    <x v="1"/>
    <m/>
  </r>
  <r>
    <s v="7600/4ARCELOR (BERTON SICARD)"/>
    <x v="1426"/>
    <s v="PROFIL"/>
    <x v="13"/>
    <x v="1330"/>
    <x v="6"/>
    <s v="INSTALLUX"/>
    <x v="1383"/>
    <s v="Non"/>
    <x v="8"/>
    <m/>
    <m/>
    <m/>
    <m/>
    <x v="1"/>
    <m/>
  </r>
  <r>
    <s v="7600/7ARCELOR (BERTON SICARD)"/>
    <x v="1427"/>
    <s v="PROFIL"/>
    <x v="13"/>
    <x v="1330"/>
    <x v="6"/>
    <s v="INSTALLUX"/>
    <x v="1384"/>
    <s v="Non"/>
    <x v="6"/>
    <m/>
    <m/>
    <m/>
    <m/>
    <x v="1"/>
    <m/>
  </r>
  <r>
    <s v="7602/4AARCELOR (BERTON SICARD)"/>
    <x v="1428"/>
    <s v="PROFIL"/>
    <x v="13"/>
    <x v="1331"/>
    <x v="6"/>
    <s v="INSTALLUX"/>
    <x v="1385"/>
    <s v="Non"/>
    <x v="20"/>
    <m/>
    <m/>
    <m/>
    <m/>
    <x v="1"/>
    <m/>
  </r>
  <r>
    <s v="7612ARCELOR (BERTON SICARD)"/>
    <x v="1432"/>
    <s v="PROFIL"/>
    <x v="13"/>
    <x v="1334"/>
    <x v="6"/>
    <s v="INSTALLUX"/>
    <x v="1389"/>
    <s v="Non"/>
    <x v="24"/>
    <m/>
    <m/>
    <m/>
    <m/>
    <x v="1"/>
    <m/>
  </r>
  <r>
    <s v="7616ARCELOR (BERTON SICARD)"/>
    <x v="1433"/>
    <s v="PROFIL"/>
    <x v="13"/>
    <x v="1335"/>
    <x v="6"/>
    <s v="INSTALLUX"/>
    <x v="1390"/>
    <s v="Non"/>
    <x v="24"/>
    <m/>
    <m/>
    <m/>
    <m/>
    <x v="1"/>
    <m/>
  </r>
  <r>
    <s v="P6055ARCELOR (BERTON SICARD)"/>
    <x v="2936"/>
    <s v="PROFIL"/>
    <x v="13"/>
    <x v="2669"/>
    <x v="6"/>
    <s v="INSTALLUX"/>
    <x v="2891"/>
    <s v="Non"/>
    <x v="24"/>
    <m/>
    <m/>
    <m/>
    <m/>
    <x v="1"/>
    <m/>
  </r>
  <r>
    <s v="7636ARCELOR (BERTON SICARD)"/>
    <x v="1448"/>
    <s v="PROFIL"/>
    <x v="13"/>
    <x v="1347"/>
    <x v="6"/>
    <s v="INSTALLUX"/>
    <x v="1405"/>
    <s v="Non"/>
    <x v="24"/>
    <m/>
    <m/>
    <m/>
    <m/>
    <x v="1"/>
    <m/>
  </r>
  <r>
    <s v="7640ARCELOR (BERTON SICARD)"/>
    <x v="2285"/>
    <s v="PROFIL"/>
    <x v="13"/>
    <x v="2062"/>
    <x v="6"/>
    <s v="INSTALLUX"/>
    <x v="2242"/>
    <s v="Non"/>
    <x v="24"/>
    <m/>
    <m/>
    <m/>
    <m/>
    <x v="1"/>
    <m/>
  </r>
  <r>
    <s v="7641ARCELOR (BERTON SICARD)"/>
    <x v="2286"/>
    <s v="PROFIL"/>
    <x v="13"/>
    <x v="2063"/>
    <x v="6"/>
    <s v="INSTALLUX"/>
    <x v="2243"/>
    <s v="Non"/>
    <x v="6"/>
    <m/>
    <m/>
    <m/>
    <m/>
    <x v="1"/>
    <m/>
  </r>
  <r>
    <s v="P6055ARCELOR (BERTON SICARD)"/>
    <x v="2936"/>
    <s v="PROFIL"/>
    <x v="13"/>
    <x v="2669"/>
    <x v="6"/>
    <s v="INSTALLUX"/>
    <x v="2891"/>
    <s v="Non"/>
    <x v="24"/>
    <m/>
    <m/>
    <m/>
    <m/>
    <x v="1"/>
    <m/>
  </r>
  <r>
    <s v="P6055ARCELOR (BERTON SICARD)"/>
    <x v="2936"/>
    <s v="PROFIL"/>
    <x v="13"/>
    <x v="2669"/>
    <x v="6"/>
    <s v="INSTALLUX"/>
    <x v="2891"/>
    <s v="Non"/>
    <x v="24"/>
    <m/>
    <m/>
    <m/>
    <m/>
    <x v="1"/>
    <m/>
  </r>
  <r>
    <s v="P6055ARCELOR (BERTON SICARD)"/>
    <x v="2936"/>
    <s v="PROFIL"/>
    <x v="13"/>
    <x v="2669"/>
    <x v="6"/>
    <s v="INSTALLUX"/>
    <x v="2891"/>
    <s v="Non"/>
    <x v="24"/>
    <m/>
    <m/>
    <m/>
    <m/>
    <x v="1"/>
    <m/>
  </r>
  <r>
    <s v="7671ARCELOR (BERTON SICARD)"/>
    <x v="2288"/>
    <s v="PROFIL"/>
    <x v="13"/>
    <x v="2065"/>
    <x v="6"/>
    <s v="INSTALLUX"/>
    <x v="2245"/>
    <s v="Non"/>
    <x v="24"/>
    <m/>
    <m/>
    <m/>
    <m/>
    <x v="1"/>
    <m/>
  </r>
  <r>
    <s v="7672ARCELOR (BERTON SICARD)"/>
    <x v="2289"/>
    <s v="PROFIL"/>
    <x v="13"/>
    <x v="2066"/>
    <x v="6"/>
    <s v="INSTALLUX"/>
    <x v="2246"/>
    <s v="Non"/>
    <x v="24"/>
    <m/>
    <m/>
    <m/>
    <m/>
    <x v="1"/>
    <m/>
  </r>
  <r>
    <s v="7687ARCELOR (BERTON SICARD)"/>
    <x v="1477"/>
    <s v="PROFIL"/>
    <x v="13"/>
    <x v="1370"/>
    <x v="6"/>
    <s v="INSTALLUX"/>
    <x v="1434"/>
    <s v="Non"/>
    <x v="24"/>
    <m/>
    <m/>
    <m/>
    <m/>
    <x v="1"/>
    <m/>
  </r>
  <r>
    <s v="7746ARCELOR (BERTON SICARD)"/>
    <x v="2125"/>
    <s v="PROFIL"/>
    <x v="13"/>
    <x v="1912"/>
    <x v="6"/>
    <s v="INSTALLUX"/>
    <x v="2082"/>
    <s v="Non"/>
    <x v="5"/>
    <m/>
    <m/>
    <m/>
    <m/>
    <x v="1"/>
    <m/>
  </r>
  <r>
    <s v="7753ARCELOR (BERTON SICARD)"/>
    <x v="2562"/>
    <s v="PROFIL"/>
    <x v="13"/>
    <x v="2332"/>
    <x v="6"/>
    <s v="INSTALLUX"/>
    <x v="2519"/>
    <s v="Non"/>
    <x v="5"/>
    <m/>
    <m/>
    <m/>
    <m/>
    <x v="1"/>
    <m/>
  </r>
  <r>
    <s v="7754ARCELOR (BERTON SICARD)"/>
    <x v="2563"/>
    <s v="PROFIL"/>
    <x v="13"/>
    <x v="2333"/>
    <x v="6"/>
    <s v="INSTALLUX"/>
    <x v="2520"/>
    <s v="Non"/>
    <x v="5"/>
    <m/>
    <m/>
    <m/>
    <m/>
    <x v="1"/>
    <m/>
  </r>
  <r>
    <s v="8101ARCELOR (BERTON SICARD)"/>
    <x v="1493"/>
    <s v="PROFIL"/>
    <x v="13"/>
    <x v="1383"/>
    <x v="6"/>
    <s v="INSTALLUX"/>
    <x v="1450"/>
    <s v="Non"/>
    <x v="24"/>
    <m/>
    <m/>
    <m/>
    <m/>
    <x v="1"/>
    <m/>
  </r>
  <r>
    <s v="8102ARCELOR (BERTON SICARD)"/>
    <x v="1494"/>
    <s v="PROFIL"/>
    <x v="13"/>
    <x v="1384"/>
    <x v="6"/>
    <s v="INSTALLUX"/>
    <x v="1451"/>
    <s v="Non"/>
    <x v="24"/>
    <m/>
    <m/>
    <m/>
    <m/>
    <x v="1"/>
    <m/>
  </r>
  <r>
    <s v="8103ARCELOR (BERTON SICARD)"/>
    <x v="1495"/>
    <s v="PROFIL"/>
    <x v="13"/>
    <x v="1385"/>
    <x v="6"/>
    <s v="INSTALLUX"/>
    <x v="1452"/>
    <s v="Non"/>
    <x v="24"/>
    <m/>
    <m/>
    <m/>
    <m/>
    <x v="1"/>
    <m/>
  </r>
  <r>
    <s v="8104PARCELOR (BERTON SICARD)"/>
    <x v="1497"/>
    <s v="PROFIL"/>
    <x v="13"/>
    <x v="1387"/>
    <x v="6"/>
    <s v="INSTALLUX"/>
    <x v="1454"/>
    <s v="Non"/>
    <x v="24"/>
    <m/>
    <m/>
    <m/>
    <m/>
    <x v="1"/>
    <m/>
  </r>
  <r>
    <s v="8105ARCELOR (BERTON SICARD)"/>
    <x v="1498"/>
    <s v="PROFIL"/>
    <x v="13"/>
    <x v="1388"/>
    <x v="6"/>
    <s v="INSTALLUX"/>
    <x v="1455"/>
    <s v="Non"/>
    <x v="24"/>
    <m/>
    <m/>
    <m/>
    <m/>
    <x v="1"/>
    <m/>
  </r>
  <r>
    <s v="8106ARCELOR (BERTON SICARD)"/>
    <x v="1499"/>
    <s v="PROFIL"/>
    <x v="13"/>
    <x v="1389"/>
    <x v="6"/>
    <s v="INSTALLUX"/>
    <x v="1456"/>
    <s v="Non"/>
    <x v="24"/>
    <m/>
    <m/>
    <m/>
    <m/>
    <x v="1"/>
    <m/>
  </r>
  <r>
    <s v="8108ARCELOR (BERTON SICARD)"/>
    <x v="1500"/>
    <s v="PROFIL"/>
    <x v="13"/>
    <x v="1390"/>
    <x v="6"/>
    <s v="INSTALLUX"/>
    <x v="1457"/>
    <s v="Non"/>
    <x v="24"/>
    <m/>
    <m/>
    <m/>
    <m/>
    <x v="1"/>
    <m/>
  </r>
  <r>
    <s v="8110ARCELOR (BERTON SICARD)"/>
    <x v="1501"/>
    <s v="PROFIL"/>
    <x v="13"/>
    <x v="1391"/>
    <x v="6"/>
    <s v="INSTALLUX"/>
    <x v="1458"/>
    <s v="Non"/>
    <x v="24"/>
    <m/>
    <m/>
    <m/>
    <m/>
    <x v="1"/>
    <m/>
  </r>
  <r>
    <s v="8177ARCELOR (BERTON SICARD)"/>
    <x v="2024"/>
    <s v="PROFIL"/>
    <x v="13"/>
    <x v="1819"/>
    <x v="6"/>
    <s v="INSTALLUX"/>
    <x v="1981"/>
    <s v="Non"/>
    <x v="24"/>
    <m/>
    <m/>
    <m/>
    <m/>
    <x v="1"/>
    <m/>
  </r>
  <r>
    <s v="8178ARCELOR (BERTON SICARD)"/>
    <x v="2025"/>
    <s v="PROFIL"/>
    <x v="13"/>
    <x v="1820"/>
    <x v="6"/>
    <s v="INSTALLUX"/>
    <x v="1982"/>
    <s v="Non"/>
    <x v="24"/>
    <m/>
    <m/>
    <m/>
    <m/>
    <x v="1"/>
    <m/>
  </r>
  <r>
    <s v="8179ARCELOR (BERTON SICARD)"/>
    <x v="1502"/>
    <s v="PROFIL"/>
    <x v="13"/>
    <x v="1392"/>
    <x v="6"/>
    <s v="INSTALLUX"/>
    <x v="1459"/>
    <s v="Non"/>
    <x v="24"/>
    <m/>
    <m/>
    <m/>
    <m/>
    <x v="1"/>
    <m/>
  </r>
  <r>
    <s v="8181ARCELOR (BERTON SICARD)"/>
    <x v="1503"/>
    <s v="PROFIL"/>
    <x v="13"/>
    <x v="1393"/>
    <x v="6"/>
    <s v="INSTALLUX"/>
    <x v="1460"/>
    <s v="Non"/>
    <x v="24"/>
    <m/>
    <m/>
    <m/>
    <m/>
    <x v="1"/>
    <m/>
  </r>
  <r>
    <s v="8183ARCELOR (BERTON SICARD)"/>
    <x v="1504"/>
    <s v="PROFIL"/>
    <x v="13"/>
    <x v="1394"/>
    <x v="6"/>
    <s v="INSTALLUX"/>
    <x v="1461"/>
    <s v="Non"/>
    <x v="24"/>
    <m/>
    <m/>
    <m/>
    <m/>
    <x v="1"/>
    <m/>
  </r>
  <r>
    <s v="8184ARCELOR (BERTON SICARD)"/>
    <x v="2026"/>
    <s v="PROFIL"/>
    <x v="13"/>
    <x v="1821"/>
    <x v="6"/>
    <s v="INSTALLUX"/>
    <x v="1983"/>
    <s v="Non"/>
    <x v="24"/>
    <m/>
    <m/>
    <m/>
    <m/>
    <x v="1"/>
    <m/>
  </r>
  <r>
    <s v="8186ARCELOR (BERTON SICARD)"/>
    <x v="2027"/>
    <s v="PROFIL"/>
    <x v="13"/>
    <x v="1822"/>
    <x v="6"/>
    <s v="INSTALLUX"/>
    <x v="1984"/>
    <s v="Non"/>
    <x v="24"/>
    <m/>
    <m/>
    <m/>
    <m/>
    <x v="1"/>
    <m/>
  </r>
  <r>
    <s v="8187ARCELOR (BERTON SICARD)"/>
    <x v="1505"/>
    <s v="PROFIL"/>
    <x v="13"/>
    <x v="1395"/>
    <x v="6"/>
    <s v="INSTALLUX"/>
    <x v="1462"/>
    <s v="Non"/>
    <x v="24"/>
    <m/>
    <m/>
    <m/>
    <m/>
    <x v="1"/>
    <m/>
  </r>
  <r>
    <s v="8199ARCELOR (BERTON SICARD)"/>
    <x v="1507"/>
    <s v="PROFIL"/>
    <x v="13"/>
    <x v="1386"/>
    <x v="6"/>
    <s v="INSTALLUX"/>
    <x v="1464"/>
    <s v="Non"/>
    <x v="24"/>
    <m/>
    <m/>
    <m/>
    <m/>
    <x v="1"/>
    <m/>
  </r>
  <r>
    <s v="8200ARCELOR (BERTON SICARD)"/>
    <x v="1508"/>
    <s v="PROFIL"/>
    <x v="13"/>
    <x v="1397"/>
    <x v="6"/>
    <s v="INSTALLUX"/>
    <x v="1465"/>
    <s v="Non"/>
    <x v="24"/>
    <m/>
    <m/>
    <m/>
    <m/>
    <x v="1"/>
    <m/>
  </r>
  <r>
    <s v="8242ARCELOR (BERTON SICARD)"/>
    <x v="2028"/>
    <s v="PROFIL"/>
    <x v="13"/>
    <x v="1823"/>
    <x v="6"/>
    <s v="INSTALLUX"/>
    <x v="1985"/>
    <s v="Non"/>
    <x v="24"/>
    <m/>
    <m/>
    <m/>
    <m/>
    <x v="1"/>
    <m/>
  </r>
  <r>
    <s v="8289ARCELOR (BERTON SICARD)"/>
    <x v="1512"/>
    <s v="PROFIL"/>
    <x v="13"/>
    <x v="1401"/>
    <x v="6"/>
    <s v="INSTALLUX"/>
    <x v="1469"/>
    <s v="Non"/>
    <x v="24"/>
    <m/>
    <m/>
    <m/>
    <m/>
    <x v="1"/>
    <m/>
  </r>
  <r>
    <s v="8299ARCELOR (BERTON SICARD)"/>
    <x v="1518"/>
    <s v="PROFIL"/>
    <x v="13"/>
    <x v="1406"/>
    <x v="6"/>
    <s v="INSTALLUX"/>
    <x v="1475"/>
    <s v="Non"/>
    <x v="24"/>
    <m/>
    <m/>
    <m/>
    <m/>
    <x v="1"/>
    <m/>
  </r>
  <r>
    <s v="8565PARCELOR (BERTON SICARD)"/>
    <x v="1552"/>
    <s v="PROFIL"/>
    <x v="13"/>
    <x v="1439"/>
    <x v="6"/>
    <s v="INSTALLUX"/>
    <x v="1509"/>
    <s v="Non"/>
    <x v="64"/>
    <m/>
    <m/>
    <m/>
    <m/>
    <x v="1"/>
    <m/>
  </r>
  <r>
    <s v="8566ARCELOR (BERTON SICARD)"/>
    <x v="2126"/>
    <s v="PROFIL"/>
    <x v="13"/>
    <x v="1913"/>
    <x v="6"/>
    <s v="INSTALLUX"/>
    <x v="2083"/>
    <s v="Non"/>
    <x v="64"/>
    <m/>
    <m/>
    <m/>
    <m/>
    <x v="1"/>
    <m/>
  </r>
  <r>
    <s v="8569ARCELOR (BERTON SICARD)"/>
    <x v="2127"/>
    <s v="PROFIL"/>
    <x v="13"/>
    <x v="1914"/>
    <x v="6"/>
    <s v="INSTALLUX"/>
    <x v="2084"/>
    <s v="Non"/>
    <x v="24"/>
    <m/>
    <m/>
    <m/>
    <m/>
    <x v="1"/>
    <m/>
  </r>
  <r>
    <s v="8570ARCELOR (BERTON SICARD)"/>
    <x v="2128"/>
    <s v="PROFIL"/>
    <x v="13"/>
    <x v="1915"/>
    <x v="6"/>
    <s v="INSTALLUX"/>
    <x v="2085"/>
    <s v="Non"/>
    <x v="24"/>
    <m/>
    <m/>
    <m/>
    <m/>
    <x v="1"/>
    <m/>
  </r>
  <r>
    <s v="8571ARCELOR (BERTON SICARD)"/>
    <x v="1554"/>
    <s v="PROFIL"/>
    <x v="13"/>
    <x v="1441"/>
    <x v="6"/>
    <s v="INSTALLUX"/>
    <x v="1511"/>
    <s v="Non"/>
    <x v="24"/>
    <m/>
    <m/>
    <m/>
    <m/>
    <x v="1"/>
    <m/>
  </r>
  <r>
    <s v="8575ARCELOR (BERTON SICARD)"/>
    <x v="2029"/>
    <s v="PROFIL"/>
    <x v="13"/>
    <x v="1824"/>
    <x v="6"/>
    <s v="INSTALLUX"/>
    <x v="1986"/>
    <s v="Non"/>
    <x v="24"/>
    <m/>
    <m/>
    <m/>
    <m/>
    <x v="1"/>
    <m/>
  </r>
  <r>
    <s v="8582ARCELOR (BERTON SICARD)"/>
    <x v="2030"/>
    <s v="PROFIL"/>
    <x v="13"/>
    <x v="1825"/>
    <x v="6"/>
    <s v="INSTALLUX"/>
    <x v="1987"/>
    <s v="Non"/>
    <x v="24"/>
    <m/>
    <m/>
    <m/>
    <m/>
    <x v="1"/>
    <m/>
  </r>
  <r>
    <s v="8611ARCELOR (BERTON SICARD)"/>
    <x v="2565"/>
    <s v="PROFIL"/>
    <x v="13"/>
    <x v="2335"/>
    <x v="6"/>
    <s v="INSTALLUX"/>
    <x v="2522"/>
    <s v="Non"/>
    <x v="14"/>
    <m/>
    <m/>
    <m/>
    <m/>
    <x v="1"/>
    <m/>
  </r>
  <r>
    <s v="8612ARCELOR (BERTON SICARD)"/>
    <x v="2336"/>
    <s v="PROFIL"/>
    <x v="13"/>
    <x v="2111"/>
    <x v="6"/>
    <s v="INSTALLUX"/>
    <x v="2293"/>
    <s v="Non"/>
    <x v="14"/>
    <m/>
    <m/>
    <m/>
    <m/>
    <x v="1"/>
    <m/>
  </r>
  <r>
    <s v="8613ARCELOR (BERTON SICARD)"/>
    <x v="2566"/>
    <s v="PROFIL"/>
    <x v="13"/>
    <x v="2336"/>
    <x v="6"/>
    <s v="INSTALLUX"/>
    <x v="2523"/>
    <s v="Non"/>
    <x v="14"/>
    <m/>
    <m/>
    <m/>
    <m/>
    <x v="1"/>
    <m/>
  </r>
  <r>
    <s v="8614ARCELOR (BERTON SICARD)"/>
    <x v="2567"/>
    <s v="PROFIL"/>
    <x v="13"/>
    <x v="2337"/>
    <x v="6"/>
    <s v="INSTALLUX"/>
    <x v="2524"/>
    <s v="Non"/>
    <x v="14"/>
    <m/>
    <m/>
    <m/>
    <m/>
    <x v="1"/>
    <m/>
  </r>
  <r>
    <s v="8625ARCELOR (BERTON SICARD)"/>
    <x v="2568"/>
    <s v="PROFIL"/>
    <x v="13"/>
    <x v="2338"/>
    <x v="6"/>
    <s v="INSTALLUX"/>
    <x v="2525"/>
    <s v="Non"/>
    <x v="5"/>
    <m/>
    <m/>
    <m/>
    <m/>
    <x v="1"/>
    <m/>
  </r>
  <r>
    <s v="8626ARCELOR (BERTON SICARD)"/>
    <x v="2569"/>
    <s v="PROFIL"/>
    <x v="13"/>
    <x v="2339"/>
    <x v="6"/>
    <s v="INSTALLUX"/>
    <x v="2526"/>
    <s v="Non"/>
    <x v="5"/>
    <m/>
    <m/>
    <m/>
    <m/>
    <x v="1"/>
    <m/>
  </r>
  <r>
    <s v="8651ARCELOR (BERTON SICARD)"/>
    <x v="2580"/>
    <s v="PROFIL"/>
    <x v="13"/>
    <x v="2344"/>
    <x v="6"/>
    <s v="INSTALLUX"/>
    <x v="2537"/>
    <s v="Non"/>
    <x v="74"/>
    <m/>
    <m/>
    <m/>
    <m/>
    <x v="1"/>
    <m/>
  </r>
  <r>
    <s v="8655ARCELOR (BERTON SICARD)"/>
    <x v="2582"/>
    <s v="PROFIL"/>
    <x v="13"/>
    <x v="2346"/>
    <x v="6"/>
    <s v="INSTALLUX"/>
    <x v="2539"/>
    <s v="Non"/>
    <x v="20"/>
    <m/>
    <m/>
    <m/>
    <m/>
    <x v="1"/>
    <m/>
  </r>
  <r>
    <s v="8672ARCELOR (BERTON SICARD)"/>
    <x v="2591"/>
    <s v="PROFIL"/>
    <x v="13"/>
    <x v="2354"/>
    <x v="6"/>
    <s v="INSTALLUX"/>
    <x v="2548"/>
    <s v="Non"/>
    <x v="20"/>
    <m/>
    <m/>
    <m/>
    <m/>
    <x v="1"/>
    <m/>
  </r>
  <r>
    <s v="8674ARCELOR (BERTON SICARD)"/>
    <x v="2592"/>
    <s v="PROFIL"/>
    <x v="13"/>
    <x v="2355"/>
    <x v="6"/>
    <s v="INSTALLUX"/>
    <x v="2549"/>
    <s v="Non"/>
    <x v="12"/>
    <m/>
    <m/>
    <m/>
    <m/>
    <x v="1"/>
    <m/>
  </r>
  <r>
    <s v="8679ARCELOR (BERTON SICARD)"/>
    <x v="2594"/>
    <s v="PROFIL"/>
    <x v="13"/>
    <x v="2356"/>
    <x v="6"/>
    <s v="INSTALLUX"/>
    <x v="2551"/>
    <s v="Non"/>
    <x v="12"/>
    <m/>
    <m/>
    <m/>
    <m/>
    <x v="1"/>
    <m/>
  </r>
  <r>
    <s v="8814ARCELOR (BERTON SICARD)"/>
    <x v="1563"/>
    <s v="PROFIL"/>
    <x v="13"/>
    <x v="1449"/>
    <x v="6"/>
    <s v="INSTALLUX"/>
    <x v="1520"/>
    <s v="Non"/>
    <x v="24"/>
    <m/>
    <m/>
    <m/>
    <m/>
    <x v="1"/>
    <m/>
  </r>
  <r>
    <s v="8832ARCELOR (BERTON SICARD)"/>
    <x v="2033"/>
    <s v="PROFIL"/>
    <x v="13"/>
    <x v="1828"/>
    <x v="6"/>
    <s v="INSTALLUX"/>
    <x v="1990"/>
    <s v="Non"/>
    <x v="4"/>
    <m/>
    <m/>
    <m/>
    <m/>
    <x v="1"/>
    <m/>
  </r>
  <r>
    <s v="8859ARCELOR (BERTON SICARD)"/>
    <x v="2034"/>
    <s v="PROFIL"/>
    <x v="13"/>
    <x v="1829"/>
    <x v="6"/>
    <s v="INSTALLUX"/>
    <x v="1991"/>
    <s v="Non"/>
    <x v="4"/>
    <m/>
    <m/>
    <m/>
    <m/>
    <x v="1"/>
    <m/>
  </r>
  <r>
    <s v="8873ARCELOR (BERTON SICARD)"/>
    <x v="1572"/>
    <s v="PROFIL"/>
    <x v="13"/>
    <x v="1458"/>
    <x v="6"/>
    <s v="INSTALLUX"/>
    <x v="1529"/>
    <s v="Non"/>
    <x v="24"/>
    <m/>
    <m/>
    <m/>
    <m/>
    <x v="1"/>
    <m/>
  </r>
  <r>
    <s v="8920ARCELOR (BERTON SICARD)"/>
    <x v="2035"/>
    <s v="PROFIL"/>
    <x v="13"/>
    <x v="1830"/>
    <x v="6"/>
    <s v="INSTALLUX"/>
    <x v="1992"/>
    <s v="Non"/>
    <x v="5"/>
    <m/>
    <m/>
    <m/>
    <m/>
    <x v="1"/>
    <m/>
  </r>
  <r>
    <s v="8921ARCELOR (BERTON SICARD)"/>
    <x v="2036"/>
    <s v="PROFIL"/>
    <x v="13"/>
    <x v="1831"/>
    <x v="6"/>
    <s v="INSTALLUX"/>
    <x v="1993"/>
    <s v="Non"/>
    <x v="5"/>
    <m/>
    <m/>
    <m/>
    <m/>
    <x v="1"/>
    <m/>
  </r>
  <r>
    <s v="8929ARCELOR (BERTON SICARD)"/>
    <x v="2595"/>
    <s v="PROFIL"/>
    <x v="13"/>
    <x v="2357"/>
    <x v="6"/>
    <s v="INSTALLUX"/>
    <x v="2552"/>
    <s v="Non"/>
    <x v="5"/>
    <m/>
    <m/>
    <m/>
    <m/>
    <x v="1"/>
    <m/>
  </r>
  <r>
    <s v="8934ARCELOR (BERTON SICARD)"/>
    <x v="2596"/>
    <s v="PROFIL"/>
    <x v="13"/>
    <x v="2358"/>
    <x v="6"/>
    <s v="INSTALLUX"/>
    <x v="2553"/>
    <s v="Non"/>
    <x v="54"/>
    <m/>
    <m/>
    <m/>
    <m/>
    <x v="1"/>
    <m/>
  </r>
  <r>
    <s v="8950ARCELOR (BERTON SICARD)"/>
    <x v="2598"/>
    <s v="PROFIL"/>
    <x v="13"/>
    <x v="2360"/>
    <x v="6"/>
    <s v="INSTALLUX"/>
    <x v="2555"/>
    <s v="Non"/>
    <x v="5"/>
    <m/>
    <m/>
    <m/>
    <m/>
    <x v="1"/>
    <m/>
  </r>
  <r>
    <s v="8953ARCELOR (BERTON SICARD)"/>
    <x v="2599"/>
    <s v="PROFIL"/>
    <x v="13"/>
    <x v="2361"/>
    <x v="6"/>
    <s v="INSTALLUX"/>
    <x v="2556"/>
    <s v="Non"/>
    <x v="5"/>
    <m/>
    <m/>
    <m/>
    <m/>
    <x v="1"/>
    <m/>
  </r>
  <r>
    <s v="8965ARCELOR (BERTON SICARD)"/>
    <x v="2600"/>
    <s v="PROFIL"/>
    <x v="13"/>
    <x v="2362"/>
    <x v="6"/>
    <s v="INSTALLUX"/>
    <x v="2557"/>
    <s v="Non"/>
    <x v="40"/>
    <m/>
    <m/>
    <m/>
    <m/>
    <x v="1"/>
    <m/>
  </r>
  <r>
    <s v="8972ARCELOR (BERTON SICARD)"/>
    <x v="2601"/>
    <s v="PROFIL"/>
    <x v="13"/>
    <x v="2363"/>
    <x v="6"/>
    <s v="INSTALLUX"/>
    <x v="2558"/>
    <s v="Non"/>
    <x v="57"/>
    <m/>
    <m/>
    <m/>
    <m/>
    <x v="1"/>
    <m/>
  </r>
  <r>
    <s v="8979ARCELOR (BERTON SICARD)"/>
    <x v="2602"/>
    <s v="PROFIL"/>
    <x v="13"/>
    <x v="2364"/>
    <x v="6"/>
    <s v="INSTALLUX"/>
    <x v="2559"/>
    <s v="Non"/>
    <x v="5"/>
    <m/>
    <m/>
    <m/>
    <m/>
    <x v="1"/>
    <m/>
  </r>
  <r>
    <s v="8990ARCELOR (BERTON SICARD)"/>
    <x v="2603"/>
    <s v="PROFIL"/>
    <x v="13"/>
    <x v="2365"/>
    <x v="6"/>
    <s v="INSTALLUX"/>
    <x v="2560"/>
    <s v="Non"/>
    <x v="5"/>
    <m/>
    <m/>
    <m/>
    <m/>
    <x v="1"/>
    <m/>
  </r>
  <r>
    <s v="8991ARCELOR (BERTON SICARD)"/>
    <x v="2604"/>
    <s v="PROFIL"/>
    <x v="13"/>
    <x v="2366"/>
    <x v="6"/>
    <s v="INSTALLUX"/>
    <x v="2561"/>
    <s v="Non"/>
    <x v="5"/>
    <m/>
    <m/>
    <m/>
    <m/>
    <x v="1"/>
    <m/>
  </r>
  <r>
    <s v="9024ARCELOR (BERTON SICARD)"/>
    <x v="2291"/>
    <s v="PROFIL"/>
    <x v="13"/>
    <x v="2068"/>
    <x v="6"/>
    <s v="INSTALLUX"/>
    <x v="2248"/>
    <s v="Non"/>
    <x v="5"/>
    <m/>
    <m/>
    <m/>
    <m/>
    <x v="1"/>
    <m/>
  </r>
  <r>
    <s v="9025ARCELOR (BERTON SICARD)"/>
    <x v="2292"/>
    <s v="PROFIL"/>
    <x v="13"/>
    <x v="2069"/>
    <x v="6"/>
    <s v="INSTALLUX"/>
    <x v="2249"/>
    <s v="Non"/>
    <x v="5"/>
    <m/>
    <m/>
    <m/>
    <m/>
    <x v="1"/>
    <m/>
  </r>
  <r>
    <s v="9292/4THARCELOR (BERTON SICARD)"/>
    <x v="1605"/>
    <s v="PROFIL"/>
    <x v="13"/>
    <x v="1469"/>
    <x v="6"/>
    <s v="INSTALLUX"/>
    <x v="1562"/>
    <s v="Non"/>
    <x v="61"/>
    <m/>
    <m/>
    <m/>
    <m/>
    <x v="1"/>
    <m/>
  </r>
  <r>
    <s v="9292THARCELOR (BERTON SICARD)"/>
    <x v="1606"/>
    <s v="PROFIL"/>
    <x v="13"/>
    <x v="1469"/>
    <x v="6"/>
    <s v="INSTALLUX"/>
    <x v="1563"/>
    <s v="Non"/>
    <x v="24"/>
    <m/>
    <m/>
    <m/>
    <m/>
    <x v="1"/>
    <m/>
  </r>
  <r>
    <s v="9294/4THARCELOR (BERTON SICARD)"/>
    <x v="1607"/>
    <s v="PROFIL"/>
    <x v="13"/>
    <x v="1470"/>
    <x v="6"/>
    <s v="INSTALLUX"/>
    <x v="1564"/>
    <s v="Non"/>
    <x v="61"/>
    <m/>
    <m/>
    <m/>
    <m/>
    <x v="1"/>
    <m/>
  </r>
  <r>
    <s v="9294THARCELOR (BERTON SICARD)"/>
    <x v="1608"/>
    <s v="PROFIL"/>
    <x v="13"/>
    <x v="1470"/>
    <x v="6"/>
    <s v="INSTALLUX"/>
    <x v="1565"/>
    <s v="Non"/>
    <x v="24"/>
    <m/>
    <m/>
    <m/>
    <m/>
    <x v="1"/>
    <m/>
  </r>
  <r>
    <s v="9354ARCELOR (BERTON SICARD)"/>
    <x v="1626"/>
    <s v="PROFIL"/>
    <x v="13"/>
    <x v="1485"/>
    <x v="6"/>
    <s v="INSTALLUX"/>
    <x v="1583"/>
    <s v="Non"/>
    <x v="24"/>
    <m/>
    <m/>
    <m/>
    <m/>
    <x v="1"/>
    <m/>
  </r>
  <r>
    <s v="9395ARCELOR (BERTON SICARD)"/>
    <x v="2293"/>
    <s v="PROFIL"/>
    <x v="13"/>
    <x v="2070"/>
    <x v="6"/>
    <s v="INSTALLUX"/>
    <x v="2250"/>
    <s v="Non"/>
    <x v="24"/>
    <m/>
    <m/>
    <m/>
    <m/>
    <x v="1"/>
    <m/>
  </r>
  <r>
    <s v="9580ARCELOR (BERTON SICARD)"/>
    <x v="2294"/>
    <s v="PROFIL"/>
    <x v="13"/>
    <x v="2071"/>
    <x v="6"/>
    <s v="INSTALLUX"/>
    <x v="2251"/>
    <s v="Non"/>
    <x v="54"/>
    <m/>
    <m/>
    <m/>
    <m/>
    <x v="1"/>
    <m/>
  </r>
  <r>
    <s v="9581ARCELOR (BERTON SICARD)"/>
    <x v="2295"/>
    <s v="PROFIL"/>
    <x v="13"/>
    <x v="2072"/>
    <x v="6"/>
    <s v="INSTALLUX"/>
    <x v="2252"/>
    <s v="Non"/>
    <x v="54"/>
    <m/>
    <m/>
    <m/>
    <m/>
    <x v="1"/>
    <m/>
  </r>
  <r>
    <s v="9700ARCELOR (BERTON SICARD)"/>
    <x v="2296"/>
    <s v="PROFIL"/>
    <x v="13"/>
    <x v="2073"/>
    <x v="6"/>
    <s v="INSTALLUX"/>
    <x v="2253"/>
    <s v="Non"/>
    <x v="20"/>
    <m/>
    <m/>
    <m/>
    <m/>
    <x v="1"/>
    <m/>
  </r>
  <r>
    <s v="9701ARCELOR (BERTON SICARD)"/>
    <x v="2297"/>
    <s v="PROFIL"/>
    <x v="13"/>
    <x v="2074"/>
    <x v="6"/>
    <s v="INSTALLUX"/>
    <x v="2254"/>
    <s v="Non"/>
    <x v="20"/>
    <m/>
    <m/>
    <m/>
    <m/>
    <x v="1"/>
    <m/>
  </r>
  <r>
    <s v="9702ARCELOR (BERTON SICARD)"/>
    <x v="2298"/>
    <s v="PROFIL"/>
    <x v="13"/>
    <x v="2075"/>
    <x v="6"/>
    <s v="INSTALLUX"/>
    <x v="2255"/>
    <s v="Non"/>
    <x v="20"/>
    <m/>
    <m/>
    <m/>
    <m/>
    <x v="1"/>
    <m/>
  </r>
  <r>
    <s v="9703ARCELOR (BERTON SICARD)"/>
    <x v="2299"/>
    <s v="PROFIL"/>
    <x v="13"/>
    <x v="2076"/>
    <x v="6"/>
    <s v="INSTALLUX"/>
    <x v="2256"/>
    <s v="Non"/>
    <x v="20"/>
    <m/>
    <m/>
    <m/>
    <m/>
    <x v="1"/>
    <m/>
  </r>
  <r>
    <s v="9705ARCELOR (BERTON SICARD)"/>
    <x v="2611"/>
    <s v="PROFIL"/>
    <x v="13"/>
    <x v="2372"/>
    <x v="6"/>
    <s v="INSTALLUX"/>
    <x v="2568"/>
    <s v="Non"/>
    <x v="54"/>
    <m/>
    <m/>
    <m/>
    <m/>
    <x v="1"/>
    <m/>
  </r>
  <r>
    <s v="9707ARCELOR (BERTON SICARD)"/>
    <x v="2612"/>
    <s v="PROFIL"/>
    <x v="13"/>
    <x v="2373"/>
    <x v="6"/>
    <s v="INSTALLUX"/>
    <x v="2569"/>
    <s v="Non"/>
    <x v="12"/>
    <m/>
    <m/>
    <m/>
    <m/>
    <x v="1"/>
    <m/>
  </r>
  <r>
    <s v="9712ARCELOR (BERTON SICARD)"/>
    <x v="2300"/>
    <s v="PROFIL"/>
    <x v="13"/>
    <x v="2077"/>
    <x v="6"/>
    <s v="INSTALLUX"/>
    <x v="2257"/>
    <s v="Non"/>
    <x v="5"/>
    <m/>
    <m/>
    <m/>
    <m/>
    <x v="1"/>
    <m/>
  </r>
  <r>
    <s v="9713ARCELOR (BERTON SICARD)"/>
    <x v="2301"/>
    <s v="PROFIL"/>
    <x v="13"/>
    <x v="2078"/>
    <x v="6"/>
    <s v="INSTALLUX"/>
    <x v="2258"/>
    <s v="Non"/>
    <x v="5"/>
    <m/>
    <m/>
    <m/>
    <m/>
    <x v="1"/>
    <m/>
  </r>
  <r>
    <s v="9719ARCELOR (BERTON SICARD)"/>
    <x v="2613"/>
    <s v="PROFIL"/>
    <x v="13"/>
    <x v="2374"/>
    <x v="6"/>
    <s v="INSTALLUX"/>
    <x v="2570"/>
    <s v="Non"/>
    <x v="12"/>
    <m/>
    <m/>
    <m/>
    <m/>
    <x v="1"/>
    <m/>
  </r>
  <r>
    <s v="9760ARCELOR (BERTON SICARD)"/>
    <x v="2614"/>
    <s v="PROFIL"/>
    <x v="13"/>
    <x v="2375"/>
    <x v="6"/>
    <s v="INSTALLUX"/>
    <x v="2571"/>
    <s v="Non"/>
    <x v="40"/>
    <m/>
    <m/>
    <m/>
    <m/>
    <x v="1"/>
    <m/>
  </r>
  <r>
    <s v="9804ARCELOR (BERTON SICARD)"/>
    <x v="2044"/>
    <s v="PROFIL"/>
    <x v="13"/>
    <x v="1838"/>
    <x v="6"/>
    <s v="INSTALLUX"/>
    <x v="2001"/>
    <s v="Non"/>
    <x v="5"/>
    <m/>
    <m/>
    <m/>
    <m/>
    <x v="1"/>
    <m/>
  </r>
  <r>
    <s v="9838ARCELOR (BERTON SICARD)"/>
    <x v="2616"/>
    <s v="PROFIL"/>
    <x v="13"/>
    <x v="1842"/>
    <x v="6"/>
    <s v="INSTALLUX"/>
    <x v="2573"/>
    <s v="Non"/>
    <x v="40"/>
    <m/>
    <m/>
    <m/>
    <m/>
    <x v="1"/>
    <m/>
  </r>
  <r>
    <s v="9847ARCELOR (BERTON SICARD)"/>
    <x v="2131"/>
    <s v="PROFIL"/>
    <x v="13"/>
    <x v="1918"/>
    <x v="6"/>
    <s v="INSTALLUX"/>
    <x v="2088"/>
    <s v="Non"/>
    <x v="5"/>
    <m/>
    <m/>
    <m/>
    <m/>
    <x v="1"/>
    <m/>
  </r>
  <r>
    <s v="9848ARCELOR (BERTON SICARD)"/>
    <x v="2045"/>
    <s v="PROFIL"/>
    <x v="13"/>
    <x v="1839"/>
    <x v="6"/>
    <s v="INSTALLUX"/>
    <x v="2002"/>
    <s v="Non"/>
    <x v="5"/>
    <m/>
    <m/>
    <m/>
    <m/>
    <x v="1"/>
    <m/>
  </r>
  <r>
    <s v="9849ARCELOR (BERTON SICARD)"/>
    <x v="2132"/>
    <s v="PROFIL"/>
    <x v="13"/>
    <x v="1919"/>
    <x v="6"/>
    <s v="INSTALLUX"/>
    <x v="2089"/>
    <s v="Non"/>
    <x v="5"/>
    <m/>
    <m/>
    <m/>
    <m/>
    <x v="1"/>
    <m/>
  </r>
  <r>
    <s v="9864ARCELOR (BERTON SICARD)"/>
    <x v="2133"/>
    <s v="PROFIL"/>
    <x v="13"/>
    <x v="1920"/>
    <x v="6"/>
    <s v="INSTALLUX"/>
    <x v="2090"/>
    <s v="Non"/>
    <x v="5"/>
    <m/>
    <m/>
    <m/>
    <m/>
    <x v="1"/>
    <m/>
  </r>
  <r>
    <s v="9865ARCELOR (BERTON SICARD)"/>
    <x v="2046"/>
    <s v="PROFIL"/>
    <x v="13"/>
    <x v="1840"/>
    <x v="6"/>
    <s v="INSTALLUX"/>
    <x v="2003"/>
    <s v="Non"/>
    <x v="5"/>
    <m/>
    <m/>
    <m/>
    <m/>
    <x v="1"/>
    <m/>
  </r>
  <r>
    <s v="9882ARCELOR (BERTON SICARD)"/>
    <x v="2047"/>
    <s v="PROFIL"/>
    <x v="13"/>
    <x v="1841"/>
    <x v="6"/>
    <s v="INSTALLUX"/>
    <x v="2004"/>
    <s v="Non"/>
    <x v="5"/>
    <m/>
    <m/>
    <m/>
    <m/>
    <x v="1"/>
    <m/>
  </r>
  <r>
    <s v="9895ARCELOR (BERTON SICARD)"/>
    <x v="2049"/>
    <s v="PROFIL"/>
    <x v="13"/>
    <x v="1843"/>
    <x v="6"/>
    <s v="INSTALLUX"/>
    <x v="2006"/>
    <s v="Non"/>
    <x v="5"/>
    <m/>
    <m/>
    <m/>
    <m/>
    <x v="1"/>
    <m/>
  </r>
  <r>
    <s v="9897ARCELOR (BERTON SICARD)"/>
    <x v="2050"/>
    <s v="PROFIL"/>
    <x v="13"/>
    <x v="1844"/>
    <x v="6"/>
    <s v="INSTALLUX"/>
    <x v="2007"/>
    <s v="Non"/>
    <x v="5"/>
    <m/>
    <m/>
    <m/>
    <m/>
    <x v="1"/>
    <m/>
  </r>
  <r>
    <s v="9934AARCELOR (BERTON SICARD)"/>
    <x v="2135"/>
    <s v="PROFIL"/>
    <x v="13"/>
    <x v="1922"/>
    <x v="6"/>
    <s v="INSTALLUX"/>
    <x v="2092"/>
    <s v="Non"/>
    <x v="5"/>
    <m/>
    <m/>
    <m/>
    <m/>
    <x v="1"/>
    <m/>
  </r>
  <r>
    <s v="9935AARCELOR (BERTON SICARD)"/>
    <x v="2054"/>
    <s v="PROFIL"/>
    <x v="13"/>
    <x v="1848"/>
    <x v="6"/>
    <s v="INSTALLUX"/>
    <x v="2011"/>
    <s v="Non"/>
    <x v="5"/>
    <m/>
    <m/>
    <m/>
    <m/>
    <x v="1"/>
    <m/>
  </r>
  <r>
    <s v="9936AARCELOR (BERTON SICARD)"/>
    <x v="2136"/>
    <s v="PROFIL"/>
    <x v="13"/>
    <x v="1923"/>
    <x v="6"/>
    <s v="INSTALLUX"/>
    <x v="2093"/>
    <s v="Non"/>
    <x v="5"/>
    <m/>
    <m/>
    <m/>
    <m/>
    <x v="1"/>
    <m/>
  </r>
  <r>
    <s v="9937AARCELOR (BERTON SICARD)"/>
    <x v="2055"/>
    <s v="PROFIL"/>
    <x v="13"/>
    <x v="1849"/>
    <x v="6"/>
    <s v="INSTALLUX"/>
    <x v="2012"/>
    <s v="Non"/>
    <x v="5"/>
    <m/>
    <m/>
    <m/>
    <m/>
    <x v="1"/>
    <m/>
  </r>
  <r>
    <s v="9960ARCELOR (BERTON SICARD)"/>
    <x v="2057"/>
    <s v="PROFIL"/>
    <x v="13"/>
    <x v="1851"/>
    <x v="6"/>
    <s v="INSTALLUX"/>
    <x v="2014"/>
    <s v="Non"/>
    <x v="5"/>
    <m/>
    <m/>
    <m/>
    <m/>
    <x v="1"/>
    <m/>
  </r>
  <r>
    <s v="9961ARCELOR (BERTON SICARD)"/>
    <x v="2058"/>
    <s v="PROFIL"/>
    <x v="13"/>
    <x v="1852"/>
    <x v="6"/>
    <s v="INSTALLUX"/>
    <x v="2015"/>
    <s v="Non"/>
    <x v="5"/>
    <m/>
    <m/>
    <m/>
    <m/>
    <x v="1"/>
    <m/>
  </r>
  <r>
    <s v="9962ARCELOR (BERTON SICARD)"/>
    <x v="2190"/>
    <s v="PROFIL"/>
    <x v="13"/>
    <x v="1973"/>
    <x v="6"/>
    <s v="INSTALLUX"/>
    <x v="2147"/>
    <s v="Non"/>
    <x v="5"/>
    <m/>
    <m/>
    <m/>
    <m/>
    <x v="1"/>
    <m/>
  </r>
  <r>
    <s v="9963ARCELOR (BERTON SICARD)"/>
    <x v="2059"/>
    <s v="PROFIL"/>
    <x v="13"/>
    <x v="1853"/>
    <x v="6"/>
    <s v="INSTALLUX"/>
    <x v="2016"/>
    <s v="Non"/>
    <x v="5"/>
    <m/>
    <m/>
    <m/>
    <m/>
    <x v="1"/>
    <m/>
  </r>
  <r>
    <s v="40052ARCELOR (BERTON SICARD)"/>
    <x v="2626"/>
    <s v="PROFIL"/>
    <x v="13"/>
    <x v="2386"/>
    <x v="6"/>
    <s v="INSTALLUX"/>
    <x v="2583"/>
    <s v="Non"/>
    <x v="5"/>
    <m/>
    <m/>
    <m/>
    <m/>
    <x v="1"/>
    <m/>
  </r>
  <r>
    <s v="40115ARCELOR (BERTON SICARD)"/>
    <x v="2247"/>
    <s v="PROFIL"/>
    <x v="13"/>
    <x v="2026"/>
    <x v="6"/>
    <s v="INSTALLUX"/>
    <x v="2204"/>
    <s v="Non"/>
    <x v="5"/>
    <m/>
    <m/>
    <m/>
    <m/>
    <x v="1"/>
    <m/>
  </r>
  <r>
    <s v="40116ARCELOR (BERTON SICARD)"/>
    <x v="2192"/>
    <s v="PROFIL"/>
    <x v="13"/>
    <x v="1975"/>
    <x v="6"/>
    <s v="INSTALLUX"/>
    <x v="2149"/>
    <s v="Non"/>
    <x v="5"/>
    <m/>
    <m/>
    <m/>
    <m/>
    <x v="1"/>
    <m/>
  </r>
  <r>
    <s v="40123ARCELOR (BERTON SICARD)"/>
    <x v="2632"/>
    <s v="PROFIL"/>
    <x v="13"/>
    <x v="2392"/>
    <x v="6"/>
    <s v="INSTALLUX"/>
    <x v="2589"/>
    <s v="Non"/>
    <x v="5"/>
    <m/>
    <m/>
    <m/>
    <m/>
    <x v="1"/>
    <m/>
  </r>
  <r>
    <s v="50032ARCELOR (BERTON SICARD)"/>
    <x v="2635"/>
    <s v="PROFIL"/>
    <x v="13"/>
    <x v="2395"/>
    <x v="6"/>
    <s v="INSTALLUX"/>
    <x v="2592"/>
    <s v="Non"/>
    <x v="5"/>
    <m/>
    <m/>
    <m/>
    <m/>
    <x v="1"/>
    <m/>
  </r>
  <r>
    <s v="50034ARCELOR (BERTON SICARD)"/>
    <x v="2636"/>
    <s v="PROFIL"/>
    <x v="13"/>
    <x v="2396"/>
    <x v="6"/>
    <s v="INSTALLUX"/>
    <x v="2593"/>
    <s v="Non"/>
    <x v="5"/>
    <m/>
    <m/>
    <m/>
    <m/>
    <x v="1"/>
    <m/>
  </r>
  <r>
    <s v="50045ARCELOR (BERTON SICARD)"/>
    <x v="2637"/>
    <s v="PROFIL"/>
    <x v="13"/>
    <x v="2397"/>
    <x v="6"/>
    <s v="INSTALLUX"/>
    <x v="2594"/>
    <s v="Non"/>
    <x v="5"/>
    <m/>
    <m/>
    <m/>
    <m/>
    <x v="1"/>
    <m/>
  </r>
  <r>
    <s v="50140ARCELOR (BERTON SICARD)"/>
    <x v="2638"/>
    <s v="PROFIL"/>
    <x v="13"/>
    <x v="2398"/>
    <x v="6"/>
    <s v="INSTALLUX"/>
    <x v="2595"/>
    <s v="Non"/>
    <x v="5"/>
    <m/>
    <m/>
    <m/>
    <m/>
    <x v="1"/>
    <m/>
  </r>
  <r>
    <s v="50153ARCELOR (BERTON SICARD)"/>
    <x v="2639"/>
    <s v="PROFIL"/>
    <x v="13"/>
    <x v="2399"/>
    <x v="6"/>
    <s v="INSTALLUX"/>
    <x v="2596"/>
    <s v="Non"/>
    <x v="5"/>
    <m/>
    <m/>
    <m/>
    <m/>
    <x v="1"/>
    <m/>
  </r>
  <r>
    <s v="50180ARCELOR (BERTON SICARD)"/>
    <x v="2640"/>
    <s v="PROFIL"/>
    <x v="13"/>
    <x v="2400"/>
    <x v="6"/>
    <s v="INSTALLUX"/>
    <x v="2597"/>
    <s v="Non"/>
    <x v="5"/>
    <m/>
    <m/>
    <m/>
    <m/>
    <x v="1"/>
    <m/>
  </r>
  <r>
    <s v="50181ARCELOR (BERTON SICARD)"/>
    <x v="2641"/>
    <s v="PROFIL"/>
    <x v="13"/>
    <x v="2401"/>
    <x v="6"/>
    <s v="INSTALLUX"/>
    <x v="2598"/>
    <s v="Non"/>
    <x v="5"/>
    <m/>
    <m/>
    <m/>
    <m/>
    <x v="1"/>
    <m/>
  </r>
  <r>
    <s v="50182ARCELOR (BERTON SICARD)"/>
    <x v="2642"/>
    <s v="PROFIL"/>
    <x v="13"/>
    <x v="2402"/>
    <x v="6"/>
    <s v="INSTALLUX"/>
    <x v="2599"/>
    <s v="Non"/>
    <x v="5"/>
    <m/>
    <m/>
    <m/>
    <m/>
    <x v="1"/>
    <m/>
  </r>
  <r>
    <s v="50183ARCELOR (BERTON SICARD)"/>
    <x v="2643"/>
    <s v="PROFIL"/>
    <x v="13"/>
    <x v="2403"/>
    <x v="6"/>
    <s v="INSTALLUX"/>
    <x v="2600"/>
    <s v="Non"/>
    <x v="5"/>
    <m/>
    <m/>
    <m/>
    <m/>
    <x v="1"/>
    <m/>
  </r>
  <r>
    <s v="50191ARCELOR (BERTON SICARD)"/>
    <x v="2647"/>
    <s v="PROFIL"/>
    <x v="13"/>
    <x v="2407"/>
    <x v="6"/>
    <s v="INSTALLUX"/>
    <x v="2604"/>
    <s v="Non"/>
    <x v="5"/>
    <m/>
    <m/>
    <m/>
    <m/>
    <x v="1"/>
    <m/>
  </r>
  <r>
    <s v="50192ARCELOR (BERTON SICARD)"/>
    <x v="2648"/>
    <s v="PROFIL"/>
    <x v="13"/>
    <x v="2408"/>
    <x v="6"/>
    <s v="INSTALLUX"/>
    <x v="2605"/>
    <s v="Non"/>
    <x v="5"/>
    <m/>
    <m/>
    <m/>
    <m/>
    <x v="1"/>
    <m/>
  </r>
  <r>
    <s v="50193ARCELOR (BERTON SICARD)"/>
    <x v="2649"/>
    <s v="PROFIL"/>
    <x v="13"/>
    <x v="2408"/>
    <x v="6"/>
    <s v="INSTALLUX"/>
    <x v="2606"/>
    <s v="Non"/>
    <x v="5"/>
    <m/>
    <m/>
    <m/>
    <m/>
    <x v="1"/>
    <m/>
  </r>
  <r>
    <s v="50194ARCELOR (BERTON SICARD)"/>
    <x v="2650"/>
    <s v="PROFIL"/>
    <x v="13"/>
    <x v="2408"/>
    <x v="6"/>
    <s v="INSTALLUX"/>
    <x v="2607"/>
    <s v="Non"/>
    <x v="5"/>
    <m/>
    <m/>
    <m/>
    <m/>
    <x v="1"/>
    <m/>
  </r>
  <r>
    <s v="50195ARCELOR (BERTON SICARD)"/>
    <x v="2651"/>
    <s v="PROFIL"/>
    <x v="13"/>
    <x v="2408"/>
    <x v="6"/>
    <s v="INSTALLUX"/>
    <x v="2608"/>
    <s v="Non"/>
    <x v="5"/>
    <m/>
    <m/>
    <m/>
    <m/>
    <x v="1"/>
    <m/>
  </r>
  <r>
    <s v="50198ARCELOR (BERTON SICARD)"/>
    <x v="2653"/>
    <s v="PROFIL"/>
    <x v="13"/>
    <x v="2410"/>
    <x v="6"/>
    <s v="INSTALLUX"/>
    <x v="2610"/>
    <s v="Non"/>
    <x v="5"/>
    <m/>
    <m/>
    <m/>
    <m/>
    <x v="1"/>
    <m/>
  </r>
  <r>
    <s v="50199ARCELOR (BERTON SICARD)"/>
    <x v="2654"/>
    <s v="PROFIL"/>
    <x v="13"/>
    <x v="2411"/>
    <x v="6"/>
    <s v="INSTALLUX"/>
    <x v="2611"/>
    <s v="Non"/>
    <x v="5"/>
    <m/>
    <m/>
    <m/>
    <m/>
    <x v="1"/>
    <m/>
  </r>
  <r>
    <s v="55068ARCELOR (BERTON SICARD)"/>
    <x v="2655"/>
    <s v="PROFIL"/>
    <x v="13"/>
    <x v="2412"/>
    <x v="6"/>
    <s v="INSTALLUX"/>
    <x v="2612"/>
    <s v="Non"/>
    <x v="5"/>
    <m/>
    <m/>
    <m/>
    <m/>
    <x v="1"/>
    <m/>
  </r>
  <r>
    <s v="55069ARCELOR (BERTON SICARD)"/>
    <x v="2656"/>
    <s v="PROFIL"/>
    <x v="13"/>
    <x v="2397"/>
    <x v="6"/>
    <s v="INSTALLUX"/>
    <x v="2613"/>
    <s v="Non"/>
    <x v="5"/>
    <m/>
    <m/>
    <m/>
    <m/>
    <x v="1"/>
    <m/>
  </r>
  <r>
    <s v="55086ARCELOR (BERTON SICARD)"/>
    <x v="2657"/>
    <s v="PROFIL"/>
    <x v="13"/>
    <x v="2413"/>
    <x v="6"/>
    <s v="INSTALLUX"/>
    <x v="2614"/>
    <s v="Non"/>
    <x v="5"/>
    <m/>
    <m/>
    <m/>
    <m/>
    <x v="1"/>
    <m/>
  </r>
  <r>
    <s v="55098ARCELOR (BERTON SICARD)"/>
    <x v="2661"/>
    <s v="PROFIL"/>
    <x v="13"/>
    <x v="2417"/>
    <x v="6"/>
    <s v="INSTALLUX"/>
    <x v="2618"/>
    <s v="Non"/>
    <x v="5"/>
    <m/>
    <m/>
    <m/>
    <m/>
    <x v="1"/>
    <m/>
  </r>
  <r>
    <s v="55100ARCELOR (BERTON SICARD)"/>
    <x v="2663"/>
    <s v="PROFIL"/>
    <x v="13"/>
    <x v="2419"/>
    <x v="6"/>
    <s v="INSTALLUX"/>
    <x v="2620"/>
    <s v="Non"/>
    <x v="5"/>
    <m/>
    <m/>
    <m/>
    <m/>
    <x v="1"/>
    <m/>
  </r>
  <r>
    <s v="55132ARCELOR (BERTON SICARD)"/>
    <x v="2664"/>
    <s v="PROFIL"/>
    <x v="13"/>
    <x v="2420"/>
    <x v="6"/>
    <s v="INSTALLUX"/>
    <x v="2621"/>
    <s v="Non"/>
    <x v="5"/>
    <m/>
    <m/>
    <m/>
    <m/>
    <x v="1"/>
    <m/>
  </r>
  <r>
    <s v="55133ARCELOR (BERTON SICARD)"/>
    <x v="2665"/>
    <s v="PROFIL"/>
    <x v="13"/>
    <x v="2421"/>
    <x v="6"/>
    <s v="INSTALLUX"/>
    <x v="2622"/>
    <s v="Non"/>
    <x v="5"/>
    <m/>
    <m/>
    <m/>
    <m/>
    <x v="1"/>
    <m/>
  </r>
  <r>
    <s v="55156ARCELOR (BERTON SICARD)"/>
    <x v="2666"/>
    <s v="PROFIL"/>
    <x v="13"/>
    <x v="2422"/>
    <x v="6"/>
    <s v="INSTALLUX"/>
    <x v="2623"/>
    <s v="Non"/>
    <x v="5"/>
    <m/>
    <m/>
    <m/>
    <m/>
    <x v="1"/>
    <m/>
  </r>
  <r>
    <s v="55158ARCELOR (BERTON SICARD)"/>
    <x v="2667"/>
    <s v="PROFIL"/>
    <x v="13"/>
    <x v="2423"/>
    <x v="6"/>
    <s v="INSTALLUX"/>
    <x v="2624"/>
    <s v="Non"/>
    <x v="5"/>
    <m/>
    <m/>
    <m/>
    <m/>
    <x v="1"/>
    <m/>
  </r>
  <r>
    <s v="58100ARCELOR (BERTON SICARD)"/>
    <x v="2668"/>
    <s v="PROFIL"/>
    <x v="13"/>
    <x v="2424"/>
    <x v="6"/>
    <s v="INSTALLUX"/>
    <x v="2625"/>
    <s v="Non"/>
    <x v="5"/>
    <m/>
    <m/>
    <m/>
    <m/>
    <x v="1"/>
    <m/>
  </r>
  <r>
    <s v="58106ARCELOR (BERTON SICARD)"/>
    <x v="2669"/>
    <s v="PROFIL"/>
    <x v="13"/>
    <x v="2425"/>
    <x v="6"/>
    <s v="INSTALLUX"/>
    <x v="2626"/>
    <s v="Non"/>
    <x v="5"/>
    <m/>
    <m/>
    <m/>
    <m/>
    <x v="1"/>
    <m/>
  </r>
  <r>
    <s v="58106AARCELOR (BERTON SICARD)"/>
    <x v="2670"/>
    <s v="PROFIL"/>
    <x v="13"/>
    <x v="2426"/>
    <x v="6"/>
    <s v="INSTALLUX"/>
    <x v="2627"/>
    <s v="Non"/>
    <x v="5"/>
    <m/>
    <m/>
    <m/>
    <m/>
    <x v="1"/>
    <m/>
  </r>
  <r>
    <s v="58107ARCELOR (BERTON SICARD)"/>
    <x v="2671"/>
    <s v="PROFIL"/>
    <x v="13"/>
    <x v="2427"/>
    <x v="6"/>
    <s v="INSTALLUX"/>
    <x v="2628"/>
    <s v="Non"/>
    <x v="5"/>
    <m/>
    <m/>
    <m/>
    <m/>
    <x v="1"/>
    <m/>
  </r>
  <r>
    <s v="58107-50ARCELOR (BERTON SICARD)"/>
    <x v="2677"/>
    <s v="PROFIL"/>
    <x v="13"/>
    <x v="2433"/>
    <x v="6"/>
    <s v="INSTALLUX"/>
    <x v="2634"/>
    <s v="Non"/>
    <x v="5"/>
    <m/>
    <m/>
    <m/>
    <m/>
    <x v="1"/>
    <m/>
  </r>
  <r>
    <s v="58108ARCELOR (BERTON SICARD)"/>
    <x v="2678"/>
    <s v="PROFIL"/>
    <x v="13"/>
    <x v="2434"/>
    <x v="6"/>
    <s v="INSTALLUX"/>
    <x v="2635"/>
    <s v="Non"/>
    <x v="5"/>
    <m/>
    <m/>
    <m/>
    <m/>
    <x v="1"/>
    <m/>
  </r>
  <r>
    <s v="58111ARCELOR (BERTON SICARD)"/>
    <x v="2679"/>
    <s v="PROFIL"/>
    <x v="13"/>
    <x v="2435"/>
    <x v="6"/>
    <s v="INSTALLUX"/>
    <x v="2636"/>
    <s v="Non"/>
    <x v="5"/>
    <m/>
    <m/>
    <m/>
    <m/>
    <x v="1"/>
    <m/>
  </r>
  <r>
    <s v="58114ARCELOR (BERTON SICARD)"/>
    <x v="2680"/>
    <s v="PROFIL"/>
    <x v="13"/>
    <x v="2436"/>
    <x v="6"/>
    <s v="INSTALLUX"/>
    <x v="2637"/>
    <s v="Non"/>
    <x v="5"/>
    <m/>
    <m/>
    <m/>
    <m/>
    <x v="1"/>
    <m/>
  </r>
  <r>
    <s v="58115ARCELOR (BERTON SICARD)"/>
    <x v="2681"/>
    <s v="PROFIL"/>
    <x v="13"/>
    <x v="2437"/>
    <x v="6"/>
    <s v="INSTALLUX"/>
    <x v="2638"/>
    <s v="Non"/>
    <x v="5"/>
    <m/>
    <m/>
    <m/>
    <m/>
    <x v="1"/>
    <m/>
  </r>
  <r>
    <s v="58116ARCELOR (BERTON SICARD)"/>
    <x v="2682"/>
    <s v="PROFIL"/>
    <x v="13"/>
    <x v="2438"/>
    <x v="6"/>
    <s v="INSTALLUX"/>
    <x v="2639"/>
    <s v="Non"/>
    <x v="5"/>
    <m/>
    <m/>
    <m/>
    <m/>
    <x v="1"/>
    <m/>
  </r>
  <r>
    <s v="59116ARCELOR (BERTON SICARD)"/>
    <x v="2683"/>
    <s v="PROFIL"/>
    <x v="13"/>
    <x v="2439"/>
    <x v="6"/>
    <s v="INSTALLUX"/>
    <x v="2640"/>
    <s v="Non"/>
    <x v="5"/>
    <m/>
    <m/>
    <m/>
    <m/>
    <x v="1"/>
    <m/>
  </r>
  <r>
    <s v="59117ARCELOR (BERTON SICARD)"/>
    <x v="2684"/>
    <s v="PROFIL"/>
    <x v="13"/>
    <x v="2440"/>
    <x v="6"/>
    <s v="INSTALLUX"/>
    <x v="2641"/>
    <s v="Non"/>
    <x v="5"/>
    <m/>
    <m/>
    <m/>
    <m/>
    <x v="1"/>
    <m/>
  </r>
  <r>
    <s v="59118ARCELOR (BERTON SICARD)"/>
    <x v="2685"/>
    <s v="PROFIL"/>
    <x v="13"/>
    <x v="2441"/>
    <x v="6"/>
    <s v="INSTALLUX"/>
    <x v="2642"/>
    <s v="Non"/>
    <x v="5"/>
    <m/>
    <m/>
    <m/>
    <m/>
    <x v="1"/>
    <m/>
  </r>
  <r>
    <s v="59130ARCELOR (BERTON SICARD)"/>
    <x v="2687"/>
    <s v="PROFIL"/>
    <x v="13"/>
    <x v="2443"/>
    <x v="6"/>
    <s v="INSTALLUX"/>
    <x v="2644"/>
    <s v="Non"/>
    <x v="5"/>
    <m/>
    <m/>
    <m/>
    <m/>
    <x v="1"/>
    <m/>
  </r>
  <r>
    <s v="59162BARCELOR (BERTON SICARD)"/>
    <x v="2688"/>
    <s v="PROFIL"/>
    <x v="13"/>
    <x v="2444"/>
    <x v="6"/>
    <s v="INSTALLUX"/>
    <x v="2645"/>
    <s v="Non"/>
    <x v="5"/>
    <m/>
    <m/>
    <m/>
    <m/>
    <x v="1"/>
    <m/>
  </r>
  <r>
    <s v="59163ARCELOR (BERTON SICARD)"/>
    <x v="2689"/>
    <s v="PROFIL"/>
    <x v="13"/>
    <x v="2445"/>
    <x v="6"/>
    <s v="INSTALLUX"/>
    <x v="2646"/>
    <s v="Non"/>
    <x v="5"/>
    <m/>
    <m/>
    <m/>
    <m/>
    <x v="1"/>
    <m/>
  </r>
  <r>
    <s v="59165ARCELOR (BERTON SICARD)"/>
    <x v="2690"/>
    <s v="PROFIL"/>
    <x v="13"/>
    <x v="2446"/>
    <x v="6"/>
    <s v="INSTALLUX"/>
    <x v="2647"/>
    <s v="Non"/>
    <x v="5"/>
    <m/>
    <m/>
    <m/>
    <m/>
    <x v="1"/>
    <m/>
  </r>
  <r>
    <s v="59166ARCELOR (BERTON SICARD)"/>
    <x v="2691"/>
    <s v="PROFIL"/>
    <x v="13"/>
    <x v="2447"/>
    <x v="6"/>
    <s v="INSTALLUX"/>
    <x v="2648"/>
    <s v="Non"/>
    <x v="5"/>
    <m/>
    <m/>
    <m/>
    <m/>
    <x v="1"/>
    <m/>
  </r>
  <r>
    <s v="59167ARCELOR (BERTON SICARD)"/>
    <x v="2692"/>
    <s v="PROFIL"/>
    <x v="13"/>
    <x v="2448"/>
    <x v="6"/>
    <s v="INSTALLUX"/>
    <x v="2649"/>
    <s v="Non"/>
    <x v="5"/>
    <m/>
    <m/>
    <m/>
    <m/>
    <x v="1"/>
    <m/>
  </r>
  <r>
    <s v="160003ARCELOR (BERTON SICARD)"/>
    <x v="2195"/>
    <s v="PROFIL"/>
    <x v="13"/>
    <x v="1978"/>
    <x v="6"/>
    <s v="INSTALLUX"/>
    <x v="2152"/>
    <s v="Non"/>
    <x v="5"/>
    <m/>
    <m/>
    <m/>
    <m/>
    <x v="1"/>
    <m/>
  </r>
  <r>
    <s v="160008ARCELOR (BERTON SICARD)"/>
    <x v="2694"/>
    <s v="PROFIL"/>
    <x v="13"/>
    <x v="2450"/>
    <x v="6"/>
    <s v="INSTALLUX"/>
    <x v="2651"/>
    <s v="Non"/>
    <x v="5"/>
    <m/>
    <m/>
    <m/>
    <m/>
    <x v="1"/>
    <m/>
  </r>
  <r>
    <s v="160009ARCELOR (BERTON SICARD)"/>
    <x v="2695"/>
    <s v="PROFIL"/>
    <x v="13"/>
    <x v="2451"/>
    <x v="6"/>
    <s v="INSTALLUX"/>
    <x v="2652"/>
    <s v="Non"/>
    <x v="5"/>
    <m/>
    <m/>
    <m/>
    <m/>
    <x v="1"/>
    <m/>
  </r>
  <r>
    <s v="160011ARCELOR (BERTON SICARD)"/>
    <x v="2196"/>
    <s v="PROFIL"/>
    <x v="13"/>
    <x v="1979"/>
    <x v="6"/>
    <s v="INSTALLUX"/>
    <x v="2153"/>
    <s v="Non"/>
    <x v="5"/>
    <m/>
    <m/>
    <m/>
    <m/>
    <x v="1"/>
    <m/>
  </r>
  <r>
    <s v="160012ARCELOR (BERTON SICARD)"/>
    <x v="2197"/>
    <s v="PROFIL"/>
    <x v="13"/>
    <x v="1980"/>
    <x v="6"/>
    <s v="INSTALLUX"/>
    <x v="2154"/>
    <s v="Non"/>
    <x v="5"/>
    <m/>
    <m/>
    <m/>
    <m/>
    <x v="1"/>
    <m/>
  </r>
  <r>
    <s v="160013ARCELOR (BERTON SICARD)"/>
    <x v="2198"/>
    <s v="PROFIL"/>
    <x v="13"/>
    <x v="1981"/>
    <x v="6"/>
    <s v="INSTALLUX"/>
    <x v="2155"/>
    <s v="Non"/>
    <x v="5"/>
    <m/>
    <m/>
    <m/>
    <m/>
    <x v="1"/>
    <m/>
  </r>
  <r>
    <s v="160014ARCELOR (BERTON SICARD)"/>
    <x v="2199"/>
    <s v="PROFIL"/>
    <x v="13"/>
    <x v="1982"/>
    <x v="6"/>
    <s v="INSTALLUX"/>
    <x v="2156"/>
    <s v="Non"/>
    <x v="5"/>
    <m/>
    <m/>
    <m/>
    <m/>
    <x v="1"/>
    <m/>
  </r>
  <r>
    <s v="160015ARCELOR (BERTON SICARD)"/>
    <x v="2200"/>
    <s v="PROFIL"/>
    <x v="13"/>
    <x v="1983"/>
    <x v="6"/>
    <s v="INSTALLUX"/>
    <x v="2157"/>
    <s v="Non"/>
    <x v="5"/>
    <m/>
    <m/>
    <m/>
    <m/>
    <x v="1"/>
    <m/>
  </r>
  <r>
    <s v="160016ARCELOR (BERTON SICARD)"/>
    <x v="2201"/>
    <s v="PROFIL"/>
    <x v="13"/>
    <x v="1984"/>
    <x v="6"/>
    <s v="INSTALLUX"/>
    <x v="2158"/>
    <s v="Non"/>
    <x v="5"/>
    <m/>
    <m/>
    <m/>
    <m/>
    <x v="1"/>
    <m/>
  </r>
  <r>
    <s v="410044NARCELOR (BERTON SICARD)"/>
    <x v="1686"/>
    <s v="PROFIL"/>
    <x v="13"/>
    <x v="1534"/>
    <x v="6"/>
    <s v="INSTALLUX"/>
    <x v="1643"/>
    <s v="Non"/>
    <x v="24"/>
    <m/>
    <m/>
    <m/>
    <m/>
    <x v="1"/>
    <m/>
  </r>
  <r>
    <s v="413040BLARCELOR (BERTON SICARD)"/>
    <x v="2205"/>
    <s v="PROFIL"/>
    <x v="13"/>
    <x v="1988"/>
    <x v="6"/>
    <s v="INSTALLUX"/>
    <x v="2162"/>
    <s v="Non"/>
    <x v="24"/>
    <m/>
    <m/>
    <m/>
    <m/>
    <x v="1"/>
    <m/>
  </r>
  <r>
    <s v="413040NRARCELOR (BERTON SICARD)"/>
    <x v="2061"/>
    <s v="PROFIL"/>
    <x v="13"/>
    <x v="1855"/>
    <x v="6"/>
    <s v="INSTALLUX"/>
    <x v="2018"/>
    <s v="Non"/>
    <x v="24"/>
    <m/>
    <m/>
    <m/>
    <m/>
    <x v="1"/>
    <m/>
  </r>
  <r>
    <s v="413041BLARCELOR (BERTON SICARD)"/>
    <x v="2206"/>
    <s v="PROFIL"/>
    <x v="13"/>
    <x v="1989"/>
    <x v="6"/>
    <s v="INSTALLUX"/>
    <x v="2163"/>
    <s v="Non"/>
    <x v="24"/>
    <m/>
    <m/>
    <m/>
    <m/>
    <x v="1"/>
    <m/>
  </r>
  <r>
    <s v="413041NRARCELOR (BERTON SICARD)"/>
    <x v="2062"/>
    <s v="PROFIL"/>
    <x v="13"/>
    <x v="1856"/>
    <x v="6"/>
    <s v="INSTALLUX"/>
    <x v="2019"/>
    <s v="Non"/>
    <x v="24"/>
    <m/>
    <m/>
    <m/>
    <m/>
    <x v="1"/>
    <m/>
  </r>
  <r>
    <s v="413042BLARCELOR (BERTON SICARD)"/>
    <x v="2207"/>
    <s v="PROFIL"/>
    <x v="13"/>
    <x v="1990"/>
    <x v="6"/>
    <s v="INSTALLUX"/>
    <x v="2164"/>
    <s v="Non"/>
    <x v="24"/>
    <m/>
    <m/>
    <m/>
    <m/>
    <x v="1"/>
    <m/>
  </r>
  <r>
    <s v="413042NRARCELOR (BERTON SICARD)"/>
    <x v="2063"/>
    <s v="PROFIL"/>
    <x v="13"/>
    <x v="1857"/>
    <x v="6"/>
    <s v="INSTALLUX"/>
    <x v="2020"/>
    <s v="Non"/>
    <x v="24"/>
    <m/>
    <m/>
    <m/>
    <m/>
    <x v="1"/>
    <m/>
  </r>
  <r>
    <s v="413043BLARCELOR (BERTON SICARD)"/>
    <x v="2208"/>
    <s v="PROFIL"/>
    <x v="13"/>
    <x v="1991"/>
    <x v="6"/>
    <s v="INSTALLUX"/>
    <x v="2165"/>
    <s v="Non"/>
    <x v="24"/>
    <m/>
    <m/>
    <m/>
    <m/>
    <x v="1"/>
    <m/>
  </r>
  <r>
    <s v="413043NRARCELOR (BERTON SICARD)"/>
    <x v="2064"/>
    <s v="PROFIL"/>
    <x v="13"/>
    <x v="1858"/>
    <x v="6"/>
    <s v="INSTALLUX"/>
    <x v="2021"/>
    <s v="Non"/>
    <x v="24"/>
    <m/>
    <m/>
    <m/>
    <m/>
    <x v="1"/>
    <m/>
  </r>
  <r>
    <s v="413050BLARCELOR (BERTON SICARD)"/>
    <x v="2209"/>
    <s v="PROFIL"/>
    <x v="13"/>
    <x v="1992"/>
    <x v="6"/>
    <s v="INSTALLUX"/>
    <x v="2166"/>
    <s v="Non"/>
    <x v="24"/>
    <m/>
    <m/>
    <m/>
    <m/>
    <x v="1"/>
    <m/>
  </r>
  <r>
    <s v="413050NRARCELOR (BERTON SICARD)"/>
    <x v="2067"/>
    <s v="PROFIL"/>
    <x v="13"/>
    <x v="1860"/>
    <x v="6"/>
    <s v="INSTALLUX"/>
    <x v="2024"/>
    <s v="Non"/>
    <x v="24"/>
    <m/>
    <m/>
    <m/>
    <m/>
    <x v="1"/>
    <m/>
  </r>
  <r>
    <s v="413063BLARCELOR (BERTON SICARD)"/>
    <x v="2210"/>
    <s v="PROFIL"/>
    <x v="13"/>
    <x v="1993"/>
    <x v="6"/>
    <s v="INSTALLUX"/>
    <x v="2167"/>
    <s v="Non"/>
    <x v="24"/>
    <m/>
    <m/>
    <m/>
    <m/>
    <x v="1"/>
    <m/>
  </r>
  <r>
    <s v="413063NRARCELOR (BERTON SICARD)"/>
    <x v="2068"/>
    <s v="PROFIL"/>
    <x v="13"/>
    <x v="1861"/>
    <x v="6"/>
    <s v="INSTALLUX"/>
    <x v="2025"/>
    <s v="Non"/>
    <x v="24"/>
    <m/>
    <m/>
    <m/>
    <m/>
    <x v="1"/>
    <m/>
  </r>
  <r>
    <s v="413064BLARCELOR (BERTON SICARD)"/>
    <x v="2211"/>
    <s v="PROFIL"/>
    <x v="13"/>
    <x v="1994"/>
    <x v="6"/>
    <s v="INSTALLUX"/>
    <x v="2168"/>
    <s v="Non"/>
    <x v="24"/>
    <m/>
    <m/>
    <m/>
    <m/>
    <x v="1"/>
    <m/>
  </r>
  <r>
    <s v="413064NRARCELOR (BERTON SICARD)"/>
    <x v="2069"/>
    <s v="PROFIL"/>
    <x v="13"/>
    <x v="1862"/>
    <x v="6"/>
    <s v="INSTALLUX"/>
    <x v="2026"/>
    <s v="Non"/>
    <x v="24"/>
    <m/>
    <m/>
    <m/>
    <m/>
    <x v="1"/>
    <m/>
  </r>
  <r>
    <s v="413067NRARCELOR (BERTON SICARD)"/>
    <x v="2070"/>
    <s v="PROFIL"/>
    <x v="13"/>
    <x v="1863"/>
    <x v="6"/>
    <s v="INSTALLUX"/>
    <x v="2027"/>
    <s v="Non"/>
    <x v="24"/>
    <m/>
    <m/>
    <m/>
    <m/>
    <x v="1"/>
    <m/>
  </r>
  <r>
    <s v="413069BLARCELOR (BERTON SICARD)"/>
    <x v="2212"/>
    <s v="PROFIL"/>
    <x v="13"/>
    <x v="1995"/>
    <x v="6"/>
    <s v="INSTALLUX"/>
    <x v="2169"/>
    <s v="Non"/>
    <x v="24"/>
    <m/>
    <m/>
    <m/>
    <m/>
    <x v="1"/>
    <m/>
  </r>
  <r>
    <s v="413069NRARCELOR (BERTON SICARD)"/>
    <x v="2248"/>
    <s v="PROFIL"/>
    <x v="13"/>
    <x v="2027"/>
    <x v="6"/>
    <s v="INSTALLUX"/>
    <x v="2205"/>
    <s v="Non"/>
    <x v="24"/>
    <m/>
    <m/>
    <m/>
    <m/>
    <x v="1"/>
    <m/>
  </r>
  <r>
    <s v="413077ARCELOR (BERTON SICARD)"/>
    <x v="2071"/>
    <s v="PROFIL"/>
    <x v="13"/>
    <x v="1519"/>
    <x v="6"/>
    <s v="INSTALLUX"/>
    <x v="2028"/>
    <s v="Non"/>
    <x v="24"/>
    <m/>
    <m/>
    <m/>
    <m/>
    <x v="1"/>
    <m/>
  </r>
  <r>
    <s v="413079ARCELOR (BERTON SICARD)"/>
    <x v="1740"/>
    <s v="PROFIL"/>
    <x v="13"/>
    <x v="1232"/>
    <x v="6"/>
    <s v="INSTALLUX"/>
    <x v="1697"/>
    <s v="Non"/>
    <x v="24"/>
    <m/>
    <m/>
    <m/>
    <m/>
    <x v="1"/>
    <m/>
  </r>
  <r>
    <s v="413090ARCELOR (BERTON SICARD)"/>
    <x v="1744"/>
    <s v="PROFIL"/>
    <x v="13"/>
    <x v="1585"/>
    <x v="6"/>
    <s v="INSTALLUX"/>
    <x v="1701"/>
    <s v="Non"/>
    <x v="24"/>
    <m/>
    <m/>
    <m/>
    <m/>
    <x v="1"/>
    <m/>
  </r>
  <r>
    <s v="413091ARCELOR (BERTON SICARD)"/>
    <x v="1745"/>
    <s v="PROFIL"/>
    <x v="13"/>
    <x v="1586"/>
    <x v="6"/>
    <s v="INSTALLUX"/>
    <x v="1702"/>
    <s v="Non"/>
    <x v="24"/>
    <m/>
    <m/>
    <m/>
    <m/>
    <x v="1"/>
    <m/>
  </r>
  <r>
    <s v="420001ARCELOR (BERTON SICARD)"/>
    <x v="1747"/>
    <s v="PROFIL"/>
    <x v="13"/>
    <x v="1587"/>
    <x v="6"/>
    <s v="INSTALLUX"/>
    <x v="1704"/>
    <s v="Non"/>
    <x v="24"/>
    <m/>
    <m/>
    <m/>
    <m/>
    <x v="1"/>
    <m/>
  </r>
  <r>
    <s v="421009ARCELOR (BERTON SICARD)"/>
    <x v="2699"/>
    <s v="PROFIL"/>
    <x v="13"/>
    <x v="2455"/>
    <x v="6"/>
    <s v="INSTALLUX"/>
    <x v="2656"/>
    <s v="Non"/>
    <x v="24"/>
    <m/>
    <m/>
    <m/>
    <m/>
    <x v="1"/>
    <m/>
  </r>
  <r>
    <s v="423008ARCELOR (BERTON SICARD)"/>
    <x v="2072"/>
    <s v="PROFIL"/>
    <x v="13"/>
    <x v="1864"/>
    <x v="6"/>
    <s v="INSTALLUX"/>
    <x v="2029"/>
    <s v="Non"/>
    <x v="24"/>
    <m/>
    <m/>
    <m/>
    <m/>
    <x v="1"/>
    <m/>
  </r>
  <r>
    <s v="433002ARCELOR (BERTON SICARD)"/>
    <x v="2702"/>
    <s v="PROFIL"/>
    <x v="13"/>
    <x v="2457"/>
    <x v="6"/>
    <s v="INSTALLUX"/>
    <x v="2659"/>
    <s v="Non"/>
    <x v="24"/>
    <m/>
    <m/>
    <m/>
    <m/>
    <x v="1"/>
    <m/>
  </r>
  <r>
    <s v="440019ARCELOR (BERTON SICARD)"/>
    <x v="2704"/>
    <s v="PROFIL"/>
    <x v="13"/>
    <x v="2458"/>
    <x v="6"/>
    <s v="INSTALLUX"/>
    <x v="2661"/>
    <s v="Non"/>
    <x v="14"/>
    <m/>
    <m/>
    <m/>
    <m/>
    <x v="1"/>
    <m/>
  </r>
  <r>
    <s v="450074DARCELOR (BERTON SICARD)"/>
    <x v="2074"/>
    <s v="PROFIL"/>
    <x v="13"/>
    <x v="1866"/>
    <x v="6"/>
    <s v="INSTALLUX"/>
    <x v="2031"/>
    <s v="Non"/>
    <x v="5"/>
    <m/>
    <m/>
    <m/>
    <m/>
    <x v="1"/>
    <m/>
  </r>
  <r>
    <s v="450074GARCELOR (BERTON SICARD)"/>
    <x v="2075"/>
    <s v="PROFIL"/>
    <x v="13"/>
    <x v="1867"/>
    <x v="6"/>
    <s v="INSTALLUX"/>
    <x v="2032"/>
    <s v="Non"/>
    <x v="5"/>
    <m/>
    <m/>
    <m/>
    <m/>
    <x v="1"/>
    <m/>
  </r>
  <r>
    <s v="450076AARCELOR (BERTON SICARD)"/>
    <x v="2077"/>
    <s v="PROFIL"/>
    <x v="13"/>
    <x v="1869"/>
    <x v="6"/>
    <s v="INSTALLUX"/>
    <x v="2034"/>
    <s v="Non"/>
    <x v="5"/>
    <m/>
    <m/>
    <m/>
    <m/>
    <x v="1"/>
    <m/>
  </r>
  <r>
    <s v="450084ARCELOR (BERTON SICARD)"/>
    <x v="2722"/>
    <s v="PROFIL"/>
    <x v="13"/>
    <x v="2474"/>
    <x v="6"/>
    <s v="INSTALLUX"/>
    <x v="2679"/>
    <s v="Non"/>
    <x v="5"/>
    <m/>
    <m/>
    <m/>
    <m/>
    <x v="1"/>
    <m/>
  </r>
  <r>
    <s v="450098AARCELOR (BERTON SICARD)"/>
    <x v="2260"/>
    <s v="PROFIL"/>
    <x v="13"/>
    <x v="2037"/>
    <x v="6"/>
    <s v="INSTALLUX"/>
    <x v="2217"/>
    <s v="Non"/>
    <x v="14"/>
    <m/>
    <m/>
    <m/>
    <m/>
    <x v="1"/>
    <m/>
  </r>
  <r>
    <s v="460001ARCELOR (BERTON SICARD)"/>
    <x v="2746"/>
    <s v="PROFIL"/>
    <x v="13"/>
    <x v="2496"/>
    <x v="6"/>
    <s v="INSTALLUX"/>
    <x v="2703"/>
    <s v="Non"/>
    <x v="40"/>
    <m/>
    <m/>
    <m/>
    <m/>
    <x v="1"/>
    <m/>
  </r>
  <r>
    <s v="460020ARCELOR (BERTON SICARD)"/>
    <x v="2303"/>
    <s v="PROFIL"/>
    <x v="13"/>
    <x v="2080"/>
    <x v="6"/>
    <s v="INSTALLUX"/>
    <x v="2260"/>
    <s v="Non"/>
    <x v="12"/>
    <m/>
    <m/>
    <m/>
    <m/>
    <x v="1"/>
    <m/>
  </r>
  <r>
    <s v="460021ARCELOR (BERTON SICARD)"/>
    <x v="2304"/>
    <s v="PROFIL"/>
    <x v="13"/>
    <x v="2081"/>
    <x v="6"/>
    <s v="INSTALLUX"/>
    <x v="2261"/>
    <s v="Non"/>
    <x v="12"/>
    <m/>
    <m/>
    <m/>
    <m/>
    <x v="1"/>
    <m/>
  </r>
  <r>
    <s v="460046ARCELOR (BERTON SICARD)"/>
    <x v="2221"/>
    <s v="PROFIL"/>
    <x v="13"/>
    <x v="2003"/>
    <x v="6"/>
    <s v="INSTALLUX"/>
    <x v="2178"/>
    <s v="Non"/>
    <x v="20"/>
    <m/>
    <m/>
    <m/>
    <m/>
    <x v="1"/>
    <m/>
  </r>
  <r>
    <s v="460047ARCELOR (BERTON SICARD)"/>
    <x v="2222"/>
    <s v="PROFIL"/>
    <x v="13"/>
    <x v="2004"/>
    <x v="6"/>
    <s v="INSTALLUX"/>
    <x v="2179"/>
    <s v="Non"/>
    <x v="20"/>
    <m/>
    <m/>
    <m/>
    <m/>
    <x v="1"/>
    <m/>
  </r>
  <r>
    <s v="460048ARCELOR (BERTON SICARD)"/>
    <x v="2223"/>
    <s v="PROFIL"/>
    <x v="13"/>
    <x v="2005"/>
    <x v="6"/>
    <s v="INSTALLUX"/>
    <x v="2180"/>
    <s v="Non"/>
    <x v="20"/>
    <m/>
    <m/>
    <m/>
    <m/>
    <x v="1"/>
    <m/>
  </r>
  <r>
    <s v="460049ARCELOR (BERTON SICARD)"/>
    <x v="2224"/>
    <s v="PROFIL"/>
    <x v="13"/>
    <x v="2006"/>
    <x v="6"/>
    <s v="INSTALLUX"/>
    <x v="2181"/>
    <s v="Non"/>
    <x v="20"/>
    <m/>
    <m/>
    <m/>
    <m/>
    <x v="1"/>
    <m/>
  </r>
  <r>
    <s v="460081ARCELOR (BERTON SICARD)"/>
    <x v="2307"/>
    <s v="PROFIL"/>
    <x v="13"/>
    <x v="2084"/>
    <x v="6"/>
    <s v="INSTALLUX"/>
    <x v="2264"/>
    <s v="Non"/>
    <x v="12"/>
    <m/>
    <m/>
    <m/>
    <m/>
    <x v="1"/>
    <m/>
  </r>
  <r>
    <s v="P6055ARCELOR (BERTON SICARD)"/>
    <x v="2936"/>
    <s v="PROFIL"/>
    <x v="13"/>
    <x v="2669"/>
    <x v="6"/>
    <s v="INSTALLUX"/>
    <x v="2891"/>
    <s v="Non"/>
    <x v="24"/>
    <m/>
    <m/>
    <m/>
    <m/>
    <x v="1"/>
    <m/>
  </r>
  <r>
    <s v="470005ARCELOR (BERTON SICARD)"/>
    <x v="2782"/>
    <s v="PROFIL"/>
    <x v="13"/>
    <x v="2532"/>
    <x v="6"/>
    <s v="INSTALLUX"/>
    <x v="2739"/>
    <s v="Non"/>
    <x v="5"/>
    <m/>
    <m/>
    <m/>
    <m/>
    <x v="1"/>
    <m/>
  </r>
  <r>
    <s v="510008/1ARCELOR (BERTON SICARD)"/>
    <x v="1830"/>
    <s v="PROFIL"/>
    <x v="13"/>
    <x v="1659"/>
    <x v="6"/>
    <s v="INSTALLUX"/>
    <x v="1787"/>
    <s v="Non"/>
    <x v="5"/>
    <m/>
    <m/>
    <m/>
    <m/>
    <x v="1"/>
    <m/>
  </r>
  <r>
    <s v="550067ARCELOR (BERTON SICARD)"/>
    <x v="2823"/>
    <s v="PROFIL"/>
    <x v="13"/>
    <x v="2571"/>
    <x v="6"/>
    <s v="INSTALLUX"/>
    <x v="2780"/>
    <s v="Non"/>
    <x v="5"/>
    <m/>
    <m/>
    <m/>
    <m/>
    <x v="1"/>
    <m/>
  </r>
  <r>
    <s v="550068ARCELOR (BERTON SICARD)"/>
    <x v="2824"/>
    <s v="PROFIL"/>
    <x v="13"/>
    <x v="2572"/>
    <x v="6"/>
    <s v="INSTALLUX"/>
    <x v="2781"/>
    <s v="Non"/>
    <x v="5"/>
    <m/>
    <m/>
    <m/>
    <m/>
    <x v="1"/>
    <m/>
  </r>
  <r>
    <s v="550072ARCELOR (BERTON SICARD)"/>
    <x v="2827"/>
    <s v="PROFIL"/>
    <x v="13"/>
    <x v="2575"/>
    <x v="6"/>
    <s v="INSTALLUX"/>
    <x v="2784"/>
    <s v="Non"/>
    <x v="20"/>
    <m/>
    <m/>
    <m/>
    <m/>
    <x v="1"/>
    <m/>
  </r>
  <r>
    <s v="560034ARCELOR (BERTON SICARD)"/>
    <x v="2841"/>
    <s v="PROFIL"/>
    <x v="13"/>
    <x v="2589"/>
    <x v="6"/>
    <s v="INSTALLUX"/>
    <x v="2798"/>
    <s v="Non"/>
    <x v="5"/>
    <m/>
    <m/>
    <m/>
    <m/>
    <x v="1"/>
    <m/>
  </r>
  <r>
    <s v="570002ARCELOR (BERTON SICARD)"/>
    <x v="2848"/>
    <s v="PROFIL"/>
    <x v="13"/>
    <x v="2595"/>
    <x v="6"/>
    <s v="INSTALLUX"/>
    <x v="2805"/>
    <s v="Non"/>
    <x v="5"/>
    <m/>
    <m/>
    <m/>
    <m/>
    <x v="1"/>
    <m/>
  </r>
  <r>
    <s v="570012ARCELOR (BERTON SICARD)"/>
    <x v="2853"/>
    <s v="PROFIL"/>
    <x v="13"/>
    <x v="2600"/>
    <x v="6"/>
    <s v="INSTALLUX"/>
    <x v="2810"/>
    <s v="Non"/>
    <x v="5"/>
    <m/>
    <m/>
    <m/>
    <m/>
    <x v="1"/>
    <m/>
  </r>
  <r>
    <s v="570013ARCELOR (BERTON SICARD)"/>
    <x v="2854"/>
    <s v="PROFIL"/>
    <x v="13"/>
    <x v="2601"/>
    <x v="6"/>
    <s v="INSTALLUX"/>
    <x v="2811"/>
    <s v="Non"/>
    <x v="5"/>
    <m/>
    <m/>
    <m/>
    <m/>
    <x v="1"/>
    <m/>
  </r>
  <r>
    <s v="630013ARCELOR (BERTON SICARD)"/>
    <x v="2863"/>
    <s v="PROFIL"/>
    <x v="13"/>
    <x v="2609"/>
    <x v="6"/>
    <s v="INSTALLUX"/>
    <x v="2820"/>
    <s v="Non"/>
    <x v="24"/>
    <m/>
    <m/>
    <m/>
    <m/>
    <x v="1"/>
    <m/>
  </r>
  <r>
    <s v="664007ARCELOR (BERTON SICARD)"/>
    <x v="2866"/>
    <s v="PROFIL"/>
    <x v="13"/>
    <x v="2611"/>
    <x v="6"/>
    <s v="INSTALLUX"/>
    <x v="2823"/>
    <s v="Non"/>
    <x v="53"/>
    <m/>
    <m/>
    <m/>
    <m/>
    <x v="1"/>
    <m/>
  </r>
  <r>
    <s v="664008ARCELOR (BERTON SICARD)"/>
    <x v="2867"/>
    <s v="PROFIL"/>
    <x v="13"/>
    <x v="2612"/>
    <x v="6"/>
    <s v="INSTALLUX"/>
    <x v="2824"/>
    <s v="Non"/>
    <x v="53"/>
    <m/>
    <m/>
    <m/>
    <m/>
    <x v="1"/>
    <m/>
  </r>
  <r>
    <s v="664012ARCELOR (BERTON SICARD)"/>
    <x v="2868"/>
    <s v="PROFIL"/>
    <x v="13"/>
    <x v="2613"/>
    <x v="6"/>
    <s v="INSTALLUX"/>
    <x v="2825"/>
    <s v="Non"/>
    <x v="12"/>
    <m/>
    <m/>
    <m/>
    <m/>
    <x v="1"/>
    <m/>
  </r>
  <r>
    <s v="664032ARCELOR (BERTON SICARD)"/>
    <x v="2871"/>
    <s v="PROFIL"/>
    <x v="13"/>
    <x v="2616"/>
    <x v="6"/>
    <s v="INSTALLUX"/>
    <x v="2828"/>
    <s v="Non"/>
    <x v="56"/>
    <m/>
    <m/>
    <m/>
    <m/>
    <x v="1"/>
    <m/>
  </r>
  <r>
    <s v="720056NARCELOR (BERTON SICARD)"/>
    <x v="1878"/>
    <s v="PROFIL"/>
    <x v="13"/>
    <x v="1700"/>
    <x v="6"/>
    <s v="INSTALLUX"/>
    <x v="1835"/>
    <s v="Non"/>
    <x v="24"/>
    <m/>
    <m/>
    <m/>
    <m/>
    <x v="1"/>
    <m/>
  </r>
  <r>
    <s v="720056N3ARCELOR (BERTON SICARD)"/>
    <x v="1879"/>
    <s v="PROFIL"/>
    <x v="13"/>
    <x v="1700"/>
    <x v="6"/>
    <s v="INSTALLUX"/>
    <x v="1836"/>
    <s v="Non"/>
    <x v="66"/>
    <m/>
    <m/>
    <m/>
    <m/>
    <x v="1"/>
    <m/>
  </r>
  <r>
    <s v="720064AARCELOR (BERTON SICARD)"/>
    <x v="2250"/>
    <s v="PROFIL"/>
    <x v="13"/>
    <x v="2029"/>
    <x v="6"/>
    <s v="INSTALLUX"/>
    <x v="2207"/>
    <s v="Non"/>
    <x v="24"/>
    <m/>
    <m/>
    <m/>
    <m/>
    <x v="1"/>
    <m/>
  </r>
  <r>
    <s v="720064A5ARCELOR (BERTON SICARD)"/>
    <x v="2251"/>
    <s v="PROFIL"/>
    <x v="13"/>
    <x v="2029"/>
    <x v="6"/>
    <s v="INSTALLUX"/>
    <x v="2208"/>
    <s v="Non"/>
    <x v="42"/>
    <m/>
    <m/>
    <m/>
    <m/>
    <x v="1"/>
    <m/>
  </r>
  <r>
    <s v="720065AARCELOR (BERTON SICARD)"/>
    <x v="2252"/>
    <s v="PROFIL"/>
    <x v="13"/>
    <x v="2030"/>
    <x v="6"/>
    <s v="INSTALLUX"/>
    <x v="2209"/>
    <s v="Non"/>
    <x v="24"/>
    <m/>
    <m/>
    <m/>
    <m/>
    <x v="1"/>
    <m/>
  </r>
  <r>
    <s v="720065A5ARCELOR (BERTON SICARD)"/>
    <x v="2253"/>
    <s v="PROFIL"/>
    <x v="13"/>
    <x v="2030"/>
    <x v="6"/>
    <s v="INSTALLUX"/>
    <x v="2210"/>
    <s v="Non"/>
    <x v="42"/>
    <m/>
    <m/>
    <m/>
    <m/>
    <x v="1"/>
    <m/>
  </r>
  <r>
    <s v="760016ARCELOR (BERTON SICARD)"/>
    <x v="2873"/>
    <s v="PROFIL"/>
    <x v="13"/>
    <x v="2618"/>
    <x v="6"/>
    <s v="INSTALLUX"/>
    <x v="2830"/>
    <s v="Non"/>
    <x v="5"/>
    <m/>
    <m/>
    <m/>
    <m/>
    <x v="1"/>
    <m/>
  </r>
  <r>
    <s v="760017ARCELOR (BERTON SICARD)"/>
    <x v="2874"/>
    <s v="PROFIL"/>
    <x v="13"/>
    <x v="2619"/>
    <x v="6"/>
    <s v="INSTALLUX"/>
    <x v="2831"/>
    <s v="Non"/>
    <x v="12"/>
    <m/>
    <m/>
    <m/>
    <m/>
    <x v="1"/>
    <m/>
  </r>
  <r>
    <s v="760021ARCELOR (BERTON SICARD)"/>
    <x v="1884"/>
    <s v="PROFIL"/>
    <x v="13"/>
    <x v="1703"/>
    <x v="6"/>
    <s v="INSTALLUX"/>
    <x v="1841"/>
    <s v="Non"/>
    <x v="5"/>
    <m/>
    <m/>
    <m/>
    <m/>
    <x v="1"/>
    <m/>
  </r>
  <r>
    <s v="760025ARCELOR (BERTON SICARD)"/>
    <x v="2875"/>
    <s v="PROFIL"/>
    <x v="13"/>
    <x v="2620"/>
    <x v="6"/>
    <s v="INSTALLUX"/>
    <x v="2832"/>
    <s v="Non"/>
    <x v="5"/>
    <m/>
    <m/>
    <m/>
    <m/>
    <x v="1"/>
    <m/>
  </r>
  <r>
    <s v="760027ARCELOR (BERTON SICARD)"/>
    <x v="2096"/>
    <s v="PROFIL"/>
    <x v="13"/>
    <x v="1887"/>
    <x v="6"/>
    <s v="INSTALLUX"/>
    <x v="2053"/>
    <s v="Non"/>
    <x v="20"/>
    <m/>
    <m/>
    <m/>
    <m/>
    <x v="1"/>
    <m/>
  </r>
  <r>
    <s v="910010BARCELOR (BERTON SICARD)"/>
    <x v="2097"/>
    <s v="PROFIL"/>
    <x v="13"/>
    <x v="1888"/>
    <x v="6"/>
    <s v="INSTALLUX"/>
    <x v="2054"/>
    <s v="Non"/>
    <x v="24"/>
    <m/>
    <m/>
    <m/>
    <m/>
    <x v="1"/>
    <m/>
  </r>
  <r>
    <s v="910011BARCELOR (BERTON SICARD)"/>
    <x v="2235"/>
    <s v="PROFIL"/>
    <x v="13"/>
    <x v="1889"/>
    <x v="6"/>
    <s v="INSTALLUX"/>
    <x v="2192"/>
    <s v="Non"/>
    <x v="24"/>
    <m/>
    <m/>
    <m/>
    <m/>
    <x v="1"/>
    <m/>
  </r>
  <r>
    <s v="910013BARCELOR (BERTON SICARD)"/>
    <x v="2236"/>
    <s v="PROFIL"/>
    <x v="13"/>
    <x v="1890"/>
    <x v="6"/>
    <s v="INSTALLUX"/>
    <x v="2193"/>
    <s v="Non"/>
    <x v="24"/>
    <m/>
    <m/>
    <m/>
    <m/>
    <x v="1"/>
    <m/>
  </r>
  <r>
    <s v="910040ARCELOR (BERTON SICARD)"/>
    <x v="2237"/>
    <s v="PROFIL"/>
    <x v="13"/>
    <x v="2016"/>
    <x v="6"/>
    <s v="INSTALLUX"/>
    <x v="2194"/>
    <s v="Non"/>
    <x v="24"/>
    <m/>
    <m/>
    <m/>
    <m/>
    <x v="1"/>
    <m/>
  </r>
  <r>
    <s v="910051NARCELOR (BERTON SICARD)"/>
    <x v="1918"/>
    <s v="PROFIL"/>
    <x v="13"/>
    <x v="1723"/>
    <x v="6"/>
    <s v="INSTALLUX"/>
    <x v="1875"/>
    <s v="Non"/>
    <x v="24"/>
    <m/>
    <m/>
    <m/>
    <m/>
    <x v="1"/>
    <m/>
  </r>
  <r>
    <s v="930000ARCELOR (BERTON SICARD)"/>
    <x v="2316"/>
    <s v="PROFIL"/>
    <x v="13"/>
    <x v="2092"/>
    <x v="6"/>
    <s v="INSTALLUX"/>
    <x v="2273"/>
    <s v="Non"/>
    <x v="24"/>
    <m/>
    <m/>
    <m/>
    <m/>
    <x v="1"/>
    <m/>
  </r>
  <r>
    <s v="930001ARCELOR (BERTON SICARD)"/>
    <x v="2317"/>
    <s v="PROFIL"/>
    <x v="13"/>
    <x v="2070"/>
    <x v="6"/>
    <s v="INSTALLUX"/>
    <x v="2274"/>
    <s v="Non"/>
    <x v="24"/>
    <m/>
    <m/>
    <m/>
    <m/>
    <x v="1"/>
    <m/>
  </r>
  <r>
    <s v="930002ARCELOR (BERTON SICARD)"/>
    <x v="2318"/>
    <s v="PROFIL"/>
    <x v="13"/>
    <x v="2093"/>
    <x v="6"/>
    <s v="INSTALLUX"/>
    <x v="2275"/>
    <s v="Non"/>
    <x v="24"/>
    <m/>
    <m/>
    <m/>
    <m/>
    <x v="1"/>
    <m/>
  </r>
  <r>
    <s v="930201ARCELOR (BERTON SICARD)"/>
    <x v="2319"/>
    <s v="PROFIL"/>
    <x v="13"/>
    <x v="2094"/>
    <x v="6"/>
    <s v="INSTALLUX"/>
    <x v="2276"/>
    <s v="Non"/>
    <x v="24"/>
    <m/>
    <m/>
    <m/>
    <m/>
    <x v="1"/>
    <m/>
  </r>
  <r>
    <s v="930203ARCELOR (BERTON SICARD)"/>
    <x v="2320"/>
    <s v="PROFIL"/>
    <x v="13"/>
    <x v="2095"/>
    <x v="6"/>
    <s v="INSTALLUX"/>
    <x v="2277"/>
    <s v="Non"/>
    <x v="24"/>
    <m/>
    <m/>
    <m/>
    <m/>
    <x v="1"/>
    <m/>
  </r>
  <r>
    <s v="930204ARCELOR (BERTON SICARD)"/>
    <x v="2321"/>
    <s v="PROFIL"/>
    <x v="13"/>
    <x v="2096"/>
    <x v="6"/>
    <s v="INSTALLUX"/>
    <x v="2278"/>
    <s v="Non"/>
    <x v="24"/>
    <m/>
    <m/>
    <m/>
    <m/>
    <x v="1"/>
    <m/>
  </r>
  <r>
    <s v="950060ARCELOR (BERTON SICARD)"/>
    <x v="2891"/>
    <s v="PROFIL"/>
    <x v="13"/>
    <x v="2630"/>
    <x v="6"/>
    <s v="INSTALLUX"/>
    <x v="2848"/>
    <s v="Non"/>
    <x v="40"/>
    <m/>
    <m/>
    <m/>
    <m/>
    <x v="1"/>
    <m/>
  </r>
  <r>
    <s v="950062ARCELOR (BERTON SICARD)"/>
    <x v="2892"/>
    <s v="PROFIL"/>
    <x v="13"/>
    <x v="591"/>
    <x v="6"/>
    <s v="INSTALLUX"/>
    <x v="579"/>
    <s v="Non"/>
    <x v="40"/>
    <m/>
    <m/>
    <m/>
    <m/>
    <x v="1"/>
    <m/>
  </r>
  <r>
    <s v="960030ARCELOR (BERTON SICARD)"/>
    <x v="2903"/>
    <s v="PROFIL"/>
    <x v="13"/>
    <x v="2638"/>
    <x v="6"/>
    <s v="INSTALLUX"/>
    <x v="2858"/>
    <s v="Non"/>
    <x v="40"/>
    <m/>
    <m/>
    <m/>
    <m/>
    <x v="1"/>
    <m/>
  </r>
  <r>
    <s v="7203TH-2ARCELOR (BERTON SICARD)"/>
    <x v="2937"/>
    <s v="PROFIL"/>
    <x v="13"/>
    <x v="1322"/>
    <x v="6"/>
    <s v="INSTALLUX"/>
    <x v="2892"/>
    <s v="Non"/>
    <x v="1"/>
    <m/>
    <m/>
    <m/>
    <m/>
    <x v="1"/>
    <m/>
  </r>
  <r>
    <s v="410100ARCELOR (BERTON SICARD)"/>
    <x v="2938"/>
    <s v="PROFIL"/>
    <x v="13"/>
    <x v="2670"/>
    <x v="6"/>
    <s v="INSTALLUX"/>
    <x v="2893"/>
    <s v="Non"/>
    <x v="24"/>
    <m/>
    <m/>
    <m/>
    <m/>
    <x v="1"/>
    <m/>
  </r>
  <r>
    <s v="PL80x8ARCELOR (BERTON SICARD)"/>
    <x v="485"/>
    <m/>
    <x v="37"/>
    <x v="478"/>
    <x v="6"/>
    <s v="INSTALLUX"/>
    <x v="448"/>
    <s v="Non"/>
    <x v="24"/>
    <n v="1"/>
    <s v="barre"/>
    <m/>
    <m/>
    <x v="2"/>
    <m/>
  </r>
  <r>
    <s v="8940ARCELOR (BERTON SICARD)"/>
    <x v="2597"/>
    <m/>
    <x v="47"/>
    <x v="2359"/>
    <x v="6"/>
    <s v="INSTALLUX"/>
    <x v="2554"/>
    <s v="Non"/>
    <x v="33"/>
    <m/>
    <m/>
    <m/>
    <m/>
    <x v="1"/>
    <m/>
  </r>
  <r>
    <s v="Tole15/10_3x1,5_BrutARCELOR (BERTON SICARD)"/>
    <x v="2939"/>
    <m/>
    <x v="12"/>
    <x v="2671"/>
    <x v="6"/>
    <s v="Berton Sicard ( Arcelor mittal)"/>
    <x v="2894"/>
    <s v="Non"/>
    <x v="5"/>
    <n v="1"/>
    <s v="UN"/>
    <m/>
    <n v="120.5"/>
    <x v="0"/>
    <m/>
  </r>
  <r>
    <s v="Tole15/10_3x1,5_9010BARCELOR (BERTON SICARD)"/>
    <x v="2940"/>
    <m/>
    <x v="12"/>
    <x v="2672"/>
    <x v="6"/>
    <s v="Berton Sicard ( Arcelor mittal)"/>
    <x v="2894"/>
    <s v="Non"/>
    <x v="5"/>
    <n v="1"/>
    <s v="UN"/>
    <m/>
    <n v="164"/>
    <x v="0"/>
    <m/>
  </r>
  <r>
    <s v="Tole15/10_3x1,5_7016GARCELOR (BERTON SICARD)"/>
    <x v="2941"/>
    <m/>
    <x v="12"/>
    <x v="2673"/>
    <x v="6"/>
    <s v="Berton Sicard ( Arcelor mittal)"/>
    <x v="2894"/>
    <s v="Non"/>
    <x v="5"/>
    <n v="1"/>
    <s v="UN"/>
    <m/>
    <n v="217"/>
    <x v="0"/>
    <m/>
  </r>
  <r>
    <s v="Tole15/10_3x1,5_7016GARCELOR (BERTON SICARD)"/>
    <x v="2941"/>
    <m/>
    <x v="12"/>
    <x v="2673"/>
    <x v="6"/>
    <s v="Berton Sicard ( Arcelor mittal)"/>
    <x v="2894"/>
    <s v="Non"/>
    <x v="5"/>
    <n v="1"/>
    <s v="UN"/>
    <m/>
    <n v="217"/>
    <x v="0"/>
    <m/>
  </r>
  <r>
    <s v="5701ARCELOR (BERTON SICARD)"/>
    <x v="2942"/>
    <m/>
    <x v="48"/>
    <x v="2674"/>
    <x v="6"/>
    <s v="INSTALLUX"/>
    <x v="2895"/>
    <s v="Non"/>
    <x v="4"/>
    <m/>
    <m/>
    <m/>
    <m/>
    <x v="1"/>
    <m/>
  </r>
  <r>
    <s v="720059ARCELOR (BERTON SICARD)"/>
    <x v="2943"/>
    <m/>
    <x v="48"/>
    <x v="2675"/>
    <x v="6"/>
    <s v="INSTALLUX"/>
    <x v="2896"/>
    <s v="Non"/>
    <x v="4"/>
    <m/>
    <m/>
    <m/>
    <m/>
    <x v="1"/>
    <m/>
  </r>
  <r>
    <s v="5701ARCELOR (BERTON SICARD)"/>
    <x v="2942"/>
    <m/>
    <x v="48"/>
    <x v="2674"/>
    <x v="6"/>
    <s v="INSTALLUX"/>
    <x v="2895"/>
    <s v="Non"/>
    <x v="4"/>
    <m/>
    <m/>
    <m/>
    <m/>
    <x v="1"/>
    <m/>
  </r>
  <r>
    <s v="5839ARCELOR (BERTON SICARD)"/>
    <x v="2944"/>
    <m/>
    <x v="48"/>
    <x v="2676"/>
    <x v="6"/>
    <s v="INSTALLUX"/>
    <x v="2897"/>
    <s v="Non"/>
    <x v="5"/>
    <m/>
    <m/>
    <m/>
    <m/>
    <x v="1"/>
    <m/>
  </r>
  <r>
    <s v="420022ARCELOR (BERTON SICARD)"/>
    <x v="2945"/>
    <m/>
    <x v="48"/>
    <x v="2677"/>
    <x v="6"/>
    <s v="INSTALLUX"/>
    <x v="2898"/>
    <s v="Non"/>
    <x v="24"/>
    <m/>
    <m/>
    <m/>
    <m/>
    <x v="1"/>
    <m/>
  </r>
  <r>
    <s v="550045ARCELOR (BERTON SICARD)"/>
    <x v="2946"/>
    <m/>
    <x v="48"/>
    <x v="2678"/>
    <x v="6"/>
    <s v="INSTALLUX"/>
    <x v="2899"/>
    <s v="Non"/>
    <x v="5"/>
    <m/>
    <m/>
    <m/>
    <m/>
    <x v="1"/>
    <m/>
  </r>
  <r>
    <s v="720059ARCELOR (BERTON SICARD)"/>
    <x v="2943"/>
    <m/>
    <x v="48"/>
    <x v="2675"/>
    <x v="6"/>
    <s v="INSTALLUX"/>
    <x v="2896"/>
    <s v="Non"/>
    <x v="4"/>
    <m/>
    <m/>
    <m/>
    <m/>
    <x v="1"/>
    <m/>
  </r>
  <r>
    <s v="5839ARCELOR (BERTON SICARD)"/>
    <x v="2944"/>
    <m/>
    <x v="48"/>
    <x v="2676"/>
    <x v="6"/>
    <s v="INSTALLUX"/>
    <x v="2897"/>
    <s v="Non"/>
    <x v="5"/>
    <m/>
    <m/>
    <m/>
    <m/>
    <x v="1"/>
    <m/>
  </r>
  <r>
    <s v="550045ARCELOR (BERTON SICARD)"/>
    <x v="2946"/>
    <m/>
    <x v="48"/>
    <x v="2678"/>
    <x v="6"/>
    <s v="INSTALLUX"/>
    <x v="2899"/>
    <s v="Non"/>
    <x v="5"/>
    <m/>
    <m/>
    <m/>
    <m/>
    <x v="1"/>
    <m/>
  </r>
  <r>
    <s v="720059ARCELOR (BERTON SICARD)"/>
    <x v="2943"/>
    <m/>
    <x v="48"/>
    <x v="2675"/>
    <x v="6"/>
    <s v="INSTALLUX"/>
    <x v="2896"/>
    <s v="Non"/>
    <x v="4"/>
    <m/>
    <m/>
    <m/>
    <m/>
    <x v="1"/>
    <m/>
  </r>
  <r>
    <s v="720059ARCELOR (BERTON SICARD)"/>
    <x v="2943"/>
    <m/>
    <x v="48"/>
    <x v="2675"/>
    <x v="6"/>
    <s v="INSTALLUX"/>
    <x v="2896"/>
    <s v="Non"/>
    <x v="4"/>
    <m/>
    <m/>
    <m/>
    <m/>
    <x v="1"/>
    <m/>
  </r>
  <r>
    <s v="720059ARCELOR (BERTON SICARD)"/>
    <x v="2943"/>
    <m/>
    <x v="48"/>
    <x v="2675"/>
    <x v="6"/>
    <s v="INSTALLUX"/>
    <x v="2896"/>
    <s v="Non"/>
    <x v="4"/>
    <m/>
    <m/>
    <m/>
    <m/>
    <x v="1"/>
    <m/>
  </r>
  <r>
    <s v="5839ARCELOR (BERTON SICARD)"/>
    <x v="2944"/>
    <m/>
    <x v="48"/>
    <x v="2676"/>
    <x v="6"/>
    <s v="INSTALLUX"/>
    <x v="2897"/>
    <s v="Non"/>
    <x v="5"/>
    <m/>
    <m/>
    <m/>
    <m/>
    <x v="1"/>
    <m/>
  </r>
  <r>
    <s v="550045ARCELOR (BERTON SICARD)"/>
    <x v="2946"/>
    <m/>
    <x v="48"/>
    <x v="2678"/>
    <x v="6"/>
    <s v="INSTALLUX"/>
    <x v="2899"/>
    <s v="Non"/>
    <x v="5"/>
    <m/>
    <m/>
    <m/>
    <m/>
    <x v="1"/>
    <m/>
  </r>
  <r>
    <s v="A6064ARCELOR (BERTON SICARD)"/>
    <x v="2947"/>
    <m/>
    <x v="48"/>
    <x v="2679"/>
    <x v="6"/>
    <s v="INSTALLUX"/>
    <x v="2900"/>
    <s v="Non"/>
    <x v="14"/>
    <m/>
    <m/>
    <m/>
    <m/>
    <x v="1"/>
    <m/>
  </r>
  <r>
    <s v="A6067ARCELOR (BERTON SICARD)"/>
    <x v="2948"/>
    <m/>
    <x v="48"/>
    <x v="2680"/>
    <x v="6"/>
    <s v="INSTALLUX"/>
    <x v="2901"/>
    <s v="Non"/>
    <x v="14"/>
    <m/>
    <m/>
    <m/>
    <m/>
    <x v="1"/>
    <m/>
  </r>
  <r>
    <s v="P6049ARCELOR (BERTON SICARD)"/>
    <x v="2949"/>
    <m/>
    <x v="48"/>
    <x v="2675"/>
    <x v="6"/>
    <s v="INSTALLUX"/>
    <x v="2902"/>
    <s v="Non"/>
    <x v="26"/>
    <m/>
    <m/>
    <m/>
    <m/>
    <x v="1"/>
    <m/>
  </r>
  <r>
    <s v="450112ARCELOR (BERTON SICARD)"/>
    <x v="2950"/>
    <m/>
    <x v="48"/>
    <x v="2681"/>
    <x v="6"/>
    <s v="INSTALLUX"/>
    <x v="2903"/>
    <s v="Non"/>
    <x v="50"/>
    <m/>
    <m/>
    <m/>
    <m/>
    <x v="1"/>
    <m/>
  </r>
  <r>
    <s v="450113ARCELOR (BERTON SICARD)"/>
    <x v="2951"/>
    <m/>
    <x v="48"/>
    <x v="2682"/>
    <x v="6"/>
    <s v="INSTALLUX"/>
    <x v="2904"/>
    <s v="Non"/>
    <x v="50"/>
    <m/>
    <m/>
    <m/>
    <m/>
    <x v="1"/>
    <m/>
  </r>
  <r>
    <s v="450114ARCELOR (BERTON SICARD)"/>
    <x v="2952"/>
    <m/>
    <x v="48"/>
    <x v="2683"/>
    <x v="6"/>
    <s v="INSTALLUX"/>
    <x v="2905"/>
    <s v="Non"/>
    <x v="50"/>
    <m/>
    <m/>
    <m/>
    <m/>
    <x v="1"/>
    <m/>
  </r>
  <r>
    <s v="450115ARCELOR (BERTON SICARD)"/>
    <x v="2953"/>
    <m/>
    <x v="48"/>
    <x v="2684"/>
    <x v="6"/>
    <s v="INSTALLUX"/>
    <x v="2906"/>
    <s v="Non"/>
    <x v="50"/>
    <m/>
    <m/>
    <m/>
    <m/>
    <x v="1"/>
    <m/>
  </r>
  <r>
    <s v="450116ARCELOR (BERTON SICARD)"/>
    <x v="2954"/>
    <m/>
    <x v="48"/>
    <x v="2685"/>
    <x v="6"/>
    <s v="INSTALLUX"/>
    <x v="2907"/>
    <s v="Non"/>
    <x v="50"/>
    <m/>
    <m/>
    <m/>
    <m/>
    <x v="1"/>
    <m/>
  </r>
  <r>
    <s v="450117ARCELOR (BERTON SICARD)"/>
    <x v="2955"/>
    <m/>
    <x v="48"/>
    <x v="2686"/>
    <x v="6"/>
    <s v="INSTALLUX"/>
    <x v="2908"/>
    <s v="Non"/>
    <x v="50"/>
    <m/>
    <m/>
    <m/>
    <m/>
    <x v="1"/>
    <m/>
  </r>
  <r>
    <s v="450118ARCELOR (BERTON SICARD)"/>
    <x v="2956"/>
    <m/>
    <x v="48"/>
    <x v="2687"/>
    <x v="6"/>
    <s v="INSTALLUX"/>
    <x v="2909"/>
    <s v="Non"/>
    <x v="50"/>
    <m/>
    <m/>
    <m/>
    <m/>
    <x v="1"/>
    <m/>
  </r>
  <r>
    <s v="450119ARCELOR (BERTON SICARD)"/>
    <x v="2957"/>
    <m/>
    <x v="48"/>
    <x v="2688"/>
    <x v="6"/>
    <s v="INSTALLUX"/>
    <x v="2910"/>
    <s v="Non"/>
    <x v="50"/>
    <m/>
    <m/>
    <m/>
    <m/>
    <x v="1"/>
    <m/>
  </r>
  <r>
    <s v="450148ARCELOR (BERTON SICARD)"/>
    <x v="2958"/>
    <m/>
    <x v="48"/>
    <x v="2689"/>
    <x v="6"/>
    <s v="INSTALLUX"/>
    <x v="2911"/>
    <s v="Non"/>
    <x v="50"/>
    <m/>
    <m/>
    <m/>
    <m/>
    <x v="1"/>
    <m/>
  </r>
  <r>
    <s v="450149ARCELOR (BERTON SICARD)"/>
    <x v="2959"/>
    <m/>
    <x v="48"/>
    <x v="2690"/>
    <x v="6"/>
    <s v="INSTALLUX"/>
    <x v="2912"/>
    <s v="Non"/>
    <x v="50"/>
    <m/>
    <m/>
    <m/>
    <m/>
    <x v="1"/>
    <m/>
  </r>
  <r>
    <s v="760022ARCELOR (BERTON SICARD)"/>
    <x v="2960"/>
    <m/>
    <x v="48"/>
    <x v="2691"/>
    <x v="6"/>
    <s v="INSTALLUX"/>
    <x v="2913"/>
    <s v="Non"/>
    <x v="5"/>
    <m/>
    <m/>
    <m/>
    <m/>
    <x v="1"/>
    <m/>
  </r>
  <r>
    <s v="950202ARCELOR (BERTON SICARD)"/>
    <x v="2961"/>
    <m/>
    <x v="48"/>
    <x v="2692"/>
    <x v="6"/>
    <s v="INSTALLUX"/>
    <x v="2914"/>
    <s v="Non"/>
    <x v="12"/>
    <m/>
    <m/>
    <m/>
    <m/>
    <x v="1"/>
    <m/>
  </r>
  <r>
    <s v="950203ARCELOR (BERTON SICARD)"/>
    <x v="2962"/>
    <m/>
    <x v="48"/>
    <x v="2693"/>
    <x v="6"/>
    <s v="INSTALLUX"/>
    <x v="2915"/>
    <s v="Non"/>
    <x v="12"/>
    <m/>
    <m/>
    <m/>
    <m/>
    <x v="1"/>
    <m/>
  </r>
  <r>
    <s v="A6064ARCELOR (BERTON SICARD)"/>
    <x v="2947"/>
    <m/>
    <x v="48"/>
    <x v="2679"/>
    <x v="6"/>
    <s v="INSTALLUX"/>
    <x v="2900"/>
    <s v="Non"/>
    <x v="14"/>
    <m/>
    <m/>
    <m/>
    <m/>
    <x v="1"/>
    <m/>
  </r>
  <r>
    <s v="760022ARCELOR (BERTON SICARD)"/>
    <x v="2960"/>
    <m/>
    <x v="48"/>
    <x v="2691"/>
    <x v="6"/>
    <s v="INSTALLUX"/>
    <x v="2913"/>
    <s v="Non"/>
    <x v="5"/>
    <m/>
    <m/>
    <m/>
    <m/>
    <x v="1"/>
    <m/>
  </r>
  <r>
    <s v="115ARCELOR (BERTON SICARD)"/>
    <x v="2963"/>
    <m/>
    <x v="26"/>
    <x v="2694"/>
    <x v="6"/>
    <s v="INSTALLUX"/>
    <x v="2916"/>
    <s v="Non"/>
    <x v="24"/>
    <m/>
    <m/>
    <m/>
    <m/>
    <x v="1"/>
    <m/>
  </r>
  <r>
    <s v="116ARCELOR (BERTON SICARD)"/>
    <x v="2964"/>
    <m/>
    <x v="26"/>
    <x v="2695"/>
    <x v="6"/>
    <s v="INSTALLUX"/>
    <x v="2917"/>
    <s v="Non"/>
    <x v="24"/>
    <m/>
    <m/>
    <m/>
    <m/>
    <x v="1"/>
    <m/>
  </r>
  <r>
    <s v="139ARCELOR (BERTON SICARD)"/>
    <x v="2965"/>
    <m/>
    <x v="26"/>
    <x v="2696"/>
    <x v="6"/>
    <s v="INSTALLUX"/>
    <x v="2918"/>
    <s v="Non"/>
    <x v="4"/>
    <m/>
    <m/>
    <m/>
    <m/>
    <x v="1"/>
    <m/>
  </r>
  <r>
    <s v="142/80ARCELOR (BERTON SICARD)"/>
    <x v="2966"/>
    <m/>
    <x v="26"/>
    <x v="2697"/>
    <x v="6"/>
    <s v="INSTALLUX"/>
    <x v="2919"/>
    <s v="Non"/>
    <x v="4"/>
    <m/>
    <m/>
    <m/>
    <m/>
    <x v="1"/>
    <m/>
  </r>
  <r>
    <s v="144/12ARCELOR (BERTON SICARD)"/>
    <x v="2967"/>
    <m/>
    <x v="26"/>
    <x v="2698"/>
    <x v="6"/>
    <s v="INSTALLUX"/>
    <x v="2920"/>
    <s v="Non"/>
    <x v="4"/>
    <m/>
    <m/>
    <m/>
    <m/>
    <x v="1"/>
    <m/>
  </r>
  <r>
    <s v="144/80ARCELOR (BERTON SICARD)"/>
    <x v="2968"/>
    <m/>
    <x v="26"/>
    <x v="2699"/>
    <x v="6"/>
    <s v="INSTALLUX"/>
    <x v="2921"/>
    <s v="Non"/>
    <x v="4"/>
    <m/>
    <m/>
    <m/>
    <m/>
    <x v="1"/>
    <m/>
  </r>
  <r>
    <s v="145ARCELOR (BERTON SICARD)"/>
    <x v="2969"/>
    <m/>
    <x v="26"/>
    <x v="2700"/>
    <x v="6"/>
    <s v="INSTALLUX"/>
    <x v="2922"/>
    <s v="Non"/>
    <x v="4"/>
    <m/>
    <m/>
    <m/>
    <m/>
    <x v="1"/>
    <m/>
  </r>
  <r>
    <s v="159/FARCELOR (BERTON SICARD)"/>
    <x v="2970"/>
    <m/>
    <x v="26"/>
    <x v="2701"/>
    <x v="6"/>
    <s v="INSTALLUX"/>
    <x v="2923"/>
    <s v="Non"/>
    <x v="4"/>
    <m/>
    <m/>
    <m/>
    <m/>
    <x v="1"/>
    <m/>
  </r>
  <r>
    <s v="159/MARCELOR (BERTON SICARD)"/>
    <x v="2971"/>
    <m/>
    <x v="26"/>
    <x v="2702"/>
    <x v="6"/>
    <s v="INSTALLUX"/>
    <x v="2924"/>
    <s v="Non"/>
    <x v="4"/>
    <m/>
    <m/>
    <m/>
    <m/>
    <x v="1"/>
    <m/>
  </r>
  <r>
    <s v="199ARCELOR (BERTON SICARD)"/>
    <x v="2972"/>
    <m/>
    <x v="26"/>
    <x v="2703"/>
    <x v="6"/>
    <s v="INSTALLUX"/>
    <x v="2925"/>
    <s v="Non"/>
    <x v="4"/>
    <m/>
    <m/>
    <m/>
    <m/>
    <x v="1"/>
    <m/>
  </r>
  <r>
    <s v="203ARCELOR (BERTON SICARD)"/>
    <x v="2973"/>
    <m/>
    <x v="26"/>
    <x v="2704"/>
    <x v="6"/>
    <s v="INSTALLUX"/>
    <x v="2926"/>
    <s v="Non"/>
    <x v="4"/>
    <m/>
    <m/>
    <m/>
    <m/>
    <x v="1"/>
    <m/>
  </r>
  <r>
    <s v="304ARCELOR (BERTON SICARD)"/>
    <x v="2974"/>
    <m/>
    <x v="26"/>
    <x v="2705"/>
    <x v="6"/>
    <s v="INSTALLUX"/>
    <x v="2927"/>
    <s v="Non"/>
    <x v="4"/>
    <m/>
    <m/>
    <m/>
    <m/>
    <x v="1"/>
    <m/>
  </r>
  <r>
    <s v="518ARCELOR (BERTON SICARD)"/>
    <x v="2975"/>
    <m/>
    <x v="26"/>
    <x v="2706"/>
    <x v="6"/>
    <s v="INSTALLUX"/>
    <x v="2928"/>
    <s v="Non"/>
    <x v="24"/>
    <m/>
    <m/>
    <m/>
    <m/>
    <x v="1"/>
    <m/>
  </r>
  <r>
    <s v="518/2ARCELOR (BERTON SICARD)"/>
    <x v="2976"/>
    <m/>
    <x v="26"/>
    <x v="2707"/>
    <x v="6"/>
    <s v="INSTALLUX"/>
    <x v="2929"/>
    <s v="Non"/>
    <x v="28"/>
    <m/>
    <m/>
    <m/>
    <m/>
    <x v="1"/>
    <m/>
  </r>
  <r>
    <s v="520ARCELOR (BERTON SICARD)"/>
    <x v="2977"/>
    <m/>
    <x v="26"/>
    <x v="2708"/>
    <x v="6"/>
    <s v="INSTALLUX"/>
    <x v="2930"/>
    <s v="Non"/>
    <x v="5"/>
    <m/>
    <m/>
    <m/>
    <m/>
    <x v="1"/>
    <m/>
  </r>
  <r>
    <s v="543IARCELOR (BERTON SICARD)"/>
    <x v="2978"/>
    <m/>
    <x v="26"/>
    <x v="2709"/>
    <x v="6"/>
    <s v="INSTALLUX"/>
    <x v="2931"/>
    <s v="Non"/>
    <x v="24"/>
    <m/>
    <m/>
    <m/>
    <m/>
    <x v="1"/>
    <m/>
  </r>
  <r>
    <s v="543I/4ARCELOR (BERTON SICARD)"/>
    <x v="2979"/>
    <m/>
    <x v="26"/>
    <x v="2709"/>
    <x v="6"/>
    <s v="INSTALLUX"/>
    <x v="2932"/>
    <s v="Non"/>
    <x v="8"/>
    <m/>
    <m/>
    <m/>
    <m/>
    <x v="1"/>
    <m/>
  </r>
  <r>
    <s v="559ARCELOR (BERTON SICARD)"/>
    <x v="2980"/>
    <m/>
    <x v="26"/>
    <x v="2710"/>
    <x v="6"/>
    <s v="INSTALLUX"/>
    <x v="2933"/>
    <s v="Non"/>
    <x v="40"/>
    <m/>
    <m/>
    <m/>
    <m/>
    <x v="1"/>
    <m/>
  </r>
  <r>
    <s v="575/4ARCELOR (BERTON SICARD)"/>
    <x v="2981"/>
    <m/>
    <x v="26"/>
    <x v="2711"/>
    <x v="6"/>
    <s v="INSTALLUX"/>
    <x v="2934"/>
    <s v="Non"/>
    <x v="20"/>
    <m/>
    <m/>
    <m/>
    <m/>
    <x v="1"/>
    <m/>
  </r>
  <r>
    <s v="601ARCELOR (BERTON SICARD)"/>
    <x v="2113"/>
    <m/>
    <x v="26"/>
    <x v="1902"/>
    <x v="6"/>
    <s v="INSTALLUX"/>
    <x v="2070"/>
    <s v="Non"/>
    <x v="42"/>
    <m/>
    <m/>
    <m/>
    <m/>
    <x v="1"/>
    <m/>
  </r>
  <r>
    <s v="615/P1ARCELOR (BERTON SICARD)"/>
    <x v="2982"/>
    <m/>
    <x v="26"/>
    <x v="2712"/>
    <x v="6"/>
    <s v="INSTALLUX"/>
    <x v="2935"/>
    <s v="Non"/>
    <x v="5"/>
    <m/>
    <m/>
    <m/>
    <m/>
    <x v="1"/>
    <m/>
  </r>
  <r>
    <s v="615/P2ARCELOR (BERTON SICARD)"/>
    <x v="2983"/>
    <m/>
    <x v="26"/>
    <x v="2713"/>
    <x v="6"/>
    <s v="INSTALLUX"/>
    <x v="2936"/>
    <s v="Non"/>
    <x v="5"/>
    <m/>
    <m/>
    <m/>
    <m/>
    <x v="1"/>
    <m/>
  </r>
  <r>
    <s v="615/P3ARCELOR (BERTON SICARD)"/>
    <x v="2984"/>
    <m/>
    <x v="26"/>
    <x v="2714"/>
    <x v="6"/>
    <s v="INSTALLUX"/>
    <x v="2937"/>
    <s v="Non"/>
    <x v="5"/>
    <m/>
    <m/>
    <m/>
    <m/>
    <x v="1"/>
    <m/>
  </r>
  <r>
    <s v="615/P4ARCELOR (BERTON SICARD)"/>
    <x v="2985"/>
    <m/>
    <x v="26"/>
    <x v="2715"/>
    <x v="6"/>
    <s v="INSTALLUX"/>
    <x v="2938"/>
    <s v="Non"/>
    <x v="5"/>
    <m/>
    <m/>
    <m/>
    <m/>
    <x v="1"/>
    <m/>
  </r>
  <r>
    <s v="615/P5ARCELOR (BERTON SICARD)"/>
    <x v="2986"/>
    <m/>
    <x v="26"/>
    <x v="2716"/>
    <x v="6"/>
    <s v="INSTALLUX"/>
    <x v="2939"/>
    <s v="Non"/>
    <x v="5"/>
    <m/>
    <m/>
    <m/>
    <m/>
    <x v="1"/>
    <m/>
  </r>
  <r>
    <s v="621/P1ARCELOR (BERTON SICARD)"/>
    <x v="2987"/>
    <m/>
    <x v="26"/>
    <x v="2712"/>
    <x v="6"/>
    <s v="INSTALLUX"/>
    <x v="2940"/>
    <s v="Non"/>
    <x v="5"/>
    <m/>
    <m/>
    <m/>
    <m/>
    <x v="1"/>
    <m/>
  </r>
  <r>
    <s v="621/P2ARCELOR (BERTON SICARD)"/>
    <x v="2988"/>
    <m/>
    <x v="26"/>
    <x v="2713"/>
    <x v="6"/>
    <s v="INSTALLUX"/>
    <x v="2941"/>
    <s v="Non"/>
    <x v="5"/>
    <m/>
    <m/>
    <m/>
    <m/>
    <x v="1"/>
    <m/>
  </r>
  <r>
    <s v="621/P3ARCELOR (BERTON SICARD)"/>
    <x v="2989"/>
    <m/>
    <x v="26"/>
    <x v="2714"/>
    <x v="6"/>
    <s v="INSTALLUX"/>
    <x v="2942"/>
    <s v="Non"/>
    <x v="5"/>
    <m/>
    <m/>
    <m/>
    <m/>
    <x v="1"/>
    <m/>
  </r>
  <r>
    <s v="621/P4ARCELOR (BERTON SICARD)"/>
    <x v="2990"/>
    <m/>
    <x v="26"/>
    <x v="2715"/>
    <x v="6"/>
    <s v="INSTALLUX"/>
    <x v="2943"/>
    <s v="Non"/>
    <x v="5"/>
    <m/>
    <m/>
    <m/>
    <m/>
    <x v="1"/>
    <m/>
  </r>
  <r>
    <s v="623ARCELOR (BERTON SICARD)"/>
    <x v="2115"/>
    <m/>
    <x v="26"/>
    <x v="1904"/>
    <x v="6"/>
    <s v="INSTALLUX"/>
    <x v="2072"/>
    <s v="Non"/>
    <x v="24"/>
    <m/>
    <m/>
    <m/>
    <m/>
    <x v="1"/>
    <m/>
  </r>
  <r>
    <s v="623/4ARCELOR (BERTON SICARD)"/>
    <x v="2116"/>
    <m/>
    <x v="26"/>
    <x v="1904"/>
    <x v="6"/>
    <s v="INSTALLUX"/>
    <x v="2073"/>
    <s v="Non"/>
    <x v="20"/>
    <m/>
    <m/>
    <m/>
    <m/>
    <x v="1"/>
    <m/>
  </r>
  <r>
    <s v="631ARCELOR (BERTON SICARD)"/>
    <x v="2991"/>
    <m/>
    <x v="26"/>
    <x v="2707"/>
    <x v="6"/>
    <s v="INSTALLUX"/>
    <x v="2944"/>
    <s v="Non"/>
    <x v="24"/>
    <m/>
    <m/>
    <m/>
    <m/>
    <x v="1"/>
    <m/>
  </r>
  <r>
    <s v="631/2ARCELOR (BERTON SICARD)"/>
    <x v="2992"/>
    <m/>
    <x v="26"/>
    <x v="2707"/>
    <x v="6"/>
    <s v="INSTALLUX"/>
    <x v="2945"/>
    <s v="Non"/>
    <x v="28"/>
    <m/>
    <m/>
    <m/>
    <m/>
    <x v="1"/>
    <m/>
  </r>
  <r>
    <s v="1253ARCELOR (BERTON SICARD)"/>
    <x v="2993"/>
    <m/>
    <x v="26"/>
    <x v="2717"/>
    <x v="6"/>
    <s v="INSTALLUX"/>
    <x v="2946"/>
    <s v="Non"/>
    <x v="5"/>
    <m/>
    <m/>
    <m/>
    <m/>
    <x v="1"/>
    <m/>
  </r>
  <r>
    <s v="1425THARCELOR (BERTON SICARD)"/>
    <x v="2994"/>
    <m/>
    <x v="26"/>
    <x v="2718"/>
    <x v="6"/>
    <s v="INSTALLUX"/>
    <x v="2947"/>
    <s v="Non"/>
    <x v="24"/>
    <m/>
    <m/>
    <m/>
    <m/>
    <x v="1"/>
    <m/>
  </r>
  <r>
    <s v="1637AARCELOR (BERTON SICARD)"/>
    <x v="2995"/>
    <m/>
    <x v="26"/>
    <x v="2719"/>
    <x v="6"/>
    <s v="INSTALLUX"/>
    <x v="2948"/>
    <s v="Non"/>
    <x v="40"/>
    <m/>
    <m/>
    <m/>
    <m/>
    <x v="1"/>
    <m/>
  </r>
  <r>
    <s v="1827ARCELOR (BERTON SICARD)"/>
    <x v="2996"/>
    <m/>
    <x v="26"/>
    <x v="2720"/>
    <x v="6"/>
    <s v="INSTALLUX"/>
    <x v="2949"/>
    <s v="Non"/>
    <x v="5"/>
    <m/>
    <m/>
    <m/>
    <m/>
    <x v="1"/>
    <m/>
  </r>
  <r>
    <s v="5438ARCELOR (BERTON SICARD)"/>
    <x v="2935"/>
    <m/>
    <x v="26"/>
    <x v="1044"/>
    <x v="6"/>
    <s v="INSTALLUX"/>
    <x v="2890"/>
    <s v="Non"/>
    <x v="4"/>
    <m/>
    <m/>
    <m/>
    <m/>
    <x v="1"/>
    <m/>
  </r>
  <r>
    <s v="5450THARCELOR (BERTON SICARD)"/>
    <x v="1995"/>
    <m/>
    <x v="26"/>
    <x v="1792"/>
    <x v="6"/>
    <s v="INSTALLUX"/>
    <x v="1952"/>
    <s v="Non"/>
    <x v="24"/>
    <m/>
    <m/>
    <m/>
    <m/>
    <x v="1"/>
    <m/>
  </r>
  <r>
    <s v="5456THARCELOR (BERTON SICARD)"/>
    <x v="1996"/>
    <m/>
    <x v="26"/>
    <x v="1793"/>
    <x v="6"/>
    <s v="INSTALLUX"/>
    <x v="1953"/>
    <s v="Non"/>
    <x v="24"/>
    <m/>
    <m/>
    <m/>
    <m/>
    <x v="1"/>
    <m/>
  </r>
  <r>
    <s v="5523ARCELOR (BERTON SICARD)"/>
    <x v="2997"/>
    <m/>
    <x v="26"/>
    <x v="2721"/>
    <x v="6"/>
    <s v="INSTALLUX"/>
    <x v="2950"/>
    <s v="Non"/>
    <x v="24"/>
    <m/>
    <m/>
    <m/>
    <m/>
    <x v="1"/>
    <m/>
  </r>
  <r>
    <s v="5672ARCELOR (BERTON SICARD)"/>
    <x v="2998"/>
    <m/>
    <x v="26"/>
    <x v="2722"/>
    <x v="6"/>
    <s v="INSTALLUX"/>
    <x v="2951"/>
    <s v="Non"/>
    <x v="5"/>
    <m/>
    <m/>
    <m/>
    <m/>
    <x v="1"/>
    <m/>
  </r>
  <r>
    <s v="5902ARCELOR (BERTON SICARD)"/>
    <x v="2999"/>
    <m/>
    <x v="26"/>
    <x v="2723"/>
    <x v="6"/>
    <s v="INSTALLUX"/>
    <x v="2952"/>
    <s v="Non"/>
    <x v="24"/>
    <m/>
    <m/>
    <m/>
    <m/>
    <x v="1"/>
    <m/>
  </r>
  <r>
    <s v="5940ARCELOR (BERTON SICARD)"/>
    <x v="3000"/>
    <m/>
    <x v="26"/>
    <x v="2724"/>
    <x v="6"/>
    <s v="INSTALLUX"/>
    <x v="2953"/>
    <s v="Non"/>
    <x v="4"/>
    <m/>
    <m/>
    <m/>
    <m/>
    <x v="1"/>
    <m/>
  </r>
  <r>
    <s v="6600/4ARCELOR (BERTON SICARD)"/>
    <x v="3001"/>
    <m/>
    <x v="26"/>
    <x v="2725"/>
    <x v="6"/>
    <s v="INSTALLUX"/>
    <x v="2954"/>
    <s v="Non"/>
    <x v="61"/>
    <m/>
    <m/>
    <m/>
    <m/>
    <x v="1"/>
    <m/>
  </r>
  <r>
    <s v="6627/4ARCELOR (BERTON SICARD)"/>
    <x v="3002"/>
    <m/>
    <x v="26"/>
    <x v="2726"/>
    <x v="6"/>
    <s v="INSTALLUX"/>
    <x v="2955"/>
    <s v="Non"/>
    <x v="61"/>
    <m/>
    <m/>
    <m/>
    <m/>
    <x v="1"/>
    <m/>
  </r>
  <r>
    <s v="6960ARCELOR (BERTON SICARD)"/>
    <x v="3003"/>
    <m/>
    <x v="26"/>
    <x v="2727"/>
    <x v="6"/>
    <s v="INSTALLUX"/>
    <x v="2956"/>
    <s v="Non"/>
    <x v="24"/>
    <m/>
    <m/>
    <m/>
    <m/>
    <x v="1"/>
    <m/>
  </r>
  <r>
    <s v="6963ARCELOR (BERTON SICARD)"/>
    <x v="3004"/>
    <m/>
    <x v="26"/>
    <x v="2728"/>
    <x v="6"/>
    <s v="INSTALLUX"/>
    <x v="2957"/>
    <s v="Non"/>
    <x v="24"/>
    <m/>
    <m/>
    <m/>
    <m/>
    <x v="1"/>
    <m/>
  </r>
  <r>
    <s v="7048ARCELOR (BERTON SICARD)"/>
    <x v="3005"/>
    <m/>
    <x v="26"/>
    <x v="2729"/>
    <x v="6"/>
    <s v="INSTALLUX"/>
    <x v="2958"/>
    <s v="Non"/>
    <x v="62"/>
    <m/>
    <m/>
    <m/>
    <m/>
    <x v="1"/>
    <m/>
  </r>
  <r>
    <s v="7076ARCELOR (BERTON SICARD)"/>
    <x v="3006"/>
    <m/>
    <x v="26"/>
    <x v="2730"/>
    <x v="6"/>
    <s v="INSTALLUX"/>
    <x v="2959"/>
    <s v="Non"/>
    <x v="5"/>
    <m/>
    <m/>
    <m/>
    <m/>
    <x v="1"/>
    <m/>
  </r>
  <r>
    <s v="7651ARCELOR (BERTON SICARD)"/>
    <x v="3007"/>
    <m/>
    <x v="26"/>
    <x v="2731"/>
    <x v="6"/>
    <s v="INSTALLUX"/>
    <x v="2960"/>
    <s v="Non"/>
    <x v="24"/>
    <m/>
    <m/>
    <m/>
    <m/>
    <x v="1"/>
    <m/>
  </r>
  <r>
    <s v="7826ARCELOR (BERTON SICARD)"/>
    <x v="3008"/>
    <m/>
    <x v="26"/>
    <x v="2732"/>
    <x v="6"/>
    <s v="INSTALLUX"/>
    <x v="2961"/>
    <s v="Non"/>
    <x v="24"/>
    <m/>
    <m/>
    <m/>
    <m/>
    <x v="1"/>
    <m/>
  </r>
  <r>
    <s v="8526ARCELOR (BERTON SICARD)"/>
    <x v="3009"/>
    <m/>
    <x v="26"/>
    <x v="2733"/>
    <x v="6"/>
    <s v="INSTALLUX"/>
    <x v="2962"/>
    <s v="Non"/>
    <x v="24"/>
    <m/>
    <m/>
    <m/>
    <m/>
    <x v="1"/>
    <m/>
  </r>
  <r>
    <s v="9295THARCELOR (BERTON SICARD)"/>
    <x v="3010"/>
    <m/>
    <x v="26"/>
    <x v="2734"/>
    <x v="6"/>
    <s v="INSTALLUX"/>
    <x v="2963"/>
    <s v="Non"/>
    <x v="24"/>
    <m/>
    <m/>
    <m/>
    <m/>
    <x v="1"/>
    <m/>
  </r>
  <r>
    <s v="420007ARCELOR (BERTON SICARD)"/>
    <x v="3011"/>
    <m/>
    <x v="26"/>
    <x v="2735"/>
    <x v="6"/>
    <s v="INSTALLUX"/>
    <x v="2964"/>
    <s v="Non"/>
    <x v="24"/>
    <m/>
    <m/>
    <m/>
    <m/>
    <x v="1"/>
    <m/>
  </r>
  <r>
    <s v="420029ARCELOR (BERTON SICARD)"/>
    <x v="3012"/>
    <m/>
    <x v="26"/>
    <x v="2736"/>
    <x v="6"/>
    <s v="INSTALLUX"/>
    <x v="2965"/>
    <s v="Non"/>
    <x v="24"/>
    <m/>
    <m/>
    <m/>
    <m/>
    <x v="1"/>
    <m/>
  </r>
  <r>
    <s v="423007ARCELOR (BERTON SICARD)"/>
    <x v="3013"/>
    <m/>
    <x v="26"/>
    <x v="2737"/>
    <x v="6"/>
    <s v="INSTALLUX"/>
    <x v="2966"/>
    <s v="Non"/>
    <x v="24"/>
    <m/>
    <m/>
    <m/>
    <m/>
    <x v="1"/>
    <m/>
  </r>
  <r>
    <s v="510022ARCELOR (BERTON SICARD)"/>
    <x v="3014"/>
    <m/>
    <x v="26"/>
    <x v="2738"/>
    <x v="6"/>
    <s v="INSTALLUX"/>
    <x v="2967"/>
    <s v="Non"/>
    <x v="24"/>
    <m/>
    <m/>
    <m/>
    <m/>
    <x v="1"/>
    <m/>
  </r>
  <r>
    <s v="520011ARCELOR (BERTON SICARD)"/>
    <x v="3015"/>
    <m/>
    <x v="26"/>
    <x v="2739"/>
    <x v="6"/>
    <s v="INSTALLUX"/>
    <x v="2968"/>
    <s v="Non"/>
    <x v="24"/>
    <m/>
    <m/>
    <m/>
    <m/>
    <x v="1"/>
    <m/>
  </r>
  <r>
    <s v="520013ARCELOR (BERTON SICARD)"/>
    <x v="3016"/>
    <m/>
    <x v="26"/>
    <x v="2740"/>
    <x v="6"/>
    <s v="INSTALLUX"/>
    <x v="2969"/>
    <s v="Non"/>
    <x v="61"/>
    <m/>
    <m/>
    <m/>
    <m/>
    <x v="1"/>
    <m/>
  </r>
  <r>
    <s v="760001ARCELOR (BERTON SICARD)"/>
    <x v="3017"/>
    <m/>
    <x v="26"/>
    <x v="2741"/>
    <x v="6"/>
    <s v="INSTALLUX"/>
    <x v="2970"/>
    <s v="Non"/>
    <x v="5"/>
    <m/>
    <m/>
    <m/>
    <m/>
    <x v="1"/>
    <m/>
  </r>
  <r>
    <s v="910042ARCELOR (BERTON SICARD)"/>
    <x v="3018"/>
    <m/>
    <x v="26"/>
    <x v="2742"/>
    <x v="6"/>
    <s v="INSTALLUX"/>
    <x v="2971"/>
    <s v="Non"/>
    <x v="24"/>
    <m/>
    <m/>
    <m/>
    <m/>
    <x v="1"/>
    <m/>
  </r>
  <r>
    <s v="910201ARCELOR (BERTON SICARD)"/>
    <x v="3019"/>
    <m/>
    <x v="26"/>
    <x v="2743"/>
    <x v="6"/>
    <s v="INSTALLUX"/>
    <x v="2972"/>
    <s v="Non"/>
    <x v="24"/>
    <m/>
    <m/>
    <m/>
    <m/>
    <x v="1"/>
    <m/>
  </r>
  <r>
    <s v="910221ARCELOR (BERTON SICARD)"/>
    <x v="3020"/>
    <m/>
    <x v="26"/>
    <x v="2744"/>
    <x v="6"/>
    <s v="INSTALLUX"/>
    <x v="2973"/>
    <s v="Non"/>
    <x v="24"/>
    <m/>
    <m/>
    <m/>
    <m/>
    <x v="1"/>
    <m/>
  </r>
  <r>
    <s v="920010ARCELOR (BERTON SICARD)"/>
    <x v="3021"/>
    <m/>
    <x v="26"/>
    <x v="2745"/>
    <x v="6"/>
    <s v="INSTALLUX"/>
    <x v="2974"/>
    <s v="Non"/>
    <x v="24"/>
    <m/>
    <m/>
    <m/>
    <m/>
    <x v="1"/>
    <m/>
  </r>
  <r>
    <s v="920017ARCELOR (BERTON SICARD)"/>
    <x v="3022"/>
    <m/>
    <x v="26"/>
    <x v="2746"/>
    <x v="6"/>
    <s v="INSTALLUX"/>
    <x v="2975"/>
    <s v="Non"/>
    <x v="24"/>
    <m/>
    <m/>
    <m/>
    <m/>
    <x v="1"/>
    <m/>
  </r>
  <r>
    <s v="920023ARCELOR (BERTON SICARD)"/>
    <x v="3023"/>
    <m/>
    <x v="26"/>
    <x v="2747"/>
    <x v="6"/>
    <s v="INSTALLUX"/>
    <x v="2976"/>
    <s v="Non"/>
    <x v="24"/>
    <m/>
    <m/>
    <m/>
    <m/>
    <x v="1"/>
    <m/>
  </r>
  <r>
    <s v="920220ARCELOR (BERTON SICARD)"/>
    <x v="3024"/>
    <m/>
    <x v="26"/>
    <x v="2747"/>
    <x v="6"/>
    <s v="INSTALLUX"/>
    <x v="2977"/>
    <s v="Non"/>
    <x v="24"/>
    <m/>
    <m/>
    <m/>
    <m/>
    <x v="1"/>
    <m/>
  </r>
  <r>
    <s v="920222PARCELOR (BERTON SICARD)"/>
    <x v="3025"/>
    <m/>
    <x v="26"/>
    <x v="2748"/>
    <x v="6"/>
    <s v="INSTALLUX"/>
    <x v="2978"/>
    <s v="Non"/>
    <x v="24"/>
    <m/>
    <m/>
    <m/>
    <m/>
    <x v="1"/>
    <m/>
  </r>
  <r>
    <s v="A5036ARCELOR (BERTON SICARD)"/>
    <x v="3026"/>
    <m/>
    <x v="26"/>
    <x v="2749"/>
    <x v="6"/>
    <s v="INSTALLUX"/>
    <x v="2979"/>
    <s v="Non"/>
    <x v="5"/>
    <m/>
    <m/>
    <m/>
    <m/>
    <x v="1"/>
    <m/>
  </r>
  <r>
    <s v="P5056ARCELOR (BERTON SICARD)"/>
    <x v="1024"/>
    <m/>
    <x v="26"/>
    <x v="986"/>
    <x v="6"/>
    <s v="INSTALLUX"/>
    <x v="981"/>
    <s v="Non"/>
    <x v="24"/>
    <m/>
    <m/>
    <m/>
    <m/>
    <x v="1"/>
    <m/>
  </r>
  <r>
    <s v="P6002ARCELOR (BERTON SICARD)"/>
    <x v="1041"/>
    <m/>
    <x v="26"/>
    <x v="1000"/>
    <x v="6"/>
    <s v="INSTALLUX"/>
    <x v="998"/>
    <s v="Non"/>
    <x v="24"/>
    <m/>
    <m/>
    <m/>
    <m/>
    <x v="1"/>
    <m/>
  </r>
  <r>
    <s v="90ARCELOR (BERTON SICARD)"/>
    <x v="1090"/>
    <m/>
    <x v="26"/>
    <x v="1044"/>
    <x v="6"/>
    <s v="INSTALLUX"/>
    <x v="1047"/>
    <s v="Non"/>
    <x v="4"/>
    <m/>
    <m/>
    <m/>
    <m/>
    <x v="1"/>
    <m/>
  </r>
  <r>
    <s v="102ARCELOR (BERTON SICARD)"/>
    <x v="1091"/>
    <m/>
    <x v="26"/>
    <x v="1045"/>
    <x v="6"/>
    <s v="INSTALLUX"/>
    <x v="1048"/>
    <s v="Non"/>
    <x v="4"/>
    <m/>
    <m/>
    <m/>
    <m/>
    <x v="1"/>
    <m/>
  </r>
  <r>
    <s v="107ARCELOR (BERTON SICARD)"/>
    <x v="1094"/>
    <m/>
    <x v="26"/>
    <x v="1048"/>
    <x v="6"/>
    <s v="INSTALLUX"/>
    <x v="1051"/>
    <s v="Non"/>
    <x v="4"/>
    <m/>
    <m/>
    <m/>
    <m/>
    <x v="1"/>
    <m/>
  </r>
  <r>
    <s v="115ARCELOR (BERTON SICARD)"/>
    <x v="2963"/>
    <m/>
    <x v="26"/>
    <x v="2694"/>
    <x v="6"/>
    <s v="INSTALLUX"/>
    <x v="2916"/>
    <s v="Non"/>
    <x v="24"/>
    <m/>
    <m/>
    <m/>
    <m/>
    <x v="1"/>
    <m/>
  </r>
  <r>
    <s v="116ARCELOR (BERTON SICARD)"/>
    <x v="2964"/>
    <m/>
    <x v="26"/>
    <x v="2695"/>
    <x v="6"/>
    <s v="INSTALLUX"/>
    <x v="2917"/>
    <s v="Non"/>
    <x v="24"/>
    <m/>
    <m/>
    <m/>
    <m/>
    <x v="1"/>
    <m/>
  </r>
  <r>
    <s v="139ARCELOR (BERTON SICARD)"/>
    <x v="2965"/>
    <m/>
    <x v="26"/>
    <x v="2696"/>
    <x v="6"/>
    <s v="INSTALLUX"/>
    <x v="2918"/>
    <s v="Non"/>
    <x v="4"/>
    <m/>
    <m/>
    <m/>
    <m/>
    <x v="1"/>
    <m/>
  </r>
  <r>
    <s v="142/80ARCELOR (BERTON SICARD)"/>
    <x v="2966"/>
    <m/>
    <x v="26"/>
    <x v="2697"/>
    <x v="6"/>
    <s v="INSTALLUX"/>
    <x v="2919"/>
    <s v="Non"/>
    <x v="4"/>
    <m/>
    <m/>
    <m/>
    <m/>
    <x v="1"/>
    <m/>
  </r>
  <r>
    <s v="144/12ARCELOR (BERTON SICARD)"/>
    <x v="2967"/>
    <m/>
    <x v="26"/>
    <x v="2698"/>
    <x v="6"/>
    <s v="INSTALLUX"/>
    <x v="2920"/>
    <s v="Non"/>
    <x v="4"/>
    <m/>
    <m/>
    <m/>
    <m/>
    <x v="1"/>
    <m/>
  </r>
  <r>
    <s v="144/80ARCELOR (BERTON SICARD)"/>
    <x v="2968"/>
    <m/>
    <x v="26"/>
    <x v="2699"/>
    <x v="6"/>
    <s v="INSTALLUX"/>
    <x v="2921"/>
    <s v="Non"/>
    <x v="4"/>
    <m/>
    <m/>
    <m/>
    <m/>
    <x v="1"/>
    <m/>
  </r>
  <r>
    <s v="145ARCELOR (BERTON SICARD)"/>
    <x v="2969"/>
    <m/>
    <x v="26"/>
    <x v="2700"/>
    <x v="6"/>
    <s v="INSTALLUX"/>
    <x v="2922"/>
    <s v="Non"/>
    <x v="4"/>
    <m/>
    <m/>
    <m/>
    <m/>
    <x v="1"/>
    <m/>
  </r>
  <r>
    <s v="159/FARCELOR (BERTON SICARD)"/>
    <x v="2970"/>
    <m/>
    <x v="26"/>
    <x v="2701"/>
    <x v="6"/>
    <s v="INSTALLUX"/>
    <x v="2923"/>
    <s v="Non"/>
    <x v="4"/>
    <m/>
    <m/>
    <m/>
    <m/>
    <x v="1"/>
    <m/>
  </r>
  <r>
    <s v="159/MARCELOR (BERTON SICARD)"/>
    <x v="2971"/>
    <m/>
    <x v="26"/>
    <x v="2702"/>
    <x v="6"/>
    <s v="INSTALLUX"/>
    <x v="2924"/>
    <s v="Non"/>
    <x v="4"/>
    <m/>
    <m/>
    <m/>
    <m/>
    <x v="1"/>
    <m/>
  </r>
  <r>
    <s v="199ARCELOR (BERTON SICARD)"/>
    <x v="2972"/>
    <m/>
    <x v="26"/>
    <x v="2703"/>
    <x v="6"/>
    <s v="INSTALLUX"/>
    <x v="2925"/>
    <s v="Non"/>
    <x v="4"/>
    <m/>
    <m/>
    <m/>
    <m/>
    <x v="1"/>
    <m/>
  </r>
  <r>
    <s v="203ARCELOR (BERTON SICARD)"/>
    <x v="2973"/>
    <m/>
    <x v="26"/>
    <x v="2704"/>
    <x v="6"/>
    <s v="INSTALLUX"/>
    <x v="2926"/>
    <s v="Non"/>
    <x v="4"/>
    <m/>
    <m/>
    <m/>
    <m/>
    <x v="1"/>
    <m/>
  </r>
  <r>
    <s v="304ARCELOR (BERTON SICARD)"/>
    <x v="2974"/>
    <m/>
    <x v="26"/>
    <x v="2705"/>
    <x v="6"/>
    <s v="INSTALLUX"/>
    <x v="2927"/>
    <s v="Non"/>
    <x v="4"/>
    <m/>
    <m/>
    <m/>
    <m/>
    <x v="1"/>
    <m/>
  </r>
  <r>
    <s v="341ARCELOR (BERTON SICARD)"/>
    <x v="3027"/>
    <m/>
    <x v="26"/>
    <x v="2750"/>
    <x v="6"/>
    <s v="INSTALLUX"/>
    <x v="2980"/>
    <s v="Non"/>
    <x v="5"/>
    <m/>
    <m/>
    <m/>
    <m/>
    <x v="1"/>
    <m/>
  </r>
  <r>
    <s v="370ARCELOR (BERTON SICARD)"/>
    <x v="3028"/>
    <m/>
    <x v="26"/>
    <x v="2751"/>
    <x v="6"/>
    <s v="INSTALLUX"/>
    <x v="2981"/>
    <s v="Non"/>
    <x v="5"/>
    <m/>
    <m/>
    <m/>
    <m/>
    <x v="1"/>
    <m/>
  </r>
  <r>
    <s v="381ARCELOR (BERTON SICARD)"/>
    <x v="3029"/>
    <m/>
    <x v="26"/>
    <x v="2752"/>
    <x v="6"/>
    <s v="INSTALLUX"/>
    <x v="2982"/>
    <s v="Non"/>
    <x v="5"/>
    <m/>
    <m/>
    <m/>
    <m/>
    <x v="1"/>
    <m/>
  </r>
  <r>
    <s v="1253ARCELOR (BERTON SICARD)"/>
    <x v="2993"/>
    <m/>
    <x v="26"/>
    <x v="2717"/>
    <x v="6"/>
    <s v="INSTALLUX"/>
    <x v="2946"/>
    <s v="Non"/>
    <x v="5"/>
    <m/>
    <m/>
    <m/>
    <m/>
    <x v="1"/>
    <m/>
  </r>
  <r>
    <s v="1425THARCELOR (BERTON SICARD)"/>
    <x v="2994"/>
    <m/>
    <x v="26"/>
    <x v="2718"/>
    <x v="6"/>
    <s v="INSTALLUX"/>
    <x v="2947"/>
    <s v="Non"/>
    <x v="24"/>
    <m/>
    <m/>
    <m/>
    <m/>
    <x v="1"/>
    <m/>
  </r>
  <r>
    <s v="1611ARCELOR (BERTON SICARD)"/>
    <x v="3030"/>
    <m/>
    <x v="26"/>
    <x v="2753"/>
    <x v="6"/>
    <s v="INSTALLUX"/>
    <x v="2983"/>
    <s v="Non"/>
    <x v="5"/>
    <m/>
    <m/>
    <m/>
    <m/>
    <x v="1"/>
    <m/>
  </r>
  <r>
    <s v="1627ARCELOR (BERTON SICARD)"/>
    <x v="3031"/>
    <m/>
    <x v="26"/>
    <x v="2754"/>
    <x v="6"/>
    <s v="INSTALLUX"/>
    <x v="2984"/>
    <s v="Non"/>
    <x v="5"/>
    <m/>
    <m/>
    <m/>
    <m/>
    <x v="1"/>
    <m/>
  </r>
  <r>
    <s v="1628ARCELOR (BERTON SICARD)"/>
    <x v="3032"/>
    <m/>
    <x v="26"/>
    <x v="2755"/>
    <x v="6"/>
    <s v="INSTALLUX"/>
    <x v="2985"/>
    <s v="Non"/>
    <x v="5"/>
    <m/>
    <m/>
    <m/>
    <m/>
    <x v="1"/>
    <m/>
  </r>
  <r>
    <s v="1629ARCELOR (BERTON SICARD)"/>
    <x v="3033"/>
    <m/>
    <x v="26"/>
    <x v="2756"/>
    <x v="6"/>
    <s v="INSTALLUX"/>
    <x v="2986"/>
    <s v="Non"/>
    <x v="5"/>
    <m/>
    <m/>
    <m/>
    <m/>
    <x v="1"/>
    <m/>
  </r>
  <r>
    <s v="1637AARCELOR (BERTON SICARD)"/>
    <x v="2995"/>
    <m/>
    <x v="26"/>
    <x v="2719"/>
    <x v="6"/>
    <s v="INSTALLUX"/>
    <x v="2948"/>
    <s v="Non"/>
    <x v="40"/>
    <m/>
    <m/>
    <m/>
    <m/>
    <x v="1"/>
    <m/>
  </r>
  <r>
    <s v="1638ARCELOR (BERTON SICARD)"/>
    <x v="3034"/>
    <m/>
    <x v="26"/>
    <x v="2757"/>
    <x v="6"/>
    <s v="INSTALLUX"/>
    <x v="2987"/>
    <s v="Non"/>
    <x v="40"/>
    <m/>
    <m/>
    <m/>
    <m/>
    <x v="1"/>
    <m/>
  </r>
  <r>
    <s v="1705ARCELOR (BERTON SICARD)"/>
    <x v="3035"/>
    <m/>
    <x v="26"/>
    <x v="2758"/>
    <x v="6"/>
    <s v="INSTALLUX"/>
    <x v="2988"/>
    <s v="Non"/>
    <x v="5"/>
    <m/>
    <m/>
    <m/>
    <m/>
    <x v="1"/>
    <m/>
  </r>
  <r>
    <s v="1800ARCELOR (BERTON SICARD)"/>
    <x v="3036"/>
    <m/>
    <x v="26"/>
    <x v="2759"/>
    <x v="6"/>
    <s v="INSTALLUX"/>
    <x v="2989"/>
    <s v="Non"/>
    <x v="5"/>
    <m/>
    <m/>
    <m/>
    <m/>
    <x v="1"/>
    <m/>
  </r>
  <r>
    <s v="1801ARCELOR (BERTON SICARD)"/>
    <x v="3037"/>
    <m/>
    <x v="26"/>
    <x v="2760"/>
    <x v="6"/>
    <s v="INSTALLUX"/>
    <x v="2990"/>
    <s v="Non"/>
    <x v="5"/>
    <m/>
    <m/>
    <m/>
    <m/>
    <x v="1"/>
    <m/>
  </r>
  <r>
    <s v="1827ARCELOR (BERTON SICARD)"/>
    <x v="2996"/>
    <m/>
    <x v="26"/>
    <x v="2720"/>
    <x v="6"/>
    <s v="INSTALLUX"/>
    <x v="2949"/>
    <s v="Non"/>
    <x v="5"/>
    <m/>
    <m/>
    <m/>
    <m/>
    <x v="1"/>
    <m/>
  </r>
  <r>
    <s v="1871ARCELOR (BERTON SICARD)"/>
    <x v="3038"/>
    <m/>
    <x v="26"/>
    <x v="2761"/>
    <x v="6"/>
    <s v="INSTALLUX"/>
    <x v="2991"/>
    <s v="Non"/>
    <x v="5"/>
    <m/>
    <m/>
    <m/>
    <m/>
    <x v="1"/>
    <m/>
  </r>
  <r>
    <s v="1876ARCELOR (BERTON SICARD)"/>
    <x v="3039"/>
    <m/>
    <x v="26"/>
    <x v="2762"/>
    <x v="6"/>
    <s v="INSTALLUX"/>
    <x v="2992"/>
    <s v="Non"/>
    <x v="5"/>
    <m/>
    <m/>
    <m/>
    <m/>
    <x v="1"/>
    <m/>
  </r>
  <r>
    <s v="5438ARCELOR (BERTON SICARD)"/>
    <x v="2935"/>
    <m/>
    <x v="26"/>
    <x v="1044"/>
    <x v="6"/>
    <s v="INSTALLUX"/>
    <x v="2890"/>
    <s v="Non"/>
    <x v="4"/>
    <m/>
    <m/>
    <m/>
    <m/>
    <x v="1"/>
    <m/>
  </r>
  <r>
    <s v="5523ARCELOR (BERTON SICARD)"/>
    <x v="2997"/>
    <m/>
    <x v="26"/>
    <x v="2721"/>
    <x v="6"/>
    <s v="INSTALLUX"/>
    <x v="2950"/>
    <s v="Non"/>
    <x v="24"/>
    <m/>
    <m/>
    <m/>
    <m/>
    <x v="1"/>
    <m/>
  </r>
  <r>
    <s v="5672ARCELOR (BERTON SICARD)"/>
    <x v="2998"/>
    <m/>
    <x v="26"/>
    <x v="2722"/>
    <x v="6"/>
    <s v="INSTALLUX"/>
    <x v="2951"/>
    <s v="Non"/>
    <x v="5"/>
    <m/>
    <m/>
    <m/>
    <m/>
    <x v="1"/>
    <m/>
  </r>
  <r>
    <s v="5773ARCELOR (BERTON SICARD)"/>
    <x v="3040"/>
    <m/>
    <x v="26"/>
    <x v="2763"/>
    <x v="6"/>
    <s v="INSTALLUX"/>
    <x v="2993"/>
    <s v="Non"/>
    <x v="5"/>
    <m/>
    <m/>
    <m/>
    <m/>
    <x v="1"/>
    <m/>
  </r>
  <r>
    <s v="5827ARCELOR (BERTON SICARD)"/>
    <x v="721"/>
    <m/>
    <x v="26"/>
    <x v="695"/>
    <x v="6"/>
    <s v="INSTALLUX"/>
    <x v="686"/>
    <s v="Non"/>
    <x v="5"/>
    <m/>
    <m/>
    <m/>
    <m/>
    <x v="1"/>
    <m/>
  </r>
  <r>
    <s v="5830ARCELOR (BERTON SICARD)"/>
    <x v="3041"/>
    <m/>
    <x v="26"/>
    <x v="2764"/>
    <x v="6"/>
    <s v="INSTALLUX"/>
    <x v="2994"/>
    <s v="Non"/>
    <x v="5"/>
    <m/>
    <m/>
    <m/>
    <m/>
    <x v="1"/>
    <m/>
  </r>
  <r>
    <s v="5832ARCELOR (BERTON SICARD)"/>
    <x v="3042"/>
    <m/>
    <x v="26"/>
    <x v="2765"/>
    <x v="6"/>
    <s v="INSTALLUX"/>
    <x v="2995"/>
    <s v="Non"/>
    <x v="5"/>
    <m/>
    <m/>
    <m/>
    <m/>
    <x v="1"/>
    <m/>
  </r>
  <r>
    <s v="5837ARCELOR (BERTON SICARD)"/>
    <x v="3043"/>
    <m/>
    <x v="26"/>
    <x v="2766"/>
    <x v="6"/>
    <s v="INSTALLUX"/>
    <x v="2996"/>
    <s v="Non"/>
    <x v="5"/>
    <m/>
    <m/>
    <m/>
    <m/>
    <x v="1"/>
    <m/>
  </r>
  <r>
    <s v="5874PARCELOR (BERTON SICARD)"/>
    <x v="3044"/>
    <m/>
    <x v="26"/>
    <x v="2767"/>
    <x v="6"/>
    <s v="INSTALLUX"/>
    <x v="2997"/>
    <s v="Non"/>
    <x v="5"/>
    <m/>
    <m/>
    <m/>
    <m/>
    <x v="1"/>
    <m/>
  </r>
  <r>
    <s v="5875NARCELOR (BERTON SICARD)"/>
    <x v="3045"/>
    <m/>
    <x v="26"/>
    <x v="2768"/>
    <x v="6"/>
    <s v="INSTALLUX"/>
    <x v="2998"/>
    <s v="Non"/>
    <x v="5"/>
    <m/>
    <m/>
    <m/>
    <m/>
    <x v="1"/>
    <m/>
  </r>
  <r>
    <s v="5894NARCELOR (BERTON SICARD)"/>
    <x v="3046"/>
    <m/>
    <x v="26"/>
    <x v="2769"/>
    <x v="6"/>
    <s v="INSTALLUX"/>
    <x v="2999"/>
    <s v="Non"/>
    <x v="5"/>
    <m/>
    <m/>
    <m/>
    <m/>
    <x v="1"/>
    <m/>
  </r>
  <r>
    <s v="5902ARCELOR (BERTON SICARD)"/>
    <x v="2999"/>
    <m/>
    <x v="26"/>
    <x v="2723"/>
    <x v="6"/>
    <s v="INSTALLUX"/>
    <x v="2952"/>
    <s v="Non"/>
    <x v="24"/>
    <m/>
    <m/>
    <m/>
    <m/>
    <x v="1"/>
    <m/>
  </r>
  <r>
    <s v="5940ARCELOR (BERTON SICARD)"/>
    <x v="3000"/>
    <m/>
    <x v="26"/>
    <x v="2724"/>
    <x v="6"/>
    <s v="INSTALLUX"/>
    <x v="2953"/>
    <s v="Non"/>
    <x v="4"/>
    <m/>
    <m/>
    <m/>
    <m/>
    <x v="1"/>
    <m/>
  </r>
  <r>
    <s v="6600/4ARCELOR (BERTON SICARD)"/>
    <x v="3001"/>
    <m/>
    <x v="26"/>
    <x v="2725"/>
    <x v="6"/>
    <s v="INSTALLUX"/>
    <x v="2954"/>
    <s v="Non"/>
    <x v="61"/>
    <m/>
    <m/>
    <m/>
    <m/>
    <x v="1"/>
    <m/>
  </r>
  <r>
    <s v="6627/4ARCELOR (BERTON SICARD)"/>
    <x v="3002"/>
    <m/>
    <x v="26"/>
    <x v="2726"/>
    <x v="6"/>
    <s v="INSTALLUX"/>
    <x v="2955"/>
    <s v="Non"/>
    <x v="61"/>
    <m/>
    <m/>
    <m/>
    <m/>
    <x v="1"/>
    <m/>
  </r>
  <r>
    <s v="6960ARCELOR (BERTON SICARD)"/>
    <x v="3003"/>
    <m/>
    <x v="26"/>
    <x v="2727"/>
    <x v="6"/>
    <s v="INSTALLUX"/>
    <x v="2956"/>
    <s v="Non"/>
    <x v="24"/>
    <m/>
    <m/>
    <m/>
    <m/>
    <x v="1"/>
    <m/>
  </r>
  <r>
    <s v="6963ARCELOR (BERTON SICARD)"/>
    <x v="3004"/>
    <m/>
    <x v="26"/>
    <x v="2728"/>
    <x v="6"/>
    <s v="INSTALLUX"/>
    <x v="2957"/>
    <s v="Non"/>
    <x v="24"/>
    <m/>
    <m/>
    <m/>
    <m/>
    <x v="1"/>
    <m/>
  </r>
  <r>
    <s v="7076ARCELOR (BERTON SICARD)"/>
    <x v="3006"/>
    <m/>
    <x v="26"/>
    <x v="2730"/>
    <x v="6"/>
    <s v="INSTALLUX"/>
    <x v="2959"/>
    <s v="Non"/>
    <x v="5"/>
    <m/>
    <m/>
    <m/>
    <m/>
    <x v="1"/>
    <m/>
  </r>
  <r>
    <s v="7651ARCELOR (BERTON SICARD)"/>
    <x v="3007"/>
    <m/>
    <x v="26"/>
    <x v="2731"/>
    <x v="6"/>
    <s v="INSTALLUX"/>
    <x v="2960"/>
    <s v="Non"/>
    <x v="24"/>
    <m/>
    <m/>
    <m/>
    <m/>
    <x v="1"/>
    <m/>
  </r>
  <r>
    <s v="7826ARCELOR (BERTON SICARD)"/>
    <x v="3008"/>
    <m/>
    <x v="26"/>
    <x v="2732"/>
    <x v="6"/>
    <s v="INSTALLUX"/>
    <x v="2961"/>
    <s v="Non"/>
    <x v="24"/>
    <m/>
    <m/>
    <m/>
    <m/>
    <x v="1"/>
    <m/>
  </r>
  <r>
    <s v="8526ARCELOR (BERTON SICARD)"/>
    <x v="3009"/>
    <m/>
    <x v="26"/>
    <x v="2733"/>
    <x v="6"/>
    <s v="INSTALLUX"/>
    <x v="2962"/>
    <s v="Non"/>
    <x v="24"/>
    <m/>
    <m/>
    <m/>
    <m/>
    <x v="1"/>
    <m/>
  </r>
  <r>
    <s v="9295THARCELOR (BERTON SICARD)"/>
    <x v="3010"/>
    <m/>
    <x v="26"/>
    <x v="2734"/>
    <x v="6"/>
    <s v="INSTALLUX"/>
    <x v="2963"/>
    <s v="Non"/>
    <x v="24"/>
    <m/>
    <m/>
    <m/>
    <m/>
    <x v="1"/>
    <m/>
  </r>
  <r>
    <s v="9808ARCELOR (BERTON SICARD)"/>
    <x v="628"/>
    <m/>
    <x v="26"/>
    <x v="605"/>
    <x v="6"/>
    <s v="INSTALLUX"/>
    <x v="593"/>
    <s v="Non"/>
    <x v="5"/>
    <m/>
    <m/>
    <m/>
    <m/>
    <x v="1"/>
    <m/>
  </r>
  <r>
    <s v="9899ARCELOR (BERTON SICARD)"/>
    <x v="3047"/>
    <m/>
    <x v="26"/>
    <x v="2770"/>
    <x v="6"/>
    <s v="INSTALLUX"/>
    <x v="3000"/>
    <s v="Non"/>
    <x v="5"/>
    <m/>
    <m/>
    <m/>
    <m/>
    <x v="1"/>
    <m/>
  </r>
  <r>
    <s v="9917ARCELOR (BERTON SICARD)"/>
    <x v="3048"/>
    <m/>
    <x v="26"/>
    <x v="2771"/>
    <x v="6"/>
    <s v="INSTALLUX"/>
    <x v="3001"/>
    <s v="Non"/>
    <x v="5"/>
    <m/>
    <m/>
    <m/>
    <m/>
    <x v="1"/>
    <m/>
  </r>
  <r>
    <s v="9920ARCELOR (BERTON SICARD)"/>
    <x v="629"/>
    <m/>
    <x v="26"/>
    <x v="606"/>
    <x v="6"/>
    <s v="INSTALLUX"/>
    <x v="594"/>
    <s v="Non"/>
    <x v="5"/>
    <m/>
    <m/>
    <m/>
    <m/>
    <x v="1"/>
    <m/>
  </r>
  <r>
    <s v="9922ARCELOR (BERTON SICARD)"/>
    <x v="630"/>
    <m/>
    <x v="26"/>
    <x v="605"/>
    <x v="6"/>
    <s v="INSTALLUX"/>
    <x v="595"/>
    <s v="Non"/>
    <x v="5"/>
    <m/>
    <m/>
    <m/>
    <m/>
    <x v="1"/>
    <m/>
  </r>
  <r>
    <s v="9924ARCELOR (BERTON SICARD)"/>
    <x v="631"/>
    <m/>
    <x v="26"/>
    <x v="607"/>
    <x v="6"/>
    <s v="INSTALLUX"/>
    <x v="596"/>
    <s v="Non"/>
    <x v="5"/>
    <m/>
    <m/>
    <m/>
    <m/>
    <x v="1"/>
    <m/>
  </r>
  <r>
    <s v="9928ARCELOR (BERTON SICARD)"/>
    <x v="3049"/>
    <m/>
    <x v="26"/>
    <x v="2772"/>
    <x v="6"/>
    <s v="INSTALLUX"/>
    <x v="3002"/>
    <s v="Non"/>
    <x v="5"/>
    <m/>
    <m/>
    <m/>
    <m/>
    <x v="1"/>
    <m/>
  </r>
  <r>
    <s v="9938ARCELOR (BERTON SICARD)"/>
    <x v="3050"/>
    <m/>
    <x v="26"/>
    <x v="2773"/>
    <x v="6"/>
    <s v="INSTALLUX"/>
    <x v="3003"/>
    <s v="Non"/>
    <x v="5"/>
    <m/>
    <m/>
    <m/>
    <m/>
    <x v="1"/>
    <m/>
  </r>
  <r>
    <s v="420007ARCELOR (BERTON SICARD)"/>
    <x v="3011"/>
    <m/>
    <x v="26"/>
    <x v="2735"/>
    <x v="6"/>
    <s v="INSTALLUX"/>
    <x v="2964"/>
    <s v="Non"/>
    <x v="24"/>
    <m/>
    <m/>
    <m/>
    <m/>
    <x v="1"/>
    <m/>
  </r>
  <r>
    <s v="420029ARCELOR (BERTON SICARD)"/>
    <x v="3012"/>
    <m/>
    <x v="26"/>
    <x v="2736"/>
    <x v="6"/>
    <s v="INSTALLUX"/>
    <x v="2965"/>
    <s v="Non"/>
    <x v="24"/>
    <m/>
    <m/>
    <m/>
    <m/>
    <x v="1"/>
    <m/>
  </r>
  <r>
    <s v="423007ARCELOR (BERTON SICARD)"/>
    <x v="3013"/>
    <m/>
    <x v="26"/>
    <x v="2737"/>
    <x v="6"/>
    <s v="INSTALLUX"/>
    <x v="2966"/>
    <s v="Non"/>
    <x v="24"/>
    <m/>
    <m/>
    <m/>
    <m/>
    <x v="1"/>
    <m/>
  </r>
  <r>
    <s v="450033ARCELOR (BERTON SICARD)"/>
    <x v="3051"/>
    <m/>
    <x v="26"/>
    <x v="2774"/>
    <x v="6"/>
    <s v="INSTALLUX"/>
    <x v="3004"/>
    <s v="Non"/>
    <x v="5"/>
    <m/>
    <m/>
    <m/>
    <m/>
    <x v="1"/>
    <m/>
  </r>
  <r>
    <s v="450077ARCELOR (BERTON SICARD)"/>
    <x v="3052"/>
    <m/>
    <x v="26"/>
    <x v="2775"/>
    <x v="6"/>
    <s v="INSTALLUX"/>
    <x v="3005"/>
    <s v="Non"/>
    <x v="5"/>
    <m/>
    <m/>
    <m/>
    <m/>
    <x v="1"/>
    <m/>
  </r>
  <r>
    <s v="450139ARCELOR (BERTON SICARD)"/>
    <x v="3053"/>
    <m/>
    <x v="26"/>
    <x v="2776"/>
    <x v="6"/>
    <s v="INSTALLUX"/>
    <x v="3006"/>
    <s v="Non"/>
    <x v="5"/>
    <m/>
    <m/>
    <m/>
    <m/>
    <x v="1"/>
    <m/>
  </r>
  <r>
    <s v="510022ARCELOR (BERTON SICARD)"/>
    <x v="3014"/>
    <m/>
    <x v="26"/>
    <x v="2738"/>
    <x v="6"/>
    <s v="INSTALLUX"/>
    <x v="2967"/>
    <s v="Non"/>
    <x v="24"/>
    <m/>
    <m/>
    <m/>
    <m/>
    <x v="1"/>
    <m/>
  </r>
  <r>
    <s v="520011ARCELOR (BERTON SICARD)"/>
    <x v="3015"/>
    <m/>
    <x v="26"/>
    <x v="2739"/>
    <x v="6"/>
    <s v="INSTALLUX"/>
    <x v="2968"/>
    <s v="Non"/>
    <x v="24"/>
    <m/>
    <m/>
    <m/>
    <m/>
    <x v="1"/>
    <m/>
  </r>
  <r>
    <s v="520013ARCELOR (BERTON SICARD)"/>
    <x v="3016"/>
    <m/>
    <x v="26"/>
    <x v="2740"/>
    <x v="6"/>
    <s v="INSTALLUX"/>
    <x v="2969"/>
    <s v="Non"/>
    <x v="61"/>
    <m/>
    <m/>
    <m/>
    <m/>
    <x v="1"/>
    <m/>
  </r>
  <r>
    <s v="550004ARCELOR (BERTON SICARD)"/>
    <x v="3054"/>
    <m/>
    <x v="26"/>
    <x v="2777"/>
    <x v="6"/>
    <s v="INSTALLUX"/>
    <x v="3007"/>
    <s v="Non"/>
    <x v="5"/>
    <m/>
    <m/>
    <m/>
    <m/>
    <x v="1"/>
    <m/>
  </r>
  <r>
    <s v="550005ARCELOR (BERTON SICARD)"/>
    <x v="3055"/>
    <m/>
    <x v="26"/>
    <x v="2778"/>
    <x v="6"/>
    <s v="INSTALLUX"/>
    <x v="3008"/>
    <s v="Non"/>
    <x v="5"/>
    <m/>
    <m/>
    <m/>
    <m/>
    <x v="1"/>
    <m/>
  </r>
  <r>
    <s v="550006ARCELOR (BERTON SICARD)"/>
    <x v="3056"/>
    <m/>
    <x v="26"/>
    <x v="2779"/>
    <x v="6"/>
    <s v="INSTALLUX"/>
    <x v="3009"/>
    <s v="Non"/>
    <x v="5"/>
    <m/>
    <m/>
    <m/>
    <m/>
    <x v="1"/>
    <m/>
  </r>
  <r>
    <s v="550044ARCELOR (BERTON SICARD)"/>
    <x v="3057"/>
    <m/>
    <x v="26"/>
    <x v="2780"/>
    <x v="6"/>
    <s v="INSTALLUX"/>
    <x v="3010"/>
    <s v="Non"/>
    <x v="5"/>
    <m/>
    <m/>
    <m/>
    <m/>
    <x v="1"/>
    <m/>
  </r>
  <r>
    <s v="910042ARCELOR (BERTON SICARD)"/>
    <x v="3018"/>
    <m/>
    <x v="26"/>
    <x v="2742"/>
    <x v="6"/>
    <s v="INSTALLUX"/>
    <x v="2971"/>
    <s v="Non"/>
    <x v="24"/>
    <m/>
    <m/>
    <m/>
    <m/>
    <x v="1"/>
    <m/>
  </r>
  <r>
    <s v="910201ARCELOR (BERTON SICARD)"/>
    <x v="3019"/>
    <m/>
    <x v="26"/>
    <x v="2743"/>
    <x v="6"/>
    <s v="INSTALLUX"/>
    <x v="2972"/>
    <s v="Non"/>
    <x v="24"/>
    <m/>
    <m/>
    <m/>
    <m/>
    <x v="1"/>
    <m/>
  </r>
  <r>
    <s v="910221ARCELOR (BERTON SICARD)"/>
    <x v="3020"/>
    <m/>
    <x v="26"/>
    <x v="2744"/>
    <x v="6"/>
    <s v="INSTALLUX"/>
    <x v="2973"/>
    <s v="Non"/>
    <x v="24"/>
    <m/>
    <m/>
    <m/>
    <m/>
    <x v="1"/>
    <m/>
  </r>
  <r>
    <s v="920010ARCELOR (BERTON SICARD)"/>
    <x v="3021"/>
    <m/>
    <x v="26"/>
    <x v="2745"/>
    <x v="6"/>
    <s v="INSTALLUX"/>
    <x v="2974"/>
    <s v="Non"/>
    <x v="24"/>
    <m/>
    <m/>
    <m/>
    <m/>
    <x v="1"/>
    <m/>
  </r>
  <r>
    <s v="920017ARCELOR (BERTON SICARD)"/>
    <x v="3022"/>
    <m/>
    <x v="26"/>
    <x v="2746"/>
    <x v="6"/>
    <s v="INSTALLUX"/>
    <x v="2975"/>
    <s v="Non"/>
    <x v="24"/>
    <m/>
    <m/>
    <m/>
    <m/>
    <x v="1"/>
    <m/>
  </r>
  <r>
    <s v="920023ARCELOR (BERTON SICARD)"/>
    <x v="3023"/>
    <m/>
    <x v="26"/>
    <x v="2747"/>
    <x v="6"/>
    <s v="INSTALLUX"/>
    <x v="2976"/>
    <s v="Non"/>
    <x v="24"/>
    <m/>
    <m/>
    <m/>
    <m/>
    <x v="1"/>
    <m/>
  </r>
  <r>
    <s v="920220ARCELOR (BERTON SICARD)"/>
    <x v="3024"/>
    <m/>
    <x v="26"/>
    <x v="2747"/>
    <x v="6"/>
    <s v="INSTALLUX"/>
    <x v="2977"/>
    <s v="Non"/>
    <x v="24"/>
    <m/>
    <m/>
    <m/>
    <m/>
    <x v="1"/>
    <m/>
  </r>
  <r>
    <s v="920222PARCELOR (BERTON SICARD)"/>
    <x v="3025"/>
    <m/>
    <x v="26"/>
    <x v="2748"/>
    <x v="6"/>
    <s v="INSTALLUX"/>
    <x v="2978"/>
    <s v="Non"/>
    <x v="24"/>
    <m/>
    <m/>
    <m/>
    <m/>
    <x v="1"/>
    <m/>
  </r>
  <r>
    <s v="P5056ARCELOR (BERTON SICARD)"/>
    <x v="1024"/>
    <m/>
    <x v="26"/>
    <x v="986"/>
    <x v="6"/>
    <s v="INSTALLUX"/>
    <x v="981"/>
    <s v="Non"/>
    <x v="24"/>
    <m/>
    <m/>
    <m/>
    <m/>
    <x v="1"/>
    <m/>
  </r>
  <r>
    <s v="P6002ARCELOR (BERTON SICARD)"/>
    <x v="1041"/>
    <m/>
    <x v="26"/>
    <x v="1000"/>
    <x v="6"/>
    <s v="INSTALLUX"/>
    <x v="998"/>
    <s v="Non"/>
    <x v="24"/>
    <m/>
    <m/>
    <m/>
    <m/>
    <x v="1"/>
    <m/>
  </r>
  <r>
    <s v="90ARCELOR (BERTON SICARD)"/>
    <x v="1090"/>
    <m/>
    <x v="26"/>
    <x v="1044"/>
    <x v="6"/>
    <s v="INSTALLUX"/>
    <x v="1047"/>
    <s v="Non"/>
    <x v="4"/>
    <m/>
    <m/>
    <m/>
    <m/>
    <x v="1"/>
    <m/>
  </r>
  <r>
    <s v="102ARCELOR (BERTON SICARD)"/>
    <x v="1091"/>
    <m/>
    <x v="26"/>
    <x v="1045"/>
    <x v="6"/>
    <s v="INSTALLUX"/>
    <x v="1048"/>
    <s v="Non"/>
    <x v="4"/>
    <m/>
    <m/>
    <m/>
    <m/>
    <x v="1"/>
    <m/>
  </r>
  <r>
    <s v="107ARCELOR (BERTON SICARD)"/>
    <x v="1094"/>
    <m/>
    <x v="26"/>
    <x v="1048"/>
    <x v="6"/>
    <s v="INSTALLUX"/>
    <x v="1051"/>
    <s v="Non"/>
    <x v="4"/>
    <m/>
    <m/>
    <m/>
    <m/>
    <x v="1"/>
    <m/>
  </r>
  <r>
    <s v="115ARCELOR (BERTON SICARD)"/>
    <x v="2963"/>
    <m/>
    <x v="26"/>
    <x v="2694"/>
    <x v="6"/>
    <s v="INSTALLUX"/>
    <x v="2916"/>
    <s v="Non"/>
    <x v="24"/>
    <m/>
    <m/>
    <m/>
    <m/>
    <x v="1"/>
    <m/>
  </r>
  <r>
    <s v="116ARCELOR (BERTON SICARD)"/>
    <x v="2964"/>
    <m/>
    <x v="26"/>
    <x v="2695"/>
    <x v="6"/>
    <s v="INSTALLUX"/>
    <x v="2917"/>
    <s v="Non"/>
    <x v="24"/>
    <m/>
    <m/>
    <m/>
    <m/>
    <x v="1"/>
    <m/>
  </r>
  <r>
    <s v="139ARCELOR (BERTON SICARD)"/>
    <x v="2965"/>
    <m/>
    <x v="26"/>
    <x v="2696"/>
    <x v="6"/>
    <s v="INSTALLUX"/>
    <x v="2918"/>
    <s v="Non"/>
    <x v="4"/>
    <m/>
    <m/>
    <m/>
    <m/>
    <x v="1"/>
    <m/>
  </r>
  <r>
    <s v="142/80ARCELOR (BERTON SICARD)"/>
    <x v="2966"/>
    <m/>
    <x v="26"/>
    <x v="2697"/>
    <x v="6"/>
    <s v="INSTALLUX"/>
    <x v="2919"/>
    <s v="Non"/>
    <x v="4"/>
    <m/>
    <m/>
    <m/>
    <m/>
    <x v="1"/>
    <m/>
  </r>
  <r>
    <s v="144/12ARCELOR (BERTON SICARD)"/>
    <x v="2967"/>
    <m/>
    <x v="26"/>
    <x v="2698"/>
    <x v="6"/>
    <s v="INSTALLUX"/>
    <x v="2920"/>
    <s v="Non"/>
    <x v="4"/>
    <m/>
    <m/>
    <m/>
    <m/>
    <x v="1"/>
    <m/>
  </r>
  <r>
    <s v="144/80ARCELOR (BERTON SICARD)"/>
    <x v="2968"/>
    <m/>
    <x v="26"/>
    <x v="2699"/>
    <x v="6"/>
    <s v="INSTALLUX"/>
    <x v="2921"/>
    <s v="Non"/>
    <x v="4"/>
    <m/>
    <m/>
    <m/>
    <m/>
    <x v="1"/>
    <m/>
  </r>
  <r>
    <s v="145ARCELOR (BERTON SICARD)"/>
    <x v="2969"/>
    <m/>
    <x v="26"/>
    <x v="2700"/>
    <x v="6"/>
    <s v="INSTALLUX"/>
    <x v="2922"/>
    <s v="Non"/>
    <x v="4"/>
    <m/>
    <m/>
    <m/>
    <m/>
    <x v="1"/>
    <m/>
  </r>
  <r>
    <s v="159/FARCELOR (BERTON SICARD)"/>
    <x v="2970"/>
    <m/>
    <x v="26"/>
    <x v="2701"/>
    <x v="6"/>
    <s v="INSTALLUX"/>
    <x v="2923"/>
    <s v="Non"/>
    <x v="4"/>
    <m/>
    <m/>
    <m/>
    <m/>
    <x v="1"/>
    <m/>
  </r>
  <r>
    <s v="159/MARCELOR (BERTON SICARD)"/>
    <x v="2971"/>
    <m/>
    <x v="26"/>
    <x v="2702"/>
    <x v="6"/>
    <s v="INSTALLUX"/>
    <x v="2924"/>
    <s v="Non"/>
    <x v="4"/>
    <m/>
    <m/>
    <m/>
    <m/>
    <x v="1"/>
    <m/>
  </r>
  <r>
    <s v="199ARCELOR (BERTON SICARD)"/>
    <x v="2972"/>
    <m/>
    <x v="26"/>
    <x v="2703"/>
    <x v="6"/>
    <s v="INSTALLUX"/>
    <x v="2925"/>
    <s v="Non"/>
    <x v="4"/>
    <m/>
    <m/>
    <m/>
    <m/>
    <x v="1"/>
    <m/>
  </r>
  <r>
    <s v="203ARCELOR (BERTON SICARD)"/>
    <x v="2973"/>
    <m/>
    <x v="26"/>
    <x v="2704"/>
    <x v="6"/>
    <s v="INSTALLUX"/>
    <x v="2926"/>
    <s v="Non"/>
    <x v="4"/>
    <m/>
    <m/>
    <m/>
    <m/>
    <x v="1"/>
    <m/>
  </r>
  <r>
    <s v="304ARCELOR (BERTON SICARD)"/>
    <x v="2974"/>
    <m/>
    <x v="26"/>
    <x v="2705"/>
    <x v="6"/>
    <s v="INSTALLUX"/>
    <x v="2927"/>
    <s v="Non"/>
    <x v="4"/>
    <m/>
    <m/>
    <m/>
    <m/>
    <x v="1"/>
    <m/>
  </r>
  <r>
    <s v="370ARCELOR (BERTON SICARD)"/>
    <x v="3028"/>
    <m/>
    <x v="26"/>
    <x v="2751"/>
    <x v="6"/>
    <s v="INSTALLUX"/>
    <x v="2981"/>
    <s v="Non"/>
    <x v="5"/>
    <m/>
    <m/>
    <m/>
    <m/>
    <x v="1"/>
    <m/>
  </r>
  <r>
    <s v="381ARCELOR (BERTON SICARD)"/>
    <x v="3029"/>
    <m/>
    <x v="26"/>
    <x v="2752"/>
    <x v="6"/>
    <s v="INSTALLUX"/>
    <x v="2982"/>
    <s v="Non"/>
    <x v="5"/>
    <m/>
    <m/>
    <m/>
    <m/>
    <x v="1"/>
    <m/>
  </r>
  <r>
    <s v="388ARCELOR (BERTON SICARD)"/>
    <x v="3058"/>
    <m/>
    <x v="26"/>
    <x v="2781"/>
    <x v="6"/>
    <s v="INSTALLUX"/>
    <x v="3011"/>
    <s v="Non"/>
    <x v="5"/>
    <m/>
    <m/>
    <m/>
    <m/>
    <x v="1"/>
    <m/>
  </r>
  <r>
    <s v="518ARCELOR (BERTON SICARD)"/>
    <x v="2975"/>
    <m/>
    <x v="26"/>
    <x v="2706"/>
    <x v="6"/>
    <s v="INSTALLUX"/>
    <x v="2928"/>
    <s v="Non"/>
    <x v="24"/>
    <m/>
    <m/>
    <m/>
    <m/>
    <x v="1"/>
    <m/>
  </r>
  <r>
    <s v="518/2ARCELOR (BERTON SICARD)"/>
    <x v="2976"/>
    <m/>
    <x v="26"/>
    <x v="2707"/>
    <x v="6"/>
    <s v="INSTALLUX"/>
    <x v="2929"/>
    <s v="Non"/>
    <x v="28"/>
    <m/>
    <m/>
    <m/>
    <m/>
    <x v="1"/>
    <m/>
  </r>
  <r>
    <s v="520ARCELOR (BERTON SICARD)"/>
    <x v="2977"/>
    <m/>
    <x v="26"/>
    <x v="2708"/>
    <x v="6"/>
    <s v="INSTALLUX"/>
    <x v="2930"/>
    <s v="Non"/>
    <x v="5"/>
    <m/>
    <m/>
    <m/>
    <m/>
    <x v="1"/>
    <m/>
  </r>
  <r>
    <s v="543IARCELOR (BERTON SICARD)"/>
    <x v="2978"/>
    <m/>
    <x v="26"/>
    <x v="2709"/>
    <x v="6"/>
    <s v="INSTALLUX"/>
    <x v="2931"/>
    <s v="Non"/>
    <x v="24"/>
    <m/>
    <m/>
    <m/>
    <m/>
    <x v="1"/>
    <m/>
  </r>
  <r>
    <s v="543I/4ARCELOR (BERTON SICARD)"/>
    <x v="2979"/>
    <m/>
    <x v="26"/>
    <x v="2709"/>
    <x v="6"/>
    <s v="INSTALLUX"/>
    <x v="2932"/>
    <s v="Non"/>
    <x v="8"/>
    <m/>
    <m/>
    <m/>
    <m/>
    <x v="1"/>
    <m/>
  </r>
  <r>
    <s v="558ARCELOR (BERTON SICARD)"/>
    <x v="3059"/>
    <m/>
    <x v="26"/>
    <x v="2782"/>
    <x v="6"/>
    <s v="INSTALLUX"/>
    <x v="3012"/>
    <s v="Non"/>
    <x v="5"/>
    <m/>
    <m/>
    <m/>
    <m/>
    <x v="1"/>
    <m/>
  </r>
  <r>
    <s v="558MOARCELOR (BERTON SICARD)"/>
    <x v="3060"/>
    <m/>
    <x v="26"/>
    <x v="2783"/>
    <x v="6"/>
    <s v="INSTALLUX"/>
    <x v="3013"/>
    <s v="Non"/>
    <x v="5"/>
    <m/>
    <m/>
    <m/>
    <m/>
    <x v="1"/>
    <m/>
  </r>
  <r>
    <s v="559ARCELOR (BERTON SICARD)"/>
    <x v="2980"/>
    <m/>
    <x v="26"/>
    <x v="2710"/>
    <x v="6"/>
    <s v="INSTALLUX"/>
    <x v="2933"/>
    <s v="Non"/>
    <x v="40"/>
    <m/>
    <m/>
    <m/>
    <m/>
    <x v="1"/>
    <m/>
  </r>
  <r>
    <s v="564ARCELOR (BERTON SICARD)"/>
    <x v="3061"/>
    <m/>
    <x v="26"/>
    <x v="2784"/>
    <x v="6"/>
    <s v="INSTALLUX"/>
    <x v="3014"/>
    <s v="Non"/>
    <x v="40"/>
    <m/>
    <m/>
    <m/>
    <m/>
    <x v="1"/>
    <m/>
  </r>
  <r>
    <s v="565ARCELOR (BERTON SICARD)"/>
    <x v="3062"/>
    <m/>
    <x v="26"/>
    <x v="2785"/>
    <x v="6"/>
    <s v="INSTALLUX"/>
    <x v="3015"/>
    <s v="Non"/>
    <x v="40"/>
    <m/>
    <m/>
    <m/>
    <m/>
    <x v="1"/>
    <m/>
  </r>
  <r>
    <s v="575/4ARCELOR (BERTON SICARD)"/>
    <x v="2981"/>
    <m/>
    <x v="26"/>
    <x v="2711"/>
    <x v="6"/>
    <s v="INSTALLUX"/>
    <x v="2934"/>
    <s v="Non"/>
    <x v="20"/>
    <m/>
    <m/>
    <m/>
    <m/>
    <x v="1"/>
    <m/>
  </r>
  <r>
    <s v="587ARCELOR (BERTON SICARD)"/>
    <x v="3063"/>
    <m/>
    <x v="26"/>
    <x v="2786"/>
    <x v="6"/>
    <s v="INSTALLUX"/>
    <x v="3016"/>
    <s v="Non"/>
    <x v="40"/>
    <m/>
    <m/>
    <m/>
    <m/>
    <x v="1"/>
    <m/>
  </r>
  <r>
    <s v="615/P1ARCELOR (BERTON SICARD)"/>
    <x v="2982"/>
    <m/>
    <x v="26"/>
    <x v="2712"/>
    <x v="6"/>
    <s v="INSTALLUX"/>
    <x v="2935"/>
    <s v="Non"/>
    <x v="5"/>
    <m/>
    <m/>
    <m/>
    <m/>
    <x v="1"/>
    <m/>
  </r>
  <r>
    <s v="615/P2ARCELOR (BERTON SICARD)"/>
    <x v="2983"/>
    <m/>
    <x v="26"/>
    <x v="2713"/>
    <x v="6"/>
    <s v="INSTALLUX"/>
    <x v="2936"/>
    <s v="Non"/>
    <x v="5"/>
    <m/>
    <m/>
    <m/>
    <m/>
    <x v="1"/>
    <m/>
  </r>
  <r>
    <s v="615/P3ARCELOR (BERTON SICARD)"/>
    <x v="2984"/>
    <m/>
    <x v="26"/>
    <x v="2714"/>
    <x v="6"/>
    <s v="INSTALLUX"/>
    <x v="2937"/>
    <s v="Non"/>
    <x v="5"/>
    <m/>
    <m/>
    <m/>
    <m/>
    <x v="1"/>
    <m/>
  </r>
  <r>
    <s v="615/P4ARCELOR (BERTON SICARD)"/>
    <x v="2985"/>
    <m/>
    <x v="26"/>
    <x v="2715"/>
    <x v="6"/>
    <s v="INSTALLUX"/>
    <x v="2938"/>
    <s v="Non"/>
    <x v="5"/>
    <m/>
    <m/>
    <m/>
    <m/>
    <x v="1"/>
    <m/>
  </r>
  <r>
    <s v="615/P5ARCELOR (BERTON SICARD)"/>
    <x v="2986"/>
    <m/>
    <x v="26"/>
    <x v="2716"/>
    <x v="6"/>
    <s v="INSTALLUX"/>
    <x v="2939"/>
    <s v="Non"/>
    <x v="5"/>
    <m/>
    <m/>
    <m/>
    <m/>
    <x v="1"/>
    <m/>
  </r>
  <r>
    <s v="621/P1ARCELOR (BERTON SICARD)"/>
    <x v="2987"/>
    <m/>
    <x v="26"/>
    <x v="2712"/>
    <x v="6"/>
    <s v="INSTALLUX"/>
    <x v="2940"/>
    <s v="Non"/>
    <x v="5"/>
    <m/>
    <m/>
    <m/>
    <m/>
    <x v="1"/>
    <m/>
  </r>
  <r>
    <s v="621/P2ARCELOR (BERTON SICARD)"/>
    <x v="2988"/>
    <m/>
    <x v="26"/>
    <x v="2713"/>
    <x v="6"/>
    <s v="INSTALLUX"/>
    <x v="2941"/>
    <s v="Non"/>
    <x v="5"/>
    <m/>
    <m/>
    <m/>
    <m/>
    <x v="1"/>
    <m/>
  </r>
  <r>
    <s v="621/P3ARCELOR (BERTON SICARD)"/>
    <x v="2989"/>
    <m/>
    <x v="26"/>
    <x v="2714"/>
    <x v="6"/>
    <s v="INSTALLUX"/>
    <x v="2942"/>
    <s v="Non"/>
    <x v="5"/>
    <m/>
    <m/>
    <m/>
    <m/>
    <x v="1"/>
    <m/>
  </r>
  <r>
    <s v="621/P4ARCELOR (BERTON SICARD)"/>
    <x v="2990"/>
    <m/>
    <x v="26"/>
    <x v="2715"/>
    <x v="6"/>
    <s v="INSTALLUX"/>
    <x v="2943"/>
    <s v="Non"/>
    <x v="5"/>
    <m/>
    <m/>
    <m/>
    <m/>
    <x v="1"/>
    <m/>
  </r>
  <r>
    <s v="631ARCELOR (BERTON SICARD)"/>
    <x v="2991"/>
    <m/>
    <x v="26"/>
    <x v="2707"/>
    <x v="6"/>
    <s v="INSTALLUX"/>
    <x v="2944"/>
    <s v="Non"/>
    <x v="24"/>
    <m/>
    <m/>
    <m/>
    <m/>
    <x v="1"/>
    <m/>
  </r>
  <r>
    <s v="631/2ARCELOR (BERTON SICARD)"/>
    <x v="2992"/>
    <m/>
    <x v="26"/>
    <x v="2707"/>
    <x v="6"/>
    <s v="INSTALLUX"/>
    <x v="2945"/>
    <s v="Non"/>
    <x v="28"/>
    <m/>
    <m/>
    <m/>
    <m/>
    <x v="1"/>
    <m/>
  </r>
  <r>
    <s v="638/AARCELOR (BERTON SICARD)"/>
    <x v="3064"/>
    <m/>
    <x v="26"/>
    <x v="2787"/>
    <x v="6"/>
    <s v="INSTALLUX"/>
    <x v="3017"/>
    <s v="Non"/>
    <x v="5"/>
    <m/>
    <m/>
    <m/>
    <m/>
    <x v="1"/>
    <m/>
  </r>
  <r>
    <s v="638/CARCELOR (BERTON SICARD)"/>
    <x v="3065"/>
    <m/>
    <x v="26"/>
    <x v="2788"/>
    <x v="6"/>
    <s v="INSTALLUX"/>
    <x v="3018"/>
    <s v="Non"/>
    <x v="5"/>
    <m/>
    <m/>
    <m/>
    <m/>
    <x v="1"/>
    <m/>
  </r>
  <r>
    <s v="638/DARCELOR (BERTON SICARD)"/>
    <x v="3066"/>
    <m/>
    <x v="26"/>
    <x v="2789"/>
    <x v="6"/>
    <s v="INSTALLUX"/>
    <x v="3019"/>
    <s v="Non"/>
    <x v="5"/>
    <m/>
    <m/>
    <m/>
    <m/>
    <x v="1"/>
    <m/>
  </r>
  <r>
    <s v="1250ARCELOR (BERTON SICARD)"/>
    <x v="3067"/>
    <m/>
    <x v="26"/>
    <x v="2790"/>
    <x v="6"/>
    <s v="INSTALLUX"/>
    <x v="3020"/>
    <s v="Non"/>
    <x v="5"/>
    <m/>
    <m/>
    <m/>
    <m/>
    <x v="1"/>
    <m/>
  </r>
  <r>
    <s v="1251ARCELOR (BERTON SICARD)"/>
    <x v="3068"/>
    <m/>
    <x v="26"/>
    <x v="2791"/>
    <x v="6"/>
    <s v="INSTALLUX"/>
    <x v="3021"/>
    <s v="Non"/>
    <x v="5"/>
    <m/>
    <m/>
    <m/>
    <m/>
    <x v="1"/>
    <m/>
  </r>
  <r>
    <s v="1253ARCELOR (BERTON SICARD)"/>
    <x v="2993"/>
    <m/>
    <x v="26"/>
    <x v="2717"/>
    <x v="6"/>
    <s v="INSTALLUX"/>
    <x v="2946"/>
    <s v="Non"/>
    <x v="5"/>
    <m/>
    <m/>
    <m/>
    <m/>
    <x v="1"/>
    <m/>
  </r>
  <r>
    <s v="1425THARCELOR (BERTON SICARD)"/>
    <x v="2994"/>
    <m/>
    <x v="26"/>
    <x v="2718"/>
    <x v="6"/>
    <s v="INSTALLUX"/>
    <x v="2947"/>
    <s v="Non"/>
    <x v="24"/>
    <m/>
    <m/>
    <m/>
    <m/>
    <x v="1"/>
    <m/>
  </r>
  <r>
    <s v="1611ARCELOR (BERTON SICARD)"/>
    <x v="3030"/>
    <m/>
    <x v="26"/>
    <x v="2753"/>
    <x v="6"/>
    <s v="INSTALLUX"/>
    <x v="2983"/>
    <s v="Non"/>
    <x v="5"/>
    <m/>
    <m/>
    <m/>
    <m/>
    <x v="1"/>
    <m/>
  </r>
  <r>
    <s v="1627ARCELOR (BERTON SICARD)"/>
    <x v="3031"/>
    <m/>
    <x v="26"/>
    <x v="2754"/>
    <x v="6"/>
    <s v="INSTALLUX"/>
    <x v="2984"/>
    <s v="Non"/>
    <x v="5"/>
    <m/>
    <m/>
    <m/>
    <m/>
    <x v="1"/>
    <m/>
  </r>
  <r>
    <s v="1628ARCELOR (BERTON SICARD)"/>
    <x v="3032"/>
    <m/>
    <x v="26"/>
    <x v="2755"/>
    <x v="6"/>
    <s v="INSTALLUX"/>
    <x v="2985"/>
    <s v="Non"/>
    <x v="5"/>
    <m/>
    <m/>
    <m/>
    <m/>
    <x v="1"/>
    <m/>
  </r>
  <r>
    <s v="1637AARCELOR (BERTON SICARD)"/>
    <x v="2995"/>
    <m/>
    <x v="26"/>
    <x v="2719"/>
    <x v="6"/>
    <s v="INSTALLUX"/>
    <x v="2948"/>
    <s v="Non"/>
    <x v="40"/>
    <m/>
    <m/>
    <m/>
    <m/>
    <x v="1"/>
    <m/>
  </r>
  <r>
    <s v="1705ARCELOR (BERTON SICARD)"/>
    <x v="3035"/>
    <m/>
    <x v="26"/>
    <x v="2758"/>
    <x v="6"/>
    <s v="INSTALLUX"/>
    <x v="2988"/>
    <s v="Non"/>
    <x v="5"/>
    <m/>
    <m/>
    <m/>
    <m/>
    <x v="1"/>
    <m/>
  </r>
  <r>
    <s v="1827ARCELOR (BERTON SICARD)"/>
    <x v="2996"/>
    <m/>
    <x v="26"/>
    <x v="2720"/>
    <x v="6"/>
    <s v="INSTALLUX"/>
    <x v="2949"/>
    <s v="Non"/>
    <x v="5"/>
    <m/>
    <m/>
    <m/>
    <m/>
    <x v="1"/>
    <m/>
  </r>
  <r>
    <s v="5438ARCELOR (BERTON SICARD)"/>
    <x v="2935"/>
    <m/>
    <x v="26"/>
    <x v="1044"/>
    <x v="6"/>
    <s v="INSTALLUX"/>
    <x v="2890"/>
    <s v="Non"/>
    <x v="4"/>
    <m/>
    <m/>
    <m/>
    <m/>
    <x v="1"/>
    <m/>
  </r>
  <r>
    <s v="5523ARCELOR (BERTON SICARD)"/>
    <x v="2997"/>
    <m/>
    <x v="26"/>
    <x v="2721"/>
    <x v="6"/>
    <s v="INSTALLUX"/>
    <x v="2950"/>
    <s v="Non"/>
    <x v="24"/>
    <m/>
    <m/>
    <m/>
    <m/>
    <x v="1"/>
    <m/>
  </r>
  <r>
    <s v="5672ARCELOR (BERTON SICARD)"/>
    <x v="2998"/>
    <m/>
    <x v="26"/>
    <x v="2722"/>
    <x v="6"/>
    <s v="INSTALLUX"/>
    <x v="2951"/>
    <s v="Non"/>
    <x v="5"/>
    <m/>
    <m/>
    <m/>
    <m/>
    <x v="1"/>
    <m/>
  </r>
  <r>
    <s v="5773ARCELOR (BERTON SICARD)"/>
    <x v="3040"/>
    <m/>
    <x v="26"/>
    <x v="2763"/>
    <x v="6"/>
    <s v="INSTALLUX"/>
    <x v="2993"/>
    <s v="Non"/>
    <x v="5"/>
    <m/>
    <m/>
    <m/>
    <m/>
    <x v="1"/>
    <m/>
  </r>
  <r>
    <s v="5827ARCELOR (BERTON SICARD)"/>
    <x v="721"/>
    <m/>
    <x v="26"/>
    <x v="695"/>
    <x v="6"/>
    <s v="INSTALLUX"/>
    <x v="686"/>
    <s v="Non"/>
    <x v="5"/>
    <m/>
    <m/>
    <m/>
    <m/>
    <x v="1"/>
    <m/>
  </r>
  <r>
    <s v="5830ARCELOR (BERTON SICARD)"/>
    <x v="3041"/>
    <m/>
    <x v="26"/>
    <x v="2764"/>
    <x v="6"/>
    <s v="INSTALLUX"/>
    <x v="2994"/>
    <s v="Non"/>
    <x v="5"/>
    <m/>
    <m/>
    <m/>
    <m/>
    <x v="1"/>
    <m/>
  </r>
  <r>
    <s v="5832ARCELOR (BERTON SICARD)"/>
    <x v="3042"/>
    <m/>
    <x v="26"/>
    <x v="2765"/>
    <x v="6"/>
    <s v="INSTALLUX"/>
    <x v="2995"/>
    <s v="Non"/>
    <x v="5"/>
    <m/>
    <m/>
    <m/>
    <m/>
    <x v="1"/>
    <m/>
  </r>
  <r>
    <s v="5875NARCELOR (BERTON SICARD)"/>
    <x v="3045"/>
    <m/>
    <x v="26"/>
    <x v="2768"/>
    <x v="6"/>
    <s v="INSTALLUX"/>
    <x v="2998"/>
    <s v="Non"/>
    <x v="5"/>
    <m/>
    <m/>
    <m/>
    <m/>
    <x v="1"/>
    <m/>
  </r>
  <r>
    <s v="5894NARCELOR (BERTON SICARD)"/>
    <x v="3046"/>
    <m/>
    <x v="26"/>
    <x v="2769"/>
    <x v="6"/>
    <s v="INSTALLUX"/>
    <x v="2999"/>
    <s v="Non"/>
    <x v="5"/>
    <m/>
    <m/>
    <m/>
    <m/>
    <x v="1"/>
    <m/>
  </r>
  <r>
    <s v="5902ARCELOR (BERTON SICARD)"/>
    <x v="2999"/>
    <m/>
    <x v="26"/>
    <x v="2723"/>
    <x v="6"/>
    <s v="INSTALLUX"/>
    <x v="2952"/>
    <s v="Non"/>
    <x v="24"/>
    <m/>
    <m/>
    <m/>
    <m/>
    <x v="1"/>
    <m/>
  </r>
  <r>
    <s v="5940ARCELOR (BERTON SICARD)"/>
    <x v="3000"/>
    <m/>
    <x v="26"/>
    <x v="2724"/>
    <x v="6"/>
    <s v="INSTALLUX"/>
    <x v="2953"/>
    <s v="Non"/>
    <x v="4"/>
    <m/>
    <m/>
    <m/>
    <m/>
    <x v="1"/>
    <m/>
  </r>
  <r>
    <s v="6600/4ARCELOR (BERTON SICARD)"/>
    <x v="3001"/>
    <m/>
    <x v="26"/>
    <x v="2725"/>
    <x v="6"/>
    <s v="INSTALLUX"/>
    <x v="2954"/>
    <s v="Non"/>
    <x v="61"/>
    <m/>
    <m/>
    <m/>
    <m/>
    <x v="1"/>
    <m/>
  </r>
  <r>
    <s v="6627/4ARCELOR (BERTON SICARD)"/>
    <x v="3002"/>
    <m/>
    <x v="26"/>
    <x v="2726"/>
    <x v="6"/>
    <s v="INSTALLUX"/>
    <x v="2955"/>
    <s v="Non"/>
    <x v="61"/>
    <m/>
    <m/>
    <m/>
    <m/>
    <x v="1"/>
    <m/>
  </r>
  <r>
    <s v="6960ARCELOR (BERTON SICARD)"/>
    <x v="3003"/>
    <m/>
    <x v="26"/>
    <x v="2727"/>
    <x v="6"/>
    <s v="INSTALLUX"/>
    <x v="2956"/>
    <s v="Non"/>
    <x v="24"/>
    <m/>
    <m/>
    <m/>
    <m/>
    <x v="1"/>
    <m/>
  </r>
  <r>
    <s v="6963ARCELOR (BERTON SICARD)"/>
    <x v="3004"/>
    <m/>
    <x v="26"/>
    <x v="2728"/>
    <x v="6"/>
    <s v="INSTALLUX"/>
    <x v="2957"/>
    <s v="Non"/>
    <x v="24"/>
    <m/>
    <m/>
    <m/>
    <m/>
    <x v="1"/>
    <m/>
  </r>
  <r>
    <s v="7076ARCELOR (BERTON SICARD)"/>
    <x v="3006"/>
    <m/>
    <x v="26"/>
    <x v="2730"/>
    <x v="6"/>
    <s v="INSTALLUX"/>
    <x v="2959"/>
    <s v="Non"/>
    <x v="5"/>
    <m/>
    <m/>
    <m/>
    <m/>
    <x v="1"/>
    <m/>
  </r>
  <r>
    <s v="7651ARCELOR (BERTON SICARD)"/>
    <x v="3007"/>
    <m/>
    <x v="26"/>
    <x v="2731"/>
    <x v="6"/>
    <s v="INSTALLUX"/>
    <x v="2960"/>
    <s v="Non"/>
    <x v="24"/>
    <m/>
    <m/>
    <m/>
    <m/>
    <x v="1"/>
    <m/>
  </r>
  <r>
    <s v="7751ARCELOR (BERTON SICARD)"/>
    <x v="3069"/>
    <m/>
    <x v="26"/>
    <x v="2792"/>
    <x v="6"/>
    <s v="INSTALLUX"/>
    <x v="3022"/>
    <s v="Non"/>
    <x v="5"/>
    <m/>
    <m/>
    <m/>
    <m/>
    <x v="1"/>
    <m/>
  </r>
  <r>
    <s v="7826ARCELOR (BERTON SICARD)"/>
    <x v="3008"/>
    <m/>
    <x v="26"/>
    <x v="2732"/>
    <x v="6"/>
    <s v="INSTALLUX"/>
    <x v="2961"/>
    <s v="Non"/>
    <x v="24"/>
    <m/>
    <m/>
    <m/>
    <m/>
    <x v="1"/>
    <m/>
  </r>
  <r>
    <s v="8526ARCELOR (BERTON SICARD)"/>
    <x v="3009"/>
    <m/>
    <x v="26"/>
    <x v="2733"/>
    <x v="6"/>
    <s v="INSTALLUX"/>
    <x v="2962"/>
    <s v="Non"/>
    <x v="24"/>
    <m/>
    <m/>
    <m/>
    <m/>
    <x v="1"/>
    <m/>
  </r>
  <r>
    <s v="9295THARCELOR (BERTON SICARD)"/>
    <x v="3010"/>
    <m/>
    <x v="26"/>
    <x v="2734"/>
    <x v="6"/>
    <s v="INSTALLUX"/>
    <x v="2963"/>
    <s v="Non"/>
    <x v="24"/>
    <m/>
    <m/>
    <m/>
    <m/>
    <x v="1"/>
    <m/>
  </r>
  <r>
    <s v="9808ARCELOR (BERTON SICARD)"/>
    <x v="628"/>
    <m/>
    <x v="26"/>
    <x v="605"/>
    <x v="6"/>
    <s v="INSTALLUX"/>
    <x v="593"/>
    <s v="Non"/>
    <x v="5"/>
    <m/>
    <m/>
    <m/>
    <m/>
    <x v="1"/>
    <m/>
  </r>
  <r>
    <s v="9917ARCELOR (BERTON SICARD)"/>
    <x v="3048"/>
    <m/>
    <x v="26"/>
    <x v="2771"/>
    <x v="6"/>
    <s v="INSTALLUX"/>
    <x v="3001"/>
    <s v="Non"/>
    <x v="5"/>
    <m/>
    <m/>
    <m/>
    <m/>
    <x v="1"/>
    <m/>
  </r>
  <r>
    <s v="9920ARCELOR (BERTON SICARD)"/>
    <x v="629"/>
    <m/>
    <x v="26"/>
    <x v="606"/>
    <x v="6"/>
    <s v="INSTALLUX"/>
    <x v="594"/>
    <s v="Non"/>
    <x v="5"/>
    <m/>
    <m/>
    <m/>
    <m/>
    <x v="1"/>
    <m/>
  </r>
  <r>
    <s v="9922ARCELOR (BERTON SICARD)"/>
    <x v="630"/>
    <m/>
    <x v="26"/>
    <x v="605"/>
    <x v="6"/>
    <s v="INSTALLUX"/>
    <x v="595"/>
    <s v="Non"/>
    <x v="5"/>
    <m/>
    <m/>
    <m/>
    <m/>
    <x v="1"/>
    <m/>
  </r>
  <r>
    <s v="9924ARCELOR (BERTON SICARD)"/>
    <x v="631"/>
    <m/>
    <x v="26"/>
    <x v="607"/>
    <x v="6"/>
    <s v="INSTALLUX"/>
    <x v="596"/>
    <s v="Non"/>
    <x v="5"/>
    <m/>
    <m/>
    <m/>
    <m/>
    <x v="1"/>
    <m/>
  </r>
  <r>
    <s v="420007ARCELOR (BERTON SICARD)"/>
    <x v="3011"/>
    <m/>
    <x v="26"/>
    <x v="2735"/>
    <x v="6"/>
    <s v="INSTALLUX"/>
    <x v="2964"/>
    <s v="Non"/>
    <x v="24"/>
    <m/>
    <m/>
    <m/>
    <m/>
    <x v="1"/>
    <m/>
  </r>
  <r>
    <s v="420029ARCELOR (BERTON SICARD)"/>
    <x v="3012"/>
    <m/>
    <x v="26"/>
    <x v="2736"/>
    <x v="6"/>
    <s v="INSTALLUX"/>
    <x v="2965"/>
    <s v="Non"/>
    <x v="24"/>
    <m/>
    <m/>
    <m/>
    <m/>
    <x v="1"/>
    <m/>
  </r>
  <r>
    <s v="423007ARCELOR (BERTON SICARD)"/>
    <x v="3013"/>
    <m/>
    <x v="26"/>
    <x v="2737"/>
    <x v="6"/>
    <s v="INSTALLUX"/>
    <x v="2966"/>
    <s v="Non"/>
    <x v="24"/>
    <m/>
    <m/>
    <m/>
    <m/>
    <x v="1"/>
    <m/>
  </r>
  <r>
    <s v="510022ARCELOR (BERTON SICARD)"/>
    <x v="3014"/>
    <m/>
    <x v="26"/>
    <x v="2738"/>
    <x v="6"/>
    <s v="INSTALLUX"/>
    <x v="2967"/>
    <s v="Non"/>
    <x v="24"/>
    <m/>
    <m/>
    <m/>
    <m/>
    <x v="1"/>
    <m/>
  </r>
  <r>
    <s v="520011ARCELOR (BERTON SICARD)"/>
    <x v="3015"/>
    <m/>
    <x v="26"/>
    <x v="2739"/>
    <x v="6"/>
    <s v="INSTALLUX"/>
    <x v="2968"/>
    <s v="Non"/>
    <x v="24"/>
    <m/>
    <m/>
    <m/>
    <m/>
    <x v="1"/>
    <m/>
  </r>
  <r>
    <s v="520013ARCELOR (BERTON SICARD)"/>
    <x v="3016"/>
    <m/>
    <x v="26"/>
    <x v="2740"/>
    <x v="6"/>
    <s v="INSTALLUX"/>
    <x v="2969"/>
    <s v="Non"/>
    <x v="61"/>
    <m/>
    <m/>
    <m/>
    <m/>
    <x v="1"/>
    <m/>
  </r>
  <r>
    <s v="910042ARCELOR (BERTON SICARD)"/>
    <x v="3018"/>
    <m/>
    <x v="26"/>
    <x v="2742"/>
    <x v="6"/>
    <s v="INSTALLUX"/>
    <x v="2971"/>
    <s v="Non"/>
    <x v="24"/>
    <m/>
    <m/>
    <m/>
    <m/>
    <x v="1"/>
    <m/>
  </r>
  <r>
    <s v="910201ARCELOR (BERTON SICARD)"/>
    <x v="3019"/>
    <m/>
    <x v="26"/>
    <x v="2743"/>
    <x v="6"/>
    <s v="INSTALLUX"/>
    <x v="2972"/>
    <s v="Non"/>
    <x v="24"/>
    <m/>
    <m/>
    <m/>
    <m/>
    <x v="1"/>
    <m/>
  </r>
  <r>
    <s v="910221ARCELOR (BERTON SICARD)"/>
    <x v="3020"/>
    <m/>
    <x v="26"/>
    <x v="2744"/>
    <x v="6"/>
    <s v="INSTALLUX"/>
    <x v="2973"/>
    <s v="Non"/>
    <x v="24"/>
    <m/>
    <m/>
    <m/>
    <m/>
    <x v="1"/>
    <m/>
  </r>
  <r>
    <s v="920010ARCELOR (BERTON SICARD)"/>
    <x v="3021"/>
    <m/>
    <x v="26"/>
    <x v="2745"/>
    <x v="6"/>
    <s v="INSTALLUX"/>
    <x v="2974"/>
    <s v="Non"/>
    <x v="24"/>
    <m/>
    <m/>
    <m/>
    <m/>
    <x v="1"/>
    <m/>
  </r>
  <r>
    <s v="920017ARCELOR (BERTON SICARD)"/>
    <x v="3022"/>
    <m/>
    <x v="26"/>
    <x v="2746"/>
    <x v="6"/>
    <s v="INSTALLUX"/>
    <x v="2975"/>
    <s v="Non"/>
    <x v="24"/>
    <m/>
    <m/>
    <m/>
    <m/>
    <x v="1"/>
    <m/>
  </r>
  <r>
    <s v="920023ARCELOR (BERTON SICARD)"/>
    <x v="3023"/>
    <m/>
    <x v="26"/>
    <x v="2747"/>
    <x v="6"/>
    <s v="INSTALLUX"/>
    <x v="2976"/>
    <s v="Non"/>
    <x v="24"/>
    <m/>
    <m/>
    <m/>
    <m/>
    <x v="1"/>
    <m/>
  </r>
  <r>
    <s v="920220ARCELOR (BERTON SICARD)"/>
    <x v="3024"/>
    <m/>
    <x v="26"/>
    <x v="2747"/>
    <x v="6"/>
    <s v="INSTALLUX"/>
    <x v="2977"/>
    <s v="Non"/>
    <x v="24"/>
    <m/>
    <m/>
    <m/>
    <m/>
    <x v="1"/>
    <m/>
  </r>
  <r>
    <s v="920222PARCELOR (BERTON SICARD)"/>
    <x v="3025"/>
    <m/>
    <x v="26"/>
    <x v="2748"/>
    <x v="6"/>
    <s v="INSTALLUX"/>
    <x v="2978"/>
    <s v="Non"/>
    <x v="24"/>
    <m/>
    <m/>
    <m/>
    <m/>
    <x v="1"/>
    <m/>
  </r>
  <r>
    <s v="A6015ARCELOR (BERTON SICARD)"/>
    <x v="3070"/>
    <m/>
    <x v="26"/>
    <x v="2793"/>
    <x v="6"/>
    <s v="INSTALLUX"/>
    <x v="3023"/>
    <s v="Non"/>
    <x v="5"/>
    <m/>
    <m/>
    <m/>
    <m/>
    <x v="1"/>
    <m/>
  </r>
  <r>
    <s v="A6075ARCELOR (BERTON SICARD)"/>
    <x v="3071"/>
    <m/>
    <x v="26"/>
    <x v="2794"/>
    <x v="6"/>
    <s v="INSTALLUX"/>
    <x v="3024"/>
    <s v="Non"/>
    <x v="5"/>
    <m/>
    <m/>
    <m/>
    <m/>
    <x v="1"/>
    <m/>
  </r>
  <r>
    <s v="P5056ARCELOR (BERTON SICARD)"/>
    <x v="1024"/>
    <m/>
    <x v="26"/>
    <x v="986"/>
    <x v="6"/>
    <s v="INSTALLUX"/>
    <x v="981"/>
    <s v="Non"/>
    <x v="24"/>
    <m/>
    <m/>
    <m/>
    <m/>
    <x v="1"/>
    <m/>
  </r>
  <r>
    <s v="P6002ARCELOR (BERTON SICARD)"/>
    <x v="1041"/>
    <m/>
    <x v="26"/>
    <x v="1000"/>
    <x v="6"/>
    <s v="INSTALLUX"/>
    <x v="998"/>
    <s v="Non"/>
    <x v="24"/>
    <m/>
    <m/>
    <m/>
    <m/>
    <x v="1"/>
    <m/>
  </r>
  <r>
    <s v="TOL1X2C2ARCELOR (BERTON SICARD)"/>
    <x v="3072"/>
    <m/>
    <x v="26"/>
    <x v="2795"/>
    <x v="6"/>
    <s v="INSTALLUX"/>
    <x v="3025"/>
    <s v="Non"/>
    <x v="40"/>
    <m/>
    <m/>
    <m/>
    <m/>
    <x v="1"/>
    <m/>
  </r>
  <r>
    <s v="TOL1X2R2ARCELOR (BERTON SICARD)"/>
    <x v="3073"/>
    <m/>
    <x v="26"/>
    <x v="2796"/>
    <x v="6"/>
    <s v="INSTALLUX"/>
    <x v="3026"/>
    <s v="Non"/>
    <x v="40"/>
    <m/>
    <m/>
    <m/>
    <m/>
    <x v="1"/>
    <m/>
  </r>
  <r>
    <s v="90ARCELOR (BERTON SICARD)"/>
    <x v="1090"/>
    <m/>
    <x v="26"/>
    <x v="1044"/>
    <x v="6"/>
    <s v="INSTALLUX"/>
    <x v="1047"/>
    <s v="Non"/>
    <x v="4"/>
    <m/>
    <m/>
    <m/>
    <m/>
    <x v="1"/>
    <m/>
  </r>
  <r>
    <s v="102ARCELOR (BERTON SICARD)"/>
    <x v="1091"/>
    <m/>
    <x v="26"/>
    <x v="1045"/>
    <x v="6"/>
    <s v="INSTALLUX"/>
    <x v="1048"/>
    <s v="Non"/>
    <x v="4"/>
    <m/>
    <m/>
    <m/>
    <m/>
    <x v="1"/>
    <m/>
  </r>
  <r>
    <s v="107ARCELOR (BERTON SICARD)"/>
    <x v="1094"/>
    <m/>
    <x v="26"/>
    <x v="1048"/>
    <x v="6"/>
    <s v="INSTALLUX"/>
    <x v="1051"/>
    <s v="Non"/>
    <x v="4"/>
    <m/>
    <m/>
    <m/>
    <m/>
    <x v="1"/>
    <m/>
  </r>
  <r>
    <s v="115ARCELOR (BERTON SICARD)"/>
    <x v="2963"/>
    <m/>
    <x v="26"/>
    <x v="2694"/>
    <x v="6"/>
    <s v="INSTALLUX"/>
    <x v="2916"/>
    <s v="Non"/>
    <x v="24"/>
    <m/>
    <m/>
    <m/>
    <m/>
    <x v="1"/>
    <m/>
  </r>
  <r>
    <s v="116ARCELOR (BERTON SICARD)"/>
    <x v="2964"/>
    <m/>
    <x v="26"/>
    <x v="2695"/>
    <x v="6"/>
    <s v="INSTALLUX"/>
    <x v="2917"/>
    <s v="Non"/>
    <x v="24"/>
    <m/>
    <m/>
    <m/>
    <m/>
    <x v="1"/>
    <m/>
  </r>
  <r>
    <s v="139ARCELOR (BERTON SICARD)"/>
    <x v="2965"/>
    <m/>
    <x v="26"/>
    <x v="2696"/>
    <x v="6"/>
    <s v="INSTALLUX"/>
    <x v="2918"/>
    <s v="Non"/>
    <x v="4"/>
    <m/>
    <m/>
    <m/>
    <m/>
    <x v="1"/>
    <m/>
  </r>
  <r>
    <s v="142/80ARCELOR (BERTON SICARD)"/>
    <x v="2966"/>
    <m/>
    <x v="26"/>
    <x v="2697"/>
    <x v="6"/>
    <s v="INSTALLUX"/>
    <x v="2919"/>
    <s v="Non"/>
    <x v="4"/>
    <m/>
    <m/>
    <m/>
    <m/>
    <x v="1"/>
    <m/>
  </r>
  <r>
    <s v="144/12ARCELOR (BERTON SICARD)"/>
    <x v="2967"/>
    <m/>
    <x v="26"/>
    <x v="2698"/>
    <x v="6"/>
    <s v="INSTALLUX"/>
    <x v="2920"/>
    <s v="Non"/>
    <x v="4"/>
    <m/>
    <m/>
    <m/>
    <m/>
    <x v="1"/>
    <m/>
  </r>
  <r>
    <s v="144/80ARCELOR (BERTON SICARD)"/>
    <x v="2968"/>
    <m/>
    <x v="26"/>
    <x v="2699"/>
    <x v="6"/>
    <s v="INSTALLUX"/>
    <x v="2921"/>
    <s v="Non"/>
    <x v="4"/>
    <m/>
    <m/>
    <m/>
    <m/>
    <x v="1"/>
    <m/>
  </r>
  <r>
    <s v="145ARCELOR (BERTON SICARD)"/>
    <x v="2969"/>
    <m/>
    <x v="26"/>
    <x v="2700"/>
    <x v="6"/>
    <s v="INSTALLUX"/>
    <x v="2922"/>
    <s v="Non"/>
    <x v="4"/>
    <m/>
    <m/>
    <m/>
    <m/>
    <x v="1"/>
    <m/>
  </r>
  <r>
    <s v="159/FARCELOR (BERTON SICARD)"/>
    <x v="2970"/>
    <m/>
    <x v="26"/>
    <x v="2701"/>
    <x v="6"/>
    <s v="INSTALLUX"/>
    <x v="2923"/>
    <s v="Non"/>
    <x v="4"/>
    <m/>
    <m/>
    <m/>
    <m/>
    <x v="1"/>
    <m/>
  </r>
  <r>
    <s v="159/MARCELOR (BERTON SICARD)"/>
    <x v="2971"/>
    <m/>
    <x v="26"/>
    <x v="2702"/>
    <x v="6"/>
    <s v="INSTALLUX"/>
    <x v="2924"/>
    <s v="Non"/>
    <x v="4"/>
    <m/>
    <m/>
    <m/>
    <m/>
    <x v="1"/>
    <m/>
  </r>
  <r>
    <s v="199ARCELOR (BERTON SICARD)"/>
    <x v="2972"/>
    <m/>
    <x v="26"/>
    <x v="2703"/>
    <x v="6"/>
    <s v="INSTALLUX"/>
    <x v="2925"/>
    <s v="Non"/>
    <x v="4"/>
    <m/>
    <m/>
    <m/>
    <m/>
    <x v="1"/>
    <m/>
  </r>
  <r>
    <s v="203ARCELOR (BERTON SICARD)"/>
    <x v="2973"/>
    <m/>
    <x v="26"/>
    <x v="2704"/>
    <x v="6"/>
    <s v="INSTALLUX"/>
    <x v="2926"/>
    <s v="Non"/>
    <x v="4"/>
    <m/>
    <m/>
    <m/>
    <m/>
    <x v="1"/>
    <m/>
  </r>
  <r>
    <s v="304ARCELOR (BERTON SICARD)"/>
    <x v="2974"/>
    <m/>
    <x v="26"/>
    <x v="2705"/>
    <x v="6"/>
    <s v="INSTALLUX"/>
    <x v="2927"/>
    <s v="Non"/>
    <x v="4"/>
    <m/>
    <m/>
    <m/>
    <m/>
    <x v="1"/>
    <m/>
  </r>
  <r>
    <s v="320ARCELOR (BERTON SICARD)"/>
    <x v="3074"/>
    <m/>
    <x v="26"/>
    <x v="2797"/>
    <x v="6"/>
    <s v="INSTALLUX"/>
    <x v="3027"/>
    <s v="Non"/>
    <x v="5"/>
    <m/>
    <m/>
    <m/>
    <m/>
    <x v="1"/>
    <m/>
  </r>
  <r>
    <s v="332ARCELOR (BERTON SICARD)"/>
    <x v="368"/>
    <m/>
    <x v="26"/>
    <x v="2798"/>
    <x v="6"/>
    <s v="INSTALLUX"/>
    <x v="329"/>
    <s v="Non"/>
    <x v="5"/>
    <m/>
    <m/>
    <m/>
    <m/>
    <x v="1"/>
    <m/>
  </r>
  <r>
    <s v="341ARCELOR (BERTON SICARD)"/>
    <x v="3027"/>
    <m/>
    <x v="26"/>
    <x v="2750"/>
    <x v="6"/>
    <s v="INSTALLUX"/>
    <x v="2980"/>
    <s v="Non"/>
    <x v="5"/>
    <m/>
    <m/>
    <m/>
    <m/>
    <x v="1"/>
    <m/>
  </r>
  <r>
    <s v="342ARCELOR (BERTON SICARD)"/>
    <x v="3075"/>
    <m/>
    <x v="26"/>
    <x v="2799"/>
    <x v="6"/>
    <s v="INSTALLUX"/>
    <x v="3028"/>
    <s v="Non"/>
    <x v="5"/>
    <m/>
    <m/>
    <m/>
    <m/>
    <x v="1"/>
    <m/>
  </r>
  <r>
    <s v="348ARCELOR (BERTON SICARD)"/>
    <x v="3076"/>
    <m/>
    <x v="26"/>
    <x v="2800"/>
    <x v="6"/>
    <s v="INSTALLUX"/>
    <x v="3029"/>
    <s v="Non"/>
    <x v="5"/>
    <m/>
    <m/>
    <m/>
    <m/>
    <x v="1"/>
    <m/>
  </r>
  <r>
    <s v="361ARCELOR (BERTON SICARD)"/>
    <x v="3077"/>
    <m/>
    <x v="26"/>
    <x v="2801"/>
    <x v="6"/>
    <s v="INSTALLUX"/>
    <x v="3030"/>
    <s v="Non"/>
    <x v="5"/>
    <m/>
    <m/>
    <m/>
    <m/>
    <x v="1"/>
    <m/>
  </r>
  <r>
    <s v="370ARCELOR (BERTON SICARD)"/>
    <x v="3028"/>
    <m/>
    <x v="26"/>
    <x v="2751"/>
    <x v="6"/>
    <s v="INSTALLUX"/>
    <x v="2981"/>
    <s v="Non"/>
    <x v="5"/>
    <m/>
    <m/>
    <m/>
    <m/>
    <x v="1"/>
    <m/>
  </r>
  <r>
    <s v="381ARCELOR (BERTON SICARD)"/>
    <x v="3029"/>
    <m/>
    <x v="26"/>
    <x v="2752"/>
    <x v="6"/>
    <s v="INSTALLUX"/>
    <x v="2982"/>
    <s v="Non"/>
    <x v="5"/>
    <m/>
    <m/>
    <m/>
    <m/>
    <x v="1"/>
    <m/>
  </r>
  <r>
    <s v="388ARCELOR (BERTON SICARD)"/>
    <x v="3058"/>
    <m/>
    <x v="26"/>
    <x v="2781"/>
    <x v="6"/>
    <s v="INSTALLUX"/>
    <x v="3011"/>
    <s v="Non"/>
    <x v="5"/>
    <m/>
    <m/>
    <m/>
    <m/>
    <x v="1"/>
    <m/>
  </r>
  <r>
    <s v="398ARCELOR (BERTON SICARD)"/>
    <x v="3078"/>
    <m/>
    <x v="26"/>
    <x v="2802"/>
    <x v="6"/>
    <s v="INSTALLUX"/>
    <x v="3031"/>
    <s v="Non"/>
    <x v="5"/>
    <m/>
    <m/>
    <m/>
    <m/>
    <x v="1"/>
    <m/>
  </r>
  <r>
    <s v="511ARCELOR (BERTON SICARD)"/>
    <x v="3079"/>
    <m/>
    <x v="26"/>
    <x v="2803"/>
    <x v="6"/>
    <s v="INSTALLUX"/>
    <x v="3032"/>
    <s v="Non"/>
    <x v="5"/>
    <m/>
    <m/>
    <m/>
    <m/>
    <x v="1"/>
    <m/>
  </r>
  <r>
    <s v="516ARCELOR (BERTON SICARD)"/>
    <x v="3080"/>
    <m/>
    <x v="26"/>
    <x v="2804"/>
    <x v="6"/>
    <s v="INSTALLUX"/>
    <x v="3033"/>
    <s v="Non"/>
    <x v="40"/>
    <m/>
    <m/>
    <m/>
    <m/>
    <x v="1"/>
    <m/>
  </r>
  <r>
    <s v="518ARCELOR (BERTON SICARD)"/>
    <x v="2975"/>
    <m/>
    <x v="26"/>
    <x v="2706"/>
    <x v="6"/>
    <s v="INSTALLUX"/>
    <x v="2928"/>
    <s v="Non"/>
    <x v="24"/>
    <m/>
    <m/>
    <m/>
    <m/>
    <x v="1"/>
    <m/>
  </r>
  <r>
    <s v="518/2ARCELOR (BERTON SICARD)"/>
    <x v="2976"/>
    <m/>
    <x v="26"/>
    <x v="2707"/>
    <x v="6"/>
    <s v="INSTALLUX"/>
    <x v="2929"/>
    <s v="Non"/>
    <x v="28"/>
    <m/>
    <m/>
    <m/>
    <m/>
    <x v="1"/>
    <m/>
  </r>
  <r>
    <s v="520ARCELOR (BERTON SICARD)"/>
    <x v="2977"/>
    <m/>
    <x v="26"/>
    <x v="2708"/>
    <x v="6"/>
    <s v="INSTALLUX"/>
    <x v="2930"/>
    <s v="Non"/>
    <x v="5"/>
    <m/>
    <m/>
    <m/>
    <m/>
    <x v="1"/>
    <m/>
  </r>
  <r>
    <s v="530ARCELOR (BERTON SICARD)"/>
    <x v="3081"/>
    <m/>
    <x v="26"/>
    <x v="2805"/>
    <x v="6"/>
    <s v="INSTALLUX"/>
    <x v="3034"/>
    <s v="Non"/>
    <x v="5"/>
    <m/>
    <m/>
    <m/>
    <m/>
    <x v="1"/>
    <m/>
  </r>
  <r>
    <s v="543IARCELOR (BERTON SICARD)"/>
    <x v="2978"/>
    <m/>
    <x v="26"/>
    <x v="2709"/>
    <x v="6"/>
    <s v="INSTALLUX"/>
    <x v="2931"/>
    <s v="Non"/>
    <x v="24"/>
    <m/>
    <m/>
    <m/>
    <m/>
    <x v="1"/>
    <m/>
  </r>
  <r>
    <s v="543I/4ARCELOR (BERTON SICARD)"/>
    <x v="2979"/>
    <m/>
    <x v="26"/>
    <x v="2709"/>
    <x v="6"/>
    <s v="INSTALLUX"/>
    <x v="2932"/>
    <s v="Non"/>
    <x v="8"/>
    <m/>
    <m/>
    <m/>
    <m/>
    <x v="1"/>
    <m/>
  </r>
  <r>
    <s v="558ARCELOR (BERTON SICARD)"/>
    <x v="3059"/>
    <m/>
    <x v="26"/>
    <x v="2782"/>
    <x v="6"/>
    <s v="INSTALLUX"/>
    <x v="3012"/>
    <s v="Non"/>
    <x v="5"/>
    <m/>
    <m/>
    <m/>
    <m/>
    <x v="1"/>
    <m/>
  </r>
  <r>
    <s v="558MOARCELOR (BERTON SICARD)"/>
    <x v="3060"/>
    <m/>
    <x v="26"/>
    <x v="2783"/>
    <x v="6"/>
    <s v="INSTALLUX"/>
    <x v="3013"/>
    <s v="Non"/>
    <x v="5"/>
    <m/>
    <m/>
    <m/>
    <m/>
    <x v="1"/>
    <m/>
  </r>
  <r>
    <s v="561ARCELOR (BERTON SICARD)"/>
    <x v="3082"/>
    <m/>
    <x v="26"/>
    <x v="2806"/>
    <x v="6"/>
    <s v="INSTALLUX"/>
    <x v="3035"/>
    <s v="Non"/>
    <x v="5"/>
    <m/>
    <m/>
    <m/>
    <m/>
    <x v="1"/>
    <m/>
  </r>
  <r>
    <s v="563ARCELOR (BERTON SICARD)"/>
    <x v="3083"/>
    <m/>
    <x v="26"/>
    <x v="2807"/>
    <x v="6"/>
    <s v="INSTALLUX"/>
    <x v="3036"/>
    <s v="Non"/>
    <x v="40"/>
    <m/>
    <m/>
    <m/>
    <m/>
    <x v="1"/>
    <m/>
  </r>
  <r>
    <s v="564ARCELOR (BERTON SICARD)"/>
    <x v="3061"/>
    <m/>
    <x v="26"/>
    <x v="2784"/>
    <x v="6"/>
    <s v="INSTALLUX"/>
    <x v="3014"/>
    <s v="Non"/>
    <x v="40"/>
    <m/>
    <m/>
    <m/>
    <m/>
    <x v="1"/>
    <m/>
  </r>
  <r>
    <s v="565ARCELOR (BERTON SICARD)"/>
    <x v="3062"/>
    <m/>
    <x v="26"/>
    <x v="2785"/>
    <x v="6"/>
    <s v="INSTALLUX"/>
    <x v="3015"/>
    <s v="Non"/>
    <x v="40"/>
    <m/>
    <m/>
    <m/>
    <m/>
    <x v="1"/>
    <m/>
  </r>
  <r>
    <s v="575/4ARCELOR (BERTON SICARD)"/>
    <x v="2981"/>
    <m/>
    <x v="26"/>
    <x v="2711"/>
    <x v="6"/>
    <s v="INSTALLUX"/>
    <x v="2934"/>
    <s v="Non"/>
    <x v="20"/>
    <m/>
    <m/>
    <m/>
    <m/>
    <x v="1"/>
    <m/>
  </r>
  <r>
    <s v="587ARCELOR (BERTON SICARD)"/>
    <x v="3063"/>
    <m/>
    <x v="26"/>
    <x v="2786"/>
    <x v="6"/>
    <s v="INSTALLUX"/>
    <x v="3016"/>
    <s v="Non"/>
    <x v="40"/>
    <m/>
    <m/>
    <m/>
    <m/>
    <x v="1"/>
    <m/>
  </r>
  <r>
    <s v="615/P1ARCELOR (BERTON SICARD)"/>
    <x v="2982"/>
    <m/>
    <x v="26"/>
    <x v="2712"/>
    <x v="6"/>
    <s v="INSTALLUX"/>
    <x v="2935"/>
    <s v="Non"/>
    <x v="5"/>
    <m/>
    <m/>
    <m/>
    <m/>
    <x v="1"/>
    <m/>
  </r>
  <r>
    <s v="615/P2ARCELOR (BERTON SICARD)"/>
    <x v="2983"/>
    <m/>
    <x v="26"/>
    <x v="2713"/>
    <x v="6"/>
    <s v="INSTALLUX"/>
    <x v="2936"/>
    <s v="Non"/>
    <x v="5"/>
    <m/>
    <m/>
    <m/>
    <m/>
    <x v="1"/>
    <m/>
  </r>
  <r>
    <s v="615/P3ARCELOR (BERTON SICARD)"/>
    <x v="2984"/>
    <m/>
    <x v="26"/>
    <x v="2714"/>
    <x v="6"/>
    <s v="INSTALLUX"/>
    <x v="2937"/>
    <s v="Non"/>
    <x v="5"/>
    <m/>
    <m/>
    <m/>
    <m/>
    <x v="1"/>
    <m/>
  </r>
  <r>
    <s v="615/P4ARCELOR (BERTON SICARD)"/>
    <x v="2985"/>
    <m/>
    <x v="26"/>
    <x v="2715"/>
    <x v="6"/>
    <s v="INSTALLUX"/>
    <x v="2938"/>
    <s v="Non"/>
    <x v="5"/>
    <m/>
    <m/>
    <m/>
    <m/>
    <x v="1"/>
    <m/>
  </r>
  <r>
    <s v="615/P5ARCELOR (BERTON SICARD)"/>
    <x v="2986"/>
    <m/>
    <x v="26"/>
    <x v="2716"/>
    <x v="6"/>
    <s v="INSTALLUX"/>
    <x v="2939"/>
    <s v="Non"/>
    <x v="5"/>
    <m/>
    <m/>
    <m/>
    <m/>
    <x v="1"/>
    <m/>
  </r>
  <r>
    <s v="621/P1ARCELOR (BERTON SICARD)"/>
    <x v="2987"/>
    <m/>
    <x v="26"/>
    <x v="2712"/>
    <x v="6"/>
    <s v="INSTALLUX"/>
    <x v="2940"/>
    <s v="Non"/>
    <x v="5"/>
    <m/>
    <m/>
    <m/>
    <m/>
    <x v="1"/>
    <m/>
  </r>
  <r>
    <s v="621/P2ARCELOR (BERTON SICARD)"/>
    <x v="2988"/>
    <m/>
    <x v="26"/>
    <x v="2713"/>
    <x v="6"/>
    <s v="INSTALLUX"/>
    <x v="2941"/>
    <s v="Non"/>
    <x v="5"/>
    <m/>
    <m/>
    <m/>
    <m/>
    <x v="1"/>
    <m/>
  </r>
  <r>
    <s v="621/P3ARCELOR (BERTON SICARD)"/>
    <x v="2989"/>
    <m/>
    <x v="26"/>
    <x v="2714"/>
    <x v="6"/>
    <s v="INSTALLUX"/>
    <x v="2942"/>
    <s v="Non"/>
    <x v="5"/>
    <m/>
    <m/>
    <m/>
    <m/>
    <x v="1"/>
    <m/>
  </r>
  <r>
    <s v="621/P4ARCELOR (BERTON SICARD)"/>
    <x v="2990"/>
    <m/>
    <x v="26"/>
    <x v="2715"/>
    <x v="6"/>
    <s v="INSTALLUX"/>
    <x v="2943"/>
    <s v="Non"/>
    <x v="5"/>
    <m/>
    <m/>
    <m/>
    <m/>
    <x v="1"/>
    <m/>
  </r>
  <r>
    <s v="631ARCELOR (BERTON SICARD)"/>
    <x v="2991"/>
    <m/>
    <x v="26"/>
    <x v="2707"/>
    <x v="6"/>
    <s v="INSTALLUX"/>
    <x v="2944"/>
    <s v="Non"/>
    <x v="24"/>
    <m/>
    <m/>
    <m/>
    <m/>
    <x v="1"/>
    <m/>
  </r>
  <r>
    <s v="631/2ARCELOR (BERTON SICARD)"/>
    <x v="2992"/>
    <m/>
    <x v="26"/>
    <x v="2707"/>
    <x v="6"/>
    <s v="INSTALLUX"/>
    <x v="2945"/>
    <s v="Non"/>
    <x v="28"/>
    <m/>
    <m/>
    <m/>
    <m/>
    <x v="1"/>
    <m/>
  </r>
  <r>
    <s v="638/AARCELOR (BERTON SICARD)"/>
    <x v="3064"/>
    <m/>
    <x v="26"/>
    <x v="2787"/>
    <x v="6"/>
    <s v="INSTALLUX"/>
    <x v="3017"/>
    <s v="Non"/>
    <x v="5"/>
    <m/>
    <m/>
    <m/>
    <m/>
    <x v="1"/>
    <m/>
  </r>
  <r>
    <s v="638/CARCELOR (BERTON SICARD)"/>
    <x v="3065"/>
    <m/>
    <x v="26"/>
    <x v="2788"/>
    <x v="6"/>
    <s v="INSTALLUX"/>
    <x v="3018"/>
    <s v="Non"/>
    <x v="5"/>
    <m/>
    <m/>
    <m/>
    <m/>
    <x v="1"/>
    <m/>
  </r>
  <r>
    <s v="638/DARCELOR (BERTON SICARD)"/>
    <x v="3066"/>
    <m/>
    <x v="26"/>
    <x v="2789"/>
    <x v="6"/>
    <s v="INSTALLUX"/>
    <x v="3019"/>
    <s v="Non"/>
    <x v="5"/>
    <m/>
    <m/>
    <m/>
    <m/>
    <x v="1"/>
    <m/>
  </r>
  <r>
    <s v="689ARCELOR (BERTON SICARD)"/>
    <x v="3084"/>
    <m/>
    <x v="26"/>
    <x v="2808"/>
    <x v="6"/>
    <s v="INSTALLUX"/>
    <x v="3037"/>
    <s v="Non"/>
    <x v="5"/>
    <m/>
    <m/>
    <m/>
    <m/>
    <x v="1"/>
    <m/>
  </r>
  <r>
    <s v="1250ARCELOR (BERTON SICARD)"/>
    <x v="3067"/>
    <m/>
    <x v="26"/>
    <x v="2790"/>
    <x v="6"/>
    <s v="INSTALLUX"/>
    <x v="3020"/>
    <s v="Non"/>
    <x v="5"/>
    <m/>
    <m/>
    <m/>
    <m/>
    <x v="1"/>
    <m/>
  </r>
  <r>
    <s v="1251ARCELOR (BERTON SICARD)"/>
    <x v="3068"/>
    <m/>
    <x v="26"/>
    <x v="2791"/>
    <x v="6"/>
    <s v="INSTALLUX"/>
    <x v="3021"/>
    <s v="Non"/>
    <x v="5"/>
    <m/>
    <m/>
    <m/>
    <m/>
    <x v="1"/>
    <m/>
  </r>
  <r>
    <s v="1253ARCELOR (BERTON SICARD)"/>
    <x v="2993"/>
    <m/>
    <x v="26"/>
    <x v="2717"/>
    <x v="6"/>
    <s v="INSTALLUX"/>
    <x v="2946"/>
    <s v="Non"/>
    <x v="5"/>
    <m/>
    <m/>
    <m/>
    <m/>
    <x v="1"/>
    <m/>
  </r>
  <r>
    <s v="1425THARCELOR (BERTON SICARD)"/>
    <x v="2994"/>
    <m/>
    <x v="26"/>
    <x v="2718"/>
    <x v="6"/>
    <s v="INSTALLUX"/>
    <x v="2947"/>
    <s v="Non"/>
    <x v="24"/>
    <m/>
    <m/>
    <m/>
    <m/>
    <x v="1"/>
    <m/>
  </r>
  <r>
    <s v="1611ARCELOR (BERTON SICARD)"/>
    <x v="3030"/>
    <m/>
    <x v="26"/>
    <x v="2753"/>
    <x v="6"/>
    <s v="INSTALLUX"/>
    <x v="2983"/>
    <s v="Non"/>
    <x v="5"/>
    <m/>
    <m/>
    <m/>
    <m/>
    <x v="1"/>
    <m/>
  </r>
  <r>
    <s v="1627ARCELOR (BERTON SICARD)"/>
    <x v="3031"/>
    <m/>
    <x v="26"/>
    <x v="2754"/>
    <x v="6"/>
    <s v="INSTALLUX"/>
    <x v="2984"/>
    <s v="Non"/>
    <x v="5"/>
    <m/>
    <m/>
    <m/>
    <m/>
    <x v="1"/>
    <m/>
  </r>
  <r>
    <s v="1628ARCELOR (BERTON SICARD)"/>
    <x v="3032"/>
    <m/>
    <x v="26"/>
    <x v="2755"/>
    <x v="6"/>
    <s v="INSTALLUX"/>
    <x v="2985"/>
    <s v="Non"/>
    <x v="5"/>
    <m/>
    <m/>
    <m/>
    <m/>
    <x v="1"/>
    <m/>
  </r>
  <r>
    <s v="1629ARCELOR (BERTON SICARD)"/>
    <x v="3033"/>
    <m/>
    <x v="26"/>
    <x v="2756"/>
    <x v="6"/>
    <s v="INSTALLUX"/>
    <x v="2986"/>
    <s v="Non"/>
    <x v="5"/>
    <m/>
    <m/>
    <m/>
    <m/>
    <x v="1"/>
    <m/>
  </r>
  <r>
    <s v="1638AARCELOR (BERTON SICARD)"/>
    <x v="3085"/>
    <m/>
    <x v="26"/>
    <x v="2809"/>
    <x v="6"/>
    <s v="INSTALLUX"/>
    <x v="3038"/>
    <s v="Non"/>
    <x v="40"/>
    <m/>
    <m/>
    <m/>
    <m/>
    <x v="1"/>
    <m/>
  </r>
  <r>
    <s v="1705ARCELOR (BERTON SICARD)"/>
    <x v="3035"/>
    <m/>
    <x v="26"/>
    <x v="2758"/>
    <x v="6"/>
    <s v="INSTALLUX"/>
    <x v="2988"/>
    <s v="Non"/>
    <x v="5"/>
    <m/>
    <m/>
    <m/>
    <m/>
    <x v="1"/>
    <m/>
  </r>
  <r>
    <s v="1800ARCELOR (BERTON SICARD)"/>
    <x v="3036"/>
    <m/>
    <x v="26"/>
    <x v="2759"/>
    <x v="6"/>
    <s v="INSTALLUX"/>
    <x v="2989"/>
    <s v="Non"/>
    <x v="5"/>
    <m/>
    <m/>
    <m/>
    <m/>
    <x v="1"/>
    <m/>
  </r>
  <r>
    <s v="1801ARCELOR (BERTON SICARD)"/>
    <x v="3037"/>
    <m/>
    <x v="26"/>
    <x v="2760"/>
    <x v="6"/>
    <s v="INSTALLUX"/>
    <x v="2990"/>
    <s v="Non"/>
    <x v="5"/>
    <m/>
    <m/>
    <m/>
    <m/>
    <x v="1"/>
    <m/>
  </r>
  <r>
    <s v="1827ARCELOR (BERTON SICARD)"/>
    <x v="2996"/>
    <m/>
    <x v="26"/>
    <x v="2720"/>
    <x v="6"/>
    <s v="INSTALLUX"/>
    <x v="2949"/>
    <s v="Non"/>
    <x v="5"/>
    <m/>
    <m/>
    <m/>
    <m/>
    <x v="1"/>
    <m/>
  </r>
  <r>
    <s v="1871ARCELOR (BERTON SICARD)"/>
    <x v="3038"/>
    <m/>
    <x v="26"/>
    <x v="2761"/>
    <x v="6"/>
    <s v="INSTALLUX"/>
    <x v="2991"/>
    <s v="Non"/>
    <x v="5"/>
    <m/>
    <m/>
    <m/>
    <m/>
    <x v="1"/>
    <m/>
  </r>
  <r>
    <s v="1876ARCELOR (BERTON SICARD)"/>
    <x v="3039"/>
    <m/>
    <x v="26"/>
    <x v="2762"/>
    <x v="6"/>
    <s v="INSTALLUX"/>
    <x v="2992"/>
    <s v="Non"/>
    <x v="5"/>
    <m/>
    <m/>
    <m/>
    <m/>
    <x v="1"/>
    <m/>
  </r>
  <r>
    <s v="5438ARCELOR (BERTON SICARD)"/>
    <x v="2935"/>
    <m/>
    <x v="26"/>
    <x v="1044"/>
    <x v="6"/>
    <s v="INSTALLUX"/>
    <x v="2890"/>
    <s v="Non"/>
    <x v="4"/>
    <m/>
    <m/>
    <m/>
    <m/>
    <x v="1"/>
    <m/>
  </r>
  <r>
    <s v="5523ARCELOR (BERTON SICARD)"/>
    <x v="2997"/>
    <m/>
    <x v="26"/>
    <x v="2721"/>
    <x v="6"/>
    <s v="INSTALLUX"/>
    <x v="2950"/>
    <s v="Non"/>
    <x v="24"/>
    <m/>
    <m/>
    <m/>
    <m/>
    <x v="1"/>
    <m/>
  </r>
  <r>
    <s v="5672ARCELOR (BERTON SICARD)"/>
    <x v="2998"/>
    <m/>
    <x v="26"/>
    <x v="2722"/>
    <x v="6"/>
    <s v="INSTALLUX"/>
    <x v="2951"/>
    <s v="Non"/>
    <x v="5"/>
    <m/>
    <m/>
    <m/>
    <m/>
    <x v="1"/>
    <m/>
  </r>
  <r>
    <s v="5773ARCELOR (BERTON SICARD)"/>
    <x v="3040"/>
    <m/>
    <x v="26"/>
    <x v="2763"/>
    <x v="6"/>
    <s v="INSTALLUX"/>
    <x v="2993"/>
    <s v="Non"/>
    <x v="5"/>
    <m/>
    <m/>
    <m/>
    <m/>
    <x v="1"/>
    <m/>
  </r>
  <r>
    <s v="5827ARCELOR (BERTON SICARD)"/>
    <x v="721"/>
    <m/>
    <x v="26"/>
    <x v="695"/>
    <x v="6"/>
    <s v="INSTALLUX"/>
    <x v="686"/>
    <s v="Non"/>
    <x v="5"/>
    <m/>
    <m/>
    <m/>
    <m/>
    <x v="1"/>
    <m/>
  </r>
  <r>
    <s v="5830ARCELOR (BERTON SICARD)"/>
    <x v="3041"/>
    <m/>
    <x v="26"/>
    <x v="2764"/>
    <x v="6"/>
    <s v="INSTALLUX"/>
    <x v="2994"/>
    <s v="Non"/>
    <x v="5"/>
    <m/>
    <m/>
    <m/>
    <m/>
    <x v="1"/>
    <m/>
  </r>
  <r>
    <s v="5832ARCELOR (BERTON SICARD)"/>
    <x v="3042"/>
    <m/>
    <x v="26"/>
    <x v="2765"/>
    <x v="6"/>
    <s v="INSTALLUX"/>
    <x v="2995"/>
    <s v="Non"/>
    <x v="5"/>
    <m/>
    <m/>
    <m/>
    <m/>
    <x v="1"/>
    <m/>
  </r>
  <r>
    <s v="5837ARCELOR (BERTON SICARD)"/>
    <x v="3043"/>
    <m/>
    <x v="26"/>
    <x v="2766"/>
    <x v="6"/>
    <s v="INSTALLUX"/>
    <x v="2996"/>
    <s v="Non"/>
    <x v="5"/>
    <m/>
    <m/>
    <m/>
    <m/>
    <x v="1"/>
    <m/>
  </r>
  <r>
    <s v="5843ARCELOR (BERTON SICARD)"/>
    <x v="3086"/>
    <m/>
    <x v="26"/>
    <x v="2810"/>
    <x v="6"/>
    <s v="INSTALLUX"/>
    <x v="3039"/>
    <s v="Non"/>
    <x v="5"/>
    <m/>
    <m/>
    <m/>
    <m/>
    <x v="1"/>
    <m/>
  </r>
  <r>
    <s v="5874PARCELOR (BERTON SICARD)"/>
    <x v="3044"/>
    <m/>
    <x v="26"/>
    <x v="2767"/>
    <x v="6"/>
    <s v="INSTALLUX"/>
    <x v="2997"/>
    <s v="Non"/>
    <x v="5"/>
    <m/>
    <m/>
    <m/>
    <m/>
    <x v="1"/>
    <m/>
  </r>
  <r>
    <s v="5875NARCELOR (BERTON SICARD)"/>
    <x v="3045"/>
    <m/>
    <x v="26"/>
    <x v="2768"/>
    <x v="6"/>
    <s v="INSTALLUX"/>
    <x v="2998"/>
    <s v="Non"/>
    <x v="5"/>
    <m/>
    <m/>
    <m/>
    <m/>
    <x v="1"/>
    <m/>
  </r>
  <r>
    <s v="5881PARCELOR (BERTON SICARD)"/>
    <x v="3087"/>
    <m/>
    <x v="26"/>
    <x v="2811"/>
    <x v="6"/>
    <s v="INSTALLUX"/>
    <x v="3040"/>
    <s v="Non"/>
    <x v="5"/>
    <m/>
    <m/>
    <m/>
    <m/>
    <x v="1"/>
    <m/>
  </r>
  <r>
    <s v="5894NARCELOR (BERTON SICARD)"/>
    <x v="3046"/>
    <m/>
    <x v="26"/>
    <x v="2769"/>
    <x v="6"/>
    <s v="INSTALLUX"/>
    <x v="2999"/>
    <s v="Non"/>
    <x v="5"/>
    <m/>
    <m/>
    <m/>
    <m/>
    <x v="1"/>
    <m/>
  </r>
  <r>
    <s v="5902ARCELOR (BERTON SICARD)"/>
    <x v="2999"/>
    <m/>
    <x v="26"/>
    <x v="2723"/>
    <x v="6"/>
    <s v="INSTALLUX"/>
    <x v="2952"/>
    <s v="Non"/>
    <x v="24"/>
    <m/>
    <m/>
    <m/>
    <m/>
    <x v="1"/>
    <m/>
  </r>
  <r>
    <s v="5940ARCELOR (BERTON SICARD)"/>
    <x v="3000"/>
    <m/>
    <x v="26"/>
    <x v="2724"/>
    <x v="6"/>
    <s v="INSTALLUX"/>
    <x v="2953"/>
    <s v="Non"/>
    <x v="4"/>
    <m/>
    <m/>
    <m/>
    <m/>
    <x v="1"/>
    <m/>
  </r>
  <r>
    <s v="6591NARCELOR (BERTON SICARD)"/>
    <x v="3088"/>
    <m/>
    <x v="26"/>
    <x v="2812"/>
    <x v="6"/>
    <s v="INSTALLUX"/>
    <x v="3041"/>
    <s v="Non"/>
    <x v="5"/>
    <m/>
    <m/>
    <m/>
    <m/>
    <x v="1"/>
    <m/>
  </r>
  <r>
    <s v="6592ARCELOR (BERTON SICARD)"/>
    <x v="3089"/>
    <m/>
    <x v="26"/>
    <x v="2813"/>
    <x v="6"/>
    <s v="INSTALLUX"/>
    <x v="3042"/>
    <s v="Non"/>
    <x v="5"/>
    <m/>
    <m/>
    <m/>
    <m/>
    <x v="1"/>
    <m/>
  </r>
  <r>
    <s v="6600/4ARCELOR (BERTON SICARD)"/>
    <x v="3001"/>
    <m/>
    <x v="26"/>
    <x v="2725"/>
    <x v="6"/>
    <s v="INSTALLUX"/>
    <x v="2954"/>
    <s v="Non"/>
    <x v="61"/>
    <m/>
    <m/>
    <m/>
    <m/>
    <x v="1"/>
    <m/>
  </r>
  <r>
    <s v="6627/4ARCELOR (BERTON SICARD)"/>
    <x v="3002"/>
    <m/>
    <x v="26"/>
    <x v="2726"/>
    <x v="6"/>
    <s v="INSTALLUX"/>
    <x v="2955"/>
    <s v="Non"/>
    <x v="61"/>
    <m/>
    <m/>
    <m/>
    <m/>
    <x v="1"/>
    <m/>
  </r>
  <r>
    <s v="6960ARCELOR (BERTON SICARD)"/>
    <x v="3003"/>
    <m/>
    <x v="26"/>
    <x v="2727"/>
    <x v="6"/>
    <s v="INSTALLUX"/>
    <x v="2956"/>
    <s v="Non"/>
    <x v="24"/>
    <m/>
    <m/>
    <m/>
    <m/>
    <x v="1"/>
    <m/>
  </r>
  <r>
    <s v="6963ARCELOR (BERTON SICARD)"/>
    <x v="3004"/>
    <m/>
    <x v="26"/>
    <x v="2728"/>
    <x v="6"/>
    <s v="INSTALLUX"/>
    <x v="2957"/>
    <s v="Non"/>
    <x v="24"/>
    <m/>
    <m/>
    <m/>
    <m/>
    <x v="1"/>
    <m/>
  </r>
  <r>
    <s v="7076ARCELOR (BERTON SICARD)"/>
    <x v="3006"/>
    <m/>
    <x v="26"/>
    <x v="2730"/>
    <x v="6"/>
    <s v="INSTALLUX"/>
    <x v="2959"/>
    <s v="Non"/>
    <x v="5"/>
    <m/>
    <m/>
    <m/>
    <m/>
    <x v="1"/>
    <m/>
  </r>
  <r>
    <s v="7651ARCELOR (BERTON SICARD)"/>
    <x v="3007"/>
    <m/>
    <x v="26"/>
    <x v="2731"/>
    <x v="6"/>
    <s v="INSTALLUX"/>
    <x v="2960"/>
    <s v="Non"/>
    <x v="24"/>
    <m/>
    <m/>
    <m/>
    <m/>
    <x v="1"/>
    <m/>
  </r>
  <r>
    <s v="7703ARCELOR (BERTON SICARD)"/>
    <x v="3090"/>
    <m/>
    <x v="26"/>
    <x v="2814"/>
    <x v="6"/>
    <s v="INSTALLUX"/>
    <x v="3043"/>
    <s v="Non"/>
    <x v="12"/>
    <m/>
    <m/>
    <m/>
    <m/>
    <x v="1"/>
    <m/>
  </r>
  <r>
    <s v="7751ARCELOR (BERTON SICARD)"/>
    <x v="3069"/>
    <m/>
    <x v="26"/>
    <x v="2792"/>
    <x v="6"/>
    <s v="INSTALLUX"/>
    <x v="3022"/>
    <s v="Non"/>
    <x v="5"/>
    <m/>
    <m/>
    <m/>
    <m/>
    <x v="1"/>
    <m/>
  </r>
  <r>
    <s v="7826ARCELOR (BERTON SICARD)"/>
    <x v="3008"/>
    <m/>
    <x v="26"/>
    <x v="2732"/>
    <x v="6"/>
    <s v="INSTALLUX"/>
    <x v="2961"/>
    <s v="Non"/>
    <x v="24"/>
    <m/>
    <m/>
    <m/>
    <m/>
    <x v="1"/>
    <m/>
  </r>
  <r>
    <s v="8526ARCELOR (BERTON SICARD)"/>
    <x v="3009"/>
    <m/>
    <x v="26"/>
    <x v="2733"/>
    <x v="6"/>
    <s v="INSTALLUX"/>
    <x v="2962"/>
    <s v="Non"/>
    <x v="24"/>
    <m/>
    <m/>
    <m/>
    <m/>
    <x v="1"/>
    <m/>
  </r>
  <r>
    <s v="9295THARCELOR (BERTON SICARD)"/>
    <x v="3010"/>
    <m/>
    <x v="26"/>
    <x v="2734"/>
    <x v="6"/>
    <s v="INSTALLUX"/>
    <x v="2963"/>
    <s v="Non"/>
    <x v="24"/>
    <m/>
    <m/>
    <m/>
    <m/>
    <x v="1"/>
    <m/>
  </r>
  <r>
    <s v="9808ARCELOR (BERTON SICARD)"/>
    <x v="628"/>
    <m/>
    <x v="26"/>
    <x v="605"/>
    <x v="6"/>
    <s v="INSTALLUX"/>
    <x v="593"/>
    <s v="Non"/>
    <x v="5"/>
    <m/>
    <m/>
    <m/>
    <m/>
    <x v="1"/>
    <m/>
  </r>
  <r>
    <s v="9917ARCELOR (BERTON SICARD)"/>
    <x v="3048"/>
    <m/>
    <x v="26"/>
    <x v="2771"/>
    <x v="6"/>
    <s v="INSTALLUX"/>
    <x v="3001"/>
    <s v="Non"/>
    <x v="5"/>
    <m/>
    <m/>
    <m/>
    <m/>
    <x v="1"/>
    <m/>
  </r>
  <r>
    <s v="9920ARCELOR (BERTON SICARD)"/>
    <x v="629"/>
    <m/>
    <x v="26"/>
    <x v="606"/>
    <x v="6"/>
    <s v="INSTALLUX"/>
    <x v="594"/>
    <s v="Non"/>
    <x v="5"/>
    <m/>
    <m/>
    <m/>
    <m/>
    <x v="1"/>
    <m/>
  </r>
  <r>
    <s v="9922ARCELOR (BERTON SICARD)"/>
    <x v="630"/>
    <m/>
    <x v="26"/>
    <x v="605"/>
    <x v="6"/>
    <s v="INSTALLUX"/>
    <x v="595"/>
    <s v="Non"/>
    <x v="5"/>
    <m/>
    <m/>
    <m/>
    <m/>
    <x v="1"/>
    <m/>
  </r>
  <r>
    <s v="9924ARCELOR (BERTON SICARD)"/>
    <x v="631"/>
    <m/>
    <x v="26"/>
    <x v="607"/>
    <x v="6"/>
    <s v="INSTALLUX"/>
    <x v="596"/>
    <s v="Non"/>
    <x v="5"/>
    <m/>
    <m/>
    <m/>
    <m/>
    <x v="1"/>
    <m/>
  </r>
  <r>
    <s v="9928ARCELOR (BERTON SICARD)"/>
    <x v="3049"/>
    <m/>
    <x v="26"/>
    <x v="2772"/>
    <x v="6"/>
    <s v="INSTALLUX"/>
    <x v="3002"/>
    <s v="Non"/>
    <x v="5"/>
    <m/>
    <m/>
    <m/>
    <m/>
    <x v="1"/>
    <m/>
  </r>
  <r>
    <s v="9938ARCELOR (BERTON SICARD)"/>
    <x v="3050"/>
    <m/>
    <x v="26"/>
    <x v="2773"/>
    <x v="6"/>
    <s v="INSTALLUX"/>
    <x v="3003"/>
    <s v="Non"/>
    <x v="5"/>
    <m/>
    <m/>
    <m/>
    <m/>
    <x v="1"/>
    <m/>
  </r>
  <r>
    <s v="160004ARCELOR (BERTON SICARD)"/>
    <x v="632"/>
    <m/>
    <x v="26"/>
    <x v="608"/>
    <x v="6"/>
    <s v="INSTALLUX"/>
    <x v="597"/>
    <s v="Non"/>
    <x v="5"/>
    <m/>
    <m/>
    <m/>
    <m/>
    <x v="1"/>
    <m/>
  </r>
  <r>
    <s v="420007ARCELOR (BERTON SICARD)"/>
    <x v="3011"/>
    <m/>
    <x v="26"/>
    <x v="2735"/>
    <x v="6"/>
    <s v="INSTALLUX"/>
    <x v="2964"/>
    <s v="Non"/>
    <x v="24"/>
    <m/>
    <m/>
    <m/>
    <m/>
    <x v="1"/>
    <m/>
  </r>
  <r>
    <s v="420029ARCELOR (BERTON SICARD)"/>
    <x v="3012"/>
    <m/>
    <x v="26"/>
    <x v="2736"/>
    <x v="6"/>
    <s v="INSTALLUX"/>
    <x v="2965"/>
    <s v="Non"/>
    <x v="24"/>
    <m/>
    <m/>
    <m/>
    <m/>
    <x v="1"/>
    <m/>
  </r>
  <r>
    <s v="423007ARCELOR (BERTON SICARD)"/>
    <x v="3013"/>
    <m/>
    <x v="26"/>
    <x v="2737"/>
    <x v="6"/>
    <s v="INSTALLUX"/>
    <x v="2966"/>
    <s v="Non"/>
    <x v="24"/>
    <m/>
    <m/>
    <m/>
    <m/>
    <x v="1"/>
    <m/>
  </r>
  <r>
    <s v="450013ARCELOR (BERTON SICARD)"/>
    <x v="3091"/>
    <m/>
    <x v="26"/>
    <x v="2815"/>
    <x v="6"/>
    <s v="INSTALLUX"/>
    <x v="3044"/>
    <s v="Non"/>
    <x v="5"/>
    <m/>
    <m/>
    <m/>
    <m/>
    <x v="1"/>
    <m/>
  </r>
  <r>
    <s v="450015ARCELOR (BERTON SICARD)"/>
    <x v="3092"/>
    <m/>
    <x v="26"/>
    <x v="2816"/>
    <x v="6"/>
    <s v="INSTALLUX"/>
    <x v="3045"/>
    <s v="Non"/>
    <x v="5"/>
    <m/>
    <m/>
    <m/>
    <m/>
    <x v="1"/>
    <m/>
  </r>
  <r>
    <s v="450033ARCELOR (BERTON SICARD)"/>
    <x v="3051"/>
    <m/>
    <x v="26"/>
    <x v="2774"/>
    <x v="6"/>
    <s v="INSTALLUX"/>
    <x v="3004"/>
    <s v="Non"/>
    <x v="5"/>
    <m/>
    <m/>
    <m/>
    <m/>
    <x v="1"/>
    <m/>
  </r>
  <r>
    <s v="450077ARCELOR (BERTON SICARD)"/>
    <x v="3052"/>
    <m/>
    <x v="26"/>
    <x v="2775"/>
    <x v="6"/>
    <s v="INSTALLUX"/>
    <x v="3005"/>
    <s v="Non"/>
    <x v="5"/>
    <m/>
    <m/>
    <m/>
    <m/>
    <x v="1"/>
    <m/>
  </r>
  <r>
    <s v="450089ARCELOR (BERTON SICARD)"/>
    <x v="3093"/>
    <m/>
    <x v="26"/>
    <x v="2817"/>
    <x v="6"/>
    <s v="INSTALLUX"/>
    <x v="3046"/>
    <s v="Non"/>
    <x v="5"/>
    <m/>
    <m/>
    <m/>
    <m/>
    <x v="1"/>
    <m/>
  </r>
  <r>
    <s v="450105ARCELOR (BERTON SICARD)"/>
    <x v="3094"/>
    <m/>
    <x v="26"/>
    <x v="2818"/>
    <x v="6"/>
    <s v="INSTALLUX"/>
    <x v="3047"/>
    <s v="Non"/>
    <x v="5"/>
    <m/>
    <m/>
    <m/>
    <m/>
    <x v="1"/>
    <m/>
  </r>
  <r>
    <s v="450139ARCELOR (BERTON SICARD)"/>
    <x v="3053"/>
    <m/>
    <x v="26"/>
    <x v="2776"/>
    <x v="6"/>
    <s v="INSTALLUX"/>
    <x v="3006"/>
    <s v="Non"/>
    <x v="5"/>
    <m/>
    <m/>
    <m/>
    <m/>
    <x v="1"/>
    <m/>
  </r>
  <r>
    <s v="450154ARCELOR (BERTON SICARD)"/>
    <x v="3095"/>
    <m/>
    <x v="26"/>
    <x v="2819"/>
    <x v="6"/>
    <s v="INSTALLUX"/>
    <x v="3048"/>
    <s v="Non"/>
    <x v="5"/>
    <m/>
    <m/>
    <m/>
    <m/>
    <x v="1"/>
    <m/>
  </r>
  <r>
    <s v="510022ARCELOR (BERTON SICARD)"/>
    <x v="3014"/>
    <m/>
    <x v="26"/>
    <x v="2738"/>
    <x v="6"/>
    <s v="INSTALLUX"/>
    <x v="2967"/>
    <s v="Non"/>
    <x v="24"/>
    <m/>
    <m/>
    <m/>
    <m/>
    <x v="1"/>
    <m/>
  </r>
  <r>
    <s v="520011ARCELOR (BERTON SICARD)"/>
    <x v="3015"/>
    <m/>
    <x v="26"/>
    <x v="2739"/>
    <x v="6"/>
    <s v="INSTALLUX"/>
    <x v="2968"/>
    <s v="Non"/>
    <x v="24"/>
    <m/>
    <m/>
    <m/>
    <m/>
    <x v="1"/>
    <m/>
  </r>
  <r>
    <s v="520013ARCELOR (BERTON SICARD)"/>
    <x v="3016"/>
    <m/>
    <x v="26"/>
    <x v="2740"/>
    <x v="6"/>
    <s v="INSTALLUX"/>
    <x v="2969"/>
    <s v="Non"/>
    <x v="61"/>
    <m/>
    <m/>
    <m/>
    <m/>
    <x v="1"/>
    <m/>
  </r>
  <r>
    <s v="550004ARCELOR (BERTON SICARD)"/>
    <x v="3054"/>
    <m/>
    <x v="26"/>
    <x v="2777"/>
    <x v="6"/>
    <s v="INSTALLUX"/>
    <x v="3007"/>
    <s v="Non"/>
    <x v="5"/>
    <m/>
    <m/>
    <m/>
    <m/>
    <x v="1"/>
    <m/>
  </r>
  <r>
    <s v="550005ARCELOR (BERTON SICARD)"/>
    <x v="3055"/>
    <m/>
    <x v="26"/>
    <x v="2778"/>
    <x v="6"/>
    <s v="INSTALLUX"/>
    <x v="3008"/>
    <s v="Non"/>
    <x v="5"/>
    <m/>
    <m/>
    <m/>
    <m/>
    <x v="1"/>
    <m/>
  </r>
  <r>
    <s v="550006ARCELOR (BERTON SICARD)"/>
    <x v="3056"/>
    <m/>
    <x v="26"/>
    <x v="2779"/>
    <x v="6"/>
    <s v="INSTALLUX"/>
    <x v="3009"/>
    <s v="Non"/>
    <x v="5"/>
    <m/>
    <m/>
    <m/>
    <m/>
    <x v="1"/>
    <m/>
  </r>
  <r>
    <s v="560024ARCELOR (BERTON SICARD)"/>
    <x v="636"/>
    <m/>
    <x v="26"/>
    <x v="612"/>
    <x v="6"/>
    <s v="INSTALLUX"/>
    <x v="601"/>
    <s v="Non"/>
    <x v="5"/>
    <m/>
    <m/>
    <m/>
    <m/>
    <x v="1"/>
    <m/>
  </r>
  <r>
    <s v="560026ARCELOR (BERTON SICARD)"/>
    <x v="3096"/>
    <m/>
    <x v="26"/>
    <x v="2820"/>
    <x v="6"/>
    <s v="INSTALLUX"/>
    <x v="3049"/>
    <s v="Non"/>
    <x v="5"/>
    <m/>
    <m/>
    <m/>
    <m/>
    <x v="1"/>
    <m/>
  </r>
  <r>
    <s v="910042ARCELOR (BERTON SICARD)"/>
    <x v="3018"/>
    <m/>
    <x v="26"/>
    <x v="2742"/>
    <x v="6"/>
    <s v="INSTALLUX"/>
    <x v="2971"/>
    <s v="Non"/>
    <x v="24"/>
    <m/>
    <m/>
    <m/>
    <m/>
    <x v="1"/>
    <m/>
  </r>
  <r>
    <s v="910201ARCELOR (BERTON SICARD)"/>
    <x v="3019"/>
    <m/>
    <x v="26"/>
    <x v="2743"/>
    <x v="6"/>
    <s v="INSTALLUX"/>
    <x v="2972"/>
    <s v="Non"/>
    <x v="24"/>
    <m/>
    <m/>
    <m/>
    <m/>
    <x v="1"/>
    <m/>
  </r>
  <r>
    <s v="910221ARCELOR (BERTON SICARD)"/>
    <x v="3020"/>
    <m/>
    <x v="26"/>
    <x v="2744"/>
    <x v="6"/>
    <s v="INSTALLUX"/>
    <x v="2973"/>
    <s v="Non"/>
    <x v="24"/>
    <m/>
    <m/>
    <m/>
    <m/>
    <x v="1"/>
    <m/>
  </r>
  <r>
    <s v="920010ARCELOR (BERTON SICARD)"/>
    <x v="3021"/>
    <m/>
    <x v="26"/>
    <x v="2745"/>
    <x v="6"/>
    <s v="INSTALLUX"/>
    <x v="2974"/>
    <s v="Non"/>
    <x v="24"/>
    <m/>
    <m/>
    <m/>
    <m/>
    <x v="1"/>
    <m/>
  </r>
  <r>
    <s v="920017ARCELOR (BERTON SICARD)"/>
    <x v="3022"/>
    <m/>
    <x v="26"/>
    <x v="2746"/>
    <x v="6"/>
    <s v="INSTALLUX"/>
    <x v="2975"/>
    <s v="Non"/>
    <x v="24"/>
    <m/>
    <m/>
    <m/>
    <m/>
    <x v="1"/>
    <m/>
  </r>
  <r>
    <s v="920023ARCELOR (BERTON SICARD)"/>
    <x v="3023"/>
    <m/>
    <x v="26"/>
    <x v="2747"/>
    <x v="6"/>
    <s v="INSTALLUX"/>
    <x v="2976"/>
    <s v="Non"/>
    <x v="24"/>
    <m/>
    <m/>
    <m/>
    <m/>
    <x v="1"/>
    <m/>
  </r>
  <r>
    <s v="920220ARCELOR (BERTON SICARD)"/>
    <x v="3024"/>
    <m/>
    <x v="26"/>
    <x v="2747"/>
    <x v="6"/>
    <s v="INSTALLUX"/>
    <x v="2977"/>
    <s v="Non"/>
    <x v="24"/>
    <m/>
    <m/>
    <m/>
    <m/>
    <x v="1"/>
    <m/>
  </r>
  <r>
    <s v="920222PARCELOR (BERTON SICARD)"/>
    <x v="3025"/>
    <m/>
    <x v="26"/>
    <x v="2748"/>
    <x v="6"/>
    <s v="INSTALLUX"/>
    <x v="2978"/>
    <s v="Non"/>
    <x v="24"/>
    <m/>
    <m/>
    <m/>
    <m/>
    <x v="1"/>
    <m/>
  </r>
  <r>
    <s v="950010ARCELOR (BERTON SICARD)"/>
    <x v="633"/>
    <m/>
    <x v="26"/>
    <x v="609"/>
    <x v="6"/>
    <s v="INSTALLUX"/>
    <x v="598"/>
    <s v="Non"/>
    <x v="5"/>
    <m/>
    <m/>
    <m/>
    <m/>
    <x v="1"/>
    <m/>
  </r>
  <r>
    <s v="950011ARCELOR (BERTON SICARD)"/>
    <x v="634"/>
    <m/>
    <x v="26"/>
    <x v="610"/>
    <x v="6"/>
    <s v="INSTALLUX"/>
    <x v="599"/>
    <s v="Non"/>
    <x v="5"/>
    <m/>
    <m/>
    <m/>
    <m/>
    <x v="1"/>
    <m/>
  </r>
  <r>
    <s v="950012ARCELOR (BERTON SICARD)"/>
    <x v="635"/>
    <m/>
    <x v="26"/>
    <x v="611"/>
    <x v="6"/>
    <s v="INSTALLUX"/>
    <x v="600"/>
    <s v="Non"/>
    <x v="5"/>
    <m/>
    <m/>
    <m/>
    <m/>
    <x v="1"/>
    <m/>
  </r>
  <r>
    <s v="950020ARCELOR (BERTON SICARD)"/>
    <x v="3097"/>
    <m/>
    <x v="26"/>
    <x v="2821"/>
    <x v="6"/>
    <s v="INSTALLUX"/>
    <x v="3050"/>
    <s v="Non"/>
    <x v="5"/>
    <m/>
    <m/>
    <m/>
    <m/>
    <x v="1"/>
    <m/>
  </r>
  <r>
    <s v="950021ARCELOR (BERTON SICARD)"/>
    <x v="3098"/>
    <m/>
    <x v="26"/>
    <x v="2822"/>
    <x v="6"/>
    <s v="INSTALLUX"/>
    <x v="3051"/>
    <s v="Non"/>
    <x v="5"/>
    <m/>
    <m/>
    <m/>
    <m/>
    <x v="1"/>
    <m/>
  </r>
  <r>
    <s v="950022ARCELOR (BERTON SICARD)"/>
    <x v="3099"/>
    <m/>
    <x v="26"/>
    <x v="2823"/>
    <x v="6"/>
    <s v="INSTALLUX"/>
    <x v="3052"/>
    <s v="Non"/>
    <x v="5"/>
    <m/>
    <m/>
    <m/>
    <m/>
    <x v="1"/>
    <m/>
  </r>
  <r>
    <s v="950023ARCELOR (BERTON SICARD)"/>
    <x v="3100"/>
    <m/>
    <x v="26"/>
    <x v="2824"/>
    <x v="6"/>
    <s v="INSTALLUX"/>
    <x v="3053"/>
    <s v="Non"/>
    <x v="5"/>
    <m/>
    <m/>
    <m/>
    <m/>
    <x v="1"/>
    <m/>
  </r>
  <r>
    <s v="950024ARCELOR (BERTON SICARD)"/>
    <x v="3101"/>
    <m/>
    <x v="26"/>
    <x v="2825"/>
    <x v="6"/>
    <s v="INSTALLUX"/>
    <x v="3054"/>
    <s v="Non"/>
    <x v="5"/>
    <m/>
    <m/>
    <m/>
    <m/>
    <x v="1"/>
    <m/>
  </r>
  <r>
    <s v="950025ARCELOR (BERTON SICARD)"/>
    <x v="3102"/>
    <m/>
    <x v="26"/>
    <x v="2826"/>
    <x v="6"/>
    <s v="INSTALLUX"/>
    <x v="3055"/>
    <s v="Non"/>
    <x v="5"/>
    <m/>
    <m/>
    <m/>
    <m/>
    <x v="1"/>
    <m/>
  </r>
  <r>
    <s v="950026ARCELOR (BERTON SICARD)"/>
    <x v="3103"/>
    <m/>
    <x v="26"/>
    <x v="2827"/>
    <x v="6"/>
    <s v="INSTALLUX"/>
    <x v="3056"/>
    <s v="Non"/>
    <x v="5"/>
    <m/>
    <m/>
    <m/>
    <m/>
    <x v="1"/>
    <m/>
  </r>
  <r>
    <s v="950035ARCELOR (BERTON SICARD)"/>
    <x v="725"/>
    <m/>
    <x v="26"/>
    <x v="699"/>
    <x v="6"/>
    <s v="INSTALLUX"/>
    <x v="690"/>
    <s v="Non"/>
    <x v="5"/>
    <m/>
    <m/>
    <m/>
    <m/>
    <x v="1"/>
    <m/>
  </r>
  <r>
    <s v="A6016-6ARCELOR (BERTON SICARD)"/>
    <x v="3104"/>
    <m/>
    <x v="26"/>
    <x v="2828"/>
    <x v="6"/>
    <s v="INSTALLUX"/>
    <x v="3057"/>
    <s v="Non"/>
    <x v="5"/>
    <m/>
    <m/>
    <m/>
    <m/>
    <x v="1"/>
    <m/>
  </r>
  <r>
    <s v="P5056ARCELOR (BERTON SICARD)"/>
    <x v="1024"/>
    <m/>
    <x v="26"/>
    <x v="986"/>
    <x v="6"/>
    <s v="INSTALLUX"/>
    <x v="981"/>
    <s v="Non"/>
    <x v="24"/>
    <m/>
    <m/>
    <m/>
    <m/>
    <x v="1"/>
    <m/>
  </r>
  <r>
    <s v="P6002ARCELOR (BERTON SICARD)"/>
    <x v="1041"/>
    <m/>
    <x v="26"/>
    <x v="1000"/>
    <x v="6"/>
    <s v="INSTALLUX"/>
    <x v="998"/>
    <s v="Non"/>
    <x v="24"/>
    <m/>
    <m/>
    <m/>
    <m/>
    <x v="1"/>
    <m/>
  </r>
  <r>
    <s v="TOL1X2C2ARCELOR (BERTON SICARD)"/>
    <x v="3072"/>
    <m/>
    <x v="26"/>
    <x v="2795"/>
    <x v="6"/>
    <s v="INSTALLUX"/>
    <x v="3025"/>
    <s v="Non"/>
    <x v="40"/>
    <m/>
    <m/>
    <m/>
    <m/>
    <x v="1"/>
    <m/>
  </r>
  <r>
    <s v="TOL1X2R2ARCELOR (BERTON SICARD)"/>
    <x v="3073"/>
    <m/>
    <x v="26"/>
    <x v="2796"/>
    <x v="6"/>
    <s v="INSTALLUX"/>
    <x v="3026"/>
    <s v="Non"/>
    <x v="40"/>
    <m/>
    <m/>
    <m/>
    <m/>
    <x v="1"/>
    <m/>
  </r>
  <r>
    <s v="90ARCELOR (BERTON SICARD)"/>
    <x v="1090"/>
    <m/>
    <x v="26"/>
    <x v="1044"/>
    <x v="6"/>
    <s v="INSTALLUX"/>
    <x v="1047"/>
    <s v="Non"/>
    <x v="4"/>
    <m/>
    <m/>
    <m/>
    <m/>
    <x v="1"/>
    <m/>
  </r>
  <r>
    <s v="102ARCELOR (BERTON SICARD)"/>
    <x v="1091"/>
    <m/>
    <x v="26"/>
    <x v="1045"/>
    <x v="6"/>
    <s v="INSTALLUX"/>
    <x v="1048"/>
    <s v="Non"/>
    <x v="4"/>
    <m/>
    <m/>
    <m/>
    <m/>
    <x v="1"/>
    <m/>
  </r>
  <r>
    <s v="107ARCELOR (BERTON SICARD)"/>
    <x v="1094"/>
    <m/>
    <x v="26"/>
    <x v="1048"/>
    <x v="6"/>
    <s v="INSTALLUX"/>
    <x v="1051"/>
    <s v="Non"/>
    <x v="4"/>
    <m/>
    <m/>
    <m/>
    <m/>
    <x v="1"/>
    <m/>
  </r>
  <r>
    <s v="115ARCELOR (BERTON SICARD)"/>
    <x v="2963"/>
    <m/>
    <x v="26"/>
    <x v="2694"/>
    <x v="6"/>
    <s v="INSTALLUX"/>
    <x v="2916"/>
    <s v="Non"/>
    <x v="24"/>
    <m/>
    <m/>
    <m/>
    <m/>
    <x v="1"/>
    <m/>
  </r>
  <r>
    <s v="116ARCELOR (BERTON SICARD)"/>
    <x v="2964"/>
    <m/>
    <x v="26"/>
    <x v="2695"/>
    <x v="6"/>
    <s v="INSTALLUX"/>
    <x v="2917"/>
    <s v="Non"/>
    <x v="24"/>
    <m/>
    <m/>
    <m/>
    <m/>
    <x v="1"/>
    <m/>
  </r>
  <r>
    <s v="139ARCELOR (BERTON SICARD)"/>
    <x v="2965"/>
    <m/>
    <x v="26"/>
    <x v="2696"/>
    <x v="6"/>
    <s v="INSTALLUX"/>
    <x v="2918"/>
    <s v="Non"/>
    <x v="4"/>
    <m/>
    <m/>
    <m/>
    <m/>
    <x v="1"/>
    <m/>
  </r>
  <r>
    <s v="142/80ARCELOR (BERTON SICARD)"/>
    <x v="2966"/>
    <m/>
    <x v="26"/>
    <x v="2697"/>
    <x v="6"/>
    <s v="INSTALLUX"/>
    <x v="2919"/>
    <s v="Non"/>
    <x v="4"/>
    <m/>
    <m/>
    <m/>
    <m/>
    <x v="1"/>
    <m/>
  </r>
  <r>
    <s v="144/12ARCELOR (BERTON SICARD)"/>
    <x v="2967"/>
    <m/>
    <x v="26"/>
    <x v="2698"/>
    <x v="6"/>
    <s v="INSTALLUX"/>
    <x v="2920"/>
    <s v="Non"/>
    <x v="4"/>
    <m/>
    <m/>
    <m/>
    <m/>
    <x v="1"/>
    <m/>
  </r>
  <r>
    <s v="144/80ARCELOR (BERTON SICARD)"/>
    <x v="2968"/>
    <m/>
    <x v="26"/>
    <x v="2699"/>
    <x v="6"/>
    <s v="INSTALLUX"/>
    <x v="2921"/>
    <s v="Non"/>
    <x v="4"/>
    <m/>
    <m/>
    <m/>
    <m/>
    <x v="1"/>
    <m/>
  </r>
  <r>
    <s v="145ARCELOR (BERTON SICARD)"/>
    <x v="2969"/>
    <m/>
    <x v="26"/>
    <x v="2700"/>
    <x v="6"/>
    <s v="INSTALLUX"/>
    <x v="2922"/>
    <s v="Non"/>
    <x v="4"/>
    <m/>
    <m/>
    <m/>
    <m/>
    <x v="1"/>
    <m/>
  </r>
  <r>
    <s v="159/FARCELOR (BERTON SICARD)"/>
    <x v="2970"/>
    <m/>
    <x v="26"/>
    <x v="2701"/>
    <x v="6"/>
    <s v="INSTALLUX"/>
    <x v="2923"/>
    <s v="Non"/>
    <x v="4"/>
    <m/>
    <m/>
    <m/>
    <m/>
    <x v="1"/>
    <m/>
  </r>
  <r>
    <s v="159/MARCELOR (BERTON SICARD)"/>
    <x v="2971"/>
    <m/>
    <x v="26"/>
    <x v="2702"/>
    <x v="6"/>
    <s v="INSTALLUX"/>
    <x v="2924"/>
    <s v="Non"/>
    <x v="4"/>
    <m/>
    <m/>
    <m/>
    <m/>
    <x v="1"/>
    <m/>
  </r>
  <r>
    <s v="199ARCELOR (BERTON SICARD)"/>
    <x v="2972"/>
    <m/>
    <x v="26"/>
    <x v="2703"/>
    <x v="6"/>
    <s v="INSTALLUX"/>
    <x v="2925"/>
    <s v="Non"/>
    <x v="4"/>
    <m/>
    <m/>
    <m/>
    <m/>
    <x v="1"/>
    <m/>
  </r>
  <r>
    <s v="203ARCELOR (BERTON SICARD)"/>
    <x v="2973"/>
    <m/>
    <x v="26"/>
    <x v="2704"/>
    <x v="6"/>
    <s v="INSTALLUX"/>
    <x v="2926"/>
    <s v="Non"/>
    <x v="4"/>
    <m/>
    <m/>
    <m/>
    <m/>
    <x v="1"/>
    <m/>
  </r>
  <r>
    <s v="304ARCELOR (BERTON SICARD)"/>
    <x v="2974"/>
    <m/>
    <x v="26"/>
    <x v="2705"/>
    <x v="6"/>
    <s v="INSTALLUX"/>
    <x v="2927"/>
    <s v="Non"/>
    <x v="4"/>
    <m/>
    <m/>
    <m/>
    <m/>
    <x v="1"/>
    <m/>
  </r>
  <r>
    <s v="320ARCELOR (BERTON SICARD)"/>
    <x v="3074"/>
    <m/>
    <x v="26"/>
    <x v="2797"/>
    <x v="6"/>
    <s v="INSTALLUX"/>
    <x v="3027"/>
    <s v="Non"/>
    <x v="5"/>
    <m/>
    <m/>
    <m/>
    <m/>
    <x v="1"/>
    <m/>
  </r>
  <r>
    <s v="332ARCELOR (BERTON SICARD)"/>
    <x v="368"/>
    <m/>
    <x v="26"/>
    <x v="2798"/>
    <x v="6"/>
    <s v="INSTALLUX"/>
    <x v="329"/>
    <s v="Non"/>
    <x v="5"/>
    <m/>
    <m/>
    <m/>
    <m/>
    <x v="1"/>
    <m/>
  </r>
  <r>
    <s v="341ARCELOR (BERTON SICARD)"/>
    <x v="3027"/>
    <m/>
    <x v="26"/>
    <x v="2750"/>
    <x v="6"/>
    <s v="INSTALLUX"/>
    <x v="2980"/>
    <s v="Non"/>
    <x v="5"/>
    <m/>
    <m/>
    <m/>
    <m/>
    <x v="1"/>
    <m/>
  </r>
  <r>
    <s v="342ARCELOR (BERTON SICARD)"/>
    <x v="3075"/>
    <m/>
    <x v="26"/>
    <x v="2799"/>
    <x v="6"/>
    <s v="INSTALLUX"/>
    <x v="3028"/>
    <s v="Non"/>
    <x v="5"/>
    <m/>
    <m/>
    <m/>
    <m/>
    <x v="1"/>
    <m/>
  </r>
  <r>
    <s v="348ARCELOR (BERTON SICARD)"/>
    <x v="3076"/>
    <m/>
    <x v="26"/>
    <x v="2800"/>
    <x v="6"/>
    <s v="INSTALLUX"/>
    <x v="3029"/>
    <s v="Non"/>
    <x v="5"/>
    <m/>
    <m/>
    <m/>
    <m/>
    <x v="1"/>
    <m/>
  </r>
  <r>
    <s v="361ARCELOR (BERTON SICARD)"/>
    <x v="3077"/>
    <m/>
    <x v="26"/>
    <x v="2801"/>
    <x v="6"/>
    <s v="INSTALLUX"/>
    <x v="3030"/>
    <s v="Non"/>
    <x v="5"/>
    <m/>
    <m/>
    <m/>
    <m/>
    <x v="1"/>
    <m/>
  </r>
  <r>
    <s v="370ARCELOR (BERTON SICARD)"/>
    <x v="3028"/>
    <m/>
    <x v="26"/>
    <x v="2751"/>
    <x v="6"/>
    <s v="INSTALLUX"/>
    <x v="2981"/>
    <s v="Non"/>
    <x v="5"/>
    <m/>
    <m/>
    <m/>
    <m/>
    <x v="1"/>
    <m/>
  </r>
  <r>
    <s v="381ARCELOR (BERTON SICARD)"/>
    <x v="3029"/>
    <m/>
    <x v="26"/>
    <x v="2752"/>
    <x v="6"/>
    <s v="INSTALLUX"/>
    <x v="2982"/>
    <s v="Non"/>
    <x v="5"/>
    <m/>
    <m/>
    <m/>
    <m/>
    <x v="1"/>
    <m/>
  </r>
  <r>
    <s v="388ARCELOR (BERTON SICARD)"/>
    <x v="3058"/>
    <m/>
    <x v="26"/>
    <x v="2781"/>
    <x v="6"/>
    <s v="INSTALLUX"/>
    <x v="3011"/>
    <s v="Non"/>
    <x v="5"/>
    <m/>
    <m/>
    <m/>
    <m/>
    <x v="1"/>
    <m/>
  </r>
  <r>
    <s v="398ARCELOR (BERTON SICARD)"/>
    <x v="3078"/>
    <m/>
    <x v="26"/>
    <x v="2802"/>
    <x v="6"/>
    <s v="INSTALLUX"/>
    <x v="3031"/>
    <s v="Non"/>
    <x v="5"/>
    <m/>
    <m/>
    <m/>
    <m/>
    <x v="1"/>
    <m/>
  </r>
  <r>
    <s v="511ARCELOR (BERTON SICARD)"/>
    <x v="3079"/>
    <m/>
    <x v="26"/>
    <x v="2803"/>
    <x v="6"/>
    <s v="INSTALLUX"/>
    <x v="3032"/>
    <s v="Non"/>
    <x v="5"/>
    <m/>
    <m/>
    <m/>
    <m/>
    <x v="1"/>
    <m/>
  </r>
  <r>
    <s v="516ARCELOR (BERTON SICARD)"/>
    <x v="3080"/>
    <m/>
    <x v="26"/>
    <x v="2804"/>
    <x v="6"/>
    <s v="INSTALLUX"/>
    <x v="3033"/>
    <s v="Non"/>
    <x v="40"/>
    <m/>
    <m/>
    <m/>
    <m/>
    <x v="1"/>
    <m/>
  </r>
  <r>
    <s v="518ARCELOR (BERTON SICARD)"/>
    <x v="2975"/>
    <m/>
    <x v="26"/>
    <x v="2706"/>
    <x v="6"/>
    <s v="INSTALLUX"/>
    <x v="2928"/>
    <s v="Non"/>
    <x v="24"/>
    <m/>
    <m/>
    <m/>
    <m/>
    <x v="1"/>
    <m/>
  </r>
  <r>
    <s v="518/2ARCELOR (BERTON SICARD)"/>
    <x v="2976"/>
    <m/>
    <x v="26"/>
    <x v="2707"/>
    <x v="6"/>
    <s v="INSTALLUX"/>
    <x v="2929"/>
    <s v="Non"/>
    <x v="28"/>
    <m/>
    <m/>
    <m/>
    <m/>
    <x v="1"/>
    <m/>
  </r>
  <r>
    <s v="520ARCELOR (BERTON SICARD)"/>
    <x v="2977"/>
    <m/>
    <x v="26"/>
    <x v="2708"/>
    <x v="6"/>
    <s v="INSTALLUX"/>
    <x v="2930"/>
    <s v="Non"/>
    <x v="5"/>
    <m/>
    <m/>
    <m/>
    <m/>
    <x v="1"/>
    <m/>
  </r>
  <r>
    <s v="530ARCELOR (BERTON SICARD)"/>
    <x v="3081"/>
    <m/>
    <x v="26"/>
    <x v="2805"/>
    <x v="6"/>
    <s v="INSTALLUX"/>
    <x v="3034"/>
    <s v="Non"/>
    <x v="5"/>
    <m/>
    <m/>
    <m/>
    <m/>
    <x v="1"/>
    <m/>
  </r>
  <r>
    <s v="543IARCELOR (BERTON SICARD)"/>
    <x v="2978"/>
    <m/>
    <x v="26"/>
    <x v="2709"/>
    <x v="6"/>
    <s v="INSTALLUX"/>
    <x v="2931"/>
    <s v="Non"/>
    <x v="24"/>
    <m/>
    <m/>
    <m/>
    <m/>
    <x v="1"/>
    <m/>
  </r>
  <r>
    <s v="543I/4ARCELOR (BERTON SICARD)"/>
    <x v="2979"/>
    <m/>
    <x v="26"/>
    <x v="2709"/>
    <x v="6"/>
    <s v="INSTALLUX"/>
    <x v="2932"/>
    <s v="Non"/>
    <x v="8"/>
    <m/>
    <m/>
    <m/>
    <m/>
    <x v="1"/>
    <m/>
  </r>
  <r>
    <s v="558ARCELOR (BERTON SICARD)"/>
    <x v="3059"/>
    <m/>
    <x v="26"/>
    <x v="2782"/>
    <x v="6"/>
    <s v="INSTALLUX"/>
    <x v="3012"/>
    <s v="Non"/>
    <x v="5"/>
    <m/>
    <m/>
    <m/>
    <m/>
    <x v="1"/>
    <m/>
  </r>
  <r>
    <s v="558MOARCELOR (BERTON SICARD)"/>
    <x v="3060"/>
    <m/>
    <x v="26"/>
    <x v="2783"/>
    <x v="6"/>
    <s v="INSTALLUX"/>
    <x v="3013"/>
    <s v="Non"/>
    <x v="5"/>
    <m/>
    <m/>
    <m/>
    <m/>
    <x v="1"/>
    <m/>
  </r>
  <r>
    <s v="559ARCELOR (BERTON SICARD)"/>
    <x v="2980"/>
    <m/>
    <x v="26"/>
    <x v="2710"/>
    <x v="6"/>
    <s v="INSTALLUX"/>
    <x v="2933"/>
    <s v="Non"/>
    <x v="40"/>
    <m/>
    <m/>
    <m/>
    <m/>
    <x v="1"/>
    <m/>
  </r>
  <r>
    <s v="561ARCELOR (BERTON SICARD)"/>
    <x v="3082"/>
    <m/>
    <x v="26"/>
    <x v="2806"/>
    <x v="6"/>
    <s v="INSTALLUX"/>
    <x v="3035"/>
    <s v="Non"/>
    <x v="5"/>
    <m/>
    <m/>
    <m/>
    <m/>
    <x v="1"/>
    <m/>
  </r>
  <r>
    <s v="563ARCELOR (BERTON SICARD)"/>
    <x v="3083"/>
    <m/>
    <x v="26"/>
    <x v="2807"/>
    <x v="6"/>
    <s v="INSTALLUX"/>
    <x v="3036"/>
    <s v="Non"/>
    <x v="40"/>
    <m/>
    <m/>
    <m/>
    <m/>
    <x v="1"/>
    <m/>
  </r>
  <r>
    <s v="564ARCELOR (BERTON SICARD)"/>
    <x v="3061"/>
    <m/>
    <x v="26"/>
    <x v="2784"/>
    <x v="6"/>
    <s v="INSTALLUX"/>
    <x v="3014"/>
    <s v="Non"/>
    <x v="40"/>
    <m/>
    <m/>
    <m/>
    <m/>
    <x v="1"/>
    <m/>
  </r>
  <r>
    <s v="565ARCELOR (BERTON SICARD)"/>
    <x v="3062"/>
    <m/>
    <x v="26"/>
    <x v="2785"/>
    <x v="6"/>
    <s v="INSTALLUX"/>
    <x v="3015"/>
    <s v="Non"/>
    <x v="40"/>
    <m/>
    <m/>
    <m/>
    <m/>
    <x v="1"/>
    <m/>
  </r>
  <r>
    <s v="575/4ARCELOR (BERTON SICARD)"/>
    <x v="2981"/>
    <m/>
    <x v="26"/>
    <x v="2711"/>
    <x v="6"/>
    <s v="INSTALLUX"/>
    <x v="2934"/>
    <s v="Non"/>
    <x v="20"/>
    <m/>
    <m/>
    <m/>
    <m/>
    <x v="1"/>
    <m/>
  </r>
  <r>
    <s v="587ARCELOR (BERTON SICARD)"/>
    <x v="3063"/>
    <m/>
    <x v="26"/>
    <x v="2786"/>
    <x v="6"/>
    <s v="INSTALLUX"/>
    <x v="3016"/>
    <s v="Non"/>
    <x v="40"/>
    <m/>
    <m/>
    <m/>
    <m/>
    <x v="1"/>
    <m/>
  </r>
  <r>
    <s v="603ARCELOR (BERTON SICARD)"/>
    <x v="3105"/>
    <m/>
    <x v="26"/>
    <x v="2829"/>
    <x v="6"/>
    <s v="INSTALLUX"/>
    <x v="3058"/>
    <s v="Non"/>
    <x v="5"/>
    <m/>
    <m/>
    <m/>
    <m/>
    <x v="1"/>
    <m/>
  </r>
  <r>
    <s v="615/P1ARCELOR (BERTON SICARD)"/>
    <x v="2982"/>
    <m/>
    <x v="26"/>
    <x v="2712"/>
    <x v="6"/>
    <s v="INSTALLUX"/>
    <x v="2935"/>
    <s v="Non"/>
    <x v="5"/>
    <m/>
    <m/>
    <m/>
    <m/>
    <x v="1"/>
    <m/>
  </r>
  <r>
    <s v="615/P2ARCELOR (BERTON SICARD)"/>
    <x v="2983"/>
    <m/>
    <x v="26"/>
    <x v="2713"/>
    <x v="6"/>
    <s v="INSTALLUX"/>
    <x v="2936"/>
    <s v="Non"/>
    <x v="5"/>
    <m/>
    <m/>
    <m/>
    <m/>
    <x v="1"/>
    <m/>
  </r>
  <r>
    <s v="615/P3ARCELOR (BERTON SICARD)"/>
    <x v="2984"/>
    <m/>
    <x v="26"/>
    <x v="2714"/>
    <x v="6"/>
    <s v="INSTALLUX"/>
    <x v="2937"/>
    <s v="Non"/>
    <x v="5"/>
    <m/>
    <m/>
    <m/>
    <m/>
    <x v="1"/>
    <m/>
  </r>
  <r>
    <s v="615/P4ARCELOR (BERTON SICARD)"/>
    <x v="2985"/>
    <m/>
    <x v="26"/>
    <x v="2715"/>
    <x v="6"/>
    <s v="INSTALLUX"/>
    <x v="2938"/>
    <s v="Non"/>
    <x v="5"/>
    <m/>
    <m/>
    <m/>
    <m/>
    <x v="1"/>
    <m/>
  </r>
  <r>
    <s v="615/P5ARCELOR (BERTON SICARD)"/>
    <x v="2986"/>
    <m/>
    <x v="26"/>
    <x v="2716"/>
    <x v="6"/>
    <s v="INSTALLUX"/>
    <x v="2939"/>
    <s v="Non"/>
    <x v="5"/>
    <m/>
    <m/>
    <m/>
    <m/>
    <x v="1"/>
    <m/>
  </r>
  <r>
    <s v="621/P1ARCELOR (BERTON SICARD)"/>
    <x v="2987"/>
    <m/>
    <x v="26"/>
    <x v="2712"/>
    <x v="6"/>
    <s v="INSTALLUX"/>
    <x v="2940"/>
    <s v="Non"/>
    <x v="5"/>
    <m/>
    <m/>
    <m/>
    <m/>
    <x v="1"/>
    <m/>
  </r>
  <r>
    <s v="621/P2ARCELOR (BERTON SICARD)"/>
    <x v="2988"/>
    <m/>
    <x v="26"/>
    <x v="2713"/>
    <x v="6"/>
    <s v="INSTALLUX"/>
    <x v="2941"/>
    <s v="Non"/>
    <x v="5"/>
    <m/>
    <m/>
    <m/>
    <m/>
    <x v="1"/>
    <m/>
  </r>
  <r>
    <s v="621/P3ARCELOR (BERTON SICARD)"/>
    <x v="2989"/>
    <m/>
    <x v="26"/>
    <x v="2714"/>
    <x v="6"/>
    <s v="INSTALLUX"/>
    <x v="2942"/>
    <s v="Non"/>
    <x v="5"/>
    <m/>
    <m/>
    <m/>
    <m/>
    <x v="1"/>
    <m/>
  </r>
  <r>
    <s v="621/P4ARCELOR (BERTON SICARD)"/>
    <x v="2990"/>
    <m/>
    <x v="26"/>
    <x v="2715"/>
    <x v="6"/>
    <s v="INSTALLUX"/>
    <x v="2943"/>
    <s v="Non"/>
    <x v="5"/>
    <m/>
    <m/>
    <m/>
    <m/>
    <x v="1"/>
    <m/>
  </r>
  <r>
    <s v="631ARCELOR (BERTON SICARD)"/>
    <x v="2991"/>
    <m/>
    <x v="26"/>
    <x v="2707"/>
    <x v="6"/>
    <s v="INSTALLUX"/>
    <x v="2944"/>
    <s v="Non"/>
    <x v="24"/>
    <m/>
    <m/>
    <m/>
    <m/>
    <x v="1"/>
    <m/>
  </r>
  <r>
    <s v="631/2ARCELOR (BERTON SICARD)"/>
    <x v="2992"/>
    <m/>
    <x v="26"/>
    <x v="2707"/>
    <x v="6"/>
    <s v="INSTALLUX"/>
    <x v="2945"/>
    <s v="Non"/>
    <x v="28"/>
    <m/>
    <m/>
    <m/>
    <m/>
    <x v="1"/>
    <m/>
  </r>
  <r>
    <s v="638/AARCELOR (BERTON SICARD)"/>
    <x v="3064"/>
    <m/>
    <x v="26"/>
    <x v="2787"/>
    <x v="6"/>
    <s v="INSTALLUX"/>
    <x v="3017"/>
    <s v="Non"/>
    <x v="5"/>
    <m/>
    <m/>
    <m/>
    <m/>
    <x v="1"/>
    <m/>
  </r>
  <r>
    <s v="638/CARCELOR (BERTON SICARD)"/>
    <x v="3065"/>
    <m/>
    <x v="26"/>
    <x v="2788"/>
    <x v="6"/>
    <s v="INSTALLUX"/>
    <x v="3018"/>
    <s v="Non"/>
    <x v="5"/>
    <m/>
    <m/>
    <m/>
    <m/>
    <x v="1"/>
    <m/>
  </r>
  <r>
    <s v="638/DARCELOR (BERTON SICARD)"/>
    <x v="3066"/>
    <m/>
    <x v="26"/>
    <x v="2789"/>
    <x v="6"/>
    <s v="INSTALLUX"/>
    <x v="3019"/>
    <s v="Non"/>
    <x v="5"/>
    <m/>
    <m/>
    <m/>
    <m/>
    <x v="1"/>
    <m/>
  </r>
  <r>
    <s v="689ARCELOR (BERTON SICARD)"/>
    <x v="3084"/>
    <m/>
    <x v="26"/>
    <x v="2808"/>
    <x v="6"/>
    <s v="INSTALLUX"/>
    <x v="3037"/>
    <s v="Non"/>
    <x v="5"/>
    <m/>
    <m/>
    <m/>
    <m/>
    <x v="1"/>
    <m/>
  </r>
  <r>
    <s v="1250ARCELOR (BERTON SICARD)"/>
    <x v="3067"/>
    <m/>
    <x v="26"/>
    <x v="2790"/>
    <x v="6"/>
    <s v="INSTALLUX"/>
    <x v="3020"/>
    <s v="Non"/>
    <x v="5"/>
    <m/>
    <m/>
    <m/>
    <m/>
    <x v="1"/>
    <m/>
  </r>
  <r>
    <s v="1251ARCELOR (BERTON SICARD)"/>
    <x v="3068"/>
    <m/>
    <x v="26"/>
    <x v="2791"/>
    <x v="6"/>
    <s v="INSTALLUX"/>
    <x v="3021"/>
    <s v="Non"/>
    <x v="5"/>
    <m/>
    <m/>
    <m/>
    <m/>
    <x v="1"/>
    <m/>
  </r>
  <r>
    <s v="1253ARCELOR (BERTON SICARD)"/>
    <x v="2993"/>
    <m/>
    <x v="26"/>
    <x v="2717"/>
    <x v="6"/>
    <s v="INSTALLUX"/>
    <x v="2946"/>
    <s v="Non"/>
    <x v="5"/>
    <m/>
    <m/>
    <m/>
    <m/>
    <x v="1"/>
    <m/>
  </r>
  <r>
    <s v="1425THARCELOR (BERTON SICARD)"/>
    <x v="2994"/>
    <m/>
    <x v="26"/>
    <x v="2718"/>
    <x v="6"/>
    <s v="INSTALLUX"/>
    <x v="2947"/>
    <s v="Non"/>
    <x v="24"/>
    <m/>
    <m/>
    <m/>
    <m/>
    <x v="1"/>
    <m/>
  </r>
  <r>
    <s v="1611ARCELOR (BERTON SICARD)"/>
    <x v="3030"/>
    <m/>
    <x v="26"/>
    <x v="2753"/>
    <x v="6"/>
    <s v="INSTALLUX"/>
    <x v="2983"/>
    <s v="Non"/>
    <x v="5"/>
    <m/>
    <m/>
    <m/>
    <m/>
    <x v="1"/>
    <m/>
  </r>
  <r>
    <s v="1627ARCELOR (BERTON SICARD)"/>
    <x v="3031"/>
    <m/>
    <x v="26"/>
    <x v="2754"/>
    <x v="6"/>
    <s v="INSTALLUX"/>
    <x v="2984"/>
    <s v="Non"/>
    <x v="5"/>
    <m/>
    <m/>
    <m/>
    <m/>
    <x v="1"/>
    <m/>
  </r>
  <r>
    <s v="1628ARCELOR (BERTON SICARD)"/>
    <x v="3032"/>
    <m/>
    <x v="26"/>
    <x v="2755"/>
    <x v="6"/>
    <s v="INSTALLUX"/>
    <x v="2985"/>
    <s v="Non"/>
    <x v="5"/>
    <m/>
    <m/>
    <m/>
    <m/>
    <x v="1"/>
    <m/>
  </r>
  <r>
    <s v="1629ARCELOR (BERTON SICARD)"/>
    <x v="3033"/>
    <m/>
    <x v="26"/>
    <x v="2756"/>
    <x v="6"/>
    <s v="INSTALLUX"/>
    <x v="2986"/>
    <s v="Non"/>
    <x v="5"/>
    <m/>
    <m/>
    <m/>
    <m/>
    <x v="1"/>
    <m/>
  </r>
  <r>
    <s v="1637AARCELOR (BERTON SICARD)"/>
    <x v="2995"/>
    <m/>
    <x v="26"/>
    <x v="2719"/>
    <x v="6"/>
    <s v="INSTALLUX"/>
    <x v="2948"/>
    <s v="Non"/>
    <x v="40"/>
    <m/>
    <m/>
    <m/>
    <m/>
    <x v="1"/>
    <m/>
  </r>
  <r>
    <s v="1638AARCELOR (BERTON SICARD)"/>
    <x v="3085"/>
    <m/>
    <x v="26"/>
    <x v="2809"/>
    <x v="6"/>
    <s v="INSTALLUX"/>
    <x v="3038"/>
    <s v="Non"/>
    <x v="40"/>
    <m/>
    <m/>
    <m/>
    <m/>
    <x v="1"/>
    <m/>
  </r>
  <r>
    <s v="1705ARCELOR (BERTON SICARD)"/>
    <x v="3035"/>
    <m/>
    <x v="26"/>
    <x v="2758"/>
    <x v="6"/>
    <s v="INSTALLUX"/>
    <x v="2988"/>
    <s v="Non"/>
    <x v="5"/>
    <m/>
    <m/>
    <m/>
    <m/>
    <x v="1"/>
    <m/>
  </r>
  <r>
    <s v="1827ARCELOR (BERTON SICARD)"/>
    <x v="2996"/>
    <m/>
    <x v="26"/>
    <x v="2720"/>
    <x v="6"/>
    <s v="INSTALLUX"/>
    <x v="2949"/>
    <s v="Non"/>
    <x v="5"/>
    <m/>
    <m/>
    <m/>
    <m/>
    <x v="1"/>
    <m/>
  </r>
  <r>
    <s v="1876ARCELOR (BERTON SICARD)"/>
    <x v="3039"/>
    <m/>
    <x v="26"/>
    <x v="2762"/>
    <x v="6"/>
    <s v="INSTALLUX"/>
    <x v="2992"/>
    <s v="Non"/>
    <x v="5"/>
    <m/>
    <m/>
    <m/>
    <m/>
    <x v="1"/>
    <m/>
  </r>
  <r>
    <s v="5438ARCELOR (BERTON SICARD)"/>
    <x v="2935"/>
    <m/>
    <x v="26"/>
    <x v="1044"/>
    <x v="6"/>
    <s v="INSTALLUX"/>
    <x v="2890"/>
    <s v="Non"/>
    <x v="4"/>
    <m/>
    <m/>
    <m/>
    <m/>
    <x v="1"/>
    <m/>
  </r>
  <r>
    <s v="5523ARCELOR (BERTON SICARD)"/>
    <x v="2997"/>
    <m/>
    <x v="26"/>
    <x v="2721"/>
    <x v="6"/>
    <s v="INSTALLUX"/>
    <x v="2950"/>
    <s v="Non"/>
    <x v="24"/>
    <m/>
    <m/>
    <m/>
    <m/>
    <x v="1"/>
    <m/>
  </r>
  <r>
    <s v="5672ARCELOR (BERTON SICARD)"/>
    <x v="2998"/>
    <m/>
    <x v="26"/>
    <x v="2722"/>
    <x v="6"/>
    <s v="INSTALLUX"/>
    <x v="2951"/>
    <s v="Non"/>
    <x v="5"/>
    <m/>
    <m/>
    <m/>
    <m/>
    <x v="1"/>
    <m/>
  </r>
  <r>
    <s v="5773ARCELOR (BERTON SICARD)"/>
    <x v="3040"/>
    <m/>
    <x v="26"/>
    <x v="2763"/>
    <x v="6"/>
    <s v="INSTALLUX"/>
    <x v="2993"/>
    <s v="Non"/>
    <x v="5"/>
    <m/>
    <m/>
    <m/>
    <m/>
    <x v="1"/>
    <m/>
  </r>
  <r>
    <s v="5827ARCELOR (BERTON SICARD)"/>
    <x v="721"/>
    <m/>
    <x v="26"/>
    <x v="695"/>
    <x v="6"/>
    <s v="INSTALLUX"/>
    <x v="686"/>
    <s v="Non"/>
    <x v="5"/>
    <m/>
    <m/>
    <m/>
    <m/>
    <x v="1"/>
    <m/>
  </r>
  <r>
    <s v="5832ARCELOR (BERTON SICARD)"/>
    <x v="3042"/>
    <m/>
    <x v="26"/>
    <x v="2765"/>
    <x v="6"/>
    <s v="INSTALLUX"/>
    <x v="2995"/>
    <s v="Non"/>
    <x v="5"/>
    <m/>
    <m/>
    <m/>
    <m/>
    <x v="1"/>
    <m/>
  </r>
  <r>
    <s v="5843ARCELOR (BERTON SICARD)"/>
    <x v="3086"/>
    <m/>
    <x v="26"/>
    <x v="2810"/>
    <x v="6"/>
    <s v="INSTALLUX"/>
    <x v="3039"/>
    <s v="Non"/>
    <x v="5"/>
    <m/>
    <m/>
    <m/>
    <m/>
    <x v="1"/>
    <m/>
  </r>
  <r>
    <s v="5874PARCELOR (BERTON SICARD)"/>
    <x v="3044"/>
    <m/>
    <x v="26"/>
    <x v="2767"/>
    <x v="6"/>
    <s v="INSTALLUX"/>
    <x v="2997"/>
    <s v="Non"/>
    <x v="5"/>
    <m/>
    <m/>
    <m/>
    <m/>
    <x v="1"/>
    <m/>
  </r>
  <r>
    <s v="5875NARCELOR (BERTON SICARD)"/>
    <x v="3045"/>
    <m/>
    <x v="26"/>
    <x v="2768"/>
    <x v="6"/>
    <s v="INSTALLUX"/>
    <x v="2998"/>
    <s v="Non"/>
    <x v="5"/>
    <m/>
    <m/>
    <m/>
    <m/>
    <x v="1"/>
    <m/>
  </r>
  <r>
    <s v="5881PARCELOR (BERTON SICARD)"/>
    <x v="3087"/>
    <m/>
    <x v="26"/>
    <x v="2811"/>
    <x v="6"/>
    <s v="INSTALLUX"/>
    <x v="3040"/>
    <s v="Non"/>
    <x v="5"/>
    <m/>
    <m/>
    <m/>
    <m/>
    <x v="1"/>
    <m/>
  </r>
  <r>
    <s v="5894NARCELOR (BERTON SICARD)"/>
    <x v="3046"/>
    <m/>
    <x v="26"/>
    <x v="2769"/>
    <x v="6"/>
    <s v="INSTALLUX"/>
    <x v="2999"/>
    <s v="Non"/>
    <x v="5"/>
    <m/>
    <m/>
    <m/>
    <m/>
    <x v="1"/>
    <m/>
  </r>
  <r>
    <s v="5902ARCELOR (BERTON SICARD)"/>
    <x v="2999"/>
    <m/>
    <x v="26"/>
    <x v="2723"/>
    <x v="6"/>
    <s v="INSTALLUX"/>
    <x v="2952"/>
    <s v="Non"/>
    <x v="24"/>
    <m/>
    <m/>
    <m/>
    <m/>
    <x v="1"/>
    <m/>
  </r>
  <r>
    <s v="5940ARCELOR (BERTON SICARD)"/>
    <x v="3000"/>
    <m/>
    <x v="26"/>
    <x v="2724"/>
    <x v="6"/>
    <s v="INSTALLUX"/>
    <x v="2953"/>
    <s v="Non"/>
    <x v="4"/>
    <m/>
    <m/>
    <m/>
    <m/>
    <x v="1"/>
    <m/>
  </r>
  <r>
    <s v="6591NARCELOR (BERTON SICARD)"/>
    <x v="3088"/>
    <m/>
    <x v="26"/>
    <x v="2812"/>
    <x v="6"/>
    <s v="INSTALLUX"/>
    <x v="3041"/>
    <s v="Non"/>
    <x v="5"/>
    <m/>
    <m/>
    <m/>
    <m/>
    <x v="1"/>
    <m/>
  </r>
  <r>
    <s v="6592ARCELOR (BERTON SICARD)"/>
    <x v="3089"/>
    <m/>
    <x v="26"/>
    <x v="2813"/>
    <x v="6"/>
    <s v="INSTALLUX"/>
    <x v="3042"/>
    <s v="Non"/>
    <x v="5"/>
    <m/>
    <m/>
    <m/>
    <m/>
    <x v="1"/>
    <m/>
  </r>
  <r>
    <s v="6595ARCELOR (BERTON SICARD)"/>
    <x v="3106"/>
    <m/>
    <x v="26"/>
    <x v="2830"/>
    <x v="6"/>
    <s v="INSTALLUX"/>
    <x v="3059"/>
    <s v="Non"/>
    <x v="5"/>
    <m/>
    <m/>
    <m/>
    <m/>
    <x v="1"/>
    <m/>
  </r>
  <r>
    <s v="6600/4ARCELOR (BERTON SICARD)"/>
    <x v="3001"/>
    <m/>
    <x v="26"/>
    <x v="2725"/>
    <x v="6"/>
    <s v="INSTALLUX"/>
    <x v="2954"/>
    <s v="Non"/>
    <x v="61"/>
    <m/>
    <m/>
    <m/>
    <m/>
    <x v="1"/>
    <m/>
  </r>
  <r>
    <s v="6627/4ARCELOR (BERTON SICARD)"/>
    <x v="3002"/>
    <m/>
    <x v="26"/>
    <x v="2726"/>
    <x v="6"/>
    <s v="INSTALLUX"/>
    <x v="2955"/>
    <s v="Non"/>
    <x v="61"/>
    <m/>
    <m/>
    <m/>
    <m/>
    <x v="1"/>
    <m/>
  </r>
  <r>
    <s v="6960ARCELOR (BERTON SICARD)"/>
    <x v="3003"/>
    <m/>
    <x v="26"/>
    <x v="2727"/>
    <x v="6"/>
    <s v="INSTALLUX"/>
    <x v="2956"/>
    <s v="Non"/>
    <x v="24"/>
    <m/>
    <m/>
    <m/>
    <m/>
    <x v="1"/>
    <m/>
  </r>
  <r>
    <s v="6963ARCELOR (BERTON SICARD)"/>
    <x v="3004"/>
    <m/>
    <x v="26"/>
    <x v="2728"/>
    <x v="6"/>
    <s v="INSTALLUX"/>
    <x v="2957"/>
    <s v="Non"/>
    <x v="24"/>
    <m/>
    <m/>
    <m/>
    <m/>
    <x v="1"/>
    <m/>
  </r>
  <r>
    <s v="7076ARCELOR (BERTON SICARD)"/>
    <x v="3006"/>
    <m/>
    <x v="26"/>
    <x v="2730"/>
    <x v="6"/>
    <s v="INSTALLUX"/>
    <x v="2959"/>
    <s v="Non"/>
    <x v="5"/>
    <m/>
    <m/>
    <m/>
    <m/>
    <x v="1"/>
    <m/>
  </r>
  <r>
    <s v="7651ARCELOR (BERTON SICARD)"/>
    <x v="3007"/>
    <m/>
    <x v="26"/>
    <x v="2731"/>
    <x v="6"/>
    <s v="INSTALLUX"/>
    <x v="2960"/>
    <s v="Non"/>
    <x v="24"/>
    <m/>
    <m/>
    <m/>
    <m/>
    <x v="1"/>
    <m/>
  </r>
  <r>
    <s v="7703ARCELOR (BERTON SICARD)"/>
    <x v="3090"/>
    <m/>
    <x v="26"/>
    <x v="2814"/>
    <x v="6"/>
    <s v="INSTALLUX"/>
    <x v="3043"/>
    <s v="Non"/>
    <x v="12"/>
    <m/>
    <m/>
    <m/>
    <m/>
    <x v="1"/>
    <m/>
  </r>
  <r>
    <s v="7751ARCELOR (BERTON SICARD)"/>
    <x v="3069"/>
    <m/>
    <x v="26"/>
    <x v="2792"/>
    <x v="6"/>
    <s v="INSTALLUX"/>
    <x v="3022"/>
    <s v="Non"/>
    <x v="5"/>
    <m/>
    <m/>
    <m/>
    <m/>
    <x v="1"/>
    <m/>
  </r>
  <r>
    <s v="7826ARCELOR (BERTON SICARD)"/>
    <x v="3008"/>
    <m/>
    <x v="26"/>
    <x v="2732"/>
    <x v="6"/>
    <s v="INSTALLUX"/>
    <x v="2961"/>
    <s v="Non"/>
    <x v="24"/>
    <m/>
    <m/>
    <m/>
    <m/>
    <x v="1"/>
    <m/>
  </r>
  <r>
    <s v="8526ARCELOR (BERTON SICARD)"/>
    <x v="3009"/>
    <m/>
    <x v="26"/>
    <x v="2733"/>
    <x v="6"/>
    <s v="INSTALLUX"/>
    <x v="2962"/>
    <s v="Non"/>
    <x v="24"/>
    <m/>
    <m/>
    <m/>
    <m/>
    <x v="1"/>
    <m/>
  </r>
  <r>
    <s v="9295THARCELOR (BERTON SICARD)"/>
    <x v="3010"/>
    <m/>
    <x v="26"/>
    <x v="2734"/>
    <x v="6"/>
    <s v="INSTALLUX"/>
    <x v="2963"/>
    <s v="Non"/>
    <x v="24"/>
    <m/>
    <m/>
    <m/>
    <m/>
    <x v="1"/>
    <m/>
  </r>
  <r>
    <s v="9808ARCELOR (BERTON SICARD)"/>
    <x v="628"/>
    <m/>
    <x v="26"/>
    <x v="605"/>
    <x v="6"/>
    <s v="INSTALLUX"/>
    <x v="593"/>
    <s v="Non"/>
    <x v="5"/>
    <m/>
    <m/>
    <m/>
    <m/>
    <x v="1"/>
    <m/>
  </r>
  <r>
    <s v="9917ARCELOR (BERTON SICARD)"/>
    <x v="3048"/>
    <m/>
    <x v="26"/>
    <x v="2771"/>
    <x v="6"/>
    <s v="INSTALLUX"/>
    <x v="3001"/>
    <s v="Non"/>
    <x v="5"/>
    <m/>
    <m/>
    <m/>
    <m/>
    <x v="1"/>
    <m/>
  </r>
  <r>
    <s v="9920ARCELOR (BERTON SICARD)"/>
    <x v="629"/>
    <m/>
    <x v="26"/>
    <x v="606"/>
    <x v="6"/>
    <s v="INSTALLUX"/>
    <x v="594"/>
    <s v="Non"/>
    <x v="5"/>
    <m/>
    <m/>
    <m/>
    <m/>
    <x v="1"/>
    <m/>
  </r>
  <r>
    <s v="9922ARCELOR (BERTON SICARD)"/>
    <x v="630"/>
    <m/>
    <x v="26"/>
    <x v="605"/>
    <x v="6"/>
    <s v="INSTALLUX"/>
    <x v="595"/>
    <s v="Non"/>
    <x v="5"/>
    <m/>
    <m/>
    <m/>
    <m/>
    <x v="1"/>
    <m/>
  </r>
  <r>
    <s v="9924ARCELOR (BERTON SICARD)"/>
    <x v="631"/>
    <m/>
    <x v="26"/>
    <x v="607"/>
    <x v="6"/>
    <s v="INSTALLUX"/>
    <x v="596"/>
    <s v="Non"/>
    <x v="5"/>
    <m/>
    <m/>
    <m/>
    <m/>
    <x v="1"/>
    <m/>
  </r>
  <r>
    <s v="9928ARCELOR (BERTON SICARD)"/>
    <x v="3049"/>
    <m/>
    <x v="26"/>
    <x v="2772"/>
    <x v="6"/>
    <s v="INSTALLUX"/>
    <x v="3002"/>
    <s v="Non"/>
    <x v="5"/>
    <m/>
    <m/>
    <m/>
    <m/>
    <x v="1"/>
    <m/>
  </r>
  <r>
    <s v="9938ARCELOR (BERTON SICARD)"/>
    <x v="3050"/>
    <m/>
    <x v="26"/>
    <x v="2773"/>
    <x v="6"/>
    <s v="INSTALLUX"/>
    <x v="3003"/>
    <s v="Non"/>
    <x v="5"/>
    <m/>
    <m/>
    <m/>
    <m/>
    <x v="1"/>
    <m/>
  </r>
  <r>
    <s v="160004ARCELOR (BERTON SICARD)"/>
    <x v="632"/>
    <m/>
    <x v="26"/>
    <x v="608"/>
    <x v="6"/>
    <s v="INSTALLUX"/>
    <x v="597"/>
    <s v="Non"/>
    <x v="5"/>
    <m/>
    <m/>
    <m/>
    <m/>
    <x v="1"/>
    <m/>
  </r>
  <r>
    <s v="420007ARCELOR (BERTON SICARD)"/>
    <x v="3011"/>
    <m/>
    <x v="26"/>
    <x v="2735"/>
    <x v="6"/>
    <s v="INSTALLUX"/>
    <x v="2964"/>
    <s v="Non"/>
    <x v="24"/>
    <m/>
    <m/>
    <m/>
    <m/>
    <x v="1"/>
    <m/>
  </r>
  <r>
    <s v="420029ARCELOR (BERTON SICARD)"/>
    <x v="3012"/>
    <m/>
    <x v="26"/>
    <x v="2736"/>
    <x v="6"/>
    <s v="INSTALLUX"/>
    <x v="2965"/>
    <s v="Non"/>
    <x v="24"/>
    <m/>
    <m/>
    <m/>
    <m/>
    <x v="1"/>
    <m/>
  </r>
  <r>
    <s v="423007ARCELOR (BERTON SICARD)"/>
    <x v="3013"/>
    <m/>
    <x v="26"/>
    <x v="2737"/>
    <x v="6"/>
    <s v="INSTALLUX"/>
    <x v="2966"/>
    <s v="Non"/>
    <x v="24"/>
    <m/>
    <m/>
    <m/>
    <m/>
    <x v="1"/>
    <m/>
  </r>
  <r>
    <s v="450013ARCELOR (BERTON SICARD)"/>
    <x v="3091"/>
    <m/>
    <x v="26"/>
    <x v="2815"/>
    <x v="6"/>
    <s v="INSTALLUX"/>
    <x v="3044"/>
    <s v="Non"/>
    <x v="5"/>
    <m/>
    <m/>
    <m/>
    <m/>
    <x v="1"/>
    <m/>
  </r>
  <r>
    <s v="450015ARCELOR (BERTON SICARD)"/>
    <x v="3092"/>
    <m/>
    <x v="26"/>
    <x v="2816"/>
    <x v="6"/>
    <s v="INSTALLUX"/>
    <x v="3045"/>
    <s v="Non"/>
    <x v="5"/>
    <m/>
    <m/>
    <m/>
    <m/>
    <x v="1"/>
    <m/>
  </r>
  <r>
    <s v="450033ARCELOR (BERTON SICARD)"/>
    <x v="3051"/>
    <m/>
    <x v="26"/>
    <x v="2774"/>
    <x v="6"/>
    <s v="INSTALLUX"/>
    <x v="3004"/>
    <s v="Non"/>
    <x v="5"/>
    <m/>
    <m/>
    <m/>
    <m/>
    <x v="1"/>
    <m/>
  </r>
  <r>
    <s v="450077ARCELOR (BERTON SICARD)"/>
    <x v="3052"/>
    <m/>
    <x v="26"/>
    <x v="2775"/>
    <x v="6"/>
    <s v="INSTALLUX"/>
    <x v="3005"/>
    <s v="Non"/>
    <x v="5"/>
    <m/>
    <m/>
    <m/>
    <m/>
    <x v="1"/>
    <m/>
  </r>
  <r>
    <s v="450089ARCELOR (BERTON SICARD)"/>
    <x v="3093"/>
    <m/>
    <x v="26"/>
    <x v="2817"/>
    <x v="6"/>
    <s v="INSTALLUX"/>
    <x v="3046"/>
    <s v="Non"/>
    <x v="5"/>
    <m/>
    <m/>
    <m/>
    <m/>
    <x v="1"/>
    <m/>
  </r>
  <r>
    <s v="450105ARCELOR (BERTON SICARD)"/>
    <x v="3094"/>
    <m/>
    <x v="26"/>
    <x v="2818"/>
    <x v="6"/>
    <s v="INSTALLUX"/>
    <x v="3047"/>
    <s v="Non"/>
    <x v="5"/>
    <m/>
    <m/>
    <m/>
    <m/>
    <x v="1"/>
    <m/>
  </r>
  <r>
    <s v="450139ARCELOR (BERTON SICARD)"/>
    <x v="3053"/>
    <m/>
    <x v="26"/>
    <x v="2776"/>
    <x v="6"/>
    <s v="INSTALLUX"/>
    <x v="3006"/>
    <s v="Non"/>
    <x v="5"/>
    <m/>
    <m/>
    <m/>
    <m/>
    <x v="1"/>
    <m/>
  </r>
  <r>
    <s v="450154ARCELOR (BERTON SICARD)"/>
    <x v="3095"/>
    <m/>
    <x v="26"/>
    <x v="2819"/>
    <x v="6"/>
    <s v="INSTALLUX"/>
    <x v="3048"/>
    <s v="Non"/>
    <x v="5"/>
    <m/>
    <m/>
    <m/>
    <m/>
    <x v="1"/>
    <m/>
  </r>
  <r>
    <s v="510022ARCELOR (BERTON SICARD)"/>
    <x v="3014"/>
    <m/>
    <x v="26"/>
    <x v="2738"/>
    <x v="6"/>
    <s v="INSTALLUX"/>
    <x v="2967"/>
    <s v="Non"/>
    <x v="24"/>
    <m/>
    <m/>
    <m/>
    <m/>
    <x v="1"/>
    <m/>
  </r>
  <r>
    <s v="520011ARCELOR (BERTON SICARD)"/>
    <x v="3015"/>
    <m/>
    <x v="26"/>
    <x v="2739"/>
    <x v="6"/>
    <s v="INSTALLUX"/>
    <x v="2968"/>
    <s v="Non"/>
    <x v="24"/>
    <m/>
    <m/>
    <m/>
    <m/>
    <x v="1"/>
    <m/>
  </r>
  <r>
    <s v="520013ARCELOR (BERTON SICARD)"/>
    <x v="3016"/>
    <m/>
    <x v="26"/>
    <x v="2740"/>
    <x v="6"/>
    <s v="INSTALLUX"/>
    <x v="2969"/>
    <s v="Non"/>
    <x v="61"/>
    <m/>
    <m/>
    <m/>
    <m/>
    <x v="1"/>
    <m/>
  </r>
  <r>
    <s v="910042ARCELOR (BERTON SICARD)"/>
    <x v="3018"/>
    <m/>
    <x v="26"/>
    <x v="2742"/>
    <x v="6"/>
    <s v="INSTALLUX"/>
    <x v="2971"/>
    <s v="Non"/>
    <x v="24"/>
    <m/>
    <m/>
    <m/>
    <m/>
    <x v="1"/>
    <m/>
  </r>
  <r>
    <s v="910201ARCELOR (BERTON SICARD)"/>
    <x v="3019"/>
    <m/>
    <x v="26"/>
    <x v="2743"/>
    <x v="6"/>
    <s v="INSTALLUX"/>
    <x v="2972"/>
    <s v="Non"/>
    <x v="24"/>
    <m/>
    <m/>
    <m/>
    <m/>
    <x v="1"/>
    <m/>
  </r>
  <r>
    <s v="910221ARCELOR (BERTON SICARD)"/>
    <x v="3020"/>
    <m/>
    <x v="26"/>
    <x v="2744"/>
    <x v="6"/>
    <s v="INSTALLUX"/>
    <x v="2973"/>
    <s v="Non"/>
    <x v="24"/>
    <m/>
    <m/>
    <m/>
    <m/>
    <x v="1"/>
    <m/>
  </r>
  <r>
    <s v="920010ARCELOR (BERTON SICARD)"/>
    <x v="3021"/>
    <m/>
    <x v="26"/>
    <x v="2745"/>
    <x v="6"/>
    <s v="INSTALLUX"/>
    <x v="2974"/>
    <s v="Non"/>
    <x v="24"/>
    <m/>
    <m/>
    <m/>
    <m/>
    <x v="1"/>
    <m/>
  </r>
  <r>
    <s v="920017ARCELOR (BERTON SICARD)"/>
    <x v="3022"/>
    <m/>
    <x v="26"/>
    <x v="2746"/>
    <x v="6"/>
    <s v="INSTALLUX"/>
    <x v="2975"/>
    <s v="Non"/>
    <x v="24"/>
    <m/>
    <m/>
    <m/>
    <m/>
    <x v="1"/>
    <m/>
  </r>
  <r>
    <s v="920023ARCELOR (BERTON SICARD)"/>
    <x v="3023"/>
    <m/>
    <x v="26"/>
    <x v="2747"/>
    <x v="6"/>
    <s v="INSTALLUX"/>
    <x v="2976"/>
    <s v="Non"/>
    <x v="24"/>
    <m/>
    <m/>
    <m/>
    <m/>
    <x v="1"/>
    <m/>
  </r>
  <r>
    <s v="920220ARCELOR (BERTON SICARD)"/>
    <x v="3024"/>
    <m/>
    <x v="26"/>
    <x v="2747"/>
    <x v="6"/>
    <s v="INSTALLUX"/>
    <x v="2977"/>
    <s v="Non"/>
    <x v="24"/>
    <m/>
    <m/>
    <m/>
    <m/>
    <x v="1"/>
    <m/>
  </r>
  <r>
    <s v="920222PARCELOR (BERTON SICARD)"/>
    <x v="3025"/>
    <m/>
    <x v="26"/>
    <x v="2748"/>
    <x v="6"/>
    <s v="INSTALLUX"/>
    <x v="2978"/>
    <s v="Non"/>
    <x v="24"/>
    <m/>
    <m/>
    <m/>
    <m/>
    <x v="1"/>
    <m/>
  </r>
  <r>
    <s v="950010ARCELOR (BERTON SICARD)"/>
    <x v="633"/>
    <m/>
    <x v="26"/>
    <x v="609"/>
    <x v="6"/>
    <s v="INSTALLUX"/>
    <x v="598"/>
    <s v="Non"/>
    <x v="5"/>
    <m/>
    <m/>
    <m/>
    <m/>
    <x v="1"/>
    <m/>
  </r>
  <r>
    <s v="950011ARCELOR (BERTON SICARD)"/>
    <x v="634"/>
    <m/>
    <x v="26"/>
    <x v="610"/>
    <x v="6"/>
    <s v="INSTALLUX"/>
    <x v="599"/>
    <s v="Non"/>
    <x v="5"/>
    <m/>
    <m/>
    <m/>
    <m/>
    <x v="1"/>
    <m/>
  </r>
  <r>
    <s v="950012ARCELOR (BERTON SICARD)"/>
    <x v="635"/>
    <m/>
    <x v="26"/>
    <x v="611"/>
    <x v="6"/>
    <s v="INSTALLUX"/>
    <x v="600"/>
    <s v="Non"/>
    <x v="5"/>
    <m/>
    <m/>
    <m/>
    <m/>
    <x v="1"/>
    <m/>
  </r>
  <r>
    <s v="950020ARCELOR (BERTON SICARD)"/>
    <x v="3097"/>
    <m/>
    <x v="26"/>
    <x v="2821"/>
    <x v="6"/>
    <s v="INSTALLUX"/>
    <x v="3050"/>
    <s v="Non"/>
    <x v="5"/>
    <m/>
    <m/>
    <m/>
    <m/>
    <x v="1"/>
    <m/>
  </r>
  <r>
    <s v="950021ARCELOR (BERTON SICARD)"/>
    <x v="3098"/>
    <m/>
    <x v="26"/>
    <x v="2822"/>
    <x v="6"/>
    <s v="INSTALLUX"/>
    <x v="3051"/>
    <s v="Non"/>
    <x v="5"/>
    <m/>
    <m/>
    <m/>
    <m/>
    <x v="1"/>
    <m/>
  </r>
  <r>
    <s v="950022ARCELOR (BERTON SICARD)"/>
    <x v="3099"/>
    <m/>
    <x v="26"/>
    <x v="2823"/>
    <x v="6"/>
    <s v="INSTALLUX"/>
    <x v="3052"/>
    <s v="Non"/>
    <x v="5"/>
    <m/>
    <m/>
    <m/>
    <m/>
    <x v="1"/>
    <m/>
  </r>
  <r>
    <s v="950023ARCELOR (BERTON SICARD)"/>
    <x v="3100"/>
    <m/>
    <x v="26"/>
    <x v="2824"/>
    <x v="6"/>
    <s v="INSTALLUX"/>
    <x v="3053"/>
    <s v="Non"/>
    <x v="5"/>
    <m/>
    <m/>
    <m/>
    <m/>
    <x v="1"/>
    <m/>
  </r>
  <r>
    <s v="950024ARCELOR (BERTON SICARD)"/>
    <x v="3101"/>
    <m/>
    <x v="26"/>
    <x v="2825"/>
    <x v="6"/>
    <s v="INSTALLUX"/>
    <x v="3054"/>
    <s v="Non"/>
    <x v="5"/>
    <m/>
    <m/>
    <m/>
    <m/>
    <x v="1"/>
    <m/>
  </r>
  <r>
    <s v="950025ARCELOR (BERTON SICARD)"/>
    <x v="3102"/>
    <m/>
    <x v="26"/>
    <x v="2826"/>
    <x v="6"/>
    <s v="INSTALLUX"/>
    <x v="3055"/>
    <s v="Non"/>
    <x v="5"/>
    <m/>
    <m/>
    <m/>
    <m/>
    <x v="1"/>
    <m/>
  </r>
  <r>
    <s v="950026ARCELOR (BERTON SICARD)"/>
    <x v="3103"/>
    <m/>
    <x v="26"/>
    <x v="2827"/>
    <x v="6"/>
    <s v="INSTALLUX"/>
    <x v="3056"/>
    <s v="Non"/>
    <x v="5"/>
    <m/>
    <m/>
    <m/>
    <m/>
    <x v="1"/>
    <m/>
  </r>
  <r>
    <s v="P5056ARCELOR (BERTON SICARD)"/>
    <x v="1024"/>
    <m/>
    <x v="26"/>
    <x v="986"/>
    <x v="6"/>
    <s v="INSTALLUX"/>
    <x v="981"/>
    <s v="Non"/>
    <x v="24"/>
    <m/>
    <m/>
    <m/>
    <m/>
    <x v="1"/>
    <m/>
  </r>
  <r>
    <s v="P6002ARCELOR (BERTON SICARD)"/>
    <x v="1041"/>
    <m/>
    <x v="26"/>
    <x v="1000"/>
    <x v="6"/>
    <s v="INSTALLUX"/>
    <x v="998"/>
    <s v="Non"/>
    <x v="24"/>
    <m/>
    <m/>
    <m/>
    <m/>
    <x v="1"/>
    <m/>
  </r>
  <r>
    <s v="TOL1X2C2ARCELOR (BERTON SICARD)"/>
    <x v="3072"/>
    <m/>
    <x v="26"/>
    <x v="2795"/>
    <x v="6"/>
    <s v="INSTALLUX"/>
    <x v="3025"/>
    <s v="Non"/>
    <x v="40"/>
    <m/>
    <m/>
    <m/>
    <m/>
    <x v="1"/>
    <m/>
  </r>
  <r>
    <s v="TOL1X2R2ARCELOR (BERTON SICARD)"/>
    <x v="3073"/>
    <m/>
    <x v="26"/>
    <x v="2796"/>
    <x v="6"/>
    <s v="INSTALLUX"/>
    <x v="3026"/>
    <s v="Non"/>
    <x v="40"/>
    <m/>
    <m/>
    <m/>
    <m/>
    <x v="1"/>
    <m/>
  </r>
  <r>
    <s v="90ARCELOR (BERTON SICARD)"/>
    <x v="1090"/>
    <m/>
    <x v="26"/>
    <x v="1044"/>
    <x v="6"/>
    <s v="INSTALLUX"/>
    <x v="1047"/>
    <s v="Non"/>
    <x v="4"/>
    <m/>
    <m/>
    <m/>
    <m/>
    <x v="1"/>
    <m/>
  </r>
  <r>
    <s v="102ARCELOR (BERTON SICARD)"/>
    <x v="1091"/>
    <m/>
    <x v="26"/>
    <x v="1045"/>
    <x v="6"/>
    <s v="INSTALLUX"/>
    <x v="1048"/>
    <s v="Non"/>
    <x v="4"/>
    <m/>
    <m/>
    <m/>
    <m/>
    <x v="1"/>
    <m/>
  </r>
  <r>
    <s v="107ARCELOR (BERTON SICARD)"/>
    <x v="1094"/>
    <m/>
    <x v="26"/>
    <x v="1048"/>
    <x v="6"/>
    <s v="INSTALLUX"/>
    <x v="1051"/>
    <s v="Non"/>
    <x v="4"/>
    <m/>
    <m/>
    <m/>
    <m/>
    <x v="1"/>
    <m/>
  </r>
  <r>
    <s v="115ARCELOR (BERTON SICARD)"/>
    <x v="2963"/>
    <m/>
    <x v="26"/>
    <x v="2694"/>
    <x v="6"/>
    <s v="INSTALLUX"/>
    <x v="2916"/>
    <s v="Non"/>
    <x v="24"/>
    <m/>
    <m/>
    <m/>
    <m/>
    <x v="1"/>
    <m/>
  </r>
  <r>
    <s v="116ARCELOR (BERTON SICARD)"/>
    <x v="2964"/>
    <m/>
    <x v="26"/>
    <x v="2695"/>
    <x v="6"/>
    <s v="INSTALLUX"/>
    <x v="2917"/>
    <s v="Non"/>
    <x v="24"/>
    <m/>
    <m/>
    <m/>
    <m/>
    <x v="1"/>
    <m/>
  </r>
  <r>
    <s v="139ARCELOR (BERTON SICARD)"/>
    <x v="2965"/>
    <m/>
    <x v="26"/>
    <x v="2696"/>
    <x v="6"/>
    <s v="INSTALLUX"/>
    <x v="2918"/>
    <s v="Non"/>
    <x v="4"/>
    <m/>
    <m/>
    <m/>
    <m/>
    <x v="1"/>
    <m/>
  </r>
  <r>
    <s v="142/80ARCELOR (BERTON SICARD)"/>
    <x v="2966"/>
    <m/>
    <x v="26"/>
    <x v="2697"/>
    <x v="6"/>
    <s v="INSTALLUX"/>
    <x v="2919"/>
    <s v="Non"/>
    <x v="4"/>
    <m/>
    <m/>
    <m/>
    <m/>
    <x v="1"/>
    <m/>
  </r>
  <r>
    <s v="144/12ARCELOR (BERTON SICARD)"/>
    <x v="2967"/>
    <m/>
    <x v="26"/>
    <x v="2698"/>
    <x v="6"/>
    <s v="INSTALLUX"/>
    <x v="2920"/>
    <s v="Non"/>
    <x v="4"/>
    <m/>
    <m/>
    <m/>
    <m/>
    <x v="1"/>
    <m/>
  </r>
  <r>
    <s v="144/80ARCELOR (BERTON SICARD)"/>
    <x v="2968"/>
    <m/>
    <x v="26"/>
    <x v="2699"/>
    <x v="6"/>
    <s v="INSTALLUX"/>
    <x v="2921"/>
    <s v="Non"/>
    <x v="4"/>
    <m/>
    <m/>
    <m/>
    <m/>
    <x v="1"/>
    <m/>
  </r>
  <r>
    <s v="145ARCELOR (BERTON SICARD)"/>
    <x v="2969"/>
    <m/>
    <x v="26"/>
    <x v="2700"/>
    <x v="6"/>
    <s v="INSTALLUX"/>
    <x v="2922"/>
    <s v="Non"/>
    <x v="4"/>
    <m/>
    <m/>
    <m/>
    <m/>
    <x v="1"/>
    <m/>
  </r>
  <r>
    <s v="159/FARCELOR (BERTON SICARD)"/>
    <x v="2970"/>
    <m/>
    <x v="26"/>
    <x v="2701"/>
    <x v="6"/>
    <s v="INSTALLUX"/>
    <x v="2923"/>
    <s v="Non"/>
    <x v="4"/>
    <m/>
    <m/>
    <m/>
    <m/>
    <x v="1"/>
    <m/>
  </r>
  <r>
    <s v="159/MARCELOR (BERTON SICARD)"/>
    <x v="2971"/>
    <m/>
    <x v="26"/>
    <x v="2702"/>
    <x v="6"/>
    <s v="INSTALLUX"/>
    <x v="2924"/>
    <s v="Non"/>
    <x v="4"/>
    <m/>
    <m/>
    <m/>
    <m/>
    <x v="1"/>
    <m/>
  </r>
  <r>
    <s v="199ARCELOR (BERTON SICARD)"/>
    <x v="2972"/>
    <m/>
    <x v="26"/>
    <x v="2703"/>
    <x v="6"/>
    <s v="INSTALLUX"/>
    <x v="2925"/>
    <s v="Non"/>
    <x v="4"/>
    <m/>
    <m/>
    <m/>
    <m/>
    <x v="1"/>
    <m/>
  </r>
  <r>
    <s v="203ARCELOR (BERTON SICARD)"/>
    <x v="2973"/>
    <m/>
    <x v="26"/>
    <x v="2704"/>
    <x v="6"/>
    <s v="INSTALLUX"/>
    <x v="2926"/>
    <s v="Non"/>
    <x v="4"/>
    <m/>
    <m/>
    <m/>
    <m/>
    <x v="1"/>
    <m/>
  </r>
  <r>
    <s v="304ARCELOR (BERTON SICARD)"/>
    <x v="2974"/>
    <m/>
    <x v="26"/>
    <x v="2705"/>
    <x v="6"/>
    <s v="INSTALLUX"/>
    <x v="2927"/>
    <s v="Non"/>
    <x v="4"/>
    <m/>
    <m/>
    <m/>
    <m/>
    <x v="1"/>
    <m/>
  </r>
  <r>
    <s v="320ARCELOR (BERTON SICARD)"/>
    <x v="3074"/>
    <m/>
    <x v="26"/>
    <x v="2797"/>
    <x v="6"/>
    <s v="INSTALLUX"/>
    <x v="3027"/>
    <s v="Non"/>
    <x v="5"/>
    <m/>
    <m/>
    <m/>
    <m/>
    <x v="1"/>
    <m/>
  </r>
  <r>
    <s v="332ARCELOR (BERTON SICARD)"/>
    <x v="368"/>
    <m/>
    <x v="26"/>
    <x v="2798"/>
    <x v="6"/>
    <s v="INSTALLUX"/>
    <x v="329"/>
    <s v="Non"/>
    <x v="5"/>
    <m/>
    <m/>
    <m/>
    <m/>
    <x v="1"/>
    <m/>
  </r>
  <r>
    <s v="341ARCELOR (BERTON SICARD)"/>
    <x v="3027"/>
    <m/>
    <x v="26"/>
    <x v="2750"/>
    <x v="6"/>
    <s v="INSTALLUX"/>
    <x v="2980"/>
    <s v="Non"/>
    <x v="5"/>
    <m/>
    <m/>
    <m/>
    <m/>
    <x v="1"/>
    <m/>
  </r>
  <r>
    <s v="342ARCELOR (BERTON SICARD)"/>
    <x v="3075"/>
    <m/>
    <x v="26"/>
    <x v="2799"/>
    <x v="6"/>
    <s v="INSTALLUX"/>
    <x v="3028"/>
    <s v="Non"/>
    <x v="5"/>
    <m/>
    <m/>
    <m/>
    <m/>
    <x v="1"/>
    <m/>
  </r>
  <r>
    <s v="348ARCELOR (BERTON SICARD)"/>
    <x v="3076"/>
    <m/>
    <x v="26"/>
    <x v="2800"/>
    <x v="6"/>
    <s v="INSTALLUX"/>
    <x v="3029"/>
    <s v="Non"/>
    <x v="5"/>
    <m/>
    <m/>
    <m/>
    <m/>
    <x v="1"/>
    <m/>
  </r>
  <r>
    <s v="361ARCELOR (BERTON SICARD)"/>
    <x v="3077"/>
    <m/>
    <x v="26"/>
    <x v="2801"/>
    <x v="6"/>
    <s v="INSTALLUX"/>
    <x v="3030"/>
    <s v="Non"/>
    <x v="5"/>
    <m/>
    <m/>
    <m/>
    <m/>
    <x v="1"/>
    <m/>
  </r>
  <r>
    <s v="370ARCELOR (BERTON SICARD)"/>
    <x v="3028"/>
    <m/>
    <x v="26"/>
    <x v="2751"/>
    <x v="6"/>
    <s v="INSTALLUX"/>
    <x v="2981"/>
    <s v="Non"/>
    <x v="5"/>
    <m/>
    <m/>
    <m/>
    <m/>
    <x v="1"/>
    <m/>
  </r>
  <r>
    <s v="381ARCELOR (BERTON SICARD)"/>
    <x v="3029"/>
    <m/>
    <x v="26"/>
    <x v="2752"/>
    <x v="6"/>
    <s v="INSTALLUX"/>
    <x v="2982"/>
    <s v="Non"/>
    <x v="5"/>
    <m/>
    <m/>
    <m/>
    <m/>
    <x v="1"/>
    <m/>
  </r>
  <r>
    <s v="388ARCELOR (BERTON SICARD)"/>
    <x v="3058"/>
    <m/>
    <x v="26"/>
    <x v="2781"/>
    <x v="6"/>
    <s v="INSTALLUX"/>
    <x v="3011"/>
    <s v="Non"/>
    <x v="5"/>
    <m/>
    <m/>
    <m/>
    <m/>
    <x v="1"/>
    <m/>
  </r>
  <r>
    <s v="398ARCELOR (BERTON SICARD)"/>
    <x v="3078"/>
    <m/>
    <x v="26"/>
    <x v="2802"/>
    <x v="6"/>
    <s v="INSTALLUX"/>
    <x v="3031"/>
    <s v="Non"/>
    <x v="5"/>
    <m/>
    <m/>
    <m/>
    <m/>
    <x v="1"/>
    <m/>
  </r>
  <r>
    <s v="511ARCELOR (BERTON SICARD)"/>
    <x v="3079"/>
    <m/>
    <x v="26"/>
    <x v="2803"/>
    <x v="6"/>
    <s v="INSTALLUX"/>
    <x v="3032"/>
    <s v="Non"/>
    <x v="5"/>
    <m/>
    <m/>
    <m/>
    <m/>
    <x v="1"/>
    <m/>
  </r>
  <r>
    <s v="516ARCELOR (BERTON SICARD)"/>
    <x v="3080"/>
    <m/>
    <x v="26"/>
    <x v="2804"/>
    <x v="6"/>
    <s v="INSTALLUX"/>
    <x v="3033"/>
    <s v="Non"/>
    <x v="40"/>
    <m/>
    <m/>
    <m/>
    <m/>
    <x v="1"/>
    <m/>
  </r>
  <r>
    <s v="518ARCELOR (BERTON SICARD)"/>
    <x v="2975"/>
    <m/>
    <x v="26"/>
    <x v="2706"/>
    <x v="6"/>
    <s v="INSTALLUX"/>
    <x v="2928"/>
    <s v="Non"/>
    <x v="24"/>
    <m/>
    <m/>
    <m/>
    <m/>
    <x v="1"/>
    <m/>
  </r>
  <r>
    <s v="518/2ARCELOR (BERTON SICARD)"/>
    <x v="2976"/>
    <m/>
    <x v="26"/>
    <x v="2707"/>
    <x v="6"/>
    <s v="INSTALLUX"/>
    <x v="2929"/>
    <s v="Non"/>
    <x v="28"/>
    <m/>
    <m/>
    <m/>
    <m/>
    <x v="1"/>
    <m/>
  </r>
  <r>
    <s v="520ARCELOR (BERTON SICARD)"/>
    <x v="2977"/>
    <m/>
    <x v="26"/>
    <x v="2708"/>
    <x v="6"/>
    <s v="INSTALLUX"/>
    <x v="2930"/>
    <s v="Non"/>
    <x v="5"/>
    <m/>
    <m/>
    <m/>
    <m/>
    <x v="1"/>
    <m/>
  </r>
  <r>
    <s v="530ARCELOR (BERTON SICARD)"/>
    <x v="3081"/>
    <m/>
    <x v="26"/>
    <x v="2805"/>
    <x v="6"/>
    <s v="INSTALLUX"/>
    <x v="3034"/>
    <s v="Non"/>
    <x v="5"/>
    <m/>
    <m/>
    <m/>
    <m/>
    <x v="1"/>
    <m/>
  </r>
  <r>
    <s v="543IARCELOR (BERTON SICARD)"/>
    <x v="2978"/>
    <m/>
    <x v="26"/>
    <x v="2709"/>
    <x v="6"/>
    <s v="INSTALLUX"/>
    <x v="2931"/>
    <s v="Non"/>
    <x v="24"/>
    <m/>
    <m/>
    <m/>
    <m/>
    <x v="1"/>
    <m/>
  </r>
  <r>
    <s v="543I/4ARCELOR (BERTON SICARD)"/>
    <x v="2979"/>
    <m/>
    <x v="26"/>
    <x v="2709"/>
    <x v="6"/>
    <s v="INSTALLUX"/>
    <x v="2932"/>
    <s v="Non"/>
    <x v="8"/>
    <m/>
    <m/>
    <m/>
    <m/>
    <x v="1"/>
    <m/>
  </r>
  <r>
    <s v="558ARCELOR (BERTON SICARD)"/>
    <x v="3059"/>
    <m/>
    <x v="26"/>
    <x v="2782"/>
    <x v="6"/>
    <s v="INSTALLUX"/>
    <x v="3012"/>
    <s v="Non"/>
    <x v="5"/>
    <m/>
    <m/>
    <m/>
    <m/>
    <x v="1"/>
    <m/>
  </r>
  <r>
    <s v="558MOARCELOR (BERTON SICARD)"/>
    <x v="3060"/>
    <m/>
    <x v="26"/>
    <x v="2783"/>
    <x v="6"/>
    <s v="INSTALLUX"/>
    <x v="3013"/>
    <s v="Non"/>
    <x v="5"/>
    <m/>
    <m/>
    <m/>
    <m/>
    <x v="1"/>
    <m/>
  </r>
  <r>
    <s v="559ARCELOR (BERTON SICARD)"/>
    <x v="2980"/>
    <m/>
    <x v="26"/>
    <x v="2710"/>
    <x v="6"/>
    <s v="INSTALLUX"/>
    <x v="2933"/>
    <s v="Non"/>
    <x v="40"/>
    <m/>
    <m/>
    <m/>
    <m/>
    <x v="1"/>
    <m/>
  </r>
  <r>
    <s v="561ARCELOR (BERTON SICARD)"/>
    <x v="3082"/>
    <m/>
    <x v="26"/>
    <x v="2806"/>
    <x v="6"/>
    <s v="INSTALLUX"/>
    <x v="3035"/>
    <s v="Non"/>
    <x v="5"/>
    <m/>
    <m/>
    <m/>
    <m/>
    <x v="1"/>
    <m/>
  </r>
  <r>
    <s v="563ARCELOR (BERTON SICARD)"/>
    <x v="3083"/>
    <m/>
    <x v="26"/>
    <x v="2807"/>
    <x v="6"/>
    <s v="INSTALLUX"/>
    <x v="3036"/>
    <s v="Non"/>
    <x v="40"/>
    <m/>
    <m/>
    <m/>
    <m/>
    <x v="1"/>
    <m/>
  </r>
  <r>
    <s v="564ARCELOR (BERTON SICARD)"/>
    <x v="3061"/>
    <m/>
    <x v="26"/>
    <x v="2784"/>
    <x v="6"/>
    <s v="INSTALLUX"/>
    <x v="3014"/>
    <s v="Non"/>
    <x v="40"/>
    <m/>
    <m/>
    <m/>
    <m/>
    <x v="1"/>
    <m/>
  </r>
  <r>
    <s v="565ARCELOR (BERTON SICARD)"/>
    <x v="3062"/>
    <m/>
    <x v="26"/>
    <x v="2785"/>
    <x v="6"/>
    <s v="INSTALLUX"/>
    <x v="3015"/>
    <s v="Non"/>
    <x v="40"/>
    <m/>
    <m/>
    <m/>
    <m/>
    <x v="1"/>
    <m/>
  </r>
  <r>
    <s v="575/4ARCELOR (BERTON SICARD)"/>
    <x v="2981"/>
    <m/>
    <x v="26"/>
    <x v="2711"/>
    <x v="6"/>
    <s v="INSTALLUX"/>
    <x v="2934"/>
    <s v="Non"/>
    <x v="20"/>
    <m/>
    <m/>
    <m/>
    <m/>
    <x v="1"/>
    <m/>
  </r>
  <r>
    <s v="587ARCELOR (BERTON SICARD)"/>
    <x v="3063"/>
    <m/>
    <x v="26"/>
    <x v="2786"/>
    <x v="6"/>
    <s v="INSTALLUX"/>
    <x v="3016"/>
    <s v="Non"/>
    <x v="40"/>
    <m/>
    <m/>
    <m/>
    <m/>
    <x v="1"/>
    <m/>
  </r>
  <r>
    <s v="603ARCELOR (BERTON SICARD)"/>
    <x v="3105"/>
    <m/>
    <x v="26"/>
    <x v="2829"/>
    <x v="6"/>
    <s v="INSTALLUX"/>
    <x v="3058"/>
    <s v="Non"/>
    <x v="5"/>
    <m/>
    <m/>
    <m/>
    <m/>
    <x v="1"/>
    <m/>
  </r>
  <r>
    <s v="615/P1ARCELOR (BERTON SICARD)"/>
    <x v="2982"/>
    <m/>
    <x v="26"/>
    <x v="2712"/>
    <x v="6"/>
    <s v="INSTALLUX"/>
    <x v="2935"/>
    <s v="Non"/>
    <x v="5"/>
    <m/>
    <m/>
    <m/>
    <m/>
    <x v="1"/>
    <m/>
  </r>
  <r>
    <s v="615/P2ARCELOR (BERTON SICARD)"/>
    <x v="2983"/>
    <m/>
    <x v="26"/>
    <x v="2713"/>
    <x v="6"/>
    <s v="INSTALLUX"/>
    <x v="2936"/>
    <s v="Non"/>
    <x v="5"/>
    <m/>
    <m/>
    <m/>
    <m/>
    <x v="1"/>
    <m/>
  </r>
  <r>
    <s v="615/P3ARCELOR (BERTON SICARD)"/>
    <x v="2984"/>
    <m/>
    <x v="26"/>
    <x v="2714"/>
    <x v="6"/>
    <s v="INSTALLUX"/>
    <x v="2937"/>
    <s v="Non"/>
    <x v="5"/>
    <m/>
    <m/>
    <m/>
    <m/>
    <x v="1"/>
    <m/>
  </r>
  <r>
    <s v="615/P4ARCELOR (BERTON SICARD)"/>
    <x v="2985"/>
    <m/>
    <x v="26"/>
    <x v="2715"/>
    <x v="6"/>
    <s v="INSTALLUX"/>
    <x v="2938"/>
    <s v="Non"/>
    <x v="5"/>
    <m/>
    <m/>
    <m/>
    <m/>
    <x v="1"/>
    <m/>
  </r>
  <r>
    <s v="615/P5ARCELOR (BERTON SICARD)"/>
    <x v="2986"/>
    <m/>
    <x v="26"/>
    <x v="2716"/>
    <x v="6"/>
    <s v="INSTALLUX"/>
    <x v="2939"/>
    <s v="Non"/>
    <x v="5"/>
    <m/>
    <m/>
    <m/>
    <m/>
    <x v="1"/>
    <m/>
  </r>
  <r>
    <s v="621/P1ARCELOR (BERTON SICARD)"/>
    <x v="2987"/>
    <m/>
    <x v="26"/>
    <x v="2712"/>
    <x v="6"/>
    <s v="INSTALLUX"/>
    <x v="2940"/>
    <s v="Non"/>
    <x v="5"/>
    <m/>
    <m/>
    <m/>
    <m/>
    <x v="1"/>
    <m/>
  </r>
  <r>
    <s v="621/P2ARCELOR (BERTON SICARD)"/>
    <x v="2988"/>
    <m/>
    <x v="26"/>
    <x v="2713"/>
    <x v="6"/>
    <s v="INSTALLUX"/>
    <x v="2941"/>
    <s v="Non"/>
    <x v="5"/>
    <m/>
    <m/>
    <m/>
    <m/>
    <x v="1"/>
    <m/>
  </r>
  <r>
    <s v="621/P3ARCELOR (BERTON SICARD)"/>
    <x v="2989"/>
    <m/>
    <x v="26"/>
    <x v="2714"/>
    <x v="6"/>
    <s v="INSTALLUX"/>
    <x v="2942"/>
    <s v="Non"/>
    <x v="5"/>
    <m/>
    <m/>
    <m/>
    <m/>
    <x v="1"/>
    <m/>
  </r>
  <r>
    <s v="621/P4ARCELOR (BERTON SICARD)"/>
    <x v="2990"/>
    <m/>
    <x v="26"/>
    <x v="2715"/>
    <x v="6"/>
    <s v="INSTALLUX"/>
    <x v="2943"/>
    <s v="Non"/>
    <x v="5"/>
    <m/>
    <m/>
    <m/>
    <m/>
    <x v="1"/>
    <m/>
  </r>
  <r>
    <s v="631ARCELOR (BERTON SICARD)"/>
    <x v="2991"/>
    <m/>
    <x v="26"/>
    <x v="2707"/>
    <x v="6"/>
    <s v="INSTALLUX"/>
    <x v="2944"/>
    <s v="Non"/>
    <x v="24"/>
    <m/>
    <m/>
    <m/>
    <m/>
    <x v="1"/>
    <m/>
  </r>
  <r>
    <s v="631/2ARCELOR (BERTON SICARD)"/>
    <x v="2992"/>
    <m/>
    <x v="26"/>
    <x v="2707"/>
    <x v="6"/>
    <s v="INSTALLUX"/>
    <x v="2945"/>
    <s v="Non"/>
    <x v="28"/>
    <m/>
    <m/>
    <m/>
    <m/>
    <x v="1"/>
    <m/>
  </r>
  <r>
    <s v="638/AARCELOR (BERTON SICARD)"/>
    <x v="3064"/>
    <m/>
    <x v="26"/>
    <x v="2787"/>
    <x v="6"/>
    <s v="INSTALLUX"/>
    <x v="3017"/>
    <s v="Non"/>
    <x v="5"/>
    <m/>
    <m/>
    <m/>
    <m/>
    <x v="1"/>
    <m/>
  </r>
  <r>
    <s v="638/CARCELOR (BERTON SICARD)"/>
    <x v="3065"/>
    <m/>
    <x v="26"/>
    <x v="2788"/>
    <x v="6"/>
    <s v="INSTALLUX"/>
    <x v="3018"/>
    <s v="Non"/>
    <x v="5"/>
    <m/>
    <m/>
    <m/>
    <m/>
    <x v="1"/>
    <m/>
  </r>
  <r>
    <s v="638/DARCELOR (BERTON SICARD)"/>
    <x v="3066"/>
    <m/>
    <x v="26"/>
    <x v="2789"/>
    <x v="6"/>
    <s v="INSTALLUX"/>
    <x v="3019"/>
    <s v="Non"/>
    <x v="5"/>
    <m/>
    <m/>
    <m/>
    <m/>
    <x v="1"/>
    <m/>
  </r>
  <r>
    <s v="689ARCELOR (BERTON SICARD)"/>
    <x v="3084"/>
    <m/>
    <x v="26"/>
    <x v="2808"/>
    <x v="6"/>
    <s v="INSTALLUX"/>
    <x v="3037"/>
    <s v="Non"/>
    <x v="5"/>
    <m/>
    <m/>
    <m/>
    <m/>
    <x v="1"/>
    <m/>
  </r>
  <r>
    <s v="1250ARCELOR (BERTON SICARD)"/>
    <x v="3067"/>
    <m/>
    <x v="26"/>
    <x v="2790"/>
    <x v="6"/>
    <s v="INSTALLUX"/>
    <x v="3020"/>
    <s v="Non"/>
    <x v="5"/>
    <m/>
    <m/>
    <m/>
    <m/>
    <x v="1"/>
    <m/>
  </r>
  <r>
    <s v="1251ARCELOR (BERTON SICARD)"/>
    <x v="3068"/>
    <m/>
    <x v="26"/>
    <x v="2791"/>
    <x v="6"/>
    <s v="INSTALLUX"/>
    <x v="3021"/>
    <s v="Non"/>
    <x v="5"/>
    <m/>
    <m/>
    <m/>
    <m/>
    <x v="1"/>
    <m/>
  </r>
  <r>
    <s v="1253ARCELOR (BERTON SICARD)"/>
    <x v="2993"/>
    <m/>
    <x v="26"/>
    <x v="2717"/>
    <x v="6"/>
    <s v="INSTALLUX"/>
    <x v="2946"/>
    <s v="Non"/>
    <x v="5"/>
    <m/>
    <m/>
    <m/>
    <m/>
    <x v="1"/>
    <m/>
  </r>
  <r>
    <s v="1425THARCELOR (BERTON SICARD)"/>
    <x v="2994"/>
    <m/>
    <x v="26"/>
    <x v="2718"/>
    <x v="6"/>
    <s v="INSTALLUX"/>
    <x v="2947"/>
    <s v="Non"/>
    <x v="24"/>
    <m/>
    <m/>
    <m/>
    <m/>
    <x v="1"/>
    <m/>
  </r>
  <r>
    <s v="1611ARCELOR (BERTON SICARD)"/>
    <x v="3030"/>
    <m/>
    <x v="26"/>
    <x v="2753"/>
    <x v="6"/>
    <s v="INSTALLUX"/>
    <x v="2983"/>
    <s v="Non"/>
    <x v="5"/>
    <m/>
    <m/>
    <m/>
    <m/>
    <x v="1"/>
    <m/>
  </r>
  <r>
    <s v="1627ARCELOR (BERTON SICARD)"/>
    <x v="3031"/>
    <m/>
    <x v="26"/>
    <x v="2754"/>
    <x v="6"/>
    <s v="INSTALLUX"/>
    <x v="2984"/>
    <s v="Non"/>
    <x v="5"/>
    <m/>
    <m/>
    <m/>
    <m/>
    <x v="1"/>
    <m/>
  </r>
  <r>
    <s v="1628ARCELOR (BERTON SICARD)"/>
    <x v="3032"/>
    <m/>
    <x v="26"/>
    <x v="2755"/>
    <x v="6"/>
    <s v="INSTALLUX"/>
    <x v="2985"/>
    <s v="Non"/>
    <x v="5"/>
    <m/>
    <m/>
    <m/>
    <m/>
    <x v="1"/>
    <m/>
  </r>
  <r>
    <s v="1629ARCELOR (BERTON SICARD)"/>
    <x v="3033"/>
    <m/>
    <x v="26"/>
    <x v="2756"/>
    <x v="6"/>
    <s v="INSTALLUX"/>
    <x v="2986"/>
    <s v="Non"/>
    <x v="5"/>
    <m/>
    <m/>
    <m/>
    <m/>
    <x v="1"/>
    <m/>
  </r>
  <r>
    <s v="1637AARCELOR (BERTON SICARD)"/>
    <x v="2995"/>
    <m/>
    <x v="26"/>
    <x v="2719"/>
    <x v="6"/>
    <s v="INSTALLUX"/>
    <x v="2948"/>
    <s v="Non"/>
    <x v="40"/>
    <m/>
    <m/>
    <m/>
    <m/>
    <x v="1"/>
    <m/>
  </r>
  <r>
    <s v="1638AARCELOR (BERTON SICARD)"/>
    <x v="3085"/>
    <m/>
    <x v="26"/>
    <x v="2809"/>
    <x v="6"/>
    <s v="INSTALLUX"/>
    <x v="3038"/>
    <s v="Non"/>
    <x v="40"/>
    <m/>
    <m/>
    <m/>
    <m/>
    <x v="1"/>
    <m/>
  </r>
  <r>
    <s v="1705ARCELOR (BERTON SICARD)"/>
    <x v="3035"/>
    <m/>
    <x v="26"/>
    <x v="2758"/>
    <x v="6"/>
    <s v="INSTALLUX"/>
    <x v="2988"/>
    <s v="Non"/>
    <x v="5"/>
    <m/>
    <m/>
    <m/>
    <m/>
    <x v="1"/>
    <m/>
  </r>
  <r>
    <s v="1827ARCELOR (BERTON SICARD)"/>
    <x v="2996"/>
    <m/>
    <x v="26"/>
    <x v="2720"/>
    <x v="6"/>
    <s v="INSTALLUX"/>
    <x v="2949"/>
    <s v="Non"/>
    <x v="5"/>
    <m/>
    <m/>
    <m/>
    <m/>
    <x v="1"/>
    <m/>
  </r>
  <r>
    <s v="1876ARCELOR (BERTON SICARD)"/>
    <x v="3039"/>
    <m/>
    <x v="26"/>
    <x v="2762"/>
    <x v="6"/>
    <s v="INSTALLUX"/>
    <x v="2992"/>
    <s v="Non"/>
    <x v="5"/>
    <m/>
    <m/>
    <m/>
    <m/>
    <x v="1"/>
    <m/>
  </r>
  <r>
    <s v="5438ARCELOR (BERTON SICARD)"/>
    <x v="2935"/>
    <m/>
    <x v="26"/>
    <x v="1044"/>
    <x v="6"/>
    <s v="INSTALLUX"/>
    <x v="2890"/>
    <s v="Non"/>
    <x v="4"/>
    <m/>
    <m/>
    <m/>
    <m/>
    <x v="1"/>
    <m/>
  </r>
  <r>
    <s v="5523ARCELOR (BERTON SICARD)"/>
    <x v="2997"/>
    <m/>
    <x v="26"/>
    <x v="2721"/>
    <x v="6"/>
    <s v="INSTALLUX"/>
    <x v="2950"/>
    <s v="Non"/>
    <x v="24"/>
    <m/>
    <m/>
    <m/>
    <m/>
    <x v="1"/>
    <m/>
  </r>
  <r>
    <s v="5672ARCELOR (BERTON SICARD)"/>
    <x v="2998"/>
    <m/>
    <x v="26"/>
    <x v="2722"/>
    <x v="6"/>
    <s v="INSTALLUX"/>
    <x v="2951"/>
    <s v="Non"/>
    <x v="5"/>
    <m/>
    <m/>
    <m/>
    <m/>
    <x v="1"/>
    <m/>
  </r>
  <r>
    <s v="5773ARCELOR (BERTON SICARD)"/>
    <x v="3040"/>
    <m/>
    <x v="26"/>
    <x v="2763"/>
    <x v="6"/>
    <s v="INSTALLUX"/>
    <x v="2993"/>
    <s v="Non"/>
    <x v="5"/>
    <m/>
    <m/>
    <m/>
    <m/>
    <x v="1"/>
    <m/>
  </r>
  <r>
    <s v="5827ARCELOR (BERTON SICARD)"/>
    <x v="721"/>
    <m/>
    <x v="26"/>
    <x v="695"/>
    <x v="6"/>
    <s v="INSTALLUX"/>
    <x v="686"/>
    <s v="Non"/>
    <x v="5"/>
    <m/>
    <m/>
    <m/>
    <m/>
    <x v="1"/>
    <m/>
  </r>
  <r>
    <s v="5832ARCELOR (BERTON SICARD)"/>
    <x v="3042"/>
    <m/>
    <x v="26"/>
    <x v="2765"/>
    <x v="6"/>
    <s v="INSTALLUX"/>
    <x v="2995"/>
    <s v="Non"/>
    <x v="5"/>
    <m/>
    <m/>
    <m/>
    <m/>
    <x v="1"/>
    <m/>
  </r>
  <r>
    <s v="5843ARCELOR (BERTON SICARD)"/>
    <x v="3086"/>
    <m/>
    <x v="26"/>
    <x v="2810"/>
    <x v="6"/>
    <s v="INSTALLUX"/>
    <x v="3039"/>
    <s v="Non"/>
    <x v="5"/>
    <m/>
    <m/>
    <m/>
    <m/>
    <x v="1"/>
    <m/>
  </r>
  <r>
    <s v="5874PARCELOR (BERTON SICARD)"/>
    <x v="3044"/>
    <m/>
    <x v="26"/>
    <x v="2767"/>
    <x v="6"/>
    <s v="INSTALLUX"/>
    <x v="2997"/>
    <s v="Non"/>
    <x v="5"/>
    <m/>
    <m/>
    <m/>
    <m/>
    <x v="1"/>
    <m/>
  </r>
  <r>
    <s v="5875NARCELOR (BERTON SICARD)"/>
    <x v="3045"/>
    <m/>
    <x v="26"/>
    <x v="2768"/>
    <x v="6"/>
    <s v="INSTALLUX"/>
    <x v="2998"/>
    <s v="Non"/>
    <x v="5"/>
    <m/>
    <m/>
    <m/>
    <m/>
    <x v="1"/>
    <m/>
  </r>
  <r>
    <s v="5881PARCELOR (BERTON SICARD)"/>
    <x v="3087"/>
    <m/>
    <x v="26"/>
    <x v="2811"/>
    <x v="6"/>
    <s v="INSTALLUX"/>
    <x v="3040"/>
    <s v="Non"/>
    <x v="5"/>
    <m/>
    <m/>
    <m/>
    <m/>
    <x v="1"/>
    <m/>
  </r>
  <r>
    <s v="5894NARCELOR (BERTON SICARD)"/>
    <x v="3046"/>
    <m/>
    <x v="26"/>
    <x v="2769"/>
    <x v="6"/>
    <s v="INSTALLUX"/>
    <x v="2999"/>
    <s v="Non"/>
    <x v="5"/>
    <m/>
    <m/>
    <m/>
    <m/>
    <x v="1"/>
    <m/>
  </r>
  <r>
    <s v="5902ARCELOR (BERTON SICARD)"/>
    <x v="2999"/>
    <m/>
    <x v="26"/>
    <x v="2723"/>
    <x v="6"/>
    <s v="INSTALLUX"/>
    <x v="2952"/>
    <s v="Non"/>
    <x v="24"/>
    <m/>
    <m/>
    <m/>
    <m/>
    <x v="1"/>
    <m/>
  </r>
  <r>
    <s v="5940ARCELOR (BERTON SICARD)"/>
    <x v="3000"/>
    <m/>
    <x v="26"/>
    <x v="2724"/>
    <x v="6"/>
    <s v="INSTALLUX"/>
    <x v="2953"/>
    <s v="Non"/>
    <x v="4"/>
    <m/>
    <m/>
    <m/>
    <m/>
    <x v="1"/>
    <m/>
  </r>
  <r>
    <s v="6591NARCELOR (BERTON SICARD)"/>
    <x v="3088"/>
    <m/>
    <x v="26"/>
    <x v="2812"/>
    <x v="6"/>
    <s v="INSTALLUX"/>
    <x v="3041"/>
    <s v="Non"/>
    <x v="5"/>
    <m/>
    <m/>
    <m/>
    <m/>
    <x v="1"/>
    <m/>
  </r>
  <r>
    <s v="6592ARCELOR (BERTON SICARD)"/>
    <x v="3089"/>
    <m/>
    <x v="26"/>
    <x v="2813"/>
    <x v="6"/>
    <s v="INSTALLUX"/>
    <x v="3042"/>
    <s v="Non"/>
    <x v="5"/>
    <m/>
    <m/>
    <m/>
    <m/>
    <x v="1"/>
    <m/>
  </r>
  <r>
    <s v="6595ARCELOR (BERTON SICARD)"/>
    <x v="3106"/>
    <m/>
    <x v="26"/>
    <x v="2830"/>
    <x v="6"/>
    <s v="INSTALLUX"/>
    <x v="3059"/>
    <s v="Non"/>
    <x v="5"/>
    <m/>
    <m/>
    <m/>
    <m/>
    <x v="1"/>
    <m/>
  </r>
  <r>
    <s v="6600/4ARCELOR (BERTON SICARD)"/>
    <x v="3001"/>
    <m/>
    <x v="26"/>
    <x v="2725"/>
    <x v="6"/>
    <s v="INSTALLUX"/>
    <x v="2954"/>
    <s v="Non"/>
    <x v="61"/>
    <m/>
    <m/>
    <m/>
    <m/>
    <x v="1"/>
    <m/>
  </r>
  <r>
    <s v="6627/4ARCELOR (BERTON SICARD)"/>
    <x v="3002"/>
    <m/>
    <x v="26"/>
    <x v="2726"/>
    <x v="6"/>
    <s v="INSTALLUX"/>
    <x v="2955"/>
    <s v="Non"/>
    <x v="61"/>
    <m/>
    <m/>
    <m/>
    <m/>
    <x v="1"/>
    <m/>
  </r>
  <r>
    <s v="6960ARCELOR (BERTON SICARD)"/>
    <x v="3003"/>
    <m/>
    <x v="26"/>
    <x v="2727"/>
    <x v="6"/>
    <s v="INSTALLUX"/>
    <x v="2956"/>
    <s v="Non"/>
    <x v="24"/>
    <m/>
    <m/>
    <m/>
    <m/>
    <x v="1"/>
    <m/>
  </r>
  <r>
    <s v="6963ARCELOR (BERTON SICARD)"/>
    <x v="3004"/>
    <m/>
    <x v="26"/>
    <x v="2728"/>
    <x v="6"/>
    <s v="INSTALLUX"/>
    <x v="2957"/>
    <s v="Non"/>
    <x v="24"/>
    <m/>
    <m/>
    <m/>
    <m/>
    <x v="1"/>
    <m/>
  </r>
  <r>
    <s v="7076ARCELOR (BERTON SICARD)"/>
    <x v="3006"/>
    <m/>
    <x v="26"/>
    <x v="2730"/>
    <x v="6"/>
    <s v="INSTALLUX"/>
    <x v="2959"/>
    <s v="Non"/>
    <x v="5"/>
    <m/>
    <m/>
    <m/>
    <m/>
    <x v="1"/>
    <m/>
  </r>
  <r>
    <s v="7651ARCELOR (BERTON SICARD)"/>
    <x v="3007"/>
    <m/>
    <x v="26"/>
    <x v="2731"/>
    <x v="6"/>
    <s v="INSTALLUX"/>
    <x v="2960"/>
    <s v="Non"/>
    <x v="24"/>
    <m/>
    <m/>
    <m/>
    <m/>
    <x v="1"/>
    <m/>
  </r>
  <r>
    <s v="7703ARCELOR (BERTON SICARD)"/>
    <x v="3090"/>
    <m/>
    <x v="26"/>
    <x v="2814"/>
    <x v="6"/>
    <s v="INSTALLUX"/>
    <x v="3043"/>
    <s v="Non"/>
    <x v="12"/>
    <m/>
    <m/>
    <m/>
    <m/>
    <x v="1"/>
    <m/>
  </r>
  <r>
    <s v="7751ARCELOR (BERTON SICARD)"/>
    <x v="3069"/>
    <m/>
    <x v="26"/>
    <x v="2792"/>
    <x v="6"/>
    <s v="INSTALLUX"/>
    <x v="3022"/>
    <s v="Non"/>
    <x v="5"/>
    <m/>
    <m/>
    <m/>
    <m/>
    <x v="1"/>
    <m/>
  </r>
  <r>
    <s v="7826ARCELOR (BERTON SICARD)"/>
    <x v="3008"/>
    <m/>
    <x v="26"/>
    <x v="2732"/>
    <x v="6"/>
    <s v="INSTALLUX"/>
    <x v="2961"/>
    <s v="Non"/>
    <x v="24"/>
    <m/>
    <m/>
    <m/>
    <m/>
    <x v="1"/>
    <m/>
  </r>
  <r>
    <s v="8526ARCELOR (BERTON SICARD)"/>
    <x v="3009"/>
    <m/>
    <x v="26"/>
    <x v="2733"/>
    <x v="6"/>
    <s v="INSTALLUX"/>
    <x v="2962"/>
    <s v="Non"/>
    <x v="24"/>
    <m/>
    <m/>
    <m/>
    <m/>
    <x v="1"/>
    <m/>
  </r>
  <r>
    <s v="9295THARCELOR (BERTON SICARD)"/>
    <x v="3010"/>
    <m/>
    <x v="26"/>
    <x v="2734"/>
    <x v="6"/>
    <s v="INSTALLUX"/>
    <x v="2963"/>
    <s v="Non"/>
    <x v="24"/>
    <m/>
    <m/>
    <m/>
    <m/>
    <x v="1"/>
    <m/>
  </r>
  <r>
    <s v="9917ARCELOR (BERTON SICARD)"/>
    <x v="3048"/>
    <m/>
    <x v="26"/>
    <x v="2771"/>
    <x v="6"/>
    <s v="INSTALLUX"/>
    <x v="3001"/>
    <s v="Non"/>
    <x v="5"/>
    <m/>
    <m/>
    <m/>
    <m/>
    <x v="1"/>
    <m/>
  </r>
  <r>
    <s v="9928ARCELOR (BERTON SICARD)"/>
    <x v="3049"/>
    <m/>
    <x v="26"/>
    <x v="2772"/>
    <x v="6"/>
    <s v="INSTALLUX"/>
    <x v="3002"/>
    <s v="Non"/>
    <x v="5"/>
    <m/>
    <m/>
    <m/>
    <m/>
    <x v="1"/>
    <m/>
  </r>
  <r>
    <s v="9938ARCELOR (BERTON SICARD)"/>
    <x v="3050"/>
    <m/>
    <x v="26"/>
    <x v="2773"/>
    <x v="6"/>
    <s v="INSTALLUX"/>
    <x v="3003"/>
    <s v="Non"/>
    <x v="5"/>
    <m/>
    <m/>
    <m/>
    <m/>
    <x v="1"/>
    <m/>
  </r>
  <r>
    <s v="420007ARCELOR (BERTON SICARD)"/>
    <x v="3011"/>
    <m/>
    <x v="26"/>
    <x v="2735"/>
    <x v="6"/>
    <s v="INSTALLUX"/>
    <x v="2964"/>
    <s v="Non"/>
    <x v="24"/>
    <m/>
    <m/>
    <m/>
    <m/>
    <x v="1"/>
    <m/>
  </r>
  <r>
    <s v="420029ARCELOR (BERTON SICARD)"/>
    <x v="3012"/>
    <m/>
    <x v="26"/>
    <x v="2736"/>
    <x v="6"/>
    <s v="INSTALLUX"/>
    <x v="2965"/>
    <s v="Non"/>
    <x v="24"/>
    <m/>
    <m/>
    <m/>
    <m/>
    <x v="1"/>
    <m/>
  </r>
  <r>
    <s v="423007ARCELOR (BERTON SICARD)"/>
    <x v="3013"/>
    <m/>
    <x v="26"/>
    <x v="2737"/>
    <x v="6"/>
    <s v="INSTALLUX"/>
    <x v="2966"/>
    <s v="Non"/>
    <x v="24"/>
    <m/>
    <m/>
    <m/>
    <m/>
    <x v="1"/>
    <m/>
  </r>
  <r>
    <s v="450013ARCELOR (BERTON SICARD)"/>
    <x v="3091"/>
    <m/>
    <x v="26"/>
    <x v="2815"/>
    <x v="6"/>
    <s v="INSTALLUX"/>
    <x v="3044"/>
    <s v="Non"/>
    <x v="5"/>
    <m/>
    <m/>
    <m/>
    <m/>
    <x v="1"/>
    <m/>
  </r>
  <r>
    <s v="450015ARCELOR (BERTON SICARD)"/>
    <x v="3092"/>
    <m/>
    <x v="26"/>
    <x v="2816"/>
    <x v="6"/>
    <s v="INSTALLUX"/>
    <x v="3045"/>
    <s v="Non"/>
    <x v="5"/>
    <m/>
    <m/>
    <m/>
    <m/>
    <x v="1"/>
    <m/>
  </r>
  <r>
    <s v="450033ARCELOR (BERTON SICARD)"/>
    <x v="3051"/>
    <m/>
    <x v="26"/>
    <x v="2774"/>
    <x v="6"/>
    <s v="INSTALLUX"/>
    <x v="3004"/>
    <s v="Non"/>
    <x v="5"/>
    <m/>
    <m/>
    <m/>
    <m/>
    <x v="1"/>
    <m/>
  </r>
  <r>
    <s v="450077ARCELOR (BERTON SICARD)"/>
    <x v="3052"/>
    <m/>
    <x v="26"/>
    <x v="2775"/>
    <x v="6"/>
    <s v="INSTALLUX"/>
    <x v="3005"/>
    <s v="Non"/>
    <x v="5"/>
    <m/>
    <m/>
    <m/>
    <m/>
    <x v="1"/>
    <m/>
  </r>
  <r>
    <s v="450089ARCELOR (BERTON SICARD)"/>
    <x v="3093"/>
    <m/>
    <x v="26"/>
    <x v="2817"/>
    <x v="6"/>
    <s v="INSTALLUX"/>
    <x v="3046"/>
    <s v="Non"/>
    <x v="5"/>
    <m/>
    <m/>
    <m/>
    <m/>
    <x v="1"/>
    <m/>
  </r>
  <r>
    <s v="450105ARCELOR (BERTON SICARD)"/>
    <x v="3094"/>
    <m/>
    <x v="26"/>
    <x v="2818"/>
    <x v="6"/>
    <s v="INSTALLUX"/>
    <x v="3047"/>
    <s v="Non"/>
    <x v="5"/>
    <m/>
    <m/>
    <m/>
    <m/>
    <x v="1"/>
    <m/>
  </r>
  <r>
    <s v="450139ARCELOR (BERTON SICARD)"/>
    <x v="3053"/>
    <m/>
    <x v="26"/>
    <x v="2776"/>
    <x v="6"/>
    <s v="INSTALLUX"/>
    <x v="3006"/>
    <s v="Non"/>
    <x v="5"/>
    <m/>
    <m/>
    <m/>
    <m/>
    <x v="1"/>
    <m/>
  </r>
  <r>
    <s v="450154ARCELOR (BERTON SICARD)"/>
    <x v="3095"/>
    <m/>
    <x v="26"/>
    <x v="2819"/>
    <x v="6"/>
    <s v="INSTALLUX"/>
    <x v="3048"/>
    <s v="Non"/>
    <x v="5"/>
    <m/>
    <m/>
    <m/>
    <m/>
    <x v="1"/>
    <m/>
  </r>
  <r>
    <s v="510022ARCELOR (BERTON SICARD)"/>
    <x v="3014"/>
    <m/>
    <x v="26"/>
    <x v="2738"/>
    <x v="6"/>
    <s v="INSTALLUX"/>
    <x v="2967"/>
    <s v="Non"/>
    <x v="24"/>
    <m/>
    <m/>
    <m/>
    <m/>
    <x v="1"/>
    <m/>
  </r>
  <r>
    <s v="520011ARCELOR (BERTON SICARD)"/>
    <x v="3015"/>
    <m/>
    <x v="26"/>
    <x v="2739"/>
    <x v="6"/>
    <s v="INSTALLUX"/>
    <x v="2968"/>
    <s v="Non"/>
    <x v="24"/>
    <m/>
    <m/>
    <m/>
    <m/>
    <x v="1"/>
    <m/>
  </r>
  <r>
    <s v="520013ARCELOR (BERTON SICARD)"/>
    <x v="3016"/>
    <m/>
    <x v="26"/>
    <x v="2740"/>
    <x v="6"/>
    <s v="INSTALLUX"/>
    <x v="2969"/>
    <s v="Non"/>
    <x v="61"/>
    <m/>
    <m/>
    <m/>
    <m/>
    <x v="1"/>
    <m/>
  </r>
  <r>
    <s v="910042ARCELOR (BERTON SICARD)"/>
    <x v="3018"/>
    <m/>
    <x v="26"/>
    <x v="2742"/>
    <x v="6"/>
    <s v="INSTALLUX"/>
    <x v="2971"/>
    <s v="Non"/>
    <x v="24"/>
    <m/>
    <m/>
    <m/>
    <m/>
    <x v="1"/>
    <m/>
  </r>
  <r>
    <s v="910201ARCELOR (BERTON SICARD)"/>
    <x v="3019"/>
    <m/>
    <x v="26"/>
    <x v="2743"/>
    <x v="6"/>
    <s v="INSTALLUX"/>
    <x v="2972"/>
    <s v="Non"/>
    <x v="24"/>
    <m/>
    <m/>
    <m/>
    <m/>
    <x v="1"/>
    <m/>
  </r>
  <r>
    <s v="910221ARCELOR (BERTON SICARD)"/>
    <x v="3020"/>
    <m/>
    <x v="26"/>
    <x v="2744"/>
    <x v="6"/>
    <s v="INSTALLUX"/>
    <x v="2973"/>
    <s v="Non"/>
    <x v="24"/>
    <m/>
    <m/>
    <m/>
    <m/>
    <x v="1"/>
    <m/>
  </r>
  <r>
    <s v="920010ARCELOR (BERTON SICARD)"/>
    <x v="3021"/>
    <m/>
    <x v="26"/>
    <x v="2745"/>
    <x v="6"/>
    <s v="INSTALLUX"/>
    <x v="2974"/>
    <s v="Non"/>
    <x v="24"/>
    <m/>
    <m/>
    <m/>
    <m/>
    <x v="1"/>
    <m/>
  </r>
  <r>
    <s v="920017ARCELOR (BERTON SICARD)"/>
    <x v="3022"/>
    <m/>
    <x v="26"/>
    <x v="2746"/>
    <x v="6"/>
    <s v="INSTALLUX"/>
    <x v="2975"/>
    <s v="Non"/>
    <x v="24"/>
    <m/>
    <m/>
    <m/>
    <m/>
    <x v="1"/>
    <m/>
  </r>
  <r>
    <s v="920023ARCELOR (BERTON SICARD)"/>
    <x v="3023"/>
    <m/>
    <x v="26"/>
    <x v="2747"/>
    <x v="6"/>
    <s v="INSTALLUX"/>
    <x v="2976"/>
    <s v="Non"/>
    <x v="24"/>
    <m/>
    <m/>
    <m/>
    <m/>
    <x v="1"/>
    <m/>
  </r>
  <r>
    <s v="920220ARCELOR (BERTON SICARD)"/>
    <x v="3024"/>
    <m/>
    <x v="26"/>
    <x v="2747"/>
    <x v="6"/>
    <s v="INSTALLUX"/>
    <x v="2977"/>
    <s v="Non"/>
    <x v="24"/>
    <m/>
    <m/>
    <m/>
    <m/>
    <x v="1"/>
    <m/>
  </r>
  <r>
    <s v="920222PARCELOR (BERTON SICARD)"/>
    <x v="3025"/>
    <m/>
    <x v="26"/>
    <x v="2748"/>
    <x v="6"/>
    <s v="INSTALLUX"/>
    <x v="2978"/>
    <s v="Non"/>
    <x v="24"/>
    <m/>
    <m/>
    <m/>
    <m/>
    <x v="1"/>
    <m/>
  </r>
  <r>
    <s v="950020ARCELOR (BERTON SICARD)"/>
    <x v="3097"/>
    <m/>
    <x v="26"/>
    <x v="2821"/>
    <x v="6"/>
    <s v="INSTALLUX"/>
    <x v="3050"/>
    <s v="Non"/>
    <x v="5"/>
    <m/>
    <m/>
    <m/>
    <m/>
    <x v="1"/>
    <m/>
  </r>
  <r>
    <s v="950021ARCELOR (BERTON SICARD)"/>
    <x v="3098"/>
    <m/>
    <x v="26"/>
    <x v="2822"/>
    <x v="6"/>
    <s v="INSTALLUX"/>
    <x v="3051"/>
    <s v="Non"/>
    <x v="5"/>
    <m/>
    <m/>
    <m/>
    <m/>
    <x v="1"/>
    <m/>
  </r>
  <r>
    <s v="950022ARCELOR (BERTON SICARD)"/>
    <x v="3099"/>
    <m/>
    <x v="26"/>
    <x v="2823"/>
    <x v="6"/>
    <s v="INSTALLUX"/>
    <x v="3052"/>
    <s v="Non"/>
    <x v="5"/>
    <m/>
    <m/>
    <m/>
    <m/>
    <x v="1"/>
    <m/>
  </r>
  <r>
    <s v="950023ARCELOR (BERTON SICARD)"/>
    <x v="3100"/>
    <m/>
    <x v="26"/>
    <x v="2824"/>
    <x v="6"/>
    <s v="INSTALLUX"/>
    <x v="3053"/>
    <s v="Non"/>
    <x v="5"/>
    <m/>
    <m/>
    <m/>
    <m/>
    <x v="1"/>
    <m/>
  </r>
  <r>
    <s v="950024ARCELOR (BERTON SICARD)"/>
    <x v="3101"/>
    <m/>
    <x v="26"/>
    <x v="2825"/>
    <x v="6"/>
    <s v="INSTALLUX"/>
    <x v="3054"/>
    <s v="Non"/>
    <x v="5"/>
    <m/>
    <m/>
    <m/>
    <m/>
    <x v="1"/>
    <m/>
  </r>
  <r>
    <s v="950025ARCELOR (BERTON SICARD)"/>
    <x v="3102"/>
    <m/>
    <x v="26"/>
    <x v="2826"/>
    <x v="6"/>
    <s v="INSTALLUX"/>
    <x v="3055"/>
    <s v="Non"/>
    <x v="5"/>
    <m/>
    <m/>
    <m/>
    <m/>
    <x v="1"/>
    <m/>
  </r>
  <r>
    <s v="950026ARCELOR (BERTON SICARD)"/>
    <x v="3103"/>
    <m/>
    <x v="26"/>
    <x v="2827"/>
    <x v="6"/>
    <s v="INSTALLUX"/>
    <x v="3056"/>
    <s v="Non"/>
    <x v="5"/>
    <m/>
    <m/>
    <m/>
    <m/>
    <x v="1"/>
    <m/>
  </r>
  <r>
    <s v="1876ARCELOR (BERTON SICARD)"/>
    <x v="3039"/>
    <m/>
    <x v="26"/>
    <x v="2762"/>
    <x v="6"/>
    <s v="INSTALLUX"/>
    <x v="2992"/>
    <s v="Non"/>
    <x v="5"/>
    <m/>
    <m/>
    <m/>
    <m/>
    <x v="1"/>
    <m/>
  </r>
  <r>
    <s v="A6015ARCELOR (BERTON SICARD)"/>
    <x v="3070"/>
    <m/>
    <x v="26"/>
    <x v="2793"/>
    <x v="6"/>
    <s v="INSTALLUX"/>
    <x v="3023"/>
    <s v="Non"/>
    <x v="5"/>
    <m/>
    <m/>
    <m/>
    <m/>
    <x v="1"/>
    <m/>
  </r>
  <r>
    <s v="A6075ARCELOR (BERTON SICARD)"/>
    <x v="3071"/>
    <m/>
    <x v="26"/>
    <x v="2794"/>
    <x v="6"/>
    <s v="INSTALLUX"/>
    <x v="3024"/>
    <s v="Non"/>
    <x v="5"/>
    <m/>
    <m/>
    <m/>
    <m/>
    <x v="1"/>
    <m/>
  </r>
  <r>
    <s v="1800ARCELOR (BERTON SICARD)"/>
    <x v="3036"/>
    <m/>
    <x v="26"/>
    <x v="2759"/>
    <x v="6"/>
    <s v="INSTALLUX"/>
    <x v="2989"/>
    <s v="Non"/>
    <x v="5"/>
    <m/>
    <m/>
    <m/>
    <m/>
    <x v="1"/>
    <m/>
  </r>
  <r>
    <s v="1801ARCELOR (BERTON SICARD)"/>
    <x v="3037"/>
    <m/>
    <x v="26"/>
    <x v="2760"/>
    <x v="6"/>
    <s v="INSTALLUX"/>
    <x v="2990"/>
    <s v="Non"/>
    <x v="5"/>
    <m/>
    <m/>
    <m/>
    <m/>
    <x v="1"/>
    <m/>
  </r>
  <r>
    <s v="1876ARCELOR (BERTON SICARD)"/>
    <x v="3039"/>
    <m/>
    <x v="26"/>
    <x v="2762"/>
    <x v="6"/>
    <s v="INSTALLUX"/>
    <x v="2992"/>
    <s v="Non"/>
    <x v="5"/>
    <m/>
    <m/>
    <m/>
    <m/>
    <x v="1"/>
    <m/>
  </r>
  <r>
    <s v="5830ARCELOR (BERTON SICARD)"/>
    <x v="3041"/>
    <m/>
    <x v="26"/>
    <x v="2764"/>
    <x v="6"/>
    <s v="INSTALLUX"/>
    <x v="2994"/>
    <s v="Non"/>
    <x v="5"/>
    <m/>
    <m/>
    <m/>
    <m/>
    <x v="1"/>
    <m/>
  </r>
  <r>
    <s v="5837ARCELOR (BERTON SICARD)"/>
    <x v="3043"/>
    <m/>
    <x v="26"/>
    <x v="2766"/>
    <x v="6"/>
    <s v="INSTALLUX"/>
    <x v="2996"/>
    <s v="Non"/>
    <x v="5"/>
    <m/>
    <m/>
    <m/>
    <m/>
    <x v="1"/>
    <m/>
  </r>
  <r>
    <s v="5843ARCELOR (BERTON SICARD)"/>
    <x v="3086"/>
    <m/>
    <x v="26"/>
    <x v="2810"/>
    <x v="6"/>
    <s v="INSTALLUX"/>
    <x v="3039"/>
    <s v="Non"/>
    <x v="5"/>
    <m/>
    <m/>
    <m/>
    <m/>
    <x v="1"/>
    <m/>
  </r>
  <r>
    <s v="9917ARCELOR (BERTON SICARD)"/>
    <x v="3048"/>
    <m/>
    <x v="26"/>
    <x v="2771"/>
    <x v="6"/>
    <s v="INSTALLUX"/>
    <x v="3001"/>
    <s v="Non"/>
    <x v="5"/>
    <m/>
    <m/>
    <m/>
    <m/>
    <x v="1"/>
    <m/>
  </r>
  <r>
    <s v="9928ARCELOR (BERTON SICARD)"/>
    <x v="3049"/>
    <m/>
    <x v="26"/>
    <x v="2772"/>
    <x v="6"/>
    <s v="INSTALLUX"/>
    <x v="3002"/>
    <s v="Non"/>
    <x v="5"/>
    <m/>
    <m/>
    <m/>
    <m/>
    <x v="1"/>
    <m/>
  </r>
  <r>
    <s v="450013ARCELOR (BERTON SICARD)"/>
    <x v="3091"/>
    <m/>
    <x v="26"/>
    <x v="2815"/>
    <x v="6"/>
    <s v="INSTALLUX"/>
    <x v="3044"/>
    <s v="Non"/>
    <x v="5"/>
    <m/>
    <m/>
    <m/>
    <m/>
    <x v="1"/>
    <m/>
  </r>
  <r>
    <s v="450015ARCELOR (BERTON SICARD)"/>
    <x v="3092"/>
    <m/>
    <x v="26"/>
    <x v="2816"/>
    <x v="6"/>
    <s v="INSTALLUX"/>
    <x v="3045"/>
    <s v="Non"/>
    <x v="5"/>
    <m/>
    <m/>
    <m/>
    <m/>
    <x v="1"/>
    <m/>
  </r>
  <r>
    <s v="450077ARCELOR (BERTON SICARD)"/>
    <x v="3052"/>
    <m/>
    <x v="26"/>
    <x v="2775"/>
    <x v="6"/>
    <s v="INSTALLUX"/>
    <x v="3005"/>
    <s v="Non"/>
    <x v="5"/>
    <m/>
    <m/>
    <m/>
    <m/>
    <x v="1"/>
    <m/>
  </r>
  <r>
    <s v="550004ARCELOR (BERTON SICARD)"/>
    <x v="3054"/>
    <m/>
    <x v="26"/>
    <x v="2777"/>
    <x v="6"/>
    <s v="INSTALLUX"/>
    <x v="3007"/>
    <s v="Non"/>
    <x v="5"/>
    <m/>
    <m/>
    <m/>
    <m/>
    <x v="1"/>
    <m/>
  </r>
  <r>
    <s v="550005ARCELOR (BERTON SICARD)"/>
    <x v="3055"/>
    <m/>
    <x v="26"/>
    <x v="2778"/>
    <x v="6"/>
    <s v="INSTALLUX"/>
    <x v="3008"/>
    <s v="Non"/>
    <x v="5"/>
    <m/>
    <m/>
    <m/>
    <m/>
    <x v="1"/>
    <m/>
  </r>
  <r>
    <s v="550006ARCELOR (BERTON SICARD)"/>
    <x v="3056"/>
    <m/>
    <x v="26"/>
    <x v="2779"/>
    <x v="6"/>
    <s v="INSTALLUX"/>
    <x v="3009"/>
    <s v="Non"/>
    <x v="5"/>
    <m/>
    <m/>
    <m/>
    <m/>
    <x v="1"/>
    <m/>
  </r>
  <r>
    <s v="560026ARCELOR (BERTON SICARD)"/>
    <x v="3096"/>
    <m/>
    <x v="26"/>
    <x v="2820"/>
    <x v="6"/>
    <s v="INSTALLUX"/>
    <x v="3049"/>
    <s v="Non"/>
    <x v="5"/>
    <m/>
    <m/>
    <m/>
    <m/>
    <x v="1"/>
    <m/>
  </r>
  <r>
    <s v="559ARCELOR (BERTON SICARD)"/>
    <x v="2980"/>
    <m/>
    <x v="26"/>
    <x v="2710"/>
    <x v="6"/>
    <s v="INSTALLUX"/>
    <x v="2933"/>
    <s v="Non"/>
    <x v="40"/>
    <m/>
    <m/>
    <m/>
    <m/>
    <x v="1"/>
    <m/>
  </r>
  <r>
    <s v="603ARCELOR (BERTON SICARD)"/>
    <x v="3105"/>
    <m/>
    <x v="26"/>
    <x v="2829"/>
    <x v="6"/>
    <s v="INSTALLUX"/>
    <x v="3058"/>
    <s v="Non"/>
    <x v="5"/>
    <m/>
    <m/>
    <m/>
    <m/>
    <x v="1"/>
    <m/>
  </r>
  <r>
    <s v="689ARCELOR (BERTON SICARD)"/>
    <x v="3084"/>
    <m/>
    <x v="26"/>
    <x v="2808"/>
    <x v="6"/>
    <s v="INSTALLUX"/>
    <x v="3037"/>
    <s v="Non"/>
    <x v="5"/>
    <m/>
    <m/>
    <m/>
    <m/>
    <x v="1"/>
    <m/>
  </r>
  <r>
    <s v="6591NARCELOR (BERTON SICARD)"/>
    <x v="3088"/>
    <m/>
    <x v="26"/>
    <x v="2812"/>
    <x v="6"/>
    <s v="INSTALLUX"/>
    <x v="3041"/>
    <s v="Non"/>
    <x v="5"/>
    <m/>
    <m/>
    <m/>
    <m/>
    <x v="1"/>
    <m/>
  </r>
  <r>
    <s v="6592ARCELOR (BERTON SICARD)"/>
    <x v="3089"/>
    <m/>
    <x v="26"/>
    <x v="2813"/>
    <x v="6"/>
    <s v="INSTALLUX"/>
    <x v="3042"/>
    <s v="Non"/>
    <x v="5"/>
    <m/>
    <m/>
    <m/>
    <m/>
    <x v="1"/>
    <m/>
  </r>
  <r>
    <s v="6595ARCELOR (BERTON SICARD)"/>
    <x v="3106"/>
    <m/>
    <x v="26"/>
    <x v="2830"/>
    <x v="6"/>
    <s v="INSTALLUX"/>
    <x v="3059"/>
    <s v="Non"/>
    <x v="5"/>
    <m/>
    <m/>
    <m/>
    <m/>
    <x v="1"/>
    <m/>
  </r>
  <r>
    <s v="341ARCELOR (BERTON SICARD)"/>
    <x v="3027"/>
    <m/>
    <x v="26"/>
    <x v="2750"/>
    <x v="6"/>
    <s v="INSTALLUX"/>
    <x v="2980"/>
    <s v="Non"/>
    <x v="5"/>
    <m/>
    <m/>
    <m/>
    <m/>
    <x v="1"/>
    <m/>
  </r>
  <r>
    <s v="342ARCELOR (BERTON SICARD)"/>
    <x v="3075"/>
    <m/>
    <x v="26"/>
    <x v="2799"/>
    <x v="6"/>
    <s v="INSTALLUX"/>
    <x v="3028"/>
    <s v="Non"/>
    <x v="5"/>
    <m/>
    <m/>
    <m/>
    <m/>
    <x v="1"/>
    <m/>
  </r>
  <r>
    <s v="7642/4ARCELOR (BERTON SICARD)"/>
    <x v="3107"/>
    <m/>
    <x v="26"/>
    <x v="258"/>
    <x v="6"/>
    <s v="INSTALLUX"/>
    <x v="3060"/>
    <s v="Non"/>
    <x v="35"/>
    <m/>
    <m/>
    <m/>
    <m/>
    <x v="1"/>
    <m/>
  </r>
  <r>
    <s v="7678ARCELOR (BERTON SICARD)"/>
    <x v="3108"/>
    <m/>
    <x v="26"/>
    <x v="2831"/>
    <x v="6"/>
    <s v="INSTALLUX"/>
    <x v="3061"/>
    <s v="Non"/>
    <x v="24"/>
    <m/>
    <m/>
    <m/>
    <m/>
    <x v="1"/>
    <m/>
  </r>
  <r>
    <s v="7819ARCELOR (BERTON SICARD)"/>
    <x v="3109"/>
    <m/>
    <x v="26"/>
    <x v="2832"/>
    <x v="6"/>
    <s v="INSTALLUX"/>
    <x v="3062"/>
    <s v="Non"/>
    <x v="24"/>
    <m/>
    <m/>
    <m/>
    <m/>
    <x v="1"/>
    <m/>
  </r>
  <r>
    <s v="7819/4ARCELOR (BERTON SICARD)"/>
    <x v="3110"/>
    <m/>
    <x v="26"/>
    <x v="2832"/>
    <x v="6"/>
    <s v="INSTALLUX"/>
    <x v="3063"/>
    <s v="Non"/>
    <x v="35"/>
    <m/>
    <m/>
    <m/>
    <m/>
    <x v="1"/>
    <m/>
  </r>
  <r>
    <s v="9389ARCELOR (BERTON SICARD)"/>
    <x v="3111"/>
    <m/>
    <x v="26"/>
    <x v="2833"/>
    <x v="6"/>
    <s v="INSTALLUX"/>
    <x v="3064"/>
    <s v="Non"/>
    <x v="24"/>
    <m/>
    <m/>
    <m/>
    <m/>
    <x v="1"/>
    <m/>
  </r>
  <r>
    <s v="460082ARCELOR (BERTON SICARD)"/>
    <x v="3112"/>
    <m/>
    <x v="26"/>
    <x v="2834"/>
    <x v="6"/>
    <s v="INSTALLUX"/>
    <x v="3065"/>
    <s v="Non"/>
    <x v="12"/>
    <m/>
    <m/>
    <m/>
    <m/>
    <x v="1"/>
    <m/>
  </r>
  <r>
    <s v="540001ARCELOR (BERTON SICARD)"/>
    <x v="3113"/>
    <m/>
    <x v="26"/>
    <x v="2835"/>
    <x v="6"/>
    <s v="INSTALLUX"/>
    <x v="3066"/>
    <s v="Non"/>
    <x v="14"/>
    <m/>
    <m/>
    <m/>
    <m/>
    <x v="1"/>
    <m/>
  </r>
  <r>
    <s v="A5033ARCELOR (BERTON SICARD)"/>
    <x v="3114"/>
    <m/>
    <x v="26"/>
    <x v="2836"/>
    <x v="6"/>
    <s v="INSTALLUX"/>
    <x v="3067"/>
    <s v="Non"/>
    <x v="40"/>
    <m/>
    <m/>
    <m/>
    <m/>
    <x v="1"/>
    <m/>
  </r>
  <r>
    <s v="J5001ARCELOR (BERTON SICARD)"/>
    <x v="3115"/>
    <m/>
    <x v="26"/>
    <x v="2835"/>
    <x v="6"/>
    <s v="INSTALLUX"/>
    <x v="3068"/>
    <s v="Non"/>
    <x v="14"/>
    <m/>
    <m/>
    <m/>
    <m/>
    <x v="1"/>
    <m/>
  </r>
  <r>
    <s v="J5003ARCELOR (BERTON SICARD)"/>
    <x v="786"/>
    <m/>
    <x v="26"/>
    <x v="755"/>
    <x v="6"/>
    <s v="INSTALLUX"/>
    <x v="751"/>
    <s v="Non"/>
    <x v="9"/>
    <m/>
    <m/>
    <m/>
    <m/>
    <x v="1"/>
    <m/>
  </r>
  <r>
    <s v="374ARCELOR (BERTON SICARD)"/>
    <x v="3116"/>
    <m/>
    <x v="26"/>
    <x v="2837"/>
    <x v="6"/>
    <s v="INSTALLUX"/>
    <x v="3069"/>
    <s v="Non"/>
    <x v="14"/>
    <m/>
    <m/>
    <m/>
    <m/>
    <x v="1"/>
    <m/>
  </r>
  <r>
    <s v="5437ARCELOR (BERTON SICARD)"/>
    <x v="2934"/>
    <m/>
    <x v="26"/>
    <x v="1044"/>
    <x v="6"/>
    <s v="INSTALLUX"/>
    <x v="2889"/>
    <s v="Non"/>
    <x v="24"/>
    <m/>
    <m/>
    <m/>
    <m/>
    <x v="1"/>
    <m/>
  </r>
  <r>
    <s v="9389ARCELOR (BERTON SICARD)"/>
    <x v="3111"/>
    <m/>
    <x v="26"/>
    <x v="2833"/>
    <x v="6"/>
    <s v="INSTALLUX"/>
    <x v="3064"/>
    <s v="Non"/>
    <x v="24"/>
    <m/>
    <m/>
    <m/>
    <m/>
    <x v="1"/>
    <m/>
  </r>
  <r>
    <s v="9631ARCELOR (BERTON SICARD)"/>
    <x v="3117"/>
    <m/>
    <x v="26"/>
    <x v="2838"/>
    <x v="6"/>
    <s v="INSTALLUX"/>
    <x v="3070"/>
    <s v="Non"/>
    <x v="5"/>
    <m/>
    <m/>
    <m/>
    <m/>
    <x v="1"/>
    <m/>
  </r>
  <r>
    <s v="460082ARCELOR (BERTON SICARD)"/>
    <x v="3112"/>
    <m/>
    <x v="26"/>
    <x v="2834"/>
    <x v="6"/>
    <s v="INSTALLUX"/>
    <x v="3065"/>
    <s v="Non"/>
    <x v="12"/>
    <m/>
    <m/>
    <m/>
    <m/>
    <x v="1"/>
    <m/>
  </r>
  <r>
    <s v="540001ARCELOR (BERTON SICARD)"/>
    <x v="3113"/>
    <m/>
    <x v="26"/>
    <x v="2835"/>
    <x v="6"/>
    <s v="INSTALLUX"/>
    <x v="3066"/>
    <s v="Non"/>
    <x v="14"/>
    <m/>
    <m/>
    <m/>
    <m/>
    <x v="1"/>
    <m/>
  </r>
  <r>
    <s v="341ARCELOR (BERTON SICARD)"/>
    <x v="3027"/>
    <m/>
    <x v="26"/>
    <x v="2750"/>
    <x v="6"/>
    <s v="INSTALLUX"/>
    <x v="2980"/>
    <s v="Non"/>
    <x v="5"/>
    <m/>
    <m/>
    <m/>
    <m/>
    <x v="1"/>
    <m/>
  </r>
  <r>
    <s v="540001ARCELOR (BERTON SICARD)"/>
    <x v="3113"/>
    <m/>
    <x v="26"/>
    <x v="2835"/>
    <x v="6"/>
    <s v="INSTALLUX"/>
    <x v="3066"/>
    <s v="Non"/>
    <x v="14"/>
    <m/>
    <m/>
    <m/>
    <m/>
    <x v="1"/>
    <m/>
  </r>
  <r>
    <s v="1876ARCELOR (BERTON SICARD)"/>
    <x v="3039"/>
    <m/>
    <x v="26"/>
    <x v="2762"/>
    <x v="6"/>
    <s v="INSTALLUX"/>
    <x v="2992"/>
    <s v="Non"/>
    <x v="5"/>
    <m/>
    <m/>
    <m/>
    <m/>
    <x v="1"/>
    <m/>
  </r>
  <r>
    <s v="5843ARCELOR (BERTON SICARD)"/>
    <x v="3086"/>
    <m/>
    <x v="26"/>
    <x v="2810"/>
    <x v="6"/>
    <s v="INSTALLUX"/>
    <x v="3039"/>
    <s v="Non"/>
    <x v="5"/>
    <m/>
    <m/>
    <m/>
    <m/>
    <x v="1"/>
    <m/>
  </r>
  <r>
    <s v="450077ARCELOR (BERTON SICARD)"/>
    <x v="3052"/>
    <m/>
    <x v="26"/>
    <x v="2775"/>
    <x v="6"/>
    <s v="INSTALLUX"/>
    <x v="3005"/>
    <s v="Non"/>
    <x v="5"/>
    <m/>
    <m/>
    <m/>
    <m/>
    <x v="1"/>
    <m/>
  </r>
  <r>
    <s v="450105ARCELOR (BERTON SICARD)"/>
    <x v="3094"/>
    <m/>
    <x v="26"/>
    <x v="2818"/>
    <x v="6"/>
    <s v="INSTALLUX"/>
    <x v="3047"/>
    <s v="Non"/>
    <x v="5"/>
    <m/>
    <m/>
    <m/>
    <m/>
    <x v="1"/>
    <m/>
  </r>
  <r>
    <s v="550044ARCELOR (BERTON SICARD)"/>
    <x v="3057"/>
    <m/>
    <x v="26"/>
    <x v="2780"/>
    <x v="6"/>
    <s v="INSTALLUX"/>
    <x v="3010"/>
    <s v="Non"/>
    <x v="5"/>
    <m/>
    <m/>
    <m/>
    <m/>
    <x v="1"/>
    <m/>
  </r>
  <r>
    <s v="560026ARCELOR (BERTON SICARD)"/>
    <x v="3096"/>
    <m/>
    <x v="26"/>
    <x v="2820"/>
    <x v="6"/>
    <s v="INSTALLUX"/>
    <x v="3049"/>
    <s v="Non"/>
    <x v="5"/>
    <m/>
    <m/>
    <m/>
    <m/>
    <x v="1"/>
    <m/>
  </r>
  <r>
    <s v="A50101ARCELOR (BERTON SICARD)"/>
    <x v="3118"/>
    <m/>
    <x v="26"/>
    <x v="2839"/>
    <x v="6"/>
    <s v="INSTALLUX"/>
    <x v="3071"/>
    <s v="Non"/>
    <x v="20"/>
    <m/>
    <m/>
    <m/>
    <m/>
    <x v="1"/>
    <m/>
  </r>
  <r>
    <s v="A50102ARCELOR (BERTON SICARD)"/>
    <x v="3119"/>
    <m/>
    <x v="26"/>
    <x v="2840"/>
    <x v="6"/>
    <s v="INSTALLUX"/>
    <x v="3072"/>
    <s v="Non"/>
    <x v="20"/>
    <m/>
    <m/>
    <m/>
    <m/>
    <x v="1"/>
    <m/>
  </r>
  <r>
    <s v="A50103ARCELOR (BERTON SICARD)"/>
    <x v="3120"/>
    <m/>
    <x v="26"/>
    <x v="2841"/>
    <x v="6"/>
    <s v="INSTALLUX"/>
    <x v="3073"/>
    <s v="Non"/>
    <x v="20"/>
    <m/>
    <m/>
    <m/>
    <m/>
    <x v="1"/>
    <m/>
  </r>
  <r>
    <s v="A50104ARCELOR (BERTON SICARD)"/>
    <x v="3121"/>
    <m/>
    <x v="26"/>
    <x v="2842"/>
    <x v="6"/>
    <s v="INSTALLUX"/>
    <x v="3074"/>
    <s v="Non"/>
    <x v="20"/>
    <m/>
    <m/>
    <m/>
    <m/>
    <x v="1"/>
    <m/>
  </r>
  <r>
    <s v="A50105ARCELOR (BERTON SICARD)"/>
    <x v="3122"/>
    <m/>
    <x v="26"/>
    <x v="2843"/>
    <x v="6"/>
    <s v="INSTALLUX"/>
    <x v="3075"/>
    <s v="Non"/>
    <x v="20"/>
    <m/>
    <m/>
    <m/>
    <m/>
    <x v="1"/>
    <m/>
  </r>
  <r>
    <s v="A50107ARCELOR (BERTON SICARD)"/>
    <x v="3123"/>
    <m/>
    <x v="26"/>
    <x v="2844"/>
    <x v="6"/>
    <s v="INSTALLUX"/>
    <x v="3076"/>
    <s v="Non"/>
    <x v="20"/>
    <m/>
    <m/>
    <m/>
    <m/>
    <x v="1"/>
    <m/>
  </r>
  <r>
    <s v="A50109ARCELOR (BERTON SICARD)"/>
    <x v="3124"/>
    <m/>
    <x v="26"/>
    <x v="2845"/>
    <x v="6"/>
    <s v="INSTALLUX"/>
    <x v="3077"/>
    <s v="Non"/>
    <x v="20"/>
    <m/>
    <m/>
    <m/>
    <m/>
    <x v="1"/>
    <m/>
  </r>
  <r>
    <s v="A5026NARCELOR (BERTON SICARD)"/>
    <x v="3125"/>
    <m/>
    <x v="26"/>
    <x v="2846"/>
    <x v="6"/>
    <s v="INSTALLUX"/>
    <x v="3078"/>
    <s v="Non"/>
    <x v="5"/>
    <m/>
    <m/>
    <m/>
    <m/>
    <x v="1"/>
    <m/>
  </r>
  <r>
    <s v="A5028ARCELOR (BERTON SICARD)"/>
    <x v="3126"/>
    <m/>
    <x v="26"/>
    <x v="2847"/>
    <x v="6"/>
    <s v="INSTALLUX"/>
    <x v="3079"/>
    <s v="Non"/>
    <x v="5"/>
    <m/>
    <m/>
    <m/>
    <m/>
    <x v="1"/>
    <m/>
  </r>
  <r>
    <s v="A5029ARCELOR (BERTON SICARD)"/>
    <x v="3127"/>
    <m/>
    <x v="26"/>
    <x v="2848"/>
    <x v="6"/>
    <s v="INSTALLUX"/>
    <x v="3080"/>
    <s v="Non"/>
    <x v="5"/>
    <m/>
    <m/>
    <m/>
    <m/>
    <x v="1"/>
    <m/>
  </r>
  <r>
    <s v="A5042ARCELOR (BERTON SICARD)"/>
    <x v="3128"/>
    <m/>
    <x v="26"/>
    <x v="2849"/>
    <x v="6"/>
    <s v="INSTALLUX"/>
    <x v="3081"/>
    <s v="Non"/>
    <x v="12"/>
    <m/>
    <m/>
    <m/>
    <m/>
    <x v="1"/>
    <m/>
  </r>
  <r>
    <s v="A6038ARCELOR (BERTON SICARD)"/>
    <x v="3129"/>
    <m/>
    <x v="26"/>
    <x v="2850"/>
    <x v="6"/>
    <s v="INSTALLUX"/>
    <x v="3082"/>
    <s v="Non"/>
    <x v="40"/>
    <m/>
    <m/>
    <m/>
    <m/>
    <x v="1"/>
    <m/>
  </r>
  <r>
    <s v="A6038GCARCELOR (BERTON SICARD)"/>
    <x v="3130"/>
    <m/>
    <x v="26"/>
    <x v="2851"/>
    <x v="6"/>
    <s v="INSTALLUX"/>
    <x v="3083"/>
    <s v="Non"/>
    <x v="33"/>
    <m/>
    <m/>
    <m/>
    <m/>
    <x v="1"/>
    <m/>
  </r>
  <r>
    <s v="A6080ARCELOR (BERTON SICARD)"/>
    <x v="3131"/>
    <m/>
    <x v="26"/>
    <x v="2852"/>
    <x v="6"/>
    <s v="INSTALLUX"/>
    <x v="3084"/>
    <s v="Non"/>
    <x v="12"/>
    <m/>
    <m/>
    <m/>
    <m/>
    <x v="1"/>
    <m/>
  </r>
  <r>
    <s v="A6088ARCELOR (BERTON SICARD)"/>
    <x v="3132"/>
    <m/>
    <x v="26"/>
    <x v="2853"/>
    <x v="6"/>
    <s v="INSTALLUX"/>
    <x v="3085"/>
    <s v="Non"/>
    <x v="12"/>
    <m/>
    <m/>
    <m/>
    <m/>
    <x v="1"/>
    <m/>
  </r>
  <r>
    <s v="CHCM5X12ARCELOR (BERTON SICARD)"/>
    <x v="3133"/>
    <m/>
    <x v="26"/>
    <x v="2854"/>
    <x v="6"/>
    <s v="INSTALLUX"/>
    <x v="3086"/>
    <s v="Non"/>
    <x v="33"/>
    <m/>
    <m/>
    <m/>
    <m/>
    <x v="1"/>
    <m/>
  </r>
  <r>
    <s v="CHCM6X16ARCELOR (BERTON SICARD)"/>
    <x v="3134"/>
    <m/>
    <x v="26"/>
    <x v="2855"/>
    <x v="6"/>
    <s v="INSTALLUX"/>
    <x v="3087"/>
    <s v="Non"/>
    <x v="33"/>
    <m/>
    <m/>
    <m/>
    <m/>
    <x v="1"/>
    <m/>
  </r>
  <r>
    <s v="CHCM8X35ARCELOR (BERTON SICARD)"/>
    <x v="3135"/>
    <m/>
    <x v="26"/>
    <x v="2856"/>
    <x v="6"/>
    <s v="INSTALLUX"/>
    <x v="3088"/>
    <s v="Non"/>
    <x v="50"/>
    <m/>
    <m/>
    <m/>
    <m/>
    <x v="1"/>
    <m/>
  </r>
  <r>
    <s v="CHCM8X50ARCELOR (BERTON SICARD)"/>
    <x v="3136"/>
    <m/>
    <x v="26"/>
    <x v="2857"/>
    <x v="6"/>
    <s v="INSTALLUX"/>
    <x v="3089"/>
    <s v="Non"/>
    <x v="33"/>
    <m/>
    <m/>
    <m/>
    <m/>
    <x v="1"/>
    <m/>
  </r>
  <r>
    <s v="CHCM8X70ARCELOR (BERTON SICARD)"/>
    <x v="3137"/>
    <m/>
    <x v="26"/>
    <x v="2858"/>
    <x v="6"/>
    <s v="INSTALLUX"/>
    <x v="3090"/>
    <s v="Non"/>
    <x v="14"/>
    <m/>
    <m/>
    <m/>
    <m/>
    <x v="1"/>
    <m/>
  </r>
  <r>
    <s v="D5045ARCELOR (BERTON SICARD)"/>
    <x v="3138"/>
    <m/>
    <x v="26"/>
    <x v="2859"/>
    <x v="6"/>
    <s v="INSTALLUX"/>
    <x v="3091"/>
    <s v="Non"/>
    <x v="5"/>
    <m/>
    <m/>
    <m/>
    <m/>
    <x v="1"/>
    <m/>
  </r>
  <r>
    <s v="F5005ARCELOR (BERTON SICARD)"/>
    <x v="3139"/>
    <m/>
    <x v="26"/>
    <x v="2860"/>
    <x v="6"/>
    <s v="INSTALLUX"/>
    <x v="3092"/>
    <s v="Non"/>
    <x v="5"/>
    <m/>
    <m/>
    <m/>
    <m/>
    <x v="1"/>
    <m/>
  </r>
  <r>
    <s v="F5009ARCELOR (BERTON SICARD)"/>
    <x v="3140"/>
    <m/>
    <x v="26"/>
    <x v="2861"/>
    <x v="6"/>
    <s v="INSTALLUX"/>
    <x v="3093"/>
    <s v="Non"/>
    <x v="5"/>
    <m/>
    <m/>
    <m/>
    <m/>
    <x v="1"/>
    <m/>
  </r>
  <r>
    <s v="F5011ARCELOR (BERTON SICARD)"/>
    <x v="3141"/>
    <m/>
    <x v="26"/>
    <x v="2862"/>
    <x v="6"/>
    <s v="INSTALLUX"/>
    <x v="3094"/>
    <s v="Non"/>
    <x v="5"/>
    <m/>
    <m/>
    <m/>
    <m/>
    <x v="1"/>
    <m/>
  </r>
  <r>
    <s v="F6065ARCELOR (BERTON SICARD)"/>
    <x v="3142"/>
    <m/>
    <x v="26"/>
    <x v="2863"/>
    <x v="6"/>
    <s v="INSTALLUX"/>
    <x v="3095"/>
    <s v="Non"/>
    <x v="5"/>
    <m/>
    <m/>
    <m/>
    <m/>
    <x v="1"/>
    <m/>
  </r>
  <r>
    <s v="RONDEV5ARCELOR (BERTON SICARD)"/>
    <x v="3143"/>
    <m/>
    <x v="26"/>
    <x v="2864"/>
    <x v="6"/>
    <s v="INSTALLUX"/>
    <x v="3096"/>
    <s v="Non"/>
    <x v="33"/>
    <m/>
    <m/>
    <m/>
    <m/>
    <x v="1"/>
    <m/>
  </r>
  <r>
    <s v="SCRP4X40ARCELOR (BERTON SICARD)"/>
    <x v="3144"/>
    <m/>
    <x v="26"/>
    <x v="2865"/>
    <x v="6"/>
    <s v="INSTALLUX"/>
    <x v="3097"/>
    <s v="Non"/>
    <x v="33"/>
    <m/>
    <m/>
    <m/>
    <m/>
    <x v="1"/>
    <m/>
  </r>
  <r>
    <s v="SCRP5X20ARCELOR (BERTON SICARD)"/>
    <x v="3145"/>
    <m/>
    <x v="26"/>
    <x v="2866"/>
    <x v="6"/>
    <s v="INSTALLUX"/>
    <x v="3098"/>
    <s v="Non"/>
    <x v="33"/>
    <m/>
    <m/>
    <m/>
    <m/>
    <x v="1"/>
    <m/>
  </r>
  <r>
    <s v="SCRP5X30ARCELOR (BERTON SICARD)"/>
    <x v="3146"/>
    <m/>
    <x v="26"/>
    <x v="2867"/>
    <x v="6"/>
    <s v="INSTALLUX"/>
    <x v="3099"/>
    <s v="Non"/>
    <x v="33"/>
    <m/>
    <m/>
    <m/>
    <m/>
    <x v="1"/>
    <m/>
  </r>
  <r>
    <s v="SCRP5X45ARCELOR (BERTON SICARD)"/>
    <x v="3147"/>
    <m/>
    <x v="26"/>
    <x v="2868"/>
    <x v="6"/>
    <s v="INSTALLUX"/>
    <x v="3100"/>
    <s v="Non"/>
    <x v="33"/>
    <m/>
    <m/>
    <m/>
    <m/>
    <x v="1"/>
    <m/>
  </r>
  <r>
    <s v="SCRP5X65ARCELOR (BERTON SICARD)"/>
    <x v="3148"/>
    <m/>
    <x v="26"/>
    <x v="2869"/>
    <x v="6"/>
    <s v="INSTALLUX"/>
    <x v="3101"/>
    <s v="Non"/>
    <x v="33"/>
    <m/>
    <m/>
    <m/>
    <m/>
    <x v="1"/>
    <m/>
  </r>
  <r>
    <s v="TCB10X16ARCELOR (BERTON SICARD)"/>
    <x v="3149"/>
    <m/>
    <x v="26"/>
    <x v="2870"/>
    <x v="6"/>
    <s v="INSTALLUX"/>
    <x v="3102"/>
    <s v="Non"/>
    <x v="33"/>
    <m/>
    <m/>
    <m/>
    <m/>
    <x v="1"/>
    <m/>
  </r>
  <r>
    <s v="TCB10X19ARCELOR (BERTON SICARD)"/>
    <x v="3150"/>
    <m/>
    <x v="26"/>
    <x v="2871"/>
    <x v="6"/>
    <s v="INSTALLUX"/>
    <x v="3103"/>
    <s v="Non"/>
    <x v="33"/>
    <m/>
    <m/>
    <m/>
    <m/>
    <x v="1"/>
    <m/>
  </r>
  <r>
    <s v="TCB10X26ARCELOR (BERTON SICARD)"/>
    <x v="3151"/>
    <m/>
    <x v="26"/>
    <x v="2872"/>
    <x v="6"/>
    <s v="INSTALLUX"/>
    <x v="3104"/>
    <s v="Non"/>
    <x v="77"/>
    <m/>
    <m/>
    <m/>
    <m/>
    <x v="1"/>
    <m/>
  </r>
  <r>
    <s v="TCB10X32ARCELOR (BERTON SICARD)"/>
    <x v="3152"/>
    <m/>
    <x v="26"/>
    <x v="2873"/>
    <x v="6"/>
    <s v="INSTALLUX"/>
    <x v="3105"/>
    <s v="Non"/>
    <x v="33"/>
    <m/>
    <m/>
    <m/>
    <m/>
    <x v="1"/>
    <m/>
  </r>
  <r>
    <s v="TCB10X38ARCELOR (BERTON SICARD)"/>
    <x v="3153"/>
    <m/>
    <x v="26"/>
    <x v="2874"/>
    <x v="6"/>
    <s v="INSTALLUX"/>
    <x v="3106"/>
    <s v="Non"/>
    <x v="33"/>
    <m/>
    <m/>
    <m/>
    <m/>
    <x v="1"/>
    <m/>
  </r>
  <r>
    <s v="TCB10X51ARCELOR (BERTON SICARD)"/>
    <x v="3154"/>
    <m/>
    <x v="26"/>
    <x v="2875"/>
    <x v="6"/>
    <s v="INSTALLUX"/>
    <x v="3107"/>
    <s v="Non"/>
    <x v="33"/>
    <m/>
    <m/>
    <m/>
    <m/>
    <x v="1"/>
    <m/>
  </r>
  <r>
    <s v="TCB12X16ARCELOR (BERTON SICARD)"/>
    <x v="3155"/>
    <m/>
    <x v="26"/>
    <x v="2876"/>
    <x v="6"/>
    <s v="INSTALLUX"/>
    <x v="3108"/>
    <s v="Non"/>
    <x v="33"/>
    <m/>
    <m/>
    <m/>
    <m/>
    <x v="1"/>
    <m/>
  </r>
  <r>
    <s v="TCB12X25ARCELOR (BERTON SICARD)"/>
    <x v="3156"/>
    <m/>
    <x v="26"/>
    <x v="2877"/>
    <x v="6"/>
    <s v="INSTALLUX"/>
    <x v="3109"/>
    <s v="Non"/>
    <x v="33"/>
    <m/>
    <m/>
    <m/>
    <m/>
    <x v="1"/>
    <m/>
  </r>
  <r>
    <s v="TCB12X32ARCELOR (BERTON SICARD)"/>
    <x v="3157"/>
    <m/>
    <x v="26"/>
    <x v="2878"/>
    <x v="6"/>
    <s v="INSTALLUX"/>
    <x v="3110"/>
    <s v="Non"/>
    <x v="33"/>
    <m/>
    <m/>
    <m/>
    <m/>
    <x v="1"/>
    <m/>
  </r>
  <r>
    <s v="TCB12X38ARCELOR (BERTON SICARD)"/>
    <x v="3158"/>
    <m/>
    <x v="26"/>
    <x v="2879"/>
    <x v="6"/>
    <s v="INSTALLUX"/>
    <x v="3111"/>
    <s v="Non"/>
    <x v="33"/>
    <m/>
    <m/>
    <m/>
    <m/>
    <x v="1"/>
    <m/>
  </r>
  <r>
    <s v="TCB4X16ARCELOR (BERTON SICARD)"/>
    <x v="3159"/>
    <m/>
    <x v="26"/>
    <x v="2880"/>
    <x v="6"/>
    <s v="INSTALLUX"/>
    <x v="3112"/>
    <s v="Non"/>
    <x v="33"/>
    <m/>
    <m/>
    <m/>
    <m/>
    <x v="1"/>
    <m/>
  </r>
  <r>
    <s v="TCB4X25ARCELOR (BERTON SICARD)"/>
    <x v="3160"/>
    <m/>
    <x v="26"/>
    <x v="2881"/>
    <x v="6"/>
    <s v="INSTALLUX"/>
    <x v="3113"/>
    <s v="Non"/>
    <x v="33"/>
    <m/>
    <m/>
    <m/>
    <m/>
    <x v="1"/>
    <m/>
  </r>
  <r>
    <s v="TCB4X6.5ARCELOR (BERTON SICARD)"/>
    <x v="3161"/>
    <m/>
    <x v="26"/>
    <x v="2882"/>
    <x v="6"/>
    <s v="INSTALLUX"/>
    <x v="3114"/>
    <s v="Non"/>
    <x v="33"/>
    <m/>
    <m/>
    <m/>
    <m/>
    <x v="1"/>
    <m/>
  </r>
  <r>
    <s v="TCB7X13ARCELOR (BERTON SICARD)"/>
    <x v="3162"/>
    <m/>
    <x v="26"/>
    <x v="2883"/>
    <x v="6"/>
    <s v="INSTALLUX"/>
    <x v="3115"/>
    <s v="Non"/>
    <x v="33"/>
    <m/>
    <m/>
    <m/>
    <m/>
    <x v="1"/>
    <m/>
  </r>
  <r>
    <s v="TCB7X16ARCELOR (BERTON SICARD)"/>
    <x v="3163"/>
    <m/>
    <x v="26"/>
    <x v="2884"/>
    <x v="6"/>
    <s v="INSTALLUX"/>
    <x v="3116"/>
    <s v="Non"/>
    <x v="33"/>
    <m/>
    <m/>
    <m/>
    <m/>
    <x v="1"/>
    <m/>
  </r>
  <r>
    <s v="TCB7X19ARCELOR (BERTON SICARD)"/>
    <x v="3164"/>
    <m/>
    <x v="26"/>
    <x v="2885"/>
    <x v="6"/>
    <s v="INSTALLUX"/>
    <x v="3117"/>
    <s v="Non"/>
    <x v="33"/>
    <m/>
    <m/>
    <m/>
    <m/>
    <x v="1"/>
    <m/>
  </r>
  <r>
    <s v="TCB7X25ARCELOR (BERTON SICARD)"/>
    <x v="3165"/>
    <m/>
    <x v="26"/>
    <x v="2886"/>
    <x v="6"/>
    <s v="INSTALLUX"/>
    <x v="3118"/>
    <s v="Non"/>
    <x v="33"/>
    <m/>
    <m/>
    <m/>
    <m/>
    <x v="1"/>
    <m/>
  </r>
  <r>
    <s v="TCB7X38ARCELOR (BERTON SICARD)"/>
    <x v="3166"/>
    <m/>
    <x v="26"/>
    <x v="2887"/>
    <x v="6"/>
    <s v="INSTALLUX"/>
    <x v="3119"/>
    <s v="Non"/>
    <x v="33"/>
    <m/>
    <m/>
    <m/>
    <m/>
    <x v="1"/>
    <m/>
  </r>
  <r>
    <s v="TCB7X9.5ARCELOR (BERTON SICARD)"/>
    <x v="3167"/>
    <m/>
    <x v="26"/>
    <x v="2888"/>
    <x v="6"/>
    <s v="INSTALLUX"/>
    <x v="3120"/>
    <s v="Non"/>
    <x v="33"/>
    <m/>
    <m/>
    <m/>
    <m/>
    <x v="1"/>
    <m/>
  </r>
  <r>
    <s v="TFM5X16ARCELOR (BERTON SICARD)"/>
    <x v="3168"/>
    <m/>
    <x v="26"/>
    <x v="2889"/>
    <x v="6"/>
    <s v="INSTALLUX"/>
    <x v="3121"/>
    <s v="Non"/>
    <x v="33"/>
    <m/>
    <m/>
    <m/>
    <m/>
    <x v="1"/>
    <m/>
  </r>
  <r>
    <s v="TF10X16ARCELOR (BERTON SICARD)"/>
    <x v="3169"/>
    <m/>
    <x v="26"/>
    <x v="2890"/>
    <x v="6"/>
    <s v="INSTALLUX"/>
    <x v="3122"/>
    <s v="Non"/>
    <x v="33"/>
    <m/>
    <m/>
    <m/>
    <m/>
    <x v="1"/>
    <m/>
  </r>
  <r>
    <s v="TF10X38ARCELOR (BERTON SICARD)"/>
    <x v="3170"/>
    <m/>
    <x v="26"/>
    <x v="2891"/>
    <x v="6"/>
    <s v="INSTALLUX"/>
    <x v="3123"/>
    <s v="Non"/>
    <x v="33"/>
    <m/>
    <m/>
    <m/>
    <m/>
    <x v="1"/>
    <m/>
  </r>
  <r>
    <s v="TF10X45ARCELOR (BERTON SICARD)"/>
    <x v="3171"/>
    <m/>
    <x v="26"/>
    <x v="2892"/>
    <x v="6"/>
    <s v="INSTALLUX"/>
    <x v="3124"/>
    <s v="Non"/>
    <x v="33"/>
    <m/>
    <m/>
    <m/>
    <m/>
    <x v="1"/>
    <m/>
  </r>
  <r>
    <s v="TF12X25ARCELOR (BERTON SICARD)"/>
    <x v="3172"/>
    <m/>
    <x v="26"/>
    <x v="2893"/>
    <x v="6"/>
    <s v="INSTALLUX"/>
    <x v="3125"/>
    <s v="Non"/>
    <x v="33"/>
    <m/>
    <m/>
    <m/>
    <m/>
    <x v="1"/>
    <m/>
  </r>
  <r>
    <s v="TF7X13ARCELOR (BERTON SICARD)"/>
    <x v="3173"/>
    <m/>
    <x v="26"/>
    <x v="2894"/>
    <x v="6"/>
    <s v="INSTALLUX"/>
    <x v="3126"/>
    <s v="Non"/>
    <x v="33"/>
    <m/>
    <m/>
    <m/>
    <m/>
    <x v="1"/>
    <m/>
  </r>
  <r>
    <s v="TF7X19ARCELOR (BERTON SICARD)"/>
    <x v="3174"/>
    <m/>
    <x v="26"/>
    <x v="2895"/>
    <x v="6"/>
    <s v="INSTALLUX"/>
    <x v="3127"/>
    <s v="Non"/>
    <x v="33"/>
    <m/>
    <m/>
    <m/>
    <m/>
    <x v="1"/>
    <m/>
  </r>
  <r>
    <s v="TF7X32ARCELOR (BERTON SICARD)"/>
    <x v="3175"/>
    <m/>
    <x v="26"/>
    <x v="2896"/>
    <x v="6"/>
    <s v="INSTALLUX"/>
    <x v="3128"/>
    <s v="Non"/>
    <x v="33"/>
    <m/>
    <m/>
    <m/>
    <m/>
    <x v="1"/>
    <m/>
  </r>
  <r>
    <s v="THM6X16ARCELOR (BERTON SICARD)"/>
    <x v="3176"/>
    <m/>
    <x v="26"/>
    <x v="2897"/>
    <x v="6"/>
    <s v="INSTALLUX"/>
    <x v="3129"/>
    <s v="Non"/>
    <x v="33"/>
    <m/>
    <m/>
    <m/>
    <m/>
    <x v="1"/>
    <m/>
  </r>
  <r>
    <s v="THM8X20ARCELOR (BERTON SICARD)"/>
    <x v="3177"/>
    <m/>
    <x v="26"/>
    <x v="2898"/>
    <x v="6"/>
    <s v="INSTALLUX"/>
    <x v="3130"/>
    <s v="Non"/>
    <x v="14"/>
    <m/>
    <m/>
    <m/>
    <m/>
    <x v="1"/>
    <m/>
  </r>
  <r>
    <s v="440ARCELOR (BERTON SICARD)"/>
    <x v="3178"/>
    <m/>
    <x v="26"/>
    <x v="2899"/>
    <x v="6"/>
    <s v="INSTALLUX"/>
    <x v="3131"/>
    <s v="Non"/>
    <x v="5"/>
    <m/>
    <m/>
    <m/>
    <m/>
    <x v="1"/>
    <m/>
  </r>
  <r>
    <s v="446ARCELOR (BERTON SICARD)"/>
    <x v="3179"/>
    <m/>
    <x v="26"/>
    <x v="2900"/>
    <x v="6"/>
    <s v="INSTALLUX"/>
    <x v="3132"/>
    <s v="Non"/>
    <x v="5"/>
    <m/>
    <m/>
    <m/>
    <m/>
    <x v="1"/>
    <m/>
  </r>
  <r>
    <s v="470K2ARCELOR (BERTON SICARD)"/>
    <x v="3180"/>
    <m/>
    <x v="26"/>
    <x v="2901"/>
    <x v="6"/>
    <s v="INSTALLUX"/>
    <x v="3133"/>
    <s v="Non"/>
    <x v="5"/>
    <m/>
    <m/>
    <m/>
    <m/>
    <x v="1"/>
    <m/>
  </r>
  <r>
    <s v="473K2ARCELOR (BERTON SICARD)"/>
    <x v="3181"/>
    <m/>
    <x v="26"/>
    <x v="2902"/>
    <x v="6"/>
    <s v="INSTALLUX"/>
    <x v="3134"/>
    <s v="Non"/>
    <x v="5"/>
    <m/>
    <m/>
    <m/>
    <m/>
    <x v="1"/>
    <m/>
  </r>
  <r>
    <s v="512ARCELOR (BERTON SICARD)"/>
    <x v="3182"/>
    <m/>
    <x v="26"/>
    <x v="2903"/>
    <x v="6"/>
    <s v="INSTALLUX"/>
    <x v="3135"/>
    <s v="Non"/>
    <x v="5"/>
    <m/>
    <m/>
    <m/>
    <m/>
    <x v="1"/>
    <m/>
  </r>
  <r>
    <s v="570PARCELOR (BERTON SICARD)"/>
    <x v="3183"/>
    <m/>
    <x v="26"/>
    <x v="2904"/>
    <x v="6"/>
    <s v="INSTALLUX"/>
    <x v="3136"/>
    <s v="Non"/>
    <x v="5"/>
    <m/>
    <m/>
    <m/>
    <m/>
    <x v="1"/>
    <m/>
  </r>
  <r>
    <s v="596ARCELOR (BERTON SICARD)"/>
    <x v="3184"/>
    <m/>
    <x v="26"/>
    <x v="2905"/>
    <x v="6"/>
    <s v="INSTALLUX"/>
    <x v="3137"/>
    <s v="Non"/>
    <x v="5"/>
    <m/>
    <m/>
    <m/>
    <m/>
    <x v="1"/>
    <m/>
  </r>
  <r>
    <s v="663-2ARCELOR (BERTON SICARD)"/>
    <x v="3185"/>
    <m/>
    <x v="26"/>
    <x v="2906"/>
    <x v="6"/>
    <s v="INSTALLUX"/>
    <x v="3138"/>
    <s v="Non"/>
    <x v="12"/>
    <m/>
    <m/>
    <m/>
    <m/>
    <x v="1"/>
    <m/>
  </r>
  <r>
    <s v="670ARCELOR (BERTON SICARD)"/>
    <x v="3186"/>
    <m/>
    <x v="26"/>
    <x v="2907"/>
    <x v="6"/>
    <s v="INSTALLUX"/>
    <x v="3139"/>
    <s v="Non"/>
    <x v="5"/>
    <m/>
    <m/>
    <m/>
    <m/>
    <x v="1"/>
    <m/>
  </r>
  <r>
    <s v="693ARCELOR (BERTON SICARD)"/>
    <x v="3187"/>
    <m/>
    <x v="26"/>
    <x v="2908"/>
    <x v="6"/>
    <s v="INSTALLUX"/>
    <x v="3140"/>
    <s v="Non"/>
    <x v="5"/>
    <m/>
    <m/>
    <m/>
    <m/>
    <x v="1"/>
    <m/>
  </r>
  <r>
    <s v="1207ARCELOR (BERTON SICARD)"/>
    <x v="3188"/>
    <m/>
    <x v="26"/>
    <x v="2909"/>
    <x v="6"/>
    <s v="INSTALLUX"/>
    <x v="3141"/>
    <s v="Non"/>
    <x v="20"/>
    <m/>
    <m/>
    <m/>
    <m/>
    <x v="1"/>
    <m/>
  </r>
  <r>
    <s v="1208ARCELOR (BERTON SICARD)"/>
    <x v="3189"/>
    <m/>
    <x v="26"/>
    <x v="2910"/>
    <x v="6"/>
    <s v="INSTALLUX"/>
    <x v="3142"/>
    <s v="Non"/>
    <x v="40"/>
    <m/>
    <m/>
    <m/>
    <m/>
    <x v="1"/>
    <m/>
  </r>
  <r>
    <s v="1209ARCELOR (BERTON SICARD)"/>
    <x v="3190"/>
    <m/>
    <x v="26"/>
    <x v="2911"/>
    <x v="6"/>
    <s v="INSTALLUX"/>
    <x v="3143"/>
    <s v="Non"/>
    <x v="40"/>
    <m/>
    <m/>
    <m/>
    <m/>
    <x v="1"/>
    <m/>
  </r>
  <r>
    <s v="1213ARCELOR (BERTON SICARD)"/>
    <x v="3191"/>
    <m/>
    <x v="26"/>
    <x v="2912"/>
    <x v="6"/>
    <s v="INSTALLUX"/>
    <x v="3144"/>
    <s v="Non"/>
    <x v="20"/>
    <m/>
    <m/>
    <m/>
    <m/>
    <x v="1"/>
    <m/>
  </r>
  <r>
    <s v="1214ARCELOR (BERTON SICARD)"/>
    <x v="3192"/>
    <m/>
    <x v="26"/>
    <x v="2913"/>
    <x v="6"/>
    <s v="INSTALLUX"/>
    <x v="3145"/>
    <s v="Non"/>
    <x v="40"/>
    <m/>
    <m/>
    <m/>
    <m/>
    <x v="1"/>
    <m/>
  </r>
  <r>
    <s v="1215ARCELOR (BERTON SICARD)"/>
    <x v="3193"/>
    <m/>
    <x v="26"/>
    <x v="2914"/>
    <x v="6"/>
    <s v="INSTALLUX"/>
    <x v="3146"/>
    <s v="Non"/>
    <x v="40"/>
    <m/>
    <m/>
    <m/>
    <m/>
    <x v="1"/>
    <m/>
  </r>
  <r>
    <s v="1280ARCELOR (BERTON SICARD)"/>
    <x v="3194"/>
    <m/>
    <x v="26"/>
    <x v="2915"/>
    <x v="6"/>
    <s v="INSTALLUX"/>
    <x v="3147"/>
    <s v="Non"/>
    <x v="12"/>
    <m/>
    <m/>
    <m/>
    <m/>
    <x v="1"/>
    <m/>
  </r>
  <r>
    <s v="1636ARCELOR (BERTON SICARD)"/>
    <x v="3195"/>
    <m/>
    <x v="26"/>
    <x v="2916"/>
    <x v="6"/>
    <s v="INSTALLUX"/>
    <x v="3148"/>
    <s v="Non"/>
    <x v="5"/>
    <m/>
    <m/>
    <m/>
    <m/>
    <x v="1"/>
    <m/>
  </r>
  <r>
    <s v="1828ARCELOR (BERTON SICARD)"/>
    <x v="3196"/>
    <m/>
    <x v="26"/>
    <x v="2917"/>
    <x v="6"/>
    <s v="INSTALLUX"/>
    <x v="3149"/>
    <s v="Non"/>
    <x v="5"/>
    <m/>
    <m/>
    <m/>
    <m/>
    <x v="1"/>
    <m/>
  </r>
  <r>
    <s v="1831ARCELOR (BERTON SICARD)"/>
    <x v="3197"/>
    <m/>
    <x v="26"/>
    <x v="2918"/>
    <x v="6"/>
    <s v="INSTALLUX"/>
    <x v="3150"/>
    <s v="Non"/>
    <x v="5"/>
    <m/>
    <m/>
    <m/>
    <m/>
    <x v="1"/>
    <m/>
  </r>
  <r>
    <s v="1832ARCELOR (BERTON SICARD)"/>
    <x v="3198"/>
    <m/>
    <x v="26"/>
    <x v="2919"/>
    <x v="6"/>
    <s v="INSTALLUX"/>
    <x v="3151"/>
    <s v="Non"/>
    <x v="5"/>
    <m/>
    <m/>
    <m/>
    <m/>
    <x v="1"/>
    <m/>
  </r>
  <r>
    <s v="1834NARCELOR (BERTON SICARD)"/>
    <x v="3199"/>
    <m/>
    <x v="26"/>
    <x v="2920"/>
    <x v="6"/>
    <s v="INSTALLUX"/>
    <x v="3152"/>
    <s v="Non"/>
    <x v="5"/>
    <m/>
    <m/>
    <m/>
    <m/>
    <x v="1"/>
    <m/>
  </r>
  <r>
    <s v="1835ARCELOR (BERTON SICARD)"/>
    <x v="3200"/>
    <m/>
    <x v="26"/>
    <x v="2921"/>
    <x v="6"/>
    <s v="INSTALLUX"/>
    <x v="3153"/>
    <s v="Non"/>
    <x v="5"/>
    <m/>
    <m/>
    <m/>
    <m/>
    <x v="1"/>
    <m/>
  </r>
  <r>
    <s v="5238ARCELOR (BERTON SICARD)"/>
    <x v="3201"/>
    <m/>
    <x v="26"/>
    <x v="2922"/>
    <x v="6"/>
    <s v="INSTALLUX"/>
    <x v="3154"/>
    <s v="Non"/>
    <x v="33"/>
    <m/>
    <m/>
    <m/>
    <m/>
    <x v="1"/>
    <m/>
  </r>
  <r>
    <s v="5291ARCELOR (BERTON SICARD)"/>
    <x v="3202"/>
    <m/>
    <x v="26"/>
    <x v="2923"/>
    <x v="6"/>
    <s v="INSTALLUX"/>
    <x v="3155"/>
    <s v="Non"/>
    <x v="54"/>
    <m/>
    <m/>
    <m/>
    <m/>
    <x v="1"/>
    <m/>
  </r>
  <r>
    <s v="5292ARCELOR (BERTON SICARD)"/>
    <x v="3203"/>
    <m/>
    <x v="26"/>
    <x v="2924"/>
    <x v="6"/>
    <s v="INSTALLUX"/>
    <x v="3156"/>
    <s v="Non"/>
    <x v="54"/>
    <m/>
    <m/>
    <m/>
    <m/>
    <x v="1"/>
    <m/>
  </r>
  <r>
    <s v="5293ARCELOR (BERTON SICARD)"/>
    <x v="3204"/>
    <m/>
    <x v="26"/>
    <x v="2925"/>
    <x v="6"/>
    <s v="INSTALLUX"/>
    <x v="3157"/>
    <s v="Non"/>
    <x v="54"/>
    <m/>
    <m/>
    <m/>
    <m/>
    <x v="1"/>
    <m/>
  </r>
  <r>
    <s v="5294ARCELOR (BERTON SICARD)"/>
    <x v="3205"/>
    <m/>
    <x v="26"/>
    <x v="2926"/>
    <x v="6"/>
    <s v="INSTALLUX"/>
    <x v="3158"/>
    <s v="Non"/>
    <x v="54"/>
    <m/>
    <m/>
    <m/>
    <m/>
    <x v="1"/>
    <m/>
  </r>
  <r>
    <s v="5295ARCELOR (BERTON SICARD)"/>
    <x v="3206"/>
    <m/>
    <x v="26"/>
    <x v="2927"/>
    <x v="6"/>
    <s v="INSTALLUX"/>
    <x v="3159"/>
    <s v="Non"/>
    <x v="54"/>
    <m/>
    <m/>
    <m/>
    <m/>
    <x v="1"/>
    <m/>
  </r>
  <r>
    <s v="5296ARCELOR (BERTON SICARD)"/>
    <x v="3207"/>
    <m/>
    <x v="26"/>
    <x v="2928"/>
    <x v="6"/>
    <s v="INSTALLUX"/>
    <x v="3160"/>
    <s v="Non"/>
    <x v="54"/>
    <m/>
    <m/>
    <m/>
    <m/>
    <x v="1"/>
    <m/>
  </r>
  <r>
    <s v="5310ARCELOR (BERTON SICARD)"/>
    <x v="3208"/>
    <m/>
    <x v="26"/>
    <x v="2929"/>
    <x v="6"/>
    <s v="INSTALLUX"/>
    <x v="3161"/>
    <s v="Non"/>
    <x v="54"/>
    <m/>
    <m/>
    <m/>
    <m/>
    <x v="1"/>
    <m/>
  </r>
  <r>
    <s v="5311ARCELOR (BERTON SICARD)"/>
    <x v="3209"/>
    <m/>
    <x v="26"/>
    <x v="2930"/>
    <x v="6"/>
    <s v="INSTALLUX"/>
    <x v="3162"/>
    <s v="Non"/>
    <x v="54"/>
    <m/>
    <m/>
    <m/>
    <m/>
    <x v="1"/>
    <m/>
  </r>
  <r>
    <s v="5322ARCELOR (BERTON SICARD)"/>
    <x v="3210"/>
    <m/>
    <x v="26"/>
    <x v="2931"/>
    <x v="6"/>
    <s v="INSTALLUX"/>
    <x v="3163"/>
    <s v="Non"/>
    <x v="54"/>
    <m/>
    <m/>
    <m/>
    <m/>
    <x v="1"/>
    <m/>
  </r>
  <r>
    <s v="5323ARCELOR (BERTON SICARD)"/>
    <x v="3211"/>
    <m/>
    <x v="26"/>
    <x v="2932"/>
    <x v="6"/>
    <s v="INSTALLUX"/>
    <x v="3164"/>
    <s v="Non"/>
    <x v="54"/>
    <m/>
    <m/>
    <m/>
    <m/>
    <x v="1"/>
    <m/>
  </r>
  <r>
    <s v="5324ARCELOR (BERTON SICARD)"/>
    <x v="3212"/>
    <m/>
    <x v="26"/>
    <x v="2933"/>
    <x v="6"/>
    <s v="INSTALLUX"/>
    <x v="3165"/>
    <s v="Non"/>
    <x v="40"/>
    <m/>
    <m/>
    <m/>
    <m/>
    <x v="1"/>
    <m/>
  </r>
  <r>
    <s v="5325ARCELOR (BERTON SICARD)"/>
    <x v="3213"/>
    <m/>
    <x v="26"/>
    <x v="2934"/>
    <x v="6"/>
    <s v="INSTALLUX"/>
    <x v="3166"/>
    <s v="Non"/>
    <x v="40"/>
    <m/>
    <m/>
    <m/>
    <m/>
    <x v="1"/>
    <m/>
  </r>
  <r>
    <s v="5326ARCELOR (BERTON SICARD)"/>
    <x v="3214"/>
    <m/>
    <x v="26"/>
    <x v="2935"/>
    <x v="6"/>
    <s v="INSTALLUX"/>
    <x v="3167"/>
    <s v="Non"/>
    <x v="20"/>
    <m/>
    <m/>
    <m/>
    <m/>
    <x v="1"/>
    <m/>
  </r>
  <r>
    <s v="5328ARCELOR (BERTON SICARD)"/>
    <x v="3215"/>
    <m/>
    <x v="26"/>
    <x v="2936"/>
    <x v="6"/>
    <s v="INSTALLUX"/>
    <x v="3168"/>
    <s v="Non"/>
    <x v="20"/>
    <m/>
    <m/>
    <m/>
    <m/>
    <x v="1"/>
    <m/>
  </r>
  <r>
    <s v="5329ARCELOR (BERTON SICARD)"/>
    <x v="3216"/>
    <m/>
    <x v="26"/>
    <x v="2937"/>
    <x v="6"/>
    <s v="INSTALLUX"/>
    <x v="3169"/>
    <s v="Non"/>
    <x v="12"/>
    <m/>
    <m/>
    <m/>
    <m/>
    <x v="1"/>
    <m/>
  </r>
  <r>
    <s v="5348ARCELOR (BERTON SICARD)"/>
    <x v="3217"/>
    <m/>
    <x v="26"/>
    <x v="2938"/>
    <x v="6"/>
    <s v="INSTALLUX"/>
    <x v="3170"/>
    <s v="Non"/>
    <x v="20"/>
    <m/>
    <m/>
    <m/>
    <m/>
    <x v="1"/>
    <m/>
  </r>
  <r>
    <s v="5351ARCELOR (BERTON SICARD)"/>
    <x v="3218"/>
    <m/>
    <x v="26"/>
    <x v="2939"/>
    <x v="6"/>
    <s v="INSTALLUX"/>
    <x v="3171"/>
    <s v="Non"/>
    <x v="20"/>
    <m/>
    <m/>
    <m/>
    <m/>
    <x v="1"/>
    <m/>
  </r>
  <r>
    <s v="5353ARCELOR (BERTON SICARD)"/>
    <x v="3219"/>
    <m/>
    <x v="26"/>
    <x v="2940"/>
    <x v="6"/>
    <s v="INSTALLUX"/>
    <x v="3172"/>
    <s v="Non"/>
    <x v="20"/>
    <m/>
    <m/>
    <m/>
    <m/>
    <x v="1"/>
    <m/>
  </r>
  <r>
    <s v="5619ARCELOR (BERTON SICARD)"/>
    <x v="3220"/>
    <m/>
    <x v="26"/>
    <x v="2941"/>
    <x v="6"/>
    <s v="INSTALLUX"/>
    <x v="3173"/>
    <s v="Non"/>
    <x v="33"/>
    <m/>
    <m/>
    <m/>
    <m/>
    <x v="1"/>
    <m/>
  </r>
  <r>
    <s v="5621ARCELOR (BERTON SICARD)"/>
    <x v="3221"/>
    <m/>
    <x v="26"/>
    <x v="2942"/>
    <x v="6"/>
    <s v="INSTALLUX"/>
    <x v="3174"/>
    <s v="Non"/>
    <x v="33"/>
    <m/>
    <m/>
    <m/>
    <m/>
    <x v="1"/>
    <m/>
  </r>
  <r>
    <s v="5665ARCELOR (BERTON SICARD)"/>
    <x v="3222"/>
    <m/>
    <x v="26"/>
    <x v="2943"/>
    <x v="6"/>
    <s v="INSTALLUX"/>
    <x v="3175"/>
    <s v="Non"/>
    <x v="5"/>
    <m/>
    <m/>
    <m/>
    <m/>
    <x v="1"/>
    <m/>
  </r>
  <r>
    <s v="5666ARCELOR (BERTON SICARD)"/>
    <x v="3223"/>
    <m/>
    <x v="26"/>
    <x v="2944"/>
    <x v="6"/>
    <s v="INSTALLUX"/>
    <x v="3176"/>
    <s v="Non"/>
    <x v="5"/>
    <m/>
    <m/>
    <m/>
    <m/>
    <x v="1"/>
    <m/>
  </r>
  <r>
    <s v="5668ARCELOR (BERTON SICARD)"/>
    <x v="3224"/>
    <m/>
    <x v="26"/>
    <x v="2945"/>
    <x v="6"/>
    <s v="INSTALLUX"/>
    <x v="3177"/>
    <s v="Non"/>
    <x v="5"/>
    <m/>
    <m/>
    <m/>
    <m/>
    <x v="1"/>
    <m/>
  </r>
  <r>
    <s v="5670ARCELOR (BERTON SICARD)"/>
    <x v="3225"/>
    <m/>
    <x v="26"/>
    <x v="2946"/>
    <x v="6"/>
    <s v="INSTALLUX"/>
    <x v="3178"/>
    <s v="Non"/>
    <x v="5"/>
    <m/>
    <m/>
    <m/>
    <m/>
    <x v="1"/>
    <m/>
  </r>
  <r>
    <s v="5700ARCELOR (BERTON SICARD)"/>
    <x v="3226"/>
    <m/>
    <x v="26"/>
    <x v="2947"/>
    <x v="6"/>
    <s v="INSTALLUX"/>
    <x v="3179"/>
    <s v="Non"/>
    <x v="5"/>
    <m/>
    <m/>
    <m/>
    <m/>
    <x v="1"/>
    <m/>
  </r>
  <r>
    <s v="5714ARCELOR (BERTON SICARD)"/>
    <x v="3227"/>
    <m/>
    <x v="26"/>
    <x v="2948"/>
    <x v="6"/>
    <s v="INSTALLUX"/>
    <x v="3180"/>
    <s v="Non"/>
    <x v="20"/>
    <m/>
    <m/>
    <m/>
    <m/>
    <x v="1"/>
    <m/>
  </r>
  <r>
    <s v="5715ARCELOR (BERTON SICARD)"/>
    <x v="3228"/>
    <m/>
    <x v="26"/>
    <x v="2949"/>
    <x v="6"/>
    <s v="INSTALLUX"/>
    <x v="3181"/>
    <s v="Non"/>
    <x v="20"/>
    <m/>
    <m/>
    <m/>
    <m/>
    <x v="1"/>
    <m/>
  </r>
  <r>
    <s v="5752ARCELOR (BERTON SICARD)"/>
    <x v="3229"/>
    <m/>
    <x v="26"/>
    <x v="2950"/>
    <x v="6"/>
    <s v="INSTALLUX"/>
    <x v="3182"/>
    <s v="Non"/>
    <x v="5"/>
    <m/>
    <m/>
    <m/>
    <m/>
    <x v="1"/>
    <m/>
  </r>
  <r>
    <s v="5758ARCELOR (BERTON SICARD)"/>
    <x v="3230"/>
    <m/>
    <x v="26"/>
    <x v="2951"/>
    <x v="6"/>
    <s v="INSTALLUX"/>
    <x v="3183"/>
    <s v="Non"/>
    <x v="5"/>
    <m/>
    <m/>
    <m/>
    <m/>
    <x v="1"/>
    <m/>
  </r>
  <r>
    <s v="5760ARCELOR (BERTON SICARD)"/>
    <x v="3231"/>
    <m/>
    <x v="26"/>
    <x v="2952"/>
    <x v="6"/>
    <s v="INSTALLUX"/>
    <x v="3184"/>
    <s v="Non"/>
    <x v="5"/>
    <m/>
    <m/>
    <m/>
    <m/>
    <x v="1"/>
    <m/>
  </r>
  <r>
    <s v="5769ARCELOR (BERTON SICARD)"/>
    <x v="3232"/>
    <m/>
    <x v="26"/>
    <x v="2953"/>
    <x v="6"/>
    <s v="INSTALLUX"/>
    <x v="3185"/>
    <s v="Non"/>
    <x v="5"/>
    <m/>
    <m/>
    <m/>
    <m/>
    <x v="1"/>
    <m/>
  </r>
  <r>
    <s v="5774ARCELOR (BERTON SICARD)"/>
    <x v="3233"/>
    <m/>
    <x v="26"/>
    <x v="2954"/>
    <x v="6"/>
    <s v="INSTALLUX"/>
    <x v="3186"/>
    <s v="Non"/>
    <x v="54"/>
    <m/>
    <m/>
    <m/>
    <m/>
    <x v="1"/>
    <m/>
  </r>
  <r>
    <s v="5775ARCELOR (BERTON SICARD)"/>
    <x v="3234"/>
    <m/>
    <x v="26"/>
    <x v="2955"/>
    <x v="6"/>
    <s v="INSTALLUX"/>
    <x v="3187"/>
    <s v="Non"/>
    <x v="5"/>
    <m/>
    <m/>
    <m/>
    <m/>
    <x v="1"/>
    <m/>
  </r>
  <r>
    <s v="5782ARCELOR (BERTON SICARD)"/>
    <x v="3235"/>
    <m/>
    <x v="26"/>
    <x v="2956"/>
    <x v="6"/>
    <s v="INSTALLUX"/>
    <x v="3188"/>
    <s v="Non"/>
    <x v="5"/>
    <m/>
    <m/>
    <m/>
    <m/>
    <x v="1"/>
    <m/>
  </r>
  <r>
    <s v="5786ARCELOR (BERTON SICARD)"/>
    <x v="3236"/>
    <m/>
    <x v="26"/>
    <x v="2957"/>
    <x v="6"/>
    <s v="INSTALLUX"/>
    <x v="3189"/>
    <s v="Non"/>
    <x v="5"/>
    <m/>
    <m/>
    <m/>
    <m/>
    <x v="1"/>
    <m/>
  </r>
  <r>
    <s v="5787ARCELOR (BERTON SICARD)"/>
    <x v="3237"/>
    <m/>
    <x v="26"/>
    <x v="2958"/>
    <x v="6"/>
    <s v="INSTALLUX"/>
    <x v="3190"/>
    <s v="Non"/>
    <x v="5"/>
    <m/>
    <m/>
    <m/>
    <m/>
    <x v="1"/>
    <m/>
  </r>
  <r>
    <s v="5788ARCELOR (BERTON SICARD)"/>
    <x v="3238"/>
    <m/>
    <x v="26"/>
    <x v="2959"/>
    <x v="6"/>
    <s v="INSTALLUX"/>
    <x v="3191"/>
    <s v="Non"/>
    <x v="5"/>
    <m/>
    <m/>
    <m/>
    <m/>
    <x v="1"/>
    <m/>
  </r>
  <r>
    <s v="5789ARCELOR (BERTON SICARD)"/>
    <x v="3239"/>
    <m/>
    <x v="26"/>
    <x v="2960"/>
    <x v="6"/>
    <s v="INSTALLUX"/>
    <x v="3192"/>
    <s v="Non"/>
    <x v="5"/>
    <m/>
    <m/>
    <m/>
    <m/>
    <x v="1"/>
    <m/>
  </r>
  <r>
    <s v="5790ARCELOR (BERTON SICARD)"/>
    <x v="3240"/>
    <m/>
    <x v="26"/>
    <x v="2961"/>
    <x v="6"/>
    <s v="INSTALLUX"/>
    <x v="3193"/>
    <s v="Non"/>
    <x v="5"/>
    <m/>
    <m/>
    <m/>
    <m/>
    <x v="1"/>
    <m/>
  </r>
  <r>
    <s v="5791ARCELOR (BERTON SICARD)"/>
    <x v="3241"/>
    <m/>
    <x v="26"/>
    <x v="2962"/>
    <x v="6"/>
    <s v="INSTALLUX"/>
    <x v="3194"/>
    <s v="Non"/>
    <x v="5"/>
    <m/>
    <m/>
    <m/>
    <m/>
    <x v="1"/>
    <m/>
  </r>
  <r>
    <s v="5796ARCELOR (BERTON SICARD)"/>
    <x v="3242"/>
    <m/>
    <x v="26"/>
    <x v="2963"/>
    <x v="6"/>
    <s v="INSTALLUX"/>
    <x v="3195"/>
    <s v="Non"/>
    <x v="5"/>
    <m/>
    <m/>
    <m/>
    <m/>
    <x v="1"/>
    <m/>
  </r>
  <r>
    <s v="5798ARCELOR (BERTON SICARD)"/>
    <x v="3243"/>
    <m/>
    <x v="26"/>
    <x v="2964"/>
    <x v="6"/>
    <s v="INSTALLUX"/>
    <x v="3196"/>
    <s v="Non"/>
    <x v="5"/>
    <m/>
    <m/>
    <m/>
    <m/>
    <x v="1"/>
    <m/>
  </r>
  <r>
    <s v="5799ARCELOR (BERTON SICARD)"/>
    <x v="3244"/>
    <m/>
    <x v="26"/>
    <x v="2965"/>
    <x v="6"/>
    <s v="INSTALLUX"/>
    <x v="3197"/>
    <s v="Non"/>
    <x v="5"/>
    <m/>
    <m/>
    <m/>
    <m/>
    <x v="1"/>
    <m/>
  </r>
  <r>
    <s v="5802ARCELOR (BERTON SICARD)"/>
    <x v="3245"/>
    <m/>
    <x v="26"/>
    <x v="2966"/>
    <x v="6"/>
    <s v="INSTALLUX"/>
    <x v="3198"/>
    <s v="Non"/>
    <x v="5"/>
    <m/>
    <m/>
    <m/>
    <m/>
    <x v="1"/>
    <m/>
  </r>
  <r>
    <s v="5813ARCELOR (BERTON SICARD)"/>
    <x v="3246"/>
    <m/>
    <x v="26"/>
    <x v="2967"/>
    <x v="6"/>
    <s v="INSTALLUX"/>
    <x v="3199"/>
    <s v="Non"/>
    <x v="5"/>
    <m/>
    <m/>
    <m/>
    <m/>
    <x v="1"/>
    <m/>
  </r>
  <r>
    <s v="5878NARCELOR (BERTON SICARD)"/>
    <x v="3247"/>
    <m/>
    <x v="26"/>
    <x v="2968"/>
    <x v="6"/>
    <s v="INSTALLUX"/>
    <x v="3200"/>
    <s v="Non"/>
    <x v="5"/>
    <m/>
    <m/>
    <m/>
    <m/>
    <x v="1"/>
    <m/>
  </r>
  <r>
    <s v="5885NARCELOR (BERTON SICARD)"/>
    <x v="3248"/>
    <m/>
    <x v="26"/>
    <x v="2969"/>
    <x v="6"/>
    <s v="INSTALLUX"/>
    <x v="3201"/>
    <s v="Non"/>
    <x v="5"/>
    <m/>
    <m/>
    <m/>
    <m/>
    <x v="1"/>
    <m/>
  </r>
  <r>
    <s v="5886NARCELOR (BERTON SICARD)"/>
    <x v="3249"/>
    <m/>
    <x v="26"/>
    <x v="2970"/>
    <x v="6"/>
    <s v="INSTALLUX"/>
    <x v="3202"/>
    <s v="Non"/>
    <x v="5"/>
    <m/>
    <m/>
    <m/>
    <m/>
    <x v="1"/>
    <m/>
  </r>
  <r>
    <s v="5887NARCELOR (BERTON SICARD)"/>
    <x v="3250"/>
    <m/>
    <x v="26"/>
    <x v="2971"/>
    <x v="6"/>
    <s v="INSTALLUX"/>
    <x v="3203"/>
    <s v="Non"/>
    <x v="5"/>
    <m/>
    <m/>
    <m/>
    <m/>
    <x v="1"/>
    <m/>
  </r>
  <r>
    <s v="5891ARCELOR (BERTON SICARD)"/>
    <x v="3251"/>
    <m/>
    <x v="26"/>
    <x v="2972"/>
    <x v="6"/>
    <s v="INSTALLUX"/>
    <x v="3204"/>
    <s v="Non"/>
    <x v="5"/>
    <m/>
    <m/>
    <m/>
    <m/>
    <x v="1"/>
    <m/>
  </r>
  <r>
    <s v="5893ARCELOR (BERTON SICARD)"/>
    <x v="3252"/>
    <m/>
    <x v="26"/>
    <x v="2973"/>
    <x v="6"/>
    <s v="INSTALLUX"/>
    <x v="3205"/>
    <s v="Non"/>
    <x v="5"/>
    <m/>
    <m/>
    <m/>
    <m/>
    <x v="1"/>
    <m/>
  </r>
  <r>
    <s v="7030ARCELOR (BERTON SICARD)"/>
    <x v="392"/>
    <m/>
    <x v="26"/>
    <x v="2974"/>
    <x v="6"/>
    <s v="INSTALLUX"/>
    <x v="353"/>
    <s v="Non"/>
    <x v="24"/>
    <m/>
    <m/>
    <m/>
    <m/>
    <x v="1"/>
    <m/>
  </r>
  <r>
    <s v="7077ARCELOR (BERTON SICARD)"/>
    <x v="3253"/>
    <m/>
    <x v="26"/>
    <x v="2975"/>
    <x v="6"/>
    <s v="INSTALLUX"/>
    <x v="3206"/>
    <s v="Non"/>
    <x v="40"/>
    <m/>
    <m/>
    <m/>
    <m/>
    <x v="1"/>
    <m/>
  </r>
  <r>
    <s v="7097ARCELOR (BERTON SICARD)"/>
    <x v="3254"/>
    <m/>
    <x v="26"/>
    <x v="2976"/>
    <x v="6"/>
    <s v="INSTALLUX"/>
    <x v="3207"/>
    <s v="Non"/>
    <x v="12"/>
    <m/>
    <m/>
    <m/>
    <m/>
    <x v="1"/>
    <m/>
  </r>
  <r>
    <s v="7099ARCELOR (BERTON SICARD)"/>
    <x v="3255"/>
    <m/>
    <x v="26"/>
    <x v="2977"/>
    <x v="6"/>
    <s v="INSTALLUX"/>
    <x v="3208"/>
    <s v="Non"/>
    <x v="12"/>
    <m/>
    <m/>
    <m/>
    <m/>
    <x v="1"/>
    <m/>
  </r>
  <r>
    <s v="7710ARCELOR (BERTON SICARD)"/>
    <x v="3256"/>
    <m/>
    <x v="26"/>
    <x v="2978"/>
    <x v="6"/>
    <s v="INSTALLUX"/>
    <x v="3209"/>
    <s v="Non"/>
    <x v="5"/>
    <m/>
    <m/>
    <m/>
    <m/>
    <x v="1"/>
    <m/>
  </r>
  <r>
    <s v="7711ARCELOR (BERTON SICARD)"/>
    <x v="3257"/>
    <m/>
    <x v="26"/>
    <x v="2979"/>
    <x v="6"/>
    <s v="INSTALLUX"/>
    <x v="3210"/>
    <s v="Non"/>
    <x v="5"/>
    <m/>
    <m/>
    <m/>
    <m/>
    <x v="1"/>
    <m/>
  </r>
  <r>
    <s v="7712ARCELOR (BERTON SICARD)"/>
    <x v="3258"/>
    <m/>
    <x v="26"/>
    <x v="2980"/>
    <x v="6"/>
    <s v="INSTALLUX"/>
    <x v="3211"/>
    <s v="Non"/>
    <x v="5"/>
    <m/>
    <m/>
    <m/>
    <m/>
    <x v="1"/>
    <m/>
  </r>
  <r>
    <s v="7713ARCELOR (BERTON SICARD)"/>
    <x v="3259"/>
    <m/>
    <x v="26"/>
    <x v="2981"/>
    <x v="6"/>
    <s v="INSTALLUX"/>
    <x v="3212"/>
    <s v="Non"/>
    <x v="5"/>
    <m/>
    <m/>
    <m/>
    <m/>
    <x v="1"/>
    <m/>
  </r>
  <r>
    <s v="7728ARCELOR (BERTON SICARD)"/>
    <x v="411"/>
    <m/>
    <x v="26"/>
    <x v="2982"/>
    <x v="6"/>
    <s v="INSTALLUX"/>
    <x v="372"/>
    <s v="Non"/>
    <x v="5"/>
    <m/>
    <m/>
    <m/>
    <m/>
    <x v="1"/>
    <m/>
  </r>
  <r>
    <s v="7729ARCELOR (BERTON SICARD)"/>
    <x v="3260"/>
    <m/>
    <x v="26"/>
    <x v="2983"/>
    <x v="6"/>
    <s v="INSTALLUX"/>
    <x v="3213"/>
    <s v="Non"/>
    <x v="5"/>
    <m/>
    <m/>
    <m/>
    <m/>
    <x v="1"/>
    <m/>
  </r>
  <r>
    <s v="7730ARCELOR (BERTON SICARD)"/>
    <x v="3261"/>
    <m/>
    <x v="26"/>
    <x v="2984"/>
    <x v="6"/>
    <s v="INSTALLUX"/>
    <x v="3214"/>
    <s v="Non"/>
    <x v="5"/>
    <m/>
    <m/>
    <m/>
    <m/>
    <x v="1"/>
    <m/>
  </r>
  <r>
    <s v="7731ARCELOR (BERTON SICARD)"/>
    <x v="412"/>
    <m/>
    <x v="26"/>
    <x v="2985"/>
    <x v="6"/>
    <s v="INSTALLUX"/>
    <x v="373"/>
    <s v="Non"/>
    <x v="5"/>
    <m/>
    <m/>
    <m/>
    <m/>
    <x v="1"/>
    <m/>
  </r>
  <r>
    <s v="7732ARCELOR (BERTON SICARD)"/>
    <x v="3262"/>
    <m/>
    <x v="26"/>
    <x v="2986"/>
    <x v="6"/>
    <s v="INSTALLUX"/>
    <x v="3215"/>
    <s v="Non"/>
    <x v="5"/>
    <m/>
    <m/>
    <m/>
    <m/>
    <x v="1"/>
    <m/>
  </r>
  <r>
    <s v="7733ARCELOR (BERTON SICARD)"/>
    <x v="3263"/>
    <m/>
    <x v="26"/>
    <x v="2987"/>
    <x v="6"/>
    <s v="INSTALLUX"/>
    <x v="3216"/>
    <s v="Non"/>
    <x v="5"/>
    <m/>
    <m/>
    <m/>
    <m/>
    <x v="1"/>
    <m/>
  </r>
  <r>
    <s v="7765ARCELOR (BERTON SICARD)"/>
    <x v="3264"/>
    <m/>
    <x v="26"/>
    <x v="2988"/>
    <x v="6"/>
    <s v="INSTALLUX"/>
    <x v="3217"/>
    <s v="Non"/>
    <x v="5"/>
    <m/>
    <m/>
    <m/>
    <m/>
    <x v="1"/>
    <m/>
  </r>
  <r>
    <s v="7767ARCELOR (BERTON SICARD)"/>
    <x v="3265"/>
    <m/>
    <x v="26"/>
    <x v="2989"/>
    <x v="6"/>
    <s v="INSTALLUX"/>
    <x v="3218"/>
    <s v="Non"/>
    <x v="5"/>
    <m/>
    <m/>
    <m/>
    <m/>
    <x v="1"/>
    <m/>
  </r>
  <r>
    <s v="8621ARCELOR (BERTON SICARD)"/>
    <x v="3266"/>
    <m/>
    <x v="26"/>
    <x v="2990"/>
    <x v="6"/>
    <s v="INSTALLUX"/>
    <x v="3219"/>
    <s v="Non"/>
    <x v="24"/>
    <m/>
    <m/>
    <m/>
    <m/>
    <x v="1"/>
    <m/>
  </r>
  <r>
    <s v="8622ARCELOR (BERTON SICARD)"/>
    <x v="3267"/>
    <m/>
    <x v="26"/>
    <x v="2991"/>
    <x v="6"/>
    <s v="INSTALLUX"/>
    <x v="3220"/>
    <s v="Non"/>
    <x v="14"/>
    <m/>
    <m/>
    <m/>
    <m/>
    <x v="1"/>
    <m/>
  </r>
  <r>
    <s v="8630ARCELOR (BERTON SICARD)"/>
    <x v="3268"/>
    <m/>
    <x v="26"/>
    <x v="2992"/>
    <x v="6"/>
    <s v="INSTALLUX"/>
    <x v="3221"/>
    <s v="Non"/>
    <x v="14"/>
    <m/>
    <m/>
    <m/>
    <m/>
    <x v="1"/>
    <m/>
  </r>
  <r>
    <s v="8631ARCELOR (BERTON SICARD)"/>
    <x v="3269"/>
    <m/>
    <x v="26"/>
    <x v="2993"/>
    <x v="6"/>
    <s v="INSTALLUX"/>
    <x v="3222"/>
    <s v="Non"/>
    <x v="14"/>
    <m/>
    <m/>
    <m/>
    <m/>
    <x v="1"/>
    <m/>
  </r>
  <r>
    <s v="8632ARCELOR (BERTON SICARD)"/>
    <x v="3270"/>
    <m/>
    <x v="26"/>
    <x v="2994"/>
    <x v="6"/>
    <s v="INSTALLUX"/>
    <x v="3223"/>
    <s v="Non"/>
    <x v="24"/>
    <m/>
    <m/>
    <m/>
    <m/>
    <x v="1"/>
    <m/>
  </r>
  <r>
    <s v="8653ARCELOR (BERTON SICARD)"/>
    <x v="3271"/>
    <m/>
    <x v="26"/>
    <x v="2995"/>
    <x v="6"/>
    <s v="INSTALLUX"/>
    <x v="3224"/>
    <s v="Non"/>
    <x v="14"/>
    <m/>
    <m/>
    <m/>
    <m/>
    <x v="1"/>
    <m/>
  </r>
  <r>
    <s v="8654/12ARCELOR (BERTON SICARD)"/>
    <x v="3272"/>
    <m/>
    <x v="26"/>
    <x v="2996"/>
    <x v="6"/>
    <s v="INSTALLUX"/>
    <x v="3225"/>
    <s v="Non"/>
    <x v="5"/>
    <m/>
    <m/>
    <m/>
    <m/>
    <x v="1"/>
    <m/>
  </r>
  <r>
    <s v="8660ARCELOR (BERTON SICARD)"/>
    <x v="3273"/>
    <m/>
    <x v="26"/>
    <x v="2997"/>
    <x v="6"/>
    <s v="INSTALLUX"/>
    <x v="3226"/>
    <s v="Non"/>
    <x v="9"/>
    <m/>
    <m/>
    <m/>
    <m/>
    <x v="1"/>
    <m/>
  </r>
  <r>
    <s v="8662ARCELOR (BERTON SICARD)"/>
    <x v="3274"/>
    <m/>
    <x v="26"/>
    <x v="2998"/>
    <x v="6"/>
    <s v="INSTALLUX"/>
    <x v="3227"/>
    <s v="Non"/>
    <x v="14"/>
    <m/>
    <m/>
    <m/>
    <m/>
    <x v="1"/>
    <m/>
  </r>
  <r>
    <s v="8675ARCELOR (BERTON SICARD)"/>
    <x v="3275"/>
    <m/>
    <x v="26"/>
    <x v="2999"/>
    <x v="6"/>
    <s v="INSTALLUX"/>
    <x v="3228"/>
    <s v="Non"/>
    <x v="5"/>
    <m/>
    <m/>
    <m/>
    <m/>
    <x v="1"/>
    <m/>
  </r>
  <r>
    <s v="8917ARCELOR (BERTON SICARD)"/>
    <x v="3276"/>
    <m/>
    <x v="26"/>
    <x v="3000"/>
    <x v="6"/>
    <s v="INSTALLUX"/>
    <x v="3229"/>
    <s v="Non"/>
    <x v="20"/>
    <m/>
    <m/>
    <m/>
    <m/>
    <x v="1"/>
    <m/>
  </r>
  <r>
    <s v="8918ARCELOR (BERTON SICARD)"/>
    <x v="3277"/>
    <m/>
    <x v="26"/>
    <x v="3001"/>
    <x v="6"/>
    <s v="INSTALLUX"/>
    <x v="3230"/>
    <s v="Non"/>
    <x v="20"/>
    <m/>
    <m/>
    <m/>
    <m/>
    <x v="1"/>
    <m/>
  </r>
  <r>
    <s v="8939ARCELOR (BERTON SICARD)"/>
    <x v="3278"/>
    <m/>
    <x v="26"/>
    <x v="3002"/>
    <x v="6"/>
    <s v="INSTALLUX"/>
    <x v="3231"/>
    <s v="Non"/>
    <x v="5"/>
    <m/>
    <m/>
    <m/>
    <m/>
    <x v="1"/>
    <m/>
  </r>
  <r>
    <s v="9329ARCELOR (BERTON SICARD)"/>
    <x v="3279"/>
    <m/>
    <x v="26"/>
    <x v="3003"/>
    <x v="6"/>
    <s v="INSTALLUX"/>
    <x v="3232"/>
    <s v="Non"/>
    <x v="24"/>
    <m/>
    <m/>
    <m/>
    <m/>
    <x v="1"/>
    <m/>
  </r>
  <r>
    <s v="9331ARCELOR (BERTON SICARD)"/>
    <x v="3280"/>
    <m/>
    <x v="26"/>
    <x v="3004"/>
    <x v="6"/>
    <s v="INSTALLUX"/>
    <x v="3233"/>
    <s v="Non"/>
    <x v="24"/>
    <m/>
    <m/>
    <m/>
    <m/>
    <x v="1"/>
    <m/>
  </r>
  <r>
    <s v="9332ARCELOR (BERTON SICARD)"/>
    <x v="3281"/>
    <m/>
    <x v="26"/>
    <x v="3005"/>
    <x v="6"/>
    <s v="INSTALLUX"/>
    <x v="3234"/>
    <s v="Non"/>
    <x v="24"/>
    <m/>
    <m/>
    <m/>
    <m/>
    <x v="1"/>
    <m/>
  </r>
  <r>
    <s v="9602ARCELOR (BERTON SICARD)"/>
    <x v="3282"/>
    <m/>
    <x v="26"/>
    <x v="3006"/>
    <x v="6"/>
    <s v="INSTALLUX"/>
    <x v="3235"/>
    <s v="Non"/>
    <x v="20"/>
    <m/>
    <m/>
    <m/>
    <m/>
    <x v="1"/>
    <m/>
  </r>
  <r>
    <s v="9620ARCELOR (BERTON SICARD)"/>
    <x v="3283"/>
    <m/>
    <x v="26"/>
    <x v="3007"/>
    <x v="6"/>
    <s v="INSTALLUX"/>
    <x v="3236"/>
    <s v="Non"/>
    <x v="5"/>
    <m/>
    <m/>
    <m/>
    <m/>
    <x v="1"/>
    <m/>
  </r>
  <r>
    <s v="9704ARCELOR (BERTON SICARD)"/>
    <x v="3284"/>
    <m/>
    <x v="26"/>
    <x v="3008"/>
    <x v="6"/>
    <s v="INSTALLUX"/>
    <x v="3237"/>
    <s v="Non"/>
    <x v="20"/>
    <m/>
    <m/>
    <m/>
    <m/>
    <x v="1"/>
    <m/>
  </r>
  <r>
    <s v="9708ARCELOR (BERTON SICARD)"/>
    <x v="3285"/>
    <m/>
    <x v="26"/>
    <x v="3008"/>
    <x v="6"/>
    <s v="INSTALLUX"/>
    <x v="3238"/>
    <s v="Non"/>
    <x v="20"/>
    <m/>
    <m/>
    <m/>
    <m/>
    <x v="1"/>
    <m/>
  </r>
  <r>
    <s v="9762ARCELOR (BERTON SICARD)"/>
    <x v="3286"/>
    <m/>
    <x v="26"/>
    <x v="3009"/>
    <x v="6"/>
    <s v="INSTALLUX"/>
    <x v="3239"/>
    <s v="Non"/>
    <x v="40"/>
    <m/>
    <m/>
    <m/>
    <m/>
    <x v="1"/>
    <m/>
  </r>
  <r>
    <s v="9764NARCELOR (BERTON SICARD)"/>
    <x v="3287"/>
    <m/>
    <x v="26"/>
    <x v="3010"/>
    <x v="6"/>
    <s v="INSTALLUX"/>
    <x v="3240"/>
    <s v="Non"/>
    <x v="40"/>
    <m/>
    <m/>
    <m/>
    <m/>
    <x v="1"/>
    <m/>
  </r>
  <r>
    <s v="9765NARCELOR (BERTON SICARD)"/>
    <x v="3288"/>
    <m/>
    <x v="26"/>
    <x v="3011"/>
    <x v="6"/>
    <s v="INSTALLUX"/>
    <x v="3241"/>
    <s v="Non"/>
    <x v="40"/>
    <m/>
    <m/>
    <m/>
    <m/>
    <x v="1"/>
    <m/>
  </r>
  <r>
    <s v="9766NARCELOR (BERTON SICARD)"/>
    <x v="3289"/>
    <m/>
    <x v="26"/>
    <x v="3012"/>
    <x v="6"/>
    <s v="INSTALLUX"/>
    <x v="3242"/>
    <s v="Non"/>
    <x v="40"/>
    <m/>
    <m/>
    <m/>
    <m/>
    <x v="1"/>
    <m/>
  </r>
  <r>
    <s v="9767NARCELOR (BERTON SICARD)"/>
    <x v="3290"/>
    <m/>
    <x v="26"/>
    <x v="3013"/>
    <x v="6"/>
    <s v="INSTALLUX"/>
    <x v="3243"/>
    <s v="Non"/>
    <x v="40"/>
    <m/>
    <m/>
    <m/>
    <m/>
    <x v="1"/>
    <m/>
  </r>
  <r>
    <s v="9770ARCELOR (BERTON SICARD)"/>
    <x v="3291"/>
    <m/>
    <x v="26"/>
    <x v="3014"/>
    <x v="6"/>
    <s v="INSTALLUX"/>
    <x v="3244"/>
    <s v="Non"/>
    <x v="20"/>
    <m/>
    <m/>
    <m/>
    <m/>
    <x v="1"/>
    <m/>
  </r>
  <r>
    <s v="9771ARCELOR (BERTON SICARD)"/>
    <x v="3292"/>
    <m/>
    <x v="26"/>
    <x v="3015"/>
    <x v="6"/>
    <s v="INSTALLUX"/>
    <x v="3245"/>
    <s v="Non"/>
    <x v="5"/>
    <m/>
    <m/>
    <m/>
    <m/>
    <x v="1"/>
    <m/>
  </r>
  <r>
    <s v="9788ARCELOR (BERTON SICARD)"/>
    <x v="3293"/>
    <m/>
    <x v="26"/>
    <x v="3016"/>
    <x v="6"/>
    <s v="INSTALLUX"/>
    <x v="3246"/>
    <s v="Non"/>
    <x v="40"/>
    <m/>
    <m/>
    <m/>
    <m/>
    <x v="1"/>
    <m/>
  </r>
  <r>
    <s v="9789ARCELOR (BERTON SICARD)"/>
    <x v="3294"/>
    <m/>
    <x v="26"/>
    <x v="3017"/>
    <x v="6"/>
    <s v="INSTALLUX"/>
    <x v="3247"/>
    <s v="Non"/>
    <x v="40"/>
    <m/>
    <m/>
    <m/>
    <m/>
    <x v="1"/>
    <m/>
  </r>
  <r>
    <s v="9798ARCELOR (BERTON SICARD)"/>
    <x v="3295"/>
    <m/>
    <x v="26"/>
    <x v="3018"/>
    <x v="6"/>
    <s v="INSTALLUX"/>
    <x v="3248"/>
    <s v="Non"/>
    <x v="12"/>
    <m/>
    <m/>
    <m/>
    <m/>
    <x v="1"/>
    <m/>
  </r>
  <r>
    <s v="9845ARCELOR (BERTON SICARD)"/>
    <x v="3296"/>
    <m/>
    <x v="26"/>
    <x v="3019"/>
    <x v="6"/>
    <s v="INSTALLUX"/>
    <x v="3249"/>
    <s v="Non"/>
    <x v="5"/>
    <m/>
    <m/>
    <m/>
    <m/>
    <x v="1"/>
    <m/>
  </r>
  <r>
    <s v="9846ARCELOR (BERTON SICARD)"/>
    <x v="3297"/>
    <m/>
    <x v="26"/>
    <x v="3020"/>
    <x v="6"/>
    <s v="INSTALLUX"/>
    <x v="3250"/>
    <s v="Non"/>
    <x v="5"/>
    <m/>
    <m/>
    <m/>
    <m/>
    <x v="1"/>
    <m/>
  </r>
  <r>
    <s v="9950NARCELOR (BERTON SICARD)"/>
    <x v="3298"/>
    <m/>
    <x v="26"/>
    <x v="3021"/>
    <x v="6"/>
    <s v="INSTALLUX"/>
    <x v="3251"/>
    <s v="Non"/>
    <x v="5"/>
    <m/>
    <m/>
    <m/>
    <m/>
    <x v="1"/>
    <m/>
  </r>
  <r>
    <s v="9951NARCELOR (BERTON SICARD)"/>
    <x v="3299"/>
    <m/>
    <x v="26"/>
    <x v="3022"/>
    <x v="6"/>
    <s v="INSTALLUX"/>
    <x v="3252"/>
    <s v="Non"/>
    <x v="5"/>
    <m/>
    <m/>
    <m/>
    <m/>
    <x v="1"/>
    <m/>
  </r>
  <r>
    <s v="9952NARCELOR (BERTON SICARD)"/>
    <x v="3300"/>
    <m/>
    <x v="26"/>
    <x v="3023"/>
    <x v="6"/>
    <s v="INSTALLUX"/>
    <x v="3253"/>
    <s v="Non"/>
    <x v="5"/>
    <m/>
    <m/>
    <m/>
    <m/>
    <x v="1"/>
    <m/>
  </r>
  <r>
    <s v="9959NARCELOR (BERTON SICARD)"/>
    <x v="3301"/>
    <m/>
    <x v="26"/>
    <x v="3024"/>
    <x v="6"/>
    <s v="INSTALLUX"/>
    <x v="3254"/>
    <s v="Non"/>
    <x v="5"/>
    <m/>
    <m/>
    <m/>
    <m/>
    <x v="1"/>
    <m/>
  </r>
  <r>
    <s v="9967ARCELOR (BERTON SICARD)"/>
    <x v="3302"/>
    <m/>
    <x v="26"/>
    <x v="3025"/>
    <x v="6"/>
    <s v="INSTALLUX"/>
    <x v="3255"/>
    <s v="Non"/>
    <x v="12"/>
    <m/>
    <m/>
    <m/>
    <m/>
    <x v="1"/>
    <m/>
  </r>
  <r>
    <s v="9972ARCELOR (BERTON SICARD)"/>
    <x v="3303"/>
    <m/>
    <x v="26"/>
    <x v="3026"/>
    <x v="6"/>
    <s v="INSTALLUX"/>
    <x v="3256"/>
    <s v="Non"/>
    <x v="5"/>
    <m/>
    <m/>
    <m/>
    <m/>
    <x v="1"/>
    <m/>
  </r>
  <r>
    <s v="9975ARCELOR (BERTON SICARD)"/>
    <x v="3304"/>
    <m/>
    <x v="26"/>
    <x v="3027"/>
    <x v="6"/>
    <s v="INSTALLUX"/>
    <x v="3257"/>
    <s v="Non"/>
    <x v="5"/>
    <m/>
    <m/>
    <m/>
    <m/>
    <x v="1"/>
    <m/>
  </r>
  <r>
    <s v="9979ARCELOR (BERTON SICARD)"/>
    <x v="3305"/>
    <m/>
    <x v="26"/>
    <x v="3028"/>
    <x v="6"/>
    <s v="INSTALLUX"/>
    <x v="3258"/>
    <s v="Non"/>
    <x v="5"/>
    <m/>
    <m/>
    <m/>
    <m/>
    <x v="1"/>
    <m/>
  </r>
  <r>
    <s v="9980ARCELOR (BERTON SICARD)"/>
    <x v="3306"/>
    <m/>
    <x v="26"/>
    <x v="3029"/>
    <x v="6"/>
    <s v="INSTALLUX"/>
    <x v="3259"/>
    <s v="Non"/>
    <x v="5"/>
    <m/>
    <m/>
    <m/>
    <m/>
    <x v="1"/>
    <m/>
  </r>
  <r>
    <s v="40020ARCELOR (BERTON SICARD)"/>
    <x v="3307"/>
    <m/>
    <x v="26"/>
    <x v="3030"/>
    <x v="6"/>
    <s v="INSTALLUX"/>
    <x v="3260"/>
    <s v="Non"/>
    <x v="5"/>
    <m/>
    <m/>
    <m/>
    <m/>
    <x v="1"/>
    <m/>
  </r>
  <r>
    <s v="40102ARCELOR (BERTON SICARD)"/>
    <x v="3308"/>
    <m/>
    <x v="26"/>
    <x v="3031"/>
    <x v="6"/>
    <s v="INSTALLUX"/>
    <x v="3261"/>
    <s v="Non"/>
    <x v="5"/>
    <m/>
    <m/>
    <m/>
    <m/>
    <x v="1"/>
    <m/>
  </r>
  <r>
    <s v="40500ARCELOR (BERTON SICARD)"/>
    <x v="3309"/>
    <m/>
    <x v="26"/>
    <x v="3032"/>
    <x v="6"/>
    <s v="INSTALLUX"/>
    <x v="3262"/>
    <s v="Non"/>
    <x v="14"/>
    <m/>
    <m/>
    <m/>
    <m/>
    <x v="1"/>
    <m/>
  </r>
  <r>
    <s v="50004ARCELOR (BERTON SICARD)"/>
    <x v="3310"/>
    <m/>
    <x v="26"/>
    <x v="3033"/>
    <x v="6"/>
    <s v="INSTALLUX"/>
    <x v="3263"/>
    <s v="Non"/>
    <x v="5"/>
    <m/>
    <m/>
    <m/>
    <m/>
    <x v="1"/>
    <m/>
  </r>
  <r>
    <s v="50005ARCELOR (BERTON SICARD)"/>
    <x v="3311"/>
    <m/>
    <x v="26"/>
    <x v="3034"/>
    <x v="6"/>
    <s v="INSTALLUX"/>
    <x v="3264"/>
    <s v="Non"/>
    <x v="5"/>
    <m/>
    <m/>
    <m/>
    <m/>
    <x v="1"/>
    <m/>
  </r>
  <r>
    <s v="50006ARCELOR (BERTON SICARD)"/>
    <x v="3312"/>
    <m/>
    <x v="26"/>
    <x v="3035"/>
    <x v="6"/>
    <s v="INSTALLUX"/>
    <x v="3265"/>
    <s v="Non"/>
    <x v="5"/>
    <m/>
    <m/>
    <m/>
    <m/>
    <x v="1"/>
    <m/>
  </r>
  <r>
    <s v="50188ARCELOR (BERTON SICARD)"/>
    <x v="3313"/>
    <m/>
    <x v="26"/>
    <x v="3036"/>
    <x v="6"/>
    <s v="INSTALLUX"/>
    <x v="3266"/>
    <s v="Non"/>
    <x v="5"/>
    <m/>
    <m/>
    <m/>
    <m/>
    <x v="1"/>
    <m/>
  </r>
  <r>
    <s v="50190ARCELOR (BERTON SICARD)"/>
    <x v="3314"/>
    <m/>
    <x v="26"/>
    <x v="3037"/>
    <x v="6"/>
    <s v="INSTALLUX"/>
    <x v="3267"/>
    <s v="Non"/>
    <x v="5"/>
    <m/>
    <m/>
    <m/>
    <m/>
    <x v="1"/>
    <m/>
  </r>
  <r>
    <s v="50196ARCELOR (BERTON SICARD)"/>
    <x v="3315"/>
    <m/>
    <x v="26"/>
    <x v="3038"/>
    <x v="6"/>
    <s v="INSTALLUX"/>
    <x v="3268"/>
    <s v="Non"/>
    <x v="5"/>
    <m/>
    <m/>
    <m/>
    <m/>
    <x v="1"/>
    <m/>
  </r>
  <r>
    <s v="55064ARCELOR (BERTON SICARD)"/>
    <x v="3316"/>
    <m/>
    <x v="26"/>
    <x v="3039"/>
    <x v="6"/>
    <s v="INSTALLUX"/>
    <x v="3269"/>
    <s v="Non"/>
    <x v="5"/>
    <m/>
    <m/>
    <m/>
    <m/>
    <x v="1"/>
    <m/>
  </r>
  <r>
    <s v="58054ARCELOR (BERTON SICARD)"/>
    <x v="3317"/>
    <m/>
    <x v="26"/>
    <x v="3040"/>
    <x v="6"/>
    <s v="INSTALLUX"/>
    <x v="3270"/>
    <s v="Non"/>
    <x v="5"/>
    <m/>
    <m/>
    <m/>
    <m/>
    <x v="1"/>
    <m/>
  </r>
  <r>
    <s v="58055ARCELOR (BERTON SICARD)"/>
    <x v="3318"/>
    <m/>
    <x v="26"/>
    <x v="3041"/>
    <x v="6"/>
    <s v="INSTALLUX"/>
    <x v="3271"/>
    <s v="Non"/>
    <x v="5"/>
    <m/>
    <m/>
    <m/>
    <m/>
    <x v="1"/>
    <m/>
  </r>
  <r>
    <s v="58060ARCELOR (BERTON SICARD)"/>
    <x v="3319"/>
    <m/>
    <x v="26"/>
    <x v="3042"/>
    <x v="6"/>
    <s v="INSTALLUX"/>
    <x v="3272"/>
    <s v="Non"/>
    <x v="5"/>
    <m/>
    <m/>
    <m/>
    <m/>
    <x v="1"/>
    <m/>
  </r>
  <r>
    <s v="58109ARCELOR (BERTON SICARD)"/>
    <x v="3320"/>
    <m/>
    <x v="26"/>
    <x v="3043"/>
    <x v="6"/>
    <s v="INSTALLUX"/>
    <x v="3273"/>
    <s v="Non"/>
    <x v="5"/>
    <m/>
    <m/>
    <m/>
    <m/>
    <x v="1"/>
    <m/>
  </r>
  <r>
    <s v="59001ARCELOR (BERTON SICARD)"/>
    <x v="3321"/>
    <m/>
    <x v="26"/>
    <x v="3044"/>
    <x v="6"/>
    <s v="INSTALLUX"/>
    <x v="3274"/>
    <s v="Non"/>
    <x v="5"/>
    <m/>
    <m/>
    <m/>
    <m/>
    <x v="1"/>
    <m/>
  </r>
  <r>
    <s v="64101ARCELOR (BERTON SICARD)"/>
    <x v="3322"/>
    <m/>
    <x v="26"/>
    <x v="3045"/>
    <x v="6"/>
    <s v="INSTALLUX"/>
    <x v="3275"/>
    <s v="Non"/>
    <x v="33"/>
    <m/>
    <m/>
    <m/>
    <m/>
    <x v="1"/>
    <m/>
  </r>
  <r>
    <s v="64102ARCELOR (BERTON SICARD)"/>
    <x v="3323"/>
    <m/>
    <x v="26"/>
    <x v="3046"/>
    <x v="6"/>
    <s v="INSTALLUX"/>
    <x v="3276"/>
    <s v="Non"/>
    <x v="33"/>
    <m/>
    <m/>
    <m/>
    <m/>
    <x v="1"/>
    <m/>
  </r>
  <r>
    <s v="64103ARCELOR (BERTON SICARD)"/>
    <x v="3324"/>
    <m/>
    <x v="26"/>
    <x v="3047"/>
    <x v="6"/>
    <s v="INSTALLUX"/>
    <x v="3277"/>
    <s v="Non"/>
    <x v="33"/>
    <m/>
    <m/>
    <m/>
    <m/>
    <x v="1"/>
    <m/>
  </r>
  <r>
    <s v="64104ARCELOR (BERTON SICARD)"/>
    <x v="3325"/>
    <m/>
    <x v="26"/>
    <x v="3048"/>
    <x v="6"/>
    <s v="INSTALLUX"/>
    <x v="3278"/>
    <s v="Non"/>
    <x v="33"/>
    <m/>
    <m/>
    <m/>
    <m/>
    <x v="1"/>
    <m/>
  </r>
  <r>
    <s v="64106ARCELOR (BERTON SICARD)"/>
    <x v="3326"/>
    <m/>
    <x v="26"/>
    <x v="3049"/>
    <x v="6"/>
    <s v="INSTALLUX"/>
    <x v="3279"/>
    <s v="Non"/>
    <x v="33"/>
    <m/>
    <m/>
    <m/>
    <m/>
    <x v="1"/>
    <m/>
  </r>
  <r>
    <s v="64107ARCELOR (BERTON SICARD)"/>
    <x v="3327"/>
    <m/>
    <x v="26"/>
    <x v="3050"/>
    <x v="6"/>
    <s v="INSTALLUX"/>
    <x v="3280"/>
    <s v="Non"/>
    <x v="33"/>
    <m/>
    <m/>
    <m/>
    <m/>
    <x v="1"/>
    <m/>
  </r>
  <r>
    <s v="64108ARCELOR (BERTON SICARD)"/>
    <x v="3328"/>
    <m/>
    <x v="26"/>
    <x v="3051"/>
    <x v="6"/>
    <s v="INSTALLUX"/>
    <x v="3281"/>
    <s v="Non"/>
    <x v="33"/>
    <m/>
    <m/>
    <m/>
    <m/>
    <x v="1"/>
    <m/>
  </r>
  <r>
    <s v="64109ARCELOR (BERTON SICARD)"/>
    <x v="3329"/>
    <m/>
    <x v="26"/>
    <x v="3052"/>
    <x v="6"/>
    <s v="INSTALLUX"/>
    <x v="3282"/>
    <s v="Non"/>
    <x v="33"/>
    <m/>
    <m/>
    <m/>
    <m/>
    <x v="1"/>
    <m/>
  </r>
  <r>
    <s v="64183ARCELOR (BERTON SICARD)"/>
    <x v="3330"/>
    <m/>
    <x v="26"/>
    <x v="3053"/>
    <x v="6"/>
    <s v="INSTALLUX"/>
    <x v="3283"/>
    <s v="Non"/>
    <x v="52"/>
    <m/>
    <m/>
    <m/>
    <m/>
    <x v="1"/>
    <m/>
  </r>
  <r>
    <s v="160005ARCELOR (BERTON SICARD)"/>
    <x v="3331"/>
    <m/>
    <x v="26"/>
    <x v="3054"/>
    <x v="6"/>
    <s v="INSTALLUX"/>
    <x v="3284"/>
    <s v="Non"/>
    <x v="62"/>
    <m/>
    <m/>
    <m/>
    <m/>
    <x v="1"/>
    <m/>
  </r>
  <r>
    <s v="160006ARCELOR (BERTON SICARD)"/>
    <x v="3332"/>
    <m/>
    <x v="26"/>
    <x v="3055"/>
    <x v="6"/>
    <s v="INSTALLUX"/>
    <x v="3285"/>
    <s v="Non"/>
    <x v="5"/>
    <m/>
    <m/>
    <m/>
    <m/>
    <x v="1"/>
    <m/>
  </r>
  <r>
    <s v="160007ARCELOR (BERTON SICARD)"/>
    <x v="3333"/>
    <m/>
    <x v="26"/>
    <x v="3056"/>
    <x v="6"/>
    <s v="INSTALLUX"/>
    <x v="3286"/>
    <s v="Non"/>
    <x v="5"/>
    <m/>
    <m/>
    <m/>
    <m/>
    <x v="1"/>
    <m/>
  </r>
  <r>
    <s v="433000ARCELOR (BERTON SICARD)"/>
    <x v="3334"/>
    <m/>
    <x v="26"/>
    <x v="3057"/>
    <x v="6"/>
    <s v="INSTALLUX"/>
    <x v="3287"/>
    <s v="Non"/>
    <x v="24"/>
    <m/>
    <m/>
    <m/>
    <m/>
    <x v="1"/>
    <m/>
  </r>
  <r>
    <s v="441023ARCELOR (BERTON SICARD)"/>
    <x v="3335"/>
    <m/>
    <x v="26"/>
    <x v="3058"/>
    <x v="6"/>
    <s v="INSTALLUX"/>
    <x v="3288"/>
    <s v="Non"/>
    <x v="50"/>
    <m/>
    <m/>
    <m/>
    <m/>
    <x v="1"/>
    <m/>
  </r>
  <r>
    <s v="450000ARCELOR (BERTON SICARD)"/>
    <x v="3336"/>
    <m/>
    <x v="26"/>
    <x v="3059"/>
    <x v="6"/>
    <s v="INSTALLUX"/>
    <x v="3289"/>
    <s v="Non"/>
    <x v="5"/>
    <m/>
    <m/>
    <m/>
    <m/>
    <x v="1"/>
    <m/>
  </r>
  <r>
    <s v="450008ARCELOR (BERTON SICARD)"/>
    <x v="3337"/>
    <m/>
    <x v="26"/>
    <x v="3060"/>
    <x v="6"/>
    <s v="INSTALLUX"/>
    <x v="3290"/>
    <s v="Non"/>
    <x v="5"/>
    <m/>
    <m/>
    <m/>
    <m/>
    <x v="1"/>
    <m/>
  </r>
  <r>
    <s v="450009ARCELOR (BERTON SICARD)"/>
    <x v="3338"/>
    <m/>
    <x v="26"/>
    <x v="3061"/>
    <x v="6"/>
    <s v="INSTALLUX"/>
    <x v="3291"/>
    <s v="Non"/>
    <x v="5"/>
    <m/>
    <m/>
    <m/>
    <m/>
    <x v="1"/>
    <m/>
  </r>
  <r>
    <s v="450010ARCELOR (BERTON SICARD)"/>
    <x v="3339"/>
    <m/>
    <x v="26"/>
    <x v="3062"/>
    <x v="6"/>
    <s v="INSTALLUX"/>
    <x v="3292"/>
    <s v="Non"/>
    <x v="5"/>
    <m/>
    <m/>
    <m/>
    <m/>
    <x v="1"/>
    <m/>
  </r>
  <r>
    <s v="450016ARCELOR (BERTON SICARD)"/>
    <x v="3340"/>
    <m/>
    <x v="26"/>
    <x v="3063"/>
    <x v="6"/>
    <s v="INSTALLUX"/>
    <x v="3293"/>
    <s v="Non"/>
    <x v="5"/>
    <m/>
    <m/>
    <m/>
    <m/>
    <x v="1"/>
    <m/>
  </r>
  <r>
    <s v="450017ARCELOR (BERTON SICARD)"/>
    <x v="3341"/>
    <m/>
    <x v="26"/>
    <x v="3064"/>
    <x v="6"/>
    <s v="INSTALLUX"/>
    <x v="3294"/>
    <s v="Non"/>
    <x v="5"/>
    <m/>
    <m/>
    <m/>
    <m/>
    <x v="1"/>
    <m/>
  </r>
  <r>
    <s v="450020ARCELOR (BERTON SICARD)"/>
    <x v="3342"/>
    <m/>
    <x v="26"/>
    <x v="3065"/>
    <x v="6"/>
    <s v="INSTALLUX"/>
    <x v="3295"/>
    <s v="Non"/>
    <x v="5"/>
    <m/>
    <m/>
    <m/>
    <m/>
    <x v="1"/>
    <m/>
  </r>
  <r>
    <s v="450027ARCELOR (BERTON SICARD)"/>
    <x v="3343"/>
    <m/>
    <x v="26"/>
    <x v="3066"/>
    <x v="6"/>
    <s v="INSTALLUX"/>
    <x v="3296"/>
    <s v="Non"/>
    <x v="5"/>
    <m/>
    <m/>
    <m/>
    <m/>
    <x v="1"/>
    <m/>
  </r>
  <r>
    <s v="450028ARCELOR (BERTON SICARD)"/>
    <x v="3344"/>
    <m/>
    <x v="26"/>
    <x v="3067"/>
    <x v="6"/>
    <s v="INSTALLUX"/>
    <x v="3297"/>
    <s v="Non"/>
    <x v="5"/>
    <m/>
    <m/>
    <m/>
    <m/>
    <x v="1"/>
    <m/>
  </r>
  <r>
    <s v="450038ARCELOR (BERTON SICARD)"/>
    <x v="3345"/>
    <m/>
    <x v="26"/>
    <x v="2998"/>
    <x v="6"/>
    <s v="INSTALLUX"/>
    <x v="3298"/>
    <s v="Non"/>
    <x v="12"/>
    <m/>
    <m/>
    <m/>
    <m/>
    <x v="1"/>
    <m/>
  </r>
  <r>
    <s v="450091ARCELOR (BERTON SICARD)"/>
    <x v="3346"/>
    <m/>
    <x v="26"/>
    <x v="3068"/>
    <x v="6"/>
    <s v="INSTALLUX"/>
    <x v="3299"/>
    <s v="Non"/>
    <x v="12"/>
    <m/>
    <m/>
    <m/>
    <m/>
    <x v="1"/>
    <m/>
  </r>
  <r>
    <s v="450092ARCELOR (BERTON SICARD)"/>
    <x v="3347"/>
    <m/>
    <x v="26"/>
    <x v="3069"/>
    <x v="6"/>
    <s v="INSTALLUX"/>
    <x v="3300"/>
    <s v="Non"/>
    <x v="12"/>
    <m/>
    <m/>
    <m/>
    <m/>
    <x v="1"/>
    <m/>
  </r>
  <r>
    <s v="450093ARCELOR (BERTON SICARD)"/>
    <x v="3348"/>
    <m/>
    <x v="26"/>
    <x v="3070"/>
    <x v="6"/>
    <s v="INSTALLUX"/>
    <x v="3301"/>
    <s v="Non"/>
    <x v="12"/>
    <m/>
    <m/>
    <m/>
    <m/>
    <x v="1"/>
    <m/>
  </r>
  <r>
    <s v="450094ARCELOR (BERTON SICARD)"/>
    <x v="3349"/>
    <m/>
    <x v="26"/>
    <x v="3071"/>
    <x v="6"/>
    <s v="INSTALLUX"/>
    <x v="3302"/>
    <s v="Non"/>
    <x v="12"/>
    <m/>
    <m/>
    <m/>
    <m/>
    <x v="1"/>
    <m/>
  </r>
  <r>
    <s v="450095ARCELOR (BERTON SICARD)"/>
    <x v="3350"/>
    <m/>
    <x v="26"/>
    <x v="3072"/>
    <x v="6"/>
    <s v="INSTALLUX"/>
    <x v="3303"/>
    <s v="Non"/>
    <x v="12"/>
    <m/>
    <m/>
    <m/>
    <m/>
    <x v="1"/>
    <m/>
  </r>
  <r>
    <s v="450102ARCELOR (BERTON SICARD)"/>
    <x v="3351"/>
    <m/>
    <x v="26"/>
    <x v="3073"/>
    <x v="6"/>
    <s v="INSTALLUX"/>
    <x v="3304"/>
    <s v="Non"/>
    <x v="5"/>
    <m/>
    <m/>
    <m/>
    <m/>
    <x v="1"/>
    <m/>
  </r>
  <r>
    <s v="450103ARCELOR (BERTON SICARD)"/>
    <x v="3352"/>
    <m/>
    <x v="26"/>
    <x v="3074"/>
    <x v="6"/>
    <s v="INSTALLUX"/>
    <x v="3305"/>
    <s v="Non"/>
    <x v="5"/>
    <m/>
    <m/>
    <m/>
    <m/>
    <x v="1"/>
    <m/>
  </r>
  <r>
    <s v="450104ARCELOR (BERTON SICARD)"/>
    <x v="3353"/>
    <m/>
    <x v="26"/>
    <x v="3075"/>
    <x v="6"/>
    <s v="INSTALLUX"/>
    <x v="3306"/>
    <s v="Non"/>
    <x v="5"/>
    <m/>
    <m/>
    <m/>
    <m/>
    <x v="1"/>
    <m/>
  </r>
  <r>
    <s v="450120ARCELOR (BERTON SICARD)"/>
    <x v="3354"/>
    <m/>
    <x v="26"/>
    <x v="3076"/>
    <x v="6"/>
    <s v="INSTALLUX"/>
    <x v="3307"/>
    <s v="Non"/>
    <x v="5"/>
    <m/>
    <m/>
    <m/>
    <m/>
    <x v="1"/>
    <m/>
  </r>
  <r>
    <s v="450123ARCELOR (BERTON SICARD)"/>
    <x v="3355"/>
    <m/>
    <x v="26"/>
    <x v="3077"/>
    <x v="6"/>
    <s v="INSTALLUX"/>
    <x v="3308"/>
    <s v="Non"/>
    <x v="5"/>
    <m/>
    <m/>
    <m/>
    <m/>
    <x v="1"/>
    <m/>
  </r>
  <r>
    <s v="450124ARCELOR (BERTON SICARD)"/>
    <x v="3356"/>
    <m/>
    <x v="26"/>
    <x v="3078"/>
    <x v="6"/>
    <s v="INSTALLUX"/>
    <x v="3309"/>
    <s v="Non"/>
    <x v="5"/>
    <m/>
    <m/>
    <m/>
    <m/>
    <x v="1"/>
    <m/>
  </r>
  <r>
    <s v="450125ARCELOR (BERTON SICARD)"/>
    <x v="3357"/>
    <m/>
    <x v="26"/>
    <x v="3079"/>
    <x v="6"/>
    <s v="INSTALLUX"/>
    <x v="3310"/>
    <s v="Non"/>
    <x v="5"/>
    <m/>
    <m/>
    <m/>
    <m/>
    <x v="1"/>
    <m/>
  </r>
  <r>
    <s v="450137ARCELOR (BERTON SICARD)"/>
    <x v="3358"/>
    <m/>
    <x v="26"/>
    <x v="2998"/>
    <x v="6"/>
    <s v="INSTALLUX"/>
    <x v="3311"/>
    <s v="Non"/>
    <x v="5"/>
    <m/>
    <m/>
    <m/>
    <m/>
    <x v="1"/>
    <m/>
  </r>
  <r>
    <s v="450144ARCELOR (BERTON SICARD)"/>
    <x v="3359"/>
    <m/>
    <x v="26"/>
    <x v="2973"/>
    <x v="6"/>
    <s v="INSTALLUX"/>
    <x v="3312"/>
    <s v="Non"/>
    <x v="5"/>
    <m/>
    <m/>
    <m/>
    <m/>
    <x v="1"/>
    <m/>
  </r>
  <r>
    <s v="450145ARCELOR (BERTON SICARD)"/>
    <x v="3360"/>
    <m/>
    <x v="26"/>
    <x v="3080"/>
    <x v="6"/>
    <s v="INSTALLUX"/>
    <x v="3313"/>
    <s v="Non"/>
    <x v="5"/>
    <m/>
    <m/>
    <m/>
    <m/>
    <x v="1"/>
    <m/>
  </r>
  <r>
    <s v="450155ARCELOR (BERTON SICARD)"/>
    <x v="3361"/>
    <m/>
    <x v="26"/>
    <x v="3081"/>
    <x v="6"/>
    <s v="INSTALLUX"/>
    <x v="3314"/>
    <s v="Non"/>
    <x v="5"/>
    <m/>
    <m/>
    <m/>
    <m/>
    <x v="1"/>
    <m/>
  </r>
  <r>
    <s v="450156ARCELOR (BERTON SICARD)"/>
    <x v="3362"/>
    <m/>
    <x v="26"/>
    <x v="3082"/>
    <x v="6"/>
    <s v="INSTALLUX"/>
    <x v="3315"/>
    <s v="Non"/>
    <x v="5"/>
    <m/>
    <m/>
    <m/>
    <m/>
    <x v="1"/>
    <m/>
  </r>
  <r>
    <s v="453002ARCELOR (BERTON SICARD)"/>
    <x v="3363"/>
    <m/>
    <x v="26"/>
    <x v="2848"/>
    <x v="6"/>
    <s v="INSTALLUX"/>
    <x v="3316"/>
    <s v="Non"/>
    <x v="5"/>
    <m/>
    <m/>
    <m/>
    <m/>
    <x v="1"/>
    <m/>
  </r>
  <r>
    <s v="453005ARCELOR (BERTON SICARD)"/>
    <x v="3364"/>
    <m/>
    <x v="26"/>
    <x v="3083"/>
    <x v="6"/>
    <s v="INSTALLUX"/>
    <x v="3317"/>
    <s v="Non"/>
    <x v="5"/>
    <m/>
    <m/>
    <m/>
    <m/>
    <x v="1"/>
    <m/>
  </r>
  <r>
    <s v="460002ARCELOR (BERTON SICARD)"/>
    <x v="3365"/>
    <m/>
    <x v="26"/>
    <x v="3084"/>
    <x v="6"/>
    <s v="INSTALLUX"/>
    <x v="3318"/>
    <s v="Non"/>
    <x v="33"/>
    <m/>
    <m/>
    <m/>
    <m/>
    <x v="1"/>
    <m/>
  </r>
  <r>
    <s v="460008ARCELOR (BERTON SICARD)"/>
    <x v="3366"/>
    <m/>
    <x v="26"/>
    <x v="3085"/>
    <x v="6"/>
    <s v="INSTALLUX"/>
    <x v="3319"/>
    <s v="Non"/>
    <x v="40"/>
    <m/>
    <m/>
    <m/>
    <m/>
    <x v="1"/>
    <m/>
  </r>
  <r>
    <s v="460012ARCELOR (BERTON SICARD)"/>
    <x v="3367"/>
    <m/>
    <x v="26"/>
    <x v="3086"/>
    <x v="6"/>
    <s v="INSTALLUX"/>
    <x v="3320"/>
    <s v="Non"/>
    <x v="40"/>
    <m/>
    <m/>
    <m/>
    <m/>
    <x v="1"/>
    <m/>
  </r>
  <r>
    <s v="460015ARCELOR (BERTON SICARD)"/>
    <x v="3368"/>
    <m/>
    <x v="26"/>
    <x v="3087"/>
    <x v="6"/>
    <s v="INSTALLUX"/>
    <x v="3321"/>
    <s v="Non"/>
    <x v="20"/>
    <m/>
    <m/>
    <m/>
    <m/>
    <x v="1"/>
    <m/>
  </r>
  <r>
    <s v="460019ARCELOR (BERTON SICARD)"/>
    <x v="3369"/>
    <m/>
    <x v="26"/>
    <x v="3088"/>
    <x v="6"/>
    <s v="INSTALLUX"/>
    <x v="3322"/>
    <s v="Non"/>
    <x v="33"/>
    <m/>
    <m/>
    <m/>
    <m/>
    <x v="1"/>
    <m/>
  </r>
  <r>
    <s v="460035ARCELOR (BERTON SICARD)"/>
    <x v="3370"/>
    <m/>
    <x v="26"/>
    <x v="3089"/>
    <x v="6"/>
    <s v="INSTALLUX"/>
    <x v="3323"/>
    <s v="Non"/>
    <x v="5"/>
    <m/>
    <m/>
    <m/>
    <m/>
    <x v="1"/>
    <m/>
  </r>
  <r>
    <s v="460097ARCELOR (BERTON SICARD)"/>
    <x v="3371"/>
    <m/>
    <x v="26"/>
    <x v="3090"/>
    <x v="6"/>
    <s v="INSTALLUX"/>
    <x v="3324"/>
    <s v="Non"/>
    <x v="5"/>
    <m/>
    <m/>
    <m/>
    <m/>
    <x v="1"/>
    <m/>
  </r>
  <r>
    <s v="460098ARCELOR (BERTON SICARD)"/>
    <x v="3372"/>
    <m/>
    <x v="26"/>
    <x v="3091"/>
    <x v="6"/>
    <s v="INSTALLUX"/>
    <x v="3325"/>
    <s v="Non"/>
    <x v="12"/>
    <m/>
    <m/>
    <m/>
    <m/>
    <x v="1"/>
    <m/>
  </r>
  <r>
    <s v="463007ARCELOR (BERTON SICARD)"/>
    <x v="3373"/>
    <m/>
    <x v="26"/>
    <x v="3092"/>
    <x v="6"/>
    <s v="INSTALLUX"/>
    <x v="3326"/>
    <s v="Non"/>
    <x v="5"/>
    <m/>
    <m/>
    <m/>
    <m/>
    <x v="1"/>
    <m/>
  </r>
  <r>
    <s v="470012ARCELOR (BERTON SICARD)"/>
    <x v="3374"/>
    <m/>
    <x v="26"/>
    <x v="3093"/>
    <x v="6"/>
    <s v="INSTALLUX"/>
    <x v="3327"/>
    <s v="Non"/>
    <x v="5"/>
    <m/>
    <m/>
    <m/>
    <m/>
    <x v="1"/>
    <m/>
  </r>
  <r>
    <s v="470019ARCELOR (BERTON SICARD)"/>
    <x v="3375"/>
    <m/>
    <x v="26"/>
    <x v="2862"/>
    <x v="6"/>
    <s v="INSTALLUX"/>
    <x v="3328"/>
    <s v="Non"/>
    <x v="5"/>
    <m/>
    <m/>
    <m/>
    <m/>
    <x v="1"/>
    <m/>
  </r>
  <r>
    <s v="471121ARCELOR (BERTON SICARD)"/>
    <x v="3376"/>
    <m/>
    <x v="26"/>
    <x v="3094"/>
    <x v="6"/>
    <s v="INSTALLUX"/>
    <x v="3329"/>
    <s v="Non"/>
    <x v="5"/>
    <m/>
    <m/>
    <m/>
    <m/>
    <x v="1"/>
    <m/>
  </r>
  <r>
    <s v="550001ARCELOR (BERTON SICARD)"/>
    <x v="3377"/>
    <m/>
    <x v="26"/>
    <x v="3095"/>
    <x v="6"/>
    <s v="INSTALLUX"/>
    <x v="3330"/>
    <s v="Non"/>
    <x v="5"/>
    <m/>
    <m/>
    <m/>
    <m/>
    <x v="1"/>
    <m/>
  </r>
  <r>
    <s v="550002ARCELOR (BERTON SICARD)"/>
    <x v="3378"/>
    <m/>
    <x v="26"/>
    <x v="3096"/>
    <x v="6"/>
    <s v="INSTALLUX"/>
    <x v="3331"/>
    <s v="Non"/>
    <x v="5"/>
    <m/>
    <m/>
    <m/>
    <m/>
    <x v="1"/>
    <m/>
  </r>
  <r>
    <s v="550003ARCELOR (BERTON SICARD)"/>
    <x v="3379"/>
    <m/>
    <x v="26"/>
    <x v="3097"/>
    <x v="6"/>
    <s v="INSTALLUX"/>
    <x v="3332"/>
    <s v="Non"/>
    <x v="5"/>
    <m/>
    <m/>
    <m/>
    <m/>
    <x v="1"/>
    <m/>
  </r>
  <r>
    <s v="550010ARCELOR (BERTON SICARD)"/>
    <x v="3380"/>
    <m/>
    <x v="26"/>
    <x v="3098"/>
    <x v="6"/>
    <s v="INSTALLUX"/>
    <x v="3333"/>
    <s v="Non"/>
    <x v="5"/>
    <m/>
    <m/>
    <m/>
    <m/>
    <x v="1"/>
    <m/>
  </r>
  <r>
    <s v="550012ARCELOR (BERTON SICARD)"/>
    <x v="3381"/>
    <m/>
    <x v="26"/>
    <x v="3099"/>
    <x v="6"/>
    <s v="INSTALLUX"/>
    <x v="3334"/>
    <s v="Non"/>
    <x v="5"/>
    <m/>
    <m/>
    <m/>
    <m/>
    <x v="1"/>
    <m/>
  </r>
  <r>
    <s v="550013ARCELOR (BERTON SICARD)"/>
    <x v="3382"/>
    <m/>
    <x v="26"/>
    <x v="3100"/>
    <x v="6"/>
    <s v="INSTALLUX"/>
    <x v="3335"/>
    <s v="Non"/>
    <x v="5"/>
    <m/>
    <m/>
    <m/>
    <m/>
    <x v="1"/>
    <m/>
  </r>
  <r>
    <s v="550014ARCELOR (BERTON SICARD)"/>
    <x v="3383"/>
    <m/>
    <x v="26"/>
    <x v="3101"/>
    <x v="6"/>
    <s v="INSTALLUX"/>
    <x v="3336"/>
    <s v="Non"/>
    <x v="5"/>
    <m/>
    <m/>
    <m/>
    <m/>
    <x v="1"/>
    <m/>
  </r>
  <r>
    <s v="550015ARCELOR (BERTON SICARD)"/>
    <x v="3384"/>
    <m/>
    <x v="26"/>
    <x v="3102"/>
    <x v="6"/>
    <s v="INSTALLUX"/>
    <x v="3337"/>
    <s v="Non"/>
    <x v="5"/>
    <m/>
    <m/>
    <m/>
    <m/>
    <x v="1"/>
    <m/>
  </r>
  <r>
    <s v="550016ARCELOR (BERTON SICARD)"/>
    <x v="3385"/>
    <m/>
    <x v="26"/>
    <x v="3103"/>
    <x v="6"/>
    <s v="INSTALLUX"/>
    <x v="3338"/>
    <s v="Non"/>
    <x v="5"/>
    <m/>
    <m/>
    <m/>
    <m/>
    <x v="1"/>
    <m/>
  </r>
  <r>
    <s v="550017ARCELOR (BERTON SICARD)"/>
    <x v="3386"/>
    <m/>
    <x v="26"/>
    <x v="3104"/>
    <x v="6"/>
    <s v="INSTALLUX"/>
    <x v="3339"/>
    <s v="Non"/>
    <x v="5"/>
    <m/>
    <m/>
    <m/>
    <m/>
    <x v="1"/>
    <m/>
  </r>
  <r>
    <s v="550027ARCELOR (BERTON SICARD)"/>
    <x v="3387"/>
    <m/>
    <x v="26"/>
    <x v="2848"/>
    <x v="6"/>
    <s v="INSTALLUX"/>
    <x v="3340"/>
    <s v="Non"/>
    <x v="5"/>
    <m/>
    <m/>
    <m/>
    <m/>
    <x v="1"/>
    <m/>
  </r>
  <r>
    <s v="550029ARCELOR (BERTON SICARD)"/>
    <x v="3388"/>
    <m/>
    <x v="26"/>
    <x v="3105"/>
    <x v="6"/>
    <s v="INSTALLUX"/>
    <x v="3341"/>
    <s v="Non"/>
    <x v="5"/>
    <m/>
    <m/>
    <m/>
    <m/>
    <x v="1"/>
    <m/>
  </r>
  <r>
    <s v="550030ARCELOR (BERTON SICARD)"/>
    <x v="3389"/>
    <m/>
    <x v="26"/>
    <x v="3106"/>
    <x v="6"/>
    <s v="INSTALLUX"/>
    <x v="3342"/>
    <s v="Non"/>
    <x v="5"/>
    <m/>
    <m/>
    <m/>
    <m/>
    <x v="1"/>
    <m/>
  </r>
  <r>
    <s v="550031ARCELOR (BERTON SICARD)"/>
    <x v="3390"/>
    <m/>
    <x v="26"/>
    <x v="3107"/>
    <x v="6"/>
    <s v="INSTALLUX"/>
    <x v="3343"/>
    <s v="Non"/>
    <x v="5"/>
    <m/>
    <m/>
    <m/>
    <m/>
    <x v="1"/>
    <m/>
  </r>
  <r>
    <s v="550033ARCELOR (BERTON SICARD)"/>
    <x v="3391"/>
    <m/>
    <x v="26"/>
    <x v="3108"/>
    <x v="6"/>
    <s v="INSTALLUX"/>
    <x v="3344"/>
    <s v="Non"/>
    <x v="5"/>
    <m/>
    <m/>
    <m/>
    <m/>
    <x v="1"/>
    <m/>
  </r>
  <r>
    <s v="550036ARCELOR (BERTON SICARD)"/>
    <x v="3392"/>
    <m/>
    <x v="26"/>
    <x v="3109"/>
    <x v="6"/>
    <s v="INSTALLUX"/>
    <x v="3345"/>
    <s v="Non"/>
    <x v="12"/>
    <m/>
    <m/>
    <m/>
    <m/>
    <x v="1"/>
    <m/>
  </r>
  <r>
    <s v="550044ARCELOR (BERTON SICARD)"/>
    <x v="3057"/>
    <m/>
    <x v="26"/>
    <x v="2780"/>
    <x v="6"/>
    <s v="INSTALLUX"/>
    <x v="3010"/>
    <s v="Non"/>
    <x v="5"/>
    <m/>
    <m/>
    <m/>
    <m/>
    <x v="1"/>
    <m/>
  </r>
  <r>
    <s v="550054ARCELOR (BERTON SICARD)"/>
    <x v="3393"/>
    <m/>
    <x v="26"/>
    <x v="3110"/>
    <x v="6"/>
    <s v="INSTALLUX"/>
    <x v="3346"/>
    <s v="Non"/>
    <x v="5"/>
    <m/>
    <m/>
    <m/>
    <m/>
    <x v="1"/>
    <m/>
  </r>
  <r>
    <s v="550059ARCELOR (BERTON SICARD)"/>
    <x v="3394"/>
    <m/>
    <x v="26"/>
    <x v="3111"/>
    <x v="6"/>
    <s v="INSTALLUX"/>
    <x v="3347"/>
    <s v="Non"/>
    <x v="5"/>
    <m/>
    <m/>
    <m/>
    <m/>
    <x v="1"/>
    <m/>
  </r>
  <r>
    <s v="550060ARCELOR (BERTON SICARD)"/>
    <x v="3395"/>
    <m/>
    <x v="26"/>
    <x v="3112"/>
    <x v="6"/>
    <s v="INSTALLUX"/>
    <x v="3348"/>
    <s v="Non"/>
    <x v="5"/>
    <m/>
    <m/>
    <m/>
    <m/>
    <x v="1"/>
    <m/>
  </r>
  <r>
    <s v="550061ARCELOR (BERTON SICARD)"/>
    <x v="3396"/>
    <m/>
    <x v="26"/>
    <x v="3113"/>
    <x v="6"/>
    <s v="INSTALLUX"/>
    <x v="3349"/>
    <s v="Non"/>
    <x v="5"/>
    <m/>
    <m/>
    <m/>
    <m/>
    <x v="1"/>
    <m/>
  </r>
  <r>
    <s v="550063ARCELOR (BERTON SICARD)"/>
    <x v="3397"/>
    <m/>
    <x v="26"/>
    <x v="3114"/>
    <x v="6"/>
    <s v="INSTALLUX"/>
    <x v="3350"/>
    <s v="Non"/>
    <x v="5"/>
    <m/>
    <m/>
    <m/>
    <m/>
    <x v="1"/>
    <m/>
  </r>
  <r>
    <s v="550064ARCELOR (BERTON SICARD)"/>
    <x v="3398"/>
    <m/>
    <x v="26"/>
    <x v="3115"/>
    <x v="6"/>
    <s v="INSTALLUX"/>
    <x v="3351"/>
    <s v="Non"/>
    <x v="5"/>
    <m/>
    <m/>
    <m/>
    <m/>
    <x v="1"/>
    <m/>
  </r>
  <r>
    <s v="550065ARCELOR (BERTON SICARD)"/>
    <x v="3399"/>
    <m/>
    <x v="26"/>
    <x v="3116"/>
    <x v="6"/>
    <s v="INSTALLUX"/>
    <x v="3352"/>
    <s v="Non"/>
    <x v="20"/>
    <m/>
    <m/>
    <m/>
    <m/>
    <x v="1"/>
    <m/>
  </r>
  <r>
    <s v="550071ARCELOR (BERTON SICARD)"/>
    <x v="3400"/>
    <m/>
    <x v="26"/>
    <x v="3117"/>
    <x v="6"/>
    <s v="INSTALLUX"/>
    <x v="3353"/>
    <s v="Non"/>
    <x v="40"/>
    <m/>
    <m/>
    <m/>
    <m/>
    <x v="1"/>
    <m/>
  </r>
  <r>
    <s v="560014ARCELOR (BERTON SICARD)"/>
    <x v="3401"/>
    <m/>
    <x v="26"/>
    <x v="3118"/>
    <x v="6"/>
    <s v="INSTALLUX"/>
    <x v="3354"/>
    <s v="Non"/>
    <x v="5"/>
    <m/>
    <m/>
    <m/>
    <m/>
    <x v="1"/>
    <m/>
  </r>
  <r>
    <s v="560022ARCELOR (BERTON SICARD)"/>
    <x v="3402"/>
    <m/>
    <x v="26"/>
    <x v="3119"/>
    <x v="6"/>
    <s v="INSTALLUX"/>
    <x v="3355"/>
    <s v="Non"/>
    <x v="20"/>
    <m/>
    <m/>
    <m/>
    <m/>
    <x v="1"/>
    <m/>
  </r>
  <r>
    <s v="570009ARCELOR (BERTON SICARD)"/>
    <x v="3403"/>
    <m/>
    <x v="26"/>
    <x v="3120"/>
    <x v="6"/>
    <s v="INSTALLUX"/>
    <x v="3356"/>
    <s v="Non"/>
    <x v="5"/>
    <m/>
    <m/>
    <m/>
    <m/>
    <x v="1"/>
    <m/>
  </r>
  <r>
    <s v="570014ARCELOR (BERTON SICARD)"/>
    <x v="3404"/>
    <m/>
    <x v="26"/>
    <x v="3121"/>
    <x v="6"/>
    <s v="INSTALLUX"/>
    <x v="3357"/>
    <s v="Non"/>
    <x v="5"/>
    <m/>
    <m/>
    <m/>
    <m/>
    <x v="1"/>
    <m/>
  </r>
  <r>
    <s v="570017ARCELOR (BERTON SICARD)"/>
    <x v="3405"/>
    <m/>
    <x v="26"/>
    <x v="3122"/>
    <x v="6"/>
    <s v="INSTALLUX"/>
    <x v="3358"/>
    <s v="Non"/>
    <x v="5"/>
    <m/>
    <m/>
    <m/>
    <m/>
    <x v="1"/>
    <m/>
  </r>
  <r>
    <s v="570020ARCELOR (BERTON SICARD)"/>
    <x v="3406"/>
    <m/>
    <x v="26"/>
    <x v="3123"/>
    <x v="6"/>
    <s v="INSTALLUX"/>
    <x v="3359"/>
    <s v="Non"/>
    <x v="5"/>
    <m/>
    <m/>
    <m/>
    <m/>
    <x v="1"/>
    <m/>
  </r>
  <r>
    <s v="570021ARCELOR (BERTON SICARD)"/>
    <x v="3407"/>
    <m/>
    <x v="26"/>
    <x v="3124"/>
    <x v="6"/>
    <s v="INSTALLUX"/>
    <x v="3360"/>
    <s v="Non"/>
    <x v="5"/>
    <m/>
    <m/>
    <m/>
    <m/>
    <x v="1"/>
    <m/>
  </r>
  <r>
    <s v="660000ARCELOR (BERTON SICARD)"/>
    <x v="3408"/>
    <m/>
    <x v="26"/>
    <x v="3125"/>
    <x v="6"/>
    <s v="INSTALLUX"/>
    <x v="3361"/>
    <s v="Non"/>
    <x v="33"/>
    <m/>
    <m/>
    <m/>
    <m/>
    <x v="1"/>
    <m/>
  </r>
  <r>
    <s v="660001ARCELOR (BERTON SICARD)"/>
    <x v="3409"/>
    <m/>
    <x v="26"/>
    <x v="3126"/>
    <x v="6"/>
    <s v="INSTALLUX"/>
    <x v="3362"/>
    <s v="Non"/>
    <x v="33"/>
    <m/>
    <m/>
    <m/>
    <m/>
    <x v="1"/>
    <m/>
  </r>
  <r>
    <s v="660005ARCELOR (BERTON SICARD)"/>
    <x v="3410"/>
    <m/>
    <x v="26"/>
    <x v="3127"/>
    <x v="6"/>
    <s v="INSTALLUX"/>
    <x v="3363"/>
    <s v="Non"/>
    <x v="33"/>
    <m/>
    <m/>
    <m/>
    <m/>
    <x v="1"/>
    <m/>
  </r>
  <r>
    <s v="660006ARCELOR (BERTON SICARD)"/>
    <x v="3411"/>
    <m/>
    <x v="26"/>
    <x v="3128"/>
    <x v="6"/>
    <s v="INSTALLUX"/>
    <x v="3364"/>
    <s v="Non"/>
    <x v="33"/>
    <m/>
    <m/>
    <m/>
    <m/>
    <x v="1"/>
    <m/>
  </r>
  <r>
    <s v="664004ARCELOR (BERTON SICARD)"/>
    <x v="3412"/>
    <m/>
    <x v="26"/>
    <x v="3129"/>
    <x v="6"/>
    <s v="INSTALLUX"/>
    <x v="3365"/>
    <s v="Non"/>
    <x v="47"/>
    <m/>
    <m/>
    <m/>
    <m/>
    <x v="1"/>
    <m/>
  </r>
  <r>
    <s v="664005ARCELOR (BERTON SICARD)"/>
    <x v="3413"/>
    <m/>
    <x v="26"/>
    <x v="3130"/>
    <x v="6"/>
    <s v="INSTALLUX"/>
    <x v="3366"/>
    <s v="Non"/>
    <x v="47"/>
    <m/>
    <m/>
    <m/>
    <m/>
    <x v="1"/>
    <m/>
  </r>
  <r>
    <s v="760019ARCELOR (BERTON SICARD)"/>
    <x v="3414"/>
    <m/>
    <x v="26"/>
    <x v="3131"/>
    <x v="6"/>
    <s v="INSTALLUX"/>
    <x v="3367"/>
    <s v="Non"/>
    <x v="5"/>
    <m/>
    <m/>
    <m/>
    <m/>
    <x v="1"/>
    <m/>
  </r>
  <r>
    <s v="760019IARCELOR (BERTON SICARD)"/>
    <x v="3415"/>
    <m/>
    <x v="26"/>
    <x v="3132"/>
    <x v="6"/>
    <s v="INSTALLUX"/>
    <x v="3368"/>
    <s v="Non"/>
    <x v="5"/>
    <m/>
    <m/>
    <m/>
    <m/>
    <x v="1"/>
    <m/>
  </r>
  <r>
    <s v="760032ARCELOR (BERTON SICARD)"/>
    <x v="3416"/>
    <m/>
    <x v="26"/>
    <x v="3133"/>
    <x v="6"/>
    <s v="INSTALLUX"/>
    <x v="3369"/>
    <s v="Non"/>
    <x v="40"/>
    <m/>
    <m/>
    <m/>
    <m/>
    <x v="1"/>
    <m/>
  </r>
  <r>
    <s v="760040ARCELOR (BERTON SICARD)"/>
    <x v="3417"/>
    <m/>
    <x v="26"/>
    <x v="3134"/>
    <x v="6"/>
    <s v="INSTALLUX"/>
    <x v="3370"/>
    <s v="Non"/>
    <x v="5"/>
    <m/>
    <m/>
    <m/>
    <m/>
    <x v="1"/>
    <m/>
  </r>
  <r>
    <s v="760041ARCELOR (BERTON SICARD)"/>
    <x v="3418"/>
    <m/>
    <x v="26"/>
    <x v="3135"/>
    <x v="6"/>
    <s v="INSTALLUX"/>
    <x v="3371"/>
    <s v="Non"/>
    <x v="5"/>
    <m/>
    <m/>
    <m/>
    <m/>
    <x v="1"/>
    <m/>
  </r>
  <r>
    <s v="770000ARCELOR (BERTON SICARD)"/>
    <x v="3419"/>
    <m/>
    <x v="26"/>
    <x v="3136"/>
    <x v="6"/>
    <s v="INSTALLUX"/>
    <x v="3372"/>
    <s v="Non"/>
    <x v="5"/>
    <m/>
    <m/>
    <m/>
    <m/>
    <x v="1"/>
    <m/>
  </r>
  <r>
    <s v="770001ARCELOR (BERTON SICARD)"/>
    <x v="3420"/>
    <m/>
    <x v="26"/>
    <x v="3137"/>
    <x v="6"/>
    <s v="INSTALLUX"/>
    <x v="3373"/>
    <s v="Non"/>
    <x v="5"/>
    <m/>
    <m/>
    <m/>
    <m/>
    <x v="1"/>
    <m/>
  </r>
  <r>
    <s v="770006ARCELOR (BERTON SICARD)"/>
    <x v="3421"/>
    <m/>
    <x v="26"/>
    <x v="3138"/>
    <x v="6"/>
    <s v="INSTALLUX"/>
    <x v="3374"/>
    <s v="Non"/>
    <x v="5"/>
    <m/>
    <m/>
    <m/>
    <m/>
    <x v="1"/>
    <m/>
  </r>
  <r>
    <s v="920002ARCELOR (BERTON SICARD)"/>
    <x v="3422"/>
    <m/>
    <x v="26"/>
    <x v="3003"/>
    <x v="6"/>
    <s v="INSTALLUX"/>
    <x v="3375"/>
    <s v="Non"/>
    <x v="24"/>
    <m/>
    <m/>
    <m/>
    <m/>
    <x v="1"/>
    <m/>
  </r>
  <r>
    <s v="920200ARCELOR (BERTON SICARD)"/>
    <x v="3423"/>
    <m/>
    <x v="26"/>
    <x v="3003"/>
    <x v="6"/>
    <s v="INSTALLUX"/>
    <x v="3376"/>
    <s v="Non"/>
    <x v="24"/>
    <m/>
    <m/>
    <m/>
    <m/>
    <x v="1"/>
    <m/>
  </r>
  <r>
    <s v="930210ARCELOR (BERTON SICARD)"/>
    <x v="3424"/>
    <m/>
    <x v="26"/>
    <x v="3139"/>
    <x v="6"/>
    <s v="INSTALLUX"/>
    <x v="3377"/>
    <s v="Non"/>
    <x v="62"/>
    <m/>
    <m/>
    <m/>
    <m/>
    <x v="1"/>
    <m/>
  </r>
  <r>
    <s v="950000ARCELOR (BERTON SICARD)"/>
    <x v="3425"/>
    <m/>
    <x v="26"/>
    <x v="3140"/>
    <x v="6"/>
    <s v="INSTALLUX"/>
    <x v="3378"/>
    <s v="Non"/>
    <x v="5"/>
    <m/>
    <m/>
    <m/>
    <m/>
    <x v="1"/>
    <m/>
  </r>
  <r>
    <s v="950001ARCELOR (BERTON SICARD)"/>
    <x v="3426"/>
    <m/>
    <x v="26"/>
    <x v="3141"/>
    <x v="6"/>
    <s v="INSTALLUX"/>
    <x v="3379"/>
    <s v="Non"/>
    <x v="5"/>
    <m/>
    <m/>
    <m/>
    <m/>
    <x v="1"/>
    <m/>
  </r>
  <r>
    <s v="950002ARCELOR (BERTON SICARD)"/>
    <x v="3427"/>
    <m/>
    <x v="26"/>
    <x v="3142"/>
    <x v="6"/>
    <s v="INSTALLUX"/>
    <x v="3380"/>
    <s v="Non"/>
    <x v="5"/>
    <m/>
    <m/>
    <m/>
    <m/>
    <x v="1"/>
    <m/>
  </r>
  <r>
    <s v="950003ARCELOR (BERTON SICARD)"/>
    <x v="3428"/>
    <m/>
    <x v="26"/>
    <x v="3143"/>
    <x v="6"/>
    <s v="INSTALLUX"/>
    <x v="3381"/>
    <s v="Non"/>
    <x v="4"/>
    <m/>
    <m/>
    <m/>
    <m/>
    <x v="1"/>
    <m/>
  </r>
  <r>
    <s v="950004ARCELOR (BERTON SICARD)"/>
    <x v="3429"/>
    <m/>
    <x v="26"/>
    <x v="3144"/>
    <x v="6"/>
    <s v="INSTALLUX"/>
    <x v="3382"/>
    <s v="Non"/>
    <x v="4"/>
    <m/>
    <m/>
    <m/>
    <m/>
    <x v="1"/>
    <m/>
  </r>
  <r>
    <s v="950080ARCELOR (BERTON SICARD)"/>
    <x v="3430"/>
    <m/>
    <x v="26"/>
    <x v="3145"/>
    <x v="6"/>
    <s v="INSTALLUX"/>
    <x v="3383"/>
    <s v="Non"/>
    <x v="20"/>
    <m/>
    <m/>
    <m/>
    <m/>
    <x v="1"/>
    <m/>
  </r>
  <r>
    <s v="950086ARCELOR (BERTON SICARD)"/>
    <x v="3431"/>
    <m/>
    <x v="26"/>
    <x v="3146"/>
    <x v="6"/>
    <s v="INSTALLUX"/>
    <x v="3384"/>
    <s v="Non"/>
    <x v="5"/>
    <m/>
    <m/>
    <m/>
    <m/>
    <x v="1"/>
    <m/>
  </r>
  <r>
    <s v="950093ARCELOR (BERTON SICARD)"/>
    <x v="3432"/>
    <m/>
    <x v="26"/>
    <x v="3147"/>
    <x v="6"/>
    <s v="INSTALLUX"/>
    <x v="3385"/>
    <s v="Non"/>
    <x v="5"/>
    <m/>
    <m/>
    <m/>
    <m/>
    <x v="1"/>
    <m/>
  </r>
  <r>
    <s v="950094AARCELOR (BERTON SICARD)"/>
    <x v="3433"/>
    <m/>
    <x v="26"/>
    <x v="3148"/>
    <x v="6"/>
    <s v="INSTALLUX"/>
    <x v="3386"/>
    <s v="Non"/>
    <x v="5"/>
    <m/>
    <m/>
    <m/>
    <m/>
    <x v="1"/>
    <m/>
  </r>
  <r>
    <s v="960022ARCELOR (BERTON SICARD)"/>
    <x v="3434"/>
    <m/>
    <x v="26"/>
    <x v="3149"/>
    <x v="6"/>
    <s v="INSTALLUX"/>
    <x v="3387"/>
    <s v="Non"/>
    <x v="5"/>
    <m/>
    <m/>
    <m/>
    <m/>
    <x v="1"/>
    <m/>
  </r>
  <r>
    <s v="960027ARCELOR (BERTON SICARD)"/>
    <x v="3435"/>
    <m/>
    <x v="26"/>
    <x v="3150"/>
    <x v="6"/>
    <s v="INSTALLUX"/>
    <x v="3388"/>
    <s v="Non"/>
    <x v="5"/>
    <m/>
    <m/>
    <m/>
    <m/>
    <x v="1"/>
    <m/>
  </r>
  <r>
    <s v="960045ARCELOR (BERTON SICARD)"/>
    <x v="3436"/>
    <m/>
    <x v="26"/>
    <x v="3151"/>
    <x v="6"/>
    <s v="INSTALLUX"/>
    <x v="3389"/>
    <s v="Non"/>
    <x v="5"/>
    <m/>
    <m/>
    <m/>
    <m/>
    <x v="1"/>
    <m/>
  </r>
  <r>
    <s v="960206ARCELOR (BERTON SICARD)"/>
    <x v="3437"/>
    <m/>
    <x v="26"/>
    <x v="3152"/>
    <x v="6"/>
    <s v="INSTALLUX"/>
    <x v="3390"/>
    <s v="Non"/>
    <x v="12"/>
    <m/>
    <m/>
    <m/>
    <m/>
    <x v="1"/>
    <m/>
  </r>
  <r>
    <s v="960211DARCELOR (BERTON SICARD)"/>
    <x v="3438"/>
    <m/>
    <x v="26"/>
    <x v="3153"/>
    <x v="6"/>
    <s v="INSTALLUX"/>
    <x v="3391"/>
    <s v="Non"/>
    <x v="5"/>
    <m/>
    <m/>
    <m/>
    <m/>
    <x v="1"/>
    <m/>
  </r>
  <r>
    <s v="960211GARCELOR (BERTON SICARD)"/>
    <x v="3439"/>
    <m/>
    <x v="26"/>
    <x v="3154"/>
    <x v="6"/>
    <s v="INSTALLUX"/>
    <x v="3392"/>
    <s v="Non"/>
    <x v="5"/>
    <m/>
    <m/>
    <m/>
    <m/>
    <x v="1"/>
    <m/>
  </r>
  <r>
    <s v="970005ARCELOR (BERTON SICARD)"/>
    <x v="3440"/>
    <m/>
    <x v="26"/>
    <x v="3155"/>
    <x v="6"/>
    <s v="INSTALLUX"/>
    <x v="3393"/>
    <s v="Non"/>
    <x v="5"/>
    <m/>
    <m/>
    <m/>
    <m/>
    <x v="1"/>
    <m/>
  </r>
  <r>
    <s v="970006ARCELOR (BERTON SICARD)"/>
    <x v="3441"/>
    <m/>
    <x v="26"/>
    <x v="3156"/>
    <x v="6"/>
    <s v="INSTALLUX"/>
    <x v="3394"/>
    <s v="Non"/>
    <x v="5"/>
    <m/>
    <m/>
    <m/>
    <m/>
    <x v="1"/>
    <m/>
  </r>
  <r>
    <s v="970008ARCELOR (BERTON SICARD)"/>
    <x v="3442"/>
    <m/>
    <x v="26"/>
    <x v="3157"/>
    <x v="6"/>
    <s v="INSTALLUX"/>
    <x v="3395"/>
    <s v="Non"/>
    <x v="5"/>
    <m/>
    <m/>
    <m/>
    <m/>
    <x v="1"/>
    <m/>
  </r>
  <r>
    <s v="970010ARCELOR (BERTON SICARD)"/>
    <x v="3443"/>
    <m/>
    <x v="26"/>
    <x v="3158"/>
    <x v="6"/>
    <s v="INSTALLUX"/>
    <x v="3396"/>
    <s v="Non"/>
    <x v="5"/>
    <m/>
    <m/>
    <m/>
    <m/>
    <x v="1"/>
    <m/>
  </r>
  <r>
    <s v="970200ARCELOR (BERTON SICARD)"/>
    <x v="3444"/>
    <m/>
    <x v="26"/>
    <x v="3159"/>
    <x v="6"/>
    <s v="INSTALLUX"/>
    <x v="3397"/>
    <s v="Non"/>
    <x v="5"/>
    <m/>
    <m/>
    <m/>
    <m/>
    <x v="1"/>
    <m/>
  </r>
  <r>
    <s v="970202ARCELOR (BERTON SICARD)"/>
    <x v="3445"/>
    <m/>
    <x v="26"/>
    <x v="3160"/>
    <x v="6"/>
    <s v="INSTALLUX"/>
    <x v="3398"/>
    <s v="Non"/>
    <x v="5"/>
    <m/>
    <m/>
    <m/>
    <m/>
    <x v="1"/>
    <m/>
  </r>
  <r>
    <s v="A6015ARCELOR (BERTON SICARD)"/>
    <x v="3070"/>
    <m/>
    <x v="26"/>
    <x v="2793"/>
    <x v="6"/>
    <s v="INSTALLUX"/>
    <x v="3023"/>
    <s v="Non"/>
    <x v="5"/>
    <m/>
    <m/>
    <m/>
    <m/>
    <x v="1"/>
    <m/>
  </r>
  <r>
    <s v="CHCM5X12ARCELOR (BERTON SICARD)"/>
    <x v="3133"/>
    <m/>
    <x v="26"/>
    <x v="2854"/>
    <x v="6"/>
    <s v="INSTALLUX"/>
    <x v="3086"/>
    <s v="Non"/>
    <x v="33"/>
    <m/>
    <m/>
    <m/>
    <m/>
    <x v="1"/>
    <m/>
  </r>
  <r>
    <s v="CHCM8X35ARCELOR (BERTON SICARD)"/>
    <x v="3135"/>
    <m/>
    <x v="26"/>
    <x v="2856"/>
    <x v="6"/>
    <s v="INSTALLUX"/>
    <x v="3088"/>
    <s v="Non"/>
    <x v="50"/>
    <m/>
    <m/>
    <m/>
    <m/>
    <x v="1"/>
    <m/>
  </r>
  <r>
    <s v="CHCM8X50ARCELOR (BERTON SICARD)"/>
    <x v="3136"/>
    <m/>
    <x v="26"/>
    <x v="2857"/>
    <x v="6"/>
    <s v="INSTALLUX"/>
    <x v="3089"/>
    <s v="Non"/>
    <x v="33"/>
    <m/>
    <m/>
    <m/>
    <m/>
    <x v="1"/>
    <m/>
  </r>
  <r>
    <s v="CHCM8X70ARCELOR (BERTON SICARD)"/>
    <x v="3137"/>
    <m/>
    <x v="26"/>
    <x v="2858"/>
    <x v="6"/>
    <s v="INSTALLUX"/>
    <x v="3090"/>
    <s v="Non"/>
    <x v="14"/>
    <m/>
    <m/>
    <m/>
    <m/>
    <x v="1"/>
    <m/>
  </r>
  <r>
    <s v="J5001ARCELOR (BERTON SICARD)"/>
    <x v="3115"/>
    <m/>
    <x v="26"/>
    <x v="2835"/>
    <x v="6"/>
    <s v="INSTALLUX"/>
    <x v="3068"/>
    <s v="Non"/>
    <x v="14"/>
    <m/>
    <m/>
    <m/>
    <m/>
    <x v="1"/>
    <m/>
  </r>
  <r>
    <s v="RONDEV5ARCELOR (BERTON SICARD)"/>
    <x v="3143"/>
    <m/>
    <x v="26"/>
    <x v="2864"/>
    <x v="6"/>
    <s v="INSTALLUX"/>
    <x v="3096"/>
    <s v="Non"/>
    <x v="33"/>
    <m/>
    <m/>
    <m/>
    <m/>
    <x v="1"/>
    <m/>
  </r>
  <r>
    <s v="SCRP4X40ARCELOR (BERTON SICARD)"/>
    <x v="3144"/>
    <m/>
    <x v="26"/>
    <x v="2865"/>
    <x v="6"/>
    <s v="INSTALLUX"/>
    <x v="3097"/>
    <s v="Non"/>
    <x v="33"/>
    <m/>
    <m/>
    <m/>
    <m/>
    <x v="1"/>
    <m/>
  </r>
  <r>
    <s v="SCRP5X20ARCELOR (BERTON SICARD)"/>
    <x v="3145"/>
    <m/>
    <x v="26"/>
    <x v="2866"/>
    <x v="6"/>
    <s v="INSTALLUX"/>
    <x v="3098"/>
    <s v="Non"/>
    <x v="33"/>
    <m/>
    <m/>
    <m/>
    <m/>
    <x v="1"/>
    <m/>
  </r>
  <r>
    <s v="SCRP5X30ARCELOR (BERTON SICARD)"/>
    <x v="3146"/>
    <m/>
    <x v="26"/>
    <x v="2867"/>
    <x v="6"/>
    <s v="INSTALLUX"/>
    <x v="3099"/>
    <s v="Non"/>
    <x v="33"/>
    <m/>
    <m/>
    <m/>
    <m/>
    <x v="1"/>
    <m/>
  </r>
  <r>
    <s v="SCRP5X45ARCELOR (BERTON SICARD)"/>
    <x v="3147"/>
    <m/>
    <x v="26"/>
    <x v="2868"/>
    <x v="6"/>
    <s v="INSTALLUX"/>
    <x v="3100"/>
    <s v="Non"/>
    <x v="33"/>
    <m/>
    <m/>
    <m/>
    <m/>
    <x v="1"/>
    <m/>
  </r>
  <r>
    <s v="SCRP5X65ARCELOR (BERTON SICARD)"/>
    <x v="3148"/>
    <m/>
    <x v="26"/>
    <x v="2869"/>
    <x v="6"/>
    <s v="INSTALLUX"/>
    <x v="3101"/>
    <s v="Non"/>
    <x v="33"/>
    <m/>
    <m/>
    <m/>
    <m/>
    <x v="1"/>
    <m/>
  </r>
  <r>
    <s v="TCB10X16ARCELOR (BERTON SICARD)"/>
    <x v="3149"/>
    <m/>
    <x v="26"/>
    <x v="2870"/>
    <x v="6"/>
    <s v="INSTALLUX"/>
    <x v="3102"/>
    <s v="Non"/>
    <x v="33"/>
    <m/>
    <m/>
    <m/>
    <m/>
    <x v="1"/>
    <m/>
  </r>
  <r>
    <s v="TCB10X19ARCELOR (BERTON SICARD)"/>
    <x v="3150"/>
    <m/>
    <x v="26"/>
    <x v="2871"/>
    <x v="6"/>
    <s v="INSTALLUX"/>
    <x v="3103"/>
    <s v="Non"/>
    <x v="33"/>
    <m/>
    <m/>
    <m/>
    <m/>
    <x v="1"/>
    <m/>
  </r>
  <r>
    <s v="TCB10X26ARCELOR (BERTON SICARD)"/>
    <x v="3151"/>
    <m/>
    <x v="26"/>
    <x v="2872"/>
    <x v="6"/>
    <s v="INSTALLUX"/>
    <x v="3104"/>
    <s v="Non"/>
    <x v="77"/>
    <m/>
    <m/>
    <m/>
    <m/>
    <x v="1"/>
    <m/>
  </r>
  <r>
    <s v="TCB10X32ARCELOR (BERTON SICARD)"/>
    <x v="3152"/>
    <m/>
    <x v="26"/>
    <x v="2873"/>
    <x v="6"/>
    <s v="INSTALLUX"/>
    <x v="3105"/>
    <s v="Non"/>
    <x v="33"/>
    <m/>
    <m/>
    <m/>
    <m/>
    <x v="1"/>
    <m/>
  </r>
  <r>
    <s v="TCB10X38ARCELOR (BERTON SICARD)"/>
    <x v="3153"/>
    <m/>
    <x v="26"/>
    <x v="2874"/>
    <x v="6"/>
    <s v="INSTALLUX"/>
    <x v="3106"/>
    <s v="Non"/>
    <x v="33"/>
    <m/>
    <m/>
    <m/>
    <m/>
    <x v="1"/>
    <m/>
  </r>
  <r>
    <s v="TCB10X51ARCELOR (BERTON SICARD)"/>
    <x v="3154"/>
    <m/>
    <x v="26"/>
    <x v="2875"/>
    <x v="6"/>
    <s v="INSTALLUX"/>
    <x v="3107"/>
    <s v="Non"/>
    <x v="33"/>
    <m/>
    <m/>
    <m/>
    <m/>
    <x v="1"/>
    <m/>
  </r>
  <r>
    <s v="TCB12X16ARCELOR (BERTON SICARD)"/>
    <x v="3155"/>
    <m/>
    <x v="26"/>
    <x v="2876"/>
    <x v="6"/>
    <s v="INSTALLUX"/>
    <x v="3108"/>
    <s v="Non"/>
    <x v="33"/>
    <m/>
    <m/>
    <m/>
    <m/>
    <x v="1"/>
    <m/>
  </r>
  <r>
    <s v="TCB12X25ARCELOR (BERTON SICARD)"/>
    <x v="3156"/>
    <m/>
    <x v="26"/>
    <x v="2877"/>
    <x v="6"/>
    <s v="INSTALLUX"/>
    <x v="3109"/>
    <s v="Non"/>
    <x v="33"/>
    <m/>
    <m/>
    <m/>
    <m/>
    <x v="1"/>
    <m/>
  </r>
  <r>
    <s v="TCB12X32ARCELOR (BERTON SICARD)"/>
    <x v="3157"/>
    <m/>
    <x v="26"/>
    <x v="2878"/>
    <x v="6"/>
    <s v="INSTALLUX"/>
    <x v="3110"/>
    <s v="Non"/>
    <x v="33"/>
    <m/>
    <m/>
    <m/>
    <m/>
    <x v="1"/>
    <m/>
  </r>
  <r>
    <s v="TCB12X38ARCELOR (BERTON SICARD)"/>
    <x v="3158"/>
    <m/>
    <x v="26"/>
    <x v="2879"/>
    <x v="6"/>
    <s v="INSTALLUX"/>
    <x v="3111"/>
    <s v="Non"/>
    <x v="33"/>
    <m/>
    <m/>
    <m/>
    <m/>
    <x v="1"/>
    <m/>
  </r>
  <r>
    <s v="TCB4X16ARCELOR (BERTON SICARD)"/>
    <x v="3159"/>
    <m/>
    <x v="26"/>
    <x v="2880"/>
    <x v="6"/>
    <s v="INSTALLUX"/>
    <x v="3112"/>
    <s v="Non"/>
    <x v="33"/>
    <m/>
    <m/>
    <m/>
    <m/>
    <x v="1"/>
    <m/>
  </r>
  <r>
    <s v="TCB4X25ARCELOR (BERTON SICARD)"/>
    <x v="3160"/>
    <m/>
    <x v="26"/>
    <x v="2881"/>
    <x v="6"/>
    <s v="INSTALLUX"/>
    <x v="3113"/>
    <s v="Non"/>
    <x v="33"/>
    <m/>
    <m/>
    <m/>
    <m/>
    <x v="1"/>
    <m/>
  </r>
  <r>
    <s v="TCB4X6.5ARCELOR (BERTON SICARD)"/>
    <x v="3161"/>
    <m/>
    <x v="26"/>
    <x v="2882"/>
    <x v="6"/>
    <s v="INSTALLUX"/>
    <x v="3114"/>
    <s v="Non"/>
    <x v="33"/>
    <m/>
    <m/>
    <m/>
    <m/>
    <x v="1"/>
    <m/>
  </r>
  <r>
    <s v="TCB7X13ARCELOR (BERTON SICARD)"/>
    <x v="3162"/>
    <m/>
    <x v="26"/>
    <x v="2883"/>
    <x v="6"/>
    <s v="INSTALLUX"/>
    <x v="3115"/>
    <s v="Non"/>
    <x v="33"/>
    <m/>
    <m/>
    <m/>
    <m/>
    <x v="1"/>
    <m/>
  </r>
  <r>
    <s v="TCB7X16ARCELOR (BERTON SICARD)"/>
    <x v="3163"/>
    <m/>
    <x v="26"/>
    <x v="2884"/>
    <x v="6"/>
    <s v="INSTALLUX"/>
    <x v="3116"/>
    <s v="Non"/>
    <x v="33"/>
    <m/>
    <m/>
    <m/>
    <m/>
    <x v="1"/>
    <m/>
  </r>
  <r>
    <s v="TCB7X19ARCELOR (BERTON SICARD)"/>
    <x v="3164"/>
    <m/>
    <x v="26"/>
    <x v="2885"/>
    <x v="6"/>
    <s v="INSTALLUX"/>
    <x v="3117"/>
    <s v="Non"/>
    <x v="33"/>
    <m/>
    <m/>
    <m/>
    <m/>
    <x v="1"/>
    <m/>
  </r>
  <r>
    <s v="TCB7X25ARCELOR (BERTON SICARD)"/>
    <x v="3165"/>
    <m/>
    <x v="26"/>
    <x v="2886"/>
    <x v="6"/>
    <s v="INSTALLUX"/>
    <x v="3118"/>
    <s v="Non"/>
    <x v="33"/>
    <m/>
    <m/>
    <m/>
    <m/>
    <x v="1"/>
    <m/>
  </r>
  <r>
    <s v="TCB7X38ARCELOR (BERTON SICARD)"/>
    <x v="3166"/>
    <m/>
    <x v="26"/>
    <x v="2887"/>
    <x v="6"/>
    <s v="INSTALLUX"/>
    <x v="3119"/>
    <s v="Non"/>
    <x v="33"/>
    <m/>
    <m/>
    <m/>
    <m/>
    <x v="1"/>
    <m/>
  </r>
  <r>
    <s v="TCB7X9.5ARCELOR (BERTON SICARD)"/>
    <x v="3167"/>
    <m/>
    <x v="26"/>
    <x v="2888"/>
    <x v="6"/>
    <s v="INSTALLUX"/>
    <x v="3120"/>
    <s v="Non"/>
    <x v="33"/>
    <m/>
    <m/>
    <m/>
    <m/>
    <x v="1"/>
    <m/>
  </r>
  <r>
    <s v="TFM5X16ARCELOR (BERTON SICARD)"/>
    <x v="3168"/>
    <m/>
    <x v="26"/>
    <x v="2889"/>
    <x v="6"/>
    <s v="INSTALLUX"/>
    <x v="3121"/>
    <s v="Non"/>
    <x v="33"/>
    <m/>
    <m/>
    <m/>
    <m/>
    <x v="1"/>
    <m/>
  </r>
  <r>
    <s v="TF10X16ARCELOR (BERTON SICARD)"/>
    <x v="3169"/>
    <m/>
    <x v="26"/>
    <x v="2890"/>
    <x v="6"/>
    <s v="INSTALLUX"/>
    <x v="3122"/>
    <s v="Non"/>
    <x v="33"/>
    <m/>
    <m/>
    <m/>
    <m/>
    <x v="1"/>
    <m/>
  </r>
  <r>
    <s v="TF10X38ARCELOR (BERTON SICARD)"/>
    <x v="3170"/>
    <m/>
    <x v="26"/>
    <x v="2891"/>
    <x v="6"/>
    <s v="INSTALLUX"/>
    <x v="3123"/>
    <s v="Non"/>
    <x v="33"/>
    <m/>
    <m/>
    <m/>
    <m/>
    <x v="1"/>
    <m/>
  </r>
  <r>
    <s v="TF10X45ARCELOR (BERTON SICARD)"/>
    <x v="3171"/>
    <m/>
    <x v="26"/>
    <x v="2892"/>
    <x v="6"/>
    <s v="INSTALLUX"/>
    <x v="3124"/>
    <s v="Non"/>
    <x v="33"/>
    <m/>
    <m/>
    <m/>
    <m/>
    <x v="1"/>
    <m/>
  </r>
  <r>
    <s v="TF12X25ARCELOR (BERTON SICARD)"/>
    <x v="3172"/>
    <m/>
    <x v="26"/>
    <x v="2893"/>
    <x v="6"/>
    <s v="INSTALLUX"/>
    <x v="3125"/>
    <s v="Non"/>
    <x v="33"/>
    <m/>
    <m/>
    <m/>
    <m/>
    <x v="1"/>
    <m/>
  </r>
  <r>
    <s v="TF7X13ARCELOR (BERTON SICARD)"/>
    <x v="3173"/>
    <m/>
    <x v="26"/>
    <x v="2894"/>
    <x v="6"/>
    <s v="INSTALLUX"/>
    <x v="3126"/>
    <s v="Non"/>
    <x v="33"/>
    <m/>
    <m/>
    <m/>
    <m/>
    <x v="1"/>
    <m/>
  </r>
  <r>
    <s v="TF7X19ARCELOR (BERTON SICARD)"/>
    <x v="3174"/>
    <m/>
    <x v="26"/>
    <x v="2895"/>
    <x v="6"/>
    <s v="INSTALLUX"/>
    <x v="3127"/>
    <s v="Non"/>
    <x v="33"/>
    <m/>
    <m/>
    <m/>
    <m/>
    <x v="1"/>
    <m/>
  </r>
  <r>
    <s v="TF7X32ARCELOR (BERTON SICARD)"/>
    <x v="3175"/>
    <m/>
    <x v="26"/>
    <x v="2896"/>
    <x v="6"/>
    <s v="INSTALLUX"/>
    <x v="3128"/>
    <s v="Non"/>
    <x v="33"/>
    <m/>
    <m/>
    <m/>
    <m/>
    <x v="1"/>
    <m/>
  </r>
  <r>
    <s v="361ARCELOR (BERTON SICARD)"/>
    <x v="3077"/>
    <m/>
    <x v="26"/>
    <x v="2801"/>
    <x v="6"/>
    <s v="INSTALLUX"/>
    <x v="3030"/>
    <s v="Non"/>
    <x v="5"/>
    <m/>
    <m/>
    <m/>
    <m/>
    <x v="1"/>
    <m/>
  </r>
  <r>
    <s v="374ARCELOR (BERTON SICARD)"/>
    <x v="3116"/>
    <m/>
    <x v="26"/>
    <x v="2837"/>
    <x v="6"/>
    <s v="INSTALLUX"/>
    <x v="3069"/>
    <s v="Non"/>
    <x v="14"/>
    <m/>
    <m/>
    <m/>
    <m/>
    <x v="1"/>
    <m/>
  </r>
  <r>
    <s v="388ARCELOR (BERTON SICARD)"/>
    <x v="3058"/>
    <m/>
    <x v="26"/>
    <x v="2781"/>
    <x v="6"/>
    <s v="INSTALLUX"/>
    <x v="3011"/>
    <s v="Non"/>
    <x v="5"/>
    <m/>
    <m/>
    <m/>
    <m/>
    <x v="1"/>
    <m/>
  </r>
  <r>
    <s v="446ARCELOR (BERTON SICARD)"/>
    <x v="3179"/>
    <m/>
    <x v="26"/>
    <x v="2900"/>
    <x v="6"/>
    <s v="INSTALLUX"/>
    <x v="3132"/>
    <s v="Non"/>
    <x v="5"/>
    <m/>
    <m/>
    <m/>
    <m/>
    <x v="1"/>
    <m/>
  </r>
  <r>
    <s v="570PARCELOR (BERTON SICARD)"/>
    <x v="3183"/>
    <m/>
    <x v="26"/>
    <x v="2904"/>
    <x v="6"/>
    <s v="INSTALLUX"/>
    <x v="3136"/>
    <s v="Non"/>
    <x v="5"/>
    <m/>
    <m/>
    <m/>
    <m/>
    <x v="1"/>
    <m/>
  </r>
  <r>
    <s v="596ARCELOR (BERTON SICARD)"/>
    <x v="3184"/>
    <m/>
    <x v="26"/>
    <x v="2905"/>
    <x v="6"/>
    <s v="INSTALLUX"/>
    <x v="3137"/>
    <s v="Non"/>
    <x v="5"/>
    <m/>
    <m/>
    <m/>
    <m/>
    <x v="1"/>
    <m/>
  </r>
  <r>
    <s v="638/AARCELOR (BERTON SICARD)"/>
    <x v="3064"/>
    <m/>
    <x v="26"/>
    <x v="2787"/>
    <x v="6"/>
    <s v="INSTALLUX"/>
    <x v="3017"/>
    <s v="Non"/>
    <x v="5"/>
    <m/>
    <m/>
    <m/>
    <m/>
    <x v="1"/>
    <m/>
  </r>
  <r>
    <s v="638/CARCELOR (BERTON SICARD)"/>
    <x v="3065"/>
    <m/>
    <x v="26"/>
    <x v="2788"/>
    <x v="6"/>
    <s v="INSTALLUX"/>
    <x v="3018"/>
    <s v="Non"/>
    <x v="5"/>
    <m/>
    <m/>
    <m/>
    <m/>
    <x v="1"/>
    <m/>
  </r>
  <r>
    <s v="638/DARCELOR (BERTON SICARD)"/>
    <x v="3066"/>
    <m/>
    <x v="26"/>
    <x v="2789"/>
    <x v="6"/>
    <s v="INSTALLUX"/>
    <x v="3019"/>
    <s v="Non"/>
    <x v="5"/>
    <m/>
    <m/>
    <m/>
    <m/>
    <x v="1"/>
    <m/>
  </r>
  <r>
    <s v="670ARCELOR (BERTON SICARD)"/>
    <x v="3186"/>
    <m/>
    <x v="26"/>
    <x v="2907"/>
    <x v="6"/>
    <s v="INSTALLUX"/>
    <x v="3139"/>
    <s v="Non"/>
    <x v="5"/>
    <m/>
    <m/>
    <m/>
    <m/>
    <x v="1"/>
    <m/>
  </r>
  <r>
    <s v="693ARCELOR (BERTON SICARD)"/>
    <x v="3187"/>
    <m/>
    <x v="26"/>
    <x v="2908"/>
    <x v="6"/>
    <s v="INSTALLUX"/>
    <x v="3140"/>
    <s v="Non"/>
    <x v="5"/>
    <m/>
    <m/>
    <m/>
    <m/>
    <x v="1"/>
    <m/>
  </r>
  <r>
    <s v="1207ARCELOR (BERTON SICARD)"/>
    <x v="3188"/>
    <m/>
    <x v="26"/>
    <x v="2909"/>
    <x v="6"/>
    <s v="INSTALLUX"/>
    <x v="3141"/>
    <s v="Non"/>
    <x v="20"/>
    <m/>
    <m/>
    <m/>
    <m/>
    <x v="1"/>
    <m/>
  </r>
  <r>
    <s v="1208ARCELOR (BERTON SICARD)"/>
    <x v="3189"/>
    <m/>
    <x v="26"/>
    <x v="2910"/>
    <x v="6"/>
    <s v="INSTALLUX"/>
    <x v="3142"/>
    <s v="Non"/>
    <x v="40"/>
    <m/>
    <m/>
    <m/>
    <m/>
    <x v="1"/>
    <m/>
  </r>
  <r>
    <s v="1209ARCELOR (BERTON SICARD)"/>
    <x v="3190"/>
    <m/>
    <x v="26"/>
    <x v="2911"/>
    <x v="6"/>
    <s v="INSTALLUX"/>
    <x v="3143"/>
    <s v="Non"/>
    <x v="40"/>
    <m/>
    <m/>
    <m/>
    <m/>
    <x v="1"/>
    <m/>
  </r>
  <r>
    <s v="1213ARCELOR (BERTON SICARD)"/>
    <x v="3191"/>
    <m/>
    <x v="26"/>
    <x v="2912"/>
    <x v="6"/>
    <s v="INSTALLUX"/>
    <x v="3144"/>
    <s v="Non"/>
    <x v="20"/>
    <m/>
    <m/>
    <m/>
    <m/>
    <x v="1"/>
    <m/>
  </r>
  <r>
    <s v="1214ARCELOR (BERTON SICARD)"/>
    <x v="3192"/>
    <m/>
    <x v="26"/>
    <x v="2913"/>
    <x v="6"/>
    <s v="INSTALLUX"/>
    <x v="3145"/>
    <s v="Non"/>
    <x v="40"/>
    <m/>
    <m/>
    <m/>
    <m/>
    <x v="1"/>
    <m/>
  </r>
  <r>
    <s v="1215ARCELOR (BERTON SICARD)"/>
    <x v="3193"/>
    <m/>
    <x v="26"/>
    <x v="2914"/>
    <x v="6"/>
    <s v="INSTALLUX"/>
    <x v="3146"/>
    <s v="Non"/>
    <x v="40"/>
    <m/>
    <m/>
    <m/>
    <m/>
    <x v="1"/>
    <m/>
  </r>
  <r>
    <s v="1280ARCELOR (BERTON SICARD)"/>
    <x v="3194"/>
    <m/>
    <x v="26"/>
    <x v="2915"/>
    <x v="6"/>
    <s v="INSTALLUX"/>
    <x v="3147"/>
    <s v="Non"/>
    <x v="12"/>
    <m/>
    <m/>
    <m/>
    <m/>
    <x v="1"/>
    <m/>
  </r>
  <r>
    <s v="1636ARCELOR (BERTON SICARD)"/>
    <x v="3195"/>
    <m/>
    <x v="26"/>
    <x v="2916"/>
    <x v="6"/>
    <s v="INSTALLUX"/>
    <x v="3148"/>
    <s v="Non"/>
    <x v="5"/>
    <m/>
    <m/>
    <m/>
    <m/>
    <x v="1"/>
    <m/>
  </r>
  <r>
    <s v="1828ARCELOR (BERTON SICARD)"/>
    <x v="3196"/>
    <m/>
    <x v="26"/>
    <x v="2917"/>
    <x v="6"/>
    <s v="INSTALLUX"/>
    <x v="3149"/>
    <s v="Non"/>
    <x v="5"/>
    <m/>
    <m/>
    <m/>
    <m/>
    <x v="1"/>
    <m/>
  </r>
  <r>
    <s v="1831ARCELOR (BERTON SICARD)"/>
    <x v="3197"/>
    <m/>
    <x v="26"/>
    <x v="2918"/>
    <x v="6"/>
    <s v="INSTALLUX"/>
    <x v="3150"/>
    <s v="Non"/>
    <x v="5"/>
    <m/>
    <m/>
    <m/>
    <m/>
    <x v="1"/>
    <m/>
  </r>
  <r>
    <s v="1832ARCELOR (BERTON SICARD)"/>
    <x v="3198"/>
    <m/>
    <x v="26"/>
    <x v="2919"/>
    <x v="6"/>
    <s v="INSTALLUX"/>
    <x v="3151"/>
    <s v="Non"/>
    <x v="5"/>
    <m/>
    <m/>
    <m/>
    <m/>
    <x v="1"/>
    <m/>
  </r>
  <r>
    <s v="1834NARCELOR (BERTON SICARD)"/>
    <x v="3199"/>
    <m/>
    <x v="26"/>
    <x v="2920"/>
    <x v="6"/>
    <s v="INSTALLUX"/>
    <x v="3152"/>
    <s v="Non"/>
    <x v="5"/>
    <m/>
    <m/>
    <m/>
    <m/>
    <x v="1"/>
    <m/>
  </r>
  <r>
    <s v="1835ARCELOR (BERTON SICARD)"/>
    <x v="3200"/>
    <m/>
    <x v="26"/>
    <x v="2921"/>
    <x v="6"/>
    <s v="INSTALLUX"/>
    <x v="3153"/>
    <s v="Non"/>
    <x v="5"/>
    <m/>
    <m/>
    <m/>
    <m/>
    <x v="1"/>
    <m/>
  </r>
  <r>
    <s v="1871ARCELOR (BERTON SICARD)"/>
    <x v="3038"/>
    <m/>
    <x v="26"/>
    <x v="2761"/>
    <x v="6"/>
    <s v="INSTALLUX"/>
    <x v="2991"/>
    <s v="Non"/>
    <x v="5"/>
    <m/>
    <m/>
    <m/>
    <m/>
    <x v="1"/>
    <m/>
  </r>
  <r>
    <s v="5238ARCELOR (BERTON SICARD)"/>
    <x v="3201"/>
    <m/>
    <x v="26"/>
    <x v="2922"/>
    <x v="6"/>
    <s v="INSTALLUX"/>
    <x v="3154"/>
    <s v="Non"/>
    <x v="33"/>
    <m/>
    <m/>
    <m/>
    <m/>
    <x v="1"/>
    <m/>
  </r>
  <r>
    <s v="5291ARCELOR (BERTON SICARD)"/>
    <x v="3202"/>
    <m/>
    <x v="26"/>
    <x v="2923"/>
    <x v="6"/>
    <s v="INSTALLUX"/>
    <x v="3155"/>
    <s v="Non"/>
    <x v="54"/>
    <m/>
    <m/>
    <m/>
    <m/>
    <x v="1"/>
    <m/>
  </r>
  <r>
    <s v="5292ARCELOR (BERTON SICARD)"/>
    <x v="3203"/>
    <m/>
    <x v="26"/>
    <x v="2924"/>
    <x v="6"/>
    <s v="INSTALLUX"/>
    <x v="3156"/>
    <s v="Non"/>
    <x v="54"/>
    <m/>
    <m/>
    <m/>
    <m/>
    <x v="1"/>
    <m/>
  </r>
  <r>
    <s v="5293ARCELOR (BERTON SICARD)"/>
    <x v="3204"/>
    <m/>
    <x v="26"/>
    <x v="2925"/>
    <x v="6"/>
    <s v="INSTALLUX"/>
    <x v="3157"/>
    <s v="Non"/>
    <x v="54"/>
    <m/>
    <m/>
    <m/>
    <m/>
    <x v="1"/>
    <m/>
  </r>
  <r>
    <s v="5294ARCELOR (BERTON SICARD)"/>
    <x v="3205"/>
    <m/>
    <x v="26"/>
    <x v="2926"/>
    <x v="6"/>
    <s v="INSTALLUX"/>
    <x v="3158"/>
    <s v="Non"/>
    <x v="54"/>
    <m/>
    <m/>
    <m/>
    <m/>
    <x v="1"/>
    <m/>
  </r>
  <r>
    <s v="5295ARCELOR (BERTON SICARD)"/>
    <x v="3206"/>
    <m/>
    <x v="26"/>
    <x v="2927"/>
    <x v="6"/>
    <s v="INSTALLUX"/>
    <x v="3159"/>
    <s v="Non"/>
    <x v="54"/>
    <m/>
    <m/>
    <m/>
    <m/>
    <x v="1"/>
    <m/>
  </r>
  <r>
    <s v="5296ARCELOR (BERTON SICARD)"/>
    <x v="3207"/>
    <m/>
    <x v="26"/>
    <x v="2928"/>
    <x v="6"/>
    <s v="INSTALLUX"/>
    <x v="3160"/>
    <s v="Non"/>
    <x v="54"/>
    <m/>
    <m/>
    <m/>
    <m/>
    <x v="1"/>
    <m/>
  </r>
  <r>
    <s v="5322ARCELOR (BERTON SICARD)"/>
    <x v="3210"/>
    <m/>
    <x v="26"/>
    <x v="2931"/>
    <x v="6"/>
    <s v="INSTALLUX"/>
    <x v="3163"/>
    <s v="Non"/>
    <x v="54"/>
    <m/>
    <m/>
    <m/>
    <m/>
    <x v="1"/>
    <m/>
  </r>
  <r>
    <s v="5323ARCELOR (BERTON SICARD)"/>
    <x v="3211"/>
    <m/>
    <x v="26"/>
    <x v="2932"/>
    <x v="6"/>
    <s v="INSTALLUX"/>
    <x v="3164"/>
    <s v="Non"/>
    <x v="54"/>
    <m/>
    <m/>
    <m/>
    <m/>
    <x v="1"/>
    <m/>
  </r>
  <r>
    <s v="5324ARCELOR (BERTON SICARD)"/>
    <x v="3212"/>
    <m/>
    <x v="26"/>
    <x v="2933"/>
    <x v="6"/>
    <s v="INSTALLUX"/>
    <x v="3165"/>
    <s v="Non"/>
    <x v="40"/>
    <m/>
    <m/>
    <m/>
    <m/>
    <x v="1"/>
    <m/>
  </r>
  <r>
    <s v="5325ARCELOR (BERTON SICARD)"/>
    <x v="3213"/>
    <m/>
    <x v="26"/>
    <x v="2934"/>
    <x v="6"/>
    <s v="INSTALLUX"/>
    <x v="3166"/>
    <s v="Non"/>
    <x v="40"/>
    <m/>
    <m/>
    <m/>
    <m/>
    <x v="1"/>
    <m/>
  </r>
  <r>
    <s v="5326ARCELOR (BERTON SICARD)"/>
    <x v="3214"/>
    <m/>
    <x v="26"/>
    <x v="2935"/>
    <x v="6"/>
    <s v="INSTALLUX"/>
    <x v="3167"/>
    <s v="Non"/>
    <x v="20"/>
    <m/>
    <m/>
    <m/>
    <m/>
    <x v="1"/>
    <m/>
  </r>
  <r>
    <s v="5328ARCELOR (BERTON SICARD)"/>
    <x v="3215"/>
    <m/>
    <x v="26"/>
    <x v="2936"/>
    <x v="6"/>
    <s v="INSTALLUX"/>
    <x v="3168"/>
    <s v="Non"/>
    <x v="20"/>
    <m/>
    <m/>
    <m/>
    <m/>
    <x v="1"/>
    <m/>
  </r>
  <r>
    <s v="5329ARCELOR (BERTON SICARD)"/>
    <x v="3216"/>
    <m/>
    <x v="26"/>
    <x v="2937"/>
    <x v="6"/>
    <s v="INSTALLUX"/>
    <x v="3169"/>
    <s v="Non"/>
    <x v="12"/>
    <m/>
    <m/>
    <m/>
    <m/>
    <x v="1"/>
    <m/>
  </r>
  <r>
    <s v="5665ARCELOR (BERTON SICARD)"/>
    <x v="3222"/>
    <m/>
    <x v="26"/>
    <x v="2943"/>
    <x v="6"/>
    <s v="INSTALLUX"/>
    <x v="3175"/>
    <s v="Non"/>
    <x v="5"/>
    <m/>
    <m/>
    <m/>
    <m/>
    <x v="1"/>
    <m/>
  </r>
  <r>
    <s v="5666ARCELOR (BERTON SICARD)"/>
    <x v="3223"/>
    <m/>
    <x v="26"/>
    <x v="2944"/>
    <x v="6"/>
    <s v="INSTALLUX"/>
    <x v="3176"/>
    <s v="Non"/>
    <x v="5"/>
    <m/>
    <m/>
    <m/>
    <m/>
    <x v="1"/>
    <m/>
  </r>
  <r>
    <s v="5668ARCELOR (BERTON SICARD)"/>
    <x v="3224"/>
    <m/>
    <x v="26"/>
    <x v="2945"/>
    <x v="6"/>
    <s v="INSTALLUX"/>
    <x v="3177"/>
    <s v="Non"/>
    <x v="5"/>
    <m/>
    <m/>
    <m/>
    <m/>
    <x v="1"/>
    <m/>
  </r>
  <r>
    <s v="5670ARCELOR (BERTON SICARD)"/>
    <x v="3225"/>
    <m/>
    <x v="26"/>
    <x v="2946"/>
    <x v="6"/>
    <s v="INSTALLUX"/>
    <x v="3178"/>
    <s v="Non"/>
    <x v="5"/>
    <m/>
    <m/>
    <m/>
    <m/>
    <x v="1"/>
    <m/>
  </r>
  <r>
    <s v="5752ARCELOR (BERTON SICARD)"/>
    <x v="3229"/>
    <m/>
    <x v="26"/>
    <x v="2950"/>
    <x v="6"/>
    <s v="INSTALLUX"/>
    <x v="3182"/>
    <s v="Non"/>
    <x v="5"/>
    <m/>
    <m/>
    <m/>
    <m/>
    <x v="1"/>
    <m/>
  </r>
  <r>
    <s v="5758ARCELOR (BERTON SICARD)"/>
    <x v="3230"/>
    <m/>
    <x v="26"/>
    <x v="2951"/>
    <x v="6"/>
    <s v="INSTALLUX"/>
    <x v="3183"/>
    <s v="Non"/>
    <x v="5"/>
    <m/>
    <m/>
    <m/>
    <m/>
    <x v="1"/>
    <m/>
  </r>
  <r>
    <s v="5760ARCELOR (BERTON SICARD)"/>
    <x v="3231"/>
    <m/>
    <x v="26"/>
    <x v="2952"/>
    <x v="6"/>
    <s v="INSTALLUX"/>
    <x v="3184"/>
    <s v="Non"/>
    <x v="5"/>
    <m/>
    <m/>
    <m/>
    <m/>
    <x v="1"/>
    <m/>
  </r>
  <r>
    <s v="5769ARCELOR (BERTON SICARD)"/>
    <x v="3232"/>
    <m/>
    <x v="26"/>
    <x v="2953"/>
    <x v="6"/>
    <s v="INSTALLUX"/>
    <x v="3185"/>
    <s v="Non"/>
    <x v="5"/>
    <m/>
    <m/>
    <m/>
    <m/>
    <x v="1"/>
    <m/>
  </r>
  <r>
    <s v="5774ARCELOR (BERTON SICARD)"/>
    <x v="3233"/>
    <m/>
    <x v="26"/>
    <x v="2954"/>
    <x v="6"/>
    <s v="INSTALLUX"/>
    <x v="3186"/>
    <s v="Non"/>
    <x v="54"/>
    <m/>
    <m/>
    <m/>
    <m/>
    <x v="1"/>
    <m/>
  </r>
  <r>
    <s v="5775ARCELOR (BERTON SICARD)"/>
    <x v="3234"/>
    <m/>
    <x v="26"/>
    <x v="2955"/>
    <x v="6"/>
    <s v="INSTALLUX"/>
    <x v="3187"/>
    <s v="Non"/>
    <x v="5"/>
    <m/>
    <m/>
    <m/>
    <m/>
    <x v="1"/>
    <m/>
  </r>
  <r>
    <s v="5782ARCELOR (BERTON SICARD)"/>
    <x v="3235"/>
    <m/>
    <x v="26"/>
    <x v="2956"/>
    <x v="6"/>
    <s v="INSTALLUX"/>
    <x v="3188"/>
    <s v="Non"/>
    <x v="5"/>
    <m/>
    <m/>
    <m/>
    <m/>
    <x v="1"/>
    <m/>
  </r>
  <r>
    <s v="5786ARCELOR (BERTON SICARD)"/>
    <x v="3236"/>
    <m/>
    <x v="26"/>
    <x v="2957"/>
    <x v="6"/>
    <s v="INSTALLUX"/>
    <x v="3189"/>
    <s v="Non"/>
    <x v="5"/>
    <m/>
    <m/>
    <m/>
    <m/>
    <x v="1"/>
    <m/>
  </r>
  <r>
    <s v="5787ARCELOR (BERTON SICARD)"/>
    <x v="3237"/>
    <m/>
    <x v="26"/>
    <x v="2958"/>
    <x v="6"/>
    <s v="INSTALLUX"/>
    <x v="3190"/>
    <s v="Non"/>
    <x v="5"/>
    <m/>
    <m/>
    <m/>
    <m/>
    <x v="1"/>
    <m/>
  </r>
  <r>
    <s v="5790ARCELOR (BERTON SICARD)"/>
    <x v="3240"/>
    <m/>
    <x v="26"/>
    <x v="2961"/>
    <x v="6"/>
    <s v="INSTALLUX"/>
    <x v="3193"/>
    <s v="Non"/>
    <x v="5"/>
    <m/>
    <m/>
    <m/>
    <m/>
    <x v="1"/>
    <m/>
  </r>
  <r>
    <s v="5791ARCELOR (BERTON SICARD)"/>
    <x v="3241"/>
    <m/>
    <x v="26"/>
    <x v="2962"/>
    <x v="6"/>
    <s v="INSTALLUX"/>
    <x v="3194"/>
    <s v="Non"/>
    <x v="5"/>
    <m/>
    <m/>
    <m/>
    <m/>
    <x v="1"/>
    <m/>
  </r>
  <r>
    <s v="5837ARCELOR (BERTON SICARD)"/>
    <x v="3043"/>
    <m/>
    <x v="26"/>
    <x v="2766"/>
    <x v="6"/>
    <s v="INSTALLUX"/>
    <x v="2996"/>
    <s v="Non"/>
    <x v="5"/>
    <m/>
    <m/>
    <m/>
    <m/>
    <x v="1"/>
    <m/>
  </r>
  <r>
    <s v="5891ARCELOR (BERTON SICARD)"/>
    <x v="3251"/>
    <m/>
    <x v="26"/>
    <x v="2972"/>
    <x v="6"/>
    <s v="INSTALLUX"/>
    <x v="3204"/>
    <s v="Non"/>
    <x v="5"/>
    <m/>
    <m/>
    <m/>
    <m/>
    <x v="1"/>
    <m/>
  </r>
  <r>
    <s v="7030ARCELOR (BERTON SICARD)"/>
    <x v="392"/>
    <m/>
    <x v="26"/>
    <x v="2974"/>
    <x v="6"/>
    <s v="INSTALLUX"/>
    <x v="353"/>
    <s v="Non"/>
    <x v="24"/>
    <m/>
    <m/>
    <m/>
    <m/>
    <x v="1"/>
    <m/>
  </r>
  <r>
    <s v="7048ARCELOR (BERTON SICARD)"/>
    <x v="3005"/>
    <m/>
    <x v="26"/>
    <x v="2729"/>
    <x v="6"/>
    <s v="INSTALLUX"/>
    <x v="2958"/>
    <s v="Non"/>
    <x v="62"/>
    <m/>
    <m/>
    <m/>
    <m/>
    <x v="1"/>
    <m/>
  </r>
  <r>
    <s v="7077ARCELOR (BERTON SICARD)"/>
    <x v="3253"/>
    <m/>
    <x v="26"/>
    <x v="2975"/>
    <x v="6"/>
    <s v="INSTALLUX"/>
    <x v="3206"/>
    <s v="Non"/>
    <x v="40"/>
    <m/>
    <m/>
    <m/>
    <m/>
    <x v="1"/>
    <m/>
  </r>
  <r>
    <s v="7642/4ARCELOR (BERTON SICARD)"/>
    <x v="3107"/>
    <m/>
    <x v="26"/>
    <x v="258"/>
    <x v="6"/>
    <s v="INSTALLUX"/>
    <x v="3060"/>
    <s v="Non"/>
    <x v="35"/>
    <m/>
    <m/>
    <m/>
    <m/>
    <x v="1"/>
    <m/>
  </r>
  <r>
    <s v="7651ARCELOR (BERTON SICARD)"/>
    <x v="3007"/>
    <m/>
    <x v="26"/>
    <x v="2731"/>
    <x v="6"/>
    <s v="INSTALLUX"/>
    <x v="2960"/>
    <s v="Non"/>
    <x v="24"/>
    <m/>
    <m/>
    <m/>
    <m/>
    <x v="1"/>
    <m/>
  </r>
  <r>
    <s v="7678ARCELOR (BERTON SICARD)"/>
    <x v="3108"/>
    <m/>
    <x v="26"/>
    <x v="2831"/>
    <x v="6"/>
    <s v="INSTALLUX"/>
    <x v="3061"/>
    <s v="Non"/>
    <x v="24"/>
    <m/>
    <m/>
    <m/>
    <m/>
    <x v="1"/>
    <m/>
  </r>
  <r>
    <s v="8621ARCELOR (BERTON SICARD)"/>
    <x v="3266"/>
    <m/>
    <x v="26"/>
    <x v="2990"/>
    <x v="6"/>
    <s v="INSTALLUX"/>
    <x v="3219"/>
    <s v="Non"/>
    <x v="24"/>
    <m/>
    <m/>
    <m/>
    <m/>
    <x v="1"/>
    <m/>
  </r>
  <r>
    <s v="8622ARCELOR (BERTON SICARD)"/>
    <x v="3267"/>
    <m/>
    <x v="26"/>
    <x v="2991"/>
    <x v="6"/>
    <s v="INSTALLUX"/>
    <x v="3220"/>
    <s v="Non"/>
    <x v="14"/>
    <m/>
    <m/>
    <m/>
    <m/>
    <x v="1"/>
    <m/>
  </r>
  <r>
    <s v="8628ARCELOR (BERTON SICARD)"/>
    <x v="2570"/>
    <m/>
    <x v="26"/>
    <x v="908"/>
    <x v="6"/>
    <s v="INSTALLUX"/>
    <x v="2527"/>
    <s v="Non"/>
    <x v="14"/>
    <m/>
    <m/>
    <m/>
    <m/>
    <x v="1"/>
    <m/>
  </r>
  <r>
    <s v="8630ARCELOR (BERTON SICARD)"/>
    <x v="3268"/>
    <m/>
    <x v="26"/>
    <x v="2992"/>
    <x v="6"/>
    <s v="INSTALLUX"/>
    <x v="3221"/>
    <s v="Non"/>
    <x v="14"/>
    <m/>
    <m/>
    <m/>
    <m/>
    <x v="1"/>
    <m/>
  </r>
  <r>
    <s v="8631ARCELOR (BERTON SICARD)"/>
    <x v="3269"/>
    <m/>
    <x v="26"/>
    <x v="2993"/>
    <x v="6"/>
    <s v="INSTALLUX"/>
    <x v="3222"/>
    <s v="Non"/>
    <x v="14"/>
    <m/>
    <m/>
    <m/>
    <m/>
    <x v="1"/>
    <m/>
  </r>
  <r>
    <s v="8632ARCELOR (BERTON SICARD)"/>
    <x v="3270"/>
    <m/>
    <x v="26"/>
    <x v="2994"/>
    <x v="6"/>
    <s v="INSTALLUX"/>
    <x v="3223"/>
    <s v="Non"/>
    <x v="24"/>
    <m/>
    <m/>
    <m/>
    <m/>
    <x v="1"/>
    <m/>
  </r>
  <r>
    <s v="8917ARCELOR (BERTON SICARD)"/>
    <x v="3276"/>
    <m/>
    <x v="26"/>
    <x v="3000"/>
    <x v="6"/>
    <s v="INSTALLUX"/>
    <x v="3229"/>
    <s v="Non"/>
    <x v="20"/>
    <m/>
    <m/>
    <m/>
    <m/>
    <x v="1"/>
    <m/>
  </r>
  <r>
    <s v="8918ARCELOR (BERTON SICARD)"/>
    <x v="3277"/>
    <m/>
    <x v="26"/>
    <x v="3001"/>
    <x v="6"/>
    <s v="INSTALLUX"/>
    <x v="3230"/>
    <s v="Non"/>
    <x v="20"/>
    <m/>
    <m/>
    <m/>
    <m/>
    <x v="1"/>
    <m/>
  </r>
  <r>
    <s v="8939ARCELOR (BERTON SICARD)"/>
    <x v="3278"/>
    <m/>
    <x v="26"/>
    <x v="3002"/>
    <x v="6"/>
    <s v="INSTALLUX"/>
    <x v="3231"/>
    <s v="Non"/>
    <x v="5"/>
    <m/>
    <m/>
    <m/>
    <m/>
    <x v="1"/>
    <m/>
  </r>
  <r>
    <s v="9329ARCELOR (BERTON SICARD)"/>
    <x v="3279"/>
    <m/>
    <x v="26"/>
    <x v="3003"/>
    <x v="6"/>
    <s v="INSTALLUX"/>
    <x v="3232"/>
    <s v="Non"/>
    <x v="24"/>
    <m/>
    <m/>
    <m/>
    <m/>
    <x v="1"/>
    <m/>
  </r>
  <r>
    <s v="9331ARCELOR (BERTON SICARD)"/>
    <x v="3280"/>
    <m/>
    <x v="26"/>
    <x v="3004"/>
    <x v="6"/>
    <s v="INSTALLUX"/>
    <x v="3233"/>
    <s v="Non"/>
    <x v="24"/>
    <m/>
    <m/>
    <m/>
    <m/>
    <x v="1"/>
    <m/>
  </r>
  <r>
    <s v="9332ARCELOR (BERTON SICARD)"/>
    <x v="3281"/>
    <m/>
    <x v="26"/>
    <x v="3005"/>
    <x v="6"/>
    <s v="INSTALLUX"/>
    <x v="3234"/>
    <s v="Non"/>
    <x v="24"/>
    <m/>
    <m/>
    <m/>
    <m/>
    <x v="1"/>
    <m/>
  </r>
  <r>
    <s v="9389ARCELOR (BERTON SICARD)"/>
    <x v="3111"/>
    <m/>
    <x v="26"/>
    <x v="2833"/>
    <x v="6"/>
    <s v="INSTALLUX"/>
    <x v="3064"/>
    <s v="Non"/>
    <x v="24"/>
    <m/>
    <m/>
    <m/>
    <m/>
    <x v="1"/>
    <m/>
  </r>
  <r>
    <s v="9577ARCELOR (BERTON SICARD)"/>
    <x v="2610"/>
    <m/>
    <x v="26"/>
    <x v="2371"/>
    <x v="6"/>
    <s v="INSTALLUX"/>
    <x v="2567"/>
    <s v="Non"/>
    <x v="14"/>
    <m/>
    <m/>
    <m/>
    <m/>
    <x v="1"/>
    <m/>
  </r>
  <r>
    <s v="9602ARCELOR (BERTON SICARD)"/>
    <x v="3282"/>
    <m/>
    <x v="26"/>
    <x v="3006"/>
    <x v="6"/>
    <s v="INSTALLUX"/>
    <x v="3235"/>
    <s v="Non"/>
    <x v="20"/>
    <m/>
    <m/>
    <m/>
    <m/>
    <x v="1"/>
    <m/>
  </r>
  <r>
    <s v="9631ARCELOR (BERTON SICARD)"/>
    <x v="3117"/>
    <m/>
    <x v="26"/>
    <x v="2838"/>
    <x v="6"/>
    <s v="INSTALLUX"/>
    <x v="3070"/>
    <s v="Non"/>
    <x v="5"/>
    <m/>
    <m/>
    <m/>
    <m/>
    <x v="1"/>
    <m/>
  </r>
  <r>
    <s v="9704ARCELOR (BERTON SICARD)"/>
    <x v="3284"/>
    <m/>
    <x v="26"/>
    <x v="3008"/>
    <x v="6"/>
    <s v="INSTALLUX"/>
    <x v="3237"/>
    <s v="Non"/>
    <x v="20"/>
    <m/>
    <m/>
    <m/>
    <m/>
    <x v="1"/>
    <m/>
  </r>
  <r>
    <s v="9708ARCELOR (BERTON SICARD)"/>
    <x v="3285"/>
    <m/>
    <x v="26"/>
    <x v="3008"/>
    <x v="6"/>
    <s v="INSTALLUX"/>
    <x v="3238"/>
    <s v="Non"/>
    <x v="20"/>
    <m/>
    <m/>
    <m/>
    <m/>
    <x v="1"/>
    <m/>
  </r>
  <r>
    <s v="9762ARCELOR (BERTON SICARD)"/>
    <x v="3286"/>
    <m/>
    <x v="26"/>
    <x v="3009"/>
    <x v="6"/>
    <s v="INSTALLUX"/>
    <x v="3239"/>
    <s v="Non"/>
    <x v="40"/>
    <m/>
    <m/>
    <m/>
    <m/>
    <x v="1"/>
    <m/>
  </r>
  <r>
    <s v="9764NARCELOR (BERTON SICARD)"/>
    <x v="3287"/>
    <m/>
    <x v="26"/>
    <x v="3010"/>
    <x v="6"/>
    <s v="INSTALLUX"/>
    <x v="3240"/>
    <s v="Non"/>
    <x v="40"/>
    <m/>
    <m/>
    <m/>
    <m/>
    <x v="1"/>
    <m/>
  </r>
  <r>
    <s v="9765NARCELOR (BERTON SICARD)"/>
    <x v="3288"/>
    <m/>
    <x v="26"/>
    <x v="3011"/>
    <x v="6"/>
    <s v="INSTALLUX"/>
    <x v="3241"/>
    <s v="Non"/>
    <x v="40"/>
    <m/>
    <m/>
    <m/>
    <m/>
    <x v="1"/>
    <m/>
  </r>
  <r>
    <s v="9766NARCELOR (BERTON SICARD)"/>
    <x v="3289"/>
    <m/>
    <x v="26"/>
    <x v="3012"/>
    <x v="6"/>
    <s v="INSTALLUX"/>
    <x v="3242"/>
    <s v="Non"/>
    <x v="40"/>
    <m/>
    <m/>
    <m/>
    <m/>
    <x v="1"/>
    <m/>
  </r>
  <r>
    <s v="9767NARCELOR (BERTON SICARD)"/>
    <x v="3290"/>
    <m/>
    <x v="26"/>
    <x v="3013"/>
    <x v="6"/>
    <s v="INSTALLUX"/>
    <x v="3243"/>
    <s v="Non"/>
    <x v="40"/>
    <m/>
    <m/>
    <m/>
    <m/>
    <x v="1"/>
    <m/>
  </r>
  <r>
    <s v="9771ARCELOR (BERTON SICARD)"/>
    <x v="3292"/>
    <m/>
    <x v="26"/>
    <x v="3015"/>
    <x v="6"/>
    <s v="INSTALLUX"/>
    <x v="3245"/>
    <s v="Non"/>
    <x v="5"/>
    <m/>
    <m/>
    <m/>
    <m/>
    <x v="1"/>
    <m/>
  </r>
  <r>
    <s v="9845ARCELOR (BERTON SICARD)"/>
    <x v="3296"/>
    <m/>
    <x v="26"/>
    <x v="3019"/>
    <x v="6"/>
    <s v="INSTALLUX"/>
    <x v="3249"/>
    <s v="Non"/>
    <x v="5"/>
    <m/>
    <m/>
    <m/>
    <m/>
    <x v="1"/>
    <m/>
  </r>
  <r>
    <s v="9846ARCELOR (BERTON SICARD)"/>
    <x v="3297"/>
    <m/>
    <x v="26"/>
    <x v="3020"/>
    <x v="6"/>
    <s v="INSTALLUX"/>
    <x v="3250"/>
    <s v="Non"/>
    <x v="5"/>
    <m/>
    <m/>
    <m/>
    <m/>
    <x v="1"/>
    <m/>
  </r>
  <r>
    <s v="9899ARCELOR (BERTON SICARD)"/>
    <x v="3047"/>
    <m/>
    <x v="26"/>
    <x v="2770"/>
    <x v="6"/>
    <s v="INSTALLUX"/>
    <x v="3000"/>
    <s v="Non"/>
    <x v="5"/>
    <m/>
    <m/>
    <m/>
    <m/>
    <x v="1"/>
    <m/>
  </r>
  <r>
    <s v="9950NARCELOR (BERTON SICARD)"/>
    <x v="3298"/>
    <m/>
    <x v="26"/>
    <x v="3021"/>
    <x v="6"/>
    <s v="INSTALLUX"/>
    <x v="3251"/>
    <s v="Non"/>
    <x v="5"/>
    <m/>
    <m/>
    <m/>
    <m/>
    <x v="1"/>
    <m/>
  </r>
  <r>
    <s v="9951NARCELOR (BERTON SICARD)"/>
    <x v="3299"/>
    <m/>
    <x v="26"/>
    <x v="3022"/>
    <x v="6"/>
    <s v="INSTALLUX"/>
    <x v="3252"/>
    <s v="Non"/>
    <x v="5"/>
    <m/>
    <m/>
    <m/>
    <m/>
    <x v="1"/>
    <m/>
  </r>
  <r>
    <s v="9952NARCELOR (BERTON SICARD)"/>
    <x v="3300"/>
    <m/>
    <x v="26"/>
    <x v="3023"/>
    <x v="6"/>
    <s v="INSTALLUX"/>
    <x v="3253"/>
    <s v="Non"/>
    <x v="5"/>
    <m/>
    <m/>
    <m/>
    <m/>
    <x v="1"/>
    <m/>
  </r>
  <r>
    <s v="9959NARCELOR (BERTON SICARD)"/>
    <x v="3301"/>
    <m/>
    <x v="26"/>
    <x v="3024"/>
    <x v="6"/>
    <s v="INSTALLUX"/>
    <x v="3254"/>
    <s v="Non"/>
    <x v="5"/>
    <m/>
    <m/>
    <m/>
    <m/>
    <x v="1"/>
    <m/>
  </r>
  <r>
    <s v="40500ARCELOR (BERTON SICARD)"/>
    <x v="3309"/>
    <m/>
    <x v="26"/>
    <x v="3032"/>
    <x v="6"/>
    <s v="INSTALLUX"/>
    <x v="3262"/>
    <s v="Non"/>
    <x v="14"/>
    <m/>
    <m/>
    <m/>
    <m/>
    <x v="1"/>
    <m/>
  </r>
  <r>
    <s v="50004ARCELOR (BERTON SICARD)"/>
    <x v="3310"/>
    <m/>
    <x v="26"/>
    <x v="3033"/>
    <x v="6"/>
    <s v="INSTALLUX"/>
    <x v="3263"/>
    <s v="Non"/>
    <x v="5"/>
    <m/>
    <m/>
    <m/>
    <m/>
    <x v="1"/>
    <m/>
  </r>
  <r>
    <s v="50005ARCELOR (BERTON SICARD)"/>
    <x v="3311"/>
    <m/>
    <x v="26"/>
    <x v="3034"/>
    <x v="6"/>
    <s v="INSTALLUX"/>
    <x v="3264"/>
    <s v="Non"/>
    <x v="5"/>
    <m/>
    <m/>
    <m/>
    <m/>
    <x v="1"/>
    <m/>
  </r>
  <r>
    <s v="50006ARCELOR (BERTON SICARD)"/>
    <x v="3312"/>
    <m/>
    <x v="26"/>
    <x v="3035"/>
    <x v="6"/>
    <s v="INSTALLUX"/>
    <x v="3265"/>
    <s v="Non"/>
    <x v="5"/>
    <m/>
    <m/>
    <m/>
    <m/>
    <x v="1"/>
    <m/>
  </r>
  <r>
    <s v="50190ARCELOR (BERTON SICARD)"/>
    <x v="3314"/>
    <m/>
    <x v="26"/>
    <x v="3037"/>
    <x v="6"/>
    <s v="INSTALLUX"/>
    <x v="3267"/>
    <s v="Non"/>
    <x v="5"/>
    <m/>
    <m/>
    <m/>
    <m/>
    <x v="1"/>
    <m/>
  </r>
  <r>
    <s v="55064ARCELOR (BERTON SICARD)"/>
    <x v="3316"/>
    <m/>
    <x v="26"/>
    <x v="3039"/>
    <x v="6"/>
    <s v="INSTALLUX"/>
    <x v="3269"/>
    <s v="Non"/>
    <x v="5"/>
    <m/>
    <m/>
    <m/>
    <m/>
    <x v="1"/>
    <m/>
  </r>
  <r>
    <s v="56014ARCELOR (BERTON SICARD)"/>
    <x v="3446"/>
    <m/>
    <x v="26"/>
    <x v="3161"/>
    <x v="6"/>
    <s v="INSTALLUX"/>
    <x v="3399"/>
    <s v="Non"/>
    <x v="5"/>
    <m/>
    <m/>
    <m/>
    <m/>
    <x v="1"/>
    <m/>
  </r>
  <r>
    <s v="58054ARCELOR (BERTON SICARD)"/>
    <x v="3317"/>
    <m/>
    <x v="26"/>
    <x v="3040"/>
    <x v="6"/>
    <s v="INSTALLUX"/>
    <x v="3270"/>
    <s v="Non"/>
    <x v="5"/>
    <m/>
    <m/>
    <m/>
    <m/>
    <x v="1"/>
    <m/>
  </r>
  <r>
    <s v="58055ARCELOR (BERTON SICARD)"/>
    <x v="3318"/>
    <m/>
    <x v="26"/>
    <x v="3041"/>
    <x v="6"/>
    <s v="INSTALLUX"/>
    <x v="3271"/>
    <s v="Non"/>
    <x v="5"/>
    <m/>
    <m/>
    <m/>
    <m/>
    <x v="1"/>
    <m/>
  </r>
  <r>
    <s v="58060ARCELOR (BERTON SICARD)"/>
    <x v="3319"/>
    <m/>
    <x v="26"/>
    <x v="3042"/>
    <x v="6"/>
    <s v="INSTALLUX"/>
    <x v="3272"/>
    <s v="Non"/>
    <x v="5"/>
    <m/>
    <m/>
    <m/>
    <m/>
    <x v="1"/>
    <m/>
  </r>
  <r>
    <s v="58109ARCELOR (BERTON SICARD)"/>
    <x v="3320"/>
    <m/>
    <x v="26"/>
    <x v="3043"/>
    <x v="6"/>
    <s v="INSTALLUX"/>
    <x v="3273"/>
    <s v="Non"/>
    <x v="5"/>
    <m/>
    <m/>
    <m/>
    <m/>
    <x v="1"/>
    <m/>
  </r>
  <r>
    <s v="64101ARCELOR (BERTON SICARD)"/>
    <x v="3322"/>
    <m/>
    <x v="26"/>
    <x v="3045"/>
    <x v="6"/>
    <s v="INSTALLUX"/>
    <x v="3275"/>
    <s v="Non"/>
    <x v="33"/>
    <m/>
    <m/>
    <m/>
    <m/>
    <x v="1"/>
    <m/>
  </r>
  <r>
    <s v="64102ARCELOR (BERTON SICARD)"/>
    <x v="3323"/>
    <m/>
    <x v="26"/>
    <x v="3046"/>
    <x v="6"/>
    <s v="INSTALLUX"/>
    <x v="3276"/>
    <s v="Non"/>
    <x v="33"/>
    <m/>
    <m/>
    <m/>
    <m/>
    <x v="1"/>
    <m/>
  </r>
  <r>
    <s v="64106ARCELOR (BERTON SICARD)"/>
    <x v="3326"/>
    <m/>
    <x v="26"/>
    <x v="3049"/>
    <x v="6"/>
    <s v="INSTALLUX"/>
    <x v="3279"/>
    <s v="Non"/>
    <x v="33"/>
    <m/>
    <m/>
    <m/>
    <m/>
    <x v="1"/>
    <m/>
  </r>
  <r>
    <s v="64107ARCELOR (BERTON SICARD)"/>
    <x v="3327"/>
    <m/>
    <x v="26"/>
    <x v="3050"/>
    <x v="6"/>
    <s v="INSTALLUX"/>
    <x v="3280"/>
    <s v="Non"/>
    <x v="33"/>
    <m/>
    <m/>
    <m/>
    <m/>
    <x v="1"/>
    <m/>
  </r>
  <r>
    <s v="64108ARCELOR (BERTON SICARD)"/>
    <x v="3328"/>
    <m/>
    <x v="26"/>
    <x v="3051"/>
    <x v="6"/>
    <s v="INSTALLUX"/>
    <x v="3281"/>
    <s v="Non"/>
    <x v="33"/>
    <m/>
    <m/>
    <m/>
    <m/>
    <x v="1"/>
    <m/>
  </r>
  <r>
    <s v="64109ARCELOR (BERTON SICARD)"/>
    <x v="3329"/>
    <m/>
    <x v="26"/>
    <x v="3052"/>
    <x v="6"/>
    <s v="INSTALLUX"/>
    <x v="3282"/>
    <s v="Non"/>
    <x v="33"/>
    <m/>
    <m/>
    <m/>
    <m/>
    <x v="1"/>
    <m/>
  </r>
  <r>
    <s v="160005ARCELOR (BERTON SICARD)"/>
    <x v="3331"/>
    <m/>
    <x v="26"/>
    <x v="3054"/>
    <x v="6"/>
    <s v="INSTALLUX"/>
    <x v="3284"/>
    <s v="Non"/>
    <x v="62"/>
    <m/>
    <m/>
    <m/>
    <m/>
    <x v="1"/>
    <m/>
  </r>
  <r>
    <s v="160006ARCELOR (BERTON SICARD)"/>
    <x v="3332"/>
    <m/>
    <x v="26"/>
    <x v="3055"/>
    <x v="6"/>
    <s v="INSTALLUX"/>
    <x v="3285"/>
    <s v="Non"/>
    <x v="5"/>
    <m/>
    <m/>
    <m/>
    <m/>
    <x v="1"/>
    <m/>
  </r>
  <r>
    <s v="160007ARCELOR (BERTON SICARD)"/>
    <x v="3333"/>
    <m/>
    <x v="26"/>
    <x v="3056"/>
    <x v="6"/>
    <s v="INSTALLUX"/>
    <x v="3286"/>
    <s v="Non"/>
    <x v="5"/>
    <m/>
    <m/>
    <m/>
    <m/>
    <x v="1"/>
    <m/>
  </r>
  <r>
    <s v="460002ARCELOR (BERTON SICARD)"/>
    <x v="3365"/>
    <m/>
    <x v="26"/>
    <x v="3084"/>
    <x v="6"/>
    <s v="INSTALLUX"/>
    <x v="3318"/>
    <s v="Non"/>
    <x v="33"/>
    <m/>
    <m/>
    <m/>
    <m/>
    <x v="1"/>
    <m/>
  </r>
  <r>
    <s v="460008ARCELOR (BERTON SICARD)"/>
    <x v="3366"/>
    <m/>
    <x v="26"/>
    <x v="3085"/>
    <x v="6"/>
    <s v="INSTALLUX"/>
    <x v="3319"/>
    <s v="Non"/>
    <x v="40"/>
    <m/>
    <m/>
    <m/>
    <m/>
    <x v="1"/>
    <m/>
  </r>
  <r>
    <s v="460012ARCELOR (BERTON SICARD)"/>
    <x v="3367"/>
    <m/>
    <x v="26"/>
    <x v="3086"/>
    <x v="6"/>
    <s v="INSTALLUX"/>
    <x v="3320"/>
    <s v="Non"/>
    <x v="40"/>
    <m/>
    <m/>
    <m/>
    <m/>
    <x v="1"/>
    <m/>
  </r>
  <r>
    <s v="460019ARCELOR (BERTON SICARD)"/>
    <x v="3369"/>
    <m/>
    <x v="26"/>
    <x v="3088"/>
    <x v="6"/>
    <s v="INSTALLUX"/>
    <x v="3322"/>
    <s v="Non"/>
    <x v="33"/>
    <m/>
    <m/>
    <m/>
    <m/>
    <x v="1"/>
    <m/>
  </r>
  <r>
    <s v="460082ARCELOR (BERTON SICARD)"/>
    <x v="3112"/>
    <m/>
    <x v="26"/>
    <x v="2834"/>
    <x v="6"/>
    <s v="INSTALLUX"/>
    <x v="3065"/>
    <s v="Non"/>
    <x v="12"/>
    <m/>
    <m/>
    <m/>
    <m/>
    <x v="1"/>
    <m/>
  </r>
  <r>
    <s v="540001ARCELOR (BERTON SICARD)"/>
    <x v="3113"/>
    <m/>
    <x v="26"/>
    <x v="2835"/>
    <x v="6"/>
    <s v="INSTALLUX"/>
    <x v="3066"/>
    <s v="Non"/>
    <x v="14"/>
    <m/>
    <m/>
    <m/>
    <m/>
    <x v="1"/>
    <m/>
  </r>
  <r>
    <s v="570014ARCELOR (BERTON SICARD)"/>
    <x v="3404"/>
    <m/>
    <x v="26"/>
    <x v="3121"/>
    <x v="6"/>
    <s v="INSTALLUX"/>
    <x v="3357"/>
    <s v="Non"/>
    <x v="5"/>
    <m/>
    <m/>
    <m/>
    <m/>
    <x v="1"/>
    <m/>
  </r>
  <r>
    <s v="664004ARCELOR (BERTON SICARD)"/>
    <x v="3412"/>
    <m/>
    <x v="26"/>
    <x v="3129"/>
    <x v="6"/>
    <s v="INSTALLUX"/>
    <x v="3365"/>
    <s v="Non"/>
    <x v="47"/>
    <m/>
    <m/>
    <m/>
    <m/>
    <x v="1"/>
    <m/>
  </r>
  <r>
    <s v="5665567CIFFREO BONA"/>
    <x v="3447"/>
    <m/>
    <x v="49"/>
    <x v="3162"/>
    <x v="15"/>
    <m/>
    <x v="3400"/>
    <s v="Non"/>
    <x v="5"/>
    <m/>
    <m/>
    <s v="9,88e/m2"/>
    <m/>
    <x v="1"/>
    <m/>
  </r>
  <r>
    <s v="500277CIFFREO BONA"/>
    <x v="3448"/>
    <m/>
    <x v="49"/>
    <x v="3163"/>
    <x v="15"/>
    <m/>
    <x v="3401"/>
    <s v="Non"/>
    <x v="5"/>
    <m/>
    <m/>
    <s v="5,44e/m2"/>
    <m/>
    <x v="1"/>
    <m/>
  </r>
  <r>
    <s v="7638398CIFFREO BONA"/>
    <x v="3449"/>
    <m/>
    <x v="25"/>
    <x v="3164"/>
    <x v="15"/>
    <s v="STEICO"/>
    <x v="3402"/>
    <s v="Non"/>
    <x v="40"/>
    <m/>
    <m/>
    <s v="19,9e/m2"/>
    <m/>
    <x v="1"/>
    <m/>
  </r>
  <r>
    <s v="IC572000AKRAPLAST"/>
    <x v="3450"/>
    <m/>
    <x v="50"/>
    <x v="3165"/>
    <x v="1"/>
    <s v="AKRAPLAST"/>
    <x v="3403"/>
    <m/>
    <x v="5"/>
    <n v="1"/>
    <s v="UN"/>
    <m/>
    <n v="246.09024000000002"/>
    <x v="0"/>
    <m/>
  </r>
  <r>
    <s v="IC572500AKRAPLAST"/>
    <x v="3451"/>
    <m/>
    <x v="50"/>
    <x v="3166"/>
    <x v="1"/>
    <s v="AKRAPLAST"/>
    <x v="3403"/>
    <m/>
    <x v="5"/>
    <n v="1"/>
    <s v="UN"/>
    <m/>
    <n v="307.61280000000005"/>
    <x v="0"/>
    <m/>
  </r>
  <r>
    <s v="IC573000AKRAPLAST"/>
    <x v="3452"/>
    <m/>
    <x v="50"/>
    <x v="3167"/>
    <x v="1"/>
    <s v="AKRAPLAST"/>
    <x v="3403"/>
    <m/>
    <x v="5"/>
    <n v="1"/>
    <s v="UN"/>
    <m/>
    <n v="369.13536000000005"/>
    <x v="0"/>
    <m/>
  </r>
  <r>
    <s v="IC573500AKRAPLAST"/>
    <x v="3453"/>
    <m/>
    <x v="50"/>
    <x v="3168"/>
    <x v="1"/>
    <s v="AKRAPLAST"/>
    <x v="3403"/>
    <m/>
    <x v="5"/>
    <n v="1"/>
    <s v="UN"/>
    <m/>
    <n v="430.65792000000005"/>
    <x v="0"/>
    <m/>
  </r>
  <r>
    <s v="IC574000AKRAPLAST"/>
    <x v="3454"/>
    <m/>
    <x v="50"/>
    <x v="3169"/>
    <x v="1"/>
    <s v="AKRAPLAST"/>
    <x v="3403"/>
    <m/>
    <x v="5"/>
    <n v="1"/>
    <s v="UN"/>
    <m/>
    <n v="492.18048000000005"/>
    <x v="0"/>
    <m/>
  </r>
  <r>
    <s v="IC574500AKRAPLAST"/>
    <x v="3455"/>
    <m/>
    <x v="50"/>
    <x v="3170"/>
    <x v="1"/>
    <s v="AKRAPLAST"/>
    <x v="3403"/>
    <m/>
    <x v="5"/>
    <n v="1"/>
    <s v="UN"/>
    <m/>
    <n v="553.7030400000001"/>
    <x v="0"/>
    <m/>
  </r>
  <r>
    <s v="IC575000AKRAPLAST"/>
    <x v="3456"/>
    <m/>
    <x v="50"/>
    <x v="3171"/>
    <x v="1"/>
    <s v="AKRAPLAST"/>
    <x v="3403"/>
    <m/>
    <x v="5"/>
    <n v="1"/>
    <s v="UN"/>
    <m/>
    <n v="615.2256000000001"/>
    <x v="0"/>
    <m/>
  </r>
  <r>
    <s v="IC576000AKRAPLAST"/>
    <x v="3457"/>
    <m/>
    <x v="50"/>
    <x v="3172"/>
    <x v="1"/>
    <s v="AKRAPLAST"/>
    <x v="3403"/>
    <m/>
    <x v="5"/>
    <n v="1"/>
    <s v="UN"/>
    <m/>
    <n v="738.2707200000001"/>
    <x v="0"/>
    <m/>
  </r>
  <r>
    <s v="I3606039DISPANO_x000a_"/>
    <x v="3458"/>
    <m/>
    <x v="51"/>
    <x v="3173"/>
    <x v="7"/>
    <m/>
    <x v="1"/>
    <s v="Non"/>
    <x v="5"/>
    <n v="1"/>
    <n v="1"/>
    <m/>
    <m/>
    <x v="1"/>
    <m/>
  </r>
  <r>
    <s v="664005ARCELOR (BERTON SICARD)"/>
    <x v="3413"/>
    <m/>
    <x v="26"/>
    <x v="3130"/>
    <x v="6"/>
    <s v="INSTALLUX"/>
    <x v="3366"/>
    <s v="Non"/>
    <x v="47"/>
    <m/>
    <m/>
    <m/>
    <m/>
    <x v="1"/>
    <m/>
  </r>
  <r>
    <s v="760019ARCELOR (BERTON SICARD)"/>
    <x v="3414"/>
    <m/>
    <x v="26"/>
    <x v="3131"/>
    <x v="6"/>
    <s v="INSTALLUX"/>
    <x v="3367"/>
    <s v="Non"/>
    <x v="5"/>
    <m/>
    <m/>
    <m/>
    <m/>
    <x v="1"/>
    <m/>
  </r>
  <r>
    <s v="920002ARCELOR (BERTON SICARD)"/>
    <x v="3422"/>
    <m/>
    <x v="26"/>
    <x v="3003"/>
    <x v="6"/>
    <s v="INSTALLUX"/>
    <x v="3375"/>
    <s v="Non"/>
    <x v="24"/>
    <m/>
    <m/>
    <m/>
    <m/>
    <x v="1"/>
    <m/>
  </r>
  <r>
    <s v="K03BL3016AAKRAPLAST"/>
    <x v="3459"/>
    <m/>
    <x v="52"/>
    <x v="3174"/>
    <x v="1"/>
    <s v="AKRAPLAST"/>
    <x v="3404"/>
    <m/>
    <x v="5"/>
    <m/>
    <m/>
    <m/>
    <m/>
    <x v="1"/>
    <m/>
  </r>
  <r>
    <m/>
    <x v="229"/>
    <m/>
    <x v="26"/>
    <x v="3175"/>
    <x v="16"/>
    <m/>
    <x v="1"/>
    <m/>
    <x v="1"/>
    <m/>
    <m/>
    <m/>
    <m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383B84-D85D-4445-915F-8C9F393148D9}" name="Tableau croisé dynamique1" cacheId="0" applyNumberFormats="0" applyBorderFormats="0" applyFontFormats="0" applyPatternFormats="0" applyAlignmentFormats="0" applyWidthHeightFormats="1" dataCaption="Valeurs" updatedVersion="8" minRefreshableVersion="3" useAutoFormatting="1" rowGrandTotals="0" colGrandTotals="0" itemPrintTitles="1" createdVersion="6" indent="0" compact="0" compactData="0" multipleFieldFilters="0" chartFormat="1">
  <location ref="A11:G26" firstHeaderRow="1" firstDataRow="1" firstDataCol="6"/>
  <pivotFields count="16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460">
        <item x="1961"/>
        <item x="1964"/>
        <item x="789"/>
        <item x="2401"/>
        <item x="1090"/>
        <item x="1091"/>
        <item x="1092"/>
        <item x="1093"/>
        <item x="1094"/>
        <item x="1095"/>
        <item x="1096"/>
        <item x="329"/>
        <item x="2963"/>
        <item x="2964"/>
        <item x="2402"/>
        <item x="2403"/>
        <item x="2404"/>
        <item x="2405"/>
        <item x="2965"/>
        <item x="1097"/>
        <item x="1099"/>
        <item x="1100"/>
        <item x="2969"/>
        <item x="1105"/>
        <item x="1106"/>
        <item x="1107"/>
        <item x="1108"/>
        <item x="1110"/>
        <item x="1111"/>
        <item x="1113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2972"/>
        <item x="1129"/>
        <item x="1130"/>
        <item x="2973"/>
        <item x="2104"/>
        <item x="1131"/>
        <item x="1132"/>
        <item x="1133"/>
        <item x="1134"/>
        <item x="1135"/>
        <item x="1136"/>
        <item x="1137"/>
        <item x="1138"/>
        <item x="2974"/>
        <item x="1139"/>
        <item x="1140"/>
        <item x="1141"/>
        <item x="1142"/>
        <item x="1143"/>
        <item x="1144"/>
        <item x="1145"/>
        <item x="1146"/>
        <item x="3074"/>
        <item x="1147"/>
        <item x="1148"/>
        <item x="1151"/>
        <item x="733"/>
        <item x="1152"/>
        <item x="2145"/>
        <item x="367"/>
        <item x="1153"/>
        <item x="1154"/>
        <item x="2146"/>
        <item x="368"/>
        <item x="2406"/>
        <item x="1155"/>
        <item x="2147"/>
        <item x="1156"/>
        <item x="1157"/>
        <item x="1158"/>
        <item x="737"/>
        <item x="3027"/>
        <item x="3075"/>
        <item x="2148"/>
        <item x="1159"/>
        <item x="2149"/>
        <item x="2150"/>
        <item x="1160"/>
        <item x="3076"/>
        <item x="1161"/>
        <item x="649"/>
        <item x="831"/>
        <item x="650"/>
        <item x="651"/>
        <item x="2407"/>
        <item x="2408"/>
        <item x="2409"/>
        <item x="2105"/>
        <item x="2410"/>
        <item x="1965"/>
        <item x="3077"/>
        <item x="2411"/>
        <item x="620"/>
        <item x="1966"/>
        <item x="652"/>
        <item x="653"/>
        <item x="1967"/>
        <item x="2412"/>
        <item x="3028"/>
        <item x="3116"/>
        <item x="1162"/>
        <item x="1163"/>
        <item x="517"/>
        <item x="3029"/>
        <item x="518"/>
        <item x="2151"/>
        <item x="1968"/>
        <item x="1969"/>
        <item x="2106"/>
        <item x="3058"/>
        <item x="1970"/>
        <item x="3078"/>
        <item x="1164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3178"/>
        <item x="2425"/>
        <item x="2426"/>
        <item x="2427"/>
        <item x="3179"/>
        <item x="1165"/>
        <item x="369"/>
        <item x="654"/>
        <item x="1167"/>
        <item x="1168"/>
        <item x="726"/>
        <item x="1169"/>
        <item x="1171"/>
        <item x="3079"/>
        <item x="3182"/>
        <item x="727"/>
        <item x="832"/>
        <item x="3080"/>
        <item x="2430"/>
        <item x="2975"/>
        <item x="1173"/>
        <item x="2977"/>
        <item x="2431"/>
        <item x="2432"/>
        <item x="1174"/>
        <item x="1176"/>
        <item x="616"/>
        <item x="1177"/>
        <item x="3081"/>
        <item x="195"/>
        <item x="197"/>
        <item x="2433"/>
        <item x="728"/>
        <item x="729"/>
        <item x="1178"/>
        <item x="2434"/>
        <item x="1181"/>
        <item x="2435"/>
        <item x="730"/>
        <item x="731"/>
        <item x="2436"/>
        <item x="2437"/>
        <item x="2152"/>
        <item x="2153"/>
        <item x="2438"/>
        <item x="2439"/>
        <item x="732"/>
        <item x="2440"/>
        <item x="1183"/>
        <item x="3059"/>
        <item x="2980"/>
        <item x="3082"/>
        <item x="2107"/>
        <item x="3083"/>
        <item x="3061"/>
        <item x="3062"/>
        <item x="1184"/>
        <item x="655"/>
        <item x="2154"/>
        <item x="2441"/>
        <item x="2155"/>
        <item x="490"/>
        <item x="1185"/>
        <item x="1186"/>
        <item x="2442"/>
        <item x="2108"/>
        <item x="2109"/>
        <item x="2156"/>
        <item x="3063"/>
        <item x="1187"/>
        <item x="2157"/>
        <item x="656"/>
        <item x="492"/>
        <item x="199"/>
        <item x="626"/>
        <item x="2110"/>
        <item x="1188"/>
        <item x="3184"/>
        <item x="1189"/>
        <item x="2111"/>
        <item x="2112"/>
        <item x="818"/>
        <item x="2113"/>
        <item x="1191"/>
        <item x="3105"/>
        <item x="2443"/>
        <item x="2444"/>
        <item x="2445"/>
        <item x="1192"/>
        <item x="1193"/>
        <item x="1194"/>
        <item x="1195"/>
        <item x="1196"/>
        <item x="1197"/>
        <item x="790"/>
        <item x="1198"/>
        <item x="2114"/>
        <item x="833"/>
        <item x="2446"/>
        <item x="1203"/>
        <item x="1205"/>
        <item x="1211"/>
        <item x="2115"/>
        <item x="1214"/>
        <item x="1215"/>
        <item x="1216"/>
        <item x="1218"/>
        <item x="1220"/>
        <item x="1222"/>
        <item x="2991"/>
        <item x="1223"/>
        <item x="1225"/>
        <item x="2161"/>
        <item x="1226"/>
        <item x="1228"/>
        <item x="1971"/>
        <item x="2447"/>
        <item x="2448"/>
        <item x="1229"/>
        <item x="1230"/>
        <item x="1231"/>
        <item x="617"/>
        <item x="657"/>
        <item x="2449"/>
        <item x="2450"/>
        <item x="618"/>
        <item x="625"/>
        <item x="619"/>
        <item x="1232"/>
        <item x="2117"/>
        <item x="1233"/>
        <item x="1234"/>
        <item x="1235"/>
        <item x="1236"/>
        <item x="1237"/>
        <item x="3186"/>
        <item x="2451"/>
        <item x="1049"/>
        <item x="519"/>
        <item x="2271"/>
        <item x="1238"/>
        <item x="1239"/>
        <item x="1240"/>
        <item x="2452"/>
        <item x="1241"/>
        <item x="2453"/>
        <item x="2454"/>
        <item x="1242"/>
        <item x="3084"/>
        <item x="2455"/>
        <item x="1429"/>
        <item x="2457"/>
        <item x="3187"/>
        <item x="2458"/>
        <item x="2459"/>
        <item x="2460"/>
        <item x="2461"/>
        <item x="158"/>
        <item x="752"/>
        <item x="171"/>
        <item x="181"/>
        <item x="182"/>
        <item x="172"/>
        <item x="183"/>
        <item x="184"/>
        <item x="185"/>
        <item x="186"/>
        <item x="520"/>
        <item x="1243"/>
        <item x="1244"/>
        <item x="1245"/>
        <item x="231"/>
        <item x="834"/>
        <item x="835"/>
        <item x="836"/>
        <item x="3188"/>
        <item x="3189"/>
        <item x="3190"/>
        <item x="3191"/>
        <item x="3192"/>
        <item x="3193"/>
        <item x="837"/>
        <item x="1972"/>
        <item x="2331"/>
        <item x="2465"/>
        <item x="3067"/>
        <item x="3068"/>
        <item x="2993"/>
        <item x="3194"/>
        <item x="2466"/>
        <item x="2467"/>
        <item x="838"/>
        <item x="839"/>
        <item x="232"/>
        <item x="840"/>
        <item x="841"/>
        <item x="842"/>
        <item x="843"/>
        <item x="2468"/>
        <item x="770"/>
        <item x="771"/>
        <item x="773"/>
        <item x="3030"/>
        <item x="1973"/>
        <item x="1974"/>
        <item x="1975"/>
        <item x="3031"/>
        <item x="3032"/>
        <item x="3033"/>
        <item x="2469"/>
        <item x="3195"/>
        <item x="3034"/>
        <item x="1976"/>
        <item x="1977"/>
        <item x="2470"/>
        <item x="2471"/>
        <item x="3035"/>
        <item x="2472"/>
        <item x="1978"/>
        <item x="1979"/>
        <item x="1980"/>
        <item x="1981"/>
        <item x="1982"/>
        <item x="1983"/>
        <item x="1984"/>
        <item x="3036"/>
        <item x="3037"/>
        <item x="2473"/>
        <item x="1986"/>
        <item x="1987"/>
        <item x="2474"/>
        <item x="2475"/>
        <item x="2996"/>
        <item x="3196"/>
        <item x="3197"/>
        <item x="3198"/>
        <item x="3200"/>
        <item x="1990"/>
        <item x="1991"/>
        <item x="2162"/>
        <item x="1992"/>
        <item x="1993"/>
        <item x="2163"/>
        <item x="3038"/>
        <item x="2476"/>
        <item x="2118"/>
        <item x="1994"/>
        <item x="3039"/>
        <item x="2477"/>
        <item x="2478"/>
        <item x="2479"/>
        <item x="2480"/>
        <item x="371"/>
        <item x="372"/>
        <item x="373"/>
        <item x="374"/>
        <item x="2481"/>
        <item x="375"/>
        <item x="376"/>
        <item x="377"/>
        <item x="378"/>
        <item x="379"/>
        <item x="380"/>
        <item x="381"/>
        <item x="382"/>
        <item x="383"/>
        <item x="2482"/>
        <item x="384"/>
        <item x="1247"/>
        <item x="1248"/>
        <item x="1249"/>
        <item x="1250"/>
        <item x="1251"/>
        <item x="1252"/>
        <item x="1253"/>
        <item x="1254"/>
        <item x="1255"/>
        <item x="233"/>
        <item x="1257"/>
        <item x="1258"/>
        <item x="467"/>
        <item x="1259"/>
        <item x="1260"/>
        <item x="385"/>
        <item x="386"/>
        <item x="200"/>
        <item x="1261"/>
        <item x="1262"/>
        <item x="1263"/>
        <item x="1264"/>
        <item x="1265"/>
        <item x="1266"/>
        <item x="1267"/>
        <item x="1268"/>
        <item x="2484"/>
        <item x="1272"/>
        <item x="1273"/>
        <item x="1274"/>
        <item x="1275"/>
        <item x="1276"/>
        <item x="1277"/>
        <item x="844"/>
        <item x="845"/>
        <item x="846"/>
        <item x="847"/>
        <item x="848"/>
        <item x="849"/>
        <item x="850"/>
        <item x="2485"/>
        <item x="851"/>
        <item x="852"/>
        <item x="2486"/>
        <item x="3201"/>
        <item x="2487"/>
        <item x="227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3202"/>
        <item x="3203"/>
        <item x="3204"/>
        <item x="3205"/>
        <item x="3206"/>
        <item x="3207"/>
        <item x="658"/>
        <item x="234"/>
        <item x="2488"/>
        <item x="2489"/>
        <item x="872"/>
        <item x="235"/>
        <item x="236"/>
        <item x="873"/>
        <item x="3208"/>
        <item x="3209"/>
        <item x="237"/>
        <item x="238"/>
        <item x="874"/>
        <item x="875"/>
        <item x="876"/>
        <item x="877"/>
        <item x="878"/>
        <item x="3210"/>
        <item x="3211"/>
        <item x="3212"/>
        <item x="3213"/>
        <item x="3214"/>
        <item x="3215"/>
        <item x="3216"/>
        <item x="879"/>
        <item x="2490"/>
        <item x="2491"/>
        <item x="880"/>
        <item x="2332"/>
        <item x="3217"/>
        <item x="775"/>
        <item x="3218"/>
        <item x="3219"/>
        <item x="2273"/>
        <item x="1299"/>
        <item x="2333"/>
        <item x="2934"/>
        <item x="2935"/>
        <item x="1997"/>
        <item x="1311"/>
        <item x="1312"/>
        <item x="239"/>
        <item x="1313"/>
        <item x="1314"/>
        <item x="1315"/>
        <item x="1316"/>
        <item x="2997"/>
        <item x="521"/>
        <item x="522"/>
        <item x="2492"/>
        <item x="753"/>
        <item x="523"/>
        <item x="524"/>
        <item x="525"/>
        <item x="526"/>
        <item x="2493"/>
        <item x="2274"/>
        <item x="2275"/>
        <item x="2276"/>
        <item x="2494"/>
        <item x="2277"/>
        <item x="3220"/>
        <item x="3221"/>
        <item x="754"/>
        <item x="2495"/>
        <item x="3222"/>
        <item x="3223"/>
        <item x="3224"/>
        <item x="3225"/>
        <item x="2998"/>
        <item x="2496"/>
        <item x="3226"/>
        <item x="2942"/>
        <item x="659"/>
        <item x="660"/>
        <item x="777"/>
        <item x="3227"/>
        <item x="3228"/>
        <item x="2497"/>
        <item x="2119"/>
        <item x="2120"/>
        <item x="2498"/>
        <item x="2499"/>
        <item x="2500"/>
        <item x="2501"/>
        <item x="2502"/>
        <item x="2503"/>
        <item x="2504"/>
        <item x="2505"/>
        <item x="2506"/>
        <item x="3229"/>
        <item x="1998"/>
        <item x="3230"/>
        <item x="2507"/>
        <item x="3231"/>
        <item x="1999"/>
        <item x="2000"/>
        <item x="2001"/>
        <item x="2002"/>
        <item x="3232"/>
        <item x="2164"/>
        <item x="2508"/>
        <item x="3040"/>
        <item x="3233"/>
        <item x="3234"/>
        <item x="2509"/>
        <item x="3235"/>
        <item x="2334"/>
        <item x="3236"/>
        <item x="3237"/>
        <item x="3238"/>
        <item x="3239"/>
        <item x="3240"/>
        <item x="3241"/>
        <item x="2510"/>
        <item x="3242"/>
        <item x="3243"/>
        <item x="3244"/>
        <item x="2511"/>
        <item x="3245"/>
        <item x="2513"/>
        <item x="2515"/>
        <item x="2517"/>
        <item x="2003"/>
        <item x="2518"/>
        <item x="3246"/>
        <item x="661"/>
        <item x="662"/>
        <item x="721"/>
        <item x="2004"/>
        <item x="3041"/>
        <item x="2005"/>
        <item x="3042"/>
        <item x="2519"/>
        <item x="2520"/>
        <item x="2521"/>
        <item x="2522"/>
        <item x="3043"/>
        <item x="2006"/>
        <item x="2944"/>
        <item x="2523"/>
        <item x="2007"/>
        <item x="3086"/>
        <item x="2165"/>
        <item x="2008"/>
        <item x="2009"/>
        <item x="2010"/>
        <item x="2011"/>
        <item x="2526"/>
        <item x="2527"/>
        <item x="1319"/>
        <item x="2012"/>
        <item x="2528"/>
        <item x="2014"/>
        <item x="2529"/>
        <item x="2530"/>
        <item x="3251"/>
        <item x="3252"/>
        <item x="1321"/>
        <item x="1322"/>
        <item x="2999"/>
        <item x="1323"/>
        <item x="1324"/>
        <item x="1325"/>
        <item x="1326"/>
        <item x="1327"/>
        <item x="1328"/>
        <item x="1329"/>
        <item x="1330"/>
        <item x="1331"/>
        <item x="202"/>
        <item x="1332"/>
        <item x="1333"/>
        <item x="1334"/>
        <item x="1335"/>
        <item x="1336"/>
        <item x="1337"/>
        <item x="1338"/>
        <item x="3000"/>
        <item x="1340"/>
        <item x="1341"/>
        <item x="1342"/>
        <item x="1343"/>
        <item x="1344"/>
        <item x="2534"/>
        <item x="2535"/>
        <item x="1345"/>
        <item x="1346"/>
        <item x="1347"/>
        <item x="1348"/>
        <item x="1349"/>
        <item x="627"/>
        <item x="3089"/>
        <item x="3106"/>
        <item x="1350"/>
        <item x="240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1352"/>
        <item x="1353"/>
        <item x="1354"/>
        <item x="1355"/>
        <item x="1358"/>
        <item x="1359"/>
        <item x="1360"/>
        <item x="1361"/>
        <item x="1362"/>
        <item x="1363"/>
        <item x="1364"/>
        <item x="1365"/>
        <item x="1366"/>
        <item x="1368"/>
        <item x="1369"/>
        <item x="1370"/>
        <item x="2278"/>
        <item x="2279"/>
        <item x="2280"/>
        <item x="2281"/>
        <item x="2282"/>
        <item x="2283"/>
        <item x="2284"/>
        <item x="748"/>
        <item x="2536"/>
        <item x="2537"/>
        <item x="2538"/>
        <item x="2539"/>
        <item x="2540"/>
        <item x="2541"/>
        <item x="813"/>
        <item x="663"/>
        <item x="814"/>
        <item x="815"/>
        <item x="664"/>
        <item x="665"/>
        <item x="666"/>
        <item x="667"/>
        <item x="668"/>
        <item x="669"/>
        <item x="670"/>
        <item x="671"/>
        <item x="672"/>
        <item x="2542"/>
        <item x="2543"/>
        <item x="1371"/>
        <item x="1372"/>
        <item x="1373"/>
        <item x="3003"/>
        <item x="3004"/>
        <item x="1374"/>
        <item x="1375"/>
        <item x="1376"/>
        <item x="1377"/>
        <item x="2121"/>
        <item x="2122"/>
        <item x="387"/>
        <item x="388"/>
        <item x="389"/>
        <item x="241"/>
        <item x="390"/>
        <item x="1378"/>
        <item x="391"/>
        <item x="242"/>
        <item x="243"/>
        <item x="1383"/>
        <item x="1384"/>
        <item x="392"/>
        <item x="1385"/>
        <item x="1386"/>
        <item x="1387"/>
        <item x="1388"/>
        <item x="244"/>
        <item x="1389"/>
        <item x="1390"/>
        <item x="3005"/>
        <item x="1391"/>
        <item x="245"/>
        <item x="246"/>
        <item x="173"/>
        <item x="174"/>
        <item x="175"/>
        <item x="176"/>
        <item x="177"/>
        <item x="528"/>
        <item x="178"/>
        <item x="179"/>
        <item x="529"/>
        <item x="530"/>
        <item x="180"/>
        <item x="531"/>
        <item x="187"/>
        <item x="191"/>
        <item x="673"/>
        <item x="3006"/>
        <item x="3253"/>
        <item x="393"/>
        <item x="1437"/>
        <item x="1453"/>
        <item x="247"/>
        <item x="248"/>
        <item x="2544"/>
        <item x="2545"/>
        <item x="2546"/>
        <item x="2547"/>
        <item x="532"/>
        <item x="3254"/>
        <item x="2548"/>
        <item x="3255"/>
        <item x="394"/>
        <item x="2549"/>
        <item x="1394"/>
        <item x="2167"/>
        <item x="881"/>
        <item x="882"/>
        <item x="883"/>
        <item x="486"/>
        <item x="2168"/>
        <item x="2169"/>
        <item x="1398"/>
        <item x="1399"/>
        <item x="1400"/>
        <item x="2550"/>
        <item x="2551"/>
        <item x="2552"/>
        <item x="2553"/>
        <item x="674"/>
        <item x="2554"/>
        <item x="675"/>
        <item x="676"/>
        <item x="533"/>
        <item x="1402"/>
        <item x="1405"/>
        <item x="534"/>
        <item x="2258"/>
        <item x="778"/>
        <item x="204"/>
        <item x="351"/>
        <item x="188"/>
        <item x="189"/>
        <item x="1406"/>
        <item x="1407"/>
        <item x="1408"/>
        <item x="1410"/>
        <item x="807"/>
        <item x="1411"/>
        <item x="1412"/>
        <item x="1413"/>
        <item x="249"/>
        <item x="1414"/>
        <item x="250"/>
        <item x="251"/>
        <item x="252"/>
        <item x="395"/>
        <item x="396"/>
        <item x="397"/>
        <item x="398"/>
        <item x="399"/>
        <item x="400"/>
        <item x="401"/>
        <item x="402"/>
        <item x="403"/>
        <item x="404"/>
        <item x="253"/>
        <item x="2019"/>
        <item x="2170"/>
        <item x="2123"/>
        <item x="405"/>
        <item x="406"/>
        <item x="2124"/>
        <item x="407"/>
        <item x="408"/>
        <item x="1419"/>
        <item x="1420"/>
        <item x="254"/>
        <item x="2021"/>
        <item x="255"/>
        <item x="256"/>
        <item x="1432"/>
        <item x="257"/>
        <item x="1433"/>
        <item x="258"/>
        <item x="1434"/>
        <item x="1435"/>
        <item x="259"/>
        <item x="1436"/>
        <item x="2140"/>
        <item x="260"/>
        <item x="1439"/>
        <item x="261"/>
        <item x="1441"/>
        <item x="1442"/>
        <item x="1444"/>
        <item x="1445"/>
        <item x="1446"/>
        <item x="1448"/>
        <item x="2022"/>
        <item x="941"/>
        <item x="2285"/>
        <item x="2286"/>
        <item x="262"/>
        <item x="2023"/>
        <item x="1450"/>
        <item x="263"/>
        <item x="2144"/>
        <item x="1452"/>
        <item x="2171"/>
        <item x="3007"/>
        <item x="1454"/>
        <item x="1457"/>
        <item x="1459"/>
        <item x="203"/>
        <item x="1460"/>
        <item x="1462"/>
        <item x="1464"/>
        <item x="1466"/>
        <item x="264"/>
        <item x="2287"/>
        <item x="265"/>
        <item x="266"/>
        <item x="2288"/>
        <item x="2289"/>
        <item x="1469"/>
        <item x="1470"/>
        <item x="267"/>
        <item x="268"/>
        <item x="2290"/>
        <item x="3108"/>
        <item x="1471"/>
        <item x="269"/>
        <item x="270"/>
        <item x="1477"/>
        <item x="271"/>
        <item x="1478"/>
        <item x="481"/>
        <item x="483"/>
        <item x="484"/>
        <item x="3090"/>
        <item x="677"/>
        <item x="678"/>
        <item x="679"/>
        <item x="680"/>
        <item x="3256"/>
        <item x="3257"/>
        <item x="3258"/>
        <item x="3259"/>
        <item x="2555"/>
        <item x="681"/>
        <item x="2556"/>
        <item x="2557"/>
        <item x="409"/>
        <item x="272"/>
        <item x="682"/>
        <item x="2558"/>
        <item x="410"/>
        <item x="411"/>
        <item x="3260"/>
        <item x="3261"/>
        <item x="412"/>
        <item x="3262"/>
        <item x="3263"/>
        <item x="937"/>
        <item x="2559"/>
        <item x="2560"/>
        <item x="2125"/>
        <item x="487"/>
        <item x="2172"/>
        <item x="2173"/>
        <item x="3069"/>
        <item x="2561"/>
        <item x="2562"/>
        <item x="2563"/>
        <item x="2174"/>
        <item x="2175"/>
        <item x="2176"/>
        <item x="413"/>
        <item x="3264"/>
        <item x="1480"/>
        <item x="3265"/>
        <item x="884"/>
        <item x="2177"/>
        <item x="2178"/>
        <item x="273"/>
        <item x="2179"/>
        <item x="2180"/>
        <item x="615"/>
        <item x="2181"/>
        <item x="274"/>
        <item x="414"/>
        <item x="275"/>
        <item x="1481"/>
        <item x="276"/>
        <item x="2182"/>
        <item x="2183"/>
        <item x="2184"/>
        <item x="2185"/>
        <item x="2186"/>
        <item x="683"/>
        <item x="684"/>
        <item x="1483"/>
        <item x="277"/>
        <item x="2187"/>
        <item x="278"/>
        <item x="279"/>
        <item x="2188"/>
        <item x="2246"/>
        <item x="535"/>
        <item x="536"/>
        <item x="537"/>
        <item x="538"/>
        <item x="539"/>
        <item x="192"/>
        <item x="280"/>
        <item x="1486"/>
        <item x="1487"/>
        <item x="3109"/>
        <item x="1488"/>
        <item x="1489"/>
        <item x="3008"/>
        <item x="1490"/>
        <item x="1491"/>
        <item x="281"/>
        <item x="1493"/>
        <item x="1494"/>
        <item x="1495"/>
        <item x="1496"/>
        <item x="1498"/>
        <item x="1499"/>
        <item x="1500"/>
        <item x="1501"/>
        <item x="2024"/>
        <item x="2025"/>
        <item x="1502"/>
        <item x="1503"/>
        <item x="1504"/>
        <item x="2026"/>
        <item x="2027"/>
        <item x="1505"/>
        <item x="1506"/>
        <item x="1507"/>
        <item x="1508"/>
        <item x="1509"/>
        <item x="1510"/>
        <item x="1511"/>
        <item x="2028"/>
        <item x="1512"/>
        <item x="453"/>
        <item x="1514"/>
        <item x="1515"/>
        <item x="1516"/>
        <item x="1517"/>
        <item x="454"/>
        <item x="1518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2564"/>
        <item x="1519"/>
        <item x="791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3009"/>
        <item x="1545"/>
        <item x="1546"/>
        <item x="1547"/>
        <item x="1548"/>
        <item x="1549"/>
        <item x="1550"/>
        <item x="1551"/>
        <item x="2126"/>
        <item x="1553"/>
        <item x="2127"/>
        <item x="2128"/>
        <item x="1554"/>
        <item x="1555"/>
        <item x="1556"/>
        <item x="2029"/>
        <item x="2030"/>
        <item x="554"/>
        <item x="555"/>
        <item x="282"/>
        <item x="556"/>
        <item x="193"/>
        <item x="557"/>
        <item x="558"/>
        <item x="190"/>
        <item x="2565"/>
        <item x="2336"/>
        <item x="2566"/>
        <item x="2567"/>
        <item x="559"/>
        <item x="3266"/>
        <item x="3267"/>
        <item x="560"/>
        <item x="561"/>
        <item x="2568"/>
        <item x="2569"/>
        <item x="562"/>
        <item x="2570"/>
        <item x="498"/>
        <item x="3268"/>
        <item x="3269"/>
        <item x="3270"/>
        <item x="2571"/>
        <item x="2572"/>
        <item x="2573"/>
        <item x="2574"/>
        <item x="2575"/>
        <item x="2576"/>
        <item x="2577"/>
        <item x="2578"/>
        <item x="2579"/>
        <item x="2580"/>
        <item x="3271"/>
        <item x="2582"/>
        <item x="2583"/>
        <item x="2584"/>
        <item x="2585"/>
        <item x="2586"/>
        <item x="3273"/>
        <item x="2259"/>
        <item x="3274"/>
        <item x="2587"/>
        <item x="2588"/>
        <item x="2589"/>
        <item x="2590"/>
        <item x="2031"/>
        <item x="2032"/>
        <item x="1557"/>
        <item x="1558"/>
        <item x="2591"/>
        <item x="885"/>
        <item x="2592"/>
        <item x="3275"/>
        <item x="792"/>
        <item x="793"/>
        <item x="2593"/>
        <item x="2594"/>
        <item x="563"/>
        <item x="1559"/>
        <item x="1560"/>
        <item x="1561"/>
        <item x="1562"/>
        <item x="1563"/>
        <item x="1564"/>
        <item x="1565"/>
        <item x="1566"/>
        <item x="1567"/>
        <item x="2033"/>
        <item x="1568"/>
        <item x="1570"/>
        <item x="564"/>
        <item x="565"/>
        <item x="886"/>
        <item x="1571"/>
        <item x="2034"/>
        <item x="1572"/>
        <item x="887"/>
        <item x="888"/>
        <item x="3276"/>
        <item x="3277"/>
        <item x="2035"/>
        <item x="2036"/>
        <item x="889"/>
        <item x="890"/>
        <item x="2595"/>
        <item x="2596"/>
        <item x="891"/>
        <item x="892"/>
        <item x="3278"/>
        <item x="2597"/>
        <item x="2598"/>
        <item x="685"/>
        <item x="2599"/>
        <item x="2129"/>
        <item x="893"/>
        <item x="2600"/>
        <item x="2601"/>
        <item x="2602"/>
        <item x="2603"/>
        <item x="2604"/>
        <item x="1573"/>
        <item x="2189"/>
        <item x="2037"/>
        <item x="2039"/>
        <item x="2291"/>
        <item x="2292"/>
        <item x="1574"/>
        <item x="1575"/>
        <item x="1576"/>
        <item x="1577"/>
        <item x="1578"/>
        <item x="1579"/>
        <item x="1580"/>
        <item x="1581"/>
        <item x="1582"/>
        <item x="1583"/>
        <item x="283"/>
        <item x="468"/>
        <item x="1584"/>
        <item x="1585"/>
        <item x="1586"/>
        <item x="1587"/>
        <item x="284"/>
        <item x="205"/>
        <item x="206"/>
        <item x="1588"/>
        <item x="1589"/>
        <item x="1590"/>
        <item x="1591"/>
        <item x="1593"/>
        <item x="1595"/>
        <item x="1597"/>
        <item x="1599"/>
        <item x="1600"/>
        <item x="686"/>
        <item x="2608"/>
        <item x="1610"/>
        <item x="1611"/>
        <item x="1612"/>
        <item x="1613"/>
        <item x="1614"/>
        <item x="1615"/>
        <item x="1616"/>
        <item x="3279"/>
        <item x="2041"/>
        <item x="3280"/>
        <item x="3281"/>
        <item x="1617"/>
        <item x="1618"/>
        <item x="1619"/>
        <item x="1620"/>
        <item x="1621"/>
        <item x="1622"/>
        <item x="1623"/>
        <item x="1624"/>
        <item x="1625"/>
        <item x="207"/>
        <item x="1626"/>
        <item x="3111"/>
        <item x="1642"/>
        <item x="1643"/>
        <item x="1644"/>
        <item x="1645"/>
        <item x="1646"/>
        <item x="2293"/>
        <item x="1647"/>
        <item x="1648"/>
        <item x="2609"/>
        <item x="894"/>
        <item x="895"/>
        <item x="896"/>
        <item x="897"/>
        <item x="898"/>
        <item x="899"/>
        <item x="900"/>
        <item x="2042"/>
        <item x="566"/>
        <item x="755"/>
        <item x="756"/>
        <item x="757"/>
        <item x="749"/>
        <item x="758"/>
        <item x="759"/>
        <item x="779"/>
        <item x="780"/>
        <item x="782"/>
        <item x="567"/>
        <item x="568"/>
        <item x="569"/>
        <item x="722"/>
        <item x="784"/>
        <item x="570"/>
        <item x="571"/>
        <item x="2610"/>
        <item x="2294"/>
        <item x="2295"/>
        <item x="3282"/>
        <item x="2043"/>
        <item x="3283"/>
        <item x="3117"/>
        <item x="572"/>
        <item x="573"/>
        <item x="494"/>
        <item x="574"/>
        <item x="575"/>
        <item x="576"/>
        <item x="577"/>
        <item x="578"/>
        <item x="580"/>
        <item x="581"/>
        <item x="582"/>
        <item x="2296"/>
        <item x="2297"/>
        <item x="2298"/>
        <item x="2299"/>
        <item x="3284"/>
        <item x="2611"/>
        <item x="2612"/>
        <item x="3285"/>
        <item x="2300"/>
        <item x="2301"/>
        <item x="2130"/>
        <item x="2613"/>
        <item x="2614"/>
        <item x="3286"/>
        <item x="2615"/>
        <item x="3291"/>
        <item x="3292"/>
        <item x="794"/>
        <item x="3293"/>
        <item x="3294"/>
        <item x="3295"/>
        <item x="2044"/>
        <item x="628"/>
        <item x="2616"/>
        <item x="3296"/>
        <item x="3297"/>
        <item x="2131"/>
        <item x="2045"/>
        <item x="2132"/>
        <item x="2133"/>
        <item x="2046"/>
        <item x="2047"/>
        <item x="2048"/>
        <item x="2134"/>
        <item x="2049"/>
        <item x="2050"/>
        <item x="3047"/>
        <item x="2617"/>
        <item x="2618"/>
        <item x="3048"/>
        <item x="2051"/>
        <item x="629"/>
        <item x="2052"/>
        <item x="630"/>
        <item x="2053"/>
        <item x="631"/>
        <item x="3049"/>
        <item x="1649"/>
        <item x="1650"/>
        <item x="1651"/>
        <item x="1652"/>
        <item x="3050"/>
        <item x="2620"/>
        <item x="2056"/>
        <item x="2621"/>
        <item x="2057"/>
        <item x="2058"/>
        <item x="2190"/>
        <item x="2059"/>
        <item x="3302"/>
        <item x="2622"/>
        <item x="3303"/>
        <item x="3304"/>
        <item x="3305"/>
        <item x="3306"/>
        <item x="2191"/>
        <item x="2623"/>
        <item x="2624"/>
        <item x="3307"/>
        <item x="2625"/>
        <item x="2626"/>
        <item x="583"/>
        <item x="808"/>
        <item x="809"/>
        <item x="2627"/>
        <item x="3308"/>
        <item x="795"/>
        <item x="2628"/>
        <item x="2629"/>
        <item x="2247"/>
        <item x="2192"/>
        <item x="2630"/>
        <item x="2631"/>
        <item x="2632"/>
        <item x="796"/>
        <item x="797"/>
        <item x="798"/>
        <item x="799"/>
        <item x="2633"/>
        <item x="3309"/>
        <item x="3310"/>
        <item x="3311"/>
        <item x="3312"/>
        <item x="2635"/>
        <item x="2636"/>
        <item x="2637"/>
        <item x="2638"/>
        <item x="2639"/>
        <item x="2640"/>
        <item x="2641"/>
        <item x="2642"/>
        <item x="2643"/>
        <item x="2644"/>
        <item x="938"/>
        <item x="2645"/>
        <item x="3313"/>
        <item x="2646"/>
        <item x="3314"/>
        <item x="2647"/>
        <item x="2648"/>
        <item x="2649"/>
        <item x="2650"/>
        <item x="2651"/>
        <item x="3315"/>
        <item x="2652"/>
        <item x="2653"/>
        <item x="2654"/>
        <item x="901"/>
        <item x="3316"/>
        <item x="2655"/>
        <item x="2656"/>
        <item x="902"/>
        <item x="903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3446"/>
        <item x="3317"/>
        <item x="3318"/>
        <item x="3319"/>
        <item x="2668"/>
        <item x="2669"/>
        <item x="2671"/>
        <item x="2678"/>
        <item x="3320"/>
        <item x="2679"/>
        <item x="2680"/>
        <item x="2681"/>
        <item x="2682"/>
        <item x="3321"/>
        <item x="2683"/>
        <item x="2684"/>
        <item x="2685"/>
        <item x="2686"/>
        <item x="2687"/>
        <item x="2689"/>
        <item x="2690"/>
        <item x="2691"/>
        <item x="2692"/>
        <item x="3322"/>
        <item x="3323"/>
        <item x="3324"/>
        <item x="3325"/>
        <item x="3326"/>
        <item x="3327"/>
        <item x="3328"/>
        <item x="3329"/>
        <item x="3330"/>
        <item x="1653"/>
        <item x="1654"/>
        <item x="1655"/>
        <item x="1656"/>
        <item x="2060"/>
        <item x="1657"/>
        <item x="1658"/>
        <item x="2137"/>
        <item x="2138"/>
        <item x="1659"/>
        <item x="2693"/>
        <item x="2302"/>
        <item x="2193"/>
        <item x="2194"/>
        <item x="2195"/>
        <item x="632"/>
        <item x="3331"/>
        <item x="3332"/>
        <item x="3333"/>
        <item x="2694"/>
        <item x="2695"/>
        <item x="2196"/>
        <item x="2197"/>
        <item x="2198"/>
        <item x="2199"/>
        <item x="2200"/>
        <item x="2201"/>
        <item x="2202"/>
        <item x="2203"/>
        <item x="689"/>
        <item x="2204"/>
        <item x="2696"/>
        <item x="2697"/>
        <item x="2698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6"/>
        <item x="1677"/>
        <item x="1678"/>
        <item x="1679"/>
        <item x="1680"/>
        <item x="1681"/>
        <item x="1682"/>
        <item x="1683"/>
        <item x="1684"/>
        <item x="1685"/>
        <item x="208"/>
        <item x="1687"/>
        <item x="209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210"/>
        <item x="1700"/>
        <item x="1701"/>
        <item x="1702"/>
        <item x="1703"/>
        <item x="1704"/>
        <item x="963"/>
        <item x="1705"/>
        <item x="1706"/>
        <item x="2938"/>
        <item x="1707"/>
        <item x="1708"/>
        <item x="1709"/>
        <item x="1710"/>
        <item x="1711"/>
        <item x="1712"/>
        <item x="1713"/>
        <item x="2254"/>
        <item x="1714"/>
        <item x="1715"/>
        <item x="1716"/>
        <item x="1717"/>
        <item x="1718"/>
        <item x="1719"/>
        <item x="1720"/>
        <item x="1721"/>
        <item x="1722"/>
        <item x="2065"/>
        <item x="2066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2071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3011"/>
        <item x="1753"/>
        <item x="1754"/>
        <item x="1755"/>
        <item x="1756"/>
        <item x="1757"/>
        <item x="1758"/>
        <item x="1759"/>
        <item x="2945"/>
        <item x="1760"/>
        <item x="1761"/>
        <item x="1762"/>
        <item x="1763"/>
        <item x="285"/>
        <item x="1764"/>
        <item x="3012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2699"/>
        <item x="1803"/>
        <item x="1804"/>
        <item x="1805"/>
        <item x="1806"/>
        <item x="3013"/>
        <item x="2072"/>
        <item x="1807"/>
        <item x="211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2700"/>
        <item x="2701"/>
        <item x="3334"/>
        <item x="2255"/>
        <item x="2702"/>
        <item x="584"/>
        <item x="499"/>
        <item x="585"/>
        <item x="586"/>
        <item x="587"/>
        <item x="588"/>
        <item x="500"/>
        <item x="501"/>
        <item x="502"/>
        <item x="495"/>
        <item x="589"/>
        <item x="2703"/>
        <item x="2704"/>
        <item x="724"/>
        <item x="2705"/>
        <item x="590"/>
        <item x="2706"/>
        <item x="591"/>
        <item x="2707"/>
        <item x="592"/>
        <item x="3335"/>
        <item x="593"/>
        <item x="3336"/>
        <item x="2213"/>
        <item x="2214"/>
        <item x="2215"/>
        <item x="2708"/>
        <item x="2709"/>
        <item x="2710"/>
        <item x="3337"/>
        <item x="3338"/>
        <item x="3339"/>
        <item x="2711"/>
        <item x="2216"/>
        <item x="3091"/>
        <item x="2217"/>
        <item x="3092"/>
        <item x="3340"/>
        <item x="3341"/>
        <item x="2712"/>
        <item x="2713"/>
        <item x="3342"/>
        <item x="2714"/>
        <item x="2715"/>
        <item x="2716"/>
        <item x="2218"/>
        <item x="2717"/>
        <item x="3343"/>
        <item x="3344"/>
        <item x="2718"/>
        <item x="2719"/>
        <item x="3051"/>
        <item x="2219"/>
        <item x="2073"/>
        <item x="3345"/>
        <item x="2720"/>
        <item x="1819"/>
        <item x="2249"/>
        <item x="3052"/>
        <item x="2721"/>
        <item x="2722"/>
        <item x="2723"/>
        <item x="2724"/>
        <item x="2220"/>
        <item x="3093"/>
        <item x="2078"/>
        <item x="3346"/>
        <item x="3347"/>
        <item x="3348"/>
        <item x="3349"/>
        <item x="3350"/>
        <item x="621"/>
        <item x="1820"/>
        <item x="690"/>
        <item x="691"/>
        <item x="3351"/>
        <item x="3352"/>
        <item x="3353"/>
        <item x="3094"/>
        <item x="692"/>
        <item x="693"/>
        <item x="694"/>
        <item x="2725"/>
        <item x="695"/>
        <item x="696"/>
        <item x="2950"/>
        <item x="2951"/>
        <item x="2952"/>
        <item x="2953"/>
        <item x="2954"/>
        <item x="2955"/>
        <item x="2956"/>
        <item x="2957"/>
        <item x="3354"/>
        <item x="2726"/>
        <item x="2727"/>
        <item x="3355"/>
        <item x="3356"/>
        <item x="3357"/>
        <item x="2728"/>
        <item x="2079"/>
        <item x="2729"/>
        <item x="2080"/>
        <item x="697"/>
        <item x="698"/>
        <item x="699"/>
        <item x="2730"/>
        <item x="2731"/>
        <item x="2732"/>
        <item x="3358"/>
        <item x="2081"/>
        <item x="3053"/>
        <item x="2733"/>
        <item x="2734"/>
        <item x="2735"/>
        <item x="2736"/>
        <item x="3359"/>
        <item x="3360"/>
        <item x="2737"/>
        <item x="2082"/>
        <item x="2958"/>
        <item x="2959"/>
        <item x="2738"/>
        <item x="2739"/>
        <item x="3095"/>
        <item x="3361"/>
        <item x="3362"/>
        <item x="2740"/>
        <item x="2741"/>
        <item x="2742"/>
        <item x="2743"/>
        <item x="2744"/>
        <item x="3363"/>
        <item x="2745"/>
        <item x="3364"/>
        <item x="904"/>
        <item x="2746"/>
        <item x="3365"/>
        <item x="905"/>
        <item x="906"/>
        <item x="907"/>
        <item x="908"/>
        <item x="909"/>
        <item x="3366"/>
        <item x="3367"/>
        <item x="910"/>
        <item x="911"/>
        <item x="3368"/>
        <item x="912"/>
        <item x="913"/>
        <item x="914"/>
        <item x="3369"/>
        <item x="2303"/>
        <item x="2304"/>
        <item x="2305"/>
        <item x="760"/>
        <item x="700"/>
        <item x="637"/>
        <item x="2306"/>
        <item x="915"/>
        <item x="916"/>
        <item x="917"/>
        <item x="3370"/>
        <item x="2221"/>
        <item x="2222"/>
        <item x="2223"/>
        <item x="2224"/>
        <item x="810"/>
        <item x="811"/>
        <item x="918"/>
        <item x="919"/>
        <item x="920"/>
        <item x="2747"/>
        <item x="2748"/>
        <item x="2749"/>
        <item x="2225"/>
        <item x="2226"/>
        <item x="921"/>
        <item x="922"/>
        <item x="2750"/>
        <item x="2307"/>
        <item x="3112"/>
        <item x="2751"/>
        <item x="2752"/>
        <item x="2753"/>
        <item x="2754"/>
        <item x="2755"/>
        <item x="738"/>
        <item x="2339"/>
        <item x="2340"/>
        <item x="2341"/>
        <item x="2342"/>
        <item x="2756"/>
        <item x="3371"/>
        <item x="3372"/>
        <item x="2757"/>
        <item x="2083"/>
        <item x="2227"/>
        <item x="2228"/>
        <item x="2084"/>
        <item x="2085"/>
        <item x="2758"/>
        <item x="2759"/>
        <item x="923"/>
        <item x="2760"/>
        <item x="2308"/>
        <item x="2309"/>
        <item x="2761"/>
        <item x="2762"/>
        <item x="2763"/>
        <item x="2764"/>
        <item x="2310"/>
        <item x="3373"/>
        <item x="2765"/>
        <item x="2766"/>
        <item x="2767"/>
        <item x="2768"/>
        <item x="2769"/>
        <item x="2335"/>
        <item x="924"/>
        <item x="925"/>
        <item x="2770"/>
        <item x="2771"/>
        <item x="2772"/>
        <item x="2773"/>
        <item x="2774"/>
        <item x="2775"/>
        <item x="496"/>
        <item x="638"/>
        <item x="2311"/>
        <item x="812"/>
        <item x="2776"/>
        <item x="2777"/>
        <item x="2778"/>
        <item x="2779"/>
        <item x="2781"/>
        <item x="2782"/>
        <item x="594"/>
        <item x="595"/>
        <item x="2783"/>
        <item x="2784"/>
        <item x="2785"/>
        <item x="3374"/>
        <item x="2786"/>
        <item x="2787"/>
        <item x="3375"/>
        <item x="2788"/>
        <item x="2789"/>
        <item x="2790"/>
        <item x="2791"/>
        <item x="2792"/>
        <item x="2793"/>
        <item x="2795"/>
        <item x="2796"/>
        <item x="3376"/>
        <item x="800"/>
        <item x="801"/>
        <item x="802"/>
        <item x="2797"/>
        <item x="2798"/>
        <item x="2799"/>
        <item x="2800"/>
        <item x="3448"/>
        <item x="1821"/>
        <item x="1822"/>
        <item x="1823"/>
        <item x="1824"/>
        <item x="1825"/>
        <item x="1826"/>
        <item x="1827"/>
        <item x="1828"/>
        <item x="1829"/>
        <item x="2086"/>
        <item x="1831"/>
        <item x="1832"/>
        <item x="1833"/>
        <item x="1834"/>
        <item x="1835"/>
        <item x="1836"/>
        <item x="1837"/>
        <item x="3014"/>
        <item x="1838"/>
        <item x="2801"/>
        <item x="2456"/>
        <item x="1839"/>
        <item x="1840"/>
        <item x="1841"/>
        <item x="1842"/>
        <item x="2087"/>
        <item x="1843"/>
        <item x="1844"/>
        <item x="1845"/>
        <item x="1846"/>
        <item x="1847"/>
        <item x="1848"/>
        <item x="1849"/>
        <item x="1850"/>
        <item x="3015"/>
        <item x="1851"/>
        <item x="3016"/>
        <item x="1852"/>
        <item x="596"/>
        <item x="3113"/>
        <item x="2802"/>
        <item x="597"/>
        <item x="598"/>
        <item x="497"/>
        <item x="599"/>
        <item x="3377"/>
        <item x="3378"/>
        <item x="3379"/>
        <item x="3054"/>
        <item x="3055"/>
        <item x="3056"/>
        <item x="2803"/>
        <item x="2804"/>
        <item x="2805"/>
        <item x="3380"/>
        <item x="2806"/>
        <item x="3381"/>
        <item x="3382"/>
        <item x="3383"/>
        <item x="3384"/>
        <item x="3385"/>
        <item x="3386"/>
        <item x="2807"/>
        <item x="2808"/>
        <item x="2809"/>
        <item x="2810"/>
        <item x="2811"/>
        <item x="2812"/>
        <item x="3387"/>
        <item x="2813"/>
        <item x="3388"/>
        <item x="3389"/>
        <item x="3390"/>
        <item x="2814"/>
        <item x="3391"/>
        <item x="2088"/>
        <item x="2312"/>
        <item x="3392"/>
        <item x="2815"/>
        <item x="2816"/>
        <item x="2817"/>
        <item x="622"/>
        <item x="3057"/>
        <item x="2946"/>
        <item x="623"/>
        <item x="624"/>
        <item x="2089"/>
        <item x="2818"/>
        <item x="2819"/>
        <item x="761"/>
        <item x="2090"/>
        <item x="3393"/>
        <item x="2820"/>
        <item x="2821"/>
        <item x="2822"/>
        <item x="3394"/>
        <item x="3395"/>
        <item x="3396"/>
        <item x="2230"/>
        <item x="3397"/>
        <item x="3398"/>
        <item x="3399"/>
        <item x="2823"/>
        <item x="2824"/>
        <item x="2825"/>
        <item x="2826"/>
        <item x="3400"/>
        <item x="2827"/>
        <item x="939"/>
        <item x="2828"/>
        <item x="2091"/>
        <item x="701"/>
        <item x="2838"/>
        <item x="2829"/>
        <item x="2830"/>
        <item x="2831"/>
        <item x="2832"/>
        <item x="926"/>
        <item x="2833"/>
        <item x="2313"/>
        <item x="2314"/>
        <item x="639"/>
        <item x="2834"/>
        <item x="2835"/>
        <item x="2315"/>
        <item x="2836"/>
        <item x="762"/>
        <item x="2092"/>
        <item x="3401"/>
        <item x="2837"/>
        <item x="2932"/>
        <item x="2231"/>
        <item x="2232"/>
        <item x="2233"/>
        <item x="702"/>
        <item x="2839"/>
        <item x="3402"/>
        <item x="927"/>
        <item x="636"/>
        <item x="763"/>
        <item x="3096"/>
        <item x="2840"/>
        <item x="928"/>
        <item x="764"/>
        <item x="2093"/>
        <item x="2841"/>
        <item x="703"/>
        <item x="2842"/>
        <item x="2843"/>
        <item x="2844"/>
        <item x="2845"/>
        <item x="2846"/>
        <item x="2847"/>
        <item x="2848"/>
        <item x="2849"/>
        <item x="2850"/>
        <item x="2851"/>
        <item x="3403"/>
        <item x="929"/>
        <item x="2852"/>
        <item x="2853"/>
        <item x="2854"/>
        <item x="3404"/>
        <item x="2855"/>
        <item x="2856"/>
        <item x="3405"/>
        <item x="2857"/>
        <item x="2858"/>
        <item x="3406"/>
        <item x="3407"/>
        <item x="2859"/>
        <item x="2860"/>
        <item x="2094"/>
        <item x="2861"/>
        <item x="1853"/>
        <item x="1854"/>
        <item x="930"/>
        <item x="1855"/>
        <item x="968"/>
        <item x="969"/>
        <item x="2862"/>
        <item x="2863"/>
        <item x="2864"/>
        <item x="3408"/>
        <item x="3409"/>
        <item x="2865"/>
        <item x="3410"/>
        <item x="3411"/>
        <item x="704"/>
        <item x="705"/>
        <item x="706"/>
        <item x="707"/>
        <item x="3412"/>
        <item x="3413"/>
        <item x="816"/>
        <item x="2866"/>
        <item x="2867"/>
        <item x="708"/>
        <item x="2868"/>
        <item x="709"/>
        <item x="710"/>
        <item x="711"/>
        <item x="712"/>
        <item x="713"/>
        <item x="2869"/>
        <item x="2870"/>
        <item x="714"/>
        <item x="2871"/>
        <item x="803"/>
        <item x="2872"/>
        <item x="715"/>
        <item x="1856"/>
        <item x="1857"/>
        <item x="971"/>
        <item x="974"/>
        <item x="1858"/>
        <item x="1859"/>
        <item x="1860"/>
        <item x="1861"/>
        <item x="1862"/>
        <item x="352"/>
        <item x="1863"/>
        <item x="1864"/>
        <item x="1865"/>
        <item x="1866"/>
        <item x="1867"/>
        <item x="286"/>
        <item x="972"/>
        <item x="1868"/>
        <item x="1870"/>
        <item x="1872"/>
        <item x="1874"/>
        <item x="1876"/>
        <item x="1880"/>
        <item x="2943"/>
        <item x="2095"/>
        <item x="1882"/>
        <item x="2337"/>
        <item x="973"/>
        <item x="287"/>
        <item x="600"/>
        <item x="3017"/>
        <item x="804"/>
        <item x="2873"/>
        <item x="2874"/>
        <item x="3414"/>
        <item x="1884"/>
        <item x="2960"/>
        <item x="2875"/>
        <item x="2096"/>
        <item x="2876"/>
        <item x="931"/>
        <item x="2877"/>
        <item x="932"/>
        <item x="3416"/>
        <item x="716"/>
        <item x="805"/>
        <item x="2878"/>
        <item x="3417"/>
        <item x="3418"/>
        <item x="2234"/>
        <item x="933"/>
        <item x="3419"/>
        <item x="3420"/>
        <item x="2881"/>
        <item x="2882"/>
        <item x="2883"/>
        <item x="3421"/>
        <item x="1885"/>
        <item x="1886"/>
        <item x="1887"/>
        <item x="1888"/>
        <item x="1889"/>
        <item x="1890"/>
        <item x="1891"/>
        <item x="1892"/>
        <item x="1893"/>
        <item x="2141"/>
        <item x="1894"/>
        <item x="1896"/>
        <item x="1898"/>
        <item x="1900"/>
        <item x="1902"/>
        <item x="1905"/>
        <item x="1907"/>
        <item x="1909"/>
        <item x="1911"/>
        <item x="1913"/>
        <item x="1914"/>
        <item x="230"/>
        <item x="2237"/>
        <item x="1915"/>
        <item x="3018"/>
        <item x="1916"/>
        <item x="1917"/>
        <item x="1919"/>
        <item x="1920"/>
        <item x="3019"/>
        <item x="1923"/>
        <item x="1924"/>
        <item x="3020"/>
        <item x="2142"/>
        <item x="1925"/>
        <item x="2101"/>
        <item x="3422"/>
        <item x="1926"/>
        <item x="1927"/>
        <item x="1928"/>
        <item x="1929"/>
        <item x="1930"/>
        <item x="1931"/>
        <item x="1932"/>
        <item x="3021"/>
        <item x="1933"/>
        <item x="1934"/>
        <item x="1935"/>
        <item x="1936"/>
        <item x="3022"/>
        <item x="3023"/>
        <item x="1937"/>
        <item x="1938"/>
        <item x="1939"/>
        <item x="2102"/>
        <item x="1940"/>
        <item x="1941"/>
        <item x="1942"/>
        <item x="1943"/>
        <item x="3423"/>
        <item x="3024"/>
        <item x="1944"/>
        <item x="1945"/>
        <item x="1946"/>
        <item x="1947"/>
        <item x="2316"/>
        <item x="2317"/>
        <item x="2318"/>
        <item x="2884"/>
        <item x="2319"/>
        <item x="2320"/>
        <item x="2321"/>
        <item x="2338"/>
        <item x="3424"/>
        <item x="601"/>
        <item x="602"/>
        <item x="603"/>
        <item x="605"/>
        <item x="504"/>
        <item x="505"/>
        <item x="506"/>
        <item x="606"/>
        <item x="607"/>
        <item x="608"/>
        <item x="609"/>
        <item x="610"/>
        <item x="3425"/>
        <item x="3426"/>
        <item x="3427"/>
        <item x="3428"/>
        <item x="3429"/>
        <item x="2885"/>
        <item x="2886"/>
        <item x="2887"/>
        <item x="2888"/>
        <item x="633"/>
        <item x="634"/>
        <item x="635"/>
        <item x="2238"/>
        <item x="2239"/>
        <item x="2240"/>
        <item x="2241"/>
        <item x="2890"/>
        <item x="3097"/>
        <item x="3098"/>
        <item x="3099"/>
        <item x="3100"/>
        <item x="3101"/>
        <item x="3102"/>
        <item x="3103"/>
        <item x="725"/>
        <item x="2891"/>
        <item x="2892"/>
        <item x="2893"/>
        <item x="2894"/>
        <item x="2895"/>
        <item x="2896"/>
        <item x="3430"/>
        <item x="3431"/>
        <item x="3432"/>
        <item x="717"/>
        <item x="2961"/>
        <item x="2962"/>
        <item x="2897"/>
        <item x="2898"/>
        <item x="2242"/>
        <item x="2243"/>
        <item x="2322"/>
        <item x="739"/>
        <item x="2323"/>
        <item x="740"/>
        <item x="2324"/>
        <item x="2899"/>
        <item x="2325"/>
        <item x="741"/>
        <item x="742"/>
        <item x="743"/>
        <item x="718"/>
        <item x="744"/>
        <item x="734"/>
        <item x="3434"/>
        <item x="2900"/>
        <item x="2901"/>
        <item x="2902"/>
        <item x="745"/>
        <item x="3435"/>
        <item x="746"/>
        <item x="2903"/>
        <item x="2905"/>
        <item x="2906"/>
        <item x="765"/>
        <item x="2343"/>
        <item x="785"/>
        <item x="2907"/>
        <item x="2908"/>
        <item x="3436"/>
        <item x="2909"/>
        <item x="2910"/>
        <item x="934"/>
        <item x="935"/>
        <item x="936"/>
        <item x="611"/>
        <item x="2911"/>
        <item x="2912"/>
        <item x="3437"/>
        <item x="2913"/>
        <item x="787"/>
        <item x="2914"/>
        <item x="2915"/>
        <item x="2916"/>
        <item x="735"/>
        <item x="2917"/>
        <item x="788"/>
        <item x="2918"/>
        <item x="2919"/>
        <item x="2920"/>
        <item x="2921"/>
        <item x="2922"/>
        <item x="736"/>
        <item x="719"/>
        <item x="2923"/>
        <item x="2924"/>
        <item x="2925"/>
        <item x="2927"/>
        <item x="2928"/>
        <item x="3440"/>
        <item x="3441"/>
        <item x="806"/>
        <item x="3442"/>
        <item x="3443"/>
        <item x="3444"/>
        <item x="2929"/>
        <item x="3445"/>
        <item x="2930"/>
        <item x="2931"/>
        <item x="3447"/>
        <item x="3449"/>
        <item x="160"/>
        <item x="942"/>
        <item x="1083"/>
        <item x="1246"/>
        <item x="2139"/>
        <item x="1098"/>
        <item x="2966"/>
        <item x="2994"/>
        <item x="1101"/>
        <item x="1102"/>
        <item x="1103"/>
        <item x="1104"/>
        <item x="2967"/>
        <item x="2968"/>
        <item x="772"/>
        <item x="774"/>
        <item x="1109"/>
        <item x="1112"/>
        <item x="1114"/>
        <item x="2970"/>
        <item x="2971"/>
        <item x="2995"/>
        <item x="3085"/>
        <item x="1985"/>
        <item x="3199"/>
        <item x="1988"/>
        <item x="1989"/>
        <item x="2256"/>
        <item x="2257"/>
        <item x="415"/>
        <item x="1084"/>
        <item x="1085"/>
        <item x="416"/>
        <item x="1962"/>
        <item x="1086"/>
        <item x="1963"/>
        <item x="1087"/>
        <item x="458"/>
        <item x="456"/>
        <item x="455"/>
        <item x="457"/>
        <item x="462"/>
        <item x="460"/>
        <item x="459"/>
        <item x="461"/>
        <item x="1088"/>
        <item x="288"/>
        <item x="1089"/>
        <item x="2400"/>
        <item x="1149"/>
        <item x="1150"/>
        <item x="466"/>
        <item x="464"/>
        <item x="463"/>
        <item x="465"/>
        <item x="1675"/>
        <item x="1686"/>
        <item x="2205"/>
        <item x="2061"/>
        <item x="2206"/>
        <item x="2062"/>
        <item x="2207"/>
        <item x="2063"/>
        <item x="2208"/>
        <item x="2064"/>
        <item x="2209"/>
        <item x="2067"/>
        <item x="2210"/>
        <item x="2068"/>
        <item x="2211"/>
        <item x="2069"/>
        <item x="2070"/>
        <item x="2212"/>
        <item x="2248"/>
        <item x="2074"/>
        <item x="2075"/>
        <item x="2076"/>
        <item x="2077"/>
        <item x="2260"/>
        <item x="2780"/>
        <item x="2428"/>
        <item x="3180"/>
        <item x="2794"/>
        <item x="2483"/>
        <item x="2429"/>
        <item x="3181"/>
        <item x="2634"/>
        <item x="1166"/>
        <item x="289"/>
        <item x="1256"/>
        <item x="1170"/>
        <item x="1172"/>
        <item x="1830"/>
        <item x="1269"/>
        <item x="1270"/>
        <item x="1271"/>
        <item x="2976"/>
        <item x="1175"/>
        <item x="196"/>
        <item x="198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954"/>
        <item x="1289"/>
        <item x="1290"/>
        <item x="1291"/>
        <item x="1292"/>
        <item x="1293"/>
        <item x="1179"/>
        <item x="1180"/>
        <item x="1182"/>
        <item x="201"/>
        <item x="1294"/>
        <item x="1295"/>
        <item x="1296"/>
        <item x="1297"/>
        <item x="1298"/>
        <item x="1300"/>
        <item x="1301"/>
        <item x="1302"/>
        <item x="1303"/>
        <item x="1304"/>
        <item x="1305"/>
        <item x="2978"/>
        <item x="2979"/>
        <item x="1995"/>
        <item x="366"/>
        <item x="1306"/>
        <item x="967"/>
        <item x="966"/>
        <item x="1996"/>
        <item x="1307"/>
        <item x="1308"/>
        <item x="2229"/>
        <item x="290"/>
        <item x="1309"/>
        <item x="291"/>
        <item x="353"/>
        <item x="1310"/>
        <item x="3060"/>
        <item x="1317"/>
        <item x="1318"/>
        <item x="776"/>
        <item x="3183"/>
        <item x="2981"/>
        <item x="491"/>
        <item x="2512"/>
        <item x="2514"/>
        <item x="2516"/>
        <item x="2670"/>
        <item x="2672"/>
        <item x="2673"/>
        <item x="2674"/>
        <item x="2675"/>
        <item x="2676"/>
        <item x="2677"/>
        <item x="723"/>
        <item x="2524"/>
        <item x="2525"/>
        <item x="1320"/>
        <item x="2013"/>
        <item x="3044"/>
        <item x="3045"/>
        <item x="2015"/>
        <item x="3247"/>
        <item x="2016"/>
        <item x="2017"/>
        <item x="3087"/>
        <item x="3248"/>
        <item x="3249"/>
        <item x="3250"/>
        <item x="2166"/>
        <item x="2531"/>
        <item x="3046"/>
        <item x="2532"/>
        <item x="2018"/>
        <item x="2533"/>
        <item x="2688"/>
        <item x="688"/>
        <item x="493"/>
        <item x="1339"/>
        <item x="2158"/>
        <item x="2159"/>
        <item x="1190"/>
        <item x="2160"/>
        <item x="1199"/>
        <item x="1200"/>
        <item x="1201"/>
        <item x="1202"/>
        <item x="2982"/>
        <item x="2983"/>
        <item x="2984"/>
        <item x="2985"/>
        <item x="2986"/>
        <item x="1204"/>
        <item x="1210"/>
        <item x="1206"/>
        <item x="1207"/>
        <item x="1208"/>
        <item x="1209"/>
        <item x="2987"/>
        <item x="2988"/>
        <item x="2989"/>
        <item x="2990"/>
        <item x="1212"/>
        <item x="2116"/>
        <item x="1213"/>
        <item x="1217"/>
        <item x="1219"/>
        <item x="1221"/>
        <item x="2992"/>
        <item x="1224"/>
        <item x="1227"/>
        <item x="3064"/>
        <item x="3065"/>
        <item x="3066"/>
        <item x="3088"/>
        <item x="1351"/>
        <item x="3001"/>
        <item x="1356"/>
        <item x="1357"/>
        <item x="3002"/>
        <item x="3185"/>
        <item x="2245"/>
        <item x="1367"/>
        <item x="417"/>
        <item x="1379"/>
        <item x="1380"/>
        <item x="1381"/>
        <item x="1382"/>
        <item x="292"/>
        <item x="293"/>
        <item x="489"/>
        <item x="294"/>
        <item x="295"/>
        <item x="296"/>
        <item x="297"/>
        <item x="943"/>
        <item x="1392"/>
        <item x="298"/>
        <item x="299"/>
        <item x="1393"/>
        <item x="300"/>
        <item x="527"/>
        <item x="301"/>
        <item x="302"/>
        <item x="962"/>
        <item x="303"/>
        <item x="304"/>
        <item x="305"/>
        <item x="306"/>
        <item x="307"/>
        <item x="308"/>
        <item x="1395"/>
        <item x="1396"/>
        <item x="1397"/>
        <item x="309"/>
        <item x="310"/>
        <item x="1401"/>
        <item x="1403"/>
        <item x="1404"/>
        <item x="940"/>
        <item x="1869"/>
        <item x="1871"/>
        <item x="1873"/>
        <item x="1875"/>
        <item x="1877"/>
        <item x="1878"/>
        <item x="1879"/>
        <item x="1881"/>
        <item x="2250"/>
        <item x="2251"/>
        <item x="2252"/>
        <item x="2253"/>
        <item x="1883"/>
        <item x="2937"/>
        <item x="1409"/>
        <item x="970"/>
        <item x="311"/>
        <item x="312"/>
        <item x="418"/>
        <item x="313"/>
        <item x="1415"/>
        <item x="2020"/>
        <item x="1416"/>
        <item x="1417"/>
        <item x="1418"/>
        <item x="314"/>
        <item x="315"/>
        <item x="316"/>
        <item x="317"/>
        <item x="318"/>
        <item x="319"/>
        <item x="320"/>
        <item x="321"/>
        <item x="322"/>
        <item x="1421"/>
        <item x="1422"/>
        <item x="1423"/>
        <item x="1424"/>
        <item x="1425"/>
        <item x="1426"/>
        <item x="1427"/>
        <item x="3415"/>
        <item x="2879"/>
        <item x="2880"/>
        <item x="1428"/>
        <item x="1430"/>
        <item x="1431"/>
        <item x="1438"/>
        <item x="1440"/>
        <item x="1443"/>
        <item x="1447"/>
        <item x="1449"/>
        <item x="3107"/>
        <item x="323"/>
        <item x="1451"/>
        <item x="2933"/>
        <item x="324"/>
        <item x="1455"/>
        <item x="1456"/>
        <item x="1458"/>
        <item x="1461"/>
        <item x="1463"/>
        <item x="1465"/>
        <item x="1467"/>
        <item x="1468"/>
        <item x="1472"/>
        <item x="1473"/>
        <item x="1474"/>
        <item x="1475"/>
        <item x="1476"/>
        <item x="1479"/>
        <item x="325"/>
        <item x="326"/>
        <item x="327"/>
        <item x="1482"/>
        <item x="328"/>
        <item x="1484"/>
        <item x="1485"/>
        <item x="3110"/>
        <item x="1492"/>
        <item x="1497"/>
        <item x="1513"/>
        <item x="1552"/>
        <item x="2581"/>
        <item x="3272"/>
        <item x="1569"/>
        <item x="2605"/>
        <item x="2606"/>
        <item x="2607"/>
        <item x="2038"/>
        <item x="2040"/>
        <item x="1895"/>
        <item x="2097"/>
        <item x="2098"/>
        <item x="1897"/>
        <item x="2235"/>
        <item x="2099"/>
        <item x="1899"/>
        <item x="1901"/>
        <item x="2236"/>
        <item x="2100"/>
        <item x="1903"/>
        <item x="1904"/>
        <item x="1906"/>
        <item x="1908"/>
        <item x="1910"/>
        <item x="1912"/>
        <item x="1918"/>
        <item x="1921"/>
        <item x="1922"/>
        <item x="1592"/>
        <item x="1594"/>
        <item x="1596"/>
        <item x="1598"/>
        <item x="3025"/>
        <item x="1601"/>
        <item x="1602"/>
        <item x="1603"/>
        <item x="1604"/>
        <item x="1605"/>
        <item x="1606"/>
        <item x="1607"/>
        <item x="1608"/>
        <item x="3010"/>
        <item x="1609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503"/>
        <item x="604"/>
        <item x="2889"/>
        <item x="3433"/>
        <item x="781"/>
        <item x="783"/>
        <item x="2904"/>
        <item x="3438"/>
        <item x="3439"/>
        <item x="579"/>
        <item x="720"/>
        <item x="2926"/>
        <item x="2462"/>
        <item x="2463"/>
        <item x="2464"/>
        <item x="3287"/>
        <item x="3288"/>
        <item x="3289"/>
        <item x="3290"/>
        <item x="2619"/>
        <item x="2135"/>
        <item x="2054"/>
        <item x="2136"/>
        <item x="2055"/>
        <item x="3298"/>
        <item x="3299"/>
        <item x="3300"/>
        <item x="687"/>
        <item x="3301"/>
        <item x="2261"/>
        <item x="2262"/>
        <item x="2263"/>
        <item x="2264"/>
        <item x="2265"/>
        <item x="2266"/>
        <item x="2267"/>
        <item x="819"/>
        <item x="820"/>
        <item x="821"/>
        <item x="2344"/>
        <item x="822"/>
        <item x="823"/>
        <item x="824"/>
        <item x="825"/>
        <item x="3118"/>
        <item x="3119"/>
        <item x="3120"/>
        <item x="3121"/>
        <item x="3122"/>
        <item x="3123"/>
        <item x="826"/>
        <item x="3124"/>
        <item x="827"/>
        <item x="2345"/>
        <item x="2346"/>
        <item x="2347"/>
        <item x="3125"/>
        <item x="2348"/>
        <item x="3126"/>
        <item x="3127"/>
        <item x="2349"/>
        <item x="1948"/>
        <item x="3114"/>
        <item x="1949"/>
        <item x="2326"/>
        <item x="3026"/>
        <item x="1950"/>
        <item x="2350"/>
        <item x="2351"/>
        <item x="640"/>
        <item x="3128"/>
        <item x="766"/>
        <item x="767"/>
        <item x="768"/>
        <item x="2352"/>
        <item x="2353"/>
        <item x="2354"/>
        <item x="2355"/>
        <item x="641"/>
        <item x="1951"/>
        <item x="2268"/>
        <item x="2269"/>
        <item x="2356"/>
        <item x="2357"/>
        <item x="2270"/>
        <item x="2358"/>
        <item x="1952"/>
        <item x="1953"/>
        <item x="1954"/>
        <item x="1955"/>
        <item x="1956"/>
        <item x="1957"/>
        <item x="1958"/>
        <item x="2359"/>
        <item x="2360"/>
        <item x="642"/>
        <item x="643"/>
        <item x="3070"/>
        <item x="2244"/>
        <item x="2361"/>
        <item x="3104"/>
        <item x="2327"/>
        <item x="2362"/>
        <item x="644"/>
        <item x="2328"/>
        <item x="2363"/>
        <item x="828"/>
        <item x="3129"/>
        <item x="3130"/>
        <item x="2329"/>
        <item x="829"/>
        <item x="769"/>
        <item x="747"/>
        <item x="507"/>
        <item x="508"/>
        <item x="2364"/>
        <item x="2365"/>
        <item x="2947"/>
        <item x="750"/>
        <item x="751"/>
        <item x="2948"/>
        <item x="645"/>
        <item x="646"/>
        <item x="3071"/>
        <item x="2143"/>
        <item x="647"/>
        <item x="648"/>
        <item x="3131"/>
        <item x="2366"/>
        <item x="3132"/>
        <item x="2367"/>
        <item x="0"/>
        <item x="1"/>
        <item x="2"/>
        <item x="3"/>
        <item x="4"/>
        <item x="20"/>
        <item x="21"/>
        <item x="5"/>
        <item x="6"/>
        <item x="419"/>
        <item x="426"/>
        <item x="161"/>
        <item x="7"/>
        <item x="8"/>
        <item x="162"/>
        <item x="3133"/>
        <item x="3134"/>
        <item x="3135"/>
        <item x="3136"/>
        <item x="3137"/>
        <item x="2368"/>
        <item x="817"/>
        <item x="154"/>
        <item x="163"/>
        <item x="155"/>
        <item x="156"/>
        <item x="164"/>
        <item x="420"/>
        <item x="3138"/>
        <item x="2369"/>
        <item x="2370"/>
        <item x="2371"/>
        <item x="427"/>
        <item x="212"/>
        <item x="213"/>
        <item x="22"/>
        <item x="23"/>
        <item x="24"/>
        <item x="25"/>
        <item x="26"/>
        <item x="27"/>
        <item x="28"/>
        <item x="2372"/>
        <item x="2373"/>
        <item x="830"/>
        <item x="2374"/>
        <item x="3139"/>
        <item x="2375"/>
        <item x="2376"/>
        <item x="3140"/>
        <item x="3141"/>
        <item x="2377"/>
        <item x="2378"/>
        <item x="3142"/>
        <item x="2379"/>
        <item x="2380"/>
        <item x="2381"/>
        <item x="29"/>
        <item x="9"/>
        <item x="10"/>
        <item x="11"/>
        <item x="428"/>
        <item x="429"/>
        <item x="430"/>
        <item x="431"/>
        <item x="432"/>
        <item x="433"/>
        <item x="30"/>
        <item x="31"/>
        <item x="32"/>
        <item x="33"/>
        <item x="34"/>
        <item x="614"/>
        <item x="613"/>
        <item x="2382"/>
        <item x="2383"/>
        <item x="2384"/>
        <item x="2385"/>
        <item x="224"/>
        <item x="214"/>
        <item x="215"/>
        <item x="216"/>
        <item x="3458"/>
        <item x="35"/>
        <item x="36"/>
        <item x="37"/>
        <item x="38"/>
        <item x="39"/>
        <item x="40"/>
        <item x="41"/>
        <item x="3450"/>
        <item x="3451"/>
        <item x="3452"/>
        <item x="3453"/>
        <item x="3454"/>
        <item x="3455"/>
        <item x="3456"/>
        <item x="3457"/>
        <item x="42"/>
        <item x="43"/>
        <item x="44"/>
        <item x="45"/>
        <item x="46"/>
        <item x="47"/>
        <item x="48"/>
        <item x="49"/>
        <item x="434"/>
        <item x="435"/>
        <item x="509"/>
        <item x="612"/>
        <item x="512"/>
        <item x="513"/>
        <item x="3115"/>
        <item x="786"/>
        <item x="514"/>
        <item x="515"/>
        <item x="516"/>
        <item x="2386"/>
        <item x="2387"/>
        <item x="510"/>
        <item x="511"/>
        <item x="3459"/>
        <item x="330"/>
        <item x="331"/>
        <item x="956"/>
        <item x="955"/>
        <item x="332"/>
        <item x="957"/>
        <item x="944"/>
        <item x="945"/>
        <item x="333"/>
        <item x="334"/>
        <item x="421"/>
        <item x="335"/>
        <item x="336"/>
        <item x="337"/>
        <item x="338"/>
        <item x="958"/>
        <item x="339"/>
        <item x="340"/>
        <item x="341"/>
        <item x="342"/>
        <item x="343"/>
        <item x="946"/>
        <item x="344"/>
        <item x="345"/>
        <item x="952"/>
        <item x="346"/>
        <item x="347"/>
        <item x="348"/>
        <item x="961"/>
        <item x="350"/>
        <item x="947"/>
        <item x="349"/>
        <item x="948"/>
        <item x="959"/>
        <item x="960"/>
        <item x="422"/>
        <item x="165"/>
        <item x="436"/>
        <item x="437"/>
        <item x="157"/>
        <item x="223"/>
        <item x="438"/>
        <item x="166"/>
        <item x="217"/>
        <item x="225"/>
        <item x="218"/>
        <item x="219"/>
        <item x="226"/>
        <item x="1959"/>
        <item x="1960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2388"/>
        <item x="1025"/>
        <item x="1026"/>
        <item x="2389"/>
        <item x="2330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94"/>
        <item x="2949"/>
        <item x="2103"/>
        <item x="1046"/>
        <item x="1047"/>
        <item x="1048"/>
        <item x="2936"/>
        <item x="1050"/>
        <item x="1051"/>
        <item x="1052"/>
        <item x="1053"/>
        <item x="1054"/>
        <item x="1055"/>
        <item x="1056"/>
        <item x="220"/>
        <item x="221"/>
        <item x="222"/>
        <item x="439"/>
        <item x="227"/>
        <item x="167"/>
        <item x="168"/>
        <item x="354"/>
        <item x="355"/>
        <item x="356"/>
        <item x="357"/>
        <item x="358"/>
        <item x="359"/>
        <item x="360"/>
        <item x="361"/>
        <item x="365"/>
        <item x="450"/>
        <item x="451"/>
        <item x="452"/>
        <item x="953"/>
        <item x="485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424"/>
        <item x="440"/>
        <item x="425"/>
        <item x="2390"/>
        <item x="2391"/>
        <item x="2392"/>
        <item x="2393"/>
        <item x="2394"/>
        <item x="2395"/>
        <item x="2396"/>
        <item x="2397"/>
        <item x="2398"/>
        <item x="3143"/>
        <item x="441"/>
        <item x="228"/>
        <item x="3144"/>
        <item x="3145"/>
        <item x="3146"/>
        <item x="3147"/>
        <item x="3148"/>
        <item x="442"/>
        <item x="12"/>
        <item x="13"/>
        <item x="14"/>
        <item x="15"/>
        <item x="16"/>
        <item x="17"/>
        <item x="169"/>
        <item x="1072"/>
        <item x="949"/>
        <item x="482"/>
        <item x="950"/>
        <item x="951"/>
        <item x="362"/>
        <item x="363"/>
        <item x="469"/>
        <item x="364"/>
        <item x="2399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9"/>
        <item x="3170"/>
        <item x="3171"/>
        <item x="3172"/>
        <item x="3173"/>
        <item x="3174"/>
        <item x="3175"/>
        <item x="3168"/>
        <item x="3176"/>
        <item x="3177"/>
        <item x="3072"/>
        <item x="3073"/>
        <item x="2941"/>
        <item x="2940"/>
        <item x="2939"/>
        <item x="80"/>
        <item x="978"/>
        <item x="975"/>
        <item x="1057"/>
        <item x="1058"/>
        <item x="1059"/>
        <item x="1060"/>
        <item x="1061"/>
        <item x="977"/>
        <item x="1063"/>
        <item x="979"/>
        <item x="1062"/>
        <item x="1064"/>
        <item x="1065"/>
        <item x="1067"/>
        <item x="965"/>
        <item x="1066"/>
        <item x="1069"/>
        <item x="1068"/>
        <item x="976"/>
        <item x="1070"/>
        <item x="1071"/>
        <item x="964"/>
        <item x="370"/>
        <item x="423"/>
        <item x="170"/>
        <item x="159"/>
        <item x="1073"/>
        <item x="1074"/>
        <item x="1075"/>
        <item x="1076"/>
        <item x="1077"/>
        <item x="1078"/>
        <item x="1079"/>
        <item x="1080"/>
        <item x="1081"/>
        <item x="1082"/>
        <item x="443"/>
        <item x="444"/>
        <item x="488"/>
        <item x="445"/>
        <item x="446"/>
        <item x="447"/>
        <item x="448"/>
        <item x="449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6"/>
        <item x="117"/>
        <item x="118"/>
        <item x="119"/>
        <item x="120"/>
        <item x="121"/>
        <item x="122"/>
        <item x="123"/>
        <item x="124"/>
        <item x="125"/>
        <item x="11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8"/>
        <item x="19"/>
        <item x="153"/>
        <item x="2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5">
        <item x="20"/>
        <item x="4"/>
        <item x="52"/>
        <item x="24"/>
        <item x="39"/>
        <item x="40"/>
        <item x="29"/>
        <item x="2"/>
        <item x="22"/>
        <item x="46"/>
        <item x="41"/>
        <item x="42"/>
        <item x="31"/>
        <item x="3"/>
        <item x="35"/>
        <item x="49"/>
        <item x="7"/>
        <item x="28"/>
        <item x="18"/>
        <item x="43"/>
        <item x="6"/>
        <item x="23"/>
        <item x="33"/>
        <item x="32"/>
        <item x="9"/>
        <item x="50"/>
        <item m="1" x="54"/>
        <item x="10"/>
        <item x="51"/>
        <item x="25"/>
        <item x="8"/>
        <item x="44"/>
        <item x="34"/>
        <item x="0"/>
        <item x="30"/>
        <item x="45"/>
        <item x="21"/>
        <item x="5"/>
        <item x="1"/>
        <item x="11"/>
        <item x="27"/>
        <item x="13"/>
        <item x="15"/>
        <item x="38"/>
        <item x="37"/>
        <item x="47"/>
        <item x="14"/>
        <item m="1" x="53"/>
        <item x="17"/>
        <item x="16"/>
        <item x="12"/>
        <item x="48"/>
        <item x="19"/>
        <item x="36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211">
        <item x="2732"/>
        <item x="1370"/>
        <item x="1341"/>
        <item x="266"/>
        <item x="2063"/>
        <item x="3088"/>
        <item x="2326"/>
        <item x="1343"/>
        <item x="2831"/>
        <item x="265"/>
        <item x="1207"/>
        <item x="1250"/>
        <item x="994"/>
        <item x="1230"/>
        <item x="1206"/>
        <item x="1249"/>
        <item x="1251"/>
        <item x="970"/>
        <item x="969"/>
        <item x="993"/>
        <item x="983"/>
        <item x="1762"/>
        <item x="863"/>
        <item x="819"/>
        <item x="862"/>
        <item x="825"/>
        <item x="2989"/>
        <item x="2325"/>
        <item x="2330"/>
        <item x="2329"/>
        <item x="1369"/>
        <item x="1368"/>
        <item x="1365"/>
        <item x="1366"/>
        <item x="1367"/>
        <item x="1330"/>
        <item x="254"/>
        <item x="1361"/>
        <item x="1928"/>
        <item x="1924"/>
        <item x="1954"/>
        <item x="1347"/>
        <item x="1335"/>
        <item x="1334"/>
        <item x="1380"/>
        <item x="2935"/>
        <item x="2925"/>
        <item x="2928"/>
        <item x="2936"/>
        <item x="2842"/>
        <item x="2247"/>
        <item x="3065"/>
        <item x="3064"/>
        <item x="2466"/>
        <item x="2465"/>
        <item x="3063"/>
        <item x="2473"/>
        <item x="840"/>
        <item x="842"/>
        <item x="824"/>
        <item x="2811"/>
        <item x="1949"/>
        <item x="2815"/>
        <item x="1997"/>
        <item x="3059"/>
        <item x="1998"/>
        <item x="2471"/>
        <item x="1996"/>
        <item x="2816"/>
        <item x="1999"/>
        <item x="1813"/>
        <item x="1814"/>
        <item x="2563"/>
        <item x="2000"/>
        <item x="1812"/>
        <item x="2012"/>
        <item x="2597"/>
        <item x="2467"/>
        <item x="2508"/>
        <item x="2469"/>
        <item x="2468"/>
        <item x="2290"/>
        <item x="1242"/>
        <item x="3067"/>
        <item x="1587"/>
        <item x="1067"/>
        <item x="1790"/>
        <item x="1869"/>
        <item x="1866"/>
        <item x="1868"/>
        <item x="2033"/>
        <item x="2034"/>
        <item x="1867"/>
        <item x="1791"/>
        <item x="1906"/>
        <item x="1789"/>
        <item x="1948"/>
        <item x="726"/>
        <item x="722"/>
        <item x="2459"/>
        <item x="2458"/>
        <item x="776"/>
        <item x="1485"/>
        <item x="2731"/>
        <item x="3148"/>
        <item x="198"/>
        <item x="1841"/>
        <item x="2809"/>
        <item x="2719"/>
        <item x="2413"/>
        <item x="2770"/>
        <item x="1843"/>
        <item x="2474"/>
        <item x="1844"/>
        <item x="1921"/>
        <item x="2259"/>
        <item x="567"/>
        <item x="1849"/>
        <item x="1923"/>
        <item x="1848"/>
        <item x="1922"/>
        <item x="1912"/>
        <item x="697"/>
        <item x="2433"/>
        <item x="1049"/>
        <item x="2997"/>
        <item x="2550"/>
        <item x="2398"/>
        <item x="2399"/>
        <item x="2396"/>
        <item x="2445"/>
        <item x="2444"/>
        <item x="2395"/>
        <item x="2426"/>
        <item x="2425"/>
        <item x="1240"/>
        <item x="1397"/>
        <item x="2050"/>
        <item x="1073"/>
        <item x="1082"/>
        <item x="2037"/>
        <item x="1907"/>
        <item x="2403"/>
        <item x="2417"/>
        <item x="2410"/>
        <item x="699"/>
        <item x="1900"/>
        <item x="2030"/>
        <item x="2029"/>
        <item x="1241"/>
        <item x="3004"/>
        <item x="2668"/>
        <item x="2761"/>
        <item x="779"/>
        <item x="780"/>
        <item x="2346"/>
        <item x="1331"/>
        <item x="2942"/>
        <item x="1053"/>
        <item x="2965"/>
        <item x="2964"/>
        <item x="2958"/>
        <item x="2957"/>
        <item x="3103"/>
        <item x="3102"/>
        <item x="2349"/>
        <item x="1684"/>
        <item x="1683"/>
        <item x="404"/>
        <item x="1151"/>
        <item x="1152"/>
        <item x="1052"/>
        <item x="1051"/>
        <item x="1244"/>
        <item x="991"/>
        <item x="1059"/>
        <item x="1988"/>
        <item x="1855"/>
        <item x="1989"/>
        <item x="1856"/>
        <item x="1990"/>
        <item x="1857"/>
        <item x="1991"/>
        <item x="1858"/>
        <item x="1992"/>
        <item x="1860"/>
        <item x="1993"/>
        <item x="1861"/>
        <item x="1994"/>
        <item x="1862"/>
        <item x="1863"/>
        <item x="2916"/>
        <item x="2239"/>
        <item x="2754"/>
        <item x="2755"/>
        <item x="2756"/>
        <item x="2132"/>
        <item x="2956"/>
        <item x="677"/>
        <item x="3001"/>
        <item x="3000"/>
        <item x="1308"/>
        <item x="270"/>
        <item x="935"/>
        <item x="0"/>
        <item x="110"/>
        <item x="2862"/>
        <item x="1823"/>
        <item x="1362"/>
        <item x="2735"/>
        <item x="1000"/>
        <item x="2642"/>
        <item x="2643"/>
        <item x="2850"/>
        <item x="2851"/>
        <item x="3090"/>
        <item x="1794"/>
        <item x="5"/>
        <item x="3031"/>
        <item x="1975"/>
        <item x="2387"/>
        <item x="123"/>
        <item x="122"/>
        <item x="121"/>
        <item x="3174"/>
        <item x="74"/>
        <item x="75"/>
        <item x="76"/>
        <item x="77"/>
        <item x="78"/>
        <item x="79"/>
        <item x="102"/>
        <item x="50"/>
        <item x="51"/>
        <item x="66"/>
        <item x="52"/>
        <item x="53"/>
        <item x="67"/>
        <item x="54"/>
        <item x="55"/>
        <item x="103"/>
        <item x="68"/>
        <item x="56"/>
        <item x="57"/>
        <item x="104"/>
        <item x="69"/>
        <item x="92"/>
        <item x="58"/>
        <item x="59"/>
        <item x="105"/>
        <item x="70"/>
        <item x="60"/>
        <item x="61"/>
        <item x="71"/>
        <item x="62"/>
        <item x="63"/>
        <item x="106"/>
        <item x="72"/>
        <item x="64"/>
        <item x="65"/>
        <item x="107"/>
        <item x="73"/>
        <item x="19"/>
        <item x="20"/>
        <item x="2704"/>
        <item x="2700"/>
        <item x="2696"/>
        <item x="2718"/>
        <item x="2701"/>
        <item x="2702"/>
        <item x="1071"/>
        <item x="1046"/>
        <item x="1072"/>
        <item x="1047"/>
        <item x="1728"/>
        <item x="2262"/>
        <item x="698"/>
        <item x="2849"/>
        <item x="1358"/>
        <item x="1381"/>
        <item x="1357"/>
        <item x="474"/>
        <item x="1329"/>
        <item x="2079"/>
        <item x="1784"/>
        <item x="2048"/>
        <item x="2142"/>
        <item x="476"/>
        <item x="2331"/>
        <item x="1355"/>
        <item x="300"/>
        <item x="247"/>
        <item x="1371"/>
        <item x="1818"/>
        <item x="264"/>
        <item x="262"/>
        <item x="1363"/>
        <item x="2729"/>
        <item x="1295"/>
        <item x="2629"/>
        <item x="2906"/>
        <item x="2944"/>
        <item x="624"/>
        <item x="2691"/>
        <item x="2618"/>
        <item x="2943"/>
        <item x="2945"/>
        <item x="2102"/>
        <item x="413"/>
        <item x="414"/>
        <item x="415"/>
        <item x="416"/>
        <item x="417"/>
        <item x="2334"/>
        <item x="1055"/>
        <item x="1056"/>
        <item x="1057"/>
        <item x="1058"/>
        <item x="1271"/>
        <item x="160"/>
        <item x="159"/>
        <item x="2780"/>
        <item x="2449"/>
        <item x="1140"/>
        <item x="1509"/>
        <item x="1157"/>
        <item x="1507"/>
        <item x="1087"/>
        <item x="1123"/>
        <item x="1108"/>
        <item x="1093"/>
        <item x="1174"/>
        <item x="2737"/>
        <item x="2707"/>
        <item x="2706"/>
        <item x="3057"/>
        <item x="1064"/>
        <item x="1063"/>
        <item x="1066"/>
        <item x="1879"/>
        <item x="1670"/>
        <item x="1260"/>
        <item x="1261"/>
        <item x="960"/>
        <item x="1663"/>
        <item x="959"/>
        <item x="988"/>
        <item x="908"/>
        <item x="1279"/>
        <item x="1600"/>
        <item x="1739"/>
        <item x="1280"/>
        <item x="1601"/>
        <item x="1602"/>
        <item x="1281"/>
        <item x="1603"/>
        <item x="461"/>
        <item x="1276"/>
        <item x="281"/>
        <item x="1277"/>
        <item x="1278"/>
        <item x="1625"/>
        <item x="1624"/>
        <item x="1631"/>
        <item x="1618"/>
        <item x="371"/>
        <item x="109"/>
        <item m="1" x="3192"/>
        <item m="1" x="3195"/>
        <item x="1636"/>
        <item x="2371"/>
        <item x="1817"/>
        <item x="1736"/>
        <item x="1620"/>
        <item x="1619"/>
        <item x="1284"/>
        <item x="1283"/>
        <item x="1623"/>
        <item x="1788"/>
        <item x="1786"/>
        <item x="1807"/>
        <item x="1805"/>
        <item x="1806"/>
        <item x="1881"/>
        <item x="1810"/>
        <item x="2028"/>
        <item x="1803"/>
        <item x="1946"/>
        <item x="1916"/>
        <item x="1787"/>
        <item x="1785"/>
        <item x="1945"/>
        <item x="1652"/>
        <item x="1703"/>
        <item x="2995"/>
        <item x="2937"/>
        <item x="3118"/>
        <item x="2585"/>
        <item x="2938"/>
        <item x="2940"/>
        <item x="2929"/>
        <item x="2930"/>
        <item x="2844"/>
        <item x="3087"/>
        <item x="2927"/>
        <item x="2923"/>
        <item x="2909"/>
        <item x="2912"/>
        <item x="2926"/>
        <item x="2924"/>
        <item x="2932"/>
        <item x="2910"/>
        <item x="2913"/>
        <item x="2911"/>
        <item x="2914"/>
        <item x="2845"/>
        <item x="2363"/>
        <item x="2345"/>
        <item x="2934"/>
        <item x="2933"/>
        <item x="2931"/>
        <item x="2996"/>
        <item x="3119"/>
        <item x="3086"/>
        <item x="3085"/>
        <item x="2843"/>
        <item x="2647"/>
        <item x="662"/>
        <item x="2839"/>
        <item x="2840"/>
        <item x="2841"/>
        <item x="2664"/>
        <item x="2544"/>
        <item x="2543"/>
        <item x="2147"/>
        <item x="2531"/>
        <item x="2774"/>
        <item x="3089"/>
        <item x="2378"/>
        <item x="2377"/>
        <item x="2038"/>
        <item x="2039"/>
        <item x="420"/>
        <item x="3076"/>
        <item x="2178"/>
        <item x="1882"/>
        <item x="3030"/>
        <item x="2098"/>
        <item x="2099"/>
        <item x="730"/>
        <item x="731"/>
        <item x="729"/>
        <item x="723"/>
        <item x="700"/>
        <item x="717"/>
        <item x="702"/>
        <item x="709"/>
        <item x="703"/>
        <item x="732"/>
        <item x="733"/>
        <item x="724"/>
        <item x="725"/>
        <item x="739"/>
        <item x="705"/>
        <item x="704"/>
        <item x="727"/>
        <item x="718"/>
        <item x="736"/>
        <item x="735"/>
        <item x="701"/>
        <item x="706"/>
        <item x="737"/>
        <item x="711"/>
        <item x="715"/>
        <item x="716"/>
        <item x="720"/>
        <item x="713"/>
        <item x="714"/>
        <item x="708"/>
        <item x="719"/>
        <item x="2456"/>
        <item x="2070"/>
        <item x="2093"/>
        <item x="2095"/>
        <item x="2722"/>
        <item x="2578"/>
        <item x="2946"/>
        <item x="3134"/>
        <item x="2623"/>
        <item x="3135"/>
        <item x="2860"/>
        <item x="2727"/>
        <item x="2728"/>
        <item x="2947"/>
        <item x="745"/>
        <item x="749"/>
        <item x="746"/>
        <item x="748"/>
        <item x="755"/>
        <item x="744"/>
        <item x="747"/>
        <item x="740"/>
        <item x="741"/>
        <item x="742"/>
        <item x="756"/>
        <item x="754"/>
        <item x="752"/>
        <item x="753"/>
        <item x="751"/>
        <item x="743"/>
        <item x="481"/>
        <item x="158"/>
        <item x="2118"/>
        <item x="1168"/>
        <item x="1837"/>
        <item x="2210"/>
        <item x="1972"/>
        <item x="2637"/>
        <item x="2047"/>
        <item x="1903"/>
        <item x="2658"/>
        <item x="2374"/>
        <item x="2588"/>
        <item x="2736"/>
        <item x="477"/>
        <item x="1298"/>
        <item x="2763"/>
        <item x="3145"/>
        <item x="2833"/>
        <item x="2096"/>
        <item x="2015"/>
        <item x="2319"/>
        <item x="2320"/>
        <item x="2318"/>
        <item x="2317"/>
        <item x="2709"/>
        <item x="2814"/>
        <item x="2803"/>
        <item x="1622"/>
        <item x="594"/>
        <item x="2805"/>
        <item x="2801"/>
        <item x="1070"/>
        <item x="2747"/>
        <item x="1146"/>
        <item x="238"/>
        <item x="1062"/>
        <item x="1899"/>
        <item x="2799"/>
        <item x="1125"/>
        <item x="696"/>
        <item x="2053"/>
        <item x="2054"/>
        <item x="2837"/>
        <item x="412"/>
        <item x="2804"/>
        <item x="419"/>
        <item x="1731"/>
        <item x="2802"/>
        <item x="1446"/>
        <item x="1456"/>
        <item x="1455"/>
        <item x="236"/>
        <item x="2703"/>
        <item x="2725"/>
        <item x="759"/>
        <item x="775"/>
        <item x="763"/>
        <item x="1896"/>
        <item x="2175"/>
        <item x="758"/>
        <item x="6"/>
        <item x="7"/>
        <item x="774"/>
        <item x="760"/>
        <item x="761"/>
        <item x="762"/>
        <item x="2392"/>
        <item x="777"/>
        <item x="778"/>
        <item x="757"/>
        <item x="2617"/>
        <item x="772"/>
        <item x="773"/>
        <item x="162"/>
        <item x="766"/>
        <item x="767"/>
        <item x="768"/>
        <item x="2212"/>
        <item x="1852"/>
        <item x="1853"/>
        <item x="1851"/>
        <item x="1973"/>
        <item x="2579"/>
        <item x="1187"/>
        <item x="1686"/>
        <item x="1685"/>
        <item x="1403"/>
        <item x="1385"/>
        <item x="1688"/>
        <item x="1404"/>
        <item x="241"/>
        <item x="1315"/>
        <item x="242"/>
        <item x="282"/>
        <item x="1687"/>
        <item x="1316"/>
        <item x="124"/>
        <item x="260"/>
        <item x="1481"/>
        <item x="1340"/>
        <item x="1382"/>
        <item x="1377"/>
        <item x="1378"/>
        <item x="273"/>
        <item x="1913"/>
        <item x="1388"/>
        <item x="1746"/>
        <item x="447"/>
        <item x="1317"/>
        <item x="1297"/>
        <item x="1379"/>
        <item x="143"/>
        <item x="82"/>
        <item m="1" x="3185"/>
        <item x="1401"/>
        <item x="1484"/>
        <item x="1396"/>
        <item x="267"/>
        <item x="1003"/>
        <item x="1479"/>
        <item x="1478"/>
        <item x="248"/>
        <item x="261"/>
        <item x="1640"/>
        <item x="1374"/>
        <item x="1375"/>
        <item x="1288"/>
        <item x="1400"/>
        <item x="1399"/>
        <item x="939"/>
        <item x="392"/>
        <item x="357"/>
        <item x="1735"/>
        <item x="1747"/>
        <item x="1405"/>
        <item x="479"/>
        <item x="1951"/>
        <item x="1952"/>
        <item x="1642"/>
        <item x="1359"/>
        <item x="1643"/>
        <item x="257"/>
        <item x="277"/>
        <item x="276"/>
        <item x="2481"/>
        <item x="3054"/>
        <item x="3055"/>
        <item x="2248"/>
        <item x="2249"/>
        <item x="2250"/>
        <item x="3133"/>
        <item x="2246"/>
        <item x="625"/>
        <item x="2235"/>
        <item x="2234"/>
        <item x="2233"/>
        <item x="2431"/>
        <item x="2432"/>
        <item x="2902"/>
        <item x="2199"/>
        <item x="2901"/>
        <item x="2430"/>
        <item x="2429"/>
        <item x="2198"/>
        <item x="2428"/>
        <item x="2042"/>
        <item x="2641"/>
        <item x="2639"/>
        <item x="1142"/>
        <item x="1143"/>
        <item x="1144"/>
        <item x="1145"/>
        <item x="1940"/>
        <item x="1987"/>
        <item x="2376"/>
        <item x="2201"/>
        <item x="3011"/>
        <item x="3010"/>
        <item x="3013"/>
        <item x="3012"/>
        <item x="2632"/>
        <item x="2631"/>
        <item x="2630"/>
        <item x="590"/>
        <item x="591"/>
        <item x="3018"/>
        <item x="3016"/>
        <item x="2176"/>
        <item x="3017"/>
        <item x="2375"/>
        <item x="3009"/>
        <item x="2776"/>
        <item x="2858"/>
        <item x="373"/>
        <item x="1342"/>
        <item x="252"/>
        <item x="271"/>
        <item x="947"/>
        <item x="1339"/>
        <item x="255"/>
        <item x="1346"/>
        <item x="1337"/>
        <item x="910"/>
        <item x="306"/>
        <item x="256"/>
        <item x="1356"/>
        <item x="1352"/>
        <item x="1350"/>
        <item x="144"/>
        <item x="83"/>
        <item x="84"/>
        <item x="237"/>
        <item x="1376"/>
        <item x="87"/>
        <item x="369"/>
        <item x="86"/>
        <item x="1325"/>
        <item x="1348"/>
        <item x="1372"/>
        <item x="2094"/>
        <item x="2092"/>
        <item x="1459"/>
        <item x="3025"/>
        <item x="785"/>
        <item x="2180"/>
        <item x="2355"/>
        <item x="2125"/>
        <item x="2214"/>
        <item x="2215"/>
        <item x="783"/>
        <item x="782"/>
        <item x="784"/>
        <item x="2635"/>
        <item x="2216"/>
        <item x="2182"/>
        <item x="3006"/>
        <item x="2968"/>
        <item x="3158"/>
        <item x="301"/>
        <item x="2323"/>
        <item x="2322"/>
        <item x="555"/>
        <item x="554"/>
        <item x="230"/>
        <item x="615"/>
        <item x="268"/>
        <item x="787"/>
        <item x="786"/>
        <item x="2252"/>
        <item x="2143"/>
        <item x="125"/>
        <item x="352"/>
        <item x="1263"/>
        <item x="1679"/>
        <item x="372"/>
        <item x="1496"/>
        <item x="1738"/>
        <item x="1155"/>
        <item x="1121"/>
        <item x="1262"/>
        <item x="1104"/>
        <item x="1737"/>
        <item x="1482"/>
        <item x="1497"/>
        <item x="1498"/>
        <item x="401"/>
        <item x="402"/>
        <item x="1090"/>
        <item x="1065"/>
        <item x="565"/>
        <item x="151"/>
        <item x="2741"/>
        <item x="2730"/>
        <item x="3083"/>
        <item x="3080"/>
        <item x="2971"/>
        <item x="2967"/>
        <item x="2464"/>
        <item x="3060"/>
        <item x="3061"/>
        <item x="3062"/>
        <item x="2299"/>
        <item x="3072"/>
        <item x="3075"/>
        <item x="3069"/>
        <item x="3073"/>
        <item x="3070"/>
        <item x="3074"/>
        <item x="3071"/>
        <item x="2970"/>
        <item x="3081"/>
        <item x="3082"/>
        <item x="2969"/>
        <item x="3068"/>
        <item x="2301"/>
        <item x="2242"/>
        <item x="1802"/>
        <item x="2769"/>
        <item x="3066"/>
        <item x="3015"/>
        <item x="2243"/>
        <item x="2207"/>
        <item x="2220"/>
        <item x="2221"/>
        <item x="2203"/>
        <item x="2218"/>
        <item x="2219"/>
        <item x="1132"/>
        <item x="2209"/>
        <item x="2020"/>
        <item x="2019"/>
        <item x="2018"/>
        <item x="2017"/>
        <item x="1850"/>
        <item x="311"/>
        <item x="312"/>
        <item x="923"/>
        <item x="313"/>
        <item x="314"/>
        <item x="315"/>
        <item x="316"/>
        <item x="317"/>
        <item x="318"/>
        <item x="319"/>
        <item x="924"/>
        <item x="320"/>
        <item x="321"/>
        <item x="322"/>
        <item x="323"/>
        <item x="324"/>
        <item x="325"/>
        <item x="326"/>
        <item x="327"/>
        <item x="920"/>
        <item x="328"/>
        <item x="329"/>
        <item x="330"/>
        <item x="405"/>
        <item x="927"/>
        <item x="332"/>
        <item x="925"/>
        <item x="926"/>
        <item x="408"/>
        <item x="911"/>
        <item x="912"/>
        <item x="913"/>
        <item x="915"/>
        <item x="914"/>
        <item x="331"/>
        <item x="916"/>
        <item x="2025"/>
        <item x="310"/>
        <item x="1042"/>
        <item x="2739"/>
        <item x="163"/>
        <item x="152"/>
        <item x="164"/>
        <item x="153"/>
        <item x="1309"/>
        <item x="1698"/>
        <item x="1462"/>
        <item x="1591"/>
        <item x="280"/>
        <item x="279"/>
        <item x="1465"/>
        <item x="1592"/>
        <item x="1463"/>
        <item x="1461"/>
        <item x="1466"/>
        <item x="1604"/>
        <item x="953"/>
        <item x="1460"/>
        <item x="1464"/>
        <item x="1590"/>
        <item x="1275"/>
        <item x="1621"/>
        <item x="1597"/>
        <item x="1598"/>
        <item x="1599"/>
        <item x="1285"/>
        <item x="194"/>
        <item x="3029"/>
        <item x="2972"/>
        <item x="2905"/>
        <item x="2819"/>
        <item x="2765"/>
        <item x="2810"/>
        <item x="3026"/>
        <item x="3146"/>
        <item x="3027"/>
        <item x="3028"/>
        <item x="3147"/>
        <item x="2818"/>
        <item x="2793"/>
        <item x="2794"/>
        <item x="1796"/>
        <item x="2036"/>
        <item x="1927"/>
        <item x="406"/>
        <item x="649"/>
        <item x="2812"/>
        <item x="2830"/>
        <item x="1895"/>
        <item x="2384"/>
        <item x="203"/>
        <item x="204"/>
        <item x="2921"/>
        <item x="2960"/>
        <item x="2959"/>
        <item x="2966"/>
        <item x="2277"/>
        <item x="2955"/>
        <item x="2963"/>
        <item x="2952"/>
        <item x="2919"/>
        <item x="2961"/>
        <item x="2918"/>
        <item x="2962"/>
        <item x="2920"/>
        <item x="3100"/>
        <item x="2554"/>
        <item x="3098"/>
        <item x="3099"/>
        <item x="3104"/>
        <item x="2999"/>
        <item x="3056"/>
        <item x="2710"/>
        <item x="2636"/>
        <item x="2051"/>
        <item x="2052"/>
        <item x="2509"/>
        <item x="1344"/>
        <item x="1677"/>
        <item x="2450"/>
        <item x="2451"/>
        <item x="1457"/>
        <item x="1452"/>
        <item x="359"/>
        <item x="358"/>
        <item x="2711"/>
        <item x="1451"/>
        <item x="382"/>
        <item x="381"/>
        <item x="386"/>
        <item x="2743"/>
        <item x="973"/>
        <item x="200"/>
        <item x="1225"/>
        <item x="962"/>
        <item x="966"/>
        <item x="964"/>
        <item x="968"/>
        <item x="1311"/>
        <item x="961"/>
        <item x="965"/>
        <item x="963"/>
        <item x="967"/>
        <item x="1212"/>
        <item x="1211"/>
        <item x="1474"/>
        <item x="1488"/>
        <item x="1491"/>
        <item x="1473"/>
        <item x="1492"/>
        <item x="1475"/>
        <item x="1199"/>
        <item x="1490"/>
        <item x="1476"/>
        <item x="1585"/>
        <item x="1586"/>
        <item x="1486"/>
        <item x="1289"/>
        <item x="1198"/>
        <item x="1197"/>
        <item x="1228"/>
        <item x="1537"/>
        <item x="1254"/>
        <item x="1893"/>
        <item x="1704"/>
        <item x="1710"/>
        <item x="1723"/>
        <item x="1709"/>
        <item x="1722"/>
        <item x="1705"/>
        <item x="1708"/>
        <item x="1706"/>
        <item x="1711"/>
        <item x="1724"/>
        <item x="1707"/>
        <item x="996"/>
        <item x="1655"/>
        <item x="1654"/>
        <item x="974"/>
        <item x="1660"/>
        <item x="1669"/>
        <item x="1657"/>
        <item x="1656"/>
        <item x="1925"/>
        <item x="978"/>
        <item x="977"/>
        <item x="287"/>
        <item x="286"/>
        <item x="1264"/>
        <item x="334"/>
        <item x="976"/>
        <item x="975"/>
        <item x="979"/>
        <item x="1209"/>
        <item x="1216"/>
        <item x="1253"/>
        <item x="1584"/>
        <item x="1515"/>
        <item x="1518"/>
        <item x="1232"/>
        <item x="1662"/>
        <item x="1664"/>
        <item x="1514"/>
        <item x="999"/>
        <item x="1553"/>
        <item x="1516"/>
        <item x="1578"/>
        <item x="1566"/>
        <item x="1570"/>
        <item x="1581"/>
        <item x="1577"/>
        <item x="1571"/>
        <item x="1580"/>
        <item x="1579"/>
        <item x="1572"/>
        <item x="1568"/>
        <item x="1576"/>
        <item x="1567"/>
        <item x="1550"/>
        <item x="1582"/>
        <item x="1519"/>
        <item x="981"/>
        <item x="1574"/>
        <item x="1545"/>
        <item x="995"/>
        <item x="998"/>
        <item x="1517"/>
        <item x="1493"/>
        <item x="1494"/>
        <item x="1495"/>
        <item x="1477"/>
        <item x="1555"/>
        <item x="1547"/>
        <item x="1252"/>
        <item x="1210"/>
        <item x="1438"/>
        <item x="1544"/>
        <item x="1539"/>
        <item x="1573"/>
        <item x="997"/>
        <item x="1233"/>
        <item x="2016"/>
        <item x="1487"/>
        <item x="1287"/>
        <item x="1489"/>
        <item x="1556"/>
        <item x="1536"/>
        <item x="1554"/>
        <item x="1445"/>
        <item x="1011"/>
        <item x="1522"/>
        <item x="1557"/>
        <item x="1569"/>
        <item x="1208"/>
        <item x="1558"/>
        <item x="1012"/>
        <item x="2393"/>
        <item x="2859"/>
        <item x="651"/>
        <item x="652"/>
        <item x="650"/>
        <item x="2321"/>
        <item x="653"/>
        <item x="629"/>
        <item x="628"/>
        <item x="626"/>
        <item x="1351"/>
        <item x="627"/>
        <item x="2164"/>
        <item x="2165"/>
        <item x="2167"/>
        <item x="2168"/>
        <item x="2171"/>
        <item x="2024"/>
        <item x="2158"/>
        <item x="2159"/>
        <item x="2160"/>
        <item x="2144"/>
        <item x="2146"/>
        <item x="2145"/>
        <item x="2170"/>
        <item x="1188"/>
        <item x="1897"/>
        <item x="592"/>
        <item x="2106"/>
        <item x="1769"/>
        <item x="2049"/>
        <item x="1171"/>
        <item x="2055"/>
        <item x="2058"/>
        <item x="2059"/>
        <item x="2060"/>
        <item x="1908"/>
        <item x="1292"/>
        <item x="2074"/>
        <item x="1910"/>
        <item x="1159"/>
        <item x="1161"/>
        <item x="1953"/>
        <item x="1160"/>
        <item x="2057"/>
        <item x="1964"/>
        <item x="1962"/>
        <item x="1963"/>
        <item x="1966"/>
        <item x="272"/>
        <item x="1965"/>
        <item x="275"/>
        <item x="2069"/>
        <item x="2068"/>
        <item x="2043"/>
        <item x="1961"/>
        <item x="2304"/>
        <item x="2303"/>
        <item x="1164"/>
        <item x="1958"/>
        <item x="1967"/>
        <item x="1968"/>
        <item x="1969"/>
        <item x="903"/>
        <item x="944"/>
        <item x="1971"/>
        <item x="1960"/>
        <item x="146"/>
        <item x="88"/>
        <item x="2521"/>
        <item x="2075"/>
        <item x="2056"/>
        <item x="1282"/>
        <item x="2615"/>
        <item x="2614"/>
        <item x="249"/>
        <item x="120"/>
        <item x="119"/>
        <item x="118"/>
        <item x="1167"/>
        <item x="2174"/>
        <item x="1770"/>
        <item x="2076"/>
        <item x="2582"/>
        <item x="2583"/>
        <item x="2107"/>
        <item x="2080"/>
        <item x="269"/>
        <item x="2078"/>
        <item x="2077"/>
        <item x="2046"/>
        <item x="1170"/>
        <item x="1165"/>
        <item x="1163"/>
        <item x="1136"/>
        <item x="1763"/>
        <item x="1764"/>
        <item x="1894"/>
        <item x="1765"/>
        <item x="1097"/>
        <item x="1098"/>
        <item x="1917"/>
        <item x="150"/>
        <item x="2061"/>
        <item x="2667"/>
        <item x="2041"/>
        <item x="1911"/>
        <item x="1815"/>
        <item x="1166"/>
        <item x="2081"/>
        <item x="2351"/>
        <item x="2505"/>
        <item x="2501"/>
        <item x="2502"/>
        <item x="2503"/>
        <item x="2504"/>
        <item x="1959"/>
        <item x="1909"/>
        <item x="1957"/>
        <item x="2251"/>
        <item x="2695"/>
        <item x="2694"/>
        <item x="1871"/>
        <item x="1872"/>
        <item x="3079"/>
        <item x="2011"/>
        <item x="2590"/>
        <item x="2580"/>
        <item x="1977"/>
        <item x="2353"/>
        <item x="2023"/>
        <item x="2680"/>
        <item x="2806"/>
        <item x="263"/>
        <item x="2223"/>
        <item x="2014"/>
        <item x="385"/>
        <item x="377"/>
        <item x="1322"/>
        <item x="1323"/>
        <item x="1324"/>
        <item x="302"/>
        <item x="303"/>
        <item x="1327"/>
        <item x="2261"/>
        <item x="2362"/>
        <item x="2255"/>
        <item x="2256"/>
        <item x="2260"/>
        <item x="872"/>
        <item x="871"/>
        <item x="873"/>
        <item x="883"/>
        <item x="882"/>
        <item x="875"/>
        <item x="874"/>
        <item x="812"/>
        <item x="813"/>
        <item x="797"/>
        <item x="891"/>
        <item x="885"/>
        <item x="839"/>
        <item x="886"/>
        <item x="884"/>
        <item x="859"/>
        <item x="792"/>
        <item x="788"/>
        <item x="856"/>
        <item x="864"/>
        <item x="866"/>
        <item x="865"/>
        <item x="855"/>
        <item x="858"/>
        <item x="817"/>
        <item x="816"/>
        <item x="857"/>
        <item x="849"/>
        <item x="794"/>
        <item x="231"/>
        <item x="841"/>
        <item x="232"/>
        <item x="850"/>
        <item x="868"/>
        <item x="836"/>
        <item x="867"/>
        <item x="837"/>
        <item x="890"/>
        <item x="851"/>
        <item x="860"/>
        <item x="901"/>
        <item x="831"/>
        <item x="900"/>
        <item x="802"/>
        <item x="845"/>
        <item x="830"/>
        <item x="902"/>
        <item x="826"/>
        <item x="818"/>
        <item x="846"/>
        <item x="827"/>
        <item x="833"/>
        <item x="854"/>
        <item x="838"/>
        <item x="892"/>
        <item x="828"/>
        <item x="844"/>
        <item x="834"/>
        <item x="789"/>
        <item x="790"/>
        <item x="829"/>
        <item x="1950"/>
        <item x="853"/>
        <item x="807"/>
        <item x="806"/>
        <item x="889"/>
        <item x="228"/>
        <item x="808"/>
        <item x="815"/>
        <item x="870"/>
        <item x="852"/>
        <item x="801"/>
        <item x="896"/>
        <item x="799"/>
        <item x="835"/>
        <item x="820"/>
        <item x="2104"/>
        <item x="796"/>
        <item x="814"/>
        <item x="116"/>
        <item x="899"/>
        <item x="149"/>
        <item x="893"/>
        <item x="894"/>
        <item x="805"/>
        <item x="803"/>
        <item x="898"/>
        <item x="897"/>
        <item x="793"/>
        <item x="791"/>
        <item x="880"/>
        <item x="878"/>
        <item x="879"/>
        <item x="876"/>
        <item x="877"/>
        <item x="888"/>
        <item x="887"/>
        <item x="804"/>
        <item x="810"/>
        <item x="811"/>
        <item x="809"/>
        <item x="821"/>
        <item x="795"/>
        <item x="233"/>
        <item x="848"/>
        <item x="234"/>
        <item x="843"/>
        <item x="823"/>
        <item x="822"/>
        <item x="861"/>
        <item x="881"/>
        <item x="832"/>
        <item x="847"/>
        <item x="2119"/>
        <item x="2283"/>
        <item x="2338"/>
        <item x="2339"/>
        <item x="3150"/>
        <item x="2344"/>
        <item x="2834"/>
        <item x="2084"/>
        <item x="2045"/>
        <item x="2939"/>
        <item x="2499"/>
        <item x="2592"/>
        <item x="3153"/>
        <item x="3154"/>
        <item x="3008"/>
        <item x="2838"/>
        <item x="3149"/>
        <item x="2836"/>
        <item x="2591"/>
        <item x="2101"/>
        <item x="2648"/>
        <item x="2372"/>
        <item x="355"/>
        <item x="2040"/>
        <item x="2948"/>
        <item x="2949"/>
        <item x="1633"/>
        <item x="2519"/>
        <item x="210"/>
        <item x="211"/>
        <item x="2202"/>
        <item m="1" x="3209"/>
        <item x="21"/>
        <item m="1" x="3210"/>
        <item x="22"/>
        <item m="1" x="3199"/>
        <item x="23"/>
        <item m="1" x="3200"/>
        <item x="24"/>
        <item m="1" x="3193"/>
        <item x="25"/>
        <item m="1" x="3194"/>
        <item x="26"/>
        <item m="1" x="3191"/>
        <item x="27"/>
        <item x="2773"/>
        <item x="2772"/>
        <item x="1845"/>
        <item x="2771"/>
        <item x="937"/>
        <item x="308"/>
        <item x="307"/>
        <item x="2577"/>
        <item x="2767"/>
        <item x="1839"/>
        <item x="1811"/>
        <item x="1919"/>
        <item x="2768"/>
        <item x="2766"/>
        <item x="2777"/>
        <item x="2778"/>
        <item x="2759"/>
        <item x="2760"/>
        <item x="3095"/>
        <item x="3101"/>
        <item x="2361"/>
        <item x="2287"/>
        <item x="2286"/>
        <item x="2288"/>
        <item x="2289"/>
        <item x="1831"/>
        <item x="1847"/>
        <item x="1830"/>
        <item x="2341"/>
        <item x="2366"/>
        <item x="2278"/>
        <item x="1846"/>
        <item x="3002"/>
        <item x="3140"/>
        <item x="3021"/>
        <item x="3024"/>
        <item x="3141"/>
        <item x="3023"/>
        <item x="3142"/>
        <item x="2817"/>
        <item x="2002"/>
        <item x="3022"/>
        <item x="2488"/>
        <item x="2357"/>
        <item x="1918"/>
        <item x="2627"/>
        <item x="2628"/>
        <item x="2360"/>
        <item x="1877"/>
        <item x="2010"/>
        <item x="2009"/>
        <item x="1875"/>
        <item x="2300"/>
        <item x="2789"/>
        <item x="2787"/>
        <item x="2788"/>
        <item x="1158"/>
        <item x="1248"/>
        <item x="1978"/>
        <item x="2721"/>
        <item x="2742"/>
        <item x="1302"/>
        <item x="987"/>
        <item x="333"/>
        <item x="2807"/>
        <item x="2757"/>
        <item x="3132"/>
        <item x="2184"/>
        <item x="2332"/>
        <item x="633"/>
        <item x="2183"/>
        <item x="2217"/>
        <item x="692"/>
        <item x="597"/>
        <item x="1766"/>
        <item x="1938"/>
        <item x="2181"/>
        <item x="2333"/>
        <item x="3131"/>
        <item x="28"/>
        <item x="8"/>
        <item x="9"/>
        <item x="10"/>
        <item x="421"/>
        <item x="424"/>
        <item x="422"/>
        <item x="423"/>
        <item x="2386"/>
        <item x="2492"/>
        <item x="2291"/>
        <item x="3033"/>
        <item x="2414"/>
        <item x="2415"/>
        <item x="3040"/>
        <item x="2863"/>
        <item x="2154"/>
        <item x="2436"/>
        <item x="2437"/>
        <item x="3041"/>
        <item x="2406"/>
        <item x="3036"/>
        <item x="2405"/>
        <item x="3161"/>
        <item x="3038"/>
        <item x="3042"/>
        <item x="3039"/>
        <item x="2397"/>
        <item x="798"/>
        <item x="869"/>
        <item x="3044"/>
        <item x="3034"/>
        <item x="2412"/>
        <item x="2861"/>
        <item x="2539"/>
        <item x="2533"/>
        <item x="2534"/>
        <item x="2150"/>
        <item x="2151"/>
        <item x="2540"/>
        <item x="3035"/>
        <item x="3123"/>
        <item x="3124"/>
        <item x="3121"/>
        <item x="3037"/>
        <item x="3093"/>
        <item x="3157"/>
        <item x="2535"/>
        <item x="3159"/>
        <item x="3160"/>
        <item x="2152"/>
        <item x="2394"/>
        <item x="2604"/>
        <item x="3156"/>
        <item x="3120"/>
        <item x="2599"/>
        <item x="2532"/>
        <item x="3137"/>
        <item x="3136"/>
        <item x="3155"/>
        <item x="3138"/>
        <item x="895"/>
        <item x="2598"/>
        <item x="904"/>
        <item x="2626"/>
        <item x="2155"/>
        <item x="3122"/>
        <item x="3043"/>
        <item x="2434"/>
        <item x="2973"/>
        <item x="2900"/>
        <item x="2950"/>
        <item x="3117"/>
        <item x="2569"/>
        <item x="2179"/>
        <item x="2951"/>
        <item x="2953"/>
        <item x="3109"/>
        <item x="2566"/>
        <item x="3112"/>
        <item x="3111"/>
        <item x="2848"/>
        <item x="2567"/>
        <item x="3115"/>
        <item x="3114"/>
        <item x="2564"/>
        <item x="2381"/>
        <item x="1842"/>
        <item x="2908"/>
        <item x="3113"/>
        <item x="2899"/>
        <item x="2196"/>
        <item x="2124"/>
        <item x="2568"/>
        <item x="3144"/>
        <item x="3105"/>
        <item x="2749"/>
        <item x="1751"/>
        <item x="3110"/>
        <item x="3106"/>
        <item x="3107"/>
        <item x="3108"/>
        <item x="3116"/>
        <item x="2228"/>
        <item x="1798"/>
        <item x="2302"/>
        <item x="2561"/>
        <item x="2088"/>
        <item x="2565"/>
        <item x="2847"/>
        <item x="2186"/>
        <item x="2364"/>
        <item x="3077"/>
        <item x="2998"/>
        <item x="2493"/>
        <item x="2490"/>
        <item x="2853"/>
        <item x="3143"/>
        <item x="2491"/>
        <item x="1332"/>
        <item x="2495"/>
        <item x="3096"/>
        <item x="3097"/>
        <item x="2779"/>
        <item x="2383"/>
        <item x="2785"/>
        <item x="2786"/>
        <item x="2784"/>
        <item x="1701"/>
        <item x="2157"/>
        <item x="2510"/>
        <item x="2315"/>
        <item x="2296"/>
        <item x="1697"/>
        <item x="2100"/>
        <item x="2097"/>
        <item x="2649"/>
        <item x="1936"/>
        <item x="1133"/>
        <item x="2177"/>
        <item x="2572"/>
        <item x="2571"/>
        <item x="2575"/>
        <item x="905"/>
        <item x="2071"/>
        <item x="2073"/>
        <item x="2072"/>
        <item x="1126"/>
        <item x="2284"/>
        <item x="2265"/>
        <item x="2109"/>
        <item x="1076"/>
        <item x="34"/>
        <item m="1" x="3176"/>
        <item m="1" x="3188"/>
        <item x="42"/>
        <item x="35"/>
        <item m="1" x="3177"/>
        <item m="1" x="3189"/>
        <item x="43"/>
        <item x="36"/>
        <item m="1" x="3178"/>
        <item m="1" x="3197"/>
        <item x="44"/>
        <item x="37"/>
        <item m="1" x="3179"/>
        <item m="1" x="3198"/>
        <item x="45"/>
        <item x="38"/>
        <item m="1" x="3180"/>
        <item m="1" x="3186"/>
        <item x="46"/>
        <item x="39"/>
        <item m="1" x="3181"/>
        <item m="1" x="3187"/>
        <item x="47"/>
        <item x="40"/>
        <item m="1" x="3182"/>
        <item m="1" x="3196"/>
        <item x="48"/>
        <item x="41"/>
        <item m="1" x="3183"/>
        <item m="1" x="3184"/>
        <item x="49"/>
        <item x="3165"/>
        <item x="3166"/>
        <item x="3167"/>
        <item x="3168"/>
        <item x="3169"/>
        <item x="3170"/>
        <item x="3171"/>
        <item x="3172"/>
        <item x="427"/>
        <item x="428"/>
        <item x="2991"/>
        <item x="2994"/>
        <item x="2992"/>
        <item x="2993"/>
        <item x="1290"/>
        <item x="3129"/>
        <item x="3130"/>
        <item x="2974"/>
        <item x="2062"/>
        <item x="2832"/>
        <item x="258"/>
        <item x="1222"/>
        <item x="2724"/>
        <item x="2698"/>
        <item x="2697"/>
        <item x="2699"/>
        <item x="1045"/>
        <item x="1521"/>
        <item x="1213"/>
        <item x="2064"/>
        <item x="2067"/>
        <item x="2108"/>
        <item x="89"/>
        <item x="1268"/>
        <item x="520"/>
        <item x="517"/>
        <item x="509"/>
        <item x="181"/>
        <item x="182"/>
        <item x="490"/>
        <item x="488"/>
        <item x="172"/>
        <item x="492"/>
        <item x="183"/>
        <item x="491"/>
        <item x="184"/>
        <item x="185"/>
        <item x="186"/>
        <item x="549"/>
        <item x="513"/>
        <item x="111"/>
        <item x="113"/>
        <item x="112"/>
        <item x="569"/>
        <item x="499"/>
        <item x="576"/>
        <item x="173"/>
        <item x="192"/>
        <item x="193"/>
        <item x="541"/>
        <item x="542"/>
        <item x="536"/>
        <item x="537"/>
        <item x="278"/>
        <item x="538"/>
        <item x="511"/>
        <item x="510"/>
        <item x="530"/>
        <item x="512"/>
        <item x="500"/>
        <item x="176"/>
        <item x="564"/>
        <item x="563"/>
        <item x="750"/>
        <item x="570"/>
        <item x="486"/>
        <item x="483"/>
        <item x="484"/>
        <item x="485"/>
        <item x="548"/>
        <item x="503"/>
        <item x="533"/>
        <item x="502"/>
        <item x="171"/>
        <item x="521"/>
        <item x="524"/>
        <item x="525"/>
        <item x="526"/>
        <item x="527"/>
        <item x="535"/>
        <item x="534"/>
        <item x="588"/>
        <item x="142"/>
        <item x="574"/>
        <item x="566"/>
        <item x="516"/>
        <item x="544"/>
        <item x="577"/>
        <item x="571"/>
        <item x="2337"/>
        <item x="190"/>
        <item x="2335"/>
        <item x="2111"/>
        <item x="2336"/>
        <item x="514"/>
        <item x="545"/>
        <item x="2461"/>
        <item x="519"/>
        <item x="578"/>
        <item x="528"/>
        <item x="523"/>
        <item x="175"/>
        <item x="177"/>
        <item x="515"/>
        <item x="178"/>
        <item x="179"/>
        <item x="187"/>
        <item x="180"/>
        <item x="489"/>
        <item x="531"/>
        <item x="202"/>
        <item x="589"/>
        <item x="587"/>
        <item x="586"/>
        <item x="568"/>
        <item x="29"/>
        <item x="30"/>
        <item x="31"/>
        <item x="32"/>
        <item x="33"/>
        <item x="501"/>
        <item x="579"/>
        <item x="553"/>
        <item x="551"/>
        <item x="552"/>
        <item x="580"/>
        <item x="174"/>
        <item x="582"/>
        <item x="581"/>
        <item x="522"/>
        <item x="191"/>
        <item x="188"/>
        <item x="189"/>
        <item x="585"/>
        <item x="584"/>
        <item x="583"/>
        <item x="504"/>
        <item x="559"/>
        <item x="558"/>
        <item x="560"/>
        <item x="561"/>
        <item x="562"/>
        <item x="556"/>
        <item x="557"/>
        <item x="493"/>
        <item x="494"/>
        <item x="495"/>
        <item x="496"/>
        <item x="506"/>
        <item x="507"/>
        <item x="505"/>
        <item x="85"/>
        <item x="575"/>
        <item x="518"/>
        <item x="497"/>
        <item x="547"/>
        <item x="498"/>
        <item x="2316"/>
        <item x="508"/>
        <item x="550"/>
        <item x="546"/>
        <item x="539"/>
        <item x="529"/>
        <item x="532"/>
        <item x="540"/>
        <item x="543"/>
        <item x="199"/>
        <item x="207"/>
        <item x="206"/>
        <item x="205"/>
        <item x="2324"/>
        <item x="2835"/>
        <item x="2161"/>
        <item x="2979"/>
        <item x="2983"/>
        <item x="2980"/>
        <item x="2984"/>
        <item x="2981"/>
        <item x="2978"/>
        <item x="2982"/>
        <item x="2986"/>
        <item x="2987"/>
        <item x="2985"/>
        <item x="2328"/>
        <item x="2327"/>
        <item x="243"/>
        <item x="1548"/>
        <item x="2313"/>
        <item x="2312"/>
        <item x="2314"/>
        <item x="2311"/>
        <item x="244"/>
        <item x="2208"/>
        <item x="1689"/>
        <item x="117"/>
        <item x="1304"/>
        <item x="1179"/>
        <item x="2738"/>
        <item x="2990"/>
        <item x="598"/>
        <item x="2225"/>
        <item x="632"/>
        <item x="2276"/>
        <item x="599"/>
        <item x="631"/>
        <item x="635"/>
        <item x="636"/>
        <item x="638"/>
        <item x="637"/>
        <item x="660"/>
        <item x="1976"/>
        <item x="620"/>
        <item x="600"/>
        <item x="487"/>
        <item x="712"/>
        <item x="738"/>
        <item x="707"/>
        <item x="734"/>
        <item x="721"/>
        <item x="710"/>
        <item x="728"/>
        <item x="1939"/>
        <item x="769"/>
        <item x="770"/>
        <item x="771"/>
        <item x="764"/>
        <item x="765"/>
        <item x="1947"/>
        <item x="617"/>
        <item x="691"/>
        <item x="669"/>
        <item x="674"/>
        <item x="668"/>
        <item x="673"/>
        <item x="667"/>
        <item x="672"/>
        <item x="670"/>
        <item x="671"/>
        <item x="1873"/>
        <item x="2294"/>
        <item x="663"/>
        <item x="2126"/>
        <item x="2589"/>
        <item x="1506"/>
        <item x="1505"/>
        <item x="1504"/>
        <item x="1503"/>
        <item x="665"/>
        <item x="2489"/>
        <item x="666"/>
        <item x="623"/>
        <item x="2624"/>
        <item x="2625"/>
        <item x="2103"/>
        <item x="2496"/>
        <item x="1883"/>
        <item x="2090"/>
        <item x="2089"/>
        <item x="614"/>
        <item x="2091"/>
        <item x="1898"/>
        <item x="2087"/>
        <item x="2305"/>
        <item x="2306"/>
        <item x="2307"/>
        <item x="2651"/>
        <item x="2085"/>
        <item x="2584"/>
        <item x="2138"/>
        <item x="2086"/>
        <item x="1929"/>
        <item x="1934"/>
        <item x="1930"/>
        <item x="1933"/>
        <item x="2650"/>
        <item x="2679"/>
        <item x="693"/>
        <item x="639"/>
        <item x="2500"/>
        <item x="2524"/>
        <item x="613"/>
        <item x="2083"/>
        <item x="2497"/>
        <item x="2498"/>
        <item x="2082"/>
        <item x="675"/>
        <item x="2525"/>
        <item x="2308"/>
        <item x="2367"/>
        <item x="2368"/>
        <item x="2380"/>
        <item x="2379"/>
        <item x="618"/>
        <item x="619"/>
        <item x="2134"/>
        <item x="2135"/>
        <item x="622"/>
        <item x="678"/>
        <item x="621"/>
        <item x="2654"/>
        <item x="2295"/>
        <item x="2576"/>
        <item x="676"/>
        <item x="2003"/>
        <item x="2004"/>
        <item x="2005"/>
        <item x="2006"/>
        <item x="2008"/>
        <item x="2007"/>
        <item x="601"/>
        <item x="2620"/>
        <item x="2622"/>
        <item x="1944"/>
        <item x="593"/>
        <item x="2520"/>
        <item x="1870"/>
        <item x="1876"/>
        <item x="2204"/>
        <item x="690"/>
        <item x="604"/>
        <item x="694"/>
        <item x="2483"/>
        <item x="2485"/>
        <item x="2484"/>
        <item x="800"/>
        <item x="2678"/>
        <item x="2136"/>
        <item x="2487"/>
        <item x="2645"/>
        <item x="407"/>
        <item x="1137"/>
        <item x="1512"/>
        <item x="1139"/>
        <item x="1511"/>
        <item x="1116"/>
        <item x="1513"/>
        <item x="1141"/>
        <item x="1854"/>
        <item x="1510"/>
        <item x="1508"/>
        <item x="1892"/>
        <item x="165"/>
        <item x="429"/>
        <item x="1314"/>
        <item x="1700"/>
        <item x="430"/>
        <item x="291"/>
        <item x="1303"/>
        <item x="1229"/>
        <item x="1173"/>
        <item x="934"/>
        <item x="351"/>
        <item x="1588"/>
        <item x="1266"/>
        <item x="368"/>
        <item x="1177"/>
        <item x="347"/>
        <item x="1630"/>
        <item x="350"/>
        <item x="933"/>
        <item x="2478"/>
        <item x="2477"/>
        <item x="2293"/>
        <item x="2705"/>
        <item x="1096"/>
        <item x="1113"/>
        <item x="1110"/>
        <item x="1102"/>
        <item x="1107"/>
        <item x="1084"/>
        <item x="1101"/>
        <item x="1095"/>
        <item x="1100"/>
        <item x="1105"/>
        <item x="1874"/>
        <item x="1804"/>
        <item x="2385"/>
        <item x="1103"/>
        <item x="1085"/>
        <item x="1092"/>
        <item x="1099"/>
        <item x="1094"/>
        <item x="161"/>
        <item x="1799"/>
        <item x="154"/>
        <item x="2224"/>
        <item x="2828"/>
        <item x="1974"/>
        <item x="1"/>
        <item x="2"/>
        <item x="3"/>
        <item x="4"/>
        <item x="16"/>
        <item x="3094"/>
        <item x="1111"/>
        <item x="425"/>
        <item x="426"/>
        <item x="1080"/>
        <item x="1528"/>
        <item x="1561"/>
        <item x="1215"/>
        <item x="1530"/>
        <item x="1257"/>
        <item x="1054"/>
        <item x="1563"/>
        <item x="1525"/>
        <item x="1526"/>
        <item x="1214"/>
        <item x="1079"/>
        <item x="1153"/>
        <item x="1549"/>
        <item x="1255"/>
        <item x="922"/>
        <item x="1565"/>
        <item x="1564"/>
        <item x="367"/>
        <item x="984"/>
        <item x="1560"/>
        <item x="1529"/>
        <item x="1247"/>
        <item x="1246"/>
        <item x="1527"/>
        <item x="957"/>
        <item x="958"/>
        <item x="1227"/>
        <item x="1231"/>
        <item x="1224"/>
        <item x="1256"/>
        <item x="335"/>
        <item x="336"/>
        <item x="337"/>
        <item x="338"/>
        <item x="339"/>
        <item x="340"/>
        <item x="341"/>
        <item x="342"/>
        <item x="346"/>
        <item x="443"/>
        <item x="444"/>
        <item x="445"/>
        <item x="921"/>
        <item x="478"/>
        <item x="1889"/>
        <item x="2746"/>
        <item x="2744"/>
        <item x="1888"/>
        <item x="1890"/>
        <item x="1393"/>
        <item x="1448"/>
        <item x="1412"/>
        <item x="1413"/>
        <item x="1902"/>
        <item x="1394"/>
        <item x="1414"/>
        <item x="1415"/>
        <item x="1821"/>
        <item x="1416"/>
        <item x="1417"/>
        <item x="1819"/>
        <item x="1418"/>
        <item x="1122"/>
        <item x="1408"/>
        <item x="1820"/>
        <item x="1409"/>
        <item x="1389"/>
        <item x="1391"/>
        <item x="1392"/>
        <item x="1410"/>
        <item x="1450"/>
        <item x="1449"/>
        <item x="1411"/>
        <item x="1793"/>
        <item x="1792"/>
        <item x="1729"/>
        <item x="1470"/>
        <item x="1469"/>
        <item x="1719"/>
        <item x="1721"/>
        <item x="1720"/>
        <item x="1718"/>
        <item x="1904"/>
        <item x="1914"/>
        <item x="1426"/>
        <item x="1034"/>
        <item x="1468"/>
        <item x="1467"/>
        <item x="1713"/>
        <item x="1715"/>
        <item x="1712"/>
        <item x="1538"/>
        <item x="1425"/>
        <item x="1472"/>
        <item x="1824"/>
        <item x="1001"/>
        <item x="1002"/>
        <item x="1717"/>
        <item x="1583"/>
        <item x="1575"/>
        <item x="1714"/>
        <item x="1716"/>
        <item x="2133"/>
        <item x="1273"/>
        <item x="2644"/>
        <item x="2653"/>
        <item x="2638"/>
        <item x="2370"/>
        <item x="431"/>
        <item x="2655"/>
        <item x="2656"/>
        <item x="2657"/>
        <item x="2652"/>
        <item x="1004"/>
        <item x="166"/>
        <item x="2391"/>
        <item x="246"/>
        <item x="259"/>
        <item x="1299"/>
        <item x="81"/>
        <item x="1300"/>
        <item x="240"/>
        <item x="91"/>
        <item x="1305"/>
        <item x="906"/>
        <item x="1985"/>
        <item x="1986"/>
        <item x="3162"/>
        <item x="3163"/>
        <item x="2258"/>
        <item x="2593"/>
        <item x="2546"/>
        <item x="2548"/>
        <item x="2529"/>
        <item x="2530"/>
        <item x="2659"/>
        <item x="2421"/>
        <item x="2420"/>
        <item x="2427"/>
        <item x="2438"/>
        <item x="2435"/>
        <item x="2448"/>
        <item x="2446"/>
        <item x="2447"/>
        <item x="2443"/>
        <item x="2416"/>
        <item x="2541"/>
        <item x="2542"/>
        <item x="2660"/>
        <item x="2547"/>
        <item x="2407"/>
        <item x="2424"/>
        <item x="2666"/>
        <item x="2596"/>
        <item x="2661"/>
        <item x="208"/>
        <item x="1312"/>
        <item x="1534"/>
        <item x="972"/>
        <item x="971"/>
        <item x="1078"/>
        <item x="1926"/>
        <item x="1661"/>
        <item x="1546"/>
        <item x="980"/>
        <item x="1995"/>
        <item x="2027"/>
        <item x="1077"/>
        <item x="1258"/>
        <item x="1259"/>
        <item x="1552"/>
        <item x="1551"/>
        <item x="1217"/>
        <item x="1220"/>
        <item x="1218"/>
        <item x="1219"/>
        <item x="1531"/>
        <item x="1532"/>
        <item x="1223"/>
        <item x="1437"/>
        <item x="1286"/>
        <item x="1535"/>
        <item x="1533"/>
        <item x="1444"/>
        <item x="1226"/>
        <item x="1014"/>
        <item x="1013"/>
        <item x="1589"/>
        <item x="299"/>
        <item x="2720"/>
        <item x="3092"/>
        <item x="3091"/>
        <item x="2117"/>
        <item x="2114"/>
        <item x="2115"/>
        <item x="2116"/>
        <item x="2587"/>
        <item x="1905"/>
        <item x="1162"/>
        <item x="1172"/>
        <item x="2813"/>
        <item x="1981"/>
        <item x="1979"/>
        <item x="1983"/>
        <item x="1980"/>
        <item x="1984"/>
        <item x="1982"/>
        <item x="3164"/>
        <item x="221"/>
        <item x="223"/>
        <item x="218"/>
        <item x="219"/>
        <item x="220"/>
        <item x="1432"/>
        <item x="1398"/>
        <item x="1433"/>
        <item x="1453"/>
        <item x="1434"/>
        <item x="284"/>
        <item x="1043"/>
        <item x="1068"/>
        <item x="1182"/>
        <item x="1608"/>
        <item x="1609"/>
        <item x="1610"/>
        <item x="235"/>
        <item x="1236"/>
        <item x="1237"/>
        <item x="1234"/>
        <item x="1235"/>
        <item x="1611"/>
        <item x="1612"/>
        <item x="1613"/>
        <item x="1614"/>
        <item x="1615"/>
        <item x="1616"/>
        <item x="1617"/>
        <item x="1184"/>
        <item x="1629"/>
        <item x="229"/>
        <item x="1185"/>
        <item x="1186"/>
        <item x="460"/>
        <item x="1183"/>
        <item x="1748"/>
        <item x="1605"/>
        <item x="1606"/>
        <item x="1607"/>
        <item x="1634"/>
        <item x="1628"/>
        <item x="1649"/>
        <item x="1644"/>
        <item x="1645"/>
        <item x="1637"/>
        <item x="1648"/>
        <item x="1646"/>
        <item x="1647"/>
        <item x="1632"/>
        <item x="1638"/>
        <item x="1639"/>
        <item x="1050"/>
        <item x="285"/>
        <item x="1239"/>
        <item x="1238"/>
        <item x="1650"/>
        <item x="1829"/>
        <item x="2455"/>
        <item x="1154"/>
        <item x="1318"/>
        <item x="1319"/>
        <item x="1320"/>
        <item x="245"/>
        <item x="1321"/>
        <item x="1454"/>
        <item x="1083"/>
        <item x="1458"/>
        <item x="1310"/>
        <item x="3014"/>
        <item x="3151"/>
        <item x="684"/>
        <item x="685"/>
        <item x="661"/>
        <item x="645"/>
        <item x="646"/>
        <item x="647"/>
        <item x="648"/>
        <item x="689"/>
        <item x="640"/>
        <item x="641"/>
        <item x="642"/>
        <item x="643"/>
        <item x="644"/>
        <item x="683"/>
        <item x="679"/>
        <item x="680"/>
        <item x="681"/>
        <item x="682"/>
        <item x="657"/>
        <item x="616"/>
        <item x="2309"/>
        <item x="2310"/>
        <item x="2611"/>
        <item x="2612"/>
        <item x="688"/>
        <item x="654"/>
        <item x="655"/>
        <item x="656"/>
        <item x="658"/>
        <item x="659"/>
        <item x="2613"/>
        <item x="2254"/>
        <item x="686"/>
        <item x="1338"/>
        <item x="634"/>
        <item x="2238"/>
        <item x="2365"/>
        <item x="2035"/>
        <item x="1243"/>
        <item x="1753"/>
        <item x="1754"/>
        <item x="1750"/>
        <item x="1809"/>
        <item x="1884"/>
        <item x="1758"/>
        <item x="1759"/>
        <item x="1749"/>
        <item x="1865"/>
        <item x="1752"/>
        <item x="1778"/>
        <item x="1808"/>
        <item x="1774"/>
        <item x="1757"/>
        <item x="1756"/>
        <item x="1755"/>
        <item x="2001"/>
        <item x="1779"/>
        <item x="1781"/>
        <item x="1780"/>
        <item x="1653"/>
        <item x="1776"/>
        <item x="1777"/>
        <item x="1775"/>
        <item x="1782"/>
        <item x="2350"/>
        <item x="1887"/>
        <item x="2570"/>
        <item x="226"/>
        <item x="2140"/>
        <item x="2139"/>
        <item x="1134"/>
        <item x="2348"/>
        <item x="3058"/>
        <item x="2347"/>
        <item x="2358"/>
        <item x="3152"/>
        <item x="1129"/>
        <item x="3007"/>
        <item x="224"/>
        <item x="168"/>
        <item x="167"/>
        <item x="1767"/>
        <item x="2752"/>
        <item x="2388"/>
        <item x="2389"/>
        <item x="2026"/>
        <item x="2758"/>
        <item x="2264"/>
        <item x="2266"/>
        <item x="2241"/>
        <item x="2240"/>
        <item x="2782"/>
        <item x="2783"/>
        <item x="2764"/>
        <item x="215"/>
        <item n="Plaque Bois OSB3 18mm emboitable2500x6752" x="348"/>
        <item x="216"/>
        <item x="349"/>
        <item x="217"/>
        <item x="222"/>
        <item x="2603"/>
        <item x="2601"/>
        <item x="2663"/>
        <item x="2441"/>
        <item x="2400"/>
        <item x="2401"/>
        <item x="2409"/>
        <item x="2402"/>
        <item x="2422"/>
        <item x="2440"/>
        <item x="2662"/>
        <item x="2439"/>
        <item x="2418"/>
        <item x="2149"/>
        <item x="2665"/>
        <item x="2408"/>
        <item x="2148"/>
        <item x="2423"/>
        <item x="2595"/>
        <item x="2594"/>
        <item x="2153"/>
        <item x="2538"/>
        <item x="2404"/>
        <item x="2537"/>
        <item x="2536"/>
        <item x="2156"/>
        <item x="2516"/>
        <item x="2512"/>
        <item x="2514"/>
        <item x="2518"/>
        <item x="2523"/>
        <item x="2515"/>
        <item x="2511"/>
        <item x="2513"/>
        <item x="2517"/>
        <item x="2522"/>
        <item x="2236"/>
        <item x="2411"/>
        <item x="2605"/>
        <item x="2442"/>
        <item x="2600"/>
        <item x="2602"/>
        <item x="2606"/>
        <item x="2476"/>
        <item x="1117"/>
        <item x="1118"/>
        <item x="17"/>
        <item x="3139"/>
        <item x="2717"/>
        <item x="2790"/>
        <item x="2791"/>
        <item x="480"/>
        <item x="1955"/>
        <item x="1956"/>
        <item x="1115"/>
        <item x="596"/>
        <item x="602"/>
        <item x="595"/>
        <item x="630"/>
        <item x="603"/>
        <item x="18"/>
        <item x="2452"/>
        <item x="2206"/>
        <item x="2713"/>
        <item x="2714"/>
        <item x="2715"/>
        <item x="2716"/>
        <item x="2712"/>
        <item x="354"/>
        <item x="990"/>
        <item x="989"/>
        <item x="992"/>
        <item x="2551"/>
        <item x="2552"/>
        <item x="2553"/>
        <item x="1658"/>
        <item x="1659"/>
        <item x="2827"/>
        <item x="2825"/>
        <item x="2824"/>
        <item x="2826"/>
        <item x="2823"/>
        <item x="2821"/>
        <item x="2822"/>
        <item x="2820"/>
        <item x="1840"/>
        <item x="1920"/>
        <item x="459"/>
        <item x="457"/>
        <item x="456"/>
        <item x="458"/>
        <item x="451"/>
        <item x="449"/>
        <item x="448"/>
        <item x="450"/>
        <item x="455"/>
        <item x="453"/>
        <item x="452"/>
        <item x="454"/>
        <item x="695"/>
        <item x="1800"/>
        <item x="1175"/>
        <item x="1176"/>
        <item x="611"/>
        <item x="610"/>
        <item x="609"/>
        <item x="1783"/>
        <item x="608"/>
        <item x="664"/>
        <item x="606"/>
        <item x="2022"/>
        <item x="607"/>
        <item x="2753"/>
        <item x="2021"/>
        <item x="1838"/>
        <item x="2013"/>
        <item x="1771"/>
        <item x="1772"/>
        <item x="1773"/>
        <item x="612"/>
        <item x="605"/>
        <item x="433"/>
        <item x="1044"/>
        <item x="1048"/>
        <item x="1678"/>
        <item x="2460"/>
        <item x="2740"/>
        <item x="432"/>
        <item x="201"/>
        <item x="196"/>
        <item x="195"/>
        <item x="1007"/>
        <item x="1901"/>
        <item x="1130"/>
        <item x="907"/>
        <item x="375"/>
        <item x="1294"/>
        <item x="1293"/>
        <item x="1119"/>
        <item x="1120"/>
        <item x="1148"/>
        <item x="2670"/>
        <item x="938"/>
        <item x="940"/>
        <item x="292"/>
        <item x="1313"/>
        <item x="394"/>
        <item x="395"/>
        <item x="363"/>
        <item x="1427"/>
        <item x="290"/>
        <item x="360"/>
        <item x="398"/>
        <item x="364"/>
        <item x="396"/>
        <item x="1149"/>
        <item x="945"/>
        <item x="288"/>
        <item x="289"/>
        <item x="941"/>
        <item x="361"/>
        <item x="928"/>
        <item x="294"/>
        <item x="293"/>
        <item x="147"/>
        <item x="1702"/>
        <item x="212"/>
        <item x="213"/>
        <item x="214"/>
        <item x="3173"/>
        <item x="376"/>
        <item x="1009"/>
        <item x="1010"/>
        <item x="1196"/>
        <item x="1194"/>
        <item x="1195"/>
        <item x="2419"/>
        <item x="1835"/>
        <item x="1833"/>
        <item x="410"/>
        <item x="2745"/>
        <item x="1690"/>
        <item x="2723"/>
        <item x="2733"/>
        <item x="1221"/>
        <item x="108"/>
        <item x="1301"/>
        <item x="365"/>
        <item x="1436"/>
        <item x="1832"/>
        <item x="1834"/>
        <item x="126"/>
        <item x="1086"/>
        <item x="1265"/>
        <item x="1109"/>
        <item x="1106"/>
        <item x="148"/>
        <item x="391"/>
        <item x="1695"/>
        <item x="982"/>
        <item x="1138"/>
        <item x="1189"/>
        <item x="1430"/>
        <item x="1431"/>
        <item x="1428"/>
        <item x="1429"/>
        <item x="1364"/>
        <item x="1502"/>
        <item x="1541"/>
        <item x="1540"/>
        <item x="1542"/>
        <item x="362"/>
        <item x="399"/>
        <item x="397"/>
        <item x="400"/>
        <item x="390"/>
        <item x="1543"/>
        <item x="356"/>
        <item x="1328"/>
        <item x="305"/>
        <item x="1673"/>
        <item x="1693"/>
        <item x="1691"/>
        <item x="2609"/>
        <item x="1694"/>
        <item x="1696"/>
        <item x="1307"/>
        <item x="946"/>
        <item x="1306"/>
        <item x="297"/>
        <item x="930"/>
        <item x="1178"/>
        <item x="366"/>
        <item x="296"/>
        <item x="295"/>
        <item x="380"/>
        <item x="1360"/>
        <item x="1520"/>
        <item x="1672"/>
        <item x="1675"/>
        <item x="2105"/>
        <item x="1091"/>
        <item x="2608"/>
        <item x="2112"/>
        <item x="283"/>
        <item x="1523"/>
        <item x="2032"/>
        <item x="1112"/>
        <item x="1387"/>
        <item x="1402"/>
        <item x="2457"/>
        <item x="1124"/>
        <item x="1031"/>
        <item x="1291"/>
        <item x="1935"/>
        <item x="1131"/>
        <item x="1336"/>
        <item x="2903"/>
        <item x="2185"/>
        <item x="1931"/>
        <item x="2800"/>
        <item x="2797"/>
        <item x="1088"/>
        <item x="1089"/>
        <item x="1181"/>
        <item x="1180"/>
        <item x="1127"/>
        <item x="1891"/>
        <item x="1836"/>
        <item x="986"/>
        <item x="3005"/>
        <item x="1768"/>
        <item x="1060"/>
        <item x="1069"/>
        <item x="985"/>
        <item x="1500"/>
        <item x="3003"/>
        <item x="1641"/>
        <item x="687"/>
        <item x="1274"/>
        <item x="1270"/>
        <item x="1730"/>
        <item x="1443"/>
        <item x="1442"/>
        <item x="1440"/>
        <item x="909"/>
        <item x="1169"/>
        <item x="2065"/>
        <item x="2066"/>
        <item x="936"/>
        <item x="1008"/>
        <item x="1816"/>
        <item x="90"/>
        <item x="274"/>
        <item x="251"/>
        <item x="2586"/>
        <item x="929"/>
        <item x="250"/>
        <item x="2669"/>
        <item x="1970"/>
        <item x="2227"/>
        <item x="2031"/>
        <item x="2110"/>
        <item x="1651"/>
        <item x="952"/>
        <item x="1269"/>
        <item x="1671"/>
        <item x="1674"/>
        <item x="1499"/>
        <item x="1267"/>
        <item x="1015"/>
        <item x="1272"/>
        <item x="2748"/>
        <item x="2954"/>
        <item x="2373"/>
        <item x="2382"/>
        <item x="209"/>
        <item x="1441"/>
        <item x="2726"/>
        <item x="2200"/>
        <item x="239"/>
        <item x="2390"/>
        <item x="3078"/>
        <item x="1296"/>
        <item x="253"/>
        <item x="145"/>
        <item x="114"/>
        <item x="115"/>
        <item x="2359"/>
        <item x="3032"/>
        <item x="2166"/>
        <item x="2169"/>
        <item x="2621"/>
        <item x="2864"/>
        <item x="2245"/>
        <item x="2172"/>
        <item x="1797"/>
        <item x="2808"/>
        <item x="2829"/>
        <item x="2781"/>
        <item x="2762"/>
        <item x="2775"/>
        <item x="2619"/>
        <item x="2213"/>
        <item m="1" x="3190"/>
        <item x="411"/>
        <item x="2244"/>
        <item x="572"/>
        <item x="573"/>
        <item x="93"/>
        <item x="94"/>
        <item x="96"/>
        <item x="97"/>
        <item x="98"/>
        <item x="101"/>
        <item x="95"/>
        <item x="99"/>
        <item x="100"/>
        <item x="309"/>
        <item x="1333"/>
        <item x="393"/>
        <item x="227"/>
        <item x="942"/>
        <item x="298"/>
        <item x="2907"/>
        <item x="2750"/>
        <item x="2751"/>
        <item x="2798"/>
        <item x="2904"/>
        <item x="1937"/>
        <item x="434"/>
        <item x="225"/>
        <item x="2275"/>
        <item x="2846"/>
        <item x="2274"/>
        <item x="446"/>
        <item x="1407"/>
        <item x="388"/>
        <item x="384"/>
        <item x="1406"/>
        <item x="389"/>
        <item x="1386"/>
        <item x="379"/>
        <item x="1439"/>
        <item x="1825"/>
        <item x="387"/>
        <item x="383"/>
        <item x="1435"/>
        <item x="2120"/>
        <item x="2121"/>
        <item x="2187"/>
        <item x="2193"/>
        <item x="2556"/>
        <item x="2555"/>
        <item x="2633"/>
        <item x="2634"/>
        <item x="2122"/>
        <item x="2557"/>
        <item x="2195"/>
        <item x="2494"/>
        <item x="2269"/>
        <item x="2123"/>
        <item x="2273"/>
        <item x="2127"/>
        <item x="2558"/>
        <item x="2560"/>
        <item x="2129"/>
        <item x="2130"/>
        <item x="2131"/>
        <item x="2475"/>
        <item x="2562"/>
        <item x="2270"/>
        <item x="2128"/>
        <item x="2559"/>
        <item x="2573"/>
        <item x="2574"/>
        <item x="2188"/>
        <item x="2205"/>
        <item x="2191"/>
        <item x="2190"/>
        <item x="2268"/>
        <item x="2272"/>
        <item x="2189"/>
        <item x="2282"/>
        <item x="2197"/>
        <item x="2226"/>
        <item x="2222"/>
        <item x="2267"/>
        <item x="2163"/>
        <item x="1061"/>
        <item x="1885"/>
        <item x="1878"/>
        <item x="1725"/>
        <item x="1727"/>
        <item x="1760"/>
        <item x="1740"/>
        <item x="1741"/>
        <item x="1190"/>
        <item x="1074"/>
        <item x="1192"/>
        <item x="1191"/>
        <item x="1726"/>
        <item x="1193"/>
        <item x="1326"/>
        <item x="1859"/>
        <item x="1761"/>
        <item x="2549"/>
        <item x="2162"/>
        <item x="1245"/>
        <item x="1676"/>
        <item x="435"/>
        <item x="11"/>
        <item x="12"/>
        <item x="13"/>
        <item x="14"/>
        <item x="15"/>
        <item x="133"/>
        <item x="134"/>
        <item m="1" x="3208"/>
        <item x="135"/>
        <item m="1" x="3206"/>
        <item x="127"/>
        <item x="136"/>
        <item m="1" x="3207"/>
        <item x="128"/>
        <item x="137"/>
        <item m="1" x="3204"/>
        <item x="129"/>
        <item x="138"/>
        <item m="1" x="3205"/>
        <item x="130"/>
        <item x="139"/>
        <item m="1" x="3203"/>
        <item x="131"/>
        <item x="140"/>
        <item m="1" x="3202"/>
        <item x="132"/>
        <item m="1" x="3201"/>
        <item x="141"/>
        <item x="1345"/>
        <item x="2044"/>
        <item x="1480"/>
        <item x="2229"/>
        <item x="2231"/>
        <item x="2230"/>
        <item x="2232"/>
        <item x="2507"/>
        <item x="2506"/>
        <item x="2526"/>
        <item x="2527"/>
        <item x="2528"/>
        <item x="1354"/>
        <item x="1349"/>
        <item x="2263"/>
        <item x="2646"/>
        <item x="781"/>
        <item x="2340"/>
        <item x="1732"/>
        <item x="1483"/>
        <item x="370"/>
        <item x="2640"/>
        <item x="1692"/>
        <item x="1733"/>
        <item x="1734"/>
        <item x="2356"/>
        <item x="2581"/>
        <item x="2354"/>
        <item x="378"/>
        <item x="1828"/>
        <item x="2607"/>
        <item x="2472"/>
        <item x="1501"/>
        <item x="2342"/>
        <item x="2343"/>
        <item x="1699"/>
        <item x="1886"/>
        <item x="1932"/>
        <item x="2253"/>
        <item x="2211"/>
        <item x="403"/>
        <item x="2113"/>
        <item x="2915"/>
        <item x="2708"/>
        <item x="2975"/>
        <item x="472"/>
        <item x="1593"/>
        <item x="1594"/>
        <item x="1200"/>
        <item x="1595"/>
        <item x="464"/>
        <item x="1201"/>
        <item x="465"/>
        <item x="1202"/>
        <item x="471"/>
        <item x="466"/>
        <item x="1203"/>
        <item x="467"/>
        <item x="1204"/>
        <item x="463"/>
        <item x="468"/>
        <item x="1205"/>
        <item x="469"/>
        <item x="470"/>
        <item x="473"/>
        <item x="1680"/>
        <item x="1682"/>
        <item x="1681"/>
        <item x="1635"/>
        <item x="1742"/>
        <item x="1743"/>
        <item x="1744"/>
        <item x="1745"/>
        <item x="1626"/>
        <item x="1596"/>
        <item x="1864"/>
        <item x="2453"/>
        <item x="2454"/>
        <item x="3046"/>
        <item x="3050"/>
        <item x="3047"/>
        <item x="3048"/>
        <item x="3049"/>
        <item x="3045"/>
        <item x="2610"/>
        <item x="1128"/>
        <item x="2852"/>
        <item x="3019"/>
        <item x="3020"/>
        <item x="3051"/>
        <item x="3052"/>
        <item x="2988"/>
        <item x="2976"/>
        <item x="2977"/>
        <item x="2917"/>
        <item x="2792"/>
        <item x="2795"/>
        <item x="2796"/>
        <item x="2673"/>
        <item x="2672"/>
        <item x="2671"/>
        <item x="80"/>
        <item x="1081"/>
        <item x="2734"/>
        <item x="1156"/>
        <item x="1114"/>
        <item x="374"/>
        <item x="1383"/>
        <item x="1423"/>
        <item x="1424"/>
        <item x="1384"/>
        <item x="956"/>
        <item x="1390"/>
        <item x="1419"/>
        <item x="1822"/>
        <item x="1395"/>
        <item x="1420"/>
        <item x="954"/>
        <item x="1421"/>
        <item x="1422"/>
        <item x="955"/>
        <item x="1006"/>
        <item x="1941"/>
        <item x="1942"/>
        <item x="1135"/>
        <item x="1943"/>
        <item x="1150"/>
        <item x="1075"/>
        <item x="1559"/>
        <item x="1005"/>
        <item x="1471"/>
        <item x="1353"/>
        <item x="1147"/>
        <item x="1524"/>
        <item x="1562"/>
        <item x="1666"/>
        <item x="1915"/>
        <item x="1627"/>
        <item x="1667"/>
        <item x="1668"/>
        <item x="1665"/>
        <item x="1447"/>
        <item x="2675"/>
        <item x="2689"/>
        <item x="2677"/>
        <item x="2690"/>
        <item x="2674"/>
        <item x="2688"/>
        <item x="2681"/>
        <item x="2682"/>
        <item x="2683"/>
        <item x="2684"/>
        <item x="2685"/>
        <item x="2686"/>
        <item x="2687"/>
        <item x="2692"/>
        <item x="2693"/>
        <item x="2676"/>
        <item x="304"/>
        <item x="157"/>
        <item x="462"/>
        <item x="169"/>
        <item x="345"/>
        <item x="917"/>
        <item x="475"/>
        <item x="1024"/>
        <item x="1023"/>
        <item x="343"/>
        <item x="344"/>
        <item x="918"/>
        <item x="919"/>
        <item x="950"/>
        <item x="1016"/>
        <item x="1018"/>
        <item x="1019"/>
        <item x="949"/>
        <item x="951"/>
        <item x="932"/>
        <item x="1029"/>
        <item x="931"/>
        <item x="1373"/>
        <item x="1027"/>
        <item x="1021"/>
        <item x="1025"/>
        <item x="1030"/>
        <item x="409"/>
        <item x="1022"/>
        <item x="1026"/>
        <item x="1028"/>
        <item x="948"/>
        <item x="1017"/>
        <item x="1020"/>
        <item x="943"/>
        <item x="155"/>
        <item x="353"/>
        <item x="170"/>
        <item x="156"/>
        <item x="1032"/>
        <item x="1033"/>
        <item x="1035"/>
        <item x="1036"/>
        <item x="1037"/>
        <item x="1038"/>
        <item x="1039"/>
        <item x="1040"/>
        <item x="1041"/>
        <item x="197"/>
        <item x="1827"/>
        <item x="1826"/>
        <item x="2285"/>
        <item x="2941"/>
        <item x="2237"/>
        <item x="2545"/>
        <item x="2482"/>
        <item x="1801"/>
        <item x="2480"/>
        <item x="2192"/>
        <item x="2194"/>
        <item x="2271"/>
        <item x="2297"/>
        <item x="2141"/>
        <item x="2281"/>
        <item x="2280"/>
        <item x="1795"/>
        <item x="2463"/>
        <item x="2462"/>
        <item x="1880"/>
        <item x="2279"/>
        <item x="2470"/>
        <item x="2292"/>
        <item x="2298"/>
        <item x="2352"/>
        <item x="2479"/>
        <item x="2922"/>
        <item x="442"/>
        <item x="438"/>
        <item x="439"/>
        <item x="440"/>
        <item x="441"/>
        <item x="437"/>
        <item x="436"/>
        <item x="482"/>
        <item x="2257"/>
        <item x="2369"/>
        <item x="2137"/>
        <item x="3125"/>
        <item x="3084"/>
        <item x="3127"/>
        <item x="2486"/>
        <item x="3128"/>
        <item x="2616"/>
        <item x="418"/>
        <item x="2854"/>
        <item x="2855"/>
        <item x="2856"/>
        <item x="2857"/>
        <item x="2889"/>
        <item x="2897"/>
        <item x="2898"/>
        <item x="2870"/>
        <item x="2871"/>
        <item x="2872"/>
        <item x="2873"/>
        <item x="2874"/>
        <item x="2875"/>
        <item x="2173"/>
        <item x="2876"/>
        <item x="2877"/>
        <item x="2878"/>
        <item x="2879"/>
        <item x="2880"/>
        <item x="2882"/>
        <item x="2883"/>
        <item x="2884"/>
        <item x="2885"/>
        <item x="2886"/>
        <item x="2887"/>
        <item x="2888"/>
        <item x="2881"/>
        <item x="2890"/>
        <item x="2891"/>
        <item x="2892"/>
        <item x="2893"/>
        <item x="3053"/>
        <item x="2894"/>
        <item x="2895"/>
        <item x="2896"/>
        <item x="2865"/>
        <item x="2866"/>
        <item x="2867"/>
        <item x="2868"/>
        <item x="2869"/>
        <item x="3126"/>
        <item x="317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">
        <item h="1" x="0"/>
        <item h="1" x="4"/>
        <item h="1" x="13"/>
        <item h="1" x="16"/>
        <item h="1" x="9"/>
        <item h="1" x="1"/>
        <item h="1" x="3"/>
        <item h="1" x="5"/>
        <item h="1" x="2"/>
        <item h="1" m="1" x="17"/>
        <item h="1" m="1" x="19"/>
        <item h="1" x="10"/>
        <item h="1" x="8"/>
        <item h="1" x="12"/>
        <item h="1" x="11"/>
        <item h="1" x="14"/>
        <item h="1" m="1" x="18"/>
        <item x="7"/>
        <item h="1" x="6"/>
        <item h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07">
        <item x="417"/>
        <item x="419"/>
        <item x="420"/>
        <item x="123"/>
        <item x="394"/>
        <item x="387"/>
        <item x="408"/>
        <item x="398"/>
        <item x="399"/>
        <item x="452"/>
        <item x="393"/>
        <item x="409"/>
        <item x="407"/>
        <item x="414"/>
        <item x="413"/>
        <item x="412"/>
        <item x="395"/>
        <item x="390"/>
        <item x="388"/>
        <item x="389"/>
        <item x="391"/>
        <item x="392"/>
        <item x="127"/>
        <item x="131"/>
        <item x="132"/>
        <item x="129"/>
        <item x="124"/>
        <item x="130"/>
        <item x="125"/>
        <item x="126"/>
        <item x="6"/>
        <item x="0"/>
        <item x="7"/>
        <item x="2"/>
        <item x="1"/>
        <item x="186"/>
        <item x="185"/>
        <item x="187"/>
        <item x="188"/>
        <item x="415"/>
        <item x="416"/>
        <item x="3"/>
        <item x="4"/>
        <item x="5"/>
        <item x="396"/>
        <item x="397"/>
        <item x="405"/>
        <item x="333"/>
        <item x="376"/>
        <item x="332"/>
        <item x="343"/>
        <item x="380"/>
        <item x="221"/>
        <item x="239"/>
        <item x="241"/>
        <item x="219"/>
        <item x="222"/>
        <item x="139"/>
        <item x="212"/>
        <item x="118"/>
        <item x="120"/>
        <item x="117"/>
        <item x="122"/>
        <item x="331"/>
        <item x="282"/>
        <item x="285"/>
        <item x="284"/>
        <item x="213"/>
        <item x="235"/>
        <item x="368"/>
        <item x="363"/>
        <item x="358"/>
        <item x="359"/>
        <item x="367"/>
        <item x="137"/>
        <item x="366"/>
        <item x="340"/>
        <item x="347"/>
        <item x="346"/>
        <item x="353"/>
        <item x="338"/>
        <item x="341"/>
        <item x="336"/>
        <item x="337"/>
        <item x="339"/>
        <item x="342"/>
        <item x="349"/>
        <item x="350"/>
        <item x="357"/>
        <item x="379"/>
        <item x="369"/>
        <item x="351"/>
        <item x="121"/>
        <item x="330"/>
        <item x="200"/>
        <item x="364"/>
        <item x="365"/>
        <item x="378"/>
        <item x="354"/>
        <item x="348"/>
        <item x="352"/>
        <item x="360"/>
        <item x="356"/>
        <item x="361"/>
        <item x="328"/>
        <item x="345"/>
        <item x="329"/>
        <item x="231"/>
        <item x="370"/>
        <item x="374"/>
        <item x="372"/>
        <item x="375"/>
        <item x="373"/>
        <item x="112"/>
        <item x="114"/>
        <item x="8"/>
        <item x="406"/>
        <item x="403"/>
        <item x="404"/>
        <item x="281"/>
        <item x="280"/>
        <item x="208"/>
        <item x="207"/>
        <item x="448"/>
        <item x="138"/>
        <item x="143"/>
        <item x="278"/>
        <item x="277"/>
        <item x="206"/>
        <item x="42"/>
        <item x="43"/>
        <item x="44"/>
        <item x="45"/>
        <item x="46"/>
        <item x="47"/>
        <item x="150"/>
        <item x="226"/>
        <item x="48"/>
        <item x="80"/>
        <item x="51"/>
        <item x="75"/>
        <item x="321"/>
        <item x="11"/>
        <item x="10"/>
        <item x="381"/>
        <item x="34"/>
        <item x="35"/>
        <item x="36"/>
        <item x="37"/>
        <item x="38"/>
        <item x="39"/>
        <item x="40"/>
        <item x="41"/>
        <item x="55"/>
        <item x="53"/>
        <item x="52"/>
        <item x="56"/>
        <item x="54"/>
        <item x="68"/>
        <item x="77"/>
        <item x="78"/>
        <item x="230"/>
        <item x="62"/>
        <item x="57"/>
        <item x="58"/>
        <item x="410"/>
        <item x="128"/>
        <item x="134"/>
        <item x="411"/>
        <item x="418"/>
        <item x="400"/>
        <item x="401"/>
        <item x="402"/>
        <item x="421"/>
        <item x="253"/>
        <item x="252"/>
        <item x="251"/>
        <item x="259"/>
        <item x="205"/>
        <item x="289"/>
        <item x="290"/>
        <item sd="0"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9"/>
        <item x="383"/>
        <item x="313"/>
        <item x="314"/>
        <item x="315"/>
        <item x="316"/>
        <item x="317"/>
        <item x="318"/>
        <item x="319"/>
        <item x="320"/>
        <item x="324"/>
        <item x="422"/>
        <item x="423"/>
        <item x="424"/>
        <item x="152"/>
        <item x="50"/>
        <item x="70"/>
        <item x="71"/>
        <item x="72"/>
        <item x="73"/>
        <item x="74"/>
        <item x="66"/>
        <item x="64"/>
        <item x="65"/>
        <item x="67"/>
        <item x="69"/>
        <item x="237"/>
        <item x="176"/>
        <item x="177"/>
        <item x="175"/>
        <item x="178"/>
        <item x="179"/>
        <item x="60"/>
        <item x="90"/>
        <item x="91"/>
        <item x="87"/>
        <item x="86"/>
        <item x="88"/>
        <item x="59"/>
        <item x="63"/>
        <item x="214"/>
        <item x="255"/>
        <item x="204"/>
        <item x="263"/>
        <item x="258"/>
        <item x="261"/>
        <item x="262"/>
        <item x="913"/>
        <item x="451"/>
        <item x="308"/>
        <item x="910"/>
        <item x="180"/>
        <item x="184"/>
        <item x="182"/>
        <item x="256"/>
        <item x="371"/>
        <item x="327"/>
        <item x="183"/>
        <item x="181"/>
        <item x="269"/>
        <item x="268"/>
        <item x="286"/>
        <item x="236"/>
        <item x="287"/>
        <item x="238"/>
        <item x="254"/>
        <item x="908"/>
        <item x="265"/>
        <item x="264"/>
        <item x="326"/>
        <item x="234"/>
        <item x="233"/>
        <item x="202"/>
        <item x="215"/>
        <item x="81"/>
        <item x="190"/>
        <item x="220"/>
        <item x="203"/>
        <item x="228"/>
        <item x="229"/>
        <item x="377"/>
        <item x="382"/>
        <item x="344"/>
        <item x="355"/>
        <item x="217"/>
        <item x="245"/>
        <item x="260"/>
        <item x="240"/>
        <item x="225"/>
        <item x="283"/>
        <item x="250"/>
        <item x="192"/>
        <item x="243"/>
        <item x="242"/>
        <item x="335"/>
        <item x="334"/>
        <item x="362"/>
        <item x="196"/>
        <item x="197"/>
        <item x="135"/>
        <item m="1" x="3405"/>
        <item x="145"/>
        <item x="136"/>
        <item x="146"/>
        <item x="147"/>
        <item x="148"/>
        <item x="149"/>
        <item x="249"/>
        <item x="312"/>
        <item x="193"/>
        <item x="198"/>
        <item x="194"/>
        <item x="195"/>
        <item x="141"/>
        <item x="144"/>
        <item x="909"/>
        <item m="1" x="3406"/>
        <item x="577"/>
        <item x="142"/>
        <item x="89"/>
        <item x="113"/>
        <item x="914"/>
        <item x="276"/>
        <item x="275"/>
        <item x="257"/>
        <item x="267"/>
        <item x="266"/>
        <item x="907"/>
        <item x="384"/>
        <item x="119"/>
        <item x="115"/>
        <item x="116"/>
        <item x="9"/>
        <item x="274"/>
        <item x="273"/>
        <item x="272"/>
        <item x="26"/>
        <item x="27"/>
        <item x="28"/>
        <item x="29"/>
        <item x="30"/>
        <item x="31"/>
        <item x="32"/>
        <item x="33"/>
        <item x="61"/>
        <item x="323"/>
        <item x="288"/>
        <item x="247"/>
        <item x="20"/>
        <item x="21"/>
        <item x="22"/>
        <item x="23"/>
        <item x="82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91"/>
        <item x="106"/>
        <item x="25"/>
        <item x="311"/>
        <item x="244"/>
        <item x="151"/>
        <item x="210"/>
        <item x="211"/>
        <item x="209"/>
        <item x="270"/>
        <item x="271"/>
        <item x="201"/>
        <item x="216"/>
        <item x="24"/>
        <item x="279"/>
        <item x="199"/>
        <item x="12"/>
        <item x="13"/>
        <item x="14"/>
        <item x="15"/>
        <item x="16"/>
        <item x="17"/>
        <item x="18"/>
        <item x="232"/>
        <item x="85"/>
        <item x="83"/>
        <item x="84"/>
        <item x="246"/>
        <item x="133"/>
        <item x="19"/>
        <item x="322"/>
        <item x="227"/>
        <item x="156"/>
        <item x="155"/>
        <item x="154"/>
        <item x="224"/>
        <item x="223"/>
        <item x="218"/>
        <item x="109"/>
        <item x="110"/>
        <item x="107"/>
        <item x="108"/>
        <item x="111"/>
        <item x="49"/>
        <item x="248"/>
        <item x="325"/>
        <item x="917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578"/>
        <item x="579"/>
        <item x="444"/>
        <item x="445"/>
        <item x="446"/>
        <item x="447"/>
        <item x="449"/>
        <item x="450"/>
        <item x="153"/>
        <item x="916"/>
        <item x="2894"/>
        <item x="385"/>
        <item x="386"/>
        <item x="915"/>
        <item x="76"/>
        <item x="140"/>
        <item x="905"/>
        <item x="906"/>
        <item x="911"/>
        <item x="912"/>
        <item x="918"/>
        <item x="919"/>
        <item x="923"/>
        <item x="580"/>
        <item x="924"/>
        <item x="925"/>
        <item x="926"/>
        <item x="453"/>
        <item x="920"/>
        <item x="921"/>
        <item x="922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57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2916"/>
        <item x="2917"/>
        <item x="2918"/>
        <item x="1054"/>
        <item x="1055"/>
        <item x="1056"/>
        <item x="1057"/>
        <item x="2919"/>
        <item x="1058"/>
        <item x="1059"/>
        <item x="1060"/>
        <item x="1061"/>
        <item x="2920"/>
        <item x="2921"/>
        <item x="2922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2923"/>
        <item x="2924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2925"/>
        <item x="1086"/>
        <item x="1087"/>
        <item x="2926"/>
        <item x="1088"/>
        <item x="1089"/>
        <item x="1090"/>
        <item x="1091"/>
        <item x="1092"/>
        <item x="1093"/>
        <item x="1094"/>
        <item x="1095"/>
        <item x="2927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691"/>
        <item x="1126"/>
        <item x="1127"/>
        <item x="1128"/>
        <item x="1129"/>
        <item x="692"/>
        <item x="2928"/>
        <item x="2929"/>
        <item x="1130"/>
        <item x="2930"/>
        <item x="1131"/>
        <item x="1132"/>
        <item x="1133"/>
        <item x="581"/>
        <item x="1134"/>
        <item x="158"/>
        <item x="159"/>
        <item x="160"/>
        <item x="161"/>
        <item x="693"/>
        <item x="694"/>
        <item x="1135"/>
        <item x="1136"/>
        <item x="1137"/>
        <item x="1138"/>
        <item x="1139"/>
        <item x="2931"/>
        <item x="2932"/>
        <item x="695"/>
        <item x="696"/>
        <item x="697"/>
        <item x="1140"/>
        <item x="2933"/>
        <item x="1141"/>
        <item x="2934"/>
        <item x="1142"/>
        <item x="1143"/>
        <item x="1144"/>
        <item x="162"/>
        <item x="1145"/>
        <item x="1146"/>
        <item x="1147"/>
        <item x="2070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2935"/>
        <item x="2936"/>
        <item x="2937"/>
        <item x="2938"/>
        <item x="2939"/>
        <item x="1160"/>
        <item x="1161"/>
        <item x="1162"/>
        <item x="1163"/>
        <item x="1164"/>
        <item x="1165"/>
        <item x="1166"/>
        <item x="2940"/>
        <item x="2941"/>
        <item x="2942"/>
        <item x="2943"/>
        <item x="1167"/>
        <item x="1168"/>
        <item x="1169"/>
        <item x="2072"/>
        <item x="2073"/>
        <item x="1170"/>
        <item x="1171"/>
        <item x="1172"/>
        <item x="1173"/>
        <item x="1174"/>
        <item x="1175"/>
        <item x="1176"/>
        <item x="1177"/>
        <item x="1178"/>
        <item x="1179"/>
        <item x="2944"/>
        <item x="2945"/>
        <item x="1180"/>
        <item x="1181"/>
        <item x="1182"/>
        <item x="1183"/>
        <item x="1184"/>
        <item x="1185"/>
        <item x="1186"/>
        <item x="1187"/>
        <item x="1188"/>
        <item x="582"/>
        <item x="583"/>
        <item x="584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2946"/>
        <item x="2947"/>
        <item x="2948"/>
        <item x="2949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63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64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2890"/>
        <item x="1952"/>
        <item x="1263"/>
        <item x="1953"/>
        <item x="1264"/>
        <item x="1265"/>
        <item x="1266"/>
        <item x="1267"/>
        <item x="1268"/>
        <item x="1269"/>
        <item x="1270"/>
        <item x="1271"/>
        <item x="1272"/>
        <item x="1273"/>
        <item x="2950"/>
        <item x="1274"/>
        <item x="1275"/>
        <item x="2951"/>
        <item x="2895"/>
        <item x="1276"/>
        <item x="1277"/>
        <item x="1278"/>
        <item x="1279"/>
        <item x="2952"/>
        <item x="1280"/>
        <item x="1281"/>
        <item x="1282"/>
        <item x="1283"/>
        <item x="1284"/>
        <item x="1285"/>
        <item x="1286"/>
        <item x="1287"/>
        <item x="1288"/>
        <item x="165"/>
        <item x="1289"/>
        <item x="1290"/>
        <item x="1291"/>
        <item x="1292"/>
        <item x="1293"/>
        <item x="1294"/>
        <item x="1295"/>
        <item x="1296"/>
        <item x="2953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2954"/>
        <item x="1309"/>
        <item x="1310"/>
        <item x="1311"/>
        <item x="1312"/>
        <item x="1313"/>
        <item x="1314"/>
        <item x="2955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2956"/>
        <item x="2957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2958"/>
        <item x="1348"/>
        <item x="1349"/>
        <item x="1350"/>
        <item x="2959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772"/>
        <item x="1368"/>
        <item x="1369"/>
        <item x="1370"/>
        <item x="1371"/>
        <item x="1372"/>
        <item x="1977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2960"/>
        <item x="1411"/>
        <item x="1412"/>
        <item x="1413"/>
        <item x="1414"/>
        <item x="1415"/>
        <item x="1416"/>
        <item x="166"/>
        <item x="1417"/>
        <item x="1418"/>
        <item x="1419"/>
        <item x="1420"/>
        <item x="1421"/>
        <item x="1422"/>
        <item x="1423"/>
        <item x="1424"/>
        <item x="1425"/>
        <item x="167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2961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2962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68"/>
        <item x="169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2963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70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71"/>
        <item x="1644"/>
        <item x="172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73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2964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2965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2966"/>
        <item x="1764"/>
        <item x="17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2967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2968"/>
        <item x="1808"/>
        <item x="2969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2896"/>
        <item x="1839"/>
        <item x="1840"/>
        <item x="297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9"/>
        <item x="1872"/>
        <item x="2971"/>
        <item x="1873"/>
        <item x="1874"/>
        <item x="1875"/>
        <item x="1876"/>
        <item x="1877"/>
        <item x="2972"/>
        <item x="1878"/>
        <item x="1879"/>
        <item x="1880"/>
        <item x="1881"/>
        <item x="2973"/>
        <item x="1882"/>
        <item x="1883"/>
        <item x="1884"/>
        <item x="1885"/>
        <item x="1886"/>
        <item x="1887"/>
        <item x="1888"/>
        <item x="1889"/>
        <item x="2974"/>
        <item x="1890"/>
        <item x="1891"/>
        <item x="1892"/>
        <item x="1893"/>
        <item x="2975"/>
        <item x="2976"/>
        <item x="1894"/>
        <item x="1895"/>
        <item x="1896"/>
        <item x="1897"/>
        <item x="1898"/>
        <item x="1899"/>
        <item x="1900"/>
        <item x="2977"/>
        <item x="1901"/>
        <item x="2978"/>
        <item x="1902"/>
        <item x="1903"/>
        <item x="1904"/>
        <item x="1905"/>
        <item x="1906"/>
        <item x="2979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2980"/>
        <item x="1922"/>
        <item x="585"/>
        <item x="1923"/>
        <item x="1924"/>
        <item x="2981"/>
        <item x="2982"/>
        <item x="1925"/>
        <item x="1926"/>
        <item x="1927"/>
        <item x="1928"/>
        <item x="1929"/>
        <item x="2983"/>
        <item x="1930"/>
        <item x="1931"/>
        <item x="1932"/>
        <item x="2984"/>
        <item x="2985"/>
        <item x="2986"/>
        <item x="2987"/>
        <item x="1933"/>
        <item x="1934"/>
        <item x="2988"/>
        <item x="1935"/>
        <item x="1936"/>
        <item x="1937"/>
        <item x="1938"/>
        <item x="1939"/>
        <item x="1940"/>
        <item x="1941"/>
        <item x="1942"/>
        <item x="2989"/>
        <item x="2990"/>
        <item x="1943"/>
        <item x="1944"/>
        <item x="1945"/>
        <item x="1946"/>
        <item x="1947"/>
        <item x="1948"/>
        <item x="1949"/>
        <item x="1950"/>
        <item x="2991"/>
        <item x="1951"/>
        <item x="2992"/>
        <item x="1954"/>
        <item x="1955"/>
        <item x="1956"/>
        <item x="1957"/>
        <item x="1958"/>
        <item x="1959"/>
        <item x="2993"/>
        <item x="1960"/>
        <item x="686"/>
        <item x="1961"/>
        <item x="2994"/>
        <item x="1962"/>
        <item x="2995"/>
        <item x="2996"/>
        <item x="1963"/>
        <item x="2897"/>
        <item x="1964"/>
        <item x="1965"/>
        <item x="1966"/>
        <item x="1967"/>
        <item x="1968"/>
        <item x="1969"/>
        <item x="1970"/>
        <item x="1971"/>
        <item x="2997"/>
        <item x="2998"/>
        <item x="1972"/>
        <item x="1973"/>
        <item x="1974"/>
        <item x="2999"/>
        <item x="1975"/>
        <item x="310"/>
        <item x="1976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593"/>
        <item x="2002"/>
        <item x="2003"/>
        <item x="2004"/>
        <item x="2005"/>
        <item x="2006"/>
        <item x="2007"/>
        <item x="3000"/>
        <item x="3001"/>
        <item x="2008"/>
        <item x="594"/>
        <item x="2009"/>
        <item x="595"/>
        <item x="2010"/>
        <item x="596"/>
        <item x="3002"/>
        <item x="2011"/>
        <item x="2012"/>
        <item x="3003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898"/>
        <item x="2029"/>
        <item x="3004"/>
        <item x="2030"/>
        <item x="2031"/>
        <item x="2032"/>
        <item x="2033"/>
        <item x="2034"/>
        <item x="3005"/>
        <item x="2035"/>
        <item x="586"/>
        <item x="2036"/>
        <item x="2037"/>
        <item x="2038"/>
        <item x="3006"/>
        <item x="2039"/>
        <item x="2040"/>
        <item x="2041"/>
        <item x="2042"/>
        <item x="2043"/>
        <item x="2044"/>
        <item x="3007"/>
        <item x="3008"/>
        <item x="3009"/>
        <item x="2045"/>
        <item x="587"/>
        <item x="3010"/>
        <item x="2899"/>
        <item x="588"/>
        <item x="589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3011"/>
        <item x="3012"/>
        <item x="3013"/>
        <item x="2064"/>
        <item x="3014"/>
        <item x="3015"/>
        <item x="2065"/>
        <item x="2066"/>
        <item x="3016"/>
        <item x="2067"/>
        <item x="2068"/>
        <item x="2069"/>
        <item x="2071"/>
        <item x="3017"/>
        <item x="3018"/>
        <item x="3019"/>
        <item x="590"/>
        <item x="2074"/>
        <item x="3020"/>
        <item x="3021"/>
        <item x="2075"/>
        <item x="2076"/>
        <item x="2077"/>
        <item x="2078"/>
        <item x="2079"/>
        <item x="2080"/>
        <item x="2081"/>
        <item x="2082"/>
        <item x="302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3023"/>
        <item x="3024"/>
        <item x="2100"/>
        <item x="2101"/>
        <item x="3025"/>
        <item x="3026"/>
        <item x="3027"/>
        <item x="698"/>
        <item x="2102"/>
        <item x="2103"/>
        <item x="2104"/>
        <item x="3028"/>
        <item x="2105"/>
        <item x="2106"/>
        <item x="2107"/>
        <item x="3029"/>
        <item x="3030"/>
        <item x="2108"/>
        <item x="3031"/>
        <item x="3032"/>
        <item x="3033"/>
        <item x="3034"/>
        <item x="2109"/>
        <item x="2110"/>
        <item x="3035"/>
        <item x="3036"/>
        <item x="2111"/>
        <item x="2112"/>
        <item x="2113"/>
        <item x="2114"/>
        <item x="591"/>
        <item x="2115"/>
        <item x="2116"/>
        <item x="2117"/>
        <item x="2118"/>
        <item x="3037"/>
        <item x="3038"/>
        <item x="2119"/>
        <item x="2120"/>
        <item x="2121"/>
        <item x="3039"/>
        <item x="2122"/>
        <item x="3040"/>
        <item x="2123"/>
        <item x="592"/>
        <item x="3041"/>
        <item x="3042"/>
        <item x="2124"/>
        <item x="2125"/>
        <item x="2126"/>
        <item x="2127"/>
        <item x="2128"/>
        <item x="3043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597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3044"/>
        <item x="2174"/>
        <item x="3045"/>
        <item x="2175"/>
        <item x="2176"/>
        <item x="2177"/>
        <item x="3046"/>
        <item x="3047"/>
        <item x="3048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601"/>
        <item x="3049"/>
        <item x="2191"/>
        <item x="2192"/>
        <item x="2193"/>
        <item x="2194"/>
        <item x="598"/>
        <item x="599"/>
        <item x="600"/>
        <item x="2195"/>
        <item x="2196"/>
        <item x="2197"/>
        <item x="2198"/>
        <item x="3050"/>
        <item x="3051"/>
        <item x="3052"/>
        <item x="3053"/>
        <item x="3054"/>
        <item x="3055"/>
        <item x="3056"/>
        <item x="690"/>
        <item x="2199"/>
        <item x="2200"/>
        <item x="699"/>
        <item x="700"/>
        <item x="753"/>
        <item x="701"/>
        <item x="2201"/>
        <item x="3057"/>
        <item x="3058"/>
        <item x="2202"/>
        <item x="3059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702"/>
        <item x="454"/>
        <item x="455"/>
        <item x="456"/>
        <item x="45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3060"/>
        <item x="2244"/>
        <item x="2245"/>
        <item x="2246"/>
        <item x="2247"/>
        <item x="3061"/>
        <item x="3062"/>
        <item x="3063"/>
        <item x="2248"/>
        <item x="2249"/>
        <item x="3064"/>
        <item x="2250"/>
        <item x="687"/>
        <item x="2251"/>
        <item x="2252"/>
        <item x="458"/>
        <item x="2253"/>
        <item x="2254"/>
        <item x="2255"/>
        <item x="2256"/>
        <item x="2257"/>
        <item x="2258"/>
        <item x="2259"/>
        <item x="459"/>
        <item x="2260"/>
        <item x="2261"/>
        <item x="2262"/>
        <item x="602"/>
        <item x="2263"/>
        <item x="2264"/>
        <item x="3065"/>
        <item x="703"/>
        <item x="2265"/>
        <item x="2266"/>
        <item x="2267"/>
        <item x="460"/>
        <item x="603"/>
        <item x="2268"/>
        <item x="3066"/>
        <item x="461"/>
        <item x="2269"/>
        <item x="2270"/>
        <item x="2271"/>
        <item x="604"/>
        <item x="2272"/>
        <item x="2273"/>
        <item x="2274"/>
        <item x="2275"/>
        <item x="2276"/>
        <item x="2277"/>
        <item x="2278"/>
        <item x="2279"/>
        <item x="704"/>
        <item x="2280"/>
        <item x="705"/>
        <item x="2281"/>
        <item x="2282"/>
        <item x="706"/>
        <item x="707"/>
        <item x="708"/>
        <item x="709"/>
        <item x="710"/>
        <item x="711"/>
        <item x="3067"/>
        <item x="2283"/>
        <item x="2284"/>
        <item x="2285"/>
        <item x="2286"/>
        <item x="712"/>
        <item x="3068"/>
        <item x="751"/>
        <item x="2287"/>
        <item x="3069"/>
        <item x="2288"/>
        <item x="2289"/>
        <item x="2290"/>
        <item x="2889"/>
        <item x="2291"/>
        <item x="713"/>
        <item x="2292"/>
        <item x="2293"/>
        <item x="462"/>
        <item x="3070"/>
        <item x="463"/>
        <item x="464"/>
        <item x="465"/>
        <item x="466"/>
        <item x="2294"/>
        <item x="2295"/>
        <item x="467"/>
        <item x="468"/>
        <item x="469"/>
        <item x="470"/>
        <item x="714"/>
        <item x="2296"/>
        <item x="2297"/>
        <item x="2298"/>
        <item x="2299"/>
        <item x="2300"/>
        <item x="784"/>
        <item x="785"/>
        <item x="786"/>
        <item x="2301"/>
        <item x="787"/>
        <item x="788"/>
        <item x="789"/>
        <item x="790"/>
        <item x="3071"/>
        <item x="3072"/>
        <item x="3073"/>
        <item x="3074"/>
        <item x="3075"/>
        <item x="3076"/>
        <item x="791"/>
        <item x="3077"/>
        <item x="792"/>
        <item x="2302"/>
        <item x="2303"/>
        <item x="2304"/>
        <item x="3078"/>
        <item x="2305"/>
        <item x="3079"/>
        <item x="3080"/>
        <item x="2306"/>
        <item x="2307"/>
        <item x="2308"/>
        <item x="605"/>
        <item x="3081"/>
        <item x="731"/>
        <item x="732"/>
        <item x="733"/>
        <item x="2309"/>
        <item x="2310"/>
        <item x="2311"/>
        <item x="2312"/>
        <item x="606"/>
        <item x="2313"/>
        <item x="2314"/>
        <item x="2315"/>
        <item x="2316"/>
        <item x="2317"/>
        <item x="607"/>
        <item x="608"/>
        <item x="2318"/>
        <item x="2319"/>
        <item x="609"/>
        <item x="2320"/>
        <item x="793"/>
        <item x="3082"/>
        <item x="3083"/>
        <item x="794"/>
        <item x="734"/>
        <item x="471"/>
        <item x="472"/>
        <item x="2321"/>
        <item x="2322"/>
        <item x="2900"/>
        <item x="715"/>
        <item x="716"/>
        <item x="2901"/>
        <item x="610"/>
        <item x="611"/>
        <item x="612"/>
        <item x="613"/>
        <item x="3084"/>
        <item x="2323"/>
        <item x="3085"/>
        <item x="2324"/>
        <item x="3086"/>
        <item x="3087"/>
        <item x="3088"/>
        <item x="3089"/>
        <item x="3090"/>
        <item x="2325"/>
        <item x="782"/>
        <item x="3091"/>
        <item x="2326"/>
        <item x="2327"/>
        <item x="2328"/>
        <item x="2329"/>
        <item x="2330"/>
        <item x="795"/>
        <item x="2331"/>
        <item x="3092"/>
        <item x="2332"/>
        <item x="2333"/>
        <item x="3093"/>
        <item x="3094"/>
        <item x="2334"/>
        <item x="2335"/>
        <item x="3095"/>
        <item x="2336"/>
        <item x="2337"/>
        <item x="2338"/>
        <item x="2339"/>
        <item x="2340"/>
        <item x="2341"/>
        <item x="2342"/>
        <item x="473"/>
        <item x="474"/>
        <item x="475"/>
        <item x="476"/>
        <item x="477"/>
        <item x="478"/>
        <item x="479"/>
        <item x="480"/>
        <item x="2343"/>
        <item x="2344"/>
        <item x="2345"/>
        <item x="2346"/>
        <item x="2902"/>
        <item x="2347"/>
        <item x="2348"/>
        <item x="2349"/>
        <item x="2350"/>
        <item x="2351"/>
        <item x="2352"/>
        <item x="2353"/>
        <item x="2354"/>
        <item x="235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2356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2357"/>
        <item x="754"/>
        <item x="2358"/>
        <item x="2359"/>
        <item x="2360"/>
        <item x="2361"/>
        <item x="2362"/>
        <item x="2363"/>
        <item x="614"/>
        <item x="796"/>
        <item x="615"/>
        <item x="616"/>
        <item x="2364"/>
        <item x="2365"/>
        <item x="2366"/>
        <item x="2367"/>
        <item x="2368"/>
        <item x="617"/>
        <item x="618"/>
        <item x="2369"/>
        <item x="481"/>
        <item x="482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3131"/>
        <item x="2382"/>
        <item x="2383"/>
        <item x="2384"/>
        <item x="3132"/>
        <item x="2385"/>
        <item x="3133"/>
        <item x="2386"/>
        <item x="3134"/>
        <item x="619"/>
        <item x="3135"/>
        <item x="797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620"/>
        <item x="3136"/>
        <item x="2398"/>
        <item x="2399"/>
        <item x="621"/>
        <item x="3137"/>
        <item x="783"/>
        <item x="2400"/>
        <item x="2401"/>
        <item x="2402"/>
        <item x="755"/>
        <item x="798"/>
        <item x="2403"/>
        <item x="2404"/>
        <item x="2405"/>
        <item x="622"/>
        <item x="2406"/>
        <item x="2407"/>
        <item x="3138"/>
        <item x="3139"/>
        <item x="2408"/>
        <item x="483"/>
        <item x="2409"/>
        <item x="2410"/>
        <item x="2411"/>
        <item x="2412"/>
        <item x="2413"/>
        <item x="2414"/>
        <item x="3140"/>
        <item x="2415"/>
        <item x="2416"/>
        <item x="2417"/>
        <item x="2418"/>
        <item x="717"/>
        <item x="484"/>
        <item x="2419"/>
        <item x="2420"/>
        <item x="2421"/>
        <item x="799"/>
        <item x="800"/>
        <item x="801"/>
        <item x="3141"/>
        <item x="3142"/>
        <item x="3143"/>
        <item x="3144"/>
        <item x="3145"/>
        <item x="3146"/>
        <item x="802"/>
        <item x="2422"/>
        <item x="3147"/>
        <item x="2423"/>
        <item x="2424"/>
        <item x="803"/>
        <item x="804"/>
        <item x="805"/>
        <item x="806"/>
        <item x="807"/>
        <item x="808"/>
        <item x="2425"/>
        <item x="735"/>
        <item x="736"/>
        <item x="737"/>
        <item x="738"/>
        <item x="739"/>
        <item x="2426"/>
        <item x="3148"/>
        <item x="2427"/>
        <item x="2428"/>
        <item x="2429"/>
        <item x="2430"/>
        <item x="2431"/>
        <item x="2432"/>
        <item x="3149"/>
        <item x="3150"/>
        <item x="3151"/>
        <item x="3152"/>
        <item x="3153"/>
        <item x="2433"/>
        <item x="2434"/>
        <item x="2435"/>
        <item x="2436"/>
        <item x="2437"/>
        <item x="2438"/>
        <item x="2439"/>
        <item x="2440"/>
        <item x="2441"/>
        <item x="809"/>
        <item x="810"/>
        <item x="811"/>
        <item x="812"/>
        <item x="813"/>
        <item x="814"/>
        <item x="815"/>
        <item x="2442"/>
        <item x="816"/>
        <item x="817"/>
        <item x="2443"/>
        <item x="3154"/>
        <item x="2444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3155"/>
        <item x="3156"/>
        <item x="3157"/>
        <item x="3158"/>
        <item x="3159"/>
        <item x="3160"/>
        <item x="623"/>
        <item x="2445"/>
        <item x="2446"/>
        <item x="837"/>
        <item x="838"/>
        <item x="3161"/>
        <item x="3162"/>
        <item x="839"/>
        <item x="840"/>
        <item x="841"/>
        <item x="842"/>
        <item x="843"/>
        <item x="3163"/>
        <item x="3164"/>
        <item x="3165"/>
        <item x="3166"/>
        <item x="3167"/>
        <item x="3168"/>
        <item x="3169"/>
        <item x="844"/>
        <item x="2447"/>
        <item x="2448"/>
        <item x="845"/>
        <item x="3170"/>
        <item x="740"/>
        <item x="3171"/>
        <item x="3172"/>
        <item x="485"/>
        <item x="486"/>
        <item x="2449"/>
        <item x="718"/>
        <item x="487"/>
        <item x="488"/>
        <item x="489"/>
        <item x="490"/>
        <item x="2450"/>
        <item x="2451"/>
        <item x="3173"/>
        <item x="3174"/>
        <item x="719"/>
        <item x="2452"/>
        <item x="3175"/>
        <item x="3176"/>
        <item x="3177"/>
        <item x="3178"/>
        <item x="2453"/>
        <item x="3179"/>
        <item x="624"/>
        <item x="625"/>
        <item x="741"/>
        <item x="742"/>
        <item x="3180"/>
        <item x="3181"/>
        <item x="2454"/>
        <item x="2455"/>
        <item x="2456"/>
        <item x="2457"/>
        <item x="2458"/>
        <item x="2459"/>
        <item x="2460"/>
        <item x="2461"/>
        <item x="2462"/>
        <item x="2463"/>
        <item x="3182"/>
        <item x="3183"/>
        <item x="2464"/>
        <item x="3184"/>
        <item x="3185"/>
        <item x="2465"/>
        <item x="3186"/>
        <item x="3187"/>
        <item x="2466"/>
        <item x="3188"/>
        <item x="3189"/>
        <item x="3190"/>
        <item x="3191"/>
        <item x="3192"/>
        <item x="3193"/>
        <item x="3194"/>
        <item x="2467"/>
        <item x="3195"/>
        <item x="3196"/>
        <item x="3197"/>
        <item x="2468"/>
        <item x="3198"/>
        <item x="2469"/>
        <item x="2470"/>
        <item x="2471"/>
        <item x="2472"/>
        <item x="2473"/>
        <item x="2474"/>
        <item x="2475"/>
        <item x="3199"/>
        <item x="626"/>
        <item x="627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3200"/>
        <item x="2487"/>
        <item x="3201"/>
        <item x="3202"/>
        <item x="3203"/>
        <item x="2488"/>
        <item x="3204"/>
        <item x="3205"/>
        <item x="2489"/>
        <item x="2490"/>
        <item x="2491"/>
        <item x="2492"/>
        <item x="2493"/>
        <item x="2494"/>
        <item x="2495"/>
        <item x="2496"/>
        <item x="2497"/>
        <item x="2498"/>
        <item x="778"/>
        <item x="628"/>
        <item x="779"/>
        <item x="780"/>
        <item x="629"/>
        <item x="630"/>
        <item x="631"/>
        <item x="632"/>
        <item x="633"/>
        <item x="634"/>
        <item x="635"/>
        <item x="636"/>
        <item x="637"/>
        <item x="2499"/>
        <item x="2500"/>
        <item x="491"/>
        <item x="492"/>
        <item x="493"/>
        <item x="494"/>
        <item x="495"/>
        <item x="638"/>
        <item x="3206"/>
        <item x="2501"/>
        <item x="2502"/>
        <item x="2503"/>
        <item x="2504"/>
        <item x="496"/>
        <item x="3207"/>
        <item x="2505"/>
        <item x="3208"/>
        <item x="2506"/>
        <item x="846"/>
        <item x="847"/>
        <item x="848"/>
        <item x="2507"/>
        <item x="2508"/>
        <item x="2509"/>
        <item x="2510"/>
        <item x="639"/>
        <item x="2511"/>
        <item x="640"/>
        <item x="641"/>
        <item x="497"/>
        <item x="498"/>
        <item x="743"/>
        <item x="642"/>
        <item x="643"/>
        <item x="644"/>
        <item x="645"/>
        <item x="3209"/>
        <item x="3210"/>
        <item x="3211"/>
        <item x="3212"/>
        <item x="2512"/>
        <item x="646"/>
        <item x="2513"/>
        <item x="2514"/>
        <item x="647"/>
        <item x="2515"/>
        <item x="3213"/>
        <item x="3214"/>
        <item x="3215"/>
        <item x="3216"/>
        <item x="2516"/>
        <item x="2517"/>
        <item x="2518"/>
        <item x="2519"/>
        <item x="2520"/>
        <item x="3217"/>
        <item x="3218"/>
        <item x="849"/>
        <item x="648"/>
        <item x="649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2521"/>
        <item x="756"/>
        <item x="518"/>
        <item x="519"/>
        <item x="520"/>
        <item x="521"/>
        <item x="522"/>
        <item x="2522"/>
        <item x="2523"/>
        <item x="2524"/>
        <item x="523"/>
        <item x="3219"/>
        <item x="3220"/>
        <item x="524"/>
        <item x="525"/>
        <item x="2525"/>
        <item x="2526"/>
        <item x="526"/>
        <item x="2527"/>
        <item x="3221"/>
        <item x="3222"/>
        <item x="3223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3224"/>
        <item x="3225"/>
        <item x="2539"/>
        <item x="2540"/>
        <item x="2541"/>
        <item x="2542"/>
        <item x="2543"/>
        <item x="3226"/>
        <item x="3227"/>
        <item x="2544"/>
        <item x="2545"/>
        <item x="2546"/>
        <item x="2547"/>
        <item x="2548"/>
        <item x="850"/>
        <item x="2549"/>
        <item x="3228"/>
        <item x="757"/>
        <item x="758"/>
        <item x="2550"/>
        <item x="2551"/>
        <item x="527"/>
        <item x="528"/>
        <item x="529"/>
        <item x="851"/>
        <item x="852"/>
        <item x="853"/>
        <item x="3229"/>
        <item x="3230"/>
        <item x="854"/>
        <item x="855"/>
        <item x="2552"/>
        <item x="2553"/>
        <item x="856"/>
        <item x="857"/>
        <item x="3231"/>
        <item x="2554"/>
        <item x="2555"/>
        <item x="650"/>
        <item x="2556"/>
        <item x="858"/>
        <item x="2557"/>
        <item x="2558"/>
        <item x="2559"/>
        <item x="2560"/>
        <item x="2561"/>
        <item x="2562"/>
        <item x="2563"/>
        <item x="2564"/>
        <item x="651"/>
        <item x="2565"/>
        <item x="3232"/>
        <item x="3233"/>
        <item x="3234"/>
        <item x="2566"/>
        <item x="859"/>
        <item x="860"/>
        <item x="861"/>
        <item x="862"/>
        <item x="863"/>
        <item x="864"/>
        <item x="865"/>
        <item x="530"/>
        <item x="720"/>
        <item x="721"/>
        <item x="722"/>
        <item x="723"/>
        <item x="724"/>
        <item x="744"/>
        <item x="745"/>
        <item x="746"/>
        <item x="747"/>
        <item x="748"/>
        <item x="531"/>
        <item x="532"/>
        <item x="533"/>
        <item x="749"/>
        <item x="534"/>
        <item x="535"/>
        <item x="2567"/>
        <item x="3235"/>
        <item x="3236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3237"/>
        <item x="2568"/>
        <item x="2569"/>
        <item x="3238"/>
        <item x="2570"/>
        <item x="2571"/>
        <item x="3239"/>
        <item x="3240"/>
        <item x="3241"/>
        <item x="3242"/>
        <item x="3243"/>
        <item x="2572"/>
        <item x="3244"/>
        <item x="3245"/>
        <item x="759"/>
        <item x="3246"/>
        <item x="3247"/>
        <item x="3248"/>
        <item x="2573"/>
        <item x="3249"/>
        <item x="3250"/>
        <item x="2574"/>
        <item x="2575"/>
        <item x="2576"/>
        <item x="2577"/>
        <item x="3251"/>
        <item x="3252"/>
        <item x="3253"/>
        <item x="2578"/>
        <item x="652"/>
        <item x="3254"/>
        <item x="3255"/>
        <item x="2579"/>
        <item x="3256"/>
        <item x="3257"/>
        <item x="3258"/>
        <item x="3259"/>
        <item x="2580"/>
        <item x="2581"/>
        <item x="3260"/>
        <item x="2582"/>
        <item x="2583"/>
        <item x="547"/>
        <item x="773"/>
        <item x="774"/>
        <item x="2584"/>
        <item x="3261"/>
        <item x="760"/>
        <item x="2585"/>
        <item x="2586"/>
        <item x="2587"/>
        <item x="2588"/>
        <item x="2589"/>
        <item x="761"/>
        <item x="762"/>
        <item x="763"/>
        <item x="764"/>
        <item x="2590"/>
        <item x="3262"/>
        <item x="3263"/>
        <item x="3264"/>
        <item x="3265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903"/>
        <item x="2602"/>
        <item x="3266"/>
        <item x="2603"/>
        <item x="3267"/>
        <item x="2604"/>
        <item x="2605"/>
        <item x="2606"/>
        <item x="2607"/>
        <item x="2608"/>
        <item x="3268"/>
        <item x="2609"/>
        <item x="2610"/>
        <item x="2611"/>
        <item x="866"/>
        <item x="3269"/>
        <item x="2612"/>
        <item x="2613"/>
        <item x="867"/>
        <item x="868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3270"/>
        <item x="3271"/>
        <item x="3272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3273"/>
        <item x="2636"/>
        <item x="2637"/>
        <item x="2638"/>
        <item x="2639"/>
        <item x="3274"/>
        <item x="2640"/>
        <item x="2641"/>
        <item x="2642"/>
        <item x="2643"/>
        <item x="2644"/>
        <item x="2645"/>
        <item x="2646"/>
        <item x="2647"/>
        <item x="653"/>
        <item x="2648"/>
        <item x="2649"/>
        <item x="3275"/>
        <item x="3276"/>
        <item x="3277"/>
        <item x="3278"/>
        <item x="3279"/>
        <item x="3280"/>
        <item x="3281"/>
        <item x="3282"/>
        <item x="3283"/>
        <item x="2650"/>
        <item x="3284"/>
        <item x="3285"/>
        <item x="3286"/>
        <item x="2651"/>
        <item x="2652"/>
        <item x="654"/>
        <item x="2653"/>
        <item x="2654"/>
        <item x="2655"/>
        <item x="2656"/>
        <item x="2657"/>
        <item x="2658"/>
        <item x="3287"/>
        <item x="2659"/>
        <item x="548"/>
        <item x="549"/>
        <item x="550"/>
        <item x="551"/>
        <item x="552"/>
        <item x="553"/>
        <item x="2660"/>
        <item x="2661"/>
        <item x="689"/>
        <item x="2662"/>
        <item x="554"/>
        <item x="2663"/>
        <item x="555"/>
        <item x="2664"/>
        <item x="556"/>
        <item x="3288"/>
        <item x="557"/>
        <item x="3289"/>
        <item x="2665"/>
        <item x="2666"/>
        <item x="2667"/>
        <item x="3290"/>
        <item x="3291"/>
        <item x="3292"/>
        <item x="2668"/>
        <item x="3293"/>
        <item x="3294"/>
        <item x="2669"/>
        <item x="2670"/>
        <item x="3295"/>
        <item x="2671"/>
        <item x="2672"/>
        <item x="2673"/>
        <item x="2674"/>
        <item x="3296"/>
        <item x="3297"/>
        <item x="2675"/>
        <item x="2676"/>
        <item x="3298"/>
        <item x="2677"/>
        <item x="2678"/>
        <item x="2679"/>
        <item x="2680"/>
        <item x="2681"/>
        <item x="3299"/>
        <item x="3300"/>
        <item x="3301"/>
        <item x="3302"/>
        <item x="3303"/>
        <item x="655"/>
        <item x="656"/>
        <item x="3304"/>
        <item x="3305"/>
        <item x="3306"/>
        <item x="657"/>
        <item x="658"/>
        <item x="659"/>
        <item x="2682"/>
        <item x="660"/>
        <item x="661"/>
        <item x="2903"/>
        <item x="2904"/>
        <item x="2905"/>
        <item x="2906"/>
        <item x="2907"/>
        <item x="2908"/>
        <item x="2909"/>
        <item x="2910"/>
        <item x="3307"/>
        <item x="2683"/>
        <item x="2684"/>
        <item x="3308"/>
        <item x="3309"/>
        <item x="3310"/>
        <item x="2685"/>
        <item x="2686"/>
        <item x="662"/>
        <item x="663"/>
        <item x="664"/>
        <item x="2687"/>
        <item x="2688"/>
        <item x="2689"/>
        <item x="3311"/>
        <item x="2690"/>
        <item x="2691"/>
        <item x="2692"/>
        <item x="2693"/>
        <item x="3312"/>
        <item x="3313"/>
        <item x="2694"/>
        <item x="2911"/>
        <item x="2912"/>
        <item x="2695"/>
        <item x="2696"/>
        <item x="3314"/>
        <item x="3315"/>
        <item x="2697"/>
        <item x="2698"/>
        <item x="2699"/>
        <item x="2700"/>
        <item x="2701"/>
        <item x="3316"/>
        <item x="2702"/>
        <item x="3317"/>
        <item x="869"/>
        <item x="2703"/>
        <item x="3318"/>
        <item x="870"/>
        <item x="871"/>
        <item x="872"/>
        <item x="873"/>
        <item x="874"/>
        <item x="3319"/>
        <item x="3320"/>
        <item x="875"/>
        <item x="876"/>
        <item x="3321"/>
        <item x="877"/>
        <item x="878"/>
        <item x="879"/>
        <item x="3322"/>
        <item x="725"/>
        <item x="665"/>
        <item x="880"/>
        <item x="881"/>
        <item x="882"/>
        <item x="3323"/>
        <item x="775"/>
        <item x="776"/>
        <item x="883"/>
        <item x="884"/>
        <item x="885"/>
        <item x="2704"/>
        <item x="2705"/>
        <item x="2706"/>
        <item x="886"/>
        <item x="887"/>
        <item x="2707"/>
        <item x="2708"/>
        <item x="2709"/>
        <item x="2710"/>
        <item x="2711"/>
        <item x="2712"/>
        <item x="2713"/>
        <item x="3324"/>
        <item x="3325"/>
        <item x="2714"/>
        <item x="2715"/>
        <item x="2716"/>
        <item x="888"/>
        <item x="2717"/>
        <item x="2718"/>
        <item x="2719"/>
        <item x="2720"/>
        <item x="2721"/>
        <item x="3326"/>
        <item x="2722"/>
        <item x="2723"/>
        <item x="2724"/>
        <item x="2725"/>
        <item x="2726"/>
        <item x="889"/>
        <item x="890"/>
        <item x="2727"/>
        <item x="2728"/>
        <item x="2729"/>
        <item x="2730"/>
        <item x="2731"/>
        <item x="2732"/>
        <item x="777"/>
        <item x="2733"/>
        <item x="2734"/>
        <item x="2735"/>
        <item x="2736"/>
        <item x="2737"/>
        <item x="2738"/>
        <item x="2739"/>
        <item x="558"/>
        <item x="559"/>
        <item x="2740"/>
        <item x="2741"/>
        <item x="2742"/>
        <item x="3327"/>
        <item x="2743"/>
        <item x="2744"/>
        <item x="3328"/>
        <item x="2745"/>
        <item x="2746"/>
        <item x="2747"/>
        <item x="2748"/>
        <item x="2749"/>
        <item x="2750"/>
        <item x="2751"/>
        <item x="2752"/>
        <item x="2753"/>
        <item x="3329"/>
        <item x="765"/>
        <item x="766"/>
        <item x="767"/>
        <item x="2754"/>
        <item x="2755"/>
        <item x="2756"/>
        <item x="2757"/>
        <item x="2758"/>
        <item x="560"/>
        <item x="2759"/>
        <item x="561"/>
        <item x="562"/>
        <item x="563"/>
        <item x="3330"/>
        <item x="3331"/>
        <item x="3332"/>
        <item x="2760"/>
        <item x="2761"/>
        <item x="2762"/>
        <item x="3333"/>
        <item x="2763"/>
        <item x="3334"/>
        <item x="3335"/>
        <item x="3336"/>
        <item x="3337"/>
        <item x="3338"/>
        <item x="3339"/>
        <item x="2764"/>
        <item x="2765"/>
        <item x="2766"/>
        <item x="2767"/>
        <item x="2768"/>
        <item x="2769"/>
        <item x="3340"/>
        <item x="2770"/>
        <item x="3341"/>
        <item x="3342"/>
        <item x="3343"/>
        <item x="2771"/>
        <item x="3344"/>
        <item x="3345"/>
        <item x="2772"/>
        <item x="2773"/>
        <item x="2774"/>
        <item x="2775"/>
        <item x="2776"/>
        <item x="726"/>
        <item x="3346"/>
        <item x="2777"/>
        <item x="2778"/>
        <item x="2779"/>
        <item x="3347"/>
        <item x="3348"/>
        <item x="3349"/>
        <item x="3350"/>
        <item x="3351"/>
        <item x="3352"/>
        <item x="2780"/>
        <item x="2781"/>
        <item x="2782"/>
        <item x="2783"/>
        <item x="3353"/>
        <item x="2784"/>
        <item x="904"/>
        <item x="2785"/>
        <item x="666"/>
        <item x="2786"/>
        <item x="2787"/>
        <item x="2788"/>
        <item x="2789"/>
        <item x="891"/>
        <item x="2790"/>
        <item x="2791"/>
        <item x="2792"/>
        <item x="2793"/>
        <item x="727"/>
        <item x="3354"/>
        <item x="2794"/>
        <item x="2795"/>
        <item x="667"/>
        <item x="2796"/>
        <item x="3355"/>
        <item x="892"/>
        <item x="728"/>
        <item x="2797"/>
        <item x="893"/>
        <item x="729"/>
        <item x="2798"/>
        <item x="668"/>
        <item x="2799"/>
        <item x="2800"/>
        <item x="2801"/>
        <item x="2802"/>
        <item x="2803"/>
        <item x="2804"/>
        <item x="2805"/>
        <item x="2806"/>
        <item x="2807"/>
        <item x="2808"/>
        <item x="3356"/>
        <item x="894"/>
        <item x="2809"/>
        <item x="2810"/>
        <item x="2811"/>
        <item x="3357"/>
        <item x="2812"/>
        <item x="2813"/>
        <item x="3358"/>
        <item x="2814"/>
        <item x="2815"/>
        <item x="3359"/>
        <item x="3360"/>
        <item x="2816"/>
        <item x="2817"/>
        <item x="2818"/>
        <item x="895"/>
        <item x="2819"/>
        <item x="2820"/>
        <item x="2821"/>
        <item x="3361"/>
        <item x="3362"/>
        <item x="2822"/>
        <item x="3363"/>
        <item x="3364"/>
        <item x="669"/>
        <item x="670"/>
        <item x="671"/>
        <item x="672"/>
        <item x="3365"/>
        <item x="3366"/>
        <item x="781"/>
        <item x="2823"/>
        <item x="2824"/>
        <item x="673"/>
        <item x="2825"/>
        <item x="674"/>
        <item x="675"/>
        <item x="676"/>
        <item x="677"/>
        <item x="678"/>
        <item x="2826"/>
        <item x="2827"/>
        <item x="679"/>
        <item x="2828"/>
        <item x="768"/>
        <item x="2829"/>
        <item x="680"/>
        <item x="564"/>
        <item x="769"/>
        <item x="2830"/>
        <item x="2831"/>
        <item x="3367"/>
        <item x="3368"/>
        <item x="2913"/>
        <item x="2832"/>
        <item x="2833"/>
        <item x="896"/>
        <item x="2834"/>
        <item x="897"/>
        <item x="3369"/>
        <item x="681"/>
        <item x="770"/>
        <item x="2835"/>
        <item x="3370"/>
        <item x="3371"/>
        <item x="898"/>
        <item x="2836"/>
        <item x="2837"/>
        <item x="3372"/>
        <item x="3373"/>
        <item x="2838"/>
        <item x="2839"/>
        <item x="2840"/>
        <item x="3374"/>
        <item x="3375"/>
        <item x="3376"/>
        <item x="2841"/>
        <item x="3377"/>
        <item x="565"/>
        <item x="566"/>
        <item x="567"/>
        <item x="568"/>
        <item x="569"/>
        <item x="570"/>
        <item x="571"/>
        <item x="572"/>
        <item x="573"/>
        <item x="574"/>
        <item x="3378"/>
        <item x="3379"/>
        <item x="3380"/>
        <item x="3381"/>
        <item x="3382"/>
        <item x="2842"/>
        <item x="2843"/>
        <item x="2844"/>
        <item x="2845"/>
        <item x="2846"/>
        <item x="2847"/>
        <item x="2848"/>
        <item x="2849"/>
        <item x="2850"/>
        <item x="2851"/>
        <item x="3383"/>
        <item x="3384"/>
        <item x="3385"/>
        <item x="3386"/>
        <item x="682"/>
        <item x="2914"/>
        <item x="2915"/>
        <item x="2852"/>
        <item x="2853"/>
        <item x="2854"/>
        <item x="683"/>
        <item x="3387"/>
        <item x="2855"/>
        <item x="2856"/>
        <item x="2857"/>
        <item x="3388"/>
        <item x="2858"/>
        <item x="2859"/>
        <item x="2860"/>
        <item x="2861"/>
        <item x="730"/>
        <item x="750"/>
        <item x="2862"/>
        <item x="2863"/>
        <item x="3389"/>
        <item x="2864"/>
        <item x="2865"/>
        <item x="899"/>
        <item x="900"/>
        <item x="901"/>
        <item x="575"/>
        <item x="2866"/>
        <item x="2867"/>
        <item x="3390"/>
        <item x="2868"/>
        <item x="3391"/>
        <item x="3392"/>
        <item x="752"/>
        <item x="2869"/>
        <item x="2870"/>
        <item x="2871"/>
        <item x="2872"/>
        <item x="2873"/>
        <item x="2874"/>
        <item x="2875"/>
        <item x="2876"/>
        <item x="2877"/>
        <item x="684"/>
        <item x="2878"/>
        <item x="2879"/>
        <item x="685"/>
        <item x="2880"/>
        <item x="2881"/>
        <item x="2882"/>
        <item x="2883"/>
        <item x="3393"/>
        <item x="3394"/>
        <item x="771"/>
        <item x="3395"/>
        <item x="3396"/>
        <item x="3397"/>
        <item x="2884"/>
        <item x="3398"/>
        <item x="2885"/>
        <item x="2886"/>
        <item x="2887"/>
        <item x="2888"/>
        <item x="2891"/>
        <item x="576"/>
        <item x="3399"/>
        <item x="688"/>
        <item x="3400"/>
        <item x="3401"/>
        <item x="3402"/>
        <item x="3403"/>
        <item x="79"/>
        <item x="1373"/>
        <item x="902"/>
        <item x="2892"/>
        <item x="2893"/>
        <item x="340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8">
        <item x="40"/>
        <item x="19"/>
        <item x="18"/>
        <item x="21"/>
        <item x="20"/>
        <item x="8"/>
        <item x="35"/>
        <item x="34"/>
        <item x="42"/>
        <item x="22"/>
        <item x="4"/>
        <item x="11"/>
        <item x="24"/>
        <item x="6"/>
        <item x="15"/>
        <item x="5"/>
        <item x="12"/>
        <item x="17"/>
        <item x="29"/>
        <item x="9"/>
        <item x="16"/>
        <item x="13"/>
        <item x="14"/>
        <item x="33"/>
        <item x="47"/>
        <item x="3"/>
        <item x="23"/>
        <item x="25"/>
        <item x="39"/>
        <item x="0"/>
        <item x="45"/>
        <item x="44"/>
        <item x="43"/>
        <item x="38"/>
        <item x="2"/>
        <item x="59"/>
        <item x="37"/>
        <item x="36"/>
        <item x="41"/>
        <item x="46"/>
        <item x="31"/>
        <item x="30"/>
        <item x="7"/>
        <item x="1"/>
        <item x="10"/>
        <item x="32"/>
        <item x="50"/>
        <item x="26"/>
        <item x="60"/>
        <item x="61"/>
        <item x="27"/>
        <item x="28"/>
        <item x="62"/>
        <item x="63"/>
        <item x="64"/>
        <item x="65"/>
        <item x="66"/>
        <item x="67"/>
        <item x="68"/>
        <item x="69"/>
        <item x="54"/>
        <item x="70"/>
        <item x="71"/>
        <item x="72"/>
        <item x="52"/>
        <item x="55"/>
        <item x="48"/>
        <item x="49"/>
        <item x="73"/>
        <item x="77"/>
        <item x="53"/>
        <item x="74"/>
        <item x="57"/>
        <item x="58"/>
        <item x="75"/>
        <item x="56"/>
        <item x="76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7"/>
        <item x="2"/>
        <item x="6"/>
        <item x="3"/>
        <item x="8"/>
        <item x="4"/>
        <item n="M²" x="0"/>
        <item x="1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1"/>
    <field x="4"/>
    <field x="5"/>
    <field x="7"/>
    <field x="14"/>
    <field x="9"/>
  </rowFields>
  <rowItems count="15">
    <i>
      <x v="2994"/>
      <x v="1371"/>
      <x v="17"/>
      <x v="227"/>
      <x v="6"/>
      <x v="15"/>
    </i>
    <i>
      <x v="2995"/>
      <x v="1372"/>
      <x v="17"/>
      <x v="34"/>
      <x v="6"/>
      <x v="15"/>
    </i>
    <i>
      <x v="3040"/>
      <x v="2604"/>
      <x v="17"/>
      <x v="225"/>
      <x v="3"/>
      <x v="13"/>
    </i>
    <i r="5">
      <x v="18"/>
    </i>
    <i>
      <x v="3041"/>
      <x v="2605"/>
      <x v="17"/>
      <x v="34"/>
      <x v="3"/>
      <x v="18"/>
    </i>
    <i>
      <x v="3042"/>
      <x v="2606"/>
      <x v="17"/>
      <x v="34"/>
      <x v="3"/>
      <x v="13"/>
    </i>
    <i r="5">
      <x v="18"/>
    </i>
    <i>
      <x v="3043"/>
      <x v="2607"/>
      <x v="17"/>
      <x v="34"/>
      <x v="7"/>
      <x v="15"/>
    </i>
    <i>
      <x v="3123"/>
      <x v="2267"/>
      <x v="17"/>
      <x v="34"/>
      <x v="6"/>
      <x v="43"/>
    </i>
    <i>
      <x v="3126"/>
      <x v="2432"/>
      <x v="17"/>
      <x v="226"/>
      <x v="6"/>
      <x v="15"/>
    </i>
    <i>
      <x v="3128"/>
      <x v="2434"/>
      <x v="17"/>
      <x v="226"/>
      <x v="6"/>
      <x v="15"/>
    </i>
    <i>
      <x v="3129"/>
      <x v="2436"/>
      <x v="17"/>
      <x v="228"/>
      <x v="6"/>
      <x v="15"/>
    </i>
    <i>
      <x v="3216"/>
      <x v="2269"/>
      <x v="17"/>
      <x v="34"/>
      <x v="8"/>
      <x v="41"/>
    </i>
    <i>
      <x v="3217"/>
      <x v="2270"/>
      <x v="17"/>
      <x v="229"/>
      <x v="8"/>
      <x v="40"/>
    </i>
    <i>
      <x v="3218"/>
      <x v="2271"/>
      <x v="17"/>
      <x v="34"/>
      <x v="8"/>
      <x v="43"/>
    </i>
  </rowItems>
  <colItems count="1">
    <i/>
  </colItems>
  <dataFields count="1">
    <dataField name="Somme de Prix/U HT" fld="13" baseField="12" baseItem="12"/>
  </dataFields>
  <formats count="23"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1" type="button" dataOnly="0" labelOnly="1" outline="0" axis="axisRow" fieldPosition="0"/>
    </format>
    <format dxfId="19">
      <pivotArea field="4" type="button" dataOnly="0" labelOnly="1" outline="0" axis="axisRow" fieldPosition="1"/>
    </format>
    <format dxfId="18">
      <pivotArea field="5" type="button" dataOnly="0" labelOnly="1" outline="0" axis="axisRow" fieldPosition="2"/>
    </format>
    <format dxfId="17">
      <pivotArea field="7" type="button" dataOnly="0" labelOnly="1" outline="0" axis="axisRow" fieldPosition="3"/>
    </format>
    <format dxfId="16">
      <pivotArea field="14" type="button" dataOnly="0" labelOnly="1" outline="0" axis="axisRow" fieldPosition="4"/>
    </format>
    <format dxfId="15">
      <pivotArea dataOnly="0" labelOnly="1" outline="0" fieldPosition="0">
        <references count="1">
          <reference field="1" count="4">
            <x v="3039"/>
            <x v="3128"/>
            <x v="3129"/>
            <x v="3130"/>
          </reference>
        </references>
      </pivotArea>
    </format>
    <format dxfId="14">
      <pivotArea dataOnly="0" labelOnly="1" outline="0" fieldPosition="0">
        <references count="2">
          <reference field="1" count="1" selected="0">
            <x v="3039"/>
          </reference>
          <reference field="4" count="1">
            <x v="2604"/>
          </reference>
        </references>
      </pivotArea>
    </format>
    <format dxfId="13">
      <pivotArea dataOnly="0" labelOnly="1" outline="0" fieldPosition="0">
        <references count="2">
          <reference field="1" count="1" selected="0">
            <x v="3128"/>
          </reference>
          <reference field="4" count="1">
            <x v="2434"/>
          </reference>
        </references>
      </pivotArea>
    </format>
    <format dxfId="12">
      <pivotArea dataOnly="0" labelOnly="1" outline="0" fieldPosition="0">
        <references count="2">
          <reference field="1" count="1" selected="0">
            <x v="3129"/>
          </reference>
          <reference field="4" count="1">
            <x v="2435"/>
          </reference>
        </references>
      </pivotArea>
    </format>
    <format dxfId="11">
      <pivotArea dataOnly="0" labelOnly="1" outline="0" fieldPosition="0">
        <references count="2">
          <reference field="1" count="1" selected="0">
            <x v="3130"/>
          </reference>
          <reference field="4" count="1">
            <x v="2437"/>
          </reference>
        </references>
      </pivotArea>
    </format>
    <format dxfId="10">
      <pivotArea dataOnly="0" labelOnly="1" outline="0" fieldPosition="0">
        <references count="3">
          <reference field="1" count="1" selected="0">
            <x v="3039"/>
          </reference>
          <reference field="4" count="1" selected="0">
            <x v="2604"/>
          </reference>
          <reference field="5" count="2">
            <x v="10"/>
            <x v="12"/>
          </reference>
        </references>
      </pivotArea>
    </format>
    <format dxfId="9">
      <pivotArea dataOnly="0" labelOnly="1" outline="0" fieldPosition="0">
        <references count="3">
          <reference field="1" count="1" selected="0">
            <x v="3128"/>
          </reference>
          <reference field="4" count="1" selected="0">
            <x v="2434"/>
          </reference>
          <reference field="5" count="1">
            <x v="10"/>
          </reference>
        </references>
      </pivotArea>
    </format>
    <format dxfId="8">
      <pivotArea dataOnly="0" labelOnly="1" outline="0" fieldPosition="0">
        <references count="3">
          <reference field="1" count="1" selected="0">
            <x v="3129"/>
          </reference>
          <reference field="4" count="1" selected="0">
            <x v="2435"/>
          </reference>
          <reference field="5" count="1">
            <x v="11"/>
          </reference>
        </references>
      </pivotArea>
    </format>
    <format dxfId="7">
      <pivotArea dataOnly="0" labelOnly="1" outline="0" fieldPosition="0">
        <references count="3">
          <reference field="1" count="1" selected="0">
            <x v="3130"/>
          </reference>
          <reference field="4" count="1" selected="0">
            <x v="2437"/>
          </reference>
          <reference field="5" count="1">
            <x v="12"/>
          </reference>
        </references>
      </pivotArea>
    </format>
    <format dxfId="6">
      <pivotArea dataOnly="0" labelOnly="1" outline="0" fieldPosition="0">
        <references count="4">
          <reference field="1" count="1" selected="0">
            <x v="3039"/>
          </reference>
          <reference field="4" count="1" selected="0">
            <x v="2604"/>
          </reference>
          <reference field="5" count="1" selected="0">
            <x v="10"/>
          </reference>
          <reference field="7" count="1">
            <x v="225"/>
          </reference>
        </references>
      </pivotArea>
    </format>
    <format dxfId="5">
      <pivotArea dataOnly="0" labelOnly="1" outline="0" fieldPosition="0">
        <references count="4">
          <reference field="1" count="1" selected="0">
            <x v="3039"/>
          </reference>
          <reference field="4" count="1" selected="0">
            <x v="2604"/>
          </reference>
          <reference field="5" count="1" selected="0">
            <x v="12"/>
          </reference>
          <reference field="7" count="1">
            <x v="256"/>
          </reference>
        </references>
      </pivotArea>
    </format>
    <format dxfId="4">
      <pivotArea dataOnly="0" labelOnly="1" outline="0" fieldPosition="0">
        <references count="4">
          <reference field="1" count="1" selected="0">
            <x v="3128"/>
          </reference>
          <reference field="4" count="1" selected="0">
            <x v="2434"/>
          </reference>
          <reference field="5" count="1" selected="0">
            <x v="10"/>
          </reference>
          <reference field="7" count="1">
            <x v="226"/>
          </reference>
        </references>
      </pivotArea>
    </format>
    <format dxfId="3">
      <pivotArea dataOnly="0" labelOnly="1" outline="0" fieldPosition="0">
        <references count="4">
          <reference field="1" count="1" selected="0">
            <x v="3129"/>
          </reference>
          <reference field="4" count="1" selected="0">
            <x v="2435"/>
          </reference>
          <reference field="5" count="1" selected="0">
            <x v="11"/>
          </reference>
          <reference field="7" count="1">
            <x v="254"/>
          </reference>
        </references>
      </pivotArea>
    </format>
    <format dxfId="2">
      <pivotArea dataOnly="0" labelOnly="1" outline="0" fieldPosition="0">
        <references count="4">
          <reference field="1" count="1" selected="0">
            <x v="3130"/>
          </reference>
          <reference field="4" count="1" selected="0">
            <x v="2437"/>
          </reference>
          <reference field="5" count="1" selected="0">
            <x v="12"/>
          </reference>
          <reference field="7" count="1">
            <x v="255"/>
          </reference>
        </references>
      </pivotArea>
    </format>
    <format dxfId="1">
      <pivotArea dataOnly="0" labelOnly="1" outline="0" axis="axisValues" fieldPosition="0"/>
    </format>
    <format dxfId="0">
      <pivotArea outline="0" collapsedLevelsAreSubtotals="1" fieldPosition="0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Fournisseur" xr10:uid="{5758D1E8-3B08-4D43-B48B-493135B2C186}" sourceName="Fournisseur">
  <pivotTables>
    <pivotTable tabId="1" name="Tableau croisé dynamique1"/>
  </pivotTables>
  <data>
    <tabular pivotCacheId="646319320">
      <items count="20">
        <i x="0"/>
        <i x="1"/>
        <i x="2"/>
        <i x="6"/>
        <i x="4"/>
        <i x="7" s="1"/>
        <i x="8"/>
        <i x="9"/>
        <i x="5"/>
        <i x="10"/>
        <i x="12"/>
        <i x="13"/>
        <i x="17" nd="1"/>
        <i x="14" nd="1"/>
        <i x="15" nd="1"/>
        <i x="18" nd="1"/>
        <i x="19" nd="1"/>
        <i x="3" nd="1"/>
        <i x="11" nd="1"/>
        <i x="16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Famille" xr10:uid="{70D487EE-73A2-4989-BCA2-DEF9553AED1A}" sourceName="Famille">
  <pivotTables>
    <pivotTable tabId="1" name="Tableau croisé dynamique1"/>
  </pivotTables>
  <data>
    <tabular pivotCacheId="646319320">
      <items count="55">
        <i x="24" s="1"/>
        <i x="23" s="1"/>
        <i x="25" s="1"/>
        <i x="20" s="1" nd="1"/>
        <i x="4" s="1" nd="1"/>
        <i x="52" s="1" nd="1"/>
        <i x="39" s="1" nd="1"/>
        <i x="40" s="1" nd="1"/>
        <i x="29" s="1" nd="1"/>
        <i x="2" s="1" nd="1"/>
        <i x="22" s="1" nd="1"/>
        <i x="46" s="1" nd="1"/>
        <i x="41" s="1" nd="1"/>
        <i x="42" s="1" nd="1"/>
        <i x="31" s="1" nd="1"/>
        <i x="3" s="1" nd="1"/>
        <i x="35" s="1" nd="1"/>
        <i x="49" s="1" nd="1"/>
        <i x="7" s="1" nd="1"/>
        <i x="28" s="1" nd="1"/>
        <i x="18" s="1" nd="1"/>
        <i x="43" s="1" nd="1"/>
        <i x="6" s="1" nd="1"/>
        <i x="33" s="1" nd="1"/>
        <i x="32" s="1" nd="1"/>
        <i x="9" s="1" nd="1"/>
        <i x="50" s="1" nd="1"/>
        <i x="54" s="1" nd="1"/>
        <i x="10" s="1" nd="1"/>
        <i x="51" s="1" nd="1"/>
        <i x="8" s="1" nd="1"/>
        <i x="44" s="1" nd="1"/>
        <i x="34" s="1" nd="1"/>
        <i x="0" s="1" nd="1"/>
        <i x="30" s="1" nd="1"/>
        <i x="45" s="1" nd="1"/>
        <i x="21" s="1" nd="1"/>
        <i x="5" s="1" nd="1"/>
        <i x="1" s="1" nd="1"/>
        <i x="11" s="1" nd="1"/>
        <i x="27" s="1" nd="1"/>
        <i x="13" s="1" nd="1"/>
        <i x="15" s="1" nd="1"/>
        <i x="38" s="1" nd="1"/>
        <i x="37" s="1" nd="1"/>
        <i x="47" s="1" nd="1"/>
        <i x="14" s="1" nd="1"/>
        <i x="53" s="1" nd="1"/>
        <i x="17" s="1" nd="1"/>
        <i x="16" s="1" nd="1"/>
        <i x="12" s="1" nd="1"/>
        <i x="48" s="1" nd="1"/>
        <i x="19" s="1" nd="1"/>
        <i x="36" s="1" nd="1"/>
        <i x="2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ournisseur" xr10:uid="{6FC7C8F9-B3C8-48E6-B8DF-4501C3C723E6}" cache="Segment_Fournisseur" caption="Fournisseur" columnCount="5" style="SlicerStyleOther1" rowHeight="241300"/>
  <slicer name="Famille" xr10:uid="{E0DFD152-78F2-4A4B-9A49-035BF3E6E31F}" cache="Segment_Famille" caption="Famille" columnCount="5" style="SlicerStyleOther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536378-E4F5-4CF9-88A3-A409B983F54F}" name="Tableau1" displayName="Tableau1" ref="A1:Q10761" totalsRowShown="0" headerRowDxfId="39" headerRowBorderDxfId="38" tableBorderDxfId="37">
  <autoFilter ref="A1:Q10761" xr:uid="{2F536378-E4F5-4CF9-88A3-A409B983F54F}">
    <filterColumn colId="4">
      <filters>
        <filter val="Tube 40 x 20 x 2"/>
        <filter val="TUBE 45X45X1.5"/>
        <filter val="TUBE 45X45X1.5 LG2"/>
        <filter val="Tube Alu 50 x 30 mm ep 1,8"/>
        <filter val="Tube Alu 50 x 50 mm ep 1,8"/>
        <filter val="TUBE CARRE 100 X 100 X 2"/>
        <filter val="TUBE CARRE 125X125X2,2"/>
        <filter val="TUBE CARRE 20X20X2"/>
        <filter val="TUBE CARRE 25X25X2"/>
        <filter val="TUBE CARRE 30 X 30 X 2"/>
        <filter val="TUBE CARRE 40 X 40 X 2"/>
        <filter val="Tube carré 50x50"/>
        <filter val="TUBE CARRE 70X70X2"/>
        <filter val="Tube carré 84x84"/>
        <filter val="TUBE DIAM 16X1,5 /7751"/>
        <filter val="TUBE DIAM 60 EP 2 MM"/>
        <filter val="TUBE DIAMETRE 40X2"/>
        <filter val="TUBE DIAMETRE 50X2"/>
        <filter val="TUBE DIAMETRE 80X2"/>
        <filter val="TUBE RECT. 40X20X2"/>
        <filter val="TUBE RECT. 50X30X1,7"/>
        <filter val="TUBE RECT. 60X20X2"/>
        <filter val="TUBE RECT. 70X50X2"/>
        <filter val="TUBE RECT.20X10X2"/>
        <filter val="TUBE RECT.30X10X2"/>
        <filter val="TUBE RECTANGULAIRE 100 X 50 X 2"/>
      </filters>
    </filterColumn>
    <filterColumn colId="5">
      <filters>
        <filter val="ARCELOR (BERTON SICARD)"/>
      </filters>
    </filterColumn>
  </autoFilter>
  <tableColumns count="17">
    <tableColumn id="1" xr3:uid="{D2007F72-15B7-451A-ABA2-81CCB3462D8E}" name="Clés" dataDxfId="36">
      <calculatedColumnFormula>B2&amp;F2</calculatedColumnFormula>
    </tableColumn>
    <tableColumn id="2" xr3:uid="{0B9286A9-82A9-476C-840C-25C8F64969D0}" name="Ref" dataDxfId="35"/>
    <tableColumn id="17" xr3:uid="{801C371B-E247-482A-8E12-1400FCBA1853}" name="Type" dataDxfId="34"/>
    <tableColumn id="3" xr3:uid="{DDD875FE-9026-407C-81AD-7C26F35DBC20}" name="Famille" dataDxfId="33"/>
    <tableColumn id="4" xr3:uid="{78230608-08DA-4417-9CC5-3F4AF4C2F46A}" name="Désignation"/>
    <tableColumn id="5" xr3:uid="{6FBC5A19-AA5B-4886-978C-AEC7C3568215}" name="Fournisseur" dataDxfId="32"/>
    <tableColumn id="6" xr3:uid="{704511BA-F1EF-4EDD-9617-575D7DF5C405}" name="Fabricant" dataDxfId="31"/>
    <tableColumn id="7" xr3:uid="{DF7D27F2-2BB4-4152-AC86-892924B4C1DF}" name="Ref fournisseur" dataDxfId="30"/>
    <tableColumn id="8" xr3:uid="{A97DBD14-6250-4651-AC63-015E8ED6F302}" name="tenu en stock" dataDxfId="29"/>
    <tableColumn id="9" xr3:uid="{2D675C95-0E3A-4004-8873-8B9FA3892F53}" name="Conditionnement" dataDxfId="28"/>
    <tableColumn id="10" xr3:uid="{3AF71F67-3CED-4AA8-BD26-6FDCEB21C9F3}" name="Multiple cde" dataDxfId="27"/>
    <tableColumn id="11" xr3:uid="{761F389D-6D80-444E-83F1-30A9E5E05DC2}" name="Unité Qte" dataDxfId="26"/>
    <tableColumn id="12" xr3:uid="{942D352F-6FBB-4A82-9717-B45E37444B9E}" name="Ancien Prix/U HT" dataDxfId="25" dataCellStyle="Milliers"/>
    <tableColumn id="13" xr3:uid="{01EE9063-75BE-468D-84EC-36564E0479F6}" name="Prix/U HT" dataDxfId="24"/>
    <tableColumn id="14" xr3:uid="{A5826195-6291-450C-9A25-4FF4213526B5}" name="unité / prix" dataDxfId="23"/>
    <tableColumn id="15" xr3:uid="{C5D8DF58-D1AE-4920-9160-2B1C203DDFCA}" name="Coeff conversion"/>
    <tableColumn id="16" xr3:uid="{DC2F1B3D-C1D1-48E5-98B2-02E35573782A}" name="date prix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A6A13-C91A-4256-8DEB-F443E34FD808}">
  <sheetPr codeName="Feuil2"/>
  <dimension ref="A1:Q10761"/>
  <sheetViews>
    <sheetView tabSelected="1" zoomScaleNormal="100" workbookViewId="0">
      <pane ySplit="1" topLeftCell="A5912" activePane="bottomLeft" state="frozen"/>
      <selection activeCell="D269" sqref="D269"/>
      <selection pane="bottomLeft" activeCell="J10761" sqref="J10761"/>
    </sheetView>
  </sheetViews>
  <sheetFormatPr baseColWidth="10" defaultColWidth="9" defaultRowHeight="15" x14ac:dyDescent="0.25"/>
  <cols>
    <col min="1" max="1" width="44.5703125" customWidth="1"/>
    <col min="2" max="2" width="25.7109375" bestFit="1" customWidth="1"/>
    <col min="3" max="3" width="8" bestFit="1" customWidth="1"/>
    <col min="4" max="4" width="14.85546875" bestFit="1" customWidth="1"/>
    <col min="5" max="5" width="44.140625" customWidth="1"/>
    <col min="6" max="6" width="32.85546875" customWidth="1"/>
    <col min="7" max="7" width="27.7109375" customWidth="1"/>
    <col min="8" max="8" width="18" bestFit="1" customWidth="1"/>
    <col min="9" max="9" width="16.42578125" customWidth="1"/>
    <col min="10" max="10" width="20.28515625" style="16" customWidth="1"/>
    <col min="11" max="11" width="17.85546875" style="16" bestFit="1" customWidth="1"/>
    <col min="12" max="12" width="15" style="16" bestFit="1" customWidth="1"/>
    <col min="13" max="13" width="20.85546875" style="65" customWidth="1"/>
    <col min="14" max="14" width="14.85546875" style="17" bestFit="1" customWidth="1"/>
    <col min="15" max="15" width="14.28515625" style="18" bestFit="1" customWidth="1"/>
    <col min="16" max="16" width="19.42578125" customWidth="1"/>
    <col min="17" max="17" width="14.28515625" bestFit="1" customWidth="1"/>
  </cols>
  <sheetData>
    <row r="1" spans="1:17" s="26" customFormat="1" ht="15.75" x14ac:dyDescent="0.25">
      <c r="A1" s="86" t="s">
        <v>26</v>
      </c>
      <c r="B1" s="87" t="s">
        <v>0</v>
      </c>
      <c r="C1" s="87" t="s">
        <v>32895</v>
      </c>
      <c r="D1" s="87" t="s">
        <v>27</v>
      </c>
      <c r="E1" s="87" t="s">
        <v>1</v>
      </c>
      <c r="F1" s="87" t="s">
        <v>2</v>
      </c>
      <c r="G1" s="87" t="s">
        <v>28</v>
      </c>
      <c r="H1" s="87" t="s">
        <v>3</v>
      </c>
      <c r="I1" s="87" t="s">
        <v>29</v>
      </c>
      <c r="J1" s="88" t="s">
        <v>30</v>
      </c>
      <c r="K1" s="88" t="s">
        <v>31</v>
      </c>
      <c r="L1" s="88" t="s">
        <v>32</v>
      </c>
      <c r="M1" s="89" t="s">
        <v>33</v>
      </c>
      <c r="N1" s="90" t="s">
        <v>34</v>
      </c>
      <c r="O1" s="91" t="s">
        <v>4</v>
      </c>
      <c r="P1" s="88" t="s">
        <v>35</v>
      </c>
      <c r="Q1" s="88" t="s">
        <v>32683</v>
      </c>
    </row>
    <row r="2" spans="1:17" hidden="1" x14ac:dyDescent="0.25">
      <c r="A2" s="84" t="str">
        <f>B2&amp;F2</f>
        <v>ACOPLUS.BLANCACDIS</v>
      </c>
      <c r="B2" s="3" t="s">
        <v>32699</v>
      </c>
      <c r="C2" s="3"/>
      <c r="D2" s="3" t="s">
        <v>37</v>
      </c>
      <c r="E2" s="3" t="s">
        <v>32698</v>
      </c>
      <c r="F2" s="3" t="s">
        <v>39</v>
      </c>
      <c r="G2" s="3"/>
      <c r="H2" s="3" t="s">
        <v>40</v>
      </c>
      <c r="I2" s="3" t="s">
        <v>41</v>
      </c>
      <c r="J2" s="4" t="s">
        <v>42</v>
      </c>
      <c r="K2" s="4"/>
      <c r="L2" s="4" t="s">
        <v>43</v>
      </c>
      <c r="M2" s="66">
        <v>1.48</v>
      </c>
      <c r="N2" s="5">
        <v>5.3</v>
      </c>
      <c r="O2" s="6" t="s">
        <v>43</v>
      </c>
    </row>
    <row r="3" spans="1:17" hidden="1" x14ac:dyDescent="0.25">
      <c r="A3" s="24" t="str">
        <f>B3&amp;F3</f>
        <v>ACRYLIQUE.EXT.BLANCACDIS</v>
      </c>
      <c r="B3" s="1" t="s">
        <v>623</v>
      </c>
      <c r="C3" s="1"/>
      <c r="D3" s="1" t="s">
        <v>37</v>
      </c>
      <c r="E3" s="1" t="s">
        <v>624</v>
      </c>
      <c r="F3" s="1" t="s">
        <v>39</v>
      </c>
      <c r="G3" s="1"/>
      <c r="H3" s="1"/>
      <c r="I3" s="1" t="s">
        <v>41</v>
      </c>
      <c r="J3" s="2"/>
      <c r="K3" s="2"/>
      <c r="L3" s="2" t="s">
        <v>43</v>
      </c>
      <c r="M3" s="60"/>
      <c r="N3" s="7">
        <v>1.3</v>
      </c>
      <c r="O3" s="8" t="s">
        <v>43</v>
      </c>
    </row>
    <row r="4" spans="1:17" hidden="1" x14ac:dyDescent="0.25">
      <c r="A4" s="24" t="s">
        <v>32693</v>
      </c>
      <c r="B4" s="1" t="s">
        <v>32695</v>
      </c>
      <c r="C4" s="1"/>
      <c r="D4" s="1" t="s">
        <v>37</v>
      </c>
      <c r="E4" s="1" t="s">
        <v>32697</v>
      </c>
      <c r="F4" s="1" t="s">
        <v>39</v>
      </c>
      <c r="G4" s="1"/>
      <c r="H4" s="1"/>
      <c r="I4" s="1" t="s">
        <v>41</v>
      </c>
      <c r="J4" s="2"/>
      <c r="K4" s="2"/>
      <c r="L4" s="2" t="s">
        <v>43</v>
      </c>
      <c r="M4" s="60"/>
      <c r="N4" s="7">
        <v>1.3</v>
      </c>
      <c r="O4" s="8" t="s">
        <v>43</v>
      </c>
    </row>
    <row r="5" spans="1:17" hidden="1" x14ac:dyDescent="0.25">
      <c r="A5" s="24" t="str">
        <f>B5&amp;F5</f>
        <v>ACRYLIQUE.INT.BLANCACDIS</v>
      </c>
      <c r="B5" s="1" t="s">
        <v>621</v>
      </c>
      <c r="C5" s="1"/>
      <c r="D5" s="1" t="s">
        <v>37</v>
      </c>
      <c r="E5" s="1" t="s">
        <v>622</v>
      </c>
      <c r="F5" s="1" t="s">
        <v>39</v>
      </c>
      <c r="G5" s="1"/>
      <c r="H5" s="1"/>
      <c r="I5" s="1" t="s">
        <v>41</v>
      </c>
      <c r="J5" s="2"/>
      <c r="K5" s="2"/>
      <c r="L5" s="2" t="s">
        <v>43</v>
      </c>
      <c r="M5" s="60"/>
      <c r="N5" s="7">
        <v>1.3</v>
      </c>
      <c r="O5" s="8" t="s">
        <v>43</v>
      </c>
    </row>
    <row r="6" spans="1:17" hidden="1" x14ac:dyDescent="0.25">
      <c r="A6" s="85" t="s">
        <v>32692</v>
      </c>
      <c r="B6" s="9" t="s">
        <v>32694</v>
      </c>
      <c r="C6" s="9"/>
      <c r="D6" s="9" t="s">
        <v>37</v>
      </c>
      <c r="E6" s="9" t="s">
        <v>32696</v>
      </c>
      <c r="F6" s="9" t="s">
        <v>39</v>
      </c>
      <c r="G6" s="9"/>
      <c r="H6" s="9"/>
      <c r="I6" s="9" t="s">
        <v>41</v>
      </c>
      <c r="J6" s="10"/>
      <c r="K6" s="10"/>
      <c r="L6" s="10" t="s">
        <v>43</v>
      </c>
      <c r="M6" s="61"/>
      <c r="N6" s="11">
        <v>1.3</v>
      </c>
      <c r="O6" s="12" t="s">
        <v>43</v>
      </c>
    </row>
    <row r="7" spans="1:17" hidden="1" x14ac:dyDescent="0.25">
      <c r="A7" s="24" t="str">
        <f t="shared" ref="A7:A19" si="0">B7&amp;F7</f>
        <v>BPRAL3004ACDIS</v>
      </c>
      <c r="B7" s="1" t="s">
        <v>66</v>
      </c>
      <c r="C7" s="1"/>
      <c r="D7" s="1" t="s">
        <v>67</v>
      </c>
      <c r="E7" s="1" t="s">
        <v>68</v>
      </c>
      <c r="F7" s="1" t="s">
        <v>39</v>
      </c>
      <c r="G7" s="1"/>
      <c r="H7" s="1" t="s">
        <v>69</v>
      </c>
      <c r="I7" s="1" t="s">
        <v>41</v>
      </c>
      <c r="J7" s="2" t="s">
        <v>70</v>
      </c>
      <c r="K7" s="2"/>
      <c r="L7" s="2" t="s">
        <v>43</v>
      </c>
      <c r="M7" s="60"/>
      <c r="N7" s="7">
        <v>22.89</v>
      </c>
      <c r="O7" s="8" t="s">
        <v>43</v>
      </c>
    </row>
    <row r="8" spans="1:17" hidden="1" x14ac:dyDescent="0.25">
      <c r="A8" s="24" t="str">
        <f t="shared" si="0"/>
        <v>BPRALXXXXACDIS</v>
      </c>
      <c r="B8" s="1" t="s">
        <v>71</v>
      </c>
      <c r="C8" s="1"/>
      <c r="D8" s="1" t="s">
        <v>67</v>
      </c>
      <c r="E8" s="1" t="s">
        <v>68</v>
      </c>
      <c r="F8" s="1" t="s">
        <v>39</v>
      </c>
      <c r="G8" s="1"/>
      <c r="H8" s="1" t="s">
        <v>69</v>
      </c>
      <c r="I8" s="1" t="s">
        <v>41</v>
      </c>
      <c r="J8" s="2" t="s">
        <v>70</v>
      </c>
      <c r="K8" s="2"/>
      <c r="L8" s="2" t="s">
        <v>43</v>
      </c>
      <c r="M8" s="60"/>
      <c r="N8" s="7">
        <v>22.89</v>
      </c>
      <c r="O8" s="8" t="s">
        <v>43</v>
      </c>
    </row>
    <row r="9" spans="1:17" hidden="1" x14ac:dyDescent="0.25">
      <c r="A9" s="24" t="str">
        <f t="shared" si="0"/>
        <v>CALE.BOIS.4ACDIS</v>
      </c>
      <c r="B9" s="1" t="s">
        <v>630</v>
      </c>
      <c r="C9" s="1"/>
      <c r="D9" s="1" t="s">
        <v>628</v>
      </c>
      <c r="E9" s="1" t="s">
        <v>631</v>
      </c>
      <c r="F9" s="1" t="s">
        <v>39</v>
      </c>
      <c r="G9" s="1"/>
      <c r="H9" s="1"/>
      <c r="I9" s="1" t="s">
        <v>41</v>
      </c>
      <c r="J9" s="2"/>
      <c r="K9" s="2"/>
      <c r="L9" s="2" t="s">
        <v>43</v>
      </c>
      <c r="M9" s="62"/>
      <c r="N9" s="7"/>
      <c r="O9" s="8" t="s">
        <v>43</v>
      </c>
    </row>
    <row r="10" spans="1:17" hidden="1" x14ac:dyDescent="0.25">
      <c r="A10" s="24" t="str">
        <f t="shared" si="0"/>
        <v>CALE.BOIS.5ACDIS</v>
      </c>
      <c r="B10" s="1" t="s">
        <v>627</v>
      </c>
      <c r="C10" s="1"/>
      <c r="D10" s="1" t="s">
        <v>628</v>
      </c>
      <c r="E10" s="1" t="s">
        <v>629</v>
      </c>
      <c r="F10" s="1" t="s">
        <v>39</v>
      </c>
      <c r="G10" s="1"/>
      <c r="H10" s="1"/>
      <c r="I10" s="1" t="s">
        <v>41</v>
      </c>
      <c r="J10" s="2"/>
      <c r="K10" s="2"/>
      <c r="L10" s="2" t="s">
        <v>43</v>
      </c>
      <c r="M10" s="62"/>
      <c r="N10" s="7"/>
      <c r="O10" s="8" t="s">
        <v>43</v>
      </c>
    </row>
    <row r="11" spans="1:17" hidden="1" x14ac:dyDescent="0.25">
      <c r="A11" s="24" t="str">
        <f t="shared" si="0"/>
        <v>FONDJOINT.20ACDIS</v>
      </c>
      <c r="B11" s="1" t="s">
        <v>55</v>
      </c>
      <c r="C11" s="1"/>
      <c r="D11" s="1" t="s">
        <v>56</v>
      </c>
      <c r="E11" s="1" t="s">
        <v>57</v>
      </c>
      <c r="F11" s="1" t="s">
        <v>39</v>
      </c>
      <c r="G11" s="1"/>
      <c r="H11" s="1" t="s">
        <v>58</v>
      </c>
      <c r="I11" s="1" t="s">
        <v>41</v>
      </c>
      <c r="J11" s="2"/>
      <c r="K11" s="2"/>
      <c r="L11" s="2" t="s">
        <v>59</v>
      </c>
      <c r="M11" s="60"/>
      <c r="N11" s="7">
        <v>29.46</v>
      </c>
      <c r="O11" s="8"/>
    </row>
    <row r="12" spans="1:17" hidden="1" x14ac:dyDescent="0.25">
      <c r="A12" s="84" t="str">
        <f t="shared" si="0"/>
        <v>FONDJOINT.30ACDIS</v>
      </c>
      <c r="B12" s="3" t="s">
        <v>60</v>
      </c>
      <c r="C12" s="3"/>
      <c r="D12" s="3" t="s">
        <v>56</v>
      </c>
      <c r="E12" s="3" t="s">
        <v>61</v>
      </c>
      <c r="F12" s="3" t="s">
        <v>39</v>
      </c>
      <c r="G12" s="3"/>
      <c r="H12" s="3" t="s">
        <v>62</v>
      </c>
      <c r="I12" s="3" t="s">
        <v>41</v>
      </c>
      <c r="J12" s="4"/>
      <c r="K12" s="4"/>
      <c r="L12" s="4" t="s">
        <v>59</v>
      </c>
      <c r="M12" s="59"/>
      <c r="N12" s="5">
        <v>46.84</v>
      </c>
      <c r="O12" s="6"/>
    </row>
    <row r="13" spans="1:17" hidden="1" x14ac:dyDescent="0.25">
      <c r="A13" s="24" t="str">
        <f t="shared" si="0"/>
        <v>FONDJOINT.40ACDIS</v>
      </c>
      <c r="B13" s="1" t="s">
        <v>63</v>
      </c>
      <c r="C13" s="1"/>
      <c r="D13" s="1" t="s">
        <v>56</v>
      </c>
      <c r="E13" s="1" t="s">
        <v>64</v>
      </c>
      <c r="F13" s="1" t="s">
        <v>39</v>
      </c>
      <c r="G13" s="1"/>
      <c r="H13" s="1" t="s">
        <v>65</v>
      </c>
      <c r="I13" s="1" t="s">
        <v>41</v>
      </c>
      <c r="J13" s="2"/>
      <c r="K13" s="2"/>
      <c r="L13" s="2" t="s">
        <v>59</v>
      </c>
      <c r="M13" s="60"/>
      <c r="N13" s="7">
        <v>85.42</v>
      </c>
      <c r="O13" s="8"/>
    </row>
    <row r="14" spans="1:17" hidden="1" x14ac:dyDescent="0.25">
      <c r="A14" s="24" t="str">
        <f t="shared" si="0"/>
        <v>SILICON.7016ACDIS</v>
      </c>
      <c r="B14" s="1" t="s">
        <v>625</v>
      </c>
      <c r="C14" s="1"/>
      <c r="D14" s="1" t="s">
        <v>37</v>
      </c>
      <c r="E14" s="1" t="s">
        <v>626</v>
      </c>
      <c r="F14" s="1" t="s">
        <v>39</v>
      </c>
      <c r="G14" s="1"/>
      <c r="H14" s="1"/>
      <c r="I14" s="1" t="s">
        <v>41</v>
      </c>
      <c r="J14" s="2" t="s">
        <v>42</v>
      </c>
      <c r="K14" s="2"/>
      <c r="L14" s="2" t="s">
        <v>43</v>
      </c>
      <c r="M14" s="62"/>
      <c r="N14" s="7"/>
      <c r="O14" s="8" t="s">
        <v>43</v>
      </c>
    </row>
    <row r="15" spans="1:17" hidden="1" x14ac:dyDescent="0.25">
      <c r="A15" s="24" t="str">
        <f t="shared" si="0"/>
        <v>SILICON.BLANCACDIS</v>
      </c>
      <c r="B15" s="1" t="s">
        <v>44</v>
      </c>
      <c r="C15" s="1"/>
      <c r="D15" s="1" t="s">
        <v>37</v>
      </c>
      <c r="E15" s="1" t="s">
        <v>45</v>
      </c>
      <c r="F15" s="1" t="s">
        <v>39</v>
      </c>
      <c r="G15" s="1"/>
      <c r="H15" s="1" t="s">
        <v>46</v>
      </c>
      <c r="I15" s="1" t="s">
        <v>41</v>
      </c>
      <c r="J15" s="2" t="s">
        <v>42</v>
      </c>
      <c r="K15" s="2"/>
      <c r="L15" s="2" t="s">
        <v>43</v>
      </c>
      <c r="M15" s="62">
        <v>1.48</v>
      </c>
      <c r="N15" s="7">
        <v>1.67</v>
      </c>
      <c r="O15" s="8" t="s">
        <v>43</v>
      </c>
    </row>
    <row r="16" spans="1:17" hidden="1" x14ac:dyDescent="0.25">
      <c r="A16" s="24" t="str">
        <f t="shared" si="0"/>
        <v>SILICON.NOIRACDIS</v>
      </c>
      <c r="B16" s="1" t="s">
        <v>49</v>
      </c>
      <c r="C16" s="1"/>
      <c r="D16" s="1" t="s">
        <v>37</v>
      </c>
      <c r="E16" s="1" t="s">
        <v>50</v>
      </c>
      <c r="F16" s="1" t="s">
        <v>39</v>
      </c>
      <c r="G16" s="1"/>
      <c r="H16" s="1" t="s">
        <v>51</v>
      </c>
      <c r="I16" s="1" t="s">
        <v>41</v>
      </c>
      <c r="J16" s="2" t="s">
        <v>42</v>
      </c>
      <c r="K16" s="2"/>
      <c r="L16" s="2" t="s">
        <v>43</v>
      </c>
      <c r="M16" s="60"/>
      <c r="N16" s="7">
        <v>1.67</v>
      </c>
      <c r="O16" s="8" t="s">
        <v>43</v>
      </c>
    </row>
    <row r="17" spans="1:15" hidden="1" x14ac:dyDescent="0.25">
      <c r="A17" s="24" t="str">
        <f t="shared" si="0"/>
        <v>SILICON.PIERREACDIS</v>
      </c>
      <c r="B17" s="1" t="s">
        <v>47</v>
      </c>
      <c r="C17" s="1"/>
      <c r="D17" s="1" t="s">
        <v>37</v>
      </c>
      <c r="E17" s="1" t="s">
        <v>48</v>
      </c>
      <c r="F17" s="1" t="s">
        <v>39</v>
      </c>
      <c r="G17" s="1"/>
      <c r="H17" s="1"/>
      <c r="I17" s="1" t="s">
        <v>41</v>
      </c>
      <c r="J17" s="2" t="s">
        <v>42</v>
      </c>
      <c r="K17" s="2"/>
      <c r="L17" s="2" t="s">
        <v>43</v>
      </c>
      <c r="M17" s="60"/>
      <c r="N17" s="7">
        <v>1.67</v>
      </c>
      <c r="O17" s="8"/>
    </row>
    <row r="18" spans="1:15" hidden="1" x14ac:dyDescent="0.25">
      <c r="A18" s="24" t="str">
        <f t="shared" si="0"/>
        <v>SILICON.TRANSACDIS</v>
      </c>
      <c r="B18" s="1" t="s">
        <v>36</v>
      </c>
      <c r="C18" s="1"/>
      <c r="D18" s="1" t="s">
        <v>37</v>
      </c>
      <c r="E18" s="1" t="s">
        <v>38</v>
      </c>
      <c r="F18" s="1" t="s">
        <v>39</v>
      </c>
      <c r="G18" s="1"/>
      <c r="H18" s="1" t="s">
        <v>40</v>
      </c>
      <c r="I18" s="1" t="s">
        <v>41</v>
      </c>
      <c r="J18" s="2" t="s">
        <v>42</v>
      </c>
      <c r="K18" s="2"/>
      <c r="L18" s="2" t="s">
        <v>43</v>
      </c>
      <c r="M18" s="62">
        <v>1.48</v>
      </c>
      <c r="N18" s="7">
        <v>1.67</v>
      </c>
      <c r="O18" s="8" t="s">
        <v>43</v>
      </c>
    </row>
    <row r="19" spans="1:15" hidden="1" x14ac:dyDescent="0.25">
      <c r="A19" s="24" t="str">
        <f t="shared" si="0"/>
        <v>SILICONPU.BLANCACDIS</v>
      </c>
      <c r="B19" s="9" t="s">
        <v>52</v>
      </c>
      <c r="C19" s="9"/>
      <c r="D19" s="9" t="s">
        <v>37</v>
      </c>
      <c r="E19" s="9" t="s">
        <v>53</v>
      </c>
      <c r="F19" s="9" t="s">
        <v>39</v>
      </c>
      <c r="G19" s="9"/>
      <c r="H19" s="9"/>
      <c r="I19" s="9" t="s">
        <v>41</v>
      </c>
      <c r="J19" s="10" t="s">
        <v>54</v>
      </c>
      <c r="K19" s="10"/>
      <c r="L19" s="10" t="s">
        <v>43</v>
      </c>
      <c r="M19" s="61"/>
      <c r="N19" s="7">
        <v>2.15</v>
      </c>
      <c r="O19" s="12"/>
    </row>
    <row r="20" spans="1:15" hidden="1" x14ac:dyDescent="0.25">
      <c r="A20" s="24" t="str">
        <f t="shared" ref="A20:A83" si="1">B20&amp;F20</f>
        <v>ZO800-130AKRAPLAST</v>
      </c>
      <c r="B20" s="1" t="s">
        <v>83</v>
      </c>
      <c r="C20" s="1"/>
      <c r="D20" s="1" t="s">
        <v>164</v>
      </c>
      <c r="E20" s="1" t="s">
        <v>84</v>
      </c>
      <c r="F20" s="1" t="s">
        <v>75</v>
      </c>
      <c r="G20" s="1" t="s">
        <v>75</v>
      </c>
      <c r="H20" s="1" t="s">
        <v>83</v>
      </c>
      <c r="I20" s="1" t="s">
        <v>41</v>
      </c>
      <c r="J20" s="2">
        <v>6</v>
      </c>
      <c r="K20" s="2">
        <v>1</v>
      </c>
      <c r="L20" s="2" t="s">
        <v>80</v>
      </c>
      <c r="M20" s="60"/>
      <c r="N20" s="11">
        <f>(5.26*0.6)*6</f>
        <v>18.936</v>
      </c>
      <c r="O20" s="8" t="s">
        <v>80</v>
      </c>
    </row>
    <row r="21" spans="1:15" hidden="1" x14ac:dyDescent="0.25">
      <c r="A21" s="24" t="str">
        <f t="shared" si="1"/>
        <v>ZO810-370AKRAPLAST</v>
      </c>
      <c r="B21" s="1" t="s">
        <v>32523</v>
      </c>
      <c r="C21" s="1"/>
      <c r="D21" s="1" t="s">
        <v>164</v>
      </c>
      <c r="E21" s="1" t="s">
        <v>32524</v>
      </c>
      <c r="F21" s="1" t="s">
        <v>75</v>
      </c>
      <c r="G21" s="1" t="s">
        <v>75</v>
      </c>
      <c r="H21" s="1" t="s">
        <v>32523</v>
      </c>
      <c r="I21" s="1" t="s">
        <v>41</v>
      </c>
      <c r="J21" s="2">
        <v>1</v>
      </c>
      <c r="K21" s="2">
        <v>1</v>
      </c>
      <c r="L21" s="2" t="s">
        <v>43</v>
      </c>
      <c r="M21" s="60"/>
      <c r="N21" s="11"/>
      <c r="O21" s="8" t="s">
        <v>43</v>
      </c>
    </row>
    <row r="22" spans="1:15" hidden="1" x14ac:dyDescent="0.25">
      <c r="A22" s="24" t="str">
        <f t="shared" si="1"/>
        <v>ALUSTRONG24AKRAPLAST</v>
      </c>
      <c r="B22" s="1" t="s">
        <v>115</v>
      </c>
      <c r="C22" s="1"/>
      <c r="D22" s="1" t="s">
        <v>112</v>
      </c>
      <c r="E22" s="1" t="s">
        <v>116</v>
      </c>
      <c r="F22" s="1" t="s">
        <v>75</v>
      </c>
      <c r="G22" s="1" t="s">
        <v>75</v>
      </c>
      <c r="H22" s="1" t="s">
        <v>117</v>
      </c>
      <c r="I22" s="1" t="s">
        <v>41</v>
      </c>
      <c r="J22" s="2">
        <v>1</v>
      </c>
      <c r="K22" s="2">
        <v>1</v>
      </c>
      <c r="L22" s="2" t="s">
        <v>43</v>
      </c>
      <c r="M22" s="60"/>
      <c r="N22" s="7">
        <f>79.98*0.5*1.5*3</f>
        <v>179.95499999999998</v>
      </c>
      <c r="O22" s="8" t="s">
        <v>43</v>
      </c>
    </row>
    <row r="23" spans="1:15" hidden="1" x14ac:dyDescent="0.25">
      <c r="A23" s="24" t="str">
        <f t="shared" si="1"/>
        <v>ALUSTRONG28AKRAPLAST</v>
      </c>
      <c r="B23" s="1" t="s">
        <v>111</v>
      </c>
      <c r="C23" s="3"/>
      <c r="D23" s="3" t="s">
        <v>112</v>
      </c>
      <c r="E23" s="3" t="s">
        <v>113</v>
      </c>
      <c r="F23" s="3" t="s">
        <v>75</v>
      </c>
      <c r="G23" s="3" t="s">
        <v>75</v>
      </c>
      <c r="H23" s="3" t="s">
        <v>114</v>
      </c>
      <c r="I23" s="3" t="s">
        <v>41</v>
      </c>
      <c r="J23" s="4">
        <v>1</v>
      </c>
      <c r="K23" s="4">
        <v>1</v>
      </c>
      <c r="L23" s="4" t="s">
        <v>43</v>
      </c>
      <c r="M23" s="59"/>
      <c r="N23" s="5">
        <f>82.65*0.5*1.5*3</f>
        <v>185.96250000000001</v>
      </c>
      <c r="O23" s="6" t="s">
        <v>43</v>
      </c>
    </row>
    <row r="24" spans="1:15" hidden="1" x14ac:dyDescent="0.25">
      <c r="A24" s="24" t="str">
        <f t="shared" si="1"/>
        <v>EVOLUTOP 2000AKRAPLAST</v>
      </c>
      <c r="B24" s="1" t="s">
        <v>32663</v>
      </c>
      <c r="C24" s="1"/>
      <c r="D24" s="1" t="s">
        <v>32661</v>
      </c>
      <c r="E24" s="1" t="s">
        <v>32676</v>
      </c>
      <c r="F24" s="1" t="s">
        <v>75</v>
      </c>
      <c r="G24" s="1" t="s">
        <v>75</v>
      </c>
      <c r="H24" s="1" t="s">
        <v>32662</v>
      </c>
      <c r="I24" s="1" t="s">
        <v>41</v>
      </c>
      <c r="J24" s="2">
        <v>1</v>
      </c>
      <c r="K24" s="2">
        <v>1</v>
      </c>
      <c r="L24" s="2" t="s">
        <v>166</v>
      </c>
      <c r="M24" s="60"/>
      <c r="N24" s="7">
        <f>88.5*0.6*1.2*2</f>
        <v>127.44</v>
      </c>
      <c r="O24" s="8" t="s">
        <v>43</v>
      </c>
    </row>
    <row r="25" spans="1:15" hidden="1" x14ac:dyDescent="0.25">
      <c r="A25" s="24" t="str">
        <f t="shared" si="1"/>
        <v>EVOLUTOP 2500AKRAPLAST</v>
      </c>
      <c r="B25" s="1" t="s">
        <v>32665</v>
      </c>
      <c r="C25" s="1"/>
      <c r="D25" s="1" t="s">
        <v>32661</v>
      </c>
      <c r="E25" s="1" t="s">
        <v>32677</v>
      </c>
      <c r="F25" s="1" t="s">
        <v>75</v>
      </c>
      <c r="G25" s="1" t="s">
        <v>75</v>
      </c>
      <c r="H25" s="1" t="s">
        <v>32670</v>
      </c>
      <c r="I25" s="1" t="s">
        <v>41</v>
      </c>
      <c r="J25" s="2">
        <v>1</v>
      </c>
      <c r="K25" s="2">
        <v>1</v>
      </c>
      <c r="L25" s="2" t="s">
        <v>166</v>
      </c>
      <c r="M25" s="60"/>
      <c r="N25" s="7">
        <f>88.5*0.6*1.2*2.5</f>
        <v>159.30000000000001</v>
      </c>
      <c r="O25" s="8" t="s">
        <v>43</v>
      </c>
    </row>
    <row r="26" spans="1:15" hidden="1" x14ac:dyDescent="0.25">
      <c r="A26" s="24" t="str">
        <f t="shared" si="1"/>
        <v>EVOLUTOP 3000AKRAPLAST</v>
      </c>
      <c r="B26" s="1" t="s">
        <v>32664</v>
      </c>
      <c r="C26" s="1"/>
      <c r="D26" s="1" t="s">
        <v>32661</v>
      </c>
      <c r="E26" s="1" t="s">
        <v>32678</v>
      </c>
      <c r="F26" s="1" t="s">
        <v>75</v>
      </c>
      <c r="G26" s="1" t="s">
        <v>75</v>
      </c>
      <c r="H26" s="1" t="s">
        <v>32671</v>
      </c>
      <c r="I26" s="1" t="s">
        <v>41</v>
      </c>
      <c r="J26" s="2">
        <v>1</v>
      </c>
      <c r="K26" s="2">
        <v>1</v>
      </c>
      <c r="L26" s="2" t="s">
        <v>166</v>
      </c>
      <c r="M26" s="60"/>
      <c r="N26" s="7">
        <f>88.5*0.6*1.2*3</f>
        <v>191.16</v>
      </c>
      <c r="O26" s="8" t="s">
        <v>43</v>
      </c>
    </row>
    <row r="27" spans="1:15" hidden="1" x14ac:dyDescent="0.25">
      <c r="A27" s="24" t="str">
        <f t="shared" si="1"/>
        <v>EVOLUTOP 3500AKRAPLAST</v>
      </c>
      <c r="B27" s="1" t="s">
        <v>32666</v>
      </c>
      <c r="C27" s="1"/>
      <c r="D27" s="1" t="s">
        <v>32661</v>
      </c>
      <c r="E27" s="1" t="s">
        <v>32679</v>
      </c>
      <c r="F27" s="1" t="s">
        <v>75</v>
      </c>
      <c r="G27" s="1" t="s">
        <v>75</v>
      </c>
      <c r="H27" s="1" t="s">
        <v>32672</v>
      </c>
      <c r="I27" s="1" t="s">
        <v>41</v>
      </c>
      <c r="J27" s="2">
        <v>1</v>
      </c>
      <c r="K27" s="2">
        <v>1</v>
      </c>
      <c r="L27" s="2" t="s">
        <v>166</v>
      </c>
      <c r="M27" s="60"/>
      <c r="N27" s="7">
        <f>88.5*0.6*1.2*3.5</f>
        <v>223.01999999999998</v>
      </c>
      <c r="O27" s="8" t="s">
        <v>43</v>
      </c>
    </row>
    <row r="28" spans="1:15" hidden="1" x14ac:dyDescent="0.25">
      <c r="A28" s="24" t="str">
        <f t="shared" si="1"/>
        <v>EVOLUTOP 4000AKRAPLAST</v>
      </c>
      <c r="B28" s="1" t="s">
        <v>32667</v>
      </c>
      <c r="C28" s="1"/>
      <c r="D28" s="1" t="s">
        <v>32661</v>
      </c>
      <c r="E28" s="1" t="s">
        <v>32680</v>
      </c>
      <c r="F28" s="1" t="s">
        <v>75</v>
      </c>
      <c r="G28" s="1" t="s">
        <v>75</v>
      </c>
      <c r="H28" s="1" t="s">
        <v>32673</v>
      </c>
      <c r="I28" s="1" t="s">
        <v>41</v>
      </c>
      <c r="J28" s="2">
        <v>1</v>
      </c>
      <c r="K28" s="2">
        <v>1</v>
      </c>
      <c r="L28" s="2" t="s">
        <v>166</v>
      </c>
      <c r="M28" s="60"/>
      <c r="N28" s="7">
        <f>88.5*0.6*1.2*4</f>
        <v>254.88</v>
      </c>
      <c r="O28" s="8" t="s">
        <v>43</v>
      </c>
    </row>
    <row r="29" spans="1:15" hidden="1" x14ac:dyDescent="0.25">
      <c r="A29" s="24" t="str">
        <f t="shared" si="1"/>
        <v>EVOLUTOP 4500AKRAPLAST</v>
      </c>
      <c r="B29" s="1" t="s">
        <v>32668</v>
      </c>
      <c r="C29" s="1"/>
      <c r="D29" s="1" t="s">
        <v>32661</v>
      </c>
      <c r="E29" s="1" t="s">
        <v>32681</v>
      </c>
      <c r="F29" s="1" t="s">
        <v>75</v>
      </c>
      <c r="G29" s="1" t="s">
        <v>75</v>
      </c>
      <c r="H29" s="1" t="s">
        <v>32674</v>
      </c>
      <c r="I29" s="1" t="s">
        <v>41</v>
      </c>
      <c r="J29" s="2">
        <v>1</v>
      </c>
      <c r="K29" s="2">
        <v>1</v>
      </c>
      <c r="L29" s="2" t="s">
        <v>166</v>
      </c>
      <c r="M29" s="60"/>
      <c r="N29" s="7">
        <f>88.5*0.6*1.2*4.5</f>
        <v>286.74</v>
      </c>
      <c r="O29" s="8" t="s">
        <v>43</v>
      </c>
    </row>
    <row r="30" spans="1:15" hidden="1" x14ac:dyDescent="0.25">
      <c r="A30" s="24" t="str">
        <f t="shared" si="1"/>
        <v>EVOLUTOP 5000AKRAPLAST</v>
      </c>
      <c r="B30" s="1" t="s">
        <v>32669</v>
      </c>
      <c r="C30" s="1"/>
      <c r="D30" s="1" t="s">
        <v>32661</v>
      </c>
      <c r="E30" s="1" t="s">
        <v>32682</v>
      </c>
      <c r="F30" s="1" t="s">
        <v>75</v>
      </c>
      <c r="G30" s="1" t="s">
        <v>75</v>
      </c>
      <c r="H30" s="1" t="s">
        <v>32675</v>
      </c>
      <c r="I30" s="1" t="s">
        <v>41</v>
      </c>
      <c r="J30" s="2">
        <v>1</v>
      </c>
      <c r="K30" s="2">
        <v>1</v>
      </c>
      <c r="L30" s="2" t="s">
        <v>166</v>
      </c>
      <c r="M30" s="60"/>
      <c r="N30" s="7">
        <f>88.5*0.6*1.2*5</f>
        <v>318.60000000000002</v>
      </c>
      <c r="O30" s="8" t="s">
        <v>43</v>
      </c>
    </row>
    <row r="31" spans="1:15" hidden="1" x14ac:dyDescent="0.25">
      <c r="A31" s="24" t="str">
        <f t="shared" si="1"/>
        <v>FLEUR Deco E3AKRAPLAST</v>
      </c>
      <c r="B31" s="1" t="s">
        <v>32703</v>
      </c>
      <c r="C31" s="1"/>
      <c r="D31" s="1" t="s">
        <v>32704</v>
      </c>
      <c r="E31" s="1" t="s">
        <v>32705</v>
      </c>
      <c r="F31" s="1" t="s">
        <v>75</v>
      </c>
      <c r="G31" s="1" t="s">
        <v>75</v>
      </c>
      <c r="H31" s="1" t="s">
        <v>32706</v>
      </c>
      <c r="I31" s="1" t="s">
        <v>41</v>
      </c>
      <c r="J31" s="2">
        <v>1</v>
      </c>
      <c r="K31" s="2">
        <v>1</v>
      </c>
      <c r="L31" s="2" t="s">
        <v>166</v>
      </c>
      <c r="M31" s="60"/>
      <c r="N31" s="7"/>
      <c r="O31" s="8" t="s">
        <v>43</v>
      </c>
    </row>
    <row r="32" spans="1:15" hidden="1" x14ac:dyDescent="0.25">
      <c r="A32" s="24" t="str">
        <f t="shared" si="1"/>
        <v>G11AKRAPLAST</v>
      </c>
      <c r="B32" s="1" t="s">
        <v>32576</v>
      </c>
      <c r="C32" s="1"/>
      <c r="D32" s="1" t="s">
        <v>147</v>
      </c>
      <c r="E32" s="1" t="s">
        <v>32584</v>
      </c>
      <c r="F32" s="1" t="s">
        <v>75</v>
      </c>
      <c r="G32" s="1" t="s">
        <v>75</v>
      </c>
      <c r="H32" s="1" t="s">
        <v>32580</v>
      </c>
      <c r="I32" s="1" t="s">
        <v>41</v>
      </c>
      <c r="J32" s="2">
        <v>7</v>
      </c>
      <c r="K32" s="2">
        <v>1</v>
      </c>
      <c r="L32" s="2" t="s">
        <v>43</v>
      </c>
      <c r="M32" s="60"/>
      <c r="N32" s="7"/>
      <c r="O32" s="8" t="s">
        <v>43</v>
      </c>
    </row>
    <row r="33" spans="1:17" hidden="1" x14ac:dyDescent="0.25">
      <c r="A33" s="84" t="str">
        <f t="shared" si="1"/>
        <v>G15AKRAPLAST</v>
      </c>
      <c r="B33" s="3" t="s">
        <v>32589</v>
      </c>
      <c r="C33" s="3"/>
      <c r="D33" s="3" t="s">
        <v>147</v>
      </c>
      <c r="E33" s="3" t="s">
        <v>32585</v>
      </c>
      <c r="F33" s="3" t="s">
        <v>75</v>
      </c>
      <c r="G33" s="3" t="s">
        <v>75</v>
      </c>
      <c r="H33" s="3" t="s">
        <v>32580</v>
      </c>
      <c r="I33" s="3" t="s">
        <v>41</v>
      </c>
      <c r="J33" s="4">
        <v>7</v>
      </c>
      <c r="K33" s="4">
        <v>1</v>
      </c>
      <c r="L33" s="4" t="s">
        <v>43</v>
      </c>
      <c r="M33" s="59"/>
      <c r="N33" s="5"/>
      <c r="O33" s="6" t="s">
        <v>43</v>
      </c>
    </row>
    <row r="34" spans="1:17" hidden="1" x14ac:dyDescent="0.25">
      <c r="A34" s="24" t="str">
        <f t="shared" si="1"/>
        <v>G3AKRAPLAST</v>
      </c>
      <c r="B34" s="1" t="s">
        <v>32586</v>
      </c>
      <c r="C34" s="1"/>
      <c r="D34" s="1" t="s">
        <v>147</v>
      </c>
      <c r="E34" s="1" t="s">
        <v>32578</v>
      </c>
      <c r="F34" s="1" t="s">
        <v>75</v>
      </c>
      <c r="G34" s="1" t="s">
        <v>75</v>
      </c>
      <c r="H34" s="1" t="s">
        <v>32577</v>
      </c>
      <c r="I34" s="1" t="s">
        <v>41</v>
      </c>
      <c r="J34" s="2">
        <v>7</v>
      </c>
      <c r="K34" s="2">
        <v>1</v>
      </c>
      <c r="L34" s="2" t="s">
        <v>43</v>
      </c>
      <c r="M34" s="60"/>
      <c r="N34" s="7"/>
      <c r="O34" s="8" t="s">
        <v>43</v>
      </c>
    </row>
    <row r="35" spans="1:17" hidden="1" x14ac:dyDescent="0.25">
      <c r="A35" s="24" t="str">
        <f t="shared" si="1"/>
        <v>G5AKRAPLAST</v>
      </c>
      <c r="B35" s="9" t="s">
        <v>32587</v>
      </c>
      <c r="C35" s="9"/>
      <c r="D35" s="9" t="s">
        <v>147</v>
      </c>
      <c r="E35" s="9" t="s">
        <v>32582</v>
      </c>
      <c r="F35" s="9" t="s">
        <v>75</v>
      </c>
      <c r="G35" s="9" t="s">
        <v>75</v>
      </c>
      <c r="H35" s="9" t="s">
        <v>32581</v>
      </c>
      <c r="I35" s="9" t="s">
        <v>41</v>
      </c>
      <c r="J35" s="10">
        <v>7</v>
      </c>
      <c r="K35" s="10">
        <v>1</v>
      </c>
      <c r="L35" s="10" t="s">
        <v>43</v>
      </c>
      <c r="M35" s="61"/>
      <c r="N35" s="11"/>
      <c r="O35" s="12" t="s">
        <v>43</v>
      </c>
    </row>
    <row r="36" spans="1:17" hidden="1" x14ac:dyDescent="0.25">
      <c r="A36" s="24" t="str">
        <f t="shared" si="1"/>
        <v>G8AKRAPLAST</v>
      </c>
      <c r="B36" s="1" t="s">
        <v>32588</v>
      </c>
      <c r="C36" s="1"/>
      <c r="D36" s="1" t="s">
        <v>147</v>
      </c>
      <c r="E36" s="1" t="s">
        <v>32583</v>
      </c>
      <c r="F36" s="1" t="s">
        <v>75</v>
      </c>
      <c r="G36" s="1" t="s">
        <v>75</v>
      </c>
      <c r="H36" s="1" t="s">
        <v>32579</v>
      </c>
      <c r="I36" s="1" t="s">
        <v>41</v>
      </c>
      <c r="J36" s="2">
        <v>7</v>
      </c>
      <c r="K36" s="2">
        <v>1</v>
      </c>
      <c r="L36" s="2" t="s">
        <v>43</v>
      </c>
      <c r="M36" s="60"/>
      <c r="N36" s="7"/>
      <c r="O36" s="8" t="s">
        <v>43</v>
      </c>
    </row>
    <row r="37" spans="1:17" hidden="1" x14ac:dyDescent="0.25">
      <c r="A37" s="24" t="str">
        <f t="shared" si="1"/>
        <v>IC372000AKRAPLAST</v>
      </c>
      <c r="B37" s="3" t="s">
        <v>32642</v>
      </c>
      <c r="C37" s="3"/>
      <c r="D37" s="3" t="s">
        <v>32657</v>
      </c>
      <c r="E37" s="3" t="s">
        <v>32649</v>
      </c>
      <c r="F37" s="3" t="s">
        <v>75</v>
      </c>
      <c r="G37" s="3" t="s">
        <v>75</v>
      </c>
      <c r="H37" s="3" t="s">
        <v>32658</v>
      </c>
      <c r="I37" s="3" t="s">
        <v>41</v>
      </c>
      <c r="J37" s="4">
        <v>1</v>
      </c>
      <c r="K37" s="4">
        <v>1</v>
      </c>
      <c r="L37" s="4" t="s">
        <v>43</v>
      </c>
      <c r="M37" s="59"/>
      <c r="N37" s="5">
        <v>210.92</v>
      </c>
      <c r="O37" s="6" t="s">
        <v>43</v>
      </c>
      <c r="Q37" s="51">
        <v>44774</v>
      </c>
    </row>
    <row r="38" spans="1:17" hidden="1" x14ac:dyDescent="0.25">
      <c r="A38" s="24" t="str">
        <f t="shared" si="1"/>
        <v>IC372500AKRAPLAST</v>
      </c>
      <c r="B38" s="1" t="s">
        <v>32643</v>
      </c>
      <c r="C38" s="1"/>
      <c r="D38" s="1" t="s">
        <v>32657</v>
      </c>
      <c r="E38" s="1" t="s">
        <v>32650</v>
      </c>
      <c r="F38" s="1" t="s">
        <v>75</v>
      </c>
      <c r="G38" s="1" t="s">
        <v>75</v>
      </c>
      <c r="H38" s="1" t="s">
        <v>32658</v>
      </c>
      <c r="I38" s="1" t="s">
        <v>41</v>
      </c>
      <c r="J38" s="2">
        <v>1</v>
      </c>
      <c r="K38" s="2">
        <v>1</v>
      </c>
      <c r="L38" s="2" t="s">
        <v>43</v>
      </c>
      <c r="M38" s="60"/>
      <c r="N38" s="7">
        <v>263.64999999999998</v>
      </c>
      <c r="O38" s="8" t="s">
        <v>43</v>
      </c>
      <c r="Q38" s="51">
        <v>44774</v>
      </c>
    </row>
    <row r="39" spans="1:17" hidden="1" x14ac:dyDescent="0.25">
      <c r="A39" s="24" t="str">
        <f t="shared" si="1"/>
        <v>IC373000AKRAPLAST</v>
      </c>
      <c r="B39" s="1" t="s">
        <v>32644</v>
      </c>
      <c r="C39" s="1"/>
      <c r="D39" s="1" t="s">
        <v>32657</v>
      </c>
      <c r="E39" s="1" t="s">
        <v>32651</v>
      </c>
      <c r="F39" s="1" t="s">
        <v>75</v>
      </c>
      <c r="G39" s="1" t="s">
        <v>75</v>
      </c>
      <c r="H39" s="1" t="s">
        <v>32658</v>
      </c>
      <c r="I39" s="1" t="s">
        <v>41</v>
      </c>
      <c r="J39" s="2">
        <v>1</v>
      </c>
      <c r="K39" s="2">
        <v>1</v>
      </c>
      <c r="L39" s="2" t="s">
        <v>43</v>
      </c>
      <c r="M39" s="60"/>
      <c r="N39" s="7">
        <v>316.38</v>
      </c>
      <c r="O39" s="8" t="s">
        <v>43</v>
      </c>
      <c r="Q39" s="51">
        <v>44774</v>
      </c>
    </row>
    <row r="40" spans="1:17" hidden="1" x14ac:dyDescent="0.25">
      <c r="A40" s="24" t="str">
        <f t="shared" si="1"/>
        <v>IC373500AKRAPLAST</v>
      </c>
      <c r="B40" s="1" t="s">
        <v>32645</v>
      </c>
      <c r="C40" s="1"/>
      <c r="D40" s="1" t="s">
        <v>32657</v>
      </c>
      <c r="E40" s="1" t="s">
        <v>32652</v>
      </c>
      <c r="F40" s="1" t="s">
        <v>75</v>
      </c>
      <c r="G40" s="1" t="s">
        <v>75</v>
      </c>
      <c r="H40" s="1" t="s">
        <v>32658</v>
      </c>
      <c r="I40" s="1" t="s">
        <v>41</v>
      </c>
      <c r="J40" s="2">
        <v>1</v>
      </c>
      <c r="K40" s="2">
        <v>1</v>
      </c>
      <c r="L40" s="2" t="s">
        <v>43</v>
      </c>
      <c r="M40" s="60"/>
      <c r="N40" s="7">
        <v>369.11</v>
      </c>
      <c r="O40" s="8" t="s">
        <v>43</v>
      </c>
      <c r="Q40" s="51">
        <v>44774</v>
      </c>
    </row>
    <row r="41" spans="1:17" hidden="1" x14ac:dyDescent="0.25">
      <c r="A41" s="24" t="str">
        <f t="shared" si="1"/>
        <v>IC374000AKRAPLAST</v>
      </c>
      <c r="B41" s="1" t="s">
        <v>32646</v>
      </c>
      <c r="C41" s="1"/>
      <c r="D41" s="1" t="s">
        <v>32657</v>
      </c>
      <c r="E41" s="1" t="s">
        <v>32653</v>
      </c>
      <c r="F41" s="1" t="s">
        <v>75</v>
      </c>
      <c r="G41" s="1" t="s">
        <v>75</v>
      </c>
      <c r="H41" s="1" t="s">
        <v>32658</v>
      </c>
      <c r="I41" s="1" t="s">
        <v>41</v>
      </c>
      <c r="J41" s="2">
        <v>1</v>
      </c>
      <c r="K41" s="2">
        <v>1</v>
      </c>
      <c r="L41" s="2" t="s">
        <v>43</v>
      </c>
      <c r="M41" s="60"/>
      <c r="N41" s="7">
        <v>421.84</v>
      </c>
      <c r="O41" s="8" t="s">
        <v>43</v>
      </c>
      <c r="Q41" s="51">
        <v>44774</v>
      </c>
    </row>
    <row r="42" spans="1:17" hidden="1" x14ac:dyDescent="0.25">
      <c r="A42" s="24" t="str">
        <f t="shared" si="1"/>
        <v>IC374500AKRAPLAST</v>
      </c>
      <c r="B42" s="1" t="s">
        <v>32647</v>
      </c>
      <c r="C42" s="1"/>
      <c r="D42" s="1" t="s">
        <v>32657</v>
      </c>
      <c r="E42" s="1" t="s">
        <v>32654</v>
      </c>
      <c r="F42" s="1" t="s">
        <v>75</v>
      </c>
      <c r="G42" s="1" t="s">
        <v>75</v>
      </c>
      <c r="H42" s="1" t="s">
        <v>32658</v>
      </c>
      <c r="I42" s="1" t="s">
        <v>41</v>
      </c>
      <c r="J42" s="2">
        <v>1</v>
      </c>
      <c r="K42" s="2">
        <v>1</v>
      </c>
      <c r="L42" s="2" t="s">
        <v>43</v>
      </c>
      <c r="M42" s="60"/>
      <c r="N42" s="7">
        <v>474.57</v>
      </c>
      <c r="O42" s="8" t="s">
        <v>43</v>
      </c>
      <c r="Q42" s="51">
        <v>44774</v>
      </c>
    </row>
    <row r="43" spans="1:17" hidden="1" x14ac:dyDescent="0.25">
      <c r="A43" s="24" t="str">
        <f t="shared" si="1"/>
        <v>IC375000AKRAPLAST</v>
      </c>
      <c r="B43" s="1" t="s">
        <v>32648</v>
      </c>
      <c r="C43" s="1"/>
      <c r="D43" s="1" t="s">
        <v>32657</v>
      </c>
      <c r="E43" s="1" t="s">
        <v>32655</v>
      </c>
      <c r="F43" s="1" t="s">
        <v>75</v>
      </c>
      <c r="G43" s="1" t="s">
        <v>75</v>
      </c>
      <c r="H43" s="1" t="s">
        <v>32658</v>
      </c>
      <c r="I43" s="1" t="s">
        <v>41</v>
      </c>
      <c r="J43" s="2">
        <v>1</v>
      </c>
      <c r="K43" s="2">
        <v>1</v>
      </c>
      <c r="L43" s="2" t="s">
        <v>43</v>
      </c>
      <c r="M43" s="60"/>
      <c r="N43" s="7">
        <v>527.29999999999995</v>
      </c>
      <c r="O43" s="8" t="s">
        <v>43</v>
      </c>
      <c r="Q43" s="51">
        <v>44774</v>
      </c>
    </row>
    <row r="44" spans="1:17" hidden="1" x14ac:dyDescent="0.25">
      <c r="A44" s="24" t="str">
        <f t="shared" si="1"/>
        <v>IC375000AKRAPLAST</v>
      </c>
      <c r="B44" s="1" t="s">
        <v>32648</v>
      </c>
      <c r="C44" s="1"/>
      <c r="D44" s="1" t="s">
        <v>32657</v>
      </c>
      <c r="E44" s="1" t="s">
        <v>32656</v>
      </c>
      <c r="F44" s="1" t="s">
        <v>75</v>
      </c>
      <c r="G44" s="1" t="s">
        <v>75</v>
      </c>
      <c r="H44" s="1" t="s">
        <v>32658</v>
      </c>
      <c r="I44" s="1" t="s">
        <v>41</v>
      </c>
      <c r="J44" s="2">
        <v>1</v>
      </c>
      <c r="K44" s="2">
        <v>1</v>
      </c>
      <c r="L44" s="2" t="s">
        <v>43</v>
      </c>
      <c r="M44" s="60"/>
      <c r="N44" s="7">
        <v>632.76</v>
      </c>
      <c r="O44" s="8" t="s">
        <v>43</v>
      </c>
      <c r="Q44" s="51">
        <v>44774</v>
      </c>
    </row>
    <row r="45" spans="1:17" hidden="1" x14ac:dyDescent="0.25">
      <c r="A45" s="84" t="str">
        <f t="shared" si="1"/>
        <v>IC752000AKRAPLAST</v>
      </c>
      <c r="B45" s="3" t="s">
        <v>32626</v>
      </c>
      <c r="C45" s="3"/>
      <c r="D45" s="3" t="s">
        <v>32624</v>
      </c>
      <c r="E45" s="3" t="s">
        <v>32633</v>
      </c>
      <c r="F45" s="3" t="s">
        <v>75</v>
      </c>
      <c r="G45" s="3" t="s">
        <v>75</v>
      </c>
      <c r="H45" s="3" t="s">
        <v>32641</v>
      </c>
      <c r="I45" s="3" t="s">
        <v>41</v>
      </c>
      <c r="J45" s="4">
        <v>1</v>
      </c>
      <c r="K45" s="4">
        <v>1</v>
      </c>
      <c r="L45" s="4" t="s">
        <v>43</v>
      </c>
      <c r="M45" s="59"/>
      <c r="N45" s="5">
        <v>263.2</v>
      </c>
      <c r="O45" s="6" t="s">
        <v>43</v>
      </c>
      <c r="Q45" s="51">
        <v>44774</v>
      </c>
    </row>
    <row r="46" spans="1:17" hidden="1" x14ac:dyDescent="0.25">
      <c r="A46" s="24" t="str">
        <f t="shared" si="1"/>
        <v>IC752500AKRAPLAST</v>
      </c>
      <c r="B46" s="1" t="s">
        <v>32625</v>
      </c>
      <c r="C46" s="1"/>
      <c r="D46" s="1" t="s">
        <v>32624</v>
      </c>
      <c r="E46" s="1" t="s">
        <v>32634</v>
      </c>
      <c r="F46" s="1" t="s">
        <v>75</v>
      </c>
      <c r="G46" s="1" t="s">
        <v>75</v>
      </c>
      <c r="H46" s="1" t="s">
        <v>32641</v>
      </c>
      <c r="I46" s="1" t="s">
        <v>41</v>
      </c>
      <c r="J46" s="2">
        <v>1</v>
      </c>
      <c r="K46" s="2">
        <v>1</v>
      </c>
      <c r="L46" s="2" t="s">
        <v>43</v>
      </c>
      <c r="M46" s="60"/>
      <c r="N46" s="7">
        <v>329</v>
      </c>
      <c r="O46" s="8" t="s">
        <v>43</v>
      </c>
      <c r="Q46" s="51">
        <v>44774</v>
      </c>
    </row>
    <row r="47" spans="1:17" hidden="1" x14ac:dyDescent="0.25">
      <c r="A47" s="24" t="str">
        <f t="shared" si="1"/>
        <v>IC753000AKRAPLAST</v>
      </c>
      <c r="B47" s="1" t="s">
        <v>32627</v>
      </c>
      <c r="C47" s="1"/>
      <c r="D47" s="1" t="s">
        <v>32624</v>
      </c>
      <c r="E47" s="1" t="s">
        <v>32635</v>
      </c>
      <c r="F47" s="1" t="s">
        <v>75</v>
      </c>
      <c r="G47" s="1" t="s">
        <v>75</v>
      </c>
      <c r="H47" s="1" t="s">
        <v>32641</v>
      </c>
      <c r="I47" s="1" t="s">
        <v>41</v>
      </c>
      <c r="J47" s="2">
        <v>1</v>
      </c>
      <c r="K47" s="2">
        <v>1</v>
      </c>
      <c r="L47" s="2" t="s">
        <v>43</v>
      </c>
      <c r="M47" s="60"/>
      <c r="N47" s="7">
        <v>394.8</v>
      </c>
      <c r="O47" s="8" t="s">
        <v>43</v>
      </c>
      <c r="Q47" s="51">
        <v>44774</v>
      </c>
    </row>
    <row r="48" spans="1:17" hidden="1" x14ac:dyDescent="0.25">
      <c r="A48" s="24" t="str">
        <f t="shared" si="1"/>
        <v>IC753500AKRAPLAST</v>
      </c>
      <c r="B48" s="1" t="s">
        <v>32628</v>
      </c>
      <c r="C48" s="1"/>
      <c r="D48" s="1" t="s">
        <v>32624</v>
      </c>
      <c r="E48" s="1" t="s">
        <v>32636</v>
      </c>
      <c r="F48" s="1" t="s">
        <v>75</v>
      </c>
      <c r="G48" s="1" t="s">
        <v>75</v>
      </c>
      <c r="H48" s="1" t="s">
        <v>32641</v>
      </c>
      <c r="I48" s="1" t="s">
        <v>41</v>
      </c>
      <c r="J48" s="2">
        <v>1</v>
      </c>
      <c r="K48" s="2">
        <v>1</v>
      </c>
      <c r="L48" s="2" t="s">
        <v>43</v>
      </c>
      <c r="M48" s="60"/>
      <c r="N48" s="7">
        <v>460.6</v>
      </c>
      <c r="O48" s="8" t="s">
        <v>43</v>
      </c>
      <c r="Q48" s="51">
        <v>44774</v>
      </c>
    </row>
    <row r="49" spans="1:17" hidden="1" x14ac:dyDescent="0.25">
      <c r="A49" s="24" t="str">
        <f t="shared" si="1"/>
        <v>IC754000AKRAPLAST</v>
      </c>
      <c r="B49" s="1" t="s">
        <v>32629</v>
      </c>
      <c r="C49" s="1"/>
      <c r="D49" s="1" t="s">
        <v>32624</v>
      </c>
      <c r="E49" s="1" t="s">
        <v>32637</v>
      </c>
      <c r="F49" s="1" t="s">
        <v>75</v>
      </c>
      <c r="G49" s="1" t="s">
        <v>75</v>
      </c>
      <c r="H49" s="1" t="s">
        <v>32641</v>
      </c>
      <c r="I49" s="1" t="s">
        <v>41</v>
      </c>
      <c r="J49" s="2">
        <v>1</v>
      </c>
      <c r="K49" s="2">
        <v>1</v>
      </c>
      <c r="L49" s="2" t="s">
        <v>43</v>
      </c>
      <c r="M49" s="60"/>
      <c r="N49" s="7">
        <v>526.4</v>
      </c>
      <c r="O49" s="8" t="s">
        <v>43</v>
      </c>
      <c r="Q49" s="51">
        <v>44774</v>
      </c>
    </row>
    <row r="50" spans="1:17" hidden="1" x14ac:dyDescent="0.25">
      <c r="A50" s="24" t="str">
        <f t="shared" si="1"/>
        <v>IC754500AKRAPLAST</v>
      </c>
      <c r="B50" s="1" t="s">
        <v>32630</v>
      </c>
      <c r="C50" s="1"/>
      <c r="D50" s="1" t="s">
        <v>32624</v>
      </c>
      <c r="E50" s="1" t="s">
        <v>32638</v>
      </c>
      <c r="F50" s="1" t="s">
        <v>75</v>
      </c>
      <c r="G50" s="1" t="s">
        <v>75</v>
      </c>
      <c r="H50" s="1" t="s">
        <v>32641</v>
      </c>
      <c r="I50" s="1" t="s">
        <v>41</v>
      </c>
      <c r="J50" s="2">
        <v>1</v>
      </c>
      <c r="K50" s="2">
        <v>1</v>
      </c>
      <c r="L50" s="2" t="s">
        <v>43</v>
      </c>
      <c r="M50" s="60"/>
      <c r="N50" s="7">
        <v>592.20000000000005</v>
      </c>
      <c r="O50" s="8" t="s">
        <v>43</v>
      </c>
      <c r="Q50" s="51">
        <v>44774</v>
      </c>
    </row>
    <row r="51" spans="1:17" hidden="1" x14ac:dyDescent="0.25">
      <c r="A51" s="24" t="str">
        <f t="shared" si="1"/>
        <v>IC755000AKRAPLAST</v>
      </c>
      <c r="B51" s="1" t="s">
        <v>32631</v>
      </c>
      <c r="C51" s="1"/>
      <c r="D51" s="1" t="s">
        <v>32624</v>
      </c>
      <c r="E51" s="1" t="s">
        <v>32639</v>
      </c>
      <c r="F51" s="1" t="s">
        <v>75</v>
      </c>
      <c r="G51" s="1" t="s">
        <v>75</v>
      </c>
      <c r="H51" s="1" t="s">
        <v>32641</v>
      </c>
      <c r="I51" s="1" t="s">
        <v>41</v>
      </c>
      <c r="J51" s="2">
        <v>1</v>
      </c>
      <c r="K51" s="2">
        <v>1</v>
      </c>
      <c r="L51" s="2" t="s">
        <v>43</v>
      </c>
      <c r="M51" s="60"/>
      <c r="N51" s="7">
        <v>658</v>
      </c>
      <c r="O51" s="8" t="s">
        <v>43</v>
      </c>
      <c r="Q51" s="51">
        <v>44774</v>
      </c>
    </row>
    <row r="52" spans="1:17" hidden="1" x14ac:dyDescent="0.25">
      <c r="A52" s="24" t="str">
        <f t="shared" si="1"/>
        <v>IC756000AKRAPLAST</v>
      </c>
      <c r="B52" s="1" t="s">
        <v>32632</v>
      </c>
      <c r="C52" s="1"/>
      <c r="D52" s="1" t="s">
        <v>32624</v>
      </c>
      <c r="E52" s="1" t="s">
        <v>32640</v>
      </c>
      <c r="F52" s="1" t="s">
        <v>75</v>
      </c>
      <c r="G52" s="1" t="s">
        <v>75</v>
      </c>
      <c r="H52" s="1" t="s">
        <v>32641</v>
      </c>
      <c r="I52" s="1" t="s">
        <v>41</v>
      </c>
      <c r="J52" s="2">
        <v>1</v>
      </c>
      <c r="K52" s="2">
        <v>1</v>
      </c>
      <c r="L52" s="2" t="s">
        <v>43</v>
      </c>
      <c r="M52" s="60"/>
      <c r="N52" s="7">
        <v>789.6</v>
      </c>
      <c r="O52" s="8" t="s">
        <v>43</v>
      </c>
      <c r="Q52" s="51">
        <v>44774</v>
      </c>
    </row>
    <row r="53" spans="1:17" hidden="1" x14ac:dyDescent="0.25">
      <c r="A53" s="24" t="str">
        <f t="shared" si="1"/>
        <v>POLY16INOCLORE2000x1050AKRAPLAST</v>
      </c>
      <c r="B53" s="1" t="s">
        <v>32550</v>
      </c>
      <c r="C53" s="1"/>
      <c r="D53" s="1" t="s">
        <v>86</v>
      </c>
      <c r="E53" s="1" t="s">
        <v>32551</v>
      </c>
      <c r="F53" s="1" t="s">
        <v>75</v>
      </c>
      <c r="G53" s="1" t="s">
        <v>75</v>
      </c>
      <c r="H53" s="1" t="s">
        <v>32534</v>
      </c>
      <c r="I53" s="1" t="s">
        <v>41</v>
      </c>
      <c r="J53" s="2">
        <v>1</v>
      </c>
      <c r="K53" s="2">
        <v>1</v>
      </c>
      <c r="L53" s="2" t="s">
        <v>43</v>
      </c>
      <c r="M53" s="60"/>
      <c r="N53" s="7">
        <f>38.73*0.414*1.05*2</f>
        <v>33.671861999999997</v>
      </c>
      <c r="O53" s="8" t="s">
        <v>43</v>
      </c>
    </row>
    <row r="54" spans="1:17" hidden="1" x14ac:dyDescent="0.25">
      <c r="A54" s="24" t="str">
        <f t="shared" si="1"/>
        <v>POLY16INOCLORE2000x1200AKRAPLAST</v>
      </c>
      <c r="B54" s="1" t="s">
        <v>32542</v>
      </c>
      <c r="C54" s="1"/>
      <c r="D54" s="1" t="s">
        <v>86</v>
      </c>
      <c r="E54" s="1" t="s">
        <v>32526</v>
      </c>
      <c r="F54" s="1" t="s">
        <v>75</v>
      </c>
      <c r="G54" s="1" t="s">
        <v>75</v>
      </c>
      <c r="H54" s="1" t="s">
        <v>32534</v>
      </c>
      <c r="I54" s="1" t="s">
        <v>41</v>
      </c>
      <c r="J54" s="2">
        <v>1</v>
      </c>
      <c r="K54" s="2">
        <v>1</v>
      </c>
      <c r="L54" s="2" t="s">
        <v>43</v>
      </c>
      <c r="M54" s="60"/>
      <c r="N54" s="7">
        <f>38.73*0.414*1.2*2</f>
        <v>38.482127999999996</v>
      </c>
      <c r="O54" s="8" t="s">
        <v>43</v>
      </c>
    </row>
    <row r="55" spans="1:17" hidden="1" x14ac:dyDescent="0.25">
      <c r="A55" s="24" t="str">
        <f t="shared" si="1"/>
        <v>POLY16INOCLORE2500x1050AKRAPLAST</v>
      </c>
      <c r="B55" s="1" t="s">
        <v>32552</v>
      </c>
      <c r="C55" s="1"/>
      <c r="D55" s="1" t="s">
        <v>86</v>
      </c>
      <c r="E55" s="1" t="s">
        <v>32553</v>
      </c>
      <c r="F55" s="1" t="s">
        <v>75</v>
      </c>
      <c r="G55" s="1" t="s">
        <v>75</v>
      </c>
      <c r="H55" s="1" t="s">
        <v>32535</v>
      </c>
      <c r="I55" s="1" t="s">
        <v>41</v>
      </c>
      <c r="J55" s="2">
        <v>1</v>
      </c>
      <c r="K55" s="2">
        <v>1</v>
      </c>
      <c r="L55" s="2" t="s">
        <v>43</v>
      </c>
      <c r="M55" s="60"/>
      <c r="N55" s="7">
        <f>38.73*0.414*1.05*2.5</f>
        <v>42.089827499999998</v>
      </c>
      <c r="O55" s="8" t="s">
        <v>43</v>
      </c>
    </row>
    <row r="56" spans="1:17" hidden="1" x14ac:dyDescent="0.25">
      <c r="A56" s="24" t="str">
        <f t="shared" si="1"/>
        <v>POLY16INOCLORE2500x1200AKRAPLAST</v>
      </c>
      <c r="B56" s="1" t="s">
        <v>32543</v>
      </c>
      <c r="C56" s="1"/>
      <c r="D56" s="1" t="s">
        <v>86</v>
      </c>
      <c r="E56" s="1" t="s">
        <v>32527</v>
      </c>
      <c r="F56" s="1" t="s">
        <v>75</v>
      </c>
      <c r="G56" s="1" t="s">
        <v>75</v>
      </c>
      <c r="H56" s="1" t="s">
        <v>32535</v>
      </c>
      <c r="I56" s="1" t="s">
        <v>41</v>
      </c>
      <c r="J56" s="2">
        <v>1</v>
      </c>
      <c r="K56" s="2">
        <v>1</v>
      </c>
      <c r="L56" s="2" t="s">
        <v>43</v>
      </c>
      <c r="M56" s="60"/>
      <c r="N56" s="7">
        <f>38.73*0.414*1.2*2.5</f>
        <v>48.102659999999993</v>
      </c>
      <c r="O56" s="8" t="s">
        <v>43</v>
      </c>
    </row>
    <row r="57" spans="1:17" hidden="1" x14ac:dyDescent="0.25">
      <c r="A57" s="24" t="str">
        <f t="shared" si="1"/>
        <v>POLY16INOCLORE3000x1050AKRAPLAST</v>
      </c>
      <c r="B57" s="1" t="s">
        <v>32554</v>
      </c>
      <c r="C57" s="1"/>
      <c r="D57" s="1" t="s">
        <v>86</v>
      </c>
      <c r="E57" s="1" t="s">
        <v>32555</v>
      </c>
      <c r="F57" s="1" t="s">
        <v>75</v>
      </c>
      <c r="G57" s="1" t="s">
        <v>75</v>
      </c>
      <c r="H57" s="1" t="s">
        <v>32536</v>
      </c>
      <c r="I57" s="1" t="s">
        <v>41</v>
      </c>
      <c r="J57" s="2">
        <v>1</v>
      </c>
      <c r="K57" s="2">
        <v>1</v>
      </c>
      <c r="L57" s="2" t="s">
        <v>43</v>
      </c>
      <c r="M57" s="60"/>
      <c r="N57" s="7">
        <f>38.73*0.414*1.05*3</f>
        <v>50.507792999999992</v>
      </c>
      <c r="O57" s="8" t="s">
        <v>43</v>
      </c>
    </row>
    <row r="58" spans="1:17" hidden="1" x14ac:dyDescent="0.25">
      <c r="A58" s="24" t="str">
        <f t="shared" si="1"/>
        <v>POLY16INOCLORE3000x1200AKRAPLAST</v>
      </c>
      <c r="B58" s="1" t="s">
        <v>32544</v>
      </c>
      <c r="C58" s="1"/>
      <c r="D58" s="1" t="s">
        <v>86</v>
      </c>
      <c r="E58" s="1" t="s">
        <v>32528</v>
      </c>
      <c r="F58" s="1" t="s">
        <v>75</v>
      </c>
      <c r="G58" s="1" t="s">
        <v>75</v>
      </c>
      <c r="H58" s="1" t="s">
        <v>32536</v>
      </c>
      <c r="I58" s="1" t="s">
        <v>41</v>
      </c>
      <c r="J58" s="2">
        <v>1</v>
      </c>
      <c r="K58" s="2">
        <v>1</v>
      </c>
      <c r="L58" s="2" t="s">
        <v>43</v>
      </c>
      <c r="M58" s="60"/>
      <c r="N58" s="17">
        <f>38.73*0.414*1.2*3</f>
        <v>57.723191999999997</v>
      </c>
      <c r="O58" s="8" t="s">
        <v>43</v>
      </c>
    </row>
    <row r="59" spans="1:17" hidden="1" x14ac:dyDescent="0.25">
      <c r="A59" s="24" t="str">
        <f t="shared" si="1"/>
        <v>POLY16INOCLORE3500x1050AKRAPLAST</v>
      </c>
      <c r="B59" s="1" t="s">
        <v>32556</v>
      </c>
      <c r="C59" s="1"/>
      <c r="D59" s="1" t="s">
        <v>86</v>
      </c>
      <c r="E59" s="1" t="s">
        <v>32557</v>
      </c>
      <c r="F59" s="1" t="s">
        <v>75</v>
      </c>
      <c r="G59" s="1" t="s">
        <v>75</v>
      </c>
      <c r="H59" s="1" t="s">
        <v>32537</v>
      </c>
      <c r="I59" s="1" t="s">
        <v>41</v>
      </c>
      <c r="J59" s="2">
        <v>1</v>
      </c>
      <c r="K59" s="2">
        <v>1</v>
      </c>
      <c r="L59" s="2" t="s">
        <v>43</v>
      </c>
      <c r="M59" s="60"/>
      <c r="N59" s="7">
        <f>38.73*0.414*1.05*3.5</f>
        <v>58.925758499999993</v>
      </c>
      <c r="O59" s="8" t="s">
        <v>43</v>
      </c>
    </row>
    <row r="60" spans="1:17" hidden="1" x14ac:dyDescent="0.25">
      <c r="A60" s="24" t="str">
        <f t="shared" si="1"/>
        <v>POLY16INOCLORE3500x1200AKRAPLAST</v>
      </c>
      <c r="B60" s="1" t="s">
        <v>32545</v>
      </c>
      <c r="C60" s="1"/>
      <c r="D60" s="1" t="s">
        <v>86</v>
      </c>
      <c r="E60" s="1" t="s">
        <v>32529</v>
      </c>
      <c r="F60" s="1" t="s">
        <v>75</v>
      </c>
      <c r="G60" s="1" t="s">
        <v>75</v>
      </c>
      <c r="H60" s="1" t="s">
        <v>32537</v>
      </c>
      <c r="I60" s="1" t="s">
        <v>41</v>
      </c>
      <c r="J60" s="2">
        <v>1</v>
      </c>
      <c r="K60" s="2">
        <v>1</v>
      </c>
      <c r="L60" s="2" t="s">
        <v>43</v>
      </c>
      <c r="M60" s="60"/>
      <c r="N60" s="7">
        <f>38.73*0.414*1.2*3.5</f>
        <v>67.343723999999995</v>
      </c>
      <c r="O60" s="8" t="s">
        <v>43</v>
      </c>
    </row>
    <row r="61" spans="1:17" hidden="1" x14ac:dyDescent="0.25">
      <c r="A61" s="24" t="str">
        <f t="shared" si="1"/>
        <v>POLY16INOCLORE4000x1050AKRAPLAST</v>
      </c>
      <c r="B61" s="1" t="s">
        <v>32558</v>
      </c>
      <c r="C61" s="1"/>
      <c r="D61" s="1" t="s">
        <v>86</v>
      </c>
      <c r="E61" s="1" t="s">
        <v>32559</v>
      </c>
      <c r="F61" s="1" t="s">
        <v>75</v>
      </c>
      <c r="G61" s="1" t="s">
        <v>75</v>
      </c>
      <c r="H61" s="1" t="s">
        <v>32538</v>
      </c>
      <c r="I61" s="1" t="s">
        <v>41</v>
      </c>
      <c r="J61" s="2">
        <v>1</v>
      </c>
      <c r="K61" s="2">
        <v>1</v>
      </c>
      <c r="L61" s="2" t="s">
        <v>43</v>
      </c>
      <c r="M61" s="60"/>
      <c r="N61" s="7">
        <f>38.73*0.414*1.05*4</f>
        <v>67.343723999999995</v>
      </c>
      <c r="O61" s="8" t="s">
        <v>43</v>
      </c>
    </row>
    <row r="62" spans="1:17" hidden="1" x14ac:dyDescent="0.25">
      <c r="A62" s="24" t="str">
        <f t="shared" si="1"/>
        <v>POLY16INOCLORE4000x1200AKRAPLAST</v>
      </c>
      <c r="B62" s="1" t="s">
        <v>32546</v>
      </c>
      <c r="C62" s="1"/>
      <c r="D62" s="1" t="s">
        <v>86</v>
      </c>
      <c r="E62" s="1" t="s">
        <v>32530</v>
      </c>
      <c r="F62" s="1" t="s">
        <v>75</v>
      </c>
      <c r="G62" s="1" t="s">
        <v>75</v>
      </c>
      <c r="H62" s="1" t="s">
        <v>32538</v>
      </c>
      <c r="I62" s="1" t="s">
        <v>41</v>
      </c>
      <c r="J62" s="2">
        <v>1</v>
      </c>
      <c r="K62" s="2">
        <v>1</v>
      </c>
      <c r="L62" s="2" t="s">
        <v>43</v>
      </c>
      <c r="M62" s="60"/>
      <c r="N62" s="7">
        <f>38.73*0.414*1.2*4</f>
        <v>76.964255999999992</v>
      </c>
      <c r="O62" s="8" t="s">
        <v>43</v>
      </c>
    </row>
    <row r="63" spans="1:17" hidden="1" x14ac:dyDescent="0.25">
      <c r="A63" s="84" t="str">
        <f t="shared" si="1"/>
        <v>POLY16INOCLORE4500x1050AKRAPLAST</v>
      </c>
      <c r="B63" s="3" t="s">
        <v>32560</v>
      </c>
      <c r="C63" s="3"/>
      <c r="D63" s="3" t="s">
        <v>86</v>
      </c>
      <c r="E63" s="3" t="s">
        <v>32561</v>
      </c>
      <c r="F63" s="3" t="s">
        <v>75</v>
      </c>
      <c r="G63" s="3" t="s">
        <v>75</v>
      </c>
      <c r="H63" s="3" t="s">
        <v>32539</v>
      </c>
      <c r="I63" s="3" t="s">
        <v>41</v>
      </c>
      <c r="J63" s="4">
        <v>1</v>
      </c>
      <c r="K63" s="4">
        <v>1</v>
      </c>
      <c r="L63" s="4" t="s">
        <v>43</v>
      </c>
      <c r="M63" s="59"/>
      <c r="N63" s="5">
        <f>38.73*0.414*1.05*4.5</f>
        <v>75.761689499999989</v>
      </c>
      <c r="O63" s="6" t="s">
        <v>43</v>
      </c>
    </row>
    <row r="64" spans="1:17" hidden="1" x14ac:dyDescent="0.25">
      <c r="A64" s="24" t="str">
        <f t="shared" si="1"/>
        <v>POLY16INOCLORE4500x1200AKRAPLAST</v>
      </c>
      <c r="B64" s="1" t="s">
        <v>32547</v>
      </c>
      <c r="C64" s="1"/>
      <c r="D64" s="1" t="s">
        <v>86</v>
      </c>
      <c r="E64" s="1" t="s">
        <v>32531</v>
      </c>
      <c r="F64" s="1" t="s">
        <v>75</v>
      </c>
      <c r="G64" s="1" t="s">
        <v>75</v>
      </c>
      <c r="H64" s="1" t="s">
        <v>32539</v>
      </c>
      <c r="I64" s="1" t="s">
        <v>41</v>
      </c>
      <c r="J64" s="2">
        <v>1</v>
      </c>
      <c r="K64" s="2">
        <v>1</v>
      </c>
      <c r="L64" s="2" t="s">
        <v>43</v>
      </c>
      <c r="M64" s="60"/>
      <c r="N64" s="7">
        <f>38.73*0.414*1.2*4.5</f>
        <v>86.584787999999989</v>
      </c>
      <c r="O64" s="8" t="s">
        <v>43</v>
      </c>
    </row>
    <row r="65" spans="1:15" hidden="1" x14ac:dyDescent="0.25">
      <c r="A65" s="24" t="str">
        <f t="shared" si="1"/>
        <v>POLY16INOCLORE6000x1050AKRAPLAST</v>
      </c>
      <c r="B65" s="1" t="s">
        <v>32562</v>
      </c>
      <c r="C65" s="1"/>
      <c r="D65" s="1" t="s">
        <v>86</v>
      </c>
      <c r="E65" s="1" t="s">
        <v>32563</v>
      </c>
      <c r="F65" s="1" t="s">
        <v>75</v>
      </c>
      <c r="G65" s="1" t="s">
        <v>75</v>
      </c>
      <c r="H65" s="1" t="s">
        <v>32540</v>
      </c>
      <c r="I65" s="1" t="s">
        <v>41</v>
      </c>
      <c r="J65" s="2">
        <v>1</v>
      </c>
      <c r="K65" s="2">
        <v>1</v>
      </c>
      <c r="L65" s="2" t="s">
        <v>43</v>
      </c>
      <c r="M65" s="60"/>
      <c r="N65" s="7">
        <f>38.73*0.414*1.05*6</f>
        <v>101.01558599999998</v>
      </c>
      <c r="O65" s="8" t="s">
        <v>43</v>
      </c>
    </row>
    <row r="66" spans="1:15" hidden="1" x14ac:dyDescent="0.25">
      <c r="A66" s="24" t="str">
        <f t="shared" si="1"/>
        <v>POLY16INOCLORE6000x1200AKRAPLAST</v>
      </c>
      <c r="B66" s="1" t="s">
        <v>32548</v>
      </c>
      <c r="C66" s="1"/>
      <c r="D66" s="1" t="s">
        <v>86</v>
      </c>
      <c r="E66" s="1" t="s">
        <v>32532</v>
      </c>
      <c r="F66" s="1" t="s">
        <v>75</v>
      </c>
      <c r="G66" s="1" t="s">
        <v>75</v>
      </c>
      <c r="H66" s="1" t="s">
        <v>32540</v>
      </c>
      <c r="I66" s="1" t="s">
        <v>41</v>
      </c>
      <c r="J66" s="2">
        <v>1</v>
      </c>
      <c r="K66" s="2">
        <v>1</v>
      </c>
      <c r="L66" s="2" t="s">
        <v>43</v>
      </c>
      <c r="M66" s="60"/>
      <c r="N66" s="7">
        <f>38.73*0.414*1.2*6</f>
        <v>115.44638399999999</v>
      </c>
      <c r="O66" s="8" t="s">
        <v>43</v>
      </c>
    </row>
    <row r="67" spans="1:15" hidden="1" x14ac:dyDescent="0.25">
      <c r="A67" s="24" t="str">
        <f t="shared" si="1"/>
        <v>POLY16INOCLORE7000x1050AKRAPLAST</v>
      </c>
      <c r="B67" s="1" t="s">
        <v>32564</v>
      </c>
      <c r="C67" s="1"/>
      <c r="D67" s="1" t="s">
        <v>86</v>
      </c>
      <c r="E67" s="1" t="s">
        <v>32565</v>
      </c>
      <c r="F67" s="1" t="s">
        <v>75</v>
      </c>
      <c r="G67" s="1" t="s">
        <v>75</v>
      </c>
      <c r="H67" s="1" t="s">
        <v>32541</v>
      </c>
      <c r="I67" s="1" t="s">
        <v>41</v>
      </c>
      <c r="J67" s="2">
        <v>1</v>
      </c>
      <c r="K67" s="2">
        <v>1</v>
      </c>
      <c r="L67" s="2" t="s">
        <v>43</v>
      </c>
      <c r="M67" s="60"/>
      <c r="N67" s="7">
        <f>38.73*0.414*1.05*7</f>
        <v>117.85151699999999</v>
      </c>
      <c r="O67" s="8" t="s">
        <v>43</v>
      </c>
    </row>
    <row r="68" spans="1:15" hidden="1" x14ac:dyDescent="0.25">
      <c r="A68" s="24" t="str">
        <f t="shared" si="1"/>
        <v>POLY16INOCLORE7000x1200AKRAPLAST</v>
      </c>
      <c r="B68" s="1" t="s">
        <v>32549</v>
      </c>
      <c r="C68" s="1"/>
      <c r="D68" s="1" t="s">
        <v>86</v>
      </c>
      <c r="E68" s="1" t="s">
        <v>32533</v>
      </c>
      <c r="F68" s="1" t="s">
        <v>75</v>
      </c>
      <c r="G68" s="1" t="s">
        <v>75</v>
      </c>
      <c r="H68" s="1" t="s">
        <v>32541</v>
      </c>
      <c r="I68" s="1" t="s">
        <v>41</v>
      </c>
      <c r="J68" s="2">
        <v>1</v>
      </c>
      <c r="K68" s="2">
        <v>1</v>
      </c>
      <c r="L68" s="2" t="s">
        <v>43</v>
      </c>
      <c r="M68" s="60"/>
      <c r="N68" s="7">
        <f>38.73*0.414*1.2*7</f>
        <v>134.68744799999999</v>
      </c>
      <c r="O68" s="8" t="s">
        <v>43</v>
      </c>
    </row>
    <row r="69" spans="1:15" hidden="1" x14ac:dyDescent="0.25">
      <c r="A69" s="84" t="str">
        <f t="shared" si="1"/>
        <v>POLY32INOCLORE2000AKRAPLAST</v>
      </c>
      <c r="B69" s="3" t="s">
        <v>118</v>
      </c>
      <c r="C69" s="3"/>
      <c r="D69" s="3" t="s">
        <v>86</v>
      </c>
      <c r="E69" s="3" t="s">
        <v>119</v>
      </c>
      <c r="F69" s="3" t="s">
        <v>75</v>
      </c>
      <c r="G69" s="3" t="s">
        <v>75</v>
      </c>
      <c r="H69" s="3" t="s">
        <v>120</v>
      </c>
      <c r="I69" s="3" t="s">
        <v>41</v>
      </c>
      <c r="J69" s="4">
        <v>1</v>
      </c>
      <c r="K69" s="4">
        <v>1</v>
      </c>
      <c r="L69" s="4" t="s">
        <v>43</v>
      </c>
      <c r="M69" s="59"/>
      <c r="N69" s="5">
        <f>56.39*0.414*1.2*2</f>
        <v>56.029103999999997</v>
      </c>
      <c r="O69" s="6" t="s">
        <v>43</v>
      </c>
    </row>
    <row r="70" spans="1:15" hidden="1" x14ac:dyDescent="0.25">
      <c r="A70" s="24" t="str">
        <f t="shared" si="1"/>
        <v>POLY32INOCLORE2500AKRAPLAST</v>
      </c>
      <c r="B70" s="1" t="s">
        <v>121</v>
      </c>
      <c r="C70" s="1"/>
      <c r="D70" s="1" t="s">
        <v>86</v>
      </c>
      <c r="E70" s="1" t="s">
        <v>122</v>
      </c>
      <c r="F70" s="1" t="s">
        <v>75</v>
      </c>
      <c r="G70" s="1" t="s">
        <v>75</v>
      </c>
      <c r="H70" s="1" t="s">
        <v>123</v>
      </c>
      <c r="I70" s="1" t="s">
        <v>41</v>
      </c>
      <c r="J70" s="2">
        <v>1</v>
      </c>
      <c r="K70" s="2">
        <v>1</v>
      </c>
      <c r="L70" s="2" t="s">
        <v>43</v>
      </c>
      <c r="M70" s="60"/>
      <c r="N70" s="7">
        <f>56.39*0.414*1.2*2.5</f>
        <v>70.036379999999994</v>
      </c>
      <c r="O70" s="8" t="s">
        <v>43</v>
      </c>
    </row>
    <row r="71" spans="1:15" hidden="1" x14ac:dyDescent="0.25">
      <c r="A71" s="24" t="str">
        <f t="shared" si="1"/>
        <v>POLY32INOCLORE3000AKRAPLAST</v>
      </c>
      <c r="B71" s="1" t="s">
        <v>124</v>
      </c>
      <c r="C71" s="1"/>
      <c r="D71" s="1" t="s">
        <v>86</v>
      </c>
      <c r="E71" s="1" t="s">
        <v>125</v>
      </c>
      <c r="F71" s="1" t="s">
        <v>75</v>
      </c>
      <c r="G71" s="1" t="s">
        <v>75</v>
      </c>
      <c r="H71" s="1" t="s">
        <v>126</v>
      </c>
      <c r="I71" s="1" t="s">
        <v>41</v>
      </c>
      <c r="J71" s="2">
        <v>1</v>
      </c>
      <c r="K71" s="2">
        <v>1</v>
      </c>
      <c r="L71" s="2" t="s">
        <v>43</v>
      </c>
      <c r="M71" s="60"/>
      <c r="N71" s="7">
        <f>56.39*0.414*1.2*3</f>
        <v>84.043655999999999</v>
      </c>
      <c r="O71" s="8" t="s">
        <v>43</v>
      </c>
    </row>
    <row r="72" spans="1:15" hidden="1" x14ac:dyDescent="0.25">
      <c r="A72" s="84" t="str">
        <f t="shared" si="1"/>
        <v>POLY32INOCLORE3500AKRAPLAST</v>
      </c>
      <c r="B72" s="3" t="s">
        <v>127</v>
      </c>
      <c r="C72" s="3"/>
      <c r="D72" s="3" t="s">
        <v>86</v>
      </c>
      <c r="E72" s="3" t="s">
        <v>128</v>
      </c>
      <c r="F72" s="3" t="s">
        <v>75</v>
      </c>
      <c r="G72" s="3" t="s">
        <v>75</v>
      </c>
      <c r="H72" s="3" t="s">
        <v>129</v>
      </c>
      <c r="I72" s="3" t="s">
        <v>41</v>
      </c>
      <c r="J72" s="4">
        <v>1</v>
      </c>
      <c r="K72" s="4">
        <v>1</v>
      </c>
      <c r="L72" s="4" t="s">
        <v>43</v>
      </c>
      <c r="M72" s="59"/>
      <c r="N72" s="5">
        <f>56.39*0.414*1.2*3.5</f>
        <v>98.050931999999989</v>
      </c>
      <c r="O72" s="6" t="s">
        <v>43</v>
      </c>
    </row>
    <row r="73" spans="1:15" hidden="1" x14ac:dyDescent="0.25">
      <c r="A73" s="24" t="str">
        <f t="shared" si="1"/>
        <v>POLY32INOCLORE4000AKRAPLAST</v>
      </c>
      <c r="B73" s="1" t="s">
        <v>130</v>
      </c>
      <c r="C73" s="1"/>
      <c r="D73" s="1" t="s">
        <v>86</v>
      </c>
      <c r="E73" s="1" t="s">
        <v>131</v>
      </c>
      <c r="F73" s="1" t="s">
        <v>75</v>
      </c>
      <c r="G73" s="1" t="s">
        <v>75</v>
      </c>
      <c r="H73" s="1" t="s">
        <v>132</v>
      </c>
      <c r="I73" s="1" t="s">
        <v>41</v>
      </c>
      <c r="J73" s="2">
        <v>1</v>
      </c>
      <c r="K73" s="2">
        <v>1</v>
      </c>
      <c r="L73" s="2" t="s">
        <v>43</v>
      </c>
      <c r="M73" s="60"/>
      <c r="N73" s="7">
        <f>56.39*0.414*1.2*4</f>
        <v>112.05820799999999</v>
      </c>
      <c r="O73" s="8" t="s">
        <v>43</v>
      </c>
    </row>
    <row r="74" spans="1:15" hidden="1" x14ac:dyDescent="0.25">
      <c r="A74" s="24" t="str">
        <f t="shared" si="1"/>
        <v>POLY32INOCLORE4500AKRAPLAST</v>
      </c>
      <c r="B74" s="1" t="s">
        <v>133</v>
      </c>
      <c r="C74" s="1"/>
      <c r="D74" s="1" t="s">
        <v>86</v>
      </c>
      <c r="E74" s="1" t="s">
        <v>134</v>
      </c>
      <c r="F74" s="1" t="s">
        <v>75</v>
      </c>
      <c r="G74" s="1" t="s">
        <v>75</v>
      </c>
      <c r="H74" s="1" t="s">
        <v>135</v>
      </c>
      <c r="I74" s="1" t="s">
        <v>41</v>
      </c>
      <c r="J74" s="2">
        <v>1</v>
      </c>
      <c r="K74" s="2">
        <v>1</v>
      </c>
      <c r="L74" s="2" t="s">
        <v>43</v>
      </c>
      <c r="M74" s="60"/>
      <c r="N74" s="7">
        <f>56.39*0.414*1.2*4.5</f>
        <v>126.065484</v>
      </c>
      <c r="O74" s="8" t="s">
        <v>43</v>
      </c>
    </row>
    <row r="75" spans="1:15" hidden="1" x14ac:dyDescent="0.25">
      <c r="A75" s="24" t="str">
        <f t="shared" si="1"/>
        <v>POLY32INOCLORE6000AKRAPLAST</v>
      </c>
      <c r="B75" s="1" t="s">
        <v>136</v>
      </c>
      <c r="C75" s="1"/>
      <c r="D75" s="1" t="s">
        <v>86</v>
      </c>
      <c r="E75" s="1" t="s">
        <v>137</v>
      </c>
      <c r="F75" s="1" t="s">
        <v>75</v>
      </c>
      <c r="G75" s="1" t="s">
        <v>75</v>
      </c>
      <c r="H75" s="1" t="s">
        <v>138</v>
      </c>
      <c r="I75" s="1" t="s">
        <v>41</v>
      </c>
      <c r="J75" s="2">
        <v>1</v>
      </c>
      <c r="K75" s="2">
        <v>1</v>
      </c>
      <c r="L75" s="2" t="s">
        <v>43</v>
      </c>
      <c r="M75" s="60"/>
      <c r="N75" s="7">
        <f>56.39*0.414*1.2*6</f>
        <v>168.087312</v>
      </c>
      <c r="O75" s="8" t="s">
        <v>43</v>
      </c>
    </row>
    <row r="76" spans="1:15" hidden="1" x14ac:dyDescent="0.25">
      <c r="A76" s="24" t="str">
        <f t="shared" si="1"/>
        <v>POLY32INOCLORE7000AKRAPLAST</v>
      </c>
      <c r="B76" s="1" t="s">
        <v>139</v>
      </c>
      <c r="C76" s="1"/>
      <c r="D76" s="1" t="s">
        <v>86</v>
      </c>
      <c r="E76" s="1" t="s">
        <v>140</v>
      </c>
      <c r="F76" s="1" t="s">
        <v>75</v>
      </c>
      <c r="G76" s="1" t="s">
        <v>75</v>
      </c>
      <c r="H76" s="1" t="s">
        <v>141</v>
      </c>
      <c r="I76" s="1" t="s">
        <v>41</v>
      </c>
      <c r="J76" s="2">
        <v>1</v>
      </c>
      <c r="K76" s="2">
        <v>1</v>
      </c>
      <c r="L76" s="2" t="s">
        <v>43</v>
      </c>
      <c r="M76" s="60"/>
      <c r="N76" s="7">
        <f>56.39*0.414*1.2*7</f>
        <v>196.10186399999998</v>
      </c>
      <c r="O76" s="8" t="s">
        <v>43</v>
      </c>
    </row>
    <row r="77" spans="1:15" hidden="1" x14ac:dyDescent="0.25">
      <c r="A77" s="24" t="str">
        <f t="shared" si="1"/>
        <v>POLY32REFLEX3000AKRAPLAST</v>
      </c>
      <c r="B77" s="1" t="s">
        <v>85</v>
      </c>
      <c r="C77" s="1"/>
      <c r="D77" s="1" t="s">
        <v>86</v>
      </c>
      <c r="E77" s="1" t="s">
        <v>87</v>
      </c>
      <c r="F77" s="1" t="s">
        <v>75</v>
      </c>
      <c r="G77" s="1" t="s">
        <v>75</v>
      </c>
      <c r="H77" s="1" t="s">
        <v>88</v>
      </c>
      <c r="I77" s="1" t="s">
        <v>41</v>
      </c>
      <c r="J77" s="2">
        <v>1</v>
      </c>
      <c r="K77" s="2">
        <v>1</v>
      </c>
      <c r="L77" s="2" t="s">
        <v>43</v>
      </c>
      <c r="M77" s="60"/>
      <c r="N77" s="7">
        <f>73.29*0.3798*1.23*3</f>
        <v>102.71314998000001</v>
      </c>
      <c r="O77" s="8" t="s">
        <v>43</v>
      </c>
    </row>
    <row r="78" spans="1:15" hidden="1" x14ac:dyDescent="0.25">
      <c r="A78" s="24" t="str">
        <f t="shared" si="1"/>
        <v>POLY32REFLEX3500AKRAPLAST</v>
      </c>
      <c r="B78" s="1" t="s">
        <v>89</v>
      </c>
      <c r="C78" s="1"/>
      <c r="D78" s="1" t="s">
        <v>86</v>
      </c>
      <c r="E78" s="1" t="s">
        <v>90</v>
      </c>
      <c r="F78" s="1" t="s">
        <v>75</v>
      </c>
      <c r="G78" s="1" t="s">
        <v>75</v>
      </c>
      <c r="H78" s="1" t="s">
        <v>91</v>
      </c>
      <c r="I78" s="1" t="s">
        <v>41</v>
      </c>
      <c r="J78" s="2">
        <v>1</v>
      </c>
      <c r="K78" s="2">
        <v>1</v>
      </c>
      <c r="L78" s="2" t="s">
        <v>43</v>
      </c>
      <c r="M78" s="60"/>
      <c r="N78" s="7">
        <f>73.29*0.3798*1.23*3.5</f>
        <v>119.83200831000002</v>
      </c>
      <c r="O78" s="8" t="s">
        <v>43</v>
      </c>
    </row>
    <row r="79" spans="1:15" hidden="1" x14ac:dyDescent="0.25">
      <c r="A79" s="24" t="str">
        <f t="shared" si="1"/>
        <v>POLY32REFLEX4000AKRAPLAST</v>
      </c>
      <c r="B79" s="1" t="s">
        <v>92</v>
      </c>
      <c r="C79" s="1"/>
      <c r="D79" s="1" t="s">
        <v>86</v>
      </c>
      <c r="E79" s="1" t="s">
        <v>93</v>
      </c>
      <c r="F79" s="1" t="s">
        <v>75</v>
      </c>
      <c r="G79" s="1" t="s">
        <v>75</v>
      </c>
      <c r="H79" s="1" t="s">
        <v>94</v>
      </c>
      <c r="I79" s="1" t="s">
        <v>41</v>
      </c>
      <c r="J79" s="2">
        <v>1</v>
      </c>
      <c r="K79" s="2">
        <v>1</v>
      </c>
      <c r="L79" s="2" t="s">
        <v>43</v>
      </c>
      <c r="M79" s="60"/>
      <c r="N79" s="5">
        <f>73.29*0.3798*1.23*4</f>
        <v>136.95086664000002</v>
      </c>
      <c r="O79" s="8" t="s">
        <v>43</v>
      </c>
    </row>
    <row r="80" spans="1:15" hidden="1" x14ac:dyDescent="0.25">
      <c r="A80" s="24" t="str">
        <f t="shared" si="1"/>
        <v>POLY32REFLEX4500AKRAPLAST</v>
      </c>
      <c r="B80" s="1" t="s">
        <v>95</v>
      </c>
      <c r="C80" s="1"/>
      <c r="D80" s="1" t="s">
        <v>86</v>
      </c>
      <c r="E80" s="1" t="s">
        <v>96</v>
      </c>
      <c r="F80" s="1" t="s">
        <v>75</v>
      </c>
      <c r="G80" s="1" t="s">
        <v>75</v>
      </c>
      <c r="H80" s="1" t="s">
        <v>97</v>
      </c>
      <c r="I80" s="1" t="s">
        <v>41</v>
      </c>
      <c r="J80" s="2">
        <v>1</v>
      </c>
      <c r="K80" s="2">
        <v>1</v>
      </c>
      <c r="L80" s="2" t="s">
        <v>43</v>
      </c>
      <c r="M80" s="60"/>
      <c r="N80" s="7">
        <f>73.29*0.3798*1.23*4.5</f>
        <v>154.06972497000001</v>
      </c>
      <c r="O80" s="8" t="s">
        <v>43</v>
      </c>
    </row>
    <row r="81" spans="1:17" hidden="1" x14ac:dyDescent="0.25">
      <c r="A81" s="24" t="str">
        <f t="shared" si="1"/>
        <v>POLY32REFLEX5000AKRAPLAST</v>
      </c>
      <c r="B81" s="1" t="s">
        <v>98</v>
      </c>
      <c r="C81" s="1"/>
      <c r="D81" s="1" t="s">
        <v>86</v>
      </c>
      <c r="E81" s="1" t="s">
        <v>99</v>
      </c>
      <c r="F81" s="1" t="s">
        <v>75</v>
      </c>
      <c r="G81" s="1" t="s">
        <v>75</v>
      </c>
      <c r="H81" s="1" t="s">
        <v>100</v>
      </c>
      <c r="I81" s="1" t="s">
        <v>41</v>
      </c>
      <c r="J81" s="2">
        <v>1</v>
      </c>
      <c r="K81" s="2">
        <v>1</v>
      </c>
      <c r="L81" s="2" t="s">
        <v>43</v>
      </c>
      <c r="M81" s="60"/>
      <c r="N81" s="7">
        <f>73.29*0.3798*1.23*5</f>
        <v>171.1885833</v>
      </c>
      <c r="O81" s="8" t="s">
        <v>43</v>
      </c>
    </row>
    <row r="82" spans="1:17" hidden="1" x14ac:dyDescent="0.25">
      <c r="A82" s="24" t="str">
        <f t="shared" si="1"/>
        <v>POLY32REFLEX6000AKRAPLAST</v>
      </c>
      <c r="B82" s="1" t="s">
        <v>101</v>
      </c>
      <c r="C82" s="1"/>
      <c r="D82" s="1" t="s">
        <v>86</v>
      </c>
      <c r="E82" s="1" t="s">
        <v>102</v>
      </c>
      <c r="F82" s="1" t="s">
        <v>75</v>
      </c>
      <c r="G82" s="1" t="s">
        <v>75</v>
      </c>
      <c r="H82" s="1" t="s">
        <v>103</v>
      </c>
      <c r="I82" s="1" t="s">
        <v>41</v>
      </c>
      <c r="J82" s="2">
        <v>1</v>
      </c>
      <c r="K82" s="2">
        <v>1</v>
      </c>
      <c r="L82" s="2" t="s">
        <v>43</v>
      </c>
      <c r="M82" s="60"/>
      <c r="N82" s="7">
        <f>73.29*0.3798*1.23*6</f>
        <v>205.42629996000002</v>
      </c>
      <c r="O82" s="8" t="s">
        <v>43</v>
      </c>
    </row>
    <row r="83" spans="1:17" hidden="1" x14ac:dyDescent="0.25">
      <c r="A83" s="24" t="str">
        <f t="shared" si="1"/>
        <v>ToleesterelAKRAPLAST</v>
      </c>
      <c r="B83" s="1" t="s">
        <v>72</v>
      </c>
      <c r="C83" s="1"/>
      <c r="D83" s="1" t="s">
        <v>73</v>
      </c>
      <c r="E83" s="1" t="s">
        <v>74</v>
      </c>
      <c r="F83" s="1" t="s">
        <v>75</v>
      </c>
      <c r="G83" s="1" t="s">
        <v>75</v>
      </c>
      <c r="H83" s="1" t="s">
        <v>76</v>
      </c>
      <c r="I83" s="1" t="s">
        <v>41</v>
      </c>
      <c r="J83" s="2" t="s">
        <v>73</v>
      </c>
      <c r="K83" s="2">
        <v>1</v>
      </c>
      <c r="L83" s="2" t="s">
        <v>43</v>
      </c>
      <c r="M83" s="60"/>
      <c r="N83" s="7">
        <v>75</v>
      </c>
      <c r="O83" s="8" t="s">
        <v>43</v>
      </c>
    </row>
    <row r="84" spans="1:17" hidden="1" x14ac:dyDescent="0.25">
      <c r="A84" s="24" t="str">
        <f t="shared" ref="A84:A147" si="2">B84&amp;F84</f>
        <v>W016AKRAPLAST</v>
      </c>
      <c r="B84" s="1" t="s">
        <v>32716</v>
      </c>
      <c r="C84" s="1"/>
      <c r="D84" s="1" t="s">
        <v>78</v>
      </c>
      <c r="E84" s="1" t="s">
        <v>32720</v>
      </c>
      <c r="F84" s="1" t="s">
        <v>75</v>
      </c>
      <c r="G84" s="1" t="s">
        <v>75</v>
      </c>
      <c r="H84" s="1" t="s">
        <v>32716</v>
      </c>
      <c r="I84" s="1" t="s">
        <v>41</v>
      </c>
      <c r="J84" s="2"/>
      <c r="K84" s="2"/>
      <c r="L84" s="2"/>
      <c r="M84" s="60"/>
      <c r="N84" s="7"/>
      <c r="O84" s="8"/>
    </row>
    <row r="85" spans="1:17" hidden="1" x14ac:dyDescent="0.25">
      <c r="A85" s="24" t="str">
        <f t="shared" si="2"/>
        <v>WA08-L7000AKRAPLAST</v>
      </c>
      <c r="B85" s="1" t="s">
        <v>169</v>
      </c>
      <c r="C85" s="1"/>
      <c r="D85" s="1" t="s">
        <v>78</v>
      </c>
      <c r="E85" s="1" t="s">
        <v>32729</v>
      </c>
      <c r="F85" s="1" t="s">
        <v>75</v>
      </c>
      <c r="G85" s="1" t="s">
        <v>75</v>
      </c>
      <c r="H85" s="1" t="s">
        <v>169</v>
      </c>
      <c r="I85" s="1" t="s">
        <v>162</v>
      </c>
      <c r="J85" s="2">
        <v>7</v>
      </c>
      <c r="K85" s="2">
        <v>1</v>
      </c>
      <c r="L85" s="2" t="s">
        <v>170</v>
      </c>
      <c r="M85" s="60">
        <v>65.239999999999995</v>
      </c>
      <c r="N85" s="7">
        <v>75.3</v>
      </c>
      <c r="O85" s="8" t="s">
        <v>170</v>
      </c>
      <c r="Q85" s="27">
        <v>44819</v>
      </c>
    </row>
    <row r="86" spans="1:17" hidden="1" x14ac:dyDescent="0.25">
      <c r="A86" s="24" t="str">
        <f t="shared" si="2"/>
        <v>WA15-B4500AKRAPLAST</v>
      </c>
      <c r="B86" s="1" t="s">
        <v>213</v>
      </c>
      <c r="C86" s="1"/>
      <c r="D86" s="1" t="s">
        <v>78</v>
      </c>
      <c r="E86" s="1" t="s">
        <v>214</v>
      </c>
      <c r="F86" s="1" t="s">
        <v>75</v>
      </c>
      <c r="G86" s="1" t="s">
        <v>75</v>
      </c>
      <c r="H86" s="1" t="s">
        <v>106</v>
      </c>
      <c r="I86" s="1" t="s">
        <v>41</v>
      </c>
      <c r="J86" s="2">
        <v>4.5</v>
      </c>
      <c r="K86" s="2">
        <v>1</v>
      </c>
      <c r="L86" s="2" t="s">
        <v>80</v>
      </c>
      <c r="M86" s="60"/>
      <c r="N86" s="7">
        <f>36.07*0.5*J86</f>
        <v>81.157499999999999</v>
      </c>
      <c r="O86" s="8" t="s">
        <v>80</v>
      </c>
    </row>
    <row r="87" spans="1:17" hidden="1" x14ac:dyDescent="0.25">
      <c r="A87" s="24" t="str">
        <f t="shared" si="2"/>
        <v>WA15-B7000AKRAPLAST</v>
      </c>
      <c r="B87" s="1" t="s">
        <v>106</v>
      </c>
      <c r="C87" s="1"/>
      <c r="D87" s="1" t="s">
        <v>78</v>
      </c>
      <c r="E87" s="1" t="s">
        <v>107</v>
      </c>
      <c r="F87" s="1" t="s">
        <v>75</v>
      </c>
      <c r="G87" s="1" t="s">
        <v>75</v>
      </c>
      <c r="H87" s="1" t="s">
        <v>106</v>
      </c>
      <c r="I87" s="1" t="s">
        <v>41</v>
      </c>
      <c r="J87" s="2">
        <v>7</v>
      </c>
      <c r="K87" s="2">
        <v>1</v>
      </c>
      <c r="L87" s="2" t="s">
        <v>80</v>
      </c>
      <c r="M87" s="60">
        <v>126</v>
      </c>
      <c r="N87" s="7">
        <v>161.4</v>
      </c>
      <c r="O87" s="8" t="s">
        <v>80</v>
      </c>
      <c r="Q87" s="37">
        <v>44819</v>
      </c>
    </row>
    <row r="88" spans="1:17" hidden="1" x14ac:dyDescent="0.25">
      <c r="A88" s="24" t="str">
        <f t="shared" si="2"/>
        <v>WA61-00010AKRAPLAST</v>
      </c>
      <c r="B88" s="1" t="s">
        <v>146</v>
      </c>
      <c r="C88" s="1"/>
      <c r="D88" s="1" t="s">
        <v>147</v>
      </c>
      <c r="E88" s="1" t="s">
        <v>148</v>
      </c>
      <c r="F88" s="1" t="s">
        <v>75</v>
      </c>
      <c r="G88" s="1" t="s">
        <v>75</v>
      </c>
      <c r="H88" s="1" t="s">
        <v>146</v>
      </c>
      <c r="I88" s="1" t="s">
        <v>41</v>
      </c>
      <c r="J88" s="2">
        <v>25</v>
      </c>
      <c r="K88" s="2">
        <v>1</v>
      </c>
      <c r="L88" s="2" t="s">
        <v>43</v>
      </c>
      <c r="M88" s="60"/>
      <c r="N88" s="7">
        <f>5.54*0.5*25</f>
        <v>69.25</v>
      </c>
      <c r="O88" s="8" t="s">
        <v>43</v>
      </c>
    </row>
    <row r="89" spans="1:17" hidden="1" x14ac:dyDescent="0.25">
      <c r="A89" s="24" t="str">
        <f t="shared" si="2"/>
        <v>WAA20B4500AKRAPLAST</v>
      </c>
      <c r="B89" s="1" t="s">
        <v>144</v>
      </c>
      <c r="C89" s="1"/>
      <c r="D89" s="1" t="s">
        <v>78</v>
      </c>
      <c r="E89" s="1" t="s">
        <v>145</v>
      </c>
      <c r="F89" s="1" t="s">
        <v>75</v>
      </c>
      <c r="G89" s="1" t="s">
        <v>75</v>
      </c>
      <c r="H89" s="1" t="s">
        <v>144</v>
      </c>
      <c r="I89" s="1" t="s">
        <v>41</v>
      </c>
      <c r="J89" s="2">
        <v>4.5</v>
      </c>
      <c r="K89" s="2">
        <v>1</v>
      </c>
      <c r="L89" s="2" t="s">
        <v>43</v>
      </c>
      <c r="M89" s="60"/>
      <c r="N89" s="7">
        <f>48.18*0.5*4.5</f>
        <v>108.405</v>
      </c>
      <c r="O89" s="8" t="s">
        <v>43</v>
      </c>
    </row>
    <row r="90" spans="1:17" hidden="1" x14ac:dyDescent="0.25">
      <c r="A90" s="24" t="str">
        <f t="shared" si="2"/>
        <v>WAA20B7000AKRAPLAST</v>
      </c>
      <c r="B90" s="1" t="s">
        <v>150</v>
      </c>
      <c r="C90" s="1"/>
      <c r="D90" s="1" t="s">
        <v>78</v>
      </c>
      <c r="E90" s="1" t="s">
        <v>145</v>
      </c>
      <c r="F90" s="1" t="s">
        <v>75</v>
      </c>
      <c r="G90" s="1" t="s">
        <v>75</v>
      </c>
      <c r="H90" s="1" t="s">
        <v>150</v>
      </c>
      <c r="I90" s="1" t="s">
        <v>41</v>
      </c>
      <c r="J90" s="2">
        <v>7</v>
      </c>
      <c r="K90" s="2">
        <v>1</v>
      </c>
      <c r="L90" s="2" t="s">
        <v>43</v>
      </c>
      <c r="M90" s="60"/>
      <c r="N90" s="7">
        <f>48.18*0.5*7</f>
        <v>168.63</v>
      </c>
      <c r="O90" s="8" t="s">
        <v>43</v>
      </c>
    </row>
    <row r="91" spans="1:17" hidden="1" x14ac:dyDescent="0.25">
      <c r="A91" s="24" t="str">
        <f t="shared" si="2"/>
        <v>WAA29B4500AKRAPLAST</v>
      </c>
      <c r="B91" s="1" t="s">
        <v>142</v>
      </c>
      <c r="C91" s="1"/>
      <c r="D91" s="1" t="s">
        <v>78</v>
      </c>
      <c r="E91" s="1" t="s">
        <v>143</v>
      </c>
      <c r="F91" s="1" t="s">
        <v>75</v>
      </c>
      <c r="G91" s="1" t="s">
        <v>75</v>
      </c>
      <c r="H91" s="1" t="s">
        <v>142</v>
      </c>
      <c r="I91" s="1" t="s">
        <v>41</v>
      </c>
      <c r="J91" s="2">
        <v>4.5</v>
      </c>
      <c r="K91" s="2">
        <v>1</v>
      </c>
      <c r="L91" s="2" t="s">
        <v>43</v>
      </c>
      <c r="M91" s="60"/>
      <c r="N91" s="7">
        <f>43.61*0.5*4.5</f>
        <v>98.122500000000002</v>
      </c>
      <c r="O91" s="8" t="s">
        <v>43</v>
      </c>
    </row>
    <row r="92" spans="1:17" hidden="1" x14ac:dyDescent="0.25">
      <c r="A92" s="24" t="str">
        <f t="shared" si="2"/>
        <v>WAA29B7000AKRAPLAST</v>
      </c>
      <c r="B92" s="1" t="s">
        <v>149</v>
      </c>
      <c r="C92" s="1"/>
      <c r="D92" s="1" t="s">
        <v>78</v>
      </c>
      <c r="E92" s="1" t="s">
        <v>143</v>
      </c>
      <c r="F92" s="1" t="s">
        <v>75</v>
      </c>
      <c r="G92" s="1" t="s">
        <v>75</v>
      </c>
      <c r="H92" s="1" t="s">
        <v>149</v>
      </c>
      <c r="I92" s="1" t="s">
        <v>41</v>
      </c>
      <c r="J92" s="2">
        <v>7</v>
      </c>
      <c r="K92" s="2">
        <v>1</v>
      </c>
      <c r="L92" s="2" t="s">
        <v>43</v>
      </c>
      <c r="M92" s="60"/>
      <c r="N92" s="7">
        <f>43.61*0.5*7</f>
        <v>152.63499999999999</v>
      </c>
      <c r="O92" s="8" t="s">
        <v>43</v>
      </c>
    </row>
    <row r="93" spans="1:17" hidden="1" x14ac:dyDescent="0.25">
      <c r="A93" s="24" t="str">
        <f t="shared" si="2"/>
        <v>WAA85-X0000AKRAPLAST</v>
      </c>
      <c r="B93" s="1" t="s">
        <v>163</v>
      </c>
      <c r="C93" s="1"/>
      <c r="D93" s="1" t="s">
        <v>164</v>
      </c>
      <c r="E93" s="1" t="s">
        <v>165</v>
      </c>
      <c r="F93" s="1" t="s">
        <v>75</v>
      </c>
      <c r="G93" s="1" t="s">
        <v>75</v>
      </c>
      <c r="H93" s="1" t="s">
        <v>163</v>
      </c>
      <c r="I93" s="1" t="s">
        <v>41</v>
      </c>
      <c r="J93" s="2">
        <v>1</v>
      </c>
      <c r="K93" s="2">
        <v>1</v>
      </c>
      <c r="L93" s="2" t="s">
        <v>43</v>
      </c>
      <c r="M93" s="60"/>
      <c r="N93" s="7"/>
      <c r="O93" s="8" t="s">
        <v>166</v>
      </c>
    </row>
    <row r="94" spans="1:17" hidden="1" x14ac:dyDescent="0.25">
      <c r="A94" s="24" t="str">
        <f t="shared" si="2"/>
        <v>WAA86-X0000AKRAPLAST</v>
      </c>
      <c r="B94" s="1" t="s">
        <v>167</v>
      </c>
      <c r="C94" s="1"/>
      <c r="D94" s="1" t="s">
        <v>164</v>
      </c>
      <c r="E94" s="1" t="s">
        <v>165</v>
      </c>
      <c r="F94" s="1" t="s">
        <v>75</v>
      </c>
      <c r="G94" s="1" t="s">
        <v>75</v>
      </c>
      <c r="H94" s="1" t="s">
        <v>167</v>
      </c>
      <c r="I94" s="1" t="s">
        <v>41</v>
      </c>
      <c r="J94" s="2">
        <v>1</v>
      </c>
      <c r="K94" s="2">
        <v>1</v>
      </c>
      <c r="L94" s="2" t="s">
        <v>43</v>
      </c>
      <c r="M94" s="60"/>
      <c r="N94" s="7"/>
      <c r="O94" s="8" t="s">
        <v>166</v>
      </c>
    </row>
    <row r="95" spans="1:17" hidden="1" x14ac:dyDescent="0.25">
      <c r="A95" s="24" t="str">
        <f t="shared" si="2"/>
        <v>WAA89-90950AKRAPLAST</v>
      </c>
      <c r="B95" s="1" t="s">
        <v>209</v>
      </c>
      <c r="C95" s="1"/>
      <c r="D95" s="1" t="s">
        <v>164</v>
      </c>
      <c r="E95" s="1" t="s">
        <v>210</v>
      </c>
      <c r="F95" s="1" t="s">
        <v>75</v>
      </c>
      <c r="G95" s="1" t="s">
        <v>75</v>
      </c>
      <c r="H95" s="1" t="s">
        <v>209</v>
      </c>
      <c r="I95" s="1" t="s">
        <v>41</v>
      </c>
      <c r="J95" s="2">
        <v>1</v>
      </c>
      <c r="K95" s="2">
        <v>1</v>
      </c>
      <c r="L95" s="2" t="s">
        <v>166</v>
      </c>
      <c r="M95" s="60"/>
      <c r="N95" s="7"/>
      <c r="O95" s="8" t="s">
        <v>166</v>
      </c>
    </row>
    <row r="96" spans="1:17" hidden="1" x14ac:dyDescent="0.25">
      <c r="A96" s="24" t="str">
        <f t="shared" si="2"/>
        <v>WD20-7000AKRAPLAST</v>
      </c>
      <c r="B96" s="1" t="s">
        <v>196</v>
      </c>
      <c r="C96" s="1"/>
      <c r="D96" s="1" t="s">
        <v>168</v>
      </c>
      <c r="E96" s="1" t="s">
        <v>197</v>
      </c>
      <c r="F96" s="1" t="s">
        <v>75</v>
      </c>
      <c r="G96" s="1" t="s">
        <v>75</v>
      </c>
      <c r="H96" s="1" t="s">
        <v>196</v>
      </c>
      <c r="I96" s="1" t="s">
        <v>41</v>
      </c>
      <c r="J96" s="2">
        <v>7</v>
      </c>
      <c r="K96" s="2">
        <v>1</v>
      </c>
      <c r="L96" s="2" t="s">
        <v>43</v>
      </c>
      <c r="M96" s="60"/>
      <c r="N96" s="7">
        <f>10.34*7</f>
        <v>72.38</v>
      </c>
      <c r="O96" s="8" t="s">
        <v>43</v>
      </c>
    </row>
    <row r="97" spans="1:15" hidden="1" x14ac:dyDescent="0.25">
      <c r="A97" s="24" t="str">
        <f t="shared" si="2"/>
        <v>WO16AKRAPLAST</v>
      </c>
      <c r="B97" s="1" t="s">
        <v>32566</v>
      </c>
      <c r="C97" s="1"/>
      <c r="D97" s="1" t="s">
        <v>78</v>
      </c>
      <c r="E97" s="1" t="s">
        <v>32567</v>
      </c>
      <c r="F97" s="1" t="s">
        <v>75</v>
      </c>
      <c r="G97" s="1" t="s">
        <v>75</v>
      </c>
      <c r="H97" s="1" t="s">
        <v>32566</v>
      </c>
      <c r="I97" s="1" t="s">
        <v>41</v>
      </c>
      <c r="J97" s="2">
        <v>6.35</v>
      </c>
      <c r="K97" s="2">
        <v>1</v>
      </c>
      <c r="L97" s="2" t="s">
        <v>43</v>
      </c>
      <c r="M97" s="60"/>
      <c r="N97" s="7">
        <f>4.32*0.621*J97</f>
        <v>17.035271999999999</v>
      </c>
      <c r="O97" s="8" t="s">
        <v>43</v>
      </c>
    </row>
    <row r="98" spans="1:15" hidden="1" x14ac:dyDescent="0.25">
      <c r="A98" s="24" t="str">
        <f t="shared" si="2"/>
        <v>WO32AKRAPLAST</v>
      </c>
      <c r="B98" s="1" t="s">
        <v>160</v>
      </c>
      <c r="C98" s="1"/>
      <c r="D98" s="1" t="s">
        <v>78</v>
      </c>
      <c r="E98" s="1" t="s">
        <v>161</v>
      </c>
      <c r="F98" s="1" t="s">
        <v>75</v>
      </c>
      <c r="G98" s="1" t="s">
        <v>75</v>
      </c>
      <c r="H98" s="1" t="s">
        <v>160</v>
      </c>
      <c r="I98" s="1" t="s">
        <v>162</v>
      </c>
      <c r="J98" s="2">
        <v>6.2</v>
      </c>
      <c r="K98" s="2">
        <v>1</v>
      </c>
      <c r="L98" s="2" t="s">
        <v>43</v>
      </c>
      <c r="M98" s="60"/>
      <c r="N98" s="7">
        <f>2.75*6.2</f>
        <v>17.05</v>
      </c>
      <c r="O98" s="8" t="s">
        <v>43</v>
      </c>
    </row>
    <row r="99" spans="1:15" hidden="1" x14ac:dyDescent="0.25">
      <c r="A99" s="24" t="str">
        <f t="shared" si="2"/>
        <v>X106D3503AKRAPLAST</v>
      </c>
      <c r="B99" s="1" t="s">
        <v>211</v>
      </c>
      <c r="C99" s="1"/>
      <c r="D99" s="1" t="s">
        <v>86</v>
      </c>
      <c r="E99" s="1" t="s">
        <v>212</v>
      </c>
      <c r="F99" s="1" t="s">
        <v>75</v>
      </c>
      <c r="G99" s="1" t="s">
        <v>75</v>
      </c>
      <c r="H99" s="1" t="s">
        <v>211</v>
      </c>
      <c r="I99" s="1" t="s">
        <v>41</v>
      </c>
      <c r="J99" s="2">
        <v>1</v>
      </c>
      <c r="K99" s="2">
        <v>1</v>
      </c>
      <c r="L99" s="2" t="s">
        <v>43</v>
      </c>
      <c r="M99" s="60"/>
      <c r="N99" s="7">
        <f>20.2*3.5*2.1*0.503</f>
        <v>74.680409999999995</v>
      </c>
      <c r="O99" s="8" t="s">
        <v>43</v>
      </c>
    </row>
    <row r="100" spans="1:15" hidden="1" x14ac:dyDescent="0.25">
      <c r="A100" s="24" t="str">
        <f t="shared" si="2"/>
        <v>XHV38-10AKRAPLAST</v>
      </c>
      <c r="B100" s="1" t="s">
        <v>187</v>
      </c>
      <c r="C100" s="1"/>
      <c r="D100" s="1" t="s">
        <v>203</v>
      </c>
      <c r="E100" s="1" t="s">
        <v>188</v>
      </c>
      <c r="F100" s="1" t="s">
        <v>75</v>
      </c>
      <c r="G100" s="1" t="s">
        <v>75</v>
      </c>
      <c r="H100" s="1" t="s">
        <v>187</v>
      </c>
      <c r="I100" s="1" t="s">
        <v>41</v>
      </c>
      <c r="J100" s="2">
        <v>10</v>
      </c>
      <c r="K100" s="2">
        <v>1</v>
      </c>
      <c r="L100" s="2" t="s">
        <v>43</v>
      </c>
      <c r="M100" s="60"/>
      <c r="N100" s="7">
        <f>12.27*0.621</f>
        <v>7.6196699999999993</v>
      </c>
      <c r="O100" s="8" t="s">
        <v>43</v>
      </c>
    </row>
    <row r="101" spans="1:15" hidden="1" x14ac:dyDescent="0.25">
      <c r="A101" s="24" t="str">
        <f t="shared" si="2"/>
        <v>XHV38-33AKRAPLAST</v>
      </c>
      <c r="B101" s="1" t="s">
        <v>189</v>
      </c>
      <c r="C101" s="1"/>
      <c r="D101" s="1" t="s">
        <v>203</v>
      </c>
      <c r="E101" s="1" t="s">
        <v>190</v>
      </c>
      <c r="F101" s="1" t="s">
        <v>75</v>
      </c>
      <c r="G101" s="1" t="s">
        <v>75</v>
      </c>
      <c r="H101" s="1" t="s">
        <v>189</v>
      </c>
      <c r="I101" s="1" t="s">
        <v>41</v>
      </c>
      <c r="J101" s="2">
        <v>33</v>
      </c>
      <c r="K101" s="2">
        <v>1</v>
      </c>
      <c r="L101" s="2" t="s">
        <v>43</v>
      </c>
      <c r="M101" s="60"/>
      <c r="N101" s="7">
        <f>33.74*0.621</f>
        <v>20.952540000000003</v>
      </c>
      <c r="O101" s="8" t="s">
        <v>43</v>
      </c>
    </row>
    <row r="102" spans="1:15" hidden="1" x14ac:dyDescent="0.25">
      <c r="A102" s="24" t="str">
        <f t="shared" si="2"/>
        <v>XHV38-50AKRAPLAST</v>
      </c>
      <c r="B102" s="1" t="s">
        <v>183</v>
      </c>
      <c r="C102" s="1"/>
      <c r="D102" s="1" t="s">
        <v>203</v>
      </c>
      <c r="E102" s="1" t="s">
        <v>184</v>
      </c>
      <c r="F102" s="1" t="s">
        <v>75</v>
      </c>
      <c r="G102" s="1" t="s">
        <v>75</v>
      </c>
      <c r="H102" s="1" t="s">
        <v>181</v>
      </c>
      <c r="I102" s="1" t="s">
        <v>41</v>
      </c>
      <c r="J102" s="2">
        <v>50</v>
      </c>
      <c r="K102" s="2">
        <v>1</v>
      </c>
      <c r="L102" s="2" t="s">
        <v>166</v>
      </c>
      <c r="M102" s="60"/>
      <c r="N102" s="7">
        <f>25.07*0.621</f>
        <v>15.56847</v>
      </c>
      <c r="O102" s="8" t="s">
        <v>43</v>
      </c>
    </row>
    <row r="103" spans="1:15" hidden="1" x14ac:dyDescent="0.25">
      <c r="A103" s="24" t="str">
        <f t="shared" si="2"/>
        <v>XHV50-10AKRAPLAST</v>
      </c>
      <c r="B103" s="1" t="s">
        <v>191</v>
      </c>
      <c r="C103" s="1"/>
      <c r="D103" s="1" t="s">
        <v>203</v>
      </c>
      <c r="E103" s="1" t="s">
        <v>192</v>
      </c>
      <c r="F103" s="1" t="s">
        <v>75</v>
      </c>
      <c r="G103" s="1" t="s">
        <v>75</v>
      </c>
      <c r="H103" s="1" t="s">
        <v>191</v>
      </c>
      <c r="I103" s="1" t="s">
        <v>41</v>
      </c>
      <c r="J103" s="2">
        <v>10</v>
      </c>
      <c r="K103" s="2">
        <v>1</v>
      </c>
      <c r="L103" s="2" t="s">
        <v>43</v>
      </c>
      <c r="M103" s="60"/>
      <c r="N103" s="7">
        <f>15.83*0.621</f>
        <v>9.8304299999999998</v>
      </c>
      <c r="O103" s="8" t="s">
        <v>43</v>
      </c>
    </row>
    <row r="104" spans="1:15" hidden="1" x14ac:dyDescent="0.25">
      <c r="A104" s="24" t="str">
        <f t="shared" si="2"/>
        <v>XHV50-33AKRAPLAST</v>
      </c>
      <c r="B104" s="1" t="s">
        <v>151</v>
      </c>
      <c r="C104" s="1"/>
      <c r="D104" s="1" t="s">
        <v>203</v>
      </c>
      <c r="E104" s="1" t="s">
        <v>152</v>
      </c>
      <c r="F104" s="1" t="s">
        <v>75</v>
      </c>
      <c r="G104" s="1" t="s">
        <v>75</v>
      </c>
      <c r="H104" s="1" t="s">
        <v>151</v>
      </c>
      <c r="I104" s="1" t="s">
        <v>41</v>
      </c>
      <c r="J104" s="2">
        <v>33</v>
      </c>
      <c r="K104" s="2">
        <v>1</v>
      </c>
      <c r="L104" s="2" t="s">
        <v>43</v>
      </c>
      <c r="M104" s="60"/>
      <c r="N104" s="7">
        <f>44.4*0.621</f>
        <v>27.572399999999998</v>
      </c>
      <c r="O104" s="8" t="s">
        <v>43</v>
      </c>
    </row>
    <row r="105" spans="1:15" hidden="1" x14ac:dyDescent="0.25">
      <c r="A105" s="24" t="str">
        <f t="shared" si="2"/>
        <v>XHV50-33AKRAPLAST</v>
      </c>
      <c r="B105" s="1" t="s">
        <v>151</v>
      </c>
      <c r="C105" s="1"/>
      <c r="D105" s="1" t="s">
        <v>203</v>
      </c>
      <c r="E105" s="1" t="s">
        <v>193</v>
      </c>
      <c r="F105" s="1" t="s">
        <v>75</v>
      </c>
      <c r="G105" s="1" t="s">
        <v>75</v>
      </c>
      <c r="H105" s="1" t="s">
        <v>151</v>
      </c>
      <c r="I105" s="1" t="s">
        <v>41</v>
      </c>
      <c r="J105" s="2">
        <v>33</v>
      </c>
      <c r="K105" s="2">
        <v>1</v>
      </c>
      <c r="L105" s="2" t="s">
        <v>43</v>
      </c>
      <c r="M105" s="60"/>
      <c r="N105" s="7">
        <f>44.4*0.621</f>
        <v>27.572399999999998</v>
      </c>
      <c r="O105" s="8" t="s">
        <v>43</v>
      </c>
    </row>
    <row r="106" spans="1:15" hidden="1" x14ac:dyDescent="0.25">
      <c r="A106" s="24" t="str">
        <f t="shared" si="2"/>
        <v>XHV50-55AKRAPLAST</v>
      </c>
      <c r="B106" s="1" t="s">
        <v>181</v>
      </c>
      <c r="C106" s="1"/>
      <c r="D106" s="1" t="s">
        <v>203</v>
      </c>
      <c r="E106" s="3" t="s">
        <v>182</v>
      </c>
      <c r="F106" s="1" t="s">
        <v>75</v>
      </c>
      <c r="G106" s="1" t="s">
        <v>75</v>
      </c>
      <c r="H106" s="1" t="s">
        <v>181</v>
      </c>
      <c r="I106" s="1" t="s">
        <v>41</v>
      </c>
      <c r="J106" s="2">
        <v>50</v>
      </c>
      <c r="K106" s="2">
        <v>1</v>
      </c>
      <c r="L106" s="2" t="s">
        <v>166</v>
      </c>
      <c r="M106" s="60"/>
      <c r="N106" s="7">
        <f>32.3*0.621</f>
        <v>20.058299999999999</v>
      </c>
      <c r="O106" s="8" t="s">
        <v>43</v>
      </c>
    </row>
    <row r="107" spans="1:15" hidden="1" x14ac:dyDescent="0.25">
      <c r="A107" s="24" t="str">
        <f t="shared" si="2"/>
        <v>XHV75-50AKRAPLAST</v>
      </c>
      <c r="B107" s="1" t="s">
        <v>185</v>
      </c>
      <c r="C107" s="1"/>
      <c r="D107" s="1" t="s">
        <v>203</v>
      </c>
      <c r="E107" s="1" t="s">
        <v>186</v>
      </c>
      <c r="F107" s="1" t="s">
        <v>75</v>
      </c>
      <c r="G107" s="1" t="s">
        <v>75</v>
      </c>
      <c r="H107" s="1" t="s">
        <v>181</v>
      </c>
      <c r="I107" s="1" t="s">
        <v>41</v>
      </c>
      <c r="J107" s="2">
        <v>50</v>
      </c>
      <c r="K107" s="2">
        <v>1</v>
      </c>
      <c r="L107" s="2" t="s">
        <v>166</v>
      </c>
      <c r="M107" s="60"/>
      <c r="N107" s="7">
        <f>48.44*0.621</f>
        <v>30.081239999999998</v>
      </c>
      <c r="O107" s="8" t="s">
        <v>43</v>
      </c>
    </row>
    <row r="108" spans="1:15" hidden="1" x14ac:dyDescent="0.25">
      <c r="A108" s="24" t="str">
        <f t="shared" si="2"/>
        <v>XHV80-33AKRAPLAST</v>
      </c>
      <c r="B108" s="1" t="s">
        <v>194</v>
      </c>
      <c r="C108" s="1"/>
      <c r="D108" s="1" t="s">
        <v>203</v>
      </c>
      <c r="E108" s="1" t="s">
        <v>195</v>
      </c>
      <c r="F108" s="1" t="s">
        <v>75</v>
      </c>
      <c r="G108" s="1" t="s">
        <v>75</v>
      </c>
      <c r="H108" s="1" t="s">
        <v>194</v>
      </c>
      <c r="I108" s="1" t="s">
        <v>41</v>
      </c>
      <c r="J108" s="2">
        <v>33</v>
      </c>
      <c r="K108" s="2">
        <v>1</v>
      </c>
      <c r="L108" s="2" t="s">
        <v>43</v>
      </c>
      <c r="M108" s="60"/>
      <c r="N108" s="7">
        <f>68.79*0.621</f>
        <v>42.718590000000006</v>
      </c>
      <c r="O108" s="8" t="s">
        <v>43</v>
      </c>
    </row>
    <row r="109" spans="1:15" hidden="1" x14ac:dyDescent="0.25">
      <c r="A109" s="24" t="str">
        <f t="shared" si="2"/>
        <v>XI16G4000AKRAPLAST</v>
      </c>
      <c r="B109" s="1" t="s">
        <v>32538</v>
      </c>
      <c r="C109" s="1"/>
      <c r="D109" s="1" t="s">
        <v>78</v>
      </c>
      <c r="E109" s="1" t="s">
        <v>32719</v>
      </c>
      <c r="F109" s="1" t="s">
        <v>75</v>
      </c>
      <c r="G109" s="1" t="s">
        <v>32721</v>
      </c>
      <c r="H109" s="1" t="s">
        <v>32538</v>
      </c>
      <c r="I109" s="1" t="s">
        <v>41</v>
      </c>
      <c r="J109" s="2">
        <v>1</v>
      </c>
      <c r="K109" s="2">
        <v>1</v>
      </c>
      <c r="L109" s="2" t="s">
        <v>32728</v>
      </c>
      <c r="M109" s="60"/>
      <c r="N109" s="7"/>
      <c r="O109" s="8" t="s">
        <v>43</v>
      </c>
    </row>
    <row r="110" spans="1:15" hidden="1" x14ac:dyDescent="0.25">
      <c r="A110" s="24" t="str">
        <f t="shared" si="2"/>
        <v>XI25E3000AKRAPLAST</v>
      </c>
      <c r="B110" s="1" t="s">
        <v>171</v>
      </c>
      <c r="C110" s="1"/>
      <c r="D110" s="1" t="s">
        <v>86</v>
      </c>
      <c r="E110" s="1" t="s">
        <v>172</v>
      </c>
      <c r="F110" s="1" t="s">
        <v>75</v>
      </c>
      <c r="G110" s="1" t="s">
        <v>75</v>
      </c>
      <c r="H110" s="1" t="s">
        <v>171</v>
      </c>
      <c r="I110" s="1" t="s">
        <v>41</v>
      </c>
      <c r="J110" s="2">
        <v>1</v>
      </c>
      <c r="K110" s="2">
        <v>1</v>
      </c>
      <c r="L110" s="2" t="s">
        <v>43</v>
      </c>
      <c r="M110" s="60"/>
      <c r="N110" s="7">
        <f>49.68*0.414*1.2*3</f>
        <v>74.043071999999995</v>
      </c>
      <c r="O110" s="8" t="s">
        <v>43</v>
      </c>
    </row>
    <row r="111" spans="1:15" hidden="1" x14ac:dyDescent="0.25">
      <c r="A111" s="24" t="str">
        <f t="shared" si="2"/>
        <v>XI25E3500AKRAPLAST</v>
      </c>
      <c r="B111" s="1" t="s">
        <v>173</v>
      </c>
      <c r="C111" s="1"/>
      <c r="D111" s="1" t="s">
        <v>86</v>
      </c>
      <c r="E111" s="1" t="s">
        <v>174</v>
      </c>
      <c r="F111" s="1" t="s">
        <v>75</v>
      </c>
      <c r="G111" s="1" t="s">
        <v>75</v>
      </c>
      <c r="H111" s="1" t="s">
        <v>173</v>
      </c>
      <c r="I111" s="1" t="s">
        <v>41</v>
      </c>
      <c r="J111" s="2">
        <v>1</v>
      </c>
      <c r="K111" s="2">
        <v>1</v>
      </c>
      <c r="L111" s="2" t="s">
        <v>43</v>
      </c>
      <c r="M111" s="60"/>
      <c r="N111" s="7">
        <f>49.68*0.414*1.2*3.5</f>
        <v>86.383583999999985</v>
      </c>
      <c r="O111" s="8" t="s">
        <v>43</v>
      </c>
    </row>
    <row r="112" spans="1:15" hidden="1" x14ac:dyDescent="0.25">
      <c r="A112" s="24" t="str">
        <f t="shared" si="2"/>
        <v>XI25E4000AKRAPLAST</v>
      </c>
      <c r="B112" s="1" t="s">
        <v>175</v>
      </c>
      <c r="C112" s="1"/>
      <c r="D112" s="1" t="s">
        <v>86</v>
      </c>
      <c r="E112" s="1" t="s">
        <v>176</v>
      </c>
      <c r="F112" s="1" t="s">
        <v>75</v>
      </c>
      <c r="G112" s="1" t="s">
        <v>75</v>
      </c>
      <c r="H112" s="1" t="s">
        <v>175</v>
      </c>
      <c r="I112" s="1" t="s">
        <v>41</v>
      </c>
      <c r="J112" s="2">
        <v>1</v>
      </c>
      <c r="K112" s="2">
        <v>1</v>
      </c>
      <c r="L112" s="2" t="s">
        <v>43</v>
      </c>
      <c r="M112" s="60"/>
      <c r="N112" s="7">
        <f>49.68*0.414*1.2*4</f>
        <v>98.724095999999989</v>
      </c>
      <c r="O112" s="8" t="s">
        <v>43</v>
      </c>
    </row>
    <row r="113" spans="1:17" hidden="1" x14ac:dyDescent="0.25">
      <c r="A113" s="24" t="str">
        <f t="shared" si="2"/>
        <v>XI25E6000AKRAPLAST</v>
      </c>
      <c r="B113" s="1" t="s">
        <v>177</v>
      </c>
      <c r="C113" s="1"/>
      <c r="D113" s="1" t="s">
        <v>86</v>
      </c>
      <c r="E113" s="1" t="s">
        <v>178</v>
      </c>
      <c r="F113" s="1" t="s">
        <v>75</v>
      </c>
      <c r="G113" s="1" t="s">
        <v>75</v>
      </c>
      <c r="H113" s="1" t="s">
        <v>177</v>
      </c>
      <c r="I113" s="1" t="s">
        <v>41</v>
      </c>
      <c r="J113" s="2">
        <v>1</v>
      </c>
      <c r="K113" s="2">
        <v>1</v>
      </c>
      <c r="L113" s="2" t="s">
        <v>43</v>
      </c>
      <c r="M113" s="60"/>
      <c r="N113" s="7">
        <f>49.68*0.414*1.2*6</f>
        <v>148.08614399999999</v>
      </c>
      <c r="O113" s="8" t="s">
        <v>43</v>
      </c>
    </row>
    <row r="114" spans="1:17" hidden="1" x14ac:dyDescent="0.25">
      <c r="A114" s="24" t="str">
        <f t="shared" si="2"/>
        <v>XI25E7000AKRAPLAST</v>
      </c>
      <c r="B114" s="1" t="s">
        <v>179</v>
      </c>
      <c r="C114" s="1"/>
      <c r="D114" s="1" t="s">
        <v>86</v>
      </c>
      <c r="E114" s="1" t="s">
        <v>180</v>
      </c>
      <c r="F114" s="1" t="s">
        <v>75</v>
      </c>
      <c r="G114" s="1" t="s">
        <v>75</v>
      </c>
      <c r="H114" s="1" t="s">
        <v>179</v>
      </c>
      <c r="I114" s="1" t="s">
        <v>41</v>
      </c>
      <c r="J114" s="2">
        <v>1</v>
      </c>
      <c r="K114" s="2">
        <v>1</v>
      </c>
      <c r="L114" s="2" t="s">
        <v>43</v>
      </c>
      <c r="M114" s="60"/>
      <c r="N114" s="7">
        <f>49.68*0.414*1.2*7</f>
        <v>172.76716799999997</v>
      </c>
      <c r="O114" s="8" t="s">
        <v>43</v>
      </c>
    </row>
    <row r="115" spans="1:17" hidden="1" x14ac:dyDescent="0.25">
      <c r="A115" s="24" t="str">
        <f t="shared" si="2"/>
        <v>YA0075DAKRAPLAST</v>
      </c>
      <c r="B115" s="1" t="s">
        <v>108</v>
      </c>
      <c r="C115" s="1"/>
      <c r="D115" s="1" t="s">
        <v>109</v>
      </c>
      <c r="E115" s="1" t="s">
        <v>110</v>
      </c>
      <c r="F115" s="1" t="s">
        <v>75</v>
      </c>
      <c r="G115" s="1" t="s">
        <v>75</v>
      </c>
      <c r="H115" s="1" t="s">
        <v>108</v>
      </c>
      <c r="I115" s="1" t="s">
        <v>41</v>
      </c>
      <c r="J115" s="2">
        <v>7</v>
      </c>
      <c r="K115" s="2">
        <v>1</v>
      </c>
      <c r="L115" s="2" t="s">
        <v>80</v>
      </c>
      <c r="M115" s="60">
        <v>24.03</v>
      </c>
      <c r="N115" s="7">
        <v>27.84</v>
      </c>
      <c r="O115" s="8" t="s">
        <v>80</v>
      </c>
      <c r="P115" s="70"/>
    </row>
    <row r="116" spans="1:17" hidden="1" x14ac:dyDescent="0.25">
      <c r="A116" s="24" t="str">
        <f t="shared" si="2"/>
        <v>YA0120X70AKRAPLAST</v>
      </c>
      <c r="B116" s="1" t="s">
        <v>32796</v>
      </c>
      <c r="C116" s="1"/>
      <c r="D116" s="1" t="s">
        <v>168</v>
      </c>
      <c r="E116" s="1" t="s">
        <v>32797</v>
      </c>
      <c r="F116" s="1" t="s">
        <v>75</v>
      </c>
      <c r="G116" s="1" t="s">
        <v>75</v>
      </c>
      <c r="H116" s="1" t="s">
        <v>32796</v>
      </c>
      <c r="I116" s="1" t="s">
        <v>162</v>
      </c>
      <c r="J116" s="2">
        <v>7</v>
      </c>
      <c r="K116" s="2">
        <v>1</v>
      </c>
      <c r="L116" s="2" t="s">
        <v>43</v>
      </c>
      <c r="M116" s="60">
        <v>76.099999999999994</v>
      </c>
      <c r="N116" s="7">
        <v>76.099999999999994</v>
      </c>
      <c r="O116" s="8" t="s">
        <v>80</v>
      </c>
      <c r="Q116" s="51">
        <v>44805</v>
      </c>
    </row>
    <row r="117" spans="1:17" hidden="1" x14ac:dyDescent="0.25">
      <c r="A117" s="24" t="str">
        <f t="shared" si="2"/>
        <v>YA0125B80AKRAPLAST</v>
      </c>
      <c r="B117" s="1" t="s">
        <v>153</v>
      </c>
      <c r="C117" s="1"/>
      <c r="D117" s="1" t="s">
        <v>78</v>
      </c>
      <c r="E117" s="1" t="s">
        <v>154</v>
      </c>
      <c r="F117" s="1" t="s">
        <v>75</v>
      </c>
      <c r="G117" s="1" t="s">
        <v>75</v>
      </c>
      <c r="H117" s="1" t="s">
        <v>153</v>
      </c>
      <c r="I117" s="1" t="s">
        <v>41</v>
      </c>
      <c r="J117" s="2">
        <v>7.5</v>
      </c>
      <c r="K117" s="2">
        <v>1</v>
      </c>
      <c r="L117" s="2" t="s">
        <v>43</v>
      </c>
      <c r="M117" s="60"/>
      <c r="N117" s="7">
        <f>26.62*0.621*7.5</f>
        <v>123.98265000000001</v>
      </c>
      <c r="O117" s="8" t="s">
        <v>43</v>
      </c>
    </row>
    <row r="118" spans="1:17" hidden="1" x14ac:dyDescent="0.25">
      <c r="A118" s="24" t="str">
        <f t="shared" si="2"/>
        <v>YA0135BAKRAPLAST</v>
      </c>
      <c r="B118" s="1" t="s">
        <v>155</v>
      </c>
      <c r="C118" s="1"/>
      <c r="D118" s="1" t="s">
        <v>147</v>
      </c>
      <c r="E118" s="1" t="s">
        <v>156</v>
      </c>
      <c r="F118" s="1" t="s">
        <v>75</v>
      </c>
      <c r="G118" s="1" t="s">
        <v>75</v>
      </c>
      <c r="H118" s="1" t="s">
        <v>155</v>
      </c>
      <c r="I118" s="1" t="s">
        <v>41</v>
      </c>
      <c r="J118" s="2">
        <v>30</v>
      </c>
      <c r="K118" s="2">
        <v>1</v>
      </c>
      <c r="L118" s="2" t="s">
        <v>157</v>
      </c>
      <c r="M118" s="60"/>
      <c r="N118" s="7">
        <f>30*1.93</f>
        <v>57.9</v>
      </c>
      <c r="O118" s="8" t="s">
        <v>157</v>
      </c>
    </row>
    <row r="119" spans="1:17" hidden="1" x14ac:dyDescent="0.25">
      <c r="A119" s="24" t="str">
        <f t="shared" si="2"/>
        <v>YAO135NAKRAPLAST</v>
      </c>
      <c r="B119" s="1" t="s">
        <v>32866</v>
      </c>
      <c r="C119" s="1"/>
      <c r="D119" s="1" t="s">
        <v>147</v>
      </c>
      <c r="E119" s="1" t="s">
        <v>32867</v>
      </c>
      <c r="F119" s="1" t="s">
        <v>75</v>
      </c>
      <c r="G119" s="1" t="s">
        <v>75</v>
      </c>
      <c r="H119" s="1" t="s">
        <v>32868</v>
      </c>
      <c r="I119" s="1" t="s">
        <v>41</v>
      </c>
      <c r="J119" s="2">
        <v>30</v>
      </c>
      <c r="K119" s="2">
        <v>1</v>
      </c>
      <c r="L119" s="2" t="s">
        <v>157</v>
      </c>
      <c r="M119" s="60"/>
      <c r="N119" s="7">
        <f>30*1.93</f>
        <v>57.9</v>
      </c>
      <c r="O119" s="8" t="s">
        <v>157</v>
      </c>
    </row>
    <row r="120" spans="1:17" hidden="1" x14ac:dyDescent="0.25">
      <c r="A120" s="24" t="str">
        <f t="shared" si="2"/>
        <v>YA0135MAKRAPLAST</v>
      </c>
      <c r="B120" s="1" t="s">
        <v>158</v>
      </c>
      <c r="C120" s="1"/>
      <c r="D120" s="1" t="s">
        <v>147</v>
      </c>
      <c r="E120" s="1" t="s">
        <v>159</v>
      </c>
      <c r="F120" s="1" t="s">
        <v>75</v>
      </c>
      <c r="G120" s="1" t="s">
        <v>75</v>
      </c>
      <c r="H120" s="1" t="s">
        <v>158</v>
      </c>
      <c r="I120" s="1" t="s">
        <v>41</v>
      </c>
      <c r="J120" s="2">
        <v>30</v>
      </c>
      <c r="K120" s="2">
        <v>1</v>
      </c>
      <c r="L120" s="2" t="s">
        <v>157</v>
      </c>
      <c r="M120" s="60"/>
      <c r="N120" s="7">
        <f>30*1.93</f>
        <v>57.9</v>
      </c>
      <c r="O120" s="8" t="s">
        <v>157</v>
      </c>
    </row>
    <row r="121" spans="1:17" hidden="1" x14ac:dyDescent="0.25">
      <c r="A121" s="24" t="str">
        <f t="shared" si="2"/>
        <v>YA0140L70AKRAPLAST</v>
      </c>
      <c r="B121" s="1" t="s">
        <v>104</v>
      </c>
      <c r="C121" s="1"/>
      <c r="D121" s="1" t="s">
        <v>78</v>
      </c>
      <c r="E121" s="1" t="s">
        <v>32575</v>
      </c>
      <c r="F121" s="1" t="s">
        <v>75</v>
      </c>
      <c r="G121" s="1" t="s">
        <v>75</v>
      </c>
      <c r="H121" s="1" t="s">
        <v>104</v>
      </c>
      <c r="I121" s="1" t="s">
        <v>41</v>
      </c>
      <c r="J121" s="2">
        <v>7</v>
      </c>
      <c r="K121" s="2">
        <v>1</v>
      </c>
      <c r="L121" s="2" t="s">
        <v>80</v>
      </c>
      <c r="M121" s="60"/>
      <c r="N121" s="7">
        <f>12.99*0.621*J121</f>
        <v>56.467529999999996</v>
      </c>
      <c r="O121" s="8" t="s">
        <v>80</v>
      </c>
      <c r="Q121" s="51">
        <v>44256</v>
      </c>
    </row>
    <row r="122" spans="1:17" hidden="1" x14ac:dyDescent="0.25">
      <c r="A122" s="24" t="str">
        <f t="shared" si="2"/>
        <v>YA0140X70AKRAPLAST</v>
      </c>
      <c r="B122" s="1" t="s">
        <v>32574</v>
      </c>
      <c r="C122" s="1"/>
      <c r="D122" s="1" t="s">
        <v>78</v>
      </c>
      <c r="E122" s="1" t="s">
        <v>105</v>
      </c>
      <c r="F122" s="1" t="s">
        <v>75</v>
      </c>
      <c r="G122" s="1" t="s">
        <v>75</v>
      </c>
      <c r="H122" s="1" t="s">
        <v>32574</v>
      </c>
      <c r="I122" s="1" t="s">
        <v>41</v>
      </c>
      <c r="J122" s="2">
        <v>1</v>
      </c>
      <c r="K122" s="2">
        <v>1</v>
      </c>
      <c r="L122" s="2" t="s">
        <v>80</v>
      </c>
      <c r="M122" s="60">
        <v>56.47</v>
      </c>
      <c r="N122" s="7">
        <v>63.83</v>
      </c>
      <c r="O122" s="8" t="s">
        <v>80</v>
      </c>
      <c r="P122" s="70"/>
      <c r="Q122" s="51">
        <v>44256</v>
      </c>
    </row>
    <row r="123" spans="1:17" hidden="1" x14ac:dyDescent="0.25">
      <c r="A123" s="24" t="str">
        <f t="shared" si="2"/>
        <v>YA0150AAKRAPLAST</v>
      </c>
      <c r="B123" s="1" t="s">
        <v>32690</v>
      </c>
      <c r="C123" s="1"/>
      <c r="D123" s="1" t="s">
        <v>164</v>
      </c>
      <c r="E123" s="1" t="s">
        <v>32688</v>
      </c>
      <c r="F123" s="1" t="s">
        <v>75</v>
      </c>
      <c r="G123" s="1" t="s">
        <v>75</v>
      </c>
      <c r="H123" s="1" t="s">
        <v>32690</v>
      </c>
      <c r="I123" s="1" t="s">
        <v>41</v>
      </c>
      <c r="J123" s="2">
        <v>1</v>
      </c>
      <c r="K123" s="2">
        <v>1</v>
      </c>
      <c r="L123" s="2" t="s">
        <v>43</v>
      </c>
      <c r="M123" s="60"/>
      <c r="N123" s="7"/>
      <c r="O123" s="8" t="s">
        <v>43</v>
      </c>
    </row>
    <row r="124" spans="1:17" hidden="1" x14ac:dyDescent="0.25">
      <c r="A124" s="24" t="str">
        <f t="shared" si="2"/>
        <v>YA0151AAKRAPLAST</v>
      </c>
      <c r="B124" s="1" t="s">
        <v>32691</v>
      </c>
      <c r="C124" s="1"/>
      <c r="D124" s="1" t="s">
        <v>164</v>
      </c>
      <c r="E124" s="1" t="s">
        <v>32689</v>
      </c>
      <c r="F124" s="1" t="s">
        <v>75</v>
      </c>
      <c r="G124" s="1" t="s">
        <v>75</v>
      </c>
      <c r="H124" s="1" t="s">
        <v>32691</v>
      </c>
      <c r="I124" s="1" t="s">
        <v>41</v>
      </c>
      <c r="J124" s="2">
        <v>1</v>
      </c>
      <c r="K124" s="2">
        <v>1</v>
      </c>
      <c r="L124" s="2" t="s">
        <v>43</v>
      </c>
      <c r="M124" s="60"/>
      <c r="N124" s="7"/>
      <c r="O124" s="8" t="s">
        <v>43</v>
      </c>
    </row>
    <row r="125" spans="1:17" hidden="1" x14ac:dyDescent="0.25">
      <c r="A125" s="24" t="str">
        <f t="shared" si="2"/>
        <v>YA0161AAKRAPLAST</v>
      </c>
      <c r="B125" s="1" t="s">
        <v>32685</v>
      </c>
      <c r="C125" s="1"/>
      <c r="D125" s="1" t="s">
        <v>164</v>
      </c>
      <c r="E125" s="1" t="s">
        <v>32686</v>
      </c>
      <c r="F125" s="1" t="s">
        <v>75</v>
      </c>
      <c r="G125" s="1" t="s">
        <v>75</v>
      </c>
      <c r="H125" s="1" t="s">
        <v>32685</v>
      </c>
      <c r="I125" s="1" t="s">
        <v>41</v>
      </c>
      <c r="J125" s="2">
        <v>1</v>
      </c>
      <c r="K125" s="2">
        <v>1</v>
      </c>
      <c r="L125" s="2" t="s">
        <v>43</v>
      </c>
      <c r="M125" s="60"/>
      <c r="N125" s="7">
        <f>16.64*0.621</f>
        <v>10.33344</v>
      </c>
      <c r="O125" s="8" t="s">
        <v>166</v>
      </c>
    </row>
    <row r="126" spans="1:17" hidden="1" x14ac:dyDescent="0.25">
      <c r="A126" s="24" t="str">
        <f t="shared" si="2"/>
        <v>YA0161AAKRAPLAST</v>
      </c>
      <c r="B126" s="1" t="s">
        <v>32685</v>
      </c>
      <c r="C126" s="1"/>
      <c r="D126" s="1" t="s">
        <v>164</v>
      </c>
      <c r="E126" s="1" t="s">
        <v>32684</v>
      </c>
      <c r="F126" s="1" t="s">
        <v>75</v>
      </c>
      <c r="G126" s="1" t="s">
        <v>75</v>
      </c>
      <c r="H126" s="1" t="s">
        <v>32685</v>
      </c>
      <c r="I126" s="1" t="s">
        <v>41</v>
      </c>
      <c r="J126" s="2">
        <v>1</v>
      </c>
      <c r="K126" s="2">
        <v>1</v>
      </c>
      <c r="L126" s="2" t="s">
        <v>43</v>
      </c>
      <c r="M126" s="60"/>
      <c r="N126" s="7">
        <f>19.14*0.621</f>
        <v>11.88594</v>
      </c>
      <c r="O126" s="8" t="s">
        <v>166</v>
      </c>
      <c r="Q126" s="51">
        <v>44256</v>
      </c>
    </row>
    <row r="127" spans="1:17" hidden="1" x14ac:dyDescent="0.25">
      <c r="A127" s="24" t="str">
        <f t="shared" si="2"/>
        <v>YA0161AAKRAPLAST</v>
      </c>
      <c r="B127" s="1" t="s">
        <v>32685</v>
      </c>
      <c r="C127" s="1"/>
      <c r="D127" s="1" t="s">
        <v>164</v>
      </c>
      <c r="E127" s="1" t="s">
        <v>32687</v>
      </c>
      <c r="F127" s="1" t="s">
        <v>75</v>
      </c>
      <c r="G127" s="1" t="s">
        <v>75</v>
      </c>
      <c r="H127" s="1" t="s">
        <v>32685</v>
      </c>
      <c r="I127" s="1" t="s">
        <v>41</v>
      </c>
      <c r="J127" s="2">
        <v>1</v>
      </c>
      <c r="K127" s="2">
        <v>1</v>
      </c>
      <c r="L127" s="2" t="s">
        <v>43</v>
      </c>
      <c r="M127" s="60"/>
      <c r="N127" s="7">
        <f>19.14*0.621</f>
        <v>11.88594</v>
      </c>
      <c r="O127" s="8" t="s">
        <v>166</v>
      </c>
      <c r="Q127" s="51">
        <v>44256</v>
      </c>
    </row>
    <row r="128" spans="1:17" hidden="1" x14ac:dyDescent="0.25">
      <c r="A128" s="24" t="str">
        <f t="shared" si="2"/>
        <v>YA0244AKRAPLAST</v>
      </c>
      <c r="B128" s="1" t="s">
        <v>205</v>
      </c>
      <c r="C128" s="1"/>
      <c r="D128" s="1" t="s">
        <v>203</v>
      </c>
      <c r="E128" s="1" t="s">
        <v>206</v>
      </c>
      <c r="F128" s="1" t="s">
        <v>75</v>
      </c>
      <c r="G128" s="1" t="s">
        <v>75</v>
      </c>
      <c r="H128" s="1" t="s">
        <v>205</v>
      </c>
      <c r="I128" s="1" t="s">
        <v>41</v>
      </c>
      <c r="J128" s="2">
        <v>33</v>
      </c>
      <c r="K128" s="2">
        <v>1</v>
      </c>
      <c r="L128" s="2" t="s">
        <v>166</v>
      </c>
      <c r="M128" s="60"/>
      <c r="N128" s="7">
        <v>182.4</v>
      </c>
      <c r="O128" s="8" t="s">
        <v>166</v>
      </c>
    </row>
    <row r="129" spans="1:17" hidden="1" x14ac:dyDescent="0.25">
      <c r="A129" s="24" t="str">
        <f t="shared" si="2"/>
        <v>YA0246AKRAPLAST</v>
      </c>
      <c r="B129" s="1" t="s">
        <v>202</v>
      </c>
      <c r="C129" s="1"/>
      <c r="D129" s="1" t="s">
        <v>203</v>
      </c>
      <c r="E129" s="1" t="s">
        <v>204</v>
      </c>
      <c r="F129" s="1" t="s">
        <v>75</v>
      </c>
      <c r="G129" s="1" t="s">
        <v>75</v>
      </c>
      <c r="H129" s="1" t="s">
        <v>202</v>
      </c>
      <c r="I129" s="1" t="s">
        <v>41</v>
      </c>
      <c r="J129" s="2">
        <v>11</v>
      </c>
      <c r="K129" s="2">
        <v>1</v>
      </c>
      <c r="L129" s="2" t="s">
        <v>166</v>
      </c>
      <c r="M129" s="60"/>
      <c r="N129" s="7">
        <f>71.75*0.621</f>
        <v>44.556750000000001</v>
      </c>
      <c r="O129" s="8" t="s">
        <v>166</v>
      </c>
    </row>
    <row r="130" spans="1:17" hidden="1" x14ac:dyDescent="0.25">
      <c r="A130" s="24" t="str">
        <f t="shared" si="2"/>
        <v>YA0248AKRAPLAST</v>
      </c>
      <c r="B130" s="1" t="s">
        <v>207</v>
      </c>
      <c r="C130" s="1"/>
      <c r="D130" s="1" t="s">
        <v>203</v>
      </c>
      <c r="E130" s="1" t="s">
        <v>208</v>
      </c>
      <c r="F130" s="1" t="s">
        <v>75</v>
      </c>
      <c r="G130" s="1" t="s">
        <v>75</v>
      </c>
      <c r="H130" s="1" t="s">
        <v>207</v>
      </c>
      <c r="I130" s="1" t="s">
        <v>41</v>
      </c>
      <c r="J130" s="2">
        <v>11</v>
      </c>
      <c r="K130" s="2">
        <v>1</v>
      </c>
      <c r="L130" s="2" t="s">
        <v>166</v>
      </c>
      <c r="M130" s="60"/>
      <c r="N130" s="7">
        <f>256.25*0.621</f>
        <v>159.13124999999999</v>
      </c>
      <c r="O130" s="8" t="s">
        <v>166</v>
      </c>
      <c r="P130" s="1"/>
    </row>
    <row r="131" spans="1:17" hidden="1" x14ac:dyDescent="0.25">
      <c r="A131" s="24" t="str">
        <f t="shared" si="2"/>
        <v>YA0255X70AKRAPLAST</v>
      </c>
      <c r="B131" s="1" t="s">
        <v>32501</v>
      </c>
      <c r="C131" s="1"/>
      <c r="D131" s="1" t="s">
        <v>78</v>
      </c>
      <c r="E131" s="1" t="s">
        <v>32502</v>
      </c>
      <c r="F131" s="1" t="s">
        <v>75</v>
      </c>
      <c r="G131" s="1" t="s">
        <v>75</v>
      </c>
      <c r="H131" s="1" t="s">
        <v>32501</v>
      </c>
      <c r="I131" s="1" t="s">
        <v>41</v>
      </c>
      <c r="J131" s="2">
        <v>7</v>
      </c>
      <c r="K131" s="2">
        <v>1</v>
      </c>
      <c r="L131" s="2" t="s">
        <v>80</v>
      </c>
      <c r="M131" s="60">
        <v>60.92</v>
      </c>
      <c r="N131" s="7">
        <v>68.8</v>
      </c>
      <c r="O131" s="8" t="s">
        <v>80</v>
      </c>
      <c r="P131" s="69"/>
      <c r="Q131" s="51">
        <v>44805</v>
      </c>
    </row>
    <row r="132" spans="1:17" hidden="1" x14ac:dyDescent="0.25">
      <c r="A132" s="24" t="str">
        <f t="shared" si="2"/>
        <v>YSV042220AKRAPLAST</v>
      </c>
      <c r="B132" s="1" t="s">
        <v>198</v>
      </c>
      <c r="C132" s="1"/>
      <c r="D132" s="1" t="s">
        <v>168</v>
      </c>
      <c r="E132" s="1" t="s">
        <v>199</v>
      </c>
      <c r="F132" s="1" t="s">
        <v>75</v>
      </c>
      <c r="G132" s="1" t="s">
        <v>75</v>
      </c>
      <c r="H132" s="1" t="s">
        <v>198</v>
      </c>
      <c r="I132" s="1" t="s">
        <v>41</v>
      </c>
      <c r="J132" s="2">
        <v>2.2000000000000002</v>
      </c>
      <c r="K132" s="2">
        <v>1</v>
      </c>
      <c r="L132" s="2" t="s">
        <v>43</v>
      </c>
      <c r="M132" s="60"/>
      <c r="N132" s="7">
        <f>32.74*0.4657</f>
        <v>15.247018000000001</v>
      </c>
      <c r="O132" s="8" t="s">
        <v>166</v>
      </c>
    </row>
    <row r="133" spans="1:17" hidden="1" x14ac:dyDescent="0.25">
      <c r="A133" s="24" t="str">
        <f t="shared" si="2"/>
        <v>YSV102160AKRAPLAST</v>
      </c>
      <c r="B133" s="1" t="s">
        <v>200</v>
      </c>
      <c r="C133" s="1"/>
      <c r="D133" s="1" t="s">
        <v>168</v>
      </c>
      <c r="E133" s="1" t="s">
        <v>201</v>
      </c>
      <c r="F133" s="1" t="s">
        <v>75</v>
      </c>
      <c r="G133" s="1" t="s">
        <v>75</v>
      </c>
      <c r="H133" s="1" t="s">
        <v>200</v>
      </c>
      <c r="I133" s="1" t="s">
        <v>41</v>
      </c>
      <c r="J133" s="2">
        <v>2.16</v>
      </c>
      <c r="K133" s="2">
        <v>1</v>
      </c>
      <c r="L133" s="2" t="s">
        <v>43</v>
      </c>
      <c r="M133" s="60"/>
      <c r="N133" s="7">
        <f>33.79*0.4657</f>
        <v>15.736003</v>
      </c>
      <c r="O133" s="8" t="s">
        <v>43</v>
      </c>
    </row>
    <row r="134" spans="1:17" hidden="1" x14ac:dyDescent="0.25">
      <c r="A134" s="24" t="str">
        <f t="shared" si="2"/>
        <v>YX70E3000AKRAPLAST</v>
      </c>
      <c r="B134" s="1" t="s">
        <v>32612</v>
      </c>
      <c r="C134" s="1"/>
      <c r="D134" s="1" t="s">
        <v>32611</v>
      </c>
      <c r="E134" s="1" t="s">
        <v>32618</v>
      </c>
      <c r="F134" s="1" t="s">
        <v>75</v>
      </c>
      <c r="G134" s="1" t="s">
        <v>75</v>
      </c>
      <c r="H134" s="1" t="s">
        <v>32612</v>
      </c>
      <c r="I134" s="1" t="s">
        <v>41</v>
      </c>
      <c r="J134" s="2">
        <v>1</v>
      </c>
      <c r="K134" s="2">
        <v>1</v>
      </c>
      <c r="L134" s="2" t="s">
        <v>43</v>
      </c>
      <c r="M134" s="60"/>
      <c r="N134" s="7">
        <v>239.37</v>
      </c>
      <c r="O134" s="8" t="s">
        <v>43</v>
      </c>
      <c r="Q134" s="51">
        <v>44774</v>
      </c>
    </row>
    <row r="135" spans="1:17" hidden="1" x14ac:dyDescent="0.25">
      <c r="A135" s="24" t="str">
        <f t="shared" si="2"/>
        <v>YX70E3500AKRAPLAST</v>
      </c>
      <c r="B135" s="1" t="s">
        <v>32613</v>
      </c>
      <c r="C135" s="1"/>
      <c r="D135" s="1" t="s">
        <v>32611</v>
      </c>
      <c r="E135" s="1" t="s">
        <v>32619</v>
      </c>
      <c r="F135" s="1" t="s">
        <v>75</v>
      </c>
      <c r="G135" s="1" t="s">
        <v>75</v>
      </c>
      <c r="H135" s="1" t="s">
        <v>32613</v>
      </c>
      <c r="I135" s="1" t="s">
        <v>41</v>
      </c>
      <c r="J135" s="2">
        <v>1</v>
      </c>
      <c r="K135" s="2">
        <v>1</v>
      </c>
      <c r="L135" s="2" t="s">
        <v>43</v>
      </c>
      <c r="M135" s="60"/>
      <c r="N135" s="7">
        <v>272.52</v>
      </c>
      <c r="O135" s="8" t="s">
        <v>43</v>
      </c>
      <c r="Q135" s="51">
        <v>44774</v>
      </c>
    </row>
    <row r="136" spans="1:17" hidden="1" x14ac:dyDescent="0.25">
      <c r="A136" s="24" t="str">
        <f t="shared" si="2"/>
        <v>YX70E4000AKRAPLAST</v>
      </c>
      <c r="B136" s="1" t="s">
        <v>32614</v>
      </c>
      <c r="C136" s="9"/>
      <c r="D136" s="9" t="s">
        <v>32611</v>
      </c>
      <c r="E136" s="9" t="s">
        <v>32620</v>
      </c>
      <c r="F136" s="9" t="s">
        <v>75</v>
      </c>
      <c r="G136" s="9" t="s">
        <v>75</v>
      </c>
      <c r="H136" s="1" t="s">
        <v>32614</v>
      </c>
      <c r="I136" s="1" t="s">
        <v>41</v>
      </c>
      <c r="J136" s="2">
        <v>1</v>
      </c>
      <c r="K136" s="2">
        <v>1</v>
      </c>
      <c r="L136" s="2" t="s">
        <v>43</v>
      </c>
      <c r="M136" s="60"/>
      <c r="N136" s="7">
        <v>305.77</v>
      </c>
      <c r="O136" s="8" t="s">
        <v>43</v>
      </c>
      <c r="Q136" s="51">
        <v>44774</v>
      </c>
    </row>
    <row r="137" spans="1:17" hidden="1" x14ac:dyDescent="0.25">
      <c r="A137" s="24" t="str">
        <f t="shared" si="2"/>
        <v>YX70E4500AKRAPLAST</v>
      </c>
      <c r="B137" s="1" t="s">
        <v>32615</v>
      </c>
      <c r="C137" s="1"/>
      <c r="D137" s="1" t="s">
        <v>32611</v>
      </c>
      <c r="E137" s="1" t="s">
        <v>32621</v>
      </c>
      <c r="F137" s="1" t="s">
        <v>75</v>
      </c>
      <c r="G137" s="1" t="s">
        <v>75</v>
      </c>
      <c r="H137" s="1" t="s">
        <v>32615</v>
      </c>
      <c r="I137" s="1" t="s">
        <v>41</v>
      </c>
      <c r="J137" s="2">
        <v>1</v>
      </c>
      <c r="K137" s="2">
        <v>1</v>
      </c>
      <c r="L137" s="2" t="s">
        <v>43</v>
      </c>
      <c r="M137" s="60"/>
      <c r="N137" s="7">
        <v>339.02</v>
      </c>
      <c r="O137" s="8" t="s">
        <v>43</v>
      </c>
      <c r="Q137" s="51">
        <v>44774</v>
      </c>
    </row>
    <row r="138" spans="1:17" hidden="1" x14ac:dyDescent="0.25">
      <c r="A138" s="24" t="str">
        <f t="shared" si="2"/>
        <v>YX70E5000AKRAPLAST</v>
      </c>
      <c r="B138" s="1" t="s">
        <v>32616</v>
      </c>
      <c r="C138" s="3"/>
      <c r="D138" s="3" t="s">
        <v>32611</v>
      </c>
      <c r="E138" s="3" t="s">
        <v>32622</v>
      </c>
      <c r="F138" s="3" t="s">
        <v>75</v>
      </c>
      <c r="G138" s="3" t="s">
        <v>75</v>
      </c>
      <c r="H138" s="1" t="s">
        <v>32616</v>
      </c>
      <c r="I138" s="1" t="s">
        <v>41</v>
      </c>
      <c r="J138" s="2">
        <v>1</v>
      </c>
      <c r="K138" s="2">
        <v>1</v>
      </c>
      <c r="L138" s="2" t="s">
        <v>43</v>
      </c>
      <c r="M138" s="60"/>
      <c r="N138" s="7">
        <v>380.8</v>
      </c>
      <c r="O138" s="8" t="s">
        <v>43</v>
      </c>
      <c r="Q138" s="51">
        <v>44805</v>
      </c>
    </row>
    <row r="139" spans="1:17" hidden="1" x14ac:dyDescent="0.25">
      <c r="A139" s="24" t="str">
        <f t="shared" si="2"/>
        <v>YX70E6000AKRAPLAST</v>
      </c>
      <c r="B139" s="1" t="s">
        <v>32617</v>
      </c>
      <c r="C139" s="1"/>
      <c r="D139" s="1" t="s">
        <v>32611</v>
      </c>
      <c r="E139" s="1" t="s">
        <v>32623</v>
      </c>
      <c r="F139" s="1" t="s">
        <v>75</v>
      </c>
      <c r="G139" s="1" t="s">
        <v>75</v>
      </c>
      <c r="H139" s="1" t="s">
        <v>32617</v>
      </c>
      <c r="I139" s="1" t="s">
        <v>41</v>
      </c>
      <c r="J139" s="2">
        <v>1</v>
      </c>
      <c r="K139" s="2">
        <v>1</v>
      </c>
      <c r="L139" s="2" t="s">
        <v>43</v>
      </c>
      <c r="M139" s="60"/>
      <c r="N139" s="7">
        <v>472</v>
      </c>
      <c r="O139" s="8" t="s">
        <v>43</v>
      </c>
      <c r="Q139" s="51">
        <v>44774</v>
      </c>
    </row>
    <row r="140" spans="1:17" hidden="1" x14ac:dyDescent="0.25">
      <c r="A140" s="24" t="str">
        <f t="shared" si="2"/>
        <v>YY32E2000AKRAPLAST</v>
      </c>
      <c r="B140" s="1" t="s">
        <v>32602</v>
      </c>
      <c r="C140" s="1"/>
      <c r="D140" s="1" t="s">
        <v>32592</v>
      </c>
      <c r="E140" s="1" t="s">
        <v>32600</v>
      </c>
      <c r="F140" s="1" t="s">
        <v>75</v>
      </c>
      <c r="G140" s="1" t="s">
        <v>75</v>
      </c>
      <c r="H140" s="1" t="s">
        <v>32602</v>
      </c>
      <c r="I140" s="1" t="s">
        <v>41</v>
      </c>
      <c r="J140" s="2">
        <v>1</v>
      </c>
      <c r="K140" s="2">
        <v>1</v>
      </c>
      <c r="L140" s="2" t="s">
        <v>43</v>
      </c>
      <c r="M140" s="60"/>
      <c r="N140" s="7">
        <f>102.36*0.4*1.2*2</f>
        <v>98.265600000000006</v>
      </c>
      <c r="O140" s="8" t="s">
        <v>43</v>
      </c>
    </row>
    <row r="141" spans="1:17" hidden="1" x14ac:dyDescent="0.25">
      <c r="A141" s="84" t="str">
        <f t="shared" si="2"/>
        <v>YY32E2500AKRAPLAST</v>
      </c>
      <c r="B141" s="15" t="s">
        <v>32603</v>
      </c>
      <c r="C141" s="15"/>
      <c r="D141" s="15" t="s">
        <v>32592</v>
      </c>
      <c r="E141" t="s">
        <v>32593</v>
      </c>
      <c r="F141" s="15" t="s">
        <v>75</v>
      </c>
      <c r="G141" s="15" t="s">
        <v>75</v>
      </c>
      <c r="H141" s="15" t="s">
        <v>32603</v>
      </c>
      <c r="I141" s="15" t="s">
        <v>41</v>
      </c>
      <c r="J141" s="16">
        <v>1</v>
      </c>
      <c r="K141" s="16">
        <v>1</v>
      </c>
      <c r="L141" s="16" t="s">
        <v>43</v>
      </c>
      <c r="M141" s="63"/>
      <c r="N141" s="17">
        <f>102.36*0.4*1.2*2.5</f>
        <v>122.83200000000001</v>
      </c>
      <c r="O141" s="18" t="s">
        <v>43</v>
      </c>
    </row>
    <row r="142" spans="1:17" hidden="1" x14ac:dyDescent="0.25">
      <c r="A142" s="24" t="str">
        <f t="shared" si="2"/>
        <v>YY32E3000AKRAPLAST</v>
      </c>
      <c r="B142" s="1" t="s">
        <v>32604</v>
      </c>
      <c r="C142" s="1"/>
      <c r="D142" s="1" t="s">
        <v>32592</v>
      </c>
      <c r="E142" s="1" t="s">
        <v>32594</v>
      </c>
      <c r="F142" s="1" t="s">
        <v>75</v>
      </c>
      <c r="G142" s="1" t="s">
        <v>75</v>
      </c>
      <c r="H142" s="1" t="s">
        <v>32604</v>
      </c>
      <c r="I142" s="1" t="s">
        <v>41</v>
      </c>
      <c r="J142" s="2">
        <v>1</v>
      </c>
      <c r="K142" s="2">
        <v>1</v>
      </c>
      <c r="L142" s="2" t="s">
        <v>43</v>
      </c>
      <c r="M142" s="60"/>
      <c r="N142" s="7">
        <f>102.36*0.4*1.2*3</f>
        <v>147.39840000000001</v>
      </c>
      <c r="O142" s="8" t="s">
        <v>43</v>
      </c>
    </row>
    <row r="143" spans="1:17" hidden="1" x14ac:dyDescent="0.25">
      <c r="A143" s="24" t="str">
        <f t="shared" si="2"/>
        <v>YY32E3500AKRAPLAST</v>
      </c>
      <c r="B143" s="1" t="s">
        <v>32605</v>
      </c>
      <c r="C143" s="1"/>
      <c r="D143" s="1" t="s">
        <v>32592</v>
      </c>
      <c r="E143" s="1" t="s">
        <v>32595</v>
      </c>
      <c r="F143" s="1" t="s">
        <v>75</v>
      </c>
      <c r="G143" s="1" t="s">
        <v>75</v>
      </c>
      <c r="H143" s="1" t="s">
        <v>32605</v>
      </c>
      <c r="I143" s="1" t="s">
        <v>41</v>
      </c>
      <c r="J143" s="2">
        <v>1</v>
      </c>
      <c r="K143" s="2">
        <v>1</v>
      </c>
      <c r="L143" s="2" t="s">
        <v>43</v>
      </c>
      <c r="M143" s="60"/>
      <c r="N143" s="7">
        <f>102.36*0.4*1.2*3.5</f>
        <v>171.96480000000003</v>
      </c>
      <c r="O143" s="8" t="s">
        <v>43</v>
      </c>
    </row>
    <row r="144" spans="1:17" hidden="1" x14ac:dyDescent="0.25">
      <c r="A144" s="24" t="str">
        <f t="shared" si="2"/>
        <v>YY32E4000AKRAPLAST</v>
      </c>
      <c r="B144" s="1" t="s">
        <v>32606</v>
      </c>
      <c r="C144" s="1"/>
      <c r="D144" s="1" t="s">
        <v>32592</v>
      </c>
      <c r="E144" s="1" t="s">
        <v>32596</v>
      </c>
      <c r="F144" s="1" t="s">
        <v>75</v>
      </c>
      <c r="G144" s="1" t="s">
        <v>75</v>
      </c>
      <c r="H144" s="1" t="s">
        <v>32606</v>
      </c>
      <c r="I144" s="1" t="s">
        <v>41</v>
      </c>
      <c r="J144" s="2">
        <v>1</v>
      </c>
      <c r="K144" s="2">
        <v>1</v>
      </c>
      <c r="L144" s="2" t="s">
        <v>43</v>
      </c>
      <c r="M144" s="60"/>
      <c r="N144" s="7">
        <f>102.36*0.4*1.2*4</f>
        <v>196.53120000000001</v>
      </c>
      <c r="O144" s="8" t="s">
        <v>43</v>
      </c>
    </row>
    <row r="145" spans="1:15" hidden="1" x14ac:dyDescent="0.25">
      <c r="A145" s="24" t="str">
        <f t="shared" si="2"/>
        <v>YY32E4500AKRAPLAST</v>
      </c>
      <c r="B145" s="1" t="s">
        <v>32607</v>
      </c>
      <c r="C145" s="1"/>
      <c r="D145" s="1" t="s">
        <v>32592</v>
      </c>
      <c r="E145" s="1" t="s">
        <v>32597</v>
      </c>
      <c r="F145" s="1" t="s">
        <v>75</v>
      </c>
      <c r="G145" s="1" t="s">
        <v>75</v>
      </c>
      <c r="H145" s="1" t="s">
        <v>32607</v>
      </c>
      <c r="I145" s="1" t="s">
        <v>41</v>
      </c>
      <c r="J145" s="2">
        <v>1</v>
      </c>
      <c r="K145" s="2">
        <v>1</v>
      </c>
      <c r="L145" s="2" t="s">
        <v>43</v>
      </c>
      <c r="M145" s="60"/>
      <c r="N145" s="7">
        <f>102.36*0.4*1.2*4.5</f>
        <v>221.0976</v>
      </c>
      <c r="O145" s="8" t="s">
        <v>43</v>
      </c>
    </row>
    <row r="146" spans="1:15" hidden="1" x14ac:dyDescent="0.25">
      <c r="A146" s="24" t="str">
        <f t="shared" si="2"/>
        <v>YY32E5000AKRAPLAST</v>
      </c>
      <c r="B146" s="1" t="s">
        <v>32608</v>
      </c>
      <c r="C146" s="1"/>
      <c r="D146" s="1" t="s">
        <v>32592</v>
      </c>
      <c r="E146" s="1" t="s">
        <v>32598</v>
      </c>
      <c r="F146" s="1" t="s">
        <v>75</v>
      </c>
      <c r="G146" s="1" t="s">
        <v>75</v>
      </c>
      <c r="H146" s="1" t="s">
        <v>32608</v>
      </c>
      <c r="I146" s="1" t="s">
        <v>41</v>
      </c>
      <c r="J146" s="2">
        <v>1</v>
      </c>
      <c r="K146" s="2">
        <v>1</v>
      </c>
      <c r="L146" s="2" t="s">
        <v>43</v>
      </c>
      <c r="M146" s="60"/>
      <c r="N146" s="7">
        <f>102.36*0.4*1.2*5</f>
        <v>245.66400000000002</v>
      </c>
      <c r="O146" s="8" t="s">
        <v>43</v>
      </c>
    </row>
    <row r="147" spans="1:15" hidden="1" x14ac:dyDescent="0.25">
      <c r="A147" s="24" t="str">
        <f t="shared" si="2"/>
        <v>YY32E6000AKRAPLAST</v>
      </c>
      <c r="B147" s="1" t="s">
        <v>32609</v>
      </c>
      <c r="C147" s="1"/>
      <c r="D147" s="1" t="s">
        <v>32592</v>
      </c>
      <c r="E147" s="1" t="s">
        <v>32599</v>
      </c>
      <c r="F147" s="1" t="s">
        <v>75</v>
      </c>
      <c r="G147" s="1" t="s">
        <v>75</v>
      </c>
      <c r="H147" s="1" t="s">
        <v>32609</v>
      </c>
      <c r="I147" s="1" t="s">
        <v>41</v>
      </c>
      <c r="J147" s="2">
        <v>1</v>
      </c>
      <c r="K147" s="2">
        <v>1</v>
      </c>
      <c r="L147" s="2" t="s">
        <v>43</v>
      </c>
      <c r="M147" s="60"/>
      <c r="N147" s="7">
        <f>102.36*0.4*1.2*6</f>
        <v>294.79680000000002</v>
      </c>
      <c r="O147" s="8" t="s">
        <v>43</v>
      </c>
    </row>
    <row r="148" spans="1:15" hidden="1" x14ac:dyDescent="0.25">
      <c r="A148" s="24" t="str">
        <f t="shared" ref="A148:A179" si="3">B148&amp;F148</f>
        <v>YY32E7500AKRAPLAST</v>
      </c>
      <c r="B148" s="1" t="s">
        <v>32610</v>
      </c>
      <c r="C148" s="1"/>
      <c r="D148" s="1" t="s">
        <v>32592</v>
      </c>
      <c r="E148" s="1" t="s">
        <v>32601</v>
      </c>
      <c r="F148" s="1" t="s">
        <v>75</v>
      </c>
      <c r="G148" s="1" t="s">
        <v>75</v>
      </c>
      <c r="H148" s="1" t="s">
        <v>32610</v>
      </c>
      <c r="I148" s="1" t="s">
        <v>41</v>
      </c>
      <c r="J148" s="2">
        <v>1</v>
      </c>
      <c r="K148" s="2">
        <v>1</v>
      </c>
      <c r="L148" s="2" t="s">
        <v>43</v>
      </c>
      <c r="M148" s="60"/>
      <c r="N148" s="7">
        <f>102.36*0.4*1.2*7.5</f>
        <v>368.49600000000004</v>
      </c>
      <c r="O148" s="8" t="s">
        <v>43</v>
      </c>
    </row>
    <row r="149" spans="1:15" hidden="1" x14ac:dyDescent="0.25">
      <c r="A149" s="24" t="str">
        <f t="shared" si="3"/>
        <v>ZI0219A3AKRAPLAST</v>
      </c>
      <c r="B149" s="1" t="s">
        <v>32713</v>
      </c>
      <c r="C149" s="1"/>
      <c r="D149" s="1" t="s">
        <v>78</v>
      </c>
      <c r="E149" s="1" t="s">
        <v>32717</v>
      </c>
      <c r="F149" s="1" t="s">
        <v>75</v>
      </c>
      <c r="G149" s="1" t="s">
        <v>32721</v>
      </c>
      <c r="H149" s="1" t="s">
        <v>32713</v>
      </c>
      <c r="I149" s="1" t="s">
        <v>41</v>
      </c>
      <c r="J149" s="2">
        <v>50</v>
      </c>
      <c r="K149" s="2">
        <v>1</v>
      </c>
      <c r="L149" s="2" t="s">
        <v>279</v>
      </c>
      <c r="M149" s="60"/>
      <c r="N149" s="7"/>
      <c r="O149" s="8"/>
    </row>
    <row r="150" spans="1:15" hidden="1" x14ac:dyDescent="0.25">
      <c r="A150" s="24" t="str">
        <f t="shared" si="3"/>
        <v>ZI0305x40AKRAPLAST</v>
      </c>
      <c r="B150" s="1" t="s">
        <v>32723</v>
      </c>
      <c r="C150" s="1"/>
      <c r="D150" s="1" t="s">
        <v>78</v>
      </c>
      <c r="E150" s="1" t="s">
        <v>32722</v>
      </c>
      <c r="F150" s="1" t="s">
        <v>75</v>
      </c>
      <c r="G150" s="1" t="s">
        <v>32721</v>
      </c>
      <c r="H150" s="1" t="s">
        <v>32714</v>
      </c>
      <c r="I150" s="1" t="s">
        <v>41</v>
      </c>
      <c r="J150" s="2">
        <v>4</v>
      </c>
      <c r="K150" s="2">
        <v>1</v>
      </c>
      <c r="L150" s="2" t="s">
        <v>80</v>
      </c>
      <c r="M150" s="60"/>
      <c r="N150" s="7"/>
      <c r="O150" s="8"/>
    </row>
    <row r="151" spans="1:15" hidden="1" x14ac:dyDescent="0.25">
      <c r="A151" s="24" t="str">
        <f t="shared" si="3"/>
        <v>ZI0310X40AKRAPLAST</v>
      </c>
      <c r="B151" s="1" t="s">
        <v>32726</v>
      </c>
      <c r="C151" s="1"/>
      <c r="D151" s="1" t="s">
        <v>78</v>
      </c>
      <c r="E151" s="1" t="s">
        <v>32727</v>
      </c>
      <c r="F151" s="1" t="s">
        <v>75</v>
      </c>
      <c r="G151" s="1" t="s">
        <v>32721</v>
      </c>
      <c r="H151" s="1" t="s">
        <v>32711</v>
      </c>
      <c r="I151" s="1" t="s">
        <v>41</v>
      </c>
      <c r="J151" s="2">
        <v>4</v>
      </c>
      <c r="K151" s="2">
        <v>1</v>
      </c>
      <c r="L151" s="2" t="s">
        <v>80</v>
      </c>
      <c r="M151" s="60"/>
      <c r="N151" s="7"/>
      <c r="O151" s="8"/>
    </row>
    <row r="152" spans="1:15" hidden="1" x14ac:dyDescent="0.25">
      <c r="A152" s="24" t="str">
        <f t="shared" si="3"/>
        <v>ZI0315X40AKRAPLAST</v>
      </c>
      <c r="B152" s="1" t="s">
        <v>32724</v>
      </c>
      <c r="C152" s="1"/>
      <c r="D152" s="1" t="s">
        <v>78</v>
      </c>
      <c r="E152" s="1" t="s">
        <v>32725</v>
      </c>
      <c r="F152" s="1" t="s">
        <v>75</v>
      </c>
      <c r="G152" s="1" t="s">
        <v>32721</v>
      </c>
      <c r="H152" s="1" t="s">
        <v>32712</v>
      </c>
      <c r="I152" s="1" t="s">
        <v>41</v>
      </c>
      <c r="J152" s="2">
        <v>4</v>
      </c>
      <c r="K152" s="2">
        <v>1</v>
      </c>
      <c r="L152" s="2" t="s">
        <v>80</v>
      </c>
      <c r="M152" s="60"/>
      <c r="N152" s="7"/>
      <c r="O152" s="8"/>
    </row>
    <row r="153" spans="1:15" hidden="1" x14ac:dyDescent="0.25">
      <c r="A153" s="24" t="str">
        <f t="shared" si="3"/>
        <v>ZI0319AKRAPLAST</v>
      </c>
      <c r="B153" s="1" t="s">
        <v>32715</v>
      </c>
      <c r="C153" s="1"/>
      <c r="D153" s="1" t="s">
        <v>78</v>
      </c>
      <c r="E153" s="1" t="s">
        <v>32718</v>
      </c>
      <c r="F153" s="1" t="s">
        <v>75</v>
      </c>
      <c r="G153" s="1" t="s">
        <v>32721</v>
      </c>
      <c r="H153" s="1" t="s">
        <v>32715</v>
      </c>
      <c r="I153" s="1" t="s">
        <v>41</v>
      </c>
      <c r="J153" s="2"/>
      <c r="K153" s="2"/>
      <c r="L153" s="2" t="s">
        <v>43</v>
      </c>
      <c r="M153" s="60"/>
      <c r="N153" s="7"/>
      <c r="O153" s="8" t="s">
        <v>43</v>
      </c>
    </row>
    <row r="154" spans="1:15" hidden="1" x14ac:dyDescent="0.25">
      <c r="A154" s="84" t="str">
        <f t="shared" si="3"/>
        <v>ZO100-B5050AKRAPLAST</v>
      </c>
      <c r="B154" s="3" t="s">
        <v>32517</v>
      </c>
      <c r="C154" s="3"/>
      <c r="D154" s="3" t="s">
        <v>78</v>
      </c>
      <c r="E154" s="3" t="s">
        <v>79</v>
      </c>
      <c r="F154" s="3" t="s">
        <v>75</v>
      </c>
      <c r="G154" s="3" t="s">
        <v>75</v>
      </c>
      <c r="H154" s="3" t="s">
        <v>77</v>
      </c>
      <c r="I154" s="3" t="s">
        <v>41</v>
      </c>
      <c r="J154" s="4">
        <v>2.52</v>
      </c>
      <c r="K154" s="4">
        <v>1</v>
      </c>
      <c r="L154" s="4" t="s">
        <v>80</v>
      </c>
      <c r="M154" s="59"/>
      <c r="N154" s="5">
        <f>(33.29*0.6)*2.52</f>
        <v>50.334479999999999</v>
      </c>
      <c r="O154" s="6" t="s">
        <v>80</v>
      </c>
    </row>
    <row r="155" spans="1:15" hidden="1" x14ac:dyDescent="0.25">
      <c r="A155" s="24" t="str">
        <f t="shared" si="3"/>
        <v>ZO100-B7000AKRAPLAST</v>
      </c>
      <c r="B155" s="1" t="s">
        <v>32518</v>
      </c>
      <c r="C155" s="1"/>
      <c r="D155" s="1" t="s">
        <v>78</v>
      </c>
      <c r="E155" s="1" t="s">
        <v>79</v>
      </c>
      <c r="F155" s="1" t="s">
        <v>75</v>
      </c>
      <c r="G155" s="1" t="s">
        <v>75</v>
      </c>
      <c r="H155" s="1" t="s">
        <v>32515</v>
      </c>
      <c r="I155" s="1" t="s">
        <v>41</v>
      </c>
      <c r="J155" s="2">
        <v>7</v>
      </c>
      <c r="K155" s="2">
        <v>1</v>
      </c>
      <c r="L155" s="2" t="s">
        <v>80</v>
      </c>
      <c r="M155" s="60"/>
      <c r="N155" s="7">
        <f>(33.29*0.6)*J155</f>
        <v>139.81800000000001</v>
      </c>
      <c r="O155" s="8" t="s">
        <v>80</v>
      </c>
    </row>
    <row r="156" spans="1:15" hidden="1" x14ac:dyDescent="0.25">
      <c r="A156" s="24" t="str">
        <f t="shared" si="3"/>
        <v>ZO300-B5050AKRAPLAST</v>
      </c>
      <c r="B156" s="1" t="s">
        <v>81</v>
      </c>
      <c r="C156" s="1"/>
      <c r="D156" s="1" t="s">
        <v>78</v>
      </c>
      <c r="E156" s="1" t="s">
        <v>82</v>
      </c>
      <c r="F156" s="1" t="s">
        <v>75</v>
      </c>
      <c r="G156" s="1" t="s">
        <v>75</v>
      </c>
      <c r="H156" s="1" t="s">
        <v>81</v>
      </c>
      <c r="I156" s="1" t="s">
        <v>41</v>
      </c>
      <c r="J156" s="2">
        <v>5.05</v>
      </c>
      <c r="K156" s="2">
        <v>1</v>
      </c>
      <c r="L156" s="2" t="s">
        <v>80</v>
      </c>
      <c r="M156" s="60"/>
      <c r="N156" s="7">
        <f>(3.47*0.6)*5.05</f>
        <v>10.514099999999999</v>
      </c>
      <c r="O156" s="8" t="s">
        <v>80</v>
      </c>
    </row>
    <row r="157" spans="1:15" hidden="1" x14ac:dyDescent="0.25">
      <c r="A157" s="24" t="str">
        <f t="shared" si="3"/>
        <v>ZO300-B7000AKRAPLAST</v>
      </c>
      <c r="B157" s="1" t="s">
        <v>32516</v>
      </c>
      <c r="C157" s="1"/>
      <c r="D157" s="1" t="s">
        <v>78</v>
      </c>
      <c r="E157" s="1" t="s">
        <v>82</v>
      </c>
      <c r="F157" s="1" t="s">
        <v>75</v>
      </c>
      <c r="G157" s="1" t="s">
        <v>75</v>
      </c>
      <c r="H157" s="1" t="s">
        <v>81</v>
      </c>
      <c r="I157" s="1" t="s">
        <v>41</v>
      </c>
      <c r="J157" s="2">
        <v>7</v>
      </c>
      <c r="K157" s="2">
        <v>1</v>
      </c>
      <c r="L157" s="2" t="s">
        <v>80</v>
      </c>
      <c r="M157" s="60"/>
      <c r="N157" s="7">
        <f>(3.47*0.6)*J157</f>
        <v>14.573999999999998</v>
      </c>
      <c r="O157" s="8" t="s">
        <v>80</v>
      </c>
    </row>
    <row r="158" spans="1:15" hidden="1" x14ac:dyDescent="0.25">
      <c r="A158" s="24" t="str">
        <f t="shared" si="3"/>
        <v>ZO800-110AKRAPLAST</v>
      </c>
      <c r="B158" s="9" t="s">
        <v>32519</v>
      </c>
      <c r="C158" s="9"/>
      <c r="D158" s="9" t="s">
        <v>164</v>
      </c>
      <c r="E158" s="9" t="s">
        <v>32520</v>
      </c>
      <c r="F158" s="9" t="s">
        <v>75</v>
      </c>
      <c r="G158" s="9" t="s">
        <v>75</v>
      </c>
      <c r="H158" s="1" t="s">
        <v>32519</v>
      </c>
      <c r="I158" s="1" t="s">
        <v>41</v>
      </c>
      <c r="J158" s="2">
        <v>1</v>
      </c>
      <c r="K158" s="2">
        <v>1</v>
      </c>
      <c r="L158" s="2" t="s">
        <v>43</v>
      </c>
      <c r="M158" s="60"/>
      <c r="N158" s="7"/>
      <c r="O158" s="8" t="s">
        <v>43</v>
      </c>
    </row>
    <row r="159" spans="1:15" hidden="1" x14ac:dyDescent="0.25">
      <c r="A159" s="24" t="str">
        <f t="shared" si="3"/>
        <v>ZO900-100BAKRAPLAST</v>
      </c>
      <c r="B159" s="1" t="s">
        <v>32521</v>
      </c>
      <c r="C159" s="1"/>
      <c r="D159" s="1" t="s">
        <v>164</v>
      </c>
      <c r="E159" s="1" t="s">
        <v>32522</v>
      </c>
      <c r="F159" s="1" t="s">
        <v>75</v>
      </c>
      <c r="G159" s="1" t="s">
        <v>75</v>
      </c>
      <c r="H159" s="1" t="s">
        <v>32521</v>
      </c>
      <c r="I159" s="1" t="s">
        <v>41</v>
      </c>
      <c r="J159" s="2">
        <v>1</v>
      </c>
      <c r="K159" s="2">
        <v>1</v>
      </c>
      <c r="L159" s="2" t="s">
        <v>43</v>
      </c>
      <c r="M159" s="60"/>
      <c r="N159" s="7"/>
      <c r="O159" s="8" t="s">
        <v>43</v>
      </c>
    </row>
    <row r="160" spans="1:15" hidden="1" x14ac:dyDescent="0.25">
      <c r="A160" s="24" t="str">
        <f t="shared" si="3"/>
        <v>COLLEPVCAMITUBES</v>
      </c>
      <c r="B160" s="3" t="s">
        <v>222</v>
      </c>
      <c r="C160" s="3"/>
      <c r="D160" s="3" t="s">
        <v>216</v>
      </c>
      <c r="E160" s="3" t="s">
        <v>223</v>
      </c>
      <c r="F160" s="1" t="s">
        <v>654</v>
      </c>
      <c r="G160" s="3"/>
      <c r="H160" s="1" t="s">
        <v>224</v>
      </c>
      <c r="I160" s="1" t="s">
        <v>41</v>
      </c>
      <c r="J160" s="2" t="s">
        <v>225</v>
      </c>
      <c r="K160" s="2">
        <v>1</v>
      </c>
      <c r="L160" s="2" t="s">
        <v>43</v>
      </c>
      <c r="M160" s="60"/>
      <c r="N160" s="7">
        <v>21.55</v>
      </c>
      <c r="O160" s="8" t="s">
        <v>43</v>
      </c>
    </row>
    <row r="161" spans="1:15" hidden="1" x14ac:dyDescent="0.25">
      <c r="A161" s="24" t="str">
        <f t="shared" si="3"/>
        <v>COUDEPVC45D80SABLEAMITUBES</v>
      </c>
      <c r="B161" s="1" t="s">
        <v>215</v>
      </c>
      <c r="C161" s="1"/>
      <c r="D161" s="1" t="s">
        <v>216</v>
      </c>
      <c r="E161" s="1" t="s">
        <v>217</v>
      </c>
      <c r="F161" s="1" t="s">
        <v>654</v>
      </c>
      <c r="G161" s="1"/>
      <c r="H161" s="1" t="s">
        <v>218</v>
      </c>
      <c r="I161" s="1" t="s">
        <v>41</v>
      </c>
      <c r="J161" s="2"/>
      <c r="K161" s="2">
        <v>1</v>
      </c>
      <c r="L161" s="2" t="s">
        <v>43</v>
      </c>
      <c r="M161" s="60"/>
      <c r="N161" s="7">
        <v>6</v>
      </c>
      <c r="O161" s="8" t="s">
        <v>43</v>
      </c>
    </row>
    <row r="162" spans="1:15" hidden="1" x14ac:dyDescent="0.25">
      <c r="A162" s="24" t="str">
        <f t="shared" si="3"/>
        <v>COUDEPVC90D80AMITUBES</v>
      </c>
      <c r="B162" s="1" t="s">
        <v>32511</v>
      </c>
      <c r="C162" s="1"/>
      <c r="D162" s="1" t="s">
        <v>216</v>
      </c>
      <c r="E162" s="1" t="s">
        <v>32513</v>
      </c>
      <c r="F162" s="1" t="s">
        <v>654</v>
      </c>
      <c r="G162" s="1"/>
      <c r="H162" s="1" t="s">
        <v>32514</v>
      </c>
      <c r="I162" s="1" t="s">
        <v>162</v>
      </c>
      <c r="J162" s="2">
        <v>1</v>
      </c>
      <c r="K162" s="2"/>
      <c r="L162" s="2">
        <v>1</v>
      </c>
      <c r="M162" s="60"/>
      <c r="N162" s="7">
        <v>1.7150000000000001</v>
      </c>
      <c r="O162" s="8" t="s">
        <v>43</v>
      </c>
    </row>
    <row r="163" spans="1:15" hidden="1" x14ac:dyDescent="0.25">
      <c r="A163" s="24" t="str">
        <f t="shared" si="3"/>
        <v>MANCHPVCD80SABLEAMITUBES</v>
      </c>
      <c r="B163" s="1" t="s">
        <v>219</v>
      </c>
      <c r="C163" s="1"/>
      <c r="D163" s="1" t="s">
        <v>216</v>
      </c>
      <c r="E163" s="1" t="s">
        <v>220</v>
      </c>
      <c r="F163" s="1" t="s">
        <v>654</v>
      </c>
      <c r="G163" s="1"/>
      <c r="H163" s="1" t="s">
        <v>221</v>
      </c>
      <c r="I163" s="1" t="s">
        <v>41</v>
      </c>
      <c r="J163" s="2"/>
      <c r="K163" s="2">
        <v>1</v>
      </c>
      <c r="L163" s="2" t="s">
        <v>43</v>
      </c>
      <c r="M163" s="60"/>
      <c r="N163" s="7">
        <v>3.18</v>
      </c>
      <c r="O163" s="8" t="s">
        <v>43</v>
      </c>
    </row>
    <row r="164" spans="1:15" hidden="1" x14ac:dyDescent="0.25">
      <c r="A164" s="24" t="str">
        <f t="shared" si="3"/>
        <v>715PREFAL</v>
      </c>
      <c r="B164" s="13">
        <v>715</v>
      </c>
      <c r="C164" s="13"/>
      <c r="D164" s="1" t="s">
        <v>78</v>
      </c>
      <c r="E164" s="1" t="s">
        <v>470</v>
      </c>
      <c r="F164" s="1" t="s">
        <v>657</v>
      </c>
      <c r="G164" s="1" t="s">
        <v>439</v>
      </c>
      <c r="H164" s="1">
        <v>715</v>
      </c>
      <c r="I164" s="1" t="s">
        <v>41</v>
      </c>
      <c r="J164" s="2">
        <v>6.5</v>
      </c>
      <c r="K164" s="2">
        <v>1</v>
      </c>
      <c r="L164" s="2" t="s">
        <v>80</v>
      </c>
      <c r="M164" s="60"/>
      <c r="N164" s="7"/>
      <c r="O164" s="2" t="s">
        <v>80</v>
      </c>
    </row>
    <row r="165" spans="1:15" hidden="1" x14ac:dyDescent="0.25">
      <c r="A165" s="24" t="str">
        <f t="shared" si="3"/>
        <v>TUYAUXPVCD80SABLEAMITUBES</v>
      </c>
      <c r="B165" s="1" t="s">
        <v>226</v>
      </c>
      <c r="C165" s="1"/>
      <c r="D165" s="1" t="s">
        <v>216</v>
      </c>
      <c r="E165" s="1" t="s">
        <v>227</v>
      </c>
      <c r="F165" s="1" t="s">
        <v>654</v>
      </c>
      <c r="G165" s="1"/>
      <c r="H165" s="1" t="s">
        <v>228</v>
      </c>
      <c r="I165" s="1" t="s">
        <v>41</v>
      </c>
      <c r="J165" s="2"/>
      <c r="K165" s="2">
        <v>1</v>
      </c>
      <c r="L165" s="2" t="s">
        <v>157</v>
      </c>
      <c r="M165" s="60"/>
      <c r="N165" s="7">
        <v>6.09</v>
      </c>
      <c r="O165" s="8" t="s">
        <v>43</v>
      </c>
    </row>
    <row r="166" spans="1:15" hidden="1" x14ac:dyDescent="0.25">
      <c r="A166" s="24" t="str">
        <f t="shared" si="3"/>
        <v>?BALITRAND</v>
      </c>
      <c r="B166" s="1" t="s">
        <v>54</v>
      </c>
      <c r="C166" s="1"/>
      <c r="D166" s="1" t="s">
        <v>237</v>
      </c>
      <c r="E166" s="1" t="s">
        <v>238</v>
      </c>
      <c r="F166" s="1" t="s">
        <v>232</v>
      </c>
      <c r="G166" s="1"/>
      <c r="H166" s="13" t="s">
        <v>239</v>
      </c>
      <c r="I166" s="1" t="s">
        <v>41</v>
      </c>
      <c r="J166" s="2" t="s">
        <v>240</v>
      </c>
      <c r="K166" s="2">
        <v>1</v>
      </c>
      <c r="L166" s="2" t="s">
        <v>43</v>
      </c>
      <c r="M166" s="60"/>
      <c r="N166" s="7">
        <v>15.58</v>
      </c>
      <c r="O166" s="8" t="s">
        <v>43</v>
      </c>
    </row>
    <row r="167" spans="1:15" hidden="1" x14ac:dyDescent="0.25">
      <c r="A167" s="24" t="str">
        <f t="shared" si="3"/>
        <v>?BALITRAND</v>
      </c>
      <c r="B167" s="1" t="s">
        <v>54</v>
      </c>
      <c r="C167" s="1"/>
      <c r="D167" s="1" t="s">
        <v>54</v>
      </c>
      <c r="E167" s="1" t="s">
        <v>253</v>
      </c>
      <c r="F167" s="1" t="s">
        <v>232</v>
      </c>
      <c r="G167" s="1"/>
      <c r="H167" s="13" t="s">
        <v>254</v>
      </c>
      <c r="I167" s="1" t="s">
        <v>41</v>
      </c>
      <c r="J167" s="2">
        <v>6</v>
      </c>
      <c r="K167" s="2">
        <v>1</v>
      </c>
      <c r="L167" s="2" t="s">
        <v>16</v>
      </c>
      <c r="M167" s="60"/>
      <c r="N167" s="7">
        <v>25.02</v>
      </c>
      <c r="O167" s="8" t="s">
        <v>43</v>
      </c>
    </row>
    <row r="168" spans="1:15" hidden="1" x14ac:dyDescent="0.25">
      <c r="A168" s="24" t="str">
        <f t="shared" si="3"/>
        <v>?BALITRAND</v>
      </c>
      <c r="B168" s="1" t="s">
        <v>54</v>
      </c>
      <c r="C168" s="1"/>
      <c r="D168" s="1" t="s">
        <v>54</v>
      </c>
      <c r="E168" s="1" t="s">
        <v>255</v>
      </c>
      <c r="F168" s="1" t="s">
        <v>232</v>
      </c>
      <c r="G168" s="1"/>
      <c r="H168" s="13" t="s">
        <v>256</v>
      </c>
      <c r="I168" s="1" t="s">
        <v>41</v>
      </c>
      <c r="J168" s="2"/>
      <c r="K168" s="2">
        <v>1</v>
      </c>
      <c r="L168" s="2" t="s">
        <v>43</v>
      </c>
      <c r="M168" s="60"/>
      <c r="N168" s="7">
        <v>5.5</v>
      </c>
      <c r="O168" s="8" t="s">
        <v>43</v>
      </c>
    </row>
    <row r="169" spans="1:15" hidden="1" x14ac:dyDescent="0.25">
      <c r="A169" s="24" t="str">
        <f t="shared" si="3"/>
        <v>?BALITRAND</v>
      </c>
      <c r="B169" s="1" t="s">
        <v>54</v>
      </c>
      <c r="C169" s="1"/>
      <c r="D169" s="1" t="s">
        <v>54</v>
      </c>
      <c r="E169" s="1" t="s">
        <v>257</v>
      </c>
      <c r="F169" s="1" t="s">
        <v>232</v>
      </c>
      <c r="G169" s="1"/>
      <c r="H169" s="13" t="s">
        <v>258</v>
      </c>
      <c r="I169" s="1" t="s">
        <v>41</v>
      </c>
      <c r="J169" s="2"/>
      <c r="K169" s="2">
        <v>1</v>
      </c>
      <c r="L169" s="2" t="s">
        <v>43</v>
      </c>
      <c r="M169" s="60"/>
      <c r="N169" s="7">
        <v>5.5</v>
      </c>
      <c r="O169" s="8" t="s">
        <v>43</v>
      </c>
    </row>
    <row r="170" spans="1:15" hidden="1" x14ac:dyDescent="0.25">
      <c r="A170" s="24" t="str">
        <f t="shared" si="3"/>
        <v>CAISSEOUTILBALITRAND</v>
      </c>
      <c r="B170" s="1" t="s">
        <v>250</v>
      </c>
      <c r="C170" s="1"/>
      <c r="D170" s="1" t="s">
        <v>234</v>
      </c>
      <c r="E170" s="1" t="s">
        <v>251</v>
      </c>
      <c r="F170" s="1" t="s">
        <v>232</v>
      </c>
      <c r="G170" s="1"/>
      <c r="H170" s="13" t="s">
        <v>252</v>
      </c>
      <c r="I170" s="1" t="s">
        <v>41</v>
      </c>
      <c r="J170" s="2"/>
      <c r="K170" s="2">
        <v>1</v>
      </c>
      <c r="L170" s="2" t="s">
        <v>43</v>
      </c>
      <c r="M170" s="60"/>
      <c r="N170" s="7">
        <v>24.8</v>
      </c>
      <c r="O170" s="8" t="s">
        <v>43</v>
      </c>
    </row>
    <row r="171" spans="1:15" hidden="1" x14ac:dyDescent="0.25">
      <c r="A171" s="24" t="str">
        <f t="shared" si="3"/>
        <v>CALESILICONBALITRAND</v>
      </c>
      <c r="B171" s="1" t="s">
        <v>229</v>
      </c>
      <c r="C171" s="1"/>
      <c r="D171" s="1" t="s">
        <v>230</v>
      </c>
      <c r="E171" s="1" t="s">
        <v>231</v>
      </c>
      <c r="F171" s="1" t="s">
        <v>232</v>
      </c>
      <c r="G171" s="1"/>
      <c r="H171" s="1"/>
      <c r="I171" s="1" t="s">
        <v>41</v>
      </c>
      <c r="J171" s="2"/>
      <c r="K171" s="2"/>
      <c r="L171" s="2" t="s">
        <v>43</v>
      </c>
      <c r="M171" s="60"/>
      <c r="N171" s="7"/>
      <c r="O171" s="8"/>
    </row>
    <row r="172" spans="1:15" hidden="1" x14ac:dyDescent="0.25">
      <c r="A172" s="24" t="str">
        <f t="shared" si="3"/>
        <v>COUDEPVC45D80BLCBalitrand</v>
      </c>
      <c r="B172" s="1" t="s">
        <v>267</v>
      </c>
      <c r="C172" s="1"/>
      <c r="D172" s="1" t="s">
        <v>216</v>
      </c>
      <c r="E172" s="1" t="s">
        <v>268</v>
      </c>
      <c r="F172" s="1" t="s">
        <v>262</v>
      </c>
      <c r="G172" s="1"/>
      <c r="H172" s="13" t="s">
        <v>266</v>
      </c>
      <c r="I172" s="1" t="s">
        <v>162</v>
      </c>
      <c r="J172" s="2">
        <v>1</v>
      </c>
      <c r="K172" s="2">
        <v>1</v>
      </c>
      <c r="L172" s="2" t="s">
        <v>43</v>
      </c>
      <c r="M172" s="60"/>
      <c r="N172" s="7">
        <v>11.55</v>
      </c>
      <c r="O172" s="8" t="s">
        <v>43</v>
      </c>
    </row>
    <row r="173" spans="1:15" hidden="1" x14ac:dyDescent="0.25">
      <c r="A173" s="24" t="str">
        <f t="shared" si="3"/>
        <v>COUDEPVC90D80BLCBalitrand</v>
      </c>
      <c r="B173" s="1" t="s">
        <v>264</v>
      </c>
      <c r="C173" s="1"/>
      <c r="D173" s="1" t="s">
        <v>216</v>
      </c>
      <c r="E173" s="1" t="s">
        <v>265</v>
      </c>
      <c r="F173" s="1" t="s">
        <v>262</v>
      </c>
      <c r="G173" s="1"/>
      <c r="H173" s="13" t="s">
        <v>266</v>
      </c>
      <c r="I173" s="1" t="s">
        <v>162</v>
      </c>
      <c r="J173" s="2">
        <v>1</v>
      </c>
      <c r="K173" s="2">
        <v>1</v>
      </c>
      <c r="L173" s="2" t="s">
        <v>43</v>
      </c>
      <c r="M173" s="60"/>
      <c r="N173" s="7">
        <v>10.5</v>
      </c>
      <c r="O173" s="8" t="s">
        <v>43</v>
      </c>
    </row>
    <row r="174" spans="1:15" hidden="1" x14ac:dyDescent="0.25">
      <c r="A174" s="24" t="str">
        <f t="shared" si="3"/>
        <v>LAMECUTBALITRAND</v>
      </c>
      <c r="B174" s="1" t="s">
        <v>244</v>
      </c>
      <c r="C174" s="1"/>
      <c r="D174" s="1" t="s">
        <v>234</v>
      </c>
      <c r="E174" s="1" t="s">
        <v>245</v>
      </c>
      <c r="F174" s="1" t="s">
        <v>232</v>
      </c>
      <c r="G174" s="1"/>
      <c r="H174" s="13" t="s">
        <v>246</v>
      </c>
      <c r="I174" s="1" t="s">
        <v>41</v>
      </c>
      <c r="J174" s="2"/>
      <c r="K174" s="2">
        <v>1</v>
      </c>
      <c r="L174" s="2" t="s">
        <v>43</v>
      </c>
      <c r="M174" s="60"/>
      <c r="N174" s="7">
        <v>9.5</v>
      </c>
      <c r="O174" s="8" t="s">
        <v>43</v>
      </c>
    </row>
    <row r="175" spans="1:15" hidden="1" x14ac:dyDescent="0.25">
      <c r="A175" s="24" t="str">
        <f t="shared" si="3"/>
        <v>MUTLIMETREBALITRAND</v>
      </c>
      <c r="B175" s="1" t="s">
        <v>233</v>
      </c>
      <c r="C175" s="1"/>
      <c r="D175" s="1" t="s">
        <v>234</v>
      </c>
      <c r="E175" s="1" t="s">
        <v>235</v>
      </c>
      <c r="F175" s="1" t="s">
        <v>232</v>
      </c>
      <c r="G175" s="1"/>
      <c r="H175" s="13" t="s">
        <v>236</v>
      </c>
      <c r="I175" s="1" t="s">
        <v>41</v>
      </c>
      <c r="J175" s="2"/>
      <c r="K175" s="2">
        <v>1</v>
      </c>
      <c r="L175" s="2" t="s">
        <v>43</v>
      </c>
      <c r="M175" s="60"/>
      <c r="N175" s="7">
        <v>37.72</v>
      </c>
      <c r="O175" s="8" t="s">
        <v>43</v>
      </c>
    </row>
    <row r="176" spans="1:15" hidden="1" x14ac:dyDescent="0.25">
      <c r="A176" s="24" t="str">
        <f t="shared" si="3"/>
        <v>PINCECOUPBALITRAND</v>
      </c>
      <c r="B176" s="1" t="s">
        <v>241</v>
      </c>
      <c r="C176" s="1"/>
      <c r="D176" s="1" t="s">
        <v>234</v>
      </c>
      <c r="E176" s="1" t="s">
        <v>242</v>
      </c>
      <c r="F176" s="1" t="s">
        <v>232</v>
      </c>
      <c r="G176" s="1"/>
      <c r="H176" s="13" t="s">
        <v>243</v>
      </c>
      <c r="I176" s="1" t="s">
        <v>41</v>
      </c>
      <c r="J176" s="2"/>
      <c r="K176" s="2">
        <v>1</v>
      </c>
      <c r="L176" s="2" t="s">
        <v>43</v>
      </c>
      <c r="M176" s="60"/>
      <c r="N176" s="7">
        <v>22.1</v>
      </c>
      <c r="O176" s="8" t="s">
        <v>43</v>
      </c>
    </row>
    <row r="177" spans="1:17" hidden="1" x14ac:dyDescent="0.25">
      <c r="A177" s="24" t="str">
        <f t="shared" si="3"/>
        <v>PINCEDENUBALITRAND</v>
      </c>
      <c r="B177" s="1" t="s">
        <v>247</v>
      </c>
      <c r="C177" s="1"/>
      <c r="D177" s="1" t="s">
        <v>234</v>
      </c>
      <c r="E177" s="1" t="s">
        <v>248</v>
      </c>
      <c r="F177" s="1" t="s">
        <v>232</v>
      </c>
      <c r="G177" s="1"/>
      <c r="H177" s="13" t="s">
        <v>249</v>
      </c>
      <c r="I177" s="1" t="s">
        <v>41</v>
      </c>
      <c r="J177" s="2"/>
      <c r="K177" s="2">
        <v>1</v>
      </c>
      <c r="L177" s="2" t="s">
        <v>43</v>
      </c>
      <c r="M177" s="60"/>
      <c r="N177" s="7">
        <v>18.86</v>
      </c>
      <c r="O177" s="8" t="s">
        <v>43</v>
      </c>
    </row>
    <row r="178" spans="1:17" hidden="1" x14ac:dyDescent="0.25">
      <c r="A178" s="24" t="str">
        <f t="shared" si="3"/>
        <v>T100x50INSTALLUX</v>
      </c>
      <c r="B178" s="1" t="s">
        <v>32590</v>
      </c>
      <c r="C178" s="1"/>
      <c r="D178" s="1" t="s">
        <v>168</v>
      </c>
      <c r="E178" s="1" t="s">
        <v>32591</v>
      </c>
      <c r="F178" s="1" t="s">
        <v>655</v>
      </c>
      <c r="G178" s="1" t="s">
        <v>655</v>
      </c>
      <c r="H178" s="1" t="s">
        <v>32709</v>
      </c>
      <c r="I178" s="1" t="s">
        <v>41</v>
      </c>
      <c r="J178" s="2">
        <v>6.5</v>
      </c>
      <c r="K178" s="2">
        <v>1</v>
      </c>
      <c r="L178" s="2" t="s">
        <v>80</v>
      </c>
      <c r="M178" s="60"/>
      <c r="N178" s="7">
        <f>30.41*0.5*J178</f>
        <v>98.832499999999996</v>
      </c>
      <c r="O178" s="8" t="s">
        <v>80</v>
      </c>
    </row>
    <row r="179" spans="1:17" hidden="1" x14ac:dyDescent="0.25">
      <c r="A179" s="24" t="str">
        <f t="shared" si="3"/>
        <v>TUYAUXPVCD80BLCBalitrand</v>
      </c>
      <c r="B179" s="1" t="s">
        <v>269</v>
      </c>
      <c r="C179" s="1"/>
      <c r="D179" s="1" t="s">
        <v>216</v>
      </c>
      <c r="E179" s="1" t="s">
        <v>270</v>
      </c>
      <c r="F179" s="1" t="s">
        <v>262</v>
      </c>
      <c r="G179" s="1"/>
      <c r="H179" s="13" t="s">
        <v>271</v>
      </c>
      <c r="I179" s="1" t="s">
        <v>162</v>
      </c>
      <c r="J179" s="2" t="s">
        <v>272</v>
      </c>
      <c r="K179" s="2">
        <v>1</v>
      </c>
      <c r="L179" s="2" t="s">
        <v>43</v>
      </c>
      <c r="M179" s="60"/>
      <c r="N179" s="7">
        <v>16</v>
      </c>
      <c r="O179" s="8" t="s">
        <v>43</v>
      </c>
    </row>
    <row r="180" spans="1:17" hidden="1" x14ac:dyDescent="0.25">
      <c r="A180" s="24" t="str">
        <f t="shared" ref="A180:A243" si="4">B180&amp;F180</f>
        <v>900ARCELOR (BERTON SICARD)</v>
      </c>
      <c r="B180" s="1">
        <v>900</v>
      </c>
      <c r="C180" s="1" t="s">
        <v>21435</v>
      </c>
      <c r="D180" s="1" t="s">
        <v>21435</v>
      </c>
      <c r="E180" s="1" t="s">
        <v>32498</v>
      </c>
      <c r="F180" s="1" t="s">
        <v>32900</v>
      </c>
      <c r="G180" s="1" t="s">
        <v>275</v>
      </c>
      <c r="H180" s="1">
        <v>900</v>
      </c>
      <c r="I180" s="1" t="s">
        <v>41</v>
      </c>
      <c r="J180" s="2">
        <v>50</v>
      </c>
      <c r="K180" s="2">
        <v>1</v>
      </c>
      <c r="L180" s="2" t="s">
        <v>157</v>
      </c>
      <c r="M180" s="60"/>
      <c r="N180" s="7">
        <v>16.059999999999999</v>
      </c>
      <c r="O180" s="8" t="s">
        <v>279</v>
      </c>
    </row>
    <row r="181" spans="1:17" hidden="1" x14ac:dyDescent="0.25">
      <c r="A181" s="24" t="str">
        <f t="shared" si="4"/>
        <v>904ARCELOR (BERTON SICARD)</v>
      </c>
      <c r="B181" s="1">
        <v>904</v>
      </c>
      <c r="C181" s="1" t="s">
        <v>21435</v>
      </c>
      <c r="D181" s="1" t="s">
        <v>21435</v>
      </c>
      <c r="E181" s="1" t="s">
        <v>3039</v>
      </c>
      <c r="F181" s="1" t="s">
        <v>32900</v>
      </c>
      <c r="G181" s="1" t="s">
        <v>275</v>
      </c>
      <c r="H181" s="1">
        <v>904</v>
      </c>
      <c r="I181" s="1" t="s">
        <v>41</v>
      </c>
      <c r="J181" s="2">
        <v>50</v>
      </c>
      <c r="K181" s="2">
        <v>1</v>
      </c>
      <c r="L181" s="2" t="s">
        <v>157</v>
      </c>
      <c r="M181" s="60"/>
      <c r="N181" s="7">
        <v>16.72</v>
      </c>
      <c r="O181" s="8" t="s">
        <v>279</v>
      </c>
    </row>
    <row r="182" spans="1:17" hidden="1" x14ac:dyDescent="0.25">
      <c r="A182" s="24" t="str">
        <f t="shared" si="4"/>
        <v>7060ARCELOR (BERTON SICARD)</v>
      </c>
      <c r="B182" s="1">
        <v>7060</v>
      </c>
      <c r="C182" s="1" t="s">
        <v>21435</v>
      </c>
      <c r="D182" s="1" t="s">
        <v>21435</v>
      </c>
      <c r="E182" s="1" t="s">
        <v>278</v>
      </c>
      <c r="F182" s="1" t="s">
        <v>32900</v>
      </c>
      <c r="G182" s="1" t="s">
        <v>655</v>
      </c>
      <c r="H182" s="1">
        <v>7060</v>
      </c>
      <c r="I182" s="1" t="s">
        <v>41</v>
      </c>
      <c r="J182" s="2">
        <v>50</v>
      </c>
      <c r="K182" s="2">
        <v>1</v>
      </c>
      <c r="L182" s="2" t="s">
        <v>279</v>
      </c>
      <c r="M182" s="60"/>
      <c r="N182" s="7"/>
      <c r="O182" s="8" t="s">
        <v>279</v>
      </c>
      <c r="Q182" s="51"/>
    </row>
    <row r="183" spans="1:17" hidden="1" x14ac:dyDescent="0.25">
      <c r="A183" s="24" t="str">
        <f t="shared" si="4"/>
        <v>7061ARCELOR (BERTON SICARD)</v>
      </c>
      <c r="B183" s="1">
        <v>7061</v>
      </c>
      <c r="C183" s="1" t="s">
        <v>21435</v>
      </c>
      <c r="D183" s="1" t="s">
        <v>21435</v>
      </c>
      <c r="E183" s="1" t="s">
        <v>284</v>
      </c>
      <c r="F183" s="1" t="s">
        <v>32900</v>
      </c>
      <c r="G183" s="1" t="s">
        <v>655</v>
      </c>
      <c r="H183" s="1">
        <v>7061</v>
      </c>
      <c r="I183" s="1" t="s">
        <v>41</v>
      </c>
      <c r="J183" s="2">
        <v>50</v>
      </c>
      <c r="K183" s="2">
        <v>1</v>
      </c>
      <c r="L183" s="2" t="s">
        <v>279</v>
      </c>
      <c r="M183" s="60"/>
      <c r="N183" s="7"/>
      <c r="O183" s="8" t="s">
        <v>279</v>
      </c>
    </row>
    <row r="184" spans="1:17" hidden="1" x14ac:dyDescent="0.25">
      <c r="A184" s="24" t="str">
        <f t="shared" si="4"/>
        <v>7062ARCELOR (BERTON SICARD)</v>
      </c>
      <c r="B184" s="1">
        <v>7062</v>
      </c>
      <c r="C184" s="1" t="s">
        <v>21435</v>
      </c>
      <c r="D184" s="1" t="s">
        <v>21435</v>
      </c>
      <c r="E184" s="1" t="s">
        <v>294</v>
      </c>
      <c r="F184" s="1" t="s">
        <v>32900</v>
      </c>
      <c r="G184" s="1" t="s">
        <v>655</v>
      </c>
      <c r="H184" s="1">
        <f>B184</f>
        <v>7062</v>
      </c>
      <c r="I184" s="1" t="s">
        <v>41</v>
      </c>
      <c r="J184" s="2">
        <f>VLOOKUP(B184,'Base désignation'!B:D,3,FALSE)</f>
        <v>50</v>
      </c>
      <c r="K184" s="2">
        <v>1</v>
      </c>
      <c r="L184" s="2" t="s">
        <v>279</v>
      </c>
      <c r="M184" s="60"/>
      <c r="N184" s="7"/>
      <c r="O184" s="8" t="s">
        <v>279</v>
      </c>
    </row>
    <row r="185" spans="1:17" hidden="1" x14ac:dyDescent="0.25">
      <c r="A185" s="24" t="str">
        <f t="shared" si="4"/>
        <v>7063ARCELOR (BERTON SICARD)</v>
      </c>
      <c r="B185" s="1">
        <v>7063</v>
      </c>
      <c r="C185" s="1" t="s">
        <v>21435</v>
      </c>
      <c r="D185" s="1" t="s">
        <v>21435</v>
      </c>
      <c r="E185" s="1" t="s">
        <v>3293</v>
      </c>
      <c r="F185" s="1" t="s">
        <v>32900</v>
      </c>
      <c r="G185" s="1" t="s">
        <v>655</v>
      </c>
      <c r="H185" s="1">
        <v>7063</v>
      </c>
      <c r="I185" s="1" t="s">
        <v>575</v>
      </c>
      <c r="J185" s="2"/>
      <c r="K185" s="2"/>
      <c r="L185" s="2"/>
      <c r="M185" s="60"/>
      <c r="N185" s="7"/>
      <c r="O185" s="8"/>
    </row>
    <row r="186" spans="1:17" hidden="1" x14ac:dyDescent="0.25">
      <c r="A186" s="24" t="str">
        <f t="shared" si="4"/>
        <v>7064ARCELOR (BERTON SICARD)</v>
      </c>
      <c r="B186" s="1">
        <v>7064</v>
      </c>
      <c r="C186" s="1" t="s">
        <v>21435</v>
      </c>
      <c r="D186" s="1" t="s">
        <v>21435</v>
      </c>
      <c r="E186" s="1" t="s">
        <v>3294</v>
      </c>
      <c r="F186" s="1" t="s">
        <v>32900</v>
      </c>
      <c r="G186" s="1" t="s">
        <v>655</v>
      </c>
      <c r="H186" s="1">
        <f>B186</f>
        <v>7064</v>
      </c>
      <c r="I186" s="1" t="s">
        <v>41</v>
      </c>
      <c r="J186" s="2">
        <f>VLOOKUP(B186,'Base désignation'!B:D,3,FALSE)</f>
        <v>50</v>
      </c>
      <c r="K186" s="2">
        <v>1</v>
      </c>
      <c r="L186" s="2" t="s">
        <v>279</v>
      </c>
      <c r="M186" s="60"/>
      <c r="N186" s="7"/>
      <c r="O186" s="8" t="s">
        <v>279</v>
      </c>
    </row>
    <row r="187" spans="1:17" hidden="1" x14ac:dyDescent="0.25">
      <c r="A187" s="24" t="str">
        <f t="shared" si="4"/>
        <v>7066ARCELOR (BERTON SICARD)</v>
      </c>
      <c r="B187" s="1">
        <v>7066</v>
      </c>
      <c r="C187" s="1" t="s">
        <v>21435</v>
      </c>
      <c r="D187" s="1" t="s">
        <v>21435</v>
      </c>
      <c r="E187" s="1" t="s">
        <v>3298</v>
      </c>
      <c r="F187" s="1" t="s">
        <v>32900</v>
      </c>
      <c r="G187" s="1" t="s">
        <v>655</v>
      </c>
      <c r="H187" s="1">
        <f>B187</f>
        <v>7066</v>
      </c>
      <c r="I187" s="1" t="s">
        <v>41</v>
      </c>
      <c r="J187" s="2">
        <f>VLOOKUP(B187,'Base désignation'!B:D,3,FALSE)</f>
        <v>50</v>
      </c>
      <c r="K187" s="2">
        <v>1</v>
      </c>
      <c r="L187" s="2" t="s">
        <v>279</v>
      </c>
      <c r="M187" s="60"/>
      <c r="N187" s="7"/>
      <c r="O187" s="8" t="s">
        <v>279</v>
      </c>
    </row>
    <row r="188" spans="1:17" hidden="1" x14ac:dyDescent="0.25">
      <c r="A188" s="24" t="str">
        <f t="shared" si="4"/>
        <v>7067ARCELOR (BERTON SICARD)</v>
      </c>
      <c r="B188" s="3">
        <v>7067</v>
      </c>
      <c r="C188" s="3" t="s">
        <v>21435</v>
      </c>
      <c r="D188" s="1" t="s">
        <v>21435</v>
      </c>
      <c r="E188" s="3" t="s">
        <v>285</v>
      </c>
      <c r="F188" s="1" t="s">
        <v>32900</v>
      </c>
      <c r="G188" s="1" t="s">
        <v>655</v>
      </c>
      <c r="H188" s="3">
        <v>7067</v>
      </c>
      <c r="I188" s="3" t="s">
        <v>41</v>
      </c>
      <c r="J188" s="4">
        <v>25</v>
      </c>
      <c r="K188" s="4">
        <v>1</v>
      </c>
      <c r="L188" s="4" t="s">
        <v>279</v>
      </c>
      <c r="M188" s="59"/>
      <c r="N188" s="5"/>
      <c r="O188" s="6" t="s">
        <v>279</v>
      </c>
    </row>
    <row r="189" spans="1:17" hidden="1" x14ac:dyDescent="0.25">
      <c r="A189" s="84" t="str">
        <f t="shared" si="4"/>
        <v>7071ARCELOR (BERTON SICARD)</v>
      </c>
      <c r="B189" s="3">
        <v>7071</v>
      </c>
      <c r="C189" s="3" t="s">
        <v>21435</v>
      </c>
      <c r="D189" s="3" t="s">
        <v>21435</v>
      </c>
      <c r="E189" s="3" t="s">
        <v>3301</v>
      </c>
      <c r="F189" s="3" t="s">
        <v>32900</v>
      </c>
      <c r="G189" s="3" t="s">
        <v>655</v>
      </c>
      <c r="H189" s="3">
        <v>7071</v>
      </c>
      <c r="I189" s="3" t="s">
        <v>41</v>
      </c>
      <c r="J189" s="4">
        <v>50</v>
      </c>
      <c r="K189" s="4">
        <v>1</v>
      </c>
      <c r="L189" s="4" t="s">
        <v>279</v>
      </c>
      <c r="M189" s="59"/>
      <c r="N189" s="5"/>
      <c r="O189" s="6" t="s">
        <v>279</v>
      </c>
    </row>
    <row r="190" spans="1:17" hidden="1" x14ac:dyDescent="0.25">
      <c r="A190" s="24" t="str">
        <f t="shared" si="4"/>
        <v>900ARCELOR (BERTON SICARD)</v>
      </c>
      <c r="B190" s="1">
        <v>900</v>
      </c>
      <c r="C190" s="1" t="s">
        <v>21435</v>
      </c>
      <c r="D190" s="1" t="s">
        <v>21435</v>
      </c>
      <c r="E190" s="1" t="s">
        <v>32498</v>
      </c>
      <c r="F190" s="1" t="s">
        <v>32900</v>
      </c>
      <c r="G190" s="1" t="s">
        <v>655</v>
      </c>
      <c r="H190" s="1">
        <v>900</v>
      </c>
      <c r="I190" s="1" t="s">
        <v>41</v>
      </c>
      <c r="J190" s="2">
        <v>50</v>
      </c>
      <c r="K190" s="2">
        <v>1</v>
      </c>
      <c r="L190" s="2" t="s">
        <v>157</v>
      </c>
      <c r="M190" s="60"/>
      <c r="N190" s="7">
        <v>15</v>
      </c>
      <c r="O190" s="8" t="s">
        <v>279</v>
      </c>
    </row>
    <row r="191" spans="1:17" hidden="1" x14ac:dyDescent="0.25">
      <c r="A191" s="24" t="str">
        <f t="shared" si="4"/>
        <v>902ARCELOR (BERTON SICARD)</v>
      </c>
      <c r="B191" s="1">
        <v>902</v>
      </c>
      <c r="C191" s="1" t="s">
        <v>21435</v>
      </c>
      <c r="D191" s="1" t="s">
        <v>21435</v>
      </c>
      <c r="E191" s="1" t="s">
        <v>3037</v>
      </c>
      <c r="F191" s="1" t="s">
        <v>32900</v>
      </c>
      <c r="G191" s="1" t="s">
        <v>655</v>
      </c>
      <c r="H191" s="1">
        <v>900</v>
      </c>
      <c r="I191" s="1" t="s">
        <v>41</v>
      </c>
      <c r="J191" s="2">
        <v>50</v>
      </c>
      <c r="K191" s="2">
        <v>1</v>
      </c>
      <c r="L191" s="2" t="s">
        <v>157</v>
      </c>
      <c r="M191" s="60"/>
      <c r="N191" s="7">
        <v>15</v>
      </c>
      <c r="O191" s="8" t="s">
        <v>279</v>
      </c>
    </row>
    <row r="192" spans="1:17" hidden="1" x14ac:dyDescent="0.25">
      <c r="A192" s="24" t="str">
        <f t="shared" si="4"/>
        <v>903ARCELOR (BERTON SICARD)</v>
      </c>
      <c r="B192" s="1">
        <v>903</v>
      </c>
      <c r="C192" s="1" t="s">
        <v>21435</v>
      </c>
      <c r="D192" s="1" t="s">
        <v>21435</v>
      </c>
      <c r="E192" s="1" t="s">
        <v>3038</v>
      </c>
      <c r="F192" s="1" t="s">
        <v>32900</v>
      </c>
      <c r="G192" s="1" t="s">
        <v>655</v>
      </c>
      <c r="H192" s="1">
        <v>903</v>
      </c>
      <c r="I192" s="1" t="s">
        <v>41</v>
      </c>
      <c r="J192" s="2">
        <v>50</v>
      </c>
      <c r="K192" s="2">
        <v>1</v>
      </c>
      <c r="L192" s="2" t="s">
        <v>157</v>
      </c>
      <c r="M192" s="60"/>
      <c r="N192" s="7"/>
      <c r="O192" s="8" t="s">
        <v>279</v>
      </c>
    </row>
    <row r="193" spans="1:17" hidden="1" x14ac:dyDescent="0.25">
      <c r="A193" s="24" t="str">
        <f t="shared" si="4"/>
        <v>904ARCELOR (BERTON SICARD)</v>
      </c>
      <c r="B193" s="1">
        <v>904</v>
      </c>
      <c r="C193" s="1" t="s">
        <v>21435</v>
      </c>
      <c r="D193" s="1" t="s">
        <v>21435</v>
      </c>
      <c r="E193" s="1" t="s">
        <v>3039</v>
      </c>
      <c r="F193" s="1" t="s">
        <v>32900</v>
      </c>
      <c r="G193" s="1" t="s">
        <v>655</v>
      </c>
      <c r="H193" s="1">
        <v>904</v>
      </c>
      <c r="I193" s="1" t="s">
        <v>41</v>
      </c>
      <c r="J193" s="2">
        <v>50</v>
      </c>
      <c r="K193" s="2">
        <v>1</v>
      </c>
      <c r="L193" s="2" t="s">
        <v>157</v>
      </c>
      <c r="M193" s="60"/>
      <c r="N193" s="7">
        <v>15.5</v>
      </c>
      <c r="O193" s="8" t="s">
        <v>279</v>
      </c>
    </row>
    <row r="194" spans="1:17" hidden="1" x14ac:dyDescent="0.25">
      <c r="A194" s="24" t="str">
        <f t="shared" si="4"/>
        <v>905ARCELOR (BERTON SICARD)</v>
      </c>
      <c r="B194" s="1">
        <v>905</v>
      </c>
      <c r="C194" s="1" t="s">
        <v>21435</v>
      </c>
      <c r="D194" s="1" t="s">
        <v>21435</v>
      </c>
      <c r="E194" s="1" t="s">
        <v>3040</v>
      </c>
      <c r="F194" s="1" t="s">
        <v>32900</v>
      </c>
      <c r="G194" s="1" t="s">
        <v>655</v>
      </c>
      <c r="H194" s="1">
        <v>905</v>
      </c>
      <c r="I194" s="1" t="s">
        <v>41</v>
      </c>
      <c r="J194" s="2">
        <v>50</v>
      </c>
      <c r="K194" s="2">
        <v>1</v>
      </c>
      <c r="L194" s="2" t="s">
        <v>157</v>
      </c>
      <c r="M194" s="60"/>
      <c r="N194" s="7"/>
      <c r="O194" s="8" t="s">
        <v>279</v>
      </c>
    </row>
    <row r="195" spans="1:17" hidden="1" x14ac:dyDescent="0.25">
      <c r="A195" s="24" t="str">
        <f t="shared" si="4"/>
        <v>906ARCELOR (BERTON SICARD)</v>
      </c>
      <c r="B195" s="1">
        <v>906</v>
      </c>
      <c r="C195" s="1" t="s">
        <v>21435</v>
      </c>
      <c r="D195" s="1" t="s">
        <v>21435</v>
      </c>
      <c r="E195" s="1" t="s">
        <v>3041</v>
      </c>
      <c r="F195" s="1" t="s">
        <v>32900</v>
      </c>
      <c r="G195" s="1" t="s">
        <v>655</v>
      </c>
      <c r="H195" s="1">
        <v>906</v>
      </c>
      <c r="I195" s="1" t="s">
        <v>41</v>
      </c>
      <c r="J195" s="2">
        <v>50</v>
      </c>
      <c r="K195" s="2">
        <v>1</v>
      </c>
      <c r="L195" s="2" t="s">
        <v>157</v>
      </c>
      <c r="M195" s="60"/>
      <c r="N195" s="7"/>
      <c r="O195" s="8" t="s">
        <v>279</v>
      </c>
    </row>
    <row r="196" spans="1:17" hidden="1" x14ac:dyDescent="0.25">
      <c r="A196" s="24" t="str">
        <f t="shared" si="4"/>
        <v>907ARCELOR (BERTON SICARD)</v>
      </c>
      <c r="B196" s="1">
        <v>907</v>
      </c>
      <c r="C196" s="1" t="s">
        <v>21435</v>
      </c>
      <c r="D196" s="1" t="s">
        <v>21435</v>
      </c>
      <c r="E196" s="1" t="s">
        <v>3042</v>
      </c>
      <c r="F196" s="1" t="s">
        <v>32900</v>
      </c>
      <c r="G196" s="1" t="s">
        <v>655</v>
      </c>
      <c r="H196" s="1">
        <v>907</v>
      </c>
      <c r="I196" s="1" t="s">
        <v>41</v>
      </c>
      <c r="J196" s="2">
        <v>50</v>
      </c>
      <c r="K196" s="2">
        <v>1</v>
      </c>
      <c r="L196" s="2" t="s">
        <v>157</v>
      </c>
      <c r="M196" s="60"/>
      <c r="N196" s="7"/>
      <c r="O196" s="8" t="s">
        <v>279</v>
      </c>
    </row>
    <row r="197" spans="1:17" hidden="1" x14ac:dyDescent="0.25">
      <c r="A197" s="24" t="str">
        <f t="shared" si="4"/>
        <v>908ARCELOR (BERTON SICARD)</v>
      </c>
      <c r="B197" s="1">
        <v>908</v>
      </c>
      <c r="C197" s="1" t="s">
        <v>21435</v>
      </c>
      <c r="D197" s="1" t="s">
        <v>21435</v>
      </c>
      <c r="E197" s="1" t="s">
        <v>3043</v>
      </c>
      <c r="F197" s="1" t="s">
        <v>32900</v>
      </c>
      <c r="G197" s="1" t="s">
        <v>655</v>
      </c>
      <c r="H197" s="1">
        <v>908</v>
      </c>
      <c r="I197" s="1" t="s">
        <v>41</v>
      </c>
      <c r="J197" s="2">
        <v>50</v>
      </c>
      <c r="K197" s="2">
        <v>1</v>
      </c>
      <c r="L197" s="2" t="s">
        <v>157</v>
      </c>
      <c r="M197" s="60"/>
      <c r="N197" s="7">
        <v>33.5</v>
      </c>
      <c r="O197" s="8" t="s">
        <v>279</v>
      </c>
      <c r="P197">
        <v>1</v>
      </c>
    </row>
    <row r="198" spans="1:17" hidden="1" x14ac:dyDescent="0.25">
      <c r="A198" s="24" t="str">
        <f t="shared" si="4"/>
        <v>7060ARCELOR (BERTON SICARD)</v>
      </c>
      <c r="B198" s="1">
        <v>7060</v>
      </c>
      <c r="C198" s="1" t="s">
        <v>21435</v>
      </c>
      <c r="D198" s="1" t="s">
        <v>21435</v>
      </c>
      <c r="E198" s="1" t="s">
        <v>278</v>
      </c>
      <c r="F198" s="1" t="s">
        <v>32900</v>
      </c>
      <c r="G198" s="1" t="s">
        <v>655</v>
      </c>
      <c r="H198" s="1">
        <v>7060</v>
      </c>
      <c r="I198" s="1" t="s">
        <v>41</v>
      </c>
      <c r="J198" s="2">
        <v>50</v>
      </c>
      <c r="K198" s="2">
        <v>1</v>
      </c>
      <c r="L198" s="2" t="s">
        <v>279</v>
      </c>
      <c r="M198" s="60"/>
      <c r="N198" s="7">
        <v>1.3</v>
      </c>
      <c r="O198" s="8" t="s">
        <v>279</v>
      </c>
      <c r="Q198" s="51">
        <v>44440</v>
      </c>
    </row>
    <row r="199" spans="1:17" hidden="1" x14ac:dyDescent="0.25">
      <c r="A199" s="24" t="str">
        <f t="shared" si="4"/>
        <v>7061ARCELOR (BERTON SICARD)</v>
      </c>
      <c r="B199" s="1">
        <v>7061</v>
      </c>
      <c r="C199" s="1" t="s">
        <v>21435</v>
      </c>
      <c r="D199" s="1" t="s">
        <v>21435</v>
      </c>
      <c r="E199" s="1" t="s">
        <v>284</v>
      </c>
      <c r="F199" s="1" t="s">
        <v>32900</v>
      </c>
      <c r="G199" s="1" t="s">
        <v>655</v>
      </c>
      <c r="H199" s="1">
        <v>7061</v>
      </c>
      <c r="I199" s="1" t="s">
        <v>41</v>
      </c>
      <c r="J199" s="2">
        <v>50</v>
      </c>
      <c r="K199" s="2">
        <v>1</v>
      </c>
      <c r="L199" s="2" t="s">
        <v>279</v>
      </c>
      <c r="M199" s="60"/>
      <c r="N199" s="7">
        <v>25.75</v>
      </c>
      <c r="O199" s="8" t="s">
        <v>279</v>
      </c>
    </row>
    <row r="200" spans="1:17" hidden="1" x14ac:dyDescent="0.25">
      <c r="A200" s="24" t="str">
        <f t="shared" si="4"/>
        <v>7062ARCELOR (BERTON SICARD)</v>
      </c>
      <c r="B200" s="1">
        <v>7062</v>
      </c>
      <c r="C200" s="1" t="s">
        <v>21435</v>
      </c>
      <c r="D200" s="1" t="s">
        <v>21435</v>
      </c>
      <c r="E200" s="1" t="s">
        <v>294</v>
      </c>
      <c r="F200" s="1" t="s">
        <v>32900</v>
      </c>
      <c r="G200" s="1" t="s">
        <v>655</v>
      </c>
      <c r="H200" s="1">
        <v>7062</v>
      </c>
      <c r="I200" s="1" t="s">
        <v>41</v>
      </c>
      <c r="J200" s="2">
        <v>50</v>
      </c>
      <c r="K200" s="2">
        <v>1</v>
      </c>
      <c r="L200" s="2" t="s">
        <v>279</v>
      </c>
      <c r="M200" s="60"/>
      <c r="N200" s="7">
        <v>21</v>
      </c>
      <c r="O200" s="8" t="s">
        <v>279</v>
      </c>
    </row>
    <row r="201" spans="1:17" hidden="1" x14ac:dyDescent="0.25">
      <c r="A201" s="24" t="str">
        <f t="shared" si="4"/>
        <v>7064ARCELOR (BERTON SICARD)</v>
      </c>
      <c r="B201" s="1">
        <v>7064</v>
      </c>
      <c r="C201" s="1" t="s">
        <v>21435</v>
      </c>
      <c r="D201" s="1" t="s">
        <v>21435</v>
      </c>
      <c r="E201" s="1" t="s">
        <v>3294</v>
      </c>
      <c r="F201" s="1" t="s">
        <v>32900</v>
      </c>
      <c r="G201" s="1" t="s">
        <v>655</v>
      </c>
      <c r="H201" s="1">
        <v>7064</v>
      </c>
      <c r="I201" s="1" t="s">
        <v>41</v>
      </c>
      <c r="J201" s="2">
        <v>50</v>
      </c>
      <c r="K201" s="2">
        <v>1</v>
      </c>
      <c r="L201" s="2" t="s">
        <v>279</v>
      </c>
      <c r="M201" s="62">
        <v>24.5</v>
      </c>
      <c r="N201" s="7">
        <v>25</v>
      </c>
      <c r="O201" s="8" t="s">
        <v>279</v>
      </c>
      <c r="Q201" s="51">
        <v>44440</v>
      </c>
    </row>
    <row r="202" spans="1:17" hidden="1" x14ac:dyDescent="0.25">
      <c r="A202" s="24" t="str">
        <f t="shared" si="4"/>
        <v>7067ARCELOR (BERTON SICARD)</v>
      </c>
      <c r="B202" s="1">
        <v>7067</v>
      </c>
      <c r="C202" s="1" t="s">
        <v>21435</v>
      </c>
      <c r="D202" s="1" t="s">
        <v>21435</v>
      </c>
      <c r="E202" s="1" t="s">
        <v>285</v>
      </c>
      <c r="F202" s="1" t="s">
        <v>32900</v>
      </c>
      <c r="G202" s="1" t="s">
        <v>655</v>
      </c>
      <c r="H202" s="1">
        <v>7067</v>
      </c>
      <c r="I202" s="1" t="s">
        <v>41</v>
      </c>
      <c r="J202" s="2">
        <v>25</v>
      </c>
      <c r="K202" s="2">
        <v>1</v>
      </c>
      <c r="L202" s="2" t="s">
        <v>279</v>
      </c>
      <c r="M202" s="60"/>
      <c r="N202" s="7">
        <v>93.75</v>
      </c>
      <c r="O202" s="8" t="s">
        <v>279</v>
      </c>
    </row>
    <row r="203" spans="1:17" hidden="1" x14ac:dyDescent="0.25">
      <c r="A203" s="24" t="str">
        <f t="shared" si="4"/>
        <v>7073ARCELOR (BERTON SICARD)</v>
      </c>
      <c r="B203" s="1">
        <v>7073</v>
      </c>
      <c r="C203" s="1" t="s">
        <v>21435</v>
      </c>
      <c r="D203" s="1" t="s">
        <v>21435</v>
      </c>
      <c r="E203" s="1" t="s">
        <v>343</v>
      </c>
      <c r="F203" s="1" t="s">
        <v>32900</v>
      </c>
      <c r="G203" s="1" t="s">
        <v>655</v>
      </c>
      <c r="H203" s="1">
        <v>7073</v>
      </c>
      <c r="I203" s="1" t="s">
        <v>41</v>
      </c>
      <c r="J203" s="2">
        <v>25</v>
      </c>
      <c r="K203" s="2">
        <v>1</v>
      </c>
      <c r="L203" s="2" t="s">
        <v>157</v>
      </c>
      <c r="M203" s="60">
        <v>26.437499999999996</v>
      </c>
      <c r="N203" s="7">
        <v>28.999999999999996</v>
      </c>
      <c r="O203" s="8" t="s">
        <v>279</v>
      </c>
      <c r="Q203" s="51">
        <v>44440</v>
      </c>
    </row>
    <row r="204" spans="1:17" hidden="1" x14ac:dyDescent="0.25">
      <c r="A204" s="24" t="str">
        <f t="shared" si="4"/>
        <v>7178ARCELOR (BERTON SICARD)</v>
      </c>
      <c r="B204" s="1">
        <v>7178</v>
      </c>
      <c r="C204" s="1" t="s">
        <v>21435</v>
      </c>
      <c r="D204" s="1" t="s">
        <v>21435</v>
      </c>
      <c r="E204" s="1" t="s">
        <v>3330</v>
      </c>
      <c r="F204" s="1" t="s">
        <v>32900</v>
      </c>
      <c r="G204" s="1" t="s">
        <v>655</v>
      </c>
      <c r="H204" s="1">
        <v>7178</v>
      </c>
      <c r="I204" s="1" t="s">
        <v>41</v>
      </c>
      <c r="J204" s="2">
        <v>25</v>
      </c>
      <c r="K204" s="2">
        <v>1</v>
      </c>
      <c r="L204" s="2" t="s">
        <v>157</v>
      </c>
      <c r="M204" s="60"/>
      <c r="N204" s="7">
        <v>46.875</v>
      </c>
      <c r="O204" s="8" t="s">
        <v>279</v>
      </c>
    </row>
    <row r="205" spans="1:17" hidden="1" x14ac:dyDescent="0.25">
      <c r="A205" s="24" t="str">
        <f t="shared" si="4"/>
        <v>7179ARCELOR (BERTON SICARD)</v>
      </c>
      <c r="B205" s="1">
        <v>7179</v>
      </c>
      <c r="C205" s="1" t="s">
        <v>21435</v>
      </c>
      <c r="D205" s="1" t="s">
        <v>21435</v>
      </c>
      <c r="E205" s="1" t="s">
        <v>419</v>
      </c>
      <c r="F205" s="1" t="s">
        <v>32900</v>
      </c>
      <c r="G205" s="1" t="s">
        <v>655</v>
      </c>
      <c r="H205" s="1">
        <v>7179</v>
      </c>
      <c r="I205" s="1" t="s">
        <v>420</v>
      </c>
      <c r="J205" s="2">
        <v>25</v>
      </c>
      <c r="K205" s="2">
        <v>25</v>
      </c>
      <c r="L205" s="2" t="s">
        <v>157</v>
      </c>
      <c r="M205" s="62">
        <v>56.752499999999998</v>
      </c>
      <c r="N205" s="7">
        <v>62</v>
      </c>
      <c r="O205" s="8" t="s">
        <v>279</v>
      </c>
    </row>
    <row r="206" spans="1:17" hidden="1" x14ac:dyDescent="0.25">
      <c r="A206" s="24" t="str">
        <f t="shared" si="4"/>
        <v>8610ARCELOR (BERTON SICARD)</v>
      </c>
      <c r="B206" s="1">
        <v>8610</v>
      </c>
      <c r="C206" s="1" t="s">
        <v>21435</v>
      </c>
      <c r="D206" s="1" t="s">
        <v>21435</v>
      </c>
      <c r="E206" s="1" t="s">
        <v>2609</v>
      </c>
      <c r="F206" s="1" t="s">
        <v>32900</v>
      </c>
      <c r="G206" s="1" t="s">
        <v>655</v>
      </c>
      <c r="H206" s="1">
        <v>8610</v>
      </c>
      <c r="I206" s="1" t="s">
        <v>32769</v>
      </c>
      <c r="J206" s="2">
        <v>50</v>
      </c>
      <c r="K206" s="2">
        <v>1</v>
      </c>
      <c r="L206" s="2" t="s">
        <v>279</v>
      </c>
      <c r="M206" s="60"/>
      <c r="N206" s="7"/>
      <c r="O206" s="8" t="s">
        <v>279</v>
      </c>
    </row>
    <row r="207" spans="1:17" hidden="1" x14ac:dyDescent="0.25">
      <c r="A207" s="84" t="str">
        <f t="shared" si="4"/>
        <v>7074ARCELOR (BERTON SICARD)</v>
      </c>
      <c r="B207" s="3">
        <v>7074</v>
      </c>
      <c r="C207" s="3" t="s">
        <v>21435</v>
      </c>
      <c r="D207" s="3" t="s">
        <v>21435</v>
      </c>
      <c r="E207" s="3" t="s">
        <v>3303</v>
      </c>
      <c r="F207" s="3" t="s">
        <v>32900</v>
      </c>
      <c r="G207" s="3" t="s">
        <v>655</v>
      </c>
      <c r="H207" s="3">
        <v>7074</v>
      </c>
      <c r="I207" s="3" t="s">
        <v>41</v>
      </c>
      <c r="J207" s="4">
        <v>25</v>
      </c>
      <c r="K207" s="4"/>
      <c r="L207" s="4"/>
      <c r="M207" s="59"/>
      <c r="N207" s="7"/>
      <c r="O207" s="6"/>
    </row>
    <row r="208" spans="1:17" hidden="1" x14ac:dyDescent="0.25">
      <c r="A208" s="24" t="str">
        <f t="shared" si="4"/>
        <v>7815ARCELOR (BERTON SICARD)</v>
      </c>
      <c r="B208" s="1">
        <v>7815</v>
      </c>
      <c r="C208" s="1" t="s">
        <v>21435</v>
      </c>
      <c r="D208" s="1" t="s">
        <v>21435</v>
      </c>
      <c r="E208" s="1" t="s">
        <v>3371</v>
      </c>
      <c r="F208" s="1" t="s">
        <v>32900</v>
      </c>
      <c r="G208" s="1" t="s">
        <v>655</v>
      </c>
      <c r="H208" s="1">
        <v>7815</v>
      </c>
      <c r="I208" s="1" t="s">
        <v>41</v>
      </c>
      <c r="J208" s="2">
        <v>50</v>
      </c>
      <c r="K208" s="2"/>
      <c r="L208" s="2"/>
      <c r="M208" s="60"/>
      <c r="N208" s="7"/>
      <c r="O208" s="8"/>
    </row>
    <row r="209" spans="1:15" hidden="1" x14ac:dyDescent="0.25">
      <c r="A209" s="24" t="str">
        <f t="shared" si="4"/>
        <v>8604ARCELOR (BERTON SICARD)</v>
      </c>
      <c r="B209" s="1">
        <v>8604</v>
      </c>
      <c r="C209" s="1" t="s">
        <v>21435</v>
      </c>
      <c r="D209" s="1" t="s">
        <v>21435</v>
      </c>
      <c r="E209" s="1" t="s">
        <v>3382</v>
      </c>
      <c r="F209" s="1" t="s">
        <v>32900</v>
      </c>
      <c r="G209" s="1" t="s">
        <v>655</v>
      </c>
      <c r="H209" s="1">
        <v>8604</v>
      </c>
      <c r="I209" s="1" t="s">
        <v>41</v>
      </c>
      <c r="J209" s="2">
        <v>50</v>
      </c>
      <c r="K209" s="2"/>
      <c r="L209" s="2"/>
      <c r="M209" s="60"/>
      <c r="N209" s="7"/>
      <c r="O209" s="8"/>
    </row>
    <row r="210" spans="1:15" hidden="1" x14ac:dyDescent="0.25">
      <c r="A210" s="24" t="str">
        <f t="shared" si="4"/>
        <v>P6048ARCELOR (BERTON SICARD)</v>
      </c>
      <c r="B210" s="1" t="s">
        <v>796</v>
      </c>
      <c r="C210" s="1" t="s">
        <v>21435</v>
      </c>
      <c r="D210" s="1" t="s">
        <v>21435</v>
      </c>
      <c r="E210" s="1" t="s">
        <v>797</v>
      </c>
      <c r="F210" s="1" t="s">
        <v>32900</v>
      </c>
      <c r="G210" s="1" t="s">
        <v>655</v>
      </c>
      <c r="H210" s="1" t="s">
        <v>796</v>
      </c>
      <c r="I210" s="1" t="s">
        <v>41</v>
      </c>
      <c r="J210" s="1">
        <v>5.8</v>
      </c>
      <c r="K210" s="2"/>
      <c r="L210" s="2"/>
      <c r="M210" s="60"/>
      <c r="N210" s="7"/>
      <c r="O210" s="8"/>
    </row>
    <row r="211" spans="1:15" hidden="1" x14ac:dyDescent="0.25">
      <c r="A211" s="84" t="str">
        <f t="shared" si="4"/>
        <v>532ARCELOR (BERTON SICARD)</v>
      </c>
      <c r="B211" s="3">
        <v>532</v>
      </c>
      <c r="C211" s="3" t="s">
        <v>21435</v>
      </c>
      <c r="D211" s="3" t="s">
        <v>21435</v>
      </c>
      <c r="E211" s="3" t="s">
        <v>1015</v>
      </c>
      <c r="F211" s="3" t="s">
        <v>32900</v>
      </c>
      <c r="G211" s="3" t="s">
        <v>655</v>
      </c>
      <c r="H211" s="3">
        <v>532</v>
      </c>
      <c r="I211" s="3" t="s">
        <v>41</v>
      </c>
      <c r="J211" s="3">
        <v>6.5</v>
      </c>
      <c r="K211" s="4"/>
      <c r="L211" s="2"/>
      <c r="M211" s="60"/>
      <c r="N211" s="7"/>
      <c r="O211" s="8"/>
    </row>
    <row r="212" spans="1:15" hidden="1" x14ac:dyDescent="0.25">
      <c r="A212" s="24" t="str">
        <f t="shared" si="4"/>
        <v>532/3ARCELOR (BERTON SICARD)</v>
      </c>
      <c r="B212" s="1" t="s">
        <v>1016</v>
      </c>
      <c r="C212" s="1" t="s">
        <v>21435</v>
      </c>
      <c r="D212" s="1" t="s">
        <v>21435</v>
      </c>
      <c r="E212" s="3" t="s">
        <v>1015</v>
      </c>
      <c r="F212" s="1" t="s">
        <v>32900</v>
      </c>
      <c r="G212" s="1" t="s">
        <v>655</v>
      </c>
      <c r="H212" s="1" t="s">
        <v>1016</v>
      </c>
      <c r="I212" s="1" t="s">
        <v>41</v>
      </c>
      <c r="J212" s="1">
        <v>3.2</v>
      </c>
      <c r="K212" s="2"/>
      <c r="L212" s="2"/>
      <c r="M212" s="60"/>
      <c r="N212" s="7"/>
      <c r="O212" s="8"/>
    </row>
    <row r="213" spans="1:15" hidden="1" x14ac:dyDescent="0.25">
      <c r="A213" s="24" t="str">
        <f t="shared" si="4"/>
        <v>533ARCELOR (BERTON SICARD)</v>
      </c>
      <c r="B213" s="1">
        <v>533</v>
      </c>
      <c r="C213" s="1" t="s">
        <v>21435</v>
      </c>
      <c r="D213" s="1" t="s">
        <v>21435</v>
      </c>
      <c r="E213" s="3" t="s">
        <v>1017</v>
      </c>
      <c r="F213" s="1" t="s">
        <v>32900</v>
      </c>
      <c r="G213" s="1" t="s">
        <v>655</v>
      </c>
      <c r="H213" s="1">
        <v>533</v>
      </c>
      <c r="I213" s="1" t="s">
        <v>41</v>
      </c>
      <c r="J213" s="1">
        <v>6.5</v>
      </c>
      <c r="K213" s="2"/>
      <c r="L213" s="2"/>
      <c r="M213" s="60"/>
      <c r="N213" s="7"/>
      <c r="O213" s="8"/>
    </row>
    <row r="214" spans="1:15" hidden="1" x14ac:dyDescent="0.25">
      <c r="A214" s="84" t="str">
        <f t="shared" si="4"/>
        <v>533/2ARCELOR (BERTON SICARD)</v>
      </c>
      <c r="B214" s="3" t="s">
        <v>1018</v>
      </c>
      <c r="C214" s="3" t="s">
        <v>21435</v>
      </c>
      <c r="D214" s="3" t="s">
        <v>21435</v>
      </c>
      <c r="E214" s="3" t="s">
        <v>1017</v>
      </c>
      <c r="F214" s="3" t="s">
        <v>32900</v>
      </c>
      <c r="G214" s="3" t="s">
        <v>655</v>
      </c>
      <c r="H214" s="3" t="s">
        <v>1018</v>
      </c>
      <c r="I214" s="3" t="s">
        <v>41</v>
      </c>
      <c r="J214" s="3">
        <v>2.6</v>
      </c>
      <c r="K214" s="4"/>
      <c r="L214" s="2"/>
      <c r="M214" s="60"/>
      <c r="N214" s="7"/>
      <c r="O214" s="8"/>
    </row>
    <row r="215" spans="1:15" hidden="1" x14ac:dyDescent="0.25">
      <c r="A215" s="24" t="str">
        <f t="shared" si="4"/>
        <v>592ARCELOR (BERTON SICARD)</v>
      </c>
      <c r="B215" s="1">
        <v>592</v>
      </c>
      <c r="C215" s="1" t="s">
        <v>21435</v>
      </c>
      <c r="D215" s="1" t="s">
        <v>21435</v>
      </c>
      <c r="E215" s="1" t="s">
        <v>1041</v>
      </c>
      <c r="F215" s="1" t="s">
        <v>32900</v>
      </c>
      <c r="G215" s="1" t="s">
        <v>655</v>
      </c>
      <c r="H215" s="1">
        <v>592</v>
      </c>
      <c r="I215" s="1" t="s">
        <v>41</v>
      </c>
      <c r="J215" s="1">
        <v>6.5</v>
      </c>
      <c r="K215" s="2"/>
      <c r="L215" s="2"/>
      <c r="M215" s="60"/>
      <c r="N215" s="7"/>
      <c r="O215" s="8"/>
    </row>
    <row r="216" spans="1:15" hidden="1" x14ac:dyDescent="0.25">
      <c r="A216" s="24" t="str">
        <f t="shared" si="4"/>
        <v>5101ARCELOR (BERTON SICARD)</v>
      </c>
      <c r="B216" s="1">
        <v>5101</v>
      </c>
      <c r="C216" s="1" t="s">
        <v>21435</v>
      </c>
      <c r="D216" s="1" t="s">
        <v>21435</v>
      </c>
      <c r="E216" s="1" t="s">
        <v>1149</v>
      </c>
      <c r="F216" s="1" t="s">
        <v>32900</v>
      </c>
      <c r="G216" s="1" t="s">
        <v>655</v>
      </c>
      <c r="H216" s="1">
        <v>5101</v>
      </c>
      <c r="I216" s="1" t="s">
        <v>41</v>
      </c>
      <c r="J216" s="1">
        <v>6.5</v>
      </c>
      <c r="K216" s="2"/>
      <c r="L216" s="2"/>
      <c r="M216" s="60"/>
      <c r="N216" s="7"/>
      <c r="O216" s="8"/>
    </row>
    <row r="217" spans="1:15" hidden="1" x14ac:dyDescent="0.25">
      <c r="A217" s="24" t="str">
        <f t="shared" si="4"/>
        <v>5420THARCELOR (BERTON SICARD)</v>
      </c>
      <c r="B217" s="1" t="s">
        <v>1199</v>
      </c>
      <c r="C217" s="1" t="s">
        <v>21435</v>
      </c>
      <c r="D217" s="1" t="s">
        <v>21435</v>
      </c>
      <c r="E217" s="1" t="s">
        <v>1200</v>
      </c>
      <c r="F217" s="1" t="s">
        <v>32900</v>
      </c>
      <c r="G217" s="1" t="s">
        <v>655</v>
      </c>
      <c r="H217" s="1" t="s">
        <v>1199</v>
      </c>
      <c r="I217" s="1" t="s">
        <v>41</v>
      </c>
      <c r="J217" s="1">
        <v>6.5</v>
      </c>
      <c r="K217" s="2"/>
      <c r="L217" s="2"/>
      <c r="M217" s="60"/>
      <c r="N217" s="7"/>
      <c r="O217" s="8"/>
    </row>
    <row r="218" spans="1:15" hidden="1" x14ac:dyDescent="0.25">
      <c r="A218" s="24" t="str">
        <f t="shared" si="4"/>
        <v>5922ARCELOR (BERTON SICARD)</v>
      </c>
      <c r="B218" s="1">
        <v>5922</v>
      </c>
      <c r="C218" s="1" t="s">
        <v>21435</v>
      </c>
      <c r="D218" s="1" t="s">
        <v>21435</v>
      </c>
      <c r="E218" s="1" t="s">
        <v>1277</v>
      </c>
      <c r="F218" s="1" t="s">
        <v>32900</v>
      </c>
      <c r="G218" s="1" t="s">
        <v>655</v>
      </c>
      <c r="H218" s="1">
        <v>5922</v>
      </c>
      <c r="I218" s="1" t="s">
        <v>41</v>
      </c>
      <c r="J218" s="1">
        <v>6</v>
      </c>
      <c r="K218" s="2"/>
      <c r="L218" s="2"/>
      <c r="M218" s="60"/>
      <c r="N218" s="7"/>
      <c r="O218" s="8"/>
    </row>
    <row r="219" spans="1:15" hidden="1" x14ac:dyDescent="0.25">
      <c r="A219" s="24" t="str">
        <f t="shared" si="4"/>
        <v>7660ARCELOR (BERTON SICARD)</v>
      </c>
      <c r="B219" s="1">
        <v>7660</v>
      </c>
      <c r="C219" s="1" t="s">
        <v>21435</v>
      </c>
      <c r="D219" s="1" t="s">
        <v>21435</v>
      </c>
      <c r="E219" s="1" t="s">
        <v>1475</v>
      </c>
      <c r="F219" s="1" t="s">
        <v>32900</v>
      </c>
      <c r="G219" s="1" t="s">
        <v>655</v>
      </c>
      <c r="H219" s="1">
        <v>7660</v>
      </c>
      <c r="I219" s="1" t="s">
        <v>41</v>
      </c>
      <c r="J219" s="1">
        <v>6.5</v>
      </c>
      <c r="K219" s="2"/>
      <c r="L219" s="2"/>
      <c r="M219" s="60"/>
      <c r="N219" s="7"/>
      <c r="O219" s="8"/>
    </row>
    <row r="220" spans="1:15" hidden="1" x14ac:dyDescent="0.25">
      <c r="A220" s="24" t="str">
        <f t="shared" si="4"/>
        <v>7172ARCELOR (BERTON SICARD)</v>
      </c>
      <c r="B220" s="1">
        <v>7172</v>
      </c>
      <c r="C220" s="1" t="s">
        <v>21435</v>
      </c>
      <c r="D220" s="1" t="s">
        <v>21435</v>
      </c>
      <c r="E220" s="1" t="s">
        <v>1489</v>
      </c>
      <c r="F220" s="1" t="s">
        <v>32900</v>
      </c>
      <c r="G220" s="1" t="s">
        <v>655</v>
      </c>
      <c r="H220" s="1">
        <v>7172</v>
      </c>
      <c r="I220" s="1" t="s">
        <v>41</v>
      </c>
      <c r="J220" s="1">
        <v>50</v>
      </c>
      <c r="K220" s="2"/>
      <c r="L220" s="2"/>
      <c r="M220" s="60"/>
      <c r="N220" s="7"/>
      <c r="O220" s="8"/>
    </row>
    <row r="221" spans="1:15" hidden="1" x14ac:dyDescent="0.25">
      <c r="A221" s="84" t="str">
        <f t="shared" si="4"/>
        <v>7172ARCELOR (BERTON SICARD)</v>
      </c>
      <c r="B221" s="3">
        <v>7172</v>
      </c>
      <c r="C221" s="3" t="s">
        <v>21435</v>
      </c>
      <c r="D221" s="3" t="s">
        <v>21435</v>
      </c>
      <c r="E221" s="3" t="s">
        <v>1489</v>
      </c>
      <c r="F221" s="3" t="s">
        <v>32900</v>
      </c>
      <c r="G221" s="3" t="s">
        <v>655</v>
      </c>
      <c r="H221" s="3">
        <v>7172</v>
      </c>
      <c r="I221" s="3" t="s">
        <v>41</v>
      </c>
      <c r="J221" s="1">
        <v>50</v>
      </c>
      <c r="K221" s="4"/>
      <c r="L221" s="4"/>
      <c r="M221" s="59"/>
      <c r="N221" s="5"/>
      <c r="O221" s="6"/>
    </row>
    <row r="222" spans="1:15" hidden="1" x14ac:dyDescent="0.25">
      <c r="A222" s="24" t="str">
        <f t="shared" si="4"/>
        <v>9160ARCELOR (BERTON SICARD)</v>
      </c>
      <c r="B222" s="1">
        <v>9160</v>
      </c>
      <c r="C222" s="1" t="s">
        <v>21435</v>
      </c>
      <c r="D222" s="1" t="s">
        <v>21435</v>
      </c>
      <c r="E222" s="1" t="s">
        <v>1617</v>
      </c>
      <c r="F222" s="1" t="s">
        <v>32900</v>
      </c>
      <c r="G222" s="1" t="s">
        <v>655</v>
      </c>
      <c r="H222" s="1">
        <v>9160</v>
      </c>
      <c r="I222" s="1" t="s">
        <v>41</v>
      </c>
      <c r="J222" s="1">
        <v>6.5</v>
      </c>
      <c r="K222" s="2"/>
      <c r="L222" s="2"/>
      <c r="M222" s="60"/>
      <c r="N222" s="7"/>
      <c r="O222" s="8"/>
    </row>
    <row r="223" spans="1:15" hidden="1" x14ac:dyDescent="0.25">
      <c r="A223" s="24" t="str">
        <f t="shared" si="4"/>
        <v>9161ARCELOR (BERTON SICARD)</v>
      </c>
      <c r="B223" s="1">
        <v>9161</v>
      </c>
      <c r="C223" s="1" t="s">
        <v>21435</v>
      </c>
      <c r="D223" s="1" t="s">
        <v>21435</v>
      </c>
      <c r="E223" s="1" t="s">
        <v>1618</v>
      </c>
      <c r="F223" s="1" t="s">
        <v>32900</v>
      </c>
      <c r="G223" s="1" t="s">
        <v>655</v>
      </c>
      <c r="H223" s="1">
        <v>9161</v>
      </c>
      <c r="I223" s="1" t="s">
        <v>41</v>
      </c>
      <c r="J223" s="1">
        <v>6.5</v>
      </c>
      <c r="K223" s="2"/>
      <c r="L223" s="2"/>
      <c r="M223" s="60"/>
      <c r="N223" s="7"/>
      <c r="O223" s="8"/>
    </row>
    <row r="224" spans="1:15" hidden="1" x14ac:dyDescent="0.25">
      <c r="A224" s="24" t="str">
        <f t="shared" si="4"/>
        <v>9349ARCELOR (BERTON SICARD)</v>
      </c>
      <c r="B224" s="1">
        <v>9349</v>
      </c>
      <c r="C224" s="1" t="s">
        <v>21435</v>
      </c>
      <c r="D224" s="1" t="s">
        <v>21435</v>
      </c>
      <c r="E224" s="1" t="s">
        <v>1654</v>
      </c>
      <c r="F224" s="1" t="s">
        <v>32900</v>
      </c>
      <c r="G224" s="1" t="s">
        <v>655</v>
      </c>
      <c r="H224" s="1">
        <v>9349</v>
      </c>
      <c r="I224" s="1" t="s">
        <v>41</v>
      </c>
      <c r="J224" s="1">
        <v>6.5</v>
      </c>
      <c r="K224" s="2"/>
      <c r="L224" s="2"/>
      <c r="M224" s="60"/>
      <c r="N224" s="7"/>
      <c r="O224" s="8"/>
    </row>
    <row r="225" spans="1:15" hidden="1" x14ac:dyDescent="0.25">
      <c r="A225" s="24" t="str">
        <f t="shared" si="4"/>
        <v>410045ARCELOR (BERTON SICARD)</v>
      </c>
      <c r="B225" s="1">
        <v>410045</v>
      </c>
      <c r="C225" s="1" t="s">
        <v>21435</v>
      </c>
      <c r="D225" s="1" t="s">
        <v>21435</v>
      </c>
      <c r="E225" s="1" t="s">
        <v>1722</v>
      </c>
      <c r="F225" s="1" t="s">
        <v>32900</v>
      </c>
      <c r="G225" s="1" t="s">
        <v>655</v>
      </c>
      <c r="H225" s="1">
        <v>410045</v>
      </c>
      <c r="I225" s="1" t="s">
        <v>41</v>
      </c>
      <c r="J225" s="1">
        <v>6.5</v>
      </c>
      <c r="K225" s="2"/>
      <c r="L225" s="2"/>
      <c r="M225" s="60"/>
      <c r="N225" s="7"/>
      <c r="O225" s="8"/>
    </row>
    <row r="226" spans="1:15" hidden="1" x14ac:dyDescent="0.25">
      <c r="A226" s="24" t="str">
        <f t="shared" si="4"/>
        <v>410047ARCELOR (BERTON SICARD)</v>
      </c>
      <c r="B226" s="1">
        <v>410047</v>
      </c>
      <c r="C226" s="1" t="s">
        <v>21435</v>
      </c>
      <c r="D226" s="1" t="s">
        <v>21435</v>
      </c>
      <c r="E226" s="1" t="s">
        <v>1724</v>
      </c>
      <c r="F226" s="1" t="s">
        <v>32900</v>
      </c>
      <c r="G226" s="1" t="s">
        <v>655</v>
      </c>
      <c r="H226" s="1">
        <v>410047</v>
      </c>
      <c r="I226" s="1" t="s">
        <v>41</v>
      </c>
      <c r="J226" s="1">
        <v>6.5</v>
      </c>
      <c r="K226" s="2"/>
      <c r="L226" s="2"/>
      <c r="M226" s="60"/>
      <c r="N226" s="7"/>
      <c r="O226" s="8"/>
    </row>
    <row r="227" spans="1:15" hidden="1" x14ac:dyDescent="0.25">
      <c r="A227" s="24" t="str">
        <f t="shared" si="4"/>
        <v>410069ARCELOR (BERTON SICARD)</v>
      </c>
      <c r="B227" s="1">
        <v>410069</v>
      </c>
      <c r="C227" s="1" t="s">
        <v>21435</v>
      </c>
      <c r="D227" s="1" t="s">
        <v>21435</v>
      </c>
      <c r="E227" s="1" t="s">
        <v>1736</v>
      </c>
      <c r="F227" s="1" t="s">
        <v>32900</v>
      </c>
      <c r="G227" s="1" t="s">
        <v>655</v>
      </c>
      <c r="H227" s="1">
        <v>410069</v>
      </c>
      <c r="I227" s="1" t="s">
        <v>41</v>
      </c>
      <c r="J227" s="1">
        <v>6.5</v>
      </c>
      <c r="K227" s="2"/>
      <c r="L227" s="2"/>
      <c r="M227" s="60"/>
      <c r="N227" s="7"/>
      <c r="O227" s="8"/>
    </row>
    <row r="228" spans="1:15" hidden="1" x14ac:dyDescent="0.25">
      <c r="A228" s="24" t="str">
        <f t="shared" si="4"/>
        <v>423010ARCELOR (BERTON SICARD)</v>
      </c>
      <c r="B228" s="1">
        <v>423010</v>
      </c>
      <c r="C228" s="1" t="s">
        <v>21435</v>
      </c>
      <c r="D228" s="1" t="s">
        <v>21435</v>
      </c>
      <c r="E228" s="1" t="s">
        <v>1839</v>
      </c>
      <c r="F228" s="1" t="s">
        <v>32900</v>
      </c>
      <c r="G228" s="1" t="s">
        <v>655</v>
      </c>
      <c r="H228" s="1">
        <v>423010</v>
      </c>
      <c r="I228" s="1" t="s">
        <v>41</v>
      </c>
      <c r="J228" s="1">
        <v>6.5</v>
      </c>
      <c r="K228" s="2"/>
      <c r="L228" s="2"/>
      <c r="M228" s="60"/>
      <c r="N228" s="7"/>
      <c r="O228" s="8"/>
    </row>
    <row r="229" spans="1:15" ht="30" hidden="1" x14ac:dyDescent="0.25">
      <c r="A229" s="24" t="str">
        <f t="shared" si="4"/>
        <v xml:space="preserve">Etrier238x48DISPANO
</v>
      </c>
      <c r="B229" s="1" t="s">
        <v>316</v>
      </c>
      <c r="C229" s="1"/>
      <c r="D229" s="1" t="s">
        <v>317</v>
      </c>
      <c r="E229" s="1" t="s">
        <v>318</v>
      </c>
      <c r="F229" s="81" t="s">
        <v>32884</v>
      </c>
      <c r="G229" s="1"/>
      <c r="H229" s="1">
        <v>3236986</v>
      </c>
      <c r="I229" s="1" t="s">
        <v>41</v>
      </c>
      <c r="J229" s="2">
        <v>1</v>
      </c>
      <c r="K229" s="2">
        <v>1</v>
      </c>
      <c r="L229" s="2" t="s">
        <v>43</v>
      </c>
      <c r="M229" s="60"/>
      <c r="N229" s="7">
        <v>4.28</v>
      </c>
      <c r="O229" s="8" t="s">
        <v>43</v>
      </c>
    </row>
    <row r="230" spans="1:15" ht="30" hidden="1" x14ac:dyDescent="0.25">
      <c r="A230" s="24" t="str">
        <f t="shared" si="4"/>
        <v xml:space="preserve">Etrier238x93DISPANO
</v>
      </c>
      <c r="B230" s="1" t="s">
        <v>319</v>
      </c>
      <c r="C230" s="1"/>
      <c r="D230" s="1" t="s">
        <v>317</v>
      </c>
      <c r="E230" s="1" t="s">
        <v>320</v>
      </c>
      <c r="F230" s="81" t="s">
        <v>32884</v>
      </c>
      <c r="G230" s="1"/>
      <c r="H230" s="1"/>
      <c r="I230" s="1" t="s">
        <v>41</v>
      </c>
      <c r="J230" s="2">
        <v>1</v>
      </c>
      <c r="K230" s="2">
        <v>1</v>
      </c>
      <c r="L230" s="2" t="s">
        <v>43</v>
      </c>
      <c r="M230" s="60"/>
      <c r="N230" s="7">
        <v>3.8</v>
      </c>
      <c r="O230" s="8" t="s">
        <v>43</v>
      </c>
    </row>
    <row r="231" spans="1:15" ht="30" hidden="1" x14ac:dyDescent="0.25">
      <c r="A231" s="24" t="str">
        <f t="shared" si="4"/>
        <v xml:space="preserve">I2404539DISPANO
</v>
      </c>
      <c r="B231" s="1" t="s">
        <v>32890</v>
      </c>
      <c r="C231" s="1"/>
      <c r="D231" s="1" t="s">
        <v>435</v>
      </c>
      <c r="E231" s="1" t="s">
        <v>639</v>
      </c>
      <c r="F231" s="81" t="s">
        <v>32884</v>
      </c>
      <c r="G231" s="1"/>
      <c r="H231" s="1">
        <v>3540724</v>
      </c>
      <c r="I231" s="1" t="s">
        <v>41</v>
      </c>
      <c r="J231" s="2">
        <v>13</v>
      </c>
      <c r="K231" s="2">
        <v>1</v>
      </c>
      <c r="L231" s="2" t="s">
        <v>80</v>
      </c>
      <c r="M231" s="60"/>
      <c r="N231" s="7">
        <f>6.43*13</f>
        <v>83.59</v>
      </c>
      <c r="O231" s="8" t="s">
        <v>157</v>
      </c>
    </row>
    <row r="232" spans="1:15" ht="30" hidden="1" x14ac:dyDescent="0.25">
      <c r="A232" s="24" t="str">
        <f t="shared" si="4"/>
        <v xml:space="preserve">I2404539DISPANO
</v>
      </c>
      <c r="B232" s="1" t="s">
        <v>32890</v>
      </c>
      <c r="C232" s="1"/>
      <c r="D232" s="1" t="s">
        <v>435</v>
      </c>
      <c r="E232" s="1" t="s">
        <v>639</v>
      </c>
      <c r="F232" s="81" t="s">
        <v>32884</v>
      </c>
      <c r="G232" s="1"/>
      <c r="H232" s="1">
        <v>3540724</v>
      </c>
      <c r="I232" s="1" t="s">
        <v>41</v>
      </c>
      <c r="J232" s="2">
        <v>7</v>
      </c>
      <c r="K232" s="2">
        <v>1</v>
      </c>
      <c r="L232" s="2" t="s">
        <v>80</v>
      </c>
      <c r="M232" s="60"/>
      <c r="N232" s="7">
        <f>6.43*J232</f>
        <v>45.01</v>
      </c>
      <c r="O232" s="8" t="s">
        <v>157</v>
      </c>
    </row>
    <row r="233" spans="1:15" ht="30" hidden="1" x14ac:dyDescent="0.25">
      <c r="A233" s="24" t="str">
        <f t="shared" si="4"/>
        <v xml:space="preserve">I2406039DISPANO
</v>
      </c>
      <c r="B233" s="1" t="s">
        <v>32891</v>
      </c>
      <c r="C233" s="1"/>
      <c r="D233" s="1" t="s">
        <v>435</v>
      </c>
      <c r="E233" s="1" t="s">
        <v>32494</v>
      </c>
      <c r="F233" s="81" t="s">
        <v>32884</v>
      </c>
      <c r="G233" s="1"/>
      <c r="H233" s="1"/>
      <c r="I233" s="1" t="s">
        <v>41</v>
      </c>
      <c r="J233" s="2">
        <v>13</v>
      </c>
      <c r="K233" s="2">
        <v>1</v>
      </c>
      <c r="L233" s="2" t="s">
        <v>80</v>
      </c>
      <c r="M233" s="60"/>
      <c r="N233" s="7">
        <f>6.43*13</f>
        <v>83.59</v>
      </c>
      <c r="O233" s="8" t="s">
        <v>157</v>
      </c>
    </row>
    <row r="234" spans="1:15" ht="30" hidden="1" x14ac:dyDescent="0.25">
      <c r="A234" s="24" t="str">
        <f t="shared" si="4"/>
        <v xml:space="preserve">I2409039DISPANO
</v>
      </c>
      <c r="B234" s="1" t="s">
        <v>32892</v>
      </c>
      <c r="C234" s="1"/>
      <c r="D234" s="1" t="s">
        <v>435</v>
      </c>
      <c r="E234" s="1" t="s">
        <v>642</v>
      </c>
      <c r="F234" s="81" t="s">
        <v>32884</v>
      </c>
      <c r="G234" s="1"/>
      <c r="H234" s="1"/>
      <c r="I234" s="1" t="s">
        <v>41</v>
      </c>
      <c r="J234" s="2">
        <v>13</v>
      </c>
      <c r="K234" s="2">
        <v>1</v>
      </c>
      <c r="L234" s="2" t="s">
        <v>80</v>
      </c>
      <c r="M234" s="60"/>
      <c r="N234" s="7">
        <f>7.57*13</f>
        <v>98.41</v>
      </c>
      <c r="O234" s="8" t="s">
        <v>157</v>
      </c>
    </row>
    <row r="235" spans="1:15" ht="30" hidden="1" x14ac:dyDescent="0.25">
      <c r="A235" s="24" t="str">
        <f t="shared" si="4"/>
        <v xml:space="preserve">I2409039DISPANO
</v>
      </c>
      <c r="B235" s="1" t="s">
        <v>32892</v>
      </c>
      <c r="C235" s="1"/>
      <c r="D235" s="1" t="s">
        <v>435</v>
      </c>
      <c r="E235" s="1" t="s">
        <v>642</v>
      </c>
      <c r="F235" s="81" t="s">
        <v>32884</v>
      </c>
      <c r="G235" s="1"/>
      <c r="H235" s="1"/>
      <c r="I235" s="1" t="s">
        <v>41</v>
      </c>
      <c r="J235" s="2">
        <v>7</v>
      </c>
      <c r="K235" s="2">
        <v>1</v>
      </c>
      <c r="L235" s="2" t="s">
        <v>80</v>
      </c>
      <c r="M235" s="60"/>
      <c r="N235" s="7">
        <f>7.57*J235</f>
        <v>52.99</v>
      </c>
      <c r="O235" s="8" t="s">
        <v>157</v>
      </c>
    </row>
    <row r="236" spans="1:15" ht="30" hidden="1" x14ac:dyDescent="0.25">
      <c r="A236" s="24" t="str">
        <f t="shared" si="4"/>
        <v xml:space="preserve">OSB3_18_2500x1250DISPANO
</v>
      </c>
      <c r="B236" s="1" t="s">
        <v>32495</v>
      </c>
      <c r="C236" s="1"/>
      <c r="D236" s="1" t="s">
        <v>435</v>
      </c>
      <c r="E236" s="1" t="s">
        <v>591</v>
      </c>
      <c r="F236" s="81" t="s">
        <v>32884</v>
      </c>
      <c r="G236" s="1"/>
      <c r="H236" s="1">
        <v>3385548</v>
      </c>
      <c r="I236" s="1" t="s">
        <v>41</v>
      </c>
      <c r="J236" s="2">
        <v>1</v>
      </c>
      <c r="K236" s="2">
        <v>1</v>
      </c>
      <c r="L236" s="2" t="s">
        <v>43</v>
      </c>
      <c r="M236" s="60"/>
      <c r="N236" s="7">
        <v>34.03</v>
      </c>
      <c r="O236" s="8" t="s">
        <v>43</v>
      </c>
    </row>
    <row r="237" spans="1:15" ht="30" hidden="1" x14ac:dyDescent="0.25">
      <c r="A237" s="24" t="str">
        <f t="shared" si="4"/>
        <v xml:space="preserve">OSB3_22_2500x1250DISPANO
</v>
      </c>
      <c r="B237" s="1" t="s">
        <v>595</v>
      </c>
      <c r="C237" s="1"/>
      <c r="D237" s="1" t="s">
        <v>435</v>
      </c>
      <c r="E237" s="1" t="s">
        <v>596</v>
      </c>
      <c r="F237" s="81" t="s">
        <v>32884</v>
      </c>
      <c r="G237" s="1"/>
      <c r="H237" s="1">
        <v>3385548</v>
      </c>
      <c r="I237" s="1" t="s">
        <v>41</v>
      </c>
      <c r="J237" s="2">
        <v>1</v>
      </c>
      <c r="K237" s="2">
        <v>1</v>
      </c>
      <c r="L237" s="2" t="s">
        <v>43</v>
      </c>
      <c r="M237" s="60"/>
      <c r="N237" s="7">
        <v>34.03</v>
      </c>
      <c r="O237" s="8" t="s">
        <v>43</v>
      </c>
    </row>
    <row r="238" spans="1:15" ht="30" hidden="1" x14ac:dyDescent="0.25">
      <c r="A238" s="24" t="str">
        <f t="shared" si="4"/>
        <v xml:space="preserve">OSB3_9_2500x1250DISPANO
</v>
      </c>
      <c r="B238" s="1" t="s">
        <v>593</v>
      </c>
      <c r="C238" s="1"/>
      <c r="D238" s="1" t="s">
        <v>435</v>
      </c>
      <c r="E238" s="1" t="s">
        <v>32496</v>
      </c>
      <c r="F238" s="81" t="s">
        <v>32884</v>
      </c>
      <c r="G238" s="1"/>
      <c r="H238" s="1">
        <v>6661376</v>
      </c>
      <c r="I238" s="1" t="s">
        <v>41</v>
      </c>
      <c r="J238" s="2">
        <v>1</v>
      </c>
      <c r="K238" s="2">
        <v>1</v>
      </c>
      <c r="L238" s="2" t="s">
        <v>43</v>
      </c>
      <c r="M238" s="60"/>
      <c r="N238" s="7">
        <v>17.309999999999999</v>
      </c>
      <c r="O238" s="8" t="s">
        <v>43</v>
      </c>
    </row>
    <row r="239" spans="1:15" ht="30" hidden="1" x14ac:dyDescent="0.25">
      <c r="A239" s="24" t="str">
        <f t="shared" si="4"/>
        <v xml:space="preserve">PANISO100DISPANO
</v>
      </c>
      <c r="B239" s="1" t="s">
        <v>321</v>
      </c>
      <c r="C239" s="1"/>
      <c r="D239" s="1" t="s">
        <v>322</v>
      </c>
      <c r="E239" s="1" t="s">
        <v>32702</v>
      </c>
      <c r="F239" s="81" t="s">
        <v>32884</v>
      </c>
      <c r="G239" s="1"/>
      <c r="H239" s="1"/>
      <c r="I239" s="1" t="s">
        <v>41</v>
      </c>
      <c r="J239" s="2" t="s">
        <v>325</v>
      </c>
      <c r="K239" s="2">
        <v>1</v>
      </c>
      <c r="L239" s="2" t="s">
        <v>325</v>
      </c>
      <c r="M239" s="60"/>
      <c r="N239" s="7"/>
      <c r="O239" s="8" t="s">
        <v>326</v>
      </c>
    </row>
    <row r="240" spans="1:15" ht="30" hidden="1" x14ac:dyDescent="0.25">
      <c r="A240" s="24" t="str">
        <f t="shared" si="4"/>
        <v xml:space="preserve">PANISO200DISPANO
</v>
      </c>
      <c r="B240" s="1" t="s">
        <v>327</v>
      </c>
      <c r="C240" s="1"/>
      <c r="D240" s="1" t="s">
        <v>322</v>
      </c>
      <c r="E240" s="1" t="s">
        <v>328</v>
      </c>
      <c r="F240" s="81" t="s">
        <v>32884</v>
      </c>
      <c r="G240" s="1"/>
      <c r="H240" s="1">
        <v>1175883</v>
      </c>
      <c r="I240" s="1" t="s">
        <v>41</v>
      </c>
      <c r="J240" s="2" t="s">
        <v>329</v>
      </c>
      <c r="K240" s="2">
        <v>1</v>
      </c>
      <c r="L240" s="2" t="s">
        <v>329</v>
      </c>
      <c r="M240" s="60"/>
      <c r="N240" s="7">
        <v>17.649999999999999</v>
      </c>
      <c r="O240" s="8" t="s">
        <v>326</v>
      </c>
    </row>
    <row r="241" spans="1:15" ht="30" hidden="1" x14ac:dyDescent="0.25">
      <c r="A241" s="24" t="str">
        <f t="shared" si="4"/>
        <v xml:space="preserve">PANISO50DISPANO
</v>
      </c>
      <c r="B241" s="1" t="s">
        <v>32701</v>
      </c>
      <c r="C241" s="1"/>
      <c r="D241" s="1" t="s">
        <v>322</v>
      </c>
      <c r="E241" s="1" t="s">
        <v>437</v>
      </c>
      <c r="F241" s="81" t="s">
        <v>32884</v>
      </c>
      <c r="G241" s="1"/>
      <c r="H241" s="1"/>
      <c r="I241" s="1" t="s">
        <v>41</v>
      </c>
      <c r="J241" s="2"/>
      <c r="K241" s="2">
        <v>1</v>
      </c>
      <c r="L241" s="2"/>
      <c r="M241" s="60"/>
      <c r="N241" s="7"/>
      <c r="O241" s="8" t="s">
        <v>326</v>
      </c>
    </row>
    <row r="242" spans="1:15" ht="30" hidden="1" x14ac:dyDescent="0.25">
      <c r="A242" s="24" t="str">
        <f t="shared" si="4"/>
        <v xml:space="preserve">MDF HydroDISPANO
</v>
      </c>
      <c r="B242" s="1" t="s">
        <v>32731</v>
      </c>
      <c r="C242" s="1"/>
      <c r="D242" s="1" t="s">
        <v>435</v>
      </c>
      <c r="E242" s="1" t="s">
        <v>32732</v>
      </c>
      <c r="F242" s="81" t="s">
        <v>32884</v>
      </c>
      <c r="G242" s="1"/>
      <c r="H242" s="1"/>
      <c r="I242" s="1" t="s">
        <v>41</v>
      </c>
      <c r="J242" s="2"/>
      <c r="K242" s="2">
        <v>1</v>
      </c>
      <c r="L242" s="2"/>
      <c r="M242" s="60"/>
      <c r="N242" s="7">
        <v>79</v>
      </c>
      <c r="O242" s="8" t="s">
        <v>43</v>
      </c>
    </row>
    <row r="243" spans="1:15" hidden="1" x14ac:dyDescent="0.25">
      <c r="A243" s="24" t="str">
        <f t="shared" si="4"/>
        <v>Etrier238x48DISTRI BOIS</v>
      </c>
      <c r="B243" s="1" t="s">
        <v>316</v>
      </c>
      <c r="C243" s="1"/>
      <c r="D243" s="1" t="s">
        <v>317</v>
      </c>
      <c r="E243" s="1" t="s">
        <v>318</v>
      </c>
      <c r="F243" s="1" t="s">
        <v>32885</v>
      </c>
      <c r="G243" s="1"/>
      <c r="H243" s="1" t="s">
        <v>316</v>
      </c>
      <c r="I243" s="1" t="s">
        <v>41</v>
      </c>
      <c r="J243" s="2">
        <v>1</v>
      </c>
      <c r="K243" s="2">
        <v>1</v>
      </c>
      <c r="L243" s="2" t="s">
        <v>43</v>
      </c>
      <c r="M243" s="60"/>
      <c r="N243" s="7">
        <v>4.53</v>
      </c>
      <c r="O243" s="8" t="s">
        <v>43</v>
      </c>
    </row>
    <row r="244" spans="1:15" hidden="1" x14ac:dyDescent="0.25">
      <c r="A244" s="24" t="str">
        <f t="shared" ref="A244:A307" si="5">B244&amp;F244</f>
        <v>I24045DISTRI BOIS</v>
      </c>
      <c r="B244" s="1" t="s">
        <v>638</v>
      </c>
      <c r="C244" s="1"/>
      <c r="D244" s="1" t="s">
        <v>435</v>
      </c>
      <c r="E244" s="1" t="s">
        <v>639</v>
      </c>
      <c r="F244" s="1" t="s">
        <v>32885</v>
      </c>
      <c r="G244" s="1"/>
      <c r="H244" s="1" t="s">
        <v>638</v>
      </c>
      <c r="I244" s="1" t="s">
        <v>41</v>
      </c>
      <c r="J244" s="2">
        <v>13</v>
      </c>
      <c r="K244" s="2">
        <v>1</v>
      </c>
      <c r="L244" s="2" t="s">
        <v>80</v>
      </c>
      <c r="M244" s="60"/>
      <c r="N244" s="7">
        <f>7.329*13</f>
        <v>95.277000000000001</v>
      </c>
      <c r="O244" s="8" t="s">
        <v>43</v>
      </c>
    </row>
    <row r="245" spans="1:15" hidden="1" x14ac:dyDescent="0.25">
      <c r="A245" s="24" t="str">
        <f t="shared" si="5"/>
        <v>OSB3_18_2500x675DISTRI BOIS</v>
      </c>
      <c r="B245" s="1" t="s">
        <v>434</v>
      </c>
      <c r="C245" s="1"/>
      <c r="D245" s="1" t="s">
        <v>435</v>
      </c>
      <c r="E245" s="1" t="s">
        <v>591</v>
      </c>
      <c r="F245" s="1" t="s">
        <v>32885</v>
      </c>
      <c r="G245" s="1"/>
      <c r="H245" s="1" t="s">
        <v>592</v>
      </c>
      <c r="I245" s="1" t="s">
        <v>41</v>
      </c>
      <c r="J245" s="2">
        <v>1</v>
      </c>
      <c r="K245" s="2">
        <v>1</v>
      </c>
      <c r="L245" s="2" t="s">
        <v>43</v>
      </c>
      <c r="M245" s="60"/>
      <c r="N245" s="7">
        <v>34.03</v>
      </c>
      <c r="O245" s="8" t="s">
        <v>43</v>
      </c>
    </row>
    <row r="246" spans="1:15" hidden="1" x14ac:dyDescent="0.25">
      <c r="A246" s="24" t="str">
        <f t="shared" si="5"/>
        <v>OSB3_9_2800x1196DISTRI BOIS</v>
      </c>
      <c r="B246" s="1" t="s">
        <v>597</v>
      </c>
      <c r="C246" s="1"/>
      <c r="D246" s="1" t="s">
        <v>435</v>
      </c>
      <c r="E246" s="1" t="s">
        <v>598</v>
      </c>
      <c r="F246" s="1" t="s">
        <v>32885</v>
      </c>
      <c r="G246" s="1"/>
      <c r="H246" s="1" t="s">
        <v>599</v>
      </c>
      <c r="I246" s="1" t="s">
        <v>41</v>
      </c>
      <c r="J246" s="2">
        <v>1</v>
      </c>
      <c r="K246" s="2">
        <v>1</v>
      </c>
      <c r="L246" s="2" t="s">
        <v>43</v>
      </c>
      <c r="M246" s="60"/>
      <c r="N246" s="7">
        <v>17.309999999999999</v>
      </c>
      <c r="O246" s="8" t="s">
        <v>43</v>
      </c>
    </row>
    <row r="247" spans="1:15" hidden="1" x14ac:dyDescent="0.25">
      <c r="A247" s="24" t="str">
        <f t="shared" si="5"/>
        <v>PANISO100DISTRI BOIS</v>
      </c>
      <c r="B247" s="1" t="s">
        <v>321</v>
      </c>
      <c r="C247" s="1"/>
      <c r="D247" s="1" t="s">
        <v>322</v>
      </c>
      <c r="E247" s="1" t="s">
        <v>323</v>
      </c>
      <c r="F247" s="1" t="s">
        <v>32885</v>
      </c>
      <c r="G247" s="1"/>
      <c r="H247" s="1" t="s">
        <v>324</v>
      </c>
      <c r="I247" s="1" t="s">
        <v>41</v>
      </c>
      <c r="J247" s="2" t="s">
        <v>325</v>
      </c>
      <c r="K247" s="2">
        <v>1</v>
      </c>
      <c r="L247" s="2" t="s">
        <v>325</v>
      </c>
      <c r="M247" s="60"/>
      <c r="N247" s="7">
        <v>18.7</v>
      </c>
      <c r="O247" s="8" t="s">
        <v>326</v>
      </c>
    </row>
    <row r="248" spans="1:15" hidden="1" x14ac:dyDescent="0.25">
      <c r="A248" s="24" t="str">
        <f t="shared" si="5"/>
        <v>PIEDSCIEFERBAT</v>
      </c>
      <c r="B248" s="1" t="s">
        <v>335</v>
      </c>
      <c r="C248" s="1"/>
      <c r="D248" s="1" t="s">
        <v>234</v>
      </c>
      <c r="E248" s="1" t="s">
        <v>336</v>
      </c>
      <c r="F248" s="1" t="s">
        <v>332</v>
      </c>
      <c r="G248" s="1" t="s">
        <v>337</v>
      </c>
      <c r="H248" s="1" t="s">
        <v>54</v>
      </c>
      <c r="I248" s="1" t="s">
        <v>41</v>
      </c>
      <c r="J248" s="2"/>
      <c r="K248" s="2">
        <v>1</v>
      </c>
      <c r="L248" s="2" t="s">
        <v>43</v>
      </c>
      <c r="M248" s="60"/>
      <c r="N248" s="7">
        <v>189</v>
      </c>
      <c r="O248" s="8" t="s">
        <v>43</v>
      </c>
    </row>
    <row r="249" spans="1:15" hidden="1" x14ac:dyDescent="0.25">
      <c r="A249" s="24" t="str">
        <f t="shared" si="5"/>
        <v>SCIERADIALE305FERBAT</v>
      </c>
      <c r="B249" s="1" t="s">
        <v>330</v>
      </c>
      <c r="C249" s="1"/>
      <c r="D249" s="1" t="s">
        <v>234</v>
      </c>
      <c r="E249" s="1" t="s">
        <v>331</v>
      </c>
      <c r="F249" s="1" t="s">
        <v>332</v>
      </c>
      <c r="G249" s="1" t="s">
        <v>333</v>
      </c>
      <c r="H249" s="13" t="s">
        <v>334</v>
      </c>
      <c r="I249" s="1" t="s">
        <v>41</v>
      </c>
      <c r="J249" s="2"/>
      <c r="K249" s="2">
        <v>1</v>
      </c>
      <c r="L249" s="2" t="s">
        <v>43</v>
      </c>
      <c r="M249" s="60"/>
      <c r="N249" s="7">
        <v>790</v>
      </c>
      <c r="O249" s="8" t="s">
        <v>43</v>
      </c>
    </row>
    <row r="250" spans="1:15" hidden="1" x14ac:dyDescent="0.25">
      <c r="A250" s="24" t="str">
        <f t="shared" si="5"/>
        <v>SCIERADIALE305FERBAT</v>
      </c>
      <c r="B250" s="1" t="s">
        <v>330</v>
      </c>
      <c r="C250" s="1"/>
      <c r="D250" s="1" t="s">
        <v>234</v>
      </c>
      <c r="E250" s="1" t="s">
        <v>331</v>
      </c>
      <c r="F250" s="1" t="s">
        <v>332</v>
      </c>
      <c r="G250" s="1" t="s">
        <v>338</v>
      </c>
      <c r="H250" s="13" t="s">
        <v>339</v>
      </c>
      <c r="I250" s="1" t="s">
        <v>41</v>
      </c>
      <c r="J250" s="2"/>
      <c r="K250" s="2">
        <v>1</v>
      </c>
      <c r="L250" s="2" t="s">
        <v>43</v>
      </c>
      <c r="M250" s="60"/>
      <c r="N250" s="7">
        <v>865</v>
      </c>
      <c r="O250" s="8" t="s">
        <v>43</v>
      </c>
    </row>
    <row r="251" spans="1:15" hidden="1" x14ac:dyDescent="0.25">
      <c r="A251" s="24" t="str">
        <f t="shared" si="5"/>
        <v>FERBAT</v>
      </c>
      <c r="B251" s="1"/>
      <c r="C251" s="1"/>
      <c r="D251" s="1" t="s">
        <v>234</v>
      </c>
      <c r="E251" s="1" t="s">
        <v>340</v>
      </c>
      <c r="F251" s="1" t="s">
        <v>332</v>
      </c>
      <c r="G251" s="1" t="s">
        <v>341</v>
      </c>
      <c r="H251" s="13" t="s">
        <v>342</v>
      </c>
      <c r="I251" s="1" t="s">
        <v>41</v>
      </c>
      <c r="J251" s="2"/>
      <c r="K251" s="2">
        <v>1</v>
      </c>
      <c r="L251" s="2" t="s">
        <v>43</v>
      </c>
      <c r="M251" s="60"/>
      <c r="N251" s="7">
        <v>330</v>
      </c>
      <c r="O251" s="8" t="s">
        <v>43</v>
      </c>
    </row>
    <row r="252" spans="1:15" hidden="1" x14ac:dyDescent="0.25">
      <c r="A252" s="24" t="str">
        <f t="shared" si="5"/>
        <v>910035ARCELOR (BERTON SICARD)</v>
      </c>
      <c r="B252" s="1">
        <v>910035</v>
      </c>
      <c r="C252" s="1" t="s">
        <v>21435</v>
      </c>
      <c r="D252" s="1" t="s">
        <v>21435</v>
      </c>
      <c r="E252" s="1" t="s">
        <v>1654</v>
      </c>
      <c r="F252" s="1" t="s">
        <v>32900</v>
      </c>
      <c r="G252" s="1" t="s">
        <v>655</v>
      </c>
      <c r="H252" s="1">
        <v>910035</v>
      </c>
      <c r="I252" s="1" t="s">
        <v>41</v>
      </c>
      <c r="J252" s="1">
        <v>6.5</v>
      </c>
      <c r="K252" s="2"/>
      <c r="L252" s="2"/>
      <c r="M252" s="60"/>
      <c r="N252" s="7"/>
      <c r="O252" s="8"/>
    </row>
    <row r="253" spans="1:15" hidden="1" x14ac:dyDescent="0.25">
      <c r="A253" s="24" t="str">
        <f t="shared" si="5"/>
        <v>900INSTALLUX</v>
      </c>
      <c r="B253" s="1">
        <v>900</v>
      </c>
      <c r="C253" s="1"/>
      <c r="D253" s="1" t="s">
        <v>147</v>
      </c>
      <c r="E253" s="1" t="s">
        <v>32498</v>
      </c>
      <c r="F253" s="1" t="s">
        <v>655</v>
      </c>
      <c r="G253" s="1" t="s">
        <v>655</v>
      </c>
      <c r="H253" s="1">
        <v>900</v>
      </c>
      <c r="I253" s="1" t="s">
        <v>41</v>
      </c>
      <c r="J253" s="2">
        <v>50</v>
      </c>
      <c r="K253" s="2">
        <v>1</v>
      </c>
      <c r="L253" s="2" t="s">
        <v>157</v>
      </c>
      <c r="M253" s="60"/>
      <c r="N253" s="7">
        <v>15</v>
      </c>
      <c r="O253" s="8" t="s">
        <v>157</v>
      </c>
    </row>
    <row r="254" spans="1:15" hidden="1" x14ac:dyDescent="0.25">
      <c r="A254" s="24" t="str">
        <f t="shared" si="5"/>
        <v>902INSTALLUX</v>
      </c>
      <c r="B254" s="1">
        <v>902</v>
      </c>
      <c r="C254" s="1"/>
      <c r="D254" s="1" t="s">
        <v>147</v>
      </c>
      <c r="E254" s="1" t="s">
        <v>3037</v>
      </c>
      <c r="F254" s="1" t="s">
        <v>655</v>
      </c>
      <c r="G254" s="1" t="s">
        <v>655</v>
      </c>
      <c r="H254" s="1">
        <v>900</v>
      </c>
      <c r="I254" s="1" t="s">
        <v>41</v>
      </c>
      <c r="J254" s="2">
        <v>50</v>
      </c>
      <c r="K254" s="2">
        <v>1</v>
      </c>
      <c r="L254" s="2" t="s">
        <v>157</v>
      </c>
      <c r="M254" s="60"/>
      <c r="N254" s="7">
        <v>15</v>
      </c>
      <c r="O254" s="8" t="s">
        <v>157</v>
      </c>
    </row>
    <row r="255" spans="1:15" hidden="1" x14ac:dyDescent="0.25">
      <c r="A255" s="24" t="str">
        <f t="shared" si="5"/>
        <v>903INSTALLUX</v>
      </c>
      <c r="B255" s="1">
        <v>903</v>
      </c>
      <c r="C255" s="1"/>
      <c r="D255" s="1" t="s">
        <v>147</v>
      </c>
      <c r="E255" s="1" t="s">
        <v>3038</v>
      </c>
      <c r="F255" s="1" t="s">
        <v>655</v>
      </c>
      <c r="G255" s="1" t="s">
        <v>655</v>
      </c>
      <c r="H255" s="1">
        <v>903</v>
      </c>
      <c r="I255" s="1" t="s">
        <v>41</v>
      </c>
      <c r="J255" s="2">
        <v>50</v>
      </c>
      <c r="K255" s="2">
        <v>1</v>
      </c>
      <c r="L255" s="2" t="s">
        <v>157</v>
      </c>
      <c r="M255" s="60"/>
      <c r="N255" s="7"/>
      <c r="O255" s="8" t="s">
        <v>157</v>
      </c>
    </row>
    <row r="256" spans="1:15" hidden="1" x14ac:dyDescent="0.25">
      <c r="A256" s="24" t="str">
        <f t="shared" si="5"/>
        <v>904INSTALLUX</v>
      </c>
      <c r="B256" s="1">
        <v>904</v>
      </c>
      <c r="C256" s="1"/>
      <c r="D256" s="1" t="s">
        <v>147</v>
      </c>
      <c r="E256" s="1" t="s">
        <v>3039</v>
      </c>
      <c r="F256" s="1" t="s">
        <v>655</v>
      </c>
      <c r="G256" s="1" t="s">
        <v>655</v>
      </c>
      <c r="H256" s="1">
        <v>904</v>
      </c>
      <c r="I256" s="1" t="s">
        <v>41</v>
      </c>
      <c r="J256" s="2">
        <v>50</v>
      </c>
      <c r="K256" s="2">
        <v>1</v>
      </c>
      <c r="L256" s="2" t="s">
        <v>157</v>
      </c>
      <c r="M256" s="60"/>
      <c r="N256" s="7">
        <v>15.5</v>
      </c>
      <c r="O256" s="8" t="s">
        <v>157</v>
      </c>
    </row>
    <row r="257" spans="1:16" hidden="1" x14ac:dyDescent="0.25">
      <c r="A257" s="24" t="str">
        <f t="shared" si="5"/>
        <v>905INSTALLUX</v>
      </c>
      <c r="B257" s="1">
        <v>905</v>
      </c>
      <c r="C257" s="1" t="s">
        <v>21435</v>
      </c>
      <c r="D257" s="1" t="s">
        <v>147</v>
      </c>
      <c r="E257" s="1" t="s">
        <v>3040</v>
      </c>
      <c r="F257" s="1" t="s">
        <v>655</v>
      </c>
      <c r="G257" s="1" t="s">
        <v>655</v>
      </c>
      <c r="H257" s="1">
        <v>905</v>
      </c>
      <c r="I257" s="1" t="s">
        <v>41</v>
      </c>
      <c r="J257" s="2">
        <v>50</v>
      </c>
      <c r="K257" s="2">
        <v>1</v>
      </c>
      <c r="L257" s="2" t="s">
        <v>157</v>
      </c>
      <c r="M257" s="60"/>
      <c r="N257" s="7"/>
      <c r="O257" s="8" t="s">
        <v>157</v>
      </c>
    </row>
    <row r="258" spans="1:16" hidden="1" x14ac:dyDescent="0.25">
      <c r="A258" s="24" t="str">
        <f t="shared" si="5"/>
        <v>906INSTALLUX</v>
      </c>
      <c r="B258" s="1">
        <v>906</v>
      </c>
      <c r="C258" s="1"/>
      <c r="D258" s="1" t="s">
        <v>147</v>
      </c>
      <c r="E258" s="1" t="s">
        <v>3041</v>
      </c>
      <c r="F258" s="1" t="s">
        <v>655</v>
      </c>
      <c r="G258" s="1" t="s">
        <v>655</v>
      </c>
      <c r="H258" s="1">
        <v>906</v>
      </c>
      <c r="I258" s="1" t="s">
        <v>41</v>
      </c>
      <c r="J258" s="2">
        <v>50</v>
      </c>
      <c r="K258" s="2">
        <v>1</v>
      </c>
      <c r="L258" s="2" t="s">
        <v>157</v>
      </c>
      <c r="M258" s="60"/>
      <c r="N258" s="7"/>
      <c r="O258" s="8" t="s">
        <v>157</v>
      </c>
    </row>
    <row r="259" spans="1:16" hidden="1" x14ac:dyDescent="0.25">
      <c r="A259" s="24" t="str">
        <f t="shared" si="5"/>
        <v>907INSTALLUX</v>
      </c>
      <c r="B259" s="1">
        <v>907</v>
      </c>
      <c r="C259" s="1"/>
      <c r="D259" s="1" t="s">
        <v>147</v>
      </c>
      <c r="E259" s="1" t="s">
        <v>3042</v>
      </c>
      <c r="F259" s="1" t="s">
        <v>655</v>
      </c>
      <c r="G259" s="1" t="s">
        <v>655</v>
      </c>
      <c r="H259" s="1">
        <v>907</v>
      </c>
      <c r="I259" s="1" t="s">
        <v>41</v>
      </c>
      <c r="J259" s="2">
        <v>50</v>
      </c>
      <c r="K259" s="2">
        <v>1</v>
      </c>
      <c r="L259" s="2" t="s">
        <v>157</v>
      </c>
      <c r="M259" s="60"/>
      <c r="N259" s="7"/>
      <c r="O259" s="8" t="s">
        <v>157</v>
      </c>
    </row>
    <row r="260" spans="1:16" hidden="1" x14ac:dyDescent="0.25">
      <c r="A260" s="24" t="str">
        <f t="shared" si="5"/>
        <v>908INSTALLUX</v>
      </c>
      <c r="B260" s="1">
        <v>908</v>
      </c>
      <c r="C260" s="1"/>
      <c r="D260" s="1" t="s">
        <v>147</v>
      </c>
      <c r="E260" s="1" t="s">
        <v>3043</v>
      </c>
      <c r="F260" s="1" t="s">
        <v>655</v>
      </c>
      <c r="G260" s="1" t="s">
        <v>655</v>
      </c>
      <c r="H260" s="1">
        <v>908</v>
      </c>
      <c r="I260" s="1" t="s">
        <v>41</v>
      </c>
      <c r="J260" s="2">
        <v>50</v>
      </c>
      <c r="K260" s="2">
        <v>1</v>
      </c>
      <c r="L260" s="2" t="s">
        <v>157</v>
      </c>
      <c r="M260" s="60"/>
      <c r="N260" s="7">
        <f>0.67*J260*P260</f>
        <v>33.5</v>
      </c>
      <c r="O260" s="8" t="s">
        <v>279</v>
      </c>
      <c r="P260">
        <v>1</v>
      </c>
    </row>
    <row r="261" spans="1:16" hidden="1" x14ac:dyDescent="0.25">
      <c r="A261" s="24" t="str">
        <f t="shared" si="5"/>
        <v>1160INSTALLUX</v>
      </c>
      <c r="B261" s="1">
        <v>1160</v>
      </c>
      <c r="C261" s="1"/>
      <c r="D261" s="1" t="s">
        <v>78</v>
      </c>
      <c r="E261" s="1" t="s">
        <v>634</v>
      </c>
      <c r="F261" s="1" t="s">
        <v>655</v>
      </c>
      <c r="G261" s="1" t="s">
        <v>655</v>
      </c>
      <c r="H261" s="1">
        <v>1160</v>
      </c>
      <c r="I261" s="1" t="s">
        <v>41</v>
      </c>
      <c r="J261" s="2">
        <v>6.5</v>
      </c>
      <c r="K261" s="2">
        <v>1</v>
      </c>
      <c r="L261" s="2" t="s">
        <v>80</v>
      </c>
      <c r="M261" s="60"/>
      <c r="N261" s="7">
        <f>4.26*6.5*0.5</f>
        <v>13.844999999999999</v>
      </c>
      <c r="O261" s="8" t="s">
        <v>80</v>
      </c>
    </row>
    <row r="262" spans="1:16" hidden="1" x14ac:dyDescent="0.25">
      <c r="A262" s="24" t="str">
        <f t="shared" si="5"/>
        <v>1287INSTALLUX</v>
      </c>
      <c r="B262" s="1">
        <v>1287</v>
      </c>
      <c r="C262" s="1"/>
      <c r="D262" s="1" t="s">
        <v>164</v>
      </c>
      <c r="E262" s="1" t="s">
        <v>3067</v>
      </c>
      <c r="F262" s="1" t="s">
        <v>655</v>
      </c>
      <c r="G262" s="1" t="s">
        <v>655</v>
      </c>
      <c r="H262" s="1">
        <v>1287</v>
      </c>
      <c r="I262" s="1" t="s">
        <v>41</v>
      </c>
      <c r="J262" s="2">
        <v>40</v>
      </c>
      <c r="K262" s="2">
        <v>1</v>
      </c>
      <c r="L262" s="2" t="s">
        <v>43</v>
      </c>
      <c r="M262" s="60"/>
      <c r="N262" s="7">
        <f>1.7*J262</f>
        <v>68</v>
      </c>
      <c r="O262" s="8" t="s">
        <v>43</v>
      </c>
    </row>
    <row r="263" spans="1:16" hidden="1" x14ac:dyDescent="0.25">
      <c r="A263" s="24" t="str">
        <f t="shared" si="5"/>
        <v>5052INSTALLUX</v>
      </c>
      <c r="B263" s="1">
        <v>5052</v>
      </c>
      <c r="C263" s="1"/>
      <c r="D263" s="1" t="s">
        <v>168</v>
      </c>
      <c r="E263" s="1" t="s">
        <v>1143</v>
      </c>
      <c r="F263" s="1" t="s">
        <v>655</v>
      </c>
      <c r="G263" s="1" t="s">
        <v>655</v>
      </c>
      <c r="H263" s="1">
        <v>5052</v>
      </c>
      <c r="I263" s="1" t="s">
        <v>41</v>
      </c>
      <c r="J263" s="2">
        <v>6.5</v>
      </c>
      <c r="K263" s="2">
        <v>1</v>
      </c>
      <c r="L263" s="2" t="s">
        <v>43</v>
      </c>
      <c r="M263" s="60"/>
      <c r="N263" s="7">
        <f>7.67*0.5*J263</f>
        <v>24.927499999999998</v>
      </c>
      <c r="O263" s="8" t="s">
        <v>43</v>
      </c>
    </row>
    <row r="264" spans="1:16" hidden="1" x14ac:dyDescent="0.25">
      <c r="A264" s="24" t="str">
        <f t="shared" si="5"/>
        <v>5301INSTALLUX</v>
      </c>
      <c r="B264" s="1">
        <v>5301</v>
      </c>
      <c r="C264" s="1"/>
      <c r="D264" s="1" t="s">
        <v>164</v>
      </c>
      <c r="E264" s="1" t="s">
        <v>3140</v>
      </c>
      <c r="F264" s="1" t="s">
        <v>655</v>
      </c>
      <c r="G264" s="1" t="s">
        <v>655</v>
      </c>
      <c r="H264" s="1">
        <v>5301</v>
      </c>
      <c r="I264" s="1" t="s">
        <v>41</v>
      </c>
      <c r="J264" s="2">
        <v>50</v>
      </c>
      <c r="K264" s="2">
        <v>1</v>
      </c>
      <c r="L264" s="2" t="s">
        <v>43</v>
      </c>
      <c r="M264" s="60"/>
      <c r="N264" s="7">
        <v>0.1</v>
      </c>
      <c r="O264" s="8" t="s">
        <v>43</v>
      </c>
    </row>
    <row r="265" spans="1:16" hidden="1" x14ac:dyDescent="0.25">
      <c r="A265" s="24" t="str">
        <f t="shared" si="5"/>
        <v>5307INSTALLUX</v>
      </c>
      <c r="B265" s="1">
        <v>5307</v>
      </c>
      <c r="C265" s="1"/>
      <c r="D265" s="1" t="s">
        <v>164</v>
      </c>
      <c r="E265" s="1" t="s">
        <v>3144</v>
      </c>
      <c r="F265" s="1" t="s">
        <v>655</v>
      </c>
      <c r="G265" s="1" t="s">
        <v>655</v>
      </c>
      <c r="H265" s="1">
        <v>5307</v>
      </c>
      <c r="I265" s="1" t="s">
        <v>41</v>
      </c>
      <c r="J265" s="2">
        <v>1</v>
      </c>
      <c r="K265" s="2">
        <v>1</v>
      </c>
      <c r="L265" s="2" t="s">
        <v>166</v>
      </c>
      <c r="M265" s="60"/>
      <c r="N265" s="7">
        <v>1.72</v>
      </c>
      <c r="O265" s="8" t="s">
        <v>43</v>
      </c>
    </row>
    <row r="266" spans="1:16" hidden="1" x14ac:dyDescent="0.25">
      <c r="A266" s="24" t="str">
        <f t="shared" si="5"/>
        <v>5308INSTALLUX</v>
      </c>
      <c r="B266" s="1">
        <v>5308</v>
      </c>
      <c r="C266" s="1"/>
      <c r="D266" s="1" t="s">
        <v>164</v>
      </c>
      <c r="E266" s="1" t="s">
        <v>3145</v>
      </c>
      <c r="F266" s="1" t="s">
        <v>655</v>
      </c>
      <c r="G266" s="1" t="s">
        <v>655</v>
      </c>
      <c r="H266" s="1">
        <v>5308</v>
      </c>
      <c r="I266" s="1" t="s">
        <v>41</v>
      </c>
      <c r="J266" s="2">
        <v>1</v>
      </c>
      <c r="K266" s="2">
        <v>1</v>
      </c>
      <c r="L266" s="2" t="s">
        <v>166</v>
      </c>
      <c r="M266" s="60"/>
      <c r="N266" s="7">
        <v>0.92</v>
      </c>
      <c r="O266" s="8" t="s">
        <v>43</v>
      </c>
    </row>
    <row r="267" spans="1:16" hidden="1" x14ac:dyDescent="0.25">
      <c r="A267" s="24" t="str">
        <f t="shared" si="5"/>
        <v>5312INSTALLUX</v>
      </c>
      <c r="B267" s="1">
        <v>5312</v>
      </c>
      <c r="C267" s="1"/>
      <c r="D267" s="1" t="s">
        <v>164</v>
      </c>
      <c r="E267" s="1" t="s">
        <v>3149</v>
      </c>
      <c r="F267" s="1" t="s">
        <v>655</v>
      </c>
      <c r="G267" s="1" t="s">
        <v>655</v>
      </c>
      <c r="H267" s="1">
        <v>5312</v>
      </c>
      <c r="I267" s="1" t="s">
        <v>41</v>
      </c>
      <c r="J267" s="2">
        <v>1</v>
      </c>
      <c r="K267" s="2">
        <v>1</v>
      </c>
      <c r="L267" s="2" t="s">
        <v>166</v>
      </c>
      <c r="M267" s="60"/>
      <c r="N267" s="7">
        <v>4.6399999999999997</v>
      </c>
      <c r="O267" s="8" t="s">
        <v>43</v>
      </c>
    </row>
    <row r="268" spans="1:16" hidden="1" x14ac:dyDescent="0.25">
      <c r="A268" s="24" t="str">
        <f t="shared" si="5"/>
        <v>5313INSTALLUX</v>
      </c>
      <c r="B268" s="1">
        <v>5313</v>
      </c>
      <c r="C268" s="1"/>
      <c r="D268" s="1" t="s">
        <v>164</v>
      </c>
      <c r="E268" s="1" t="s">
        <v>3150</v>
      </c>
      <c r="F268" s="1" t="s">
        <v>655</v>
      </c>
      <c r="G268" s="1" t="s">
        <v>655</v>
      </c>
      <c r="H268" s="1">
        <v>5313</v>
      </c>
      <c r="I268" s="1" t="s">
        <v>41</v>
      </c>
      <c r="J268" s="2">
        <v>1</v>
      </c>
      <c r="K268" s="2">
        <v>1</v>
      </c>
      <c r="L268" s="2" t="s">
        <v>166</v>
      </c>
      <c r="M268" s="60"/>
      <c r="N268" s="7">
        <v>4.25</v>
      </c>
      <c r="O268" s="8" t="s">
        <v>43</v>
      </c>
    </row>
    <row r="269" spans="1:16" hidden="1" x14ac:dyDescent="0.25">
      <c r="A269" s="24" t="str">
        <f t="shared" si="5"/>
        <v>5512INSTALLUX</v>
      </c>
      <c r="B269" s="1">
        <v>5512</v>
      </c>
      <c r="C269" s="1"/>
      <c r="D269" s="1" t="s">
        <v>168</v>
      </c>
      <c r="E269" s="1" t="s">
        <v>1252</v>
      </c>
      <c r="F269" s="1" t="s">
        <v>655</v>
      </c>
      <c r="G269" s="1" t="s">
        <v>655</v>
      </c>
      <c r="H269" s="1">
        <v>5512</v>
      </c>
      <c r="I269" s="1" t="s">
        <v>41</v>
      </c>
      <c r="J269" s="2">
        <v>6.5</v>
      </c>
      <c r="K269" s="2">
        <v>1</v>
      </c>
      <c r="L269" s="2" t="s">
        <v>43</v>
      </c>
      <c r="M269" s="60"/>
      <c r="N269" s="7"/>
      <c r="O269" s="8" t="s">
        <v>43</v>
      </c>
    </row>
    <row r="270" spans="1:16" hidden="1" x14ac:dyDescent="0.25">
      <c r="A270" s="24" t="str">
        <f t="shared" si="5"/>
        <v>6599INSTALLUX</v>
      </c>
      <c r="B270" s="1">
        <v>6599</v>
      </c>
      <c r="C270" s="1"/>
      <c r="D270" s="1" t="s">
        <v>168</v>
      </c>
      <c r="E270" s="1" t="s">
        <v>1294</v>
      </c>
      <c r="F270" s="1" t="s">
        <v>655</v>
      </c>
      <c r="G270" s="1" t="s">
        <v>655</v>
      </c>
      <c r="H270" s="1">
        <v>6599</v>
      </c>
      <c r="I270" s="1" t="s">
        <v>41</v>
      </c>
      <c r="J270" s="2">
        <v>6.5</v>
      </c>
      <c r="K270" s="2">
        <v>1</v>
      </c>
      <c r="L270" s="2" t="s">
        <v>80</v>
      </c>
      <c r="M270" s="60"/>
      <c r="N270" s="7"/>
      <c r="O270" s="8" t="s">
        <v>80</v>
      </c>
    </row>
    <row r="271" spans="1:16" hidden="1" x14ac:dyDescent="0.25">
      <c r="A271" s="24" t="str">
        <f t="shared" si="5"/>
        <v>7008INSTALLUX</v>
      </c>
      <c r="B271" s="1">
        <v>7008</v>
      </c>
      <c r="C271" s="1"/>
      <c r="D271" s="1" t="s">
        <v>78</v>
      </c>
      <c r="E271" t="s">
        <v>1341</v>
      </c>
      <c r="F271" s="1" t="s">
        <v>655</v>
      </c>
      <c r="G271" s="1" t="s">
        <v>655</v>
      </c>
      <c r="H271" s="1">
        <v>7008</v>
      </c>
      <c r="I271" s="1" t="s">
        <v>41</v>
      </c>
      <c r="J271" s="2">
        <v>6.5</v>
      </c>
      <c r="K271" s="2">
        <v>1</v>
      </c>
      <c r="L271" s="2" t="s">
        <v>80</v>
      </c>
      <c r="M271" s="60"/>
      <c r="N271" s="7">
        <f>21.16*0.5*J271</f>
        <v>68.77</v>
      </c>
      <c r="O271" s="8" t="s">
        <v>80</v>
      </c>
    </row>
    <row r="272" spans="1:16" hidden="1" x14ac:dyDescent="0.25">
      <c r="A272" s="24" t="str">
        <f t="shared" si="5"/>
        <v>7025INSTALLUX</v>
      </c>
      <c r="B272" s="1">
        <v>7025</v>
      </c>
      <c r="C272" s="1"/>
      <c r="D272" s="1" t="s">
        <v>168</v>
      </c>
      <c r="E272" s="1" t="s">
        <v>1349</v>
      </c>
      <c r="F272" s="1" t="s">
        <v>655</v>
      </c>
      <c r="G272" s="1" t="s">
        <v>655</v>
      </c>
      <c r="H272" s="1">
        <v>7025</v>
      </c>
      <c r="I272" s="1" t="s">
        <v>41</v>
      </c>
      <c r="J272" s="2">
        <v>6.5</v>
      </c>
      <c r="K272" s="2">
        <v>1</v>
      </c>
      <c r="L272" s="2" t="s">
        <v>80</v>
      </c>
      <c r="M272" s="60"/>
      <c r="N272" s="7">
        <f>3.18*0.5*J272</f>
        <v>10.335000000000001</v>
      </c>
      <c r="O272" s="8" t="s">
        <v>170</v>
      </c>
    </row>
    <row r="273" spans="1:17" hidden="1" x14ac:dyDescent="0.25">
      <c r="A273" s="24" t="str">
        <f t="shared" si="5"/>
        <v>7026INSTALLUX</v>
      </c>
      <c r="B273" s="1">
        <v>7026</v>
      </c>
      <c r="C273" s="1"/>
      <c r="D273" s="1" t="s">
        <v>78</v>
      </c>
      <c r="E273" s="1" t="s">
        <v>619</v>
      </c>
      <c r="F273" s="1" t="s">
        <v>655</v>
      </c>
      <c r="G273" s="1" t="s">
        <v>655</v>
      </c>
      <c r="H273" s="1">
        <v>7026</v>
      </c>
      <c r="I273" s="1" t="s">
        <v>620</v>
      </c>
      <c r="J273" s="2">
        <v>6.5</v>
      </c>
      <c r="K273" s="2">
        <v>1</v>
      </c>
      <c r="L273" s="2" t="s">
        <v>80</v>
      </c>
      <c r="M273" s="60"/>
      <c r="N273" s="7"/>
      <c r="O273" s="8" t="s">
        <v>80</v>
      </c>
    </row>
    <row r="274" spans="1:17" hidden="1" x14ac:dyDescent="0.25">
      <c r="A274" s="24" t="str">
        <f t="shared" si="5"/>
        <v>7045INSTALLUX</v>
      </c>
      <c r="B274" s="1">
        <v>7045</v>
      </c>
      <c r="C274" s="1"/>
      <c r="D274" s="1" t="s">
        <v>78</v>
      </c>
      <c r="E274" s="1" t="s">
        <v>637</v>
      </c>
      <c r="F274" s="1" t="s">
        <v>655</v>
      </c>
      <c r="G274" s="1" t="s">
        <v>655</v>
      </c>
      <c r="H274" s="1">
        <v>7045</v>
      </c>
      <c r="I274" s="1" t="s">
        <v>41</v>
      </c>
      <c r="J274" s="2">
        <v>6.5</v>
      </c>
      <c r="K274" s="2">
        <v>1</v>
      </c>
      <c r="L274" s="2" t="s">
        <v>80</v>
      </c>
      <c r="M274" s="60">
        <f>6.73*0.5*J274</f>
        <v>21.872500000000002</v>
      </c>
      <c r="N274" s="7">
        <f>2.82*J274*P274</f>
        <v>18.329999999999998</v>
      </c>
      <c r="O274" s="8" t="s">
        <v>80</v>
      </c>
      <c r="P274">
        <v>1</v>
      </c>
    </row>
    <row r="275" spans="1:17" hidden="1" x14ac:dyDescent="0.25">
      <c r="A275" s="24" t="str">
        <f t="shared" si="5"/>
        <v>7053INSTALLUX</v>
      </c>
      <c r="B275" s="1">
        <v>7053</v>
      </c>
      <c r="C275" s="1"/>
      <c r="D275" s="1" t="s">
        <v>168</v>
      </c>
      <c r="E275" s="1" t="s">
        <v>425</v>
      </c>
      <c r="F275" s="1" t="s">
        <v>655</v>
      </c>
      <c r="G275" s="1" t="s">
        <v>655</v>
      </c>
      <c r="H275" s="1">
        <v>7053</v>
      </c>
      <c r="I275" s="1" t="s">
        <v>41</v>
      </c>
      <c r="J275" s="2">
        <v>6.5</v>
      </c>
      <c r="K275" s="2">
        <v>1</v>
      </c>
      <c r="L275" s="2" t="s">
        <v>43</v>
      </c>
      <c r="M275" s="60"/>
      <c r="N275" s="7">
        <f>13.32*J275</f>
        <v>86.58</v>
      </c>
      <c r="O275" s="8" t="s">
        <v>43</v>
      </c>
    </row>
    <row r="276" spans="1:17" hidden="1" x14ac:dyDescent="0.25">
      <c r="A276" s="24" t="str">
        <f t="shared" si="5"/>
        <v>7058INSTALLUX</v>
      </c>
      <c r="B276" s="1">
        <v>7058</v>
      </c>
      <c r="C276" s="1"/>
      <c r="D276" s="1" t="s">
        <v>78</v>
      </c>
      <c r="E276" s="1" t="s">
        <v>351</v>
      </c>
      <c r="F276" s="1" t="s">
        <v>655</v>
      </c>
      <c r="G276" s="1" t="s">
        <v>655</v>
      </c>
      <c r="H276" s="1">
        <v>7058</v>
      </c>
      <c r="I276" s="1" t="s">
        <v>41</v>
      </c>
      <c r="J276" s="2">
        <v>6.5</v>
      </c>
      <c r="K276" s="2">
        <v>1</v>
      </c>
      <c r="L276" s="2" t="s">
        <v>80</v>
      </c>
      <c r="M276" s="60"/>
      <c r="N276" s="7">
        <f>16.94*0.5*6.5</f>
        <v>55.055000000000007</v>
      </c>
      <c r="O276" s="8" t="s">
        <v>170</v>
      </c>
    </row>
    <row r="277" spans="1:17" hidden="1" x14ac:dyDescent="0.25">
      <c r="A277" s="24" t="str">
        <f t="shared" si="5"/>
        <v>7060INSTALLUX</v>
      </c>
      <c r="B277" s="1">
        <v>7060</v>
      </c>
      <c r="C277" s="1"/>
      <c r="D277" s="1" t="s">
        <v>147</v>
      </c>
      <c r="E277" s="1" t="s">
        <v>278</v>
      </c>
      <c r="F277" s="1" t="s">
        <v>655</v>
      </c>
      <c r="G277" s="1" t="s">
        <v>655</v>
      </c>
      <c r="H277" s="1">
        <v>7060</v>
      </c>
      <c r="I277" s="1" t="s">
        <v>41</v>
      </c>
      <c r="J277" s="2">
        <v>50</v>
      </c>
      <c r="K277" s="2">
        <v>1</v>
      </c>
      <c r="L277" s="2" t="s">
        <v>279</v>
      </c>
      <c r="M277" s="60"/>
      <c r="N277" s="7">
        <f>0.2*J276</f>
        <v>1.3</v>
      </c>
      <c r="O277" s="8" t="s">
        <v>279</v>
      </c>
      <c r="Q277" s="51">
        <v>44440</v>
      </c>
    </row>
    <row r="278" spans="1:17" hidden="1" x14ac:dyDescent="0.25">
      <c r="A278" s="24" t="str">
        <f t="shared" si="5"/>
        <v>7061INSTALLUX</v>
      </c>
      <c r="B278" s="1">
        <v>7061</v>
      </c>
      <c r="C278" s="1"/>
      <c r="D278" s="1" t="s">
        <v>147</v>
      </c>
      <c r="E278" s="1" t="s">
        <v>284</v>
      </c>
      <c r="F278" s="1" t="s">
        <v>655</v>
      </c>
      <c r="G278" s="1" t="s">
        <v>655</v>
      </c>
      <c r="H278" s="1">
        <v>7061</v>
      </c>
      <c r="I278" s="1" t="s">
        <v>41</v>
      </c>
      <c r="J278" s="2">
        <v>50</v>
      </c>
      <c r="K278" s="2">
        <v>1</v>
      </c>
      <c r="L278" s="2" t="s">
        <v>279</v>
      </c>
      <c r="M278" s="60"/>
      <c r="N278" s="7">
        <f>1.03*0.5*50</f>
        <v>25.75</v>
      </c>
      <c r="O278" s="8" t="s">
        <v>279</v>
      </c>
    </row>
    <row r="279" spans="1:17" hidden="1" x14ac:dyDescent="0.25">
      <c r="A279" s="24" t="str">
        <f t="shared" si="5"/>
        <v>7062INSTALLUX</v>
      </c>
      <c r="B279" s="1">
        <v>7062</v>
      </c>
      <c r="C279" s="1"/>
      <c r="D279" s="1" t="s">
        <v>147</v>
      </c>
      <c r="E279" s="1" t="s">
        <v>294</v>
      </c>
      <c r="F279" s="1" t="s">
        <v>655</v>
      </c>
      <c r="G279" s="1" t="s">
        <v>655</v>
      </c>
      <c r="H279" s="1">
        <f>B279</f>
        <v>7062</v>
      </c>
      <c r="I279" s="1" t="s">
        <v>41</v>
      </c>
      <c r="J279" s="2">
        <f>VLOOKUP(B279,'Base désignation'!B:D,3,FALSE)</f>
        <v>50</v>
      </c>
      <c r="K279" s="2">
        <v>1</v>
      </c>
      <c r="L279" s="2" t="s">
        <v>279</v>
      </c>
      <c r="M279" s="60"/>
      <c r="N279" s="7">
        <f>0.42*50</f>
        <v>21</v>
      </c>
      <c r="O279" s="8" t="s">
        <v>279</v>
      </c>
    </row>
    <row r="280" spans="1:17" hidden="1" x14ac:dyDescent="0.25">
      <c r="A280" s="24" t="str">
        <f t="shared" si="5"/>
        <v>7064INSTALLUX</v>
      </c>
      <c r="B280" s="1">
        <v>7064</v>
      </c>
      <c r="C280" s="1"/>
      <c r="D280" s="1" t="s">
        <v>147</v>
      </c>
      <c r="E280" s="1" t="s">
        <v>3294</v>
      </c>
      <c r="F280" s="1" t="s">
        <v>655</v>
      </c>
      <c r="G280" s="1" t="s">
        <v>655</v>
      </c>
      <c r="H280" s="1">
        <f>B280</f>
        <v>7064</v>
      </c>
      <c r="I280" s="1" t="s">
        <v>41</v>
      </c>
      <c r="J280" s="2">
        <f>VLOOKUP(B280,'Base désignation'!B:D,3,FALSE)</f>
        <v>50</v>
      </c>
      <c r="K280" s="2">
        <v>1</v>
      </c>
      <c r="L280" s="2" t="s">
        <v>279</v>
      </c>
      <c r="M280" s="62">
        <v>24.5</v>
      </c>
      <c r="N280" s="7">
        <f>0.5*J280</f>
        <v>25</v>
      </c>
      <c r="O280" s="8" t="s">
        <v>279</v>
      </c>
      <c r="Q280" s="51">
        <v>44440</v>
      </c>
    </row>
    <row r="281" spans="1:17" hidden="1" x14ac:dyDescent="0.25">
      <c r="A281" s="24" t="str">
        <f t="shared" si="5"/>
        <v>7067INSTALLUX</v>
      </c>
      <c r="B281" s="1">
        <v>7067</v>
      </c>
      <c r="C281" s="1"/>
      <c r="D281" s="1" t="s">
        <v>147</v>
      </c>
      <c r="E281" s="1" t="s">
        <v>285</v>
      </c>
      <c r="F281" s="1" t="s">
        <v>655</v>
      </c>
      <c r="G281" s="1" t="s">
        <v>655</v>
      </c>
      <c r="H281" s="1">
        <v>7067</v>
      </c>
      <c r="I281" s="1" t="s">
        <v>41</v>
      </c>
      <c r="J281" s="2">
        <v>25</v>
      </c>
      <c r="K281" s="2">
        <v>1</v>
      </c>
      <c r="L281" s="2" t="s">
        <v>279</v>
      </c>
      <c r="M281" s="60"/>
      <c r="N281" s="7">
        <f>3.75*0.5*50</f>
        <v>93.75</v>
      </c>
      <c r="O281" s="8" t="s">
        <v>279</v>
      </c>
    </row>
    <row r="282" spans="1:17" hidden="1" x14ac:dyDescent="0.25">
      <c r="A282" s="24" t="str">
        <f t="shared" si="5"/>
        <v>7073INSTALLUX</v>
      </c>
      <c r="B282" s="1">
        <v>7073</v>
      </c>
      <c r="C282" s="1"/>
      <c r="D282" s="1" t="s">
        <v>147</v>
      </c>
      <c r="E282" s="1" t="s">
        <v>343</v>
      </c>
      <c r="F282" s="1" t="s">
        <v>655</v>
      </c>
      <c r="G282" s="1" t="s">
        <v>655</v>
      </c>
      <c r="H282" s="1">
        <v>7073</v>
      </c>
      <c r="I282" s="1" t="s">
        <v>41</v>
      </c>
      <c r="J282" s="2">
        <f>VLOOKUP(B282,'Base désignation'!B:D,3,FALSE)</f>
        <v>25</v>
      </c>
      <c r="K282" s="2">
        <v>1</v>
      </c>
      <c r="L282" s="2" t="s">
        <v>157</v>
      </c>
      <c r="M282" s="60">
        <f>2.25*0.47*J282</f>
        <v>26.437499999999996</v>
      </c>
      <c r="N282" s="7">
        <f>1.16*J282</f>
        <v>28.999999999999996</v>
      </c>
      <c r="O282" s="8" t="s">
        <v>157</v>
      </c>
      <c r="Q282" s="51">
        <v>44440</v>
      </c>
    </row>
    <row r="283" spans="1:17" hidden="1" x14ac:dyDescent="0.25">
      <c r="A283" s="24" t="str">
        <f t="shared" si="5"/>
        <v>7074INSTALLUX</v>
      </c>
      <c r="B283" s="1">
        <v>7074</v>
      </c>
      <c r="C283" s="1"/>
      <c r="D283" s="1" t="s">
        <v>78</v>
      </c>
      <c r="E283" s="1" t="s">
        <v>3371</v>
      </c>
      <c r="F283" s="1" t="s">
        <v>655</v>
      </c>
      <c r="G283" s="1" t="s">
        <v>655</v>
      </c>
      <c r="H283" s="1">
        <v>7074</v>
      </c>
      <c r="I283" s="1" t="s">
        <v>41</v>
      </c>
      <c r="J283" s="2">
        <f>VLOOKUP(B283,'Base désignation'!B:D,3,FALSE)</f>
        <v>25</v>
      </c>
      <c r="K283" s="2">
        <v>1</v>
      </c>
      <c r="L283" s="2" t="s">
        <v>80</v>
      </c>
      <c r="M283" s="60"/>
      <c r="N283" s="7"/>
      <c r="O283" s="2" t="s">
        <v>80</v>
      </c>
    </row>
    <row r="284" spans="1:17" hidden="1" x14ac:dyDescent="0.25">
      <c r="A284" s="24" t="str">
        <f t="shared" si="5"/>
        <v>7087INSTALLUX</v>
      </c>
      <c r="B284" s="1">
        <v>7087</v>
      </c>
      <c r="C284" s="1"/>
      <c r="D284" s="1" t="s">
        <v>164</v>
      </c>
      <c r="E284" s="1" t="s">
        <v>304</v>
      </c>
      <c r="F284" s="1" t="s">
        <v>655</v>
      </c>
      <c r="G284" s="1" t="s">
        <v>655</v>
      </c>
      <c r="H284" s="1">
        <v>7087</v>
      </c>
      <c r="I284" s="1" t="s">
        <v>41</v>
      </c>
      <c r="J284" s="2">
        <v>1</v>
      </c>
      <c r="K284" s="2">
        <v>1</v>
      </c>
      <c r="L284" s="2" t="s">
        <v>43</v>
      </c>
      <c r="M284" s="60"/>
      <c r="N284" s="7">
        <f>10.49*0.5</f>
        <v>5.2450000000000001</v>
      </c>
      <c r="O284" s="8" t="s">
        <v>43</v>
      </c>
    </row>
    <row r="285" spans="1:17" hidden="1" x14ac:dyDescent="0.25">
      <c r="A285" s="24" t="str">
        <f t="shared" si="5"/>
        <v>7088INSTALLUX</v>
      </c>
      <c r="B285" s="1">
        <v>7088</v>
      </c>
      <c r="C285" s="1"/>
      <c r="D285" s="1" t="s">
        <v>164</v>
      </c>
      <c r="E285" s="1" t="s">
        <v>280</v>
      </c>
      <c r="F285" s="1" t="s">
        <v>655</v>
      </c>
      <c r="G285" s="1" t="s">
        <v>655</v>
      </c>
      <c r="H285" s="1">
        <v>7088</v>
      </c>
      <c r="I285" s="1" t="s">
        <v>41</v>
      </c>
      <c r="J285" s="2">
        <v>1</v>
      </c>
      <c r="K285" s="2">
        <v>1</v>
      </c>
      <c r="L285" s="2" t="s">
        <v>43</v>
      </c>
      <c r="M285" s="60"/>
      <c r="N285" s="7">
        <v>15.2</v>
      </c>
      <c r="O285" s="8" t="s">
        <v>43</v>
      </c>
    </row>
    <row r="286" spans="1:17" hidden="1" x14ac:dyDescent="0.25">
      <c r="A286" s="24" t="str">
        <f t="shared" si="5"/>
        <v>7178INSTALLUX</v>
      </c>
      <c r="B286" s="1">
        <v>7178</v>
      </c>
      <c r="C286" s="1"/>
      <c r="D286" s="1" t="s">
        <v>147</v>
      </c>
      <c r="E286" s="1" t="s">
        <v>3330</v>
      </c>
      <c r="F286" s="1" t="s">
        <v>655</v>
      </c>
      <c r="G286" s="1" t="s">
        <v>655</v>
      </c>
      <c r="H286" s="1">
        <v>7178</v>
      </c>
      <c r="I286" s="1" t="s">
        <v>41</v>
      </c>
      <c r="J286" s="2">
        <v>25</v>
      </c>
      <c r="K286" s="2">
        <v>1</v>
      </c>
      <c r="L286" s="2" t="s">
        <v>157</v>
      </c>
      <c r="M286" s="60"/>
      <c r="N286" s="7">
        <f>3.75*0.5*J286</f>
        <v>46.875</v>
      </c>
      <c r="O286" s="8" t="s">
        <v>279</v>
      </c>
    </row>
    <row r="287" spans="1:17" hidden="1" x14ac:dyDescent="0.25">
      <c r="A287" s="24" t="str">
        <f t="shared" si="5"/>
        <v>7179INSTALLUX</v>
      </c>
      <c r="B287" s="1">
        <v>7179</v>
      </c>
      <c r="C287" s="1"/>
      <c r="D287" s="1" t="s">
        <v>147</v>
      </c>
      <c r="E287" s="1" t="s">
        <v>419</v>
      </c>
      <c r="F287" s="1" t="s">
        <v>655</v>
      </c>
      <c r="G287" s="1" t="s">
        <v>655</v>
      </c>
      <c r="H287" s="1">
        <v>7179</v>
      </c>
      <c r="I287" s="1" t="s">
        <v>420</v>
      </c>
      <c r="J287" s="2">
        <v>25</v>
      </c>
      <c r="K287" s="2">
        <v>25</v>
      </c>
      <c r="L287" s="2" t="s">
        <v>157</v>
      </c>
      <c r="M287" s="62">
        <f>4.83*0.47*J287</f>
        <v>56.752499999999998</v>
      </c>
      <c r="N287" s="7">
        <f>2.48*J287</f>
        <v>62</v>
      </c>
      <c r="O287" s="8" t="s">
        <v>157</v>
      </c>
    </row>
    <row r="288" spans="1:17" hidden="1" x14ac:dyDescent="0.25">
      <c r="A288" s="24" t="str">
        <f t="shared" si="5"/>
        <v>7218INSTALLUX</v>
      </c>
      <c r="B288" s="1">
        <v>7218</v>
      </c>
      <c r="C288" s="1"/>
      <c r="D288" s="1" t="s">
        <v>78</v>
      </c>
      <c r="E288" s="1" t="s">
        <v>277</v>
      </c>
      <c r="F288" s="1" t="s">
        <v>655</v>
      </c>
      <c r="G288" s="1" t="s">
        <v>655</v>
      </c>
      <c r="H288" s="1">
        <v>7218</v>
      </c>
      <c r="I288" s="1" t="s">
        <v>41</v>
      </c>
      <c r="J288" s="2">
        <v>6.5</v>
      </c>
      <c r="K288" s="2">
        <v>1</v>
      </c>
      <c r="L288" s="2" t="s">
        <v>80</v>
      </c>
      <c r="M288" s="60"/>
      <c r="N288" s="7">
        <f>4.88*0.5*6.5</f>
        <v>15.86</v>
      </c>
      <c r="O288" s="8" t="s">
        <v>80</v>
      </c>
    </row>
    <row r="289" spans="1:17" hidden="1" x14ac:dyDescent="0.25">
      <c r="A289" s="24" t="str">
        <f t="shared" si="5"/>
        <v>7225INSTALLUX</v>
      </c>
      <c r="B289" s="1">
        <v>7225</v>
      </c>
      <c r="C289" s="1"/>
      <c r="D289" s="1" t="s">
        <v>168</v>
      </c>
      <c r="E289" s="1" t="s">
        <v>1398</v>
      </c>
      <c r="F289" s="1" t="s">
        <v>655</v>
      </c>
      <c r="G289" s="1" t="s">
        <v>655</v>
      </c>
      <c r="H289" s="1">
        <v>7225</v>
      </c>
      <c r="I289" s="1" t="s">
        <v>41</v>
      </c>
      <c r="J289" s="2">
        <v>6.5</v>
      </c>
      <c r="K289" s="2">
        <v>1</v>
      </c>
      <c r="L289" s="2" t="s">
        <v>80</v>
      </c>
      <c r="M289" s="60"/>
      <c r="N289" s="7">
        <f>57.48*0.5*J289</f>
        <v>186.81</v>
      </c>
      <c r="O289" s="8" t="s">
        <v>170</v>
      </c>
    </row>
    <row r="290" spans="1:17" hidden="1" x14ac:dyDescent="0.25">
      <c r="A290" s="24" t="str">
        <f t="shared" si="5"/>
        <v>7226INSTALLUX</v>
      </c>
      <c r="B290" s="1">
        <v>7226</v>
      </c>
      <c r="C290" s="1"/>
      <c r="D290" s="1" t="s">
        <v>168</v>
      </c>
      <c r="E290" s="1" t="s">
        <v>1399</v>
      </c>
      <c r="F290" s="1" t="s">
        <v>655</v>
      </c>
      <c r="G290" s="1" t="s">
        <v>655</v>
      </c>
      <c r="H290" s="1">
        <v>7226</v>
      </c>
      <c r="I290" s="1" t="s">
        <v>41</v>
      </c>
      <c r="J290" s="2">
        <v>6.5</v>
      </c>
      <c r="K290" s="2">
        <v>1</v>
      </c>
      <c r="L290" s="2" t="s">
        <v>80</v>
      </c>
      <c r="M290" s="60"/>
      <c r="N290" s="7">
        <f>7.42*0.5*J290</f>
        <v>24.114999999999998</v>
      </c>
      <c r="O290" s="8" t="s">
        <v>170</v>
      </c>
    </row>
    <row r="291" spans="1:17" hidden="1" x14ac:dyDescent="0.25">
      <c r="A291" s="24" t="str">
        <f t="shared" si="5"/>
        <v>7227INSTALLUX</v>
      </c>
      <c r="B291" s="1">
        <v>7227</v>
      </c>
      <c r="C291" s="1"/>
      <c r="D291" s="1" t="s">
        <v>168</v>
      </c>
      <c r="E291" s="1" t="s">
        <v>1400</v>
      </c>
      <c r="F291" s="1" t="s">
        <v>655</v>
      </c>
      <c r="G291" s="1" t="s">
        <v>655</v>
      </c>
      <c r="H291" s="1">
        <v>7227</v>
      </c>
      <c r="I291" s="1" t="s">
        <v>41</v>
      </c>
      <c r="J291" s="2">
        <v>6.5</v>
      </c>
      <c r="K291" s="2">
        <v>1</v>
      </c>
      <c r="L291" s="2" t="s">
        <v>80</v>
      </c>
      <c r="M291" s="60"/>
      <c r="N291" s="7">
        <f>27.95*0.5*J291</f>
        <v>90.837499999999991</v>
      </c>
      <c r="O291" s="8" t="s">
        <v>170</v>
      </c>
    </row>
    <row r="292" spans="1:17" hidden="1" x14ac:dyDescent="0.25">
      <c r="A292" s="24" t="str">
        <f t="shared" si="5"/>
        <v>7256INSTALLUX</v>
      </c>
      <c r="B292" s="1">
        <v>7256</v>
      </c>
      <c r="C292" s="1"/>
      <c r="D292" s="1" t="s">
        <v>164</v>
      </c>
      <c r="E292" s="1" t="s">
        <v>295</v>
      </c>
      <c r="F292" s="1" t="s">
        <v>655</v>
      </c>
      <c r="G292" s="1" t="s">
        <v>655</v>
      </c>
      <c r="H292" s="1">
        <f>B292</f>
        <v>7256</v>
      </c>
      <c r="I292" s="1" t="s">
        <v>41</v>
      </c>
      <c r="J292" s="2">
        <v>1</v>
      </c>
      <c r="K292" s="2">
        <v>1</v>
      </c>
      <c r="L292" s="2" t="s">
        <v>16</v>
      </c>
      <c r="M292" s="60"/>
      <c r="N292" s="7">
        <f>3.37*10</f>
        <v>33.700000000000003</v>
      </c>
      <c r="O292" s="8" t="s">
        <v>16</v>
      </c>
    </row>
    <row r="293" spans="1:17" hidden="1" x14ac:dyDescent="0.25">
      <c r="A293" s="24" t="str">
        <f t="shared" si="5"/>
        <v>7603INSTALLUX</v>
      </c>
      <c r="B293" s="1">
        <v>7603</v>
      </c>
      <c r="C293" s="1"/>
      <c r="D293" s="1" t="s">
        <v>78</v>
      </c>
      <c r="E293" s="1" t="s">
        <v>302</v>
      </c>
      <c r="F293" s="1" t="s">
        <v>655</v>
      </c>
      <c r="G293" s="1" t="s">
        <v>655</v>
      </c>
      <c r="H293" s="1">
        <v>7603</v>
      </c>
      <c r="I293" s="1" t="s">
        <v>41</v>
      </c>
      <c r="J293" s="2">
        <v>6.5</v>
      </c>
      <c r="K293" s="21">
        <v>1</v>
      </c>
      <c r="L293" s="2" t="s">
        <v>80</v>
      </c>
      <c r="M293" s="60">
        <f>11.9*6.5</f>
        <v>77.350000000000009</v>
      </c>
      <c r="N293" s="14">
        <f>12.18*J293</f>
        <v>79.17</v>
      </c>
      <c r="O293" s="2" t="s">
        <v>80</v>
      </c>
      <c r="Q293" s="37">
        <v>44463</v>
      </c>
    </row>
    <row r="294" spans="1:17" hidden="1" x14ac:dyDescent="0.25">
      <c r="A294" s="24" t="str">
        <f t="shared" si="5"/>
        <v>7605INSTALLUX</v>
      </c>
      <c r="B294" s="1">
        <v>7605</v>
      </c>
      <c r="C294" s="1"/>
      <c r="D294" s="1" t="s">
        <v>78</v>
      </c>
      <c r="E294" s="1" t="s">
        <v>635</v>
      </c>
      <c r="F294" s="1" t="s">
        <v>655</v>
      </c>
      <c r="G294" s="1" t="s">
        <v>655</v>
      </c>
      <c r="H294" s="1">
        <v>7605</v>
      </c>
      <c r="I294" s="1" t="s">
        <v>41</v>
      </c>
      <c r="J294" s="2">
        <v>6.5</v>
      </c>
      <c r="K294" s="21">
        <v>1</v>
      </c>
      <c r="L294" s="2" t="s">
        <v>80</v>
      </c>
      <c r="M294" s="60"/>
      <c r="N294" s="14">
        <f>10.98*6.5</f>
        <v>71.37</v>
      </c>
      <c r="O294" s="2" t="s">
        <v>80</v>
      </c>
    </row>
    <row r="295" spans="1:17" hidden="1" x14ac:dyDescent="0.25">
      <c r="A295" s="24" t="str">
        <f t="shared" si="5"/>
        <v>7606INSTALLUX</v>
      </c>
      <c r="B295" s="1">
        <v>7606</v>
      </c>
      <c r="C295" s="1"/>
      <c r="D295" s="1" t="s">
        <v>78</v>
      </c>
      <c r="E295" s="1" t="s">
        <v>632</v>
      </c>
      <c r="F295" s="1" t="s">
        <v>655</v>
      </c>
      <c r="G295" s="1" t="s">
        <v>655</v>
      </c>
      <c r="H295" s="1">
        <v>7606</v>
      </c>
      <c r="I295" s="1" t="s">
        <v>41</v>
      </c>
      <c r="J295" s="2">
        <v>6.5</v>
      </c>
      <c r="K295" s="21">
        <v>1</v>
      </c>
      <c r="L295" s="2" t="s">
        <v>80</v>
      </c>
      <c r="M295" s="60"/>
      <c r="N295" s="14">
        <f>51.28*0.5*J295</f>
        <v>166.66</v>
      </c>
      <c r="O295" s="8" t="s">
        <v>80</v>
      </c>
    </row>
    <row r="296" spans="1:17" hidden="1" x14ac:dyDescent="0.25">
      <c r="A296" s="24" t="str">
        <f t="shared" si="5"/>
        <v>7613INSTALLUX</v>
      </c>
      <c r="B296" s="1">
        <v>7613</v>
      </c>
      <c r="C296" s="1"/>
      <c r="D296" s="1" t="s">
        <v>168</v>
      </c>
      <c r="E296" s="1" t="s">
        <v>1441</v>
      </c>
      <c r="F296" s="1" t="s">
        <v>655</v>
      </c>
      <c r="G296" s="1" t="s">
        <v>655</v>
      </c>
      <c r="H296" s="1">
        <v>7613</v>
      </c>
      <c r="I296" s="1" t="s">
        <v>41</v>
      </c>
      <c r="J296" s="2">
        <v>6.5</v>
      </c>
      <c r="K296" s="21">
        <v>1</v>
      </c>
      <c r="L296" s="2" t="s">
        <v>80</v>
      </c>
      <c r="M296" s="60"/>
      <c r="N296" s="7">
        <f>51.28*0.5*J296</f>
        <v>166.66</v>
      </c>
      <c r="O296" s="8" t="s">
        <v>170</v>
      </c>
    </row>
    <row r="297" spans="1:17" hidden="1" x14ac:dyDescent="0.25">
      <c r="A297" s="24" t="str">
        <f t="shared" si="5"/>
        <v>7617INSTALLUX</v>
      </c>
      <c r="B297" s="1">
        <v>7617</v>
      </c>
      <c r="C297" s="1"/>
      <c r="D297" s="1" t="s">
        <v>78</v>
      </c>
      <c r="E297" s="1" t="s">
        <v>1443</v>
      </c>
      <c r="F297" s="1" t="s">
        <v>655</v>
      </c>
      <c r="G297" s="1" t="s">
        <v>655</v>
      </c>
      <c r="H297" s="1">
        <v>7617</v>
      </c>
      <c r="I297" s="1" t="s">
        <v>41</v>
      </c>
      <c r="J297" s="2">
        <v>6.5</v>
      </c>
      <c r="K297" s="16">
        <v>1</v>
      </c>
      <c r="L297" s="16" t="s">
        <v>80</v>
      </c>
      <c r="M297" s="63"/>
      <c r="N297" s="58">
        <f>26.24*0.5*J297</f>
        <v>85.28</v>
      </c>
      <c r="O297" s="16" t="s">
        <v>80</v>
      </c>
    </row>
    <row r="298" spans="1:17" hidden="1" x14ac:dyDescent="0.25">
      <c r="A298" s="24" t="str">
        <f t="shared" si="5"/>
        <v>7621INSTALLUX</v>
      </c>
      <c r="B298" s="1">
        <v>7621</v>
      </c>
      <c r="C298" s="1"/>
      <c r="D298" s="1" t="s">
        <v>78</v>
      </c>
      <c r="E298" s="1" t="s">
        <v>1445</v>
      </c>
      <c r="F298" s="1" t="s">
        <v>655</v>
      </c>
      <c r="G298" s="1" t="s">
        <v>655</v>
      </c>
      <c r="H298" s="1">
        <v>7621</v>
      </c>
      <c r="I298" s="1" t="s">
        <v>41</v>
      </c>
      <c r="J298" s="2">
        <f>VLOOKUP(B298,'Base désignation'!B:D,3,FALSE)</f>
        <v>6.5</v>
      </c>
      <c r="K298" s="16">
        <v>1</v>
      </c>
      <c r="L298" s="16" t="s">
        <v>80</v>
      </c>
      <c r="M298" s="63"/>
      <c r="O298" s="16" t="s">
        <v>80</v>
      </c>
    </row>
    <row r="299" spans="1:17" hidden="1" x14ac:dyDescent="0.25">
      <c r="A299" s="85" t="str">
        <f t="shared" si="5"/>
        <v>7624INSTALLUX</v>
      </c>
      <c r="B299" s="9">
        <v>7624</v>
      </c>
      <c r="C299" s="9"/>
      <c r="D299" s="9" t="s">
        <v>78</v>
      </c>
      <c r="E299" s="9" t="s">
        <v>292</v>
      </c>
      <c r="F299" s="9" t="s">
        <v>655</v>
      </c>
      <c r="G299" s="9" t="s">
        <v>655</v>
      </c>
      <c r="H299" s="9">
        <f>B299</f>
        <v>7624</v>
      </c>
      <c r="I299" s="9" t="s">
        <v>41</v>
      </c>
      <c r="J299" s="10">
        <f>VLOOKUP(B299,'Base désignation'!B:D,3,FALSE)</f>
        <v>6.5</v>
      </c>
      <c r="K299" s="16">
        <v>1</v>
      </c>
      <c r="L299" s="16" t="s">
        <v>80</v>
      </c>
      <c r="M299" s="63"/>
      <c r="O299" s="16" t="s">
        <v>80</v>
      </c>
    </row>
    <row r="300" spans="1:17" hidden="1" x14ac:dyDescent="0.25">
      <c r="A300" s="24" t="str">
        <f t="shared" si="5"/>
        <v>7626INSTALLUX</v>
      </c>
      <c r="B300" s="1">
        <v>7626</v>
      </c>
      <c r="C300" s="1"/>
      <c r="D300" s="1" t="s">
        <v>78</v>
      </c>
      <c r="E300" s="1" t="s">
        <v>636</v>
      </c>
      <c r="F300" s="1" t="s">
        <v>655</v>
      </c>
      <c r="G300" s="1" t="s">
        <v>655</v>
      </c>
      <c r="H300" s="1">
        <v>7626</v>
      </c>
      <c r="I300" s="1" t="s">
        <v>41</v>
      </c>
      <c r="J300" s="2">
        <v>6.5</v>
      </c>
      <c r="K300" s="2">
        <v>1</v>
      </c>
      <c r="L300" s="2" t="s">
        <v>80</v>
      </c>
      <c r="M300" s="60"/>
      <c r="N300" s="7"/>
      <c r="O300" s="8" t="s">
        <v>80</v>
      </c>
    </row>
    <row r="301" spans="1:17" hidden="1" x14ac:dyDescent="0.25">
      <c r="A301" s="24" t="str">
        <f t="shared" si="5"/>
        <v>7642INSTALLUX</v>
      </c>
      <c r="B301" s="13">
        <v>7642</v>
      </c>
      <c r="C301" s="13"/>
      <c r="D301" s="1" t="s">
        <v>78</v>
      </c>
      <c r="E301" s="1" t="s">
        <v>289</v>
      </c>
      <c r="F301" s="1" t="s">
        <v>655</v>
      </c>
      <c r="G301" s="1" t="s">
        <v>655</v>
      </c>
      <c r="H301" s="1">
        <f>B301</f>
        <v>7642</v>
      </c>
      <c r="I301" s="1" t="s">
        <v>41</v>
      </c>
      <c r="J301" s="2">
        <f>VLOOKUP(B301,'Base désignation'!B:D,3,FALSE)</f>
        <v>6.5</v>
      </c>
      <c r="K301" s="2">
        <v>1</v>
      </c>
      <c r="L301" s="2" t="s">
        <v>80</v>
      </c>
      <c r="M301" s="60"/>
      <c r="N301" s="7"/>
      <c r="O301" s="2" t="s">
        <v>80</v>
      </c>
    </row>
    <row r="302" spans="1:17" hidden="1" x14ac:dyDescent="0.25">
      <c r="A302" s="84" t="str">
        <f t="shared" si="5"/>
        <v>7646INSTALLUX</v>
      </c>
      <c r="B302" s="3">
        <v>7646</v>
      </c>
      <c r="C302" s="3"/>
      <c r="D302" s="3" t="s">
        <v>78</v>
      </c>
      <c r="E302" s="3" t="s">
        <v>293</v>
      </c>
      <c r="F302" s="3" t="s">
        <v>655</v>
      </c>
      <c r="G302" s="3" t="s">
        <v>655</v>
      </c>
      <c r="H302" s="3">
        <f>B302</f>
        <v>7646</v>
      </c>
      <c r="I302" s="3" t="s">
        <v>41</v>
      </c>
      <c r="J302" s="4">
        <f>VLOOKUP(B302,'Base désignation'!B:D,3,FALSE)</f>
        <v>6.5</v>
      </c>
      <c r="K302" s="16">
        <v>1</v>
      </c>
      <c r="L302" s="16" t="s">
        <v>80</v>
      </c>
      <c r="M302" s="63"/>
      <c r="O302" s="16" t="s">
        <v>80</v>
      </c>
    </row>
    <row r="303" spans="1:17" hidden="1" x14ac:dyDescent="0.25">
      <c r="A303" s="24" t="str">
        <f t="shared" si="5"/>
        <v>7666INSTALLUX</v>
      </c>
      <c r="B303" s="13">
        <v>7666</v>
      </c>
      <c r="C303" s="13"/>
      <c r="D303" s="1" t="s">
        <v>78</v>
      </c>
      <c r="E303" s="1" t="s">
        <v>1485</v>
      </c>
      <c r="F303" s="1" t="s">
        <v>655</v>
      </c>
      <c r="G303" s="1" t="s">
        <v>655</v>
      </c>
      <c r="H303" s="1">
        <v>7666</v>
      </c>
      <c r="I303" s="1" t="s">
        <v>41</v>
      </c>
      <c r="J303" s="2">
        <f>VLOOKUP(B303,'Base désignation'!B:D,3,FALSE)</f>
        <v>6.5</v>
      </c>
      <c r="K303" s="16">
        <v>1</v>
      </c>
      <c r="L303" s="16" t="s">
        <v>80</v>
      </c>
      <c r="M303" s="63"/>
      <c r="O303" s="16" t="s">
        <v>80</v>
      </c>
    </row>
    <row r="304" spans="1:17" hidden="1" x14ac:dyDescent="0.25">
      <c r="A304" s="24" t="str">
        <f t="shared" si="5"/>
        <v>7669INSTALLUX</v>
      </c>
      <c r="B304" s="13">
        <v>7669</v>
      </c>
      <c r="C304" s="13"/>
      <c r="D304" s="1" t="s">
        <v>78</v>
      </c>
      <c r="E304" s="1" t="s">
        <v>1488</v>
      </c>
      <c r="F304" s="1" t="s">
        <v>655</v>
      </c>
      <c r="G304" s="1" t="s">
        <v>655</v>
      </c>
      <c r="H304" s="1">
        <f>B304</f>
        <v>7669</v>
      </c>
      <c r="I304" s="1" t="s">
        <v>41</v>
      </c>
      <c r="J304" s="2">
        <f>VLOOKUP(B304,'Base désignation'!B:D,3,FALSE)</f>
        <v>6.5</v>
      </c>
      <c r="K304" s="16">
        <v>1</v>
      </c>
      <c r="L304" s="16" t="s">
        <v>80</v>
      </c>
      <c r="M304" s="63"/>
      <c r="O304" s="16" t="s">
        <v>80</v>
      </c>
    </row>
    <row r="305" spans="1:16" hidden="1" x14ac:dyDescent="0.25">
      <c r="A305" s="24" t="str">
        <f t="shared" si="5"/>
        <v>7670INSTALLUX</v>
      </c>
      <c r="B305" s="15">
        <v>7670</v>
      </c>
      <c r="C305" s="15"/>
      <c r="D305" s="1" t="s">
        <v>168</v>
      </c>
      <c r="E305" s="15" t="s">
        <v>2257</v>
      </c>
      <c r="F305" t="s">
        <v>655</v>
      </c>
      <c r="G305" t="s">
        <v>655</v>
      </c>
      <c r="H305" s="15">
        <v>7670</v>
      </c>
      <c r="I305" s="15" t="s">
        <v>41</v>
      </c>
      <c r="J305" s="16">
        <v>6.5</v>
      </c>
      <c r="K305" s="16">
        <v>1</v>
      </c>
      <c r="L305" s="16" t="s">
        <v>43</v>
      </c>
      <c r="M305" s="63"/>
      <c r="O305" s="18" t="s">
        <v>43</v>
      </c>
    </row>
    <row r="306" spans="1:16" hidden="1" x14ac:dyDescent="0.25">
      <c r="A306" s="24" t="str">
        <f t="shared" si="5"/>
        <v>7675INSTALLUX</v>
      </c>
      <c r="B306" s="15">
        <v>7675</v>
      </c>
      <c r="C306" s="15"/>
      <c r="D306" s="1" t="s">
        <v>78</v>
      </c>
      <c r="E306" s="15" t="s">
        <v>344</v>
      </c>
      <c r="F306" t="s">
        <v>655</v>
      </c>
      <c r="G306" t="s">
        <v>655</v>
      </c>
      <c r="H306" s="15">
        <v>7675</v>
      </c>
      <c r="I306" s="15" t="s">
        <v>41</v>
      </c>
      <c r="J306" s="16">
        <v>6.5</v>
      </c>
      <c r="K306" s="16">
        <v>1</v>
      </c>
      <c r="L306" s="16" t="s">
        <v>80</v>
      </c>
      <c r="M306" s="63"/>
      <c r="N306" s="58">
        <f>13.94*0.5*6.5</f>
        <v>45.305</v>
      </c>
      <c r="O306" s="18" t="s">
        <v>80</v>
      </c>
    </row>
    <row r="307" spans="1:16" hidden="1" x14ac:dyDescent="0.25">
      <c r="A307" s="24" t="str">
        <f t="shared" si="5"/>
        <v>7675INSTALLUX</v>
      </c>
      <c r="B307" s="15">
        <v>7675</v>
      </c>
      <c r="C307" s="15"/>
      <c r="D307" s="1" t="s">
        <v>168</v>
      </c>
      <c r="E307" s="15" t="s">
        <v>344</v>
      </c>
      <c r="F307" t="s">
        <v>655</v>
      </c>
      <c r="G307" t="s">
        <v>655</v>
      </c>
      <c r="H307" s="15">
        <v>7675</v>
      </c>
      <c r="I307" s="15" t="s">
        <v>41</v>
      </c>
      <c r="J307" s="16">
        <v>6.5</v>
      </c>
      <c r="K307" s="16">
        <v>1</v>
      </c>
      <c r="L307" s="16" t="s">
        <v>43</v>
      </c>
      <c r="M307" s="63"/>
      <c r="O307" s="18" t="s">
        <v>43</v>
      </c>
    </row>
    <row r="308" spans="1:16" hidden="1" x14ac:dyDescent="0.25">
      <c r="A308" s="24" t="str">
        <f t="shared" ref="A308:A371" si="6">B308&amp;F308</f>
        <v>7676INSTALLUX</v>
      </c>
      <c r="B308" s="15">
        <v>7676</v>
      </c>
      <c r="C308" s="15"/>
      <c r="D308" s="1" t="s">
        <v>78</v>
      </c>
      <c r="E308" s="15" t="s">
        <v>1492</v>
      </c>
      <c r="F308" t="s">
        <v>655</v>
      </c>
      <c r="G308" t="s">
        <v>655</v>
      </c>
      <c r="H308" s="15">
        <v>7676</v>
      </c>
      <c r="I308" s="15" t="s">
        <v>41</v>
      </c>
      <c r="J308" s="16">
        <v>6.5</v>
      </c>
      <c r="K308" s="16">
        <v>1</v>
      </c>
      <c r="L308" s="16" t="s">
        <v>80</v>
      </c>
      <c r="M308" s="63"/>
      <c r="N308" s="58"/>
      <c r="O308" s="18" t="s">
        <v>80</v>
      </c>
    </row>
    <row r="309" spans="1:16" hidden="1" x14ac:dyDescent="0.25">
      <c r="A309" s="24" t="str">
        <f t="shared" si="6"/>
        <v>7685INSTALLUX</v>
      </c>
      <c r="B309" s="1">
        <v>7685</v>
      </c>
      <c r="C309" s="1"/>
      <c r="D309" s="1" t="s">
        <v>78</v>
      </c>
      <c r="E309" s="1" t="s">
        <v>640</v>
      </c>
      <c r="F309" s="1" t="s">
        <v>655</v>
      </c>
      <c r="G309" s="1" t="s">
        <v>655</v>
      </c>
      <c r="H309" s="1">
        <v>7685</v>
      </c>
      <c r="I309" s="1" t="s">
        <v>41</v>
      </c>
      <c r="J309" s="2">
        <v>6.5</v>
      </c>
      <c r="K309" s="2">
        <v>1</v>
      </c>
      <c r="L309" s="2" t="s">
        <v>80</v>
      </c>
      <c r="M309" s="60"/>
      <c r="N309" s="7">
        <f>19.93*0.5*6.5</f>
        <v>64.772499999999994</v>
      </c>
      <c r="O309" s="8" t="s">
        <v>80</v>
      </c>
    </row>
    <row r="310" spans="1:16" hidden="1" x14ac:dyDescent="0.25">
      <c r="A310" s="24" t="str">
        <f t="shared" si="6"/>
        <v>7686INSTALLUX</v>
      </c>
      <c r="B310" s="1">
        <v>7686</v>
      </c>
      <c r="C310" s="1"/>
      <c r="D310" s="1" t="s">
        <v>78</v>
      </c>
      <c r="E310" s="1" t="s">
        <v>641</v>
      </c>
      <c r="F310" s="1" t="s">
        <v>655</v>
      </c>
      <c r="G310" s="1" t="s">
        <v>655</v>
      </c>
      <c r="H310" s="1">
        <v>7686</v>
      </c>
      <c r="I310" s="1" t="s">
        <v>41</v>
      </c>
      <c r="J310" s="2">
        <v>6.5</v>
      </c>
      <c r="K310" s="2">
        <v>1</v>
      </c>
      <c r="L310" s="2" t="s">
        <v>80</v>
      </c>
      <c r="M310" s="60"/>
      <c r="N310" s="7">
        <f>26.53*0.5*6.5</f>
        <v>86.222499999999997</v>
      </c>
      <c r="O310" s="8" t="s">
        <v>80</v>
      </c>
    </row>
    <row r="311" spans="1:16" hidden="1" x14ac:dyDescent="0.25">
      <c r="A311" s="24" t="str">
        <f t="shared" si="6"/>
        <v>7689INSTALLUX</v>
      </c>
      <c r="B311" s="1">
        <v>7689</v>
      </c>
      <c r="C311" s="1"/>
      <c r="D311" s="1" t="s">
        <v>78</v>
      </c>
      <c r="E311" s="1" t="s">
        <v>298</v>
      </c>
      <c r="F311" s="1" t="s">
        <v>655</v>
      </c>
      <c r="G311" s="1" t="s">
        <v>655</v>
      </c>
      <c r="H311" s="1">
        <v>7689</v>
      </c>
      <c r="I311" s="1" t="s">
        <v>41</v>
      </c>
      <c r="J311" s="2">
        <v>6.5</v>
      </c>
      <c r="K311" s="2">
        <v>1</v>
      </c>
      <c r="L311" s="2" t="s">
        <v>80</v>
      </c>
      <c r="M311" s="60">
        <v>13.185</v>
      </c>
      <c r="N311" s="14">
        <f>4.15*J311</f>
        <v>26.975000000000001</v>
      </c>
      <c r="O311" s="8" t="s">
        <v>80</v>
      </c>
    </row>
    <row r="312" spans="1:16" hidden="1" x14ac:dyDescent="0.25">
      <c r="A312" s="24" t="str">
        <f t="shared" si="6"/>
        <v>7721INSTALLUX</v>
      </c>
      <c r="B312" s="1">
        <v>7721</v>
      </c>
      <c r="C312" s="1"/>
      <c r="D312" s="1" t="s">
        <v>164</v>
      </c>
      <c r="E312" s="1" t="s">
        <v>421</v>
      </c>
      <c r="F312" s="1" t="s">
        <v>655</v>
      </c>
      <c r="G312" s="1" t="s">
        <v>655</v>
      </c>
      <c r="H312" s="1">
        <v>7721</v>
      </c>
      <c r="I312" s="1" t="s">
        <v>162</v>
      </c>
      <c r="J312" s="2">
        <v>100</v>
      </c>
      <c r="K312" s="2">
        <v>1</v>
      </c>
      <c r="L312" s="2" t="s">
        <v>43</v>
      </c>
      <c r="M312" s="60"/>
      <c r="N312" s="7">
        <f>100*0.23</f>
        <v>23</v>
      </c>
      <c r="O312" s="8" t="s">
        <v>43</v>
      </c>
    </row>
    <row r="313" spans="1:16" hidden="1" x14ac:dyDescent="0.25">
      <c r="A313" s="24" t="str">
        <f t="shared" si="6"/>
        <v>7772INSTALLUX</v>
      </c>
      <c r="B313" s="1">
        <v>7772</v>
      </c>
      <c r="C313" s="1"/>
      <c r="D313" s="1" t="s">
        <v>164</v>
      </c>
      <c r="E313" s="1" t="s">
        <v>2458</v>
      </c>
      <c r="F313" s="1" t="s">
        <v>655</v>
      </c>
      <c r="G313" s="1" t="s">
        <v>655</v>
      </c>
      <c r="H313" s="1">
        <v>7772</v>
      </c>
      <c r="I313" s="1" t="s">
        <v>41</v>
      </c>
      <c r="J313" s="2">
        <v>1</v>
      </c>
      <c r="K313" s="2">
        <v>1</v>
      </c>
      <c r="L313" s="2" t="s">
        <v>43</v>
      </c>
      <c r="M313" s="60"/>
      <c r="N313" s="7">
        <f>20.07*0.5</f>
        <v>10.035</v>
      </c>
      <c r="O313" s="8" t="s">
        <v>43</v>
      </c>
      <c r="P313" s="1"/>
    </row>
    <row r="314" spans="1:16" hidden="1" x14ac:dyDescent="0.25">
      <c r="A314" s="24" t="str">
        <f t="shared" si="6"/>
        <v>7779INSTALLUX</v>
      </c>
      <c r="B314" s="1">
        <v>7779</v>
      </c>
      <c r="C314" s="1"/>
      <c r="D314" s="1" t="s">
        <v>78</v>
      </c>
      <c r="E314" s="1" t="s">
        <v>607</v>
      </c>
      <c r="F314" s="1" t="s">
        <v>655</v>
      </c>
      <c r="G314" s="1" t="s">
        <v>655</v>
      </c>
      <c r="H314" s="1">
        <v>7779</v>
      </c>
      <c r="I314" s="1" t="s">
        <v>41</v>
      </c>
      <c r="J314" s="2">
        <v>6.5</v>
      </c>
      <c r="K314" s="2">
        <v>1</v>
      </c>
      <c r="L314" s="2" t="s">
        <v>80</v>
      </c>
      <c r="M314" s="60"/>
      <c r="N314" s="14"/>
      <c r="O314" s="8" t="s">
        <v>80</v>
      </c>
      <c r="P314" s="1"/>
    </row>
    <row r="315" spans="1:16" hidden="1" x14ac:dyDescent="0.25">
      <c r="A315" s="24" t="str">
        <f t="shared" si="6"/>
        <v>7784INSTALLUX</v>
      </c>
      <c r="B315" s="1">
        <v>7784</v>
      </c>
      <c r="C315" s="1"/>
      <c r="D315" s="1" t="s">
        <v>78</v>
      </c>
      <c r="E315" s="1" t="s">
        <v>603</v>
      </c>
      <c r="F315" s="1" t="s">
        <v>655</v>
      </c>
      <c r="G315" s="1" t="s">
        <v>655</v>
      </c>
      <c r="H315" s="1">
        <v>7784</v>
      </c>
      <c r="I315" s="1" t="s">
        <v>41</v>
      </c>
      <c r="J315" s="2">
        <v>6.5</v>
      </c>
      <c r="K315" s="2">
        <v>1</v>
      </c>
      <c r="L315" s="2" t="s">
        <v>80</v>
      </c>
      <c r="M315" s="60"/>
      <c r="N315" s="14"/>
      <c r="O315" s="8" t="s">
        <v>80</v>
      </c>
    </row>
    <row r="316" spans="1:16" hidden="1" x14ac:dyDescent="0.25">
      <c r="A316" s="24" t="str">
        <f t="shared" si="6"/>
        <v>7786INSTALLUX</v>
      </c>
      <c r="B316" s="1">
        <v>7786</v>
      </c>
      <c r="C316" s="1"/>
      <c r="D316" s="1" t="s">
        <v>164</v>
      </c>
      <c r="E316" s="1" t="s">
        <v>303</v>
      </c>
      <c r="F316" s="1" t="s">
        <v>655</v>
      </c>
      <c r="G316" s="1" t="s">
        <v>655</v>
      </c>
      <c r="H316" s="1">
        <v>7786</v>
      </c>
      <c r="I316" s="1" t="s">
        <v>41</v>
      </c>
      <c r="J316" s="2">
        <v>1</v>
      </c>
      <c r="K316" s="2">
        <v>1</v>
      </c>
      <c r="L316" s="2" t="s">
        <v>43</v>
      </c>
      <c r="M316" s="60"/>
      <c r="N316" s="14">
        <v>9.39</v>
      </c>
      <c r="O316" s="8" t="s">
        <v>43</v>
      </c>
    </row>
    <row r="317" spans="1:16" hidden="1" x14ac:dyDescent="0.25">
      <c r="A317" s="24" t="str">
        <f t="shared" si="6"/>
        <v>7796INSTALLUX</v>
      </c>
      <c r="B317" s="1">
        <v>7796</v>
      </c>
      <c r="C317" s="1"/>
      <c r="D317" s="1" t="s">
        <v>78</v>
      </c>
      <c r="E317" s="1" t="s">
        <v>605</v>
      </c>
      <c r="F317" s="1" t="s">
        <v>655</v>
      </c>
      <c r="G317" s="1" t="s">
        <v>655</v>
      </c>
      <c r="H317" s="1">
        <v>7796</v>
      </c>
      <c r="I317" s="1" t="s">
        <v>41</v>
      </c>
      <c r="J317" s="2">
        <v>6.5</v>
      </c>
      <c r="K317" s="2">
        <v>1</v>
      </c>
      <c r="L317" s="2" t="s">
        <v>80</v>
      </c>
      <c r="M317" s="60"/>
      <c r="N317" s="14"/>
      <c r="O317" s="8" t="s">
        <v>80</v>
      </c>
    </row>
    <row r="318" spans="1:16" hidden="1" x14ac:dyDescent="0.25">
      <c r="A318" s="24" t="str">
        <f t="shared" si="6"/>
        <v>7798INSTALLUX</v>
      </c>
      <c r="B318" s="1">
        <v>7798</v>
      </c>
      <c r="C318" s="1"/>
      <c r="D318" s="1"/>
      <c r="E318" s="1" t="s">
        <v>422</v>
      </c>
      <c r="F318" s="1" t="s">
        <v>655</v>
      </c>
      <c r="G318" s="1" t="s">
        <v>655</v>
      </c>
      <c r="H318" s="1">
        <v>7798</v>
      </c>
      <c r="I318" s="1" t="s">
        <v>41</v>
      </c>
      <c r="J318" s="2">
        <v>6.5</v>
      </c>
      <c r="K318" s="2">
        <v>1</v>
      </c>
      <c r="L318" s="2" t="s">
        <v>43</v>
      </c>
      <c r="M318" s="60"/>
      <c r="N318" s="7">
        <f>20.66*6.5*0.47</f>
        <v>63.116299999999995</v>
      </c>
      <c r="O318" s="8" t="s">
        <v>43</v>
      </c>
    </row>
    <row r="319" spans="1:16" hidden="1" x14ac:dyDescent="0.25">
      <c r="A319" s="24" t="str">
        <f t="shared" si="6"/>
        <v>7800INSTALLUX</v>
      </c>
      <c r="B319" s="1">
        <v>7800</v>
      </c>
      <c r="C319" s="1"/>
      <c r="D319" s="1" t="s">
        <v>78</v>
      </c>
      <c r="E319" s="1" t="s">
        <v>608</v>
      </c>
      <c r="F319" s="1" t="s">
        <v>655</v>
      </c>
      <c r="G319" s="1" t="s">
        <v>655</v>
      </c>
      <c r="H319" s="1">
        <v>7800</v>
      </c>
      <c r="I319" s="1" t="s">
        <v>41</v>
      </c>
      <c r="J319" s="2">
        <v>1</v>
      </c>
      <c r="K319" s="2">
        <v>1</v>
      </c>
      <c r="L319" s="2" t="s">
        <v>166</v>
      </c>
      <c r="M319" s="60"/>
      <c r="N319" s="7"/>
      <c r="O319" s="8" t="s">
        <v>43</v>
      </c>
    </row>
    <row r="320" spans="1:16" hidden="1" x14ac:dyDescent="0.25">
      <c r="A320" s="24" t="str">
        <f t="shared" si="6"/>
        <v>7815INSTALLUX</v>
      </c>
      <c r="B320" s="1">
        <v>7815</v>
      </c>
      <c r="C320" s="1"/>
      <c r="D320" s="1" t="s">
        <v>78</v>
      </c>
      <c r="E320" s="1" t="s">
        <v>3371</v>
      </c>
      <c r="F320" s="1" t="s">
        <v>655</v>
      </c>
      <c r="G320" s="1" t="s">
        <v>655</v>
      </c>
      <c r="H320" s="1">
        <v>7815</v>
      </c>
      <c r="I320" s="1" t="s">
        <v>41</v>
      </c>
      <c r="J320" s="2">
        <f>VLOOKUP(B320,'Base désignation'!B:D,3,FALSE)</f>
        <v>50</v>
      </c>
      <c r="K320" s="2">
        <v>1</v>
      </c>
      <c r="L320" s="2" t="s">
        <v>80</v>
      </c>
      <c r="M320" s="60"/>
      <c r="N320" s="7"/>
      <c r="O320" s="2" t="s">
        <v>80</v>
      </c>
    </row>
    <row r="321" spans="1:17" hidden="1" x14ac:dyDescent="0.25">
      <c r="A321" s="24" t="str">
        <f t="shared" si="6"/>
        <v>7816INSTALLUX</v>
      </c>
      <c r="B321" s="1">
        <v>7816</v>
      </c>
      <c r="C321" s="1"/>
      <c r="D321" s="1" t="s">
        <v>78</v>
      </c>
      <c r="E321" s="1" t="s">
        <v>290</v>
      </c>
      <c r="F321" s="1" t="s">
        <v>655</v>
      </c>
      <c r="G321" s="1" t="s">
        <v>655</v>
      </c>
      <c r="H321" s="1">
        <f>B321</f>
        <v>7816</v>
      </c>
      <c r="I321" s="1" t="s">
        <v>41</v>
      </c>
      <c r="J321" s="2">
        <f>VLOOKUP(B321,'Base désignation'!B:D,3,FALSE)</f>
        <v>6.5</v>
      </c>
      <c r="K321" s="2">
        <v>1</v>
      </c>
      <c r="L321" s="2" t="s">
        <v>80</v>
      </c>
      <c r="M321" s="60"/>
      <c r="N321" s="7"/>
      <c r="O321" s="2" t="s">
        <v>80</v>
      </c>
    </row>
    <row r="322" spans="1:17" hidden="1" x14ac:dyDescent="0.25">
      <c r="A322" s="24" t="str">
        <f t="shared" si="6"/>
        <v>7836INSTALLUX</v>
      </c>
      <c r="B322" s="1">
        <v>7836</v>
      </c>
      <c r="C322" s="1"/>
      <c r="D322" s="1" t="s">
        <v>168</v>
      </c>
      <c r="E322" s="1" t="s">
        <v>1524</v>
      </c>
      <c r="F322" s="1" t="s">
        <v>655</v>
      </c>
      <c r="G322" s="1" t="s">
        <v>655</v>
      </c>
      <c r="H322" s="1">
        <v>7836</v>
      </c>
      <c r="I322" s="1" t="s">
        <v>41</v>
      </c>
      <c r="J322" s="2">
        <v>6.5</v>
      </c>
      <c r="K322" s="2">
        <v>1</v>
      </c>
      <c r="L322" s="2" t="s">
        <v>43</v>
      </c>
      <c r="M322" s="60"/>
      <c r="N322" s="7"/>
      <c r="O322" s="8" t="s">
        <v>43</v>
      </c>
    </row>
    <row r="323" spans="1:17" hidden="1" x14ac:dyDescent="0.25">
      <c r="A323" s="24" t="str">
        <f t="shared" si="6"/>
        <v>8602INSTALLUX</v>
      </c>
      <c r="B323" s="1">
        <v>8602</v>
      </c>
      <c r="C323" s="1"/>
      <c r="D323" s="1" t="s">
        <v>78</v>
      </c>
      <c r="E323" s="1" t="s">
        <v>291</v>
      </c>
      <c r="F323" s="1" t="s">
        <v>655</v>
      </c>
      <c r="G323" s="1" t="s">
        <v>655</v>
      </c>
      <c r="H323" s="1">
        <f>B323</f>
        <v>8602</v>
      </c>
      <c r="I323" s="1" t="s">
        <v>41</v>
      </c>
      <c r="J323" s="2">
        <f>VLOOKUP(B323,'Base désignation'!B:D,3,FALSE)</f>
        <v>50</v>
      </c>
      <c r="K323" s="2">
        <v>1</v>
      </c>
      <c r="L323" s="2" t="s">
        <v>80</v>
      </c>
      <c r="M323" s="60"/>
      <c r="N323" s="7"/>
      <c r="O323" s="2" t="s">
        <v>80</v>
      </c>
    </row>
    <row r="324" spans="1:17" hidden="1" x14ac:dyDescent="0.25">
      <c r="A324" s="24" t="str">
        <f t="shared" si="6"/>
        <v>8604INSTALLUX</v>
      </c>
      <c r="B324" s="1">
        <v>8604</v>
      </c>
      <c r="C324" s="1"/>
      <c r="D324" s="1" t="s">
        <v>78</v>
      </c>
      <c r="E324" s="1" t="s">
        <v>3382</v>
      </c>
      <c r="F324" s="1" t="s">
        <v>655</v>
      </c>
      <c r="G324" s="1" t="s">
        <v>655</v>
      </c>
      <c r="H324" s="1">
        <v>8604</v>
      </c>
      <c r="I324" s="1" t="s">
        <v>41</v>
      </c>
      <c r="J324" s="2">
        <f>VLOOKUP(B324,'Base désignation'!B:D,3,FALSE)</f>
        <v>50</v>
      </c>
      <c r="K324" s="2">
        <v>1</v>
      </c>
      <c r="L324" s="2" t="s">
        <v>80</v>
      </c>
      <c r="M324" s="60"/>
      <c r="N324" s="7"/>
      <c r="O324" s="2" t="s">
        <v>80</v>
      </c>
    </row>
    <row r="325" spans="1:17" hidden="1" x14ac:dyDescent="0.25">
      <c r="A325" s="24" t="str">
        <f t="shared" si="6"/>
        <v>9151INSTALLUX</v>
      </c>
      <c r="B325" s="1">
        <v>9151</v>
      </c>
      <c r="C325" s="1"/>
      <c r="D325" s="1" t="s">
        <v>168</v>
      </c>
      <c r="E325" s="1" t="s">
        <v>679</v>
      </c>
      <c r="F325" s="1" t="s">
        <v>655</v>
      </c>
      <c r="G325" s="1" t="s">
        <v>655</v>
      </c>
      <c r="H325" s="1">
        <v>9151</v>
      </c>
      <c r="I325" s="1" t="s">
        <v>41</v>
      </c>
      <c r="J325" s="2">
        <v>6.5</v>
      </c>
      <c r="K325" s="2">
        <v>1</v>
      </c>
      <c r="L325" s="2" t="s">
        <v>43</v>
      </c>
      <c r="M325" s="60"/>
      <c r="N325" s="7"/>
      <c r="O325" s="8" t="s">
        <v>43</v>
      </c>
    </row>
    <row r="326" spans="1:17" hidden="1" x14ac:dyDescent="0.25">
      <c r="A326" s="84" t="str">
        <f t="shared" si="6"/>
        <v>9158INSTALLUX</v>
      </c>
      <c r="B326" s="3">
        <v>9158</v>
      </c>
      <c r="C326" s="3"/>
      <c r="D326" s="3" t="s">
        <v>168</v>
      </c>
      <c r="E326" s="3" t="s">
        <v>1616</v>
      </c>
      <c r="F326" s="3" t="s">
        <v>655</v>
      </c>
      <c r="G326" s="3" t="s">
        <v>655</v>
      </c>
      <c r="H326" s="3">
        <v>9158</v>
      </c>
      <c r="I326" s="3" t="s">
        <v>41</v>
      </c>
      <c r="J326" s="2">
        <v>6.5</v>
      </c>
      <c r="K326" s="2">
        <v>1</v>
      </c>
      <c r="L326" s="2" t="s">
        <v>43</v>
      </c>
      <c r="M326" s="60"/>
      <c r="N326" s="7"/>
      <c r="O326" s="8" t="s">
        <v>43</v>
      </c>
    </row>
    <row r="327" spans="1:17" hidden="1" x14ac:dyDescent="0.25">
      <c r="A327" s="24" t="str">
        <f t="shared" si="6"/>
        <v>420027INSTALLUX</v>
      </c>
      <c r="B327" s="1">
        <v>420027</v>
      </c>
      <c r="C327" s="1"/>
      <c r="D327" s="1" t="s">
        <v>168</v>
      </c>
      <c r="E327" s="1" t="s">
        <v>1796</v>
      </c>
      <c r="F327" s="1" t="s">
        <v>655</v>
      </c>
      <c r="G327" s="1" t="s">
        <v>655</v>
      </c>
      <c r="H327" s="1">
        <v>420027</v>
      </c>
      <c r="I327" s="1" t="s">
        <v>41</v>
      </c>
      <c r="J327" s="2">
        <v>6.5</v>
      </c>
      <c r="K327" s="2">
        <v>1</v>
      </c>
      <c r="L327" s="2" t="s">
        <v>80</v>
      </c>
      <c r="M327" s="60"/>
      <c r="N327" s="7"/>
      <c r="O327" s="8" t="s">
        <v>80</v>
      </c>
    </row>
    <row r="328" spans="1:17" hidden="1" x14ac:dyDescent="0.25">
      <c r="A328" s="84" t="str">
        <f t="shared" si="6"/>
        <v>720023INSTALLUX</v>
      </c>
      <c r="B328" s="3">
        <v>720023</v>
      </c>
      <c r="C328" s="3"/>
      <c r="D328" s="3" t="s">
        <v>78</v>
      </c>
      <c r="E328" s="3" t="s">
        <v>1900</v>
      </c>
      <c r="F328" s="3" t="s">
        <v>655</v>
      </c>
      <c r="G328" s="3" t="s">
        <v>655</v>
      </c>
      <c r="H328" s="3">
        <v>720023</v>
      </c>
      <c r="I328" s="3" t="s">
        <v>41</v>
      </c>
      <c r="J328" s="4">
        <v>6.5</v>
      </c>
      <c r="K328" s="4">
        <v>1</v>
      </c>
      <c r="L328" s="4" t="s">
        <v>80</v>
      </c>
      <c r="M328" s="59"/>
      <c r="N328" s="67">
        <f>45.69*0.5*J328*1.1</f>
        <v>163.34175000000002</v>
      </c>
      <c r="O328" s="6" t="s">
        <v>80</v>
      </c>
    </row>
    <row r="329" spans="1:17" hidden="1" x14ac:dyDescent="0.25">
      <c r="A329" s="24" t="str">
        <f t="shared" si="6"/>
        <v>730003INSTALLUX</v>
      </c>
      <c r="B329" s="1">
        <v>730003</v>
      </c>
      <c r="C329" s="1"/>
      <c r="D329" s="1" t="s">
        <v>109</v>
      </c>
      <c r="E329" s="1" t="s">
        <v>2619</v>
      </c>
      <c r="F329" s="1" t="s">
        <v>655</v>
      </c>
      <c r="G329" s="1" t="s">
        <v>655</v>
      </c>
      <c r="H329" s="1">
        <v>730003</v>
      </c>
      <c r="I329" s="1" t="s">
        <v>41</v>
      </c>
      <c r="J329" s="2">
        <v>6.5</v>
      </c>
      <c r="K329" s="2"/>
      <c r="L329" s="2" t="s">
        <v>166</v>
      </c>
      <c r="M329" s="60"/>
      <c r="N329" s="7"/>
      <c r="O329" s="8" t="s">
        <v>43</v>
      </c>
    </row>
    <row r="330" spans="1:17" ht="18.75" hidden="1" x14ac:dyDescent="0.3">
      <c r="A330" s="24" t="str">
        <f t="shared" si="6"/>
        <v>27/20INSTALLUX</v>
      </c>
      <c r="B330" s="56" t="s">
        <v>892</v>
      </c>
      <c r="C330" s="56"/>
      <c r="D330" s="1" t="s">
        <v>168</v>
      </c>
      <c r="E330" s="1" t="s">
        <v>886</v>
      </c>
      <c r="F330" s="1" t="s">
        <v>655</v>
      </c>
      <c r="G330" s="1" t="s">
        <v>655</v>
      </c>
      <c r="H330" s="1" t="s">
        <v>892</v>
      </c>
      <c r="I330" s="1" t="s">
        <v>41</v>
      </c>
      <c r="J330" s="2">
        <v>6.5</v>
      </c>
      <c r="K330" s="2">
        <v>1</v>
      </c>
      <c r="L330" s="2" t="s">
        <v>80</v>
      </c>
      <c r="M330" s="60"/>
      <c r="N330" s="7">
        <f>1.76*J330</f>
        <v>11.44</v>
      </c>
      <c r="O330" s="8" t="s">
        <v>80</v>
      </c>
    </row>
    <row r="331" spans="1:17" hidden="1" x14ac:dyDescent="0.25">
      <c r="A331" s="84" t="str">
        <f t="shared" si="6"/>
        <v>5050LINSTALLUX</v>
      </c>
      <c r="B331" s="3" t="s">
        <v>1138</v>
      </c>
      <c r="C331" s="3"/>
      <c r="D331" s="3" t="s">
        <v>78</v>
      </c>
      <c r="E331" s="3" t="s">
        <v>1139</v>
      </c>
      <c r="F331" s="3" t="s">
        <v>655</v>
      </c>
      <c r="G331" s="3" t="s">
        <v>655</v>
      </c>
      <c r="H331" s="3" t="s">
        <v>1138</v>
      </c>
      <c r="I331" s="3" t="s">
        <v>41</v>
      </c>
      <c r="J331" s="4">
        <v>6.5</v>
      </c>
      <c r="K331" s="4">
        <v>1</v>
      </c>
      <c r="L331" s="4" t="s">
        <v>80</v>
      </c>
      <c r="M331" s="59"/>
      <c r="N331" s="67">
        <f>1.72*J331</f>
        <v>11.18</v>
      </c>
      <c r="O331" s="6" t="s">
        <v>80</v>
      </c>
      <c r="Q331" s="51">
        <v>44440</v>
      </c>
    </row>
    <row r="332" spans="1:17" hidden="1" x14ac:dyDescent="0.25">
      <c r="A332" s="24" t="str">
        <f t="shared" si="6"/>
        <v>5501THINSTALLUX</v>
      </c>
      <c r="B332" s="1" t="s">
        <v>1240</v>
      </c>
      <c r="C332" s="1"/>
      <c r="D332" s="1" t="s">
        <v>78</v>
      </c>
      <c r="E332" s="1" t="s">
        <v>1241</v>
      </c>
      <c r="F332" s="1" t="s">
        <v>655</v>
      </c>
      <c r="G332" s="1" t="s">
        <v>655</v>
      </c>
      <c r="H332" s="1" t="s">
        <v>1240</v>
      </c>
      <c r="I332" s="1" t="s">
        <v>41</v>
      </c>
      <c r="J332" s="2">
        <v>6.5</v>
      </c>
      <c r="K332" s="2">
        <v>1</v>
      </c>
      <c r="L332" s="2" t="s">
        <v>80</v>
      </c>
      <c r="M332" s="60"/>
      <c r="N332" s="7"/>
      <c r="O332" s="8" t="s">
        <v>80</v>
      </c>
    </row>
    <row r="333" spans="1:17" hidden="1" x14ac:dyDescent="0.25">
      <c r="A333" s="84" t="str">
        <f t="shared" si="6"/>
        <v>5503THINSTALLUX</v>
      </c>
      <c r="B333" s="3" t="s">
        <v>1244</v>
      </c>
      <c r="C333" s="3"/>
      <c r="D333" s="3" t="s">
        <v>78</v>
      </c>
      <c r="E333" s="3" t="s">
        <v>1245</v>
      </c>
      <c r="F333" s="3" t="s">
        <v>655</v>
      </c>
      <c r="G333" s="3" t="s">
        <v>655</v>
      </c>
      <c r="H333" s="3" t="s">
        <v>1244</v>
      </c>
      <c r="I333" s="3" t="s">
        <v>41</v>
      </c>
      <c r="J333" s="4">
        <v>6.5</v>
      </c>
      <c r="K333" s="4">
        <v>1</v>
      </c>
      <c r="L333" s="4" t="s">
        <v>80</v>
      </c>
      <c r="M333" s="59"/>
      <c r="N333" s="5">
        <f>12.47*J333</f>
        <v>81.055000000000007</v>
      </c>
      <c r="O333" s="6" t="s">
        <v>80</v>
      </c>
      <c r="Q333" s="51">
        <v>44463</v>
      </c>
    </row>
    <row r="334" spans="1:17" hidden="1" x14ac:dyDescent="0.25">
      <c r="A334" s="84" t="str">
        <f t="shared" si="6"/>
        <v>P6048ARCELOR (BERTON SICARD)</v>
      </c>
      <c r="B334" s="3" t="s">
        <v>796</v>
      </c>
      <c r="C334" s="3" t="s">
        <v>21435</v>
      </c>
      <c r="D334" s="3" t="s">
        <v>21435</v>
      </c>
      <c r="E334" s="3" t="s">
        <v>797</v>
      </c>
      <c r="F334" s="3" t="s">
        <v>32900</v>
      </c>
      <c r="G334" s="3" t="s">
        <v>655</v>
      </c>
      <c r="H334" s="3" t="s">
        <v>796</v>
      </c>
      <c r="I334" s="3" t="s">
        <v>41</v>
      </c>
      <c r="J334" s="3">
        <v>5.8</v>
      </c>
      <c r="K334" s="4"/>
      <c r="L334" s="4"/>
      <c r="M334" s="59"/>
      <c r="N334" s="5"/>
      <c r="O334" s="6"/>
    </row>
    <row r="335" spans="1:17" hidden="1" x14ac:dyDescent="0.25">
      <c r="A335" s="84" t="str">
        <f t="shared" si="6"/>
        <v>7018/4THINSTALLUX</v>
      </c>
      <c r="B335" s="3" t="s">
        <v>347</v>
      </c>
      <c r="C335" s="3"/>
      <c r="D335" s="3" t="s">
        <v>78</v>
      </c>
      <c r="E335" s="3" t="s">
        <v>348</v>
      </c>
      <c r="F335" s="3" t="s">
        <v>655</v>
      </c>
      <c r="G335" s="3" t="s">
        <v>655</v>
      </c>
      <c r="H335" s="3" t="s">
        <v>349</v>
      </c>
      <c r="I335" s="3" t="s">
        <v>41</v>
      </c>
      <c r="J335" s="4">
        <v>4.8</v>
      </c>
      <c r="K335" s="4">
        <v>1</v>
      </c>
      <c r="L335" s="4" t="s">
        <v>80</v>
      </c>
      <c r="M335" s="59"/>
      <c r="N335" s="5">
        <f>25.38*J335</f>
        <v>121.82399999999998</v>
      </c>
      <c r="O335" s="6" t="s">
        <v>170</v>
      </c>
    </row>
    <row r="336" spans="1:17" hidden="1" x14ac:dyDescent="0.25">
      <c r="A336" s="24" t="str">
        <f t="shared" si="6"/>
        <v>7018THINSTALLUX</v>
      </c>
      <c r="B336" s="1" t="s">
        <v>345</v>
      </c>
      <c r="C336" s="1"/>
      <c r="D336" s="1" t="s">
        <v>78</v>
      </c>
      <c r="E336" s="1" t="s">
        <v>346</v>
      </c>
      <c r="F336" s="1" t="s">
        <v>655</v>
      </c>
      <c r="G336" s="1" t="s">
        <v>655</v>
      </c>
      <c r="H336" s="1" t="s">
        <v>345</v>
      </c>
      <c r="I336" s="1" t="s">
        <v>41</v>
      </c>
      <c r="J336" s="2">
        <v>6.5</v>
      </c>
      <c r="K336" s="2">
        <v>1</v>
      </c>
      <c r="L336" s="2" t="s">
        <v>80</v>
      </c>
      <c r="M336" s="60"/>
      <c r="N336" s="7">
        <f>25.38*J336</f>
        <v>164.97</v>
      </c>
      <c r="O336" s="8" t="s">
        <v>170</v>
      </c>
    </row>
    <row r="337" spans="1:16" hidden="1" x14ac:dyDescent="0.25">
      <c r="A337" s="24" t="str">
        <f t="shared" si="6"/>
        <v>7050/4THINSTALLUX</v>
      </c>
      <c r="B337" s="1" t="s">
        <v>305</v>
      </c>
      <c r="C337" s="1"/>
      <c r="D337" s="1" t="s">
        <v>78</v>
      </c>
      <c r="E337" s="1" t="s">
        <v>306</v>
      </c>
      <c r="F337" s="1" t="s">
        <v>655</v>
      </c>
      <c r="G337" s="1" t="s">
        <v>655</v>
      </c>
      <c r="H337" s="1" t="s">
        <v>305</v>
      </c>
      <c r="I337" s="1" t="s">
        <v>41</v>
      </c>
      <c r="J337" s="2">
        <v>4.8</v>
      </c>
      <c r="K337" s="2">
        <v>1</v>
      </c>
      <c r="L337" s="2" t="s">
        <v>80</v>
      </c>
      <c r="M337" s="60"/>
      <c r="N337" s="7">
        <f>54.87*0.5*4.8</f>
        <v>131.68799999999999</v>
      </c>
      <c r="O337" s="8" t="s">
        <v>170</v>
      </c>
    </row>
    <row r="338" spans="1:16" hidden="1" x14ac:dyDescent="0.25">
      <c r="A338" s="84" t="str">
        <f t="shared" si="6"/>
        <v>7050THINSTALLUX</v>
      </c>
      <c r="B338" s="3" t="s">
        <v>609</v>
      </c>
      <c r="C338" s="3"/>
      <c r="D338" s="3" t="s">
        <v>78</v>
      </c>
      <c r="E338" s="3" t="s">
        <v>306</v>
      </c>
      <c r="F338" s="3" t="s">
        <v>655</v>
      </c>
      <c r="G338" s="3" t="s">
        <v>655</v>
      </c>
      <c r="H338" s="3" t="s">
        <v>609</v>
      </c>
      <c r="I338" s="3" t="s">
        <v>41</v>
      </c>
      <c r="J338" s="4">
        <v>6.5</v>
      </c>
      <c r="K338" s="4">
        <v>1</v>
      </c>
      <c r="L338" s="4" t="s">
        <v>80</v>
      </c>
      <c r="M338" s="59"/>
      <c r="N338" s="5">
        <f>25.79*J338</f>
        <v>167.63499999999999</v>
      </c>
      <c r="O338" s="6" t="s">
        <v>170</v>
      </c>
    </row>
    <row r="339" spans="1:16" hidden="1" x14ac:dyDescent="0.25">
      <c r="A339" s="24" t="str">
        <f t="shared" si="6"/>
        <v>7051/4THINSTALLUX</v>
      </c>
      <c r="B339" s="1" t="s">
        <v>423</v>
      </c>
      <c r="C339" s="1"/>
      <c r="D339" s="1" t="s">
        <v>168</v>
      </c>
      <c r="E339" s="1" t="s">
        <v>306</v>
      </c>
      <c r="F339" s="1" t="s">
        <v>655</v>
      </c>
      <c r="G339" s="1" t="s">
        <v>655</v>
      </c>
      <c r="H339" s="1" t="s">
        <v>423</v>
      </c>
      <c r="I339" s="1" t="s">
        <v>41</v>
      </c>
      <c r="J339" s="2">
        <v>4.8</v>
      </c>
      <c r="K339" s="2">
        <v>1</v>
      </c>
      <c r="L339" s="2" t="s">
        <v>43</v>
      </c>
      <c r="M339" s="60"/>
      <c r="N339" s="7">
        <f>50.81*0.5*4.8</f>
        <v>121.944</v>
      </c>
      <c r="O339" s="8" t="s">
        <v>43</v>
      </c>
    </row>
    <row r="340" spans="1:16" hidden="1" x14ac:dyDescent="0.25">
      <c r="A340" s="24" t="str">
        <f t="shared" si="6"/>
        <v>7051THINSTALLUX</v>
      </c>
      <c r="B340" s="1" t="s">
        <v>424</v>
      </c>
      <c r="C340" s="1"/>
      <c r="D340" s="1" t="s">
        <v>168</v>
      </c>
      <c r="E340" s="1" t="s">
        <v>306</v>
      </c>
      <c r="F340" s="1" t="s">
        <v>655</v>
      </c>
      <c r="G340" s="1" t="s">
        <v>655</v>
      </c>
      <c r="H340" s="1" t="s">
        <v>424</v>
      </c>
      <c r="I340" s="1" t="s">
        <v>41</v>
      </c>
      <c r="J340" s="2">
        <v>6.5</v>
      </c>
      <c r="K340" s="2">
        <v>1</v>
      </c>
      <c r="L340" s="2" t="s">
        <v>43</v>
      </c>
      <c r="M340" s="60"/>
      <c r="N340" s="7">
        <f>51.06*0.5*J340</f>
        <v>165.94499999999999</v>
      </c>
      <c r="O340" s="8" t="s">
        <v>43</v>
      </c>
    </row>
    <row r="341" spans="1:16" hidden="1" x14ac:dyDescent="0.25">
      <c r="A341" s="24" t="str">
        <f t="shared" si="6"/>
        <v>7053INSTALLUX</v>
      </c>
      <c r="B341" s="1">
        <v>7053</v>
      </c>
      <c r="C341" s="1"/>
      <c r="D341" s="1" t="s">
        <v>168</v>
      </c>
      <c r="E341" s="1" t="s">
        <v>425</v>
      </c>
      <c r="F341" s="1" t="s">
        <v>655</v>
      </c>
      <c r="G341" s="1" t="s">
        <v>655</v>
      </c>
      <c r="H341" s="1">
        <v>7053</v>
      </c>
      <c r="I341" s="1" t="s">
        <v>41</v>
      </c>
      <c r="J341" s="2">
        <v>6.5</v>
      </c>
      <c r="K341" s="2">
        <v>1</v>
      </c>
      <c r="L341" s="2" t="s">
        <v>43</v>
      </c>
      <c r="M341" s="60"/>
      <c r="N341" s="7">
        <f>13.32*J341</f>
        <v>86.58</v>
      </c>
      <c r="O341" s="8" t="s">
        <v>43</v>
      </c>
    </row>
    <row r="342" spans="1:16" hidden="1" x14ac:dyDescent="0.25">
      <c r="A342" s="24" t="str">
        <f t="shared" si="6"/>
        <v>7055/4THINSTALLUX</v>
      </c>
      <c r="B342" s="1" t="s">
        <v>32504</v>
      </c>
      <c r="C342" s="1"/>
      <c r="D342" s="1" t="s">
        <v>168</v>
      </c>
      <c r="E342" s="1" t="s">
        <v>429</v>
      </c>
      <c r="F342" s="1" t="s">
        <v>655</v>
      </c>
      <c r="G342" s="1" t="s">
        <v>655</v>
      </c>
      <c r="H342" s="1" t="s">
        <v>32504</v>
      </c>
      <c r="I342" s="1" t="s">
        <v>41</v>
      </c>
      <c r="J342" s="2">
        <v>4.8</v>
      </c>
      <c r="K342" s="2">
        <v>1</v>
      </c>
      <c r="L342" s="2" t="s">
        <v>43</v>
      </c>
      <c r="M342" s="60"/>
      <c r="N342" s="7"/>
      <c r="O342" s="8" t="s">
        <v>43</v>
      </c>
      <c r="P342" s="24"/>
    </row>
    <row r="343" spans="1:16" hidden="1" x14ac:dyDescent="0.25">
      <c r="A343" s="24" t="str">
        <f t="shared" si="6"/>
        <v>5101ARCELOR (BERTON SICARD)</v>
      </c>
      <c r="B343" s="1">
        <v>5101</v>
      </c>
      <c r="C343" s="1" t="s">
        <v>21435</v>
      </c>
      <c r="D343" s="1" t="s">
        <v>21435</v>
      </c>
      <c r="E343" s="1" t="s">
        <v>1149</v>
      </c>
      <c r="F343" s="1" t="s">
        <v>32900</v>
      </c>
      <c r="G343" s="1" t="s">
        <v>655</v>
      </c>
      <c r="H343" s="1">
        <v>5101</v>
      </c>
      <c r="I343" s="1" t="s">
        <v>41</v>
      </c>
      <c r="J343" s="1">
        <v>6.5</v>
      </c>
      <c r="K343" s="2"/>
      <c r="L343" s="2"/>
      <c r="M343" s="60"/>
      <c r="N343" s="7"/>
      <c r="O343" s="8"/>
    </row>
    <row r="344" spans="1:16" hidden="1" x14ac:dyDescent="0.25">
      <c r="A344" s="24" t="str">
        <f t="shared" si="6"/>
        <v>7055THINSTALLUX</v>
      </c>
      <c r="B344" s="1" t="s">
        <v>428</v>
      </c>
      <c r="C344" s="1"/>
      <c r="D344" s="1" t="s">
        <v>168</v>
      </c>
      <c r="E344" s="1" t="s">
        <v>429</v>
      </c>
      <c r="F344" s="1" t="s">
        <v>655</v>
      </c>
      <c r="G344" s="1" t="s">
        <v>655</v>
      </c>
      <c r="H344" s="1" t="s">
        <v>428</v>
      </c>
      <c r="I344" s="1" t="s">
        <v>41</v>
      </c>
      <c r="J344" s="2"/>
      <c r="K344" s="2">
        <v>1</v>
      </c>
      <c r="L344" s="2" t="s">
        <v>43</v>
      </c>
      <c r="M344" s="60"/>
      <c r="N344" s="7">
        <f>34.01*0.5*6.5</f>
        <v>110.5325</v>
      </c>
      <c r="O344" s="8" t="s">
        <v>43</v>
      </c>
    </row>
    <row r="345" spans="1:16" hidden="1" x14ac:dyDescent="0.25">
      <c r="A345" s="24" t="str">
        <f t="shared" si="6"/>
        <v>7058/4INSTALLUX</v>
      </c>
      <c r="B345" s="1" t="s">
        <v>350</v>
      </c>
      <c r="C345" s="1"/>
      <c r="D345" s="1" t="s">
        <v>78</v>
      </c>
      <c r="E345" t="s">
        <v>351</v>
      </c>
      <c r="F345" s="1" t="s">
        <v>655</v>
      </c>
      <c r="G345" s="1" t="s">
        <v>655</v>
      </c>
      <c r="H345" s="1" t="s">
        <v>350</v>
      </c>
      <c r="I345" s="1" t="s">
        <v>41</v>
      </c>
      <c r="J345" s="2">
        <v>4.8</v>
      </c>
      <c r="K345" s="2">
        <v>1</v>
      </c>
      <c r="L345" s="2" t="s">
        <v>80</v>
      </c>
      <c r="M345" s="60"/>
      <c r="N345" s="7">
        <f>16.94*0.5*4.8</f>
        <v>40.655999999999999</v>
      </c>
      <c r="O345" s="8" t="s">
        <v>170</v>
      </c>
    </row>
    <row r="346" spans="1:16" hidden="1" x14ac:dyDescent="0.25">
      <c r="A346" s="24" t="str">
        <f t="shared" si="6"/>
        <v>710003NINSTALLUX</v>
      </c>
      <c r="B346" s="1" t="s">
        <v>1885</v>
      </c>
      <c r="C346" s="1"/>
      <c r="D346" s="1" t="s">
        <v>78</v>
      </c>
      <c r="E346" s="1" t="s">
        <v>1886</v>
      </c>
      <c r="F346" s="1" t="s">
        <v>655</v>
      </c>
      <c r="G346" s="1" t="s">
        <v>655</v>
      </c>
      <c r="H346" s="1" t="s">
        <v>1885</v>
      </c>
      <c r="I346" s="1" t="s">
        <v>41</v>
      </c>
      <c r="J346" s="2">
        <v>6.5</v>
      </c>
      <c r="K346" s="2">
        <v>1</v>
      </c>
      <c r="L346" s="2" t="s">
        <v>80</v>
      </c>
      <c r="M346" s="60"/>
      <c r="N346" s="14">
        <f>40.72*0.5*J346*1.1</f>
        <v>145.57400000000001</v>
      </c>
      <c r="O346" s="8" t="s">
        <v>80</v>
      </c>
      <c r="P346" s="1"/>
    </row>
    <row r="347" spans="1:16" hidden="1" x14ac:dyDescent="0.25">
      <c r="A347" s="24" t="str">
        <f t="shared" si="6"/>
        <v>7119THINSTALLUX</v>
      </c>
      <c r="B347" s="1" t="s">
        <v>430</v>
      </c>
      <c r="C347" s="1"/>
      <c r="D347" s="1" t="s">
        <v>168</v>
      </c>
      <c r="E347" s="1" t="s">
        <v>431</v>
      </c>
      <c r="F347" s="1" t="s">
        <v>655</v>
      </c>
      <c r="G347" s="1" t="s">
        <v>655</v>
      </c>
      <c r="H347" s="1" t="s">
        <v>430</v>
      </c>
      <c r="I347" s="1" t="s">
        <v>41</v>
      </c>
      <c r="J347" s="2">
        <v>6.5</v>
      </c>
      <c r="K347" s="2">
        <v>1</v>
      </c>
      <c r="L347" s="2" t="s">
        <v>43</v>
      </c>
      <c r="M347" s="60"/>
      <c r="N347" s="7"/>
      <c r="O347" s="8" t="s">
        <v>43</v>
      </c>
    </row>
    <row r="348" spans="1:16" hidden="1" x14ac:dyDescent="0.25">
      <c r="A348" s="24" t="str">
        <f t="shared" si="6"/>
        <v>7121THINSTALLUX</v>
      </c>
      <c r="B348" s="1" t="s">
        <v>432</v>
      </c>
      <c r="C348" s="1"/>
      <c r="D348" s="1" t="s">
        <v>168</v>
      </c>
      <c r="E348" s="1" t="s">
        <v>433</v>
      </c>
      <c r="F348" s="1" t="s">
        <v>655</v>
      </c>
      <c r="G348" s="1" t="s">
        <v>655</v>
      </c>
      <c r="H348" s="1" t="s">
        <v>432</v>
      </c>
      <c r="I348" s="1" t="s">
        <v>41</v>
      </c>
      <c r="J348" s="2">
        <v>6.5</v>
      </c>
      <c r="K348" s="2">
        <v>1</v>
      </c>
      <c r="L348" s="2" t="s">
        <v>43</v>
      </c>
      <c r="M348" s="60"/>
      <c r="N348" s="7"/>
      <c r="O348" s="8" t="s">
        <v>43</v>
      </c>
    </row>
    <row r="349" spans="1:16" hidden="1" x14ac:dyDescent="0.25">
      <c r="A349" s="24" t="str">
        <f t="shared" si="6"/>
        <v>7124THINSTALLUX</v>
      </c>
      <c r="B349" s="1" t="s">
        <v>426</v>
      </c>
      <c r="C349" s="1"/>
      <c r="D349" s="1" t="s">
        <v>168</v>
      </c>
      <c r="E349" s="1" t="s">
        <v>427</v>
      </c>
      <c r="F349" s="1" t="s">
        <v>655</v>
      </c>
      <c r="G349" s="1" t="s">
        <v>655</v>
      </c>
      <c r="H349" s="1" t="s">
        <v>426</v>
      </c>
      <c r="I349" s="1" t="s">
        <v>41</v>
      </c>
      <c r="J349" s="2">
        <v>6.5</v>
      </c>
      <c r="K349" s="2">
        <v>1</v>
      </c>
      <c r="L349" s="2" t="s">
        <v>43</v>
      </c>
      <c r="M349" s="60"/>
      <c r="N349" s="7">
        <f>12.56*J349</f>
        <v>81.64</v>
      </c>
      <c r="O349" s="8" t="s">
        <v>43</v>
      </c>
    </row>
    <row r="350" spans="1:16" hidden="1" x14ac:dyDescent="0.25">
      <c r="A350" s="24" t="str">
        <f t="shared" si="6"/>
        <v>7125/4THINSTALLUX</v>
      </c>
      <c r="B350" s="1" t="s">
        <v>613</v>
      </c>
      <c r="C350" s="1"/>
      <c r="D350" s="1" t="s">
        <v>168</v>
      </c>
      <c r="E350" s="1" t="s">
        <v>612</v>
      </c>
      <c r="F350" s="1" t="s">
        <v>655</v>
      </c>
      <c r="G350" s="1" t="s">
        <v>655</v>
      </c>
      <c r="H350" s="1" t="s">
        <v>613</v>
      </c>
      <c r="I350" s="1" t="s">
        <v>41</v>
      </c>
      <c r="J350" s="2">
        <v>4.8</v>
      </c>
      <c r="K350" s="2">
        <v>1</v>
      </c>
      <c r="L350" s="2" t="s">
        <v>43</v>
      </c>
      <c r="M350" s="60"/>
      <c r="N350" s="7"/>
      <c r="O350" s="8" t="s">
        <v>43</v>
      </c>
    </row>
    <row r="351" spans="1:16" hidden="1" x14ac:dyDescent="0.25">
      <c r="A351" s="24" t="str">
        <f t="shared" si="6"/>
        <v>7125THINSTALLUX</v>
      </c>
      <c r="B351" s="1" t="s">
        <v>611</v>
      </c>
      <c r="C351" s="1"/>
      <c r="D351" s="1" t="s">
        <v>168</v>
      </c>
      <c r="E351" s="1" t="s">
        <v>612</v>
      </c>
      <c r="F351" s="1" t="s">
        <v>655</v>
      </c>
      <c r="G351" s="1" t="s">
        <v>655</v>
      </c>
      <c r="H351" s="1" t="s">
        <v>611</v>
      </c>
      <c r="I351" s="1" t="s">
        <v>41</v>
      </c>
      <c r="J351" s="2">
        <v>6.5</v>
      </c>
      <c r="K351" s="2">
        <v>1</v>
      </c>
      <c r="L351" s="2" t="s">
        <v>43</v>
      </c>
      <c r="M351" s="60"/>
      <c r="N351" s="7"/>
      <c r="O351" s="8" t="s">
        <v>43</v>
      </c>
      <c r="P351" s="24"/>
    </row>
    <row r="352" spans="1:16" hidden="1" x14ac:dyDescent="0.25">
      <c r="A352" s="24" t="str">
        <f t="shared" si="6"/>
        <v>7126/4thINSTALLUX</v>
      </c>
      <c r="B352" s="1" t="s">
        <v>32505</v>
      </c>
      <c r="C352" s="1"/>
      <c r="D352" s="1" t="s">
        <v>78</v>
      </c>
      <c r="E352" s="1" t="s">
        <v>1369</v>
      </c>
      <c r="F352" s="1" t="s">
        <v>655</v>
      </c>
      <c r="G352" s="1" t="s">
        <v>655</v>
      </c>
      <c r="H352" s="1" t="s">
        <v>32505</v>
      </c>
      <c r="I352" s="1" t="s">
        <v>41</v>
      </c>
      <c r="J352" s="2">
        <v>4.8</v>
      </c>
      <c r="K352" s="2">
        <v>1</v>
      </c>
      <c r="L352" s="2" t="s">
        <v>80</v>
      </c>
      <c r="M352" s="60"/>
      <c r="N352" s="7"/>
      <c r="O352" s="8" t="s">
        <v>80</v>
      </c>
      <c r="P352" s="24"/>
    </row>
    <row r="353" spans="1:15" hidden="1" x14ac:dyDescent="0.25">
      <c r="A353" s="24" t="str">
        <f t="shared" si="6"/>
        <v>7126thINSTALLUX</v>
      </c>
      <c r="B353" s="1" t="s">
        <v>32506</v>
      </c>
      <c r="C353" s="1"/>
      <c r="D353" s="1" t="s">
        <v>78</v>
      </c>
      <c r="E353" s="1" t="s">
        <v>1369</v>
      </c>
      <c r="F353" s="1" t="s">
        <v>655</v>
      </c>
      <c r="G353" s="1" t="s">
        <v>655</v>
      </c>
      <c r="H353" s="1" t="s">
        <v>32506</v>
      </c>
      <c r="I353" s="1" t="s">
        <v>41</v>
      </c>
      <c r="J353" s="2">
        <v>6.5</v>
      </c>
      <c r="K353" s="2">
        <v>1</v>
      </c>
      <c r="L353" s="2" t="s">
        <v>80</v>
      </c>
      <c r="M353" s="60"/>
      <c r="N353" s="7"/>
      <c r="O353" s="8" t="s">
        <v>80</v>
      </c>
    </row>
    <row r="354" spans="1:15" hidden="1" x14ac:dyDescent="0.25">
      <c r="A354" s="24" t="str">
        <f t="shared" si="6"/>
        <v>7130/4THINSTALLUX</v>
      </c>
      <c r="B354" s="1" t="s">
        <v>602</v>
      </c>
      <c r="C354" s="1"/>
      <c r="D354" s="1" t="s">
        <v>78</v>
      </c>
      <c r="E354" s="1" t="s">
        <v>601</v>
      </c>
      <c r="F354" s="1" t="s">
        <v>655</v>
      </c>
      <c r="G354" s="1" t="s">
        <v>655</v>
      </c>
      <c r="H354" s="1" t="s">
        <v>602</v>
      </c>
      <c r="I354" s="1" t="s">
        <v>41</v>
      </c>
      <c r="J354" s="2">
        <v>4</v>
      </c>
      <c r="K354" s="2">
        <v>1</v>
      </c>
      <c r="L354" s="2" t="s">
        <v>80</v>
      </c>
      <c r="M354" s="60"/>
      <c r="N354" s="14"/>
      <c r="O354" s="8" t="s">
        <v>80</v>
      </c>
    </row>
    <row r="355" spans="1:15" hidden="1" x14ac:dyDescent="0.25">
      <c r="A355" s="24" t="str">
        <f t="shared" si="6"/>
        <v>7130THINSTALLUX</v>
      </c>
      <c r="B355" s="1" t="s">
        <v>600</v>
      </c>
      <c r="C355" s="1"/>
      <c r="D355" s="1" t="s">
        <v>78</v>
      </c>
      <c r="E355" t="s">
        <v>601</v>
      </c>
      <c r="F355" s="1" t="s">
        <v>655</v>
      </c>
      <c r="G355" s="1" t="s">
        <v>655</v>
      </c>
      <c r="H355" s="1" t="s">
        <v>600</v>
      </c>
      <c r="I355" s="1" t="s">
        <v>41</v>
      </c>
      <c r="J355" s="2">
        <v>6.5</v>
      </c>
      <c r="K355" s="2">
        <v>1</v>
      </c>
      <c r="L355" s="2" t="s">
        <v>80</v>
      </c>
      <c r="M355" s="60"/>
      <c r="N355" s="14"/>
      <c r="O355" s="8" t="s">
        <v>80</v>
      </c>
    </row>
    <row r="356" spans="1:15" hidden="1" x14ac:dyDescent="0.25">
      <c r="A356" s="24" t="str">
        <f t="shared" si="6"/>
        <v>7235THINSTALLUX</v>
      </c>
      <c r="B356" s="9" t="s">
        <v>1401</v>
      </c>
      <c r="C356" s="9"/>
      <c r="D356" s="9" t="s">
        <v>168</v>
      </c>
      <c r="E356" t="s">
        <v>1402</v>
      </c>
      <c r="F356" s="9" t="s">
        <v>655</v>
      </c>
      <c r="G356" s="9" t="s">
        <v>655</v>
      </c>
      <c r="H356" s="1" t="s">
        <v>1401</v>
      </c>
      <c r="I356" s="1" t="s">
        <v>41</v>
      </c>
      <c r="J356" s="2">
        <v>6.5</v>
      </c>
      <c r="K356" s="2">
        <v>1</v>
      </c>
      <c r="L356" s="2" t="s">
        <v>170</v>
      </c>
      <c r="M356" s="60"/>
      <c r="N356" s="7">
        <f>33.73*0.5*J356</f>
        <v>109.62249999999999</v>
      </c>
      <c r="O356" s="8" t="s">
        <v>170</v>
      </c>
    </row>
    <row r="357" spans="1:15" hidden="1" x14ac:dyDescent="0.25">
      <c r="A357" s="24" t="str">
        <f t="shared" si="6"/>
        <v>7236THINSTALLUX</v>
      </c>
      <c r="B357" s="1" t="s">
        <v>1403</v>
      </c>
      <c r="C357" s="1"/>
      <c r="D357" s="1" t="s">
        <v>168</v>
      </c>
      <c r="E357" s="1" t="s">
        <v>1404</v>
      </c>
      <c r="F357" s="1" t="s">
        <v>655</v>
      </c>
      <c r="G357" s="1" t="s">
        <v>655</v>
      </c>
      <c r="H357" s="9" t="s">
        <v>1403</v>
      </c>
      <c r="I357" s="9" t="s">
        <v>41</v>
      </c>
      <c r="J357" s="10">
        <v>6.5</v>
      </c>
      <c r="K357" s="10">
        <v>1</v>
      </c>
      <c r="L357" s="10" t="s">
        <v>170</v>
      </c>
      <c r="M357" s="61"/>
      <c r="N357" s="11">
        <f>39.39*0.5*J357</f>
        <v>128.01750000000001</v>
      </c>
      <c r="O357" s="12" t="s">
        <v>170</v>
      </c>
    </row>
    <row r="358" spans="1:15" hidden="1" x14ac:dyDescent="0.25">
      <c r="A358" s="24" t="str">
        <f t="shared" si="6"/>
        <v>7251BINSTALLUX</v>
      </c>
      <c r="B358" s="1" t="s">
        <v>3333</v>
      </c>
      <c r="C358" s="1"/>
      <c r="D358" s="1" t="s">
        <v>164</v>
      </c>
      <c r="E358" s="1" t="s">
        <v>3334</v>
      </c>
      <c r="F358" s="1" t="s">
        <v>655</v>
      </c>
      <c r="G358" s="1" t="s">
        <v>655</v>
      </c>
      <c r="H358" s="1" t="s">
        <v>3333</v>
      </c>
      <c r="I358" s="1" t="s">
        <v>41</v>
      </c>
      <c r="J358" s="2">
        <v>10</v>
      </c>
      <c r="K358" s="2">
        <v>1</v>
      </c>
      <c r="L358" s="2" t="s">
        <v>166</v>
      </c>
      <c r="M358" s="60"/>
      <c r="N358" s="7">
        <v>1.8</v>
      </c>
      <c r="O358" s="8" t="s">
        <v>43</v>
      </c>
    </row>
    <row r="359" spans="1:15" hidden="1" x14ac:dyDescent="0.25">
      <c r="A359" s="24" t="str">
        <f t="shared" si="6"/>
        <v>7303/4THINSTALLUX</v>
      </c>
      <c r="B359" s="1" t="s">
        <v>1412</v>
      </c>
      <c r="C359" s="1"/>
      <c r="D359" s="1" t="s">
        <v>78</v>
      </c>
      <c r="E359" s="1" t="s">
        <v>1413</v>
      </c>
      <c r="F359" s="1" t="s">
        <v>655</v>
      </c>
      <c r="G359" s="1" t="s">
        <v>655</v>
      </c>
      <c r="H359" s="1" t="s">
        <v>1412</v>
      </c>
      <c r="I359" s="1" t="s">
        <v>41</v>
      </c>
      <c r="J359" s="2">
        <v>4.7</v>
      </c>
      <c r="K359" s="2">
        <v>1</v>
      </c>
      <c r="L359" s="2" t="s">
        <v>80</v>
      </c>
      <c r="M359" s="60"/>
      <c r="N359" s="7">
        <f>17.63*J359</f>
        <v>82.861000000000004</v>
      </c>
      <c r="O359" s="8" t="s">
        <v>80</v>
      </c>
    </row>
    <row r="360" spans="1:15" hidden="1" x14ac:dyDescent="0.25">
      <c r="A360" s="24" t="str">
        <f t="shared" si="6"/>
        <v>7303THINSTALLUX</v>
      </c>
      <c r="B360" s="1" t="s">
        <v>1414</v>
      </c>
      <c r="C360" s="1"/>
      <c r="D360" s="1" t="s">
        <v>78</v>
      </c>
      <c r="E360" s="1" t="s">
        <v>1413</v>
      </c>
      <c r="F360" s="1" t="s">
        <v>655</v>
      </c>
      <c r="G360" s="1" t="s">
        <v>655</v>
      </c>
      <c r="H360" s="1" t="s">
        <v>1414</v>
      </c>
      <c r="I360" s="1" t="s">
        <v>41</v>
      </c>
      <c r="J360" s="2">
        <v>6.5</v>
      </c>
      <c r="K360" s="2">
        <v>1</v>
      </c>
      <c r="L360" s="2" t="s">
        <v>80</v>
      </c>
      <c r="M360" s="60"/>
      <c r="N360" s="7">
        <f>17.63*J360</f>
        <v>114.595</v>
      </c>
      <c r="O360" s="8" t="s">
        <v>80</v>
      </c>
    </row>
    <row r="361" spans="1:15" hidden="1" x14ac:dyDescent="0.25">
      <c r="A361" s="24" t="str">
        <f t="shared" si="6"/>
        <v>7304/4THINSTALLUX</v>
      </c>
      <c r="B361" s="1" t="s">
        <v>1415</v>
      </c>
      <c r="C361" s="1"/>
      <c r="D361" s="1" t="s">
        <v>78</v>
      </c>
      <c r="E361" s="1" t="s">
        <v>1416</v>
      </c>
      <c r="F361" s="1" t="s">
        <v>655</v>
      </c>
      <c r="G361" s="1" t="s">
        <v>655</v>
      </c>
      <c r="H361" s="1" t="s">
        <v>1415</v>
      </c>
      <c r="I361" s="1" t="s">
        <v>41</v>
      </c>
      <c r="J361" s="2">
        <v>4.7</v>
      </c>
      <c r="K361" s="2">
        <v>1</v>
      </c>
      <c r="L361" s="2" t="s">
        <v>80</v>
      </c>
      <c r="M361" s="60"/>
      <c r="N361" s="7"/>
      <c r="O361" s="8" t="s">
        <v>80</v>
      </c>
    </row>
    <row r="362" spans="1:15" hidden="1" x14ac:dyDescent="0.25">
      <c r="A362" s="24" t="str">
        <f t="shared" si="6"/>
        <v>7304THINSTALLUX</v>
      </c>
      <c r="B362" s="1" t="s">
        <v>1417</v>
      </c>
      <c r="C362" s="1"/>
      <c r="D362" s="1" t="s">
        <v>78</v>
      </c>
      <c r="E362" s="1" t="s">
        <v>1416</v>
      </c>
      <c r="F362" s="1" t="s">
        <v>655</v>
      </c>
      <c r="G362" s="1" t="s">
        <v>655</v>
      </c>
      <c r="H362" s="1" t="s">
        <v>1417</v>
      </c>
      <c r="I362" s="1" t="s">
        <v>41</v>
      </c>
      <c r="J362" s="2">
        <v>6.5</v>
      </c>
      <c r="K362" s="2">
        <v>1</v>
      </c>
      <c r="L362" s="2" t="s">
        <v>80</v>
      </c>
      <c r="M362" s="60"/>
      <c r="N362" s="7"/>
      <c r="O362" s="8" t="s">
        <v>80</v>
      </c>
    </row>
    <row r="363" spans="1:15" hidden="1" x14ac:dyDescent="0.25">
      <c r="A363" s="24" t="str">
        <f t="shared" si="6"/>
        <v>7305/4THINSTALLUX</v>
      </c>
      <c r="B363" s="1" t="s">
        <v>288</v>
      </c>
      <c r="C363" s="1"/>
      <c r="D363" s="1" t="s">
        <v>78</v>
      </c>
      <c r="E363" s="1" t="s">
        <v>287</v>
      </c>
      <c r="F363" s="1" t="s">
        <v>655</v>
      </c>
      <c r="G363" s="1" t="s">
        <v>655</v>
      </c>
      <c r="H363" s="1" t="s">
        <v>288</v>
      </c>
      <c r="I363" s="1" t="s">
        <v>41</v>
      </c>
      <c r="J363" s="2">
        <v>4.7</v>
      </c>
      <c r="K363" s="2">
        <v>1</v>
      </c>
      <c r="L363" s="2" t="s">
        <v>80</v>
      </c>
      <c r="M363" s="60"/>
      <c r="N363" s="7">
        <f>33.61*0.5*4.7</f>
        <v>78.983500000000006</v>
      </c>
      <c r="O363" s="8" t="s">
        <v>80</v>
      </c>
    </row>
    <row r="364" spans="1:15" hidden="1" x14ac:dyDescent="0.25">
      <c r="A364" s="24" t="str">
        <f t="shared" si="6"/>
        <v>7305THINSTALLUX</v>
      </c>
      <c r="B364" s="1" t="s">
        <v>286</v>
      </c>
      <c r="C364" s="1"/>
      <c r="D364" s="1" t="s">
        <v>78</v>
      </c>
      <c r="E364" s="1" t="s">
        <v>287</v>
      </c>
      <c r="F364" s="1" t="s">
        <v>655</v>
      </c>
      <c r="G364" s="1" t="s">
        <v>655</v>
      </c>
      <c r="H364" s="1" t="s">
        <v>286</v>
      </c>
      <c r="I364" s="1" t="s">
        <v>41</v>
      </c>
      <c r="J364" s="2">
        <v>6.5</v>
      </c>
      <c r="K364" s="2">
        <v>1</v>
      </c>
      <c r="L364" s="2" t="s">
        <v>80</v>
      </c>
      <c r="M364" s="60"/>
      <c r="N364" s="7">
        <f>33.71*0.5*6.5</f>
        <v>109.5575</v>
      </c>
      <c r="O364" s="8" t="s">
        <v>80</v>
      </c>
    </row>
    <row r="365" spans="1:15" hidden="1" x14ac:dyDescent="0.25">
      <c r="A365" s="24" t="str">
        <f t="shared" si="6"/>
        <v>7306THINSTALLUX</v>
      </c>
      <c r="B365" s="1" t="s">
        <v>1418</v>
      </c>
      <c r="C365" s="1"/>
      <c r="D365" s="1" t="s">
        <v>168</v>
      </c>
      <c r="E365" s="1" t="s">
        <v>1419</v>
      </c>
      <c r="F365" s="1" t="s">
        <v>655</v>
      </c>
      <c r="G365" s="1" t="s">
        <v>655</v>
      </c>
      <c r="H365" s="1" t="s">
        <v>1418</v>
      </c>
      <c r="I365" s="1" t="s">
        <v>41</v>
      </c>
      <c r="J365" s="2">
        <v>6.5</v>
      </c>
      <c r="K365" s="2">
        <v>1</v>
      </c>
      <c r="L365" s="2" t="s">
        <v>80</v>
      </c>
      <c r="M365" s="60"/>
      <c r="N365" s="7"/>
      <c r="O365" s="8" t="s">
        <v>80</v>
      </c>
    </row>
    <row r="366" spans="1:15" hidden="1" x14ac:dyDescent="0.25">
      <c r="A366" s="24" t="str">
        <f t="shared" si="6"/>
        <v>7308/4THINSTALLUX</v>
      </c>
      <c r="B366" s="1" t="s">
        <v>276</v>
      </c>
      <c r="C366" s="1"/>
      <c r="D366" s="1" t="s">
        <v>78</v>
      </c>
      <c r="E366" s="1" t="s">
        <v>274</v>
      </c>
      <c r="F366" s="1" t="s">
        <v>655</v>
      </c>
      <c r="G366" s="1" t="s">
        <v>655</v>
      </c>
      <c r="H366" s="1" t="s">
        <v>276</v>
      </c>
      <c r="I366" s="1" t="s">
        <v>41</v>
      </c>
      <c r="J366" s="2">
        <v>4.7</v>
      </c>
      <c r="K366" s="2">
        <v>1</v>
      </c>
      <c r="L366" s="2" t="s">
        <v>80</v>
      </c>
      <c r="M366" s="60"/>
      <c r="N366" s="7">
        <v>93</v>
      </c>
      <c r="O366" s="8" t="s">
        <v>80</v>
      </c>
    </row>
    <row r="367" spans="1:15" hidden="1" x14ac:dyDescent="0.25">
      <c r="A367" s="24" t="str">
        <f t="shared" si="6"/>
        <v>7308THINSTALLUX</v>
      </c>
      <c r="B367" s="1" t="s">
        <v>273</v>
      </c>
      <c r="C367" s="1"/>
      <c r="D367" s="1" t="s">
        <v>78</v>
      </c>
      <c r="E367" s="1" t="s">
        <v>274</v>
      </c>
      <c r="F367" s="1" t="s">
        <v>655</v>
      </c>
      <c r="G367" s="1" t="s">
        <v>655</v>
      </c>
      <c r="H367" s="1" t="s">
        <v>273</v>
      </c>
      <c r="I367" s="1" t="s">
        <v>41</v>
      </c>
      <c r="J367" s="2">
        <v>6.5</v>
      </c>
      <c r="K367" s="2">
        <v>1</v>
      </c>
      <c r="L367" s="2" t="s">
        <v>80</v>
      </c>
      <c r="M367" s="60"/>
      <c r="N367" s="7">
        <v>128</v>
      </c>
      <c r="O367" s="8" t="s">
        <v>80</v>
      </c>
    </row>
    <row r="368" spans="1:15" hidden="1" x14ac:dyDescent="0.25">
      <c r="A368" s="24" t="str">
        <f t="shared" si="6"/>
        <v>7645THINSTALLUX</v>
      </c>
      <c r="B368" s="1" t="s">
        <v>296</v>
      </c>
      <c r="C368" s="1"/>
      <c r="D368" s="1" t="s">
        <v>78</v>
      </c>
      <c r="E368" s="1" t="s">
        <v>297</v>
      </c>
      <c r="F368" s="1" t="s">
        <v>655</v>
      </c>
      <c r="G368" s="1" t="s">
        <v>655</v>
      </c>
      <c r="H368" s="1" t="s">
        <v>296</v>
      </c>
      <c r="I368" s="3" t="s">
        <v>41</v>
      </c>
      <c r="J368" s="4">
        <v>6.5</v>
      </c>
      <c r="K368" s="4">
        <v>1</v>
      </c>
      <c r="L368" s="4" t="s">
        <v>80</v>
      </c>
      <c r="M368" s="59"/>
      <c r="N368" s="67">
        <f>14.95*6.5</f>
        <v>97.174999999999997</v>
      </c>
      <c r="O368" s="6" t="s">
        <v>80</v>
      </c>
    </row>
    <row r="369" spans="1:17" hidden="1" x14ac:dyDescent="0.25">
      <c r="A369" s="24" t="str">
        <f t="shared" si="6"/>
        <v>7652thINSTALLUX</v>
      </c>
      <c r="B369" s="1" t="s">
        <v>32497</v>
      </c>
      <c r="C369" s="1"/>
      <c r="D369" s="1" t="s">
        <v>168</v>
      </c>
      <c r="E369" s="1" t="s">
        <v>2474</v>
      </c>
      <c r="F369" s="1" t="s">
        <v>655</v>
      </c>
      <c r="G369" s="1" t="s">
        <v>655</v>
      </c>
      <c r="H369" s="1" t="s">
        <v>32497</v>
      </c>
      <c r="I369" s="3" t="s">
        <v>41</v>
      </c>
      <c r="J369" s="4">
        <v>6.5</v>
      </c>
      <c r="K369" s="4">
        <v>1</v>
      </c>
      <c r="L369" s="4" t="s">
        <v>43</v>
      </c>
      <c r="M369" s="59">
        <f>41.36*0.5*J369</f>
        <v>134.41999999999999</v>
      </c>
      <c r="N369" s="5">
        <f>18.23*J369</f>
        <v>118.495</v>
      </c>
      <c r="O369" s="6" t="s">
        <v>43</v>
      </c>
      <c r="Q369" s="51">
        <v>44440</v>
      </c>
    </row>
    <row r="370" spans="1:17" hidden="1" x14ac:dyDescent="0.25">
      <c r="A370" s="24" t="str">
        <f t="shared" si="6"/>
        <v>7760/4THINSTALLUX</v>
      </c>
      <c r="B370" s="9" t="s">
        <v>301</v>
      </c>
      <c r="C370" s="9"/>
      <c r="D370" s="9" t="s">
        <v>78</v>
      </c>
      <c r="E370" t="s">
        <v>300</v>
      </c>
      <c r="F370" s="9" t="s">
        <v>655</v>
      </c>
      <c r="G370" s="9" t="s">
        <v>655</v>
      </c>
      <c r="H370" s="9" t="s">
        <v>301</v>
      </c>
      <c r="I370" s="15" t="s">
        <v>41</v>
      </c>
      <c r="J370" s="48">
        <v>4.5</v>
      </c>
      <c r="K370" s="48">
        <v>1</v>
      </c>
      <c r="L370" s="48" t="s">
        <v>80</v>
      </c>
      <c r="M370" s="64">
        <f>30.68*4.5</f>
        <v>138.06</v>
      </c>
      <c r="N370" s="68">
        <f>32*J370</f>
        <v>144</v>
      </c>
      <c r="O370" s="49" t="s">
        <v>80</v>
      </c>
      <c r="Q370" s="37">
        <v>44463</v>
      </c>
    </row>
    <row r="371" spans="1:17" hidden="1" x14ac:dyDescent="0.25">
      <c r="A371" s="24" t="str">
        <f t="shared" si="6"/>
        <v>7760THINSTALLUX</v>
      </c>
      <c r="B371" s="1" t="s">
        <v>299</v>
      </c>
      <c r="C371" s="1"/>
      <c r="D371" s="1" t="s">
        <v>78</v>
      </c>
      <c r="E371" s="1" t="s">
        <v>300</v>
      </c>
      <c r="F371" s="1" t="s">
        <v>655</v>
      </c>
      <c r="G371" s="1" t="s">
        <v>655</v>
      </c>
      <c r="H371" s="1" t="s">
        <v>299</v>
      </c>
      <c r="I371" s="1" t="s">
        <v>41</v>
      </c>
      <c r="J371" s="2">
        <v>6.5</v>
      </c>
      <c r="K371" s="2">
        <v>1</v>
      </c>
      <c r="L371" s="2" t="s">
        <v>80</v>
      </c>
      <c r="M371" s="60">
        <f>30.64*6.5</f>
        <v>199.16</v>
      </c>
      <c r="N371" s="14">
        <f>32*J371</f>
        <v>208</v>
      </c>
      <c r="O371" s="8" t="s">
        <v>80</v>
      </c>
      <c r="Q371" s="37">
        <v>44463</v>
      </c>
    </row>
    <row r="372" spans="1:17" hidden="1" x14ac:dyDescent="0.25">
      <c r="A372" s="24" t="str">
        <f t="shared" ref="A372:A435" si="7">B372&amp;F372</f>
        <v>7784/4INSTALLUX</v>
      </c>
      <c r="B372" s="1" t="s">
        <v>604</v>
      </c>
      <c r="C372" s="1"/>
      <c r="D372" s="1" t="s">
        <v>78</v>
      </c>
      <c r="E372" s="1" t="s">
        <v>603</v>
      </c>
      <c r="F372" s="1" t="s">
        <v>655</v>
      </c>
      <c r="G372" s="1" t="s">
        <v>655</v>
      </c>
      <c r="H372" s="1" t="s">
        <v>604</v>
      </c>
      <c r="I372" s="1" t="s">
        <v>41</v>
      </c>
      <c r="J372" s="2">
        <v>4</v>
      </c>
      <c r="K372" s="2">
        <v>1</v>
      </c>
      <c r="L372" s="2" t="s">
        <v>80</v>
      </c>
      <c r="M372" s="60"/>
      <c r="N372" s="14"/>
      <c r="O372" s="8" t="s">
        <v>80</v>
      </c>
    </row>
    <row r="373" spans="1:17" hidden="1" x14ac:dyDescent="0.25">
      <c r="A373" s="24" t="str">
        <f t="shared" si="7"/>
        <v>7796/4INSTALLUX</v>
      </c>
      <c r="B373" s="1" t="s">
        <v>606</v>
      </c>
      <c r="C373" s="1"/>
      <c r="D373" s="1" t="s">
        <v>78</v>
      </c>
      <c r="E373" s="1" t="s">
        <v>605</v>
      </c>
      <c r="F373" s="1" t="s">
        <v>655</v>
      </c>
      <c r="G373" s="1" t="s">
        <v>655</v>
      </c>
      <c r="H373" s="1" t="s">
        <v>606</v>
      </c>
      <c r="I373" s="1" t="s">
        <v>41</v>
      </c>
      <c r="J373" s="2">
        <v>4</v>
      </c>
      <c r="K373" s="2">
        <v>1</v>
      </c>
      <c r="L373" s="2" t="s">
        <v>80</v>
      </c>
      <c r="M373" s="60"/>
      <c r="N373" s="14"/>
      <c r="O373" s="8" t="s">
        <v>80</v>
      </c>
    </row>
    <row r="374" spans="1:17" hidden="1" x14ac:dyDescent="0.25">
      <c r="A374" s="24" t="str">
        <f t="shared" si="7"/>
        <v>114INSTALLUX</v>
      </c>
      <c r="B374" s="1">
        <v>114</v>
      </c>
      <c r="C374" s="1"/>
      <c r="D374" s="1" t="s">
        <v>168</v>
      </c>
      <c r="E374" s="1" t="s">
        <v>901</v>
      </c>
      <c r="F374" s="1" t="s">
        <v>655</v>
      </c>
      <c r="G374" s="1" t="s">
        <v>655</v>
      </c>
      <c r="H374" s="1">
        <v>114</v>
      </c>
      <c r="I374" s="1" t="s">
        <v>41</v>
      </c>
      <c r="J374" s="2">
        <v>6.5</v>
      </c>
      <c r="K374" s="2">
        <v>1</v>
      </c>
      <c r="L374" s="2" t="s">
        <v>80</v>
      </c>
      <c r="M374" s="60"/>
      <c r="N374" s="7">
        <f>5.85*J374</f>
        <v>38.024999999999999</v>
      </c>
      <c r="O374" s="8" t="s">
        <v>80</v>
      </c>
    </row>
    <row r="375" spans="1:17" hidden="1" x14ac:dyDescent="0.25">
      <c r="A375" s="24" t="str">
        <f t="shared" si="7"/>
        <v>L1001002INSTALLUX</v>
      </c>
      <c r="B375" s="1" t="s">
        <v>352</v>
      </c>
      <c r="C375" s="1"/>
      <c r="D375" s="1" t="s">
        <v>78</v>
      </c>
      <c r="E375" s="1" t="s">
        <v>353</v>
      </c>
      <c r="F375" s="1" t="s">
        <v>655</v>
      </c>
      <c r="G375" s="1" t="s">
        <v>655</v>
      </c>
      <c r="H375" s="1" t="s">
        <v>352</v>
      </c>
      <c r="I375" s="1" t="s">
        <v>41</v>
      </c>
      <c r="J375" s="2">
        <v>6.5</v>
      </c>
      <c r="K375" s="2">
        <v>1</v>
      </c>
      <c r="L375" s="2" t="s">
        <v>170</v>
      </c>
      <c r="M375" s="60"/>
      <c r="N375" s="7">
        <f>25.32*0.5*J375</f>
        <v>82.29</v>
      </c>
      <c r="O375" s="8" t="s">
        <v>170</v>
      </c>
      <c r="Q375" s="51">
        <v>44562</v>
      </c>
    </row>
    <row r="376" spans="1:17" hidden="1" x14ac:dyDescent="0.25">
      <c r="A376" s="24" t="str">
        <f t="shared" si="7"/>
        <v>L100202INSTALLUX</v>
      </c>
      <c r="B376" s="1" t="s">
        <v>354</v>
      </c>
      <c r="C376" s="1"/>
      <c r="D376" s="1" t="s">
        <v>78</v>
      </c>
      <c r="E376" s="1" t="s">
        <v>355</v>
      </c>
      <c r="F376" s="1" t="s">
        <v>655</v>
      </c>
      <c r="G376" s="1" t="s">
        <v>655</v>
      </c>
      <c r="H376" s="1" t="s">
        <v>354</v>
      </c>
      <c r="I376" s="1" t="s">
        <v>41</v>
      </c>
      <c r="J376" s="2">
        <v>6.5</v>
      </c>
      <c r="K376" s="2">
        <v>1</v>
      </c>
      <c r="L376" s="2" t="s">
        <v>170</v>
      </c>
      <c r="M376" s="60"/>
      <c r="N376" s="7">
        <f>15.14*0.5*J376</f>
        <v>49.204999999999998</v>
      </c>
      <c r="O376" s="8" t="s">
        <v>170</v>
      </c>
      <c r="Q376" s="51">
        <v>44562</v>
      </c>
    </row>
    <row r="377" spans="1:17" hidden="1" x14ac:dyDescent="0.25">
      <c r="A377" s="24" t="str">
        <f t="shared" si="7"/>
        <v>L100502INSTALLUX</v>
      </c>
      <c r="B377" s="1" t="s">
        <v>356</v>
      </c>
      <c r="C377" s="1"/>
      <c r="D377" s="1" t="s">
        <v>78</v>
      </c>
      <c r="E377" s="1" t="s">
        <v>357</v>
      </c>
      <c r="F377" s="1" t="s">
        <v>655</v>
      </c>
      <c r="G377" s="1" t="s">
        <v>655</v>
      </c>
      <c r="H377" s="1" t="s">
        <v>356</v>
      </c>
      <c r="I377" s="1" t="s">
        <v>41</v>
      </c>
      <c r="J377" s="2">
        <v>6.5</v>
      </c>
      <c r="K377" s="2">
        <v>1</v>
      </c>
      <c r="L377" s="2" t="s">
        <v>170</v>
      </c>
      <c r="M377" s="60"/>
      <c r="N377" s="7">
        <f>18.93*0.5*J377</f>
        <v>61.522500000000001</v>
      </c>
      <c r="O377" s="8" t="s">
        <v>170</v>
      </c>
      <c r="Q377" s="51">
        <v>44562</v>
      </c>
    </row>
    <row r="378" spans="1:17" hidden="1" x14ac:dyDescent="0.25">
      <c r="A378" s="24" t="str">
        <f t="shared" si="7"/>
        <v>L1010X2INSTALLUX</v>
      </c>
      <c r="B378" s="1" t="s">
        <v>358</v>
      </c>
      <c r="C378" s="1"/>
      <c r="D378" s="1" t="s">
        <v>78</v>
      </c>
      <c r="E378" s="1" t="s">
        <v>359</v>
      </c>
      <c r="F378" s="1" t="s">
        <v>655</v>
      </c>
      <c r="G378" s="1" t="s">
        <v>655</v>
      </c>
      <c r="H378" s="1" t="s">
        <v>358</v>
      </c>
      <c r="I378" s="1" t="s">
        <v>41</v>
      </c>
      <c r="J378" s="2">
        <v>6.5</v>
      </c>
      <c r="K378" s="2">
        <v>1</v>
      </c>
      <c r="L378" s="2" t="s">
        <v>170</v>
      </c>
      <c r="M378" s="60"/>
      <c r="N378" s="7"/>
      <c r="O378" s="8" t="s">
        <v>170</v>
      </c>
    </row>
    <row r="379" spans="1:17" hidden="1" x14ac:dyDescent="0.25">
      <c r="A379" s="24" t="str">
        <f t="shared" si="7"/>
        <v>L1515X2INSTALLUX</v>
      </c>
      <c r="B379" s="1" t="s">
        <v>360</v>
      </c>
      <c r="C379" s="1"/>
      <c r="D379" s="1" t="s">
        <v>78</v>
      </c>
      <c r="E379" s="1" t="s">
        <v>361</v>
      </c>
      <c r="F379" s="1" t="s">
        <v>655</v>
      </c>
      <c r="G379" s="1" t="s">
        <v>655</v>
      </c>
      <c r="H379" s="1" t="s">
        <v>360</v>
      </c>
      <c r="I379" s="1" t="s">
        <v>41</v>
      </c>
      <c r="J379" s="2">
        <v>6.5</v>
      </c>
      <c r="K379" s="2">
        <v>1</v>
      </c>
      <c r="L379" s="2" t="s">
        <v>170</v>
      </c>
      <c r="M379" s="60"/>
      <c r="N379" s="7"/>
      <c r="O379" s="8" t="s">
        <v>170</v>
      </c>
    </row>
    <row r="380" spans="1:17" hidden="1" x14ac:dyDescent="0.25">
      <c r="A380" s="24" t="str">
        <f t="shared" si="7"/>
        <v>L2015X2INSTALLUX</v>
      </c>
      <c r="B380" s="1" t="s">
        <v>362</v>
      </c>
      <c r="C380" s="1"/>
      <c r="D380" s="1" t="s">
        <v>78</v>
      </c>
      <c r="E380" s="1" t="s">
        <v>363</v>
      </c>
      <c r="F380" s="1" t="s">
        <v>655</v>
      </c>
      <c r="G380" s="1" t="s">
        <v>655</v>
      </c>
      <c r="H380" s="1" t="s">
        <v>362</v>
      </c>
      <c r="I380" s="1" t="s">
        <v>41</v>
      </c>
      <c r="J380" s="2">
        <v>6.5</v>
      </c>
      <c r="K380" s="2">
        <v>1</v>
      </c>
      <c r="L380" s="2" t="s">
        <v>170</v>
      </c>
      <c r="M380" s="60"/>
      <c r="N380" s="7"/>
      <c r="O380" s="8" t="s">
        <v>170</v>
      </c>
    </row>
    <row r="381" spans="1:17" hidden="1" x14ac:dyDescent="0.25">
      <c r="A381" s="24" t="str">
        <f t="shared" si="7"/>
        <v>L2020X2INSTALLUX</v>
      </c>
      <c r="B381" s="1" t="s">
        <v>364</v>
      </c>
      <c r="C381" s="1"/>
      <c r="D381" s="1" t="s">
        <v>78</v>
      </c>
      <c r="E381" s="1" t="s">
        <v>365</v>
      </c>
      <c r="F381" s="1" t="s">
        <v>655</v>
      </c>
      <c r="G381" s="1" t="s">
        <v>655</v>
      </c>
      <c r="H381" s="1" t="s">
        <v>364</v>
      </c>
      <c r="I381" s="1" t="s">
        <v>41</v>
      </c>
      <c r="J381" s="2">
        <v>6.5</v>
      </c>
      <c r="K381" s="2">
        <v>1</v>
      </c>
      <c r="L381" s="2" t="s">
        <v>170</v>
      </c>
      <c r="M381" s="60"/>
      <c r="N381" s="7"/>
      <c r="O381" s="8" t="s">
        <v>170</v>
      </c>
    </row>
    <row r="382" spans="1:17" hidden="1" x14ac:dyDescent="0.25">
      <c r="A382" s="24" t="str">
        <f t="shared" si="7"/>
        <v>L2510X2INSTALLUX</v>
      </c>
      <c r="B382" s="1" t="s">
        <v>366</v>
      </c>
      <c r="C382" s="1"/>
      <c r="D382" s="1" t="s">
        <v>78</v>
      </c>
      <c r="E382" s="1" t="s">
        <v>367</v>
      </c>
      <c r="F382" s="1" t="s">
        <v>655</v>
      </c>
      <c r="G382" s="1" t="s">
        <v>655</v>
      </c>
      <c r="H382" s="1" t="s">
        <v>366</v>
      </c>
      <c r="I382" s="1" t="s">
        <v>41</v>
      </c>
      <c r="J382" s="2">
        <v>6.5</v>
      </c>
      <c r="K382" s="2">
        <v>1</v>
      </c>
      <c r="L382" s="2" t="s">
        <v>170</v>
      </c>
      <c r="M382" s="60"/>
      <c r="N382" s="7"/>
      <c r="O382" s="8" t="s">
        <v>170</v>
      </c>
    </row>
    <row r="383" spans="1:17" hidden="1" x14ac:dyDescent="0.25">
      <c r="A383" s="24" t="str">
        <f t="shared" si="7"/>
        <v>L2525X2INSTALLUX</v>
      </c>
      <c r="B383" s="1" t="s">
        <v>368</v>
      </c>
      <c r="C383" s="1"/>
      <c r="D383" s="1" t="s">
        <v>78</v>
      </c>
      <c r="E383" s="1" t="s">
        <v>369</v>
      </c>
      <c r="F383" s="1" t="s">
        <v>655</v>
      </c>
      <c r="G383" s="1" t="s">
        <v>655</v>
      </c>
      <c r="H383" s="1" t="s">
        <v>368</v>
      </c>
      <c r="I383" s="1" t="s">
        <v>41</v>
      </c>
      <c r="J383" s="2">
        <v>6.5</v>
      </c>
      <c r="K383" s="2">
        <v>1</v>
      </c>
      <c r="L383" s="2" t="s">
        <v>170</v>
      </c>
      <c r="M383" s="60"/>
      <c r="N383" s="7"/>
      <c r="O383" s="8" t="s">
        <v>170</v>
      </c>
    </row>
    <row r="384" spans="1:17" hidden="1" x14ac:dyDescent="0.25">
      <c r="A384" s="24" t="str">
        <f t="shared" si="7"/>
        <v>L3015X2INSTALLUX</v>
      </c>
      <c r="B384" s="1" t="s">
        <v>370</v>
      </c>
      <c r="C384" s="1"/>
      <c r="D384" s="1" t="s">
        <v>78</v>
      </c>
      <c r="E384" s="1" t="s">
        <v>371</v>
      </c>
      <c r="F384" s="1" t="s">
        <v>655</v>
      </c>
      <c r="G384" s="1" t="s">
        <v>655</v>
      </c>
      <c r="H384" s="1" t="s">
        <v>370</v>
      </c>
      <c r="I384" s="1" t="s">
        <v>41</v>
      </c>
      <c r="J384" s="2">
        <v>6.5</v>
      </c>
      <c r="K384" s="2">
        <v>1</v>
      </c>
      <c r="L384" s="2" t="s">
        <v>170</v>
      </c>
      <c r="M384" s="60"/>
      <c r="N384" s="7"/>
      <c r="O384" s="8" t="s">
        <v>170</v>
      </c>
    </row>
    <row r="385" spans="1:15" hidden="1" x14ac:dyDescent="0.25">
      <c r="A385" s="24" t="str">
        <f t="shared" si="7"/>
        <v>L3030X2INSTALLUX</v>
      </c>
      <c r="B385" s="1" t="s">
        <v>372</v>
      </c>
      <c r="C385" s="1"/>
      <c r="D385" s="1" t="s">
        <v>78</v>
      </c>
      <c r="E385" s="1" t="s">
        <v>373</v>
      </c>
      <c r="F385" s="1" t="s">
        <v>655</v>
      </c>
      <c r="G385" s="1" t="s">
        <v>655</v>
      </c>
      <c r="H385" s="1" t="s">
        <v>372</v>
      </c>
      <c r="I385" s="1" t="s">
        <v>41</v>
      </c>
      <c r="J385" s="2">
        <v>6.5</v>
      </c>
      <c r="K385" s="2">
        <v>1</v>
      </c>
      <c r="L385" s="2" t="s">
        <v>170</v>
      </c>
      <c r="M385" s="60"/>
      <c r="N385" s="7"/>
      <c r="O385" s="8" t="s">
        <v>170</v>
      </c>
    </row>
    <row r="386" spans="1:15" hidden="1" x14ac:dyDescent="0.25">
      <c r="A386" s="24" t="str">
        <f t="shared" si="7"/>
        <v>L3520x2INSTALLUX</v>
      </c>
      <c r="B386" s="1" t="s">
        <v>32573</v>
      </c>
      <c r="C386" s="1"/>
      <c r="D386" s="1" t="s">
        <v>168</v>
      </c>
      <c r="E386" s="1" t="s">
        <v>32572</v>
      </c>
      <c r="F386" s="1" t="s">
        <v>655</v>
      </c>
      <c r="G386" s="1" t="s">
        <v>655</v>
      </c>
      <c r="H386" s="1" t="s">
        <v>32573</v>
      </c>
      <c r="I386" s="1" t="s">
        <v>41</v>
      </c>
      <c r="J386" s="2">
        <v>6.5</v>
      </c>
      <c r="K386" s="2">
        <v>1</v>
      </c>
      <c r="L386" s="2" t="s">
        <v>80</v>
      </c>
      <c r="M386" s="60"/>
      <c r="N386" s="7"/>
      <c r="O386" s="8" t="s">
        <v>80</v>
      </c>
    </row>
    <row r="387" spans="1:15" hidden="1" x14ac:dyDescent="0.25">
      <c r="A387" s="24" t="str">
        <f t="shared" si="7"/>
        <v>L3520X2INSTALLUX</v>
      </c>
      <c r="B387" s="1" t="s">
        <v>374</v>
      </c>
      <c r="C387" s="1"/>
      <c r="D387" s="1" t="s">
        <v>78</v>
      </c>
      <c r="E387" s="1" t="s">
        <v>375</v>
      </c>
      <c r="F387" s="1" t="s">
        <v>655</v>
      </c>
      <c r="G387" s="1" t="s">
        <v>655</v>
      </c>
      <c r="H387" s="1" t="s">
        <v>374</v>
      </c>
      <c r="I387" s="1" t="s">
        <v>41</v>
      </c>
      <c r="J387" s="2">
        <v>6.5</v>
      </c>
      <c r="K387" s="2">
        <v>1</v>
      </c>
      <c r="L387" s="2" t="s">
        <v>170</v>
      </c>
      <c r="M387" s="60"/>
      <c r="N387" s="7"/>
      <c r="O387" s="8" t="s">
        <v>170</v>
      </c>
    </row>
    <row r="388" spans="1:15" hidden="1" x14ac:dyDescent="0.25">
      <c r="A388" s="24" t="str">
        <f t="shared" si="7"/>
        <v>L4020X2INSTALLUX</v>
      </c>
      <c r="B388" s="3" t="s">
        <v>376</v>
      </c>
      <c r="C388" s="3"/>
      <c r="D388" s="3" t="s">
        <v>78</v>
      </c>
      <c r="E388" t="s">
        <v>377</v>
      </c>
      <c r="F388" s="3" t="s">
        <v>655</v>
      </c>
      <c r="G388" s="3" t="s">
        <v>655</v>
      </c>
      <c r="H388" s="3" t="s">
        <v>376</v>
      </c>
      <c r="I388" s="3" t="s">
        <v>41</v>
      </c>
      <c r="J388" s="4">
        <v>6.5</v>
      </c>
      <c r="K388" s="4">
        <v>1</v>
      </c>
      <c r="L388" s="4" t="s">
        <v>170</v>
      </c>
      <c r="M388" s="59"/>
      <c r="N388" s="5"/>
      <c r="O388" s="6" t="s">
        <v>170</v>
      </c>
    </row>
    <row r="389" spans="1:15" hidden="1" x14ac:dyDescent="0.25">
      <c r="A389" s="24" t="str">
        <f t="shared" si="7"/>
        <v>L4040X2INSTALLUX</v>
      </c>
      <c r="B389" s="1" t="s">
        <v>378</v>
      </c>
      <c r="C389" s="1"/>
      <c r="D389" s="1" t="s">
        <v>78</v>
      </c>
      <c r="E389" s="1" t="s">
        <v>379</v>
      </c>
      <c r="F389" s="1" t="s">
        <v>655</v>
      </c>
      <c r="G389" s="1" t="s">
        <v>655</v>
      </c>
      <c r="H389" s="1" t="s">
        <v>378</v>
      </c>
      <c r="I389" s="1" t="s">
        <v>41</v>
      </c>
      <c r="J389" s="2">
        <v>6.5</v>
      </c>
      <c r="K389" s="2">
        <v>1</v>
      </c>
      <c r="L389" s="2" t="s">
        <v>170</v>
      </c>
      <c r="M389" s="60"/>
      <c r="N389" s="7"/>
      <c r="O389" s="8" t="s">
        <v>170</v>
      </c>
    </row>
    <row r="390" spans="1:15" hidden="1" x14ac:dyDescent="0.25">
      <c r="A390" s="24" t="str">
        <f t="shared" si="7"/>
        <v>L4545X2INSTALLUX</v>
      </c>
      <c r="B390" s="1" t="s">
        <v>380</v>
      </c>
      <c r="C390" s="1"/>
      <c r="D390" s="1" t="s">
        <v>78</v>
      </c>
      <c r="E390" s="1" t="s">
        <v>381</v>
      </c>
      <c r="F390" s="1" t="s">
        <v>655</v>
      </c>
      <c r="G390" s="1" t="s">
        <v>655</v>
      </c>
      <c r="H390" s="1" t="s">
        <v>380</v>
      </c>
      <c r="I390" s="1" t="s">
        <v>41</v>
      </c>
      <c r="J390" s="2">
        <v>6.5</v>
      </c>
      <c r="K390" s="2">
        <v>1</v>
      </c>
      <c r="L390" s="2" t="s">
        <v>170</v>
      </c>
      <c r="M390" s="60"/>
      <c r="N390" s="7"/>
      <c r="O390" s="8" t="s">
        <v>170</v>
      </c>
    </row>
    <row r="391" spans="1:15" hidden="1" x14ac:dyDescent="0.25">
      <c r="A391" s="24" t="str">
        <f t="shared" si="7"/>
        <v>L5020X2INSTALLUX</v>
      </c>
      <c r="B391" s="3" t="s">
        <v>382</v>
      </c>
      <c r="C391" s="3"/>
      <c r="D391" s="3" t="s">
        <v>78</v>
      </c>
      <c r="E391" s="3" t="s">
        <v>383</v>
      </c>
      <c r="F391" s="3" t="s">
        <v>655</v>
      </c>
      <c r="G391" s="3" t="s">
        <v>655</v>
      </c>
      <c r="H391" s="3" t="s">
        <v>382</v>
      </c>
      <c r="I391" s="3" t="s">
        <v>41</v>
      </c>
      <c r="J391" s="4">
        <v>6.5</v>
      </c>
      <c r="K391" s="4">
        <v>1</v>
      </c>
      <c r="L391" s="4" t="s">
        <v>170</v>
      </c>
      <c r="M391" s="59"/>
      <c r="N391" s="5"/>
      <c r="O391" s="6" t="s">
        <v>170</v>
      </c>
    </row>
    <row r="392" spans="1:15" hidden="1" x14ac:dyDescent="0.25">
      <c r="A392" s="24" t="str">
        <f t="shared" si="7"/>
        <v>L5050X2INSTALLUX</v>
      </c>
      <c r="B392" s="1" t="s">
        <v>384</v>
      </c>
      <c r="C392" s="1"/>
      <c r="D392" s="1" t="s">
        <v>78</v>
      </c>
      <c r="E392" s="1" t="s">
        <v>385</v>
      </c>
      <c r="F392" s="1" t="s">
        <v>655</v>
      </c>
      <c r="G392" s="1" t="s">
        <v>655</v>
      </c>
      <c r="H392" s="1" t="s">
        <v>384</v>
      </c>
      <c r="I392" s="1" t="s">
        <v>41</v>
      </c>
      <c r="J392" s="2">
        <v>6.5</v>
      </c>
      <c r="K392" s="2">
        <v>1</v>
      </c>
      <c r="L392" s="2" t="s">
        <v>170</v>
      </c>
      <c r="M392" s="60"/>
      <c r="N392" s="7"/>
      <c r="O392" s="8" t="s">
        <v>170</v>
      </c>
    </row>
    <row r="393" spans="1:15" hidden="1" x14ac:dyDescent="0.25">
      <c r="A393" s="24" t="str">
        <f t="shared" si="7"/>
        <v>L602018INSTALLUX</v>
      </c>
      <c r="B393" s="1" t="s">
        <v>386</v>
      </c>
      <c r="C393" s="1"/>
      <c r="D393" s="1" t="s">
        <v>78</v>
      </c>
      <c r="E393" s="1" t="s">
        <v>387</v>
      </c>
      <c r="F393" s="1" t="s">
        <v>655</v>
      </c>
      <c r="G393" s="1" t="s">
        <v>655</v>
      </c>
      <c r="H393" s="1" t="s">
        <v>386</v>
      </c>
      <c r="I393" s="1" t="s">
        <v>41</v>
      </c>
      <c r="J393" s="2">
        <v>6.5</v>
      </c>
      <c r="K393" s="2">
        <v>1</v>
      </c>
      <c r="L393" s="2" t="s">
        <v>170</v>
      </c>
      <c r="M393" s="60"/>
      <c r="N393" s="7"/>
      <c r="O393" s="8" t="s">
        <v>170</v>
      </c>
    </row>
    <row r="394" spans="1:15" hidden="1" x14ac:dyDescent="0.25">
      <c r="A394" s="24" t="str">
        <f t="shared" si="7"/>
        <v>L6030X2INSTALLUX</v>
      </c>
      <c r="B394" s="1" t="s">
        <v>388</v>
      </c>
      <c r="C394" s="1"/>
      <c r="D394" s="1" t="s">
        <v>78</v>
      </c>
      <c r="E394" s="1" t="s">
        <v>389</v>
      </c>
      <c r="F394" s="1" t="s">
        <v>655</v>
      </c>
      <c r="G394" s="1" t="s">
        <v>655</v>
      </c>
      <c r="H394" s="1" t="s">
        <v>388</v>
      </c>
      <c r="I394" s="1" t="s">
        <v>41</v>
      </c>
      <c r="J394" s="2">
        <v>6.5</v>
      </c>
      <c r="K394" s="2">
        <v>1</v>
      </c>
      <c r="L394" s="2" t="s">
        <v>170</v>
      </c>
      <c r="M394" s="60"/>
      <c r="N394" s="7">
        <f>4.41*J394</f>
        <v>28.664999999999999</v>
      </c>
      <c r="O394" s="8" t="s">
        <v>170</v>
      </c>
    </row>
    <row r="395" spans="1:15" hidden="1" x14ac:dyDescent="0.25">
      <c r="A395" s="24" t="str">
        <f t="shared" si="7"/>
        <v>L60X40INSTALLUX</v>
      </c>
      <c r="B395" s="1" t="s">
        <v>312</v>
      </c>
      <c r="C395" s="1"/>
      <c r="D395" s="1" t="s">
        <v>168</v>
      </c>
      <c r="E395" s="1" t="s">
        <v>32568</v>
      </c>
      <c r="F395" s="1" t="s">
        <v>655</v>
      </c>
      <c r="G395" s="1" t="s">
        <v>655</v>
      </c>
      <c r="H395" s="1" t="s">
        <v>312</v>
      </c>
      <c r="I395" s="1" t="s">
        <v>41</v>
      </c>
      <c r="J395" s="2">
        <v>6.5</v>
      </c>
      <c r="K395" s="2">
        <v>1</v>
      </c>
      <c r="L395" s="2" t="s">
        <v>43</v>
      </c>
      <c r="M395" s="60"/>
      <c r="N395" s="7"/>
      <c r="O395" s="8" t="s">
        <v>43</v>
      </c>
    </row>
    <row r="396" spans="1:15" hidden="1" x14ac:dyDescent="0.25">
      <c r="A396" s="24" t="str">
        <f t="shared" si="7"/>
        <v>L6060X6INSTALLUX</v>
      </c>
      <c r="B396" s="1" t="s">
        <v>390</v>
      </c>
      <c r="C396" s="1"/>
      <c r="D396" s="1" t="s">
        <v>78</v>
      </c>
      <c r="E396" s="1" t="s">
        <v>391</v>
      </c>
      <c r="F396" s="1" t="s">
        <v>655</v>
      </c>
      <c r="G396" s="1" t="s">
        <v>655</v>
      </c>
      <c r="H396" s="1" t="s">
        <v>390</v>
      </c>
      <c r="I396" s="1" t="s">
        <v>41</v>
      </c>
      <c r="J396" s="2">
        <v>6.5</v>
      </c>
      <c r="K396" s="2">
        <v>1</v>
      </c>
      <c r="L396" s="2" t="s">
        <v>170</v>
      </c>
      <c r="M396" s="60"/>
      <c r="N396" s="7"/>
      <c r="O396" s="8" t="s">
        <v>170</v>
      </c>
    </row>
    <row r="397" spans="1:15" hidden="1" x14ac:dyDescent="0.25">
      <c r="A397" s="24" t="str">
        <f t="shared" si="7"/>
        <v>5420THARCELOR (BERTON SICARD)</v>
      </c>
      <c r="B397" s="1" t="s">
        <v>1199</v>
      </c>
      <c r="C397" s="3" t="s">
        <v>21435</v>
      </c>
      <c r="D397" s="3" t="s">
        <v>21435</v>
      </c>
      <c r="E397" s="1" t="s">
        <v>1200</v>
      </c>
      <c r="F397" s="1" t="s">
        <v>32900</v>
      </c>
      <c r="G397" s="1" t="s">
        <v>655</v>
      </c>
      <c r="H397" s="1" t="s">
        <v>1199</v>
      </c>
      <c r="I397" s="1" t="s">
        <v>41</v>
      </c>
      <c r="J397" s="1">
        <v>6.5</v>
      </c>
      <c r="K397" s="2"/>
      <c r="L397" s="2"/>
      <c r="M397" s="60"/>
      <c r="N397" s="7"/>
      <c r="O397" s="8"/>
    </row>
    <row r="398" spans="1:15" hidden="1" x14ac:dyDescent="0.25">
      <c r="A398" s="24" t="str">
        <f t="shared" si="7"/>
        <v>5922ARCELOR (BERTON SICARD)</v>
      </c>
      <c r="B398" s="1">
        <v>5922</v>
      </c>
      <c r="C398" s="1" t="s">
        <v>21435</v>
      </c>
      <c r="D398" s="1" t="s">
        <v>21435</v>
      </c>
      <c r="E398" s="1" t="s">
        <v>1277</v>
      </c>
      <c r="F398" s="1" t="s">
        <v>32900</v>
      </c>
      <c r="G398" s="1" t="s">
        <v>655</v>
      </c>
      <c r="H398" s="1">
        <v>5922</v>
      </c>
      <c r="I398" s="1" t="s">
        <v>41</v>
      </c>
      <c r="J398" s="1">
        <v>6</v>
      </c>
      <c r="K398" s="2"/>
      <c r="L398" s="2"/>
      <c r="M398" s="60"/>
      <c r="N398" s="7"/>
      <c r="O398" s="8"/>
    </row>
    <row r="399" spans="1:15" hidden="1" x14ac:dyDescent="0.25">
      <c r="A399" s="24" t="str">
        <f t="shared" si="7"/>
        <v>7174ARCELOR (BERTON SICARD)</v>
      </c>
      <c r="B399" s="1">
        <v>7174</v>
      </c>
      <c r="C399" s="1" t="s">
        <v>21435</v>
      </c>
      <c r="D399" s="1" t="s">
        <v>21435</v>
      </c>
      <c r="E399" s="1" t="s">
        <v>1489</v>
      </c>
      <c r="F399" s="1" t="s">
        <v>32900</v>
      </c>
      <c r="G399" s="1" t="s">
        <v>655</v>
      </c>
      <c r="H399" s="1">
        <v>7174</v>
      </c>
      <c r="I399" s="1" t="s">
        <v>41</v>
      </c>
      <c r="J399" s="1">
        <v>25</v>
      </c>
      <c r="K399" s="2"/>
      <c r="L399" s="2"/>
      <c r="M399" s="60"/>
      <c r="N399" s="7"/>
      <c r="O399" s="8"/>
    </row>
    <row r="400" spans="1:15" hidden="1" x14ac:dyDescent="0.25">
      <c r="A400" s="24" t="str">
        <f t="shared" si="7"/>
        <v>7174ARCELOR (BERTON SICARD)</v>
      </c>
      <c r="B400" s="1">
        <v>7174</v>
      </c>
      <c r="C400" s="1" t="s">
        <v>21435</v>
      </c>
      <c r="D400" s="1" t="s">
        <v>21435</v>
      </c>
      <c r="E400" s="1" t="s">
        <v>1489</v>
      </c>
      <c r="F400" s="1" t="s">
        <v>32900</v>
      </c>
      <c r="G400" s="1" t="s">
        <v>655</v>
      </c>
      <c r="H400" s="1">
        <v>7174</v>
      </c>
      <c r="I400" s="1" t="s">
        <v>41</v>
      </c>
      <c r="J400" s="1">
        <v>25</v>
      </c>
      <c r="K400" s="2"/>
      <c r="L400" s="2"/>
      <c r="M400" s="60"/>
      <c r="N400" s="7"/>
      <c r="O400" s="8"/>
    </row>
    <row r="401" spans="1:15" hidden="1" x14ac:dyDescent="0.25">
      <c r="A401" s="24" t="str">
        <f t="shared" si="7"/>
        <v>7660ARCELOR (BERTON SICARD)</v>
      </c>
      <c r="B401" s="1">
        <v>7660</v>
      </c>
      <c r="C401" s="1" t="s">
        <v>21435</v>
      </c>
      <c r="D401" s="1" t="s">
        <v>21435</v>
      </c>
      <c r="E401" s="1" t="s">
        <v>1475</v>
      </c>
      <c r="F401" s="1" t="s">
        <v>32900</v>
      </c>
      <c r="G401" s="1" t="s">
        <v>655</v>
      </c>
      <c r="H401" s="1">
        <v>7660</v>
      </c>
      <c r="I401" s="1" t="s">
        <v>41</v>
      </c>
      <c r="J401" s="1">
        <v>6.5</v>
      </c>
      <c r="K401" s="2"/>
      <c r="L401" s="2"/>
      <c r="M401" s="60"/>
      <c r="N401" s="7"/>
      <c r="O401" s="8"/>
    </row>
    <row r="402" spans="1:15" hidden="1" x14ac:dyDescent="0.25">
      <c r="A402" s="24" t="str">
        <f t="shared" si="7"/>
        <v>720011INSTALLUX</v>
      </c>
      <c r="B402" s="1">
        <v>720011</v>
      </c>
      <c r="C402" s="1"/>
      <c r="D402" s="1" t="s">
        <v>168</v>
      </c>
      <c r="E402" s="1" t="s">
        <v>1894</v>
      </c>
      <c r="F402" s="1" t="s">
        <v>655</v>
      </c>
      <c r="G402" s="1" t="s">
        <v>655</v>
      </c>
      <c r="H402" s="1">
        <v>720011</v>
      </c>
      <c r="I402" s="1" t="s">
        <v>41</v>
      </c>
      <c r="J402" s="2">
        <v>6.5</v>
      </c>
      <c r="K402" s="2">
        <v>1</v>
      </c>
      <c r="L402" s="2" t="s">
        <v>80</v>
      </c>
      <c r="M402" s="60"/>
      <c r="N402" s="7"/>
      <c r="O402" s="8" t="s">
        <v>80</v>
      </c>
    </row>
    <row r="403" spans="1:15" hidden="1" x14ac:dyDescent="0.25">
      <c r="A403" s="24" t="str">
        <f t="shared" si="7"/>
        <v>720011INSTALLUX</v>
      </c>
      <c r="B403" s="1">
        <v>720011</v>
      </c>
      <c r="C403" s="1"/>
      <c r="D403" s="1" t="s">
        <v>168</v>
      </c>
      <c r="E403" s="3" t="s">
        <v>1894</v>
      </c>
      <c r="F403" s="1" t="s">
        <v>655</v>
      </c>
      <c r="G403" s="1" t="s">
        <v>655</v>
      </c>
      <c r="H403" s="1">
        <v>720011</v>
      </c>
      <c r="I403" s="1" t="s">
        <v>41</v>
      </c>
      <c r="J403" s="2">
        <v>6.5</v>
      </c>
      <c r="K403" s="2">
        <v>1</v>
      </c>
      <c r="L403" s="2" t="s">
        <v>80</v>
      </c>
      <c r="M403" s="60"/>
      <c r="N403" s="7"/>
      <c r="O403" s="8" t="s">
        <v>80</v>
      </c>
    </row>
    <row r="404" spans="1:15" hidden="1" x14ac:dyDescent="0.25">
      <c r="A404" s="24" t="str">
        <f t="shared" si="7"/>
        <v>5504THINSTALLUX</v>
      </c>
      <c r="B404" s="1" t="s">
        <v>1246</v>
      </c>
      <c r="C404" s="1"/>
      <c r="D404" s="1" t="s">
        <v>78</v>
      </c>
      <c r="E404" s="1" t="s">
        <v>1247</v>
      </c>
      <c r="F404" s="1" t="s">
        <v>655</v>
      </c>
      <c r="G404" s="1" t="s">
        <v>655</v>
      </c>
      <c r="H404" s="1" t="s">
        <v>1246</v>
      </c>
      <c r="I404" s="1" t="s">
        <v>41</v>
      </c>
      <c r="J404" s="2">
        <v>6.5</v>
      </c>
      <c r="K404" s="2">
        <v>1</v>
      </c>
      <c r="L404" s="2" t="s">
        <v>80</v>
      </c>
      <c r="M404" s="60"/>
      <c r="N404" s="7"/>
      <c r="O404" s="8" t="s">
        <v>80</v>
      </c>
    </row>
    <row r="405" spans="1:15" hidden="1" x14ac:dyDescent="0.25">
      <c r="A405" s="24" t="str">
        <f t="shared" si="7"/>
        <v>PL100X8INSTALLUX</v>
      </c>
      <c r="B405" s="1" t="s">
        <v>394</v>
      </c>
      <c r="C405" s="1"/>
      <c r="D405" s="1" t="s">
        <v>78</v>
      </c>
      <c r="E405" s="1" t="s">
        <v>395</v>
      </c>
      <c r="F405" s="1" t="s">
        <v>655</v>
      </c>
      <c r="G405" s="1" t="s">
        <v>655</v>
      </c>
      <c r="H405" s="1" t="s">
        <v>394</v>
      </c>
      <c r="I405" s="1" t="s">
        <v>41</v>
      </c>
      <c r="J405" s="2">
        <v>6.5</v>
      </c>
      <c r="K405" s="2">
        <v>1</v>
      </c>
      <c r="L405" s="2" t="s">
        <v>170</v>
      </c>
      <c r="M405" s="60"/>
      <c r="N405" s="7">
        <f>29.47*0.5*J405</f>
        <v>95.777500000000003</v>
      </c>
      <c r="O405" s="8" t="s">
        <v>170</v>
      </c>
    </row>
    <row r="406" spans="1:15" hidden="1" x14ac:dyDescent="0.25">
      <c r="A406" s="24" t="str">
        <f t="shared" si="7"/>
        <v>PL15X3INSTALLUX</v>
      </c>
      <c r="B406" s="9" t="s">
        <v>396</v>
      </c>
      <c r="C406" s="9"/>
      <c r="D406" s="9" t="s">
        <v>78</v>
      </c>
      <c r="E406" s="9" t="s">
        <v>397</v>
      </c>
      <c r="F406" s="9" t="s">
        <v>655</v>
      </c>
      <c r="G406" s="9" t="s">
        <v>655</v>
      </c>
      <c r="H406" s="1" t="s">
        <v>396</v>
      </c>
      <c r="I406" s="1" t="s">
        <v>41</v>
      </c>
      <c r="J406" s="2">
        <v>6.5</v>
      </c>
      <c r="K406" s="2">
        <v>1</v>
      </c>
      <c r="L406" s="2" t="s">
        <v>170</v>
      </c>
      <c r="M406" s="60"/>
      <c r="N406" s="7"/>
      <c r="O406" s="8" t="s">
        <v>170</v>
      </c>
    </row>
    <row r="407" spans="1:15" hidden="1" x14ac:dyDescent="0.25">
      <c r="A407" s="24" t="str">
        <f t="shared" si="7"/>
        <v>PL20X2INSTALLUX</v>
      </c>
      <c r="B407" s="1" t="s">
        <v>398</v>
      </c>
      <c r="C407" s="1"/>
      <c r="D407" s="1" t="s">
        <v>78</v>
      </c>
      <c r="E407" s="1" t="s">
        <v>399</v>
      </c>
      <c r="F407" s="1" t="s">
        <v>655</v>
      </c>
      <c r="G407" s="1" t="s">
        <v>655</v>
      </c>
      <c r="H407" s="9" t="s">
        <v>398</v>
      </c>
      <c r="I407" s="9" t="s">
        <v>41</v>
      </c>
      <c r="J407" s="10">
        <v>6.5</v>
      </c>
      <c r="K407" s="10">
        <v>1</v>
      </c>
      <c r="L407" s="10" t="s">
        <v>170</v>
      </c>
      <c r="M407" s="61"/>
      <c r="N407" s="11"/>
      <c r="O407" s="12" t="s">
        <v>170</v>
      </c>
    </row>
    <row r="408" spans="1:15" hidden="1" x14ac:dyDescent="0.25">
      <c r="A408" s="24" t="str">
        <f t="shared" si="7"/>
        <v>PL20X3INSTALLUX</v>
      </c>
      <c r="B408" s="1" t="s">
        <v>400</v>
      </c>
      <c r="C408" s="1"/>
      <c r="D408" s="1" t="s">
        <v>78</v>
      </c>
      <c r="E408" s="1" t="s">
        <v>401</v>
      </c>
      <c r="F408" s="1" t="s">
        <v>655</v>
      </c>
      <c r="G408" s="1" t="s">
        <v>655</v>
      </c>
      <c r="H408" s="1" t="s">
        <v>400</v>
      </c>
      <c r="I408" s="1" t="s">
        <v>41</v>
      </c>
      <c r="J408" s="2">
        <v>6.5</v>
      </c>
      <c r="K408" s="2">
        <v>1</v>
      </c>
      <c r="L408" s="2" t="s">
        <v>170</v>
      </c>
      <c r="M408" s="60"/>
      <c r="N408" s="7"/>
      <c r="O408" s="8" t="s">
        <v>170</v>
      </c>
    </row>
    <row r="409" spans="1:15" hidden="1" x14ac:dyDescent="0.25">
      <c r="A409" s="24" t="str">
        <f t="shared" si="7"/>
        <v>PL25X3INSTALLUX</v>
      </c>
      <c r="B409" s="3" t="s">
        <v>402</v>
      </c>
      <c r="C409" s="3"/>
      <c r="D409" s="3" t="s">
        <v>78</v>
      </c>
      <c r="E409" s="3" t="s">
        <v>403</v>
      </c>
      <c r="F409" s="3" t="s">
        <v>655</v>
      </c>
      <c r="G409" s="3" t="s">
        <v>655</v>
      </c>
      <c r="H409" s="1" t="s">
        <v>402</v>
      </c>
      <c r="I409" s="1" t="s">
        <v>41</v>
      </c>
      <c r="J409" s="2">
        <v>6.5</v>
      </c>
      <c r="K409" s="2">
        <v>1</v>
      </c>
      <c r="L409" s="2" t="s">
        <v>170</v>
      </c>
      <c r="M409" s="60"/>
      <c r="N409" s="7"/>
      <c r="O409" s="8" t="s">
        <v>170</v>
      </c>
    </row>
    <row r="410" spans="1:15" hidden="1" x14ac:dyDescent="0.25">
      <c r="A410" s="24" t="str">
        <f t="shared" si="7"/>
        <v>PL30X2INSTALLUX</v>
      </c>
      <c r="B410" s="1" t="s">
        <v>404</v>
      </c>
      <c r="C410" s="1"/>
      <c r="D410" s="1" t="s">
        <v>78</v>
      </c>
      <c r="E410" s="1" t="s">
        <v>405</v>
      </c>
      <c r="F410" s="1" t="s">
        <v>655</v>
      </c>
      <c r="G410" s="1" t="s">
        <v>655</v>
      </c>
      <c r="H410" s="1" t="s">
        <v>404</v>
      </c>
      <c r="I410" s="1" t="s">
        <v>41</v>
      </c>
      <c r="J410" s="2">
        <v>6.5</v>
      </c>
      <c r="K410" s="2">
        <v>1</v>
      </c>
      <c r="L410" s="2" t="s">
        <v>170</v>
      </c>
      <c r="M410" s="60"/>
      <c r="N410" s="7"/>
      <c r="O410" s="8" t="s">
        <v>170</v>
      </c>
    </row>
    <row r="411" spans="1:15" hidden="1" x14ac:dyDescent="0.25">
      <c r="A411" s="24" t="str">
        <f t="shared" si="7"/>
        <v>PL30X3INSTALLUX</v>
      </c>
      <c r="B411" s="1" t="s">
        <v>406</v>
      </c>
      <c r="C411" s="1"/>
      <c r="D411" s="1" t="s">
        <v>78</v>
      </c>
      <c r="E411" s="1" t="s">
        <v>407</v>
      </c>
      <c r="F411" s="1" t="s">
        <v>655</v>
      </c>
      <c r="G411" s="1" t="s">
        <v>655</v>
      </c>
      <c r="H411" s="1" t="s">
        <v>406</v>
      </c>
      <c r="I411" s="1" t="s">
        <v>41</v>
      </c>
      <c r="J411" s="2">
        <v>6.5</v>
      </c>
      <c r="K411" s="2">
        <v>1</v>
      </c>
      <c r="L411" s="2" t="s">
        <v>170</v>
      </c>
      <c r="M411" s="60"/>
      <c r="N411" s="7"/>
      <c r="O411" s="8" t="s">
        <v>170</v>
      </c>
    </row>
    <row r="412" spans="1:15" hidden="1" x14ac:dyDescent="0.25">
      <c r="A412" s="24" t="str">
        <f t="shared" si="7"/>
        <v>PL40X2INSTALLUX</v>
      </c>
      <c r="B412" s="1" t="s">
        <v>408</v>
      </c>
      <c r="C412" s="1"/>
      <c r="D412" s="1" t="s">
        <v>78</v>
      </c>
      <c r="E412" s="1" t="s">
        <v>409</v>
      </c>
      <c r="F412" s="1" t="s">
        <v>655</v>
      </c>
      <c r="G412" s="1" t="s">
        <v>655</v>
      </c>
      <c r="H412" s="1" t="s">
        <v>408</v>
      </c>
      <c r="I412" s="1" t="s">
        <v>41</v>
      </c>
      <c r="J412" s="2">
        <v>6.5</v>
      </c>
      <c r="K412" s="2">
        <v>1</v>
      </c>
      <c r="L412" s="2" t="s">
        <v>170</v>
      </c>
      <c r="M412" s="60"/>
      <c r="N412" s="7">
        <f>2.03*J412</f>
        <v>13.194999999999999</v>
      </c>
      <c r="O412" s="8" t="s">
        <v>170</v>
      </c>
    </row>
    <row r="413" spans="1:15" hidden="1" x14ac:dyDescent="0.25">
      <c r="A413" s="24" t="str">
        <f t="shared" si="7"/>
        <v>T60x30PREFAL</v>
      </c>
      <c r="B413" s="1" t="s">
        <v>494</v>
      </c>
      <c r="C413" s="1"/>
      <c r="D413" s="1" t="s">
        <v>168</v>
      </c>
      <c r="E413" s="1" t="s">
        <v>495</v>
      </c>
      <c r="F413" s="1" t="s">
        <v>657</v>
      </c>
      <c r="G413" s="1" t="s">
        <v>439</v>
      </c>
      <c r="H413" s="1" t="s">
        <v>494</v>
      </c>
      <c r="I413" s="1" t="s">
        <v>41</v>
      </c>
      <c r="J413" s="2">
        <v>6.5</v>
      </c>
      <c r="K413" s="2">
        <v>1</v>
      </c>
      <c r="L413" s="2" t="s">
        <v>80</v>
      </c>
      <c r="M413" s="60"/>
      <c r="N413" s="7"/>
      <c r="O413" s="8" t="s">
        <v>80</v>
      </c>
    </row>
    <row r="414" spans="1:15" hidden="1" x14ac:dyDescent="0.25">
      <c r="A414" s="24" t="str">
        <f t="shared" si="7"/>
        <v>T70x50INSTALLUX</v>
      </c>
      <c r="B414" s="1" t="s">
        <v>32707</v>
      </c>
      <c r="C414" s="1"/>
      <c r="D414" s="1" t="s">
        <v>168</v>
      </c>
      <c r="E414" s="1" t="s">
        <v>32708</v>
      </c>
      <c r="F414" s="1" t="s">
        <v>655</v>
      </c>
      <c r="G414" s="1" t="s">
        <v>655</v>
      </c>
      <c r="H414" s="1" t="s">
        <v>32710</v>
      </c>
      <c r="I414" s="1" t="s">
        <v>41</v>
      </c>
      <c r="J414" s="2">
        <v>6.5</v>
      </c>
      <c r="K414" s="2">
        <v>1</v>
      </c>
      <c r="L414" s="2" t="s">
        <v>80</v>
      </c>
      <c r="M414" s="60"/>
      <c r="N414" s="7"/>
      <c r="O414" s="8" t="s">
        <v>80</v>
      </c>
    </row>
    <row r="415" spans="1:15" hidden="1" x14ac:dyDescent="0.25">
      <c r="A415" s="24" t="str">
        <f t="shared" si="7"/>
        <v>TC30INSTALLUX</v>
      </c>
      <c r="B415" s="1" t="s">
        <v>32569</v>
      </c>
      <c r="C415" s="1"/>
      <c r="D415" s="1" t="s">
        <v>168</v>
      </c>
      <c r="E415" s="1" t="s">
        <v>32570</v>
      </c>
      <c r="F415" s="1" t="s">
        <v>655</v>
      </c>
      <c r="G415" s="1" t="s">
        <v>655</v>
      </c>
      <c r="H415" s="1" t="s">
        <v>32571</v>
      </c>
      <c r="I415" s="1" t="s">
        <v>41</v>
      </c>
      <c r="J415" s="2">
        <v>6.5</v>
      </c>
      <c r="K415" s="2">
        <v>1</v>
      </c>
      <c r="L415" s="2" t="s">
        <v>80</v>
      </c>
      <c r="M415" s="60"/>
      <c r="N415" s="7"/>
      <c r="O415" s="8" t="s">
        <v>80</v>
      </c>
    </row>
    <row r="416" spans="1:15" hidden="1" x14ac:dyDescent="0.25">
      <c r="A416" s="24" t="str">
        <f t="shared" si="7"/>
        <v>PL40X3INSTALLUX</v>
      </c>
      <c r="B416" s="1" t="s">
        <v>410</v>
      </c>
      <c r="C416" s="1"/>
      <c r="D416" s="1" t="s">
        <v>78</v>
      </c>
      <c r="E416" s="1" t="s">
        <v>411</v>
      </c>
      <c r="F416" s="1" t="s">
        <v>655</v>
      </c>
      <c r="G416" s="1" t="s">
        <v>655</v>
      </c>
      <c r="H416" s="1" t="s">
        <v>410</v>
      </c>
      <c r="I416" s="1" t="s">
        <v>41</v>
      </c>
      <c r="J416" s="2">
        <v>6.5</v>
      </c>
      <c r="K416" s="2">
        <v>1</v>
      </c>
      <c r="L416" s="2" t="s">
        <v>170</v>
      </c>
      <c r="M416" s="60"/>
      <c r="N416" s="7"/>
      <c r="O416" s="8" t="s">
        <v>170</v>
      </c>
    </row>
    <row r="417" spans="1:17" hidden="1" x14ac:dyDescent="0.25">
      <c r="A417" s="24" t="str">
        <f t="shared" si="7"/>
        <v>5452thINSTALLUX</v>
      </c>
      <c r="B417" s="1" t="s">
        <v>32730</v>
      </c>
      <c r="C417" s="1"/>
      <c r="D417" s="1" t="s">
        <v>78</v>
      </c>
      <c r="E417" s="1" t="s">
        <v>1227</v>
      </c>
      <c r="F417" s="1" t="s">
        <v>655</v>
      </c>
      <c r="G417" s="1" t="s">
        <v>655</v>
      </c>
      <c r="H417" s="1" t="s">
        <v>32730</v>
      </c>
      <c r="I417" s="1" t="s">
        <v>41</v>
      </c>
      <c r="J417" s="2">
        <v>6.5</v>
      </c>
      <c r="K417" s="2">
        <v>1</v>
      </c>
      <c r="L417" s="2" t="s">
        <v>170</v>
      </c>
      <c r="M417" s="60"/>
      <c r="N417" s="7"/>
      <c r="O417" s="8" t="s">
        <v>170</v>
      </c>
    </row>
    <row r="418" spans="1:17" hidden="1" x14ac:dyDescent="0.25">
      <c r="A418" s="24" t="str">
        <f t="shared" si="7"/>
        <v>OSB3_18_2500x675JAUFFREY</v>
      </c>
      <c r="B418" s="1" t="s">
        <v>434</v>
      </c>
      <c r="C418" s="1"/>
      <c r="D418" s="1" t="s">
        <v>435</v>
      </c>
      <c r="E418" s="1" t="s">
        <v>436</v>
      </c>
      <c r="F418" s="1" t="s">
        <v>32886</v>
      </c>
      <c r="G418" s="1"/>
      <c r="H418" s="1" t="s">
        <v>434</v>
      </c>
      <c r="I418" s="1" t="s">
        <v>41</v>
      </c>
      <c r="J418" s="2">
        <v>1</v>
      </c>
      <c r="K418" s="2">
        <v>1</v>
      </c>
      <c r="L418" s="2" t="s">
        <v>43</v>
      </c>
      <c r="M418" s="73">
        <f>8.5*2.5*0.675</f>
        <v>14.343750000000002</v>
      </c>
      <c r="N418" s="73">
        <f>11.5*2.5*0.675</f>
        <v>19.40625</v>
      </c>
      <c r="O418" s="8" t="s">
        <v>43</v>
      </c>
      <c r="P418" s="1"/>
      <c r="Q418" s="71">
        <v>44886</v>
      </c>
    </row>
    <row r="419" spans="1:17" hidden="1" x14ac:dyDescent="0.25">
      <c r="A419" s="24" t="str">
        <f t="shared" si="7"/>
        <v>OSB3_9_2500x1250JAUFFREY</v>
      </c>
      <c r="B419" s="1" t="s">
        <v>593</v>
      </c>
      <c r="C419" s="1"/>
      <c r="D419" s="1" t="s">
        <v>435</v>
      </c>
      <c r="E419" s="1" t="s">
        <v>594</v>
      </c>
      <c r="F419" s="1" t="s">
        <v>32886</v>
      </c>
      <c r="G419" s="1"/>
      <c r="H419" s="1" t="s">
        <v>593</v>
      </c>
      <c r="I419" s="1" t="s">
        <v>41</v>
      </c>
      <c r="J419" s="2">
        <v>1</v>
      </c>
      <c r="K419" s="2">
        <v>1</v>
      </c>
      <c r="L419" s="2" t="s">
        <v>43</v>
      </c>
      <c r="M419" s="73">
        <f>4.4*2.5*1.25</f>
        <v>13.75</v>
      </c>
      <c r="N419" s="73">
        <f>6.5*2.5*1.25</f>
        <v>20.3125</v>
      </c>
      <c r="O419" s="8" t="s">
        <v>43</v>
      </c>
      <c r="P419" s="1"/>
      <c r="Q419" s="71">
        <v>44886</v>
      </c>
    </row>
    <row r="420" spans="1:17" hidden="1" x14ac:dyDescent="0.25">
      <c r="A420" s="24" t="str">
        <f t="shared" si="7"/>
        <v>328PREFAL</v>
      </c>
      <c r="B420" s="13">
        <v>328</v>
      </c>
      <c r="C420" s="13"/>
      <c r="D420" s="1" t="s">
        <v>78</v>
      </c>
      <c r="E420" s="1" t="s">
        <v>484</v>
      </c>
      <c r="F420" s="1" t="s">
        <v>657</v>
      </c>
      <c r="G420" s="1" t="s">
        <v>439</v>
      </c>
      <c r="H420" s="1">
        <v>328</v>
      </c>
      <c r="I420" s="1" t="s">
        <v>41</v>
      </c>
      <c r="J420" s="2">
        <v>6.5</v>
      </c>
      <c r="K420" s="2">
        <v>1</v>
      </c>
      <c r="L420" s="2" t="s">
        <v>80</v>
      </c>
      <c r="M420" s="60"/>
      <c r="N420" s="7"/>
      <c r="O420" s="2" t="s">
        <v>80</v>
      </c>
    </row>
    <row r="421" spans="1:17" hidden="1" x14ac:dyDescent="0.25">
      <c r="A421" s="24" t="str">
        <f t="shared" si="7"/>
        <v>332PREFAL</v>
      </c>
      <c r="B421" s="13">
        <v>332</v>
      </c>
      <c r="C421" s="13"/>
      <c r="D421" s="1" t="s">
        <v>78</v>
      </c>
      <c r="E421" s="1" t="s">
        <v>486</v>
      </c>
      <c r="F421" s="1" t="s">
        <v>657</v>
      </c>
      <c r="G421" s="1" t="s">
        <v>439</v>
      </c>
      <c r="H421" s="1">
        <v>332</v>
      </c>
      <c r="I421" s="1" t="s">
        <v>41</v>
      </c>
      <c r="J421" s="2">
        <v>6.5</v>
      </c>
      <c r="K421" s="2">
        <v>1</v>
      </c>
      <c r="L421" s="2" t="s">
        <v>80</v>
      </c>
      <c r="M421" s="60"/>
      <c r="N421" s="7"/>
      <c r="O421" s="2" t="s">
        <v>80</v>
      </c>
    </row>
    <row r="422" spans="1:17" hidden="1" x14ac:dyDescent="0.25">
      <c r="A422" s="24" t="str">
        <f t="shared" si="7"/>
        <v>502PREFAL</v>
      </c>
      <c r="B422" s="13">
        <v>502</v>
      </c>
      <c r="C422" s="13"/>
      <c r="D422" s="1" t="s">
        <v>78</v>
      </c>
      <c r="E422" s="1" t="s">
        <v>471</v>
      </c>
      <c r="F422" s="1" t="s">
        <v>657</v>
      </c>
      <c r="G422" s="1" t="s">
        <v>439</v>
      </c>
      <c r="H422" s="1">
        <v>502</v>
      </c>
      <c r="I422" s="1" t="s">
        <v>41</v>
      </c>
      <c r="J422" s="2">
        <v>6.5</v>
      </c>
      <c r="K422" s="2">
        <v>1</v>
      </c>
      <c r="L422" s="2" t="s">
        <v>80</v>
      </c>
      <c r="M422" s="60"/>
      <c r="N422" s="7"/>
      <c r="O422" s="2" t="s">
        <v>80</v>
      </c>
    </row>
    <row r="423" spans="1:17" hidden="1" x14ac:dyDescent="0.25">
      <c r="A423" s="24" t="str">
        <f t="shared" si="7"/>
        <v>TUBEGALVA100x20x1,5Balitrand</v>
      </c>
      <c r="B423" s="1" t="s">
        <v>259</v>
      </c>
      <c r="C423" s="1"/>
      <c r="D423" s="1" t="s">
        <v>260</v>
      </c>
      <c r="E423" s="1" t="s">
        <v>261</v>
      </c>
      <c r="F423" s="1" t="s">
        <v>262</v>
      </c>
      <c r="G423" s="1"/>
      <c r="H423" s="1" t="s">
        <v>263</v>
      </c>
      <c r="I423" s="1" t="s">
        <v>41</v>
      </c>
      <c r="J423" s="2">
        <v>6.5</v>
      </c>
      <c r="K423" s="2">
        <v>1</v>
      </c>
      <c r="L423" s="2" t="s">
        <v>80</v>
      </c>
      <c r="M423" s="60"/>
      <c r="N423" s="7">
        <v>130</v>
      </c>
      <c r="O423" s="8" t="s">
        <v>80</v>
      </c>
    </row>
    <row r="424" spans="1:17" hidden="1" x14ac:dyDescent="0.25">
      <c r="A424" s="24" t="str">
        <f t="shared" si="7"/>
        <v>2647PREFAL</v>
      </c>
      <c r="B424" s="1">
        <v>2647</v>
      </c>
      <c r="C424" s="1"/>
      <c r="D424" s="1" t="s">
        <v>78</v>
      </c>
      <c r="E424" s="1" t="s">
        <v>442</v>
      </c>
      <c r="F424" s="1" t="s">
        <v>657</v>
      </c>
      <c r="G424" s="1" t="s">
        <v>439</v>
      </c>
      <c r="H424" s="1">
        <v>2647</v>
      </c>
      <c r="I424" s="1" t="s">
        <v>41</v>
      </c>
      <c r="J424" s="2"/>
      <c r="K424" s="2">
        <v>1</v>
      </c>
      <c r="L424" s="2" t="s">
        <v>80</v>
      </c>
      <c r="M424" s="60"/>
      <c r="N424" s="7"/>
      <c r="O424" s="2" t="s">
        <v>80</v>
      </c>
    </row>
    <row r="425" spans="1:17" hidden="1" x14ac:dyDescent="0.25">
      <c r="A425" s="24" t="str">
        <f t="shared" si="7"/>
        <v>2655PREFAL</v>
      </c>
      <c r="B425" s="13">
        <v>2655</v>
      </c>
      <c r="C425" s="13"/>
      <c r="D425" s="1" t="s">
        <v>78</v>
      </c>
      <c r="E425" s="19" t="s">
        <v>438</v>
      </c>
      <c r="F425" s="1" t="s">
        <v>657</v>
      </c>
      <c r="G425" s="1" t="s">
        <v>439</v>
      </c>
      <c r="H425" s="13">
        <v>2655</v>
      </c>
      <c r="I425" s="1" t="s">
        <v>41</v>
      </c>
      <c r="J425" s="2">
        <v>6.5</v>
      </c>
      <c r="K425" s="2">
        <v>1</v>
      </c>
      <c r="L425" s="2" t="s">
        <v>80</v>
      </c>
      <c r="M425" s="60"/>
      <c r="N425" s="7"/>
      <c r="O425" s="2" t="s">
        <v>80</v>
      </c>
    </row>
    <row r="426" spans="1:17" hidden="1" x14ac:dyDescent="0.25">
      <c r="A426" s="24" t="str">
        <f t="shared" si="7"/>
        <v>2683PREFAL</v>
      </c>
      <c r="B426" s="1">
        <v>2683</v>
      </c>
      <c r="C426" s="1"/>
      <c r="D426" s="1" t="s">
        <v>78</v>
      </c>
      <c r="E426" s="1" t="s">
        <v>20897</v>
      </c>
      <c r="F426" s="1" t="s">
        <v>657</v>
      </c>
      <c r="G426" s="1" t="s">
        <v>439</v>
      </c>
      <c r="H426" s="1">
        <v>2683</v>
      </c>
      <c r="I426" s="1" t="s">
        <v>41</v>
      </c>
      <c r="J426" s="2">
        <v>6.5</v>
      </c>
      <c r="K426" s="2">
        <v>1</v>
      </c>
      <c r="L426" s="2" t="s">
        <v>170</v>
      </c>
      <c r="M426" s="60"/>
      <c r="N426" s="7"/>
      <c r="O426" s="8" t="s">
        <v>170</v>
      </c>
    </row>
    <row r="427" spans="1:17" hidden="1" x14ac:dyDescent="0.25">
      <c r="A427" s="24" t="str">
        <f t="shared" si="7"/>
        <v>2685PREFAL</v>
      </c>
      <c r="B427" s="1">
        <v>2685</v>
      </c>
      <c r="C427" s="1"/>
      <c r="D427" s="1" t="s">
        <v>78</v>
      </c>
      <c r="E427" s="1" t="s">
        <v>20901</v>
      </c>
      <c r="F427" s="1" t="s">
        <v>657</v>
      </c>
      <c r="G427" s="1" t="s">
        <v>439</v>
      </c>
      <c r="H427" s="1">
        <v>2685</v>
      </c>
      <c r="I427" s="1" t="s">
        <v>41</v>
      </c>
      <c r="J427" s="2">
        <v>6.5</v>
      </c>
      <c r="K427" s="2">
        <v>1</v>
      </c>
      <c r="L427" s="2" t="s">
        <v>170</v>
      </c>
      <c r="M427" s="60"/>
      <c r="N427" s="7"/>
      <c r="O427" s="8" t="s">
        <v>170</v>
      </c>
    </row>
    <row r="428" spans="1:17" hidden="1" x14ac:dyDescent="0.25">
      <c r="A428" s="24" t="str">
        <f t="shared" si="7"/>
        <v>3320PREFAL</v>
      </c>
      <c r="B428" s="13">
        <v>3320</v>
      </c>
      <c r="C428" s="13"/>
      <c r="D428" s="1" t="s">
        <v>78</v>
      </c>
      <c r="E428" s="1" t="s">
        <v>459</v>
      </c>
      <c r="F428" s="1" t="s">
        <v>657</v>
      </c>
      <c r="G428" s="1" t="s">
        <v>439</v>
      </c>
      <c r="H428" s="1">
        <v>3320</v>
      </c>
      <c r="I428" s="1" t="s">
        <v>41</v>
      </c>
      <c r="J428" s="2">
        <v>6.5</v>
      </c>
      <c r="K428" s="2">
        <v>1</v>
      </c>
      <c r="L428" s="2" t="s">
        <v>80</v>
      </c>
      <c r="M428" s="60"/>
      <c r="N428" s="7"/>
      <c r="O428" s="2" t="s">
        <v>80</v>
      </c>
    </row>
    <row r="429" spans="1:17" hidden="1" x14ac:dyDescent="0.25">
      <c r="A429" s="24" t="str">
        <f t="shared" si="7"/>
        <v>3321PREFAL</v>
      </c>
      <c r="B429" s="13">
        <v>3321</v>
      </c>
      <c r="C429" s="13"/>
      <c r="D429" s="1" t="s">
        <v>78</v>
      </c>
      <c r="E429" s="1" t="s">
        <v>460</v>
      </c>
      <c r="F429" s="1" t="s">
        <v>657</v>
      </c>
      <c r="G429" s="1" t="s">
        <v>439</v>
      </c>
      <c r="H429" s="1">
        <v>3321</v>
      </c>
      <c r="I429" s="1" t="s">
        <v>41</v>
      </c>
      <c r="J429" s="2">
        <v>6.5</v>
      </c>
      <c r="K429" s="2">
        <v>1</v>
      </c>
      <c r="L429" s="2" t="s">
        <v>80</v>
      </c>
      <c r="M429" s="60"/>
      <c r="N429" s="7"/>
      <c r="O429" s="2" t="s">
        <v>80</v>
      </c>
    </row>
    <row r="430" spans="1:17" hidden="1" x14ac:dyDescent="0.25">
      <c r="A430" s="24" t="str">
        <f t="shared" si="7"/>
        <v>3325PREFAL</v>
      </c>
      <c r="B430" s="13">
        <v>3325</v>
      </c>
      <c r="C430" s="13"/>
      <c r="D430" s="1" t="s">
        <v>78</v>
      </c>
      <c r="E430" s="1" t="s">
        <v>457</v>
      </c>
      <c r="F430" s="1" t="s">
        <v>657</v>
      </c>
      <c r="G430" s="1" t="s">
        <v>439</v>
      </c>
      <c r="H430" s="1">
        <v>3325</v>
      </c>
      <c r="I430" s="1" t="s">
        <v>41</v>
      </c>
      <c r="J430" s="2">
        <v>6.5</v>
      </c>
      <c r="K430" s="2">
        <v>1</v>
      </c>
      <c r="L430" s="2" t="s">
        <v>80</v>
      </c>
      <c r="M430" s="60"/>
      <c r="N430" s="7"/>
      <c r="O430" s="2" t="s">
        <v>80</v>
      </c>
    </row>
    <row r="431" spans="1:17" hidden="1" x14ac:dyDescent="0.25">
      <c r="A431" s="24" t="str">
        <f t="shared" si="7"/>
        <v>3326PREFAL</v>
      </c>
      <c r="B431" s="13">
        <v>3326</v>
      </c>
      <c r="C431" s="13"/>
      <c r="D431" s="1" t="s">
        <v>78</v>
      </c>
      <c r="E431" s="1" t="s">
        <v>461</v>
      </c>
      <c r="F431" s="1" t="s">
        <v>657</v>
      </c>
      <c r="G431" s="1" t="s">
        <v>439</v>
      </c>
      <c r="H431" s="1">
        <v>3326</v>
      </c>
      <c r="I431" s="1" t="s">
        <v>41</v>
      </c>
      <c r="J431" s="2">
        <v>6.5</v>
      </c>
      <c r="K431" s="2">
        <v>1</v>
      </c>
      <c r="L431" s="2" t="s">
        <v>80</v>
      </c>
      <c r="M431" s="60"/>
      <c r="N431" s="7"/>
      <c r="O431" s="2" t="s">
        <v>80</v>
      </c>
    </row>
    <row r="432" spans="1:17" hidden="1" x14ac:dyDescent="0.25">
      <c r="A432" s="24" t="str">
        <f t="shared" si="7"/>
        <v>3328PREFAL</v>
      </c>
      <c r="B432" s="13">
        <v>3328</v>
      </c>
      <c r="C432" s="13"/>
      <c r="D432" s="1" t="s">
        <v>78</v>
      </c>
      <c r="E432" s="1" t="s">
        <v>454</v>
      </c>
      <c r="F432" s="1" t="s">
        <v>657</v>
      </c>
      <c r="G432" s="1" t="s">
        <v>439</v>
      </c>
      <c r="H432" s="1">
        <v>3328</v>
      </c>
      <c r="I432" s="1" t="s">
        <v>41</v>
      </c>
      <c r="J432" s="2">
        <v>6.5</v>
      </c>
      <c r="K432" s="2">
        <v>1</v>
      </c>
      <c r="L432" s="2" t="s">
        <v>80</v>
      </c>
      <c r="M432" s="60"/>
      <c r="N432" s="7"/>
      <c r="O432" s="2" t="s">
        <v>80</v>
      </c>
    </row>
    <row r="433" spans="1:15" hidden="1" x14ac:dyDescent="0.25">
      <c r="A433" s="24" t="str">
        <f t="shared" si="7"/>
        <v>3331PREFAL</v>
      </c>
      <c r="B433" s="13">
        <v>3331</v>
      </c>
      <c r="C433" s="13"/>
      <c r="D433" s="1" t="s">
        <v>78</v>
      </c>
      <c r="E433" s="1" t="s">
        <v>458</v>
      </c>
      <c r="F433" s="1" t="s">
        <v>657</v>
      </c>
      <c r="G433" s="1" t="s">
        <v>439</v>
      </c>
      <c r="H433" s="1">
        <v>3331</v>
      </c>
      <c r="I433" s="1" t="s">
        <v>41</v>
      </c>
      <c r="J433" s="2">
        <v>6.5</v>
      </c>
      <c r="K433" s="2">
        <v>1</v>
      </c>
      <c r="L433" s="2" t="s">
        <v>80</v>
      </c>
      <c r="M433" s="60"/>
      <c r="N433" s="7"/>
      <c r="O433" s="2" t="s">
        <v>80</v>
      </c>
    </row>
    <row r="434" spans="1:15" hidden="1" x14ac:dyDescent="0.25">
      <c r="A434" s="24" t="str">
        <f t="shared" si="7"/>
        <v>3335PREFAL</v>
      </c>
      <c r="B434" s="13">
        <v>3335</v>
      </c>
      <c r="C434" s="13"/>
      <c r="D434" s="1" t="s">
        <v>78</v>
      </c>
      <c r="E434" s="1" t="s">
        <v>462</v>
      </c>
      <c r="F434" s="1" t="s">
        <v>657</v>
      </c>
      <c r="G434" s="1" t="s">
        <v>439</v>
      </c>
      <c r="H434" s="1">
        <v>3335</v>
      </c>
      <c r="I434" s="1" t="s">
        <v>41</v>
      </c>
      <c r="J434" s="2">
        <v>6.5</v>
      </c>
      <c r="K434" s="2">
        <v>1</v>
      </c>
      <c r="L434" s="2" t="s">
        <v>80</v>
      </c>
      <c r="M434" s="60"/>
      <c r="N434" s="7"/>
      <c r="O434" s="2" t="s">
        <v>80</v>
      </c>
    </row>
    <row r="435" spans="1:15" hidden="1" x14ac:dyDescent="0.25">
      <c r="A435" s="24" t="str">
        <f t="shared" si="7"/>
        <v>3406PREFAL</v>
      </c>
      <c r="B435" s="13">
        <v>3406</v>
      </c>
      <c r="C435" s="13"/>
      <c r="D435" s="1" t="s">
        <v>78</v>
      </c>
      <c r="E435" s="1" t="s">
        <v>443</v>
      </c>
      <c r="F435" s="1" t="s">
        <v>657</v>
      </c>
      <c r="G435" s="1" t="s">
        <v>439</v>
      </c>
      <c r="H435" s="13">
        <v>3406</v>
      </c>
      <c r="I435" s="1" t="s">
        <v>41</v>
      </c>
      <c r="J435" s="2"/>
      <c r="K435" s="2">
        <v>1</v>
      </c>
      <c r="L435" s="2" t="s">
        <v>80</v>
      </c>
      <c r="M435" s="60"/>
      <c r="N435" s="7"/>
      <c r="O435" s="2" t="s">
        <v>80</v>
      </c>
    </row>
    <row r="436" spans="1:15" hidden="1" x14ac:dyDescent="0.25">
      <c r="A436" s="24" t="str">
        <f t="shared" ref="A436:A499" si="8">B436&amp;F436</f>
        <v>3422PREFAL</v>
      </c>
      <c r="B436" s="1">
        <v>3422</v>
      </c>
      <c r="C436" s="1"/>
      <c r="D436" s="1" t="s">
        <v>78</v>
      </c>
      <c r="E436" s="1" t="s">
        <v>22677</v>
      </c>
      <c r="F436" s="1" t="s">
        <v>657</v>
      </c>
      <c r="G436" s="1" t="s">
        <v>439</v>
      </c>
      <c r="H436" s="1">
        <v>3422</v>
      </c>
      <c r="I436" s="1" t="s">
        <v>41</v>
      </c>
      <c r="J436" s="2">
        <v>6.5</v>
      </c>
      <c r="K436" s="2">
        <v>1</v>
      </c>
      <c r="L436" s="2" t="s">
        <v>80</v>
      </c>
      <c r="M436" s="60"/>
      <c r="N436" s="7"/>
      <c r="O436" s="2" t="s">
        <v>80</v>
      </c>
    </row>
    <row r="437" spans="1:15" hidden="1" x14ac:dyDescent="0.25">
      <c r="A437" s="24" t="str">
        <f t="shared" si="8"/>
        <v>4024PREFAL</v>
      </c>
      <c r="B437" s="13">
        <v>4024</v>
      </c>
      <c r="C437" s="13"/>
      <c r="D437" s="1" t="s">
        <v>78</v>
      </c>
      <c r="E437" s="1" t="s">
        <v>485</v>
      </c>
      <c r="F437" s="1" t="s">
        <v>657</v>
      </c>
      <c r="G437" s="1" t="s">
        <v>439</v>
      </c>
      <c r="H437" s="1">
        <v>4024</v>
      </c>
      <c r="I437" s="1" t="s">
        <v>41</v>
      </c>
      <c r="J437" s="2">
        <v>6.5</v>
      </c>
      <c r="K437" s="2">
        <v>1</v>
      </c>
      <c r="L437" s="2" t="s">
        <v>80</v>
      </c>
      <c r="M437" s="60"/>
      <c r="N437" s="7"/>
      <c r="O437" s="2" t="s">
        <v>80</v>
      </c>
    </row>
    <row r="438" spans="1:15" hidden="1" x14ac:dyDescent="0.25">
      <c r="A438" s="24" t="str">
        <f t="shared" si="8"/>
        <v>5082PREFAL</v>
      </c>
      <c r="B438" s="13">
        <v>5082</v>
      </c>
      <c r="C438" s="13"/>
      <c r="D438" s="1" t="s">
        <v>78</v>
      </c>
      <c r="E438" s="1" t="s">
        <v>454</v>
      </c>
      <c r="F438" s="1" t="s">
        <v>657</v>
      </c>
      <c r="G438" s="1" t="s">
        <v>439</v>
      </c>
      <c r="H438" s="1">
        <v>5082</v>
      </c>
      <c r="I438" s="1" t="s">
        <v>41</v>
      </c>
      <c r="J438" s="2">
        <v>6.5</v>
      </c>
      <c r="K438" s="2">
        <v>1</v>
      </c>
      <c r="L438" s="2" t="s">
        <v>80</v>
      </c>
      <c r="M438" s="60"/>
      <c r="N438" s="7"/>
      <c r="O438" s="2" t="s">
        <v>80</v>
      </c>
    </row>
    <row r="439" spans="1:15" hidden="1" x14ac:dyDescent="0.25">
      <c r="A439" s="24" t="str">
        <f t="shared" si="8"/>
        <v>5088PREFAL</v>
      </c>
      <c r="B439" s="13">
        <v>5088</v>
      </c>
      <c r="C439" s="13"/>
      <c r="D439" s="1" t="s">
        <v>78</v>
      </c>
      <c r="E439" s="1" t="s">
        <v>455</v>
      </c>
      <c r="F439" s="1" t="s">
        <v>657</v>
      </c>
      <c r="G439" s="1" t="s">
        <v>439</v>
      </c>
      <c r="H439" s="1">
        <v>5088</v>
      </c>
      <c r="I439" s="1" t="s">
        <v>41</v>
      </c>
      <c r="J439" s="2">
        <v>6.5</v>
      </c>
      <c r="K439" s="2">
        <v>1</v>
      </c>
      <c r="L439" s="2" t="s">
        <v>80</v>
      </c>
      <c r="M439" s="60"/>
      <c r="N439" s="7"/>
      <c r="O439" s="2" t="s">
        <v>80</v>
      </c>
    </row>
    <row r="440" spans="1:15" hidden="1" x14ac:dyDescent="0.25">
      <c r="A440" s="24" t="str">
        <f t="shared" si="8"/>
        <v>7000PREFAL</v>
      </c>
      <c r="B440" s="13">
        <v>7000</v>
      </c>
      <c r="C440" s="13"/>
      <c r="D440" s="1" t="s">
        <v>78</v>
      </c>
      <c r="E440" s="1" t="s">
        <v>479</v>
      </c>
      <c r="F440" s="1" t="s">
        <v>657</v>
      </c>
      <c r="G440" s="1" t="s">
        <v>439</v>
      </c>
      <c r="H440" s="1">
        <v>7000</v>
      </c>
      <c r="I440" s="1" t="s">
        <v>41</v>
      </c>
      <c r="J440" s="2">
        <v>6.5</v>
      </c>
      <c r="K440" s="2">
        <v>1</v>
      </c>
      <c r="L440" s="2" t="s">
        <v>80</v>
      </c>
      <c r="M440" s="60"/>
      <c r="N440" s="7"/>
      <c r="O440" s="2" t="s">
        <v>80</v>
      </c>
    </row>
    <row r="441" spans="1:15" hidden="1" x14ac:dyDescent="0.25">
      <c r="A441" s="24" t="str">
        <f t="shared" si="8"/>
        <v>7005PREFAL</v>
      </c>
      <c r="B441" s="13">
        <v>7005</v>
      </c>
      <c r="C441" s="13"/>
      <c r="D441" s="1" t="s">
        <v>78</v>
      </c>
      <c r="E441" s="1" t="s">
        <v>463</v>
      </c>
      <c r="F441" s="1" t="s">
        <v>657</v>
      </c>
      <c r="G441" s="1" t="s">
        <v>439</v>
      </c>
      <c r="H441" s="1">
        <v>7005</v>
      </c>
      <c r="I441" s="1" t="s">
        <v>41</v>
      </c>
      <c r="J441" s="2">
        <v>6.5</v>
      </c>
      <c r="K441" s="2">
        <v>1</v>
      </c>
      <c r="L441" s="2" t="s">
        <v>80</v>
      </c>
      <c r="M441" s="60"/>
      <c r="N441" s="7"/>
      <c r="O441" s="2" t="s">
        <v>80</v>
      </c>
    </row>
    <row r="442" spans="1:15" hidden="1" x14ac:dyDescent="0.25">
      <c r="A442" s="24" t="str">
        <f t="shared" si="8"/>
        <v>7007PREFAL</v>
      </c>
      <c r="B442" s="55">
        <v>7007</v>
      </c>
      <c r="C442" s="55"/>
      <c r="D442" s="3" t="s">
        <v>78</v>
      </c>
      <c r="E442" s="3" t="s">
        <v>464</v>
      </c>
      <c r="F442" s="3" t="s">
        <v>657</v>
      </c>
      <c r="G442" s="3" t="s">
        <v>439</v>
      </c>
      <c r="H442" s="3">
        <v>7007</v>
      </c>
      <c r="I442" s="3" t="s">
        <v>41</v>
      </c>
      <c r="J442" s="4">
        <v>6.5</v>
      </c>
      <c r="K442" s="4">
        <v>1</v>
      </c>
      <c r="L442" s="4" t="s">
        <v>80</v>
      </c>
      <c r="M442" s="59"/>
      <c r="N442" s="5"/>
      <c r="O442" s="4" t="s">
        <v>80</v>
      </c>
    </row>
    <row r="443" spans="1:15" hidden="1" x14ac:dyDescent="0.25">
      <c r="A443" s="24" t="str">
        <f t="shared" si="8"/>
        <v>7008PREFAL</v>
      </c>
      <c r="B443" s="13">
        <v>7008</v>
      </c>
      <c r="C443" s="13"/>
      <c r="D443" s="1" t="s">
        <v>78</v>
      </c>
      <c r="E443" s="1" t="s">
        <v>472</v>
      </c>
      <c r="F443" s="1" t="s">
        <v>657</v>
      </c>
      <c r="G443" s="1" t="s">
        <v>439</v>
      </c>
      <c r="H443" s="1">
        <v>7008</v>
      </c>
      <c r="I443" s="1" t="s">
        <v>41</v>
      </c>
      <c r="J443" s="2">
        <v>6.5</v>
      </c>
      <c r="K443" s="2">
        <v>1</v>
      </c>
      <c r="L443" s="2" t="s">
        <v>80</v>
      </c>
      <c r="M443" s="60"/>
      <c r="N443" s="7"/>
      <c r="O443" s="2" t="s">
        <v>80</v>
      </c>
    </row>
    <row r="444" spans="1:15" hidden="1" x14ac:dyDescent="0.25">
      <c r="A444" s="24" t="str">
        <f t="shared" si="8"/>
        <v>7013PREFAL</v>
      </c>
      <c r="B444" s="13">
        <v>7013</v>
      </c>
      <c r="C444" s="13"/>
      <c r="D444" s="1" t="s">
        <v>78</v>
      </c>
      <c r="E444" s="1" t="s">
        <v>469</v>
      </c>
      <c r="F444" s="1" t="s">
        <v>657</v>
      </c>
      <c r="G444" s="1" t="s">
        <v>439</v>
      </c>
      <c r="H444" s="1">
        <v>7013</v>
      </c>
      <c r="I444" s="1" t="s">
        <v>41</v>
      </c>
      <c r="J444" s="2">
        <v>6.5</v>
      </c>
      <c r="K444" s="2">
        <v>1</v>
      </c>
      <c r="L444" s="2" t="s">
        <v>80</v>
      </c>
      <c r="M444" s="60"/>
      <c r="N444" s="7"/>
      <c r="O444" s="2" t="s">
        <v>80</v>
      </c>
    </row>
    <row r="445" spans="1:15" hidden="1" x14ac:dyDescent="0.25">
      <c r="A445" s="24" t="str">
        <f t="shared" si="8"/>
        <v>7020PREFAL</v>
      </c>
      <c r="B445" s="55">
        <v>7020</v>
      </c>
      <c r="C445" s="55"/>
      <c r="D445" s="3" t="s">
        <v>78</v>
      </c>
      <c r="E445" s="15" t="s">
        <v>480</v>
      </c>
      <c r="F445" s="3" t="s">
        <v>657</v>
      </c>
      <c r="G445" s="3" t="s">
        <v>439</v>
      </c>
      <c r="H445" s="3">
        <v>7020</v>
      </c>
      <c r="I445" s="3" t="s">
        <v>41</v>
      </c>
      <c r="J445" s="4">
        <v>6.5</v>
      </c>
      <c r="K445" s="4">
        <v>1</v>
      </c>
      <c r="L445" s="4" t="s">
        <v>80</v>
      </c>
      <c r="M445" s="59"/>
      <c r="N445" s="5"/>
      <c r="O445" s="4" t="s">
        <v>80</v>
      </c>
    </row>
    <row r="446" spans="1:15" hidden="1" x14ac:dyDescent="0.25">
      <c r="A446" s="24" t="str">
        <f t="shared" si="8"/>
        <v>7030PREFAL</v>
      </c>
      <c r="B446" s="13">
        <v>7030</v>
      </c>
      <c r="C446" s="13"/>
      <c r="D446" s="1" t="s">
        <v>78</v>
      </c>
      <c r="E446" s="1" t="s">
        <v>456</v>
      </c>
      <c r="F446" s="1" t="s">
        <v>657</v>
      </c>
      <c r="G446" s="1" t="s">
        <v>439</v>
      </c>
      <c r="H446" s="1">
        <v>7030</v>
      </c>
      <c r="I446" s="1" t="s">
        <v>41</v>
      </c>
      <c r="J446" s="2">
        <v>6.5</v>
      </c>
      <c r="K446" s="2">
        <v>1</v>
      </c>
      <c r="L446" s="2" t="s">
        <v>80</v>
      </c>
      <c r="M446" s="60"/>
      <c r="N446" s="7"/>
      <c r="O446" s="2" t="s">
        <v>80</v>
      </c>
    </row>
    <row r="447" spans="1:15" hidden="1" x14ac:dyDescent="0.25">
      <c r="A447" s="24" t="str">
        <f t="shared" si="8"/>
        <v>7060PREFAL</v>
      </c>
      <c r="B447" s="13">
        <v>7060</v>
      </c>
      <c r="C447" s="13"/>
      <c r="D447" s="1" t="s">
        <v>78</v>
      </c>
      <c r="E447" s="1" t="s">
        <v>452</v>
      </c>
      <c r="F447" s="1" t="s">
        <v>657</v>
      </c>
      <c r="G447" s="1" t="s">
        <v>439</v>
      </c>
      <c r="H447" s="1">
        <v>7060</v>
      </c>
      <c r="I447" s="1" t="s">
        <v>41</v>
      </c>
      <c r="J447" s="2">
        <v>6.5</v>
      </c>
      <c r="K447" s="2">
        <v>1</v>
      </c>
      <c r="L447" s="2" t="s">
        <v>80</v>
      </c>
      <c r="M447" s="60"/>
      <c r="N447" s="7"/>
      <c r="O447" s="2" t="s">
        <v>80</v>
      </c>
    </row>
    <row r="448" spans="1:15" hidden="1" x14ac:dyDescent="0.25">
      <c r="A448" s="24" t="str">
        <f t="shared" si="8"/>
        <v>7081PREFAL</v>
      </c>
      <c r="B448" s="13">
        <v>7081</v>
      </c>
      <c r="C448" s="13"/>
      <c r="D448" s="1" t="s">
        <v>78</v>
      </c>
      <c r="E448" s="1" t="s">
        <v>478</v>
      </c>
      <c r="F448" s="1" t="s">
        <v>657</v>
      </c>
      <c r="G448" s="1" t="s">
        <v>439</v>
      </c>
      <c r="H448" s="1">
        <v>7081</v>
      </c>
      <c r="I448" s="1" t="s">
        <v>41</v>
      </c>
      <c r="J448" s="2">
        <v>6.5</v>
      </c>
      <c r="K448" s="2">
        <v>1</v>
      </c>
      <c r="L448" s="2" t="s">
        <v>80</v>
      </c>
      <c r="M448" s="60"/>
      <c r="N448" s="7"/>
      <c r="O448" s="2" t="s">
        <v>80</v>
      </c>
    </row>
    <row r="449" spans="1:15" hidden="1" x14ac:dyDescent="0.25">
      <c r="A449" s="24" t="str">
        <f t="shared" si="8"/>
        <v>7105PREFAL</v>
      </c>
      <c r="B449" s="13">
        <v>7105</v>
      </c>
      <c r="C449" s="13"/>
      <c r="D449" s="1" t="s">
        <v>78</v>
      </c>
      <c r="E449" s="1" t="s">
        <v>30292</v>
      </c>
      <c r="F449" s="1" t="s">
        <v>657</v>
      </c>
      <c r="G449" s="1" t="s">
        <v>439</v>
      </c>
      <c r="H449" s="1">
        <v>7105</v>
      </c>
      <c r="I449" s="1" t="s">
        <v>41</v>
      </c>
      <c r="J449" s="2">
        <v>6.5</v>
      </c>
      <c r="K449" s="2">
        <v>1</v>
      </c>
      <c r="L449" s="2" t="s">
        <v>80</v>
      </c>
      <c r="M449" s="60"/>
      <c r="N449" s="7"/>
      <c r="O449" s="2" t="s">
        <v>80</v>
      </c>
    </row>
    <row r="450" spans="1:15" hidden="1" x14ac:dyDescent="0.25">
      <c r="A450" s="24" t="str">
        <f t="shared" si="8"/>
        <v>7237PREFAL</v>
      </c>
      <c r="B450" s="13">
        <v>7237</v>
      </c>
      <c r="C450" s="13"/>
      <c r="D450" s="1" t="s">
        <v>78</v>
      </c>
      <c r="E450" s="1" t="s">
        <v>482</v>
      </c>
      <c r="F450" s="1" t="s">
        <v>657</v>
      </c>
      <c r="G450" s="1" t="s">
        <v>439</v>
      </c>
      <c r="H450" s="1">
        <v>7237</v>
      </c>
      <c r="I450" s="1" t="s">
        <v>41</v>
      </c>
      <c r="J450" s="2">
        <v>6.5</v>
      </c>
      <c r="K450" s="2">
        <v>1</v>
      </c>
      <c r="L450" s="2" t="s">
        <v>80</v>
      </c>
      <c r="M450" s="60"/>
      <c r="N450" s="7"/>
      <c r="O450" s="2" t="s">
        <v>80</v>
      </c>
    </row>
    <row r="451" spans="1:15" hidden="1" x14ac:dyDescent="0.25">
      <c r="A451" s="24" t="str">
        <f t="shared" si="8"/>
        <v>7238PREFAL</v>
      </c>
      <c r="B451" s="13">
        <v>7238</v>
      </c>
      <c r="C451" s="13"/>
      <c r="D451" s="1" t="s">
        <v>78</v>
      </c>
      <c r="E451" s="1" t="s">
        <v>465</v>
      </c>
      <c r="F451" s="1" t="s">
        <v>657</v>
      </c>
      <c r="G451" s="1" t="s">
        <v>439</v>
      </c>
      <c r="H451" s="1">
        <v>7238</v>
      </c>
      <c r="I451" s="1" t="s">
        <v>41</v>
      </c>
      <c r="J451" s="2">
        <v>6.5</v>
      </c>
      <c r="K451" s="2">
        <v>1</v>
      </c>
      <c r="L451" s="2" t="s">
        <v>80</v>
      </c>
      <c r="M451" s="60"/>
      <c r="N451" s="7"/>
      <c r="O451" s="2" t="s">
        <v>80</v>
      </c>
    </row>
    <row r="452" spans="1:15" hidden="1" x14ac:dyDescent="0.25">
      <c r="A452" s="24" t="str">
        <f t="shared" si="8"/>
        <v>7240PREFAL</v>
      </c>
      <c r="B452" s="13">
        <v>7240</v>
      </c>
      <c r="C452" s="13"/>
      <c r="D452" s="1" t="s">
        <v>78</v>
      </c>
      <c r="E452" s="1" t="s">
        <v>449</v>
      </c>
      <c r="F452" s="1" t="s">
        <v>657</v>
      </c>
      <c r="G452" s="1" t="s">
        <v>439</v>
      </c>
      <c r="H452" s="1">
        <v>7240</v>
      </c>
      <c r="I452" s="1" t="s">
        <v>41</v>
      </c>
      <c r="J452" s="2">
        <v>6.5</v>
      </c>
      <c r="K452" s="2">
        <v>1</v>
      </c>
      <c r="L452" s="2" t="s">
        <v>80</v>
      </c>
      <c r="M452" s="60"/>
      <c r="N452" s="7"/>
      <c r="O452" s="2" t="s">
        <v>80</v>
      </c>
    </row>
    <row r="453" spans="1:15" hidden="1" x14ac:dyDescent="0.25">
      <c r="A453" s="24" t="str">
        <f t="shared" si="8"/>
        <v>7241PREFAL</v>
      </c>
      <c r="B453" s="23">
        <v>7241</v>
      </c>
      <c r="C453" s="23"/>
      <c r="D453" s="15" t="s">
        <v>78</v>
      </c>
      <c r="E453" s="15" t="s">
        <v>450</v>
      </c>
      <c r="F453" s="3" t="s">
        <v>657</v>
      </c>
      <c r="G453" s="3" t="s">
        <v>439</v>
      </c>
      <c r="H453" s="15">
        <v>7241</v>
      </c>
      <c r="I453" s="15" t="s">
        <v>41</v>
      </c>
      <c r="J453" s="16">
        <v>6.5</v>
      </c>
      <c r="K453" s="16">
        <v>1</v>
      </c>
      <c r="L453" s="16" t="s">
        <v>80</v>
      </c>
      <c r="M453" s="63"/>
      <c r="O453" s="16" t="s">
        <v>80</v>
      </c>
    </row>
    <row r="454" spans="1:15" hidden="1" x14ac:dyDescent="0.25">
      <c r="A454" s="24" t="str">
        <f t="shared" si="8"/>
        <v>7242PREFAL</v>
      </c>
      <c r="B454" s="13">
        <v>7242</v>
      </c>
      <c r="C454" s="13"/>
      <c r="D454" s="1" t="s">
        <v>78</v>
      </c>
      <c r="E454" s="1" t="s">
        <v>481</v>
      </c>
      <c r="F454" s="1" t="s">
        <v>657</v>
      </c>
      <c r="G454" s="1" t="s">
        <v>439</v>
      </c>
      <c r="H454" s="1">
        <v>7242</v>
      </c>
      <c r="I454" s="1" t="s">
        <v>41</v>
      </c>
      <c r="J454" s="2">
        <v>6.5</v>
      </c>
      <c r="K454" s="2">
        <v>1</v>
      </c>
      <c r="L454" s="2" t="s">
        <v>80</v>
      </c>
      <c r="M454" s="60"/>
      <c r="N454" s="7"/>
      <c r="O454" s="2" t="s">
        <v>80</v>
      </c>
    </row>
    <row r="455" spans="1:15" hidden="1" x14ac:dyDescent="0.25">
      <c r="A455" s="24" t="str">
        <f t="shared" si="8"/>
        <v>7243PREFAL</v>
      </c>
      <c r="B455" s="13">
        <v>7243</v>
      </c>
      <c r="C455" s="13"/>
      <c r="D455" s="1" t="s">
        <v>78</v>
      </c>
      <c r="E455" s="1" t="s">
        <v>483</v>
      </c>
      <c r="F455" s="1" t="s">
        <v>657</v>
      </c>
      <c r="G455" s="1" t="s">
        <v>439</v>
      </c>
      <c r="H455" s="1">
        <v>7243</v>
      </c>
      <c r="I455" s="1" t="s">
        <v>41</v>
      </c>
      <c r="J455" s="2">
        <v>6.5</v>
      </c>
      <c r="K455" s="2">
        <v>1</v>
      </c>
      <c r="L455" s="2" t="s">
        <v>80</v>
      </c>
      <c r="M455" s="60"/>
      <c r="N455" s="7"/>
      <c r="O455" s="2" t="s">
        <v>80</v>
      </c>
    </row>
    <row r="456" spans="1:15" hidden="1" x14ac:dyDescent="0.25">
      <c r="A456" s="24" t="str">
        <f t="shared" si="8"/>
        <v>7244PREFAL</v>
      </c>
      <c r="B456" s="1">
        <v>7244</v>
      </c>
      <c r="C456" s="1"/>
      <c r="D456" s="1" t="s">
        <v>78</v>
      </c>
      <c r="E456" s="1" t="s">
        <v>30517</v>
      </c>
      <c r="F456" s="1" t="s">
        <v>657</v>
      </c>
      <c r="G456" s="1" t="s">
        <v>439</v>
      </c>
      <c r="H456" s="1">
        <v>7244</v>
      </c>
      <c r="I456" s="1" t="s">
        <v>41</v>
      </c>
      <c r="J456" s="2">
        <v>6.5</v>
      </c>
      <c r="K456" s="2">
        <v>1</v>
      </c>
      <c r="L456" s="2" t="s">
        <v>170</v>
      </c>
      <c r="M456" s="60"/>
      <c r="N456" s="7"/>
      <c r="O456" s="8" t="s">
        <v>170</v>
      </c>
    </row>
    <row r="457" spans="1:15" hidden="1" x14ac:dyDescent="0.25">
      <c r="A457" s="24" t="str">
        <f t="shared" si="8"/>
        <v>7250PREFAL</v>
      </c>
      <c r="B457" s="13">
        <v>7250</v>
      </c>
      <c r="C457" s="13"/>
      <c r="D457" s="1" t="s">
        <v>78</v>
      </c>
      <c r="E457" s="1" t="s">
        <v>448</v>
      </c>
      <c r="F457" s="1" t="s">
        <v>657</v>
      </c>
      <c r="G457" s="1" t="s">
        <v>439</v>
      </c>
      <c r="H457" s="1">
        <v>7250</v>
      </c>
      <c r="I457" s="1" t="s">
        <v>41</v>
      </c>
      <c r="J457" s="2">
        <v>6.5</v>
      </c>
      <c r="K457" s="2">
        <v>1</v>
      </c>
      <c r="L457" s="2" t="s">
        <v>80</v>
      </c>
      <c r="M457" s="60"/>
      <c r="N457" s="7"/>
      <c r="O457" s="2" t="s">
        <v>80</v>
      </c>
    </row>
    <row r="458" spans="1:15" hidden="1" x14ac:dyDescent="0.25">
      <c r="A458" s="24" t="str">
        <f t="shared" si="8"/>
        <v>7252PREFAL</v>
      </c>
      <c r="B458" s="13">
        <v>7252</v>
      </c>
      <c r="C458" s="13"/>
      <c r="D458" s="1" t="s">
        <v>78</v>
      </c>
      <c r="E458" s="1" t="s">
        <v>474</v>
      </c>
      <c r="F458" s="1" t="s">
        <v>657</v>
      </c>
      <c r="G458" s="1" t="s">
        <v>439</v>
      </c>
      <c r="H458" s="1">
        <v>7252</v>
      </c>
      <c r="I458" s="1" t="s">
        <v>41</v>
      </c>
      <c r="J458" s="2">
        <v>6.5</v>
      </c>
      <c r="K458" s="2">
        <v>1</v>
      </c>
      <c r="L458" s="2" t="s">
        <v>80</v>
      </c>
      <c r="M458" s="60"/>
      <c r="N458" s="7"/>
      <c r="O458" s="2" t="s">
        <v>80</v>
      </c>
    </row>
    <row r="459" spans="1:15" hidden="1" x14ac:dyDescent="0.25">
      <c r="A459" s="24" t="str">
        <f t="shared" si="8"/>
        <v>7255PREFAL</v>
      </c>
      <c r="B459" s="13">
        <v>7255</v>
      </c>
      <c r="C459" s="13"/>
      <c r="D459" s="1" t="s">
        <v>78</v>
      </c>
      <c r="E459" s="1" t="s">
        <v>475</v>
      </c>
      <c r="F459" s="1" t="s">
        <v>657</v>
      </c>
      <c r="G459" s="1" t="s">
        <v>439</v>
      </c>
      <c r="H459" s="1">
        <v>7255</v>
      </c>
      <c r="I459" s="1" t="s">
        <v>41</v>
      </c>
      <c r="J459" s="2">
        <v>6.5</v>
      </c>
      <c r="K459" s="2">
        <v>1</v>
      </c>
      <c r="L459" s="2" t="s">
        <v>80</v>
      </c>
      <c r="M459" s="60"/>
      <c r="N459" s="7"/>
      <c r="O459" s="2" t="s">
        <v>80</v>
      </c>
    </row>
    <row r="460" spans="1:15" hidden="1" x14ac:dyDescent="0.25">
      <c r="A460" s="24" t="str">
        <f t="shared" si="8"/>
        <v>7256PREFAL</v>
      </c>
      <c r="B460" s="13">
        <v>7256</v>
      </c>
      <c r="C460" s="13"/>
      <c r="D460" s="1" t="s">
        <v>78</v>
      </c>
      <c r="E460" s="1" t="s">
        <v>473</v>
      </c>
      <c r="F460" s="1" t="s">
        <v>657</v>
      </c>
      <c r="G460" s="1" t="s">
        <v>439</v>
      </c>
      <c r="H460" s="1">
        <v>7256</v>
      </c>
      <c r="I460" s="1" t="s">
        <v>41</v>
      </c>
      <c r="J460" s="2">
        <v>6.5</v>
      </c>
      <c r="K460" s="2">
        <v>1</v>
      </c>
      <c r="L460" s="2" t="s">
        <v>80</v>
      </c>
      <c r="M460" s="60"/>
      <c r="N460" s="7"/>
      <c r="O460" s="2" t="s">
        <v>80</v>
      </c>
    </row>
    <row r="461" spans="1:15" hidden="1" x14ac:dyDescent="0.25">
      <c r="A461" s="24" t="str">
        <f t="shared" si="8"/>
        <v>7260PREFAL</v>
      </c>
      <c r="B461" s="13">
        <v>7260</v>
      </c>
      <c r="C461" s="13"/>
      <c r="D461" s="1" t="s">
        <v>78</v>
      </c>
      <c r="E461" s="1" t="s">
        <v>453</v>
      </c>
      <c r="F461" s="1" t="s">
        <v>657</v>
      </c>
      <c r="G461" s="1" t="s">
        <v>439</v>
      </c>
      <c r="H461" s="1">
        <v>7260</v>
      </c>
      <c r="I461" s="1" t="s">
        <v>41</v>
      </c>
      <c r="J461" s="2">
        <v>6.5</v>
      </c>
      <c r="K461" s="2">
        <v>1</v>
      </c>
      <c r="L461" s="2" t="s">
        <v>80</v>
      </c>
      <c r="M461" s="60"/>
      <c r="N461" s="7"/>
      <c r="O461" s="2" t="s">
        <v>80</v>
      </c>
    </row>
    <row r="462" spans="1:15" hidden="1" x14ac:dyDescent="0.25">
      <c r="A462" s="24" t="str">
        <f t="shared" si="8"/>
        <v>7262PREFAL</v>
      </c>
      <c r="B462" s="13">
        <v>7262</v>
      </c>
      <c r="C462" s="13"/>
      <c r="D462" s="1" t="s">
        <v>78</v>
      </c>
      <c r="E462" s="1" t="s">
        <v>451</v>
      </c>
      <c r="F462" s="1" t="s">
        <v>657</v>
      </c>
      <c r="G462" s="1" t="s">
        <v>439</v>
      </c>
      <c r="H462" s="1">
        <v>7262</v>
      </c>
      <c r="I462" s="1" t="s">
        <v>41</v>
      </c>
      <c r="J462" s="2">
        <v>6.5</v>
      </c>
      <c r="K462" s="2">
        <v>1</v>
      </c>
      <c r="L462" s="2" t="s">
        <v>80</v>
      </c>
      <c r="M462" s="60"/>
      <c r="N462" s="7"/>
      <c r="O462" s="2" t="s">
        <v>80</v>
      </c>
    </row>
    <row r="463" spans="1:15" hidden="1" x14ac:dyDescent="0.25">
      <c r="A463" s="24" t="str">
        <f t="shared" si="8"/>
        <v>7271PREFAL</v>
      </c>
      <c r="B463" s="1">
        <v>7271</v>
      </c>
      <c r="C463" s="1"/>
      <c r="D463" s="1" t="s">
        <v>78</v>
      </c>
      <c r="E463" s="1" t="s">
        <v>447</v>
      </c>
      <c r="F463" s="1" t="s">
        <v>657</v>
      </c>
      <c r="G463" s="1" t="s">
        <v>439</v>
      </c>
      <c r="H463" s="1">
        <v>7271</v>
      </c>
      <c r="I463" s="1" t="s">
        <v>41</v>
      </c>
      <c r="J463" s="2">
        <v>6.5</v>
      </c>
      <c r="K463" s="2">
        <v>1</v>
      </c>
      <c r="L463" s="2" t="s">
        <v>80</v>
      </c>
      <c r="M463" s="60"/>
      <c r="N463" s="7"/>
      <c r="O463" s="2" t="s">
        <v>80</v>
      </c>
    </row>
    <row r="464" spans="1:15" hidden="1" x14ac:dyDescent="0.25">
      <c r="A464" s="24" t="str">
        <f t="shared" si="8"/>
        <v>7273PREFAL</v>
      </c>
      <c r="B464" s="13">
        <v>7273</v>
      </c>
      <c r="C464" s="13"/>
      <c r="D464" s="1" t="s">
        <v>78</v>
      </c>
      <c r="E464" s="1" t="s">
        <v>468</v>
      </c>
      <c r="F464" s="1" t="s">
        <v>657</v>
      </c>
      <c r="G464" s="1" t="s">
        <v>439</v>
      </c>
      <c r="H464" s="1">
        <v>7273</v>
      </c>
      <c r="I464" s="1" t="s">
        <v>41</v>
      </c>
      <c r="J464" s="2">
        <v>6.5</v>
      </c>
      <c r="K464" s="2">
        <v>1</v>
      </c>
      <c r="L464" s="2" t="s">
        <v>80</v>
      </c>
      <c r="M464" s="60"/>
      <c r="N464" s="7"/>
      <c r="O464" s="2" t="s">
        <v>80</v>
      </c>
    </row>
    <row r="465" spans="1:15" hidden="1" x14ac:dyDescent="0.25">
      <c r="A465" s="24" t="str">
        <f t="shared" si="8"/>
        <v>7720PREFAL</v>
      </c>
      <c r="B465" s="13">
        <v>7720</v>
      </c>
      <c r="C465" s="13"/>
      <c r="D465" s="1" t="s">
        <v>78</v>
      </c>
      <c r="E465" s="1" t="s">
        <v>489</v>
      </c>
      <c r="F465" s="1" t="s">
        <v>657</v>
      </c>
      <c r="G465" s="1" t="s">
        <v>439</v>
      </c>
      <c r="H465" s="1">
        <v>7720</v>
      </c>
      <c r="I465" s="1" t="s">
        <v>41</v>
      </c>
      <c r="J465" s="2">
        <v>6.5</v>
      </c>
      <c r="K465" s="2">
        <v>1</v>
      </c>
      <c r="L465" s="2" t="s">
        <v>80</v>
      </c>
      <c r="M465" s="60"/>
      <c r="N465" s="7"/>
      <c r="O465" s="2" t="s">
        <v>80</v>
      </c>
    </row>
    <row r="466" spans="1:15" hidden="1" x14ac:dyDescent="0.25">
      <c r="A466" s="24" t="str">
        <f t="shared" si="8"/>
        <v>7721PREFAL</v>
      </c>
      <c r="B466" s="13">
        <v>7721</v>
      </c>
      <c r="C466" s="13"/>
      <c r="D466" s="1" t="s">
        <v>78</v>
      </c>
      <c r="E466" s="1" t="s">
        <v>488</v>
      </c>
      <c r="F466" s="1" t="s">
        <v>657</v>
      </c>
      <c r="G466" s="1" t="s">
        <v>439</v>
      </c>
      <c r="H466" s="1">
        <v>7721</v>
      </c>
      <c r="I466" s="1" t="s">
        <v>41</v>
      </c>
      <c r="J466" s="2">
        <v>6.5</v>
      </c>
      <c r="K466" s="2">
        <v>1</v>
      </c>
      <c r="L466" s="2" t="s">
        <v>80</v>
      </c>
      <c r="M466" s="60"/>
      <c r="N466" s="7"/>
      <c r="O466" s="2" t="s">
        <v>80</v>
      </c>
    </row>
    <row r="467" spans="1:15" hidden="1" x14ac:dyDescent="0.25">
      <c r="A467" s="24" t="str">
        <f t="shared" si="8"/>
        <v>7726PREFAL</v>
      </c>
      <c r="B467" s="13">
        <v>7726</v>
      </c>
      <c r="C467" s="13"/>
      <c r="D467" s="1" t="s">
        <v>78</v>
      </c>
      <c r="E467" s="1" t="s">
        <v>487</v>
      </c>
      <c r="F467" s="1" t="s">
        <v>657</v>
      </c>
      <c r="G467" s="1" t="s">
        <v>439</v>
      </c>
      <c r="H467" s="1">
        <v>7726</v>
      </c>
      <c r="I467" s="1" t="s">
        <v>41</v>
      </c>
      <c r="J467" s="2">
        <v>6.5</v>
      </c>
      <c r="K467" s="2">
        <v>1</v>
      </c>
      <c r="L467" s="2" t="s">
        <v>80</v>
      </c>
      <c r="M467" s="60"/>
      <c r="N467" s="7"/>
      <c r="O467" s="2" t="s">
        <v>80</v>
      </c>
    </row>
    <row r="468" spans="1:15" hidden="1" x14ac:dyDescent="0.25">
      <c r="A468" s="24" t="str">
        <f t="shared" si="8"/>
        <v>7728PREFAL</v>
      </c>
      <c r="B468" s="13">
        <v>7728</v>
      </c>
      <c r="C468" s="13"/>
      <c r="D468" s="1" t="s">
        <v>78</v>
      </c>
      <c r="E468" s="1" t="s">
        <v>491</v>
      </c>
      <c r="F468" s="1" t="s">
        <v>657</v>
      </c>
      <c r="G468" s="1" t="s">
        <v>439</v>
      </c>
      <c r="H468" s="1">
        <v>7728</v>
      </c>
      <c r="I468" s="1" t="s">
        <v>41</v>
      </c>
      <c r="J468" s="2">
        <v>6.5</v>
      </c>
      <c r="K468" s="2">
        <v>1</v>
      </c>
      <c r="L468" s="2" t="s">
        <v>80</v>
      </c>
      <c r="M468" s="60"/>
      <c r="N468" s="7"/>
      <c r="O468" s="2" t="s">
        <v>80</v>
      </c>
    </row>
    <row r="469" spans="1:15" hidden="1" x14ac:dyDescent="0.25">
      <c r="A469" s="24" t="str">
        <f t="shared" si="8"/>
        <v>7731PREFAL</v>
      </c>
      <c r="B469" s="13">
        <v>7731</v>
      </c>
      <c r="C469" s="13"/>
      <c r="D469" s="1" t="s">
        <v>78</v>
      </c>
      <c r="E469" s="1" t="s">
        <v>493</v>
      </c>
      <c r="F469" s="1" t="s">
        <v>657</v>
      </c>
      <c r="G469" s="1" t="s">
        <v>439</v>
      </c>
      <c r="H469" s="1">
        <v>7731</v>
      </c>
      <c r="I469" s="1" t="s">
        <v>41</v>
      </c>
      <c r="J469" s="2">
        <v>6.5</v>
      </c>
      <c r="K469" s="2">
        <v>1</v>
      </c>
      <c r="L469" s="2" t="s">
        <v>80</v>
      </c>
      <c r="M469" s="60"/>
      <c r="N469" s="7"/>
      <c r="O469" s="2" t="s">
        <v>80</v>
      </c>
    </row>
    <row r="470" spans="1:15" hidden="1" x14ac:dyDescent="0.25">
      <c r="A470" s="24" t="str">
        <f t="shared" si="8"/>
        <v>7760PREFAL</v>
      </c>
      <c r="B470" s="13">
        <v>7760</v>
      </c>
      <c r="C470" s="13"/>
      <c r="D470" s="1" t="s">
        <v>78</v>
      </c>
      <c r="E470" s="1" t="s">
        <v>490</v>
      </c>
      <c r="F470" s="1" t="s">
        <v>657</v>
      </c>
      <c r="G470" s="1" t="s">
        <v>439</v>
      </c>
      <c r="H470" s="1">
        <v>7760</v>
      </c>
      <c r="I470" s="1" t="s">
        <v>41</v>
      </c>
      <c r="J470" s="2">
        <v>6.5</v>
      </c>
      <c r="K470" s="2">
        <v>1</v>
      </c>
      <c r="L470" s="2" t="s">
        <v>80</v>
      </c>
      <c r="M470" s="60"/>
      <c r="N470" s="7"/>
      <c r="O470" s="2" t="s">
        <v>80</v>
      </c>
    </row>
    <row r="471" spans="1:15" hidden="1" x14ac:dyDescent="0.25">
      <c r="A471" s="24" t="str">
        <f t="shared" si="8"/>
        <v>7782PREFAL</v>
      </c>
      <c r="B471" s="13">
        <v>7782</v>
      </c>
      <c r="C471" s="13"/>
      <c r="D471" s="1" t="s">
        <v>78</v>
      </c>
      <c r="E471" s="1" t="s">
        <v>492</v>
      </c>
      <c r="F471" s="1" t="s">
        <v>657</v>
      </c>
      <c r="G471" s="1" t="s">
        <v>439</v>
      </c>
      <c r="H471" s="1">
        <v>7782</v>
      </c>
      <c r="I471" s="1" t="s">
        <v>41</v>
      </c>
      <c r="J471" s="2">
        <v>6.5</v>
      </c>
      <c r="K471" s="2">
        <v>1</v>
      </c>
      <c r="L471" s="2" t="s">
        <v>80</v>
      </c>
      <c r="M471" s="60"/>
      <c r="N471" s="7"/>
      <c r="O471" s="2" t="s">
        <v>80</v>
      </c>
    </row>
    <row r="472" spans="1:15" hidden="1" x14ac:dyDescent="0.25">
      <c r="A472" s="24" t="str">
        <f t="shared" si="8"/>
        <v>2004APREFAL</v>
      </c>
      <c r="B472" s="1" t="s">
        <v>440</v>
      </c>
      <c r="C472" s="1"/>
      <c r="D472" s="1" t="s">
        <v>78</v>
      </c>
      <c r="E472" s="1" t="s">
        <v>441</v>
      </c>
      <c r="F472" s="1" t="s">
        <v>657</v>
      </c>
      <c r="G472" s="1" t="s">
        <v>439</v>
      </c>
      <c r="H472" s="1" t="s">
        <v>440</v>
      </c>
      <c r="I472" s="1" t="s">
        <v>41</v>
      </c>
      <c r="J472" s="2">
        <v>6.5</v>
      </c>
      <c r="K472" s="2">
        <v>1</v>
      </c>
      <c r="L472" s="2" t="s">
        <v>80</v>
      </c>
      <c r="M472" s="60"/>
      <c r="N472" s="7"/>
      <c r="O472" s="2" t="s">
        <v>80</v>
      </c>
    </row>
    <row r="473" spans="1:15" hidden="1" x14ac:dyDescent="0.25">
      <c r="A473" s="24" t="str">
        <f t="shared" si="8"/>
        <v>2204APREFAL</v>
      </c>
      <c r="B473" s="13" t="s">
        <v>643</v>
      </c>
      <c r="C473" s="13"/>
      <c r="D473" s="1" t="s">
        <v>78</v>
      </c>
      <c r="E473" s="1" t="s">
        <v>644</v>
      </c>
      <c r="F473" s="1" t="s">
        <v>657</v>
      </c>
      <c r="G473" s="1" t="s">
        <v>439</v>
      </c>
      <c r="H473" s="1" t="s">
        <v>643</v>
      </c>
      <c r="I473" s="1" t="s">
        <v>41</v>
      </c>
      <c r="J473" s="2">
        <v>6.5</v>
      </c>
      <c r="K473" s="2">
        <v>1</v>
      </c>
      <c r="L473" s="2" t="s">
        <v>80</v>
      </c>
      <c r="M473" s="60"/>
      <c r="N473" s="7"/>
      <c r="O473" s="2" t="s">
        <v>80</v>
      </c>
    </row>
    <row r="474" spans="1:15" hidden="1" x14ac:dyDescent="0.25">
      <c r="A474" s="24" t="str">
        <f t="shared" si="8"/>
        <v>2204APREFAL</v>
      </c>
      <c r="B474" s="13" t="s">
        <v>643</v>
      </c>
      <c r="C474" s="13"/>
      <c r="D474" s="1" t="s">
        <v>78</v>
      </c>
      <c r="E474" s="1" t="s">
        <v>644</v>
      </c>
      <c r="F474" s="1" t="s">
        <v>657</v>
      </c>
      <c r="G474" s="1" t="s">
        <v>439</v>
      </c>
      <c r="H474" s="1" t="s">
        <v>643</v>
      </c>
      <c r="I474" s="1" t="s">
        <v>41</v>
      </c>
      <c r="J474" s="2">
        <v>6.5</v>
      </c>
      <c r="K474" s="2">
        <v>1</v>
      </c>
      <c r="L474" s="2" t="s">
        <v>80</v>
      </c>
      <c r="M474" s="60"/>
      <c r="N474" s="7"/>
      <c r="O474" s="2" t="s">
        <v>80</v>
      </c>
    </row>
    <row r="475" spans="1:15" hidden="1" x14ac:dyDescent="0.25">
      <c r="A475" s="24" t="str">
        <f t="shared" si="8"/>
        <v>7011/bPREFAL</v>
      </c>
      <c r="B475" s="22" t="s">
        <v>476</v>
      </c>
      <c r="C475" s="22"/>
      <c r="D475" s="9" t="s">
        <v>78</v>
      </c>
      <c r="E475" s="9" t="s">
        <v>477</v>
      </c>
      <c r="F475" s="9" t="s">
        <v>657</v>
      </c>
      <c r="G475" s="9" t="s">
        <v>439</v>
      </c>
      <c r="H475" s="9" t="s">
        <v>476</v>
      </c>
      <c r="I475" s="9" t="s">
        <v>41</v>
      </c>
      <c r="J475" s="10">
        <v>6.5</v>
      </c>
      <c r="K475" s="10">
        <v>1</v>
      </c>
      <c r="L475" s="10" t="s">
        <v>80</v>
      </c>
      <c r="M475" s="61"/>
      <c r="N475" s="11"/>
      <c r="O475" s="10" t="s">
        <v>80</v>
      </c>
    </row>
    <row r="476" spans="1:15" hidden="1" x14ac:dyDescent="0.25">
      <c r="A476" s="24" t="str">
        <f t="shared" si="8"/>
        <v>7238/BPREFAL</v>
      </c>
      <c r="B476" s="1" t="s">
        <v>466</v>
      </c>
      <c r="C476" s="1"/>
      <c r="D476" s="1" t="s">
        <v>78</v>
      </c>
      <c r="E476" s="1" t="s">
        <v>467</v>
      </c>
      <c r="F476" s="1" t="s">
        <v>657</v>
      </c>
      <c r="G476" s="1" t="s">
        <v>439</v>
      </c>
      <c r="H476" s="1" t="s">
        <v>466</v>
      </c>
      <c r="I476" s="1" t="s">
        <v>41</v>
      </c>
      <c r="J476" s="2">
        <v>6.5</v>
      </c>
      <c r="K476" s="2">
        <v>1</v>
      </c>
      <c r="L476" s="2" t="s">
        <v>80</v>
      </c>
      <c r="M476" s="60"/>
      <c r="N476" s="7"/>
      <c r="O476" s="2" t="s">
        <v>80</v>
      </c>
    </row>
    <row r="477" spans="1:15" hidden="1" x14ac:dyDescent="0.25">
      <c r="A477" s="24" t="str">
        <f t="shared" si="8"/>
        <v>C60x40PREFAL</v>
      </c>
      <c r="B477" s="1" t="s">
        <v>444</v>
      </c>
      <c r="C477" s="1"/>
      <c r="D477" s="1" t="s">
        <v>78</v>
      </c>
      <c r="E477" s="1" t="s">
        <v>445</v>
      </c>
      <c r="F477" s="1" t="s">
        <v>657</v>
      </c>
      <c r="G477" s="1" t="s">
        <v>439</v>
      </c>
      <c r="H477" s="1" t="s">
        <v>446</v>
      </c>
      <c r="I477" s="1" t="s">
        <v>41</v>
      </c>
      <c r="J477" s="2">
        <v>6.5</v>
      </c>
      <c r="K477" s="2">
        <v>1</v>
      </c>
      <c r="L477" s="2" t="s">
        <v>80</v>
      </c>
      <c r="M477" s="60"/>
      <c r="N477" s="7"/>
      <c r="O477" s="2" t="s">
        <v>80</v>
      </c>
    </row>
    <row r="478" spans="1:15" hidden="1" x14ac:dyDescent="0.25">
      <c r="A478" s="24" t="str">
        <f t="shared" si="8"/>
        <v>CREPINEPREFAL</v>
      </c>
      <c r="B478" s="1" t="s">
        <v>496</v>
      </c>
      <c r="C478" s="1"/>
      <c r="D478" s="1" t="s">
        <v>164</v>
      </c>
      <c r="E478" s="1" t="s">
        <v>30128</v>
      </c>
      <c r="F478" s="1" t="s">
        <v>657</v>
      </c>
      <c r="G478" s="1" t="s">
        <v>439</v>
      </c>
      <c r="H478" s="1">
        <v>70308</v>
      </c>
      <c r="I478" s="1" t="s">
        <v>41</v>
      </c>
      <c r="J478" s="2">
        <v>1</v>
      </c>
      <c r="K478" s="2">
        <v>1</v>
      </c>
      <c r="L478" s="2" t="s">
        <v>166</v>
      </c>
      <c r="M478" s="60"/>
      <c r="N478" s="7"/>
      <c r="O478" s="8" t="s">
        <v>166</v>
      </c>
    </row>
    <row r="479" spans="1:15" hidden="1" x14ac:dyDescent="0.25">
      <c r="A479" s="24" t="str">
        <f t="shared" si="8"/>
        <v>L2010x2PREFAL</v>
      </c>
      <c r="B479" s="13" t="s">
        <v>645</v>
      </c>
      <c r="C479" s="55"/>
      <c r="D479" s="3" t="s">
        <v>78</v>
      </c>
      <c r="E479" s="3" t="s">
        <v>646</v>
      </c>
      <c r="F479" s="3" t="s">
        <v>657</v>
      </c>
      <c r="G479" s="3" t="s">
        <v>439</v>
      </c>
      <c r="H479" s="3" t="s">
        <v>647</v>
      </c>
      <c r="I479" s="3" t="s">
        <v>41</v>
      </c>
      <c r="J479" s="4">
        <v>6.5</v>
      </c>
      <c r="K479" s="4">
        <v>1</v>
      </c>
      <c r="L479" s="4" t="s">
        <v>80</v>
      </c>
      <c r="M479" s="59"/>
      <c r="N479" s="5"/>
      <c r="O479" s="4" t="s">
        <v>80</v>
      </c>
    </row>
    <row r="480" spans="1:15" hidden="1" x14ac:dyDescent="0.25">
      <c r="A480" s="24" t="str">
        <f t="shared" si="8"/>
        <v>L8060X2INSTALLUX</v>
      </c>
      <c r="B480" s="1" t="s">
        <v>392</v>
      </c>
      <c r="C480" s="1"/>
      <c r="D480" s="1" t="s">
        <v>78</v>
      </c>
      <c r="E480" s="1" t="s">
        <v>393</v>
      </c>
      <c r="F480" s="1" t="s">
        <v>655</v>
      </c>
      <c r="G480" s="1" t="s">
        <v>655</v>
      </c>
      <c r="H480" s="1" t="s">
        <v>392</v>
      </c>
      <c r="I480" s="1" t="s">
        <v>41</v>
      </c>
      <c r="J480" s="2">
        <v>6.5</v>
      </c>
      <c r="K480" s="2">
        <v>1</v>
      </c>
      <c r="L480" s="2" t="s">
        <v>170</v>
      </c>
      <c r="M480" s="60"/>
      <c r="N480" s="7"/>
      <c r="O480" s="8" t="s">
        <v>170</v>
      </c>
    </row>
    <row r="481" spans="1:17" hidden="1" x14ac:dyDescent="0.25">
      <c r="A481" s="24" t="str">
        <f t="shared" si="8"/>
        <v>TUBEPVD80LG4AMITUBES</v>
      </c>
      <c r="B481" s="1" t="s">
        <v>32512</v>
      </c>
      <c r="C481" s="1"/>
      <c r="D481" s="1" t="s">
        <v>216</v>
      </c>
      <c r="E481" s="1" t="s">
        <v>32509</v>
      </c>
      <c r="F481" s="1" t="s">
        <v>654</v>
      </c>
      <c r="G481" s="1"/>
      <c r="H481" s="1" t="s">
        <v>32510</v>
      </c>
      <c r="I481" s="1" t="s">
        <v>162</v>
      </c>
      <c r="J481" s="2">
        <v>4</v>
      </c>
      <c r="K481" s="2"/>
      <c r="L481" s="2">
        <v>1</v>
      </c>
      <c r="M481" s="60"/>
      <c r="N481" s="7">
        <f>2.173*J481</f>
        <v>8.6920000000000002</v>
      </c>
      <c r="O481" s="8" t="s">
        <v>80</v>
      </c>
    </row>
    <row r="482" spans="1:17" hidden="1" x14ac:dyDescent="0.25">
      <c r="A482" s="24" t="str">
        <f t="shared" si="8"/>
        <v>7250SEPALUMIC</v>
      </c>
      <c r="B482" s="9">
        <v>7250</v>
      </c>
      <c r="C482" s="9"/>
      <c r="D482" s="9" t="s">
        <v>78</v>
      </c>
      <c r="E482" s="9" t="s">
        <v>448</v>
      </c>
      <c r="F482" s="1" t="s">
        <v>4130</v>
      </c>
      <c r="G482" s="1" t="s">
        <v>4130</v>
      </c>
      <c r="H482" s="9">
        <v>7250</v>
      </c>
      <c r="I482" s="9" t="s">
        <v>41</v>
      </c>
      <c r="J482" s="10">
        <v>6.5</v>
      </c>
      <c r="K482" s="10">
        <v>1</v>
      </c>
      <c r="L482" s="10" t="s">
        <v>80</v>
      </c>
      <c r="M482" s="61"/>
      <c r="N482" s="11"/>
      <c r="O482" s="12" t="s">
        <v>80</v>
      </c>
    </row>
    <row r="483" spans="1:17" hidden="1" x14ac:dyDescent="0.25">
      <c r="A483" s="24" t="str">
        <f t="shared" si="8"/>
        <v>7271SEPALUMIC</v>
      </c>
      <c r="B483" s="1">
        <v>7271</v>
      </c>
      <c r="C483" s="1"/>
      <c r="D483" s="1" t="s">
        <v>78</v>
      </c>
      <c r="E483" s="1" t="s">
        <v>447</v>
      </c>
      <c r="F483" s="1" t="s">
        <v>4130</v>
      </c>
      <c r="G483" s="1" t="s">
        <v>4130</v>
      </c>
      <c r="H483" s="1">
        <v>7271</v>
      </c>
      <c r="I483" s="1" t="s">
        <v>41</v>
      </c>
      <c r="J483" s="2">
        <v>6.5</v>
      </c>
      <c r="K483" s="2">
        <v>1</v>
      </c>
      <c r="L483" s="2" t="s">
        <v>80</v>
      </c>
      <c r="M483" s="60"/>
      <c r="N483" s="7"/>
      <c r="O483" s="8" t="s">
        <v>80</v>
      </c>
      <c r="P483" s="1"/>
      <c r="Q483" s="1"/>
    </row>
    <row r="484" spans="1:17" hidden="1" x14ac:dyDescent="0.25">
      <c r="A484" s="24" t="str">
        <f t="shared" si="8"/>
        <v>PRIMERRESITRIXTSE</v>
      </c>
      <c r="B484" s="3" t="s">
        <v>617</v>
      </c>
      <c r="C484" s="3"/>
      <c r="D484" s="3" t="s">
        <v>615</v>
      </c>
      <c r="E484" s="3" t="s">
        <v>618</v>
      </c>
      <c r="F484" s="3" t="s">
        <v>616</v>
      </c>
      <c r="G484" s="3" t="s">
        <v>54</v>
      </c>
      <c r="H484" s="3" t="s">
        <v>32778</v>
      </c>
      <c r="I484" s="3" t="s">
        <v>41</v>
      </c>
      <c r="J484" s="4">
        <v>1</v>
      </c>
      <c r="K484" s="4">
        <v>1</v>
      </c>
      <c r="L484" s="4" t="s">
        <v>166</v>
      </c>
      <c r="M484" s="5">
        <v>65.040000000000006</v>
      </c>
      <c r="N484" s="5">
        <v>78.510000000000005</v>
      </c>
      <c r="O484" s="6" t="s">
        <v>43</v>
      </c>
      <c r="Q484" s="51">
        <v>44682</v>
      </c>
    </row>
    <row r="485" spans="1:17" hidden="1" x14ac:dyDescent="0.25">
      <c r="A485" s="24" t="str">
        <f t="shared" si="8"/>
        <v>Resitrix1x10TSE</v>
      </c>
      <c r="B485" s="1" t="s">
        <v>614</v>
      </c>
      <c r="C485" s="1"/>
      <c r="D485" s="1" t="s">
        <v>615</v>
      </c>
      <c r="E485" s="1" t="s">
        <v>32780</v>
      </c>
      <c r="F485" s="1" t="s">
        <v>616</v>
      </c>
      <c r="G485" s="1" t="s">
        <v>54</v>
      </c>
      <c r="H485" s="1" t="s">
        <v>32779</v>
      </c>
      <c r="I485" s="1" t="s">
        <v>41</v>
      </c>
      <c r="J485" s="2">
        <v>10</v>
      </c>
      <c r="K485" s="2">
        <v>1</v>
      </c>
      <c r="L485" s="2" t="s">
        <v>166</v>
      </c>
      <c r="M485" s="7">
        <v>324.79000000000002</v>
      </c>
      <c r="N485" s="7">
        <v>362.99</v>
      </c>
      <c r="O485" s="8" t="s">
        <v>43</v>
      </c>
      <c r="Q485" s="51">
        <v>45108</v>
      </c>
    </row>
    <row r="486" spans="1:17" hidden="1" x14ac:dyDescent="0.25">
      <c r="A486" s="24" t="str">
        <f t="shared" si="8"/>
        <v>?WURTH</v>
      </c>
      <c r="B486" s="1" t="s">
        <v>54</v>
      </c>
      <c r="C486" s="1"/>
      <c r="D486" s="1" t="s">
        <v>511</v>
      </c>
      <c r="E486" s="1" t="s">
        <v>514</v>
      </c>
      <c r="F486" s="1" t="s">
        <v>32785</v>
      </c>
      <c r="G486" s="1"/>
      <c r="H486" s="13" t="s">
        <v>515</v>
      </c>
      <c r="I486" s="1" t="s">
        <v>41</v>
      </c>
      <c r="J486" s="2" t="s">
        <v>16</v>
      </c>
      <c r="K486" s="2"/>
      <c r="L486" s="2" t="s">
        <v>43</v>
      </c>
      <c r="M486" s="60"/>
      <c r="N486" s="7">
        <v>5.6899999999999999E-2</v>
      </c>
      <c r="O486" s="8" t="s">
        <v>43</v>
      </c>
    </row>
    <row r="487" spans="1:17" hidden="1" x14ac:dyDescent="0.25">
      <c r="A487" s="24" t="str">
        <f t="shared" si="8"/>
        <v>?WURTH</v>
      </c>
      <c r="B487" s="1" t="s">
        <v>54</v>
      </c>
      <c r="C487" s="1"/>
      <c r="D487" s="1" t="s">
        <v>54</v>
      </c>
      <c r="E487" s="1" t="s">
        <v>520</v>
      </c>
      <c r="F487" s="1" t="s">
        <v>32785</v>
      </c>
      <c r="G487" s="1"/>
      <c r="H487" s="13" t="s">
        <v>521</v>
      </c>
      <c r="I487" s="1" t="s">
        <v>41</v>
      </c>
      <c r="J487" s="2" t="s">
        <v>54</v>
      </c>
      <c r="K487" s="2"/>
      <c r="L487" s="2" t="s">
        <v>43</v>
      </c>
      <c r="M487" s="60"/>
      <c r="N487" s="7">
        <v>16.86</v>
      </c>
      <c r="O487" s="8" t="s">
        <v>54</v>
      </c>
    </row>
    <row r="488" spans="1:17" hidden="1" x14ac:dyDescent="0.25">
      <c r="A488" s="24" t="str">
        <f t="shared" si="8"/>
        <v>?WURTH</v>
      </c>
      <c r="B488" s="1" t="s">
        <v>54</v>
      </c>
      <c r="C488" s="1"/>
      <c r="D488" s="1" t="s">
        <v>54</v>
      </c>
      <c r="E488" s="1" t="s">
        <v>522</v>
      </c>
      <c r="F488" s="1" t="s">
        <v>32785</v>
      </c>
      <c r="G488" s="1"/>
      <c r="H488" s="13" t="s">
        <v>523</v>
      </c>
      <c r="I488" s="1" t="s">
        <v>41</v>
      </c>
      <c r="J488" s="2" t="s">
        <v>54</v>
      </c>
      <c r="K488" s="2"/>
      <c r="L488" s="2" t="s">
        <v>43</v>
      </c>
      <c r="M488" s="60"/>
      <c r="N488" s="7">
        <v>31.14</v>
      </c>
      <c r="O488" s="8" t="s">
        <v>54</v>
      </c>
    </row>
    <row r="489" spans="1:17" hidden="1" x14ac:dyDescent="0.25">
      <c r="A489" s="24" t="str">
        <f t="shared" si="8"/>
        <v>?WURTH</v>
      </c>
      <c r="B489" s="1" t="s">
        <v>54</v>
      </c>
      <c r="C489" s="1"/>
      <c r="D489" s="1" t="s">
        <v>54</v>
      </c>
      <c r="E489" s="1" t="s">
        <v>524</v>
      </c>
      <c r="F489" s="1" t="s">
        <v>32785</v>
      </c>
      <c r="G489" s="1"/>
      <c r="H489" s="13" t="s">
        <v>525</v>
      </c>
      <c r="I489" s="1" t="s">
        <v>41</v>
      </c>
      <c r="J489" s="2" t="s">
        <v>54</v>
      </c>
      <c r="K489" s="2"/>
      <c r="L489" s="2" t="s">
        <v>43</v>
      </c>
      <c r="M489" s="60"/>
      <c r="N489" s="7">
        <v>31.14</v>
      </c>
      <c r="O489" s="8" t="s">
        <v>54</v>
      </c>
    </row>
    <row r="490" spans="1:17" hidden="1" x14ac:dyDescent="0.25">
      <c r="A490" s="24" t="str">
        <f t="shared" si="8"/>
        <v>?WURTH</v>
      </c>
      <c r="B490" s="1" t="s">
        <v>54</v>
      </c>
      <c r="C490" s="1"/>
      <c r="D490" s="1" t="s">
        <v>54</v>
      </c>
      <c r="E490" s="1" t="s">
        <v>526</v>
      </c>
      <c r="F490" s="1" t="s">
        <v>32785</v>
      </c>
      <c r="G490" s="1"/>
      <c r="H490" s="13" t="s">
        <v>527</v>
      </c>
      <c r="I490" s="1" t="s">
        <v>41</v>
      </c>
      <c r="J490" s="2" t="s">
        <v>54</v>
      </c>
      <c r="K490" s="2"/>
      <c r="L490" s="2" t="s">
        <v>43</v>
      </c>
      <c r="M490" s="60"/>
      <c r="N490" s="7">
        <v>31.14</v>
      </c>
      <c r="O490" s="8" t="s">
        <v>54</v>
      </c>
    </row>
    <row r="491" spans="1:17" hidden="1" x14ac:dyDescent="0.25">
      <c r="A491" s="24" t="str">
        <f t="shared" si="8"/>
        <v>?WURTH</v>
      </c>
      <c r="B491" s="1" t="s">
        <v>54</v>
      </c>
      <c r="C491" s="1"/>
      <c r="D491" s="1" t="s">
        <v>54</v>
      </c>
      <c r="E491" s="1" t="s">
        <v>528</v>
      </c>
      <c r="F491" s="1" t="s">
        <v>32785</v>
      </c>
      <c r="G491" s="1"/>
      <c r="H491" s="13" t="s">
        <v>529</v>
      </c>
      <c r="I491" s="1" t="s">
        <v>41</v>
      </c>
      <c r="J491" s="2" t="s">
        <v>54</v>
      </c>
      <c r="K491" s="2"/>
      <c r="L491" s="2" t="s">
        <v>43</v>
      </c>
      <c r="M491" s="60"/>
      <c r="N491" s="7">
        <v>46.04</v>
      </c>
      <c r="O491" s="8" t="s">
        <v>54</v>
      </c>
    </row>
    <row r="492" spans="1:17" hidden="1" x14ac:dyDescent="0.25">
      <c r="A492" s="24" t="str">
        <f t="shared" si="8"/>
        <v>?WURTH</v>
      </c>
      <c r="B492" s="1" t="s">
        <v>54</v>
      </c>
      <c r="C492" s="1"/>
      <c r="D492" s="1" t="s">
        <v>54</v>
      </c>
      <c r="E492" s="1" t="s">
        <v>532</v>
      </c>
      <c r="F492" s="1" t="s">
        <v>32785</v>
      </c>
      <c r="G492" s="1"/>
      <c r="H492" s="13" t="s">
        <v>533</v>
      </c>
      <c r="I492" s="1" t="s">
        <v>41</v>
      </c>
      <c r="J492" s="2" t="s">
        <v>54</v>
      </c>
      <c r="K492" s="2"/>
      <c r="L492" s="2" t="s">
        <v>43</v>
      </c>
      <c r="M492" s="60"/>
      <c r="N492" s="7">
        <v>7.84</v>
      </c>
      <c r="O492" s="8" t="s">
        <v>43</v>
      </c>
    </row>
    <row r="493" spans="1:17" hidden="1" x14ac:dyDescent="0.25">
      <c r="A493" s="24" t="str">
        <f t="shared" si="8"/>
        <v>CACHEVIS.NWURTH</v>
      </c>
      <c r="B493" s="1" t="s">
        <v>510</v>
      </c>
      <c r="C493" s="1"/>
      <c r="D493" s="1" t="s">
        <v>511</v>
      </c>
      <c r="E493" s="1" t="s">
        <v>512</v>
      </c>
      <c r="F493" s="1" t="s">
        <v>32785</v>
      </c>
      <c r="G493" s="1"/>
      <c r="H493" s="13" t="s">
        <v>513</v>
      </c>
      <c r="I493" s="1" t="s">
        <v>41</v>
      </c>
      <c r="J493" s="2" t="s">
        <v>16</v>
      </c>
      <c r="K493" s="2"/>
      <c r="L493" s="2" t="s">
        <v>43</v>
      </c>
      <c r="M493" s="60"/>
      <c r="N493" s="7">
        <v>4.53E-2</v>
      </c>
      <c r="O493" s="8" t="s">
        <v>43</v>
      </c>
    </row>
    <row r="494" spans="1:17" hidden="1" x14ac:dyDescent="0.25">
      <c r="A494" s="24" t="str">
        <f t="shared" si="8"/>
        <v>ESSUITOUTWURTH</v>
      </c>
      <c r="B494" s="1" t="s">
        <v>497</v>
      </c>
      <c r="C494" s="1"/>
      <c r="D494" s="1" t="s">
        <v>498</v>
      </c>
      <c r="E494" s="1" t="s">
        <v>499</v>
      </c>
      <c r="F494" s="1" t="s">
        <v>32785</v>
      </c>
      <c r="G494" s="1"/>
      <c r="H494" s="13" t="s">
        <v>500</v>
      </c>
      <c r="I494" s="1" t="s">
        <v>41</v>
      </c>
      <c r="J494" s="2" t="s">
        <v>501</v>
      </c>
      <c r="K494" s="2"/>
      <c r="L494" s="2" t="s">
        <v>43</v>
      </c>
      <c r="M494" s="60"/>
      <c r="N494" s="7">
        <v>6.53</v>
      </c>
      <c r="O494" s="8" t="s">
        <v>43</v>
      </c>
    </row>
    <row r="495" spans="1:17" hidden="1" x14ac:dyDescent="0.25">
      <c r="A495" s="24" t="str">
        <f t="shared" si="8"/>
        <v>FONDJOINT.20WURTH</v>
      </c>
      <c r="B495" t="s">
        <v>55</v>
      </c>
      <c r="D495" s="1" t="s">
        <v>550</v>
      </c>
      <c r="E495" t="s">
        <v>57</v>
      </c>
      <c r="F495" s="1" t="s">
        <v>32785</v>
      </c>
      <c r="G495" s="1"/>
      <c r="H495" s="25" t="s">
        <v>551</v>
      </c>
      <c r="I495" s="15" t="s">
        <v>41</v>
      </c>
      <c r="J495" s="16" t="s">
        <v>552</v>
      </c>
      <c r="K495" s="16">
        <v>1</v>
      </c>
      <c r="L495" s="16" t="s">
        <v>43</v>
      </c>
      <c r="M495" s="63"/>
    </row>
    <row r="496" spans="1:17" hidden="1" x14ac:dyDescent="0.25">
      <c r="A496" s="24" t="str">
        <f t="shared" si="8"/>
        <v>FONDJOINT.40WURTH</v>
      </c>
      <c r="B496" s="1" t="s">
        <v>63</v>
      </c>
      <c r="C496" s="1"/>
      <c r="D496" s="1" t="s">
        <v>550</v>
      </c>
      <c r="E496" s="1" t="s">
        <v>64</v>
      </c>
      <c r="F496" s="1" t="s">
        <v>32785</v>
      </c>
      <c r="G496" s="1"/>
      <c r="H496" s="13" t="s">
        <v>553</v>
      </c>
      <c r="I496" s="1" t="s">
        <v>41</v>
      </c>
      <c r="J496" s="2" t="s">
        <v>554</v>
      </c>
      <c r="K496" s="2">
        <v>1</v>
      </c>
      <c r="L496" s="2" t="s">
        <v>43</v>
      </c>
      <c r="M496" s="60"/>
      <c r="N496" s="7"/>
      <c r="O496" s="8"/>
    </row>
    <row r="497" spans="1:15" hidden="1" x14ac:dyDescent="0.25">
      <c r="A497" s="24" t="str">
        <f t="shared" si="8"/>
        <v>FOR.BET.PERFO.6x200WURTH</v>
      </c>
      <c r="B497" s="1" t="s">
        <v>502</v>
      </c>
      <c r="C497" s="1"/>
      <c r="D497" s="1" t="s">
        <v>503</v>
      </c>
      <c r="E497" s="1" t="s">
        <v>504</v>
      </c>
      <c r="F497" s="1" t="s">
        <v>32785</v>
      </c>
      <c r="G497" s="1"/>
      <c r="H497" s="1"/>
      <c r="I497" s="1" t="s">
        <v>41</v>
      </c>
      <c r="J497" s="2"/>
      <c r="K497" s="2"/>
      <c r="L497" s="2" t="s">
        <v>43</v>
      </c>
      <c r="M497" s="60"/>
      <c r="N497" s="7"/>
      <c r="O497" s="8"/>
    </row>
    <row r="498" spans="1:15" hidden="1" x14ac:dyDescent="0.25">
      <c r="A498" s="24" t="str">
        <f t="shared" si="8"/>
        <v>FOR.HSS.4WURTH</v>
      </c>
      <c r="B498" s="1" t="s">
        <v>534</v>
      </c>
      <c r="C498" s="1"/>
      <c r="D498" s="1" t="s">
        <v>503</v>
      </c>
      <c r="E498" s="1" t="s">
        <v>535</v>
      </c>
      <c r="F498" s="1" t="s">
        <v>32785</v>
      </c>
      <c r="G498" s="1"/>
      <c r="H498" s="13" t="s">
        <v>536</v>
      </c>
      <c r="I498" s="1" t="s">
        <v>41</v>
      </c>
      <c r="J498" s="2"/>
      <c r="K498" s="2"/>
      <c r="L498" s="2" t="s">
        <v>43</v>
      </c>
      <c r="M498" s="60"/>
      <c r="N498" s="7">
        <v>3.77</v>
      </c>
      <c r="O498" s="8" t="s">
        <v>43</v>
      </c>
    </row>
    <row r="499" spans="1:15" hidden="1" x14ac:dyDescent="0.25">
      <c r="A499" s="24" t="str">
        <f t="shared" si="8"/>
        <v>FOR.HSS.6WURTH</v>
      </c>
      <c r="B499" s="1" t="s">
        <v>537</v>
      </c>
      <c r="C499" s="1"/>
      <c r="D499" s="1" t="s">
        <v>503</v>
      </c>
      <c r="E499" s="1" t="s">
        <v>538</v>
      </c>
      <c r="F499" s="1" t="s">
        <v>32785</v>
      </c>
      <c r="G499" s="1"/>
      <c r="H499" s="13" t="s">
        <v>539</v>
      </c>
      <c r="I499" s="1" t="s">
        <v>41</v>
      </c>
      <c r="J499" s="2"/>
      <c r="K499" s="2"/>
      <c r="L499" s="2" t="s">
        <v>43</v>
      </c>
      <c r="M499" s="60"/>
      <c r="N499" s="7">
        <v>4.3</v>
      </c>
      <c r="O499" s="8" t="s">
        <v>43</v>
      </c>
    </row>
    <row r="500" spans="1:15" hidden="1" x14ac:dyDescent="0.25">
      <c r="A500" s="24" t="str">
        <f t="shared" ref="A500:A563" si="9">B500&amp;F500</f>
        <v>FORETBETON6,5x260WURTH</v>
      </c>
      <c r="B500" s="1" t="s">
        <v>576</v>
      </c>
      <c r="C500" s="1"/>
      <c r="D500" s="1" t="s">
        <v>577</v>
      </c>
      <c r="E500" s="1" t="s">
        <v>578</v>
      </c>
      <c r="F500" s="1" t="s">
        <v>32785</v>
      </c>
      <c r="G500" s="1"/>
      <c r="H500" s="57" t="s">
        <v>579</v>
      </c>
      <c r="I500" s="1" t="s">
        <v>575</v>
      </c>
      <c r="J500" s="2">
        <v>2</v>
      </c>
      <c r="K500" s="2">
        <v>1</v>
      </c>
      <c r="L500" s="2" t="s">
        <v>580</v>
      </c>
      <c r="M500" s="60"/>
      <c r="N500" s="7">
        <v>27.92</v>
      </c>
      <c r="O500" s="8" t="s">
        <v>580</v>
      </c>
    </row>
    <row r="501" spans="1:15" hidden="1" x14ac:dyDescent="0.25">
      <c r="A501" s="24" t="str">
        <f t="shared" si="9"/>
        <v>FORETHSS4WURTH</v>
      </c>
      <c r="B501" s="1" t="s">
        <v>581</v>
      </c>
      <c r="C501" s="1"/>
      <c r="D501" s="1" t="s">
        <v>582</v>
      </c>
      <c r="E501" s="1" t="s">
        <v>583</v>
      </c>
      <c r="F501" s="1" t="s">
        <v>32785</v>
      </c>
      <c r="G501" s="1"/>
      <c r="H501" s="13" t="s">
        <v>584</v>
      </c>
      <c r="I501" s="1" t="s">
        <v>575</v>
      </c>
      <c r="J501" s="2" t="s">
        <v>585</v>
      </c>
      <c r="K501" s="2">
        <v>1</v>
      </c>
      <c r="L501" s="2" t="s">
        <v>16</v>
      </c>
      <c r="M501" s="60"/>
      <c r="N501" s="7">
        <v>75.400000000000006</v>
      </c>
      <c r="O501" s="8" t="s">
        <v>16</v>
      </c>
    </row>
    <row r="502" spans="1:15" hidden="1" x14ac:dyDescent="0.25">
      <c r="A502" s="24" t="str">
        <f t="shared" si="9"/>
        <v>FORETHSS6WURTH</v>
      </c>
      <c r="B502" s="1" t="s">
        <v>586</v>
      </c>
      <c r="C502" s="1"/>
      <c r="D502" s="1" t="s">
        <v>582</v>
      </c>
      <c r="E502" s="1" t="s">
        <v>587</v>
      </c>
      <c r="F502" s="1" t="s">
        <v>32785</v>
      </c>
      <c r="G502" s="1"/>
      <c r="H502" s="13" t="s">
        <v>588</v>
      </c>
      <c r="I502" s="1" t="s">
        <v>575</v>
      </c>
      <c r="J502" s="2" t="s">
        <v>585</v>
      </c>
      <c r="K502" s="2">
        <v>1</v>
      </c>
      <c r="L502" s="2" t="s">
        <v>16</v>
      </c>
      <c r="M502" s="60"/>
      <c r="N502" s="7">
        <v>86</v>
      </c>
      <c r="O502" s="8" t="s">
        <v>16</v>
      </c>
    </row>
    <row r="503" spans="1:15" hidden="1" x14ac:dyDescent="0.25">
      <c r="A503" s="24" t="str">
        <f t="shared" si="9"/>
        <v>INSERTM5WURTH</v>
      </c>
      <c r="B503" s="1" t="s">
        <v>562</v>
      </c>
      <c r="C503" s="1"/>
      <c r="D503" s="1" t="s">
        <v>234</v>
      </c>
      <c r="E503" s="1" t="s">
        <v>563</v>
      </c>
      <c r="F503" s="1" t="s">
        <v>32785</v>
      </c>
      <c r="G503" s="1"/>
      <c r="H503" s="13" t="s">
        <v>564</v>
      </c>
      <c r="I503" s="1" t="s">
        <v>41</v>
      </c>
      <c r="J503" s="2">
        <v>100</v>
      </c>
      <c r="K503" s="2">
        <v>1</v>
      </c>
      <c r="L503" s="2" t="s">
        <v>16</v>
      </c>
      <c r="M503" s="60"/>
      <c r="N503" s="7">
        <v>22.45</v>
      </c>
      <c r="O503" s="8" t="s">
        <v>16</v>
      </c>
    </row>
    <row r="504" spans="1:15" hidden="1" x14ac:dyDescent="0.25">
      <c r="A504" s="24" t="str">
        <f t="shared" si="9"/>
        <v>INSERTM6WURTH</v>
      </c>
      <c r="B504" s="1" t="s">
        <v>565</v>
      </c>
      <c r="C504" s="1"/>
      <c r="D504" s="1" t="s">
        <v>234</v>
      </c>
      <c r="E504" s="1" t="s">
        <v>566</v>
      </c>
      <c r="F504" s="1" t="s">
        <v>32785</v>
      </c>
      <c r="G504" s="1"/>
      <c r="H504" s="13" t="s">
        <v>567</v>
      </c>
      <c r="I504" s="1" t="s">
        <v>41</v>
      </c>
      <c r="J504" s="2">
        <v>100</v>
      </c>
      <c r="K504" s="2">
        <v>1</v>
      </c>
      <c r="L504" s="2" t="s">
        <v>16</v>
      </c>
      <c r="M504" s="60"/>
      <c r="N504" s="7">
        <v>24.87</v>
      </c>
      <c r="O504" s="8" t="s">
        <v>16</v>
      </c>
    </row>
    <row r="505" spans="1:15" hidden="1" x14ac:dyDescent="0.25">
      <c r="A505" s="24" t="str">
        <f t="shared" si="9"/>
        <v>LAMESCIE305x30WURTH</v>
      </c>
      <c r="B505" s="1" t="s">
        <v>555</v>
      </c>
      <c r="C505" s="1"/>
      <c r="D505" s="1" t="s">
        <v>556</v>
      </c>
      <c r="E505" s="1" t="s">
        <v>557</v>
      </c>
      <c r="F505" s="1" t="s">
        <v>32785</v>
      </c>
      <c r="G505" s="1" t="s">
        <v>32785</v>
      </c>
      <c r="H505" s="13" t="s">
        <v>558</v>
      </c>
      <c r="I505" s="1" t="s">
        <v>41</v>
      </c>
      <c r="J505" s="2"/>
      <c r="K505" s="2">
        <v>1</v>
      </c>
      <c r="L505" s="2" t="s">
        <v>43</v>
      </c>
      <c r="M505" s="60"/>
      <c r="N505" s="7">
        <v>131</v>
      </c>
      <c r="O505" s="8" t="s">
        <v>43</v>
      </c>
    </row>
    <row r="506" spans="1:15" hidden="1" x14ac:dyDescent="0.25">
      <c r="A506" s="24" t="str">
        <f t="shared" si="9"/>
        <v>LAMESSABREACIERBOISWURTH</v>
      </c>
      <c r="B506" s="15" t="s">
        <v>559</v>
      </c>
      <c r="C506" s="15"/>
      <c r="D506" s="15" t="s">
        <v>234</v>
      </c>
      <c r="E506" s="15" t="s">
        <v>560</v>
      </c>
      <c r="F506" s="1" t="s">
        <v>32785</v>
      </c>
      <c r="G506" s="1"/>
      <c r="H506" s="23" t="s">
        <v>561</v>
      </c>
      <c r="I506" s="15" t="s">
        <v>41</v>
      </c>
      <c r="J506" s="16">
        <v>5</v>
      </c>
      <c r="K506" s="16">
        <v>1</v>
      </c>
      <c r="L506" s="16" t="s">
        <v>16</v>
      </c>
      <c r="M506" s="63"/>
      <c r="N506" s="17">
        <v>23.46</v>
      </c>
      <c r="O506" s="18" t="s">
        <v>16</v>
      </c>
    </row>
    <row r="507" spans="1:15" hidden="1" x14ac:dyDescent="0.25">
      <c r="A507" s="24" t="str">
        <f t="shared" si="9"/>
        <v>MOUSSENETWURTH</v>
      </c>
      <c r="B507" s="1" t="s">
        <v>546</v>
      </c>
      <c r="C507" s="1"/>
      <c r="D507" s="1" t="s">
        <v>498</v>
      </c>
      <c r="E507" s="1" t="s">
        <v>547</v>
      </c>
      <c r="F507" s="1" t="s">
        <v>32785</v>
      </c>
      <c r="G507" s="1"/>
      <c r="H507" s="13" t="s">
        <v>548</v>
      </c>
      <c r="I507" s="1" t="s">
        <v>41</v>
      </c>
      <c r="J507" s="2" t="s">
        <v>549</v>
      </c>
      <c r="K507" s="2"/>
      <c r="L507" s="2" t="s">
        <v>43</v>
      </c>
      <c r="M507" s="60"/>
      <c r="N507" s="7">
        <v>8.5</v>
      </c>
      <c r="O507" s="8" t="s">
        <v>43</v>
      </c>
    </row>
    <row r="508" spans="1:15" hidden="1" x14ac:dyDescent="0.25">
      <c r="A508" s="24" t="str">
        <f t="shared" si="9"/>
        <v>PEMBOUT.150WURTH</v>
      </c>
      <c r="B508" s="1" t="s">
        <v>540</v>
      </c>
      <c r="C508" s="1"/>
      <c r="D508" s="1" t="s">
        <v>234</v>
      </c>
      <c r="E508" t="s">
        <v>541</v>
      </c>
      <c r="F508" s="1" t="s">
        <v>32785</v>
      </c>
      <c r="G508" s="1"/>
      <c r="H508" s="13" t="s">
        <v>542</v>
      </c>
      <c r="I508" s="1" t="s">
        <v>41</v>
      </c>
      <c r="J508" s="2"/>
      <c r="K508" s="2"/>
      <c r="L508" s="2" t="s">
        <v>43</v>
      </c>
      <c r="M508" s="60"/>
      <c r="N508" s="7">
        <v>22.01</v>
      </c>
      <c r="O508" s="8" t="s">
        <v>43</v>
      </c>
    </row>
    <row r="509" spans="1:15" hidden="1" x14ac:dyDescent="0.25">
      <c r="A509" s="24" t="str">
        <f t="shared" si="9"/>
        <v>PSILICONWURTH</v>
      </c>
      <c r="B509" s="1" t="s">
        <v>543</v>
      </c>
      <c r="C509" s="1"/>
      <c r="D509" s="1" t="s">
        <v>234</v>
      </c>
      <c r="E509" s="1" t="s">
        <v>544</v>
      </c>
      <c r="F509" s="1" t="s">
        <v>32785</v>
      </c>
      <c r="G509" s="1"/>
      <c r="H509" s="13" t="s">
        <v>545</v>
      </c>
      <c r="I509" s="1" t="s">
        <v>41</v>
      </c>
      <c r="J509" s="2"/>
      <c r="K509" s="2"/>
      <c r="L509" s="2" t="s">
        <v>43</v>
      </c>
      <c r="M509" s="60"/>
      <c r="N509" s="7">
        <v>48.75</v>
      </c>
      <c r="O509" s="8" t="s">
        <v>43</v>
      </c>
    </row>
    <row r="510" spans="1:15" hidden="1" x14ac:dyDescent="0.25">
      <c r="A510" s="24" t="str">
        <f t="shared" si="9"/>
        <v>SACPOUBELLEWURTH</v>
      </c>
      <c r="B510" s="1" t="s">
        <v>568</v>
      </c>
      <c r="C510" s="1"/>
      <c r="D510" s="1" t="s">
        <v>569</v>
      </c>
      <c r="E510" t="s">
        <v>570</v>
      </c>
      <c r="F510" s="1" t="s">
        <v>32785</v>
      </c>
      <c r="G510" s="1"/>
      <c r="H510" s="1">
        <v>899800626</v>
      </c>
      <c r="I510" s="1" t="s">
        <v>162</v>
      </c>
      <c r="J510" s="2">
        <v>100</v>
      </c>
      <c r="K510" s="2">
        <v>1</v>
      </c>
      <c r="L510" s="2" t="s">
        <v>43</v>
      </c>
      <c r="M510" s="60"/>
      <c r="N510" s="7">
        <v>51.27</v>
      </c>
      <c r="O510" s="8" t="s">
        <v>43</v>
      </c>
    </row>
    <row r="511" spans="1:15" hidden="1" x14ac:dyDescent="0.25">
      <c r="A511" s="24" t="str">
        <f t="shared" si="9"/>
        <v>SILICON,1015WURTH</v>
      </c>
      <c r="B511" s="1" t="s">
        <v>571</v>
      </c>
      <c r="C511" s="9"/>
      <c r="D511" s="9" t="s">
        <v>37</v>
      </c>
      <c r="E511" t="s">
        <v>572</v>
      </c>
      <c r="F511" s="9" t="s">
        <v>32785</v>
      </c>
      <c r="G511" s="9"/>
      <c r="H511" s="13" t="s">
        <v>573</v>
      </c>
      <c r="I511" s="1" t="s">
        <v>162</v>
      </c>
      <c r="J511" s="2" t="s">
        <v>574</v>
      </c>
      <c r="K511" s="2"/>
      <c r="L511" s="2" t="s">
        <v>43</v>
      </c>
      <c r="M511" s="60"/>
      <c r="N511" s="7">
        <v>2.7</v>
      </c>
      <c r="O511" s="8" t="s">
        <v>43</v>
      </c>
    </row>
    <row r="512" spans="1:15" hidden="1" x14ac:dyDescent="0.25">
      <c r="A512" s="24" t="str">
        <f t="shared" si="9"/>
        <v>SILICON.BLANCWURTH</v>
      </c>
      <c r="B512" s="1" t="s">
        <v>44</v>
      </c>
      <c r="C512" s="1"/>
      <c r="D512" s="1" t="s">
        <v>37</v>
      </c>
      <c r="E512" s="1" t="s">
        <v>45</v>
      </c>
      <c r="F512" s="1" t="s">
        <v>32785</v>
      </c>
      <c r="G512" s="1"/>
      <c r="H512" s="13" t="s">
        <v>518</v>
      </c>
      <c r="I512" s="1" t="s">
        <v>41</v>
      </c>
      <c r="J512" s="2" t="s">
        <v>517</v>
      </c>
      <c r="K512" s="2">
        <v>250</v>
      </c>
      <c r="L512" s="2" t="s">
        <v>43</v>
      </c>
      <c r="M512" s="60">
        <v>1.74</v>
      </c>
      <c r="N512" s="7">
        <v>1.86</v>
      </c>
      <c r="O512" s="8" t="s">
        <v>43</v>
      </c>
    </row>
    <row r="513" spans="1:17" hidden="1" x14ac:dyDescent="0.25">
      <c r="A513" s="24" t="str">
        <f t="shared" si="9"/>
        <v>SILICON.TRANSWURTH</v>
      </c>
      <c r="B513" s="9" t="s">
        <v>36</v>
      </c>
      <c r="C513" s="9"/>
      <c r="D513" s="9" t="s">
        <v>37</v>
      </c>
      <c r="E513" s="9" t="s">
        <v>38</v>
      </c>
      <c r="F513" s="9" t="s">
        <v>32785</v>
      </c>
      <c r="G513" s="9"/>
      <c r="H513" s="22" t="s">
        <v>516</v>
      </c>
      <c r="I513" s="9" t="s">
        <v>41</v>
      </c>
      <c r="J513" s="10" t="s">
        <v>517</v>
      </c>
      <c r="K513" s="10">
        <v>250</v>
      </c>
      <c r="L513" s="10" t="s">
        <v>43</v>
      </c>
      <c r="M513" s="61">
        <v>1.74</v>
      </c>
      <c r="N513" s="11">
        <v>1.86</v>
      </c>
      <c r="O513" s="12" t="s">
        <v>43</v>
      </c>
    </row>
    <row r="514" spans="1:17" hidden="1" x14ac:dyDescent="0.25">
      <c r="A514" s="24" t="str">
        <f t="shared" si="9"/>
        <v>SILICONPU.BLANCWURTH</v>
      </c>
      <c r="B514" s="1" t="s">
        <v>52</v>
      </c>
      <c r="C514" s="1"/>
      <c r="D514" s="1" t="s">
        <v>37</v>
      </c>
      <c r="E514" s="1" t="s">
        <v>53</v>
      </c>
      <c r="F514" s="1" t="s">
        <v>32785</v>
      </c>
      <c r="G514" s="1"/>
      <c r="H514" s="13" t="s">
        <v>519</v>
      </c>
      <c r="I514" s="1" t="s">
        <v>41</v>
      </c>
      <c r="J514" s="2" t="s">
        <v>517</v>
      </c>
      <c r="K514" s="2">
        <v>96</v>
      </c>
      <c r="L514" s="2" t="s">
        <v>43</v>
      </c>
      <c r="M514" s="60"/>
      <c r="N514" s="7">
        <v>2.41</v>
      </c>
      <c r="O514" s="8" t="s">
        <v>43</v>
      </c>
      <c r="P514" s="1"/>
      <c r="Q514" s="1"/>
    </row>
    <row r="515" spans="1:17" hidden="1" x14ac:dyDescent="0.25">
      <c r="A515" s="24" t="str">
        <f t="shared" si="9"/>
        <v>VIS.AF.H.4.8x25WURTH</v>
      </c>
      <c r="B515" s="1" t="s">
        <v>6</v>
      </c>
      <c r="C515" s="1"/>
      <c r="D515" s="1" t="s">
        <v>505</v>
      </c>
      <c r="E515" s="1" t="s">
        <v>506</v>
      </c>
      <c r="F515" s="1" t="s">
        <v>32785</v>
      </c>
      <c r="G515" s="1"/>
      <c r="H515" s="13" t="s">
        <v>7</v>
      </c>
      <c r="I515" s="1" t="s">
        <v>41</v>
      </c>
      <c r="J515" s="2" t="s">
        <v>507</v>
      </c>
      <c r="K515" s="2"/>
      <c r="L515" s="2" t="s">
        <v>43</v>
      </c>
      <c r="M515" s="60"/>
      <c r="N515" s="20">
        <v>0.1673</v>
      </c>
      <c r="O515" s="8"/>
      <c r="P515" s="1"/>
      <c r="Q515" s="1"/>
    </row>
    <row r="516" spans="1:17" hidden="1" x14ac:dyDescent="0.25">
      <c r="A516" s="24" t="str">
        <f t="shared" si="9"/>
        <v>VIS.AF.H.4.8x38WURTH</v>
      </c>
      <c r="B516" s="1" t="s">
        <v>8</v>
      </c>
      <c r="C516" s="1"/>
      <c r="D516" s="1" t="s">
        <v>505</v>
      </c>
      <c r="E516" s="1" t="s">
        <v>508</v>
      </c>
      <c r="F516" s="1" t="s">
        <v>32785</v>
      </c>
      <c r="G516" s="1"/>
      <c r="H516" s="13" t="s">
        <v>9</v>
      </c>
      <c r="I516" s="1" t="s">
        <v>41</v>
      </c>
      <c r="J516" s="2" t="s">
        <v>509</v>
      </c>
      <c r="K516" s="2"/>
      <c r="L516" s="2" t="s">
        <v>43</v>
      </c>
      <c r="M516" s="60"/>
      <c r="N516" s="20">
        <v>0.2263</v>
      </c>
      <c r="O516" s="8"/>
      <c r="P516" s="1"/>
      <c r="Q516" s="1"/>
    </row>
    <row r="517" spans="1:17" hidden="1" x14ac:dyDescent="0.25">
      <c r="A517" s="24" t="str">
        <f t="shared" si="9"/>
        <v>VISBETON102WURTH</v>
      </c>
      <c r="B517" s="1" t="s">
        <v>10</v>
      </c>
      <c r="C517" s="1"/>
      <c r="D517" s="1" t="s">
        <v>505</v>
      </c>
      <c r="E517" s="1" t="s">
        <v>11</v>
      </c>
      <c r="F517" s="13" t="s">
        <v>32785</v>
      </c>
      <c r="G517" s="13"/>
      <c r="H517" s="13" t="s">
        <v>12</v>
      </c>
      <c r="I517" s="13" t="s">
        <v>420</v>
      </c>
      <c r="J517" s="2" t="s">
        <v>16</v>
      </c>
      <c r="K517" s="2"/>
      <c r="L517" s="2" t="s">
        <v>43</v>
      </c>
      <c r="M517" s="60"/>
      <c r="N517" s="7">
        <v>0.24809999999999999</v>
      </c>
      <c r="O517" s="8" t="s">
        <v>43</v>
      </c>
      <c r="P517" s="1"/>
      <c r="Q517" s="1"/>
    </row>
    <row r="518" spans="1:17" hidden="1" x14ac:dyDescent="0.25">
      <c r="A518" s="24" t="str">
        <f t="shared" si="9"/>
        <v>VISBETON252WURTH</v>
      </c>
      <c r="B518" s="1" t="s">
        <v>13</v>
      </c>
      <c r="C518" s="1"/>
      <c r="D518" s="1" t="s">
        <v>505</v>
      </c>
      <c r="E518" s="1" t="s">
        <v>14</v>
      </c>
      <c r="F518" s="1" t="s">
        <v>32785</v>
      </c>
      <c r="G518" s="1"/>
      <c r="H518" s="13" t="s">
        <v>15</v>
      </c>
      <c r="I518" s="1" t="s">
        <v>575</v>
      </c>
      <c r="J518" s="2">
        <v>100</v>
      </c>
      <c r="K518" s="2">
        <v>1</v>
      </c>
      <c r="L518" s="2" t="s">
        <v>16</v>
      </c>
      <c r="M518" s="60"/>
      <c r="N518" s="7">
        <v>187.9</v>
      </c>
      <c r="O518" s="8" t="s">
        <v>16</v>
      </c>
      <c r="P518" s="1"/>
      <c r="Q518" s="1"/>
    </row>
    <row r="519" spans="1:17" hidden="1" x14ac:dyDescent="0.25">
      <c r="A519" s="24" t="str">
        <f t="shared" si="9"/>
        <v>VISBETON52WURTH</v>
      </c>
      <c r="B519" s="1" t="s">
        <v>17</v>
      </c>
      <c r="C519" s="1"/>
      <c r="D519" s="1" t="s">
        <v>505</v>
      </c>
      <c r="E519" s="1" t="s">
        <v>18</v>
      </c>
      <c r="F519" s="1" t="s">
        <v>32785</v>
      </c>
      <c r="G519" s="1"/>
      <c r="H519" s="13" t="s">
        <v>19</v>
      </c>
      <c r="I519" s="1" t="s">
        <v>420</v>
      </c>
      <c r="J519" s="2" t="s">
        <v>16</v>
      </c>
      <c r="K519" s="2"/>
      <c r="L519" s="2" t="s">
        <v>43</v>
      </c>
      <c r="M519" s="60"/>
      <c r="N519" s="7">
        <v>0.16470000000000001</v>
      </c>
      <c r="O519" s="8" t="s">
        <v>43</v>
      </c>
      <c r="P519" s="1"/>
      <c r="Q519" s="1"/>
    </row>
    <row r="520" spans="1:17" hidden="1" x14ac:dyDescent="0.25">
      <c r="A520" s="24" t="str">
        <f t="shared" si="9"/>
        <v>VISBETON82WURTH</v>
      </c>
      <c r="B520" s="1" t="s">
        <v>20</v>
      </c>
      <c r="C520" s="1"/>
      <c r="D520" s="1" t="s">
        <v>505</v>
      </c>
      <c r="E520" s="1" t="s">
        <v>21</v>
      </c>
      <c r="F520" s="1" t="s">
        <v>32785</v>
      </c>
      <c r="G520" s="1"/>
      <c r="H520" s="13" t="s">
        <v>22</v>
      </c>
      <c r="I520" s="1" t="s">
        <v>420</v>
      </c>
      <c r="J520" s="2" t="s">
        <v>16</v>
      </c>
      <c r="K520" s="2"/>
      <c r="L520" s="2" t="s">
        <v>43</v>
      </c>
      <c r="M520" s="60"/>
      <c r="N520" s="7">
        <v>0.2137</v>
      </c>
      <c r="O520" s="8" t="s">
        <v>43</v>
      </c>
      <c r="P520" s="1"/>
      <c r="Q520" s="1"/>
    </row>
    <row r="521" spans="1:17" hidden="1" x14ac:dyDescent="0.25">
      <c r="A521" s="24" t="str">
        <f t="shared" si="9"/>
        <v>VISTOLE3,96x16WURTH</v>
      </c>
      <c r="B521" s="3" t="s">
        <v>23</v>
      </c>
      <c r="C521" s="3"/>
      <c r="D521" s="3" t="s">
        <v>505</v>
      </c>
      <c r="E521" s="3" t="s">
        <v>24</v>
      </c>
      <c r="F521" s="3" t="s">
        <v>32785</v>
      </c>
      <c r="G521" s="3"/>
      <c r="H521" s="55" t="s">
        <v>25</v>
      </c>
      <c r="I521" s="3"/>
      <c r="J521" s="4">
        <v>250</v>
      </c>
      <c r="K521" s="4">
        <v>1</v>
      </c>
      <c r="L521" s="4" t="s">
        <v>16</v>
      </c>
      <c r="M521" s="59"/>
      <c r="N521" s="5">
        <v>12.88</v>
      </c>
      <c r="O521" s="6" t="s">
        <v>16</v>
      </c>
      <c r="P521" s="1"/>
      <c r="Q521" s="1"/>
    </row>
    <row r="522" spans="1:17" hidden="1" x14ac:dyDescent="0.25">
      <c r="A522" s="24" t="str">
        <f t="shared" si="9"/>
        <v>PL50X2INSTALLUX</v>
      </c>
      <c r="B522" s="1" t="s">
        <v>412</v>
      </c>
      <c r="C522" s="1"/>
      <c r="D522" s="1" t="s">
        <v>78</v>
      </c>
      <c r="E522" s="1" t="s">
        <v>413</v>
      </c>
      <c r="F522" s="1" t="s">
        <v>655</v>
      </c>
      <c r="G522" s="1" t="s">
        <v>655</v>
      </c>
      <c r="H522" s="1" t="s">
        <v>412</v>
      </c>
      <c r="I522" s="1" t="s">
        <v>41</v>
      </c>
      <c r="J522" s="2">
        <v>6.5</v>
      </c>
      <c r="K522" s="2">
        <v>1</v>
      </c>
      <c r="L522" s="2" t="s">
        <v>170</v>
      </c>
      <c r="M522" s="60"/>
      <c r="N522" s="7"/>
      <c r="O522" s="8" t="s">
        <v>170</v>
      </c>
    </row>
    <row r="523" spans="1:17" hidden="1" x14ac:dyDescent="0.25">
      <c r="A523" s="24" t="str">
        <f t="shared" si="9"/>
        <v>PL50X8INSTALLUX</v>
      </c>
      <c r="B523" s="1" t="s">
        <v>414</v>
      </c>
      <c r="C523" s="1"/>
      <c r="D523" s="1" t="s">
        <v>78</v>
      </c>
      <c r="E523" s="1" t="s">
        <v>415</v>
      </c>
      <c r="F523" s="1" t="s">
        <v>655</v>
      </c>
      <c r="G523" s="1" t="s">
        <v>655</v>
      </c>
      <c r="H523" s="1" t="s">
        <v>414</v>
      </c>
      <c r="I523" s="1" t="s">
        <v>41</v>
      </c>
      <c r="J523" s="2">
        <v>6.5</v>
      </c>
      <c r="K523" s="2">
        <v>1</v>
      </c>
      <c r="L523" s="2" t="s">
        <v>170</v>
      </c>
      <c r="M523" s="60"/>
      <c r="N523" s="7"/>
      <c r="O523" s="8" t="s">
        <v>170</v>
      </c>
    </row>
    <row r="524" spans="1:17" hidden="1" x14ac:dyDescent="0.25">
      <c r="A524" s="24" t="str">
        <f t="shared" si="9"/>
        <v>PL60X2INSTALLUX</v>
      </c>
      <c r="B524" s="1" t="s">
        <v>416</v>
      </c>
      <c r="C524" s="1"/>
      <c r="D524" s="1" t="s">
        <v>78</v>
      </c>
      <c r="E524" s="1" t="s">
        <v>417</v>
      </c>
      <c r="F524" s="1" t="s">
        <v>655</v>
      </c>
      <c r="G524" s="1" t="s">
        <v>655</v>
      </c>
      <c r="H524" s="1" t="s">
        <v>416</v>
      </c>
      <c r="I524" s="1" t="s">
        <v>41</v>
      </c>
      <c r="J524" s="2">
        <v>6.5</v>
      </c>
      <c r="K524" s="2">
        <v>1</v>
      </c>
      <c r="L524" s="2" t="s">
        <v>170</v>
      </c>
      <c r="M524" s="60"/>
      <c r="N524" s="7"/>
      <c r="O524" s="8" t="s">
        <v>170</v>
      </c>
    </row>
    <row r="525" spans="1:17" hidden="1" x14ac:dyDescent="0.25">
      <c r="A525" s="24" t="str">
        <f t="shared" si="9"/>
        <v>9160ARCELOR (BERTON SICARD)</v>
      </c>
      <c r="B525" s="1">
        <v>9160</v>
      </c>
      <c r="C525" s="1" t="s">
        <v>21435</v>
      </c>
      <c r="D525" s="1" t="s">
        <v>21435</v>
      </c>
      <c r="E525" s="1" t="s">
        <v>1617</v>
      </c>
      <c r="F525" s="1" t="s">
        <v>32900</v>
      </c>
      <c r="G525" s="1" t="s">
        <v>655</v>
      </c>
      <c r="H525" s="1">
        <v>9160</v>
      </c>
      <c r="I525" s="1" t="s">
        <v>41</v>
      </c>
      <c r="J525" s="1">
        <v>6.5</v>
      </c>
      <c r="K525" s="2"/>
      <c r="L525" s="2"/>
      <c r="M525" s="60"/>
      <c r="N525" s="7"/>
      <c r="O525" s="8"/>
    </row>
    <row r="526" spans="1:17" hidden="1" x14ac:dyDescent="0.25">
      <c r="A526" s="24" t="str">
        <f t="shared" si="9"/>
        <v>8290INSTALLUX</v>
      </c>
      <c r="B526" s="1">
        <v>8290</v>
      </c>
      <c r="C526" s="1"/>
      <c r="D526" s="1" t="s">
        <v>78</v>
      </c>
      <c r="E526" s="1" t="s">
        <v>1546</v>
      </c>
      <c r="F526" s="1" t="s">
        <v>655</v>
      </c>
      <c r="G526" s="1" t="s">
        <v>655</v>
      </c>
      <c r="H526" s="1">
        <v>8290</v>
      </c>
      <c r="I526" s="1" t="s">
        <v>41</v>
      </c>
      <c r="J526" s="2">
        <v>6.5</v>
      </c>
      <c r="K526" s="2">
        <v>1</v>
      </c>
      <c r="L526" s="2" t="s">
        <v>170</v>
      </c>
      <c r="M526" s="60"/>
      <c r="N526" s="7"/>
      <c r="O526" s="8" t="s">
        <v>170</v>
      </c>
    </row>
    <row r="527" spans="1:17" hidden="1" x14ac:dyDescent="0.25">
      <c r="A527" s="24" t="str">
        <f t="shared" si="9"/>
        <v>8298INSTALLUX</v>
      </c>
      <c r="B527" s="9">
        <v>8298</v>
      </c>
      <c r="C527" s="9"/>
      <c r="D527" s="9" t="s">
        <v>78</v>
      </c>
      <c r="E527" s="9" t="s">
        <v>1552</v>
      </c>
      <c r="F527" s="9" t="s">
        <v>655</v>
      </c>
      <c r="G527" s="9" t="s">
        <v>655</v>
      </c>
      <c r="H527" s="9">
        <v>8298</v>
      </c>
      <c r="I527" s="9" t="s">
        <v>41</v>
      </c>
      <c r="J527" s="10">
        <v>6.5</v>
      </c>
      <c r="K527" s="10">
        <v>1</v>
      </c>
      <c r="L527" s="10" t="s">
        <v>170</v>
      </c>
      <c r="M527" s="61"/>
      <c r="N527" s="11"/>
      <c r="O527" s="12" t="s">
        <v>170</v>
      </c>
    </row>
    <row r="528" spans="1:17" hidden="1" x14ac:dyDescent="0.25">
      <c r="A528" s="24" t="str">
        <f t="shared" si="9"/>
        <v>26094n210SEPALUMIC</v>
      </c>
      <c r="B528" s="1" t="s">
        <v>32738</v>
      </c>
      <c r="C528" s="1"/>
      <c r="D528" s="1" t="s">
        <v>164</v>
      </c>
      <c r="E528" s="1" t="s">
        <v>32737</v>
      </c>
      <c r="F528" s="1" t="s">
        <v>4130</v>
      </c>
      <c r="G528" s="1" t="s">
        <v>4130</v>
      </c>
      <c r="H528" s="1">
        <v>26094</v>
      </c>
      <c r="I528" s="1" t="s">
        <v>41</v>
      </c>
      <c r="J528" s="2">
        <v>1</v>
      </c>
      <c r="K528" s="2">
        <v>1</v>
      </c>
      <c r="L528" s="2" t="s">
        <v>166</v>
      </c>
      <c r="M528" s="60">
        <v>18.739999999999998</v>
      </c>
      <c r="N528" s="7"/>
      <c r="O528" s="8"/>
      <c r="P528" s="1"/>
      <c r="Q528" s="71">
        <v>44537</v>
      </c>
    </row>
    <row r="529" spans="1:17" hidden="1" x14ac:dyDescent="0.25">
      <c r="A529" s="24" t="str">
        <f t="shared" si="9"/>
        <v>260949010BSEPALUMIC</v>
      </c>
      <c r="B529" s="1" t="s">
        <v>32744</v>
      </c>
      <c r="C529" s="1"/>
      <c r="D529" s="1" t="s">
        <v>164</v>
      </c>
      <c r="E529" s="1" t="s">
        <v>32750</v>
      </c>
      <c r="F529" s="1" t="s">
        <v>4130</v>
      </c>
      <c r="G529" s="1" t="s">
        <v>4130</v>
      </c>
      <c r="H529" s="1">
        <v>26094</v>
      </c>
      <c r="I529" s="1" t="s">
        <v>41</v>
      </c>
      <c r="J529" s="2">
        <v>1</v>
      </c>
      <c r="K529" s="2">
        <v>1</v>
      </c>
      <c r="L529" s="2" t="s">
        <v>166</v>
      </c>
      <c r="M529" s="60">
        <v>18.739999999999998</v>
      </c>
      <c r="N529" s="7"/>
      <c r="O529" s="8"/>
      <c r="P529" s="1"/>
      <c r="Q529" s="71">
        <v>44537</v>
      </c>
    </row>
    <row r="530" spans="1:17" hidden="1" x14ac:dyDescent="0.25">
      <c r="A530" s="24" t="str">
        <f t="shared" si="9"/>
        <v>26094NoirSEPALUMIC</v>
      </c>
      <c r="B530" s="1" t="s">
        <v>32739</v>
      </c>
      <c r="C530" s="1"/>
      <c r="D530" s="1" t="s">
        <v>164</v>
      </c>
      <c r="E530" s="1" t="s">
        <v>32751</v>
      </c>
      <c r="F530" s="1" t="s">
        <v>4130</v>
      </c>
      <c r="G530" s="1" t="s">
        <v>4130</v>
      </c>
      <c r="H530" s="1">
        <v>26094</v>
      </c>
      <c r="I530" s="1" t="s">
        <v>41</v>
      </c>
      <c r="J530" s="2">
        <v>1</v>
      </c>
      <c r="K530" s="2">
        <v>1</v>
      </c>
      <c r="L530" s="2" t="s">
        <v>166</v>
      </c>
      <c r="M530" s="60">
        <v>18.739999999999998</v>
      </c>
      <c r="N530" s="7"/>
      <c r="O530" s="8"/>
      <c r="P530" s="1"/>
      <c r="Q530" s="71">
        <v>44537</v>
      </c>
    </row>
    <row r="531" spans="1:17" hidden="1" x14ac:dyDescent="0.25">
      <c r="A531" s="24" t="str">
        <f t="shared" si="9"/>
        <v>260947016GSEPALUMIC</v>
      </c>
      <c r="B531" s="1" t="s">
        <v>32740</v>
      </c>
      <c r="C531" s="1"/>
      <c r="D531" s="1" t="s">
        <v>164</v>
      </c>
      <c r="E531" s="1" t="s">
        <v>32752</v>
      </c>
      <c r="F531" s="1" t="s">
        <v>4130</v>
      </c>
      <c r="G531" s="1" t="s">
        <v>4130</v>
      </c>
      <c r="H531" s="1">
        <v>26094</v>
      </c>
      <c r="I531" s="1" t="s">
        <v>41</v>
      </c>
      <c r="J531" s="2">
        <v>1</v>
      </c>
      <c r="K531" s="2">
        <v>1</v>
      </c>
      <c r="L531" s="2" t="s">
        <v>166</v>
      </c>
      <c r="M531" s="60">
        <v>18.739999999999998</v>
      </c>
      <c r="N531" s="7"/>
      <c r="O531" s="8"/>
      <c r="P531" s="1"/>
      <c r="Q531" s="71">
        <v>44537</v>
      </c>
    </row>
    <row r="532" spans="1:17" hidden="1" x14ac:dyDescent="0.25">
      <c r="A532" s="24" t="str">
        <f t="shared" si="9"/>
        <v>26098n210SEPALUMIC</v>
      </c>
      <c r="B532" s="1" t="s">
        <v>32741</v>
      </c>
      <c r="C532" s="1"/>
      <c r="D532" s="1" t="s">
        <v>164</v>
      </c>
      <c r="E532" s="1" t="s">
        <v>32753</v>
      </c>
      <c r="F532" s="1" t="s">
        <v>4130</v>
      </c>
      <c r="G532" s="1" t="s">
        <v>32881</v>
      </c>
      <c r="H532" s="1">
        <v>26098</v>
      </c>
      <c r="I532" s="1" t="s">
        <v>41</v>
      </c>
      <c r="J532" s="2">
        <v>1</v>
      </c>
      <c r="K532" s="2">
        <v>1</v>
      </c>
      <c r="L532" s="2" t="s">
        <v>166</v>
      </c>
      <c r="M532" s="60">
        <v>7.97</v>
      </c>
      <c r="N532" s="7"/>
      <c r="O532" s="8"/>
      <c r="P532" s="1"/>
      <c r="Q532" s="71">
        <v>44537</v>
      </c>
    </row>
    <row r="533" spans="1:17" hidden="1" x14ac:dyDescent="0.25">
      <c r="A533" s="24" t="str">
        <f t="shared" si="9"/>
        <v>260989010BSEPALUMIC</v>
      </c>
      <c r="B533" s="1" t="s">
        <v>32745</v>
      </c>
      <c r="C533" s="1"/>
      <c r="D533" s="1" t="s">
        <v>164</v>
      </c>
      <c r="E533" s="1" t="s">
        <v>32754</v>
      </c>
      <c r="F533" s="1" t="s">
        <v>4130</v>
      </c>
      <c r="G533" s="1" t="s">
        <v>4130</v>
      </c>
      <c r="H533" s="1">
        <v>26098</v>
      </c>
      <c r="I533" s="1" t="s">
        <v>41</v>
      </c>
      <c r="J533" s="2">
        <v>1</v>
      </c>
      <c r="K533" s="2">
        <v>1</v>
      </c>
      <c r="L533" s="2" t="s">
        <v>166</v>
      </c>
      <c r="M533" s="60">
        <v>7.97</v>
      </c>
      <c r="N533" s="7"/>
      <c r="O533" s="8"/>
      <c r="P533" s="1"/>
      <c r="Q533" s="71">
        <v>44537</v>
      </c>
    </row>
    <row r="534" spans="1:17" hidden="1" x14ac:dyDescent="0.25">
      <c r="A534" s="24" t="str">
        <f t="shared" si="9"/>
        <v>26098NoirSEPALUMIC</v>
      </c>
      <c r="B534" s="1" t="s">
        <v>32742</v>
      </c>
      <c r="C534" s="1"/>
      <c r="D534" s="1" t="s">
        <v>164</v>
      </c>
      <c r="E534" s="1" t="s">
        <v>32755</v>
      </c>
      <c r="F534" s="1" t="s">
        <v>4130</v>
      </c>
      <c r="G534" s="1" t="s">
        <v>4130</v>
      </c>
      <c r="H534" s="1">
        <v>26098</v>
      </c>
      <c r="I534" s="1" t="s">
        <v>41</v>
      </c>
      <c r="J534" s="2">
        <v>1</v>
      </c>
      <c r="K534" s="2">
        <v>1</v>
      </c>
      <c r="L534" s="2" t="s">
        <v>166</v>
      </c>
      <c r="M534" s="60">
        <v>7.97</v>
      </c>
      <c r="N534" s="7"/>
      <c r="O534" s="8"/>
      <c r="P534" s="1"/>
      <c r="Q534" s="71">
        <v>44537</v>
      </c>
    </row>
    <row r="535" spans="1:17" hidden="1" x14ac:dyDescent="0.25">
      <c r="A535" s="24" t="str">
        <f t="shared" si="9"/>
        <v>260987016GSEPALUMIC</v>
      </c>
      <c r="B535" s="1" t="s">
        <v>32743</v>
      </c>
      <c r="C535" s="1"/>
      <c r="D535" s="1" t="s">
        <v>164</v>
      </c>
      <c r="E535" s="1" t="s">
        <v>32756</v>
      </c>
      <c r="F535" s="1" t="s">
        <v>4130</v>
      </c>
      <c r="G535" s="1" t="s">
        <v>4130</v>
      </c>
      <c r="H535" s="1">
        <v>26098</v>
      </c>
      <c r="I535" s="1" t="s">
        <v>41</v>
      </c>
      <c r="J535" s="2">
        <v>1</v>
      </c>
      <c r="K535" s="2">
        <v>1</v>
      </c>
      <c r="L535" s="2" t="s">
        <v>166</v>
      </c>
      <c r="M535" s="60">
        <v>7.97</v>
      </c>
      <c r="N535" s="7"/>
      <c r="O535" s="8"/>
      <c r="P535" s="1"/>
      <c r="Q535" s="71">
        <v>44537</v>
      </c>
    </row>
    <row r="536" spans="1:17" hidden="1" x14ac:dyDescent="0.25">
      <c r="A536" s="24" t="str">
        <f t="shared" si="9"/>
        <v>33146n210SEPALUMIC</v>
      </c>
      <c r="B536" s="1" t="s">
        <v>32746</v>
      </c>
      <c r="C536" s="1"/>
      <c r="D536" s="1" t="s">
        <v>164</v>
      </c>
      <c r="E536" s="1" t="s">
        <v>32757</v>
      </c>
      <c r="F536" s="1" t="s">
        <v>4130</v>
      </c>
      <c r="G536" s="1" t="s">
        <v>4130</v>
      </c>
      <c r="H536" s="1">
        <v>33146</v>
      </c>
      <c r="I536" s="1" t="s">
        <v>41</v>
      </c>
      <c r="J536" s="2">
        <v>1</v>
      </c>
      <c r="K536" s="2">
        <v>1</v>
      </c>
      <c r="L536" s="2" t="s">
        <v>166</v>
      </c>
      <c r="M536" s="60">
        <v>7.45</v>
      </c>
      <c r="N536" s="7"/>
      <c r="O536" s="8"/>
      <c r="P536" s="1"/>
      <c r="Q536" s="71">
        <v>44537</v>
      </c>
    </row>
    <row r="537" spans="1:17" hidden="1" x14ac:dyDescent="0.25">
      <c r="A537" s="24" t="str">
        <f t="shared" si="9"/>
        <v>331469010BSEPALUMIC</v>
      </c>
      <c r="B537" s="1" t="s">
        <v>32747</v>
      </c>
      <c r="C537" s="1"/>
      <c r="D537" s="1" t="s">
        <v>164</v>
      </c>
      <c r="E537" s="1" t="s">
        <v>32758</v>
      </c>
      <c r="F537" s="1" t="s">
        <v>4130</v>
      </c>
      <c r="G537" s="1" t="s">
        <v>4130</v>
      </c>
      <c r="H537" s="1">
        <v>33146</v>
      </c>
      <c r="I537" s="1" t="s">
        <v>41</v>
      </c>
      <c r="J537" s="2">
        <v>1</v>
      </c>
      <c r="K537" s="2">
        <v>1</v>
      </c>
      <c r="L537" s="2" t="s">
        <v>166</v>
      </c>
      <c r="M537" s="60">
        <v>7.45</v>
      </c>
      <c r="N537" s="7"/>
      <c r="O537" s="8"/>
      <c r="P537" s="1"/>
      <c r="Q537" s="71">
        <v>44537</v>
      </c>
    </row>
    <row r="538" spans="1:17" hidden="1" x14ac:dyDescent="0.25">
      <c r="A538" s="24" t="str">
        <f t="shared" si="9"/>
        <v>33146NoirSEPALUMIC</v>
      </c>
      <c r="B538" s="1" t="s">
        <v>32748</v>
      </c>
      <c r="C538" s="1"/>
      <c r="D538" s="1" t="s">
        <v>164</v>
      </c>
      <c r="E538" s="1" t="s">
        <v>32759</v>
      </c>
      <c r="F538" s="1" t="s">
        <v>4130</v>
      </c>
      <c r="G538" s="1" t="s">
        <v>4130</v>
      </c>
      <c r="H538" s="1">
        <v>33146</v>
      </c>
      <c r="I538" s="1" t="s">
        <v>41</v>
      </c>
      <c r="J538" s="2">
        <v>1</v>
      </c>
      <c r="K538" s="2">
        <v>1</v>
      </c>
      <c r="L538" s="2" t="s">
        <v>166</v>
      </c>
      <c r="M538" s="60">
        <v>7.45</v>
      </c>
      <c r="N538" s="7"/>
      <c r="O538" s="8"/>
      <c r="P538" s="1"/>
      <c r="Q538" s="71">
        <v>44537</v>
      </c>
    </row>
    <row r="539" spans="1:17" hidden="1" x14ac:dyDescent="0.25">
      <c r="A539" s="24" t="str">
        <f t="shared" si="9"/>
        <v>331467016GSEPALUMIC</v>
      </c>
      <c r="B539" s="9" t="s">
        <v>32749</v>
      </c>
      <c r="C539" s="9"/>
      <c r="D539" s="9" t="s">
        <v>164</v>
      </c>
      <c r="E539" s="9" t="s">
        <v>32760</v>
      </c>
      <c r="F539" s="1" t="s">
        <v>4130</v>
      </c>
      <c r="G539" s="1" t="s">
        <v>4130</v>
      </c>
      <c r="H539" s="9">
        <v>33146</v>
      </c>
      <c r="I539" s="9" t="s">
        <v>41</v>
      </c>
      <c r="J539" s="10">
        <v>1</v>
      </c>
      <c r="K539" s="10">
        <v>1</v>
      </c>
      <c r="L539" s="10" t="s">
        <v>166</v>
      </c>
      <c r="M539" s="61">
        <v>7.45</v>
      </c>
      <c r="N539" s="11"/>
      <c r="O539" s="12"/>
      <c r="P539" s="1"/>
      <c r="Q539" s="71">
        <v>44537</v>
      </c>
    </row>
    <row r="540" spans="1:17" hidden="1" x14ac:dyDescent="0.25">
      <c r="A540" s="24" t="str">
        <f t="shared" si="9"/>
        <v>5055INSTALLUX</v>
      </c>
      <c r="B540" s="1">
        <v>5055</v>
      </c>
      <c r="C540" s="1"/>
      <c r="D540" s="1" t="s">
        <v>78</v>
      </c>
      <c r="E540" s="1" t="s">
        <v>1146</v>
      </c>
      <c r="F540" s="1" t="s">
        <v>655</v>
      </c>
      <c r="G540" s="1" t="s">
        <v>655</v>
      </c>
      <c r="H540" s="1">
        <v>5055</v>
      </c>
      <c r="I540" s="1" t="s">
        <v>41</v>
      </c>
      <c r="J540" s="2">
        <v>6.5</v>
      </c>
      <c r="K540" s="2">
        <v>1</v>
      </c>
      <c r="L540" s="2" t="s">
        <v>80</v>
      </c>
      <c r="M540" s="60"/>
      <c r="N540" s="7"/>
      <c r="O540" s="8" t="s">
        <v>80</v>
      </c>
      <c r="P540" s="24"/>
      <c r="Q540" s="1"/>
    </row>
    <row r="541" spans="1:17" hidden="1" x14ac:dyDescent="0.25">
      <c r="A541" s="24" t="str">
        <f t="shared" si="9"/>
        <v>9152INSTALLUX</v>
      </c>
      <c r="B541" s="3">
        <v>9152</v>
      </c>
      <c r="C541" s="3"/>
      <c r="D541" s="3" t="s">
        <v>78</v>
      </c>
      <c r="E541" s="3" t="s">
        <v>1613</v>
      </c>
      <c r="F541" s="3" t="s">
        <v>655</v>
      </c>
      <c r="G541" s="3" t="s">
        <v>655</v>
      </c>
      <c r="H541" s="3">
        <v>9152</v>
      </c>
      <c r="I541" s="3" t="s">
        <v>41</v>
      </c>
      <c r="J541" s="4">
        <v>6.5</v>
      </c>
      <c r="K541" s="4">
        <v>1</v>
      </c>
      <c r="L541" s="4" t="s">
        <v>80</v>
      </c>
      <c r="M541" s="59"/>
      <c r="N541" s="5"/>
      <c r="O541" s="6" t="s">
        <v>80</v>
      </c>
      <c r="P541" s="1"/>
      <c r="Q541" s="1"/>
    </row>
    <row r="542" spans="1:17" hidden="1" x14ac:dyDescent="0.25">
      <c r="A542" s="24" t="str">
        <f t="shared" si="9"/>
        <v>26094n210BFA7</v>
      </c>
      <c r="B542" s="1" t="s">
        <v>32738</v>
      </c>
      <c r="C542" s="1"/>
      <c r="D542" s="1" t="s">
        <v>164</v>
      </c>
      <c r="E542" s="1" t="s">
        <v>32737</v>
      </c>
      <c r="F542" s="1" t="s">
        <v>32761</v>
      </c>
      <c r="G542" s="1" t="s">
        <v>32762</v>
      </c>
      <c r="H542" s="1">
        <v>26094</v>
      </c>
      <c r="I542" s="1" t="s">
        <v>41</v>
      </c>
      <c r="J542" s="2">
        <v>1</v>
      </c>
      <c r="K542" s="2">
        <v>1</v>
      </c>
      <c r="L542" s="2" t="s">
        <v>166</v>
      </c>
      <c r="M542" s="60">
        <v>36.5</v>
      </c>
      <c r="N542" s="7"/>
      <c r="O542" s="8"/>
      <c r="P542" s="1"/>
      <c r="Q542" s="71">
        <v>44540</v>
      </c>
    </row>
    <row r="543" spans="1:17" hidden="1" x14ac:dyDescent="0.25">
      <c r="A543" s="24" t="str">
        <f t="shared" si="9"/>
        <v>260949010BBFA7</v>
      </c>
      <c r="B543" s="1" t="s">
        <v>32744</v>
      </c>
      <c r="C543" s="1"/>
      <c r="D543" s="1" t="s">
        <v>164</v>
      </c>
      <c r="E543" s="1" t="s">
        <v>32750</v>
      </c>
      <c r="F543" s="1" t="s">
        <v>32761</v>
      </c>
      <c r="G543" s="1" t="s">
        <v>32762</v>
      </c>
      <c r="H543" s="1">
        <v>26094</v>
      </c>
      <c r="I543" s="1" t="s">
        <v>41</v>
      </c>
      <c r="J543" s="2">
        <v>1</v>
      </c>
      <c r="K543" s="2">
        <v>1</v>
      </c>
      <c r="L543" s="2" t="s">
        <v>166</v>
      </c>
      <c r="M543" s="60">
        <v>36.5</v>
      </c>
      <c r="N543" s="7"/>
      <c r="O543" s="8"/>
      <c r="P543" s="1"/>
      <c r="Q543" s="71">
        <v>44540</v>
      </c>
    </row>
    <row r="544" spans="1:17" hidden="1" x14ac:dyDescent="0.25">
      <c r="A544" s="24" t="str">
        <f t="shared" si="9"/>
        <v>26094NoirBFA7</v>
      </c>
      <c r="B544" s="1" t="s">
        <v>32739</v>
      </c>
      <c r="C544" s="1"/>
      <c r="D544" s="1" t="s">
        <v>164</v>
      </c>
      <c r="E544" s="1" t="s">
        <v>32751</v>
      </c>
      <c r="F544" s="1" t="s">
        <v>32761</v>
      </c>
      <c r="G544" s="1" t="s">
        <v>32762</v>
      </c>
      <c r="H544" s="1">
        <v>26094</v>
      </c>
      <c r="I544" s="1" t="s">
        <v>41</v>
      </c>
      <c r="J544" s="2">
        <v>1</v>
      </c>
      <c r="K544" s="2">
        <v>1</v>
      </c>
      <c r="L544" s="2" t="s">
        <v>166</v>
      </c>
      <c r="M544" s="60">
        <v>36.5</v>
      </c>
      <c r="N544" s="7"/>
      <c r="O544" s="8"/>
      <c r="P544" s="1"/>
      <c r="Q544" s="71">
        <v>44540</v>
      </c>
    </row>
    <row r="545" spans="1:17" hidden="1" x14ac:dyDescent="0.25">
      <c r="A545" s="24" t="str">
        <f t="shared" si="9"/>
        <v>260947016GBFA7</v>
      </c>
      <c r="B545" s="1" t="s">
        <v>32740</v>
      </c>
      <c r="C545" s="1"/>
      <c r="D545" s="1" t="s">
        <v>164</v>
      </c>
      <c r="E545" s="1" t="s">
        <v>32752</v>
      </c>
      <c r="F545" s="1" t="s">
        <v>32761</v>
      </c>
      <c r="G545" s="1" t="s">
        <v>32762</v>
      </c>
      <c r="H545" s="1">
        <v>26094</v>
      </c>
      <c r="I545" s="1" t="s">
        <v>41</v>
      </c>
      <c r="J545" s="2">
        <v>1</v>
      </c>
      <c r="K545" s="2">
        <v>1</v>
      </c>
      <c r="L545" s="2" t="s">
        <v>166</v>
      </c>
      <c r="M545" s="60">
        <v>36.5</v>
      </c>
      <c r="N545" s="7"/>
      <c r="O545" s="8"/>
      <c r="P545" s="1"/>
      <c r="Q545" s="71">
        <v>44540</v>
      </c>
    </row>
    <row r="546" spans="1:17" hidden="1" x14ac:dyDescent="0.25">
      <c r="A546" s="24" t="str">
        <f t="shared" si="9"/>
        <v>26098n210BFA7</v>
      </c>
      <c r="B546" s="1" t="s">
        <v>32741</v>
      </c>
      <c r="C546" s="1"/>
      <c r="D546" s="1" t="s">
        <v>164</v>
      </c>
      <c r="E546" s="1" t="s">
        <v>32753</v>
      </c>
      <c r="F546" s="1" t="s">
        <v>32761</v>
      </c>
      <c r="G546" s="1" t="s">
        <v>32762</v>
      </c>
      <c r="H546" s="1">
        <v>26098</v>
      </c>
      <c r="I546" s="1" t="s">
        <v>41</v>
      </c>
      <c r="J546" s="2">
        <v>1</v>
      </c>
      <c r="K546" s="2">
        <v>1</v>
      </c>
      <c r="L546" s="2" t="s">
        <v>166</v>
      </c>
      <c r="M546" s="60">
        <v>24</v>
      </c>
      <c r="N546" s="7"/>
      <c r="O546" s="8"/>
      <c r="P546" s="1"/>
      <c r="Q546" s="71">
        <v>44540</v>
      </c>
    </row>
    <row r="547" spans="1:17" hidden="1" x14ac:dyDescent="0.25">
      <c r="A547" s="24" t="str">
        <f t="shared" si="9"/>
        <v>260989010BBFA7</v>
      </c>
      <c r="B547" s="1" t="s">
        <v>32745</v>
      </c>
      <c r="C547" s="1"/>
      <c r="D547" s="1" t="s">
        <v>164</v>
      </c>
      <c r="E547" s="1" t="s">
        <v>32754</v>
      </c>
      <c r="F547" s="1" t="s">
        <v>32761</v>
      </c>
      <c r="G547" s="1" t="s">
        <v>32762</v>
      </c>
      <c r="H547" s="1">
        <v>26098</v>
      </c>
      <c r="I547" s="1" t="s">
        <v>41</v>
      </c>
      <c r="J547" s="2">
        <v>1</v>
      </c>
      <c r="K547" s="2">
        <v>1</v>
      </c>
      <c r="L547" s="2" t="s">
        <v>166</v>
      </c>
      <c r="M547" s="60">
        <v>24</v>
      </c>
      <c r="N547" s="7"/>
      <c r="O547" s="8"/>
      <c r="P547" s="1"/>
      <c r="Q547" s="71">
        <v>44540</v>
      </c>
    </row>
    <row r="548" spans="1:17" hidden="1" x14ac:dyDescent="0.25">
      <c r="A548" s="24" t="str">
        <f t="shared" si="9"/>
        <v>26098NoirBFA7</v>
      </c>
      <c r="B548" s="1" t="s">
        <v>32742</v>
      </c>
      <c r="C548" s="1"/>
      <c r="D548" s="1" t="s">
        <v>164</v>
      </c>
      <c r="E548" s="1" t="s">
        <v>32755</v>
      </c>
      <c r="F548" s="1" t="s">
        <v>32761</v>
      </c>
      <c r="G548" s="1" t="s">
        <v>32762</v>
      </c>
      <c r="H548" s="1">
        <v>26098</v>
      </c>
      <c r="I548" s="1" t="s">
        <v>41</v>
      </c>
      <c r="J548" s="2">
        <v>1</v>
      </c>
      <c r="K548" s="2">
        <v>1</v>
      </c>
      <c r="L548" s="2" t="s">
        <v>166</v>
      </c>
      <c r="M548" s="60">
        <v>24</v>
      </c>
      <c r="N548" s="7"/>
      <c r="O548" s="8"/>
      <c r="P548" s="1"/>
      <c r="Q548" s="71">
        <v>44540</v>
      </c>
    </row>
    <row r="549" spans="1:17" hidden="1" x14ac:dyDescent="0.25">
      <c r="A549" s="24" t="str">
        <f t="shared" si="9"/>
        <v>260987016GBFA7</v>
      </c>
      <c r="B549" s="1" t="s">
        <v>32743</v>
      </c>
      <c r="C549" s="1"/>
      <c r="D549" s="1" t="s">
        <v>164</v>
      </c>
      <c r="E549" s="1" t="s">
        <v>32756</v>
      </c>
      <c r="F549" s="1" t="s">
        <v>32761</v>
      </c>
      <c r="G549" s="1" t="s">
        <v>32762</v>
      </c>
      <c r="H549" s="1">
        <v>26098</v>
      </c>
      <c r="I549" s="1" t="s">
        <v>41</v>
      </c>
      <c r="J549" s="2">
        <v>1</v>
      </c>
      <c r="K549" s="2">
        <v>1</v>
      </c>
      <c r="L549" s="2" t="s">
        <v>166</v>
      </c>
      <c r="M549" s="60">
        <v>24</v>
      </c>
      <c r="N549" s="7"/>
      <c r="O549" s="8"/>
      <c r="P549" s="1"/>
      <c r="Q549" s="71">
        <v>44540</v>
      </c>
    </row>
    <row r="550" spans="1:17" hidden="1" x14ac:dyDescent="0.25">
      <c r="A550" s="24" t="str">
        <f t="shared" si="9"/>
        <v>33146n210BFA7</v>
      </c>
      <c r="B550" s="1" t="s">
        <v>32746</v>
      </c>
      <c r="C550" s="1"/>
      <c r="D550" s="1" t="s">
        <v>164</v>
      </c>
      <c r="E550" s="1" t="s">
        <v>32757</v>
      </c>
      <c r="F550" s="1" t="s">
        <v>32761</v>
      </c>
      <c r="G550" s="1" t="s">
        <v>32762</v>
      </c>
      <c r="H550" s="1">
        <v>33146</v>
      </c>
      <c r="I550" s="1" t="s">
        <v>41</v>
      </c>
      <c r="J550" s="2">
        <v>1</v>
      </c>
      <c r="K550" s="2">
        <v>1</v>
      </c>
      <c r="L550" s="2" t="s">
        <v>166</v>
      </c>
      <c r="M550" s="60">
        <v>22</v>
      </c>
      <c r="N550" s="7"/>
      <c r="O550" s="8"/>
      <c r="P550" s="1"/>
      <c r="Q550" s="71">
        <v>44540</v>
      </c>
    </row>
    <row r="551" spans="1:17" hidden="1" x14ac:dyDescent="0.25">
      <c r="A551" s="24" t="str">
        <f t="shared" si="9"/>
        <v>331469010BBFA7</v>
      </c>
      <c r="B551" s="1" t="s">
        <v>32747</v>
      </c>
      <c r="C551" s="1"/>
      <c r="D551" s="1" t="s">
        <v>164</v>
      </c>
      <c r="E551" s="1" t="s">
        <v>32758</v>
      </c>
      <c r="F551" s="1" t="s">
        <v>32761</v>
      </c>
      <c r="G551" s="1" t="s">
        <v>32762</v>
      </c>
      <c r="H551" s="1">
        <v>33146</v>
      </c>
      <c r="I551" s="1" t="s">
        <v>41</v>
      </c>
      <c r="J551" s="2">
        <v>1</v>
      </c>
      <c r="K551" s="2">
        <v>1</v>
      </c>
      <c r="L551" s="2" t="s">
        <v>166</v>
      </c>
      <c r="M551" s="60">
        <v>22</v>
      </c>
      <c r="N551" s="7"/>
      <c r="O551" s="8"/>
      <c r="P551" s="1"/>
      <c r="Q551" s="71">
        <v>44540</v>
      </c>
    </row>
    <row r="552" spans="1:17" hidden="1" x14ac:dyDescent="0.25">
      <c r="A552" s="24" t="str">
        <f t="shared" si="9"/>
        <v>33146NoirBFA7</v>
      </c>
      <c r="B552" s="1" t="s">
        <v>32748</v>
      </c>
      <c r="C552" s="1"/>
      <c r="D552" s="1" t="s">
        <v>164</v>
      </c>
      <c r="E552" s="1" t="s">
        <v>32759</v>
      </c>
      <c r="F552" s="1" t="s">
        <v>32761</v>
      </c>
      <c r="G552" s="1" t="s">
        <v>32762</v>
      </c>
      <c r="H552" s="1">
        <v>33146</v>
      </c>
      <c r="I552" s="1" t="s">
        <v>41</v>
      </c>
      <c r="J552" s="2">
        <v>1</v>
      </c>
      <c r="K552" s="2">
        <v>1</v>
      </c>
      <c r="L552" s="2" t="s">
        <v>166</v>
      </c>
      <c r="M552" s="60">
        <v>22</v>
      </c>
      <c r="N552" s="7"/>
      <c r="O552" s="8"/>
      <c r="P552" s="1"/>
      <c r="Q552" s="71">
        <v>44540</v>
      </c>
    </row>
    <row r="553" spans="1:17" hidden="1" x14ac:dyDescent="0.25">
      <c r="A553" s="24" t="str">
        <f t="shared" si="9"/>
        <v>331467016GBFA7</v>
      </c>
      <c r="B553" s="1" t="s">
        <v>32749</v>
      </c>
      <c r="C553" s="1"/>
      <c r="D553" s="1" t="s">
        <v>164</v>
      </c>
      <c r="E553" s="1" t="s">
        <v>32760</v>
      </c>
      <c r="F553" s="1" t="s">
        <v>32761</v>
      </c>
      <c r="G553" s="1" t="s">
        <v>32762</v>
      </c>
      <c r="H553" s="1">
        <v>33146</v>
      </c>
      <c r="I553" s="1" t="s">
        <v>41</v>
      </c>
      <c r="J553" s="2">
        <v>1</v>
      </c>
      <c r="K553" s="2">
        <v>1</v>
      </c>
      <c r="L553" s="2" t="s">
        <v>166</v>
      </c>
      <c r="M553" s="60">
        <v>22</v>
      </c>
      <c r="N553" s="7"/>
      <c r="O553" s="8"/>
      <c r="P553" s="1"/>
      <c r="Q553" s="71">
        <v>44540</v>
      </c>
    </row>
    <row r="554" spans="1:17" hidden="1" x14ac:dyDescent="0.25">
      <c r="A554" s="24" t="str">
        <f t="shared" si="9"/>
        <v>TC100INSTALLUX</v>
      </c>
      <c r="B554" s="1" t="s">
        <v>12689</v>
      </c>
      <c r="C554" s="1"/>
      <c r="D554" s="1" t="s">
        <v>168</v>
      </c>
      <c r="E554" s="1" t="s">
        <v>32763</v>
      </c>
      <c r="F554" s="1" t="s">
        <v>655</v>
      </c>
      <c r="G554" s="1" t="s">
        <v>655</v>
      </c>
      <c r="H554" s="1" t="s">
        <v>819</v>
      </c>
      <c r="I554" s="1" t="s">
        <v>41</v>
      </c>
      <c r="J554" s="2">
        <v>6.5</v>
      </c>
      <c r="K554" s="2">
        <v>1</v>
      </c>
      <c r="L554" s="2" t="s">
        <v>80</v>
      </c>
      <c r="M554" s="60"/>
      <c r="N554" s="7">
        <f>40.76*0.5*J554</f>
        <v>132.47</v>
      </c>
      <c r="O554" s="8" t="s">
        <v>80</v>
      </c>
    </row>
    <row r="555" spans="1:17" hidden="1" x14ac:dyDescent="0.25">
      <c r="A555" s="24" t="str">
        <f t="shared" si="9"/>
        <v>6601INSTALLUX</v>
      </c>
      <c r="B555" s="3">
        <v>6601</v>
      </c>
      <c r="C555" s="3"/>
      <c r="D555" s="3"/>
      <c r="E555" s="3" t="s">
        <v>1297</v>
      </c>
      <c r="F555" s="3" t="s">
        <v>655</v>
      </c>
      <c r="G555" s="3" t="s">
        <v>655</v>
      </c>
      <c r="H555" s="3">
        <v>6601</v>
      </c>
      <c r="I555" s="3" t="s">
        <v>41</v>
      </c>
      <c r="J555" s="4">
        <v>6.5</v>
      </c>
      <c r="K555" s="4">
        <v>1</v>
      </c>
      <c r="L555" s="4" t="s">
        <v>170</v>
      </c>
      <c r="M555" s="59"/>
      <c r="N555" s="5">
        <f>15.47*0.5*J555</f>
        <v>50.277500000000003</v>
      </c>
      <c r="O555" s="6" t="s">
        <v>170</v>
      </c>
      <c r="Q555" s="51">
        <v>44562</v>
      </c>
    </row>
    <row r="556" spans="1:17" hidden="1" x14ac:dyDescent="0.25">
      <c r="A556" s="24" t="str">
        <f t="shared" si="9"/>
        <v>6602INSTALLUX</v>
      </c>
      <c r="B556" s="1">
        <v>6602</v>
      </c>
      <c r="C556" s="1"/>
      <c r="D556" s="1"/>
      <c r="E556" s="1" t="s">
        <v>1298</v>
      </c>
      <c r="F556" s="1" t="s">
        <v>655</v>
      </c>
      <c r="G556" s="1" t="s">
        <v>655</v>
      </c>
      <c r="H556" s="1">
        <v>6602</v>
      </c>
      <c r="I556" s="1" t="s">
        <v>41</v>
      </c>
      <c r="J556" s="2">
        <v>6.5</v>
      </c>
      <c r="K556" s="2">
        <v>1</v>
      </c>
      <c r="L556" s="2" t="s">
        <v>170</v>
      </c>
      <c r="M556" s="60"/>
      <c r="N556" s="7">
        <f>10.37*0.5*J556</f>
        <v>33.702500000000001</v>
      </c>
      <c r="O556" s="8" t="s">
        <v>170</v>
      </c>
      <c r="Q556" s="51">
        <v>44562</v>
      </c>
    </row>
    <row r="557" spans="1:17" hidden="1" x14ac:dyDescent="0.25">
      <c r="A557" s="24" t="str">
        <f t="shared" si="9"/>
        <v>6603INSTALLUX</v>
      </c>
      <c r="B557" s="1">
        <v>6603</v>
      </c>
      <c r="C557" s="1"/>
      <c r="D557" s="1"/>
      <c r="E557" s="1" t="s">
        <v>1299</v>
      </c>
      <c r="F557" s="1" t="s">
        <v>655</v>
      </c>
      <c r="G557" s="1" t="s">
        <v>655</v>
      </c>
      <c r="H557" s="1">
        <v>6603</v>
      </c>
      <c r="I557" s="1" t="s">
        <v>41</v>
      </c>
      <c r="J557" s="2">
        <v>6.5</v>
      </c>
      <c r="K557" s="2">
        <v>1</v>
      </c>
      <c r="L557" s="2" t="s">
        <v>170</v>
      </c>
      <c r="M557" s="60"/>
      <c r="N557" s="7">
        <f>12.11*0.5*J557</f>
        <v>39.357500000000002</v>
      </c>
      <c r="O557" s="8" t="s">
        <v>170</v>
      </c>
      <c r="Q557" s="51">
        <v>44562</v>
      </c>
    </row>
    <row r="558" spans="1:17" hidden="1" x14ac:dyDescent="0.25">
      <c r="A558" s="24" t="str">
        <f t="shared" si="9"/>
        <v>6604INSTALLUX</v>
      </c>
      <c r="B558" s="1">
        <v>6604</v>
      </c>
      <c r="C558" s="1"/>
      <c r="D558" s="1"/>
      <c r="E558" s="1" t="s">
        <v>1300</v>
      </c>
      <c r="F558" s="1" t="s">
        <v>655</v>
      </c>
      <c r="G558" s="1" t="s">
        <v>655</v>
      </c>
      <c r="H558" s="1">
        <v>6604</v>
      </c>
      <c r="I558" s="1" t="s">
        <v>41</v>
      </c>
      <c r="J558" s="2">
        <v>6.5</v>
      </c>
      <c r="K558" s="2">
        <v>1</v>
      </c>
      <c r="L558" s="2" t="s">
        <v>170</v>
      </c>
      <c r="M558" s="60"/>
      <c r="N558" s="7">
        <f>13.45*0.5*J558</f>
        <v>43.712499999999999</v>
      </c>
      <c r="O558" s="8" t="s">
        <v>170</v>
      </c>
      <c r="Q558" s="51">
        <v>44562</v>
      </c>
    </row>
    <row r="559" spans="1:17" hidden="1" x14ac:dyDescent="0.25">
      <c r="A559" s="24" t="str">
        <f t="shared" si="9"/>
        <v>6605INSTALLUX</v>
      </c>
      <c r="B559" s="1">
        <v>6605</v>
      </c>
      <c r="C559" s="1"/>
      <c r="D559" s="1"/>
      <c r="E559" s="1" t="s">
        <v>1301</v>
      </c>
      <c r="F559" s="1" t="s">
        <v>655</v>
      </c>
      <c r="G559" s="1" t="s">
        <v>655</v>
      </c>
      <c r="H559" s="1">
        <v>6605</v>
      </c>
      <c r="I559" s="1" t="s">
        <v>41</v>
      </c>
      <c r="J559" s="2">
        <v>6.5</v>
      </c>
      <c r="K559" s="2">
        <v>1</v>
      </c>
      <c r="L559" s="2" t="s">
        <v>170</v>
      </c>
      <c r="M559" s="60"/>
      <c r="N559" s="7">
        <f>14.8*0.5*J559</f>
        <v>48.1</v>
      </c>
      <c r="O559" s="8" t="s">
        <v>170</v>
      </c>
      <c r="Q559" s="51">
        <v>44562</v>
      </c>
    </row>
    <row r="560" spans="1:17" hidden="1" x14ac:dyDescent="0.25">
      <c r="A560" s="24" t="str">
        <f t="shared" si="9"/>
        <v>6606INSTALLUX</v>
      </c>
      <c r="B560" s="1">
        <v>6606</v>
      </c>
      <c r="C560" s="1"/>
      <c r="D560" s="1"/>
      <c r="E560" s="1" t="s">
        <v>1302</v>
      </c>
      <c r="F560" s="1" t="s">
        <v>655</v>
      </c>
      <c r="G560" s="1" t="s">
        <v>655</v>
      </c>
      <c r="H560" s="1">
        <v>6606</v>
      </c>
      <c r="I560" s="1" t="s">
        <v>41</v>
      </c>
      <c r="J560" s="2">
        <v>6.5</v>
      </c>
      <c r="K560" s="2">
        <v>1</v>
      </c>
      <c r="L560" s="2" t="s">
        <v>170</v>
      </c>
      <c r="M560" s="60"/>
      <c r="N560" s="7">
        <f>16.14*0.5*J560</f>
        <v>52.454999999999998</v>
      </c>
      <c r="O560" s="8" t="s">
        <v>170</v>
      </c>
      <c r="Q560" s="51">
        <v>44562</v>
      </c>
    </row>
    <row r="561" spans="1:17" hidden="1" x14ac:dyDescent="0.25">
      <c r="A561" s="24" t="str">
        <f t="shared" si="9"/>
        <v>6607INSTALLUX</v>
      </c>
      <c r="B561" s="1">
        <v>6607</v>
      </c>
      <c r="C561" s="1"/>
      <c r="D561" s="1"/>
      <c r="E561" s="1" t="s">
        <v>1303</v>
      </c>
      <c r="F561" s="1" t="s">
        <v>655</v>
      </c>
      <c r="G561" s="1" t="s">
        <v>655</v>
      </c>
      <c r="H561" s="1">
        <v>6607</v>
      </c>
      <c r="I561" s="1" t="s">
        <v>41</v>
      </c>
      <c r="J561" s="2">
        <v>6.5</v>
      </c>
      <c r="K561" s="2">
        <v>1</v>
      </c>
      <c r="L561" s="2" t="s">
        <v>170</v>
      </c>
      <c r="M561" s="60"/>
      <c r="N561" s="7">
        <f>17.48*0.5*J561</f>
        <v>56.81</v>
      </c>
      <c r="O561" s="8" t="s">
        <v>170</v>
      </c>
      <c r="Q561" s="51">
        <v>44562</v>
      </c>
    </row>
    <row r="562" spans="1:17" hidden="1" x14ac:dyDescent="0.25">
      <c r="A562" s="24" t="str">
        <f t="shared" si="9"/>
        <v>6608INSTALLUX</v>
      </c>
      <c r="B562" s="1">
        <v>6608</v>
      </c>
      <c r="C562" s="1"/>
      <c r="D562" s="1"/>
      <c r="E562" s="1" t="s">
        <v>1304</v>
      </c>
      <c r="F562" s="1" t="s">
        <v>655</v>
      </c>
      <c r="G562" s="1" t="s">
        <v>655</v>
      </c>
      <c r="H562" s="1">
        <v>6608</v>
      </c>
      <c r="I562" s="1" t="s">
        <v>41</v>
      </c>
      <c r="J562" s="2">
        <v>6.5</v>
      </c>
      <c r="K562" s="2">
        <v>1</v>
      </c>
      <c r="L562" s="2" t="s">
        <v>170</v>
      </c>
      <c r="M562" s="60"/>
      <c r="N562" s="7">
        <f>18.83*0.5*J562</f>
        <v>61.197499999999991</v>
      </c>
      <c r="O562" s="8" t="s">
        <v>170</v>
      </c>
      <c r="Q562" s="51">
        <v>44562</v>
      </c>
    </row>
    <row r="563" spans="1:17" hidden="1" x14ac:dyDescent="0.25">
      <c r="A563" s="24" t="str">
        <f t="shared" si="9"/>
        <v>6609INSTALLUX</v>
      </c>
      <c r="B563" s="1">
        <v>6609</v>
      </c>
      <c r="C563" s="1"/>
      <c r="D563" s="1"/>
      <c r="E563" s="1" t="s">
        <v>1305</v>
      </c>
      <c r="F563" s="1" t="s">
        <v>655</v>
      </c>
      <c r="G563" s="1" t="s">
        <v>655</v>
      </c>
      <c r="H563" s="1">
        <v>6609</v>
      </c>
      <c r="I563" s="1" t="s">
        <v>41</v>
      </c>
      <c r="J563" s="2">
        <v>6.5</v>
      </c>
      <c r="K563" s="2">
        <v>1</v>
      </c>
      <c r="L563" s="2" t="s">
        <v>170</v>
      </c>
      <c r="M563" s="60"/>
      <c r="N563" s="7">
        <f>12.78*0.5*J563</f>
        <v>41.534999999999997</v>
      </c>
      <c r="O563" s="8" t="s">
        <v>170</v>
      </c>
      <c r="Q563" s="51">
        <v>44562</v>
      </c>
    </row>
    <row r="564" spans="1:17" hidden="1" x14ac:dyDescent="0.25">
      <c r="A564" s="24" t="str">
        <f t="shared" ref="A564:A585" si="10">B564&amp;F564</f>
        <v>6610INSTALLUX</v>
      </c>
      <c r="B564" s="1">
        <v>6610</v>
      </c>
      <c r="C564" s="1"/>
      <c r="D564" s="1"/>
      <c r="E564" s="1" t="s">
        <v>1306</v>
      </c>
      <c r="F564" s="1" t="s">
        <v>655</v>
      </c>
      <c r="G564" s="1" t="s">
        <v>655</v>
      </c>
      <c r="H564" s="1">
        <v>6610</v>
      </c>
      <c r="I564" s="1" t="s">
        <v>41</v>
      </c>
      <c r="J564" s="2">
        <v>6.5</v>
      </c>
      <c r="K564" s="2">
        <v>1</v>
      </c>
      <c r="L564" s="2" t="s">
        <v>170</v>
      </c>
      <c r="M564" s="60"/>
      <c r="N564" s="7">
        <f>21.5*0.5*J564</f>
        <v>69.875</v>
      </c>
      <c r="O564" s="8" t="s">
        <v>170</v>
      </c>
      <c r="Q564" s="51">
        <v>44562</v>
      </c>
    </row>
    <row r="565" spans="1:17" hidden="1" x14ac:dyDescent="0.25">
      <c r="A565" s="24" t="str">
        <f t="shared" si="10"/>
        <v>6611INSTALLUX</v>
      </c>
      <c r="B565" s="1">
        <v>6611</v>
      </c>
      <c r="C565" s="1"/>
      <c r="D565" s="1"/>
      <c r="E565" s="1" t="s">
        <v>1307</v>
      </c>
      <c r="F565" s="1" t="s">
        <v>655</v>
      </c>
      <c r="G565" s="1" t="s">
        <v>655</v>
      </c>
      <c r="H565" s="1">
        <v>6611</v>
      </c>
      <c r="I565" s="1" t="s">
        <v>41</v>
      </c>
      <c r="J565" s="2">
        <v>6.5</v>
      </c>
      <c r="K565" s="2">
        <v>1</v>
      </c>
      <c r="L565" s="2" t="s">
        <v>170</v>
      </c>
      <c r="M565" s="60"/>
      <c r="N565" s="7">
        <f>20.16*0.5*J565</f>
        <v>65.52</v>
      </c>
      <c r="O565" s="8" t="s">
        <v>170</v>
      </c>
      <c r="Q565" s="51">
        <v>44562</v>
      </c>
    </row>
    <row r="566" spans="1:17" hidden="1" x14ac:dyDescent="0.25">
      <c r="A566" s="24" t="str">
        <f t="shared" si="10"/>
        <v>9161ARCELOR (BERTON SICARD)</v>
      </c>
      <c r="B566" s="9">
        <v>9161</v>
      </c>
      <c r="C566" s="9" t="s">
        <v>21435</v>
      </c>
      <c r="D566" s="9" t="s">
        <v>21435</v>
      </c>
      <c r="E566" s="9" t="s">
        <v>1618</v>
      </c>
      <c r="F566" s="9" t="s">
        <v>32900</v>
      </c>
      <c r="G566" s="9" t="s">
        <v>655</v>
      </c>
      <c r="H566" s="9">
        <v>9161</v>
      </c>
      <c r="I566" s="9" t="s">
        <v>41</v>
      </c>
      <c r="J566" s="9">
        <v>6.5</v>
      </c>
      <c r="K566" s="10"/>
      <c r="L566" s="10"/>
      <c r="M566" s="61"/>
      <c r="N566" s="11"/>
      <c r="O566" s="12"/>
    </row>
    <row r="567" spans="1:17" hidden="1" x14ac:dyDescent="0.25">
      <c r="A567" s="24" t="str">
        <f t="shared" si="10"/>
        <v>9349ARCELOR (BERTON SICARD)</v>
      </c>
      <c r="B567" s="1">
        <v>9349</v>
      </c>
      <c r="C567" s="1" t="s">
        <v>21435</v>
      </c>
      <c r="D567" s="1" t="s">
        <v>21435</v>
      </c>
      <c r="E567" s="1" t="s">
        <v>1654</v>
      </c>
      <c r="F567" s="9" t="s">
        <v>32900</v>
      </c>
      <c r="G567" s="9" t="s">
        <v>655</v>
      </c>
      <c r="H567" s="1">
        <v>9349</v>
      </c>
      <c r="I567" s="1" t="s">
        <v>41</v>
      </c>
      <c r="J567" s="1">
        <v>6.5</v>
      </c>
      <c r="K567" s="2"/>
      <c r="L567" s="2"/>
      <c r="M567" s="60"/>
      <c r="N567" s="7"/>
      <c r="O567" s="8"/>
      <c r="P567" s="1"/>
      <c r="Q567" s="1"/>
    </row>
    <row r="568" spans="1:17" hidden="1" x14ac:dyDescent="0.25">
      <c r="A568" s="24" t="str">
        <f t="shared" si="10"/>
        <v>410045ARCELOR (BERTON SICARD)</v>
      </c>
      <c r="B568">
        <v>410045</v>
      </c>
      <c r="C568" t="s">
        <v>21435</v>
      </c>
      <c r="D568" t="s">
        <v>21435</v>
      </c>
      <c r="E568" t="s">
        <v>1722</v>
      </c>
      <c r="F568" s="9" t="s">
        <v>32900</v>
      </c>
      <c r="G568" s="9" t="s">
        <v>655</v>
      </c>
      <c r="H568">
        <v>410045</v>
      </c>
      <c r="I568" t="s">
        <v>41</v>
      </c>
      <c r="J568">
        <v>6.5</v>
      </c>
    </row>
    <row r="569" spans="1:17" hidden="1" x14ac:dyDescent="0.25">
      <c r="A569" s="24" t="str">
        <f t="shared" si="10"/>
        <v>7694INSTALLUX</v>
      </c>
      <c r="B569" s="1">
        <v>7694</v>
      </c>
      <c r="C569" s="1"/>
      <c r="D569" s="1" t="s">
        <v>78</v>
      </c>
      <c r="E569" s="1" t="s">
        <v>1508</v>
      </c>
      <c r="F569" s="1" t="s">
        <v>655</v>
      </c>
      <c r="G569" s="1" t="s">
        <v>655</v>
      </c>
      <c r="H569" s="1">
        <v>7694</v>
      </c>
      <c r="I569" s="1" t="s">
        <v>41</v>
      </c>
      <c r="J569" s="2">
        <v>6.5</v>
      </c>
      <c r="K569" s="2">
        <v>1</v>
      </c>
      <c r="L569" s="2" t="s">
        <v>170</v>
      </c>
      <c r="M569" s="60"/>
      <c r="N569" s="7"/>
      <c r="O569" s="8" t="s">
        <v>170</v>
      </c>
    </row>
    <row r="570" spans="1:17" hidden="1" x14ac:dyDescent="0.25">
      <c r="A570" s="24" t="str">
        <f t="shared" si="10"/>
        <v>T40x40INSTALLUX</v>
      </c>
      <c r="B570" s="1" t="s">
        <v>32766</v>
      </c>
      <c r="C570" s="1"/>
      <c r="D570" s="1" t="s">
        <v>168</v>
      </c>
      <c r="E570" s="1" t="s">
        <v>32767</v>
      </c>
      <c r="F570" s="1" t="s">
        <v>655</v>
      </c>
      <c r="G570" s="1" t="s">
        <v>655</v>
      </c>
      <c r="H570" s="1" t="s">
        <v>32768</v>
      </c>
      <c r="I570" s="1" t="s">
        <v>41</v>
      </c>
      <c r="J570" s="2">
        <v>6.5</v>
      </c>
      <c r="K570" s="2">
        <v>1</v>
      </c>
      <c r="L570" s="2" t="s">
        <v>80</v>
      </c>
      <c r="M570" s="60"/>
      <c r="N570" s="7"/>
      <c r="O570" s="8" t="s">
        <v>80</v>
      </c>
    </row>
    <row r="571" spans="1:17" hidden="1" x14ac:dyDescent="0.25">
      <c r="A571" s="24" t="str">
        <f t="shared" si="10"/>
        <v>7701INSTALLUX</v>
      </c>
      <c r="B571" s="1">
        <v>7701</v>
      </c>
      <c r="C571" s="1"/>
      <c r="D571" s="1" t="s">
        <v>164</v>
      </c>
      <c r="E571" s="1" t="s">
        <v>2456</v>
      </c>
      <c r="F571" s="1" t="s">
        <v>655</v>
      </c>
      <c r="G571" s="1" t="s">
        <v>655</v>
      </c>
      <c r="H571" s="1">
        <v>7701</v>
      </c>
      <c r="I571" s="1" t="s">
        <v>41</v>
      </c>
      <c r="J571" s="2">
        <v>1</v>
      </c>
      <c r="K571" s="2">
        <v>1</v>
      </c>
      <c r="L571" s="2" t="s">
        <v>166</v>
      </c>
      <c r="M571" s="60"/>
      <c r="N571" s="7"/>
      <c r="O571" s="8" t="s">
        <v>166</v>
      </c>
    </row>
    <row r="572" spans="1:17" hidden="1" x14ac:dyDescent="0.25">
      <c r="A572" s="24" t="str">
        <f t="shared" si="10"/>
        <v>7702INSTALLUX</v>
      </c>
      <c r="B572" s="1">
        <v>7702</v>
      </c>
      <c r="C572" s="1"/>
      <c r="D572" s="1" t="s">
        <v>164</v>
      </c>
      <c r="E572" s="1" t="s">
        <v>2457</v>
      </c>
      <c r="F572" s="1" t="s">
        <v>655</v>
      </c>
      <c r="G572" s="1" t="s">
        <v>655</v>
      </c>
      <c r="H572" s="1">
        <v>7702</v>
      </c>
      <c r="I572" s="1" t="s">
        <v>41</v>
      </c>
      <c r="J572" s="2">
        <v>1</v>
      </c>
      <c r="K572" s="2">
        <v>1</v>
      </c>
      <c r="L572" s="2" t="s">
        <v>166</v>
      </c>
      <c r="M572" s="60"/>
      <c r="N572" s="7"/>
      <c r="O572" s="8" t="s">
        <v>166</v>
      </c>
    </row>
    <row r="573" spans="1:17" hidden="1" x14ac:dyDescent="0.25">
      <c r="A573" s="24" t="str">
        <f t="shared" si="10"/>
        <v>PL80x8INSTALLUX</v>
      </c>
      <c r="B573" s="1" t="s">
        <v>281</v>
      </c>
      <c r="C573" s="1"/>
      <c r="D573" s="1" t="s">
        <v>282</v>
      </c>
      <c r="E573" s="1" t="s">
        <v>283</v>
      </c>
      <c r="F573" s="1" t="s">
        <v>655</v>
      </c>
      <c r="G573" s="1" t="s">
        <v>655</v>
      </c>
      <c r="H573" s="1" t="s">
        <v>281</v>
      </c>
      <c r="I573" s="1" t="s">
        <v>41</v>
      </c>
      <c r="J573" s="2">
        <v>6.5</v>
      </c>
      <c r="K573" s="2">
        <v>1</v>
      </c>
      <c r="L573" s="2" t="s">
        <v>80</v>
      </c>
      <c r="M573" s="60"/>
      <c r="N573" s="7">
        <v>80</v>
      </c>
      <c r="O573" s="8" t="s">
        <v>80</v>
      </c>
    </row>
    <row r="574" spans="1:17" hidden="1" x14ac:dyDescent="0.25">
      <c r="A574" s="24" t="str">
        <f t="shared" si="10"/>
        <v>PL80X8INSTALLUX</v>
      </c>
      <c r="B574" s="1" t="s">
        <v>418</v>
      </c>
      <c r="C574" s="1"/>
      <c r="D574" s="1" t="s">
        <v>78</v>
      </c>
      <c r="E574" s="1" t="s">
        <v>283</v>
      </c>
      <c r="F574" s="1" t="s">
        <v>655</v>
      </c>
      <c r="G574" s="1" t="s">
        <v>655</v>
      </c>
      <c r="H574" s="1" t="s">
        <v>418</v>
      </c>
      <c r="I574" s="1" t="s">
        <v>41</v>
      </c>
      <c r="J574" s="2">
        <v>6.5</v>
      </c>
      <c r="K574" s="2">
        <v>1</v>
      </c>
      <c r="L574" s="2" t="s">
        <v>170</v>
      </c>
      <c r="M574" s="60"/>
      <c r="N574" s="7"/>
      <c r="O574" s="8" t="s">
        <v>170</v>
      </c>
    </row>
    <row r="575" spans="1:17" hidden="1" x14ac:dyDescent="0.25">
      <c r="A575" s="24" t="str">
        <f t="shared" si="10"/>
        <v>8610INSTALLUX</v>
      </c>
      <c r="B575" s="1">
        <v>8610</v>
      </c>
      <c r="C575" s="1"/>
      <c r="D575" s="1" t="s">
        <v>147</v>
      </c>
      <c r="E575" s="1" t="s">
        <v>2609</v>
      </c>
      <c r="F575" s="1" t="s">
        <v>655</v>
      </c>
      <c r="G575" s="1" t="s">
        <v>655</v>
      </c>
      <c r="H575" s="1">
        <v>8610</v>
      </c>
      <c r="I575" s="1" t="s">
        <v>32769</v>
      </c>
      <c r="J575" s="2">
        <v>50</v>
      </c>
      <c r="K575" s="2">
        <v>1</v>
      </c>
      <c r="L575" s="2" t="s">
        <v>279</v>
      </c>
      <c r="M575" s="60"/>
      <c r="N575" s="7"/>
      <c r="O575" s="8" t="s">
        <v>279</v>
      </c>
    </row>
    <row r="576" spans="1:17" hidden="1" x14ac:dyDescent="0.25">
      <c r="A576" s="24" t="str">
        <f t="shared" si="10"/>
        <v>7114INSTALLUX</v>
      </c>
      <c r="B576" s="1">
        <v>7114</v>
      </c>
      <c r="C576" s="1"/>
      <c r="D576" s="1" t="s">
        <v>164</v>
      </c>
      <c r="E576" s="1" t="s">
        <v>2337</v>
      </c>
      <c r="F576" s="1" t="s">
        <v>655</v>
      </c>
      <c r="G576" s="1" t="s">
        <v>655</v>
      </c>
      <c r="H576" s="1">
        <v>7114</v>
      </c>
      <c r="I576" s="1" t="s">
        <v>41</v>
      </c>
      <c r="J576" s="2">
        <v>1</v>
      </c>
      <c r="K576" s="2">
        <v>1</v>
      </c>
      <c r="L576" s="2" t="s">
        <v>166</v>
      </c>
      <c r="M576" s="60"/>
      <c r="N576" s="7"/>
      <c r="O576" s="8" t="s">
        <v>166</v>
      </c>
    </row>
    <row r="577" spans="1:15" hidden="1" x14ac:dyDescent="0.25">
      <c r="A577" s="24" t="str">
        <f t="shared" si="10"/>
        <v>410047ARCELOR (BERTON SICARD)</v>
      </c>
      <c r="B577" s="1">
        <v>410047</v>
      </c>
      <c r="C577" s="1" t="s">
        <v>21435</v>
      </c>
      <c r="D577" s="1" t="s">
        <v>21435</v>
      </c>
      <c r="E577" s="1" t="s">
        <v>1724</v>
      </c>
      <c r="F577" s="1" t="s">
        <v>32900</v>
      </c>
      <c r="G577" s="1" t="s">
        <v>655</v>
      </c>
      <c r="H577" s="1">
        <v>410047</v>
      </c>
      <c r="I577" s="1" t="s">
        <v>41</v>
      </c>
      <c r="J577" s="1">
        <v>6.5</v>
      </c>
      <c r="K577" s="2"/>
      <c r="L577" s="2"/>
      <c r="M577" s="60"/>
      <c r="N577" s="7"/>
      <c r="O577" s="8"/>
    </row>
    <row r="578" spans="1:15" hidden="1" x14ac:dyDescent="0.25">
      <c r="A578" s="24" t="str">
        <f t="shared" si="10"/>
        <v>410069ARCELOR (BERTON SICARD)</v>
      </c>
      <c r="B578" s="1">
        <v>410069</v>
      </c>
      <c r="C578" s="1" t="s">
        <v>21435</v>
      </c>
      <c r="D578" s="1" t="s">
        <v>21435</v>
      </c>
      <c r="E578" s="1" t="s">
        <v>1736</v>
      </c>
      <c r="F578" s="1" t="s">
        <v>32900</v>
      </c>
      <c r="G578" s="1" t="s">
        <v>655</v>
      </c>
      <c r="H578" s="1">
        <v>410069</v>
      </c>
      <c r="I578" s="1" t="s">
        <v>41</v>
      </c>
      <c r="J578" s="1">
        <v>6.5</v>
      </c>
      <c r="K578" s="2"/>
      <c r="L578" s="2"/>
      <c r="M578" s="60"/>
      <c r="N578" s="7"/>
      <c r="O578" s="8"/>
    </row>
    <row r="579" spans="1:15" hidden="1" x14ac:dyDescent="0.25">
      <c r="A579" s="24" t="str">
        <f t="shared" si="10"/>
        <v>423010ARCELOR (BERTON SICARD)</v>
      </c>
      <c r="B579" s="1">
        <v>423010</v>
      </c>
      <c r="C579" s="1" t="s">
        <v>21435</v>
      </c>
      <c r="D579" s="1" t="s">
        <v>21435</v>
      </c>
      <c r="E579" s="1" t="s">
        <v>1839</v>
      </c>
      <c r="F579" s="1" t="s">
        <v>32900</v>
      </c>
      <c r="G579" s="1" t="s">
        <v>655</v>
      </c>
      <c r="H579" s="1">
        <v>423010</v>
      </c>
      <c r="I579" s="1" t="s">
        <v>41</v>
      </c>
      <c r="J579" s="1">
        <v>6.5</v>
      </c>
      <c r="K579" s="2"/>
      <c r="L579" s="2"/>
      <c r="M579" s="60"/>
      <c r="N579" s="7"/>
      <c r="O579" s="8"/>
    </row>
    <row r="580" spans="1:15" hidden="1" x14ac:dyDescent="0.25">
      <c r="A580" s="24" t="str">
        <f t="shared" si="10"/>
        <v>910035ARCELOR (BERTON SICARD)</v>
      </c>
      <c r="B580" s="1">
        <v>910035</v>
      </c>
      <c r="C580" s="1" t="s">
        <v>21435</v>
      </c>
      <c r="D580" s="1" t="s">
        <v>21435</v>
      </c>
      <c r="E580" s="1" t="s">
        <v>1654</v>
      </c>
      <c r="F580" s="1" t="s">
        <v>32900</v>
      </c>
      <c r="G580" s="1" t="s">
        <v>655</v>
      </c>
      <c r="H580" s="1">
        <v>910035</v>
      </c>
      <c r="I580" s="1" t="s">
        <v>41</v>
      </c>
      <c r="J580" s="1">
        <v>6.5</v>
      </c>
      <c r="K580" s="2"/>
      <c r="L580" s="2"/>
      <c r="M580" s="60"/>
      <c r="N580" s="7"/>
      <c r="O580" s="8"/>
    </row>
    <row r="581" spans="1:15" hidden="1" x14ac:dyDescent="0.25">
      <c r="A581" s="24" t="str">
        <f t="shared" si="10"/>
        <v>P6048ARCELOR (BERTON SICARD)</v>
      </c>
      <c r="B581" s="1" t="s">
        <v>796</v>
      </c>
      <c r="C581" s="1" t="s">
        <v>21435</v>
      </c>
      <c r="D581" s="1" t="s">
        <v>21435</v>
      </c>
      <c r="E581" t="s">
        <v>797</v>
      </c>
      <c r="F581" s="1" t="s">
        <v>32900</v>
      </c>
      <c r="G581" s="1" t="s">
        <v>655</v>
      </c>
      <c r="H581" s="1" t="s">
        <v>796</v>
      </c>
      <c r="I581" s="3" t="s">
        <v>41</v>
      </c>
      <c r="J581" s="3">
        <v>5.8</v>
      </c>
      <c r="K581" s="4"/>
      <c r="L581" s="4"/>
      <c r="M581" s="59"/>
      <c r="N581" s="5"/>
      <c r="O581" s="6"/>
    </row>
    <row r="582" spans="1:15" hidden="1" x14ac:dyDescent="0.25">
      <c r="A582" s="24" t="str">
        <f t="shared" si="10"/>
        <v>7748INSTALLUX</v>
      </c>
      <c r="B582" s="1">
        <v>7748</v>
      </c>
      <c r="C582" s="1"/>
      <c r="D582" s="1" t="s">
        <v>164</v>
      </c>
      <c r="E582" s="1" t="s">
        <v>2343</v>
      </c>
      <c r="F582" s="1" t="s">
        <v>655</v>
      </c>
      <c r="G582" s="1" t="s">
        <v>655</v>
      </c>
      <c r="H582" s="1">
        <v>7748</v>
      </c>
      <c r="I582" s="1" t="s">
        <v>41</v>
      </c>
      <c r="J582" s="2">
        <v>1</v>
      </c>
      <c r="K582" s="2">
        <v>1</v>
      </c>
      <c r="L582" s="2" t="s">
        <v>166</v>
      </c>
      <c r="M582" s="60"/>
      <c r="N582" s="7"/>
      <c r="O582" s="8" t="s">
        <v>166</v>
      </c>
    </row>
    <row r="583" spans="1:15" hidden="1" x14ac:dyDescent="0.25">
      <c r="A583" s="24" t="str">
        <f t="shared" si="10"/>
        <v>L4020X2PREFAL</v>
      </c>
      <c r="B583" s="1" t="s">
        <v>376</v>
      </c>
      <c r="C583" s="1"/>
      <c r="D583" s="1" t="s">
        <v>78</v>
      </c>
      <c r="E583" s="1" t="s">
        <v>377</v>
      </c>
      <c r="F583" s="1" t="s">
        <v>657</v>
      </c>
      <c r="G583" s="1" t="s">
        <v>439</v>
      </c>
      <c r="H583" s="1" t="s">
        <v>633</v>
      </c>
      <c r="I583" s="1" t="s">
        <v>41</v>
      </c>
      <c r="J583" s="2">
        <v>6.5</v>
      </c>
      <c r="K583" s="2">
        <v>1</v>
      </c>
      <c r="L583" s="2" t="s">
        <v>170</v>
      </c>
      <c r="M583" s="60"/>
      <c r="N583" s="7"/>
      <c r="O583" s="8" t="s">
        <v>170</v>
      </c>
    </row>
    <row r="584" spans="1:15" hidden="1" x14ac:dyDescent="0.25">
      <c r="A584" s="24" t="str">
        <f t="shared" si="10"/>
        <v>532ARCELOR (BERTON SICARD)</v>
      </c>
      <c r="B584" s="3">
        <v>532</v>
      </c>
      <c r="C584" s="3" t="s">
        <v>21435</v>
      </c>
      <c r="D584" s="3" t="s">
        <v>21435</v>
      </c>
      <c r="E584" s="3" t="s">
        <v>1015</v>
      </c>
      <c r="F584" s="1" t="s">
        <v>32900</v>
      </c>
      <c r="G584" s="3" t="s">
        <v>655</v>
      </c>
      <c r="H584" s="3">
        <v>532</v>
      </c>
      <c r="I584" s="3" t="s">
        <v>41</v>
      </c>
      <c r="J584" s="3">
        <v>6.5</v>
      </c>
      <c r="K584" s="4"/>
      <c r="L584" s="4"/>
      <c r="M584" s="59"/>
      <c r="N584" s="5"/>
      <c r="O584" s="6"/>
    </row>
    <row r="585" spans="1:15" hidden="1" x14ac:dyDescent="0.25">
      <c r="A585" s="24" t="str">
        <f t="shared" si="10"/>
        <v>532/3ARCELOR (BERTON SICARD)</v>
      </c>
      <c r="B585" s="1" t="s">
        <v>1016</v>
      </c>
      <c r="C585" s="1" t="s">
        <v>21435</v>
      </c>
      <c r="D585" s="1" t="s">
        <v>21435</v>
      </c>
      <c r="E585" t="s">
        <v>1015</v>
      </c>
      <c r="F585" s="1" t="s">
        <v>32900</v>
      </c>
      <c r="G585" s="1" t="s">
        <v>655</v>
      </c>
      <c r="H585" s="1" t="s">
        <v>1016</v>
      </c>
      <c r="I585" s="1" t="s">
        <v>41</v>
      </c>
      <c r="J585" s="1">
        <v>3.2</v>
      </c>
      <c r="K585" s="2"/>
      <c r="L585" s="2"/>
      <c r="M585" s="60"/>
      <c r="N585" s="7"/>
      <c r="O585" s="8"/>
    </row>
    <row r="586" spans="1:15" hidden="1" x14ac:dyDescent="0.25">
      <c r="A586" s="24" t="str">
        <f>B586&amp;F587</f>
        <v>?WURTH</v>
      </c>
      <c r="B586" s="1" t="s">
        <v>54</v>
      </c>
      <c r="C586" s="1"/>
      <c r="D586" s="1" t="s">
        <v>234</v>
      </c>
      <c r="E586" s="1" t="s">
        <v>530</v>
      </c>
      <c r="F586" t="s">
        <v>32785</v>
      </c>
      <c r="G586" s="1"/>
      <c r="H586" s="22" t="s">
        <v>531</v>
      </c>
      <c r="I586" s="9" t="s">
        <v>41</v>
      </c>
      <c r="J586" s="10"/>
      <c r="K586" s="10"/>
      <c r="L586" s="10" t="s">
        <v>43</v>
      </c>
      <c r="M586" s="61"/>
      <c r="N586" s="11">
        <v>1.18</v>
      </c>
      <c r="O586" s="12" t="s">
        <v>43</v>
      </c>
    </row>
    <row r="587" spans="1:15" hidden="1" x14ac:dyDescent="0.25">
      <c r="A587" s="24" t="e">
        <f>B587&amp;#REF!</f>
        <v>#REF!</v>
      </c>
      <c r="B587" s="1" t="s">
        <v>589</v>
      </c>
      <c r="C587" s="1"/>
      <c r="D587" s="1" t="s">
        <v>505</v>
      </c>
      <c r="E587" s="1" t="s">
        <v>590</v>
      </c>
      <c r="F587" t="s">
        <v>32785</v>
      </c>
      <c r="G587" s="1"/>
      <c r="H587" s="1"/>
      <c r="I587" s="1" t="s">
        <v>41</v>
      </c>
      <c r="J587" s="2" t="s">
        <v>16</v>
      </c>
      <c r="K587" s="2"/>
      <c r="L587" s="2" t="s">
        <v>43</v>
      </c>
      <c r="M587" s="60"/>
      <c r="N587" s="7"/>
      <c r="O587" s="8"/>
    </row>
    <row r="588" spans="1:15" hidden="1" x14ac:dyDescent="0.25">
      <c r="A588" s="24" t="str">
        <f t="shared" ref="A588:A651" si="11">B588&amp;F588</f>
        <v>533ARCELOR (BERTON SICARD)</v>
      </c>
      <c r="B588" s="1">
        <v>533</v>
      </c>
      <c r="C588" s="1" t="s">
        <v>21435</v>
      </c>
      <c r="D588" s="1" t="s">
        <v>21435</v>
      </c>
      <c r="E588" s="1" t="s">
        <v>1017</v>
      </c>
      <c r="F588" s="1" t="s">
        <v>32900</v>
      </c>
      <c r="G588" s="1" t="s">
        <v>655</v>
      </c>
      <c r="H588" s="1">
        <v>533</v>
      </c>
      <c r="I588" s="1" t="s">
        <v>41</v>
      </c>
      <c r="J588" s="1">
        <v>6.5</v>
      </c>
      <c r="K588" s="2"/>
      <c r="L588" s="2"/>
      <c r="M588" s="60"/>
      <c r="N588" s="7"/>
      <c r="O588" s="8"/>
    </row>
    <row r="589" spans="1:15" hidden="1" x14ac:dyDescent="0.25">
      <c r="A589" s="24" t="str">
        <f t="shared" si="11"/>
        <v>533/2ARCELOR (BERTON SICARD)</v>
      </c>
      <c r="B589" s="1" t="s">
        <v>1018</v>
      </c>
      <c r="C589" s="1" t="s">
        <v>21435</v>
      </c>
      <c r="D589" s="1" t="s">
        <v>21435</v>
      </c>
      <c r="E589" s="1" t="s">
        <v>1017</v>
      </c>
      <c r="F589" s="1" t="s">
        <v>32900</v>
      </c>
      <c r="G589" s="1" t="s">
        <v>655</v>
      </c>
      <c r="H589" s="1" t="s">
        <v>1018</v>
      </c>
      <c r="I589" s="1" t="s">
        <v>41</v>
      </c>
      <c r="J589" s="1">
        <v>2.6</v>
      </c>
      <c r="K589" s="2"/>
      <c r="L589" s="2"/>
      <c r="M589" s="60"/>
      <c r="N589" s="7"/>
      <c r="O589" s="8"/>
    </row>
    <row r="590" spans="1:15" hidden="1" x14ac:dyDescent="0.25">
      <c r="A590" s="24" t="str">
        <f t="shared" si="11"/>
        <v>592ARCELOR (BERTON SICARD)</v>
      </c>
      <c r="B590" s="1">
        <v>592</v>
      </c>
      <c r="C590" s="1" t="s">
        <v>21435</v>
      </c>
      <c r="D590" s="1" t="s">
        <v>21435</v>
      </c>
      <c r="E590" s="1" t="s">
        <v>1041</v>
      </c>
      <c r="F590" s="1" t="s">
        <v>32900</v>
      </c>
      <c r="G590" s="1" t="s">
        <v>655</v>
      </c>
      <c r="H590" s="1">
        <v>592</v>
      </c>
      <c r="I590" s="1" t="s">
        <v>41</v>
      </c>
      <c r="J590" s="1">
        <v>6.5</v>
      </c>
      <c r="K590" s="2"/>
      <c r="L590" s="2"/>
      <c r="M590" s="60"/>
      <c r="N590" s="7"/>
      <c r="O590" s="8"/>
    </row>
    <row r="591" spans="1:15" hidden="1" x14ac:dyDescent="0.25">
      <c r="A591" s="24" t="str">
        <f t="shared" si="11"/>
        <v>5101ARCELOR (BERTON SICARD)</v>
      </c>
      <c r="B591" s="1">
        <v>5101</v>
      </c>
      <c r="C591" s="1" t="s">
        <v>21435</v>
      </c>
      <c r="D591" s="1" t="s">
        <v>21435</v>
      </c>
      <c r="E591" s="1" t="s">
        <v>1149</v>
      </c>
      <c r="F591" s="1" t="s">
        <v>32900</v>
      </c>
      <c r="G591" s="1" t="s">
        <v>655</v>
      </c>
      <c r="H591" s="1">
        <v>5101</v>
      </c>
      <c r="I591" s="1" t="s">
        <v>41</v>
      </c>
      <c r="J591" s="1">
        <v>6.5</v>
      </c>
      <c r="K591" s="2"/>
      <c r="L591" s="2"/>
      <c r="M591" s="60"/>
      <c r="N591" s="7"/>
      <c r="O591" s="8"/>
    </row>
    <row r="592" spans="1:15" hidden="1" x14ac:dyDescent="0.25">
      <c r="A592" s="24" t="str">
        <f t="shared" si="11"/>
        <v>5420THARCELOR (BERTON SICARD)</v>
      </c>
      <c r="B592" s="1" t="s">
        <v>1199</v>
      </c>
      <c r="C592" s="1" t="s">
        <v>21435</v>
      </c>
      <c r="D592" s="1" t="s">
        <v>21435</v>
      </c>
      <c r="E592" s="1" t="s">
        <v>1200</v>
      </c>
      <c r="F592" s="1" t="s">
        <v>32900</v>
      </c>
      <c r="G592" s="1" t="s">
        <v>655</v>
      </c>
      <c r="H592" s="1" t="s">
        <v>1199</v>
      </c>
      <c r="I592" s="1" t="s">
        <v>41</v>
      </c>
      <c r="J592" s="1">
        <v>6.5</v>
      </c>
      <c r="K592" s="2"/>
      <c r="L592" s="2"/>
      <c r="M592" s="60"/>
      <c r="N592" s="7"/>
      <c r="O592" s="8"/>
    </row>
    <row r="593" spans="1:15" hidden="1" x14ac:dyDescent="0.25">
      <c r="A593" s="24" t="str">
        <f t="shared" si="11"/>
        <v>5922ARCELOR (BERTON SICARD)</v>
      </c>
      <c r="B593" s="1">
        <v>5922</v>
      </c>
      <c r="C593" s="1" t="s">
        <v>21435</v>
      </c>
      <c r="D593" s="1" t="s">
        <v>21435</v>
      </c>
      <c r="E593" s="1" t="s">
        <v>1277</v>
      </c>
      <c r="F593" s="1" t="s">
        <v>32900</v>
      </c>
      <c r="G593" s="1" t="s">
        <v>655</v>
      </c>
      <c r="H593" s="1">
        <v>5922</v>
      </c>
      <c r="I593" s="1" t="s">
        <v>41</v>
      </c>
      <c r="J593" s="1">
        <v>6</v>
      </c>
      <c r="K593" s="2"/>
      <c r="L593" s="2"/>
      <c r="M593" s="60"/>
      <c r="N593" s="7"/>
      <c r="O593" s="8"/>
    </row>
    <row r="594" spans="1:15" hidden="1" x14ac:dyDescent="0.25">
      <c r="A594" s="24" t="str">
        <f t="shared" si="11"/>
        <v>7660ARCELOR (BERTON SICARD)</v>
      </c>
      <c r="B594" s="1">
        <v>7660</v>
      </c>
      <c r="C594" s="1" t="s">
        <v>21435</v>
      </c>
      <c r="D594" s="1" t="s">
        <v>21435</v>
      </c>
      <c r="E594" s="1" t="s">
        <v>1475</v>
      </c>
      <c r="F594" s="1" t="s">
        <v>32900</v>
      </c>
      <c r="G594" s="1" t="s">
        <v>655</v>
      </c>
      <c r="H594" s="1">
        <v>7660</v>
      </c>
      <c r="I594" s="1" t="s">
        <v>41</v>
      </c>
      <c r="J594" s="1">
        <v>6.5</v>
      </c>
      <c r="K594" s="2"/>
      <c r="L594" s="2"/>
      <c r="M594" s="60"/>
      <c r="N594" s="7"/>
      <c r="O594" s="8"/>
    </row>
    <row r="595" spans="1:15" hidden="1" x14ac:dyDescent="0.25">
      <c r="A595" s="24" t="str">
        <f t="shared" si="11"/>
        <v>9160ARCELOR (BERTON SICARD)</v>
      </c>
      <c r="B595" s="1">
        <v>9160</v>
      </c>
      <c r="C595" s="1" t="s">
        <v>21435</v>
      </c>
      <c r="D595" s="1" t="s">
        <v>21435</v>
      </c>
      <c r="E595" s="1" t="s">
        <v>1617</v>
      </c>
      <c r="F595" s="1" t="s">
        <v>32900</v>
      </c>
      <c r="G595" s="1" t="s">
        <v>655</v>
      </c>
      <c r="H595" s="1">
        <v>9160</v>
      </c>
      <c r="I595" s="1" t="s">
        <v>41</v>
      </c>
      <c r="J595" s="1">
        <v>6.5</v>
      </c>
      <c r="K595" s="2"/>
      <c r="L595" s="2"/>
      <c r="M595" s="60"/>
      <c r="N595" s="7"/>
      <c r="O595" s="8"/>
    </row>
    <row r="596" spans="1:15" hidden="1" x14ac:dyDescent="0.25">
      <c r="A596" s="24" t="str">
        <f t="shared" si="11"/>
        <v>9161ARCELOR (BERTON SICARD)</v>
      </c>
      <c r="B596" s="1">
        <v>9161</v>
      </c>
      <c r="C596" s="1" t="s">
        <v>21435</v>
      </c>
      <c r="D596" s="1" t="s">
        <v>21435</v>
      </c>
      <c r="E596" s="1" t="s">
        <v>1618</v>
      </c>
      <c r="F596" s="1" t="s">
        <v>32900</v>
      </c>
      <c r="G596" t="s">
        <v>655</v>
      </c>
      <c r="H596" s="1">
        <v>9161</v>
      </c>
      <c r="I596" s="1" t="s">
        <v>41</v>
      </c>
      <c r="J596" s="1">
        <v>6.5</v>
      </c>
      <c r="K596" s="2"/>
      <c r="L596" s="2"/>
      <c r="M596" s="60"/>
      <c r="N596" s="7"/>
      <c r="O596" s="8"/>
    </row>
    <row r="597" spans="1:15" hidden="1" x14ac:dyDescent="0.25">
      <c r="A597" s="24" t="str">
        <f t="shared" si="11"/>
        <v>9349ARCELOR (BERTON SICARD)</v>
      </c>
      <c r="B597" s="1">
        <v>9349</v>
      </c>
      <c r="C597" s="1" t="s">
        <v>21435</v>
      </c>
      <c r="D597" s="1" t="s">
        <v>21435</v>
      </c>
      <c r="E597" s="1" t="s">
        <v>1654</v>
      </c>
      <c r="F597" s="1" t="s">
        <v>32900</v>
      </c>
      <c r="G597" s="1" t="s">
        <v>655</v>
      </c>
      <c r="H597" s="1">
        <v>9349</v>
      </c>
      <c r="I597" s="1" t="s">
        <v>41</v>
      </c>
      <c r="J597" s="1">
        <v>6.5</v>
      </c>
      <c r="K597" s="2"/>
      <c r="L597" s="2"/>
      <c r="M597" s="60"/>
      <c r="N597" s="7"/>
      <c r="O597" s="8"/>
    </row>
    <row r="598" spans="1:15" hidden="1" x14ac:dyDescent="0.25">
      <c r="A598" s="24" t="str">
        <f t="shared" si="11"/>
        <v>410045ARCELOR (BERTON SICARD)</v>
      </c>
      <c r="B598" s="1">
        <v>410045</v>
      </c>
      <c r="C598" s="1" t="s">
        <v>21435</v>
      </c>
      <c r="D598" s="1" t="s">
        <v>21435</v>
      </c>
      <c r="E598" s="1" t="s">
        <v>1722</v>
      </c>
      <c r="F598" s="1" t="s">
        <v>32900</v>
      </c>
      <c r="G598" s="1" t="s">
        <v>655</v>
      </c>
      <c r="H598" s="1">
        <v>410045</v>
      </c>
      <c r="I598" s="1" t="s">
        <v>41</v>
      </c>
      <c r="J598" s="1">
        <v>6.5</v>
      </c>
      <c r="K598" s="2"/>
      <c r="L598" s="2"/>
      <c r="M598" s="60"/>
      <c r="N598" s="7"/>
      <c r="O598" s="8"/>
    </row>
    <row r="599" spans="1:15" hidden="1" x14ac:dyDescent="0.25">
      <c r="A599" s="24" t="str">
        <f t="shared" si="11"/>
        <v>410047ARCELOR (BERTON SICARD)</v>
      </c>
      <c r="B599" s="1">
        <v>410047</v>
      </c>
      <c r="C599" s="1" t="s">
        <v>21435</v>
      </c>
      <c r="D599" s="1" t="s">
        <v>21435</v>
      </c>
      <c r="E599" s="1" t="s">
        <v>1724</v>
      </c>
      <c r="F599" s="1" t="s">
        <v>32900</v>
      </c>
      <c r="G599" s="1" t="s">
        <v>655</v>
      </c>
      <c r="H599" s="1">
        <v>410047</v>
      </c>
      <c r="I599" s="1" t="s">
        <v>41</v>
      </c>
      <c r="J599" s="1">
        <v>6.5</v>
      </c>
      <c r="K599" s="2"/>
      <c r="L599" s="2"/>
      <c r="M599" s="60"/>
      <c r="N599" s="7"/>
      <c r="O599" s="8"/>
    </row>
    <row r="600" spans="1:15" hidden="1" x14ac:dyDescent="0.25">
      <c r="A600" s="24" t="str">
        <f t="shared" si="11"/>
        <v>410069ARCELOR (BERTON SICARD)</v>
      </c>
      <c r="B600" s="1">
        <v>410069</v>
      </c>
      <c r="C600" s="1" t="s">
        <v>21435</v>
      </c>
      <c r="D600" s="1" t="s">
        <v>21435</v>
      </c>
      <c r="E600" s="1" t="s">
        <v>1736</v>
      </c>
      <c r="F600" s="1" t="s">
        <v>32900</v>
      </c>
      <c r="G600" s="1" t="s">
        <v>655</v>
      </c>
      <c r="H600" s="1">
        <v>410069</v>
      </c>
      <c r="I600" s="1" t="s">
        <v>41</v>
      </c>
      <c r="J600" s="1">
        <v>6.5</v>
      </c>
      <c r="K600" s="2"/>
      <c r="L600" s="2"/>
      <c r="M600" s="60"/>
      <c r="N600" s="7"/>
      <c r="O600" s="8"/>
    </row>
    <row r="601" spans="1:15" hidden="1" x14ac:dyDescent="0.25">
      <c r="A601" s="24" t="str">
        <f t="shared" si="11"/>
        <v>423010ARCELOR (BERTON SICARD)</v>
      </c>
      <c r="B601" s="3">
        <v>423010</v>
      </c>
      <c r="C601" s="3" t="s">
        <v>21435</v>
      </c>
      <c r="D601" s="3" t="s">
        <v>21435</v>
      </c>
      <c r="E601" t="s">
        <v>1839</v>
      </c>
      <c r="F601" s="1" t="s">
        <v>32900</v>
      </c>
      <c r="G601" s="3" t="s">
        <v>655</v>
      </c>
      <c r="H601" s="3">
        <v>423010</v>
      </c>
      <c r="I601" s="3" t="s">
        <v>41</v>
      </c>
      <c r="J601" s="3">
        <v>6.5</v>
      </c>
      <c r="K601" s="4"/>
      <c r="L601" s="4"/>
      <c r="M601" s="59"/>
      <c r="N601" s="5"/>
      <c r="O601" s="6"/>
    </row>
    <row r="602" spans="1:15" hidden="1" x14ac:dyDescent="0.25">
      <c r="A602" s="24" t="str">
        <f t="shared" si="11"/>
        <v>910035ARCELOR (BERTON SICARD)</v>
      </c>
      <c r="B602" s="1">
        <v>910035</v>
      </c>
      <c r="C602" s="1" t="s">
        <v>21435</v>
      </c>
      <c r="D602" s="1" t="s">
        <v>21435</v>
      </c>
      <c r="E602" s="1" t="s">
        <v>1654</v>
      </c>
      <c r="F602" s="1" t="s">
        <v>32900</v>
      </c>
      <c r="G602" s="1" t="s">
        <v>655</v>
      </c>
      <c r="H602" s="1">
        <v>910035</v>
      </c>
      <c r="I602" s="1" t="s">
        <v>41</v>
      </c>
      <c r="J602" s="1">
        <v>6.5</v>
      </c>
      <c r="K602" s="2"/>
      <c r="L602" s="2"/>
      <c r="M602" s="60"/>
      <c r="N602" s="7"/>
      <c r="O602" s="8"/>
    </row>
    <row r="603" spans="1:15" hidden="1" x14ac:dyDescent="0.25">
      <c r="A603" s="24" t="str">
        <f t="shared" si="11"/>
        <v>P6048ARCELOR (BERTON SICARD)</v>
      </c>
      <c r="B603" s="1" t="s">
        <v>796</v>
      </c>
      <c r="C603" s="1" t="s">
        <v>21435</v>
      </c>
      <c r="D603" s="1" t="s">
        <v>21435</v>
      </c>
      <c r="E603" s="1" t="s">
        <v>797</v>
      </c>
      <c r="F603" s="1" t="s">
        <v>32900</v>
      </c>
      <c r="G603" s="1" t="s">
        <v>655</v>
      </c>
      <c r="H603" s="1" t="s">
        <v>796</v>
      </c>
      <c r="I603" s="1" t="s">
        <v>41</v>
      </c>
      <c r="J603" s="1">
        <v>5.8</v>
      </c>
      <c r="K603" s="2"/>
      <c r="L603" s="2"/>
      <c r="M603" s="60"/>
      <c r="N603" s="7"/>
      <c r="O603" s="8"/>
    </row>
    <row r="604" spans="1:15" hidden="1" x14ac:dyDescent="0.25">
      <c r="A604" s="24" t="str">
        <f t="shared" si="11"/>
        <v>532ARCELOR (BERTON SICARD)</v>
      </c>
      <c r="B604" s="3">
        <v>532</v>
      </c>
      <c r="C604" s="3" t="s">
        <v>21435</v>
      </c>
      <c r="D604" s="3" t="s">
        <v>21435</v>
      </c>
      <c r="E604" s="3" t="s">
        <v>1015</v>
      </c>
      <c r="F604" s="1" t="s">
        <v>32900</v>
      </c>
      <c r="G604" s="3" t="s">
        <v>655</v>
      </c>
      <c r="H604" s="3">
        <v>532</v>
      </c>
      <c r="I604" s="3" t="s">
        <v>41</v>
      </c>
      <c r="J604" s="3">
        <v>6.5</v>
      </c>
      <c r="K604" s="4"/>
      <c r="L604" s="4"/>
      <c r="M604" s="59"/>
      <c r="N604" s="5"/>
      <c r="O604" s="6"/>
    </row>
    <row r="605" spans="1:15" hidden="1" x14ac:dyDescent="0.25">
      <c r="A605" s="24" t="str">
        <f t="shared" si="11"/>
        <v>532/3ARCELOR (BERTON SICARD)</v>
      </c>
      <c r="B605" s="3" t="s">
        <v>1016</v>
      </c>
      <c r="C605" s="3" t="s">
        <v>21435</v>
      </c>
      <c r="D605" s="3" t="s">
        <v>21435</v>
      </c>
      <c r="E605" s="3" t="s">
        <v>1015</v>
      </c>
      <c r="F605" s="1" t="s">
        <v>32900</v>
      </c>
      <c r="G605" s="3" t="s">
        <v>655</v>
      </c>
      <c r="H605" s="3" t="s">
        <v>1016</v>
      </c>
      <c r="I605" s="3" t="s">
        <v>41</v>
      </c>
      <c r="J605" s="3">
        <v>3.2</v>
      </c>
      <c r="K605" s="4"/>
      <c r="L605" s="4"/>
      <c r="M605" s="59"/>
      <c r="N605" s="5"/>
      <c r="O605" s="6"/>
    </row>
    <row r="606" spans="1:15" hidden="1" x14ac:dyDescent="0.25">
      <c r="A606" s="24" t="str">
        <f t="shared" si="11"/>
        <v>533ARCELOR (BERTON SICARD)</v>
      </c>
      <c r="B606" s="1">
        <v>533</v>
      </c>
      <c r="C606" s="1" t="s">
        <v>21435</v>
      </c>
      <c r="D606" s="1" t="s">
        <v>21435</v>
      </c>
      <c r="E606" s="1" t="s">
        <v>1017</v>
      </c>
      <c r="F606" s="1" t="s">
        <v>32900</v>
      </c>
      <c r="G606" s="1" t="s">
        <v>655</v>
      </c>
      <c r="H606" s="1">
        <v>533</v>
      </c>
      <c r="I606" s="1" t="s">
        <v>41</v>
      </c>
      <c r="J606" s="1">
        <v>6.5</v>
      </c>
      <c r="K606" s="2"/>
      <c r="L606" s="2"/>
      <c r="M606" s="60"/>
      <c r="N606" s="7"/>
      <c r="O606" s="8"/>
    </row>
    <row r="607" spans="1:15" hidden="1" x14ac:dyDescent="0.25">
      <c r="A607" s="24" t="str">
        <f t="shared" si="11"/>
        <v>533/2ARCELOR (BERTON SICARD)</v>
      </c>
      <c r="B607" s="1" t="s">
        <v>1018</v>
      </c>
      <c r="C607" s="1" t="s">
        <v>21435</v>
      </c>
      <c r="D607" s="1" t="s">
        <v>21435</v>
      </c>
      <c r="E607" s="1" t="s">
        <v>1017</v>
      </c>
      <c r="F607" s="1" t="s">
        <v>32900</v>
      </c>
      <c r="G607" s="1" t="s">
        <v>655</v>
      </c>
      <c r="H607" s="1" t="s">
        <v>1018</v>
      </c>
      <c r="I607" s="1" t="s">
        <v>41</v>
      </c>
      <c r="J607" s="1">
        <v>2.6</v>
      </c>
      <c r="K607" s="2"/>
      <c r="L607" s="2"/>
      <c r="M607" s="60"/>
      <c r="N607" s="7"/>
      <c r="O607" s="8"/>
    </row>
    <row r="608" spans="1:15" hidden="1" x14ac:dyDescent="0.25">
      <c r="A608" s="24" t="str">
        <f t="shared" si="11"/>
        <v>592ARCELOR (BERTON SICARD)</v>
      </c>
      <c r="B608" s="1">
        <v>592</v>
      </c>
      <c r="C608" s="1" t="s">
        <v>21435</v>
      </c>
      <c r="D608" s="1" t="s">
        <v>21435</v>
      </c>
      <c r="E608" s="1" t="s">
        <v>1041</v>
      </c>
      <c r="F608" s="1" t="s">
        <v>32900</v>
      </c>
      <c r="G608" s="1" t="s">
        <v>655</v>
      </c>
      <c r="H608" s="1">
        <v>592</v>
      </c>
      <c r="I608" s="1" t="s">
        <v>41</v>
      </c>
      <c r="J608" s="1">
        <v>6.5</v>
      </c>
      <c r="K608" s="2"/>
      <c r="L608" s="2"/>
      <c r="M608" s="60"/>
      <c r="N608" s="7"/>
      <c r="O608" s="8"/>
    </row>
    <row r="609" spans="1:17" hidden="1" x14ac:dyDescent="0.25">
      <c r="A609" s="24" t="str">
        <f t="shared" si="11"/>
        <v>5101ARCELOR (BERTON SICARD)</v>
      </c>
      <c r="B609" s="1">
        <v>5101</v>
      </c>
      <c r="C609" s="1" t="s">
        <v>21435</v>
      </c>
      <c r="D609" s="1" t="s">
        <v>21435</v>
      </c>
      <c r="E609" s="1" t="s">
        <v>1149</v>
      </c>
      <c r="F609" s="1" t="s">
        <v>32900</v>
      </c>
      <c r="G609" s="1" t="s">
        <v>655</v>
      </c>
      <c r="H609" s="1">
        <v>5101</v>
      </c>
      <c r="I609" s="1" t="s">
        <v>41</v>
      </c>
      <c r="J609" s="1">
        <v>6.5</v>
      </c>
      <c r="K609" s="2"/>
      <c r="L609" s="2"/>
      <c r="M609" s="60"/>
      <c r="N609" s="7"/>
      <c r="O609" s="8"/>
    </row>
    <row r="610" spans="1:17" hidden="1" x14ac:dyDescent="0.25">
      <c r="A610" s="24" t="str">
        <f t="shared" si="11"/>
        <v>5420THARCELOR (BERTON SICARD)</v>
      </c>
      <c r="B610" s="1" t="s">
        <v>1199</v>
      </c>
      <c r="C610" s="1" t="s">
        <v>21435</v>
      </c>
      <c r="D610" s="1" t="s">
        <v>21435</v>
      </c>
      <c r="E610" s="1" t="s">
        <v>1200</v>
      </c>
      <c r="F610" s="1" t="s">
        <v>32900</v>
      </c>
      <c r="G610" s="1" t="s">
        <v>655</v>
      </c>
      <c r="H610" s="1" t="s">
        <v>1199</v>
      </c>
      <c r="I610" s="1" t="s">
        <v>41</v>
      </c>
      <c r="J610" s="1">
        <v>6.5</v>
      </c>
      <c r="K610" s="2"/>
      <c r="L610" s="2"/>
      <c r="M610" s="60"/>
      <c r="N610" s="7"/>
      <c r="O610" s="8"/>
    </row>
    <row r="611" spans="1:17" hidden="1" x14ac:dyDescent="0.25">
      <c r="A611" s="24" t="str">
        <f t="shared" si="11"/>
        <v>5922ARCELOR (BERTON SICARD)</v>
      </c>
      <c r="B611" s="1">
        <v>5922</v>
      </c>
      <c r="C611" s="1" t="s">
        <v>21435</v>
      </c>
      <c r="D611" s="1" t="s">
        <v>21435</v>
      </c>
      <c r="E611" s="1" t="s">
        <v>1277</v>
      </c>
      <c r="F611" s="1" t="s">
        <v>32900</v>
      </c>
      <c r="G611" s="1" t="s">
        <v>655</v>
      </c>
      <c r="H611" s="1">
        <v>5922</v>
      </c>
      <c r="I611" s="1" t="s">
        <v>41</v>
      </c>
      <c r="J611" s="1">
        <v>6</v>
      </c>
      <c r="K611" s="2"/>
      <c r="L611" s="2"/>
      <c r="M611" s="60"/>
      <c r="N611" s="7"/>
      <c r="O611" s="8"/>
    </row>
    <row r="612" spans="1:17" hidden="1" x14ac:dyDescent="0.25">
      <c r="A612" s="24" t="str">
        <f t="shared" si="11"/>
        <v>7660ARCELOR (BERTON SICARD)</v>
      </c>
      <c r="B612" s="1">
        <v>7660</v>
      </c>
      <c r="C612" s="1" t="s">
        <v>21435</v>
      </c>
      <c r="D612" s="1" t="s">
        <v>21435</v>
      </c>
      <c r="E612" s="1" t="s">
        <v>1475</v>
      </c>
      <c r="F612" s="1" t="s">
        <v>32900</v>
      </c>
      <c r="G612" s="1" t="s">
        <v>655</v>
      </c>
      <c r="H612" s="1">
        <v>7660</v>
      </c>
      <c r="I612" s="1" t="s">
        <v>41</v>
      </c>
      <c r="J612" s="1">
        <v>6.5</v>
      </c>
      <c r="K612" s="2"/>
      <c r="L612" s="2"/>
      <c r="M612" s="60"/>
      <c r="N612" s="7"/>
      <c r="O612" s="8"/>
    </row>
    <row r="613" spans="1:17" hidden="1" x14ac:dyDescent="0.25">
      <c r="A613" s="24" t="str">
        <f t="shared" si="11"/>
        <v>9160ARCELOR (BERTON SICARD)</v>
      </c>
      <c r="B613" s="1">
        <v>9160</v>
      </c>
      <c r="C613" s="1" t="s">
        <v>21435</v>
      </c>
      <c r="D613" s="1" t="s">
        <v>21435</v>
      </c>
      <c r="E613" s="1" t="s">
        <v>1617</v>
      </c>
      <c r="F613" s="1" t="s">
        <v>32900</v>
      </c>
      <c r="G613" s="1" t="s">
        <v>655</v>
      </c>
      <c r="H613" s="1">
        <v>9160</v>
      </c>
      <c r="I613" s="1" t="s">
        <v>41</v>
      </c>
      <c r="J613" s="1">
        <v>6.5</v>
      </c>
      <c r="K613" s="2"/>
      <c r="L613" s="2"/>
      <c r="M613" s="60"/>
      <c r="N613" s="7"/>
      <c r="O613" s="74"/>
      <c r="P613" s="1"/>
      <c r="Q613" s="1"/>
    </row>
    <row r="614" spans="1:17" hidden="1" x14ac:dyDescent="0.25">
      <c r="A614" s="24" t="str">
        <f t="shared" si="11"/>
        <v>9161ARCELOR (BERTON SICARD)</v>
      </c>
      <c r="B614" s="1">
        <v>9161</v>
      </c>
      <c r="C614" s="1" t="s">
        <v>21435</v>
      </c>
      <c r="D614" s="1" t="s">
        <v>21435</v>
      </c>
      <c r="E614" s="1" t="s">
        <v>1618</v>
      </c>
      <c r="F614" s="1" t="s">
        <v>32900</v>
      </c>
      <c r="G614" s="1" t="s">
        <v>655</v>
      </c>
      <c r="H614" s="1">
        <v>9161</v>
      </c>
      <c r="I614" s="1" t="s">
        <v>41</v>
      </c>
      <c r="J614" s="1">
        <v>6.5</v>
      </c>
      <c r="K614" s="2"/>
      <c r="L614" s="2"/>
      <c r="M614" s="60"/>
      <c r="N614" s="7"/>
      <c r="O614" s="74"/>
      <c r="P614" s="1"/>
      <c r="Q614" s="1"/>
    </row>
    <row r="615" spans="1:17" hidden="1" x14ac:dyDescent="0.25">
      <c r="A615" s="24" t="str">
        <f t="shared" si="11"/>
        <v>9349ARCELOR (BERTON SICARD)</v>
      </c>
      <c r="B615" s="1">
        <v>9349</v>
      </c>
      <c r="C615" s="1" t="s">
        <v>21435</v>
      </c>
      <c r="D615" s="1" t="s">
        <v>21435</v>
      </c>
      <c r="E615" s="1" t="s">
        <v>1654</v>
      </c>
      <c r="F615" s="1" t="s">
        <v>32900</v>
      </c>
      <c r="G615" s="1" t="s">
        <v>655</v>
      </c>
      <c r="H615" s="1">
        <v>9349</v>
      </c>
      <c r="I615" s="1" t="s">
        <v>41</v>
      </c>
      <c r="J615" s="1">
        <v>6.5</v>
      </c>
      <c r="K615" s="2"/>
      <c r="L615" s="2"/>
      <c r="M615" s="60"/>
      <c r="N615" s="7"/>
      <c r="O615" s="74"/>
      <c r="P615" s="1"/>
      <c r="Q615" s="1"/>
    </row>
    <row r="616" spans="1:17" hidden="1" x14ac:dyDescent="0.25">
      <c r="A616" s="24" t="str">
        <f t="shared" si="11"/>
        <v>410045ARCELOR (BERTON SICARD)</v>
      </c>
      <c r="B616" s="1">
        <v>410045</v>
      </c>
      <c r="C616" s="1" t="s">
        <v>21435</v>
      </c>
      <c r="D616" s="1" t="s">
        <v>21435</v>
      </c>
      <c r="E616" s="1" t="s">
        <v>1722</v>
      </c>
      <c r="F616" s="1" t="s">
        <v>32900</v>
      </c>
      <c r="G616" s="1" t="s">
        <v>655</v>
      </c>
      <c r="H616" s="1">
        <v>410045</v>
      </c>
      <c r="I616" s="1" t="s">
        <v>41</v>
      </c>
      <c r="J616" s="1">
        <v>6.5</v>
      </c>
      <c r="K616" s="2"/>
      <c r="L616" s="2"/>
      <c r="M616" s="60"/>
      <c r="N616" s="7"/>
      <c r="O616" s="74"/>
      <c r="P616" s="1"/>
      <c r="Q616" s="1"/>
    </row>
    <row r="617" spans="1:17" hidden="1" x14ac:dyDescent="0.25">
      <c r="A617" s="24" t="str">
        <f t="shared" si="11"/>
        <v>410047ARCELOR (BERTON SICARD)</v>
      </c>
      <c r="B617" s="1">
        <v>410047</v>
      </c>
      <c r="C617" s="1" t="s">
        <v>21435</v>
      </c>
      <c r="D617" s="1" t="s">
        <v>21435</v>
      </c>
      <c r="E617" s="1" t="s">
        <v>1724</v>
      </c>
      <c r="F617" s="1" t="s">
        <v>32900</v>
      </c>
      <c r="G617" s="1" t="s">
        <v>655</v>
      </c>
      <c r="H617" s="1">
        <v>410047</v>
      </c>
      <c r="I617" s="1" t="s">
        <v>41</v>
      </c>
      <c r="J617" s="1">
        <v>6.5</v>
      </c>
      <c r="K617" s="2"/>
      <c r="L617" s="2"/>
      <c r="M617" s="60"/>
      <c r="N617" s="7"/>
      <c r="O617" s="74"/>
      <c r="P617" s="1"/>
      <c r="Q617" s="1"/>
    </row>
    <row r="618" spans="1:17" hidden="1" x14ac:dyDescent="0.25">
      <c r="A618" s="24" t="str">
        <f t="shared" si="11"/>
        <v>410069ARCELOR (BERTON SICARD)</v>
      </c>
      <c r="B618" s="1">
        <v>410069</v>
      </c>
      <c r="C618" s="1" t="s">
        <v>21435</v>
      </c>
      <c r="D618" s="1" t="s">
        <v>21435</v>
      </c>
      <c r="E618" s="1" t="s">
        <v>1736</v>
      </c>
      <c r="F618" s="1" t="s">
        <v>32900</v>
      </c>
      <c r="G618" s="1" t="s">
        <v>655</v>
      </c>
      <c r="H618" s="1">
        <v>410069</v>
      </c>
      <c r="I618" s="1" t="s">
        <v>41</v>
      </c>
      <c r="J618" s="1">
        <v>6.5</v>
      </c>
      <c r="K618" s="2"/>
      <c r="L618" s="2"/>
      <c r="M618" s="60"/>
      <c r="N618" s="7"/>
      <c r="O618" s="74"/>
      <c r="P618" s="1"/>
      <c r="Q618" s="1"/>
    </row>
    <row r="619" spans="1:17" hidden="1" x14ac:dyDescent="0.25">
      <c r="A619" s="24" t="str">
        <f t="shared" si="11"/>
        <v>423010ARCELOR (BERTON SICARD)</v>
      </c>
      <c r="B619" s="1">
        <v>423010</v>
      </c>
      <c r="C619" s="1" t="s">
        <v>21435</v>
      </c>
      <c r="D619" s="1" t="s">
        <v>21435</v>
      </c>
      <c r="E619" s="1" t="s">
        <v>1839</v>
      </c>
      <c r="F619" s="1" t="s">
        <v>32900</v>
      </c>
      <c r="G619" s="1" t="s">
        <v>655</v>
      </c>
      <c r="H619" s="1">
        <v>423010</v>
      </c>
      <c r="I619" s="1" t="s">
        <v>41</v>
      </c>
      <c r="J619" s="1">
        <v>6.5</v>
      </c>
      <c r="K619" s="2"/>
      <c r="L619" s="2"/>
      <c r="M619" s="60"/>
      <c r="N619" s="7"/>
      <c r="O619" s="74"/>
      <c r="P619" s="1"/>
      <c r="Q619" s="1"/>
    </row>
    <row r="620" spans="1:17" hidden="1" x14ac:dyDescent="0.25">
      <c r="A620" s="24" t="str">
        <f t="shared" si="11"/>
        <v>910035ARCELOR (BERTON SICARD)</v>
      </c>
      <c r="B620" s="1">
        <v>910035</v>
      </c>
      <c r="C620" s="1" t="s">
        <v>21435</v>
      </c>
      <c r="D620" s="1" t="s">
        <v>21435</v>
      </c>
      <c r="E620" s="1" t="s">
        <v>1654</v>
      </c>
      <c r="F620" s="1" t="s">
        <v>32900</v>
      </c>
      <c r="G620" s="1" t="s">
        <v>655</v>
      </c>
      <c r="H620" s="1">
        <v>910035</v>
      </c>
      <c r="I620" s="1" t="s">
        <v>41</v>
      </c>
      <c r="J620" s="1">
        <v>6.5</v>
      </c>
      <c r="K620" s="2"/>
      <c r="L620" s="2"/>
      <c r="M620" s="60"/>
      <c r="N620" s="7"/>
      <c r="O620" s="74"/>
      <c r="P620" s="1"/>
      <c r="Q620" s="1"/>
    </row>
    <row r="621" spans="1:17" hidden="1" x14ac:dyDescent="0.25">
      <c r="A621" s="24" t="str">
        <f t="shared" si="11"/>
        <v>P6048ARCELOR (BERTON SICARD)</v>
      </c>
      <c r="B621" s="1" t="s">
        <v>796</v>
      </c>
      <c r="C621" s="1" t="s">
        <v>21435</v>
      </c>
      <c r="D621" s="1" t="s">
        <v>21435</v>
      </c>
      <c r="E621" s="1" t="s">
        <v>797</v>
      </c>
      <c r="F621" s="1" t="s">
        <v>32900</v>
      </c>
      <c r="G621" s="1" t="s">
        <v>655</v>
      </c>
      <c r="H621" s="1" t="s">
        <v>796</v>
      </c>
      <c r="I621" s="1" t="s">
        <v>41</v>
      </c>
      <c r="J621" s="1">
        <v>5.8</v>
      </c>
      <c r="K621" s="2"/>
      <c r="L621" s="2"/>
      <c r="M621" s="60"/>
      <c r="N621" s="7"/>
      <c r="O621" s="74"/>
      <c r="P621" s="1"/>
      <c r="Q621" s="1"/>
    </row>
    <row r="622" spans="1:17" hidden="1" x14ac:dyDescent="0.25">
      <c r="A622" s="24" t="str">
        <f t="shared" si="11"/>
        <v>532ARCELOR (BERTON SICARD)</v>
      </c>
      <c r="B622" s="1">
        <v>532</v>
      </c>
      <c r="C622" s="1" t="s">
        <v>21435</v>
      </c>
      <c r="D622" s="1" t="s">
        <v>21435</v>
      </c>
      <c r="E622" s="1" t="s">
        <v>1015</v>
      </c>
      <c r="F622" s="1" t="s">
        <v>32900</v>
      </c>
      <c r="G622" s="1" t="s">
        <v>655</v>
      </c>
      <c r="H622" s="1">
        <v>532</v>
      </c>
      <c r="I622" s="1" t="s">
        <v>41</v>
      </c>
      <c r="J622" s="1">
        <v>6.5</v>
      </c>
      <c r="K622" s="2"/>
      <c r="L622" s="2"/>
      <c r="M622" s="60"/>
      <c r="N622" s="7"/>
      <c r="O622" s="74"/>
      <c r="P622" s="1"/>
      <c r="Q622" s="1"/>
    </row>
    <row r="623" spans="1:17" hidden="1" x14ac:dyDescent="0.25">
      <c r="A623" s="24" t="str">
        <f t="shared" si="11"/>
        <v>532/3ARCELOR (BERTON SICARD)</v>
      </c>
      <c r="B623" s="1" t="s">
        <v>1016</v>
      </c>
      <c r="C623" s="1" t="s">
        <v>21435</v>
      </c>
      <c r="D623" s="1" t="s">
        <v>21435</v>
      </c>
      <c r="E623" s="1" t="s">
        <v>1015</v>
      </c>
      <c r="F623" s="1" t="s">
        <v>32900</v>
      </c>
      <c r="G623" s="1" t="s">
        <v>655</v>
      </c>
      <c r="H623" s="1" t="s">
        <v>1016</v>
      </c>
      <c r="I623" s="1" t="s">
        <v>41</v>
      </c>
      <c r="J623" s="1">
        <v>3.2</v>
      </c>
      <c r="K623" s="2"/>
      <c r="L623" s="2"/>
      <c r="M623" s="60"/>
      <c r="N623" s="7"/>
      <c r="O623" s="74"/>
      <c r="P623" s="1"/>
      <c r="Q623" s="1"/>
    </row>
    <row r="624" spans="1:17" hidden="1" x14ac:dyDescent="0.25">
      <c r="A624" s="24" t="str">
        <f t="shared" si="11"/>
        <v>533ARCELOR (BERTON SICARD)</v>
      </c>
      <c r="B624" s="1">
        <v>533</v>
      </c>
      <c r="C624" s="1" t="s">
        <v>21435</v>
      </c>
      <c r="D624" s="1" t="s">
        <v>21435</v>
      </c>
      <c r="E624" s="1" t="s">
        <v>1017</v>
      </c>
      <c r="F624" s="1" t="s">
        <v>32900</v>
      </c>
      <c r="G624" s="1" t="s">
        <v>655</v>
      </c>
      <c r="H624" s="1">
        <v>533</v>
      </c>
      <c r="I624" s="1" t="s">
        <v>41</v>
      </c>
      <c r="J624" s="1">
        <v>6.5</v>
      </c>
      <c r="K624" s="2"/>
      <c r="L624" s="2"/>
      <c r="M624" s="60"/>
      <c r="N624" s="7"/>
      <c r="O624" s="74"/>
      <c r="P624" s="1"/>
      <c r="Q624" s="1"/>
    </row>
    <row r="625" spans="1:17" hidden="1" x14ac:dyDescent="0.25">
      <c r="A625" s="24" t="str">
        <f t="shared" si="11"/>
        <v>533/2ARCELOR (BERTON SICARD)</v>
      </c>
      <c r="B625" s="1" t="s">
        <v>1018</v>
      </c>
      <c r="C625" s="1" t="s">
        <v>21435</v>
      </c>
      <c r="D625" s="1" t="s">
        <v>21435</v>
      </c>
      <c r="E625" s="1" t="s">
        <v>1017</v>
      </c>
      <c r="F625" s="1" t="s">
        <v>32900</v>
      </c>
      <c r="G625" s="1" t="s">
        <v>655</v>
      </c>
      <c r="H625" s="1" t="s">
        <v>1018</v>
      </c>
      <c r="I625" s="1" t="s">
        <v>41</v>
      </c>
      <c r="J625" s="1">
        <v>2.6</v>
      </c>
      <c r="K625" s="2"/>
      <c r="L625" s="2"/>
      <c r="M625" s="60"/>
      <c r="N625" s="7"/>
      <c r="O625" s="74"/>
      <c r="P625" s="1"/>
      <c r="Q625" s="1"/>
    </row>
    <row r="626" spans="1:17" hidden="1" x14ac:dyDescent="0.25">
      <c r="A626" s="24" t="str">
        <f t="shared" si="11"/>
        <v>592ARCELOR (BERTON SICARD)</v>
      </c>
      <c r="B626" s="1">
        <v>592</v>
      </c>
      <c r="C626" s="1" t="s">
        <v>21435</v>
      </c>
      <c r="D626" s="1" t="s">
        <v>21435</v>
      </c>
      <c r="E626" s="1" t="s">
        <v>1041</v>
      </c>
      <c r="F626" s="1" t="s">
        <v>32900</v>
      </c>
      <c r="G626" s="1" t="s">
        <v>655</v>
      </c>
      <c r="H626" s="1">
        <v>592</v>
      </c>
      <c r="I626" s="1" t="s">
        <v>41</v>
      </c>
      <c r="J626" s="1">
        <v>6.5</v>
      </c>
      <c r="K626" s="2"/>
      <c r="L626" s="2"/>
      <c r="M626" s="60"/>
      <c r="N626" s="7"/>
      <c r="O626" s="74"/>
      <c r="P626" s="1"/>
      <c r="Q626" s="1"/>
    </row>
    <row r="627" spans="1:17" hidden="1" x14ac:dyDescent="0.25">
      <c r="A627" s="24" t="str">
        <f t="shared" si="11"/>
        <v>5101ARCELOR (BERTON SICARD)</v>
      </c>
      <c r="B627" s="1">
        <v>5101</v>
      </c>
      <c r="C627" s="1" t="s">
        <v>21435</v>
      </c>
      <c r="D627" s="1" t="s">
        <v>21435</v>
      </c>
      <c r="E627" s="1" t="s">
        <v>1149</v>
      </c>
      <c r="F627" s="1" t="s">
        <v>32900</v>
      </c>
      <c r="G627" s="1" t="s">
        <v>655</v>
      </c>
      <c r="H627" s="1">
        <v>5101</v>
      </c>
      <c r="I627" s="1" t="s">
        <v>41</v>
      </c>
      <c r="J627" s="1">
        <v>6.5</v>
      </c>
      <c r="K627" s="2"/>
      <c r="L627" s="2"/>
      <c r="M627" s="60"/>
      <c r="N627" s="7"/>
      <c r="O627" s="74"/>
      <c r="P627" s="1"/>
      <c r="Q627" s="1"/>
    </row>
    <row r="628" spans="1:17" hidden="1" x14ac:dyDescent="0.25">
      <c r="A628" s="24" t="str">
        <f t="shared" si="11"/>
        <v>5420THARCELOR (BERTON SICARD)</v>
      </c>
      <c r="B628" s="1" t="s">
        <v>1199</v>
      </c>
      <c r="C628" s="1" t="s">
        <v>21435</v>
      </c>
      <c r="D628" s="1" t="s">
        <v>21435</v>
      </c>
      <c r="E628" s="1" t="s">
        <v>1200</v>
      </c>
      <c r="F628" s="1" t="s">
        <v>32900</v>
      </c>
      <c r="G628" s="1" t="s">
        <v>655</v>
      </c>
      <c r="H628" s="1" t="s">
        <v>1199</v>
      </c>
      <c r="I628" s="1" t="s">
        <v>41</v>
      </c>
      <c r="J628" s="1">
        <v>6.5</v>
      </c>
      <c r="K628" s="2"/>
      <c r="L628" s="2"/>
      <c r="M628" s="60"/>
      <c r="N628" s="7"/>
      <c r="O628" s="74"/>
      <c r="P628" s="1"/>
      <c r="Q628" s="1"/>
    </row>
    <row r="629" spans="1:17" hidden="1" x14ac:dyDescent="0.25">
      <c r="A629" s="24" t="str">
        <f t="shared" si="11"/>
        <v>5922ARCELOR (BERTON SICARD)</v>
      </c>
      <c r="B629" s="1">
        <v>5922</v>
      </c>
      <c r="C629" s="1" t="s">
        <v>21435</v>
      </c>
      <c r="D629" s="1" t="s">
        <v>21435</v>
      </c>
      <c r="E629" s="1" t="s">
        <v>1277</v>
      </c>
      <c r="F629" s="1" t="s">
        <v>32900</v>
      </c>
      <c r="G629" s="1" t="s">
        <v>655</v>
      </c>
      <c r="H629" s="1">
        <v>5922</v>
      </c>
      <c r="I629" s="1" t="s">
        <v>41</v>
      </c>
      <c r="J629" s="1">
        <v>6</v>
      </c>
      <c r="K629" s="2"/>
      <c r="L629" s="2"/>
      <c r="M629" s="60"/>
      <c r="N629" s="7"/>
      <c r="O629" s="74"/>
      <c r="P629" s="1"/>
      <c r="Q629" s="1"/>
    </row>
    <row r="630" spans="1:17" hidden="1" x14ac:dyDescent="0.25">
      <c r="A630" s="24" t="str">
        <f t="shared" si="11"/>
        <v>7660ARCELOR (BERTON SICARD)</v>
      </c>
      <c r="B630" s="1">
        <v>7660</v>
      </c>
      <c r="C630" s="1" t="s">
        <v>21435</v>
      </c>
      <c r="D630" s="1" t="s">
        <v>21435</v>
      </c>
      <c r="E630" s="1" t="s">
        <v>1475</v>
      </c>
      <c r="F630" s="1" t="s">
        <v>32900</v>
      </c>
      <c r="G630" s="1" t="s">
        <v>655</v>
      </c>
      <c r="H630" s="1">
        <v>7660</v>
      </c>
      <c r="I630" s="1" t="s">
        <v>41</v>
      </c>
      <c r="J630" s="1">
        <v>6.5</v>
      </c>
      <c r="K630" s="2"/>
      <c r="L630" s="2"/>
      <c r="M630" s="60"/>
      <c r="N630" s="7"/>
      <c r="O630" s="74"/>
      <c r="P630" s="1"/>
      <c r="Q630" s="1"/>
    </row>
    <row r="631" spans="1:17" hidden="1" x14ac:dyDescent="0.25">
      <c r="A631" s="24" t="str">
        <f t="shared" si="11"/>
        <v>9160ARCELOR (BERTON SICARD)</v>
      </c>
      <c r="B631" s="1">
        <v>9160</v>
      </c>
      <c r="C631" s="1" t="s">
        <v>21435</v>
      </c>
      <c r="D631" s="1" t="s">
        <v>21435</v>
      </c>
      <c r="E631" s="1" t="s">
        <v>1617</v>
      </c>
      <c r="F631" s="1" t="s">
        <v>32900</v>
      </c>
      <c r="G631" s="1" t="s">
        <v>655</v>
      </c>
      <c r="H631" s="1">
        <v>9160</v>
      </c>
      <c r="I631" s="1" t="s">
        <v>41</v>
      </c>
      <c r="J631" s="1">
        <v>6.5</v>
      </c>
      <c r="K631" s="2"/>
      <c r="L631" s="2"/>
      <c r="M631" s="60"/>
      <c r="N631" s="7"/>
      <c r="O631" s="74"/>
      <c r="P631" s="1"/>
      <c r="Q631" s="1"/>
    </row>
    <row r="632" spans="1:17" hidden="1" x14ac:dyDescent="0.25">
      <c r="A632" s="24" t="str">
        <f t="shared" si="11"/>
        <v>9161ARCELOR (BERTON SICARD)</v>
      </c>
      <c r="B632" s="1">
        <v>9161</v>
      </c>
      <c r="C632" s="1" t="s">
        <v>21435</v>
      </c>
      <c r="D632" s="1" t="s">
        <v>21435</v>
      </c>
      <c r="E632" s="1" t="s">
        <v>1618</v>
      </c>
      <c r="F632" s="1" t="s">
        <v>32900</v>
      </c>
      <c r="G632" s="1" t="s">
        <v>655</v>
      </c>
      <c r="H632" s="1">
        <v>9161</v>
      </c>
      <c r="I632" s="1" t="s">
        <v>41</v>
      </c>
      <c r="J632" s="1">
        <v>6.5</v>
      </c>
      <c r="K632" s="2"/>
      <c r="L632" s="2"/>
      <c r="M632" s="60"/>
      <c r="N632" s="7"/>
      <c r="O632" s="74"/>
      <c r="P632" s="1"/>
      <c r="Q632" s="1"/>
    </row>
    <row r="633" spans="1:17" hidden="1" x14ac:dyDescent="0.25">
      <c r="A633" s="24" t="str">
        <f t="shared" si="11"/>
        <v>9349ARCELOR (BERTON SICARD)</v>
      </c>
      <c r="B633" s="1">
        <v>9349</v>
      </c>
      <c r="C633" s="1" t="s">
        <v>21435</v>
      </c>
      <c r="D633" s="1" t="s">
        <v>21435</v>
      </c>
      <c r="E633" s="1" t="s">
        <v>1654</v>
      </c>
      <c r="F633" s="1" t="s">
        <v>32900</v>
      </c>
      <c r="G633" s="1" t="s">
        <v>655</v>
      </c>
      <c r="H633" s="1">
        <v>9349</v>
      </c>
      <c r="I633" s="1" t="s">
        <v>41</v>
      </c>
      <c r="J633" s="1">
        <v>6.5</v>
      </c>
      <c r="K633" s="2"/>
      <c r="L633" s="2"/>
      <c r="M633" s="60"/>
      <c r="N633" s="7"/>
      <c r="O633" s="74"/>
      <c r="P633" s="1"/>
      <c r="Q633" s="1"/>
    </row>
    <row r="634" spans="1:17" hidden="1" x14ac:dyDescent="0.25">
      <c r="A634" s="24" t="str">
        <f t="shared" si="11"/>
        <v>410045ARCELOR (BERTON SICARD)</v>
      </c>
      <c r="B634" s="1">
        <v>410045</v>
      </c>
      <c r="C634" s="1" t="s">
        <v>21435</v>
      </c>
      <c r="D634" s="1" t="s">
        <v>21435</v>
      </c>
      <c r="E634" s="1" t="s">
        <v>1722</v>
      </c>
      <c r="F634" s="1" t="s">
        <v>32900</v>
      </c>
      <c r="G634" s="1" t="s">
        <v>655</v>
      </c>
      <c r="H634" s="1">
        <v>410045</v>
      </c>
      <c r="I634" s="1" t="s">
        <v>41</v>
      </c>
      <c r="J634" s="1">
        <v>6.5</v>
      </c>
      <c r="K634" s="2"/>
      <c r="L634" s="2"/>
      <c r="M634" s="60"/>
      <c r="N634" s="7"/>
      <c r="O634" s="74"/>
      <c r="P634" s="1"/>
      <c r="Q634" s="1"/>
    </row>
    <row r="635" spans="1:17" hidden="1" x14ac:dyDescent="0.25">
      <c r="A635" s="24" t="str">
        <f t="shared" si="11"/>
        <v>410047ARCELOR (BERTON SICARD)</v>
      </c>
      <c r="B635" s="1">
        <v>410047</v>
      </c>
      <c r="C635" s="1" t="s">
        <v>21435</v>
      </c>
      <c r="D635" s="1" t="s">
        <v>21435</v>
      </c>
      <c r="E635" s="1" t="s">
        <v>1724</v>
      </c>
      <c r="F635" s="1" t="s">
        <v>32900</v>
      </c>
      <c r="G635" s="1" t="s">
        <v>655</v>
      </c>
      <c r="H635" s="1">
        <v>410047</v>
      </c>
      <c r="I635" s="1" t="s">
        <v>41</v>
      </c>
      <c r="J635" s="1">
        <v>6.5</v>
      </c>
      <c r="K635" s="2"/>
      <c r="L635" s="2"/>
      <c r="M635" s="60"/>
      <c r="N635" s="7"/>
      <c r="O635" s="74"/>
      <c r="P635" s="1"/>
      <c r="Q635" s="1"/>
    </row>
    <row r="636" spans="1:17" hidden="1" x14ac:dyDescent="0.25">
      <c r="A636" s="24" t="str">
        <f t="shared" si="11"/>
        <v>410069ARCELOR (BERTON SICARD)</v>
      </c>
      <c r="B636" s="1">
        <v>410069</v>
      </c>
      <c r="C636" s="1" t="s">
        <v>21435</v>
      </c>
      <c r="D636" s="1" t="s">
        <v>21435</v>
      </c>
      <c r="E636" s="1" t="s">
        <v>1736</v>
      </c>
      <c r="F636" s="1" t="s">
        <v>32900</v>
      </c>
      <c r="G636" s="1" t="s">
        <v>655</v>
      </c>
      <c r="H636" s="1">
        <v>410069</v>
      </c>
      <c r="I636" s="1" t="s">
        <v>41</v>
      </c>
      <c r="J636" s="1">
        <v>6.5</v>
      </c>
      <c r="K636" s="2"/>
      <c r="L636" s="2"/>
      <c r="M636" s="60"/>
      <c r="N636" s="7"/>
      <c r="O636" s="74"/>
      <c r="P636" s="1"/>
      <c r="Q636" s="1"/>
    </row>
    <row r="637" spans="1:17" hidden="1" x14ac:dyDescent="0.25">
      <c r="A637" s="24" t="str">
        <f t="shared" si="11"/>
        <v>423010ARCELOR (BERTON SICARD)</v>
      </c>
      <c r="B637" s="1">
        <v>423010</v>
      </c>
      <c r="C637" s="1" t="s">
        <v>21435</v>
      </c>
      <c r="D637" s="1" t="s">
        <v>21435</v>
      </c>
      <c r="E637" s="1" t="s">
        <v>1839</v>
      </c>
      <c r="F637" s="1" t="s">
        <v>32900</v>
      </c>
      <c r="G637" s="1" t="s">
        <v>655</v>
      </c>
      <c r="H637" s="1">
        <v>423010</v>
      </c>
      <c r="I637" s="1" t="s">
        <v>41</v>
      </c>
      <c r="J637" s="1">
        <v>6.5</v>
      </c>
      <c r="K637" s="2"/>
      <c r="L637" s="2"/>
      <c r="M637" s="60"/>
      <c r="N637" s="7"/>
      <c r="O637" s="74"/>
      <c r="P637" s="1"/>
      <c r="Q637" s="1"/>
    </row>
    <row r="638" spans="1:17" hidden="1" x14ac:dyDescent="0.25">
      <c r="A638" s="24" t="str">
        <f t="shared" si="11"/>
        <v>910035ARCELOR (BERTON SICARD)</v>
      </c>
      <c r="B638" s="1">
        <v>910035</v>
      </c>
      <c r="C638" s="1" t="s">
        <v>21435</v>
      </c>
      <c r="D638" s="1" t="s">
        <v>21435</v>
      </c>
      <c r="E638" s="1" t="s">
        <v>1654</v>
      </c>
      <c r="F638" s="1" t="s">
        <v>32900</v>
      </c>
      <c r="G638" s="1" t="s">
        <v>655</v>
      </c>
      <c r="H638" s="1">
        <v>910035</v>
      </c>
      <c r="I638" s="1" t="s">
        <v>41</v>
      </c>
      <c r="J638" s="1">
        <v>6.5</v>
      </c>
      <c r="K638" s="2"/>
      <c r="L638" s="2"/>
      <c r="M638" s="60"/>
      <c r="N638" s="7"/>
      <c r="O638" s="74"/>
      <c r="P638" s="1"/>
      <c r="Q638" s="1"/>
    </row>
    <row r="639" spans="1:17" hidden="1" x14ac:dyDescent="0.25">
      <c r="A639" s="24" t="str">
        <f t="shared" si="11"/>
        <v>P6048ARCELOR (BERTON SICARD)</v>
      </c>
      <c r="B639" s="3" t="s">
        <v>796</v>
      </c>
      <c r="C639" s="3" t="s">
        <v>21435</v>
      </c>
      <c r="D639" s="1" t="s">
        <v>21435</v>
      </c>
      <c r="E639" s="3" t="s">
        <v>797</v>
      </c>
      <c r="F639" s="3" t="s">
        <v>32900</v>
      </c>
      <c r="G639" s="3" t="s">
        <v>655</v>
      </c>
      <c r="H639" s="3" t="s">
        <v>796</v>
      </c>
      <c r="I639" s="3" t="s">
        <v>41</v>
      </c>
      <c r="J639" s="3">
        <v>5.8</v>
      </c>
      <c r="K639" s="4"/>
      <c r="L639" s="4"/>
      <c r="M639" s="59"/>
      <c r="N639" s="5"/>
      <c r="O639" s="75"/>
      <c r="P639" s="1"/>
      <c r="Q639" s="1"/>
    </row>
    <row r="640" spans="1:17" hidden="1" x14ac:dyDescent="0.25">
      <c r="A640" s="24" t="str">
        <f t="shared" si="11"/>
        <v>532ARCELOR (BERTON SICARD)</v>
      </c>
      <c r="B640" s="1">
        <v>532</v>
      </c>
      <c r="C640" s="1" t="s">
        <v>21435</v>
      </c>
      <c r="D640" s="1" t="s">
        <v>21435</v>
      </c>
      <c r="E640" s="1" t="s">
        <v>1015</v>
      </c>
      <c r="F640" s="3" t="s">
        <v>32900</v>
      </c>
      <c r="G640" s="3" t="s">
        <v>655</v>
      </c>
      <c r="H640" s="1">
        <v>532</v>
      </c>
      <c r="I640" s="3" t="s">
        <v>41</v>
      </c>
      <c r="J640" s="1">
        <v>6.5</v>
      </c>
      <c r="K640" s="2"/>
      <c r="L640" s="4"/>
      <c r="M640" s="60"/>
      <c r="N640" s="7"/>
      <c r="O640" s="74"/>
      <c r="P640" s="1"/>
      <c r="Q640" s="1"/>
    </row>
    <row r="641" spans="1:17" hidden="1" x14ac:dyDescent="0.25">
      <c r="A641" s="24" t="str">
        <f t="shared" si="11"/>
        <v>532/3ARCELOR (BERTON SICARD)</v>
      </c>
      <c r="B641" s="1" t="s">
        <v>1016</v>
      </c>
      <c r="C641" s="1" t="s">
        <v>21435</v>
      </c>
      <c r="D641" s="1" t="s">
        <v>21435</v>
      </c>
      <c r="E641" s="1" t="s">
        <v>1015</v>
      </c>
      <c r="F641" s="3" t="s">
        <v>32900</v>
      </c>
      <c r="G641" s="3" t="s">
        <v>655</v>
      </c>
      <c r="H641" s="1" t="s">
        <v>1016</v>
      </c>
      <c r="I641" s="3" t="s">
        <v>41</v>
      </c>
      <c r="J641" s="1">
        <v>3.2</v>
      </c>
      <c r="K641" s="2"/>
      <c r="L641" s="4"/>
      <c r="M641" s="60"/>
      <c r="N641" s="7"/>
      <c r="O641" s="74"/>
      <c r="P641" s="1"/>
      <c r="Q641" s="1"/>
    </row>
    <row r="642" spans="1:17" hidden="1" x14ac:dyDescent="0.25">
      <c r="A642" s="24" t="str">
        <f t="shared" si="11"/>
        <v>533ARCELOR (BERTON SICARD)</v>
      </c>
      <c r="B642" s="1">
        <v>533</v>
      </c>
      <c r="C642" s="1" t="s">
        <v>21435</v>
      </c>
      <c r="D642" s="1" t="s">
        <v>21435</v>
      </c>
      <c r="E642" s="1" t="s">
        <v>1017</v>
      </c>
      <c r="F642" s="3" t="s">
        <v>32900</v>
      </c>
      <c r="G642" s="3" t="s">
        <v>655</v>
      </c>
      <c r="H642" s="1">
        <v>533</v>
      </c>
      <c r="I642" s="3" t="s">
        <v>41</v>
      </c>
      <c r="J642" s="1">
        <v>6.5</v>
      </c>
      <c r="K642" s="2"/>
      <c r="L642" s="4"/>
      <c r="M642" s="60"/>
      <c r="N642" s="7"/>
      <c r="O642" s="74"/>
      <c r="P642" s="1"/>
      <c r="Q642" s="1"/>
    </row>
    <row r="643" spans="1:17" hidden="1" x14ac:dyDescent="0.25">
      <c r="A643" s="24" t="str">
        <f t="shared" si="11"/>
        <v>7271SEPALUMIC</v>
      </c>
      <c r="B643" s="1">
        <v>7271</v>
      </c>
      <c r="C643" s="1"/>
      <c r="D643" s="1" t="s">
        <v>78</v>
      </c>
      <c r="E643" s="1" t="s">
        <v>447</v>
      </c>
      <c r="F643" s="1" t="s">
        <v>4130</v>
      </c>
      <c r="G643" s="1" t="s">
        <v>4130</v>
      </c>
      <c r="H643" s="1">
        <v>7271</v>
      </c>
      <c r="I643" s="1" t="s">
        <v>41</v>
      </c>
      <c r="J643" s="2">
        <v>6.5</v>
      </c>
      <c r="K643" s="2">
        <v>1</v>
      </c>
      <c r="L643" s="2" t="s">
        <v>80</v>
      </c>
      <c r="M643" s="60"/>
      <c r="N643" s="7"/>
      <c r="O643" s="8"/>
    </row>
    <row r="644" spans="1:17" hidden="1" x14ac:dyDescent="0.25">
      <c r="A644" s="24" t="str">
        <f t="shared" si="11"/>
        <v>3325SEPALUMIC</v>
      </c>
      <c r="B644" s="1">
        <v>3325</v>
      </c>
      <c r="C644" s="1"/>
      <c r="D644" s="1" t="s">
        <v>78</v>
      </c>
      <c r="E644" s="1" t="s">
        <v>457</v>
      </c>
      <c r="F644" s="1" t="s">
        <v>4130</v>
      </c>
      <c r="G644" s="1" t="s">
        <v>4130</v>
      </c>
      <c r="H644" s="1">
        <v>3325</v>
      </c>
      <c r="I644" s="1" t="s">
        <v>41</v>
      </c>
      <c r="J644" s="2">
        <v>6.5</v>
      </c>
      <c r="K644" s="2">
        <v>1</v>
      </c>
      <c r="L644" s="2" t="s">
        <v>80</v>
      </c>
      <c r="M644" s="60"/>
      <c r="N644" s="7"/>
      <c r="O644" s="8"/>
    </row>
    <row r="645" spans="1:17" hidden="1" x14ac:dyDescent="0.25">
      <c r="A645" s="24" t="str">
        <f t="shared" si="11"/>
        <v>7241SEPALUMIC</v>
      </c>
      <c r="B645" s="1">
        <v>7241</v>
      </c>
      <c r="C645" s="1"/>
      <c r="D645" s="1" t="s">
        <v>78</v>
      </c>
      <c r="E645" s="1" t="s">
        <v>450</v>
      </c>
      <c r="F645" s="1" t="s">
        <v>4130</v>
      </c>
      <c r="G645" s="1" t="s">
        <v>4130</v>
      </c>
      <c r="H645" s="1">
        <v>7241</v>
      </c>
      <c r="I645" s="1" t="s">
        <v>41</v>
      </c>
      <c r="J645" s="2">
        <v>6.5</v>
      </c>
      <c r="K645" s="2">
        <v>1</v>
      </c>
      <c r="L645" s="2" t="s">
        <v>80</v>
      </c>
      <c r="M645" s="60"/>
      <c r="N645" s="7"/>
      <c r="O645" s="8"/>
    </row>
    <row r="646" spans="1:17" hidden="1" x14ac:dyDescent="0.25">
      <c r="A646" s="24" t="str">
        <f t="shared" si="11"/>
        <v>3326SEPALUMIC</v>
      </c>
      <c r="B646" s="1">
        <v>3326</v>
      </c>
      <c r="C646" s="1"/>
      <c r="D646" s="1" t="s">
        <v>78</v>
      </c>
      <c r="E646" s="1" t="s">
        <v>461</v>
      </c>
      <c r="F646" s="1" t="s">
        <v>4130</v>
      </c>
      <c r="G646" s="1" t="s">
        <v>4130</v>
      </c>
      <c r="H646" s="1">
        <v>3326</v>
      </c>
      <c r="I646" s="1" t="s">
        <v>41</v>
      </c>
      <c r="J646" s="2">
        <v>6.5</v>
      </c>
      <c r="K646" s="2">
        <v>1</v>
      </c>
      <c r="L646" s="2" t="s">
        <v>80</v>
      </c>
      <c r="M646" s="60"/>
      <c r="N646" s="7"/>
      <c r="O646" s="8"/>
    </row>
    <row r="647" spans="1:17" hidden="1" x14ac:dyDescent="0.25">
      <c r="A647" s="24" t="str">
        <f t="shared" si="11"/>
        <v>70308SEPALUMIC</v>
      </c>
      <c r="B647" s="1" t="s">
        <v>30127</v>
      </c>
      <c r="C647" s="1"/>
      <c r="D647" s="1" t="s">
        <v>32810</v>
      </c>
      <c r="E647" s="1" t="s">
        <v>30128</v>
      </c>
      <c r="F647" s="1" t="s">
        <v>4130</v>
      </c>
      <c r="G647" s="1" t="s">
        <v>4130</v>
      </c>
      <c r="H647" s="1" t="s">
        <v>30127</v>
      </c>
      <c r="I647" s="1" t="s">
        <v>41</v>
      </c>
      <c r="J647" s="2">
        <v>1</v>
      </c>
      <c r="K647" s="2"/>
      <c r="L647" s="2">
        <v>20</v>
      </c>
      <c r="M647" s="60"/>
      <c r="N647" s="7"/>
      <c r="O647" s="8"/>
    </row>
    <row r="648" spans="1:17" hidden="1" x14ac:dyDescent="0.25">
      <c r="A648" s="24" t="str">
        <f t="shared" si="11"/>
        <v>533/2ARCELOR (BERTON SICARD)</v>
      </c>
      <c r="B648" s="1" t="s">
        <v>1018</v>
      </c>
      <c r="C648" s="1" t="s">
        <v>21435</v>
      </c>
      <c r="D648" s="1" t="s">
        <v>21435</v>
      </c>
      <c r="E648" s="1" t="s">
        <v>1017</v>
      </c>
      <c r="F648" s="1" t="s">
        <v>32900</v>
      </c>
      <c r="G648" s="1" t="s">
        <v>655</v>
      </c>
      <c r="H648" s="1" t="s">
        <v>1018</v>
      </c>
      <c r="I648" s="1" t="s">
        <v>41</v>
      </c>
      <c r="J648" s="1">
        <v>2.6</v>
      </c>
      <c r="K648" s="2"/>
      <c r="L648" s="2"/>
      <c r="M648" s="60"/>
      <c r="N648" s="7"/>
      <c r="O648" s="74"/>
      <c r="P648" s="1"/>
      <c r="Q648" s="1"/>
    </row>
    <row r="649" spans="1:17" hidden="1" x14ac:dyDescent="0.25">
      <c r="A649" s="24" t="str">
        <f t="shared" si="11"/>
        <v>592ARCELOR (BERTON SICARD)</v>
      </c>
      <c r="B649" s="1">
        <v>592</v>
      </c>
      <c r="C649" s="1" t="s">
        <v>21435</v>
      </c>
      <c r="D649" s="1" t="s">
        <v>21435</v>
      </c>
      <c r="E649" s="1" t="s">
        <v>1041</v>
      </c>
      <c r="F649" s="1" t="s">
        <v>32900</v>
      </c>
      <c r="G649" s="1" t="s">
        <v>655</v>
      </c>
      <c r="H649" s="1">
        <v>592</v>
      </c>
      <c r="I649" s="1" t="s">
        <v>41</v>
      </c>
      <c r="J649" s="1">
        <v>6.5</v>
      </c>
      <c r="K649" s="2"/>
      <c r="L649" s="2"/>
      <c r="M649" s="60"/>
      <c r="N649" s="7"/>
      <c r="O649" s="74"/>
      <c r="P649" s="1"/>
      <c r="Q649" s="1"/>
    </row>
    <row r="650" spans="1:17" hidden="1" x14ac:dyDescent="0.25">
      <c r="A650" s="24" t="str">
        <f t="shared" si="11"/>
        <v>5101ARCELOR (BERTON SICARD)</v>
      </c>
      <c r="B650" s="1">
        <v>5101</v>
      </c>
      <c r="C650" s="1" t="s">
        <v>21435</v>
      </c>
      <c r="D650" s="1" t="s">
        <v>21435</v>
      </c>
      <c r="E650" s="1" t="s">
        <v>1149</v>
      </c>
      <c r="F650" s="1" t="s">
        <v>32900</v>
      </c>
      <c r="G650" s="1" t="s">
        <v>655</v>
      </c>
      <c r="H650" s="1">
        <v>5101</v>
      </c>
      <c r="I650" s="1" t="s">
        <v>41</v>
      </c>
      <c r="J650" s="1">
        <v>6.5</v>
      </c>
      <c r="K650" s="2"/>
      <c r="L650" s="2"/>
      <c r="M650" s="60"/>
      <c r="N650" s="7"/>
      <c r="O650" s="74"/>
      <c r="P650" s="1"/>
      <c r="Q650" s="1"/>
    </row>
    <row r="651" spans="1:17" hidden="1" x14ac:dyDescent="0.25">
      <c r="A651" s="24" t="str">
        <f t="shared" si="11"/>
        <v>5420THARCELOR (BERTON SICARD)</v>
      </c>
      <c r="B651" s="1" t="s">
        <v>1199</v>
      </c>
      <c r="C651" s="1" t="s">
        <v>21435</v>
      </c>
      <c r="D651" s="1" t="s">
        <v>21435</v>
      </c>
      <c r="E651" s="1" t="s">
        <v>1200</v>
      </c>
      <c r="F651" s="1" t="s">
        <v>32900</v>
      </c>
      <c r="G651" s="1" t="s">
        <v>655</v>
      </c>
      <c r="H651" s="1" t="s">
        <v>1199</v>
      </c>
      <c r="I651" s="1" t="s">
        <v>41</v>
      </c>
      <c r="J651" s="1">
        <v>6.5</v>
      </c>
      <c r="K651" s="2"/>
      <c r="L651" s="2"/>
      <c r="M651" s="60"/>
      <c r="N651" s="7"/>
      <c r="O651" s="74"/>
      <c r="P651" s="1"/>
      <c r="Q651" s="1"/>
    </row>
    <row r="652" spans="1:17" hidden="1" x14ac:dyDescent="0.25">
      <c r="A652" s="24" t="str">
        <f t="shared" ref="A652:A715" si="12">B652&amp;F652</f>
        <v>5922ARCELOR (BERTON SICARD)</v>
      </c>
      <c r="B652" s="1">
        <v>5922</v>
      </c>
      <c r="C652" s="1" t="s">
        <v>21435</v>
      </c>
      <c r="D652" s="1" t="s">
        <v>21435</v>
      </c>
      <c r="E652" s="1" t="s">
        <v>1277</v>
      </c>
      <c r="F652" s="1" t="s">
        <v>32900</v>
      </c>
      <c r="G652" s="1" t="s">
        <v>655</v>
      </c>
      <c r="H652" s="1">
        <v>5922</v>
      </c>
      <c r="I652" s="1" t="s">
        <v>41</v>
      </c>
      <c r="J652" s="1">
        <v>6</v>
      </c>
      <c r="K652" s="2"/>
      <c r="L652" s="2"/>
      <c r="M652" s="60"/>
      <c r="N652" s="7"/>
      <c r="O652" s="74"/>
      <c r="P652" s="1"/>
      <c r="Q652" s="1"/>
    </row>
    <row r="653" spans="1:17" hidden="1" x14ac:dyDescent="0.25">
      <c r="A653" s="24" t="str">
        <f t="shared" si="12"/>
        <v>7660ARCELOR (BERTON SICARD)</v>
      </c>
      <c r="B653" s="1">
        <v>7660</v>
      </c>
      <c r="C653" s="1" t="s">
        <v>21435</v>
      </c>
      <c r="D653" s="1" t="s">
        <v>21435</v>
      </c>
      <c r="E653" s="1" t="s">
        <v>1475</v>
      </c>
      <c r="F653" s="1" t="s">
        <v>32900</v>
      </c>
      <c r="G653" s="1" t="s">
        <v>655</v>
      </c>
      <c r="H653" s="1">
        <v>7660</v>
      </c>
      <c r="I653" s="1" t="s">
        <v>41</v>
      </c>
      <c r="J653" s="1">
        <v>6.5</v>
      </c>
      <c r="K653" s="2"/>
      <c r="L653" s="2"/>
      <c r="M653" s="60"/>
      <c r="N653" s="7"/>
      <c r="O653" s="74"/>
      <c r="P653" s="1"/>
      <c r="Q653" s="1"/>
    </row>
    <row r="654" spans="1:17" hidden="1" x14ac:dyDescent="0.25">
      <c r="A654" s="24" t="str">
        <f t="shared" si="12"/>
        <v>9160ARCELOR (BERTON SICARD)</v>
      </c>
      <c r="B654" s="1">
        <v>9160</v>
      </c>
      <c r="C654" s="1" t="s">
        <v>21435</v>
      </c>
      <c r="D654" s="1" t="s">
        <v>21435</v>
      </c>
      <c r="E654" s="1" t="s">
        <v>1617</v>
      </c>
      <c r="F654" s="1" t="s">
        <v>32900</v>
      </c>
      <c r="G654" s="1" t="s">
        <v>655</v>
      </c>
      <c r="H654" s="1">
        <v>9160</v>
      </c>
      <c r="I654" s="1" t="s">
        <v>41</v>
      </c>
      <c r="J654" s="1">
        <v>6.5</v>
      </c>
      <c r="K654" s="2"/>
      <c r="L654" s="2"/>
      <c r="M654" s="60"/>
      <c r="N654" s="7"/>
      <c r="O654" s="74"/>
      <c r="P654" s="1"/>
      <c r="Q654" s="1"/>
    </row>
    <row r="655" spans="1:17" hidden="1" x14ac:dyDescent="0.25">
      <c r="A655" s="24" t="str">
        <f t="shared" si="12"/>
        <v>9161ARCELOR (BERTON SICARD)</v>
      </c>
      <c r="B655" s="1">
        <v>9161</v>
      </c>
      <c r="C655" s="1" t="s">
        <v>21435</v>
      </c>
      <c r="D655" s="1" t="s">
        <v>21435</v>
      </c>
      <c r="E655" s="1" t="s">
        <v>1618</v>
      </c>
      <c r="F655" s="1" t="s">
        <v>32900</v>
      </c>
      <c r="G655" s="1" t="s">
        <v>655</v>
      </c>
      <c r="H655" s="1">
        <v>9161</v>
      </c>
      <c r="I655" s="1" t="s">
        <v>41</v>
      </c>
      <c r="J655" s="1">
        <v>6.5</v>
      </c>
      <c r="K655" s="2"/>
      <c r="L655" s="2"/>
      <c r="M655" s="60"/>
      <c r="N655" s="7"/>
      <c r="O655" s="74"/>
      <c r="P655" s="1"/>
      <c r="Q655" s="1"/>
    </row>
    <row r="656" spans="1:17" hidden="1" x14ac:dyDescent="0.25">
      <c r="A656" s="24" t="str">
        <f t="shared" si="12"/>
        <v>9349ARCELOR (BERTON SICARD)</v>
      </c>
      <c r="B656" s="1">
        <v>9349</v>
      </c>
      <c r="C656" s="1" t="s">
        <v>21435</v>
      </c>
      <c r="D656" s="1" t="s">
        <v>21435</v>
      </c>
      <c r="E656" s="1" t="s">
        <v>1654</v>
      </c>
      <c r="F656" s="1" t="s">
        <v>32900</v>
      </c>
      <c r="G656" s="1" t="s">
        <v>655</v>
      </c>
      <c r="H656" s="1">
        <v>9349</v>
      </c>
      <c r="I656" s="1" t="s">
        <v>41</v>
      </c>
      <c r="J656" s="1">
        <v>6.5</v>
      </c>
      <c r="K656" s="2"/>
      <c r="L656" s="2"/>
      <c r="M656" s="60"/>
      <c r="N656" s="7"/>
      <c r="O656" s="74"/>
      <c r="P656" s="1"/>
      <c r="Q656" s="1"/>
    </row>
    <row r="657" spans="1:17" hidden="1" x14ac:dyDescent="0.25">
      <c r="A657" s="24" t="str">
        <f t="shared" si="12"/>
        <v>410045ARCELOR (BERTON SICARD)</v>
      </c>
      <c r="B657" s="1">
        <v>410045</v>
      </c>
      <c r="C657" s="1" t="s">
        <v>21435</v>
      </c>
      <c r="D657" s="1" t="s">
        <v>21435</v>
      </c>
      <c r="E657" s="1" t="s">
        <v>1722</v>
      </c>
      <c r="F657" s="1" t="s">
        <v>32900</v>
      </c>
      <c r="G657" s="1" t="s">
        <v>655</v>
      </c>
      <c r="H657" s="1">
        <v>410045</v>
      </c>
      <c r="I657" s="1" t="s">
        <v>41</v>
      </c>
      <c r="J657" s="1">
        <v>6.5</v>
      </c>
      <c r="K657" s="2"/>
      <c r="L657" s="2"/>
      <c r="M657" s="60"/>
      <c r="N657" s="7"/>
      <c r="O657" s="74"/>
      <c r="P657" s="1"/>
      <c r="Q657" s="1"/>
    </row>
    <row r="658" spans="1:17" hidden="1" x14ac:dyDescent="0.25">
      <c r="A658" s="24" t="str">
        <f t="shared" si="12"/>
        <v>410047ARCELOR (BERTON SICARD)</v>
      </c>
      <c r="B658" s="1">
        <v>410047</v>
      </c>
      <c r="C658" s="1" t="s">
        <v>21435</v>
      </c>
      <c r="D658" s="1" t="s">
        <v>21435</v>
      </c>
      <c r="E658" s="1" t="s">
        <v>1724</v>
      </c>
      <c r="F658" s="1" t="s">
        <v>32900</v>
      </c>
      <c r="G658" s="1" t="s">
        <v>655</v>
      </c>
      <c r="H658" s="1">
        <v>410047</v>
      </c>
      <c r="I658" s="1" t="s">
        <v>41</v>
      </c>
      <c r="J658" s="1">
        <v>6.5</v>
      </c>
      <c r="K658" s="2"/>
      <c r="L658" s="2"/>
      <c r="M658" s="60"/>
      <c r="N658" s="7"/>
      <c r="O658" s="74"/>
      <c r="P658" s="1"/>
      <c r="Q658" s="1"/>
    </row>
    <row r="659" spans="1:17" hidden="1" x14ac:dyDescent="0.25">
      <c r="A659" s="24" t="str">
        <f t="shared" si="12"/>
        <v>410069ARCELOR (BERTON SICARD)</v>
      </c>
      <c r="B659" s="1">
        <v>410069</v>
      </c>
      <c r="C659" s="1" t="s">
        <v>21435</v>
      </c>
      <c r="D659" s="1" t="s">
        <v>21435</v>
      </c>
      <c r="E659" s="1" t="s">
        <v>1736</v>
      </c>
      <c r="F659" s="1" t="s">
        <v>32900</v>
      </c>
      <c r="G659" s="1" t="s">
        <v>655</v>
      </c>
      <c r="H659" s="1">
        <v>410069</v>
      </c>
      <c r="I659" s="1" t="s">
        <v>41</v>
      </c>
      <c r="J659" s="1">
        <v>6.5</v>
      </c>
      <c r="K659" s="2"/>
      <c r="L659" s="2"/>
      <c r="M659" s="60"/>
      <c r="N659" s="7"/>
      <c r="O659" s="74"/>
      <c r="P659" s="1"/>
      <c r="Q659" s="1"/>
    </row>
    <row r="660" spans="1:17" hidden="1" x14ac:dyDescent="0.25">
      <c r="A660" s="24" t="str">
        <f t="shared" si="12"/>
        <v>423010ARCELOR (BERTON SICARD)</v>
      </c>
      <c r="B660" s="1">
        <v>423010</v>
      </c>
      <c r="C660" s="1" t="s">
        <v>21435</v>
      </c>
      <c r="D660" s="1" t="s">
        <v>21435</v>
      </c>
      <c r="E660" s="1" t="s">
        <v>1839</v>
      </c>
      <c r="F660" s="1" t="s">
        <v>32900</v>
      </c>
      <c r="G660" s="1" t="s">
        <v>655</v>
      </c>
      <c r="H660" s="1">
        <v>423010</v>
      </c>
      <c r="I660" s="1" t="s">
        <v>41</v>
      </c>
      <c r="J660" s="1">
        <v>6.5</v>
      </c>
      <c r="K660" s="2"/>
      <c r="L660" s="2"/>
      <c r="M660" s="60"/>
      <c r="N660" s="7"/>
      <c r="O660" s="74"/>
      <c r="P660" s="1"/>
      <c r="Q660" s="1"/>
    </row>
    <row r="661" spans="1:17" hidden="1" x14ac:dyDescent="0.25">
      <c r="A661" s="24" t="str">
        <f t="shared" si="12"/>
        <v>910035ARCELOR (BERTON SICARD)</v>
      </c>
      <c r="B661" s="1">
        <v>910035</v>
      </c>
      <c r="C661" s="1" t="s">
        <v>21435</v>
      </c>
      <c r="D661" s="1" t="s">
        <v>21435</v>
      </c>
      <c r="E661" s="1" t="s">
        <v>1654</v>
      </c>
      <c r="F661" s="1" t="s">
        <v>32900</v>
      </c>
      <c r="G661" s="1" t="s">
        <v>655</v>
      </c>
      <c r="H661" s="1">
        <v>910035</v>
      </c>
      <c r="I661" s="1" t="s">
        <v>41</v>
      </c>
      <c r="J661" s="1">
        <v>6.5</v>
      </c>
      <c r="K661" s="2"/>
      <c r="L661" s="2"/>
      <c r="M661" s="60"/>
      <c r="N661" s="7"/>
      <c r="O661" s="74"/>
      <c r="P661" s="1"/>
      <c r="Q661" s="1"/>
    </row>
    <row r="662" spans="1:17" hidden="1" x14ac:dyDescent="0.25">
      <c r="A662" s="24" t="str">
        <f t="shared" si="12"/>
        <v>576ARCELOR (BERTON SICARD)</v>
      </c>
      <c r="B662" s="1">
        <v>576</v>
      </c>
      <c r="C662" s="1" t="s">
        <v>21435</v>
      </c>
      <c r="D662" s="1" t="s">
        <v>21435</v>
      </c>
      <c r="E662" s="1" t="s">
        <v>2505</v>
      </c>
      <c r="F662" s="1" t="s">
        <v>32900</v>
      </c>
      <c r="G662" s="1" t="s">
        <v>655</v>
      </c>
      <c r="H662" s="1">
        <v>576</v>
      </c>
      <c r="I662" s="1" t="s">
        <v>41</v>
      </c>
      <c r="J662" s="1">
        <v>25</v>
      </c>
      <c r="K662" s="2"/>
      <c r="L662" s="2"/>
      <c r="P662" s="1"/>
      <c r="Q662" s="1"/>
    </row>
    <row r="663" spans="1:17" hidden="1" x14ac:dyDescent="0.25">
      <c r="A663" s="24" t="str">
        <f t="shared" si="12"/>
        <v>576DTARCELOR (BERTON SICARD)</v>
      </c>
      <c r="B663" s="1" t="s">
        <v>2506</v>
      </c>
      <c r="C663" s="1" t="s">
        <v>21435</v>
      </c>
      <c r="D663" s="1" t="s">
        <v>21435</v>
      </c>
      <c r="E663" s="1" t="s">
        <v>2507</v>
      </c>
      <c r="F663" s="9" t="s">
        <v>32900</v>
      </c>
      <c r="G663" s="9" t="s">
        <v>655</v>
      </c>
      <c r="H663" s="9" t="s">
        <v>2506</v>
      </c>
      <c r="I663" s="9" t="s">
        <v>41</v>
      </c>
      <c r="J663" s="9">
        <v>5</v>
      </c>
      <c r="K663" s="10"/>
      <c r="L663" s="10"/>
      <c r="P663" s="1"/>
      <c r="Q663" s="1"/>
    </row>
    <row r="664" spans="1:17" hidden="1" x14ac:dyDescent="0.25">
      <c r="A664" s="24" t="str">
        <f t="shared" si="12"/>
        <v>591ARCELOR (BERTON SICARD)</v>
      </c>
      <c r="B664" s="1">
        <v>591</v>
      </c>
      <c r="C664" s="1" t="s">
        <v>21435</v>
      </c>
      <c r="D664" s="1" t="s">
        <v>21435</v>
      </c>
      <c r="E664" s="1" t="s">
        <v>2508</v>
      </c>
      <c r="F664" s="1" t="s">
        <v>32900</v>
      </c>
      <c r="G664" s="1" t="s">
        <v>655</v>
      </c>
      <c r="H664" s="1">
        <v>591</v>
      </c>
      <c r="I664" s="1" t="s">
        <v>41</v>
      </c>
      <c r="J664" s="1">
        <v>25</v>
      </c>
      <c r="K664" s="2"/>
      <c r="L664" s="2"/>
      <c r="M664" s="60"/>
      <c r="N664" s="7"/>
      <c r="O664" s="74"/>
      <c r="P664" s="1"/>
      <c r="Q664" s="1"/>
    </row>
    <row r="665" spans="1:17" hidden="1" x14ac:dyDescent="0.25">
      <c r="A665" s="24" t="str">
        <f t="shared" si="12"/>
        <v>591DTARCELOR (BERTON SICARD)</v>
      </c>
      <c r="B665" s="1" t="s">
        <v>2509</v>
      </c>
      <c r="C665" s="1" t="s">
        <v>21435</v>
      </c>
      <c r="D665" s="1" t="s">
        <v>21435</v>
      </c>
      <c r="E665" s="1" t="s">
        <v>2505</v>
      </c>
      <c r="F665" s="1" t="s">
        <v>32900</v>
      </c>
      <c r="G665" s="1" t="s">
        <v>655</v>
      </c>
      <c r="H665" s="1" t="s">
        <v>2509</v>
      </c>
      <c r="I665" s="1" t="s">
        <v>41</v>
      </c>
      <c r="J665" s="1">
        <v>5</v>
      </c>
      <c r="K665" s="2"/>
      <c r="L665" s="2"/>
      <c r="M665" s="60"/>
      <c r="N665" s="7"/>
      <c r="O665" s="74"/>
      <c r="P665" s="1"/>
      <c r="Q665" s="1"/>
    </row>
    <row r="666" spans="1:17" hidden="1" x14ac:dyDescent="0.25">
      <c r="A666" s="24" t="str">
        <f t="shared" si="12"/>
        <v>9670ARCELOR (BERTON SICARD)</v>
      </c>
      <c r="B666" s="1">
        <v>9670</v>
      </c>
      <c r="C666" s="1" t="s">
        <v>21435</v>
      </c>
      <c r="D666" s="1" t="s">
        <v>21435</v>
      </c>
      <c r="E666" s="1" t="s">
        <v>2541</v>
      </c>
      <c r="F666" s="1" t="s">
        <v>32900</v>
      </c>
      <c r="G666" s="1" t="s">
        <v>655</v>
      </c>
      <c r="H666" s="1">
        <v>9670</v>
      </c>
      <c r="I666" s="1" t="s">
        <v>41</v>
      </c>
      <c r="J666" s="1">
        <v>50</v>
      </c>
      <c r="K666" s="2"/>
      <c r="L666" s="2"/>
      <c r="M666" s="60"/>
      <c r="N666" s="7"/>
      <c r="O666" s="74"/>
      <c r="P666" s="1"/>
      <c r="Q666" s="1"/>
    </row>
    <row r="667" spans="1:17" hidden="1" x14ac:dyDescent="0.25">
      <c r="A667" s="24" t="str">
        <f t="shared" si="12"/>
        <v>440016ARCELOR (BERTON SICARD)</v>
      </c>
      <c r="B667" s="1">
        <v>440016</v>
      </c>
      <c r="C667" s="1" t="s">
        <v>21435</v>
      </c>
      <c r="D667" s="1" t="s">
        <v>21435</v>
      </c>
      <c r="E667" s="1" t="s">
        <v>2541</v>
      </c>
      <c r="F667" s="1" t="s">
        <v>32900</v>
      </c>
      <c r="G667" s="1" t="s">
        <v>655</v>
      </c>
      <c r="H667" s="1">
        <v>440016</v>
      </c>
      <c r="I667" s="1" t="s">
        <v>41</v>
      </c>
      <c r="J667" s="1">
        <v>50</v>
      </c>
      <c r="K667" s="2"/>
      <c r="L667" s="2"/>
      <c r="M667" s="60"/>
      <c r="N667" s="7"/>
      <c r="O667" s="74"/>
      <c r="P667" s="1"/>
      <c r="Q667" s="1"/>
    </row>
    <row r="668" spans="1:17" hidden="1" x14ac:dyDescent="0.25">
      <c r="A668" s="24" t="str">
        <f t="shared" si="12"/>
        <v>463025ARCELOR (BERTON SICARD)</v>
      </c>
      <c r="B668" s="1">
        <v>463025</v>
      </c>
      <c r="C668" s="1" t="s">
        <v>21435</v>
      </c>
      <c r="D668" s="1" t="s">
        <v>21435</v>
      </c>
      <c r="E668" s="1" t="s">
        <v>2560</v>
      </c>
      <c r="F668" s="1" t="s">
        <v>32900</v>
      </c>
      <c r="G668" s="1" t="s">
        <v>655</v>
      </c>
      <c r="H668" s="1">
        <v>463025</v>
      </c>
      <c r="I668" s="1" t="s">
        <v>41</v>
      </c>
      <c r="J668" s="1">
        <v>2</v>
      </c>
      <c r="K668" s="2"/>
      <c r="L668" s="2"/>
      <c r="M668" s="60"/>
      <c r="N668" s="7"/>
      <c r="O668" s="74"/>
      <c r="P668" s="1"/>
      <c r="Q668" s="1"/>
    </row>
    <row r="669" spans="1:17" hidden="1" x14ac:dyDescent="0.25">
      <c r="A669" s="24" t="str">
        <f t="shared" si="12"/>
        <v>540009ARCELOR (BERTON SICARD)</v>
      </c>
      <c r="B669" s="1">
        <v>540009</v>
      </c>
      <c r="C669" s="1" t="s">
        <v>21435</v>
      </c>
      <c r="D669" s="1" t="s">
        <v>21435</v>
      </c>
      <c r="E669" s="1" t="s">
        <v>2541</v>
      </c>
      <c r="F669" s="1" t="s">
        <v>32900</v>
      </c>
      <c r="G669" s="1" t="s">
        <v>655</v>
      </c>
      <c r="H669" s="1">
        <v>540009</v>
      </c>
      <c r="I669" s="1" t="s">
        <v>41</v>
      </c>
      <c r="J669" s="1">
        <v>50</v>
      </c>
      <c r="K669" s="2"/>
      <c r="L669" s="2"/>
      <c r="M669" s="60"/>
      <c r="N669" s="7"/>
      <c r="O669" s="74"/>
      <c r="P669" s="1"/>
      <c r="Q669" s="1"/>
    </row>
    <row r="670" spans="1:17" hidden="1" x14ac:dyDescent="0.25">
      <c r="A670" s="24" t="str">
        <f t="shared" si="12"/>
        <v>576ARCELOR (BERTON SICARD)</v>
      </c>
      <c r="B670" s="1">
        <v>576</v>
      </c>
      <c r="C670" s="1" t="s">
        <v>21435</v>
      </c>
      <c r="D670" s="1" t="s">
        <v>21435</v>
      </c>
      <c r="E670" s="1" t="s">
        <v>2505</v>
      </c>
      <c r="F670" s="1" t="s">
        <v>32900</v>
      </c>
      <c r="G670" s="1" t="s">
        <v>655</v>
      </c>
      <c r="H670" s="1">
        <v>576</v>
      </c>
      <c r="I670" s="1" t="s">
        <v>41</v>
      </c>
      <c r="J670" s="1">
        <v>25</v>
      </c>
      <c r="K670" s="2"/>
      <c r="L670" s="2"/>
      <c r="M670" s="60"/>
      <c r="N670" s="7"/>
      <c r="O670" s="74"/>
      <c r="P670" s="1"/>
      <c r="Q670" s="1"/>
    </row>
    <row r="671" spans="1:17" hidden="1" x14ac:dyDescent="0.25">
      <c r="A671" s="24" t="str">
        <f t="shared" si="12"/>
        <v>576DTARCELOR (BERTON SICARD)</v>
      </c>
      <c r="B671" s="1" t="s">
        <v>2506</v>
      </c>
      <c r="C671" s="1" t="s">
        <v>21435</v>
      </c>
      <c r="D671" s="1" t="s">
        <v>21435</v>
      </c>
      <c r="E671" s="1" t="s">
        <v>2507</v>
      </c>
      <c r="F671" s="1" t="s">
        <v>32900</v>
      </c>
      <c r="G671" s="1" t="s">
        <v>655</v>
      </c>
      <c r="H671" s="1" t="s">
        <v>2506</v>
      </c>
      <c r="I671" s="1" t="s">
        <v>41</v>
      </c>
      <c r="J671" s="1">
        <v>5</v>
      </c>
      <c r="K671" s="2"/>
      <c r="L671" s="2"/>
      <c r="M671" s="60"/>
      <c r="N671" s="7"/>
      <c r="O671" s="74"/>
      <c r="P671" s="1"/>
      <c r="Q671" s="1"/>
    </row>
    <row r="672" spans="1:17" hidden="1" x14ac:dyDescent="0.25">
      <c r="A672" s="24" t="str">
        <f t="shared" si="12"/>
        <v>591ARCELOR (BERTON SICARD)</v>
      </c>
      <c r="B672" s="1">
        <v>591</v>
      </c>
      <c r="C672" s="1" t="s">
        <v>21435</v>
      </c>
      <c r="D672" s="1" t="s">
        <v>21435</v>
      </c>
      <c r="E672" s="1" t="s">
        <v>2508</v>
      </c>
      <c r="F672" s="1" t="s">
        <v>32900</v>
      </c>
      <c r="G672" s="1" t="s">
        <v>655</v>
      </c>
      <c r="H672" s="1">
        <v>591</v>
      </c>
      <c r="I672" s="1" t="s">
        <v>41</v>
      </c>
      <c r="J672" s="1">
        <v>25</v>
      </c>
      <c r="K672" s="2"/>
      <c r="L672" s="2"/>
      <c r="M672" s="60"/>
      <c r="N672" s="7"/>
      <c r="O672" s="74"/>
      <c r="P672" s="1"/>
      <c r="Q672" s="1"/>
    </row>
    <row r="673" spans="1:17" hidden="1" x14ac:dyDescent="0.25">
      <c r="A673" s="24" t="str">
        <f t="shared" si="12"/>
        <v>591DTARCELOR (BERTON SICARD)</v>
      </c>
      <c r="B673" s="1" t="s">
        <v>2509</v>
      </c>
      <c r="C673" s="1" t="s">
        <v>21435</v>
      </c>
      <c r="D673" s="1" t="s">
        <v>21435</v>
      </c>
      <c r="E673" s="1" t="s">
        <v>2505</v>
      </c>
      <c r="F673" s="1" t="s">
        <v>32900</v>
      </c>
      <c r="G673" s="1" t="s">
        <v>655</v>
      </c>
      <c r="H673" s="1" t="s">
        <v>2509</v>
      </c>
      <c r="I673" s="1" t="s">
        <v>41</v>
      </c>
      <c r="J673" s="1">
        <v>5</v>
      </c>
      <c r="K673" s="2"/>
      <c r="L673" s="2"/>
      <c r="M673" s="60"/>
      <c r="N673" s="7"/>
      <c r="O673" s="74"/>
      <c r="P673" s="1"/>
      <c r="Q673" s="1"/>
    </row>
    <row r="674" spans="1:17" hidden="1" x14ac:dyDescent="0.25">
      <c r="A674" s="24" t="str">
        <f t="shared" si="12"/>
        <v>8629ARCELOR (BERTON SICARD)</v>
      </c>
      <c r="B674" s="1">
        <v>8629</v>
      </c>
      <c r="C674" s="1" t="s">
        <v>21435</v>
      </c>
      <c r="D674" s="1" t="s">
        <v>21435</v>
      </c>
      <c r="E674" s="1" t="s">
        <v>2611</v>
      </c>
      <c r="F674" s="1" t="s">
        <v>32900</v>
      </c>
      <c r="G674" s="1" t="s">
        <v>655</v>
      </c>
      <c r="H674" s="1">
        <v>8629</v>
      </c>
      <c r="I674" s="1" t="s">
        <v>41</v>
      </c>
      <c r="J674" s="1">
        <v>100</v>
      </c>
      <c r="K674" s="2"/>
      <c r="L674" s="2"/>
      <c r="M674" s="60"/>
      <c r="N674" s="7"/>
      <c r="O674" s="74"/>
      <c r="P674" s="1"/>
      <c r="Q674" s="1"/>
    </row>
    <row r="675" spans="1:17" hidden="1" x14ac:dyDescent="0.25">
      <c r="A675" s="24" t="str">
        <f t="shared" si="12"/>
        <v>9670ARCELOR (BERTON SICARD)</v>
      </c>
      <c r="B675" s="1">
        <v>9670</v>
      </c>
      <c r="C675" s="1" t="s">
        <v>21435</v>
      </c>
      <c r="D675" s="1" t="s">
        <v>21435</v>
      </c>
      <c r="E675" s="1" t="s">
        <v>2541</v>
      </c>
      <c r="F675" s="1" t="s">
        <v>32900</v>
      </c>
      <c r="G675" s="1" t="s">
        <v>655</v>
      </c>
      <c r="H675" s="1">
        <v>9670</v>
      </c>
      <c r="I675" s="1" t="s">
        <v>41</v>
      </c>
      <c r="J675" s="1">
        <v>50</v>
      </c>
      <c r="K675" s="2"/>
      <c r="L675" s="2"/>
      <c r="M675" s="60"/>
      <c r="N675" s="7"/>
      <c r="O675" s="74"/>
      <c r="P675" s="1"/>
      <c r="Q675" s="1"/>
    </row>
    <row r="676" spans="1:17" hidden="1" x14ac:dyDescent="0.25">
      <c r="A676" s="24" t="str">
        <f t="shared" si="12"/>
        <v>440001ARCELOR (BERTON SICARD)</v>
      </c>
      <c r="B676" s="1">
        <v>440001</v>
      </c>
      <c r="C676" s="1" t="s">
        <v>21435</v>
      </c>
      <c r="D676" s="1" t="s">
        <v>21435</v>
      </c>
      <c r="E676" s="1" t="s">
        <v>2613</v>
      </c>
      <c r="F676" s="1" t="s">
        <v>32900</v>
      </c>
      <c r="G676" s="1" t="s">
        <v>655</v>
      </c>
      <c r="H676" s="1">
        <v>440001</v>
      </c>
      <c r="I676" s="1" t="s">
        <v>41</v>
      </c>
      <c r="J676" s="1">
        <v>100</v>
      </c>
      <c r="K676" s="2"/>
      <c r="L676" s="2"/>
      <c r="M676" s="60"/>
      <c r="N676" s="7"/>
      <c r="O676" s="74"/>
      <c r="P676" s="1"/>
      <c r="Q676" s="1"/>
    </row>
    <row r="677" spans="1:17" hidden="1" x14ac:dyDescent="0.25">
      <c r="A677" s="24" t="str">
        <f t="shared" si="12"/>
        <v>440010ARCELOR (BERTON SICARD)</v>
      </c>
      <c r="B677" s="1">
        <v>440010</v>
      </c>
      <c r="C677" s="1" t="s">
        <v>21435</v>
      </c>
      <c r="D677" s="1" t="s">
        <v>21435</v>
      </c>
      <c r="E677" s="1" t="s">
        <v>2614</v>
      </c>
      <c r="F677" s="1" t="s">
        <v>32900</v>
      </c>
      <c r="G677" s="1" t="s">
        <v>655</v>
      </c>
      <c r="H677" s="1">
        <v>440010</v>
      </c>
      <c r="I677" s="1" t="s">
        <v>41</v>
      </c>
      <c r="J677" s="1">
        <v>100</v>
      </c>
      <c r="K677" s="2"/>
      <c r="L677" s="2"/>
      <c r="M677" s="60"/>
      <c r="N677" s="7"/>
      <c r="O677" s="74"/>
      <c r="P677" s="1"/>
      <c r="Q677" s="1"/>
    </row>
    <row r="678" spans="1:17" hidden="1" x14ac:dyDescent="0.25">
      <c r="A678" s="24" t="str">
        <f t="shared" si="12"/>
        <v>440012ARCELOR (BERTON SICARD)</v>
      </c>
      <c r="B678" s="1">
        <v>440012</v>
      </c>
      <c r="C678" s="1" t="s">
        <v>21435</v>
      </c>
      <c r="D678" s="1" t="s">
        <v>21435</v>
      </c>
      <c r="E678" s="1" t="s">
        <v>2615</v>
      </c>
      <c r="F678" s="1" t="s">
        <v>32900</v>
      </c>
      <c r="G678" s="1" t="s">
        <v>655</v>
      </c>
      <c r="H678" s="1">
        <v>440012</v>
      </c>
      <c r="I678" s="1" t="s">
        <v>41</v>
      </c>
      <c r="J678" s="1">
        <v>100</v>
      </c>
      <c r="K678" s="2"/>
      <c r="L678" s="2"/>
      <c r="M678" s="60"/>
      <c r="N678" s="7"/>
      <c r="O678" s="74"/>
      <c r="P678" s="1"/>
      <c r="Q678" s="1"/>
    </row>
    <row r="679" spans="1:17" hidden="1" x14ac:dyDescent="0.25">
      <c r="A679" s="24" t="str">
        <f t="shared" si="12"/>
        <v>440013ARCELOR (BERTON SICARD)</v>
      </c>
      <c r="B679" s="1">
        <v>440013</v>
      </c>
      <c r="C679" s="1" t="s">
        <v>21435</v>
      </c>
      <c r="D679" s="1" t="s">
        <v>21435</v>
      </c>
      <c r="E679" s="1" t="s">
        <v>2616</v>
      </c>
      <c r="F679" s="1" t="s">
        <v>32900</v>
      </c>
      <c r="G679" s="1" t="s">
        <v>655</v>
      </c>
      <c r="H679" s="1">
        <v>440013</v>
      </c>
      <c r="I679" s="1" t="s">
        <v>41</v>
      </c>
      <c r="J679" s="1">
        <v>100</v>
      </c>
      <c r="K679" s="2"/>
      <c r="L679" s="2"/>
      <c r="M679" s="60"/>
      <c r="N679" s="7"/>
      <c r="O679" s="74"/>
      <c r="P679" s="1"/>
      <c r="Q679" s="1"/>
    </row>
    <row r="680" spans="1:17" hidden="1" x14ac:dyDescent="0.25">
      <c r="A680" s="24" t="str">
        <f t="shared" si="12"/>
        <v>440016ARCELOR (BERTON SICARD)</v>
      </c>
      <c r="B680" s="1">
        <v>440016</v>
      </c>
      <c r="C680" s="1" t="s">
        <v>21435</v>
      </c>
      <c r="D680" s="1" t="s">
        <v>21435</v>
      </c>
      <c r="E680" s="1" t="s">
        <v>2541</v>
      </c>
      <c r="F680" s="1" t="s">
        <v>32900</v>
      </c>
      <c r="G680" s="1" t="s">
        <v>655</v>
      </c>
      <c r="H680" s="1">
        <v>440016</v>
      </c>
      <c r="I680" s="1" t="s">
        <v>41</v>
      </c>
      <c r="J680" s="1">
        <v>50</v>
      </c>
      <c r="K680" s="2"/>
      <c r="L680" s="2"/>
      <c r="M680" s="60"/>
      <c r="N680" s="7"/>
      <c r="O680" s="74"/>
      <c r="P680" s="1"/>
      <c r="Q680" s="1"/>
    </row>
    <row r="681" spans="1:17" hidden="1" x14ac:dyDescent="0.25">
      <c r="A681" s="24" t="str">
        <f t="shared" si="12"/>
        <v>463025ARCELOR (BERTON SICARD)</v>
      </c>
      <c r="B681" s="1">
        <v>463025</v>
      </c>
      <c r="C681" s="1" t="s">
        <v>21435</v>
      </c>
      <c r="D681" s="1" t="s">
        <v>21435</v>
      </c>
      <c r="E681" s="1" t="s">
        <v>2560</v>
      </c>
      <c r="F681" s="1" t="s">
        <v>32900</v>
      </c>
      <c r="G681" s="1" t="s">
        <v>655</v>
      </c>
      <c r="H681" s="1">
        <v>463025</v>
      </c>
      <c r="I681" s="1" t="s">
        <v>41</v>
      </c>
      <c r="J681" s="1">
        <v>2</v>
      </c>
      <c r="K681" s="2"/>
      <c r="L681" s="2"/>
      <c r="M681" s="60"/>
      <c r="N681" s="7"/>
      <c r="O681" s="74"/>
      <c r="P681" s="1"/>
      <c r="Q681" s="1"/>
    </row>
    <row r="682" spans="1:17" hidden="1" x14ac:dyDescent="0.25">
      <c r="A682" s="24" t="str">
        <f t="shared" si="12"/>
        <v>540009ARCELOR (BERTON SICARD)</v>
      </c>
      <c r="B682" s="1">
        <v>540009</v>
      </c>
      <c r="C682" s="1" t="s">
        <v>21435</v>
      </c>
      <c r="D682" s="1" t="s">
        <v>21435</v>
      </c>
      <c r="E682" s="1" t="s">
        <v>2541</v>
      </c>
      <c r="F682" s="1" t="s">
        <v>32900</v>
      </c>
      <c r="G682" s="1" t="s">
        <v>655</v>
      </c>
      <c r="H682" s="1">
        <v>540009</v>
      </c>
      <c r="I682" s="1" t="s">
        <v>41</v>
      </c>
      <c r="J682" s="1">
        <v>50</v>
      </c>
      <c r="K682" s="2"/>
      <c r="L682" s="2"/>
      <c r="M682" s="60"/>
      <c r="N682" s="7"/>
      <c r="O682" s="74"/>
      <c r="P682" s="1"/>
      <c r="Q682" s="1"/>
    </row>
    <row r="683" spans="1:17" hidden="1" x14ac:dyDescent="0.25">
      <c r="A683" s="24" t="str">
        <f t="shared" si="12"/>
        <v>940024NARCELOR (BERTON SICARD)</v>
      </c>
      <c r="B683" s="1" t="s">
        <v>2621</v>
      </c>
      <c r="C683" s="1" t="s">
        <v>21435</v>
      </c>
      <c r="D683" s="1" t="s">
        <v>21435</v>
      </c>
      <c r="E683" s="1" t="s">
        <v>2622</v>
      </c>
      <c r="F683" s="1" t="s">
        <v>32900</v>
      </c>
      <c r="G683" s="1" t="s">
        <v>655</v>
      </c>
      <c r="H683" s="1" t="s">
        <v>2621</v>
      </c>
      <c r="I683" s="1" t="s">
        <v>41</v>
      </c>
      <c r="J683" s="1">
        <v>50</v>
      </c>
      <c r="K683" s="2"/>
      <c r="L683" s="2"/>
      <c r="M683" s="60"/>
      <c r="N683" s="7"/>
      <c r="O683" s="74"/>
      <c r="P683" s="1"/>
      <c r="Q683" s="1"/>
    </row>
    <row r="684" spans="1:17" hidden="1" x14ac:dyDescent="0.25">
      <c r="A684" s="24" t="str">
        <f t="shared" si="12"/>
        <v>940028ARCELOR (BERTON SICARD)</v>
      </c>
      <c r="B684" s="1">
        <v>940028</v>
      </c>
      <c r="C684" s="1" t="s">
        <v>21435</v>
      </c>
      <c r="D684" s="1" t="s">
        <v>21435</v>
      </c>
      <c r="E684" s="1" t="s">
        <v>2623</v>
      </c>
      <c r="F684" s="1" t="s">
        <v>32900</v>
      </c>
      <c r="G684" s="1" t="s">
        <v>655</v>
      </c>
      <c r="H684" s="1">
        <v>940028</v>
      </c>
      <c r="I684" s="1" t="s">
        <v>41</v>
      </c>
      <c r="J684" s="1">
        <v>50</v>
      </c>
      <c r="K684" s="2"/>
      <c r="L684" s="2"/>
      <c r="M684" s="60"/>
      <c r="N684" s="7"/>
      <c r="O684" s="74"/>
      <c r="P684" s="1"/>
      <c r="Q684" s="1"/>
    </row>
    <row r="685" spans="1:17" hidden="1" x14ac:dyDescent="0.25">
      <c r="A685" s="24" t="str">
        <f t="shared" si="12"/>
        <v>940029ARCELOR (BERTON SICARD)</v>
      </c>
      <c r="B685" s="1">
        <v>940029</v>
      </c>
      <c r="C685" s="1" t="s">
        <v>21435</v>
      </c>
      <c r="D685" s="1" t="s">
        <v>21435</v>
      </c>
      <c r="E685" s="1" t="s">
        <v>2624</v>
      </c>
      <c r="F685" s="1" t="s">
        <v>32900</v>
      </c>
      <c r="G685" s="1" t="s">
        <v>655</v>
      </c>
      <c r="H685" s="1">
        <v>940029</v>
      </c>
      <c r="I685" s="1" t="s">
        <v>41</v>
      </c>
      <c r="J685" s="1">
        <v>50</v>
      </c>
      <c r="K685" s="2"/>
      <c r="L685" s="2"/>
      <c r="M685" s="60"/>
      <c r="N685" s="7"/>
      <c r="O685" s="74"/>
      <c r="P685" s="1"/>
      <c r="Q685" s="1"/>
    </row>
    <row r="686" spans="1:17" hidden="1" x14ac:dyDescent="0.25">
      <c r="A686" s="24" t="str">
        <f t="shared" si="12"/>
        <v>940031ARCELOR (BERTON SICARD)</v>
      </c>
      <c r="B686" s="1">
        <v>940031</v>
      </c>
      <c r="C686" s="1" t="s">
        <v>21435</v>
      </c>
      <c r="D686" s="1" t="s">
        <v>21435</v>
      </c>
      <c r="E686" s="1" t="s">
        <v>2625</v>
      </c>
      <c r="F686" s="1" t="s">
        <v>32900</v>
      </c>
      <c r="G686" s="1" t="s">
        <v>655</v>
      </c>
      <c r="H686" s="1">
        <v>940031</v>
      </c>
      <c r="I686" s="1" t="s">
        <v>41</v>
      </c>
      <c r="J686" s="1">
        <v>50</v>
      </c>
      <c r="K686" s="2"/>
      <c r="L686" s="2"/>
      <c r="M686" s="60"/>
      <c r="N686" s="7"/>
      <c r="O686" s="74"/>
      <c r="P686" s="1"/>
      <c r="Q686" s="1"/>
    </row>
    <row r="687" spans="1:17" hidden="1" x14ac:dyDescent="0.25">
      <c r="A687" s="24" t="str">
        <f t="shared" si="12"/>
        <v>576ARCELOR (BERTON SICARD)</v>
      </c>
      <c r="B687" s="1">
        <v>576</v>
      </c>
      <c r="C687" s="1" t="s">
        <v>21435</v>
      </c>
      <c r="D687" s="1" t="s">
        <v>21435</v>
      </c>
      <c r="E687" s="1" t="s">
        <v>2505</v>
      </c>
      <c r="F687" s="1" t="s">
        <v>32900</v>
      </c>
      <c r="G687" s="1" t="s">
        <v>655</v>
      </c>
      <c r="H687" s="1">
        <v>576</v>
      </c>
      <c r="I687" s="1" t="s">
        <v>41</v>
      </c>
      <c r="J687" s="1">
        <v>25</v>
      </c>
      <c r="K687" s="2"/>
      <c r="L687" s="2"/>
      <c r="M687" s="60"/>
      <c r="N687" s="7"/>
      <c r="O687" s="74"/>
      <c r="P687" s="1"/>
      <c r="Q687" s="1"/>
    </row>
    <row r="688" spans="1:17" hidden="1" x14ac:dyDescent="0.25">
      <c r="A688" s="24" t="str">
        <f t="shared" si="12"/>
        <v>576DTARCELOR (BERTON SICARD)</v>
      </c>
      <c r="B688" s="1" t="s">
        <v>2506</v>
      </c>
      <c r="C688" s="1" t="s">
        <v>21435</v>
      </c>
      <c r="D688" s="1" t="s">
        <v>21435</v>
      </c>
      <c r="E688" s="1" t="s">
        <v>2507</v>
      </c>
      <c r="F688" s="1" t="s">
        <v>32900</v>
      </c>
      <c r="G688" s="1" t="s">
        <v>655</v>
      </c>
      <c r="H688" s="1" t="s">
        <v>2506</v>
      </c>
      <c r="I688" s="1" t="s">
        <v>41</v>
      </c>
      <c r="J688" s="1">
        <v>5</v>
      </c>
      <c r="K688" s="2"/>
      <c r="L688" s="2"/>
      <c r="M688" s="60"/>
      <c r="N688" s="7"/>
      <c r="O688" s="74"/>
      <c r="P688" s="1"/>
      <c r="Q688" s="1"/>
    </row>
    <row r="689" spans="1:17" hidden="1" x14ac:dyDescent="0.25">
      <c r="A689" s="24" t="str">
        <f t="shared" si="12"/>
        <v>591ARCELOR (BERTON SICARD)</v>
      </c>
      <c r="B689" s="1">
        <v>591</v>
      </c>
      <c r="C689" s="1" t="s">
        <v>21435</v>
      </c>
      <c r="D689" s="1" t="s">
        <v>21435</v>
      </c>
      <c r="E689" s="1" t="s">
        <v>2508</v>
      </c>
      <c r="F689" s="1" t="s">
        <v>32900</v>
      </c>
      <c r="G689" s="1" t="s">
        <v>655</v>
      </c>
      <c r="H689" s="1">
        <v>591</v>
      </c>
      <c r="I689" s="1" t="s">
        <v>41</v>
      </c>
      <c r="J689" s="1">
        <v>25</v>
      </c>
      <c r="K689" s="2"/>
      <c r="L689" s="2"/>
      <c r="M689" s="60"/>
      <c r="N689" s="7"/>
      <c r="O689" s="74"/>
      <c r="P689" s="1"/>
      <c r="Q689" s="1"/>
    </row>
    <row r="690" spans="1:17" hidden="1" x14ac:dyDescent="0.25">
      <c r="A690" s="24" t="str">
        <f t="shared" si="12"/>
        <v>591DTARCELOR (BERTON SICARD)</v>
      </c>
      <c r="B690" s="1" t="s">
        <v>2509</v>
      </c>
      <c r="C690" s="1" t="s">
        <v>21435</v>
      </c>
      <c r="D690" s="1" t="s">
        <v>21435</v>
      </c>
      <c r="E690" s="1" t="s">
        <v>2505</v>
      </c>
      <c r="F690" s="1" t="s">
        <v>32900</v>
      </c>
      <c r="G690" s="1" t="s">
        <v>655</v>
      </c>
      <c r="H690" s="1" t="s">
        <v>2509</v>
      </c>
      <c r="I690" s="1" t="s">
        <v>41</v>
      </c>
      <c r="J690" s="1">
        <v>5</v>
      </c>
      <c r="K690" s="2"/>
      <c r="L690" s="2"/>
      <c r="M690" s="60"/>
      <c r="N690" s="7"/>
      <c r="O690" s="74"/>
      <c r="P690" s="1"/>
      <c r="Q690" s="1"/>
    </row>
    <row r="691" spans="1:17" hidden="1" x14ac:dyDescent="0.25">
      <c r="A691" s="24" t="str">
        <f t="shared" si="12"/>
        <v>8629ARCELOR (BERTON SICARD)</v>
      </c>
      <c r="B691" s="1">
        <v>8629</v>
      </c>
      <c r="C691" s="1" t="s">
        <v>21435</v>
      </c>
      <c r="D691" s="1" t="s">
        <v>21435</v>
      </c>
      <c r="E691" s="1" t="s">
        <v>2611</v>
      </c>
      <c r="F691" s="1" t="s">
        <v>32900</v>
      </c>
      <c r="G691" s="1" t="s">
        <v>655</v>
      </c>
      <c r="H691" s="1">
        <v>8629</v>
      </c>
      <c r="I691" s="1" t="s">
        <v>41</v>
      </c>
      <c r="J691" s="1">
        <v>100</v>
      </c>
      <c r="K691" s="2"/>
      <c r="L691" s="2"/>
      <c r="M691" s="60"/>
      <c r="N691" s="7"/>
      <c r="O691" s="74"/>
      <c r="P691" s="1"/>
      <c r="Q691" s="1"/>
    </row>
    <row r="692" spans="1:17" hidden="1" x14ac:dyDescent="0.25">
      <c r="A692" s="24" t="str">
        <f t="shared" si="12"/>
        <v>440001ARCELOR (BERTON SICARD)</v>
      </c>
      <c r="B692" s="1">
        <v>440001</v>
      </c>
      <c r="C692" s="1" t="s">
        <v>21435</v>
      </c>
      <c r="D692" s="1" t="s">
        <v>21435</v>
      </c>
      <c r="E692" s="1" t="s">
        <v>2613</v>
      </c>
      <c r="F692" s="1" t="s">
        <v>32900</v>
      </c>
      <c r="G692" s="1" t="s">
        <v>655</v>
      </c>
      <c r="H692" s="1">
        <v>440001</v>
      </c>
      <c r="I692" s="1" t="s">
        <v>41</v>
      </c>
      <c r="J692" s="1">
        <v>100</v>
      </c>
      <c r="K692" s="2"/>
      <c r="L692" s="2"/>
      <c r="M692" s="60"/>
      <c r="N692" s="7"/>
      <c r="O692" s="74"/>
      <c r="P692" s="1"/>
      <c r="Q692" s="1"/>
    </row>
    <row r="693" spans="1:17" hidden="1" x14ac:dyDescent="0.25">
      <c r="A693" s="24" t="str">
        <f t="shared" si="12"/>
        <v>440010ARCELOR (BERTON SICARD)</v>
      </c>
      <c r="B693" s="1">
        <v>440010</v>
      </c>
      <c r="C693" s="1" t="s">
        <v>21435</v>
      </c>
      <c r="D693" s="1" t="s">
        <v>21435</v>
      </c>
      <c r="E693" s="1" t="s">
        <v>2614</v>
      </c>
      <c r="F693" s="1" t="s">
        <v>32900</v>
      </c>
      <c r="G693" s="1" t="s">
        <v>655</v>
      </c>
      <c r="H693" s="1">
        <v>440010</v>
      </c>
      <c r="I693" s="1" t="s">
        <v>41</v>
      </c>
      <c r="J693" s="1">
        <v>100</v>
      </c>
      <c r="K693" s="2"/>
      <c r="L693" s="2"/>
      <c r="M693" s="60"/>
      <c r="N693" s="7"/>
      <c r="O693" s="74"/>
      <c r="P693" s="1"/>
      <c r="Q693" s="1"/>
    </row>
    <row r="694" spans="1:17" hidden="1" x14ac:dyDescent="0.25">
      <c r="A694" s="24" t="str">
        <f t="shared" si="12"/>
        <v>440012ARCELOR (BERTON SICARD)</v>
      </c>
      <c r="B694" s="1">
        <v>440012</v>
      </c>
      <c r="C694" s="1" t="s">
        <v>21435</v>
      </c>
      <c r="D694" s="1" t="s">
        <v>21435</v>
      </c>
      <c r="E694" s="1" t="s">
        <v>2615</v>
      </c>
      <c r="F694" s="1" t="s">
        <v>32900</v>
      </c>
      <c r="G694" s="1" t="s">
        <v>655</v>
      </c>
      <c r="H694" s="1">
        <v>440012</v>
      </c>
      <c r="I694" s="1" t="s">
        <v>41</v>
      </c>
      <c r="J694" s="1">
        <v>100</v>
      </c>
      <c r="K694" s="2"/>
      <c r="L694" s="2"/>
      <c r="M694" s="60"/>
      <c r="N694" s="7"/>
      <c r="O694" s="74"/>
      <c r="P694" s="1"/>
      <c r="Q694" s="1"/>
    </row>
    <row r="695" spans="1:17" hidden="1" x14ac:dyDescent="0.25">
      <c r="A695" s="24" t="str">
        <f t="shared" si="12"/>
        <v>440013ARCELOR (BERTON SICARD)</v>
      </c>
      <c r="B695" s="1">
        <v>440013</v>
      </c>
      <c r="C695" s="1" t="s">
        <v>21435</v>
      </c>
      <c r="D695" s="1" t="s">
        <v>21435</v>
      </c>
      <c r="E695" s="1" t="s">
        <v>2616</v>
      </c>
      <c r="F695" s="1" t="s">
        <v>32900</v>
      </c>
      <c r="G695" s="1" t="s">
        <v>655</v>
      </c>
      <c r="H695" s="1">
        <v>440013</v>
      </c>
      <c r="I695" s="1" t="s">
        <v>41</v>
      </c>
      <c r="J695" s="1">
        <v>100</v>
      </c>
      <c r="K695" s="2"/>
      <c r="L695" s="2"/>
      <c r="M695" s="60"/>
      <c r="N695" s="7"/>
      <c r="O695" s="74"/>
      <c r="P695" s="1"/>
      <c r="Q695" s="1"/>
    </row>
    <row r="696" spans="1:17" hidden="1" x14ac:dyDescent="0.25">
      <c r="A696" s="24" t="str">
        <f t="shared" si="12"/>
        <v>440016ARCELOR (BERTON SICARD)</v>
      </c>
      <c r="B696" s="1">
        <v>440016</v>
      </c>
      <c r="C696" s="1" t="s">
        <v>21435</v>
      </c>
      <c r="D696" s="1" t="s">
        <v>21435</v>
      </c>
      <c r="E696" s="1" t="s">
        <v>2541</v>
      </c>
      <c r="F696" s="1" t="s">
        <v>32900</v>
      </c>
      <c r="G696" s="1" t="s">
        <v>655</v>
      </c>
      <c r="H696" s="1">
        <v>440016</v>
      </c>
      <c r="I696" s="1" t="s">
        <v>41</v>
      </c>
      <c r="J696" s="1">
        <v>50</v>
      </c>
      <c r="K696" s="2"/>
      <c r="L696" s="2"/>
      <c r="M696" s="60"/>
      <c r="N696" s="7"/>
      <c r="O696" s="74"/>
      <c r="P696" s="1"/>
      <c r="Q696" s="1"/>
    </row>
    <row r="697" spans="1:17" hidden="1" x14ac:dyDescent="0.25">
      <c r="A697" s="24" t="str">
        <f t="shared" si="12"/>
        <v>540009ARCELOR (BERTON SICARD)</v>
      </c>
      <c r="B697" s="1">
        <v>540009</v>
      </c>
      <c r="C697" s="1" t="s">
        <v>21435</v>
      </c>
      <c r="D697" s="1" t="s">
        <v>21435</v>
      </c>
      <c r="E697" s="1" t="s">
        <v>2541</v>
      </c>
      <c r="F697" s="1" t="s">
        <v>32900</v>
      </c>
      <c r="G697" s="1" t="s">
        <v>655</v>
      </c>
      <c r="H697" s="1">
        <v>540009</v>
      </c>
      <c r="I697" s="1" t="s">
        <v>41</v>
      </c>
      <c r="J697" s="1">
        <v>50</v>
      </c>
      <c r="K697" s="2"/>
      <c r="L697" s="2"/>
      <c r="M697" s="60"/>
      <c r="N697" s="7"/>
      <c r="O697" s="74"/>
      <c r="P697" s="1"/>
      <c r="Q697" s="1"/>
    </row>
    <row r="698" spans="1:17" hidden="1" x14ac:dyDescent="0.25">
      <c r="A698" s="24" t="str">
        <f t="shared" si="12"/>
        <v>940024NARCELOR (BERTON SICARD)</v>
      </c>
      <c r="B698" s="1" t="s">
        <v>2621</v>
      </c>
      <c r="C698" s="1" t="s">
        <v>21435</v>
      </c>
      <c r="D698" s="1" t="s">
        <v>21435</v>
      </c>
      <c r="E698" s="1" t="s">
        <v>2622</v>
      </c>
      <c r="F698" s="1" t="s">
        <v>32900</v>
      </c>
      <c r="G698" s="1" t="s">
        <v>655</v>
      </c>
      <c r="H698" s="1" t="s">
        <v>2621</v>
      </c>
      <c r="I698" s="1" t="s">
        <v>41</v>
      </c>
      <c r="J698" s="1">
        <v>50</v>
      </c>
      <c r="K698" s="2"/>
      <c r="L698" s="2"/>
      <c r="M698" s="60"/>
      <c r="N698" s="7"/>
      <c r="O698" s="74"/>
      <c r="P698" s="1"/>
      <c r="Q698" s="1"/>
    </row>
    <row r="699" spans="1:17" hidden="1" x14ac:dyDescent="0.25">
      <c r="A699" s="24" t="str">
        <f t="shared" si="12"/>
        <v>940028ARCELOR (BERTON SICARD)</v>
      </c>
      <c r="B699" s="1">
        <v>940028</v>
      </c>
      <c r="C699" s="1" t="s">
        <v>21435</v>
      </c>
      <c r="D699" s="1" t="s">
        <v>21435</v>
      </c>
      <c r="E699" s="1" t="s">
        <v>2623</v>
      </c>
      <c r="F699" s="1" t="s">
        <v>32900</v>
      </c>
      <c r="G699" s="1" t="s">
        <v>655</v>
      </c>
      <c r="H699" s="1">
        <v>940028</v>
      </c>
      <c r="I699" s="1" t="s">
        <v>41</v>
      </c>
      <c r="J699" s="1">
        <v>50</v>
      </c>
      <c r="K699" s="2"/>
      <c r="L699" s="2"/>
      <c r="M699" s="60"/>
      <c r="N699" s="7"/>
      <c r="O699" s="74"/>
      <c r="P699" s="1"/>
      <c r="Q699" s="1"/>
    </row>
    <row r="700" spans="1:17" hidden="1" x14ac:dyDescent="0.25">
      <c r="A700" s="24" t="str">
        <f t="shared" si="12"/>
        <v>940029ARCELOR (BERTON SICARD)</v>
      </c>
      <c r="B700" s="1">
        <v>940029</v>
      </c>
      <c r="C700" s="1" t="s">
        <v>21435</v>
      </c>
      <c r="D700" s="1" t="s">
        <v>21435</v>
      </c>
      <c r="E700" s="1" t="s">
        <v>2624</v>
      </c>
      <c r="F700" s="1" t="s">
        <v>32900</v>
      </c>
      <c r="G700" s="1" t="s">
        <v>655</v>
      </c>
      <c r="H700" s="1">
        <v>940029</v>
      </c>
      <c r="I700" s="1" t="s">
        <v>41</v>
      </c>
      <c r="J700" s="1">
        <v>50</v>
      </c>
      <c r="K700" s="2"/>
      <c r="L700" s="2"/>
      <c r="M700" s="60"/>
      <c r="N700" s="7"/>
      <c r="O700" s="74"/>
      <c r="P700" s="1"/>
      <c r="Q700" s="1"/>
    </row>
    <row r="701" spans="1:17" hidden="1" x14ac:dyDescent="0.25">
      <c r="A701" s="24" t="str">
        <f t="shared" si="12"/>
        <v>940031ARCELOR (BERTON SICARD)</v>
      </c>
      <c r="B701" s="1">
        <v>940031</v>
      </c>
      <c r="C701" s="1" t="s">
        <v>21435</v>
      </c>
      <c r="D701" s="1" t="s">
        <v>21435</v>
      </c>
      <c r="E701" s="1" t="s">
        <v>2625</v>
      </c>
      <c r="F701" s="1" t="s">
        <v>32900</v>
      </c>
      <c r="G701" s="1" t="s">
        <v>655</v>
      </c>
      <c r="H701" s="1">
        <v>940031</v>
      </c>
      <c r="I701" s="1" t="s">
        <v>41</v>
      </c>
      <c r="J701" s="1">
        <v>50</v>
      </c>
      <c r="K701" s="2"/>
      <c r="L701" s="2"/>
      <c r="M701" s="60"/>
      <c r="N701" s="7"/>
      <c r="O701" s="74"/>
      <c r="P701" s="1"/>
      <c r="Q701" s="1"/>
    </row>
    <row r="702" spans="1:17" hidden="1" x14ac:dyDescent="0.25">
      <c r="A702" s="24" t="str">
        <f t="shared" si="12"/>
        <v>A6046ARCELOR (BERTON SICARD)</v>
      </c>
      <c r="B702" s="1" t="s">
        <v>2737</v>
      </c>
      <c r="C702" s="1" t="s">
        <v>21435</v>
      </c>
      <c r="D702" s="1" t="s">
        <v>21435</v>
      </c>
      <c r="E702" s="1" t="s">
        <v>2738</v>
      </c>
      <c r="F702" s="1" t="s">
        <v>32900</v>
      </c>
      <c r="G702" s="1" t="s">
        <v>655</v>
      </c>
      <c r="H702" s="1" t="s">
        <v>2737</v>
      </c>
      <c r="I702" s="1" t="s">
        <v>41</v>
      </c>
      <c r="J702" s="1">
        <v>350</v>
      </c>
      <c r="K702" s="2"/>
      <c r="L702" s="2"/>
      <c r="M702" s="60"/>
      <c r="N702" s="7"/>
      <c r="O702" s="74"/>
      <c r="P702" s="1"/>
      <c r="Q702" s="1"/>
    </row>
    <row r="703" spans="1:17" hidden="1" x14ac:dyDescent="0.25">
      <c r="A703" s="24" t="str">
        <f t="shared" si="12"/>
        <v>A6059ARCELOR (BERTON SICARD)</v>
      </c>
      <c r="B703" s="1" t="s">
        <v>2739</v>
      </c>
      <c r="C703" s="1" t="s">
        <v>21435</v>
      </c>
      <c r="D703" s="1" t="s">
        <v>21435</v>
      </c>
      <c r="E703" s="1" t="s">
        <v>2740</v>
      </c>
      <c r="F703" s="1" t="s">
        <v>32900</v>
      </c>
      <c r="G703" s="1" t="s">
        <v>655</v>
      </c>
      <c r="H703" s="1" t="s">
        <v>2739</v>
      </c>
      <c r="I703" s="1" t="s">
        <v>41</v>
      </c>
      <c r="J703" s="1">
        <v>50</v>
      </c>
      <c r="K703" s="2"/>
      <c r="L703" s="2"/>
      <c r="M703" s="60"/>
      <c r="N703" s="7"/>
      <c r="O703" s="74"/>
      <c r="P703" s="1"/>
      <c r="Q703" s="1"/>
    </row>
    <row r="704" spans="1:17" hidden="1" x14ac:dyDescent="0.25">
      <c r="A704" s="24" t="str">
        <f t="shared" si="12"/>
        <v>J/124ARCELOR (BERTON SICARD)</v>
      </c>
      <c r="B704" s="1" t="s">
        <v>2829</v>
      </c>
      <c r="C704" s="1" t="s">
        <v>21435</v>
      </c>
      <c r="D704" s="1" t="s">
        <v>21435</v>
      </c>
      <c r="E704" s="1" t="s">
        <v>2830</v>
      </c>
      <c r="F704" s="1" t="s">
        <v>32900</v>
      </c>
      <c r="G704" s="1" t="s">
        <v>655</v>
      </c>
      <c r="H704" s="1" t="s">
        <v>2829</v>
      </c>
      <c r="I704" s="1" t="s">
        <v>41</v>
      </c>
      <c r="J704" s="1">
        <v>2.5</v>
      </c>
      <c r="K704" s="2"/>
      <c r="L704" s="2"/>
      <c r="M704" s="60"/>
      <c r="N704" s="7"/>
      <c r="O704" s="74"/>
      <c r="P704" s="1"/>
      <c r="Q704" s="1"/>
    </row>
    <row r="705" spans="1:17" hidden="1" x14ac:dyDescent="0.25">
      <c r="A705" s="24" t="str">
        <f t="shared" si="12"/>
        <v>JB/121ARCELOR (BERTON SICARD)</v>
      </c>
      <c r="B705" s="1" t="s">
        <v>2831</v>
      </c>
      <c r="C705" s="1" t="s">
        <v>21435</v>
      </c>
      <c r="D705" s="1" t="s">
        <v>21435</v>
      </c>
      <c r="E705" s="1" t="s">
        <v>2832</v>
      </c>
      <c r="F705" s="1" t="s">
        <v>32900</v>
      </c>
      <c r="G705" s="1" t="s">
        <v>655</v>
      </c>
      <c r="H705" s="1" t="s">
        <v>2831</v>
      </c>
      <c r="I705" s="1" t="s">
        <v>41</v>
      </c>
      <c r="J705" s="1">
        <v>25</v>
      </c>
      <c r="K705" s="2"/>
      <c r="L705" s="2"/>
      <c r="M705" s="60"/>
      <c r="N705" s="7"/>
      <c r="O705" s="74"/>
      <c r="P705" s="1"/>
      <c r="Q705" s="1"/>
    </row>
    <row r="706" spans="1:17" hidden="1" x14ac:dyDescent="0.25">
      <c r="A706" s="24" t="str">
        <f t="shared" si="12"/>
        <v>JG/122ARCELOR (BERTON SICARD)</v>
      </c>
      <c r="B706" s="1" t="s">
        <v>2833</v>
      </c>
      <c r="C706" s="1" t="s">
        <v>21435</v>
      </c>
      <c r="D706" s="1" t="s">
        <v>21435</v>
      </c>
      <c r="E706" s="1" t="s">
        <v>2834</v>
      </c>
      <c r="F706" s="1" t="s">
        <v>32900</v>
      </c>
      <c r="G706" s="1" t="s">
        <v>655</v>
      </c>
      <c r="H706" s="1" t="s">
        <v>2833</v>
      </c>
      <c r="I706" s="1" t="s">
        <v>41</v>
      </c>
      <c r="J706" s="1">
        <v>25</v>
      </c>
      <c r="K706" s="2"/>
      <c r="L706" s="2"/>
      <c r="M706" s="60"/>
      <c r="N706" s="7"/>
      <c r="O706" s="74"/>
      <c r="P706" s="1"/>
      <c r="Q706" s="1"/>
    </row>
    <row r="707" spans="1:17" hidden="1" x14ac:dyDescent="0.25">
      <c r="A707" s="24" t="str">
        <f t="shared" si="12"/>
        <v>J25/806ARCELOR (BERTON SICARD)</v>
      </c>
      <c r="B707" s="1" t="s">
        <v>2835</v>
      </c>
      <c r="C707" s="1" t="s">
        <v>21435</v>
      </c>
      <c r="D707" s="1" t="s">
        <v>21435</v>
      </c>
      <c r="E707" s="1" t="s">
        <v>2836</v>
      </c>
      <c r="F707" s="1" t="s">
        <v>32900</v>
      </c>
      <c r="G707" s="1" t="s">
        <v>655</v>
      </c>
      <c r="H707" s="1" t="s">
        <v>2835</v>
      </c>
      <c r="I707" s="1" t="s">
        <v>41</v>
      </c>
      <c r="J707" s="1">
        <v>50</v>
      </c>
      <c r="K707" s="2"/>
      <c r="L707" s="2"/>
      <c r="M707" s="60"/>
      <c r="N707" s="7"/>
      <c r="O707" s="74"/>
      <c r="P707" s="1"/>
      <c r="Q707" s="1"/>
    </row>
    <row r="708" spans="1:17" hidden="1" x14ac:dyDescent="0.25">
      <c r="A708" s="24" t="str">
        <f t="shared" si="12"/>
        <v>J25/810ARCELOR (BERTON SICARD)</v>
      </c>
      <c r="B708" s="1" t="s">
        <v>2837</v>
      </c>
      <c r="C708" s="1" t="s">
        <v>21435</v>
      </c>
      <c r="D708" s="1" t="s">
        <v>21435</v>
      </c>
      <c r="E708" s="1" t="s">
        <v>2836</v>
      </c>
      <c r="F708" s="1" t="s">
        <v>32900</v>
      </c>
      <c r="G708" s="1" t="s">
        <v>655</v>
      </c>
      <c r="H708" s="1" t="s">
        <v>2837</v>
      </c>
      <c r="I708" s="1" t="s">
        <v>41</v>
      </c>
      <c r="J708" s="1">
        <v>50</v>
      </c>
      <c r="K708" s="2"/>
      <c r="L708" s="2"/>
      <c r="M708" s="60"/>
      <c r="N708" s="7"/>
      <c r="O708" s="74"/>
      <c r="P708" s="1"/>
      <c r="Q708" s="1"/>
    </row>
    <row r="709" spans="1:17" hidden="1" x14ac:dyDescent="0.25">
      <c r="A709" s="24" t="str">
        <f t="shared" si="12"/>
        <v>J5004ARCELOR (BERTON SICARD)</v>
      </c>
      <c r="B709" s="1" t="s">
        <v>2838</v>
      </c>
      <c r="C709" s="1" t="s">
        <v>21435</v>
      </c>
      <c r="D709" s="1" t="s">
        <v>21435</v>
      </c>
      <c r="E709" s="1" t="s">
        <v>2839</v>
      </c>
      <c r="F709" s="1" t="s">
        <v>32900</v>
      </c>
      <c r="G709" s="1" t="s">
        <v>655</v>
      </c>
      <c r="H709" s="1" t="s">
        <v>2838</v>
      </c>
      <c r="I709" s="1" t="s">
        <v>41</v>
      </c>
      <c r="J709" s="1">
        <v>50</v>
      </c>
      <c r="K709" s="2"/>
      <c r="L709" s="2"/>
      <c r="M709" s="60"/>
      <c r="N709" s="7"/>
      <c r="O709" s="74"/>
      <c r="P709" s="1"/>
      <c r="Q709" s="1"/>
    </row>
    <row r="710" spans="1:17" hidden="1" x14ac:dyDescent="0.25">
      <c r="A710" s="24" t="str">
        <f t="shared" si="12"/>
        <v>J6007ARCELOR (BERTON SICARD)</v>
      </c>
      <c r="B710" s="1" t="s">
        <v>2840</v>
      </c>
      <c r="C710" s="1" t="s">
        <v>21435</v>
      </c>
      <c r="D710" s="1" t="s">
        <v>21435</v>
      </c>
      <c r="E710" s="1" t="s">
        <v>2841</v>
      </c>
      <c r="F710" s="1" t="s">
        <v>32900</v>
      </c>
      <c r="G710" s="1" t="s">
        <v>655</v>
      </c>
      <c r="H710" s="1" t="s">
        <v>2840</v>
      </c>
      <c r="I710" s="1" t="s">
        <v>41</v>
      </c>
      <c r="J710" s="1">
        <v>50</v>
      </c>
      <c r="K710" s="2"/>
      <c r="L710" s="2"/>
      <c r="M710" s="60"/>
      <c r="N710" s="7"/>
      <c r="O710" s="74"/>
      <c r="P710" s="1"/>
      <c r="Q710" s="1"/>
    </row>
    <row r="711" spans="1:17" hidden="1" x14ac:dyDescent="0.25">
      <c r="A711" s="24" t="str">
        <f t="shared" si="12"/>
        <v>J6008ARCELOR (BERTON SICARD)</v>
      </c>
      <c r="B711" s="1" t="s">
        <v>2842</v>
      </c>
      <c r="C711" s="1" t="s">
        <v>21435</v>
      </c>
      <c r="D711" s="1" t="s">
        <v>21435</v>
      </c>
      <c r="E711" s="1" t="s">
        <v>2843</v>
      </c>
      <c r="F711" s="1" t="s">
        <v>32900</v>
      </c>
      <c r="G711" s="1" t="s">
        <v>655</v>
      </c>
      <c r="H711" s="1" t="s">
        <v>2842</v>
      </c>
      <c r="I711" s="1" t="s">
        <v>41</v>
      </c>
      <c r="J711" s="1">
        <v>50</v>
      </c>
      <c r="K711" s="2"/>
      <c r="L711" s="2"/>
      <c r="M711" s="60"/>
      <c r="N711" s="7"/>
      <c r="O711" s="74"/>
      <c r="P711" s="1"/>
      <c r="Q711" s="1"/>
    </row>
    <row r="712" spans="1:17" hidden="1" x14ac:dyDescent="0.25">
      <c r="A712" s="24" t="str">
        <f t="shared" si="12"/>
        <v>378ARCELOR (BERTON SICARD)</v>
      </c>
      <c r="B712" s="1">
        <v>378</v>
      </c>
      <c r="C712" s="1" t="s">
        <v>21435</v>
      </c>
      <c r="D712" s="1" t="s">
        <v>21435</v>
      </c>
      <c r="E712" s="1" t="s">
        <v>2962</v>
      </c>
      <c r="F712" s="1" t="s">
        <v>32900</v>
      </c>
      <c r="G712" s="1" t="s">
        <v>655</v>
      </c>
      <c r="H712" s="1">
        <v>378</v>
      </c>
      <c r="I712" s="1" t="s">
        <v>41</v>
      </c>
      <c r="J712" s="1">
        <v>25</v>
      </c>
      <c r="K712" s="2"/>
      <c r="L712" s="2"/>
      <c r="M712" s="60"/>
      <c r="N712" s="7"/>
      <c r="O712" s="74"/>
      <c r="P712" s="1"/>
      <c r="Q712" s="1"/>
    </row>
    <row r="713" spans="1:17" hidden="1" x14ac:dyDescent="0.25">
      <c r="A713" s="24" t="str">
        <f t="shared" si="12"/>
        <v>382ARCELOR (BERTON SICARD)</v>
      </c>
      <c r="B713" s="1">
        <v>382</v>
      </c>
      <c r="C713" s="1" t="s">
        <v>21435</v>
      </c>
      <c r="D713" s="1" t="s">
        <v>21435</v>
      </c>
      <c r="E713" s="1" t="s">
        <v>2963</v>
      </c>
      <c r="F713" s="1" t="s">
        <v>32900</v>
      </c>
      <c r="G713" s="1" t="s">
        <v>655</v>
      </c>
      <c r="H713" s="1">
        <v>382</v>
      </c>
      <c r="I713" s="1" t="s">
        <v>41</v>
      </c>
      <c r="J713" s="1">
        <v>50</v>
      </c>
      <c r="K713" s="2"/>
      <c r="L713" s="2"/>
      <c r="M713" s="60"/>
      <c r="N713" s="7"/>
      <c r="O713" s="74"/>
      <c r="P713" s="1"/>
      <c r="Q713" s="1"/>
    </row>
    <row r="714" spans="1:17" hidden="1" x14ac:dyDescent="0.25">
      <c r="A714" s="24" t="str">
        <f t="shared" si="12"/>
        <v>676ARCELOR (BERTON SICARD)</v>
      </c>
      <c r="B714" s="1">
        <v>676</v>
      </c>
      <c r="C714" s="1" t="s">
        <v>21435</v>
      </c>
      <c r="D714" s="1" t="s">
        <v>21435</v>
      </c>
      <c r="E714" s="1" t="s">
        <v>3024</v>
      </c>
      <c r="F714" s="1" t="s">
        <v>32900</v>
      </c>
      <c r="G714" s="1" t="s">
        <v>655</v>
      </c>
      <c r="H714" s="1">
        <v>676</v>
      </c>
      <c r="I714" s="1" t="s">
        <v>41</v>
      </c>
      <c r="J714" s="1">
        <v>50</v>
      </c>
      <c r="K714" s="2"/>
      <c r="L714" s="2"/>
      <c r="M714" s="60"/>
      <c r="N714" s="7"/>
      <c r="O714" s="74"/>
      <c r="P714" s="1"/>
      <c r="Q714" s="1"/>
    </row>
    <row r="715" spans="1:17" hidden="1" x14ac:dyDescent="0.25">
      <c r="A715" s="24" t="str">
        <f t="shared" si="12"/>
        <v>909ARCELOR (BERTON SICARD)</v>
      </c>
      <c r="B715" s="1">
        <v>909</v>
      </c>
      <c r="C715" s="1" t="s">
        <v>21435</v>
      </c>
      <c r="D715" s="1" t="s">
        <v>21435</v>
      </c>
      <c r="E715" s="1" t="s">
        <v>3044</v>
      </c>
      <c r="F715" s="1" t="s">
        <v>32900</v>
      </c>
      <c r="G715" s="1" t="s">
        <v>655</v>
      </c>
      <c r="H715" s="1">
        <v>909</v>
      </c>
      <c r="I715" s="1" t="s">
        <v>41</v>
      </c>
      <c r="J715" s="1">
        <v>50</v>
      </c>
      <c r="K715" s="2"/>
      <c r="L715" s="2"/>
      <c r="M715" s="60"/>
      <c r="N715" s="7"/>
      <c r="O715" s="74"/>
      <c r="P715" s="1"/>
      <c r="Q715" s="1"/>
    </row>
    <row r="716" spans="1:17" hidden="1" x14ac:dyDescent="0.25">
      <c r="A716" s="24" t="str">
        <f t="shared" ref="A716:A779" si="13">B716&amp;F716</f>
        <v>5544ARCELOR (BERTON SICARD)</v>
      </c>
      <c r="B716" s="1">
        <v>5544</v>
      </c>
      <c r="C716" s="1" t="s">
        <v>21435</v>
      </c>
      <c r="D716" s="1" t="s">
        <v>21435</v>
      </c>
      <c r="E716" s="1" t="s">
        <v>3171</v>
      </c>
      <c r="F716" s="1" t="s">
        <v>32900</v>
      </c>
      <c r="G716" s="1" t="s">
        <v>655</v>
      </c>
      <c r="H716" s="1">
        <v>5544</v>
      </c>
      <c r="I716" s="1" t="s">
        <v>41</v>
      </c>
      <c r="J716" s="1">
        <v>50</v>
      </c>
      <c r="K716" s="2"/>
      <c r="L716" s="2"/>
      <c r="M716" s="60"/>
      <c r="N716" s="7"/>
      <c r="O716" s="74"/>
      <c r="P716" s="1"/>
      <c r="Q716" s="1"/>
    </row>
    <row r="717" spans="1:17" hidden="1" x14ac:dyDescent="0.25">
      <c r="A717" s="24" t="str">
        <f t="shared" si="13"/>
        <v>5545ARCELOR (BERTON SICARD)</v>
      </c>
      <c r="B717" s="1">
        <v>5545</v>
      </c>
      <c r="C717" s="1" t="s">
        <v>21435</v>
      </c>
      <c r="D717" s="1" t="s">
        <v>21435</v>
      </c>
      <c r="E717" s="1" t="s">
        <v>3172</v>
      </c>
      <c r="F717" s="1" t="s">
        <v>32900</v>
      </c>
      <c r="G717" s="1" t="s">
        <v>655</v>
      </c>
      <c r="H717" s="1">
        <v>5545</v>
      </c>
      <c r="I717" s="1" t="s">
        <v>41</v>
      </c>
      <c r="J717" s="1">
        <v>50</v>
      </c>
      <c r="K717" s="2"/>
      <c r="L717" s="2"/>
      <c r="M717" s="60"/>
      <c r="N717" s="7"/>
      <c r="O717" s="74"/>
      <c r="P717" s="1"/>
      <c r="Q717" s="1"/>
    </row>
    <row r="718" spans="1:17" hidden="1" x14ac:dyDescent="0.25">
      <c r="A718" s="24" t="str">
        <f t="shared" si="13"/>
        <v>5566ARCELOR (BERTON SICARD)</v>
      </c>
      <c r="B718" s="1">
        <v>5566</v>
      </c>
      <c r="C718" s="1" t="s">
        <v>21435</v>
      </c>
      <c r="D718" s="1" t="s">
        <v>21435</v>
      </c>
      <c r="E718" s="1" t="s">
        <v>3175</v>
      </c>
      <c r="F718" s="1" t="s">
        <v>32900</v>
      </c>
      <c r="G718" s="1" t="s">
        <v>655</v>
      </c>
      <c r="H718" s="1">
        <v>5566</v>
      </c>
      <c r="I718" s="1" t="s">
        <v>41</v>
      </c>
      <c r="J718" s="1">
        <v>50</v>
      </c>
      <c r="K718" s="2"/>
      <c r="L718" s="2"/>
      <c r="M718" s="60"/>
      <c r="N718" s="7"/>
      <c r="O718" s="74"/>
      <c r="P718" s="1"/>
      <c r="Q718" s="1"/>
    </row>
    <row r="719" spans="1:17" hidden="1" x14ac:dyDescent="0.25">
      <c r="A719" s="24" t="str">
        <f t="shared" si="13"/>
        <v>5571ARCELOR (BERTON SICARD)</v>
      </c>
      <c r="B719" s="1">
        <v>5571</v>
      </c>
      <c r="C719" s="1" t="s">
        <v>21435</v>
      </c>
      <c r="D719" s="1" t="s">
        <v>21435</v>
      </c>
      <c r="E719" s="1" t="s">
        <v>3176</v>
      </c>
      <c r="F719" s="1" t="s">
        <v>32900</v>
      </c>
      <c r="G719" s="1" t="s">
        <v>655</v>
      </c>
      <c r="H719" s="1">
        <v>5571</v>
      </c>
      <c r="I719" s="1" t="s">
        <v>41</v>
      </c>
      <c r="J719" s="1">
        <v>25</v>
      </c>
      <c r="K719" s="2"/>
      <c r="L719" s="2"/>
      <c r="M719" s="60"/>
      <c r="N719" s="7"/>
      <c r="O719" s="74"/>
      <c r="P719" s="1"/>
      <c r="Q719" s="1"/>
    </row>
    <row r="720" spans="1:17" hidden="1" x14ac:dyDescent="0.25">
      <c r="A720" s="24" t="str">
        <f t="shared" si="13"/>
        <v>5573ARCELOR (BERTON SICARD)</v>
      </c>
      <c r="B720" s="1">
        <v>5573</v>
      </c>
      <c r="C720" s="1" t="s">
        <v>21435</v>
      </c>
      <c r="D720" s="1" t="s">
        <v>21435</v>
      </c>
      <c r="E720" s="1" t="s">
        <v>3175</v>
      </c>
      <c r="F720" s="1" t="s">
        <v>32900</v>
      </c>
      <c r="G720" s="1" t="s">
        <v>655</v>
      </c>
      <c r="H720" s="1">
        <v>5573</v>
      </c>
      <c r="I720" s="1" t="s">
        <v>41</v>
      </c>
      <c r="J720" s="1">
        <v>50</v>
      </c>
      <c r="K720" s="2"/>
      <c r="L720" s="2"/>
      <c r="M720" s="60"/>
      <c r="N720" s="7"/>
      <c r="O720" s="74"/>
      <c r="P720" s="1"/>
      <c r="Q720" s="1"/>
    </row>
    <row r="721" spans="1:17" hidden="1" x14ac:dyDescent="0.25">
      <c r="A721" s="24" t="str">
        <f t="shared" si="13"/>
        <v>5580ARCELOR (BERTON SICARD)</v>
      </c>
      <c r="B721" s="1">
        <v>5580</v>
      </c>
      <c r="C721" s="1" t="s">
        <v>21435</v>
      </c>
      <c r="D721" s="1" t="s">
        <v>21435</v>
      </c>
      <c r="E721" s="1" t="s">
        <v>3177</v>
      </c>
      <c r="F721" s="1" t="s">
        <v>32900</v>
      </c>
      <c r="G721" s="1" t="s">
        <v>655</v>
      </c>
      <c r="H721" s="1">
        <v>5580</v>
      </c>
      <c r="I721" s="1" t="s">
        <v>41</v>
      </c>
      <c r="J721" s="1">
        <v>25</v>
      </c>
      <c r="K721" s="2"/>
      <c r="L721" s="2"/>
      <c r="M721" s="60"/>
      <c r="N721" s="7"/>
      <c r="O721" s="74"/>
      <c r="P721" s="1"/>
      <c r="Q721" s="1"/>
    </row>
    <row r="722" spans="1:17" hidden="1" x14ac:dyDescent="0.25">
      <c r="A722" s="24" t="str">
        <f t="shared" si="13"/>
        <v>7064VARCELOR (BERTON SICARD)</v>
      </c>
      <c r="B722" s="1" t="s">
        <v>3295</v>
      </c>
      <c r="C722" s="1" t="s">
        <v>21435</v>
      </c>
      <c r="D722" s="1" t="s">
        <v>21435</v>
      </c>
      <c r="E722" s="1" t="s">
        <v>3296</v>
      </c>
      <c r="F722" s="1" t="s">
        <v>32900</v>
      </c>
      <c r="G722" s="1" t="s">
        <v>655</v>
      </c>
      <c r="H722" s="1" t="s">
        <v>3295</v>
      </c>
      <c r="I722" s="1" t="s">
        <v>41</v>
      </c>
      <c r="J722" s="1">
        <v>50</v>
      </c>
      <c r="K722" s="2"/>
      <c r="L722" s="2"/>
      <c r="M722" s="60"/>
      <c r="N722" s="7"/>
      <c r="O722" s="74"/>
      <c r="P722" s="1"/>
      <c r="Q722" s="1"/>
    </row>
    <row r="723" spans="1:17" hidden="1" x14ac:dyDescent="0.25">
      <c r="A723" s="24" t="str">
        <f t="shared" si="13"/>
        <v>7065ARCELOR (BERTON SICARD)</v>
      </c>
      <c r="B723" s="1">
        <v>7065</v>
      </c>
      <c r="C723" s="1" t="s">
        <v>21435</v>
      </c>
      <c r="D723" s="1" t="s">
        <v>21435</v>
      </c>
      <c r="E723" s="1" t="s">
        <v>3297</v>
      </c>
      <c r="F723" s="1" t="s">
        <v>32900</v>
      </c>
      <c r="G723" s="1" t="s">
        <v>655</v>
      </c>
      <c r="H723" s="1">
        <v>7065</v>
      </c>
      <c r="I723" s="1" t="s">
        <v>41</v>
      </c>
      <c r="J723" s="1">
        <v>25</v>
      </c>
      <c r="K723" s="2"/>
      <c r="L723" s="2"/>
      <c r="M723" s="60"/>
      <c r="N723" s="7"/>
      <c r="O723" s="74"/>
      <c r="P723" s="1"/>
      <c r="Q723" s="1"/>
    </row>
    <row r="724" spans="1:17" hidden="1" x14ac:dyDescent="0.25">
      <c r="A724" s="24" t="str">
        <f t="shared" si="13"/>
        <v>7069ARCELOR (BERTON SICARD)</v>
      </c>
      <c r="B724" s="1">
        <v>7069</v>
      </c>
      <c r="C724" s="1" t="s">
        <v>21435</v>
      </c>
      <c r="D724" s="1" t="s">
        <v>21435</v>
      </c>
      <c r="E724" s="1" t="s">
        <v>3299</v>
      </c>
      <c r="F724" s="1" t="s">
        <v>32900</v>
      </c>
      <c r="G724" s="1" t="s">
        <v>655</v>
      </c>
      <c r="H724" s="1">
        <v>7069</v>
      </c>
      <c r="I724" s="1" t="s">
        <v>41</v>
      </c>
      <c r="J724" s="1">
        <v>25</v>
      </c>
      <c r="K724" s="2"/>
      <c r="L724" s="2"/>
      <c r="M724" s="60"/>
      <c r="N724" s="7"/>
      <c r="O724" s="74"/>
      <c r="P724" s="1"/>
      <c r="Q724" s="1"/>
    </row>
    <row r="725" spans="1:17" hidden="1" x14ac:dyDescent="0.25">
      <c r="A725" s="24" t="str">
        <f t="shared" si="13"/>
        <v>7070ARCELOR (BERTON SICARD)</v>
      </c>
      <c r="B725" s="1">
        <v>7070</v>
      </c>
      <c r="C725" s="1" t="s">
        <v>21435</v>
      </c>
      <c r="D725" s="1" t="s">
        <v>21435</v>
      </c>
      <c r="E725" s="1" t="s">
        <v>3300</v>
      </c>
      <c r="F725" s="1" t="s">
        <v>32900</v>
      </c>
      <c r="G725" s="1" t="s">
        <v>655</v>
      </c>
      <c r="H725" s="1">
        <v>7070</v>
      </c>
      <c r="I725" s="1" t="s">
        <v>41</v>
      </c>
      <c r="J725" s="1">
        <v>25</v>
      </c>
      <c r="K725" s="2"/>
      <c r="L725" s="2"/>
      <c r="M725" s="60"/>
      <c r="N725" s="7"/>
      <c r="O725" s="74"/>
      <c r="P725" s="1"/>
      <c r="Q725" s="1"/>
    </row>
    <row r="726" spans="1:17" hidden="1" x14ac:dyDescent="0.25">
      <c r="A726" s="24" t="str">
        <f t="shared" si="13"/>
        <v>7072ARCELOR (BERTON SICARD)</v>
      </c>
      <c r="B726" s="1">
        <v>7072</v>
      </c>
      <c r="C726" s="1" t="s">
        <v>21435</v>
      </c>
      <c r="D726" s="1" t="s">
        <v>21435</v>
      </c>
      <c r="E726" s="1" t="s">
        <v>3302</v>
      </c>
      <c r="F726" s="1" t="s">
        <v>32900</v>
      </c>
      <c r="G726" s="1" t="s">
        <v>655</v>
      </c>
      <c r="H726" s="1">
        <v>7072</v>
      </c>
      <c r="I726" s="1" t="s">
        <v>41</v>
      </c>
      <c r="J726" s="1">
        <v>50</v>
      </c>
      <c r="K726" s="2"/>
      <c r="L726" s="2"/>
      <c r="M726" s="60"/>
      <c r="N726" s="7"/>
      <c r="O726" s="74"/>
      <c r="P726" s="1"/>
      <c r="Q726" s="1"/>
    </row>
    <row r="727" spans="1:17" hidden="1" x14ac:dyDescent="0.25">
      <c r="A727" s="24" t="str">
        <f t="shared" si="13"/>
        <v>7095ARCELOR (BERTON SICARD)</v>
      </c>
      <c r="B727" s="1">
        <v>7095</v>
      </c>
      <c r="C727" s="1" t="s">
        <v>21435</v>
      </c>
      <c r="D727" s="1" t="s">
        <v>21435</v>
      </c>
      <c r="E727" s="1" t="s">
        <v>3311</v>
      </c>
      <c r="F727" s="1" t="s">
        <v>32900</v>
      </c>
      <c r="G727" s="1" t="s">
        <v>655</v>
      </c>
      <c r="H727" s="1">
        <v>7095</v>
      </c>
      <c r="I727" s="1" t="s">
        <v>41</v>
      </c>
      <c r="J727" s="1">
        <v>25</v>
      </c>
      <c r="K727" s="2"/>
      <c r="L727" s="2"/>
      <c r="M727" s="60"/>
      <c r="N727" s="7"/>
      <c r="O727" s="74"/>
      <c r="P727" s="1"/>
      <c r="Q727" s="1"/>
    </row>
    <row r="728" spans="1:17" hidden="1" x14ac:dyDescent="0.25">
      <c r="A728" s="24" t="str">
        <f t="shared" si="13"/>
        <v>7149ARCELOR (BERTON SICARD)</v>
      </c>
      <c r="B728" s="1">
        <v>7149</v>
      </c>
      <c r="C728" s="1" t="s">
        <v>21435</v>
      </c>
      <c r="D728" s="1" t="s">
        <v>21435</v>
      </c>
      <c r="E728" s="1" t="s">
        <v>3327</v>
      </c>
      <c r="F728" s="1" t="s">
        <v>32900</v>
      </c>
      <c r="G728" s="1" t="s">
        <v>655</v>
      </c>
      <c r="H728" s="1">
        <v>7149</v>
      </c>
      <c r="I728" s="1" t="s">
        <v>41</v>
      </c>
      <c r="J728" s="1">
        <v>100</v>
      </c>
      <c r="K728" s="2"/>
      <c r="L728" s="2"/>
      <c r="M728" s="60"/>
      <c r="N728" s="7"/>
      <c r="O728" s="74"/>
      <c r="P728" s="1"/>
      <c r="Q728" s="1"/>
    </row>
    <row r="729" spans="1:17" hidden="1" x14ac:dyDescent="0.25">
      <c r="A729" s="24" t="str">
        <f t="shared" si="13"/>
        <v>7154ARCELOR (BERTON SICARD)</v>
      </c>
      <c r="B729" s="1">
        <v>7154</v>
      </c>
      <c r="C729" s="1" t="s">
        <v>21435</v>
      </c>
      <c r="D729" s="1" t="s">
        <v>21435</v>
      </c>
      <c r="E729" s="1" t="s">
        <v>3328</v>
      </c>
      <c r="F729" s="1" t="s">
        <v>32900</v>
      </c>
      <c r="G729" s="1" t="s">
        <v>655</v>
      </c>
      <c r="H729" s="1">
        <v>7154</v>
      </c>
      <c r="I729" s="1" t="s">
        <v>41</v>
      </c>
      <c r="J729" s="1">
        <v>25</v>
      </c>
      <c r="K729" s="2"/>
      <c r="L729" s="2"/>
      <c r="M729" s="60"/>
      <c r="N729" s="7"/>
      <c r="O729" s="74"/>
      <c r="P729" s="1"/>
      <c r="Q729" s="1"/>
    </row>
    <row r="730" spans="1:17" hidden="1" x14ac:dyDescent="0.25">
      <c r="A730" s="24" t="str">
        <f t="shared" si="13"/>
        <v>7237ARCELOR (BERTON SICARD)</v>
      </c>
      <c r="B730" s="1">
        <v>7237</v>
      </c>
      <c r="C730" s="1" t="s">
        <v>21435</v>
      </c>
      <c r="D730" s="1" t="s">
        <v>21435</v>
      </c>
      <c r="E730" s="1" t="s">
        <v>3331</v>
      </c>
      <c r="F730" s="1" t="s">
        <v>32900</v>
      </c>
      <c r="G730" s="1" t="s">
        <v>655</v>
      </c>
      <c r="H730" s="1">
        <v>7237</v>
      </c>
      <c r="I730" s="1" t="s">
        <v>41</v>
      </c>
      <c r="J730" s="1">
        <v>25</v>
      </c>
      <c r="K730" s="2"/>
      <c r="L730" s="2"/>
      <c r="M730" s="60"/>
      <c r="N730" s="7"/>
      <c r="O730" s="74"/>
      <c r="P730" s="1"/>
      <c r="Q730" s="1"/>
    </row>
    <row r="731" spans="1:17" hidden="1" x14ac:dyDescent="0.25">
      <c r="A731" s="24" t="str">
        <f t="shared" si="13"/>
        <v>7810ARCELOR (BERTON SICARD)</v>
      </c>
      <c r="B731" s="1">
        <v>7810</v>
      </c>
      <c r="C731" s="1" t="s">
        <v>21435</v>
      </c>
      <c r="D731" s="1" t="s">
        <v>21435</v>
      </c>
      <c r="E731" s="1" t="s">
        <v>3366</v>
      </c>
      <c r="F731" s="1" t="s">
        <v>32900</v>
      </c>
      <c r="G731" s="1" t="s">
        <v>655</v>
      </c>
      <c r="H731" s="1">
        <v>7810</v>
      </c>
      <c r="I731" s="1" t="s">
        <v>41</v>
      </c>
      <c r="J731" s="1">
        <v>50</v>
      </c>
      <c r="K731" s="2"/>
      <c r="L731" s="2"/>
      <c r="M731" s="60"/>
      <c r="N731" s="7"/>
      <c r="O731" s="74"/>
      <c r="P731" s="1"/>
      <c r="Q731" s="1"/>
    </row>
    <row r="732" spans="1:17" hidden="1" x14ac:dyDescent="0.25">
      <c r="A732" s="24" t="str">
        <f t="shared" si="13"/>
        <v>7811ARCELOR (BERTON SICARD)</v>
      </c>
      <c r="B732" s="1">
        <v>7811</v>
      </c>
      <c r="C732" s="1" t="s">
        <v>21435</v>
      </c>
      <c r="D732" s="1" t="s">
        <v>21435</v>
      </c>
      <c r="E732" s="1" t="s">
        <v>3367</v>
      </c>
      <c r="F732" s="1" t="s">
        <v>32900</v>
      </c>
      <c r="G732" s="1" t="s">
        <v>655</v>
      </c>
      <c r="H732" s="1">
        <v>7811</v>
      </c>
      <c r="I732" s="1" t="s">
        <v>41</v>
      </c>
      <c r="J732" s="1">
        <v>50</v>
      </c>
      <c r="K732" s="2"/>
      <c r="L732" s="2"/>
      <c r="M732" s="60"/>
      <c r="N732" s="7"/>
      <c r="O732" s="74"/>
      <c r="P732" s="1"/>
      <c r="Q732" s="1"/>
    </row>
    <row r="733" spans="1:17" hidden="1" x14ac:dyDescent="0.25">
      <c r="A733" s="24" t="str">
        <f t="shared" si="13"/>
        <v>7812ARCELOR (BERTON SICARD)</v>
      </c>
      <c r="B733" s="1">
        <v>7812</v>
      </c>
      <c r="C733" s="1" t="s">
        <v>21435</v>
      </c>
      <c r="D733" s="1" t="s">
        <v>21435</v>
      </c>
      <c r="E733" s="1" t="s">
        <v>3368</v>
      </c>
      <c r="F733" s="1" t="s">
        <v>32900</v>
      </c>
      <c r="G733" s="1" t="s">
        <v>655</v>
      </c>
      <c r="H733" s="1">
        <v>7812</v>
      </c>
      <c r="I733" s="1" t="s">
        <v>41</v>
      </c>
      <c r="J733" s="1">
        <v>50</v>
      </c>
      <c r="K733" s="2"/>
      <c r="L733" s="2"/>
      <c r="M733" s="60"/>
      <c r="N733" s="7"/>
      <c r="O733" s="74"/>
      <c r="P733" s="1"/>
      <c r="Q733" s="1"/>
    </row>
    <row r="734" spans="1:17" hidden="1" x14ac:dyDescent="0.25">
      <c r="A734" s="24" t="str">
        <f t="shared" si="13"/>
        <v>7813ARCELOR (BERTON SICARD)</v>
      </c>
      <c r="B734" s="1">
        <v>7813</v>
      </c>
      <c r="C734" s="1" t="s">
        <v>21435</v>
      </c>
      <c r="D734" s="1" t="s">
        <v>21435</v>
      </c>
      <c r="E734" s="1" t="s">
        <v>3369</v>
      </c>
      <c r="F734" s="1" t="s">
        <v>32900</v>
      </c>
      <c r="G734" s="1" t="s">
        <v>655</v>
      </c>
      <c r="H734" s="1">
        <v>7813</v>
      </c>
      <c r="I734" s="1" t="s">
        <v>41</v>
      </c>
      <c r="J734" s="1">
        <v>40</v>
      </c>
      <c r="K734" s="2"/>
      <c r="L734" s="2"/>
      <c r="M734" s="60"/>
      <c r="N734" s="7"/>
      <c r="O734" s="74"/>
      <c r="P734" s="1"/>
      <c r="Q734" s="1"/>
    </row>
    <row r="735" spans="1:17" hidden="1" x14ac:dyDescent="0.25">
      <c r="A735" s="24" t="str">
        <f t="shared" si="13"/>
        <v>7814ARCELOR (BERTON SICARD)</v>
      </c>
      <c r="B735" s="1">
        <v>7814</v>
      </c>
      <c r="C735" s="1" t="s">
        <v>21435</v>
      </c>
      <c r="D735" s="1" t="s">
        <v>21435</v>
      </c>
      <c r="E735" s="1" t="s">
        <v>3370</v>
      </c>
      <c r="F735" s="1" t="s">
        <v>32900</v>
      </c>
      <c r="G735" s="1" t="s">
        <v>655</v>
      </c>
      <c r="H735" s="1">
        <v>7814</v>
      </c>
      <c r="I735" s="1" t="s">
        <v>41</v>
      </c>
      <c r="J735" s="1">
        <v>25</v>
      </c>
      <c r="K735" s="2"/>
      <c r="L735" s="2"/>
      <c r="M735" s="60"/>
      <c r="N735" s="7"/>
      <c r="O735" s="74"/>
      <c r="P735" s="1"/>
      <c r="Q735" s="1"/>
    </row>
    <row r="736" spans="1:17" hidden="1" x14ac:dyDescent="0.25">
      <c r="A736" s="24" t="str">
        <f t="shared" si="13"/>
        <v>8301ARCELOR (BERTON SICARD)</v>
      </c>
      <c r="B736" s="1">
        <v>8301</v>
      </c>
      <c r="C736" s="1" t="s">
        <v>21435</v>
      </c>
      <c r="D736" s="1" t="s">
        <v>21435</v>
      </c>
      <c r="E736" s="1" t="s">
        <v>3372</v>
      </c>
      <c r="F736" s="1" t="s">
        <v>32900</v>
      </c>
      <c r="G736" s="1" t="s">
        <v>655</v>
      </c>
      <c r="H736" s="1">
        <v>8301</v>
      </c>
      <c r="I736" s="1" t="s">
        <v>41</v>
      </c>
      <c r="J736" s="1">
        <v>50</v>
      </c>
      <c r="K736" s="2"/>
      <c r="L736" s="2"/>
      <c r="M736" s="60"/>
      <c r="N736" s="7"/>
      <c r="O736" s="74"/>
      <c r="P736" s="1"/>
      <c r="Q736" s="1"/>
    </row>
    <row r="737" spans="1:17" hidden="1" x14ac:dyDescent="0.25">
      <c r="A737" s="24" t="str">
        <f t="shared" si="13"/>
        <v>8304ARCELOR (BERTON SICARD)</v>
      </c>
      <c r="B737" s="1">
        <v>8304</v>
      </c>
      <c r="C737" s="1" t="s">
        <v>21435</v>
      </c>
      <c r="D737" s="1" t="s">
        <v>21435</v>
      </c>
      <c r="E737" s="1" t="s">
        <v>3373</v>
      </c>
      <c r="F737" s="1" t="s">
        <v>32900</v>
      </c>
      <c r="G737" s="1" t="s">
        <v>655</v>
      </c>
      <c r="H737" s="1">
        <v>8304</v>
      </c>
      <c r="I737" s="1" t="s">
        <v>41</v>
      </c>
      <c r="J737" s="1">
        <v>50</v>
      </c>
      <c r="K737" s="2"/>
      <c r="L737" s="2"/>
      <c r="M737" s="60"/>
      <c r="N737" s="7"/>
      <c r="O737" s="74"/>
      <c r="P737" s="1"/>
      <c r="Q737" s="1"/>
    </row>
    <row r="738" spans="1:17" hidden="1" x14ac:dyDescent="0.25">
      <c r="A738" s="24" t="str">
        <f t="shared" si="13"/>
        <v>8306ARCELOR (BERTON SICARD)</v>
      </c>
      <c r="B738" s="1">
        <v>8306</v>
      </c>
      <c r="C738" s="1" t="s">
        <v>21435</v>
      </c>
      <c r="D738" s="1" t="s">
        <v>21435</v>
      </c>
      <c r="E738" s="1" t="s">
        <v>3374</v>
      </c>
      <c r="F738" s="1" t="s">
        <v>32900</v>
      </c>
      <c r="G738" s="1" t="s">
        <v>655</v>
      </c>
      <c r="H738" s="1">
        <v>8306</v>
      </c>
      <c r="I738" s="1" t="s">
        <v>41</v>
      </c>
      <c r="J738" s="1">
        <v>50</v>
      </c>
      <c r="K738" s="2"/>
      <c r="L738" s="2"/>
      <c r="M738" s="60"/>
      <c r="N738" s="7"/>
      <c r="O738" s="74"/>
      <c r="P738" s="1"/>
      <c r="Q738" s="1"/>
    </row>
    <row r="739" spans="1:17" hidden="1" x14ac:dyDescent="0.25">
      <c r="A739" s="24" t="str">
        <f t="shared" si="13"/>
        <v>8308ARCELOR (BERTON SICARD)</v>
      </c>
      <c r="B739" s="1">
        <v>8308</v>
      </c>
      <c r="C739" s="1" t="s">
        <v>21435</v>
      </c>
      <c r="D739" s="1" t="s">
        <v>21435</v>
      </c>
      <c r="E739" s="1" t="s">
        <v>3375</v>
      </c>
      <c r="F739" s="1" t="s">
        <v>32900</v>
      </c>
      <c r="G739" s="1" t="s">
        <v>655</v>
      </c>
      <c r="H739" s="1">
        <v>8308</v>
      </c>
      <c r="I739" s="1" t="s">
        <v>41</v>
      </c>
      <c r="J739" s="1">
        <v>50</v>
      </c>
      <c r="K739" s="2"/>
      <c r="L739" s="2"/>
      <c r="M739" s="60"/>
      <c r="N739" s="7"/>
      <c r="O739" s="74"/>
      <c r="P739" s="1"/>
      <c r="Q739" s="1"/>
    </row>
    <row r="740" spans="1:17" hidden="1" x14ac:dyDescent="0.25">
      <c r="A740" s="24" t="str">
        <f t="shared" si="13"/>
        <v>8309ARCELOR (BERTON SICARD)</v>
      </c>
      <c r="B740" s="1">
        <v>8309</v>
      </c>
      <c r="C740" s="1" t="s">
        <v>21435</v>
      </c>
      <c r="D740" s="1" t="s">
        <v>21435</v>
      </c>
      <c r="E740" s="1" t="s">
        <v>3376</v>
      </c>
      <c r="F740" s="1" t="s">
        <v>32900</v>
      </c>
      <c r="G740" s="1" t="s">
        <v>655</v>
      </c>
      <c r="H740" s="1">
        <v>8309</v>
      </c>
      <c r="I740" s="1" t="s">
        <v>41</v>
      </c>
      <c r="J740" s="1">
        <v>50</v>
      </c>
      <c r="K740" s="2"/>
      <c r="L740" s="2"/>
      <c r="M740" s="60"/>
      <c r="N740" s="7"/>
      <c r="O740" s="74"/>
      <c r="P740" s="1"/>
      <c r="Q740" s="1"/>
    </row>
    <row r="741" spans="1:17" hidden="1" x14ac:dyDescent="0.25">
      <c r="A741" s="24" t="str">
        <f t="shared" si="13"/>
        <v>8313ARCELOR (BERTON SICARD)</v>
      </c>
      <c r="B741" s="1">
        <v>8313</v>
      </c>
      <c r="C741" s="1" t="s">
        <v>21435</v>
      </c>
      <c r="D741" s="1" t="s">
        <v>21435</v>
      </c>
      <c r="E741" s="1" t="s">
        <v>3377</v>
      </c>
      <c r="F741" s="1" t="s">
        <v>32900</v>
      </c>
      <c r="G741" s="1" t="s">
        <v>655</v>
      </c>
      <c r="H741" s="1">
        <v>8313</v>
      </c>
      <c r="I741" s="1" t="s">
        <v>41</v>
      </c>
      <c r="J741" s="1">
        <v>50</v>
      </c>
      <c r="K741" s="2"/>
      <c r="L741" s="2"/>
      <c r="M741" s="60"/>
      <c r="N741" s="7"/>
      <c r="O741" s="74"/>
      <c r="P741" s="1"/>
      <c r="Q741" s="1"/>
    </row>
    <row r="742" spans="1:17" hidden="1" x14ac:dyDescent="0.25">
      <c r="A742" s="24" t="str">
        <f t="shared" si="13"/>
        <v>8314ARCELOR (BERTON SICARD)</v>
      </c>
      <c r="B742" s="1">
        <v>8314</v>
      </c>
      <c r="C742" s="1" t="s">
        <v>21435</v>
      </c>
      <c r="D742" s="1" t="s">
        <v>21435</v>
      </c>
      <c r="E742" s="1" t="s">
        <v>3378</v>
      </c>
      <c r="F742" s="1" t="s">
        <v>32900</v>
      </c>
      <c r="G742" s="1" t="s">
        <v>655</v>
      </c>
      <c r="H742" s="1">
        <v>8314</v>
      </c>
      <c r="I742" s="1" t="s">
        <v>41</v>
      </c>
      <c r="J742" s="1">
        <v>50</v>
      </c>
      <c r="K742" s="2"/>
      <c r="L742" s="2"/>
      <c r="M742" s="60"/>
      <c r="N742" s="7"/>
      <c r="O742" s="74"/>
      <c r="P742" s="1"/>
      <c r="Q742" s="1"/>
    </row>
    <row r="743" spans="1:17" hidden="1" x14ac:dyDescent="0.25">
      <c r="A743" s="24" t="str">
        <f t="shared" si="13"/>
        <v>8360ARCELOR (BERTON SICARD)</v>
      </c>
      <c r="B743" s="1">
        <v>8360</v>
      </c>
      <c r="C743" s="1" t="s">
        <v>21435</v>
      </c>
      <c r="D743" s="1" t="s">
        <v>21435</v>
      </c>
      <c r="E743" s="1" t="s">
        <v>3379</v>
      </c>
      <c r="F743" s="1" t="s">
        <v>32900</v>
      </c>
      <c r="G743" s="1" t="s">
        <v>655</v>
      </c>
      <c r="H743" s="1">
        <v>8360</v>
      </c>
      <c r="I743" s="1" t="s">
        <v>41</v>
      </c>
      <c r="J743" s="1">
        <v>50</v>
      </c>
      <c r="K743" s="2"/>
      <c r="L743" s="2"/>
      <c r="M743" s="60"/>
      <c r="N743" s="7"/>
      <c r="O743" s="74"/>
      <c r="P743" s="1"/>
      <c r="Q743" s="1"/>
    </row>
    <row r="744" spans="1:17" hidden="1" x14ac:dyDescent="0.25">
      <c r="A744" s="24" t="str">
        <f t="shared" si="13"/>
        <v>8361ARCELOR (BERTON SICARD)</v>
      </c>
      <c r="B744" s="1">
        <v>8361</v>
      </c>
      <c r="C744" s="1" t="s">
        <v>21435</v>
      </c>
      <c r="D744" s="1" t="s">
        <v>21435</v>
      </c>
      <c r="E744" s="1" t="s">
        <v>3380</v>
      </c>
      <c r="F744" s="1" t="s">
        <v>32900</v>
      </c>
      <c r="G744" s="1" t="s">
        <v>655</v>
      </c>
      <c r="H744" s="1">
        <v>8361</v>
      </c>
      <c r="I744" s="1" t="s">
        <v>41</v>
      </c>
      <c r="J744" s="1">
        <v>50</v>
      </c>
      <c r="K744" s="2"/>
      <c r="L744" s="2"/>
      <c r="M744" s="60"/>
      <c r="N744" s="7"/>
      <c r="O744" s="74"/>
      <c r="P744" s="1"/>
      <c r="Q744" s="1"/>
    </row>
    <row r="745" spans="1:17" hidden="1" x14ac:dyDescent="0.25">
      <c r="A745" s="24" t="str">
        <f t="shared" si="13"/>
        <v>8362ARCELOR (BERTON SICARD)</v>
      </c>
      <c r="B745" s="1">
        <v>8362</v>
      </c>
      <c r="C745" s="1" t="s">
        <v>21435</v>
      </c>
      <c r="D745" s="1" t="s">
        <v>21435</v>
      </c>
      <c r="E745" s="1" t="s">
        <v>291</v>
      </c>
      <c r="F745" s="1" t="s">
        <v>32900</v>
      </c>
      <c r="G745" s="1" t="s">
        <v>655</v>
      </c>
      <c r="H745" s="1">
        <v>8362</v>
      </c>
      <c r="I745" s="1" t="s">
        <v>41</v>
      </c>
      <c r="J745" s="1">
        <v>50</v>
      </c>
      <c r="K745" s="2"/>
      <c r="L745" s="2"/>
      <c r="M745" s="60"/>
      <c r="N745" s="7"/>
      <c r="O745" s="74"/>
      <c r="P745" s="1"/>
      <c r="Q745" s="1"/>
    </row>
    <row r="746" spans="1:17" hidden="1" x14ac:dyDescent="0.25">
      <c r="A746" s="24" t="str">
        <f t="shared" si="13"/>
        <v>8363ARCELOR (BERTON SICARD)</v>
      </c>
      <c r="B746" s="1">
        <v>8363</v>
      </c>
      <c r="C746" s="1" t="s">
        <v>21435</v>
      </c>
      <c r="D746" s="1" t="s">
        <v>21435</v>
      </c>
      <c r="E746" s="1" t="s">
        <v>3381</v>
      </c>
      <c r="F746" s="1" t="s">
        <v>32900</v>
      </c>
      <c r="G746" s="1" t="s">
        <v>655</v>
      </c>
      <c r="H746" s="1">
        <v>8363</v>
      </c>
      <c r="I746" s="1" t="s">
        <v>41</v>
      </c>
      <c r="J746" s="1">
        <v>50</v>
      </c>
      <c r="K746" s="2"/>
      <c r="L746" s="2"/>
      <c r="M746" s="60"/>
      <c r="N746" s="7"/>
      <c r="O746" s="74"/>
      <c r="P746" s="1"/>
      <c r="Q746" s="1"/>
    </row>
    <row r="747" spans="1:17" hidden="1" x14ac:dyDescent="0.25">
      <c r="A747" s="24" t="str">
        <f t="shared" si="13"/>
        <v>8364ARCELOR (BERTON SICARD)</v>
      </c>
      <c r="B747" s="1">
        <v>8364</v>
      </c>
      <c r="C747" s="1" t="s">
        <v>21435</v>
      </c>
      <c r="D747" s="1" t="s">
        <v>21435</v>
      </c>
      <c r="E747" s="1" t="s">
        <v>3382</v>
      </c>
      <c r="F747" s="1" t="s">
        <v>32900</v>
      </c>
      <c r="G747" s="1" t="s">
        <v>655</v>
      </c>
      <c r="H747" s="1">
        <v>8364</v>
      </c>
      <c r="I747" s="1" t="s">
        <v>41</v>
      </c>
      <c r="J747" s="1">
        <v>50</v>
      </c>
      <c r="K747" s="2"/>
      <c r="L747" s="2"/>
      <c r="M747" s="60"/>
      <c r="N747" s="7"/>
      <c r="O747" s="74"/>
      <c r="P747" s="1"/>
      <c r="Q747" s="1"/>
    </row>
    <row r="748" spans="1:17" hidden="1" x14ac:dyDescent="0.25">
      <c r="A748" s="24" t="str">
        <f t="shared" si="13"/>
        <v>8369ARCELOR (BERTON SICARD)</v>
      </c>
      <c r="B748" s="1">
        <v>8369</v>
      </c>
      <c r="C748" s="1" t="s">
        <v>21435</v>
      </c>
      <c r="D748" s="1" t="s">
        <v>21435</v>
      </c>
      <c r="E748" s="1" t="s">
        <v>3383</v>
      </c>
      <c r="F748" s="1" t="s">
        <v>32900</v>
      </c>
      <c r="G748" s="1" t="s">
        <v>655</v>
      </c>
      <c r="H748" s="1">
        <v>8369</v>
      </c>
      <c r="I748" s="1" t="s">
        <v>41</v>
      </c>
      <c r="J748" s="1">
        <v>50</v>
      </c>
      <c r="K748" s="2"/>
      <c r="L748" s="2"/>
      <c r="M748" s="60"/>
      <c r="N748" s="7"/>
      <c r="O748" s="74"/>
      <c r="P748" s="1"/>
      <c r="Q748" s="1"/>
    </row>
    <row r="749" spans="1:17" hidden="1" x14ac:dyDescent="0.25">
      <c r="A749" s="24" t="str">
        <f t="shared" si="13"/>
        <v>8370ARCELOR (BERTON SICARD)</v>
      </c>
      <c r="B749" s="1">
        <v>8370</v>
      </c>
      <c r="C749" s="1" t="s">
        <v>21435</v>
      </c>
      <c r="D749" s="1" t="s">
        <v>21435</v>
      </c>
      <c r="E749" s="1" t="s">
        <v>3384</v>
      </c>
      <c r="F749" s="1" t="s">
        <v>32900</v>
      </c>
      <c r="G749" s="1" t="s">
        <v>655</v>
      </c>
      <c r="H749" s="1">
        <v>8370</v>
      </c>
      <c r="I749" s="1" t="s">
        <v>41</v>
      </c>
      <c r="J749" s="1">
        <v>50</v>
      </c>
      <c r="K749" s="2"/>
      <c r="L749" s="2"/>
      <c r="M749" s="60"/>
      <c r="N749" s="7"/>
      <c r="O749" s="74"/>
      <c r="P749" s="1"/>
      <c r="Q749" s="1"/>
    </row>
    <row r="750" spans="1:17" hidden="1" x14ac:dyDescent="0.25">
      <c r="A750" s="24" t="str">
        <f t="shared" si="13"/>
        <v>8600ARCELOR (BERTON SICARD)</v>
      </c>
      <c r="B750" s="1">
        <v>8600</v>
      </c>
      <c r="C750" s="1" t="s">
        <v>21435</v>
      </c>
      <c r="D750" s="1" t="s">
        <v>21435</v>
      </c>
      <c r="E750" s="1" t="s">
        <v>3379</v>
      </c>
      <c r="F750" s="1" t="s">
        <v>32900</v>
      </c>
      <c r="G750" s="1" t="s">
        <v>655</v>
      </c>
      <c r="H750" s="1">
        <v>8600</v>
      </c>
      <c r="I750" s="1" t="s">
        <v>41</v>
      </c>
      <c r="J750" s="1">
        <v>50</v>
      </c>
      <c r="K750" s="2"/>
      <c r="L750" s="2"/>
      <c r="M750" s="60"/>
      <c r="N750" s="7"/>
      <c r="O750" s="74"/>
      <c r="P750" s="1"/>
      <c r="Q750" s="1"/>
    </row>
    <row r="751" spans="1:17" hidden="1" x14ac:dyDescent="0.25">
      <c r="A751" s="24" t="str">
        <f t="shared" si="13"/>
        <v>8601ARCELOR (BERTON SICARD)</v>
      </c>
      <c r="B751" s="1">
        <v>8601</v>
      </c>
      <c r="C751" s="1" t="s">
        <v>21435</v>
      </c>
      <c r="D751" s="1" t="s">
        <v>21435</v>
      </c>
      <c r="E751" s="1" t="s">
        <v>3380</v>
      </c>
      <c r="F751" s="1" t="s">
        <v>32900</v>
      </c>
      <c r="G751" s="1" t="s">
        <v>655</v>
      </c>
      <c r="H751" s="1">
        <v>8601</v>
      </c>
      <c r="I751" s="1" t="s">
        <v>41</v>
      </c>
      <c r="J751" s="1">
        <v>50</v>
      </c>
      <c r="K751" s="2"/>
      <c r="L751" s="2"/>
      <c r="M751" s="60"/>
      <c r="N751" s="7"/>
      <c r="O751" s="8"/>
      <c r="P751" s="3"/>
      <c r="Q751" s="3"/>
    </row>
    <row r="752" spans="1:17" hidden="1" x14ac:dyDescent="0.25">
      <c r="A752" s="24" t="str">
        <f t="shared" si="13"/>
        <v>8603ARCELOR (BERTON SICARD)</v>
      </c>
      <c r="B752" s="1">
        <v>8603</v>
      </c>
      <c r="C752" s="1" t="s">
        <v>21435</v>
      </c>
      <c r="D752" s="1" t="s">
        <v>21435</v>
      </c>
      <c r="E752" s="1" t="s">
        <v>3381</v>
      </c>
      <c r="F752" s="1" t="s">
        <v>32900</v>
      </c>
      <c r="G752" s="1" t="s">
        <v>655</v>
      </c>
      <c r="H752" s="1">
        <v>8603</v>
      </c>
      <c r="I752" s="1" t="s">
        <v>41</v>
      </c>
      <c r="J752" s="1">
        <v>50</v>
      </c>
      <c r="K752" s="2"/>
      <c r="L752" s="2"/>
      <c r="M752" s="60"/>
      <c r="N752" s="7"/>
      <c r="O752" s="8"/>
      <c r="P752" s="1"/>
      <c r="Q752" s="1"/>
    </row>
    <row r="753" spans="1:17" hidden="1" x14ac:dyDescent="0.25">
      <c r="A753" s="24" t="str">
        <f t="shared" si="13"/>
        <v>8605ARCELOR (BERTON SICARD)</v>
      </c>
      <c r="B753" s="1">
        <v>8605</v>
      </c>
      <c r="C753" s="1" t="s">
        <v>21435</v>
      </c>
      <c r="D753" s="1" t="s">
        <v>21435</v>
      </c>
      <c r="E753" s="1" t="s">
        <v>3387</v>
      </c>
      <c r="F753" s="1" t="s">
        <v>32900</v>
      </c>
      <c r="G753" s="1" t="s">
        <v>655</v>
      </c>
      <c r="H753" s="1">
        <v>8605</v>
      </c>
      <c r="I753" s="1" t="s">
        <v>41</v>
      </c>
      <c r="J753" s="1">
        <v>50</v>
      </c>
      <c r="K753" s="2"/>
      <c r="L753" s="2"/>
      <c r="M753" s="60"/>
      <c r="N753" s="7"/>
      <c r="O753" s="8"/>
      <c r="P753" s="1"/>
      <c r="Q753" s="1"/>
    </row>
    <row r="754" spans="1:17" hidden="1" x14ac:dyDescent="0.25">
      <c r="A754" s="24" t="str">
        <f t="shared" si="13"/>
        <v>8606ARCELOR (BERTON SICARD)</v>
      </c>
      <c r="B754" s="1">
        <v>8606</v>
      </c>
      <c r="C754" s="1" t="s">
        <v>21435</v>
      </c>
      <c r="D754" s="1" t="s">
        <v>21435</v>
      </c>
      <c r="E754" s="1" t="s">
        <v>3388</v>
      </c>
      <c r="F754" s="1" t="s">
        <v>32900</v>
      </c>
      <c r="G754" s="1" t="s">
        <v>655</v>
      </c>
      <c r="H754" s="1">
        <v>8606</v>
      </c>
      <c r="I754" s="1" t="s">
        <v>41</v>
      </c>
      <c r="J754" s="1">
        <v>50</v>
      </c>
      <c r="K754" s="2"/>
      <c r="L754" s="2"/>
      <c r="M754" s="60"/>
      <c r="N754" s="7"/>
      <c r="O754" s="8"/>
      <c r="P754" s="1"/>
      <c r="Q754" s="1"/>
    </row>
    <row r="755" spans="1:17" hidden="1" x14ac:dyDescent="0.25">
      <c r="A755" s="24" t="str">
        <f t="shared" si="13"/>
        <v>8620ARCELOR (BERTON SICARD)</v>
      </c>
      <c r="B755" s="1">
        <v>8620</v>
      </c>
      <c r="C755" s="1" t="s">
        <v>21435</v>
      </c>
      <c r="D755" s="1" t="s">
        <v>21435</v>
      </c>
      <c r="E755" s="1" t="s">
        <v>3392</v>
      </c>
      <c r="F755" s="1" t="s">
        <v>32900</v>
      </c>
      <c r="G755" s="1" t="s">
        <v>655</v>
      </c>
      <c r="H755" s="1">
        <v>8620</v>
      </c>
      <c r="I755" s="1" t="s">
        <v>41</v>
      </c>
      <c r="J755" s="1">
        <v>50</v>
      </c>
      <c r="K755" s="2"/>
      <c r="L755" s="2"/>
      <c r="M755" s="60"/>
      <c r="N755" s="7"/>
      <c r="O755" s="8"/>
      <c r="P755" s="1"/>
      <c r="Q755" s="1"/>
    </row>
    <row r="756" spans="1:17" hidden="1" x14ac:dyDescent="0.25">
      <c r="A756" s="24" t="str">
        <f t="shared" si="13"/>
        <v>8623ARCELOR (BERTON SICARD)</v>
      </c>
      <c r="B756" s="1">
        <v>8623</v>
      </c>
      <c r="C756" s="1" t="s">
        <v>21435</v>
      </c>
      <c r="D756" s="1" t="s">
        <v>21435</v>
      </c>
      <c r="E756" s="1" t="s">
        <v>3395</v>
      </c>
      <c r="F756" s="1" t="s">
        <v>32900</v>
      </c>
      <c r="G756" s="1" t="s">
        <v>655</v>
      </c>
      <c r="H756" s="1">
        <v>8623</v>
      </c>
      <c r="I756" s="1" t="s">
        <v>41</v>
      </c>
      <c r="J756" s="1">
        <v>50</v>
      </c>
      <c r="K756" s="2"/>
      <c r="L756" s="2"/>
      <c r="M756" s="60"/>
      <c r="N756" s="7"/>
      <c r="O756" s="8"/>
      <c r="P756" s="1"/>
      <c r="Q756" s="1"/>
    </row>
    <row r="757" spans="1:17" hidden="1" x14ac:dyDescent="0.25">
      <c r="A757" s="24" t="str">
        <f t="shared" si="13"/>
        <v>8624ARCELOR (BERTON SICARD)</v>
      </c>
      <c r="B757" s="1">
        <v>8624</v>
      </c>
      <c r="C757" s="1" t="s">
        <v>21435</v>
      </c>
      <c r="D757" s="1" t="s">
        <v>21435</v>
      </c>
      <c r="E757" s="1" t="s">
        <v>3396</v>
      </c>
      <c r="F757" s="1" t="s">
        <v>32900</v>
      </c>
      <c r="G757" s="1" t="s">
        <v>655</v>
      </c>
      <c r="H757" s="1">
        <v>8624</v>
      </c>
      <c r="I757" s="1" t="s">
        <v>41</v>
      </c>
      <c r="J757" s="1">
        <v>50</v>
      </c>
      <c r="K757" s="2"/>
      <c r="L757" s="2"/>
      <c r="M757" s="60"/>
      <c r="N757" s="7"/>
      <c r="O757" s="8"/>
      <c r="P757" s="1"/>
      <c r="Q757" s="1"/>
    </row>
    <row r="758" spans="1:17" hidden="1" x14ac:dyDescent="0.25">
      <c r="A758" s="24" t="str">
        <f t="shared" si="13"/>
        <v>8627ARCELOR (BERTON SICARD)</v>
      </c>
      <c r="B758" s="1">
        <v>8627</v>
      </c>
      <c r="C758" s="1" t="s">
        <v>21435</v>
      </c>
      <c r="D758" s="1" t="s">
        <v>21435</v>
      </c>
      <c r="E758" s="1" t="s">
        <v>3399</v>
      </c>
      <c r="F758" s="1" t="s">
        <v>32900</v>
      </c>
      <c r="G758" s="1" t="s">
        <v>655</v>
      </c>
      <c r="H758" s="1">
        <v>8627</v>
      </c>
      <c r="I758" s="1" t="s">
        <v>41</v>
      </c>
      <c r="J758" s="1">
        <v>50</v>
      </c>
      <c r="K758" s="2"/>
      <c r="L758" s="2"/>
      <c r="M758" s="60"/>
      <c r="N758" s="7"/>
      <c r="O758" s="8"/>
      <c r="P758" s="1"/>
      <c r="Q758" s="1"/>
    </row>
    <row r="759" spans="1:17" hidden="1" x14ac:dyDescent="0.25">
      <c r="A759" s="24" t="str">
        <f t="shared" si="13"/>
        <v>8683ARCELOR (BERTON SICARD)</v>
      </c>
      <c r="B759" s="1">
        <v>8683</v>
      </c>
      <c r="C759" s="1" t="s">
        <v>21435</v>
      </c>
      <c r="D759" s="1" t="s">
        <v>21435</v>
      </c>
      <c r="E759" s="1" t="s">
        <v>3431</v>
      </c>
      <c r="F759" s="1" t="s">
        <v>32900</v>
      </c>
      <c r="G759" s="1" t="s">
        <v>655</v>
      </c>
      <c r="H759" s="1">
        <v>8683</v>
      </c>
      <c r="I759" s="1" t="s">
        <v>41</v>
      </c>
      <c r="J759" s="1">
        <v>6.5</v>
      </c>
      <c r="K759" s="2"/>
      <c r="L759" s="2"/>
      <c r="M759" s="60"/>
      <c r="N759" s="7"/>
      <c r="O759" s="8"/>
      <c r="P759" s="1"/>
      <c r="Q759" s="1"/>
    </row>
    <row r="760" spans="1:17" hidden="1" x14ac:dyDescent="0.25">
      <c r="A760" s="24" t="str">
        <f t="shared" si="13"/>
        <v>8848ARCELOR (BERTON SICARD)</v>
      </c>
      <c r="B760" s="1">
        <v>8848</v>
      </c>
      <c r="C760" s="1" t="s">
        <v>21435</v>
      </c>
      <c r="D760" s="1" t="s">
        <v>21435</v>
      </c>
      <c r="E760" s="1" t="s">
        <v>3432</v>
      </c>
      <c r="F760" s="1" t="s">
        <v>32900</v>
      </c>
      <c r="G760" s="1" t="s">
        <v>655</v>
      </c>
      <c r="H760" s="1">
        <v>8848</v>
      </c>
      <c r="I760" s="1" t="s">
        <v>41</v>
      </c>
      <c r="J760" s="1">
        <v>1</v>
      </c>
      <c r="K760" s="2"/>
      <c r="L760" s="2"/>
      <c r="M760" s="60"/>
      <c r="N760" s="7"/>
      <c r="O760" s="8"/>
      <c r="P760" s="1"/>
      <c r="Q760" s="1"/>
    </row>
    <row r="761" spans="1:17" hidden="1" x14ac:dyDescent="0.25">
      <c r="A761" s="24" t="str">
        <f t="shared" si="13"/>
        <v>8849ARCELOR (BERTON SICARD)</v>
      </c>
      <c r="B761" s="1">
        <v>8849</v>
      </c>
      <c r="C761" s="1" t="s">
        <v>21435</v>
      </c>
      <c r="D761" s="1" t="s">
        <v>21435</v>
      </c>
      <c r="E761" s="1" t="s">
        <v>3433</v>
      </c>
      <c r="F761" s="1" t="s">
        <v>32900</v>
      </c>
      <c r="G761" s="1" t="s">
        <v>655</v>
      </c>
      <c r="H761" s="1">
        <v>8849</v>
      </c>
      <c r="I761" s="1" t="s">
        <v>41</v>
      </c>
      <c r="J761" s="1">
        <v>50</v>
      </c>
      <c r="K761" s="2"/>
      <c r="L761" s="2"/>
      <c r="M761" s="60"/>
      <c r="N761" s="7"/>
      <c r="O761" s="8"/>
      <c r="P761" s="1"/>
      <c r="Q761" s="1"/>
    </row>
    <row r="762" spans="1:17" hidden="1" x14ac:dyDescent="0.25">
      <c r="A762" s="24" t="str">
        <f t="shared" si="13"/>
        <v>9499ARCELOR (BERTON SICARD)</v>
      </c>
      <c r="B762" s="1">
        <v>9499</v>
      </c>
      <c r="C762" s="1" t="s">
        <v>21435</v>
      </c>
      <c r="D762" s="1" t="s">
        <v>21435</v>
      </c>
      <c r="E762" s="1" t="s">
        <v>3474</v>
      </c>
      <c r="F762" s="1" t="s">
        <v>32900</v>
      </c>
      <c r="G762" s="1" t="s">
        <v>655</v>
      </c>
      <c r="H762" s="1">
        <v>9499</v>
      </c>
      <c r="I762" s="1" t="s">
        <v>41</v>
      </c>
      <c r="J762" s="1">
        <v>25</v>
      </c>
      <c r="K762" s="2"/>
      <c r="L762" s="2"/>
      <c r="M762" s="60"/>
      <c r="N762" s="7"/>
      <c r="O762" s="8"/>
      <c r="P762" s="1"/>
      <c r="Q762" s="1"/>
    </row>
    <row r="763" spans="1:17" hidden="1" x14ac:dyDescent="0.25">
      <c r="A763" s="24" t="str">
        <f t="shared" si="13"/>
        <v>9524ARCELOR (BERTON SICARD)</v>
      </c>
      <c r="B763" s="1">
        <v>9524</v>
      </c>
      <c r="C763" s="1" t="s">
        <v>21435</v>
      </c>
      <c r="D763" s="1" t="s">
        <v>21435</v>
      </c>
      <c r="E763" s="1" t="s">
        <v>3485</v>
      </c>
      <c r="F763" s="1" t="s">
        <v>32900</v>
      </c>
      <c r="G763" s="1" t="s">
        <v>655</v>
      </c>
      <c r="H763" s="1">
        <v>9524</v>
      </c>
      <c r="I763" s="1" t="s">
        <v>41</v>
      </c>
      <c r="J763" s="1">
        <v>100</v>
      </c>
      <c r="K763" s="2"/>
      <c r="L763" s="2"/>
      <c r="M763" s="60"/>
      <c r="N763" s="7"/>
      <c r="O763" s="8"/>
      <c r="P763" s="1"/>
      <c r="Q763" s="1"/>
    </row>
    <row r="764" spans="1:17" hidden="1" x14ac:dyDescent="0.25">
      <c r="A764" s="24" t="str">
        <f t="shared" si="13"/>
        <v>9525ARCELOR (BERTON SICARD)</v>
      </c>
      <c r="B764" s="1">
        <v>9525</v>
      </c>
      <c r="C764" s="1" t="s">
        <v>21435</v>
      </c>
      <c r="D764" s="1" t="s">
        <v>21435</v>
      </c>
      <c r="E764" s="1" t="s">
        <v>3486</v>
      </c>
      <c r="F764" s="1" t="s">
        <v>32900</v>
      </c>
      <c r="G764" s="1" t="s">
        <v>655</v>
      </c>
      <c r="H764" s="1">
        <v>9525</v>
      </c>
      <c r="I764" s="1" t="s">
        <v>41</v>
      </c>
      <c r="J764" s="1">
        <v>100</v>
      </c>
      <c r="K764" s="2"/>
      <c r="L764" s="2"/>
      <c r="M764" s="60"/>
      <c r="N764" s="7"/>
      <c r="O764" s="8"/>
      <c r="P764" s="1"/>
      <c r="Q764" s="1"/>
    </row>
    <row r="765" spans="1:17" hidden="1" x14ac:dyDescent="0.25">
      <c r="A765" s="24" t="str">
        <f t="shared" si="13"/>
        <v>9526ARCELOR (BERTON SICARD)</v>
      </c>
      <c r="B765" s="1">
        <v>9526</v>
      </c>
      <c r="C765" s="1" t="s">
        <v>21435</v>
      </c>
      <c r="D765" s="1" t="s">
        <v>21435</v>
      </c>
      <c r="E765" s="1" t="s">
        <v>3487</v>
      </c>
      <c r="F765" s="1" t="s">
        <v>32900</v>
      </c>
      <c r="G765" s="1" t="s">
        <v>655</v>
      </c>
      <c r="H765">
        <v>9526</v>
      </c>
      <c r="I765" s="1" t="s">
        <v>41</v>
      </c>
      <c r="J765">
        <v>100</v>
      </c>
    </row>
    <row r="766" spans="1:17" hidden="1" x14ac:dyDescent="0.25">
      <c r="A766" s="24" t="str">
        <f t="shared" si="13"/>
        <v>9573ARCELOR (BERTON SICARD)</v>
      </c>
      <c r="B766" s="1">
        <v>9573</v>
      </c>
      <c r="C766" s="1" t="s">
        <v>21435</v>
      </c>
      <c r="D766" s="1" t="s">
        <v>21435</v>
      </c>
      <c r="E766" s="1" t="s">
        <v>3293</v>
      </c>
      <c r="F766" s="1" t="s">
        <v>32900</v>
      </c>
      <c r="G766" s="1" t="s">
        <v>655</v>
      </c>
      <c r="H766">
        <v>9573</v>
      </c>
      <c r="I766" s="1" t="s">
        <v>41</v>
      </c>
      <c r="J766">
        <v>50</v>
      </c>
    </row>
    <row r="767" spans="1:17" hidden="1" x14ac:dyDescent="0.25">
      <c r="A767" s="24" t="str">
        <f t="shared" si="13"/>
        <v>9576ARCELOR (BERTON SICARD)</v>
      </c>
      <c r="B767" s="1">
        <v>9576</v>
      </c>
      <c r="C767" s="1" t="s">
        <v>21435</v>
      </c>
      <c r="D767" s="1" t="s">
        <v>21435</v>
      </c>
      <c r="E767" s="1" t="s">
        <v>3293</v>
      </c>
      <c r="F767" s="1" t="s">
        <v>32900</v>
      </c>
      <c r="G767" s="1" t="s">
        <v>655</v>
      </c>
      <c r="H767">
        <v>9576</v>
      </c>
      <c r="I767" s="1" t="s">
        <v>41</v>
      </c>
      <c r="J767">
        <v>50</v>
      </c>
    </row>
    <row r="768" spans="1:17" hidden="1" x14ac:dyDescent="0.25">
      <c r="A768" s="24" t="str">
        <f t="shared" si="13"/>
        <v>9634ARCELOR (BERTON SICARD)</v>
      </c>
      <c r="B768" s="1">
        <v>9634</v>
      </c>
      <c r="C768" s="1" t="s">
        <v>21435</v>
      </c>
      <c r="D768" s="1" t="s">
        <v>21435</v>
      </c>
      <c r="E768" s="1" t="s">
        <v>3491</v>
      </c>
      <c r="F768" s="1" t="s">
        <v>32900</v>
      </c>
      <c r="G768" s="1" t="s">
        <v>655</v>
      </c>
      <c r="H768">
        <v>9634</v>
      </c>
      <c r="I768" s="1" t="s">
        <v>41</v>
      </c>
      <c r="J768">
        <v>100</v>
      </c>
    </row>
    <row r="769" spans="1:10" hidden="1" x14ac:dyDescent="0.25">
      <c r="A769" s="24" t="str">
        <f t="shared" si="13"/>
        <v>9635ARCELOR (BERTON SICARD)</v>
      </c>
      <c r="B769" s="1">
        <v>9635</v>
      </c>
      <c r="C769" s="1" t="s">
        <v>21435</v>
      </c>
      <c r="D769" s="1" t="s">
        <v>21435</v>
      </c>
      <c r="E769" s="1" t="s">
        <v>3492</v>
      </c>
      <c r="F769" s="1" t="s">
        <v>32900</v>
      </c>
      <c r="G769" s="1" t="s">
        <v>655</v>
      </c>
      <c r="H769">
        <v>9635</v>
      </c>
      <c r="I769" s="1" t="s">
        <v>41</v>
      </c>
      <c r="J769">
        <v>100</v>
      </c>
    </row>
    <row r="770" spans="1:10" hidden="1" x14ac:dyDescent="0.25">
      <c r="A770" s="24" t="str">
        <f t="shared" si="13"/>
        <v>9671ARCELOR (BERTON SICARD)</v>
      </c>
      <c r="B770" s="1">
        <v>9671</v>
      </c>
      <c r="C770" s="1" t="s">
        <v>21435</v>
      </c>
      <c r="D770" s="1" t="s">
        <v>21435</v>
      </c>
      <c r="E770" s="1" t="s">
        <v>3493</v>
      </c>
      <c r="F770" s="1" t="s">
        <v>32900</v>
      </c>
      <c r="G770" s="1" t="s">
        <v>655</v>
      </c>
      <c r="H770">
        <v>9671</v>
      </c>
      <c r="I770" s="1" t="s">
        <v>41</v>
      </c>
      <c r="J770">
        <v>50</v>
      </c>
    </row>
    <row r="771" spans="1:10" hidden="1" x14ac:dyDescent="0.25">
      <c r="A771" s="24" t="str">
        <f t="shared" si="13"/>
        <v>9672ARCELOR (BERTON SICARD)</v>
      </c>
      <c r="B771" s="1">
        <v>9672</v>
      </c>
      <c r="C771" s="1" t="s">
        <v>21435</v>
      </c>
      <c r="D771" s="1" t="s">
        <v>21435</v>
      </c>
      <c r="E771" s="1" t="s">
        <v>3494</v>
      </c>
      <c r="F771" s="1" t="s">
        <v>32900</v>
      </c>
      <c r="G771" s="1" t="s">
        <v>655</v>
      </c>
      <c r="H771">
        <v>9672</v>
      </c>
      <c r="I771" s="1" t="s">
        <v>41</v>
      </c>
      <c r="J771">
        <v>50</v>
      </c>
    </row>
    <row r="772" spans="1:10" hidden="1" x14ac:dyDescent="0.25">
      <c r="A772" s="24" t="str">
        <f t="shared" si="13"/>
        <v>9673ARCELOR (BERTON SICARD)</v>
      </c>
      <c r="B772" s="1">
        <v>9673</v>
      </c>
      <c r="C772" s="1" t="s">
        <v>21435</v>
      </c>
      <c r="D772" s="1" t="s">
        <v>21435</v>
      </c>
      <c r="E772" s="1" t="s">
        <v>3495</v>
      </c>
      <c r="F772" s="1" t="s">
        <v>32900</v>
      </c>
      <c r="G772" s="1" t="s">
        <v>655</v>
      </c>
      <c r="H772">
        <v>9673</v>
      </c>
      <c r="I772" s="1" t="s">
        <v>41</v>
      </c>
      <c r="J772">
        <v>50</v>
      </c>
    </row>
    <row r="773" spans="1:10" hidden="1" x14ac:dyDescent="0.25">
      <c r="A773" s="24" t="str">
        <f t="shared" si="13"/>
        <v>9676ARCELOR (BERTON SICARD)</v>
      </c>
      <c r="B773" s="1">
        <v>9676</v>
      </c>
      <c r="C773" s="1" t="s">
        <v>21435</v>
      </c>
      <c r="D773" s="1" t="s">
        <v>21435</v>
      </c>
      <c r="E773" s="1" t="s">
        <v>3496</v>
      </c>
      <c r="F773" s="1" t="s">
        <v>32900</v>
      </c>
      <c r="G773" s="1" t="s">
        <v>655</v>
      </c>
      <c r="H773">
        <v>9676</v>
      </c>
      <c r="I773" s="1" t="s">
        <v>41</v>
      </c>
      <c r="J773">
        <v>50</v>
      </c>
    </row>
    <row r="774" spans="1:10" hidden="1" x14ac:dyDescent="0.25">
      <c r="A774" s="24" t="str">
        <f t="shared" si="13"/>
        <v>9677ARCELOR (BERTON SICARD)</v>
      </c>
      <c r="B774" s="1">
        <v>9677</v>
      </c>
      <c r="C774" s="1" t="s">
        <v>21435</v>
      </c>
      <c r="D774" s="1" t="s">
        <v>21435</v>
      </c>
      <c r="E774" s="1" t="s">
        <v>3497</v>
      </c>
      <c r="F774" s="1" t="s">
        <v>32900</v>
      </c>
      <c r="G774" s="1" t="s">
        <v>655</v>
      </c>
      <c r="H774">
        <v>9677</v>
      </c>
      <c r="I774" s="1" t="s">
        <v>41</v>
      </c>
      <c r="J774">
        <v>50</v>
      </c>
    </row>
    <row r="775" spans="1:10" hidden="1" x14ac:dyDescent="0.25">
      <c r="A775" s="24" t="str">
        <f t="shared" si="13"/>
        <v>9678NARCELOR (BERTON SICARD)</v>
      </c>
      <c r="B775" s="1" t="s">
        <v>3498</v>
      </c>
      <c r="C775" s="1" t="s">
        <v>21435</v>
      </c>
      <c r="D775" s="1" t="s">
        <v>21435</v>
      </c>
      <c r="E775" s="1" t="s">
        <v>3499</v>
      </c>
      <c r="F775" s="1" t="s">
        <v>32900</v>
      </c>
      <c r="G775" s="1" t="s">
        <v>655</v>
      </c>
      <c r="H775" t="s">
        <v>3498</v>
      </c>
      <c r="I775" s="1" t="s">
        <v>41</v>
      </c>
      <c r="J775">
        <v>50</v>
      </c>
    </row>
    <row r="776" spans="1:10" hidden="1" x14ac:dyDescent="0.25">
      <c r="A776" s="24" t="str">
        <f t="shared" si="13"/>
        <v>9679ARCELOR (BERTON SICARD)</v>
      </c>
      <c r="B776" s="1">
        <v>9679</v>
      </c>
      <c r="C776" s="1" t="s">
        <v>21435</v>
      </c>
      <c r="D776" s="1" t="s">
        <v>21435</v>
      </c>
      <c r="E776" s="1" t="s">
        <v>3500</v>
      </c>
      <c r="F776" s="1" t="s">
        <v>32900</v>
      </c>
      <c r="G776" s="1" t="s">
        <v>655</v>
      </c>
      <c r="H776">
        <v>9679</v>
      </c>
      <c r="I776" s="1" t="s">
        <v>41</v>
      </c>
      <c r="J776">
        <v>50</v>
      </c>
    </row>
    <row r="777" spans="1:10" hidden="1" x14ac:dyDescent="0.25">
      <c r="A777" s="24" t="str">
        <f t="shared" si="13"/>
        <v>9684ARCELOR (BERTON SICARD)</v>
      </c>
      <c r="B777" s="1">
        <v>9684</v>
      </c>
      <c r="C777" s="1" t="s">
        <v>21435</v>
      </c>
      <c r="D777" s="1" t="s">
        <v>21435</v>
      </c>
      <c r="E777" s="1" t="s">
        <v>3501</v>
      </c>
      <c r="F777" s="1" t="s">
        <v>32900</v>
      </c>
      <c r="G777" s="1" t="s">
        <v>655</v>
      </c>
      <c r="H777">
        <v>9684</v>
      </c>
      <c r="I777" s="1" t="s">
        <v>41</v>
      </c>
      <c r="J777">
        <v>50</v>
      </c>
    </row>
    <row r="778" spans="1:10" hidden="1" x14ac:dyDescent="0.25">
      <c r="A778" s="24" t="str">
        <f t="shared" si="13"/>
        <v>9685ARCELOR (BERTON SICARD)</v>
      </c>
      <c r="B778" s="1">
        <v>9685</v>
      </c>
      <c r="C778" s="1" t="s">
        <v>21435</v>
      </c>
      <c r="D778" s="1" t="s">
        <v>21435</v>
      </c>
      <c r="E778" s="1" t="s">
        <v>3502</v>
      </c>
      <c r="F778" s="1" t="s">
        <v>32900</v>
      </c>
      <c r="G778" s="1" t="s">
        <v>655</v>
      </c>
      <c r="H778">
        <v>9685</v>
      </c>
      <c r="I778" s="1" t="s">
        <v>41</v>
      </c>
      <c r="J778">
        <v>50</v>
      </c>
    </row>
    <row r="779" spans="1:10" hidden="1" x14ac:dyDescent="0.25">
      <c r="A779" s="24" t="str">
        <f t="shared" si="13"/>
        <v>40080ARCELOR (BERTON SICARD)</v>
      </c>
      <c r="B779" s="1">
        <v>40080</v>
      </c>
      <c r="C779" s="1" t="s">
        <v>21435</v>
      </c>
      <c r="D779" s="1" t="s">
        <v>21435</v>
      </c>
      <c r="E779" s="1" t="s">
        <v>3553</v>
      </c>
      <c r="F779" s="1" t="s">
        <v>32900</v>
      </c>
      <c r="G779" s="1" t="s">
        <v>655</v>
      </c>
      <c r="H779">
        <v>40080</v>
      </c>
      <c r="I779" s="1" t="s">
        <v>41</v>
      </c>
      <c r="J779">
        <v>1</v>
      </c>
    </row>
    <row r="780" spans="1:10" hidden="1" x14ac:dyDescent="0.25">
      <c r="A780" s="24" t="str">
        <f t="shared" ref="A780:A843" si="14">B780&amp;F780</f>
        <v>440000ARCELOR (BERTON SICARD)</v>
      </c>
      <c r="B780" s="1">
        <v>440000</v>
      </c>
      <c r="C780" s="1" t="s">
        <v>21435</v>
      </c>
      <c r="D780" s="1" t="s">
        <v>21435</v>
      </c>
      <c r="E780" s="1" t="s">
        <v>3172</v>
      </c>
      <c r="F780" s="1" t="s">
        <v>32900</v>
      </c>
      <c r="G780" s="1" t="s">
        <v>655</v>
      </c>
      <c r="H780">
        <v>440000</v>
      </c>
      <c r="I780" s="1" t="s">
        <v>41</v>
      </c>
      <c r="J780">
        <v>50</v>
      </c>
    </row>
    <row r="781" spans="1:10" hidden="1" x14ac:dyDescent="0.25">
      <c r="A781" s="24" t="str">
        <f t="shared" si="14"/>
        <v>440003ARCELOR (BERTON SICARD)</v>
      </c>
      <c r="B781" s="1">
        <v>440003</v>
      </c>
      <c r="C781" s="1" t="s">
        <v>21435</v>
      </c>
      <c r="D781" s="1" t="s">
        <v>21435</v>
      </c>
      <c r="E781" s="1" t="s">
        <v>3673</v>
      </c>
      <c r="F781" s="1" t="s">
        <v>32900</v>
      </c>
      <c r="G781" s="1" t="s">
        <v>655</v>
      </c>
      <c r="H781">
        <v>440003</v>
      </c>
      <c r="I781" s="1" t="s">
        <v>41</v>
      </c>
      <c r="J781">
        <v>100</v>
      </c>
    </row>
    <row r="782" spans="1:10" hidden="1" x14ac:dyDescent="0.25">
      <c r="A782" s="24" t="str">
        <f t="shared" si="14"/>
        <v>440004ARCELOR (BERTON SICARD)</v>
      </c>
      <c r="B782" s="1">
        <v>440004</v>
      </c>
      <c r="C782" s="1" t="s">
        <v>21435</v>
      </c>
      <c r="D782" s="1" t="s">
        <v>21435</v>
      </c>
      <c r="E782" s="1" t="s">
        <v>3674</v>
      </c>
      <c r="F782" s="1" t="s">
        <v>32900</v>
      </c>
      <c r="G782" s="1" t="s">
        <v>655</v>
      </c>
      <c r="H782">
        <v>440004</v>
      </c>
      <c r="I782" s="1" t="s">
        <v>41</v>
      </c>
      <c r="J782">
        <v>50</v>
      </c>
    </row>
    <row r="783" spans="1:10" hidden="1" x14ac:dyDescent="0.25">
      <c r="A783" s="24" t="str">
        <f t="shared" si="14"/>
        <v>440005ARCELOR (BERTON SICARD)</v>
      </c>
      <c r="B783" s="1">
        <v>440005</v>
      </c>
      <c r="C783" s="1" t="s">
        <v>21435</v>
      </c>
      <c r="D783" s="1" t="s">
        <v>21435</v>
      </c>
      <c r="E783" s="1" t="s">
        <v>2541</v>
      </c>
      <c r="F783" s="1" t="s">
        <v>32900</v>
      </c>
      <c r="G783" s="1" t="s">
        <v>655</v>
      </c>
      <c r="H783">
        <v>440005</v>
      </c>
      <c r="I783" s="1" t="s">
        <v>41</v>
      </c>
      <c r="J783">
        <v>100</v>
      </c>
    </row>
    <row r="784" spans="1:10" hidden="1" x14ac:dyDescent="0.25">
      <c r="A784" s="24" t="str">
        <f t="shared" si="14"/>
        <v>440009ARCELOR (BERTON SICARD)</v>
      </c>
      <c r="B784" s="1">
        <v>440009</v>
      </c>
      <c r="C784" s="1" t="s">
        <v>21435</v>
      </c>
      <c r="D784" s="1" t="s">
        <v>21435</v>
      </c>
      <c r="E784" s="1" t="s">
        <v>3675</v>
      </c>
      <c r="F784" s="1" t="s">
        <v>32900</v>
      </c>
      <c r="G784" s="1" t="s">
        <v>655</v>
      </c>
      <c r="H784">
        <v>440009</v>
      </c>
      <c r="I784" s="1" t="s">
        <v>41</v>
      </c>
      <c r="J784">
        <v>50</v>
      </c>
    </row>
    <row r="785" spans="1:10" hidden="1" x14ac:dyDescent="0.25">
      <c r="A785" s="24" t="str">
        <f t="shared" si="14"/>
        <v>440017ARCELOR (BERTON SICARD)</v>
      </c>
      <c r="B785" s="1">
        <v>440017</v>
      </c>
      <c r="C785" s="1" t="s">
        <v>21435</v>
      </c>
      <c r="D785" s="1" t="s">
        <v>21435</v>
      </c>
      <c r="E785" s="1" t="s">
        <v>2839</v>
      </c>
      <c r="F785" s="1" t="s">
        <v>32900</v>
      </c>
      <c r="G785" s="1" t="s">
        <v>655</v>
      </c>
      <c r="H785">
        <v>440017</v>
      </c>
      <c r="I785" s="1" t="s">
        <v>41</v>
      </c>
      <c r="J785">
        <v>20</v>
      </c>
    </row>
    <row r="786" spans="1:10" hidden="1" x14ac:dyDescent="0.25">
      <c r="A786" s="24" t="str">
        <f t="shared" si="14"/>
        <v>440029ARCELOR (BERTON SICARD)</v>
      </c>
      <c r="B786" s="1">
        <v>440029</v>
      </c>
      <c r="C786" s="1" t="s">
        <v>21435</v>
      </c>
      <c r="D786" s="1" t="s">
        <v>21435</v>
      </c>
      <c r="E786" s="1" t="s">
        <v>3679</v>
      </c>
      <c r="F786" s="1" t="s">
        <v>32900</v>
      </c>
      <c r="G786" s="1" t="s">
        <v>655</v>
      </c>
      <c r="H786">
        <v>440029</v>
      </c>
      <c r="I786" s="1" t="s">
        <v>41</v>
      </c>
      <c r="J786">
        <v>50</v>
      </c>
    </row>
    <row r="787" spans="1:10" hidden="1" x14ac:dyDescent="0.25">
      <c r="A787" s="24" t="str">
        <f t="shared" si="14"/>
        <v>440033ARCELOR (BERTON SICARD)</v>
      </c>
      <c r="B787" s="1">
        <v>440033</v>
      </c>
      <c r="C787" s="1" t="s">
        <v>21435</v>
      </c>
      <c r="D787" s="1" t="s">
        <v>21435</v>
      </c>
      <c r="E787" s="1" t="s">
        <v>3681</v>
      </c>
      <c r="F787" s="1" t="s">
        <v>32900</v>
      </c>
      <c r="G787" s="1" t="s">
        <v>655</v>
      </c>
      <c r="H787">
        <v>440033</v>
      </c>
      <c r="I787" s="1" t="s">
        <v>41</v>
      </c>
      <c r="J787">
        <v>25</v>
      </c>
    </row>
    <row r="788" spans="1:10" hidden="1" x14ac:dyDescent="0.25">
      <c r="A788" s="24" t="str">
        <f t="shared" si="14"/>
        <v>441015ARCELOR (BERTON SICARD)</v>
      </c>
      <c r="B788" s="1">
        <v>441015</v>
      </c>
      <c r="C788" s="1" t="s">
        <v>21435</v>
      </c>
      <c r="D788" s="1" t="s">
        <v>21435</v>
      </c>
      <c r="E788" s="1" t="s">
        <v>2839</v>
      </c>
      <c r="F788" s="1" t="s">
        <v>32900</v>
      </c>
      <c r="G788" s="1" t="s">
        <v>655</v>
      </c>
      <c r="H788">
        <v>441015</v>
      </c>
      <c r="I788" s="1" t="s">
        <v>41</v>
      </c>
      <c r="J788">
        <v>30</v>
      </c>
    </row>
    <row r="789" spans="1:10" hidden="1" x14ac:dyDescent="0.25">
      <c r="A789" s="24" t="str">
        <f t="shared" si="14"/>
        <v>443001ARCELOR (BERTON SICARD)</v>
      </c>
      <c r="B789" s="1">
        <v>443001</v>
      </c>
      <c r="C789" s="1" t="s">
        <v>21435</v>
      </c>
      <c r="D789" s="1" t="s">
        <v>21435</v>
      </c>
      <c r="E789" s="1" t="s">
        <v>3684</v>
      </c>
      <c r="F789" s="1" t="s">
        <v>32900</v>
      </c>
      <c r="G789" s="1" t="s">
        <v>655</v>
      </c>
      <c r="H789">
        <v>443001</v>
      </c>
      <c r="I789" s="1" t="s">
        <v>41</v>
      </c>
      <c r="J789">
        <v>20</v>
      </c>
    </row>
    <row r="790" spans="1:10" hidden="1" x14ac:dyDescent="0.25">
      <c r="A790" s="24" t="str">
        <f t="shared" si="14"/>
        <v>470006ARCELOR (BERTON SICARD)</v>
      </c>
      <c r="B790" s="1">
        <v>470006</v>
      </c>
      <c r="C790" s="1" t="s">
        <v>21435</v>
      </c>
      <c r="D790" s="1" t="s">
        <v>21435</v>
      </c>
      <c r="E790" s="1" t="s">
        <v>3838</v>
      </c>
      <c r="F790" s="1" t="s">
        <v>32900</v>
      </c>
      <c r="G790" s="1" t="s">
        <v>655</v>
      </c>
      <c r="H790">
        <v>470006</v>
      </c>
      <c r="I790" s="1" t="s">
        <v>41</v>
      </c>
      <c r="J790">
        <v>1</v>
      </c>
    </row>
    <row r="791" spans="1:10" hidden="1" x14ac:dyDescent="0.25">
      <c r="A791" s="24" t="str">
        <f t="shared" si="14"/>
        <v>470007ARCELOR (BERTON SICARD)</v>
      </c>
      <c r="B791" s="1">
        <v>470007</v>
      </c>
      <c r="C791" s="1" t="s">
        <v>21435</v>
      </c>
      <c r="D791" s="1" t="s">
        <v>21435</v>
      </c>
      <c r="E791" s="1" t="s">
        <v>3839</v>
      </c>
      <c r="F791" s="1" t="s">
        <v>32900</v>
      </c>
      <c r="G791" s="1" t="s">
        <v>655</v>
      </c>
      <c r="H791">
        <v>470007</v>
      </c>
      <c r="I791" s="1" t="s">
        <v>41</v>
      </c>
      <c r="J791">
        <v>1</v>
      </c>
    </row>
    <row r="792" spans="1:10" hidden="1" x14ac:dyDescent="0.25">
      <c r="A792" s="24" t="str">
        <f t="shared" si="14"/>
        <v>540000ARCELOR (BERTON SICARD)</v>
      </c>
      <c r="B792" s="1">
        <v>540000</v>
      </c>
      <c r="C792" s="1" t="s">
        <v>21435</v>
      </c>
      <c r="D792" s="1" t="s">
        <v>21435</v>
      </c>
      <c r="E792" s="1" t="s">
        <v>3863</v>
      </c>
      <c r="F792" s="1" t="s">
        <v>32900</v>
      </c>
      <c r="G792" s="1" t="s">
        <v>655</v>
      </c>
      <c r="H792">
        <v>540000</v>
      </c>
      <c r="I792" s="1" t="s">
        <v>41</v>
      </c>
      <c r="J792">
        <v>50</v>
      </c>
    </row>
    <row r="793" spans="1:10" hidden="1" x14ac:dyDescent="0.25">
      <c r="A793" s="24" t="str">
        <f t="shared" si="14"/>
        <v>540005ARCELOR (BERTON SICARD)</v>
      </c>
      <c r="B793" s="1">
        <v>540005</v>
      </c>
      <c r="C793" s="1" t="s">
        <v>21435</v>
      </c>
      <c r="D793" s="1" t="s">
        <v>21435</v>
      </c>
      <c r="E793" s="1" t="s">
        <v>3865</v>
      </c>
      <c r="F793" s="1" t="s">
        <v>32900</v>
      </c>
      <c r="G793" s="1" t="s">
        <v>655</v>
      </c>
      <c r="H793">
        <v>540005</v>
      </c>
      <c r="I793" s="1" t="s">
        <v>41</v>
      </c>
      <c r="J793">
        <v>4</v>
      </c>
    </row>
    <row r="794" spans="1:10" hidden="1" x14ac:dyDescent="0.25">
      <c r="A794" s="24" t="str">
        <f t="shared" si="14"/>
        <v>540007ARCELOR (BERTON SICARD)</v>
      </c>
      <c r="B794" s="1">
        <v>540007</v>
      </c>
      <c r="C794" s="1" t="s">
        <v>21435</v>
      </c>
      <c r="D794" s="1" t="s">
        <v>21435</v>
      </c>
      <c r="E794" s="1" t="s">
        <v>3866</v>
      </c>
      <c r="F794" s="1" t="s">
        <v>32900</v>
      </c>
      <c r="G794" s="1" t="s">
        <v>655</v>
      </c>
      <c r="H794">
        <v>540007</v>
      </c>
      <c r="I794" s="1" t="s">
        <v>41</v>
      </c>
      <c r="J794">
        <v>15</v>
      </c>
    </row>
    <row r="795" spans="1:10" hidden="1" x14ac:dyDescent="0.25">
      <c r="A795" s="24" t="str">
        <f t="shared" si="14"/>
        <v>540010ARCELOR (BERTON SICARD)</v>
      </c>
      <c r="B795" s="1">
        <v>540010</v>
      </c>
      <c r="C795" s="1" t="s">
        <v>21435</v>
      </c>
      <c r="D795" s="1" t="s">
        <v>21435</v>
      </c>
      <c r="E795" s="1" t="s">
        <v>3867</v>
      </c>
      <c r="F795" s="1" t="s">
        <v>32900</v>
      </c>
      <c r="G795" s="1" t="s">
        <v>655</v>
      </c>
      <c r="H795">
        <v>540010</v>
      </c>
      <c r="I795" s="1" t="s">
        <v>41</v>
      </c>
      <c r="J795">
        <v>10</v>
      </c>
    </row>
    <row r="796" spans="1:10" hidden="1" x14ac:dyDescent="0.25">
      <c r="A796" s="24" t="str">
        <f t="shared" si="14"/>
        <v>740000ARCELOR (BERTON SICARD)</v>
      </c>
      <c r="B796" s="1">
        <v>740000</v>
      </c>
      <c r="C796" s="1" t="s">
        <v>21435</v>
      </c>
      <c r="D796" s="1" t="s">
        <v>21435</v>
      </c>
      <c r="E796" s="1" t="s">
        <v>3997</v>
      </c>
      <c r="F796" s="1" t="s">
        <v>32900</v>
      </c>
      <c r="G796" s="1" t="s">
        <v>655</v>
      </c>
      <c r="H796">
        <v>740000</v>
      </c>
      <c r="I796" s="1" t="s">
        <v>41</v>
      </c>
      <c r="J796">
        <v>50</v>
      </c>
    </row>
    <row r="797" spans="1:10" hidden="1" x14ac:dyDescent="0.25">
      <c r="A797" s="24" t="str">
        <f t="shared" si="14"/>
        <v>940020ARCELOR (BERTON SICARD)</v>
      </c>
      <c r="B797" s="1">
        <v>940020</v>
      </c>
      <c r="C797" s="1" t="s">
        <v>21435</v>
      </c>
      <c r="D797" s="1" t="s">
        <v>21435</v>
      </c>
      <c r="E797" s="1" t="s">
        <v>4026</v>
      </c>
      <c r="F797" s="1" t="s">
        <v>32900</v>
      </c>
      <c r="G797" s="1" t="s">
        <v>655</v>
      </c>
      <c r="H797">
        <v>940020</v>
      </c>
      <c r="I797" s="1" t="s">
        <v>41</v>
      </c>
      <c r="J797">
        <v>100</v>
      </c>
    </row>
    <row r="798" spans="1:10" hidden="1" x14ac:dyDescent="0.25">
      <c r="A798" s="24" t="str">
        <f t="shared" si="14"/>
        <v>940021ARCELOR (BERTON SICARD)</v>
      </c>
      <c r="B798" s="1">
        <v>940021</v>
      </c>
      <c r="C798" s="1" t="s">
        <v>21435</v>
      </c>
      <c r="D798" s="1" t="s">
        <v>21435</v>
      </c>
      <c r="E798" s="1" t="s">
        <v>4027</v>
      </c>
      <c r="F798" s="1" t="s">
        <v>32900</v>
      </c>
      <c r="G798" s="1" t="s">
        <v>655</v>
      </c>
      <c r="H798">
        <v>940021</v>
      </c>
      <c r="I798" s="1" t="s">
        <v>41</v>
      </c>
      <c r="J798">
        <v>100</v>
      </c>
    </row>
    <row r="799" spans="1:10" hidden="1" x14ac:dyDescent="0.25">
      <c r="A799" s="24" t="str">
        <f t="shared" si="14"/>
        <v>940025ARCELOR (BERTON SICARD)</v>
      </c>
      <c r="B799" s="1">
        <v>940025</v>
      </c>
      <c r="C799" s="1" t="s">
        <v>21435</v>
      </c>
      <c r="D799" s="1" t="s">
        <v>21435</v>
      </c>
      <c r="E799" s="1" t="s">
        <v>4028</v>
      </c>
      <c r="F799" s="1" t="s">
        <v>32900</v>
      </c>
      <c r="G799" s="1" t="s">
        <v>655</v>
      </c>
      <c r="H799">
        <v>940025</v>
      </c>
      <c r="I799" s="1" t="s">
        <v>41</v>
      </c>
      <c r="J799">
        <v>100</v>
      </c>
    </row>
    <row r="800" spans="1:10" hidden="1" x14ac:dyDescent="0.25">
      <c r="A800" s="24" t="str">
        <f t="shared" si="14"/>
        <v>940025/2ARCELOR (BERTON SICARD)</v>
      </c>
      <c r="B800" s="1" t="s">
        <v>4029</v>
      </c>
      <c r="C800" s="1" t="s">
        <v>21435</v>
      </c>
      <c r="D800" s="1" t="s">
        <v>21435</v>
      </c>
      <c r="E800" s="1" t="s">
        <v>4028</v>
      </c>
      <c r="F800" s="1" t="s">
        <v>32900</v>
      </c>
      <c r="G800" s="1" t="s">
        <v>655</v>
      </c>
      <c r="H800" t="s">
        <v>4029</v>
      </c>
      <c r="I800" s="1" t="s">
        <v>41</v>
      </c>
      <c r="J800">
        <v>25</v>
      </c>
    </row>
    <row r="801" spans="1:10" hidden="1" x14ac:dyDescent="0.25">
      <c r="A801" s="24" t="str">
        <f t="shared" si="14"/>
        <v>940026ARCELOR (BERTON SICARD)</v>
      </c>
      <c r="B801" s="1">
        <v>940026</v>
      </c>
      <c r="C801" s="1" t="s">
        <v>21435</v>
      </c>
      <c r="D801" s="1" t="s">
        <v>21435</v>
      </c>
      <c r="E801" s="1" t="s">
        <v>4030</v>
      </c>
      <c r="F801" s="1" t="s">
        <v>32900</v>
      </c>
      <c r="G801" s="1" t="s">
        <v>655</v>
      </c>
      <c r="H801">
        <v>940026</v>
      </c>
      <c r="I801" s="1" t="s">
        <v>41</v>
      </c>
      <c r="J801">
        <v>25</v>
      </c>
    </row>
    <row r="802" spans="1:10" hidden="1" x14ac:dyDescent="0.25">
      <c r="A802" s="24" t="str">
        <f t="shared" si="14"/>
        <v>940200ARCELOR (BERTON SICARD)</v>
      </c>
      <c r="B802" s="1">
        <v>940200</v>
      </c>
      <c r="C802" s="1" t="s">
        <v>21435</v>
      </c>
      <c r="D802" s="1" t="s">
        <v>21435</v>
      </c>
      <c r="E802" s="1" t="s">
        <v>4031</v>
      </c>
      <c r="F802" s="1" t="s">
        <v>32900</v>
      </c>
      <c r="G802" s="1" t="s">
        <v>655</v>
      </c>
      <c r="H802">
        <v>940200</v>
      </c>
      <c r="I802" s="1" t="s">
        <v>41</v>
      </c>
      <c r="J802">
        <v>100</v>
      </c>
    </row>
    <row r="803" spans="1:10" hidden="1" x14ac:dyDescent="0.25">
      <c r="A803" s="24" t="str">
        <f t="shared" si="14"/>
        <v>940201ARCELOR (BERTON SICARD)</v>
      </c>
      <c r="B803" s="1">
        <v>940201</v>
      </c>
      <c r="C803" s="1" t="s">
        <v>21435</v>
      </c>
      <c r="D803" s="1" t="s">
        <v>21435</v>
      </c>
      <c r="E803" s="1" t="s">
        <v>4032</v>
      </c>
      <c r="F803" s="1" t="s">
        <v>32900</v>
      </c>
      <c r="G803" s="1" t="s">
        <v>655</v>
      </c>
      <c r="H803">
        <v>940201</v>
      </c>
      <c r="I803" s="1" t="s">
        <v>41</v>
      </c>
      <c r="J803">
        <v>50</v>
      </c>
    </row>
    <row r="804" spans="1:10" hidden="1" x14ac:dyDescent="0.25">
      <c r="A804" s="24" t="str">
        <f t="shared" si="14"/>
        <v>940202ARCELOR (BERTON SICARD)</v>
      </c>
      <c r="B804" s="1">
        <v>940202</v>
      </c>
      <c r="C804" s="1" t="s">
        <v>21435</v>
      </c>
      <c r="D804" s="1" t="s">
        <v>21435</v>
      </c>
      <c r="E804" s="1" t="s">
        <v>4033</v>
      </c>
      <c r="F804" s="1" t="s">
        <v>32900</v>
      </c>
      <c r="G804" s="1" t="s">
        <v>655</v>
      </c>
      <c r="H804">
        <v>940202</v>
      </c>
      <c r="I804" s="1" t="s">
        <v>41</v>
      </c>
      <c r="J804">
        <v>25</v>
      </c>
    </row>
    <row r="805" spans="1:10" hidden="1" x14ac:dyDescent="0.25">
      <c r="A805" s="24" t="str">
        <f t="shared" si="14"/>
        <v>940203ARCELOR (BERTON SICARD)</v>
      </c>
      <c r="B805" s="1">
        <v>940203</v>
      </c>
      <c r="C805" s="1" t="s">
        <v>21435</v>
      </c>
      <c r="D805" s="1" t="s">
        <v>21435</v>
      </c>
      <c r="E805" s="1" t="s">
        <v>4034</v>
      </c>
      <c r="F805" s="1" t="s">
        <v>32900</v>
      </c>
      <c r="G805" s="1" t="s">
        <v>655</v>
      </c>
      <c r="H805">
        <v>940203</v>
      </c>
      <c r="I805" s="1" t="s">
        <v>41</v>
      </c>
      <c r="J805">
        <v>50</v>
      </c>
    </row>
    <row r="806" spans="1:10" hidden="1" x14ac:dyDescent="0.25">
      <c r="A806" s="24" t="str">
        <f t="shared" si="14"/>
        <v>940205ARCELOR (BERTON SICARD)</v>
      </c>
      <c r="B806" s="1">
        <v>940205</v>
      </c>
      <c r="C806" s="1" t="s">
        <v>21435</v>
      </c>
      <c r="D806" s="1" t="s">
        <v>21435</v>
      </c>
      <c r="E806" s="1" t="s">
        <v>4035</v>
      </c>
      <c r="F806" s="1" t="s">
        <v>32900</v>
      </c>
      <c r="G806" s="1" t="s">
        <v>655</v>
      </c>
      <c r="H806">
        <v>940205</v>
      </c>
      <c r="I806" s="1" t="s">
        <v>41</v>
      </c>
      <c r="J806">
        <v>50</v>
      </c>
    </row>
    <row r="807" spans="1:10" hidden="1" x14ac:dyDescent="0.25">
      <c r="A807" s="24" t="str">
        <f t="shared" si="14"/>
        <v>960203ARCELOR (BERTON SICARD)</v>
      </c>
      <c r="B807" s="1">
        <v>960203</v>
      </c>
      <c r="C807" s="1" t="s">
        <v>21435</v>
      </c>
      <c r="D807" s="1" t="s">
        <v>21435</v>
      </c>
      <c r="E807" s="1" t="s">
        <v>4081</v>
      </c>
      <c r="F807" s="1" t="s">
        <v>32900</v>
      </c>
      <c r="G807" s="1" t="s">
        <v>655</v>
      </c>
      <c r="H807">
        <v>960203</v>
      </c>
      <c r="I807" s="1" t="s">
        <v>41</v>
      </c>
      <c r="J807">
        <v>4</v>
      </c>
    </row>
    <row r="808" spans="1:10" hidden="1" x14ac:dyDescent="0.25">
      <c r="A808" s="24" t="str">
        <f t="shared" si="14"/>
        <v>J/124ARCELOR (BERTON SICARD)</v>
      </c>
      <c r="B808" s="1" t="s">
        <v>2829</v>
      </c>
      <c r="C808" s="1" t="s">
        <v>21435</v>
      </c>
      <c r="D808" s="1" t="s">
        <v>21435</v>
      </c>
      <c r="E808" s="1" t="s">
        <v>2830</v>
      </c>
      <c r="F808" s="1" t="s">
        <v>32900</v>
      </c>
      <c r="G808" s="1" t="s">
        <v>655</v>
      </c>
      <c r="H808" t="s">
        <v>2829</v>
      </c>
      <c r="I808" s="1" t="s">
        <v>41</v>
      </c>
      <c r="J808">
        <v>2.5</v>
      </c>
    </row>
    <row r="809" spans="1:10" hidden="1" x14ac:dyDescent="0.25">
      <c r="A809" s="24" t="str">
        <f t="shared" si="14"/>
        <v>JB/121ARCELOR (BERTON SICARD)</v>
      </c>
      <c r="B809" s="1" t="s">
        <v>2831</v>
      </c>
      <c r="C809" s="1" t="s">
        <v>21435</v>
      </c>
      <c r="D809" s="1" t="s">
        <v>21435</v>
      </c>
      <c r="E809" s="1" t="s">
        <v>2832</v>
      </c>
      <c r="F809" s="1" t="s">
        <v>32900</v>
      </c>
      <c r="G809" s="1" t="s">
        <v>655</v>
      </c>
      <c r="H809" t="s">
        <v>2831</v>
      </c>
      <c r="I809" s="1" t="s">
        <v>41</v>
      </c>
      <c r="J809">
        <v>25</v>
      </c>
    </row>
    <row r="810" spans="1:10" hidden="1" x14ac:dyDescent="0.25">
      <c r="A810" s="24" t="str">
        <f t="shared" si="14"/>
        <v>JG/122ARCELOR (BERTON SICARD)</v>
      </c>
      <c r="B810" s="1" t="s">
        <v>2833</v>
      </c>
      <c r="C810" s="1" t="s">
        <v>21435</v>
      </c>
      <c r="D810" s="1" t="s">
        <v>21435</v>
      </c>
      <c r="E810" s="1" t="s">
        <v>2834</v>
      </c>
      <c r="F810" s="1" t="s">
        <v>32900</v>
      </c>
      <c r="G810" s="1" t="s">
        <v>655</v>
      </c>
      <c r="H810" t="s">
        <v>2833</v>
      </c>
      <c r="I810" s="1" t="s">
        <v>41</v>
      </c>
      <c r="J810">
        <v>25</v>
      </c>
    </row>
    <row r="811" spans="1:10" hidden="1" x14ac:dyDescent="0.25">
      <c r="A811" s="24" t="str">
        <f t="shared" si="14"/>
        <v>J25/806ARCELOR (BERTON SICARD)</v>
      </c>
      <c r="B811" s="1" t="s">
        <v>2835</v>
      </c>
      <c r="C811" s="1" t="s">
        <v>21435</v>
      </c>
      <c r="D811" s="1" t="s">
        <v>21435</v>
      </c>
      <c r="E811" s="1" t="s">
        <v>2836</v>
      </c>
      <c r="F811" s="1" t="s">
        <v>32900</v>
      </c>
      <c r="G811" s="1" t="s">
        <v>655</v>
      </c>
      <c r="H811" t="s">
        <v>2835</v>
      </c>
      <c r="I811" s="1" t="s">
        <v>41</v>
      </c>
      <c r="J811">
        <v>50</v>
      </c>
    </row>
    <row r="812" spans="1:10" hidden="1" x14ac:dyDescent="0.25">
      <c r="A812" s="24" t="str">
        <f t="shared" si="14"/>
        <v>J25/810ARCELOR (BERTON SICARD)</v>
      </c>
      <c r="B812" s="1" t="s">
        <v>2837</v>
      </c>
      <c r="C812" s="1" t="s">
        <v>21435</v>
      </c>
      <c r="D812" s="1" t="s">
        <v>21435</v>
      </c>
      <c r="E812" s="1" t="s">
        <v>2836</v>
      </c>
      <c r="F812" s="1" t="s">
        <v>32900</v>
      </c>
      <c r="G812" s="1" t="s">
        <v>655</v>
      </c>
      <c r="H812" t="s">
        <v>2837</v>
      </c>
      <c r="I812" s="1" t="s">
        <v>41</v>
      </c>
      <c r="J812">
        <v>50</v>
      </c>
    </row>
    <row r="813" spans="1:10" hidden="1" x14ac:dyDescent="0.25">
      <c r="A813" s="24" t="str">
        <f t="shared" si="14"/>
        <v>J6007ARCELOR (BERTON SICARD)</v>
      </c>
      <c r="B813" s="1" t="s">
        <v>2840</v>
      </c>
      <c r="C813" s="1" t="s">
        <v>21435</v>
      </c>
      <c r="D813" s="1" t="s">
        <v>21435</v>
      </c>
      <c r="E813" s="1" t="s">
        <v>2841</v>
      </c>
      <c r="F813" s="1" t="s">
        <v>32900</v>
      </c>
      <c r="G813" s="1" t="s">
        <v>655</v>
      </c>
      <c r="H813" t="s">
        <v>2840</v>
      </c>
      <c r="I813" s="1" t="s">
        <v>41</v>
      </c>
      <c r="J813">
        <v>50</v>
      </c>
    </row>
    <row r="814" spans="1:10" hidden="1" x14ac:dyDescent="0.25">
      <c r="A814" s="24" t="str">
        <f t="shared" si="14"/>
        <v>J6008ARCELOR (BERTON SICARD)</v>
      </c>
      <c r="B814" s="1" t="s">
        <v>2842</v>
      </c>
      <c r="C814" s="1" t="s">
        <v>21435</v>
      </c>
      <c r="D814" s="1" t="s">
        <v>21435</v>
      </c>
      <c r="E814" s="1" t="s">
        <v>2843</v>
      </c>
      <c r="F814" s="1" t="s">
        <v>32900</v>
      </c>
      <c r="G814" s="1" t="s">
        <v>655</v>
      </c>
      <c r="H814" t="s">
        <v>2842</v>
      </c>
      <c r="I814" s="1" t="s">
        <v>41</v>
      </c>
      <c r="J814">
        <v>50</v>
      </c>
    </row>
    <row r="815" spans="1:10" hidden="1" x14ac:dyDescent="0.25">
      <c r="A815" s="24" t="str">
        <f t="shared" si="14"/>
        <v>P6048ARCELOR (BERTON SICARD)</v>
      </c>
      <c r="B815" s="1" t="s">
        <v>796</v>
      </c>
      <c r="C815" s="1" t="s">
        <v>21435</v>
      </c>
      <c r="D815" s="1" t="s">
        <v>21435</v>
      </c>
      <c r="E815" s="1" t="s">
        <v>797</v>
      </c>
      <c r="F815" s="1" t="s">
        <v>32900</v>
      </c>
      <c r="G815" s="1" t="s">
        <v>655</v>
      </c>
      <c r="H815" t="s">
        <v>796</v>
      </c>
      <c r="I815" s="1" t="s">
        <v>41</v>
      </c>
      <c r="J815">
        <v>5.8</v>
      </c>
    </row>
    <row r="816" spans="1:10" hidden="1" x14ac:dyDescent="0.25">
      <c r="A816" s="24" t="str">
        <f t="shared" si="14"/>
        <v>676ARCELOR (BERTON SICARD)</v>
      </c>
      <c r="B816" s="1">
        <v>676</v>
      </c>
      <c r="C816" s="1" t="s">
        <v>21435</v>
      </c>
      <c r="D816" s="1" t="s">
        <v>21435</v>
      </c>
      <c r="E816" s="1" t="s">
        <v>3024</v>
      </c>
      <c r="F816" s="1" t="s">
        <v>32900</v>
      </c>
      <c r="G816" s="1" t="s">
        <v>655</v>
      </c>
      <c r="H816">
        <v>676</v>
      </c>
      <c r="I816" s="1" t="s">
        <v>41</v>
      </c>
      <c r="J816">
        <v>50</v>
      </c>
    </row>
    <row r="817" spans="1:10" hidden="1" x14ac:dyDescent="0.25">
      <c r="A817" s="24" t="str">
        <f t="shared" si="14"/>
        <v>5101ARCELOR (BERTON SICARD)</v>
      </c>
      <c r="B817" s="1">
        <v>5101</v>
      </c>
      <c r="C817" s="1" t="s">
        <v>21435</v>
      </c>
      <c r="D817" s="1" t="s">
        <v>21435</v>
      </c>
      <c r="E817" s="1" t="s">
        <v>1149</v>
      </c>
      <c r="F817" s="1" t="s">
        <v>32900</v>
      </c>
      <c r="G817" s="1" t="s">
        <v>655</v>
      </c>
      <c r="H817">
        <v>5101</v>
      </c>
      <c r="I817" s="1" t="s">
        <v>41</v>
      </c>
      <c r="J817">
        <v>6.5</v>
      </c>
    </row>
    <row r="818" spans="1:10" hidden="1" x14ac:dyDescent="0.25">
      <c r="A818" s="24" t="str">
        <f t="shared" si="14"/>
        <v>5544ARCELOR (BERTON SICARD)</v>
      </c>
      <c r="B818" s="1">
        <v>5544</v>
      </c>
      <c r="C818" s="1" t="s">
        <v>21435</v>
      </c>
      <c r="D818" s="1" t="s">
        <v>21435</v>
      </c>
      <c r="E818" s="1" t="s">
        <v>3171</v>
      </c>
      <c r="F818" s="1" t="s">
        <v>32900</v>
      </c>
      <c r="G818" s="1" t="s">
        <v>655</v>
      </c>
      <c r="H818">
        <v>5544</v>
      </c>
      <c r="I818" s="1" t="s">
        <v>41</v>
      </c>
      <c r="J818">
        <v>50</v>
      </c>
    </row>
    <row r="819" spans="1:10" hidden="1" x14ac:dyDescent="0.25">
      <c r="A819" s="24" t="str">
        <f t="shared" si="14"/>
        <v>5545ARCELOR (BERTON SICARD)</v>
      </c>
      <c r="B819" s="1">
        <v>5545</v>
      </c>
      <c r="C819" s="1" t="s">
        <v>21435</v>
      </c>
      <c r="D819" s="1" t="s">
        <v>21435</v>
      </c>
      <c r="E819" s="1" t="s">
        <v>3172</v>
      </c>
      <c r="F819" s="1" t="s">
        <v>32900</v>
      </c>
      <c r="G819" s="1" t="s">
        <v>655</v>
      </c>
      <c r="H819">
        <v>5545</v>
      </c>
      <c r="I819" s="1" t="s">
        <v>41</v>
      </c>
      <c r="J819">
        <v>50</v>
      </c>
    </row>
    <row r="820" spans="1:10" hidden="1" x14ac:dyDescent="0.25">
      <c r="A820" s="24" t="str">
        <f t="shared" si="14"/>
        <v>5566ARCELOR (BERTON SICARD)</v>
      </c>
      <c r="B820" s="1">
        <v>5566</v>
      </c>
      <c r="C820" s="1" t="s">
        <v>21435</v>
      </c>
      <c r="D820" s="1" t="s">
        <v>21435</v>
      </c>
      <c r="E820" s="1" t="s">
        <v>3175</v>
      </c>
      <c r="F820" s="1" t="s">
        <v>32900</v>
      </c>
      <c r="G820" s="1" t="s">
        <v>655</v>
      </c>
      <c r="H820">
        <v>5566</v>
      </c>
      <c r="I820" s="1" t="s">
        <v>41</v>
      </c>
      <c r="J820">
        <v>50</v>
      </c>
    </row>
    <row r="821" spans="1:10" hidden="1" x14ac:dyDescent="0.25">
      <c r="A821" s="24" t="str">
        <f t="shared" si="14"/>
        <v>5571ARCELOR (BERTON SICARD)</v>
      </c>
      <c r="B821" s="1">
        <v>5571</v>
      </c>
      <c r="C821" s="1" t="s">
        <v>21435</v>
      </c>
      <c r="D821" s="1" t="s">
        <v>21435</v>
      </c>
      <c r="E821" s="1" t="s">
        <v>3176</v>
      </c>
      <c r="F821" s="1" t="s">
        <v>32900</v>
      </c>
      <c r="G821" s="1" t="s">
        <v>655</v>
      </c>
      <c r="H821">
        <v>5571</v>
      </c>
      <c r="I821" s="1" t="s">
        <v>41</v>
      </c>
      <c r="J821">
        <v>25</v>
      </c>
    </row>
    <row r="822" spans="1:10" hidden="1" x14ac:dyDescent="0.25">
      <c r="A822" s="24" t="str">
        <f t="shared" si="14"/>
        <v>5573ARCELOR (BERTON SICARD)</v>
      </c>
      <c r="B822" s="1">
        <v>5573</v>
      </c>
      <c r="C822" s="1" t="s">
        <v>21435</v>
      </c>
      <c r="D822" s="1" t="s">
        <v>21435</v>
      </c>
      <c r="E822" s="1" t="s">
        <v>3175</v>
      </c>
      <c r="F822" s="1" t="s">
        <v>32900</v>
      </c>
      <c r="G822" s="1" t="s">
        <v>655</v>
      </c>
      <c r="H822">
        <v>5573</v>
      </c>
      <c r="I822" s="1" t="s">
        <v>41</v>
      </c>
      <c r="J822">
        <v>50</v>
      </c>
    </row>
    <row r="823" spans="1:10" hidden="1" x14ac:dyDescent="0.25">
      <c r="A823" s="24" t="str">
        <f t="shared" si="14"/>
        <v>5580ARCELOR (BERTON SICARD)</v>
      </c>
      <c r="B823" s="1">
        <v>5580</v>
      </c>
      <c r="C823" s="1" t="s">
        <v>21435</v>
      </c>
      <c r="D823" s="1" t="s">
        <v>21435</v>
      </c>
      <c r="E823" s="1" t="s">
        <v>3177</v>
      </c>
      <c r="F823" s="1" t="s">
        <v>32900</v>
      </c>
      <c r="G823" s="1" t="s">
        <v>655</v>
      </c>
      <c r="H823">
        <v>5580</v>
      </c>
      <c r="I823" s="1" t="s">
        <v>41</v>
      </c>
      <c r="J823">
        <v>25</v>
      </c>
    </row>
    <row r="824" spans="1:10" hidden="1" x14ac:dyDescent="0.25">
      <c r="A824" s="24" t="str">
        <f t="shared" si="14"/>
        <v>7064VARCELOR (BERTON SICARD)</v>
      </c>
      <c r="B824" s="1" t="s">
        <v>3295</v>
      </c>
      <c r="C824" s="1" t="s">
        <v>21435</v>
      </c>
      <c r="D824" s="1" t="s">
        <v>21435</v>
      </c>
      <c r="E824" s="1" t="s">
        <v>3296</v>
      </c>
      <c r="F824" s="1" t="s">
        <v>32900</v>
      </c>
      <c r="G824" s="1" t="s">
        <v>655</v>
      </c>
      <c r="H824" t="s">
        <v>3295</v>
      </c>
      <c r="I824" s="1" t="s">
        <v>41</v>
      </c>
      <c r="J824">
        <v>50</v>
      </c>
    </row>
    <row r="825" spans="1:10" hidden="1" x14ac:dyDescent="0.25">
      <c r="A825" s="24" t="str">
        <f t="shared" si="14"/>
        <v>7065ARCELOR (BERTON SICARD)</v>
      </c>
      <c r="B825" s="1">
        <v>7065</v>
      </c>
      <c r="C825" s="1" t="s">
        <v>21435</v>
      </c>
      <c r="D825" s="1" t="s">
        <v>21435</v>
      </c>
      <c r="E825" s="1" t="s">
        <v>3297</v>
      </c>
      <c r="F825" s="1" t="s">
        <v>32900</v>
      </c>
      <c r="G825" s="1" t="s">
        <v>655</v>
      </c>
      <c r="H825">
        <v>7065</v>
      </c>
      <c r="I825" s="1" t="s">
        <v>41</v>
      </c>
      <c r="J825">
        <v>25</v>
      </c>
    </row>
    <row r="826" spans="1:10" hidden="1" x14ac:dyDescent="0.25">
      <c r="A826" s="24" t="str">
        <f t="shared" si="14"/>
        <v>7069ARCELOR (BERTON SICARD)</v>
      </c>
      <c r="B826" s="1">
        <v>7069</v>
      </c>
      <c r="C826" s="1" t="s">
        <v>21435</v>
      </c>
      <c r="D826" s="1" t="s">
        <v>21435</v>
      </c>
      <c r="E826" s="1" t="s">
        <v>3299</v>
      </c>
      <c r="F826" s="1" t="s">
        <v>32900</v>
      </c>
      <c r="G826" s="1" t="s">
        <v>655</v>
      </c>
      <c r="H826">
        <v>7069</v>
      </c>
      <c r="I826" s="1" t="s">
        <v>41</v>
      </c>
      <c r="J826">
        <v>25</v>
      </c>
    </row>
    <row r="827" spans="1:10" hidden="1" x14ac:dyDescent="0.25">
      <c r="A827" s="24" t="str">
        <f t="shared" si="14"/>
        <v>7070ARCELOR (BERTON SICARD)</v>
      </c>
      <c r="B827" s="1">
        <v>7070</v>
      </c>
      <c r="C827" s="1" t="s">
        <v>21435</v>
      </c>
      <c r="D827" s="1" t="s">
        <v>21435</v>
      </c>
      <c r="E827" s="1" t="s">
        <v>3300</v>
      </c>
      <c r="F827" s="1" t="s">
        <v>32900</v>
      </c>
      <c r="G827" s="1" t="s">
        <v>655</v>
      </c>
      <c r="H827">
        <v>7070</v>
      </c>
      <c r="I827" s="1" t="s">
        <v>41</v>
      </c>
      <c r="J827">
        <v>25</v>
      </c>
    </row>
    <row r="828" spans="1:10" hidden="1" x14ac:dyDescent="0.25">
      <c r="A828" s="24" t="str">
        <f t="shared" si="14"/>
        <v>7072ARCELOR (BERTON SICARD)</v>
      </c>
      <c r="B828" s="1">
        <v>7072</v>
      </c>
      <c r="C828" s="1" t="s">
        <v>21435</v>
      </c>
      <c r="D828" s="1" t="s">
        <v>21435</v>
      </c>
      <c r="E828" s="1" t="s">
        <v>3302</v>
      </c>
      <c r="F828" s="1" t="s">
        <v>32900</v>
      </c>
      <c r="G828" s="1" t="s">
        <v>655</v>
      </c>
      <c r="H828">
        <v>7072</v>
      </c>
      <c r="I828" s="1" t="s">
        <v>41</v>
      </c>
      <c r="J828">
        <v>50</v>
      </c>
    </row>
    <row r="829" spans="1:10" hidden="1" x14ac:dyDescent="0.25">
      <c r="A829" s="24" t="str">
        <f t="shared" si="14"/>
        <v>7149ARCELOR (BERTON SICARD)</v>
      </c>
      <c r="B829" s="1">
        <v>7149</v>
      </c>
      <c r="C829" s="1" t="s">
        <v>21435</v>
      </c>
      <c r="D829" s="1" t="s">
        <v>21435</v>
      </c>
      <c r="E829" s="1" t="s">
        <v>3327</v>
      </c>
      <c r="F829" s="1" t="s">
        <v>32900</v>
      </c>
      <c r="G829" s="1" t="s">
        <v>655</v>
      </c>
      <c r="H829">
        <v>7149</v>
      </c>
      <c r="I829" s="1" t="s">
        <v>41</v>
      </c>
      <c r="J829">
        <v>100</v>
      </c>
    </row>
    <row r="830" spans="1:10" hidden="1" x14ac:dyDescent="0.25">
      <c r="A830" s="24" t="str">
        <f t="shared" si="14"/>
        <v>7154ARCELOR (BERTON SICARD)</v>
      </c>
      <c r="B830" s="1">
        <v>7154</v>
      </c>
      <c r="C830" s="1" t="s">
        <v>21435</v>
      </c>
      <c r="D830" s="1" t="s">
        <v>21435</v>
      </c>
      <c r="E830" s="1" t="s">
        <v>3328</v>
      </c>
      <c r="F830" s="1" t="s">
        <v>32900</v>
      </c>
      <c r="G830" s="1" t="s">
        <v>655</v>
      </c>
      <c r="H830">
        <v>7154</v>
      </c>
      <c r="I830" s="1" t="s">
        <v>41</v>
      </c>
      <c r="J830">
        <v>25</v>
      </c>
    </row>
    <row r="831" spans="1:10" hidden="1" x14ac:dyDescent="0.25">
      <c r="A831" s="24" t="str">
        <f t="shared" si="14"/>
        <v>J/128ARCELOR (BERTON SICARD)</v>
      </c>
      <c r="B831" s="1" t="s">
        <v>4125</v>
      </c>
      <c r="C831" s="1" t="s">
        <v>21435</v>
      </c>
      <c r="D831" s="1" t="s">
        <v>21435</v>
      </c>
      <c r="E831" s="1" t="s">
        <v>4126</v>
      </c>
      <c r="F831" s="1" t="s">
        <v>32900</v>
      </c>
      <c r="G831" s="1" t="s">
        <v>655</v>
      </c>
      <c r="H831" t="s">
        <v>4125</v>
      </c>
      <c r="I831" s="1" t="s">
        <v>41</v>
      </c>
      <c r="J831">
        <v>25</v>
      </c>
    </row>
    <row r="832" spans="1:10" hidden="1" x14ac:dyDescent="0.25">
      <c r="A832" s="24" t="str">
        <f t="shared" si="14"/>
        <v>J/128ARCELOR (BERTON SICARD)</v>
      </c>
      <c r="B832" s="1" t="s">
        <v>4125</v>
      </c>
      <c r="C832" s="1" t="s">
        <v>21435</v>
      </c>
      <c r="D832" s="1" t="s">
        <v>21435</v>
      </c>
      <c r="E832" s="1" t="s">
        <v>4126</v>
      </c>
      <c r="F832" s="1" t="s">
        <v>32900</v>
      </c>
      <c r="G832" s="1" t="s">
        <v>655</v>
      </c>
      <c r="H832" t="s">
        <v>4125</v>
      </c>
      <c r="I832" s="1" t="s">
        <v>41</v>
      </c>
      <c r="J832">
        <v>25</v>
      </c>
    </row>
    <row r="833" spans="1:10" hidden="1" x14ac:dyDescent="0.25">
      <c r="A833" s="24" t="str">
        <f t="shared" si="14"/>
        <v>7237ARCELOR (BERTON SICARD)</v>
      </c>
      <c r="B833" s="1">
        <v>7237</v>
      </c>
      <c r="C833" s="1" t="s">
        <v>21435</v>
      </c>
      <c r="D833" s="1" t="s">
        <v>21435</v>
      </c>
      <c r="E833" s="1" t="s">
        <v>3331</v>
      </c>
      <c r="F833" s="1" t="s">
        <v>32900</v>
      </c>
      <c r="G833" s="1" t="s">
        <v>655</v>
      </c>
      <c r="H833">
        <v>7237</v>
      </c>
      <c r="I833" s="1" t="s">
        <v>41</v>
      </c>
      <c r="J833">
        <v>25</v>
      </c>
    </row>
    <row r="834" spans="1:10" hidden="1" x14ac:dyDescent="0.25">
      <c r="A834" s="24" t="str">
        <f t="shared" si="14"/>
        <v>7810ARCELOR (BERTON SICARD)</v>
      </c>
      <c r="B834" s="1">
        <v>7810</v>
      </c>
      <c r="C834" s="1" t="s">
        <v>21435</v>
      </c>
      <c r="D834" s="1" t="s">
        <v>21435</v>
      </c>
      <c r="E834" s="1" t="s">
        <v>3366</v>
      </c>
      <c r="F834" s="1" t="s">
        <v>32900</v>
      </c>
      <c r="G834" s="1" t="s">
        <v>655</v>
      </c>
      <c r="H834">
        <v>7810</v>
      </c>
      <c r="I834" s="1" t="s">
        <v>41</v>
      </c>
      <c r="J834">
        <v>50</v>
      </c>
    </row>
    <row r="835" spans="1:10" hidden="1" x14ac:dyDescent="0.25">
      <c r="A835" s="24" t="str">
        <f t="shared" si="14"/>
        <v>7811ARCELOR (BERTON SICARD)</v>
      </c>
      <c r="B835" s="1">
        <v>7811</v>
      </c>
      <c r="C835" s="1" t="s">
        <v>21435</v>
      </c>
      <c r="D835" s="1" t="s">
        <v>21435</v>
      </c>
      <c r="E835" s="1" t="s">
        <v>3367</v>
      </c>
      <c r="F835" s="1" t="s">
        <v>32900</v>
      </c>
      <c r="G835" s="1" t="s">
        <v>655</v>
      </c>
      <c r="H835">
        <v>7811</v>
      </c>
      <c r="I835" s="1" t="s">
        <v>41</v>
      </c>
      <c r="J835">
        <v>50</v>
      </c>
    </row>
    <row r="836" spans="1:10" hidden="1" x14ac:dyDescent="0.25">
      <c r="A836" s="24" t="str">
        <f t="shared" si="14"/>
        <v>7812ARCELOR (BERTON SICARD)</v>
      </c>
      <c r="B836" s="1">
        <v>7812</v>
      </c>
      <c r="C836" s="1" t="s">
        <v>21435</v>
      </c>
      <c r="D836" s="1" t="s">
        <v>21435</v>
      </c>
      <c r="E836" s="1" t="s">
        <v>3368</v>
      </c>
      <c r="F836" s="1" t="s">
        <v>32900</v>
      </c>
      <c r="G836" s="1" t="s">
        <v>655</v>
      </c>
      <c r="H836">
        <v>7812</v>
      </c>
      <c r="I836" s="1" t="s">
        <v>41</v>
      </c>
      <c r="J836">
        <v>50</v>
      </c>
    </row>
    <row r="837" spans="1:10" hidden="1" x14ac:dyDescent="0.25">
      <c r="A837" s="24" t="str">
        <f t="shared" si="14"/>
        <v>7813ARCELOR (BERTON SICARD)</v>
      </c>
      <c r="B837" s="1">
        <v>7813</v>
      </c>
      <c r="C837" s="1" t="s">
        <v>21435</v>
      </c>
      <c r="D837" s="1" t="s">
        <v>21435</v>
      </c>
      <c r="E837" s="1" t="s">
        <v>3369</v>
      </c>
      <c r="F837" s="1" t="s">
        <v>32900</v>
      </c>
      <c r="G837" s="1" t="s">
        <v>655</v>
      </c>
      <c r="H837">
        <v>7813</v>
      </c>
      <c r="I837" s="1" t="s">
        <v>41</v>
      </c>
      <c r="J837">
        <v>40</v>
      </c>
    </row>
    <row r="838" spans="1:10" hidden="1" x14ac:dyDescent="0.25">
      <c r="A838" s="24" t="str">
        <f t="shared" si="14"/>
        <v>7814ARCELOR (BERTON SICARD)</v>
      </c>
      <c r="B838" s="1">
        <v>7814</v>
      </c>
      <c r="C838" s="1" t="s">
        <v>21435</v>
      </c>
      <c r="D838" s="1" t="s">
        <v>21435</v>
      </c>
      <c r="E838" s="1" t="s">
        <v>3370</v>
      </c>
      <c r="F838" s="1" t="s">
        <v>32900</v>
      </c>
      <c r="G838" s="1" t="s">
        <v>655</v>
      </c>
      <c r="H838">
        <v>7814</v>
      </c>
      <c r="I838" s="1" t="s">
        <v>41</v>
      </c>
      <c r="J838">
        <v>25</v>
      </c>
    </row>
    <row r="839" spans="1:10" hidden="1" x14ac:dyDescent="0.25">
      <c r="A839" s="24" t="str">
        <f t="shared" si="14"/>
        <v>8301ARCELOR (BERTON SICARD)</v>
      </c>
      <c r="B839" s="1">
        <v>8301</v>
      </c>
      <c r="C839" s="1" t="s">
        <v>21435</v>
      </c>
      <c r="D839" s="1" t="s">
        <v>21435</v>
      </c>
      <c r="E839" s="1" t="s">
        <v>3372</v>
      </c>
      <c r="F839" s="1" t="s">
        <v>32900</v>
      </c>
      <c r="G839" s="1" t="s">
        <v>655</v>
      </c>
      <c r="H839">
        <v>8301</v>
      </c>
      <c r="I839" s="1" t="s">
        <v>41</v>
      </c>
      <c r="J839">
        <v>50</v>
      </c>
    </row>
    <row r="840" spans="1:10" hidden="1" x14ac:dyDescent="0.25">
      <c r="A840" s="24" t="str">
        <f t="shared" si="14"/>
        <v>8304ARCELOR (BERTON SICARD)</v>
      </c>
      <c r="B840" s="1">
        <v>8304</v>
      </c>
      <c r="C840" s="1" t="s">
        <v>21435</v>
      </c>
      <c r="D840" s="1" t="s">
        <v>21435</v>
      </c>
      <c r="E840" s="1" t="s">
        <v>3373</v>
      </c>
      <c r="F840" s="1" t="s">
        <v>32900</v>
      </c>
      <c r="G840" s="1" t="s">
        <v>655</v>
      </c>
      <c r="H840">
        <v>8304</v>
      </c>
      <c r="I840" s="1" t="s">
        <v>41</v>
      </c>
      <c r="J840">
        <v>50</v>
      </c>
    </row>
    <row r="841" spans="1:10" hidden="1" x14ac:dyDescent="0.25">
      <c r="A841" s="24" t="str">
        <f t="shared" si="14"/>
        <v>8306ARCELOR (BERTON SICARD)</v>
      </c>
      <c r="B841" s="1">
        <v>8306</v>
      </c>
      <c r="C841" s="1" t="s">
        <v>21435</v>
      </c>
      <c r="D841" s="1" t="s">
        <v>21435</v>
      </c>
      <c r="E841" s="1" t="s">
        <v>3374</v>
      </c>
      <c r="F841" s="1" t="s">
        <v>32900</v>
      </c>
      <c r="G841" s="1" t="s">
        <v>655</v>
      </c>
      <c r="H841">
        <v>8306</v>
      </c>
      <c r="I841" s="1" t="s">
        <v>41</v>
      </c>
      <c r="J841">
        <v>50</v>
      </c>
    </row>
    <row r="842" spans="1:10" hidden="1" x14ac:dyDescent="0.25">
      <c r="A842" s="24" t="str">
        <f t="shared" si="14"/>
        <v>8308ARCELOR (BERTON SICARD)</v>
      </c>
      <c r="B842" s="1">
        <v>8308</v>
      </c>
      <c r="C842" s="1" t="s">
        <v>21435</v>
      </c>
      <c r="D842" s="1" t="s">
        <v>21435</v>
      </c>
      <c r="E842" s="1" t="s">
        <v>3375</v>
      </c>
      <c r="F842" s="1" t="s">
        <v>32900</v>
      </c>
      <c r="G842" s="1" t="s">
        <v>655</v>
      </c>
      <c r="H842">
        <v>8308</v>
      </c>
      <c r="I842" s="1" t="s">
        <v>41</v>
      </c>
      <c r="J842">
        <v>50</v>
      </c>
    </row>
    <row r="843" spans="1:10" hidden="1" x14ac:dyDescent="0.25">
      <c r="A843" s="24" t="str">
        <f t="shared" si="14"/>
        <v>8309ARCELOR (BERTON SICARD)</v>
      </c>
      <c r="B843" s="1">
        <v>8309</v>
      </c>
      <c r="C843" s="1" t="s">
        <v>21435</v>
      </c>
      <c r="D843" s="1" t="s">
        <v>21435</v>
      </c>
      <c r="E843" s="1" t="s">
        <v>3376</v>
      </c>
      <c r="F843" s="1" t="s">
        <v>32900</v>
      </c>
      <c r="G843" s="1" t="s">
        <v>655</v>
      </c>
      <c r="H843">
        <v>8309</v>
      </c>
      <c r="I843" s="1" t="s">
        <v>41</v>
      </c>
      <c r="J843">
        <v>50</v>
      </c>
    </row>
    <row r="844" spans="1:10" hidden="1" x14ac:dyDescent="0.25">
      <c r="A844" s="24" t="str">
        <f t="shared" ref="A844:A907" si="15">B844&amp;F844</f>
        <v>8313ARCELOR (BERTON SICARD)</v>
      </c>
      <c r="B844" s="1">
        <v>8313</v>
      </c>
      <c r="C844" s="1" t="s">
        <v>21435</v>
      </c>
      <c r="D844" s="1" t="s">
        <v>21435</v>
      </c>
      <c r="E844" s="1" t="s">
        <v>3377</v>
      </c>
      <c r="F844" s="1" t="s">
        <v>32900</v>
      </c>
      <c r="G844" s="1" t="s">
        <v>655</v>
      </c>
      <c r="H844">
        <v>8313</v>
      </c>
      <c r="I844" s="1" t="s">
        <v>41</v>
      </c>
      <c r="J844">
        <v>50</v>
      </c>
    </row>
    <row r="845" spans="1:10" hidden="1" x14ac:dyDescent="0.25">
      <c r="A845" s="24" t="str">
        <f t="shared" si="15"/>
        <v>8360ARCELOR (BERTON SICARD)</v>
      </c>
      <c r="B845" s="1">
        <v>8360</v>
      </c>
      <c r="C845" s="1" t="s">
        <v>21435</v>
      </c>
      <c r="D845" s="1" t="s">
        <v>21435</v>
      </c>
      <c r="E845" s="1" t="s">
        <v>3379</v>
      </c>
      <c r="F845" s="1" t="s">
        <v>32900</v>
      </c>
      <c r="G845" s="1" t="s">
        <v>655</v>
      </c>
      <c r="H845">
        <v>8360</v>
      </c>
      <c r="I845" s="1" t="s">
        <v>41</v>
      </c>
      <c r="J845">
        <v>50</v>
      </c>
    </row>
    <row r="846" spans="1:10" hidden="1" x14ac:dyDescent="0.25">
      <c r="A846" s="24" t="str">
        <f t="shared" si="15"/>
        <v>8361ARCELOR (BERTON SICARD)</v>
      </c>
      <c r="B846" s="1">
        <v>8361</v>
      </c>
      <c r="C846" s="1" t="s">
        <v>21435</v>
      </c>
      <c r="D846" s="1" t="s">
        <v>21435</v>
      </c>
      <c r="E846" s="1" t="s">
        <v>3380</v>
      </c>
      <c r="F846" s="1" t="s">
        <v>32900</v>
      </c>
      <c r="G846" s="1" t="s">
        <v>655</v>
      </c>
      <c r="H846">
        <v>8361</v>
      </c>
      <c r="I846" s="1" t="s">
        <v>41</v>
      </c>
      <c r="J846">
        <v>50</v>
      </c>
    </row>
    <row r="847" spans="1:10" hidden="1" x14ac:dyDescent="0.25">
      <c r="A847" s="24" t="str">
        <f t="shared" si="15"/>
        <v>8362ARCELOR (BERTON SICARD)</v>
      </c>
      <c r="B847" s="1">
        <v>8362</v>
      </c>
      <c r="C847" s="1" t="s">
        <v>21435</v>
      </c>
      <c r="D847" s="1" t="s">
        <v>21435</v>
      </c>
      <c r="E847" s="1" t="s">
        <v>291</v>
      </c>
      <c r="F847" s="1" t="s">
        <v>32900</v>
      </c>
      <c r="G847" s="1" t="s">
        <v>655</v>
      </c>
      <c r="H847">
        <v>8362</v>
      </c>
      <c r="I847" s="1" t="s">
        <v>41</v>
      </c>
      <c r="J847">
        <v>50</v>
      </c>
    </row>
    <row r="848" spans="1:10" hidden="1" x14ac:dyDescent="0.25">
      <c r="A848" s="24" t="str">
        <f t="shared" si="15"/>
        <v>8363ARCELOR (BERTON SICARD)</v>
      </c>
      <c r="B848" s="1">
        <v>8363</v>
      </c>
      <c r="C848" s="1" t="s">
        <v>21435</v>
      </c>
      <c r="D848" s="1" t="s">
        <v>21435</v>
      </c>
      <c r="E848" s="1" t="s">
        <v>3381</v>
      </c>
      <c r="F848" s="1" t="s">
        <v>32900</v>
      </c>
      <c r="G848" s="1" t="s">
        <v>655</v>
      </c>
      <c r="H848">
        <v>8363</v>
      </c>
      <c r="I848" s="1" t="s">
        <v>41</v>
      </c>
      <c r="J848">
        <v>50</v>
      </c>
    </row>
    <row r="849" spans="1:10" hidden="1" x14ac:dyDescent="0.25">
      <c r="A849" s="24" t="str">
        <f t="shared" si="15"/>
        <v>8364ARCELOR (BERTON SICARD)</v>
      </c>
      <c r="B849" s="1">
        <v>8364</v>
      </c>
      <c r="C849" s="1" t="s">
        <v>21435</v>
      </c>
      <c r="D849" s="1" t="s">
        <v>21435</v>
      </c>
      <c r="E849" s="1" t="s">
        <v>3382</v>
      </c>
      <c r="F849" s="1" t="s">
        <v>32900</v>
      </c>
      <c r="G849" s="1" t="s">
        <v>655</v>
      </c>
      <c r="H849">
        <v>8364</v>
      </c>
      <c r="I849" s="1" t="s">
        <v>41</v>
      </c>
      <c r="J849">
        <v>50</v>
      </c>
    </row>
    <row r="850" spans="1:10" hidden="1" x14ac:dyDescent="0.25">
      <c r="A850" s="24" t="str">
        <f t="shared" si="15"/>
        <v>8370ARCELOR (BERTON SICARD)</v>
      </c>
      <c r="B850" s="1">
        <v>8370</v>
      </c>
      <c r="C850" s="1" t="s">
        <v>21435</v>
      </c>
      <c r="D850" s="1" t="s">
        <v>21435</v>
      </c>
      <c r="E850" s="1" t="s">
        <v>3384</v>
      </c>
      <c r="F850" s="1" t="s">
        <v>32900</v>
      </c>
      <c r="G850" s="1" t="s">
        <v>655</v>
      </c>
      <c r="H850">
        <v>8370</v>
      </c>
      <c r="I850" s="1" t="s">
        <v>41</v>
      </c>
      <c r="J850">
        <v>50</v>
      </c>
    </row>
    <row r="851" spans="1:10" hidden="1" x14ac:dyDescent="0.25">
      <c r="A851" s="24" t="str">
        <f t="shared" si="15"/>
        <v>8600ARCELOR (BERTON SICARD)</v>
      </c>
      <c r="B851" s="1">
        <v>8600</v>
      </c>
      <c r="C851" s="1" t="s">
        <v>21435</v>
      </c>
      <c r="D851" s="1" t="s">
        <v>21435</v>
      </c>
      <c r="E851" s="1" t="s">
        <v>3379</v>
      </c>
      <c r="F851" s="1" t="s">
        <v>32900</v>
      </c>
      <c r="G851" s="1" t="s">
        <v>655</v>
      </c>
      <c r="H851">
        <v>8600</v>
      </c>
      <c r="I851" s="1" t="s">
        <v>41</v>
      </c>
      <c r="J851">
        <v>50</v>
      </c>
    </row>
    <row r="852" spans="1:10" hidden="1" x14ac:dyDescent="0.25">
      <c r="A852" s="24" t="str">
        <f t="shared" si="15"/>
        <v>8601ARCELOR (BERTON SICARD)</v>
      </c>
      <c r="B852" s="1">
        <v>8601</v>
      </c>
      <c r="C852" s="1" t="s">
        <v>21435</v>
      </c>
      <c r="D852" s="1" t="s">
        <v>21435</v>
      </c>
      <c r="E852" s="1" t="s">
        <v>3380</v>
      </c>
      <c r="F852" s="1" t="s">
        <v>32900</v>
      </c>
      <c r="G852" s="1" t="s">
        <v>655</v>
      </c>
      <c r="H852">
        <v>8601</v>
      </c>
      <c r="I852" s="1" t="s">
        <v>41</v>
      </c>
      <c r="J852">
        <v>50</v>
      </c>
    </row>
    <row r="853" spans="1:10" hidden="1" x14ac:dyDescent="0.25">
      <c r="A853" s="24" t="str">
        <f t="shared" si="15"/>
        <v>8603ARCELOR (BERTON SICARD)</v>
      </c>
      <c r="B853" s="1">
        <v>8603</v>
      </c>
      <c r="C853" s="1" t="s">
        <v>21435</v>
      </c>
      <c r="D853" s="1" t="s">
        <v>21435</v>
      </c>
      <c r="E853" s="1" t="s">
        <v>3381</v>
      </c>
      <c r="F853" s="1" t="s">
        <v>32900</v>
      </c>
      <c r="G853" s="1" t="s">
        <v>655</v>
      </c>
      <c r="H853">
        <v>8603</v>
      </c>
      <c r="I853" s="1" t="s">
        <v>41</v>
      </c>
      <c r="J853">
        <v>50</v>
      </c>
    </row>
    <row r="854" spans="1:10" hidden="1" x14ac:dyDescent="0.25">
      <c r="A854" s="24" t="str">
        <f t="shared" si="15"/>
        <v>8605ARCELOR (BERTON SICARD)</v>
      </c>
      <c r="B854" s="1">
        <v>8605</v>
      </c>
      <c r="C854" s="1" t="s">
        <v>21435</v>
      </c>
      <c r="D854" s="1" t="s">
        <v>21435</v>
      </c>
      <c r="E854" s="1" t="s">
        <v>3387</v>
      </c>
      <c r="F854" s="1" t="s">
        <v>32900</v>
      </c>
      <c r="G854" s="1" t="s">
        <v>655</v>
      </c>
      <c r="H854">
        <v>8605</v>
      </c>
      <c r="I854" s="1" t="s">
        <v>41</v>
      </c>
      <c r="J854">
        <v>50</v>
      </c>
    </row>
    <row r="855" spans="1:10" hidden="1" x14ac:dyDescent="0.25">
      <c r="A855" s="24" t="str">
        <f t="shared" si="15"/>
        <v>8606ARCELOR (BERTON SICARD)</v>
      </c>
      <c r="B855" s="1">
        <v>8606</v>
      </c>
      <c r="C855" s="1" t="s">
        <v>21435</v>
      </c>
      <c r="D855" s="1" t="s">
        <v>21435</v>
      </c>
      <c r="E855" s="1" t="s">
        <v>3388</v>
      </c>
      <c r="F855" s="1" t="s">
        <v>32900</v>
      </c>
      <c r="G855" s="1" t="s">
        <v>655</v>
      </c>
      <c r="H855">
        <v>8606</v>
      </c>
      <c r="I855" s="1" t="s">
        <v>41</v>
      </c>
      <c r="J855">
        <v>50</v>
      </c>
    </row>
    <row r="856" spans="1:10" hidden="1" x14ac:dyDescent="0.25">
      <c r="A856" s="24" t="str">
        <f t="shared" si="15"/>
        <v>8620ARCELOR (BERTON SICARD)</v>
      </c>
      <c r="B856" s="1">
        <v>8620</v>
      </c>
      <c r="C856" s="1" t="s">
        <v>21435</v>
      </c>
      <c r="D856" s="1" t="s">
        <v>21435</v>
      </c>
      <c r="E856" s="1" t="s">
        <v>3392</v>
      </c>
      <c r="F856" s="1" t="s">
        <v>32900</v>
      </c>
      <c r="G856" s="1" t="s">
        <v>655</v>
      </c>
      <c r="H856">
        <v>8620</v>
      </c>
      <c r="I856" s="1" t="s">
        <v>41</v>
      </c>
      <c r="J856">
        <v>50</v>
      </c>
    </row>
    <row r="857" spans="1:10" hidden="1" x14ac:dyDescent="0.25">
      <c r="A857" s="24" t="str">
        <f t="shared" si="15"/>
        <v>8623ARCELOR (BERTON SICARD)</v>
      </c>
      <c r="B857" s="1">
        <v>8623</v>
      </c>
      <c r="C857" s="1" t="s">
        <v>21435</v>
      </c>
      <c r="D857" s="1" t="s">
        <v>21435</v>
      </c>
      <c r="E857" s="1" t="s">
        <v>3395</v>
      </c>
      <c r="F857" s="1" t="s">
        <v>32900</v>
      </c>
      <c r="G857" s="1" t="s">
        <v>655</v>
      </c>
      <c r="H857">
        <v>8623</v>
      </c>
      <c r="I857" s="1" t="s">
        <v>41</v>
      </c>
      <c r="J857">
        <v>50</v>
      </c>
    </row>
    <row r="858" spans="1:10" hidden="1" x14ac:dyDescent="0.25">
      <c r="A858" s="24" t="str">
        <f t="shared" si="15"/>
        <v>8624ARCELOR (BERTON SICARD)</v>
      </c>
      <c r="B858" s="1">
        <v>8624</v>
      </c>
      <c r="C858" s="1" t="s">
        <v>21435</v>
      </c>
      <c r="D858" s="1" t="s">
        <v>21435</v>
      </c>
      <c r="E858" s="1" t="s">
        <v>3396</v>
      </c>
      <c r="F858" s="1" t="s">
        <v>32900</v>
      </c>
      <c r="G858" s="1" t="s">
        <v>655</v>
      </c>
      <c r="H858">
        <v>8624</v>
      </c>
      <c r="I858" s="1" t="s">
        <v>41</v>
      </c>
      <c r="J858">
        <v>50</v>
      </c>
    </row>
    <row r="859" spans="1:10" hidden="1" x14ac:dyDescent="0.25">
      <c r="A859" s="24" t="str">
        <f t="shared" si="15"/>
        <v>8627ARCELOR (BERTON SICARD)</v>
      </c>
      <c r="B859" s="1">
        <v>8627</v>
      </c>
      <c r="C859" s="1" t="s">
        <v>21435</v>
      </c>
      <c r="D859" s="1" t="s">
        <v>21435</v>
      </c>
      <c r="E859" s="1" t="s">
        <v>3399</v>
      </c>
      <c r="F859" s="1" t="s">
        <v>32900</v>
      </c>
      <c r="G859" s="1" t="s">
        <v>655</v>
      </c>
      <c r="H859">
        <v>8627</v>
      </c>
      <c r="I859" s="1" t="s">
        <v>41</v>
      </c>
      <c r="J859">
        <v>50</v>
      </c>
    </row>
    <row r="860" spans="1:10" hidden="1" x14ac:dyDescent="0.25">
      <c r="A860" s="24" t="str">
        <f t="shared" si="15"/>
        <v>8629ARCELOR (BERTON SICARD)</v>
      </c>
      <c r="B860" s="1">
        <v>8629</v>
      </c>
      <c r="C860" s="1" t="s">
        <v>21435</v>
      </c>
      <c r="D860" s="1" t="s">
        <v>21435</v>
      </c>
      <c r="E860" s="1" t="s">
        <v>2611</v>
      </c>
      <c r="F860" s="1" t="s">
        <v>32900</v>
      </c>
      <c r="G860" s="1" t="s">
        <v>655</v>
      </c>
      <c r="H860">
        <v>8629</v>
      </c>
      <c r="I860" s="1" t="s">
        <v>41</v>
      </c>
      <c r="J860">
        <v>100</v>
      </c>
    </row>
    <row r="861" spans="1:10" hidden="1" x14ac:dyDescent="0.25">
      <c r="A861" s="24" t="str">
        <f t="shared" si="15"/>
        <v>8683ARCELOR (BERTON SICARD)</v>
      </c>
      <c r="B861" s="1">
        <v>8683</v>
      </c>
      <c r="C861" s="1" t="s">
        <v>21435</v>
      </c>
      <c r="D861" s="1" t="s">
        <v>21435</v>
      </c>
      <c r="E861" s="1" t="s">
        <v>3431</v>
      </c>
      <c r="F861" s="1" t="s">
        <v>32900</v>
      </c>
      <c r="G861" s="1" t="s">
        <v>655</v>
      </c>
      <c r="H861">
        <v>8683</v>
      </c>
      <c r="I861" s="1" t="s">
        <v>41</v>
      </c>
      <c r="J861">
        <v>6.5</v>
      </c>
    </row>
    <row r="862" spans="1:10" hidden="1" x14ac:dyDescent="0.25">
      <c r="A862" s="24" t="str">
        <f t="shared" si="15"/>
        <v>8848ARCELOR (BERTON SICARD)</v>
      </c>
      <c r="B862" s="1">
        <v>8848</v>
      </c>
      <c r="C862" s="1" t="s">
        <v>21435</v>
      </c>
      <c r="D862" s="1" t="s">
        <v>21435</v>
      </c>
      <c r="E862" s="1" t="s">
        <v>3432</v>
      </c>
      <c r="F862" s="1" t="s">
        <v>32900</v>
      </c>
      <c r="G862" s="1" t="s">
        <v>655</v>
      </c>
      <c r="H862">
        <v>8848</v>
      </c>
      <c r="I862" s="1" t="s">
        <v>41</v>
      </c>
      <c r="J862">
        <v>1</v>
      </c>
    </row>
    <row r="863" spans="1:10" hidden="1" x14ac:dyDescent="0.25">
      <c r="A863" s="24" t="str">
        <f t="shared" si="15"/>
        <v>8849ARCELOR (BERTON SICARD)</v>
      </c>
      <c r="B863" s="1">
        <v>8849</v>
      </c>
      <c r="C863" s="1" t="s">
        <v>21435</v>
      </c>
      <c r="D863" s="1" t="s">
        <v>21435</v>
      </c>
      <c r="E863" s="1" t="s">
        <v>3433</v>
      </c>
      <c r="F863" s="1" t="s">
        <v>32900</v>
      </c>
      <c r="G863" s="1" t="s">
        <v>655</v>
      </c>
      <c r="H863">
        <v>8849</v>
      </c>
      <c r="I863" s="1" t="s">
        <v>41</v>
      </c>
      <c r="J863">
        <v>50</v>
      </c>
    </row>
    <row r="864" spans="1:10" hidden="1" x14ac:dyDescent="0.25">
      <c r="A864" s="24" t="str">
        <f t="shared" si="15"/>
        <v>9499ARCELOR (BERTON SICARD)</v>
      </c>
      <c r="B864" s="1">
        <v>9499</v>
      </c>
      <c r="C864" s="1" t="s">
        <v>21435</v>
      </c>
      <c r="D864" s="1" t="s">
        <v>21435</v>
      </c>
      <c r="E864" s="1" t="s">
        <v>3474</v>
      </c>
      <c r="F864" s="1" t="s">
        <v>32900</v>
      </c>
      <c r="G864" s="1" t="s">
        <v>655</v>
      </c>
      <c r="H864">
        <v>9499</v>
      </c>
      <c r="I864" s="1" t="s">
        <v>41</v>
      </c>
      <c r="J864">
        <v>25</v>
      </c>
    </row>
    <row r="865" spans="1:10" hidden="1" x14ac:dyDescent="0.25">
      <c r="A865" s="24" t="str">
        <f t="shared" si="15"/>
        <v>9524ARCELOR (BERTON SICARD)</v>
      </c>
      <c r="B865" s="1">
        <v>9524</v>
      </c>
      <c r="C865" s="1" t="s">
        <v>21435</v>
      </c>
      <c r="D865" s="1" t="s">
        <v>21435</v>
      </c>
      <c r="E865" s="1" t="s">
        <v>3485</v>
      </c>
      <c r="F865" s="1" t="s">
        <v>32900</v>
      </c>
      <c r="G865" s="1" t="s">
        <v>655</v>
      </c>
      <c r="H865">
        <v>9524</v>
      </c>
      <c r="I865" s="1" t="s">
        <v>41</v>
      </c>
      <c r="J865">
        <v>100</v>
      </c>
    </row>
    <row r="866" spans="1:10" hidden="1" x14ac:dyDescent="0.25">
      <c r="A866" s="24" t="str">
        <f t="shared" si="15"/>
        <v>9525ARCELOR (BERTON SICARD)</v>
      </c>
      <c r="B866" s="1">
        <v>9525</v>
      </c>
      <c r="C866" s="1" t="s">
        <v>21435</v>
      </c>
      <c r="D866" s="1" t="s">
        <v>21435</v>
      </c>
      <c r="E866" s="1" t="s">
        <v>3486</v>
      </c>
      <c r="F866" s="1" t="s">
        <v>32900</v>
      </c>
      <c r="G866" s="1" t="s">
        <v>655</v>
      </c>
      <c r="H866">
        <v>9525</v>
      </c>
      <c r="I866" s="1" t="s">
        <v>41</v>
      </c>
      <c r="J866">
        <v>100</v>
      </c>
    </row>
    <row r="867" spans="1:10" hidden="1" x14ac:dyDescent="0.25">
      <c r="A867" s="24" t="str">
        <f t="shared" si="15"/>
        <v>9526ARCELOR (BERTON SICARD)</v>
      </c>
      <c r="B867" s="1">
        <v>9526</v>
      </c>
      <c r="C867" s="1" t="s">
        <v>21435</v>
      </c>
      <c r="D867" s="1" t="s">
        <v>21435</v>
      </c>
      <c r="E867" s="1" t="s">
        <v>3487</v>
      </c>
      <c r="F867" s="1" t="s">
        <v>32900</v>
      </c>
      <c r="G867" s="1" t="s">
        <v>655</v>
      </c>
      <c r="H867">
        <v>9526</v>
      </c>
      <c r="I867" s="1" t="s">
        <v>41</v>
      </c>
      <c r="J867">
        <v>100</v>
      </c>
    </row>
    <row r="868" spans="1:10" hidden="1" x14ac:dyDescent="0.25">
      <c r="A868" s="24" t="str">
        <f t="shared" si="15"/>
        <v>9573ARCELOR (BERTON SICARD)</v>
      </c>
      <c r="B868" s="1">
        <v>9573</v>
      </c>
      <c r="C868" s="1" t="s">
        <v>21435</v>
      </c>
      <c r="D868" s="1" t="s">
        <v>21435</v>
      </c>
      <c r="E868" s="1" t="s">
        <v>3293</v>
      </c>
      <c r="F868" s="1" t="s">
        <v>32900</v>
      </c>
      <c r="G868" s="1" t="s">
        <v>655</v>
      </c>
      <c r="H868">
        <v>9573</v>
      </c>
      <c r="I868" s="1" t="s">
        <v>41</v>
      </c>
      <c r="J868">
        <v>50</v>
      </c>
    </row>
    <row r="869" spans="1:10" hidden="1" x14ac:dyDescent="0.25">
      <c r="A869" s="24" t="str">
        <f t="shared" si="15"/>
        <v>9576ARCELOR (BERTON SICARD)</v>
      </c>
      <c r="B869" s="1">
        <v>9576</v>
      </c>
      <c r="C869" s="1" t="s">
        <v>21435</v>
      </c>
      <c r="D869" s="1" t="s">
        <v>21435</v>
      </c>
      <c r="E869" s="1" t="s">
        <v>3293</v>
      </c>
      <c r="F869" s="1" t="s">
        <v>32900</v>
      </c>
      <c r="G869" s="1" t="s">
        <v>655</v>
      </c>
      <c r="H869">
        <v>9576</v>
      </c>
      <c r="I869" s="1" t="s">
        <v>41</v>
      </c>
      <c r="J869">
        <v>50</v>
      </c>
    </row>
    <row r="870" spans="1:10" hidden="1" x14ac:dyDescent="0.25">
      <c r="A870" s="24" t="str">
        <f t="shared" si="15"/>
        <v>9634ARCELOR (BERTON SICARD)</v>
      </c>
      <c r="B870" s="1">
        <v>9634</v>
      </c>
      <c r="C870" s="1" t="s">
        <v>21435</v>
      </c>
      <c r="D870" s="1" t="s">
        <v>21435</v>
      </c>
      <c r="E870" s="1" t="s">
        <v>3491</v>
      </c>
      <c r="F870" s="1" t="s">
        <v>32900</v>
      </c>
      <c r="G870" s="1" t="s">
        <v>655</v>
      </c>
      <c r="H870">
        <v>9634</v>
      </c>
      <c r="I870" s="1" t="s">
        <v>41</v>
      </c>
      <c r="J870">
        <v>100</v>
      </c>
    </row>
    <row r="871" spans="1:10" hidden="1" x14ac:dyDescent="0.25">
      <c r="A871" s="24" t="str">
        <f t="shared" si="15"/>
        <v>9635ARCELOR (BERTON SICARD)</v>
      </c>
      <c r="B871" s="1">
        <v>9635</v>
      </c>
      <c r="C871" s="1" t="s">
        <v>21435</v>
      </c>
      <c r="D871" s="1" t="s">
        <v>21435</v>
      </c>
      <c r="E871" s="1" t="s">
        <v>3492</v>
      </c>
      <c r="F871" s="1" t="s">
        <v>32900</v>
      </c>
      <c r="G871" s="1" t="s">
        <v>655</v>
      </c>
      <c r="H871">
        <v>9635</v>
      </c>
      <c r="I871" s="1" t="s">
        <v>41</v>
      </c>
      <c r="J871">
        <v>100</v>
      </c>
    </row>
    <row r="872" spans="1:10" hidden="1" x14ac:dyDescent="0.25">
      <c r="A872" s="24" t="str">
        <f t="shared" si="15"/>
        <v>9670ARCELOR (BERTON SICARD)</v>
      </c>
      <c r="B872" s="1">
        <v>9670</v>
      </c>
      <c r="C872" s="1" t="s">
        <v>21435</v>
      </c>
      <c r="D872" s="1" t="s">
        <v>21435</v>
      </c>
      <c r="E872" s="1" t="s">
        <v>2541</v>
      </c>
      <c r="F872" s="1" t="s">
        <v>32900</v>
      </c>
      <c r="G872" s="1" t="s">
        <v>655</v>
      </c>
      <c r="H872">
        <v>9670</v>
      </c>
      <c r="I872" s="1" t="s">
        <v>41</v>
      </c>
      <c r="J872">
        <v>50</v>
      </c>
    </row>
    <row r="873" spans="1:10" hidden="1" x14ac:dyDescent="0.25">
      <c r="A873" s="24" t="str">
        <f t="shared" si="15"/>
        <v>9671ARCELOR (BERTON SICARD)</v>
      </c>
      <c r="B873" s="1">
        <v>9671</v>
      </c>
      <c r="C873" s="1" t="s">
        <v>21435</v>
      </c>
      <c r="D873" s="1" t="s">
        <v>21435</v>
      </c>
      <c r="E873" s="1" t="s">
        <v>3493</v>
      </c>
      <c r="F873" s="1" t="s">
        <v>32900</v>
      </c>
      <c r="G873" s="1" t="s">
        <v>655</v>
      </c>
      <c r="H873">
        <v>9671</v>
      </c>
      <c r="I873" s="1" t="s">
        <v>41</v>
      </c>
      <c r="J873">
        <v>50</v>
      </c>
    </row>
    <row r="874" spans="1:10" hidden="1" x14ac:dyDescent="0.25">
      <c r="A874" s="24" t="str">
        <f t="shared" si="15"/>
        <v>9672ARCELOR (BERTON SICARD)</v>
      </c>
      <c r="B874" s="1">
        <v>9672</v>
      </c>
      <c r="C874" s="1" t="s">
        <v>21435</v>
      </c>
      <c r="D874" s="1" t="s">
        <v>21435</v>
      </c>
      <c r="E874" s="1" t="s">
        <v>3494</v>
      </c>
      <c r="F874" s="1" t="s">
        <v>32900</v>
      </c>
      <c r="G874" s="1" t="s">
        <v>655</v>
      </c>
      <c r="H874">
        <v>9672</v>
      </c>
      <c r="I874" s="1" t="s">
        <v>41</v>
      </c>
      <c r="J874">
        <v>50</v>
      </c>
    </row>
    <row r="875" spans="1:10" hidden="1" x14ac:dyDescent="0.25">
      <c r="A875" s="24" t="str">
        <f t="shared" si="15"/>
        <v>9673ARCELOR (BERTON SICARD)</v>
      </c>
      <c r="B875" s="1">
        <v>9673</v>
      </c>
      <c r="C875" s="1" t="s">
        <v>21435</v>
      </c>
      <c r="D875" s="1" t="s">
        <v>21435</v>
      </c>
      <c r="E875" s="1" t="s">
        <v>3495</v>
      </c>
      <c r="F875" s="1" t="s">
        <v>32900</v>
      </c>
      <c r="G875" s="1" t="s">
        <v>655</v>
      </c>
      <c r="H875">
        <v>9673</v>
      </c>
      <c r="I875" s="1" t="s">
        <v>41</v>
      </c>
      <c r="J875">
        <v>50</v>
      </c>
    </row>
    <row r="876" spans="1:10" hidden="1" x14ac:dyDescent="0.25">
      <c r="A876" s="24" t="str">
        <f t="shared" si="15"/>
        <v>9676ARCELOR (BERTON SICARD)</v>
      </c>
      <c r="B876" s="1">
        <v>9676</v>
      </c>
      <c r="C876" s="1" t="s">
        <v>21435</v>
      </c>
      <c r="D876" s="1" t="s">
        <v>21435</v>
      </c>
      <c r="E876" s="1" t="s">
        <v>3496</v>
      </c>
      <c r="F876" s="1" t="s">
        <v>32900</v>
      </c>
      <c r="G876" s="1" t="s">
        <v>655</v>
      </c>
      <c r="H876">
        <v>9676</v>
      </c>
      <c r="I876" s="1" t="s">
        <v>41</v>
      </c>
      <c r="J876">
        <v>50</v>
      </c>
    </row>
    <row r="877" spans="1:10" hidden="1" x14ac:dyDescent="0.25">
      <c r="A877" s="24" t="str">
        <f t="shared" si="15"/>
        <v>9677ARCELOR (BERTON SICARD)</v>
      </c>
      <c r="B877" s="1">
        <v>9677</v>
      </c>
      <c r="C877" s="1" t="s">
        <v>21435</v>
      </c>
      <c r="D877" s="1" t="s">
        <v>21435</v>
      </c>
      <c r="E877" s="1" t="s">
        <v>3497</v>
      </c>
      <c r="F877" s="1" t="s">
        <v>32900</v>
      </c>
      <c r="G877" s="1" t="s">
        <v>655</v>
      </c>
      <c r="H877">
        <v>9677</v>
      </c>
      <c r="I877" s="1" t="s">
        <v>41</v>
      </c>
      <c r="J877">
        <v>50</v>
      </c>
    </row>
    <row r="878" spans="1:10" hidden="1" x14ac:dyDescent="0.25">
      <c r="A878" s="24" t="str">
        <f t="shared" si="15"/>
        <v>9679ARCELOR (BERTON SICARD)</v>
      </c>
      <c r="B878" s="1">
        <v>9679</v>
      </c>
      <c r="C878" s="1" t="s">
        <v>21435</v>
      </c>
      <c r="D878" s="1" t="s">
        <v>21435</v>
      </c>
      <c r="E878" s="1" t="s">
        <v>3500</v>
      </c>
      <c r="F878" s="1" t="s">
        <v>32900</v>
      </c>
      <c r="G878" s="1" t="s">
        <v>655</v>
      </c>
      <c r="H878">
        <v>9679</v>
      </c>
      <c r="I878" s="1" t="s">
        <v>41</v>
      </c>
      <c r="J878">
        <v>50</v>
      </c>
    </row>
    <row r="879" spans="1:10" hidden="1" x14ac:dyDescent="0.25">
      <c r="A879" s="24" t="str">
        <f t="shared" si="15"/>
        <v>9684ARCELOR (BERTON SICARD)</v>
      </c>
      <c r="B879" s="1">
        <v>9684</v>
      </c>
      <c r="C879" s="1" t="s">
        <v>21435</v>
      </c>
      <c r="D879" s="1" t="s">
        <v>21435</v>
      </c>
      <c r="E879" s="1" t="s">
        <v>3501</v>
      </c>
      <c r="F879" s="1" t="s">
        <v>32900</v>
      </c>
      <c r="G879" s="1" t="s">
        <v>655</v>
      </c>
      <c r="H879">
        <v>9684</v>
      </c>
      <c r="I879" s="1" t="s">
        <v>41</v>
      </c>
      <c r="J879">
        <v>50</v>
      </c>
    </row>
    <row r="880" spans="1:10" hidden="1" x14ac:dyDescent="0.25">
      <c r="A880" s="24" t="str">
        <f t="shared" si="15"/>
        <v>9685ARCELOR (BERTON SICARD)</v>
      </c>
      <c r="B880" s="1">
        <v>9685</v>
      </c>
      <c r="C880" s="1" t="s">
        <v>21435</v>
      </c>
      <c r="D880" s="1" t="s">
        <v>21435</v>
      </c>
      <c r="E880" s="1" t="s">
        <v>3502</v>
      </c>
      <c r="F880" s="1" t="s">
        <v>32900</v>
      </c>
      <c r="G880" s="1" t="s">
        <v>655</v>
      </c>
      <c r="H880">
        <v>9685</v>
      </c>
      <c r="I880" s="1" t="s">
        <v>41</v>
      </c>
      <c r="J880">
        <v>50</v>
      </c>
    </row>
    <row r="881" spans="1:15" hidden="1" x14ac:dyDescent="0.25">
      <c r="A881" s="24" t="str">
        <f t="shared" si="15"/>
        <v>440000ARCELOR (BERTON SICARD)</v>
      </c>
      <c r="B881" s="1">
        <v>440000</v>
      </c>
      <c r="C881" s="1" t="s">
        <v>21435</v>
      </c>
      <c r="D881" s="1" t="s">
        <v>21435</v>
      </c>
      <c r="E881" s="1" t="s">
        <v>3172</v>
      </c>
      <c r="F881" s="1" t="s">
        <v>32900</v>
      </c>
      <c r="G881" s="1" t="s">
        <v>655</v>
      </c>
      <c r="H881">
        <v>440000</v>
      </c>
      <c r="I881" s="1" t="s">
        <v>41</v>
      </c>
      <c r="J881">
        <v>50</v>
      </c>
    </row>
    <row r="882" spans="1:15" hidden="1" x14ac:dyDescent="0.25">
      <c r="A882" s="24" t="str">
        <f t="shared" si="15"/>
        <v>440001ARCELOR (BERTON SICARD)</v>
      </c>
      <c r="B882" s="1">
        <v>440001</v>
      </c>
      <c r="C882" s="1" t="s">
        <v>21435</v>
      </c>
      <c r="D882" s="1" t="s">
        <v>21435</v>
      </c>
      <c r="E882" s="1" t="s">
        <v>2613</v>
      </c>
      <c r="F882" s="1" t="s">
        <v>32900</v>
      </c>
      <c r="G882" s="1" t="s">
        <v>655</v>
      </c>
      <c r="H882">
        <v>440001</v>
      </c>
      <c r="I882" s="1" t="s">
        <v>41</v>
      </c>
      <c r="J882">
        <v>100</v>
      </c>
    </row>
    <row r="883" spans="1:15" hidden="1" x14ac:dyDescent="0.25">
      <c r="A883" s="24" t="str">
        <f t="shared" si="15"/>
        <v>440003ARCELOR (BERTON SICARD)</v>
      </c>
      <c r="B883" s="1">
        <v>440003</v>
      </c>
      <c r="C883" s="1" t="s">
        <v>21435</v>
      </c>
      <c r="D883" s="1" t="s">
        <v>21435</v>
      </c>
      <c r="E883" s="1" t="s">
        <v>3673</v>
      </c>
      <c r="F883" s="1" t="s">
        <v>32900</v>
      </c>
      <c r="G883" s="1" t="s">
        <v>655</v>
      </c>
      <c r="H883">
        <v>440003</v>
      </c>
      <c r="I883" s="1" t="s">
        <v>41</v>
      </c>
      <c r="J883">
        <v>100</v>
      </c>
    </row>
    <row r="884" spans="1:15" hidden="1" x14ac:dyDescent="0.25">
      <c r="A884" s="24" t="str">
        <f t="shared" si="15"/>
        <v>440004ARCELOR (BERTON SICARD)</v>
      </c>
      <c r="B884" s="1">
        <v>440004</v>
      </c>
      <c r="C884" s="1" t="s">
        <v>21435</v>
      </c>
      <c r="D884" s="1" t="s">
        <v>21435</v>
      </c>
      <c r="E884" s="1" t="s">
        <v>3674</v>
      </c>
      <c r="F884" s="1" t="s">
        <v>32900</v>
      </c>
      <c r="G884" s="1" t="s">
        <v>655</v>
      </c>
      <c r="H884">
        <v>440004</v>
      </c>
      <c r="I884" s="1" t="s">
        <v>41</v>
      </c>
      <c r="J884">
        <v>50</v>
      </c>
    </row>
    <row r="885" spans="1:15" hidden="1" x14ac:dyDescent="0.25">
      <c r="A885" s="24" t="str">
        <f t="shared" si="15"/>
        <v>440005ARCELOR (BERTON SICARD)</v>
      </c>
      <c r="B885" s="1">
        <v>440005</v>
      </c>
      <c r="C885" s="1" t="s">
        <v>21435</v>
      </c>
      <c r="D885" s="1" t="s">
        <v>21435</v>
      </c>
      <c r="E885" s="1" t="s">
        <v>2541</v>
      </c>
      <c r="F885" s="1" t="s">
        <v>32900</v>
      </c>
      <c r="G885" s="1" t="s">
        <v>655</v>
      </c>
      <c r="H885">
        <v>440005</v>
      </c>
      <c r="I885" s="1" t="s">
        <v>41</v>
      </c>
      <c r="J885">
        <v>100</v>
      </c>
    </row>
    <row r="886" spans="1:15" hidden="1" x14ac:dyDescent="0.25">
      <c r="A886" s="24" t="str">
        <f t="shared" si="15"/>
        <v>440009ARCELOR (BERTON SICARD)</v>
      </c>
      <c r="B886" s="1">
        <v>440009</v>
      </c>
      <c r="C886" s="1" t="s">
        <v>21435</v>
      </c>
      <c r="D886" s="1" t="s">
        <v>21435</v>
      </c>
      <c r="E886" s="1" t="s">
        <v>3675</v>
      </c>
      <c r="F886" s="1" t="s">
        <v>32900</v>
      </c>
      <c r="G886" s="1" t="s">
        <v>655</v>
      </c>
      <c r="H886">
        <v>440009</v>
      </c>
      <c r="I886" s="1" t="s">
        <v>41</v>
      </c>
      <c r="J886">
        <v>50</v>
      </c>
    </row>
    <row r="887" spans="1:15" hidden="1" x14ac:dyDescent="0.25">
      <c r="A887" s="24" t="str">
        <f t="shared" si="15"/>
        <v>440010ARCELOR (BERTON SICARD)</v>
      </c>
      <c r="B887" s="1">
        <v>440010</v>
      </c>
      <c r="C887" s="1" t="s">
        <v>21435</v>
      </c>
      <c r="D887" s="1" t="s">
        <v>21435</v>
      </c>
      <c r="E887" s="1" t="s">
        <v>2614</v>
      </c>
      <c r="F887" s="1" t="s">
        <v>32900</v>
      </c>
      <c r="G887" s="1" t="s">
        <v>655</v>
      </c>
      <c r="H887">
        <v>440010</v>
      </c>
      <c r="I887" s="1" t="s">
        <v>41</v>
      </c>
      <c r="J887">
        <v>100</v>
      </c>
    </row>
    <row r="888" spans="1:15" hidden="1" x14ac:dyDescent="0.25">
      <c r="A888" s="24" t="str">
        <f t="shared" si="15"/>
        <v>440012ARCELOR (BERTON SICARD)</v>
      </c>
      <c r="B888" s="1">
        <v>440012</v>
      </c>
      <c r="C888" s="1" t="s">
        <v>21435</v>
      </c>
      <c r="D888" s="1" t="s">
        <v>21435</v>
      </c>
      <c r="E888" s="1" t="s">
        <v>2615</v>
      </c>
      <c r="F888" s="1" t="s">
        <v>32900</v>
      </c>
      <c r="G888" s="1" t="s">
        <v>655</v>
      </c>
      <c r="H888">
        <v>440012</v>
      </c>
      <c r="I888" s="1" t="s">
        <v>41</v>
      </c>
      <c r="J888">
        <v>100</v>
      </c>
    </row>
    <row r="889" spans="1:15" hidden="1" x14ac:dyDescent="0.25">
      <c r="A889" s="24" t="str">
        <f t="shared" si="15"/>
        <v>440013ARCELOR (BERTON SICARD)</v>
      </c>
      <c r="B889" s="1">
        <v>440013</v>
      </c>
      <c r="C889" s="1" t="s">
        <v>21435</v>
      </c>
      <c r="D889" s="1" t="s">
        <v>21435</v>
      </c>
      <c r="E889" s="1" t="s">
        <v>2616</v>
      </c>
      <c r="F889" s="1" t="s">
        <v>32900</v>
      </c>
      <c r="G889" s="1" t="s">
        <v>655</v>
      </c>
      <c r="H889">
        <v>440013</v>
      </c>
      <c r="I889" s="1" t="s">
        <v>41</v>
      </c>
      <c r="J889">
        <v>100</v>
      </c>
    </row>
    <row r="890" spans="1:15" hidden="1" x14ac:dyDescent="0.25">
      <c r="A890" s="24" t="str">
        <f t="shared" si="15"/>
        <v>540000ARCELOR (BERTON SICARD)</v>
      </c>
      <c r="B890" s="1">
        <v>540000</v>
      </c>
      <c r="C890" s="1" t="s">
        <v>21435</v>
      </c>
      <c r="D890" s="1" t="s">
        <v>21435</v>
      </c>
      <c r="E890" s="1" t="s">
        <v>3863</v>
      </c>
      <c r="F890" s="1" t="s">
        <v>32900</v>
      </c>
      <c r="G890" s="1" t="s">
        <v>655</v>
      </c>
      <c r="H890">
        <v>540000</v>
      </c>
      <c r="I890" s="1" t="s">
        <v>41</v>
      </c>
      <c r="J890">
        <v>50</v>
      </c>
    </row>
    <row r="891" spans="1:15" hidden="1" x14ac:dyDescent="0.25">
      <c r="A891" s="24" t="str">
        <f t="shared" si="15"/>
        <v>540007ARCELOR (BERTON SICARD)</v>
      </c>
      <c r="B891" s="1">
        <v>540007</v>
      </c>
      <c r="C891" s="1" t="s">
        <v>21435</v>
      </c>
      <c r="D891" s="1" t="s">
        <v>21435</v>
      </c>
      <c r="E891" s="1" t="s">
        <v>3866</v>
      </c>
      <c r="F891" s="1" t="s">
        <v>32900</v>
      </c>
      <c r="G891" s="1" t="s">
        <v>655</v>
      </c>
      <c r="H891">
        <v>540007</v>
      </c>
      <c r="I891" s="1" t="s">
        <v>41</v>
      </c>
      <c r="J891">
        <v>15</v>
      </c>
    </row>
    <row r="892" spans="1:15" hidden="1" x14ac:dyDescent="0.25">
      <c r="A892" s="24" t="str">
        <f t="shared" si="15"/>
        <v>540010ARCELOR (BERTON SICARD)</v>
      </c>
      <c r="B892" s="1">
        <v>540010</v>
      </c>
      <c r="C892" s="1" t="s">
        <v>21435</v>
      </c>
      <c r="D892" s="1" t="s">
        <v>21435</v>
      </c>
      <c r="E892" s="1" t="s">
        <v>3867</v>
      </c>
      <c r="F892" s="1" t="s">
        <v>32900</v>
      </c>
      <c r="G892" s="1" t="s">
        <v>655</v>
      </c>
      <c r="H892">
        <v>540010</v>
      </c>
      <c r="I892" s="1" t="s">
        <v>41</v>
      </c>
      <c r="J892">
        <v>10</v>
      </c>
    </row>
    <row r="893" spans="1:15" hidden="1" x14ac:dyDescent="0.25">
      <c r="A893" s="24" t="str">
        <f t="shared" si="15"/>
        <v>940020ARCELOR (BERTON SICARD)</v>
      </c>
      <c r="B893" s="1">
        <v>940020</v>
      </c>
      <c r="C893" s="1" t="s">
        <v>21435</v>
      </c>
      <c r="D893" s="1" t="s">
        <v>21435</v>
      </c>
      <c r="E893" s="1" t="s">
        <v>4026</v>
      </c>
      <c r="F893" s="1" t="s">
        <v>32900</v>
      </c>
      <c r="G893" s="1" t="s">
        <v>655</v>
      </c>
      <c r="H893">
        <v>940020</v>
      </c>
      <c r="I893" s="1" t="s">
        <v>41</v>
      </c>
      <c r="J893">
        <v>100</v>
      </c>
    </row>
    <row r="894" spans="1:15" hidden="1" x14ac:dyDescent="0.25">
      <c r="A894" s="24" t="str">
        <f t="shared" si="15"/>
        <v>940024NARCELOR (BERTON SICARD)</v>
      </c>
      <c r="B894" s="1" t="s">
        <v>2621</v>
      </c>
      <c r="C894" s="1" t="s">
        <v>21435</v>
      </c>
      <c r="D894" s="1" t="s">
        <v>21435</v>
      </c>
      <c r="E894" s="1" t="s">
        <v>2622</v>
      </c>
      <c r="F894" s="1" t="s">
        <v>32900</v>
      </c>
      <c r="G894" s="1" t="s">
        <v>655</v>
      </c>
      <c r="H894" t="s">
        <v>2621</v>
      </c>
      <c r="I894" s="1" t="s">
        <v>41</v>
      </c>
      <c r="J894">
        <v>50</v>
      </c>
    </row>
    <row r="895" spans="1:15" hidden="1" x14ac:dyDescent="0.25">
      <c r="A895" s="24" t="str">
        <f t="shared" si="15"/>
        <v>940026ARCELOR (BERTON SICARD)</v>
      </c>
      <c r="B895" s="1">
        <v>940026</v>
      </c>
      <c r="C895" s="1" t="s">
        <v>21435</v>
      </c>
      <c r="D895" s="1" t="s">
        <v>21435</v>
      </c>
      <c r="E895" s="1" t="s">
        <v>4030</v>
      </c>
      <c r="F895" s="1" t="s">
        <v>32900</v>
      </c>
      <c r="G895" s="1" t="s">
        <v>655</v>
      </c>
      <c r="H895">
        <v>940026</v>
      </c>
      <c r="I895" s="1" t="s">
        <v>41</v>
      </c>
      <c r="J895">
        <v>25</v>
      </c>
    </row>
    <row r="896" spans="1:15" hidden="1" x14ac:dyDescent="0.25">
      <c r="A896" s="24" t="str">
        <f t="shared" si="15"/>
        <v>5307ARCELOR (BERTON SICARD)</v>
      </c>
      <c r="B896" s="1">
        <v>5307</v>
      </c>
      <c r="C896" s="1"/>
      <c r="D896" s="1" t="s">
        <v>164</v>
      </c>
      <c r="E896" s="1" t="s">
        <v>3144</v>
      </c>
      <c r="F896" s="1" t="s">
        <v>32900</v>
      </c>
      <c r="G896" s="1" t="s">
        <v>275</v>
      </c>
      <c r="H896">
        <v>5307</v>
      </c>
      <c r="I896" s="1" t="s">
        <v>41</v>
      </c>
      <c r="J896" s="16">
        <v>1</v>
      </c>
      <c r="K896" s="16">
        <v>1</v>
      </c>
      <c r="L896" s="16" t="s">
        <v>166</v>
      </c>
      <c r="M896" s="63"/>
      <c r="O896" s="18" t="s">
        <v>43</v>
      </c>
    </row>
    <row r="897" spans="1:15" hidden="1" x14ac:dyDescent="0.25">
      <c r="A897" s="24" t="str">
        <f t="shared" si="15"/>
        <v>5308ARCELOR (BERTON SICARD)</v>
      </c>
      <c r="B897" s="1">
        <v>5308</v>
      </c>
      <c r="C897" s="1"/>
      <c r="D897" s="1" t="s">
        <v>164</v>
      </c>
      <c r="E897" s="1" t="s">
        <v>3145</v>
      </c>
      <c r="F897" s="1" t="s">
        <v>32900</v>
      </c>
      <c r="G897" s="1" t="s">
        <v>275</v>
      </c>
      <c r="H897">
        <v>5308</v>
      </c>
      <c r="I897" s="1" t="s">
        <v>41</v>
      </c>
      <c r="J897" s="16">
        <v>1</v>
      </c>
      <c r="K897" s="16">
        <v>1</v>
      </c>
      <c r="L897" s="16" t="s">
        <v>166</v>
      </c>
      <c r="M897" s="63"/>
      <c r="O897" s="18" t="s">
        <v>43</v>
      </c>
    </row>
    <row r="898" spans="1:15" hidden="1" x14ac:dyDescent="0.25">
      <c r="A898" s="24" t="str">
        <f t="shared" si="15"/>
        <v>7087ARCELOR (BERTON SICARD)</v>
      </c>
      <c r="B898" s="1">
        <v>7087</v>
      </c>
      <c r="C898" s="1"/>
      <c r="D898" s="1" t="s">
        <v>164</v>
      </c>
      <c r="E898" s="1" t="s">
        <v>304</v>
      </c>
      <c r="F898" s="1" t="s">
        <v>32900</v>
      </c>
      <c r="G898" s="1" t="s">
        <v>655</v>
      </c>
      <c r="H898">
        <v>7087</v>
      </c>
      <c r="I898" s="1" t="s">
        <v>41</v>
      </c>
      <c r="J898" s="16">
        <v>1</v>
      </c>
      <c r="K898" s="16">
        <v>1</v>
      </c>
      <c r="L898" s="16" t="s">
        <v>43</v>
      </c>
      <c r="M898" s="63"/>
      <c r="O898" s="18" t="s">
        <v>43</v>
      </c>
    </row>
    <row r="899" spans="1:15" hidden="1" x14ac:dyDescent="0.25">
      <c r="A899" s="24" t="str">
        <f t="shared" si="15"/>
        <v>7088ARCELOR (BERTON SICARD)</v>
      </c>
      <c r="B899" s="1">
        <v>7088</v>
      </c>
      <c r="C899" s="1"/>
      <c r="D899" s="1" t="s">
        <v>164</v>
      </c>
      <c r="E899" s="1" t="s">
        <v>280</v>
      </c>
      <c r="F899" s="1" t="s">
        <v>32900</v>
      </c>
      <c r="G899" s="1" t="s">
        <v>655</v>
      </c>
      <c r="H899">
        <v>7088</v>
      </c>
      <c r="I899" s="1" t="s">
        <v>41</v>
      </c>
      <c r="J899" s="16">
        <v>1</v>
      </c>
      <c r="K899" s="16">
        <v>1</v>
      </c>
      <c r="L899" s="16" t="s">
        <v>43</v>
      </c>
      <c r="M899" s="63"/>
      <c r="O899" s="18" t="s">
        <v>43</v>
      </c>
    </row>
    <row r="900" spans="1:15" hidden="1" x14ac:dyDescent="0.25">
      <c r="A900" s="24" t="str">
        <f t="shared" si="15"/>
        <v>7256ARCELOR (BERTON SICARD)</v>
      </c>
      <c r="B900" s="1">
        <v>7256</v>
      </c>
      <c r="C900" s="1"/>
      <c r="D900" s="1" t="s">
        <v>164</v>
      </c>
      <c r="E900" s="1" t="s">
        <v>295</v>
      </c>
      <c r="F900" s="1" t="s">
        <v>32900</v>
      </c>
      <c r="G900" s="1" t="s">
        <v>655</v>
      </c>
      <c r="H900">
        <f>B900</f>
        <v>7256</v>
      </c>
      <c r="I900" s="1" t="s">
        <v>41</v>
      </c>
      <c r="J900" s="16">
        <v>1</v>
      </c>
      <c r="K900" s="16">
        <v>1</v>
      </c>
      <c r="L900" s="16" t="s">
        <v>16</v>
      </c>
      <c r="M900" s="63"/>
      <c r="O900" s="18" t="s">
        <v>16</v>
      </c>
    </row>
    <row r="901" spans="1:15" hidden="1" x14ac:dyDescent="0.25">
      <c r="A901" s="24" t="str">
        <f t="shared" si="15"/>
        <v>7721ARCELOR (BERTON SICARD)</v>
      </c>
      <c r="B901" s="1">
        <v>7721</v>
      </c>
      <c r="C901" s="1"/>
      <c r="D901" s="1" t="s">
        <v>164</v>
      </c>
      <c r="E901" s="1" t="s">
        <v>421</v>
      </c>
      <c r="F901" s="1" t="s">
        <v>32900</v>
      </c>
      <c r="G901" s="1" t="s">
        <v>655</v>
      </c>
      <c r="H901">
        <v>2135876</v>
      </c>
      <c r="I901" s="1" t="s">
        <v>162</v>
      </c>
      <c r="J901" s="16">
        <v>100</v>
      </c>
      <c r="K901" s="16">
        <v>1</v>
      </c>
      <c r="L901" s="16" t="s">
        <v>43</v>
      </c>
      <c r="M901" s="63"/>
      <c r="N901" s="17">
        <f>54*0.44</f>
        <v>23.76</v>
      </c>
      <c r="O901" s="18" t="s">
        <v>43</v>
      </c>
    </row>
    <row r="902" spans="1:15" hidden="1" x14ac:dyDescent="0.25">
      <c r="A902" s="24" t="str">
        <f t="shared" si="15"/>
        <v>7786ARCELOR (BERTON SICARD)</v>
      </c>
      <c r="B902" s="1">
        <v>7786</v>
      </c>
      <c r="C902" s="1"/>
      <c r="D902" s="1" t="s">
        <v>164</v>
      </c>
      <c r="E902" s="1" t="s">
        <v>303</v>
      </c>
      <c r="F902" s="1" t="s">
        <v>32900</v>
      </c>
      <c r="G902" s="1" t="s">
        <v>655</v>
      </c>
      <c r="H902">
        <v>7786</v>
      </c>
      <c r="I902" s="1" t="s">
        <v>41</v>
      </c>
      <c r="J902" s="16">
        <v>1</v>
      </c>
      <c r="K902" s="16">
        <v>1</v>
      </c>
      <c r="L902" s="16" t="s">
        <v>43</v>
      </c>
      <c r="M902" s="63"/>
      <c r="N902" s="58">
        <f>19.04*0.44*J902</f>
        <v>8.3775999999999993</v>
      </c>
      <c r="O902" s="18" t="s">
        <v>43</v>
      </c>
    </row>
    <row r="903" spans="1:15" hidden="1" x14ac:dyDescent="0.25">
      <c r="A903" s="24" t="str">
        <f t="shared" si="15"/>
        <v>galet32pomARCELOR (BERTON SICARD)</v>
      </c>
      <c r="B903" s="1" t="s">
        <v>32764</v>
      </c>
      <c r="C903" s="1"/>
      <c r="D903" s="1" t="s">
        <v>164</v>
      </c>
      <c r="E903" s="1" t="s">
        <v>4048</v>
      </c>
      <c r="F903" s="1" t="s">
        <v>32900</v>
      </c>
      <c r="G903" s="1" t="s">
        <v>275</v>
      </c>
      <c r="H903">
        <v>950073</v>
      </c>
      <c r="I903" s="1" t="s">
        <v>41</v>
      </c>
      <c r="J903" s="16">
        <v>1</v>
      </c>
      <c r="K903" s="16">
        <v>1</v>
      </c>
      <c r="L903" s="16" t="s">
        <v>166</v>
      </c>
      <c r="M903" s="63"/>
      <c r="O903" s="18" t="s">
        <v>166</v>
      </c>
    </row>
    <row r="904" spans="1:15" hidden="1" x14ac:dyDescent="0.25">
      <c r="A904" s="24" t="str">
        <f t="shared" si="15"/>
        <v>galet32inoxARCELOR (BERTON SICARD)</v>
      </c>
      <c r="B904" s="1" t="s">
        <v>32765</v>
      </c>
      <c r="C904" s="1"/>
      <c r="D904" s="1" t="s">
        <v>164</v>
      </c>
      <c r="E904" s="1" t="s">
        <v>4046</v>
      </c>
      <c r="F904" s="1" t="s">
        <v>32900</v>
      </c>
      <c r="G904" s="1" t="s">
        <v>275</v>
      </c>
      <c r="H904">
        <v>950062</v>
      </c>
      <c r="I904" s="1" t="s">
        <v>41</v>
      </c>
      <c r="J904" s="16">
        <v>1</v>
      </c>
      <c r="K904" s="16">
        <v>1</v>
      </c>
      <c r="L904" s="16" t="s">
        <v>166</v>
      </c>
      <c r="M904" s="63"/>
      <c r="O904" s="18" t="s">
        <v>166</v>
      </c>
    </row>
    <row r="905" spans="1:15" hidden="1" x14ac:dyDescent="0.25">
      <c r="A905" s="24" t="str">
        <f t="shared" si="15"/>
        <v>7775ARCELOR (BERTON SICARD)</v>
      </c>
      <c r="B905" s="1">
        <v>7775</v>
      </c>
      <c r="C905" s="1"/>
      <c r="D905" s="1" t="s">
        <v>164</v>
      </c>
      <c r="E905" s="1" t="s">
        <v>32799</v>
      </c>
      <c r="F905" s="1" t="s">
        <v>32900</v>
      </c>
      <c r="G905" s="1" t="s">
        <v>655</v>
      </c>
      <c r="H905">
        <v>7775</v>
      </c>
      <c r="I905" s="1" t="s">
        <v>41</v>
      </c>
      <c r="J905" s="16">
        <v>1</v>
      </c>
      <c r="K905" s="16">
        <v>1</v>
      </c>
      <c r="L905" s="16" t="s">
        <v>43</v>
      </c>
      <c r="M905" s="63"/>
      <c r="O905" s="18" t="s">
        <v>43</v>
      </c>
    </row>
    <row r="906" spans="1:15" hidden="1" x14ac:dyDescent="0.25">
      <c r="A906" s="24" t="str">
        <f t="shared" si="15"/>
        <v>7772ARCELOR (BERTON SICARD)</v>
      </c>
      <c r="B906" s="1">
        <v>7772</v>
      </c>
      <c r="C906" s="1"/>
      <c r="D906" s="1" t="s">
        <v>164</v>
      </c>
      <c r="E906" s="1" t="s">
        <v>2458</v>
      </c>
      <c r="F906" s="1" t="s">
        <v>32900</v>
      </c>
      <c r="G906" s="1" t="s">
        <v>655</v>
      </c>
      <c r="H906">
        <v>7772</v>
      </c>
      <c r="I906" s="1" t="s">
        <v>41</v>
      </c>
      <c r="J906" s="16">
        <v>1</v>
      </c>
      <c r="K906" s="16">
        <v>1</v>
      </c>
      <c r="L906" s="16" t="s">
        <v>43</v>
      </c>
      <c r="M906" s="63"/>
      <c r="N906" s="17">
        <f>20.07*0.5</f>
        <v>10.035</v>
      </c>
      <c r="O906" s="18" t="s">
        <v>43</v>
      </c>
    </row>
    <row r="907" spans="1:15" hidden="1" x14ac:dyDescent="0.25">
      <c r="A907" s="24" t="str">
        <f t="shared" si="15"/>
        <v>1287ARCELOR (BERTON SICARD)</v>
      </c>
      <c r="B907" s="1">
        <v>1287</v>
      </c>
      <c r="C907" s="1"/>
      <c r="D907" s="1" t="s">
        <v>164</v>
      </c>
      <c r="E907" s="1" t="s">
        <v>3067</v>
      </c>
      <c r="F907" s="1" t="s">
        <v>32900</v>
      </c>
      <c r="G907" s="1" t="s">
        <v>655</v>
      </c>
      <c r="H907">
        <v>1287</v>
      </c>
      <c r="I907" s="1" t="s">
        <v>41</v>
      </c>
      <c r="J907" s="16">
        <v>20</v>
      </c>
      <c r="M907" s="63"/>
    </row>
    <row r="908" spans="1:15" hidden="1" x14ac:dyDescent="0.25">
      <c r="A908" s="24" t="str">
        <f t="shared" ref="A908:A971" si="16">B908&amp;F908</f>
        <v>5301ARCELOR (BERTON SICARD)</v>
      </c>
      <c r="B908" s="1">
        <v>5301</v>
      </c>
      <c r="C908" s="1"/>
      <c r="D908" s="1" t="s">
        <v>164</v>
      </c>
      <c r="E908" s="1" t="s">
        <v>3140</v>
      </c>
      <c r="F908" s="1" t="s">
        <v>32900</v>
      </c>
      <c r="G908" s="1" t="s">
        <v>655</v>
      </c>
      <c r="H908">
        <v>5301</v>
      </c>
      <c r="I908" s="1" t="s">
        <v>41</v>
      </c>
      <c r="J908" s="16">
        <v>50</v>
      </c>
      <c r="M908" s="63"/>
    </row>
    <row r="909" spans="1:15" hidden="1" x14ac:dyDescent="0.25">
      <c r="A909" s="24" t="str">
        <f t="shared" si="16"/>
        <v>5312ARCELOR (BERTON SICARD)</v>
      </c>
      <c r="B909" s="1">
        <v>5312</v>
      </c>
      <c r="C909" s="1"/>
      <c r="D909" s="1" t="s">
        <v>164</v>
      </c>
      <c r="E909" s="1" t="s">
        <v>3149</v>
      </c>
      <c r="F909" s="1" t="s">
        <v>32900</v>
      </c>
      <c r="G909" s="1" t="s">
        <v>655</v>
      </c>
      <c r="H909">
        <v>5312</v>
      </c>
      <c r="I909" s="1" t="s">
        <v>41</v>
      </c>
      <c r="J909" s="16">
        <v>2</v>
      </c>
      <c r="M909" s="63"/>
    </row>
    <row r="910" spans="1:15" hidden="1" x14ac:dyDescent="0.25">
      <c r="A910" s="24" t="str">
        <f t="shared" si="16"/>
        <v>5313ARCELOR (BERTON SICARD)</v>
      </c>
      <c r="B910" s="1">
        <v>5313</v>
      </c>
      <c r="C910" s="1"/>
      <c r="D910" s="1" t="s">
        <v>164</v>
      </c>
      <c r="E910" s="1" t="s">
        <v>3150</v>
      </c>
      <c r="F910" s="1" t="s">
        <v>32900</v>
      </c>
      <c r="G910" s="1" t="s">
        <v>655</v>
      </c>
      <c r="H910">
        <v>5313</v>
      </c>
      <c r="I910" s="1" t="s">
        <v>41</v>
      </c>
      <c r="J910" s="16">
        <v>2</v>
      </c>
      <c r="M910" s="63"/>
    </row>
    <row r="911" spans="1:15" hidden="1" x14ac:dyDescent="0.25">
      <c r="A911" s="24" t="str">
        <f t="shared" si="16"/>
        <v>7251BARCELOR (BERTON SICARD)</v>
      </c>
      <c r="B911" s="1" t="s">
        <v>3333</v>
      </c>
      <c r="C911" s="1"/>
      <c r="D911" s="1" t="s">
        <v>164</v>
      </c>
      <c r="E911" s="1" t="s">
        <v>3334</v>
      </c>
      <c r="F911" s="1" t="s">
        <v>32900</v>
      </c>
      <c r="G911" s="1" t="s">
        <v>655</v>
      </c>
      <c r="H911" t="s">
        <v>3333</v>
      </c>
      <c r="I911" s="1" t="s">
        <v>41</v>
      </c>
      <c r="J911" s="16">
        <v>10</v>
      </c>
      <c r="M911" s="63"/>
    </row>
    <row r="912" spans="1:15" hidden="1" x14ac:dyDescent="0.25">
      <c r="A912" s="24" t="str">
        <f t="shared" si="16"/>
        <v>528ARCELOR (BERTON SICARD)</v>
      </c>
      <c r="B912" s="1">
        <v>528</v>
      </c>
      <c r="C912" s="1"/>
      <c r="D912" s="1" t="s">
        <v>32835</v>
      </c>
      <c r="E912" s="1" t="s">
        <v>1013</v>
      </c>
      <c r="F912" s="1" t="s">
        <v>32900</v>
      </c>
      <c r="G912" s="1" t="s">
        <v>655</v>
      </c>
      <c r="H912">
        <v>528</v>
      </c>
      <c r="I912" s="1" t="s">
        <v>41</v>
      </c>
      <c r="J912">
        <v>1</v>
      </c>
      <c r="M912" s="63"/>
    </row>
    <row r="913" spans="1:13" hidden="1" x14ac:dyDescent="0.25">
      <c r="A913" s="24" t="str">
        <f t="shared" si="16"/>
        <v>656ARCELOR (BERTON SICARD)</v>
      </c>
      <c r="B913" s="1">
        <v>656</v>
      </c>
      <c r="C913" s="1"/>
      <c r="D913" s="1" t="s">
        <v>32835</v>
      </c>
      <c r="E913" s="1" t="s">
        <v>1107</v>
      </c>
      <c r="F913" s="1" t="s">
        <v>32900</v>
      </c>
      <c r="G913" s="1" t="s">
        <v>655</v>
      </c>
      <c r="H913">
        <v>656</v>
      </c>
      <c r="I913" s="1" t="s">
        <v>41</v>
      </c>
      <c r="J913">
        <v>10</v>
      </c>
      <c r="M913" s="63"/>
    </row>
    <row r="914" spans="1:13" hidden="1" x14ac:dyDescent="0.25">
      <c r="A914" s="24" t="str">
        <f t="shared" si="16"/>
        <v>660ARCELOR (BERTON SICARD)</v>
      </c>
      <c r="B914" s="1">
        <v>660</v>
      </c>
      <c r="C914" s="1"/>
      <c r="D914" s="1" t="s">
        <v>32835</v>
      </c>
      <c r="E914" s="1" t="s">
        <v>1108</v>
      </c>
      <c r="F914" s="1" t="s">
        <v>32900</v>
      </c>
      <c r="G914" s="1" t="s">
        <v>655</v>
      </c>
      <c r="H914">
        <v>660</v>
      </c>
      <c r="I914" s="1" t="s">
        <v>41</v>
      </c>
      <c r="J914">
        <v>2</v>
      </c>
      <c r="M914" s="63"/>
    </row>
    <row r="915" spans="1:13" hidden="1" x14ac:dyDescent="0.25">
      <c r="A915" s="24" t="str">
        <f t="shared" si="16"/>
        <v>662ARCELOR (BERTON SICARD)</v>
      </c>
      <c r="B915" s="1">
        <v>662</v>
      </c>
      <c r="C915" s="1"/>
      <c r="D915" s="1" t="s">
        <v>32835</v>
      </c>
      <c r="E915" s="1" t="s">
        <v>1109</v>
      </c>
      <c r="F915" s="1" t="s">
        <v>32900</v>
      </c>
      <c r="G915" s="1" t="s">
        <v>655</v>
      </c>
      <c r="H915">
        <v>662</v>
      </c>
      <c r="I915" s="1" t="s">
        <v>41</v>
      </c>
      <c r="J915">
        <v>2</v>
      </c>
      <c r="M915" s="63"/>
    </row>
    <row r="916" spans="1:13" hidden="1" x14ac:dyDescent="0.25">
      <c r="A916" s="24" t="str">
        <f t="shared" si="16"/>
        <v>363ARCELOR (BERTON SICARD)</v>
      </c>
      <c r="B916" s="1">
        <v>363</v>
      </c>
      <c r="C916" s="1"/>
      <c r="D916" s="1" t="s">
        <v>32835</v>
      </c>
      <c r="E916" s="1" t="s">
        <v>2020</v>
      </c>
      <c r="F916" s="1" t="s">
        <v>32900</v>
      </c>
      <c r="G916" s="1" t="s">
        <v>655</v>
      </c>
      <c r="H916">
        <v>363</v>
      </c>
      <c r="I916" s="1" t="s">
        <v>41</v>
      </c>
      <c r="J916">
        <v>1</v>
      </c>
      <c r="M916" s="63"/>
    </row>
    <row r="917" spans="1:13" hidden="1" x14ac:dyDescent="0.25">
      <c r="A917" s="24" t="str">
        <f t="shared" si="16"/>
        <v>450097ARCELOR (BERTON SICARD)</v>
      </c>
      <c r="B917" s="1">
        <v>450097</v>
      </c>
      <c r="C917" s="1"/>
      <c r="D917" s="1" t="s">
        <v>32835</v>
      </c>
      <c r="E917" s="1" t="s">
        <v>2186</v>
      </c>
      <c r="F917" s="1" t="s">
        <v>32900</v>
      </c>
      <c r="G917" s="1" t="s">
        <v>655</v>
      </c>
      <c r="H917">
        <v>450097</v>
      </c>
      <c r="I917" s="1" t="s">
        <v>41</v>
      </c>
      <c r="J917">
        <v>1</v>
      </c>
      <c r="M917" s="63"/>
    </row>
    <row r="918" spans="1:13" hidden="1" x14ac:dyDescent="0.25">
      <c r="A918" s="24" t="str">
        <f t="shared" si="16"/>
        <v>550043ARCELOR (BERTON SICARD)</v>
      </c>
      <c r="B918" s="1">
        <v>550043</v>
      </c>
      <c r="C918" s="1"/>
      <c r="D918" s="1" t="s">
        <v>32835</v>
      </c>
      <c r="E918" s="1" t="s">
        <v>2201</v>
      </c>
      <c r="F918" s="1" t="s">
        <v>32900</v>
      </c>
      <c r="G918" s="1" t="s">
        <v>655</v>
      </c>
      <c r="H918">
        <v>550043</v>
      </c>
      <c r="I918" s="1" t="s">
        <v>41</v>
      </c>
      <c r="J918">
        <v>1</v>
      </c>
      <c r="M918" s="63"/>
    </row>
    <row r="919" spans="1:13" hidden="1" x14ac:dyDescent="0.25">
      <c r="A919" s="24" t="str">
        <f t="shared" si="16"/>
        <v>550046ARCELOR (BERTON SICARD)</v>
      </c>
      <c r="B919" s="1">
        <v>550046</v>
      </c>
      <c r="C919" s="1"/>
      <c r="D919" s="1" t="s">
        <v>32835</v>
      </c>
      <c r="E919" s="1" t="s">
        <v>2204</v>
      </c>
      <c r="F919" s="1" t="s">
        <v>32900</v>
      </c>
      <c r="G919" s="1" t="s">
        <v>655</v>
      </c>
      <c r="H919">
        <v>550046</v>
      </c>
      <c r="I919" s="1" t="s">
        <v>41</v>
      </c>
      <c r="J919">
        <v>1</v>
      </c>
      <c r="M919" s="63"/>
    </row>
    <row r="920" spans="1:13" hidden="1" x14ac:dyDescent="0.25">
      <c r="A920" s="24" t="str">
        <f t="shared" si="16"/>
        <v>550047ARCELOR (BERTON SICARD)</v>
      </c>
      <c r="B920" s="1">
        <v>550047</v>
      </c>
      <c r="C920" s="1"/>
      <c r="D920" s="1" t="s">
        <v>32835</v>
      </c>
      <c r="E920" s="1" t="s">
        <v>2205</v>
      </c>
      <c r="F920" s="1" t="s">
        <v>32900</v>
      </c>
      <c r="G920" s="1" t="s">
        <v>655</v>
      </c>
      <c r="H920">
        <v>550047</v>
      </c>
      <c r="I920" s="1" t="s">
        <v>41</v>
      </c>
      <c r="J920">
        <v>1</v>
      </c>
      <c r="M920" s="63"/>
    </row>
    <row r="921" spans="1:13" hidden="1" x14ac:dyDescent="0.25">
      <c r="A921" s="24" t="str">
        <f t="shared" si="16"/>
        <v>363ARCELOR (BERTON SICARD)</v>
      </c>
      <c r="B921" s="1">
        <v>363</v>
      </c>
      <c r="C921" s="1"/>
      <c r="D921" s="1" t="s">
        <v>32835</v>
      </c>
      <c r="E921" s="1" t="s">
        <v>2020</v>
      </c>
      <c r="F921" s="1" t="s">
        <v>32900</v>
      </c>
      <c r="G921" s="1" t="s">
        <v>655</v>
      </c>
      <c r="H921">
        <v>363</v>
      </c>
      <c r="I921" s="1" t="s">
        <v>41</v>
      </c>
      <c r="J921">
        <v>1</v>
      </c>
      <c r="M921" s="63"/>
    </row>
    <row r="922" spans="1:13" hidden="1" x14ac:dyDescent="0.25">
      <c r="A922" s="24" t="str">
        <f t="shared" si="16"/>
        <v>656ARCELOR (BERTON SICARD)</v>
      </c>
      <c r="B922" s="1">
        <v>656</v>
      </c>
      <c r="C922" s="1"/>
      <c r="D922" s="1" t="s">
        <v>32835</v>
      </c>
      <c r="E922" s="1" t="s">
        <v>1107</v>
      </c>
      <c r="F922" s="1" t="s">
        <v>32900</v>
      </c>
      <c r="G922" s="1" t="s">
        <v>655</v>
      </c>
      <c r="H922">
        <v>656</v>
      </c>
      <c r="I922" s="1" t="s">
        <v>41</v>
      </c>
      <c r="J922">
        <v>10</v>
      </c>
      <c r="M922" s="63"/>
    </row>
    <row r="923" spans="1:13" hidden="1" x14ac:dyDescent="0.25">
      <c r="A923" s="24" t="str">
        <f t="shared" si="16"/>
        <v>660ARCELOR (BERTON SICARD)</v>
      </c>
      <c r="B923" s="1">
        <v>660</v>
      </c>
      <c r="C923" s="1"/>
      <c r="D923" s="1" t="s">
        <v>32835</v>
      </c>
      <c r="E923" s="1" t="s">
        <v>1108</v>
      </c>
      <c r="F923" s="1" t="s">
        <v>32900</v>
      </c>
      <c r="G923" s="1" t="s">
        <v>655</v>
      </c>
      <c r="H923">
        <v>660</v>
      </c>
      <c r="I923" s="1" t="s">
        <v>41</v>
      </c>
      <c r="J923">
        <v>2</v>
      </c>
      <c r="M923" s="63"/>
    </row>
    <row r="924" spans="1:13" hidden="1" x14ac:dyDescent="0.25">
      <c r="A924" s="24" t="str">
        <f t="shared" si="16"/>
        <v>661ARCELOR (BERTON SICARD)</v>
      </c>
      <c r="B924" s="1">
        <v>661</v>
      </c>
      <c r="C924" s="1"/>
      <c r="D924" s="1" t="s">
        <v>32835</v>
      </c>
      <c r="E924" s="1" t="s">
        <v>2246</v>
      </c>
      <c r="F924" s="1" t="s">
        <v>32900</v>
      </c>
      <c r="G924" s="1" t="s">
        <v>655</v>
      </c>
      <c r="H924">
        <v>661</v>
      </c>
      <c r="I924" s="1" t="s">
        <v>41</v>
      </c>
      <c r="J924">
        <v>2</v>
      </c>
      <c r="M924" s="63"/>
    </row>
    <row r="925" spans="1:13" hidden="1" x14ac:dyDescent="0.25">
      <c r="A925" s="24" t="str">
        <f t="shared" si="16"/>
        <v>662ARCELOR (BERTON SICARD)</v>
      </c>
      <c r="B925" s="1">
        <v>662</v>
      </c>
      <c r="C925" s="1"/>
      <c r="D925" s="1" t="s">
        <v>32835</v>
      </c>
      <c r="E925" s="1" t="s">
        <v>1109</v>
      </c>
      <c r="F925" s="1" t="s">
        <v>32900</v>
      </c>
      <c r="G925" s="1" t="s">
        <v>655</v>
      </c>
      <c r="H925">
        <v>662</v>
      </c>
      <c r="I925" s="1" t="s">
        <v>41</v>
      </c>
      <c r="J925">
        <v>2</v>
      </c>
      <c r="M925" s="63"/>
    </row>
    <row r="926" spans="1:13" hidden="1" x14ac:dyDescent="0.25">
      <c r="A926" s="24" t="str">
        <f t="shared" si="16"/>
        <v>363ARCELOR (BERTON SICARD)</v>
      </c>
      <c r="B926" s="1">
        <v>363</v>
      </c>
      <c r="C926" s="1"/>
      <c r="D926" s="1" t="s">
        <v>32835</v>
      </c>
      <c r="E926" s="1" t="s">
        <v>2020</v>
      </c>
      <c r="F926" s="1" t="s">
        <v>32900</v>
      </c>
      <c r="G926" s="1" t="s">
        <v>655</v>
      </c>
      <c r="H926">
        <v>363</v>
      </c>
      <c r="I926" s="1" t="s">
        <v>41</v>
      </c>
      <c r="J926">
        <v>1</v>
      </c>
      <c r="M926" s="63"/>
    </row>
    <row r="927" spans="1:13" hidden="1" x14ac:dyDescent="0.25">
      <c r="A927" s="24" t="str">
        <f t="shared" si="16"/>
        <v>528ARCELOR (BERTON SICARD)</v>
      </c>
      <c r="B927" s="1">
        <v>528</v>
      </c>
      <c r="C927" s="1"/>
      <c r="D927" s="1" t="s">
        <v>32835</v>
      </c>
      <c r="E927" s="1" t="s">
        <v>1013</v>
      </c>
      <c r="F927" s="1" t="s">
        <v>32900</v>
      </c>
      <c r="G927" s="1" t="s">
        <v>655</v>
      </c>
      <c r="H927">
        <v>528</v>
      </c>
      <c r="I927" s="1" t="s">
        <v>41</v>
      </c>
      <c r="J927">
        <v>1</v>
      </c>
      <c r="M927" s="63"/>
    </row>
    <row r="928" spans="1:13" hidden="1" x14ac:dyDescent="0.25">
      <c r="A928" s="24" t="str">
        <f t="shared" si="16"/>
        <v>593ARCELOR (BERTON SICARD)</v>
      </c>
      <c r="B928" s="1">
        <v>593</v>
      </c>
      <c r="C928" s="1"/>
      <c r="D928" s="1" t="s">
        <v>32835</v>
      </c>
      <c r="E928" s="1" t="s">
        <v>2312</v>
      </c>
      <c r="F928" s="1" t="s">
        <v>32900</v>
      </c>
      <c r="G928" s="1" t="s">
        <v>655</v>
      </c>
      <c r="H928">
        <v>593</v>
      </c>
      <c r="I928" s="1" t="s">
        <v>41</v>
      </c>
      <c r="J928">
        <v>2</v>
      </c>
      <c r="M928" s="63"/>
    </row>
    <row r="929" spans="1:13" hidden="1" x14ac:dyDescent="0.25">
      <c r="A929" s="24" t="str">
        <f t="shared" si="16"/>
        <v>656ARCELOR (BERTON SICARD)</v>
      </c>
      <c r="B929" s="1">
        <v>656</v>
      </c>
      <c r="C929" s="1"/>
      <c r="D929" s="1" t="s">
        <v>32835</v>
      </c>
      <c r="E929" s="1" t="s">
        <v>1107</v>
      </c>
      <c r="F929" s="1" t="s">
        <v>32900</v>
      </c>
      <c r="G929" s="1" t="s">
        <v>655</v>
      </c>
      <c r="H929">
        <v>656</v>
      </c>
      <c r="I929" s="1" t="s">
        <v>41</v>
      </c>
      <c r="J929">
        <v>10</v>
      </c>
      <c r="M929" s="63"/>
    </row>
    <row r="930" spans="1:13" hidden="1" x14ac:dyDescent="0.25">
      <c r="A930" s="24" t="str">
        <f t="shared" si="16"/>
        <v>660ARCELOR (BERTON SICARD)</v>
      </c>
      <c r="B930" s="1">
        <v>660</v>
      </c>
      <c r="C930" s="1"/>
      <c r="D930" s="1" t="s">
        <v>32835</v>
      </c>
      <c r="E930" s="1" t="s">
        <v>1108</v>
      </c>
      <c r="F930" s="1" t="s">
        <v>32900</v>
      </c>
      <c r="G930" s="1" t="s">
        <v>655</v>
      </c>
      <c r="H930">
        <v>660</v>
      </c>
      <c r="I930" s="1" t="s">
        <v>41</v>
      </c>
      <c r="J930">
        <v>2</v>
      </c>
      <c r="M930" s="63"/>
    </row>
    <row r="931" spans="1:13" hidden="1" x14ac:dyDescent="0.25">
      <c r="A931" s="24" t="str">
        <f t="shared" si="16"/>
        <v>661ARCELOR (BERTON SICARD)</v>
      </c>
      <c r="B931" s="1">
        <v>661</v>
      </c>
      <c r="C931" s="1"/>
      <c r="D931" s="1" t="s">
        <v>32835</v>
      </c>
      <c r="E931" s="1" t="s">
        <v>2246</v>
      </c>
      <c r="F931" s="1" t="s">
        <v>32900</v>
      </c>
      <c r="G931" s="1" t="s">
        <v>655</v>
      </c>
      <c r="H931">
        <v>661</v>
      </c>
      <c r="I931" s="1" t="s">
        <v>41</v>
      </c>
      <c r="J931">
        <v>2</v>
      </c>
      <c r="M931" s="63"/>
    </row>
    <row r="932" spans="1:13" hidden="1" x14ac:dyDescent="0.25">
      <c r="A932" s="24" t="str">
        <f t="shared" si="16"/>
        <v>662ARCELOR (BERTON SICARD)</v>
      </c>
      <c r="B932" s="1">
        <v>662</v>
      </c>
      <c r="C932" s="1"/>
      <c r="D932" s="1" t="s">
        <v>32835</v>
      </c>
      <c r="E932" s="1" t="s">
        <v>1109</v>
      </c>
      <c r="F932" s="1" t="s">
        <v>32900</v>
      </c>
      <c r="G932" s="1" t="s">
        <v>655</v>
      </c>
      <c r="H932">
        <v>662</v>
      </c>
      <c r="I932" s="1" t="s">
        <v>41</v>
      </c>
      <c r="J932">
        <v>2</v>
      </c>
      <c r="M932" s="63"/>
    </row>
    <row r="933" spans="1:13" hidden="1" x14ac:dyDescent="0.25">
      <c r="A933" s="24" t="str">
        <f t="shared" si="16"/>
        <v>6590ARCELOR (BERTON SICARD)</v>
      </c>
      <c r="B933" s="1">
        <v>6590</v>
      </c>
      <c r="C933" s="1"/>
      <c r="D933" s="1" t="s">
        <v>32835</v>
      </c>
      <c r="E933" s="1" t="s">
        <v>2332</v>
      </c>
      <c r="F933" s="1" t="s">
        <v>32900</v>
      </c>
      <c r="G933" s="1" t="s">
        <v>655</v>
      </c>
      <c r="H933">
        <v>6590</v>
      </c>
      <c r="I933" s="1" t="s">
        <v>41</v>
      </c>
      <c r="J933">
        <v>1</v>
      </c>
      <c r="M933" s="63"/>
    </row>
    <row r="934" spans="1:13" hidden="1" x14ac:dyDescent="0.25">
      <c r="A934" s="24" t="str">
        <f t="shared" si="16"/>
        <v>450097ARCELOR (BERTON SICARD)</v>
      </c>
      <c r="B934" s="1">
        <v>450097</v>
      </c>
      <c r="C934" s="1"/>
      <c r="D934" s="1" t="s">
        <v>32835</v>
      </c>
      <c r="E934" s="1" t="s">
        <v>2186</v>
      </c>
      <c r="F934" s="1" t="s">
        <v>32900</v>
      </c>
      <c r="G934" s="1" t="s">
        <v>655</v>
      </c>
      <c r="H934">
        <v>450097</v>
      </c>
      <c r="I934" s="1" t="s">
        <v>41</v>
      </c>
      <c r="J934">
        <v>1</v>
      </c>
      <c r="M934" s="63"/>
    </row>
    <row r="935" spans="1:13" hidden="1" x14ac:dyDescent="0.25">
      <c r="A935" s="24" t="str">
        <f t="shared" si="16"/>
        <v>550043ARCELOR (BERTON SICARD)</v>
      </c>
      <c r="B935" s="1">
        <v>550043</v>
      </c>
      <c r="C935" s="1"/>
      <c r="D935" s="1" t="s">
        <v>32835</v>
      </c>
      <c r="E935" s="1" t="s">
        <v>2201</v>
      </c>
      <c r="F935" s="1" t="s">
        <v>32900</v>
      </c>
      <c r="G935" s="1" t="s">
        <v>655</v>
      </c>
      <c r="H935">
        <v>550043</v>
      </c>
      <c r="I935" s="1" t="s">
        <v>41</v>
      </c>
      <c r="J935">
        <v>1</v>
      </c>
      <c r="M935" s="63"/>
    </row>
    <row r="936" spans="1:13" hidden="1" x14ac:dyDescent="0.25">
      <c r="A936" s="24" t="str">
        <f t="shared" si="16"/>
        <v>550046ARCELOR (BERTON SICARD)</v>
      </c>
      <c r="B936" s="1">
        <v>550046</v>
      </c>
      <c r="C936" s="1"/>
      <c r="D936" s="1" t="s">
        <v>32835</v>
      </c>
      <c r="E936" s="1" t="s">
        <v>2204</v>
      </c>
      <c r="F936" s="1" t="s">
        <v>32900</v>
      </c>
      <c r="G936" s="1" t="s">
        <v>655</v>
      </c>
      <c r="H936">
        <v>550046</v>
      </c>
      <c r="I936" s="1" t="s">
        <v>41</v>
      </c>
      <c r="J936">
        <v>1</v>
      </c>
      <c r="M936" s="63"/>
    </row>
    <row r="937" spans="1:13" hidden="1" x14ac:dyDescent="0.25">
      <c r="A937" s="24" t="str">
        <f t="shared" si="16"/>
        <v>550047ARCELOR (BERTON SICARD)</v>
      </c>
      <c r="B937" s="1">
        <v>550047</v>
      </c>
      <c r="C937" s="1"/>
      <c r="D937" s="1" t="s">
        <v>32835</v>
      </c>
      <c r="E937" s="1" t="s">
        <v>2205</v>
      </c>
      <c r="F937" s="1" t="s">
        <v>32900</v>
      </c>
      <c r="G937" s="1" t="s">
        <v>655</v>
      </c>
      <c r="H937">
        <v>550047</v>
      </c>
      <c r="I937" s="1" t="s">
        <v>41</v>
      </c>
      <c r="J937">
        <v>1</v>
      </c>
      <c r="M937" s="63"/>
    </row>
    <row r="938" spans="1:13" hidden="1" x14ac:dyDescent="0.25">
      <c r="A938" s="24" t="str">
        <f t="shared" si="16"/>
        <v>363ARCELOR (BERTON SICARD)</v>
      </c>
      <c r="B938" s="1">
        <v>363</v>
      </c>
      <c r="C938" s="1"/>
      <c r="D938" s="1" t="s">
        <v>32835</v>
      </c>
      <c r="E938" s="1" t="s">
        <v>2020</v>
      </c>
      <c r="F938" s="1" t="s">
        <v>32900</v>
      </c>
      <c r="G938" s="1" t="s">
        <v>655</v>
      </c>
      <c r="H938">
        <v>363</v>
      </c>
      <c r="I938" s="1" t="s">
        <v>41</v>
      </c>
      <c r="J938">
        <v>1</v>
      </c>
      <c r="M938" s="63"/>
    </row>
    <row r="939" spans="1:13" hidden="1" x14ac:dyDescent="0.25">
      <c r="A939" s="24" t="str">
        <f t="shared" si="16"/>
        <v>528ARCELOR (BERTON SICARD)</v>
      </c>
      <c r="B939" s="1">
        <v>528</v>
      </c>
      <c r="C939" s="1"/>
      <c r="D939" s="1" t="s">
        <v>32835</v>
      </c>
      <c r="E939" s="1" t="s">
        <v>1013</v>
      </c>
      <c r="F939" s="1" t="s">
        <v>32900</v>
      </c>
      <c r="G939" s="1" t="s">
        <v>655</v>
      </c>
      <c r="H939">
        <v>528</v>
      </c>
      <c r="I939" s="1" t="s">
        <v>41</v>
      </c>
      <c r="J939">
        <v>1</v>
      </c>
      <c r="M939" s="63"/>
    </row>
    <row r="940" spans="1:13" hidden="1" x14ac:dyDescent="0.25">
      <c r="A940" s="24" t="str">
        <f t="shared" si="16"/>
        <v>593ARCELOR (BERTON SICARD)</v>
      </c>
      <c r="B940" s="1">
        <v>593</v>
      </c>
      <c r="C940" s="1"/>
      <c r="D940" s="1" t="s">
        <v>32835</v>
      </c>
      <c r="E940" s="1" t="s">
        <v>2312</v>
      </c>
      <c r="F940" s="1" t="s">
        <v>32900</v>
      </c>
      <c r="G940" s="1" t="s">
        <v>655</v>
      </c>
      <c r="H940">
        <v>593</v>
      </c>
      <c r="I940" s="1" t="s">
        <v>41</v>
      </c>
      <c r="J940">
        <v>2</v>
      </c>
      <c r="M940" s="63"/>
    </row>
    <row r="941" spans="1:13" hidden="1" x14ac:dyDescent="0.25">
      <c r="A941" s="24" t="str">
        <f t="shared" si="16"/>
        <v>656ARCELOR (BERTON SICARD)</v>
      </c>
      <c r="B941" s="1">
        <v>656</v>
      </c>
      <c r="C941" s="1"/>
      <c r="D941" s="1" t="s">
        <v>32835</v>
      </c>
      <c r="E941" s="1" t="s">
        <v>1107</v>
      </c>
      <c r="F941" s="1" t="s">
        <v>32900</v>
      </c>
      <c r="G941" s="1" t="s">
        <v>655</v>
      </c>
      <c r="H941">
        <v>656</v>
      </c>
      <c r="I941" s="1" t="s">
        <v>41</v>
      </c>
      <c r="J941">
        <v>10</v>
      </c>
      <c r="M941" s="63"/>
    </row>
    <row r="942" spans="1:13" hidden="1" x14ac:dyDescent="0.25">
      <c r="A942" s="24" t="str">
        <f t="shared" si="16"/>
        <v>660ARCELOR (BERTON SICARD)</v>
      </c>
      <c r="B942" s="1">
        <v>660</v>
      </c>
      <c r="C942" s="1"/>
      <c r="D942" s="1" t="s">
        <v>32835</v>
      </c>
      <c r="E942" s="1" t="s">
        <v>1108</v>
      </c>
      <c r="F942" s="1" t="s">
        <v>32900</v>
      </c>
      <c r="G942" s="1" t="s">
        <v>655</v>
      </c>
      <c r="H942">
        <v>660</v>
      </c>
      <c r="I942" s="1" t="s">
        <v>41</v>
      </c>
      <c r="J942">
        <v>2</v>
      </c>
      <c r="M942" s="63"/>
    </row>
    <row r="943" spans="1:13" hidden="1" x14ac:dyDescent="0.25">
      <c r="A943" s="24" t="str">
        <f t="shared" si="16"/>
        <v>661ARCELOR (BERTON SICARD)</v>
      </c>
      <c r="B943" s="1">
        <v>661</v>
      </c>
      <c r="C943" s="1"/>
      <c r="D943" s="1" t="s">
        <v>32835</v>
      </c>
      <c r="E943" s="1" t="s">
        <v>2246</v>
      </c>
      <c r="F943" s="1" t="s">
        <v>32900</v>
      </c>
      <c r="G943" s="1" t="s">
        <v>655</v>
      </c>
      <c r="H943">
        <v>661</v>
      </c>
      <c r="I943" s="1" t="s">
        <v>41</v>
      </c>
      <c r="J943">
        <v>2</v>
      </c>
      <c r="M943" s="63"/>
    </row>
    <row r="944" spans="1:13" hidden="1" x14ac:dyDescent="0.25">
      <c r="A944" s="24" t="str">
        <f t="shared" si="16"/>
        <v>662ARCELOR (BERTON SICARD)</v>
      </c>
      <c r="B944" s="1">
        <v>662</v>
      </c>
      <c r="C944" s="1"/>
      <c r="D944" s="1" t="s">
        <v>32835</v>
      </c>
      <c r="E944" s="1" t="s">
        <v>1109</v>
      </c>
      <c r="F944" s="1" t="s">
        <v>32900</v>
      </c>
      <c r="G944" s="1" t="s">
        <v>655</v>
      </c>
      <c r="H944">
        <v>662</v>
      </c>
      <c r="I944" s="1" t="s">
        <v>41</v>
      </c>
      <c r="J944">
        <v>2</v>
      </c>
      <c r="M944" s="63"/>
    </row>
    <row r="945" spans="1:13" hidden="1" x14ac:dyDescent="0.25">
      <c r="A945" s="24" t="str">
        <f t="shared" si="16"/>
        <v>6590ARCELOR (BERTON SICARD)</v>
      </c>
      <c r="B945" s="1">
        <v>6590</v>
      </c>
      <c r="C945" s="1"/>
      <c r="D945" s="1" t="s">
        <v>32835</v>
      </c>
      <c r="E945" s="1" t="s">
        <v>2332</v>
      </c>
      <c r="F945" s="1" t="s">
        <v>32900</v>
      </c>
      <c r="G945" s="1" t="s">
        <v>655</v>
      </c>
      <c r="H945">
        <v>6590</v>
      </c>
      <c r="I945" s="1" t="s">
        <v>41</v>
      </c>
      <c r="J945">
        <v>1</v>
      </c>
      <c r="M945" s="63"/>
    </row>
    <row r="946" spans="1:13" hidden="1" x14ac:dyDescent="0.25">
      <c r="A946" s="24" t="str">
        <f t="shared" si="16"/>
        <v>450097ARCELOR (BERTON SICARD)</v>
      </c>
      <c r="B946" s="1">
        <v>450097</v>
      </c>
      <c r="C946" s="1"/>
      <c r="D946" s="1" t="s">
        <v>32835</v>
      </c>
      <c r="E946" s="1" t="s">
        <v>2186</v>
      </c>
      <c r="F946" s="1" t="s">
        <v>32900</v>
      </c>
      <c r="G946" s="1" t="s">
        <v>655</v>
      </c>
      <c r="H946">
        <v>450097</v>
      </c>
      <c r="I946" s="1" t="s">
        <v>41</v>
      </c>
      <c r="J946">
        <v>1</v>
      </c>
      <c r="M946" s="63"/>
    </row>
    <row r="947" spans="1:13" hidden="1" x14ac:dyDescent="0.25">
      <c r="A947" s="24" t="str">
        <f t="shared" si="16"/>
        <v>363ARCELOR (BERTON SICARD)</v>
      </c>
      <c r="B947" s="1">
        <v>363</v>
      </c>
      <c r="C947" s="1"/>
      <c r="D947" s="1" t="s">
        <v>32835</v>
      </c>
      <c r="E947" s="1" t="s">
        <v>2020</v>
      </c>
      <c r="F947" s="1" t="s">
        <v>32900</v>
      </c>
      <c r="G947" s="1" t="s">
        <v>655</v>
      </c>
      <c r="H947">
        <v>363</v>
      </c>
      <c r="I947" s="1" t="s">
        <v>41</v>
      </c>
      <c r="J947">
        <v>1</v>
      </c>
      <c r="M947" s="63"/>
    </row>
    <row r="948" spans="1:13" hidden="1" x14ac:dyDescent="0.25">
      <c r="A948" s="24" t="str">
        <f t="shared" si="16"/>
        <v>528ARCELOR (BERTON SICARD)</v>
      </c>
      <c r="B948" s="1">
        <v>528</v>
      </c>
      <c r="C948" s="1"/>
      <c r="D948" s="1" t="s">
        <v>32835</v>
      </c>
      <c r="E948" s="1" t="s">
        <v>1013</v>
      </c>
      <c r="F948" s="1" t="s">
        <v>32900</v>
      </c>
      <c r="G948" s="1" t="s">
        <v>655</v>
      </c>
      <c r="H948">
        <v>528</v>
      </c>
      <c r="I948" s="1" t="s">
        <v>41</v>
      </c>
      <c r="J948">
        <v>1</v>
      </c>
      <c r="M948" s="63"/>
    </row>
    <row r="949" spans="1:13" hidden="1" x14ac:dyDescent="0.25">
      <c r="A949" s="24" t="str">
        <f t="shared" si="16"/>
        <v>593ARCELOR (BERTON SICARD)</v>
      </c>
      <c r="B949" s="1">
        <v>593</v>
      </c>
      <c r="C949" s="1"/>
      <c r="D949" s="1" t="s">
        <v>32835</v>
      </c>
      <c r="E949" s="1" t="s">
        <v>2312</v>
      </c>
      <c r="F949" s="1" t="s">
        <v>32900</v>
      </c>
      <c r="G949" s="1" t="s">
        <v>655</v>
      </c>
      <c r="H949">
        <v>593</v>
      </c>
      <c r="I949" s="1" t="s">
        <v>41</v>
      </c>
      <c r="J949">
        <v>2</v>
      </c>
      <c r="M949" s="63"/>
    </row>
    <row r="950" spans="1:13" hidden="1" x14ac:dyDescent="0.25">
      <c r="A950" s="24" t="str">
        <f t="shared" si="16"/>
        <v>656ARCELOR (BERTON SICARD)</v>
      </c>
      <c r="B950" s="1">
        <v>656</v>
      </c>
      <c r="C950" s="1"/>
      <c r="D950" s="1" t="s">
        <v>32835</v>
      </c>
      <c r="E950" s="1" t="s">
        <v>1107</v>
      </c>
      <c r="F950" s="1" t="s">
        <v>32900</v>
      </c>
      <c r="G950" s="1" t="s">
        <v>655</v>
      </c>
      <c r="H950">
        <v>656</v>
      </c>
      <c r="I950" s="1" t="s">
        <v>41</v>
      </c>
      <c r="J950">
        <v>10</v>
      </c>
      <c r="M950" s="63"/>
    </row>
    <row r="951" spans="1:13" hidden="1" x14ac:dyDescent="0.25">
      <c r="A951" s="24" t="str">
        <f t="shared" si="16"/>
        <v>660ARCELOR (BERTON SICARD)</v>
      </c>
      <c r="B951" s="1">
        <v>660</v>
      </c>
      <c r="C951" s="1"/>
      <c r="D951" s="1" t="s">
        <v>32835</v>
      </c>
      <c r="E951" s="1" t="s">
        <v>1108</v>
      </c>
      <c r="F951" s="1" t="s">
        <v>32900</v>
      </c>
      <c r="G951" s="1" t="s">
        <v>655</v>
      </c>
      <c r="H951">
        <v>660</v>
      </c>
      <c r="I951" s="1" t="s">
        <v>41</v>
      </c>
      <c r="J951">
        <v>2</v>
      </c>
      <c r="M951" s="63"/>
    </row>
    <row r="952" spans="1:13" hidden="1" x14ac:dyDescent="0.25">
      <c r="A952" s="24" t="str">
        <f t="shared" si="16"/>
        <v>661ARCELOR (BERTON SICARD)</v>
      </c>
      <c r="B952" s="1">
        <v>661</v>
      </c>
      <c r="C952" s="1"/>
      <c r="D952" s="1" t="s">
        <v>32835</v>
      </c>
      <c r="E952" s="1" t="s">
        <v>2246</v>
      </c>
      <c r="F952" s="1" t="s">
        <v>32900</v>
      </c>
      <c r="G952" s="1" t="s">
        <v>655</v>
      </c>
      <c r="H952">
        <v>661</v>
      </c>
      <c r="I952" s="1" t="s">
        <v>41</v>
      </c>
      <c r="J952">
        <v>2</v>
      </c>
      <c r="M952" s="63"/>
    </row>
    <row r="953" spans="1:13" hidden="1" x14ac:dyDescent="0.25">
      <c r="A953" s="24" t="str">
        <f t="shared" si="16"/>
        <v>662ARCELOR (BERTON SICARD)</v>
      </c>
      <c r="B953" s="1">
        <v>662</v>
      </c>
      <c r="C953" s="1"/>
      <c r="D953" s="1" t="s">
        <v>32835</v>
      </c>
      <c r="E953" s="1" t="s">
        <v>1109</v>
      </c>
      <c r="F953" s="1" t="s">
        <v>32900</v>
      </c>
      <c r="G953" s="1" t="s">
        <v>655</v>
      </c>
      <c r="H953">
        <v>662</v>
      </c>
      <c r="I953" s="1" t="s">
        <v>41</v>
      </c>
      <c r="J953">
        <v>2</v>
      </c>
      <c r="M953" s="63"/>
    </row>
    <row r="954" spans="1:13" hidden="1" x14ac:dyDescent="0.25">
      <c r="A954" s="24" t="str">
        <f t="shared" si="16"/>
        <v>6590ARCELOR (BERTON SICARD)</v>
      </c>
      <c r="B954" s="1">
        <v>6590</v>
      </c>
      <c r="C954" s="1"/>
      <c r="D954" s="1" t="s">
        <v>32835</v>
      </c>
      <c r="E954" s="1" t="s">
        <v>2332</v>
      </c>
      <c r="F954" s="1" t="s">
        <v>32900</v>
      </c>
      <c r="G954" s="1" t="s">
        <v>655</v>
      </c>
      <c r="H954">
        <v>6590</v>
      </c>
      <c r="I954" s="1" t="s">
        <v>41</v>
      </c>
      <c r="J954">
        <v>1</v>
      </c>
      <c r="M954" s="63"/>
    </row>
    <row r="955" spans="1:13" hidden="1" x14ac:dyDescent="0.25">
      <c r="A955" s="24" t="str">
        <f t="shared" si="16"/>
        <v>9808ARCELOR (BERTON SICARD)</v>
      </c>
      <c r="B955" s="1">
        <v>9808</v>
      </c>
      <c r="C955" s="1"/>
      <c r="D955" s="1" t="s">
        <v>32835</v>
      </c>
      <c r="E955" s="1" t="s">
        <v>2130</v>
      </c>
      <c r="F955" s="1" t="s">
        <v>32900</v>
      </c>
      <c r="G955" s="1" t="s">
        <v>655</v>
      </c>
      <c r="H955">
        <v>9808</v>
      </c>
      <c r="I955" s="1" t="s">
        <v>41</v>
      </c>
      <c r="J955">
        <v>1</v>
      </c>
      <c r="M955" s="63"/>
    </row>
    <row r="956" spans="1:13" hidden="1" x14ac:dyDescent="0.25">
      <c r="A956" s="24" t="str">
        <f t="shared" si="16"/>
        <v>9920ARCELOR (BERTON SICARD)</v>
      </c>
      <c r="B956" s="1">
        <v>9920</v>
      </c>
      <c r="C956" s="1"/>
      <c r="D956" s="1" t="s">
        <v>32835</v>
      </c>
      <c r="E956" s="1" t="s">
        <v>2140</v>
      </c>
      <c r="F956" s="1" t="s">
        <v>32900</v>
      </c>
      <c r="G956" s="1" t="s">
        <v>655</v>
      </c>
      <c r="H956">
        <v>9920</v>
      </c>
      <c r="I956" s="1" t="s">
        <v>41</v>
      </c>
      <c r="J956">
        <v>1</v>
      </c>
    </row>
    <row r="957" spans="1:13" hidden="1" x14ac:dyDescent="0.25">
      <c r="A957" s="24" t="str">
        <f t="shared" si="16"/>
        <v>9922ARCELOR (BERTON SICARD)</v>
      </c>
      <c r="B957" s="1">
        <v>9922</v>
      </c>
      <c r="C957" s="1"/>
      <c r="D957" s="1" t="s">
        <v>32835</v>
      </c>
      <c r="E957" s="1" t="s">
        <v>2130</v>
      </c>
      <c r="F957" s="1" t="s">
        <v>32900</v>
      </c>
      <c r="G957" s="1" t="s">
        <v>655</v>
      </c>
      <c r="H957">
        <v>9922</v>
      </c>
      <c r="I957" s="1" t="s">
        <v>41</v>
      </c>
      <c r="J957">
        <v>1</v>
      </c>
      <c r="M957" s="63"/>
    </row>
    <row r="958" spans="1:13" hidden="1" x14ac:dyDescent="0.25">
      <c r="A958" s="24" t="str">
        <f t="shared" si="16"/>
        <v>9924ARCELOR (BERTON SICARD)</v>
      </c>
      <c r="B958" s="1">
        <v>9924</v>
      </c>
      <c r="C958" s="1"/>
      <c r="D958" s="1" t="s">
        <v>32835</v>
      </c>
      <c r="E958" s="1" t="s">
        <v>2143</v>
      </c>
      <c r="F958" s="1" t="s">
        <v>32900</v>
      </c>
      <c r="G958" s="1" t="s">
        <v>655</v>
      </c>
      <c r="H958">
        <v>9924</v>
      </c>
      <c r="I958" s="1" t="s">
        <v>41</v>
      </c>
      <c r="J958">
        <v>1</v>
      </c>
      <c r="M958" s="63"/>
    </row>
    <row r="959" spans="1:13" hidden="1" x14ac:dyDescent="0.25">
      <c r="A959" s="24" t="str">
        <f t="shared" si="16"/>
        <v>160004ARCELOR (BERTON SICARD)</v>
      </c>
      <c r="B959" s="1">
        <v>160004</v>
      </c>
      <c r="C959" s="1"/>
      <c r="D959" s="1" t="s">
        <v>32835</v>
      </c>
      <c r="E959" s="1" t="s">
        <v>2370</v>
      </c>
      <c r="F959" s="1" t="s">
        <v>32900</v>
      </c>
      <c r="G959" s="1" t="s">
        <v>655</v>
      </c>
      <c r="H959">
        <v>160004</v>
      </c>
      <c r="I959" s="1" t="s">
        <v>41</v>
      </c>
      <c r="J959">
        <v>1</v>
      </c>
      <c r="M959" s="63"/>
    </row>
    <row r="960" spans="1:13" hidden="1" x14ac:dyDescent="0.25">
      <c r="A960" s="24" t="str">
        <f t="shared" si="16"/>
        <v>450097ARCELOR (BERTON SICARD)</v>
      </c>
      <c r="B960" s="1">
        <v>450097</v>
      </c>
      <c r="C960" s="1"/>
      <c r="D960" s="1" t="s">
        <v>32835</v>
      </c>
      <c r="E960" s="1" t="s">
        <v>2186</v>
      </c>
      <c r="F960" s="1" t="s">
        <v>32900</v>
      </c>
      <c r="G960" s="1" t="s">
        <v>655</v>
      </c>
      <c r="H960">
        <v>450097</v>
      </c>
      <c r="I960" s="1" t="s">
        <v>41</v>
      </c>
      <c r="J960">
        <v>1</v>
      </c>
      <c r="M960" s="63"/>
    </row>
    <row r="961" spans="1:13" hidden="1" x14ac:dyDescent="0.25">
      <c r="A961" s="24" t="str">
        <f t="shared" si="16"/>
        <v>950010ARCELOR (BERTON SICARD)</v>
      </c>
      <c r="B961" s="1">
        <v>950010</v>
      </c>
      <c r="C961" s="1"/>
      <c r="D961" s="1" t="s">
        <v>32835</v>
      </c>
      <c r="E961" s="1" t="s">
        <v>2427</v>
      </c>
      <c r="F961" s="1" t="s">
        <v>32900</v>
      </c>
      <c r="G961" s="1" t="s">
        <v>655</v>
      </c>
      <c r="H961">
        <v>950010</v>
      </c>
      <c r="I961" s="1" t="s">
        <v>41</v>
      </c>
      <c r="J961">
        <v>1</v>
      </c>
      <c r="M961" s="63"/>
    </row>
    <row r="962" spans="1:13" hidden="1" x14ac:dyDescent="0.25">
      <c r="A962" s="24" t="str">
        <f t="shared" si="16"/>
        <v>950011ARCELOR (BERTON SICARD)</v>
      </c>
      <c r="B962" s="1">
        <v>950011</v>
      </c>
      <c r="C962" s="1"/>
      <c r="D962" s="1" t="s">
        <v>32835</v>
      </c>
      <c r="E962" s="1" t="s">
        <v>2428</v>
      </c>
      <c r="F962" s="1" t="s">
        <v>32900</v>
      </c>
      <c r="G962" s="1" t="s">
        <v>655</v>
      </c>
      <c r="H962">
        <v>950011</v>
      </c>
      <c r="I962" s="1" t="s">
        <v>41</v>
      </c>
      <c r="J962">
        <v>1</v>
      </c>
      <c r="M962" s="63"/>
    </row>
    <row r="963" spans="1:13" hidden="1" x14ac:dyDescent="0.25">
      <c r="A963" s="24" t="str">
        <f t="shared" si="16"/>
        <v>950012ARCELOR (BERTON SICARD)</v>
      </c>
      <c r="B963" s="1">
        <v>950012</v>
      </c>
      <c r="C963" s="1"/>
      <c r="D963" s="1" t="s">
        <v>32835</v>
      </c>
      <c r="E963" s="1" t="s">
        <v>2429</v>
      </c>
      <c r="F963" s="1" t="s">
        <v>32900</v>
      </c>
      <c r="G963" s="1" t="s">
        <v>655</v>
      </c>
      <c r="H963">
        <v>950012</v>
      </c>
      <c r="I963" s="1" t="s">
        <v>41</v>
      </c>
      <c r="J963">
        <v>1</v>
      </c>
      <c r="M963" s="63"/>
    </row>
    <row r="964" spans="1:13" hidden="1" x14ac:dyDescent="0.25">
      <c r="A964" s="24" t="str">
        <f t="shared" si="16"/>
        <v>9920ARCELOR (BERTON SICARD)</v>
      </c>
      <c r="B964" s="1">
        <v>9920</v>
      </c>
      <c r="C964" s="1"/>
      <c r="D964" s="1" t="s">
        <v>32835</v>
      </c>
      <c r="E964" s="1" t="s">
        <v>2140</v>
      </c>
      <c r="F964" s="1" t="s">
        <v>32900</v>
      </c>
      <c r="G964" s="1" t="s">
        <v>655</v>
      </c>
      <c r="H964">
        <v>9920</v>
      </c>
      <c r="I964" s="1" t="s">
        <v>41</v>
      </c>
      <c r="J964">
        <v>1</v>
      </c>
      <c r="M964" s="63"/>
    </row>
    <row r="965" spans="1:13" hidden="1" x14ac:dyDescent="0.25">
      <c r="A965" s="24" t="str">
        <f t="shared" si="16"/>
        <v>9922ARCELOR (BERTON SICARD)</v>
      </c>
      <c r="B965" s="1">
        <v>9922</v>
      </c>
      <c r="C965" s="1"/>
      <c r="D965" s="1" t="s">
        <v>32835</v>
      </c>
      <c r="E965" s="1" t="s">
        <v>2130</v>
      </c>
      <c r="F965" s="1" t="s">
        <v>32900</v>
      </c>
      <c r="G965" s="1" t="s">
        <v>655</v>
      </c>
      <c r="H965">
        <v>9922</v>
      </c>
      <c r="I965" s="1" t="s">
        <v>41</v>
      </c>
      <c r="J965">
        <v>1</v>
      </c>
      <c r="M965" s="63"/>
    </row>
    <row r="966" spans="1:13" hidden="1" x14ac:dyDescent="0.25">
      <c r="A966" s="24" t="str">
        <f t="shared" si="16"/>
        <v>9924ARCELOR (BERTON SICARD)</v>
      </c>
      <c r="B966" s="1">
        <v>9924</v>
      </c>
      <c r="C966" s="1"/>
      <c r="D966" s="1" t="s">
        <v>32835</v>
      </c>
      <c r="E966" s="1" t="s">
        <v>2143</v>
      </c>
      <c r="F966" s="1" t="s">
        <v>32900</v>
      </c>
      <c r="G966" s="1" t="s">
        <v>655</v>
      </c>
      <c r="H966">
        <v>9924</v>
      </c>
      <c r="I966" s="1" t="s">
        <v>41</v>
      </c>
      <c r="J966">
        <v>1</v>
      </c>
      <c r="M966" s="63"/>
    </row>
    <row r="967" spans="1:13" hidden="1" x14ac:dyDescent="0.25">
      <c r="A967" s="24" t="str">
        <f t="shared" si="16"/>
        <v>450097ARCELOR (BERTON SICARD)</v>
      </c>
      <c r="B967" s="1">
        <v>450097</v>
      </c>
      <c r="C967" s="1"/>
      <c r="D967" s="1" t="s">
        <v>32835</v>
      </c>
      <c r="E967" s="1" t="s">
        <v>2186</v>
      </c>
      <c r="F967" s="1" t="s">
        <v>32900</v>
      </c>
      <c r="G967" s="1" t="s">
        <v>655</v>
      </c>
      <c r="H967">
        <v>450097</v>
      </c>
      <c r="I967" s="1" t="s">
        <v>41</v>
      </c>
      <c r="J967">
        <v>1</v>
      </c>
      <c r="M967" s="63"/>
    </row>
    <row r="968" spans="1:13" hidden="1" x14ac:dyDescent="0.25">
      <c r="A968" s="24" t="str">
        <f t="shared" si="16"/>
        <v>550043ARCELOR (BERTON SICARD)</v>
      </c>
      <c r="B968" s="1">
        <v>550043</v>
      </c>
      <c r="C968" s="1"/>
      <c r="D968" s="1" t="s">
        <v>32835</v>
      </c>
      <c r="E968" s="1" t="s">
        <v>2201</v>
      </c>
      <c r="F968" s="1" t="s">
        <v>32900</v>
      </c>
      <c r="G968" s="1" t="s">
        <v>655</v>
      </c>
      <c r="H968">
        <v>550043</v>
      </c>
      <c r="I968" s="1" t="s">
        <v>41</v>
      </c>
      <c r="J968">
        <v>1</v>
      </c>
      <c r="M968" s="63"/>
    </row>
    <row r="969" spans="1:13" hidden="1" x14ac:dyDescent="0.25">
      <c r="A969" s="24" t="str">
        <f t="shared" si="16"/>
        <v>550046ARCELOR (BERTON SICARD)</v>
      </c>
      <c r="B969" s="1">
        <v>550046</v>
      </c>
      <c r="C969" s="1"/>
      <c r="D969" s="1" t="s">
        <v>32835</v>
      </c>
      <c r="E969" s="1" t="s">
        <v>2204</v>
      </c>
      <c r="F969" s="1" t="s">
        <v>32900</v>
      </c>
      <c r="G969" s="1" t="s">
        <v>655</v>
      </c>
      <c r="H969">
        <v>550046</v>
      </c>
      <c r="I969" s="1" t="s">
        <v>41</v>
      </c>
      <c r="J969">
        <v>1</v>
      </c>
      <c r="M969" s="63"/>
    </row>
    <row r="970" spans="1:13" hidden="1" x14ac:dyDescent="0.25">
      <c r="A970" s="24" t="str">
        <f t="shared" si="16"/>
        <v>550047ARCELOR (BERTON SICARD)</v>
      </c>
      <c r="B970" s="1">
        <v>550047</v>
      </c>
      <c r="C970" s="1"/>
      <c r="D970" s="1" t="s">
        <v>32835</v>
      </c>
      <c r="E970" s="1" t="s">
        <v>2205</v>
      </c>
      <c r="F970" s="1" t="s">
        <v>32900</v>
      </c>
      <c r="G970" s="1" t="s">
        <v>655</v>
      </c>
      <c r="H970">
        <v>550047</v>
      </c>
      <c r="I970" s="1" t="s">
        <v>41</v>
      </c>
      <c r="J970">
        <v>1</v>
      </c>
      <c r="M970" s="63"/>
    </row>
    <row r="971" spans="1:13" hidden="1" x14ac:dyDescent="0.25">
      <c r="A971" s="24" t="str">
        <f t="shared" si="16"/>
        <v>560024ARCELOR (BERTON SICARD)</v>
      </c>
      <c r="B971" s="1">
        <v>560024</v>
      </c>
      <c r="C971" s="1"/>
      <c r="D971" s="1" t="s">
        <v>32835</v>
      </c>
      <c r="E971" s="1" t="s">
        <v>2421</v>
      </c>
      <c r="F971" s="1" t="s">
        <v>32900</v>
      </c>
      <c r="G971" s="1" t="s">
        <v>655</v>
      </c>
      <c r="H971">
        <v>560024</v>
      </c>
      <c r="I971" s="1" t="s">
        <v>41</v>
      </c>
      <c r="J971">
        <v>1</v>
      </c>
      <c r="M971" s="63"/>
    </row>
    <row r="972" spans="1:13" hidden="1" x14ac:dyDescent="0.25">
      <c r="A972" s="24" t="str">
        <f t="shared" ref="A972:A1035" si="17">B972&amp;F972</f>
        <v>6590ARCELOR (BERTON SICARD)</v>
      </c>
      <c r="B972" s="1">
        <v>6590</v>
      </c>
      <c r="C972" s="1"/>
      <c r="D972" s="1" t="s">
        <v>32835</v>
      </c>
      <c r="E972" s="1" t="s">
        <v>2332</v>
      </c>
      <c r="F972" s="1" t="s">
        <v>32900</v>
      </c>
      <c r="G972" s="1" t="s">
        <v>655</v>
      </c>
      <c r="H972">
        <v>6590</v>
      </c>
      <c r="I972" s="1" t="s">
        <v>41</v>
      </c>
      <c r="J972">
        <v>1</v>
      </c>
      <c r="M972" s="63"/>
    </row>
    <row r="973" spans="1:13" hidden="1" x14ac:dyDescent="0.25">
      <c r="A973" s="24" t="str">
        <f t="shared" si="17"/>
        <v>460025ARCELOR (BERTON SICARD)</v>
      </c>
      <c r="B973" s="1">
        <v>460025</v>
      </c>
      <c r="C973" s="1"/>
      <c r="D973" s="1" t="s">
        <v>32835</v>
      </c>
      <c r="E973" s="1" t="s">
        <v>2552</v>
      </c>
      <c r="F973" s="1" t="s">
        <v>32900</v>
      </c>
      <c r="G973" s="1" t="s">
        <v>655</v>
      </c>
      <c r="H973">
        <v>460025</v>
      </c>
      <c r="I973" s="1" t="s">
        <v>41</v>
      </c>
      <c r="J973">
        <v>1</v>
      </c>
      <c r="M973" s="63"/>
    </row>
    <row r="974" spans="1:13" hidden="1" x14ac:dyDescent="0.25">
      <c r="A974" s="24" t="str">
        <f t="shared" si="17"/>
        <v>463035ARCELOR (BERTON SICARD)</v>
      </c>
      <c r="B974" s="1">
        <v>463035</v>
      </c>
      <c r="C974" s="1"/>
      <c r="D974" s="1" t="s">
        <v>32835</v>
      </c>
      <c r="E974" s="1" t="s">
        <v>2552</v>
      </c>
      <c r="F974" s="1" t="s">
        <v>32900</v>
      </c>
      <c r="G974" s="1" t="s">
        <v>655</v>
      </c>
      <c r="H974">
        <v>463035</v>
      </c>
      <c r="I974" s="1" t="s">
        <v>41</v>
      </c>
      <c r="J974">
        <v>1</v>
      </c>
      <c r="M974" s="63"/>
    </row>
    <row r="975" spans="1:13" hidden="1" x14ac:dyDescent="0.25">
      <c r="A975" s="24" t="str">
        <f t="shared" si="17"/>
        <v>560004ARCELOR (BERTON SICARD)</v>
      </c>
      <c r="B975" s="1">
        <v>560004</v>
      </c>
      <c r="C975" s="1"/>
      <c r="D975" s="1" t="s">
        <v>32835</v>
      </c>
      <c r="E975" s="1" t="s">
        <v>2565</v>
      </c>
      <c r="F975" s="1" t="s">
        <v>32900</v>
      </c>
      <c r="G975" s="1" t="s">
        <v>655</v>
      </c>
      <c r="H975">
        <v>560004</v>
      </c>
      <c r="I975" s="1" t="s">
        <v>41</v>
      </c>
      <c r="J975">
        <v>20</v>
      </c>
      <c r="M975" s="63"/>
    </row>
    <row r="976" spans="1:13" hidden="1" x14ac:dyDescent="0.25">
      <c r="A976" s="24" t="str">
        <f t="shared" si="17"/>
        <v>7720ARCELOR (BERTON SICARD)</v>
      </c>
      <c r="B976" s="1">
        <v>7720</v>
      </c>
      <c r="C976" s="1"/>
      <c r="D976" s="1" t="s">
        <v>32835</v>
      </c>
      <c r="E976" s="1" t="s">
        <v>2607</v>
      </c>
      <c r="F976" s="1" t="s">
        <v>32900</v>
      </c>
      <c r="G976" s="1" t="s">
        <v>655</v>
      </c>
      <c r="H976">
        <v>7720</v>
      </c>
      <c r="I976" s="1" t="s">
        <v>41</v>
      </c>
      <c r="J976">
        <v>100</v>
      </c>
      <c r="M976" s="63"/>
    </row>
    <row r="977" spans="1:13" hidden="1" x14ac:dyDescent="0.25">
      <c r="A977" s="24" t="str">
        <f t="shared" si="17"/>
        <v>460025ARCELOR (BERTON SICARD)</v>
      </c>
      <c r="B977" s="1">
        <v>460025</v>
      </c>
      <c r="C977" s="1"/>
      <c r="D977" s="1" t="s">
        <v>32835</v>
      </c>
      <c r="E977" s="1" t="s">
        <v>2552</v>
      </c>
      <c r="F977" s="1" t="s">
        <v>32900</v>
      </c>
      <c r="G977" s="1" t="s">
        <v>655</v>
      </c>
      <c r="H977">
        <v>460025</v>
      </c>
      <c r="I977" s="1" t="s">
        <v>41</v>
      </c>
      <c r="J977">
        <v>1</v>
      </c>
      <c r="M977" s="63"/>
    </row>
    <row r="978" spans="1:13" hidden="1" x14ac:dyDescent="0.25">
      <c r="A978" s="24" t="str">
        <f t="shared" si="17"/>
        <v>463035ARCELOR (BERTON SICARD)</v>
      </c>
      <c r="B978" s="1">
        <v>463035</v>
      </c>
      <c r="C978" s="1"/>
      <c r="D978" s="1" t="s">
        <v>32835</v>
      </c>
      <c r="E978" s="1" t="s">
        <v>2552</v>
      </c>
      <c r="F978" s="1" t="s">
        <v>32900</v>
      </c>
      <c r="G978" s="1" t="s">
        <v>655</v>
      </c>
      <c r="H978">
        <v>463035</v>
      </c>
      <c r="I978" s="1" t="s">
        <v>41</v>
      </c>
      <c r="J978">
        <v>1</v>
      </c>
      <c r="M978" s="63"/>
    </row>
    <row r="979" spans="1:13" hidden="1" x14ac:dyDescent="0.25">
      <c r="A979" s="24" t="str">
        <f t="shared" si="17"/>
        <v>560004ARCELOR (BERTON SICARD)</v>
      </c>
      <c r="B979" s="1">
        <v>560004</v>
      </c>
      <c r="C979" s="1"/>
      <c r="D979" s="1" t="s">
        <v>32835</v>
      </c>
      <c r="E979" s="1" t="s">
        <v>2565</v>
      </c>
      <c r="F979" s="1" t="s">
        <v>32900</v>
      </c>
      <c r="G979" s="1" t="s">
        <v>655</v>
      </c>
      <c r="H979">
        <v>560004</v>
      </c>
      <c r="I979" s="1" t="s">
        <v>41</v>
      </c>
      <c r="J979">
        <v>20</v>
      </c>
      <c r="M979" s="63"/>
    </row>
    <row r="980" spans="1:13" hidden="1" x14ac:dyDescent="0.25">
      <c r="A980" s="24" t="str">
        <f t="shared" si="17"/>
        <v>560024ARCELOR (BERTON SICARD)</v>
      </c>
      <c r="B980" s="1">
        <v>560024</v>
      </c>
      <c r="C980" s="1"/>
      <c r="D980" s="1" t="s">
        <v>32835</v>
      </c>
      <c r="E980" s="1" t="s">
        <v>2421</v>
      </c>
      <c r="F980" s="1" t="s">
        <v>32900</v>
      </c>
      <c r="G980" s="1" t="s">
        <v>655</v>
      </c>
      <c r="H980">
        <v>560024</v>
      </c>
      <c r="I980" s="1" t="s">
        <v>41</v>
      </c>
      <c r="J980">
        <v>1</v>
      </c>
      <c r="M980" s="63"/>
    </row>
    <row r="981" spans="1:13" hidden="1" x14ac:dyDescent="0.25">
      <c r="A981" s="24" t="str">
        <f t="shared" si="17"/>
        <v>A5041ARCELOR (BERTON SICARD)</v>
      </c>
      <c r="B981" s="1" t="s">
        <v>2685</v>
      </c>
      <c r="C981" s="1"/>
      <c r="D981" s="1" t="s">
        <v>32835</v>
      </c>
      <c r="E981" s="1" t="s">
        <v>2686</v>
      </c>
      <c r="F981" s="1" t="s">
        <v>32900</v>
      </c>
      <c r="G981" s="1" t="s">
        <v>655</v>
      </c>
      <c r="H981" t="s">
        <v>2685</v>
      </c>
      <c r="I981" s="1" t="s">
        <v>41</v>
      </c>
      <c r="J981">
        <v>250</v>
      </c>
      <c r="M981" s="63"/>
    </row>
    <row r="982" spans="1:13" hidden="1" x14ac:dyDescent="0.25">
      <c r="A982" s="24" t="str">
        <f t="shared" si="17"/>
        <v>A5067ARCELOR (BERTON SICARD)</v>
      </c>
      <c r="B982" s="1" t="s">
        <v>2703</v>
      </c>
      <c r="C982" s="1"/>
      <c r="D982" s="1" t="s">
        <v>32835</v>
      </c>
      <c r="E982" s="1" t="s">
        <v>2704</v>
      </c>
      <c r="F982" s="1" t="s">
        <v>32900</v>
      </c>
      <c r="G982" s="1" t="s">
        <v>655</v>
      </c>
      <c r="H982" t="s">
        <v>2703</v>
      </c>
      <c r="I982" s="1" t="s">
        <v>41</v>
      </c>
      <c r="J982">
        <v>1</v>
      </c>
      <c r="M982" s="63"/>
    </row>
    <row r="983" spans="1:13" hidden="1" x14ac:dyDescent="0.25">
      <c r="A983" s="24" t="str">
        <f t="shared" si="17"/>
        <v>A5092ARCELOR (BERTON SICARD)</v>
      </c>
      <c r="B983" s="1" t="s">
        <v>2715</v>
      </c>
      <c r="C983" s="1"/>
      <c r="D983" s="1" t="s">
        <v>32835</v>
      </c>
      <c r="E983" s="1" t="s">
        <v>2716</v>
      </c>
      <c r="F983" s="1" t="s">
        <v>32900</v>
      </c>
      <c r="G983" s="1" t="s">
        <v>655</v>
      </c>
      <c r="H983" t="s">
        <v>2715</v>
      </c>
      <c r="I983" s="1" t="s">
        <v>41</v>
      </c>
      <c r="J983">
        <v>1</v>
      </c>
      <c r="M983" s="63"/>
    </row>
    <row r="984" spans="1:13" hidden="1" x14ac:dyDescent="0.25">
      <c r="A984" s="24" t="str">
        <f t="shared" si="17"/>
        <v>A5093ARCELOR (BERTON SICARD)</v>
      </c>
      <c r="B984" s="1" t="s">
        <v>2717</v>
      </c>
      <c r="C984" s="1"/>
      <c r="D984" s="1" t="s">
        <v>32835</v>
      </c>
      <c r="E984" s="1" t="s">
        <v>2718</v>
      </c>
      <c r="F984" s="1" t="s">
        <v>32900</v>
      </c>
      <c r="G984" s="1" t="s">
        <v>655</v>
      </c>
      <c r="H984" t="s">
        <v>2717</v>
      </c>
      <c r="I984" s="1" t="s">
        <v>41</v>
      </c>
      <c r="J984">
        <v>1</v>
      </c>
      <c r="M984" s="63"/>
    </row>
    <row r="985" spans="1:13" hidden="1" x14ac:dyDescent="0.25">
      <c r="A985" s="24" t="str">
        <f t="shared" si="17"/>
        <v>A6034ARCELOR (BERTON SICARD)</v>
      </c>
      <c r="B985" s="1" t="s">
        <v>2723</v>
      </c>
      <c r="C985" s="1"/>
      <c r="D985" s="1" t="s">
        <v>32835</v>
      </c>
      <c r="E985" s="1" t="s">
        <v>2724</v>
      </c>
      <c r="F985" s="1" t="s">
        <v>32900</v>
      </c>
      <c r="G985" s="1" t="s">
        <v>655</v>
      </c>
      <c r="H985" t="s">
        <v>2723</v>
      </c>
      <c r="I985" s="1" t="s">
        <v>41</v>
      </c>
      <c r="J985">
        <v>200</v>
      </c>
      <c r="M985" s="63"/>
    </row>
    <row r="986" spans="1:13" hidden="1" x14ac:dyDescent="0.25">
      <c r="A986" s="24" t="str">
        <f t="shared" si="17"/>
        <v>A6070ARCELOR (BERTON SICARD)</v>
      </c>
      <c r="B986" s="1" t="s">
        <v>2753</v>
      </c>
      <c r="C986" s="1"/>
      <c r="D986" s="1" t="s">
        <v>32835</v>
      </c>
      <c r="E986" s="1" t="s">
        <v>2754</v>
      </c>
      <c r="F986" s="1" t="s">
        <v>32900</v>
      </c>
      <c r="G986" s="1" t="s">
        <v>655</v>
      </c>
      <c r="H986" t="s">
        <v>2753</v>
      </c>
      <c r="I986" s="1" t="s">
        <v>41</v>
      </c>
      <c r="J986">
        <v>1</v>
      </c>
      <c r="M986" s="63"/>
    </row>
    <row r="987" spans="1:13" hidden="1" x14ac:dyDescent="0.25">
      <c r="A987" s="24" t="str">
        <f t="shared" si="17"/>
        <v>A6071ARCELOR (BERTON SICARD)</v>
      </c>
      <c r="B987" s="1" t="s">
        <v>2755</v>
      </c>
      <c r="C987" s="1"/>
      <c r="D987" s="1" t="s">
        <v>32835</v>
      </c>
      <c r="E987" s="1" t="s">
        <v>2756</v>
      </c>
      <c r="F987" s="1" t="s">
        <v>32900</v>
      </c>
      <c r="G987" s="1" t="s">
        <v>655</v>
      </c>
      <c r="H987" t="s">
        <v>2755</v>
      </c>
      <c r="I987" s="1" t="s">
        <v>41</v>
      </c>
      <c r="J987">
        <v>1</v>
      </c>
      <c r="M987" s="63"/>
    </row>
    <row r="988" spans="1:13" hidden="1" x14ac:dyDescent="0.25">
      <c r="A988" s="24" t="str">
        <f t="shared" si="17"/>
        <v>A6078ARCELOR (BERTON SICARD)</v>
      </c>
      <c r="B988" s="1" t="s">
        <v>2757</v>
      </c>
      <c r="C988" s="1"/>
      <c r="D988" s="1" t="s">
        <v>32835</v>
      </c>
      <c r="E988" s="1" t="s">
        <v>2758</v>
      </c>
      <c r="F988" s="1" t="s">
        <v>32900</v>
      </c>
      <c r="G988" s="1" t="s">
        <v>655</v>
      </c>
      <c r="H988" t="s">
        <v>2757</v>
      </c>
      <c r="I988" s="1" t="s">
        <v>41</v>
      </c>
      <c r="J988">
        <v>10</v>
      </c>
      <c r="M988" s="63"/>
    </row>
    <row r="989" spans="1:13" hidden="1" x14ac:dyDescent="0.25">
      <c r="A989" s="24" t="str">
        <f t="shared" si="17"/>
        <v>A6079ARCELOR (BERTON SICARD)</v>
      </c>
      <c r="B989" s="1" t="s">
        <v>2759</v>
      </c>
      <c r="C989" s="1"/>
      <c r="D989" s="1" t="s">
        <v>32835</v>
      </c>
      <c r="E989" s="1" t="s">
        <v>2760</v>
      </c>
      <c r="F989" s="1" t="s">
        <v>32900</v>
      </c>
      <c r="G989" s="1" t="s">
        <v>655</v>
      </c>
      <c r="H989" t="s">
        <v>2759</v>
      </c>
      <c r="I989" s="1" t="s">
        <v>41</v>
      </c>
      <c r="J989">
        <v>10</v>
      </c>
      <c r="M989" s="63"/>
    </row>
    <row r="990" spans="1:13" hidden="1" x14ac:dyDescent="0.25">
      <c r="A990" s="24" t="str">
        <f t="shared" si="17"/>
        <v>350ARCELOR (BERTON SICARD)</v>
      </c>
      <c r="B990" s="1">
        <v>350</v>
      </c>
      <c r="C990" s="1"/>
      <c r="D990" s="1" t="s">
        <v>32835</v>
      </c>
      <c r="E990" s="1" t="s">
        <v>2951</v>
      </c>
      <c r="F990" s="1" t="s">
        <v>32900</v>
      </c>
      <c r="G990" s="1" t="s">
        <v>655</v>
      </c>
      <c r="H990">
        <v>350</v>
      </c>
      <c r="I990" s="1" t="s">
        <v>41</v>
      </c>
      <c r="J990">
        <v>2</v>
      </c>
      <c r="M990" s="63"/>
    </row>
    <row r="991" spans="1:13" hidden="1" x14ac:dyDescent="0.25">
      <c r="A991" s="24" t="str">
        <f t="shared" si="17"/>
        <v>352ARCELOR (BERTON SICARD)</v>
      </c>
      <c r="B991" s="1">
        <v>352</v>
      </c>
      <c r="C991" s="1"/>
      <c r="D991" s="1" t="s">
        <v>32835</v>
      </c>
      <c r="E991" s="1" t="s">
        <v>2953</v>
      </c>
      <c r="F991" s="1" t="s">
        <v>32900</v>
      </c>
      <c r="G991" s="1" t="s">
        <v>655</v>
      </c>
      <c r="H991">
        <v>352</v>
      </c>
      <c r="I991" s="1" t="s">
        <v>41</v>
      </c>
      <c r="J991">
        <v>2</v>
      </c>
      <c r="M991" s="63"/>
    </row>
    <row r="992" spans="1:13" hidden="1" x14ac:dyDescent="0.25">
      <c r="A992" s="24" t="str">
        <f t="shared" si="17"/>
        <v>353ARCELOR (BERTON SICARD)</v>
      </c>
      <c r="B992" s="1">
        <v>353</v>
      </c>
      <c r="C992" s="1"/>
      <c r="D992" s="1" t="s">
        <v>32835</v>
      </c>
      <c r="E992" s="1" t="s">
        <v>2954</v>
      </c>
      <c r="F992" s="1" t="s">
        <v>32900</v>
      </c>
      <c r="G992" s="1" t="s">
        <v>655</v>
      </c>
      <c r="H992">
        <v>353</v>
      </c>
      <c r="I992" s="1" t="s">
        <v>41</v>
      </c>
      <c r="J992">
        <v>2</v>
      </c>
      <c r="M992" s="63"/>
    </row>
    <row r="993" spans="1:13" hidden="1" x14ac:dyDescent="0.25">
      <c r="A993" s="24" t="str">
        <f t="shared" si="17"/>
        <v>366ARCELOR (BERTON SICARD)</v>
      </c>
      <c r="B993" s="1">
        <v>366</v>
      </c>
      <c r="C993" s="1"/>
      <c r="D993" s="1" t="s">
        <v>32835</v>
      </c>
      <c r="E993" s="1" t="s">
        <v>2959</v>
      </c>
      <c r="F993" s="1" t="s">
        <v>32900</v>
      </c>
      <c r="G993" s="1" t="s">
        <v>655</v>
      </c>
      <c r="H993">
        <v>366</v>
      </c>
      <c r="I993" s="1" t="s">
        <v>41</v>
      </c>
      <c r="J993">
        <v>2</v>
      </c>
      <c r="M993" s="63"/>
    </row>
    <row r="994" spans="1:13" hidden="1" x14ac:dyDescent="0.25">
      <c r="A994" s="24" t="str">
        <f t="shared" si="17"/>
        <v>367ARCELOR (BERTON SICARD)</v>
      </c>
      <c r="B994" s="1">
        <v>367</v>
      </c>
      <c r="C994" s="1"/>
      <c r="D994" s="1" t="s">
        <v>32835</v>
      </c>
      <c r="E994" s="1" t="s">
        <v>2960</v>
      </c>
      <c r="F994" s="1" t="s">
        <v>32900</v>
      </c>
      <c r="G994" s="1" t="s">
        <v>655</v>
      </c>
      <c r="H994">
        <v>367</v>
      </c>
      <c r="I994" s="1" t="s">
        <v>41</v>
      </c>
      <c r="J994">
        <v>2</v>
      </c>
      <c r="M994" s="63"/>
    </row>
    <row r="995" spans="1:13" hidden="1" x14ac:dyDescent="0.25">
      <c r="A995" s="24" t="str">
        <f t="shared" si="17"/>
        <v>503ARCELOR (BERTON SICARD)</v>
      </c>
      <c r="B995" s="1">
        <v>503</v>
      </c>
      <c r="C995" s="1"/>
      <c r="D995" s="1" t="s">
        <v>32835</v>
      </c>
      <c r="E995" s="1" t="s">
        <v>2987</v>
      </c>
      <c r="F995" s="1" t="s">
        <v>32900</v>
      </c>
      <c r="G995" s="1" t="s">
        <v>655</v>
      </c>
      <c r="H995">
        <v>503</v>
      </c>
      <c r="I995" s="1" t="s">
        <v>41</v>
      </c>
      <c r="J995">
        <v>1</v>
      </c>
      <c r="M995" s="63"/>
    </row>
    <row r="996" spans="1:13" hidden="1" x14ac:dyDescent="0.25">
      <c r="A996" s="24" t="str">
        <f t="shared" si="17"/>
        <v>569ARCELOR (BERTON SICARD)</v>
      </c>
      <c r="B996" s="1">
        <v>569</v>
      </c>
      <c r="C996" s="1"/>
      <c r="D996" s="1" t="s">
        <v>32835</v>
      </c>
      <c r="E996" s="1" t="s">
        <v>3001</v>
      </c>
      <c r="F996" s="1" t="s">
        <v>32900</v>
      </c>
      <c r="G996" s="1" t="s">
        <v>655</v>
      </c>
      <c r="H996">
        <v>569</v>
      </c>
      <c r="I996" s="1" t="s">
        <v>41</v>
      </c>
      <c r="J996">
        <v>1</v>
      </c>
      <c r="M996" s="63"/>
    </row>
    <row r="997" spans="1:13" hidden="1" x14ac:dyDescent="0.25">
      <c r="A997" s="24" t="str">
        <f t="shared" si="17"/>
        <v>590ARCELOR (BERTON SICARD)</v>
      </c>
      <c r="B997" s="1">
        <v>590</v>
      </c>
      <c r="C997" s="1"/>
      <c r="D997" s="1" t="s">
        <v>32835</v>
      </c>
      <c r="E997" s="1" t="s">
        <v>3006</v>
      </c>
      <c r="F997" s="1" t="s">
        <v>32900</v>
      </c>
      <c r="G997" s="1" t="s">
        <v>655</v>
      </c>
      <c r="H997">
        <v>590</v>
      </c>
      <c r="I997" s="1" t="s">
        <v>41</v>
      </c>
      <c r="J997">
        <v>1</v>
      </c>
      <c r="M997" s="63"/>
    </row>
    <row r="998" spans="1:13" hidden="1" x14ac:dyDescent="0.25">
      <c r="A998" s="24" t="str">
        <f t="shared" si="17"/>
        <v>657ARCELOR (BERTON SICARD)</v>
      </c>
      <c r="B998" s="1">
        <v>657</v>
      </c>
      <c r="C998" s="1"/>
      <c r="D998" s="1" t="s">
        <v>32835</v>
      </c>
      <c r="E998" s="1" t="s">
        <v>3017</v>
      </c>
      <c r="F998" s="1" t="s">
        <v>32900</v>
      </c>
      <c r="G998" s="1" t="s">
        <v>655</v>
      </c>
      <c r="H998">
        <v>657</v>
      </c>
      <c r="I998" s="1" t="s">
        <v>41</v>
      </c>
      <c r="J998">
        <v>5</v>
      </c>
      <c r="M998" s="63"/>
    </row>
    <row r="999" spans="1:13" hidden="1" x14ac:dyDescent="0.25">
      <c r="A999" s="24" t="str">
        <f t="shared" si="17"/>
        <v>5300ARCELOR (BERTON SICARD)</v>
      </c>
      <c r="B999" s="1">
        <v>5300</v>
      </c>
      <c r="C999" s="1"/>
      <c r="D999" s="1" t="s">
        <v>32835</v>
      </c>
      <c r="E999" s="1" t="s">
        <v>3139</v>
      </c>
      <c r="F999" s="1" t="s">
        <v>32900</v>
      </c>
      <c r="G999" s="1" t="s">
        <v>655</v>
      </c>
      <c r="H999">
        <v>5300</v>
      </c>
      <c r="I999" s="1" t="s">
        <v>41</v>
      </c>
      <c r="J999">
        <v>4</v>
      </c>
      <c r="M999" s="63"/>
    </row>
    <row r="1000" spans="1:13" hidden="1" x14ac:dyDescent="0.25">
      <c r="A1000" s="24" t="str">
        <f t="shared" si="17"/>
        <v>5702ARCELOR (BERTON SICARD)</v>
      </c>
      <c r="B1000" s="1">
        <v>5702</v>
      </c>
      <c r="C1000" s="1"/>
      <c r="D1000" s="1" t="s">
        <v>32835</v>
      </c>
      <c r="E1000" s="1" t="s">
        <v>3189</v>
      </c>
      <c r="F1000" s="1" t="s">
        <v>32900</v>
      </c>
      <c r="G1000" s="1" t="s">
        <v>655</v>
      </c>
      <c r="H1000">
        <v>5702</v>
      </c>
      <c r="I1000" s="1" t="s">
        <v>41</v>
      </c>
      <c r="J1000">
        <v>10</v>
      </c>
      <c r="M1000" s="63"/>
    </row>
    <row r="1001" spans="1:13" hidden="1" x14ac:dyDescent="0.25">
      <c r="A1001" s="24" t="str">
        <f t="shared" si="17"/>
        <v>5703ARCELOR (BERTON SICARD)</v>
      </c>
      <c r="B1001" s="1">
        <v>5703</v>
      </c>
      <c r="C1001" s="1"/>
      <c r="D1001" s="1" t="s">
        <v>32835</v>
      </c>
      <c r="E1001" s="1" t="s">
        <v>3190</v>
      </c>
      <c r="F1001" s="1" t="s">
        <v>32900</v>
      </c>
      <c r="G1001" s="1" t="s">
        <v>655</v>
      </c>
      <c r="H1001">
        <v>5703</v>
      </c>
      <c r="I1001" s="1" t="s">
        <v>41</v>
      </c>
      <c r="J1001">
        <v>1</v>
      </c>
      <c r="M1001" s="63"/>
    </row>
    <row r="1002" spans="1:13" hidden="1" x14ac:dyDescent="0.25">
      <c r="A1002" s="24" t="str">
        <f t="shared" si="17"/>
        <v>5818ARCELOR (BERTON SICARD)</v>
      </c>
      <c r="B1002" s="1">
        <v>5818</v>
      </c>
      <c r="C1002" s="1"/>
      <c r="D1002" s="1" t="s">
        <v>32835</v>
      </c>
      <c r="E1002" s="1" t="s">
        <v>3237</v>
      </c>
      <c r="F1002" s="1" t="s">
        <v>32900</v>
      </c>
      <c r="G1002" s="1" t="s">
        <v>655</v>
      </c>
      <c r="H1002">
        <v>5818</v>
      </c>
      <c r="I1002" s="1" t="s">
        <v>41</v>
      </c>
      <c r="J1002">
        <v>1</v>
      </c>
      <c r="M1002" s="63"/>
    </row>
    <row r="1003" spans="1:13" hidden="1" x14ac:dyDescent="0.25">
      <c r="A1003" s="24" t="str">
        <f t="shared" si="17"/>
        <v>5819ARCELOR (BERTON SICARD)</v>
      </c>
      <c r="B1003" s="1">
        <v>5819</v>
      </c>
      <c r="C1003" s="1"/>
      <c r="D1003" s="1" t="s">
        <v>32835</v>
      </c>
      <c r="E1003" s="1" t="s">
        <v>3238</v>
      </c>
      <c r="F1003" s="1" t="s">
        <v>32900</v>
      </c>
      <c r="G1003" s="1" t="s">
        <v>655</v>
      </c>
      <c r="H1003">
        <v>5819</v>
      </c>
      <c r="I1003" s="1" t="s">
        <v>41</v>
      </c>
      <c r="J1003">
        <v>1</v>
      </c>
      <c r="M1003" s="63"/>
    </row>
    <row r="1004" spans="1:13" hidden="1" x14ac:dyDescent="0.25">
      <c r="A1004" s="24" t="str">
        <f t="shared" si="17"/>
        <v>6687ARCELOR (BERTON SICARD)</v>
      </c>
      <c r="B1004" s="1">
        <v>6687</v>
      </c>
      <c r="C1004" s="1"/>
      <c r="D1004" s="1" t="s">
        <v>32835</v>
      </c>
      <c r="E1004" s="1" t="s">
        <v>3278</v>
      </c>
      <c r="F1004" s="1" t="s">
        <v>32900</v>
      </c>
      <c r="G1004" s="1" t="s">
        <v>655</v>
      </c>
      <c r="H1004">
        <v>6687</v>
      </c>
      <c r="I1004" s="1" t="s">
        <v>41</v>
      </c>
      <c r="J1004">
        <v>20</v>
      </c>
      <c r="M1004" s="63"/>
    </row>
    <row r="1005" spans="1:13" hidden="1" x14ac:dyDescent="0.25">
      <c r="A1005" s="24" t="str">
        <f t="shared" si="17"/>
        <v>6691ARCELOR (BERTON SICARD)</v>
      </c>
      <c r="B1005" s="1">
        <v>6691</v>
      </c>
      <c r="C1005" s="1"/>
      <c r="D1005" s="1" t="s">
        <v>32835</v>
      </c>
      <c r="E1005" s="1" t="s">
        <v>3281</v>
      </c>
      <c r="F1005" s="1" t="s">
        <v>32900</v>
      </c>
      <c r="G1005" s="1" t="s">
        <v>655</v>
      </c>
      <c r="H1005">
        <v>6691</v>
      </c>
      <c r="I1005" s="1" t="s">
        <v>41</v>
      </c>
      <c r="J1005">
        <v>250</v>
      </c>
      <c r="M1005" s="63"/>
    </row>
    <row r="1006" spans="1:13" hidden="1" x14ac:dyDescent="0.25">
      <c r="A1006" s="24" t="str">
        <f t="shared" si="17"/>
        <v>6692ARCELOR (BERTON SICARD)</v>
      </c>
      <c r="B1006" s="1">
        <v>6692</v>
      </c>
      <c r="C1006" s="1"/>
      <c r="D1006" s="1" t="s">
        <v>32835</v>
      </c>
      <c r="E1006" s="1" t="s">
        <v>3282</v>
      </c>
      <c r="F1006" s="1" t="s">
        <v>32900</v>
      </c>
      <c r="G1006" s="1" t="s">
        <v>655</v>
      </c>
      <c r="H1006">
        <v>6692</v>
      </c>
      <c r="I1006" s="1" t="s">
        <v>41</v>
      </c>
      <c r="J1006">
        <v>125</v>
      </c>
      <c r="M1006" s="63"/>
    </row>
    <row r="1007" spans="1:13" hidden="1" x14ac:dyDescent="0.25">
      <c r="A1007" s="24" t="str">
        <f t="shared" si="17"/>
        <v>6693ARCELOR (BERTON SICARD)</v>
      </c>
      <c r="B1007" s="1">
        <v>6693</v>
      </c>
      <c r="C1007" s="1"/>
      <c r="D1007" s="1" t="s">
        <v>32835</v>
      </c>
      <c r="E1007" s="1" t="s">
        <v>3283</v>
      </c>
      <c r="F1007" s="1" t="s">
        <v>32900</v>
      </c>
      <c r="G1007" s="1" t="s">
        <v>655</v>
      </c>
      <c r="H1007">
        <v>6693</v>
      </c>
      <c r="I1007" s="1" t="s">
        <v>41</v>
      </c>
      <c r="J1007">
        <v>125</v>
      </c>
      <c r="M1007" s="63"/>
    </row>
    <row r="1008" spans="1:13" hidden="1" x14ac:dyDescent="0.25">
      <c r="A1008" s="24" t="str">
        <f t="shared" si="17"/>
        <v>6694ARCELOR (BERTON SICARD)</v>
      </c>
      <c r="B1008" s="1">
        <v>6694</v>
      </c>
      <c r="C1008" s="1"/>
      <c r="D1008" s="1" t="s">
        <v>32835</v>
      </c>
      <c r="E1008" s="1" t="s">
        <v>3284</v>
      </c>
      <c r="F1008" s="1" t="s">
        <v>32900</v>
      </c>
      <c r="G1008" s="1" t="s">
        <v>655</v>
      </c>
      <c r="H1008">
        <v>6694</v>
      </c>
      <c r="I1008" s="1" t="s">
        <v>41</v>
      </c>
      <c r="J1008">
        <v>125</v>
      </c>
      <c r="M1008" s="63"/>
    </row>
    <row r="1009" spans="1:13" hidden="1" x14ac:dyDescent="0.25">
      <c r="A1009" s="24" t="str">
        <f t="shared" si="17"/>
        <v>6695ARCELOR (BERTON SICARD)</v>
      </c>
      <c r="B1009" s="1">
        <v>6695</v>
      </c>
      <c r="C1009" s="1"/>
      <c r="D1009" s="1" t="s">
        <v>32835</v>
      </c>
      <c r="E1009" s="1" t="s">
        <v>3285</v>
      </c>
      <c r="F1009" s="1" t="s">
        <v>32900</v>
      </c>
      <c r="G1009" s="1" t="s">
        <v>655</v>
      </c>
      <c r="H1009">
        <v>6695</v>
      </c>
      <c r="I1009" s="1" t="s">
        <v>41</v>
      </c>
      <c r="J1009">
        <v>125</v>
      </c>
      <c r="M1009" s="63"/>
    </row>
    <row r="1010" spans="1:13" hidden="1" x14ac:dyDescent="0.25">
      <c r="A1010" s="24" t="str">
        <f t="shared" si="17"/>
        <v>6696ARCELOR (BERTON SICARD)</v>
      </c>
      <c r="B1010" s="1">
        <v>6696</v>
      </c>
      <c r="C1010" s="1"/>
      <c r="D1010" s="1" t="s">
        <v>32835</v>
      </c>
      <c r="E1010" s="1" t="s">
        <v>3286</v>
      </c>
      <c r="F1010" s="1" t="s">
        <v>32900</v>
      </c>
      <c r="G1010" s="1" t="s">
        <v>655</v>
      </c>
      <c r="H1010">
        <v>6696</v>
      </c>
      <c r="I1010" s="1" t="s">
        <v>41</v>
      </c>
      <c r="J1010">
        <v>125</v>
      </c>
      <c r="M1010" s="63"/>
    </row>
    <row r="1011" spans="1:13" hidden="1" x14ac:dyDescent="0.25">
      <c r="A1011" s="24" t="str">
        <f t="shared" si="17"/>
        <v>6697ARCELOR (BERTON SICARD)</v>
      </c>
      <c r="B1011" s="1">
        <v>6697</v>
      </c>
      <c r="C1011" s="1"/>
      <c r="D1011" s="1" t="s">
        <v>32835</v>
      </c>
      <c r="E1011" s="1" t="s">
        <v>3287</v>
      </c>
      <c r="F1011" s="1" t="s">
        <v>32900</v>
      </c>
      <c r="G1011" s="1" t="s">
        <v>655</v>
      </c>
      <c r="H1011">
        <v>6697</v>
      </c>
      <c r="I1011" s="1" t="s">
        <v>41</v>
      </c>
      <c r="J1011">
        <v>125</v>
      </c>
      <c r="M1011" s="63"/>
    </row>
    <row r="1012" spans="1:13" hidden="1" x14ac:dyDescent="0.25">
      <c r="A1012" s="24" t="str">
        <f t="shared" si="17"/>
        <v>6698ARCELOR (BERTON SICARD)</v>
      </c>
      <c r="B1012" s="1">
        <v>6698</v>
      </c>
      <c r="C1012" s="1"/>
      <c r="D1012" s="1" t="s">
        <v>32835</v>
      </c>
      <c r="E1012" s="1" t="s">
        <v>3288</v>
      </c>
      <c r="F1012" s="1" t="s">
        <v>32900</v>
      </c>
      <c r="G1012" s="1" t="s">
        <v>655</v>
      </c>
      <c r="H1012">
        <v>6698</v>
      </c>
      <c r="I1012" s="1" t="s">
        <v>41</v>
      </c>
      <c r="J1012">
        <v>125</v>
      </c>
      <c r="M1012" s="63"/>
    </row>
    <row r="1013" spans="1:13" hidden="1" x14ac:dyDescent="0.25">
      <c r="A1013" s="24" t="str">
        <f t="shared" si="17"/>
        <v>6699ARCELOR (BERTON SICARD)</v>
      </c>
      <c r="B1013" s="1">
        <v>6699</v>
      </c>
      <c r="C1013" s="1"/>
      <c r="D1013" s="1" t="s">
        <v>32835</v>
      </c>
      <c r="E1013" s="1" t="s">
        <v>3289</v>
      </c>
      <c r="F1013" s="1" t="s">
        <v>32900</v>
      </c>
      <c r="G1013" s="1" t="s">
        <v>655</v>
      </c>
      <c r="H1013">
        <v>6699</v>
      </c>
      <c r="I1013" s="1" t="s">
        <v>41</v>
      </c>
      <c r="J1013">
        <v>125</v>
      </c>
      <c r="M1013" s="63"/>
    </row>
    <row r="1014" spans="1:13" hidden="1" x14ac:dyDescent="0.25">
      <c r="A1014" s="24" t="str">
        <f t="shared" si="17"/>
        <v>7075ARCELOR (BERTON SICARD)</v>
      </c>
      <c r="B1014" s="1">
        <v>7075</v>
      </c>
      <c r="C1014" s="1"/>
      <c r="D1014" s="1" t="s">
        <v>32835</v>
      </c>
      <c r="E1014" s="1" t="s">
        <v>3304</v>
      </c>
      <c r="F1014" s="1" t="s">
        <v>32900</v>
      </c>
      <c r="G1014" s="1" t="s">
        <v>655</v>
      </c>
      <c r="H1014">
        <v>7075</v>
      </c>
      <c r="I1014" s="1" t="s">
        <v>41</v>
      </c>
      <c r="J1014">
        <v>1</v>
      </c>
      <c r="M1014" s="63"/>
    </row>
    <row r="1015" spans="1:13" hidden="1" x14ac:dyDescent="0.25">
      <c r="A1015" s="24" t="str">
        <f t="shared" si="17"/>
        <v>7140ARCELOR (BERTON SICARD)</v>
      </c>
      <c r="B1015" s="1">
        <v>7140</v>
      </c>
      <c r="C1015" s="1"/>
      <c r="D1015" s="1" t="s">
        <v>32835</v>
      </c>
      <c r="E1015" s="1" t="s">
        <v>3323</v>
      </c>
      <c r="F1015" s="1" t="s">
        <v>32900</v>
      </c>
      <c r="G1015" s="1" t="s">
        <v>655</v>
      </c>
      <c r="H1015">
        <v>7140</v>
      </c>
      <c r="I1015" s="1" t="s">
        <v>41</v>
      </c>
      <c r="J1015">
        <v>1</v>
      </c>
      <c r="M1015" s="63"/>
    </row>
    <row r="1016" spans="1:13" hidden="1" x14ac:dyDescent="0.25">
      <c r="A1016" s="24" t="str">
        <f t="shared" si="17"/>
        <v>7142ARCELOR (BERTON SICARD)</v>
      </c>
      <c r="B1016" s="1">
        <v>7142</v>
      </c>
      <c r="C1016" s="1"/>
      <c r="D1016" s="1" t="s">
        <v>32835</v>
      </c>
      <c r="E1016" s="1" t="s">
        <v>3325</v>
      </c>
      <c r="F1016" s="1" t="s">
        <v>32900</v>
      </c>
      <c r="G1016" s="1" t="s">
        <v>655</v>
      </c>
      <c r="H1016">
        <v>7142</v>
      </c>
      <c r="I1016" s="1" t="s">
        <v>41</v>
      </c>
      <c r="J1016">
        <v>1</v>
      </c>
      <c r="M1016" s="63"/>
    </row>
    <row r="1017" spans="1:13" hidden="1" x14ac:dyDescent="0.25">
      <c r="A1017" s="24" t="str">
        <f t="shared" si="17"/>
        <v>7143ARCELOR (BERTON SICARD)</v>
      </c>
      <c r="B1017" s="1">
        <v>7143</v>
      </c>
      <c r="C1017" s="1"/>
      <c r="D1017" s="1" t="s">
        <v>32835</v>
      </c>
      <c r="E1017" s="1" t="s">
        <v>3326</v>
      </c>
      <c r="F1017" s="1" t="s">
        <v>32900</v>
      </c>
      <c r="G1017" s="1" t="s">
        <v>655</v>
      </c>
      <c r="H1017">
        <v>7143</v>
      </c>
      <c r="I1017" s="1" t="s">
        <v>41</v>
      </c>
      <c r="J1017">
        <v>1</v>
      </c>
      <c r="M1017" s="63"/>
    </row>
    <row r="1018" spans="1:13" hidden="1" x14ac:dyDescent="0.25">
      <c r="A1018" s="24" t="str">
        <f t="shared" si="17"/>
        <v>7704ARCELOR (BERTON SICARD)</v>
      </c>
      <c r="B1018" s="1">
        <v>7704</v>
      </c>
      <c r="C1018" s="1"/>
      <c r="D1018" s="1" t="s">
        <v>32835</v>
      </c>
      <c r="E1018" s="1" t="s">
        <v>3336</v>
      </c>
      <c r="F1018" s="1" t="s">
        <v>32900</v>
      </c>
      <c r="G1018" s="1" t="s">
        <v>655</v>
      </c>
      <c r="H1018">
        <v>7704</v>
      </c>
      <c r="I1018" s="1" t="s">
        <v>41</v>
      </c>
      <c r="J1018">
        <v>4</v>
      </c>
      <c r="M1018" s="63"/>
    </row>
    <row r="1019" spans="1:13" hidden="1" x14ac:dyDescent="0.25">
      <c r="A1019" s="24" t="str">
        <f t="shared" si="17"/>
        <v>7707ARCELOR (BERTON SICARD)</v>
      </c>
      <c r="B1019" s="1">
        <v>7707</v>
      </c>
      <c r="C1019" s="1"/>
      <c r="D1019" s="1" t="s">
        <v>32835</v>
      </c>
      <c r="E1019" s="1" t="s">
        <v>3337</v>
      </c>
      <c r="F1019" s="1" t="s">
        <v>32900</v>
      </c>
      <c r="G1019" s="1" t="s">
        <v>655</v>
      </c>
      <c r="H1019">
        <v>7707</v>
      </c>
      <c r="I1019" s="1" t="s">
        <v>41</v>
      </c>
      <c r="J1019">
        <v>10</v>
      </c>
      <c r="M1019" s="63"/>
    </row>
    <row r="1020" spans="1:13" hidden="1" x14ac:dyDescent="0.25">
      <c r="A1020" s="24" t="str">
        <f t="shared" si="17"/>
        <v>7708ARCELOR (BERTON SICARD)</v>
      </c>
      <c r="B1020" s="1">
        <v>7708</v>
      </c>
      <c r="C1020" s="1"/>
      <c r="D1020" s="1" t="s">
        <v>32835</v>
      </c>
      <c r="E1020" s="1" t="s">
        <v>3338</v>
      </c>
      <c r="F1020" s="1" t="s">
        <v>32900</v>
      </c>
      <c r="G1020" s="1" t="s">
        <v>655</v>
      </c>
      <c r="H1020">
        <v>7708</v>
      </c>
      <c r="I1020" s="1" t="s">
        <v>41</v>
      </c>
      <c r="J1020">
        <v>10</v>
      </c>
      <c r="M1020" s="63"/>
    </row>
    <row r="1021" spans="1:13" hidden="1" x14ac:dyDescent="0.25">
      <c r="A1021" s="24" t="str">
        <f t="shared" si="17"/>
        <v>7709ARCELOR (BERTON SICARD)</v>
      </c>
      <c r="B1021" s="1">
        <v>7709</v>
      </c>
      <c r="C1021" s="1"/>
      <c r="D1021" s="1" t="s">
        <v>32835</v>
      </c>
      <c r="E1021" s="1" t="s">
        <v>3339</v>
      </c>
      <c r="F1021" s="1" t="s">
        <v>32900</v>
      </c>
      <c r="G1021" s="1" t="s">
        <v>655</v>
      </c>
      <c r="H1021">
        <v>7709</v>
      </c>
      <c r="I1021" s="1" t="s">
        <v>41</v>
      </c>
      <c r="J1021">
        <v>10</v>
      </c>
      <c r="M1021" s="63"/>
    </row>
    <row r="1022" spans="1:13" hidden="1" x14ac:dyDescent="0.25">
      <c r="A1022" s="24" t="str">
        <f t="shared" si="17"/>
        <v>7715ARCELOR (BERTON SICARD)</v>
      </c>
      <c r="B1022" s="1">
        <v>7715</v>
      </c>
      <c r="C1022" s="1"/>
      <c r="D1022" s="1" t="s">
        <v>32835</v>
      </c>
      <c r="E1022" s="1" t="s">
        <v>2953</v>
      </c>
      <c r="F1022" s="1" t="s">
        <v>32900</v>
      </c>
      <c r="G1022" s="1" t="s">
        <v>655</v>
      </c>
      <c r="H1022">
        <v>7715</v>
      </c>
      <c r="I1022" s="1" t="s">
        <v>41</v>
      </c>
      <c r="J1022">
        <v>4</v>
      </c>
      <c r="M1022" s="63"/>
    </row>
    <row r="1023" spans="1:13" hidden="1" x14ac:dyDescent="0.25">
      <c r="A1023" s="24" t="str">
        <f t="shared" si="17"/>
        <v>7722ARCELOR (BERTON SICARD)</v>
      </c>
      <c r="B1023" s="1">
        <v>7722</v>
      </c>
      <c r="C1023" s="1"/>
      <c r="D1023" s="1" t="s">
        <v>32835</v>
      </c>
      <c r="E1023" s="1" t="s">
        <v>3347</v>
      </c>
      <c r="F1023" s="1" t="s">
        <v>32900</v>
      </c>
      <c r="G1023" s="1" t="s">
        <v>655</v>
      </c>
      <c r="H1023">
        <v>7722</v>
      </c>
      <c r="I1023" s="1" t="s">
        <v>41</v>
      </c>
      <c r="J1023">
        <v>10</v>
      </c>
      <c r="M1023" s="63"/>
    </row>
    <row r="1024" spans="1:13" hidden="1" x14ac:dyDescent="0.25">
      <c r="A1024" s="24" t="str">
        <f t="shared" si="17"/>
        <v>7793ARCELOR (BERTON SICARD)</v>
      </c>
      <c r="B1024" s="1">
        <v>7793</v>
      </c>
      <c r="C1024" s="1"/>
      <c r="D1024" s="1" t="s">
        <v>32835</v>
      </c>
      <c r="E1024" s="1" t="s">
        <v>3364</v>
      </c>
      <c r="F1024" s="1" t="s">
        <v>32900</v>
      </c>
      <c r="G1024" s="1" t="s">
        <v>655</v>
      </c>
      <c r="H1024">
        <v>7793</v>
      </c>
      <c r="I1024" s="1" t="s">
        <v>41</v>
      </c>
      <c r="J1024">
        <v>10</v>
      </c>
      <c r="M1024" s="63"/>
    </row>
    <row r="1025" spans="1:13" hidden="1" x14ac:dyDescent="0.25">
      <c r="A1025" s="24" t="str">
        <f t="shared" si="17"/>
        <v>7794ARCELOR (BERTON SICARD)</v>
      </c>
      <c r="B1025" s="1">
        <v>7794</v>
      </c>
      <c r="C1025" s="1"/>
      <c r="D1025" s="1" t="s">
        <v>32835</v>
      </c>
      <c r="E1025" s="1" t="s">
        <v>3365</v>
      </c>
      <c r="F1025" s="1" t="s">
        <v>32900</v>
      </c>
      <c r="G1025" s="1" t="s">
        <v>655</v>
      </c>
      <c r="H1025">
        <v>7794</v>
      </c>
      <c r="I1025" s="1" t="s">
        <v>41</v>
      </c>
      <c r="J1025">
        <v>10</v>
      </c>
      <c r="M1025" s="63"/>
    </row>
    <row r="1026" spans="1:13" hidden="1" x14ac:dyDescent="0.25">
      <c r="A1026" s="24" t="str">
        <f t="shared" si="17"/>
        <v>8951ARCELOR (BERTON SICARD)</v>
      </c>
      <c r="B1026" s="1">
        <v>8951</v>
      </c>
      <c r="C1026" s="1"/>
      <c r="D1026" s="1" t="s">
        <v>32835</v>
      </c>
      <c r="E1026" s="1" t="s">
        <v>3448</v>
      </c>
      <c r="F1026" s="1" t="s">
        <v>32900</v>
      </c>
      <c r="G1026" s="1" t="s">
        <v>655</v>
      </c>
      <c r="H1026">
        <v>8951</v>
      </c>
      <c r="I1026" s="1" t="s">
        <v>41</v>
      </c>
      <c r="J1026">
        <v>1</v>
      </c>
      <c r="M1026" s="63"/>
    </row>
    <row r="1027" spans="1:13" hidden="1" x14ac:dyDescent="0.25">
      <c r="A1027" s="24" t="str">
        <f t="shared" si="17"/>
        <v>9214ARCELOR (BERTON SICARD)</v>
      </c>
      <c r="B1027" s="1">
        <v>9214</v>
      </c>
      <c r="C1027" s="1"/>
      <c r="D1027" s="1" t="s">
        <v>32835</v>
      </c>
      <c r="E1027" s="1" t="s">
        <v>3461</v>
      </c>
      <c r="F1027" s="1" t="s">
        <v>32900</v>
      </c>
      <c r="G1027" s="1" t="s">
        <v>655</v>
      </c>
      <c r="H1027">
        <v>9214</v>
      </c>
      <c r="I1027" s="1" t="s">
        <v>41</v>
      </c>
      <c r="J1027">
        <v>10</v>
      </c>
      <c r="M1027" s="63"/>
    </row>
    <row r="1028" spans="1:13" hidden="1" x14ac:dyDescent="0.25">
      <c r="A1028" s="24" t="str">
        <f t="shared" si="17"/>
        <v>9958NARCELOR (BERTON SICARD)</v>
      </c>
      <c r="B1028" s="1" t="s">
        <v>3538</v>
      </c>
      <c r="C1028" s="1"/>
      <c r="D1028" s="1" t="s">
        <v>32835</v>
      </c>
      <c r="E1028" s="1" t="s">
        <v>3539</v>
      </c>
      <c r="F1028" s="1" t="s">
        <v>32900</v>
      </c>
      <c r="G1028" s="1" t="s">
        <v>655</v>
      </c>
      <c r="H1028" t="s">
        <v>3538</v>
      </c>
      <c r="I1028" s="1" t="s">
        <v>41</v>
      </c>
      <c r="J1028">
        <v>1</v>
      </c>
      <c r="M1028" s="63"/>
    </row>
    <row r="1029" spans="1:13" hidden="1" x14ac:dyDescent="0.25">
      <c r="A1029" s="24" t="str">
        <f t="shared" si="17"/>
        <v>59165K1ARCELOR (BERTON SICARD)</v>
      </c>
      <c r="B1029" s="1" t="s">
        <v>3646</v>
      </c>
      <c r="C1029" s="1"/>
      <c r="D1029" s="1" t="s">
        <v>32835</v>
      </c>
      <c r="E1029" s="1" t="s">
        <v>3647</v>
      </c>
      <c r="F1029" s="1" t="s">
        <v>32900</v>
      </c>
      <c r="G1029" s="1" t="s">
        <v>655</v>
      </c>
      <c r="H1029" t="s">
        <v>3646</v>
      </c>
      <c r="I1029" s="1" t="s">
        <v>41</v>
      </c>
      <c r="J1029">
        <v>1</v>
      </c>
      <c r="M1029" s="63"/>
    </row>
    <row r="1030" spans="1:13" hidden="1" x14ac:dyDescent="0.25">
      <c r="A1030" s="24" t="str">
        <f t="shared" si="17"/>
        <v>160020ARCELOR (BERTON SICARD)</v>
      </c>
      <c r="B1030" s="1">
        <v>160020</v>
      </c>
      <c r="C1030" s="1"/>
      <c r="D1030" s="1" t="s">
        <v>32835</v>
      </c>
      <c r="E1030" s="1" t="s">
        <v>3665</v>
      </c>
      <c r="F1030" s="1" t="s">
        <v>32900</v>
      </c>
      <c r="G1030" s="1" t="s">
        <v>655</v>
      </c>
      <c r="H1030">
        <v>160020</v>
      </c>
      <c r="I1030" s="1" t="s">
        <v>41</v>
      </c>
      <c r="J1030">
        <v>1</v>
      </c>
      <c r="M1030" s="63"/>
    </row>
    <row r="1031" spans="1:13" hidden="1" x14ac:dyDescent="0.25">
      <c r="A1031" s="24" t="str">
        <f t="shared" si="17"/>
        <v>450100ARCELOR (BERTON SICARD)</v>
      </c>
      <c r="B1031" s="1">
        <v>450100</v>
      </c>
      <c r="C1031" s="1"/>
      <c r="D1031" s="1" t="s">
        <v>32835</v>
      </c>
      <c r="E1031" s="1" t="s">
        <v>3713</v>
      </c>
      <c r="F1031" s="1" t="s">
        <v>32900</v>
      </c>
      <c r="G1031" s="1" t="s">
        <v>655</v>
      </c>
      <c r="H1031">
        <v>450100</v>
      </c>
      <c r="I1031" s="1" t="s">
        <v>41</v>
      </c>
      <c r="J1031">
        <v>1</v>
      </c>
      <c r="M1031" s="63"/>
    </row>
    <row r="1032" spans="1:13" hidden="1" x14ac:dyDescent="0.25">
      <c r="A1032" s="24" t="str">
        <f t="shared" si="17"/>
        <v>450101ARCELOR (BERTON SICARD)</v>
      </c>
      <c r="B1032" s="1">
        <v>450101</v>
      </c>
      <c r="C1032" s="1"/>
      <c r="D1032" s="1" t="s">
        <v>32835</v>
      </c>
      <c r="E1032" s="1" t="s">
        <v>3714</v>
      </c>
      <c r="F1032" s="1" t="s">
        <v>32900</v>
      </c>
      <c r="G1032" s="1" t="s">
        <v>655</v>
      </c>
      <c r="H1032">
        <v>450101</v>
      </c>
      <c r="I1032" s="1" t="s">
        <v>41</v>
      </c>
      <c r="J1032">
        <v>1</v>
      </c>
      <c r="M1032" s="63"/>
    </row>
    <row r="1033" spans="1:13" hidden="1" x14ac:dyDescent="0.25">
      <c r="A1033" s="24" t="str">
        <f t="shared" si="17"/>
        <v>450106ARCELOR (BERTON SICARD)</v>
      </c>
      <c r="B1033" s="1">
        <v>450106</v>
      </c>
      <c r="C1033" s="1"/>
      <c r="D1033" s="1" t="s">
        <v>32835</v>
      </c>
      <c r="E1033" s="1" t="s">
        <v>3718</v>
      </c>
      <c r="F1033" s="1" t="s">
        <v>32900</v>
      </c>
      <c r="G1033" s="1" t="s">
        <v>655</v>
      </c>
      <c r="H1033">
        <v>450106</v>
      </c>
      <c r="I1033" s="1" t="s">
        <v>41</v>
      </c>
      <c r="J1033">
        <v>1</v>
      </c>
    </row>
    <row r="1034" spans="1:13" hidden="1" x14ac:dyDescent="0.25">
      <c r="A1034" s="24" t="str">
        <f t="shared" si="17"/>
        <v>450107ARCELOR (BERTON SICARD)</v>
      </c>
      <c r="B1034" s="1">
        <v>450107</v>
      </c>
      <c r="C1034" s="1"/>
      <c r="D1034" s="1" t="s">
        <v>32835</v>
      </c>
      <c r="E1034" s="1" t="s">
        <v>3719</v>
      </c>
      <c r="F1034" s="1" t="s">
        <v>32900</v>
      </c>
      <c r="G1034" s="1" t="s">
        <v>655</v>
      </c>
      <c r="H1034">
        <v>450107</v>
      </c>
      <c r="I1034" s="1" t="s">
        <v>41</v>
      </c>
      <c r="J1034">
        <v>1</v>
      </c>
    </row>
    <row r="1035" spans="1:13" hidden="1" x14ac:dyDescent="0.25">
      <c r="A1035" s="24" t="str">
        <f t="shared" si="17"/>
        <v>450108ARCELOR (BERTON SICARD)</v>
      </c>
      <c r="B1035" s="1">
        <v>450108</v>
      </c>
      <c r="C1035" s="1"/>
      <c r="D1035" s="1" t="s">
        <v>32835</v>
      </c>
      <c r="E1035" s="1" t="s">
        <v>3720</v>
      </c>
      <c r="F1035" s="1" t="s">
        <v>32900</v>
      </c>
      <c r="G1035" s="1" t="s">
        <v>655</v>
      </c>
      <c r="H1035">
        <v>450108</v>
      </c>
      <c r="I1035" s="1" t="s">
        <v>41</v>
      </c>
      <c r="J1035">
        <v>1</v>
      </c>
      <c r="M1035" s="63"/>
    </row>
    <row r="1036" spans="1:13" hidden="1" x14ac:dyDescent="0.25">
      <c r="A1036" s="24" t="str">
        <f t="shared" ref="A1036:A1099" si="18">B1036&amp;F1036</f>
        <v>450110ARCELOR (BERTON SICARD)</v>
      </c>
      <c r="B1036" s="1">
        <v>450110</v>
      </c>
      <c r="C1036" s="1"/>
      <c r="D1036" s="1" t="s">
        <v>32835</v>
      </c>
      <c r="E1036" s="1" t="s">
        <v>3722</v>
      </c>
      <c r="F1036" s="1" t="s">
        <v>32900</v>
      </c>
      <c r="G1036" s="1" t="s">
        <v>655</v>
      </c>
      <c r="H1036">
        <v>450110</v>
      </c>
      <c r="I1036" s="1" t="s">
        <v>41</v>
      </c>
      <c r="J1036">
        <v>1</v>
      </c>
      <c r="M1036" s="63"/>
    </row>
    <row r="1037" spans="1:13" hidden="1" x14ac:dyDescent="0.25">
      <c r="A1037" s="24" t="str">
        <f t="shared" si="18"/>
        <v>450111ARCELOR (BERTON SICARD)</v>
      </c>
      <c r="B1037" s="1">
        <v>450111</v>
      </c>
      <c r="C1037" s="1"/>
      <c r="D1037" s="1" t="s">
        <v>32835</v>
      </c>
      <c r="E1037" s="1" t="s">
        <v>3723</v>
      </c>
      <c r="F1037" s="1" t="s">
        <v>32900</v>
      </c>
      <c r="G1037" s="1" t="s">
        <v>655</v>
      </c>
      <c r="H1037">
        <v>450111</v>
      </c>
      <c r="I1037" s="1" t="s">
        <v>41</v>
      </c>
      <c r="J1037">
        <v>1</v>
      </c>
      <c r="M1037" s="63"/>
    </row>
    <row r="1038" spans="1:13" hidden="1" x14ac:dyDescent="0.25">
      <c r="A1038" s="24" t="str">
        <f t="shared" si="18"/>
        <v>450130ARCELOR (BERTON SICARD)</v>
      </c>
      <c r="B1038" s="1">
        <v>450130</v>
      </c>
      <c r="C1038" s="1"/>
      <c r="D1038" s="1" t="s">
        <v>32835</v>
      </c>
      <c r="E1038" s="1" t="s">
        <v>3740</v>
      </c>
      <c r="F1038" s="1" t="s">
        <v>32900</v>
      </c>
      <c r="G1038" s="1" t="s">
        <v>655</v>
      </c>
      <c r="H1038">
        <v>450130</v>
      </c>
      <c r="I1038" s="1" t="s">
        <v>41</v>
      </c>
      <c r="J1038">
        <v>1</v>
      </c>
      <c r="M1038" s="63"/>
    </row>
    <row r="1039" spans="1:13" hidden="1" x14ac:dyDescent="0.25">
      <c r="A1039" s="24" t="str">
        <f t="shared" si="18"/>
        <v>450131ARCELOR (BERTON SICARD)</v>
      </c>
      <c r="B1039" s="1">
        <v>450131</v>
      </c>
      <c r="C1039" s="1"/>
      <c r="D1039" s="1" t="s">
        <v>32835</v>
      </c>
      <c r="E1039" s="1" t="s">
        <v>3741</v>
      </c>
      <c r="F1039" s="1" t="s">
        <v>32900</v>
      </c>
      <c r="G1039" s="1" t="s">
        <v>655</v>
      </c>
      <c r="H1039">
        <v>450131</v>
      </c>
      <c r="I1039" s="1" t="s">
        <v>41</v>
      </c>
      <c r="J1039">
        <v>1</v>
      </c>
      <c r="M1039" s="63"/>
    </row>
    <row r="1040" spans="1:13" hidden="1" x14ac:dyDescent="0.25">
      <c r="A1040" s="24" t="str">
        <f t="shared" si="18"/>
        <v>450132ARCELOR (BERTON SICARD)</v>
      </c>
      <c r="B1040" s="1">
        <v>450132</v>
      </c>
      <c r="C1040" s="1"/>
      <c r="D1040" s="1" t="s">
        <v>32835</v>
      </c>
      <c r="E1040" s="1" t="s">
        <v>3742</v>
      </c>
      <c r="F1040" s="1" t="s">
        <v>32900</v>
      </c>
      <c r="G1040" s="1" t="s">
        <v>655</v>
      </c>
      <c r="H1040">
        <v>450132</v>
      </c>
      <c r="I1040" s="1" t="s">
        <v>41</v>
      </c>
      <c r="J1040">
        <v>1</v>
      </c>
      <c r="M1040" s="63"/>
    </row>
    <row r="1041" spans="1:13" hidden="1" x14ac:dyDescent="0.25">
      <c r="A1041" s="24" t="str">
        <f t="shared" si="18"/>
        <v>460024ARCELOR (BERTON SICARD)</v>
      </c>
      <c r="B1041" s="1">
        <v>460024</v>
      </c>
      <c r="C1041" s="1"/>
      <c r="D1041" s="1" t="s">
        <v>32835</v>
      </c>
      <c r="E1041" s="1" t="s">
        <v>3782</v>
      </c>
      <c r="F1041" s="1" t="s">
        <v>32900</v>
      </c>
      <c r="G1041" s="1" t="s">
        <v>655</v>
      </c>
      <c r="H1041">
        <v>460024</v>
      </c>
      <c r="I1041" s="1" t="s">
        <v>41</v>
      </c>
      <c r="J1041">
        <v>10</v>
      </c>
      <c r="M1041" s="63"/>
    </row>
    <row r="1042" spans="1:13" hidden="1" x14ac:dyDescent="0.25">
      <c r="A1042" s="24" t="str">
        <f t="shared" si="18"/>
        <v>550080ARCELOR (BERTON SICARD)</v>
      </c>
      <c r="B1042" s="1">
        <v>550080</v>
      </c>
      <c r="C1042" s="1"/>
      <c r="D1042" s="1" t="s">
        <v>32835</v>
      </c>
      <c r="E1042" s="1" t="s">
        <v>3919</v>
      </c>
      <c r="F1042" s="1" t="s">
        <v>32900</v>
      </c>
      <c r="G1042" s="1" t="s">
        <v>655</v>
      </c>
      <c r="H1042">
        <v>550080</v>
      </c>
      <c r="I1042" s="1" t="s">
        <v>41</v>
      </c>
      <c r="J1042">
        <v>1</v>
      </c>
      <c r="M1042" s="63"/>
    </row>
    <row r="1043" spans="1:13" hidden="1" x14ac:dyDescent="0.25">
      <c r="A1043" s="24" t="str">
        <f t="shared" si="18"/>
        <v>560020ARCELOR (BERTON SICARD)</v>
      </c>
      <c r="B1043" s="1">
        <v>560020</v>
      </c>
      <c r="C1043" s="1"/>
      <c r="D1043" s="1" t="s">
        <v>32835</v>
      </c>
      <c r="E1043" s="1" t="s">
        <v>3933</v>
      </c>
      <c r="F1043" s="1" t="s">
        <v>32900</v>
      </c>
      <c r="G1043" s="1" t="s">
        <v>655</v>
      </c>
      <c r="H1043">
        <v>560020</v>
      </c>
      <c r="I1043" s="1" t="s">
        <v>41</v>
      </c>
      <c r="J1043">
        <v>1</v>
      </c>
      <c r="M1043" s="63"/>
    </row>
    <row r="1044" spans="1:13" hidden="1" x14ac:dyDescent="0.25">
      <c r="A1044" s="24" t="str">
        <f t="shared" si="18"/>
        <v>560035ARCELOR (BERTON SICARD)</v>
      </c>
      <c r="B1044" s="1">
        <v>560035</v>
      </c>
      <c r="C1044" s="1"/>
      <c r="D1044" s="1" t="s">
        <v>32835</v>
      </c>
      <c r="E1044" s="1" t="s">
        <v>3942</v>
      </c>
      <c r="F1044" s="1" t="s">
        <v>32900</v>
      </c>
      <c r="G1044" s="1" t="s">
        <v>655</v>
      </c>
      <c r="H1044">
        <v>560035</v>
      </c>
      <c r="I1044" s="1" t="s">
        <v>41</v>
      </c>
      <c r="J1044">
        <v>1</v>
      </c>
      <c r="M1044" s="63"/>
    </row>
    <row r="1045" spans="1:13" hidden="1" x14ac:dyDescent="0.25">
      <c r="A1045" s="24" t="str">
        <f t="shared" si="18"/>
        <v>664000ARCELOR (BERTON SICARD)</v>
      </c>
      <c r="B1045" s="1">
        <v>664000</v>
      </c>
      <c r="C1045" s="1"/>
      <c r="D1045" s="1" t="s">
        <v>32835</v>
      </c>
      <c r="E1045" s="1" t="s">
        <v>3975</v>
      </c>
      <c r="F1045" s="1" t="s">
        <v>32900</v>
      </c>
      <c r="G1045" s="1" t="s">
        <v>655</v>
      </c>
      <c r="H1045">
        <v>664000</v>
      </c>
      <c r="I1045" s="1" t="s">
        <v>41</v>
      </c>
      <c r="J1045">
        <v>125</v>
      </c>
      <c r="M1045" s="63"/>
    </row>
    <row r="1046" spans="1:13" hidden="1" x14ac:dyDescent="0.25">
      <c r="A1046" s="24" t="str">
        <f t="shared" si="18"/>
        <v>664001ARCELOR (BERTON SICARD)</v>
      </c>
      <c r="B1046" s="1">
        <v>664001</v>
      </c>
      <c r="C1046" s="1"/>
      <c r="D1046" s="1" t="s">
        <v>32835</v>
      </c>
      <c r="E1046" s="1" t="s">
        <v>3976</v>
      </c>
      <c r="F1046" s="1" t="s">
        <v>32900</v>
      </c>
      <c r="G1046" s="1" t="s">
        <v>655</v>
      </c>
      <c r="H1046">
        <v>664001</v>
      </c>
      <c r="I1046" s="1" t="s">
        <v>41</v>
      </c>
      <c r="J1046">
        <v>125</v>
      </c>
      <c r="M1046" s="63"/>
    </row>
    <row r="1047" spans="1:13" hidden="1" x14ac:dyDescent="0.25">
      <c r="A1047" s="24" t="str">
        <f t="shared" si="18"/>
        <v>664002ARCELOR (BERTON SICARD)</v>
      </c>
      <c r="B1047" s="1">
        <v>664002</v>
      </c>
      <c r="C1047" s="1"/>
      <c r="D1047" s="1" t="s">
        <v>32835</v>
      </c>
      <c r="E1047" s="1" t="s">
        <v>3977</v>
      </c>
      <c r="F1047" s="1" t="s">
        <v>32900</v>
      </c>
      <c r="G1047" s="1" t="s">
        <v>655</v>
      </c>
      <c r="H1047">
        <v>664002</v>
      </c>
      <c r="I1047" s="1" t="s">
        <v>41</v>
      </c>
      <c r="J1047">
        <v>125</v>
      </c>
      <c r="M1047" s="63"/>
    </row>
    <row r="1048" spans="1:13" hidden="1" x14ac:dyDescent="0.25">
      <c r="A1048" s="24" t="str">
        <f t="shared" si="18"/>
        <v>664003ARCELOR (BERTON SICARD)</v>
      </c>
      <c r="B1048" s="1">
        <v>664003</v>
      </c>
      <c r="C1048" s="1"/>
      <c r="D1048" s="1" t="s">
        <v>32835</v>
      </c>
      <c r="E1048" s="1" t="s">
        <v>3978</v>
      </c>
      <c r="F1048" s="1" t="s">
        <v>32900</v>
      </c>
      <c r="G1048" s="1" t="s">
        <v>655</v>
      </c>
      <c r="H1048">
        <v>664003</v>
      </c>
      <c r="I1048" s="1" t="s">
        <v>41</v>
      </c>
      <c r="J1048">
        <v>125</v>
      </c>
      <c r="M1048" s="63"/>
    </row>
    <row r="1049" spans="1:13" hidden="1" x14ac:dyDescent="0.25">
      <c r="A1049" s="24" t="str">
        <f t="shared" si="18"/>
        <v>664011ARCELOR (BERTON SICARD)</v>
      </c>
      <c r="B1049" s="1">
        <v>664011</v>
      </c>
      <c r="C1049" s="1"/>
      <c r="D1049" s="1" t="s">
        <v>32835</v>
      </c>
      <c r="E1049" s="1" t="s">
        <v>3984</v>
      </c>
      <c r="F1049" s="1" t="s">
        <v>32900</v>
      </c>
      <c r="G1049" s="1" t="s">
        <v>655</v>
      </c>
      <c r="H1049">
        <v>664011</v>
      </c>
      <c r="I1049" s="1" t="s">
        <v>41</v>
      </c>
      <c r="J1049">
        <v>125</v>
      </c>
      <c r="M1049" s="63"/>
    </row>
    <row r="1050" spans="1:13" hidden="1" x14ac:dyDescent="0.25">
      <c r="A1050" s="24" t="str">
        <f t="shared" si="18"/>
        <v>664013ARCELOR (BERTON SICARD)</v>
      </c>
      <c r="B1050" s="1">
        <v>664013</v>
      </c>
      <c r="C1050" s="1"/>
      <c r="D1050" s="1" t="s">
        <v>32835</v>
      </c>
      <c r="E1050" s="1" t="s">
        <v>3986</v>
      </c>
      <c r="F1050" s="1" t="s">
        <v>32900</v>
      </c>
      <c r="G1050" s="1" t="s">
        <v>655</v>
      </c>
      <c r="H1050">
        <v>664013</v>
      </c>
      <c r="I1050" s="1" t="s">
        <v>41</v>
      </c>
      <c r="J1050">
        <v>10</v>
      </c>
      <c r="M1050" s="63"/>
    </row>
    <row r="1051" spans="1:13" hidden="1" x14ac:dyDescent="0.25">
      <c r="A1051" s="24" t="str">
        <f t="shared" si="18"/>
        <v>664014ARCELOR (BERTON SICARD)</v>
      </c>
      <c r="B1051" s="1">
        <v>664014</v>
      </c>
      <c r="C1051" s="1"/>
      <c r="D1051" s="1" t="s">
        <v>32835</v>
      </c>
      <c r="E1051" s="1" t="s">
        <v>3987</v>
      </c>
      <c r="F1051" s="1" t="s">
        <v>32900</v>
      </c>
      <c r="G1051" s="1" t="s">
        <v>655</v>
      </c>
      <c r="H1051">
        <v>664014</v>
      </c>
      <c r="I1051" s="1" t="s">
        <v>41</v>
      </c>
      <c r="J1051">
        <v>10</v>
      </c>
      <c r="M1051" s="63"/>
    </row>
    <row r="1052" spans="1:13" hidden="1" x14ac:dyDescent="0.25">
      <c r="A1052" s="24" t="str">
        <f t="shared" si="18"/>
        <v>664016ARCELOR (BERTON SICARD)</v>
      </c>
      <c r="B1052" s="1">
        <v>664016</v>
      </c>
      <c r="C1052" s="1"/>
      <c r="D1052" s="1" t="s">
        <v>32835</v>
      </c>
      <c r="E1052" s="1" t="s">
        <v>3988</v>
      </c>
      <c r="F1052" s="1" t="s">
        <v>32900</v>
      </c>
      <c r="G1052" s="1" t="s">
        <v>655</v>
      </c>
      <c r="H1052">
        <v>664016</v>
      </c>
      <c r="I1052" s="1" t="s">
        <v>41</v>
      </c>
      <c r="J1052">
        <v>100</v>
      </c>
      <c r="M1052" s="63"/>
    </row>
    <row r="1053" spans="1:13" hidden="1" x14ac:dyDescent="0.25">
      <c r="A1053" s="24" t="str">
        <f t="shared" si="18"/>
        <v>664017ARCELOR (BERTON SICARD)</v>
      </c>
      <c r="B1053" s="1">
        <v>664017</v>
      </c>
      <c r="C1053" s="1"/>
      <c r="D1053" s="1" t="s">
        <v>32835</v>
      </c>
      <c r="E1053" s="1" t="s">
        <v>3989</v>
      </c>
      <c r="F1053" s="1" t="s">
        <v>32900</v>
      </c>
      <c r="G1053" s="1" t="s">
        <v>655</v>
      </c>
      <c r="H1053">
        <v>664017</v>
      </c>
      <c r="I1053" s="1" t="s">
        <v>41</v>
      </c>
      <c r="J1053">
        <v>100</v>
      </c>
      <c r="M1053" s="63"/>
    </row>
    <row r="1054" spans="1:13" hidden="1" x14ac:dyDescent="0.25">
      <c r="A1054" s="24" t="str">
        <f t="shared" si="18"/>
        <v>664018ARCELOR (BERTON SICARD)</v>
      </c>
      <c r="B1054" s="1">
        <v>664018</v>
      </c>
      <c r="C1054" s="1"/>
      <c r="D1054" s="1" t="s">
        <v>32835</v>
      </c>
      <c r="E1054" s="1" t="s">
        <v>3975</v>
      </c>
      <c r="F1054" s="1" t="s">
        <v>32900</v>
      </c>
      <c r="G1054" s="1" t="s">
        <v>655</v>
      </c>
      <c r="H1054">
        <v>664018</v>
      </c>
      <c r="I1054" s="1" t="s">
        <v>41</v>
      </c>
      <c r="J1054">
        <v>125</v>
      </c>
      <c r="M1054" s="63"/>
    </row>
    <row r="1055" spans="1:13" hidden="1" x14ac:dyDescent="0.25">
      <c r="A1055" s="24" t="str">
        <f t="shared" si="18"/>
        <v>664021ARCELOR (BERTON SICARD)</v>
      </c>
      <c r="B1055" s="1">
        <v>664021</v>
      </c>
      <c r="C1055" s="1"/>
      <c r="D1055" s="1" t="s">
        <v>32835</v>
      </c>
      <c r="E1055" s="1" t="s">
        <v>3992</v>
      </c>
      <c r="F1055" s="1" t="s">
        <v>32900</v>
      </c>
      <c r="G1055" s="1" t="s">
        <v>655</v>
      </c>
      <c r="H1055">
        <v>664021</v>
      </c>
      <c r="I1055" s="1" t="s">
        <v>41</v>
      </c>
      <c r="J1055">
        <v>100</v>
      </c>
      <c r="M1055" s="63"/>
    </row>
    <row r="1056" spans="1:13" hidden="1" x14ac:dyDescent="0.25">
      <c r="A1056" s="24" t="str">
        <f t="shared" si="18"/>
        <v>664035ARCELOR (BERTON SICARD)</v>
      </c>
      <c r="B1056" s="1">
        <v>664035</v>
      </c>
      <c r="C1056" s="1"/>
      <c r="D1056" s="1" t="s">
        <v>32835</v>
      </c>
      <c r="E1056" s="1" t="s">
        <v>3996</v>
      </c>
      <c r="F1056" s="1" t="s">
        <v>32900</v>
      </c>
      <c r="G1056" s="1" t="s">
        <v>655</v>
      </c>
      <c r="H1056">
        <v>664035</v>
      </c>
      <c r="I1056" s="1" t="s">
        <v>41</v>
      </c>
      <c r="J1056">
        <v>125</v>
      </c>
      <c r="M1056" s="63"/>
    </row>
    <row r="1057" spans="1:13" hidden="1" x14ac:dyDescent="0.25">
      <c r="A1057" s="24" t="str">
        <f t="shared" si="18"/>
        <v>760033ARCELOR (BERTON SICARD)</v>
      </c>
      <c r="B1057" s="1">
        <v>760033</v>
      </c>
      <c r="C1057" s="1"/>
      <c r="D1057" s="1" t="s">
        <v>32835</v>
      </c>
      <c r="E1057" s="1" t="s">
        <v>4011</v>
      </c>
      <c r="F1057" s="1" t="s">
        <v>32900</v>
      </c>
      <c r="G1057" s="1" t="s">
        <v>655</v>
      </c>
      <c r="H1057">
        <v>760033</v>
      </c>
      <c r="I1057" s="1" t="s">
        <v>41</v>
      </c>
      <c r="J1057">
        <v>1</v>
      </c>
      <c r="M1057" s="63"/>
    </row>
    <row r="1058" spans="1:13" hidden="1" x14ac:dyDescent="0.25">
      <c r="A1058" s="24" t="str">
        <f t="shared" si="18"/>
        <v>950201ARCELOR (BERTON SICARD)</v>
      </c>
      <c r="B1058" s="1">
        <v>950201</v>
      </c>
      <c r="C1058" s="1"/>
      <c r="D1058" s="1" t="s">
        <v>32835</v>
      </c>
      <c r="E1058" s="1" t="s">
        <v>4055</v>
      </c>
      <c r="F1058" s="1" t="s">
        <v>32900</v>
      </c>
      <c r="G1058" s="1" t="s">
        <v>655</v>
      </c>
      <c r="H1058">
        <v>950201</v>
      </c>
      <c r="I1058" s="1" t="s">
        <v>41</v>
      </c>
      <c r="J1058">
        <v>1</v>
      </c>
      <c r="M1058" s="63"/>
    </row>
    <row r="1059" spans="1:13" hidden="1" x14ac:dyDescent="0.25">
      <c r="A1059" s="24" t="str">
        <f t="shared" si="18"/>
        <v>960018ARCELOR (BERTON SICARD)</v>
      </c>
      <c r="B1059" s="1">
        <v>960018</v>
      </c>
      <c r="C1059" s="1"/>
      <c r="D1059" s="1" t="s">
        <v>32835</v>
      </c>
      <c r="E1059" s="1" t="s">
        <v>4061</v>
      </c>
      <c r="F1059" s="1" t="s">
        <v>32900</v>
      </c>
      <c r="G1059" s="1" t="s">
        <v>655</v>
      </c>
      <c r="H1059">
        <v>960018</v>
      </c>
      <c r="I1059" s="1" t="s">
        <v>41</v>
      </c>
      <c r="J1059">
        <v>2</v>
      </c>
      <c r="M1059" s="63"/>
    </row>
    <row r="1060" spans="1:13" hidden="1" x14ac:dyDescent="0.25">
      <c r="A1060" s="24" t="str">
        <f t="shared" si="18"/>
        <v>960230ARCELOR (BERTON SICARD)</v>
      </c>
      <c r="B1060" s="1">
        <v>960230</v>
      </c>
      <c r="C1060" s="1"/>
      <c r="D1060" s="1" t="s">
        <v>32835</v>
      </c>
      <c r="E1060" s="1" t="s">
        <v>4100</v>
      </c>
      <c r="F1060" s="1" t="s">
        <v>32900</v>
      </c>
      <c r="G1060" s="1" t="s">
        <v>655</v>
      </c>
      <c r="H1060">
        <v>960230</v>
      </c>
      <c r="I1060" s="1" t="s">
        <v>41</v>
      </c>
      <c r="J1060">
        <v>4</v>
      </c>
      <c r="M1060" s="63"/>
    </row>
    <row r="1061" spans="1:13" hidden="1" x14ac:dyDescent="0.25">
      <c r="A1061" s="24" t="str">
        <f t="shared" si="18"/>
        <v>970001K4ARCELOR (BERTON SICARD)</v>
      </c>
      <c r="B1061" s="1" t="s">
        <v>4103</v>
      </c>
      <c r="C1061" s="1"/>
      <c r="D1061" s="1" t="s">
        <v>32835</v>
      </c>
      <c r="E1061" s="1" t="s">
        <v>4104</v>
      </c>
      <c r="F1061" s="1" t="s">
        <v>32900</v>
      </c>
      <c r="G1061" s="1" t="s">
        <v>655</v>
      </c>
      <c r="H1061" t="s">
        <v>4103</v>
      </c>
      <c r="I1061" s="1" t="s">
        <v>41</v>
      </c>
      <c r="J1061">
        <v>1</v>
      </c>
      <c r="M1061" s="63"/>
    </row>
    <row r="1062" spans="1:13" hidden="1" x14ac:dyDescent="0.25">
      <c r="A1062" s="24" t="str">
        <f t="shared" si="18"/>
        <v>A6070ARCELOR (BERTON SICARD)</v>
      </c>
      <c r="B1062" s="1" t="s">
        <v>2753</v>
      </c>
      <c r="C1062" s="1"/>
      <c r="D1062" s="1" t="s">
        <v>32835</v>
      </c>
      <c r="E1062" s="1" t="s">
        <v>2754</v>
      </c>
      <c r="F1062" s="1" t="s">
        <v>32900</v>
      </c>
      <c r="G1062" s="1" t="s">
        <v>655</v>
      </c>
      <c r="H1062" t="s">
        <v>2753</v>
      </c>
      <c r="I1062" s="1" t="s">
        <v>41</v>
      </c>
      <c r="J1062">
        <v>1</v>
      </c>
      <c r="M1062" s="63"/>
    </row>
    <row r="1063" spans="1:13" hidden="1" x14ac:dyDescent="0.25">
      <c r="A1063" s="24" t="str">
        <f t="shared" si="18"/>
        <v>A6071ARCELOR (BERTON SICARD)</v>
      </c>
      <c r="B1063" s="1" t="s">
        <v>2755</v>
      </c>
      <c r="C1063" s="1"/>
      <c r="D1063" s="1" t="s">
        <v>32835</v>
      </c>
      <c r="E1063" s="1" t="s">
        <v>2756</v>
      </c>
      <c r="F1063" s="1" t="s">
        <v>32900</v>
      </c>
      <c r="G1063" s="1" t="s">
        <v>655</v>
      </c>
      <c r="H1063" t="s">
        <v>2755</v>
      </c>
      <c r="I1063" s="1" t="s">
        <v>41</v>
      </c>
      <c r="J1063">
        <v>1</v>
      </c>
      <c r="M1063" s="63"/>
    </row>
    <row r="1064" spans="1:13" hidden="1" x14ac:dyDescent="0.25">
      <c r="A1064" s="24" t="str">
        <f t="shared" si="18"/>
        <v>350ARCELOR (BERTON SICARD)</v>
      </c>
      <c r="B1064" s="1">
        <v>350</v>
      </c>
      <c r="C1064" s="1"/>
      <c r="D1064" s="1" t="s">
        <v>32835</v>
      </c>
      <c r="E1064" s="1" t="s">
        <v>2951</v>
      </c>
      <c r="F1064" s="1" t="s">
        <v>32900</v>
      </c>
      <c r="G1064" s="1" t="s">
        <v>655</v>
      </c>
      <c r="H1064">
        <v>350</v>
      </c>
      <c r="I1064" s="1" t="s">
        <v>41</v>
      </c>
      <c r="J1064">
        <v>2</v>
      </c>
      <c r="M1064" s="63"/>
    </row>
    <row r="1065" spans="1:13" hidden="1" x14ac:dyDescent="0.25">
      <c r="A1065" s="24" t="str">
        <f t="shared" si="18"/>
        <v>352ARCELOR (BERTON SICARD)</v>
      </c>
      <c r="B1065" s="1">
        <v>352</v>
      </c>
      <c r="C1065" s="1"/>
      <c r="D1065" s="1" t="s">
        <v>32835</v>
      </c>
      <c r="E1065" s="1" t="s">
        <v>2953</v>
      </c>
      <c r="F1065" s="1" t="s">
        <v>32900</v>
      </c>
      <c r="G1065" s="1" t="s">
        <v>655</v>
      </c>
      <c r="H1065">
        <v>352</v>
      </c>
      <c r="I1065" s="1" t="s">
        <v>41</v>
      </c>
      <c r="J1065">
        <v>2</v>
      </c>
      <c r="M1065" s="63"/>
    </row>
    <row r="1066" spans="1:13" hidden="1" x14ac:dyDescent="0.25">
      <c r="A1066" s="24" t="str">
        <f t="shared" si="18"/>
        <v>353ARCELOR (BERTON SICARD)</v>
      </c>
      <c r="B1066" s="1">
        <v>353</v>
      </c>
      <c r="C1066" s="1"/>
      <c r="D1066" s="1" t="s">
        <v>32835</v>
      </c>
      <c r="E1066" s="1" t="s">
        <v>2954</v>
      </c>
      <c r="F1066" s="1" t="s">
        <v>32900</v>
      </c>
      <c r="G1066" s="1" t="s">
        <v>655</v>
      </c>
      <c r="H1066">
        <v>353</v>
      </c>
      <c r="I1066" s="1" t="s">
        <v>41</v>
      </c>
      <c r="J1066">
        <v>2</v>
      </c>
      <c r="M1066" s="63"/>
    </row>
    <row r="1067" spans="1:13" hidden="1" x14ac:dyDescent="0.25">
      <c r="A1067" s="24" t="str">
        <f t="shared" si="18"/>
        <v>366ARCELOR (BERTON SICARD)</v>
      </c>
      <c r="B1067" s="1">
        <v>366</v>
      </c>
      <c r="C1067" s="1"/>
      <c r="D1067" s="1" t="s">
        <v>32835</v>
      </c>
      <c r="E1067" s="1" t="s">
        <v>2959</v>
      </c>
      <c r="F1067" s="1" t="s">
        <v>32900</v>
      </c>
      <c r="G1067" s="1" t="s">
        <v>655</v>
      </c>
      <c r="H1067">
        <v>366</v>
      </c>
      <c r="I1067" s="1" t="s">
        <v>41</v>
      </c>
      <c r="J1067">
        <v>2</v>
      </c>
      <c r="M1067" s="63"/>
    </row>
    <row r="1068" spans="1:13" hidden="1" x14ac:dyDescent="0.25">
      <c r="A1068" s="24" t="str">
        <f t="shared" si="18"/>
        <v>367ARCELOR (BERTON SICARD)</v>
      </c>
      <c r="B1068" s="1">
        <v>367</v>
      </c>
      <c r="C1068" s="1"/>
      <c r="D1068" s="1" t="s">
        <v>32835</v>
      </c>
      <c r="E1068" s="1" t="s">
        <v>2960</v>
      </c>
      <c r="F1068" s="1" t="s">
        <v>32900</v>
      </c>
      <c r="G1068" s="1" t="s">
        <v>655</v>
      </c>
      <c r="H1068">
        <v>367</v>
      </c>
      <c r="I1068" s="1" t="s">
        <v>41</v>
      </c>
      <c r="J1068">
        <v>2</v>
      </c>
      <c r="M1068" s="63"/>
    </row>
    <row r="1069" spans="1:13" hidden="1" x14ac:dyDescent="0.25">
      <c r="A1069" s="24" t="str">
        <f t="shared" si="18"/>
        <v>656ARCELOR (BERTON SICARD)</v>
      </c>
      <c r="B1069" s="1">
        <v>656</v>
      </c>
      <c r="C1069" s="1"/>
      <c r="D1069" s="1" t="s">
        <v>32835</v>
      </c>
      <c r="E1069" s="1" t="s">
        <v>1107</v>
      </c>
      <c r="F1069" s="1" t="s">
        <v>32900</v>
      </c>
      <c r="G1069" s="1" t="s">
        <v>655</v>
      </c>
      <c r="H1069">
        <v>656</v>
      </c>
      <c r="I1069" s="1" t="s">
        <v>41</v>
      </c>
      <c r="J1069">
        <v>10</v>
      </c>
      <c r="M1069" s="63"/>
    </row>
    <row r="1070" spans="1:13" hidden="1" x14ac:dyDescent="0.25">
      <c r="A1070" s="24" t="str">
        <f t="shared" si="18"/>
        <v>662ARCELOR (BERTON SICARD)</v>
      </c>
      <c r="B1070" s="1">
        <v>662</v>
      </c>
      <c r="C1070" s="1"/>
      <c r="D1070" s="1" t="s">
        <v>32835</v>
      </c>
      <c r="E1070" s="1" t="s">
        <v>1109</v>
      </c>
      <c r="F1070" s="1" t="s">
        <v>32900</v>
      </c>
      <c r="G1070" s="1" t="s">
        <v>655</v>
      </c>
      <c r="H1070">
        <v>662</v>
      </c>
      <c r="I1070" s="1" t="s">
        <v>41</v>
      </c>
      <c r="J1070">
        <v>2</v>
      </c>
      <c r="M1070" s="63"/>
    </row>
    <row r="1071" spans="1:13" hidden="1" x14ac:dyDescent="0.25">
      <c r="A1071" s="24" t="str">
        <f t="shared" si="18"/>
        <v>5300ARCELOR (BERTON SICARD)</v>
      </c>
      <c r="B1071" s="1">
        <v>5300</v>
      </c>
      <c r="C1071" s="1"/>
      <c r="D1071" s="1" t="s">
        <v>32835</v>
      </c>
      <c r="E1071" s="1" t="s">
        <v>3139</v>
      </c>
      <c r="F1071" s="1" t="s">
        <v>32900</v>
      </c>
      <c r="G1071" s="1" t="s">
        <v>655</v>
      </c>
      <c r="H1071">
        <v>5300</v>
      </c>
      <c r="I1071" s="1" t="s">
        <v>41</v>
      </c>
      <c r="J1071">
        <v>4</v>
      </c>
      <c r="M1071" s="63"/>
    </row>
    <row r="1072" spans="1:13" hidden="1" x14ac:dyDescent="0.25">
      <c r="A1072" s="24" t="str">
        <f t="shared" si="18"/>
        <v>5818ARCELOR (BERTON SICARD)</v>
      </c>
      <c r="B1072" s="1">
        <v>5818</v>
      </c>
      <c r="C1072" s="1"/>
      <c r="D1072" s="1" t="s">
        <v>32835</v>
      </c>
      <c r="E1072" s="1" t="s">
        <v>3237</v>
      </c>
      <c r="F1072" s="1" t="s">
        <v>32900</v>
      </c>
      <c r="G1072" s="1" t="s">
        <v>655</v>
      </c>
      <c r="H1072">
        <v>5818</v>
      </c>
      <c r="I1072" s="1" t="s">
        <v>41</v>
      </c>
      <c r="J1072">
        <v>1</v>
      </c>
      <c r="M1072" s="63"/>
    </row>
    <row r="1073" spans="1:13" hidden="1" x14ac:dyDescent="0.25">
      <c r="A1073" s="24" t="str">
        <f t="shared" si="18"/>
        <v>5819ARCELOR (BERTON SICARD)</v>
      </c>
      <c r="B1073" s="1">
        <v>5819</v>
      </c>
      <c r="C1073" s="1"/>
      <c r="D1073" s="1" t="s">
        <v>32835</v>
      </c>
      <c r="E1073" s="1" t="s">
        <v>3238</v>
      </c>
      <c r="F1073" s="1" t="s">
        <v>32900</v>
      </c>
      <c r="G1073" s="1" t="s">
        <v>655</v>
      </c>
      <c r="H1073">
        <v>5819</v>
      </c>
      <c r="I1073" s="1" t="s">
        <v>41</v>
      </c>
      <c r="J1073">
        <v>1</v>
      </c>
      <c r="M1073" s="63"/>
    </row>
    <row r="1074" spans="1:13" hidden="1" x14ac:dyDescent="0.25">
      <c r="A1074" s="24" t="str">
        <f t="shared" si="18"/>
        <v>5827ARCELOR (BERTON SICARD)</v>
      </c>
      <c r="B1074" s="1">
        <v>5827</v>
      </c>
      <c r="C1074" s="1"/>
      <c r="D1074" s="1" t="s">
        <v>32835</v>
      </c>
      <c r="E1074" s="1" t="s">
        <v>2072</v>
      </c>
      <c r="F1074" s="1" t="s">
        <v>32900</v>
      </c>
      <c r="G1074" s="1" t="s">
        <v>655</v>
      </c>
      <c r="H1074">
        <v>5827</v>
      </c>
      <c r="I1074" s="1" t="s">
        <v>41</v>
      </c>
      <c r="J1074">
        <v>1</v>
      </c>
      <c r="M1074" s="63"/>
    </row>
    <row r="1075" spans="1:13" hidden="1" x14ac:dyDescent="0.25">
      <c r="A1075" s="24" t="str">
        <f t="shared" si="18"/>
        <v>6687ARCELOR (BERTON SICARD)</v>
      </c>
      <c r="B1075" s="1">
        <v>6687</v>
      </c>
      <c r="C1075" s="1"/>
      <c r="D1075" s="1" t="s">
        <v>32835</v>
      </c>
      <c r="E1075" s="1" t="s">
        <v>3278</v>
      </c>
      <c r="F1075" s="1" t="s">
        <v>32900</v>
      </c>
      <c r="G1075" s="1" t="s">
        <v>655</v>
      </c>
      <c r="H1075">
        <v>6687</v>
      </c>
      <c r="I1075" s="1" t="s">
        <v>41</v>
      </c>
      <c r="J1075">
        <v>20</v>
      </c>
      <c r="M1075" s="63"/>
    </row>
    <row r="1076" spans="1:13" hidden="1" x14ac:dyDescent="0.25">
      <c r="A1076" s="24" t="str">
        <f t="shared" si="18"/>
        <v>6691ARCELOR (BERTON SICARD)</v>
      </c>
      <c r="B1076" s="1">
        <v>6691</v>
      </c>
      <c r="C1076" s="1"/>
      <c r="D1076" s="1" t="s">
        <v>32835</v>
      </c>
      <c r="E1076" s="1" t="s">
        <v>3281</v>
      </c>
      <c r="F1076" s="1" t="s">
        <v>32900</v>
      </c>
      <c r="G1076" s="1" t="s">
        <v>655</v>
      </c>
      <c r="H1076">
        <v>6691</v>
      </c>
      <c r="I1076" s="1" t="s">
        <v>41</v>
      </c>
      <c r="J1076">
        <v>250</v>
      </c>
      <c r="M1076" s="63"/>
    </row>
    <row r="1077" spans="1:13" hidden="1" x14ac:dyDescent="0.25">
      <c r="A1077" s="24" t="str">
        <f t="shared" si="18"/>
        <v>6692ARCELOR (BERTON SICARD)</v>
      </c>
      <c r="B1077" s="1">
        <v>6692</v>
      </c>
      <c r="C1077" s="1"/>
      <c r="D1077" s="1" t="s">
        <v>32835</v>
      </c>
      <c r="E1077" s="1" t="s">
        <v>3282</v>
      </c>
      <c r="F1077" s="1" t="s">
        <v>32900</v>
      </c>
      <c r="G1077" s="1" t="s">
        <v>655</v>
      </c>
      <c r="H1077">
        <v>6692</v>
      </c>
      <c r="I1077" s="1" t="s">
        <v>41</v>
      </c>
      <c r="J1077">
        <v>125</v>
      </c>
      <c r="M1077" s="63"/>
    </row>
    <row r="1078" spans="1:13" hidden="1" x14ac:dyDescent="0.25">
      <c r="A1078" s="24" t="str">
        <f t="shared" si="18"/>
        <v>6693ARCELOR (BERTON SICARD)</v>
      </c>
      <c r="B1078" s="1">
        <v>6693</v>
      </c>
      <c r="C1078" s="1"/>
      <c r="D1078" s="1" t="s">
        <v>32835</v>
      </c>
      <c r="E1078" s="1" t="s">
        <v>3283</v>
      </c>
      <c r="F1078" s="1" t="s">
        <v>32900</v>
      </c>
      <c r="G1078" s="1" t="s">
        <v>655</v>
      </c>
      <c r="H1078">
        <v>6693</v>
      </c>
      <c r="I1078" s="1" t="s">
        <v>41</v>
      </c>
      <c r="J1078">
        <v>125</v>
      </c>
      <c r="M1078" s="63"/>
    </row>
    <row r="1079" spans="1:13" hidden="1" x14ac:dyDescent="0.25">
      <c r="A1079" s="24" t="str">
        <f t="shared" si="18"/>
        <v>6694ARCELOR (BERTON SICARD)</v>
      </c>
      <c r="B1079" s="1">
        <v>6694</v>
      </c>
      <c r="C1079" s="1"/>
      <c r="D1079" s="1" t="s">
        <v>32835</v>
      </c>
      <c r="E1079" s="1" t="s">
        <v>3284</v>
      </c>
      <c r="F1079" s="1" t="s">
        <v>32900</v>
      </c>
      <c r="G1079" s="1" t="s">
        <v>655</v>
      </c>
      <c r="H1079">
        <v>6694</v>
      </c>
      <c r="I1079" s="1" t="s">
        <v>41</v>
      </c>
      <c r="J1079">
        <v>125</v>
      </c>
      <c r="M1079" s="63"/>
    </row>
    <row r="1080" spans="1:13" hidden="1" x14ac:dyDescent="0.25">
      <c r="A1080" s="24" t="str">
        <f t="shared" si="18"/>
        <v>6695ARCELOR (BERTON SICARD)</v>
      </c>
      <c r="B1080" s="1">
        <v>6695</v>
      </c>
      <c r="C1080" s="1"/>
      <c r="D1080" s="1" t="s">
        <v>32835</v>
      </c>
      <c r="E1080" s="1" t="s">
        <v>3285</v>
      </c>
      <c r="F1080" s="1" t="s">
        <v>32900</v>
      </c>
      <c r="G1080" s="1" t="s">
        <v>655</v>
      </c>
      <c r="H1080">
        <v>6695</v>
      </c>
      <c r="I1080" s="1" t="s">
        <v>41</v>
      </c>
      <c r="J1080">
        <v>125</v>
      </c>
      <c r="M1080" s="63"/>
    </row>
    <row r="1081" spans="1:13" hidden="1" x14ac:dyDescent="0.25">
      <c r="A1081" s="24" t="str">
        <f t="shared" si="18"/>
        <v>6696ARCELOR (BERTON SICARD)</v>
      </c>
      <c r="B1081" s="1">
        <v>6696</v>
      </c>
      <c r="C1081" s="1"/>
      <c r="D1081" s="1" t="s">
        <v>32835</v>
      </c>
      <c r="E1081" s="1" t="s">
        <v>3286</v>
      </c>
      <c r="F1081" s="1" t="s">
        <v>32900</v>
      </c>
      <c r="G1081" s="1" t="s">
        <v>655</v>
      </c>
      <c r="H1081">
        <v>6696</v>
      </c>
      <c r="I1081" s="1" t="s">
        <v>41</v>
      </c>
      <c r="J1081">
        <v>125</v>
      </c>
      <c r="M1081" s="63"/>
    </row>
    <row r="1082" spans="1:13" hidden="1" x14ac:dyDescent="0.25">
      <c r="A1082" s="24" t="str">
        <f t="shared" si="18"/>
        <v>6697ARCELOR (BERTON SICARD)</v>
      </c>
      <c r="B1082" s="1">
        <v>6697</v>
      </c>
      <c r="C1082" s="1"/>
      <c r="D1082" s="1" t="s">
        <v>32835</v>
      </c>
      <c r="E1082" s="1" t="s">
        <v>3287</v>
      </c>
      <c r="F1082" s="1" t="s">
        <v>32900</v>
      </c>
      <c r="G1082" s="1" t="s">
        <v>655</v>
      </c>
      <c r="H1082">
        <v>6697</v>
      </c>
      <c r="I1082" s="1" t="s">
        <v>41</v>
      </c>
      <c r="J1082">
        <v>125</v>
      </c>
      <c r="M1082" s="63"/>
    </row>
    <row r="1083" spans="1:13" hidden="1" x14ac:dyDescent="0.25">
      <c r="A1083" s="24" t="str">
        <f t="shared" si="18"/>
        <v>6698ARCELOR (BERTON SICARD)</v>
      </c>
      <c r="B1083" s="1">
        <v>6698</v>
      </c>
      <c r="C1083" s="1"/>
      <c r="D1083" s="1" t="s">
        <v>32835</v>
      </c>
      <c r="E1083" s="1" t="s">
        <v>3288</v>
      </c>
      <c r="F1083" s="1" t="s">
        <v>32900</v>
      </c>
      <c r="G1083" s="1" t="s">
        <v>655</v>
      </c>
      <c r="H1083">
        <v>6698</v>
      </c>
      <c r="I1083" s="1" t="s">
        <v>41</v>
      </c>
      <c r="J1083">
        <v>125</v>
      </c>
      <c r="M1083" s="63"/>
    </row>
    <row r="1084" spans="1:13" hidden="1" x14ac:dyDescent="0.25">
      <c r="A1084" s="24" t="str">
        <f t="shared" si="18"/>
        <v>6699ARCELOR (BERTON SICARD)</v>
      </c>
      <c r="B1084" s="1">
        <v>6699</v>
      </c>
      <c r="C1084" s="1"/>
      <c r="D1084" s="1" t="s">
        <v>32835</v>
      </c>
      <c r="E1084" s="1" t="s">
        <v>3289</v>
      </c>
      <c r="F1084" s="1" t="s">
        <v>32900</v>
      </c>
      <c r="G1084" s="1" t="s">
        <v>655</v>
      </c>
      <c r="H1084">
        <v>6699</v>
      </c>
      <c r="I1084" s="1" t="s">
        <v>41</v>
      </c>
      <c r="J1084">
        <v>125</v>
      </c>
      <c r="M1084" s="63"/>
    </row>
    <row r="1085" spans="1:13" hidden="1" x14ac:dyDescent="0.25">
      <c r="A1085" s="24" t="str">
        <f t="shared" si="18"/>
        <v>9214ARCELOR (BERTON SICARD)</v>
      </c>
      <c r="B1085" s="1">
        <v>9214</v>
      </c>
      <c r="C1085" s="1"/>
      <c r="D1085" s="1" t="s">
        <v>32835</v>
      </c>
      <c r="E1085" s="1" t="s">
        <v>3461</v>
      </c>
      <c r="F1085" s="1" t="s">
        <v>32900</v>
      </c>
      <c r="G1085" s="1" t="s">
        <v>655</v>
      </c>
      <c r="H1085">
        <v>9214</v>
      </c>
      <c r="I1085" s="1" t="s">
        <v>41</v>
      </c>
      <c r="J1085">
        <v>10</v>
      </c>
      <c r="M1085" s="63"/>
    </row>
    <row r="1086" spans="1:13" hidden="1" x14ac:dyDescent="0.25">
      <c r="A1086" s="24" t="str">
        <f t="shared" si="18"/>
        <v>9549ARCELOR (BERTON SICARD)</v>
      </c>
      <c r="B1086" s="1">
        <v>9549</v>
      </c>
      <c r="C1086" s="1"/>
      <c r="D1086" s="1" t="s">
        <v>32835</v>
      </c>
      <c r="E1086" s="1" t="s">
        <v>2538</v>
      </c>
      <c r="F1086" s="1" t="s">
        <v>32900</v>
      </c>
      <c r="G1086" s="1" t="s">
        <v>655</v>
      </c>
      <c r="H1086">
        <v>9549</v>
      </c>
      <c r="I1086" s="1" t="s">
        <v>41</v>
      </c>
      <c r="J1086">
        <v>20</v>
      </c>
      <c r="M1086" s="63"/>
    </row>
    <row r="1087" spans="1:13" hidden="1" x14ac:dyDescent="0.25">
      <c r="A1087" s="24" t="str">
        <f t="shared" si="18"/>
        <v>9808ARCELOR (BERTON SICARD)</v>
      </c>
      <c r="B1087" s="1">
        <v>9808</v>
      </c>
      <c r="C1087" s="1"/>
      <c r="D1087" s="1" t="s">
        <v>32835</v>
      </c>
      <c r="E1087" s="1" t="s">
        <v>2130</v>
      </c>
      <c r="F1087" s="1" t="s">
        <v>32900</v>
      </c>
      <c r="G1087" s="1" t="s">
        <v>655</v>
      </c>
      <c r="H1087">
        <v>9808</v>
      </c>
      <c r="I1087" s="1" t="s">
        <v>41</v>
      </c>
      <c r="J1087">
        <v>1</v>
      </c>
      <c r="M1087" s="63"/>
    </row>
    <row r="1088" spans="1:13" hidden="1" x14ac:dyDescent="0.25">
      <c r="A1088" s="24" t="str">
        <f t="shared" si="18"/>
        <v>58108-50ARCELOR (BERTON SICARD)</v>
      </c>
      <c r="B1088" s="1" t="s">
        <v>4128</v>
      </c>
      <c r="C1088" s="1"/>
      <c r="D1088" s="1" t="s">
        <v>32835</v>
      </c>
      <c r="E1088" s="1" t="s">
        <v>4129</v>
      </c>
      <c r="F1088" s="1" t="s">
        <v>32900</v>
      </c>
      <c r="G1088" s="1" t="s">
        <v>655</v>
      </c>
      <c r="H1088" t="s">
        <v>4128</v>
      </c>
      <c r="I1088" s="1" t="s">
        <v>41</v>
      </c>
      <c r="J1088">
        <v>1</v>
      </c>
      <c r="M1088" s="63"/>
    </row>
    <row r="1089" spans="1:13" hidden="1" x14ac:dyDescent="0.25">
      <c r="A1089" s="24" t="str">
        <f t="shared" si="18"/>
        <v>160020ARCELOR (BERTON SICARD)</v>
      </c>
      <c r="B1089" s="1">
        <v>160020</v>
      </c>
      <c r="C1089" s="1"/>
      <c r="D1089" s="1" t="s">
        <v>32835</v>
      </c>
      <c r="E1089" s="1" t="s">
        <v>3665</v>
      </c>
      <c r="F1089" s="1" t="s">
        <v>32900</v>
      </c>
      <c r="G1089" s="1" t="s">
        <v>655</v>
      </c>
      <c r="H1089">
        <v>160020</v>
      </c>
      <c r="I1089" s="1" t="s">
        <v>41</v>
      </c>
      <c r="J1089">
        <v>1</v>
      </c>
      <c r="M1089" s="63"/>
    </row>
    <row r="1090" spans="1:13" hidden="1" x14ac:dyDescent="0.25">
      <c r="A1090" s="24" t="str">
        <f t="shared" si="18"/>
        <v>440020ARCELOR (BERTON SICARD)</v>
      </c>
      <c r="B1090" s="1">
        <v>440020</v>
      </c>
      <c r="C1090" s="1"/>
      <c r="D1090" s="1" t="s">
        <v>32835</v>
      </c>
      <c r="E1090" s="1" t="s">
        <v>3677</v>
      </c>
      <c r="F1090" s="1" t="s">
        <v>32900</v>
      </c>
      <c r="G1090" s="1" t="s">
        <v>655</v>
      </c>
      <c r="H1090">
        <v>440020</v>
      </c>
      <c r="I1090" s="1" t="s">
        <v>41</v>
      </c>
      <c r="J1090">
        <v>20</v>
      </c>
      <c r="M1090" s="63"/>
    </row>
    <row r="1091" spans="1:13" hidden="1" x14ac:dyDescent="0.25">
      <c r="A1091" s="24" t="str">
        <f t="shared" si="18"/>
        <v>560035ARCELOR (BERTON SICARD)</v>
      </c>
      <c r="B1091" s="1">
        <v>560035</v>
      </c>
      <c r="C1091" s="1"/>
      <c r="D1091" s="1" t="s">
        <v>32835</v>
      </c>
      <c r="E1091" s="1" t="s">
        <v>3942</v>
      </c>
      <c r="F1091" s="1" t="s">
        <v>32900</v>
      </c>
      <c r="G1091" s="1" t="s">
        <v>655</v>
      </c>
      <c r="H1091">
        <v>560035</v>
      </c>
      <c r="I1091" s="1" t="s">
        <v>41</v>
      </c>
      <c r="J1091">
        <v>1</v>
      </c>
      <c r="M1091" s="63"/>
    </row>
    <row r="1092" spans="1:13" hidden="1" x14ac:dyDescent="0.25">
      <c r="A1092" s="24" t="str">
        <f t="shared" si="18"/>
        <v>664000ARCELOR (BERTON SICARD)</v>
      </c>
      <c r="B1092" s="1">
        <v>664000</v>
      </c>
      <c r="C1092" s="1"/>
      <c r="D1092" s="1" t="s">
        <v>32835</v>
      </c>
      <c r="E1092" s="1" t="s">
        <v>3975</v>
      </c>
      <c r="F1092" s="1" t="s">
        <v>32900</v>
      </c>
      <c r="G1092" s="1" t="s">
        <v>655</v>
      </c>
      <c r="H1092">
        <v>664000</v>
      </c>
      <c r="I1092" s="1" t="s">
        <v>41</v>
      </c>
      <c r="J1092">
        <v>125</v>
      </c>
      <c r="M1092" s="63"/>
    </row>
    <row r="1093" spans="1:13" hidden="1" x14ac:dyDescent="0.25">
      <c r="A1093" s="24" t="str">
        <f t="shared" si="18"/>
        <v>664001ARCELOR (BERTON SICARD)</v>
      </c>
      <c r="B1093" s="1">
        <v>664001</v>
      </c>
      <c r="C1093" s="1"/>
      <c r="D1093" s="1" t="s">
        <v>32835</v>
      </c>
      <c r="E1093" s="1" t="s">
        <v>3976</v>
      </c>
      <c r="F1093" s="1" t="s">
        <v>32900</v>
      </c>
      <c r="G1093" s="1" t="s">
        <v>655</v>
      </c>
      <c r="H1093">
        <v>664001</v>
      </c>
      <c r="I1093" s="1" t="s">
        <v>41</v>
      </c>
      <c r="J1093">
        <v>125</v>
      </c>
      <c r="M1093" s="63"/>
    </row>
    <row r="1094" spans="1:13" hidden="1" x14ac:dyDescent="0.25">
      <c r="A1094" s="24" t="str">
        <f t="shared" si="18"/>
        <v>664002ARCELOR (BERTON SICARD)</v>
      </c>
      <c r="B1094" s="1">
        <v>664002</v>
      </c>
      <c r="C1094" s="1"/>
      <c r="D1094" s="1" t="s">
        <v>32835</v>
      </c>
      <c r="E1094" s="1" t="s">
        <v>3977</v>
      </c>
      <c r="F1094" s="1" t="s">
        <v>32900</v>
      </c>
      <c r="G1094" s="1" t="s">
        <v>655</v>
      </c>
      <c r="H1094">
        <v>664002</v>
      </c>
      <c r="I1094" s="1" t="s">
        <v>41</v>
      </c>
      <c r="J1094">
        <v>125</v>
      </c>
      <c r="M1094" s="63"/>
    </row>
    <row r="1095" spans="1:13" hidden="1" x14ac:dyDescent="0.25">
      <c r="A1095" s="24" t="str">
        <f t="shared" si="18"/>
        <v>664003ARCELOR (BERTON SICARD)</v>
      </c>
      <c r="B1095" s="1">
        <v>664003</v>
      </c>
      <c r="C1095" s="1"/>
      <c r="D1095" s="1" t="s">
        <v>32835</v>
      </c>
      <c r="E1095" s="1" t="s">
        <v>3978</v>
      </c>
      <c r="F1095" s="1" t="s">
        <v>32900</v>
      </c>
      <c r="G1095" s="1" t="s">
        <v>655</v>
      </c>
      <c r="H1095">
        <v>664003</v>
      </c>
      <c r="I1095" s="1" t="s">
        <v>41</v>
      </c>
      <c r="J1095">
        <v>125</v>
      </c>
      <c r="M1095" s="63"/>
    </row>
    <row r="1096" spans="1:13" hidden="1" x14ac:dyDescent="0.25">
      <c r="A1096" s="24" t="str">
        <f t="shared" si="18"/>
        <v>664013ARCELOR (BERTON SICARD)</v>
      </c>
      <c r="B1096" s="1">
        <v>664013</v>
      </c>
      <c r="C1096" s="1"/>
      <c r="D1096" s="1" t="s">
        <v>32835</v>
      </c>
      <c r="E1096" s="1" t="s">
        <v>3986</v>
      </c>
      <c r="F1096" s="1" t="s">
        <v>32900</v>
      </c>
      <c r="G1096" s="1" t="s">
        <v>655</v>
      </c>
      <c r="H1096">
        <v>664013</v>
      </c>
      <c r="I1096" s="1" t="s">
        <v>41</v>
      </c>
      <c r="J1096">
        <v>10</v>
      </c>
      <c r="M1096" s="63"/>
    </row>
    <row r="1097" spans="1:13" hidden="1" x14ac:dyDescent="0.25">
      <c r="A1097" s="24" t="str">
        <f t="shared" si="18"/>
        <v>664014ARCELOR (BERTON SICARD)</v>
      </c>
      <c r="B1097" s="1">
        <v>664014</v>
      </c>
      <c r="C1097" s="1"/>
      <c r="D1097" s="1" t="s">
        <v>32835</v>
      </c>
      <c r="E1097" s="1" t="s">
        <v>3987</v>
      </c>
      <c r="F1097" s="1" t="s">
        <v>32900</v>
      </c>
      <c r="G1097" s="1" t="s">
        <v>655</v>
      </c>
      <c r="H1097">
        <v>664014</v>
      </c>
      <c r="I1097" s="1" t="s">
        <v>41</v>
      </c>
      <c r="J1097">
        <v>10</v>
      </c>
      <c r="M1097" s="63"/>
    </row>
    <row r="1098" spans="1:13" hidden="1" x14ac:dyDescent="0.25">
      <c r="A1098" s="24" t="str">
        <f t="shared" si="18"/>
        <v>664016ARCELOR (BERTON SICARD)</v>
      </c>
      <c r="B1098" s="1">
        <v>664016</v>
      </c>
      <c r="C1098" s="1"/>
      <c r="D1098" s="1" t="s">
        <v>32835</v>
      </c>
      <c r="E1098" s="1" t="s">
        <v>3988</v>
      </c>
      <c r="F1098" s="1" t="s">
        <v>32900</v>
      </c>
      <c r="G1098" s="1" t="s">
        <v>655</v>
      </c>
      <c r="H1098">
        <v>664016</v>
      </c>
      <c r="I1098" s="1" t="s">
        <v>41</v>
      </c>
      <c r="J1098">
        <v>100</v>
      </c>
      <c r="M1098" s="63"/>
    </row>
    <row r="1099" spans="1:13" hidden="1" x14ac:dyDescent="0.25">
      <c r="A1099" s="24" t="str">
        <f t="shared" si="18"/>
        <v>664017ARCELOR (BERTON SICARD)</v>
      </c>
      <c r="B1099" s="1">
        <v>664017</v>
      </c>
      <c r="C1099" s="1"/>
      <c r="D1099" s="1" t="s">
        <v>32835</v>
      </c>
      <c r="E1099" s="1" t="s">
        <v>3989</v>
      </c>
      <c r="F1099" s="1" t="s">
        <v>32900</v>
      </c>
      <c r="G1099" s="1" t="s">
        <v>655</v>
      </c>
      <c r="H1099">
        <v>664017</v>
      </c>
      <c r="I1099" s="1" t="s">
        <v>41</v>
      </c>
      <c r="J1099">
        <v>100</v>
      </c>
      <c r="M1099" s="63"/>
    </row>
    <row r="1100" spans="1:13" hidden="1" x14ac:dyDescent="0.25">
      <c r="A1100" s="24" t="str">
        <f t="shared" ref="A1100:A1163" si="19">B1100&amp;F1100</f>
        <v>950035ARCELOR (BERTON SICARD)</v>
      </c>
      <c r="B1100" s="1">
        <v>950035</v>
      </c>
      <c r="C1100" s="1"/>
      <c r="D1100" s="1" t="s">
        <v>32835</v>
      </c>
      <c r="E1100" s="1" t="s">
        <v>2441</v>
      </c>
      <c r="F1100" s="1" t="s">
        <v>32900</v>
      </c>
      <c r="G1100" s="1" t="s">
        <v>655</v>
      </c>
      <c r="H1100">
        <v>950035</v>
      </c>
      <c r="I1100" s="1" t="s">
        <v>41</v>
      </c>
      <c r="J1100">
        <v>1</v>
      </c>
      <c r="M1100" s="63"/>
    </row>
    <row r="1101" spans="1:13" hidden="1" x14ac:dyDescent="0.25">
      <c r="A1101" s="24" t="str">
        <f t="shared" si="19"/>
        <v>507ARCELOR (BERTON SICARD)</v>
      </c>
      <c r="B1101" s="1">
        <v>507</v>
      </c>
      <c r="C1101" s="1"/>
      <c r="D1101" s="1" t="s">
        <v>32829</v>
      </c>
      <c r="E1101" s="1" t="s">
        <v>997</v>
      </c>
      <c r="F1101" s="1" t="s">
        <v>32900</v>
      </c>
      <c r="G1101" s="1" t="s">
        <v>655</v>
      </c>
      <c r="H1101">
        <v>507</v>
      </c>
      <c r="I1101" s="1" t="s">
        <v>41</v>
      </c>
      <c r="J1101">
        <v>1</v>
      </c>
      <c r="M1101" s="63"/>
    </row>
    <row r="1102" spans="1:13" hidden="1" x14ac:dyDescent="0.25">
      <c r="A1102" s="24" t="str">
        <f t="shared" si="19"/>
        <v>513ARCELOR (BERTON SICARD)</v>
      </c>
      <c r="B1102" s="1">
        <v>513</v>
      </c>
      <c r="C1102" s="1"/>
      <c r="D1102" s="1" t="s">
        <v>32829</v>
      </c>
      <c r="E1102" s="1" t="s">
        <v>1004</v>
      </c>
      <c r="F1102" s="1" t="s">
        <v>32900</v>
      </c>
      <c r="G1102" s="1" t="s">
        <v>655</v>
      </c>
      <c r="H1102">
        <v>513</v>
      </c>
      <c r="I1102" s="1" t="s">
        <v>41</v>
      </c>
      <c r="J1102">
        <v>1</v>
      </c>
      <c r="M1102" s="63"/>
    </row>
    <row r="1103" spans="1:13" hidden="1" x14ac:dyDescent="0.25">
      <c r="A1103" s="24" t="str">
        <f t="shared" si="19"/>
        <v>535ARCELOR (BERTON SICARD)</v>
      </c>
      <c r="B1103" s="1">
        <v>535</v>
      </c>
      <c r="C1103" s="1"/>
      <c r="D1103" s="1" t="s">
        <v>32829</v>
      </c>
      <c r="E1103" s="1" t="s">
        <v>1019</v>
      </c>
      <c r="F1103" s="1" t="s">
        <v>32900</v>
      </c>
      <c r="G1103" s="1" t="s">
        <v>655</v>
      </c>
      <c r="H1103">
        <v>535</v>
      </c>
      <c r="I1103" s="1" t="s">
        <v>41</v>
      </c>
      <c r="J1103">
        <v>1</v>
      </c>
      <c r="M1103" s="63"/>
    </row>
    <row r="1104" spans="1:13" hidden="1" x14ac:dyDescent="0.25">
      <c r="A1104" s="24" t="str">
        <f t="shared" si="19"/>
        <v>536ARCELOR (BERTON SICARD)</v>
      </c>
      <c r="B1104" s="1">
        <v>536</v>
      </c>
      <c r="C1104" s="1"/>
      <c r="D1104" s="1" t="s">
        <v>32829</v>
      </c>
      <c r="E1104" s="1" t="s">
        <v>1020</v>
      </c>
      <c r="F1104" s="1" t="s">
        <v>32900</v>
      </c>
      <c r="G1104" s="1" t="s">
        <v>655</v>
      </c>
      <c r="H1104">
        <v>536</v>
      </c>
      <c r="I1104" s="1" t="s">
        <v>41</v>
      </c>
      <c r="J1104">
        <v>1</v>
      </c>
      <c r="M1104" s="63"/>
    </row>
    <row r="1105" spans="1:13" hidden="1" x14ac:dyDescent="0.25">
      <c r="A1105" s="24" t="str">
        <f t="shared" si="19"/>
        <v>546ARCELOR (BERTON SICARD)</v>
      </c>
      <c r="B1105" s="1">
        <v>546</v>
      </c>
      <c r="C1105" s="1"/>
      <c r="D1105" s="1" t="s">
        <v>32829</v>
      </c>
      <c r="E1105" s="1" t="s">
        <v>1030</v>
      </c>
      <c r="F1105" s="1" t="s">
        <v>32900</v>
      </c>
      <c r="G1105" s="1" t="s">
        <v>655</v>
      </c>
      <c r="H1105">
        <v>546</v>
      </c>
      <c r="I1105" s="1" t="s">
        <v>41</v>
      </c>
      <c r="J1105">
        <v>1</v>
      </c>
      <c r="M1105" s="63"/>
    </row>
    <row r="1106" spans="1:13" hidden="1" x14ac:dyDescent="0.25">
      <c r="A1106" s="24" t="str">
        <f t="shared" si="19"/>
        <v>547ARCELOR (BERTON SICARD)</v>
      </c>
      <c r="B1106" s="1">
        <v>547</v>
      </c>
      <c r="C1106" s="1"/>
      <c r="D1106" s="1" t="s">
        <v>32829</v>
      </c>
      <c r="E1106" s="1" t="s">
        <v>1031</v>
      </c>
      <c r="F1106" s="1" t="s">
        <v>32900</v>
      </c>
      <c r="G1106" s="1" t="s">
        <v>655</v>
      </c>
      <c r="H1106">
        <v>547</v>
      </c>
      <c r="I1106" s="1" t="s">
        <v>41</v>
      </c>
      <c r="J1106">
        <v>1</v>
      </c>
      <c r="M1106" s="63"/>
    </row>
    <row r="1107" spans="1:13" hidden="1" x14ac:dyDescent="0.25">
      <c r="A1107" s="24" t="str">
        <f t="shared" si="19"/>
        <v>555ARCELOR (BERTON SICARD)</v>
      </c>
      <c r="B1107" s="1">
        <v>555</v>
      </c>
      <c r="C1107" s="1"/>
      <c r="D1107" s="1" t="s">
        <v>32829</v>
      </c>
      <c r="E1107" s="1" t="s">
        <v>1032</v>
      </c>
      <c r="F1107" s="1" t="s">
        <v>32900</v>
      </c>
      <c r="G1107" s="1" t="s">
        <v>655</v>
      </c>
      <c r="H1107">
        <v>555</v>
      </c>
      <c r="I1107" s="1" t="s">
        <v>41</v>
      </c>
      <c r="J1107">
        <v>1</v>
      </c>
      <c r="M1107" s="63"/>
    </row>
    <row r="1108" spans="1:13" hidden="1" x14ac:dyDescent="0.25">
      <c r="A1108" s="24" t="str">
        <f t="shared" si="19"/>
        <v>325ARCELOR (BERTON SICARD)</v>
      </c>
      <c r="B1108" s="1">
        <v>325</v>
      </c>
      <c r="C1108" s="1"/>
      <c r="D1108" s="1" t="s">
        <v>32829</v>
      </c>
      <c r="E1108" s="1" t="s">
        <v>2289</v>
      </c>
      <c r="F1108" s="1" t="s">
        <v>32900</v>
      </c>
      <c r="G1108" s="1" t="s">
        <v>655</v>
      </c>
      <c r="H1108">
        <v>325</v>
      </c>
      <c r="I1108" s="1" t="s">
        <v>41</v>
      </c>
      <c r="J1108">
        <v>1</v>
      </c>
      <c r="M1108" s="63"/>
    </row>
    <row r="1109" spans="1:13" hidden="1" x14ac:dyDescent="0.25">
      <c r="A1109" s="24" t="str">
        <f t="shared" si="19"/>
        <v>507ARCELOR (BERTON SICARD)</v>
      </c>
      <c r="B1109" s="1">
        <v>507</v>
      </c>
      <c r="C1109" s="1"/>
      <c r="D1109" s="1" t="s">
        <v>32829</v>
      </c>
      <c r="E1109" s="1" t="s">
        <v>997</v>
      </c>
      <c r="F1109" s="1" t="s">
        <v>32900</v>
      </c>
      <c r="G1109" s="1" t="s">
        <v>655</v>
      </c>
      <c r="H1109">
        <v>507</v>
      </c>
      <c r="I1109" s="1" t="s">
        <v>41</v>
      </c>
      <c r="J1109">
        <v>1</v>
      </c>
      <c r="M1109" s="63"/>
    </row>
    <row r="1110" spans="1:13" hidden="1" x14ac:dyDescent="0.25">
      <c r="A1110" s="24" t="str">
        <f t="shared" si="19"/>
        <v>513ARCELOR (BERTON SICARD)</v>
      </c>
      <c r="B1110" s="1">
        <v>513</v>
      </c>
      <c r="C1110" s="1"/>
      <c r="D1110" s="1" t="s">
        <v>32829</v>
      </c>
      <c r="E1110" s="1" t="s">
        <v>1004</v>
      </c>
      <c r="F1110" s="1" t="s">
        <v>32900</v>
      </c>
      <c r="G1110" s="1" t="s">
        <v>655</v>
      </c>
      <c r="H1110">
        <v>513</v>
      </c>
      <c r="I1110" s="1" t="s">
        <v>41</v>
      </c>
      <c r="J1110">
        <v>1</v>
      </c>
      <c r="M1110" s="63"/>
    </row>
    <row r="1111" spans="1:13" hidden="1" x14ac:dyDescent="0.25">
      <c r="A1111" s="24" t="str">
        <f t="shared" si="19"/>
        <v>535ARCELOR (BERTON SICARD)</v>
      </c>
      <c r="B1111" s="1">
        <v>535</v>
      </c>
      <c r="C1111" s="1"/>
      <c r="D1111" s="1" t="s">
        <v>32829</v>
      </c>
      <c r="E1111" s="1" t="s">
        <v>1019</v>
      </c>
      <c r="F1111" s="1" t="s">
        <v>32900</v>
      </c>
      <c r="G1111" s="1" t="s">
        <v>655</v>
      </c>
      <c r="H1111">
        <v>535</v>
      </c>
      <c r="I1111" s="1" t="s">
        <v>41</v>
      </c>
      <c r="J1111">
        <v>1</v>
      </c>
      <c r="M1111" s="63"/>
    </row>
    <row r="1112" spans="1:13" hidden="1" x14ac:dyDescent="0.25">
      <c r="A1112" s="24" t="str">
        <f t="shared" si="19"/>
        <v>536ARCELOR (BERTON SICARD)</v>
      </c>
      <c r="B1112" s="1">
        <v>536</v>
      </c>
      <c r="C1112" s="1"/>
      <c r="D1112" s="1" t="s">
        <v>32829</v>
      </c>
      <c r="E1112" s="1" t="s">
        <v>1020</v>
      </c>
      <c r="F1112" s="1" t="s">
        <v>32900</v>
      </c>
      <c r="G1112" s="1" t="s">
        <v>655</v>
      </c>
      <c r="H1112">
        <v>536</v>
      </c>
      <c r="I1112" s="1" t="s">
        <v>41</v>
      </c>
      <c r="J1112">
        <v>1</v>
      </c>
      <c r="M1112" s="63"/>
    </row>
    <row r="1113" spans="1:13" hidden="1" x14ac:dyDescent="0.25">
      <c r="A1113" s="24" t="str">
        <f t="shared" si="19"/>
        <v>546ARCELOR (BERTON SICARD)</v>
      </c>
      <c r="B1113" s="1">
        <v>546</v>
      </c>
      <c r="C1113" s="1"/>
      <c r="D1113" s="1" t="s">
        <v>32829</v>
      </c>
      <c r="E1113" s="1" t="s">
        <v>1030</v>
      </c>
      <c r="F1113" s="1" t="s">
        <v>32900</v>
      </c>
      <c r="G1113" s="1" t="s">
        <v>655</v>
      </c>
      <c r="H1113">
        <v>546</v>
      </c>
      <c r="I1113" s="1" t="s">
        <v>41</v>
      </c>
      <c r="J1113">
        <v>1</v>
      </c>
      <c r="M1113" s="63"/>
    </row>
    <row r="1114" spans="1:13" hidden="1" x14ac:dyDescent="0.25">
      <c r="A1114" s="24" t="str">
        <f t="shared" si="19"/>
        <v>547ARCELOR (BERTON SICARD)</v>
      </c>
      <c r="B1114" s="1">
        <v>547</v>
      </c>
      <c r="C1114" s="1"/>
      <c r="D1114" s="1" t="s">
        <v>32829</v>
      </c>
      <c r="E1114" s="1" t="s">
        <v>1031</v>
      </c>
      <c r="F1114" s="1" t="s">
        <v>32900</v>
      </c>
      <c r="G1114" s="1" t="s">
        <v>655</v>
      </c>
      <c r="H1114">
        <v>547</v>
      </c>
      <c r="I1114" s="1" t="s">
        <v>41</v>
      </c>
      <c r="J1114">
        <v>1</v>
      </c>
      <c r="M1114" s="63"/>
    </row>
    <row r="1115" spans="1:13" hidden="1" x14ac:dyDescent="0.25">
      <c r="A1115" s="24" t="str">
        <f t="shared" si="19"/>
        <v>555ARCELOR (BERTON SICARD)</v>
      </c>
      <c r="B1115" s="1">
        <v>555</v>
      </c>
      <c r="C1115" s="1"/>
      <c r="D1115" s="1" t="s">
        <v>32829</v>
      </c>
      <c r="E1115" s="1" t="s">
        <v>1032</v>
      </c>
      <c r="F1115" s="1" t="s">
        <v>32900</v>
      </c>
      <c r="G1115" s="1" t="s">
        <v>655</v>
      </c>
      <c r="H1115">
        <v>555</v>
      </c>
      <c r="I1115" s="1" t="s">
        <v>41</v>
      </c>
      <c r="J1115">
        <v>1</v>
      </c>
      <c r="M1115" s="63"/>
    </row>
    <row r="1116" spans="1:13" hidden="1" x14ac:dyDescent="0.25">
      <c r="A1116" s="24" t="str">
        <f t="shared" si="19"/>
        <v>960021ARCELOR (BERTON SICARD)</v>
      </c>
      <c r="B1116" s="1">
        <v>960021</v>
      </c>
      <c r="C1116" s="1"/>
      <c r="D1116" s="1" t="s">
        <v>32829</v>
      </c>
      <c r="E1116" s="1" t="s">
        <v>2444</v>
      </c>
      <c r="F1116" s="1" t="s">
        <v>32900</v>
      </c>
      <c r="G1116" s="1" t="s">
        <v>655</v>
      </c>
      <c r="H1116">
        <v>960021</v>
      </c>
      <c r="I1116" s="1" t="s">
        <v>41</v>
      </c>
      <c r="J1116">
        <v>1</v>
      </c>
      <c r="M1116" s="63"/>
    </row>
    <row r="1117" spans="1:13" hidden="1" x14ac:dyDescent="0.25">
      <c r="A1117" s="24" t="str">
        <f t="shared" si="19"/>
        <v>960216ARCELOR (BERTON SICARD)</v>
      </c>
      <c r="B1117" s="1">
        <v>960216</v>
      </c>
      <c r="C1117" s="1"/>
      <c r="D1117" s="1" t="s">
        <v>32829</v>
      </c>
      <c r="E1117" s="1" t="s">
        <v>2445</v>
      </c>
      <c r="F1117" s="1" t="s">
        <v>32900</v>
      </c>
      <c r="G1117" s="1" t="s">
        <v>655</v>
      </c>
      <c r="H1117">
        <v>960216</v>
      </c>
      <c r="I1117" s="1" t="s">
        <v>41</v>
      </c>
      <c r="J1117">
        <v>1</v>
      </c>
      <c r="M1117" s="63"/>
    </row>
    <row r="1118" spans="1:13" hidden="1" x14ac:dyDescent="0.25">
      <c r="A1118" s="24" t="str">
        <f t="shared" si="19"/>
        <v>960227ARCELOR (BERTON SICARD)</v>
      </c>
      <c r="B1118" s="1">
        <v>960227</v>
      </c>
      <c r="C1118" s="1"/>
      <c r="D1118" s="1" t="s">
        <v>32829</v>
      </c>
      <c r="E1118" s="1" t="s">
        <v>2447</v>
      </c>
      <c r="F1118" s="1" t="s">
        <v>32900</v>
      </c>
      <c r="G1118" s="1" t="s">
        <v>655</v>
      </c>
      <c r="H1118">
        <v>960227</v>
      </c>
      <c r="I1118" s="1" t="s">
        <v>41</v>
      </c>
      <c r="J1118">
        <v>1</v>
      </c>
      <c r="M1118" s="63"/>
    </row>
    <row r="1119" spans="1:13" hidden="1" x14ac:dyDescent="0.25">
      <c r="A1119" s="24" t="str">
        <f t="shared" si="19"/>
        <v>325ARCELOR (BERTON SICARD)</v>
      </c>
      <c r="B1119" s="1">
        <v>325</v>
      </c>
      <c r="C1119" s="1"/>
      <c r="D1119" s="1" t="s">
        <v>32829</v>
      </c>
      <c r="E1119" s="1" t="s">
        <v>2289</v>
      </c>
      <c r="F1119" s="1" t="s">
        <v>32900</v>
      </c>
      <c r="G1119" s="1" t="s">
        <v>655</v>
      </c>
      <c r="H1119">
        <v>325</v>
      </c>
      <c r="I1119" s="1" t="s">
        <v>41</v>
      </c>
      <c r="J1119">
        <v>1</v>
      </c>
      <c r="M1119" s="63"/>
    </row>
    <row r="1120" spans="1:13" hidden="1" x14ac:dyDescent="0.25">
      <c r="A1120" s="24" t="str">
        <f t="shared" si="19"/>
        <v>507ARCELOR (BERTON SICARD)</v>
      </c>
      <c r="B1120" s="1">
        <v>507</v>
      </c>
      <c r="C1120" s="1"/>
      <c r="D1120" s="1" t="s">
        <v>32829</v>
      </c>
      <c r="E1120" s="1" t="s">
        <v>997</v>
      </c>
      <c r="F1120" s="1" t="s">
        <v>32900</v>
      </c>
      <c r="G1120" s="1" t="s">
        <v>655</v>
      </c>
      <c r="H1120">
        <v>507</v>
      </c>
      <c r="I1120" s="1" t="s">
        <v>41</v>
      </c>
      <c r="J1120">
        <v>1</v>
      </c>
      <c r="M1120" s="63"/>
    </row>
    <row r="1121" spans="1:13" hidden="1" x14ac:dyDescent="0.25">
      <c r="A1121" s="24" t="str">
        <f t="shared" si="19"/>
        <v>513ARCELOR (BERTON SICARD)</v>
      </c>
      <c r="B1121" s="1">
        <v>513</v>
      </c>
      <c r="C1121" s="1"/>
      <c r="D1121" s="1" t="s">
        <v>32829</v>
      </c>
      <c r="E1121" s="1" t="s">
        <v>1004</v>
      </c>
      <c r="F1121" s="1" t="s">
        <v>32900</v>
      </c>
      <c r="G1121" s="1" t="s">
        <v>655</v>
      </c>
      <c r="H1121">
        <v>513</v>
      </c>
      <c r="I1121" s="1" t="s">
        <v>41</v>
      </c>
      <c r="J1121">
        <v>1</v>
      </c>
      <c r="M1121" s="63"/>
    </row>
    <row r="1122" spans="1:13" hidden="1" x14ac:dyDescent="0.25">
      <c r="A1122" s="24" t="str">
        <f t="shared" si="19"/>
        <v>535ARCELOR (BERTON SICARD)</v>
      </c>
      <c r="B1122" s="1">
        <v>535</v>
      </c>
      <c r="C1122" s="1"/>
      <c r="D1122" s="1" t="s">
        <v>32829</v>
      </c>
      <c r="E1122" s="1" t="s">
        <v>1019</v>
      </c>
      <c r="F1122" s="1" t="s">
        <v>32900</v>
      </c>
      <c r="G1122" s="1" t="s">
        <v>655</v>
      </c>
      <c r="H1122">
        <v>535</v>
      </c>
      <c r="I1122" s="1" t="s">
        <v>41</v>
      </c>
      <c r="J1122">
        <v>1</v>
      </c>
      <c r="M1122" s="63"/>
    </row>
    <row r="1123" spans="1:13" hidden="1" x14ac:dyDescent="0.25">
      <c r="A1123" s="24" t="str">
        <f t="shared" si="19"/>
        <v>536ARCELOR (BERTON SICARD)</v>
      </c>
      <c r="B1123" s="1">
        <v>536</v>
      </c>
      <c r="C1123" s="1"/>
      <c r="D1123" s="1" t="s">
        <v>32829</v>
      </c>
      <c r="E1123" s="1" t="s">
        <v>1020</v>
      </c>
      <c r="F1123" s="1" t="s">
        <v>32900</v>
      </c>
      <c r="G1123" s="1" t="s">
        <v>655</v>
      </c>
      <c r="H1123">
        <v>536</v>
      </c>
      <c r="I1123" s="1" t="s">
        <v>41</v>
      </c>
      <c r="J1123">
        <v>1</v>
      </c>
      <c r="M1123" s="63"/>
    </row>
    <row r="1124" spans="1:13" hidden="1" x14ac:dyDescent="0.25">
      <c r="A1124" s="24" t="str">
        <f t="shared" si="19"/>
        <v>546ARCELOR (BERTON SICARD)</v>
      </c>
      <c r="B1124" s="1">
        <v>546</v>
      </c>
      <c r="C1124" s="1"/>
      <c r="D1124" s="1" t="s">
        <v>32829</v>
      </c>
      <c r="E1124" s="1" t="s">
        <v>1030</v>
      </c>
      <c r="F1124" s="1" t="s">
        <v>32900</v>
      </c>
      <c r="G1124" s="1" t="s">
        <v>655</v>
      </c>
      <c r="H1124">
        <v>546</v>
      </c>
      <c r="I1124" s="1" t="s">
        <v>41</v>
      </c>
      <c r="J1124">
        <v>1</v>
      </c>
      <c r="M1124" s="63"/>
    </row>
    <row r="1125" spans="1:13" hidden="1" x14ac:dyDescent="0.25">
      <c r="A1125" s="24" t="str">
        <f t="shared" si="19"/>
        <v>547ARCELOR (BERTON SICARD)</v>
      </c>
      <c r="B1125" s="1">
        <v>547</v>
      </c>
      <c r="C1125" s="1"/>
      <c r="D1125" s="1" t="s">
        <v>32829</v>
      </c>
      <c r="E1125" s="1" t="s">
        <v>1031</v>
      </c>
      <c r="F1125" s="1" t="s">
        <v>32900</v>
      </c>
      <c r="G1125" s="1" t="s">
        <v>655</v>
      </c>
      <c r="H1125">
        <v>547</v>
      </c>
      <c r="I1125" s="1" t="s">
        <v>41</v>
      </c>
      <c r="J1125">
        <v>1</v>
      </c>
      <c r="M1125" s="63"/>
    </row>
    <row r="1126" spans="1:13" hidden="1" x14ac:dyDescent="0.25">
      <c r="A1126" s="24" t="str">
        <f t="shared" si="19"/>
        <v>555ARCELOR (BERTON SICARD)</v>
      </c>
      <c r="B1126" s="1">
        <v>555</v>
      </c>
      <c r="C1126" s="1"/>
      <c r="D1126" s="1" t="s">
        <v>32829</v>
      </c>
      <c r="E1126" s="1" t="s">
        <v>1032</v>
      </c>
      <c r="F1126" s="1" t="s">
        <v>32900</v>
      </c>
      <c r="G1126" s="1" t="s">
        <v>655</v>
      </c>
      <c r="H1126">
        <v>555</v>
      </c>
      <c r="I1126" s="1" t="s">
        <v>41</v>
      </c>
      <c r="J1126">
        <v>1</v>
      </c>
      <c r="M1126" s="63"/>
    </row>
    <row r="1127" spans="1:13" hidden="1" x14ac:dyDescent="0.25">
      <c r="A1127" s="24" t="str">
        <f t="shared" si="19"/>
        <v>960021ARCELOR (BERTON SICARD)</v>
      </c>
      <c r="B1127" s="1">
        <v>960021</v>
      </c>
      <c r="C1127" s="1"/>
      <c r="D1127" s="1" t="s">
        <v>32829</v>
      </c>
      <c r="E1127" s="1" t="s">
        <v>2444</v>
      </c>
      <c r="F1127" s="1" t="s">
        <v>32900</v>
      </c>
      <c r="G1127" s="1" t="s">
        <v>655</v>
      </c>
      <c r="H1127">
        <v>960021</v>
      </c>
      <c r="I1127" s="1" t="s">
        <v>41</v>
      </c>
      <c r="J1127">
        <v>1</v>
      </c>
      <c r="M1127" s="63"/>
    </row>
    <row r="1128" spans="1:13" hidden="1" x14ac:dyDescent="0.25">
      <c r="A1128" s="24" t="str">
        <f t="shared" si="19"/>
        <v>960216ARCELOR (BERTON SICARD)</v>
      </c>
      <c r="B1128" s="1">
        <v>960216</v>
      </c>
      <c r="C1128" s="1"/>
      <c r="D1128" s="1" t="s">
        <v>32829</v>
      </c>
      <c r="E1128" s="1" t="s">
        <v>2445</v>
      </c>
      <c r="F1128" s="1" t="s">
        <v>32900</v>
      </c>
      <c r="G1128" s="1" t="s">
        <v>655</v>
      </c>
      <c r="H1128">
        <v>960216</v>
      </c>
      <c r="I1128" s="1" t="s">
        <v>41</v>
      </c>
      <c r="J1128">
        <v>1</v>
      </c>
      <c r="M1128" s="63"/>
    </row>
    <row r="1129" spans="1:13" hidden="1" x14ac:dyDescent="0.25">
      <c r="A1129" s="24" t="str">
        <f t="shared" si="19"/>
        <v>960227ARCELOR (BERTON SICARD)</v>
      </c>
      <c r="B1129" s="1">
        <v>960227</v>
      </c>
      <c r="C1129" s="1"/>
      <c r="D1129" s="1" t="s">
        <v>32829</v>
      </c>
      <c r="E1129" s="1" t="s">
        <v>2447</v>
      </c>
      <c r="F1129" s="1" t="s">
        <v>32900</v>
      </c>
      <c r="G1129" s="1" t="s">
        <v>655</v>
      </c>
      <c r="H1129">
        <v>960227</v>
      </c>
      <c r="I1129" s="1" t="s">
        <v>41</v>
      </c>
      <c r="J1129">
        <v>1</v>
      </c>
      <c r="M1129" s="63"/>
    </row>
    <row r="1130" spans="1:13" hidden="1" x14ac:dyDescent="0.25">
      <c r="A1130" s="24" t="str">
        <f t="shared" si="19"/>
        <v>325ARCELOR (BERTON SICARD)</v>
      </c>
      <c r="B1130" s="1">
        <v>325</v>
      </c>
      <c r="C1130" s="1"/>
      <c r="D1130" s="1" t="s">
        <v>32829</v>
      </c>
      <c r="E1130" s="1" t="s">
        <v>2289</v>
      </c>
      <c r="F1130" s="1" t="s">
        <v>32900</v>
      </c>
      <c r="G1130" s="1" t="s">
        <v>655</v>
      </c>
      <c r="H1130">
        <v>325</v>
      </c>
      <c r="I1130" s="1" t="s">
        <v>41</v>
      </c>
      <c r="J1130">
        <v>1</v>
      </c>
      <c r="M1130" s="63"/>
    </row>
    <row r="1131" spans="1:13" hidden="1" x14ac:dyDescent="0.25">
      <c r="A1131" s="24" t="str">
        <f t="shared" si="19"/>
        <v>507ARCELOR (BERTON SICARD)</v>
      </c>
      <c r="B1131" s="1">
        <v>507</v>
      </c>
      <c r="C1131" s="1"/>
      <c r="D1131" s="1" t="s">
        <v>32829</v>
      </c>
      <c r="E1131" s="1" t="s">
        <v>997</v>
      </c>
      <c r="F1131" s="1" t="s">
        <v>32900</v>
      </c>
      <c r="G1131" s="1" t="s">
        <v>655</v>
      </c>
      <c r="H1131">
        <v>507</v>
      </c>
      <c r="I1131" s="1" t="s">
        <v>41</v>
      </c>
      <c r="J1131">
        <v>1</v>
      </c>
      <c r="M1131" s="63"/>
    </row>
    <row r="1132" spans="1:13" hidden="1" x14ac:dyDescent="0.25">
      <c r="A1132" s="24" t="str">
        <f t="shared" si="19"/>
        <v>513ARCELOR (BERTON SICARD)</v>
      </c>
      <c r="B1132" s="1">
        <v>513</v>
      </c>
      <c r="C1132" s="1"/>
      <c r="D1132" s="1" t="s">
        <v>32829</v>
      </c>
      <c r="E1132" s="1" t="s">
        <v>1004</v>
      </c>
      <c r="F1132" s="1" t="s">
        <v>32900</v>
      </c>
      <c r="G1132" s="1" t="s">
        <v>655</v>
      </c>
      <c r="H1132">
        <v>513</v>
      </c>
      <c r="I1132" s="1" t="s">
        <v>41</v>
      </c>
      <c r="J1132">
        <v>1</v>
      </c>
      <c r="M1132" s="63"/>
    </row>
    <row r="1133" spans="1:13" hidden="1" x14ac:dyDescent="0.25">
      <c r="A1133" s="24" t="str">
        <f t="shared" si="19"/>
        <v>535ARCELOR (BERTON SICARD)</v>
      </c>
      <c r="B1133" s="1">
        <v>535</v>
      </c>
      <c r="C1133" s="1"/>
      <c r="D1133" s="1" t="s">
        <v>32829</v>
      </c>
      <c r="E1133" s="1" t="s">
        <v>1019</v>
      </c>
      <c r="F1133" s="1" t="s">
        <v>32900</v>
      </c>
      <c r="G1133" s="1" t="s">
        <v>655</v>
      </c>
      <c r="H1133">
        <v>535</v>
      </c>
      <c r="I1133" s="1" t="s">
        <v>41</v>
      </c>
      <c r="J1133">
        <v>1</v>
      </c>
      <c r="M1133" s="63"/>
    </row>
    <row r="1134" spans="1:13" hidden="1" x14ac:dyDescent="0.25">
      <c r="A1134" s="24" t="str">
        <f t="shared" si="19"/>
        <v>536ARCELOR (BERTON SICARD)</v>
      </c>
      <c r="B1134" s="1">
        <v>536</v>
      </c>
      <c r="C1134" s="1"/>
      <c r="D1134" s="1" t="s">
        <v>32829</v>
      </c>
      <c r="E1134" s="1" t="s">
        <v>1020</v>
      </c>
      <c r="F1134" s="1" t="s">
        <v>32900</v>
      </c>
      <c r="G1134" s="1" t="s">
        <v>655</v>
      </c>
      <c r="H1134">
        <v>536</v>
      </c>
      <c r="I1134" s="1" t="s">
        <v>41</v>
      </c>
      <c r="J1134">
        <v>1</v>
      </c>
      <c r="M1134" s="63"/>
    </row>
    <row r="1135" spans="1:13" hidden="1" x14ac:dyDescent="0.25">
      <c r="A1135" s="24" t="str">
        <f t="shared" si="19"/>
        <v>546ARCELOR (BERTON SICARD)</v>
      </c>
      <c r="B1135" s="1">
        <v>546</v>
      </c>
      <c r="C1135" s="1"/>
      <c r="D1135" s="1" t="s">
        <v>32829</v>
      </c>
      <c r="E1135" s="1" t="s">
        <v>1030</v>
      </c>
      <c r="F1135" s="1" t="s">
        <v>32900</v>
      </c>
      <c r="G1135" s="1" t="s">
        <v>655</v>
      </c>
      <c r="H1135">
        <v>546</v>
      </c>
      <c r="I1135" s="1" t="s">
        <v>41</v>
      </c>
      <c r="J1135">
        <v>1</v>
      </c>
      <c r="M1135" s="63"/>
    </row>
    <row r="1136" spans="1:13" hidden="1" x14ac:dyDescent="0.25">
      <c r="A1136" s="24" t="str">
        <f t="shared" si="19"/>
        <v>547ARCELOR (BERTON SICARD)</v>
      </c>
      <c r="B1136" s="1">
        <v>547</v>
      </c>
      <c r="C1136" s="1"/>
      <c r="D1136" s="1" t="s">
        <v>32829</v>
      </c>
      <c r="E1136" s="1" t="s">
        <v>1031</v>
      </c>
      <c r="F1136" s="1" t="s">
        <v>32900</v>
      </c>
      <c r="G1136" s="1" t="s">
        <v>655</v>
      </c>
      <c r="H1136">
        <v>547</v>
      </c>
      <c r="I1136" s="1" t="s">
        <v>41</v>
      </c>
      <c r="J1136">
        <v>1</v>
      </c>
    </row>
    <row r="1137" spans="1:10" hidden="1" x14ac:dyDescent="0.25">
      <c r="A1137" s="24" t="str">
        <f t="shared" si="19"/>
        <v>555ARCELOR (BERTON SICARD)</v>
      </c>
      <c r="B1137" s="1">
        <v>555</v>
      </c>
      <c r="C1137" s="1"/>
      <c r="D1137" s="1" t="s">
        <v>32829</v>
      </c>
      <c r="E1137" s="1" t="s">
        <v>1032</v>
      </c>
      <c r="F1137" s="1" t="s">
        <v>32900</v>
      </c>
      <c r="G1137" s="1" t="s">
        <v>655</v>
      </c>
      <c r="H1137">
        <v>555</v>
      </c>
      <c r="I1137" s="1" t="s">
        <v>41</v>
      </c>
      <c r="J1137">
        <v>1</v>
      </c>
    </row>
    <row r="1138" spans="1:10" hidden="1" x14ac:dyDescent="0.25">
      <c r="A1138" s="24" t="str">
        <f t="shared" si="19"/>
        <v>960021ARCELOR (BERTON SICARD)</v>
      </c>
      <c r="B1138" s="1">
        <v>960021</v>
      </c>
      <c r="C1138" s="1"/>
      <c r="D1138" s="1" t="s">
        <v>32829</v>
      </c>
      <c r="E1138" s="1" t="s">
        <v>2444</v>
      </c>
      <c r="F1138" s="1" t="s">
        <v>32900</v>
      </c>
      <c r="G1138" s="1" t="s">
        <v>655</v>
      </c>
      <c r="H1138">
        <v>960021</v>
      </c>
      <c r="I1138" s="1" t="s">
        <v>41</v>
      </c>
      <c r="J1138">
        <v>1</v>
      </c>
    </row>
    <row r="1139" spans="1:10" hidden="1" x14ac:dyDescent="0.25">
      <c r="A1139" s="24" t="str">
        <f t="shared" si="19"/>
        <v>960216ARCELOR (BERTON SICARD)</v>
      </c>
      <c r="B1139" s="1">
        <v>960216</v>
      </c>
      <c r="C1139" s="1"/>
      <c r="D1139" s="1" t="s">
        <v>32829</v>
      </c>
      <c r="E1139" s="1" t="s">
        <v>2445</v>
      </c>
      <c r="F1139" s="1" t="s">
        <v>32900</v>
      </c>
      <c r="G1139" s="1" t="s">
        <v>655</v>
      </c>
      <c r="H1139">
        <v>960216</v>
      </c>
      <c r="I1139" s="1" t="s">
        <v>41</v>
      </c>
      <c r="J1139">
        <v>1</v>
      </c>
    </row>
    <row r="1140" spans="1:10" hidden="1" x14ac:dyDescent="0.25">
      <c r="A1140" s="24" t="str">
        <f t="shared" si="19"/>
        <v>960227ARCELOR (BERTON SICARD)</v>
      </c>
      <c r="B1140" s="1">
        <v>960227</v>
      </c>
      <c r="C1140" s="1"/>
      <c r="D1140" s="1" t="s">
        <v>32829</v>
      </c>
      <c r="E1140" s="1" t="s">
        <v>2447</v>
      </c>
      <c r="F1140" s="1" t="s">
        <v>32900</v>
      </c>
      <c r="G1140" s="1" t="s">
        <v>655</v>
      </c>
      <c r="H1140">
        <v>960227</v>
      </c>
      <c r="I1140" s="1" t="s">
        <v>41</v>
      </c>
      <c r="J1140">
        <v>1</v>
      </c>
    </row>
    <row r="1141" spans="1:10" hidden="1" x14ac:dyDescent="0.25">
      <c r="A1141" s="24" t="str">
        <f t="shared" si="19"/>
        <v>339ARCELOR (BERTON SICARD)</v>
      </c>
      <c r="B1141" s="1">
        <v>339</v>
      </c>
      <c r="C1141" s="1"/>
      <c r="D1141" s="1" t="s">
        <v>32829</v>
      </c>
      <c r="E1141" s="1" t="s">
        <v>2504</v>
      </c>
      <c r="F1141" s="1" t="s">
        <v>32900</v>
      </c>
      <c r="G1141" s="1" t="s">
        <v>655</v>
      </c>
      <c r="H1141">
        <v>339</v>
      </c>
      <c r="I1141" s="1" t="s">
        <v>41</v>
      </c>
      <c r="J1141">
        <v>50</v>
      </c>
    </row>
    <row r="1142" spans="1:10" hidden="1" x14ac:dyDescent="0.25">
      <c r="A1142" s="24" t="str">
        <f t="shared" si="19"/>
        <v>460090ARCELOR (BERTON SICARD)</v>
      </c>
      <c r="B1142" s="1">
        <v>460090</v>
      </c>
      <c r="C1142" s="1"/>
      <c r="D1142" s="1" t="s">
        <v>32829</v>
      </c>
      <c r="E1142" s="1" t="s">
        <v>2556</v>
      </c>
      <c r="F1142" s="1" t="s">
        <v>32900</v>
      </c>
      <c r="G1142" s="1" t="s">
        <v>655</v>
      </c>
      <c r="H1142">
        <v>460090</v>
      </c>
      <c r="I1142" s="1" t="s">
        <v>41</v>
      </c>
      <c r="J1142">
        <v>10</v>
      </c>
    </row>
    <row r="1143" spans="1:10" hidden="1" x14ac:dyDescent="0.25">
      <c r="A1143" s="24" t="str">
        <f t="shared" si="19"/>
        <v>960002ARCELOR (BERTON SICARD)</v>
      </c>
      <c r="B1143" s="1">
        <v>960002</v>
      </c>
      <c r="C1143" s="1"/>
      <c r="D1143" s="1" t="s">
        <v>32829</v>
      </c>
      <c r="E1143" s="1" t="s">
        <v>2573</v>
      </c>
      <c r="F1143" s="1" t="s">
        <v>32900</v>
      </c>
      <c r="G1143" s="1" t="s">
        <v>655</v>
      </c>
      <c r="H1143">
        <v>960002</v>
      </c>
      <c r="I1143" s="1" t="s">
        <v>41</v>
      </c>
      <c r="J1143">
        <v>1</v>
      </c>
    </row>
    <row r="1144" spans="1:10" hidden="1" x14ac:dyDescent="0.25">
      <c r="A1144" s="24" t="str">
        <f t="shared" si="19"/>
        <v>960004ARCELOR (BERTON SICARD)</v>
      </c>
      <c r="B1144" s="1">
        <v>960004</v>
      </c>
      <c r="C1144" s="1"/>
      <c r="D1144" s="1" t="s">
        <v>32829</v>
      </c>
      <c r="E1144" s="1" t="s">
        <v>2575</v>
      </c>
      <c r="F1144" s="1" t="s">
        <v>32900</v>
      </c>
      <c r="G1144" s="1" t="s">
        <v>655</v>
      </c>
      <c r="H1144">
        <v>960004</v>
      </c>
      <c r="I1144" s="1" t="s">
        <v>41</v>
      </c>
      <c r="J1144">
        <v>1</v>
      </c>
    </row>
    <row r="1145" spans="1:10" hidden="1" x14ac:dyDescent="0.25">
      <c r="A1145" s="24" t="str">
        <f t="shared" si="19"/>
        <v>960012ARCELOR (BERTON SICARD)</v>
      </c>
      <c r="B1145" s="1">
        <v>960012</v>
      </c>
      <c r="C1145" s="1"/>
      <c r="D1145" s="1" t="s">
        <v>32829</v>
      </c>
      <c r="E1145" s="1" t="s">
        <v>2578</v>
      </c>
      <c r="F1145" s="1" t="s">
        <v>32900</v>
      </c>
      <c r="G1145" s="1" t="s">
        <v>655</v>
      </c>
      <c r="H1145">
        <v>960012</v>
      </c>
      <c r="I1145" s="1" t="s">
        <v>41</v>
      </c>
      <c r="J1145">
        <v>1</v>
      </c>
    </row>
    <row r="1146" spans="1:10" hidden="1" x14ac:dyDescent="0.25">
      <c r="A1146" s="24" t="str">
        <f t="shared" si="19"/>
        <v>960013ARCELOR (BERTON SICARD)</v>
      </c>
      <c r="B1146" s="1">
        <v>960013</v>
      </c>
      <c r="C1146" s="1"/>
      <c r="D1146" s="1" t="s">
        <v>32829</v>
      </c>
      <c r="E1146" s="1" t="s">
        <v>2579</v>
      </c>
      <c r="F1146" s="1" t="s">
        <v>32900</v>
      </c>
      <c r="G1146" s="1" t="s">
        <v>655</v>
      </c>
      <c r="H1146">
        <v>960013</v>
      </c>
      <c r="I1146" s="1" t="s">
        <v>41</v>
      </c>
      <c r="J1146">
        <v>1</v>
      </c>
    </row>
    <row r="1147" spans="1:10" hidden="1" x14ac:dyDescent="0.25">
      <c r="A1147" s="24" t="str">
        <f t="shared" si="19"/>
        <v>960014ARCELOR (BERTON SICARD)</v>
      </c>
      <c r="B1147" s="1">
        <v>960014</v>
      </c>
      <c r="C1147" s="1"/>
      <c r="D1147" s="1" t="s">
        <v>32829</v>
      </c>
      <c r="E1147" s="1" t="s">
        <v>2580</v>
      </c>
      <c r="F1147" s="1" t="s">
        <v>32900</v>
      </c>
      <c r="G1147" s="1" t="s">
        <v>655</v>
      </c>
      <c r="H1147">
        <v>960014</v>
      </c>
      <c r="I1147" s="1" t="s">
        <v>41</v>
      </c>
      <c r="J1147">
        <v>2</v>
      </c>
    </row>
    <row r="1148" spans="1:10" hidden="1" x14ac:dyDescent="0.25">
      <c r="A1148" s="24" t="str">
        <f t="shared" si="19"/>
        <v>960020ARCELOR (BERTON SICARD)</v>
      </c>
      <c r="B1148" s="1">
        <v>960020</v>
      </c>
      <c r="C1148" s="1"/>
      <c r="D1148" s="1" t="s">
        <v>32829</v>
      </c>
      <c r="E1148" s="1" t="s">
        <v>2581</v>
      </c>
      <c r="F1148" s="1" t="s">
        <v>32900</v>
      </c>
      <c r="G1148" s="1" t="s">
        <v>655</v>
      </c>
      <c r="H1148">
        <v>960020</v>
      </c>
      <c r="I1148" s="1" t="s">
        <v>41</v>
      </c>
      <c r="J1148">
        <v>4</v>
      </c>
    </row>
    <row r="1149" spans="1:10" hidden="1" x14ac:dyDescent="0.25">
      <c r="A1149" s="24" t="str">
        <f t="shared" si="19"/>
        <v>960026ARCELOR (BERTON SICARD)</v>
      </c>
      <c r="B1149" s="1">
        <v>960026</v>
      </c>
      <c r="C1149" s="1"/>
      <c r="D1149" s="1" t="s">
        <v>32829</v>
      </c>
      <c r="E1149" s="1" t="s">
        <v>2582</v>
      </c>
      <c r="F1149" s="1" t="s">
        <v>32900</v>
      </c>
      <c r="G1149" s="1" t="s">
        <v>655</v>
      </c>
      <c r="H1149">
        <v>960026</v>
      </c>
      <c r="I1149" s="1" t="s">
        <v>41</v>
      </c>
      <c r="J1149">
        <v>1</v>
      </c>
    </row>
    <row r="1150" spans="1:10" hidden="1" x14ac:dyDescent="0.25">
      <c r="A1150" s="24" t="str">
        <f t="shared" si="19"/>
        <v>960028ARCELOR (BERTON SICARD)</v>
      </c>
      <c r="B1150" s="1">
        <v>960028</v>
      </c>
      <c r="C1150" s="1"/>
      <c r="D1150" s="1" t="s">
        <v>32829</v>
      </c>
      <c r="E1150" s="1" t="s">
        <v>2583</v>
      </c>
      <c r="F1150" s="1" t="s">
        <v>32900</v>
      </c>
      <c r="G1150" s="1" t="s">
        <v>655</v>
      </c>
      <c r="H1150">
        <v>960028</v>
      </c>
      <c r="I1150" s="1" t="s">
        <v>41</v>
      </c>
      <c r="J1150">
        <v>1</v>
      </c>
    </row>
    <row r="1151" spans="1:10" hidden="1" x14ac:dyDescent="0.25">
      <c r="A1151" s="24" t="str">
        <f t="shared" si="19"/>
        <v>A6045ARCELOR (BERTON SICARD)</v>
      </c>
      <c r="B1151" s="1" t="s">
        <v>2594</v>
      </c>
      <c r="C1151" s="1"/>
      <c r="D1151" s="1" t="s">
        <v>32829</v>
      </c>
      <c r="E1151" s="1" t="s">
        <v>2595</v>
      </c>
      <c r="F1151" s="1" t="s">
        <v>32900</v>
      </c>
      <c r="G1151" s="1" t="s">
        <v>655</v>
      </c>
      <c r="H1151" t="s">
        <v>2594</v>
      </c>
      <c r="I1151" s="1" t="s">
        <v>41</v>
      </c>
      <c r="J1151">
        <v>1</v>
      </c>
    </row>
    <row r="1152" spans="1:10" hidden="1" x14ac:dyDescent="0.25">
      <c r="A1152" s="24" t="str">
        <f t="shared" si="19"/>
        <v>339ARCELOR (BERTON SICARD)</v>
      </c>
      <c r="B1152" s="1">
        <v>339</v>
      </c>
      <c r="C1152" s="1"/>
      <c r="D1152" s="1" t="s">
        <v>32829</v>
      </c>
      <c r="E1152" s="1" t="s">
        <v>2504</v>
      </c>
      <c r="F1152" s="1" t="s">
        <v>32900</v>
      </c>
      <c r="G1152" s="1" t="s">
        <v>655</v>
      </c>
      <c r="H1152">
        <v>339</v>
      </c>
      <c r="I1152" s="1" t="s">
        <v>41</v>
      </c>
      <c r="J1152">
        <v>50</v>
      </c>
    </row>
    <row r="1153" spans="1:10" hidden="1" x14ac:dyDescent="0.25">
      <c r="A1153" s="24" t="str">
        <f t="shared" si="19"/>
        <v>6679ARCELOR (BERTON SICARD)</v>
      </c>
      <c r="B1153" s="1">
        <v>6679</v>
      </c>
      <c r="C1153" s="1"/>
      <c r="D1153" s="1" t="s">
        <v>32829</v>
      </c>
      <c r="E1153" s="1" t="s">
        <v>2606</v>
      </c>
      <c r="F1153" s="1" t="s">
        <v>32900</v>
      </c>
      <c r="G1153" s="1" t="s">
        <v>655</v>
      </c>
      <c r="H1153">
        <v>6679</v>
      </c>
      <c r="I1153" s="1" t="s">
        <v>41</v>
      </c>
      <c r="J1153">
        <v>10</v>
      </c>
    </row>
    <row r="1154" spans="1:10" hidden="1" x14ac:dyDescent="0.25">
      <c r="A1154" s="24" t="str">
        <f t="shared" si="19"/>
        <v>460090ARCELOR (BERTON SICARD)</v>
      </c>
      <c r="B1154" s="1">
        <v>460090</v>
      </c>
      <c r="C1154" s="1"/>
      <c r="D1154" s="1" t="s">
        <v>32829</v>
      </c>
      <c r="E1154" s="1" t="s">
        <v>2556</v>
      </c>
      <c r="F1154" s="1" t="s">
        <v>32900</v>
      </c>
      <c r="G1154" s="1" t="s">
        <v>655</v>
      </c>
      <c r="H1154">
        <v>460090</v>
      </c>
      <c r="I1154" s="1" t="s">
        <v>41</v>
      </c>
      <c r="J1154">
        <v>10</v>
      </c>
    </row>
    <row r="1155" spans="1:10" hidden="1" x14ac:dyDescent="0.25">
      <c r="A1155" s="24" t="str">
        <f t="shared" si="19"/>
        <v>960002ARCELOR (BERTON SICARD)</v>
      </c>
      <c r="B1155" s="1">
        <v>960002</v>
      </c>
      <c r="C1155" s="1"/>
      <c r="D1155" s="1" t="s">
        <v>32829</v>
      </c>
      <c r="E1155" s="1" t="s">
        <v>2573</v>
      </c>
      <c r="F1155" s="1" t="s">
        <v>32900</v>
      </c>
      <c r="G1155" s="1" t="s">
        <v>655</v>
      </c>
      <c r="H1155">
        <v>960002</v>
      </c>
      <c r="I1155" s="1" t="s">
        <v>41</v>
      </c>
      <c r="J1155">
        <v>1</v>
      </c>
    </row>
    <row r="1156" spans="1:10" hidden="1" x14ac:dyDescent="0.25">
      <c r="A1156" s="24" t="str">
        <f t="shared" si="19"/>
        <v>960004ARCELOR (BERTON SICARD)</v>
      </c>
      <c r="B1156" s="1">
        <v>960004</v>
      </c>
      <c r="C1156" s="1"/>
      <c r="D1156" s="1" t="s">
        <v>32829</v>
      </c>
      <c r="E1156" s="1" t="s">
        <v>2575</v>
      </c>
      <c r="F1156" s="1" t="s">
        <v>32900</v>
      </c>
      <c r="G1156" s="1" t="s">
        <v>655</v>
      </c>
      <c r="H1156">
        <v>960004</v>
      </c>
      <c r="I1156" s="1" t="s">
        <v>41</v>
      </c>
      <c r="J1156">
        <v>1</v>
      </c>
    </row>
    <row r="1157" spans="1:10" hidden="1" x14ac:dyDescent="0.25">
      <c r="A1157" s="24" t="str">
        <f t="shared" si="19"/>
        <v>960012ARCELOR (BERTON SICARD)</v>
      </c>
      <c r="B1157" s="1">
        <v>960012</v>
      </c>
      <c r="C1157" s="1"/>
      <c r="D1157" s="1" t="s">
        <v>32829</v>
      </c>
      <c r="E1157" s="1" t="s">
        <v>2578</v>
      </c>
      <c r="F1157" s="1" t="s">
        <v>32900</v>
      </c>
      <c r="G1157" s="1" t="s">
        <v>655</v>
      </c>
      <c r="H1157">
        <v>960012</v>
      </c>
      <c r="I1157" s="1" t="s">
        <v>41</v>
      </c>
      <c r="J1157">
        <v>1</v>
      </c>
    </row>
    <row r="1158" spans="1:10" hidden="1" x14ac:dyDescent="0.25">
      <c r="A1158" s="24" t="str">
        <f t="shared" si="19"/>
        <v>960013ARCELOR (BERTON SICARD)</v>
      </c>
      <c r="B1158" s="1">
        <v>960013</v>
      </c>
      <c r="C1158" s="1"/>
      <c r="D1158" s="1" t="s">
        <v>32829</v>
      </c>
      <c r="E1158" s="1" t="s">
        <v>2579</v>
      </c>
      <c r="F1158" s="1" t="s">
        <v>32900</v>
      </c>
      <c r="G1158" s="1" t="s">
        <v>655</v>
      </c>
      <c r="H1158">
        <v>960013</v>
      </c>
      <c r="I1158" s="1" t="s">
        <v>41</v>
      </c>
      <c r="J1158">
        <v>1</v>
      </c>
    </row>
    <row r="1159" spans="1:10" hidden="1" x14ac:dyDescent="0.25">
      <c r="A1159" s="24" t="str">
        <f t="shared" si="19"/>
        <v>960014ARCELOR (BERTON SICARD)</v>
      </c>
      <c r="B1159" s="1">
        <v>960014</v>
      </c>
      <c r="C1159" s="1"/>
      <c r="D1159" s="1" t="s">
        <v>32829</v>
      </c>
      <c r="E1159" s="1" t="s">
        <v>2580</v>
      </c>
      <c r="F1159" s="1" t="s">
        <v>32900</v>
      </c>
      <c r="G1159" s="1" t="s">
        <v>655</v>
      </c>
      <c r="H1159">
        <v>960014</v>
      </c>
      <c r="I1159" s="1" t="s">
        <v>41</v>
      </c>
      <c r="J1159">
        <v>2</v>
      </c>
    </row>
    <row r="1160" spans="1:10" hidden="1" x14ac:dyDescent="0.25">
      <c r="A1160" s="24" t="str">
        <f t="shared" si="19"/>
        <v>960020ARCELOR (BERTON SICARD)</v>
      </c>
      <c r="B1160" s="1">
        <v>960020</v>
      </c>
      <c r="C1160" s="1"/>
      <c r="D1160" s="1" t="s">
        <v>32829</v>
      </c>
      <c r="E1160" s="1" t="s">
        <v>2581</v>
      </c>
      <c r="F1160" s="1" t="s">
        <v>32900</v>
      </c>
      <c r="G1160" s="1" t="s">
        <v>655</v>
      </c>
      <c r="H1160">
        <v>960020</v>
      </c>
      <c r="I1160" s="1" t="s">
        <v>41</v>
      </c>
      <c r="J1160">
        <v>4</v>
      </c>
    </row>
    <row r="1161" spans="1:10" hidden="1" x14ac:dyDescent="0.25">
      <c r="A1161" s="24" t="str">
        <f t="shared" si="19"/>
        <v>960026ARCELOR (BERTON SICARD)</v>
      </c>
      <c r="B1161" s="1">
        <v>960026</v>
      </c>
      <c r="C1161" s="1"/>
      <c r="D1161" s="1" t="s">
        <v>32829</v>
      </c>
      <c r="E1161" s="1" t="s">
        <v>2582</v>
      </c>
      <c r="F1161" s="1" t="s">
        <v>32900</v>
      </c>
      <c r="G1161" s="1" t="s">
        <v>655</v>
      </c>
      <c r="H1161">
        <v>960026</v>
      </c>
      <c r="I1161" s="1" t="s">
        <v>41</v>
      </c>
      <c r="J1161">
        <v>1</v>
      </c>
    </row>
    <row r="1162" spans="1:10" hidden="1" x14ac:dyDescent="0.25">
      <c r="A1162" s="24" t="str">
        <f t="shared" si="19"/>
        <v>960028ARCELOR (BERTON SICARD)</v>
      </c>
      <c r="B1162" s="1">
        <v>960028</v>
      </c>
      <c r="C1162" s="1"/>
      <c r="D1162" s="1" t="s">
        <v>32829</v>
      </c>
      <c r="E1162" s="1" t="s">
        <v>2583</v>
      </c>
      <c r="F1162" s="1" t="s">
        <v>32900</v>
      </c>
      <c r="G1162" s="1" t="s">
        <v>655</v>
      </c>
      <c r="H1162">
        <v>960028</v>
      </c>
      <c r="I1162" s="1" t="s">
        <v>41</v>
      </c>
      <c r="J1162">
        <v>1</v>
      </c>
    </row>
    <row r="1163" spans="1:10" hidden="1" x14ac:dyDescent="0.25">
      <c r="A1163" s="24" t="str">
        <f t="shared" si="19"/>
        <v>339ARCELOR (BERTON SICARD)</v>
      </c>
      <c r="B1163" s="1">
        <v>339</v>
      </c>
      <c r="C1163" s="1"/>
      <c r="D1163" s="1" t="s">
        <v>32829</v>
      </c>
      <c r="E1163" s="1" t="s">
        <v>2504</v>
      </c>
      <c r="F1163" s="1" t="s">
        <v>32900</v>
      </c>
      <c r="G1163" s="1" t="s">
        <v>655</v>
      </c>
      <c r="H1163">
        <v>339</v>
      </c>
      <c r="I1163" s="1" t="s">
        <v>41</v>
      </c>
      <c r="J1163">
        <v>50</v>
      </c>
    </row>
    <row r="1164" spans="1:10" hidden="1" x14ac:dyDescent="0.25">
      <c r="A1164" s="24" t="str">
        <f t="shared" ref="A1164:A1227" si="20">B1164&amp;F1164</f>
        <v>9503ARCELOR (BERTON SICARD)</v>
      </c>
      <c r="B1164" s="1">
        <v>9503</v>
      </c>
      <c r="C1164" s="1"/>
      <c r="D1164" s="1" t="s">
        <v>32829</v>
      </c>
      <c r="E1164" s="1" t="s">
        <v>2626</v>
      </c>
      <c r="F1164" s="1" t="s">
        <v>32900</v>
      </c>
      <c r="G1164" s="1" t="s">
        <v>655</v>
      </c>
      <c r="H1164">
        <v>9503</v>
      </c>
      <c r="I1164" s="1" t="s">
        <v>41</v>
      </c>
      <c r="J1164">
        <v>8</v>
      </c>
    </row>
    <row r="1165" spans="1:10" hidden="1" x14ac:dyDescent="0.25">
      <c r="A1165" s="24" t="str">
        <f t="shared" si="20"/>
        <v>A6065ARCELOR (BERTON SICARD)</v>
      </c>
      <c r="B1165" s="1" t="s">
        <v>2747</v>
      </c>
      <c r="C1165" s="1"/>
      <c r="D1165" s="1" t="s">
        <v>32829</v>
      </c>
      <c r="E1165" s="1" t="s">
        <v>2748</v>
      </c>
      <c r="F1165" s="1" t="s">
        <v>32900</v>
      </c>
      <c r="G1165" s="1" t="s">
        <v>655</v>
      </c>
      <c r="H1165" t="s">
        <v>2747</v>
      </c>
      <c r="I1165" s="1" t="s">
        <v>41</v>
      </c>
      <c r="J1165">
        <v>4</v>
      </c>
    </row>
    <row r="1166" spans="1:10" hidden="1" x14ac:dyDescent="0.25">
      <c r="A1166" s="24" t="str">
        <f t="shared" si="20"/>
        <v>A6066ARCELOR (BERTON SICARD)</v>
      </c>
      <c r="B1166" s="1" t="s">
        <v>2749</v>
      </c>
      <c r="C1166" s="1"/>
      <c r="D1166" s="1" t="s">
        <v>32829</v>
      </c>
      <c r="E1166" s="1" t="s">
        <v>2750</v>
      </c>
      <c r="F1166" s="1" t="s">
        <v>32900</v>
      </c>
      <c r="G1166" s="1" t="s">
        <v>655</v>
      </c>
      <c r="H1166" t="s">
        <v>2749</v>
      </c>
      <c r="I1166" s="1" t="s">
        <v>41</v>
      </c>
      <c r="J1166">
        <v>4</v>
      </c>
    </row>
    <row r="1167" spans="1:10" hidden="1" x14ac:dyDescent="0.25">
      <c r="A1167" s="24" t="str">
        <f t="shared" si="20"/>
        <v>837ARCELOR (BERTON SICARD)</v>
      </c>
      <c r="B1167" s="1">
        <v>837</v>
      </c>
      <c r="C1167" s="1"/>
      <c r="D1167" s="1" t="s">
        <v>32829</v>
      </c>
      <c r="E1167" s="1" t="s">
        <v>3036</v>
      </c>
      <c r="F1167" s="1" t="s">
        <v>32900</v>
      </c>
      <c r="G1167" s="1" t="s">
        <v>655</v>
      </c>
      <c r="H1167">
        <v>837</v>
      </c>
      <c r="I1167" s="1" t="s">
        <v>41</v>
      </c>
      <c r="J1167">
        <v>10</v>
      </c>
    </row>
    <row r="1168" spans="1:10" hidden="1" x14ac:dyDescent="0.25">
      <c r="A1168" s="24" t="str">
        <f t="shared" si="20"/>
        <v>5554ARCELOR (BERTON SICARD)</v>
      </c>
      <c r="B1168" s="1">
        <v>5554</v>
      </c>
      <c r="C1168" s="1"/>
      <c r="D1168" s="1" t="s">
        <v>32829</v>
      </c>
      <c r="E1168" s="1" t="s">
        <v>3174</v>
      </c>
      <c r="F1168" s="1" t="s">
        <v>32900</v>
      </c>
      <c r="G1168" s="1" t="s">
        <v>655</v>
      </c>
      <c r="H1168">
        <v>5554</v>
      </c>
      <c r="I1168" s="1" t="s">
        <v>41</v>
      </c>
      <c r="J1168">
        <v>20</v>
      </c>
    </row>
    <row r="1169" spans="1:10" hidden="1" x14ac:dyDescent="0.25">
      <c r="A1169" s="24" t="str">
        <f t="shared" si="20"/>
        <v>5623ARCELOR (BERTON SICARD)</v>
      </c>
      <c r="B1169" s="1">
        <v>5623</v>
      </c>
      <c r="C1169" s="1"/>
      <c r="D1169" s="1" t="s">
        <v>32829</v>
      </c>
      <c r="E1169" s="1" t="s">
        <v>3181</v>
      </c>
      <c r="F1169" s="1" t="s">
        <v>32900</v>
      </c>
      <c r="G1169" s="1" t="s">
        <v>655</v>
      </c>
      <c r="H1169">
        <v>5623</v>
      </c>
      <c r="I1169" s="1" t="s">
        <v>41</v>
      </c>
      <c r="J1169">
        <v>1</v>
      </c>
    </row>
    <row r="1170" spans="1:10" hidden="1" x14ac:dyDescent="0.25">
      <c r="A1170" s="24" t="str">
        <f t="shared" si="20"/>
        <v>9500ARCELOR (BERTON SICARD)</v>
      </c>
      <c r="B1170" s="1">
        <v>9500</v>
      </c>
      <c r="C1170" s="1"/>
      <c r="D1170" s="1" t="s">
        <v>32829</v>
      </c>
      <c r="E1170" s="1" t="s">
        <v>3475</v>
      </c>
      <c r="F1170" s="1" t="s">
        <v>32900</v>
      </c>
      <c r="G1170" s="1" t="s">
        <v>655</v>
      </c>
      <c r="H1170">
        <v>9500</v>
      </c>
      <c r="I1170" s="1" t="s">
        <v>41</v>
      </c>
      <c r="J1170">
        <v>8</v>
      </c>
    </row>
    <row r="1171" spans="1:10" hidden="1" x14ac:dyDescent="0.25">
      <c r="A1171" s="24" t="str">
        <f t="shared" si="20"/>
        <v>9501ARCELOR (BERTON SICARD)</v>
      </c>
      <c r="B1171" s="1">
        <v>9501</v>
      </c>
      <c r="C1171" s="1"/>
      <c r="D1171" s="1" t="s">
        <v>32829</v>
      </c>
      <c r="E1171" s="1" t="s">
        <v>3476</v>
      </c>
      <c r="F1171" s="1" t="s">
        <v>32900</v>
      </c>
      <c r="G1171" s="1" t="s">
        <v>655</v>
      </c>
      <c r="H1171">
        <v>9501</v>
      </c>
      <c r="I1171" s="1" t="s">
        <v>41</v>
      </c>
      <c r="J1171">
        <v>8</v>
      </c>
    </row>
    <row r="1172" spans="1:10" hidden="1" x14ac:dyDescent="0.25">
      <c r="A1172" s="24" t="str">
        <f t="shared" si="20"/>
        <v>9502ARCELOR (BERTON SICARD)</v>
      </c>
      <c r="B1172" s="1">
        <v>9502</v>
      </c>
      <c r="C1172" s="1"/>
      <c r="D1172" s="1" t="s">
        <v>32829</v>
      </c>
      <c r="E1172" s="1" t="s">
        <v>3477</v>
      </c>
      <c r="F1172" s="1" t="s">
        <v>32900</v>
      </c>
      <c r="G1172" s="1" t="s">
        <v>655</v>
      </c>
      <c r="H1172">
        <v>9502</v>
      </c>
      <c r="I1172" s="1" t="s">
        <v>41</v>
      </c>
      <c r="J1172">
        <v>8</v>
      </c>
    </row>
    <row r="1173" spans="1:10" hidden="1" x14ac:dyDescent="0.25">
      <c r="A1173" s="24" t="str">
        <f t="shared" si="20"/>
        <v>9511ARCELOR (BERTON SICARD)</v>
      </c>
      <c r="B1173" s="1">
        <v>9511</v>
      </c>
      <c r="C1173" s="1"/>
      <c r="D1173" s="1" t="s">
        <v>32829</v>
      </c>
      <c r="E1173" s="1" t="s">
        <v>3478</v>
      </c>
      <c r="F1173" s="1" t="s">
        <v>32900</v>
      </c>
      <c r="G1173" s="1" t="s">
        <v>655</v>
      </c>
      <c r="H1173">
        <v>9511</v>
      </c>
      <c r="I1173" s="1" t="s">
        <v>41</v>
      </c>
      <c r="J1173">
        <v>2</v>
      </c>
    </row>
    <row r="1174" spans="1:10" hidden="1" x14ac:dyDescent="0.25">
      <c r="A1174" s="24" t="str">
        <f t="shared" si="20"/>
        <v>9512ARCELOR (BERTON SICARD)</v>
      </c>
      <c r="B1174" s="1">
        <v>9512</v>
      </c>
      <c r="C1174" s="1"/>
      <c r="D1174" s="1" t="s">
        <v>32829</v>
      </c>
      <c r="E1174" s="1" t="s">
        <v>3479</v>
      </c>
      <c r="F1174" s="1" t="s">
        <v>32900</v>
      </c>
      <c r="G1174" s="1" t="s">
        <v>655</v>
      </c>
      <c r="H1174">
        <v>9512</v>
      </c>
      <c r="I1174" s="1" t="s">
        <v>41</v>
      </c>
      <c r="J1174">
        <v>2</v>
      </c>
    </row>
    <row r="1175" spans="1:10" hidden="1" x14ac:dyDescent="0.25">
      <c r="A1175" s="24" t="str">
        <f t="shared" si="20"/>
        <v>460023ARCELOR (BERTON SICARD)</v>
      </c>
      <c r="B1175" s="1">
        <v>460023</v>
      </c>
      <c r="C1175" s="1"/>
      <c r="D1175" s="1" t="s">
        <v>32829</v>
      </c>
      <c r="E1175" s="1" t="s">
        <v>3781</v>
      </c>
      <c r="F1175" s="1" t="s">
        <v>32900</v>
      </c>
      <c r="G1175" s="1" t="s">
        <v>655</v>
      </c>
      <c r="H1175">
        <v>460023</v>
      </c>
      <c r="I1175" s="1" t="s">
        <v>41</v>
      </c>
      <c r="J1175">
        <v>10</v>
      </c>
    </row>
    <row r="1176" spans="1:10" hidden="1" x14ac:dyDescent="0.25">
      <c r="A1176" s="24" t="str">
        <f t="shared" si="20"/>
        <v>550051ARCELOR (BERTON SICARD)</v>
      </c>
      <c r="B1176" s="1">
        <v>550051</v>
      </c>
      <c r="C1176" s="1"/>
      <c r="D1176" s="1" t="s">
        <v>32829</v>
      </c>
      <c r="E1176" s="1" t="s">
        <v>3900</v>
      </c>
      <c r="F1176" s="1" t="s">
        <v>32900</v>
      </c>
      <c r="G1176" s="1" t="s">
        <v>655</v>
      </c>
      <c r="H1176">
        <v>550051</v>
      </c>
      <c r="I1176" s="1" t="s">
        <v>41</v>
      </c>
      <c r="J1176">
        <v>1</v>
      </c>
    </row>
    <row r="1177" spans="1:10" hidden="1" x14ac:dyDescent="0.25">
      <c r="A1177" s="24" t="str">
        <f t="shared" si="20"/>
        <v>560009ARCELOR (BERTON SICARD)</v>
      </c>
      <c r="B1177" s="1">
        <v>560009</v>
      </c>
      <c r="C1177" s="1"/>
      <c r="D1177" s="1" t="s">
        <v>32829</v>
      </c>
      <c r="E1177" s="1" t="s">
        <v>3929</v>
      </c>
      <c r="F1177" s="1" t="s">
        <v>32900</v>
      </c>
      <c r="G1177" s="1" t="s">
        <v>655</v>
      </c>
      <c r="H1177">
        <v>560009</v>
      </c>
      <c r="I1177" s="1" t="s">
        <v>41</v>
      </c>
      <c r="J1177">
        <v>4</v>
      </c>
    </row>
    <row r="1178" spans="1:10" hidden="1" x14ac:dyDescent="0.25">
      <c r="A1178" s="24" t="str">
        <f t="shared" si="20"/>
        <v>560025ARCELOR (BERTON SICARD)</v>
      </c>
      <c r="B1178" s="1">
        <v>560025</v>
      </c>
      <c r="C1178" s="1"/>
      <c r="D1178" s="1" t="s">
        <v>32829</v>
      </c>
      <c r="E1178" s="1" t="s">
        <v>3937</v>
      </c>
      <c r="F1178" s="1" t="s">
        <v>32900</v>
      </c>
      <c r="G1178" s="1" t="s">
        <v>655</v>
      </c>
      <c r="H1178">
        <v>560025</v>
      </c>
      <c r="I1178" s="1" t="s">
        <v>41</v>
      </c>
      <c r="J1178">
        <v>8</v>
      </c>
    </row>
    <row r="1179" spans="1:10" hidden="1" x14ac:dyDescent="0.25">
      <c r="A1179" s="24" t="str">
        <f t="shared" si="20"/>
        <v>560031ARCELOR (BERTON SICARD)</v>
      </c>
      <c r="B1179" s="1">
        <v>560031</v>
      </c>
      <c r="C1179" s="1"/>
      <c r="D1179" s="1" t="s">
        <v>32829</v>
      </c>
      <c r="E1179" s="1" t="s">
        <v>3940</v>
      </c>
      <c r="F1179" s="1" t="s">
        <v>32900</v>
      </c>
      <c r="G1179" s="1" t="s">
        <v>655</v>
      </c>
      <c r="H1179">
        <v>560031</v>
      </c>
      <c r="I1179" s="1" t="s">
        <v>41</v>
      </c>
      <c r="J1179">
        <v>1</v>
      </c>
    </row>
    <row r="1180" spans="1:10" hidden="1" x14ac:dyDescent="0.25">
      <c r="A1180" s="24" t="str">
        <f t="shared" si="20"/>
        <v>960036ARCELOR (BERTON SICARD)</v>
      </c>
      <c r="B1180" s="1">
        <v>960036</v>
      </c>
      <c r="C1180" s="1"/>
      <c r="D1180" s="1" t="s">
        <v>32829</v>
      </c>
      <c r="E1180" s="1" t="s">
        <v>4071</v>
      </c>
      <c r="F1180" s="1" t="s">
        <v>32900</v>
      </c>
      <c r="G1180" s="1" t="s">
        <v>655</v>
      </c>
      <c r="H1180">
        <v>960036</v>
      </c>
      <c r="I1180" s="1" t="s">
        <v>41</v>
      </c>
      <c r="J1180">
        <v>2</v>
      </c>
    </row>
    <row r="1181" spans="1:10" hidden="1" x14ac:dyDescent="0.25">
      <c r="A1181" s="24" t="str">
        <f t="shared" si="20"/>
        <v>A6065ARCELOR (BERTON SICARD)</v>
      </c>
      <c r="B1181" s="1" t="s">
        <v>2747</v>
      </c>
      <c r="C1181" s="1"/>
      <c r="D1181" s="1" t="s">
        <v>32829</v>
      </c>
      <c r="E1181" s="1" t="s">
        <v>2748</v>
      </c>
      <c r="F1181" s="1" t="s">
        <v>32900</v>
      </c>
      <c r="G1181" s="1" t="s">
        <v>655</v>
      </c>
      <c r="H1181" t="s">
        <v>2747</v>
      </c>
      <c r="I1181" s="1" t="s">
        <v>41</v>
      </c>
      <c r="J1181">
        <v>4</v>
      </c>
    </row>
    <row r="1182" spans="1:10" hidden="1" x14ac:dyDescent="0.25">
      <c r="A1182" s="24" t="str">
        <f t="shared" si="20"/>
        <v>A6066ARCELOR (BERTON SICARD)</v>
      </c>
      <c r="B1182" s="1" t="s">
        <v>2749</v>
      </c>
      <c r="C1182" s="1"/>
      <c r="D1182" s="1" t="s">
        <v>32829</v>
      </c>
      <c r="E1182" s="1" t="s">
        <v>2750</v>
      </c>
      <c r="F1182" s="1" t="s">
        <v>32900</v>
      </c>
      <c r="G1182" s="1" t="s">
        <v>655</v>
      </c>
      <c r="H1182" t="s">
        <v>2749</v>
      </c>
      <c r="I1182" s="1" t="s">
        <v>41</v>
      </c>
      <c r="J1182">
        <v>4</v>
      </c>
    </row>
    <row r="1183" spans="1:10" hidden="1" x14ac:dyDescent="0.25">
      <c r="A1183" s="24" t="str">
        <f t="shared" si="20"/>
        <v>837ARCELOR (BERTON SICARD)</v>
      </c>
      <c r="B1183" s="1">
        <v>837</v>
      </c>
      <c r="C1183" s="1"/>
      <c r="D1183" s="1" t="s">
        <v>32829</v>
      </c>
      <c r="E1183" s="1" t="s">
        <v>3036</v>
      </c>
      <c r="F1183" s="1" t="s">
        <v>32900</v>
      </c>
      <c r="G1183" s="1" t="s">
        <v>655</v>
      </c>
      <c r="H1183">
        <v>837</v>
      </c>
      <c r="I1183" s="1" t="s">
        <v>41</v>
      </c>
      <c r="J1183">
        <v>10</v>
      </c>
    </row>
    <row r="1184" spans="1:10" hidden="1" x14ac:dyDescent="0.25">
      <c r="A1184" s="24" t="str">
        <f t="shared" si="20"/>
        <v>5554ARCELOR (BERTON SICARD)</v>
      </c>
      <c r="B1184" s="1">
        <v>5554</v>
      </c>
      <c r="C1184" s="1"/>
      <c r="D1184" s="1" t="s">
        <v>32829</v>
      </c>
      <c r="E1184" s="1" t="s">
        <v>3174</v>
      </c>
      <c r="F1184" s="1" t="s">
        <v>32900</v>
      </c>
      <c r="G1184" s="1" t="s">
        <v>655</v>
      </c>
      <c r="H1184">
        <v>5554</v>
      </c>
      <c r="I1184" s="1" t="s">
        <v>41</v>
      </c>
      <c r="J1184">
        <v>20</v>
      </c>
    </row>
    <row r="1185" spans="1:10" hidden="1" x14ac:dyDescent="0.25">
      <c r="A1185" s="24" t="str">
        <f t="shared" si="20"/>
        <v>6679ARCELOR (BERTON SICARD)</v>
      </c>
      <c r="B1185" s="1">
        <v>6679</v>
      </c>
      <c r="C1185" s="1"/>
      <c r="D1185" s="1" t="s">
        <v>32829</v>
      </c>
      <c r="E1185" s="1" t="s">
        <v>2606</v>
      </c>
      <c r="F1185" s="1" t="s">
        <v>32900</v>
      </c>
      <c r="G1185" s="1" t="s">
        <v>655</v>
      </c>
      <c r="H1185">
        <v>6679</v>
      </c>
      <c r="I1185" s="1" t="s">
        <v>41</v>
      </c>
      <c r="J1185">
        <v>10</v>
      </c>
    </row>
    <row r="1186" spans="1:10" hidden="1" x14ac:dyDescent="0.25">
      <c r="A1186" s="24" t="str">
        <f t="shared" si="20"/>
        <v>9500ARCELOR (BERTON SICARD)</v>
      </c>
      <c r="B1186" s="1">
        <v>9500</v>
      </c>
      <c r="C1186" s="1"/>
      <c r="D1186" s="1" t="s">
        <v>32829</v>
      </c>
      <c r="E1186" s="1" t="s">
        <v>3475</v>
      </c>
      <c r="F1186" s="1" t="s">
        <v>32900</v>
      </c>
      <c r="G1186" s="1" t="s">
        <v>655</v>
      </c>
      <c r="H1186">
        <v>9500</v>
      </c>
      <c r="I1186" s="1" t="s">
        <v>41</v>
      </c>
      <c r="J1186">
        <v>8</v>
      </c>
    </row>
    <row r="1187" spans="1:10" hidden="1" x14ac:dyDescent="0.25">
      <c r="A1187" s="24" t="str">
        <f t="shared" si="20"/>
        <v>9501ARCELOR (BERTON SICARD)</v>
      </c>
      <c r="B1187" s="1">
        <v>9501</v>
      </c>
      <c r="C1187" s="1"/>
      <c r="D1187" s="1" t="s">
        <v>32829</v>
      </c>
      <c r="E1187" s="1" t="s">
        <v>3476</v>
      </c>
      <c r="F1187" s="1" t="s">
        <v>32900</v>
      </c>
      <c r="G1187" s="1" t="s">
        <v>655</v>
      </c>
      <c r="H1187">
        <v>9501</v>
      </c>
      <c r="I1187" s="1" t="s">
        <v>41</v>
      </c>
      <c r="J1187">
        <v>8</v>
      </c>
    </row>
    <row r="1188" spans="1:10" hidden="1" x14ac:dyDescent="0.25">
      <c r="A1188" s="24" t="str">
        <f t="shared" si="20"/>
        <v>9502ARCELOR (BERTON SICARD)</v>
      </c>
      <c r="B1188" s="1">
        <v>9502</v>
      </c>
      <c r="C1188" s="1"/>
      <c r="D1188" s="1" t="s">
        <v>32829</v>
      </c>
      <c r="E1188" s="1" t="s">
        <v>3477</v>
      </c>
      <c r="F1188" s="1" t="s">
        <v>32900</v>
      </c>
      <c r="G1188" s="1" t="s">
        <v>655</v>
      </c>
      <c r="H1188">
        <v>9502</v>
      </c>
      <c r="I1188" s="1" t="s">
        <v>41</v>
      </c>
      <c r="J1188">
        <v>8</v>
      </c>
    </row>
    <row r="1189" spans="1:10" hidden="1" x14ac:dyDescent="0.25">
      <c r="A1189" s="24" t="str">
        <f t="shared" si="20"/>
        <v>9503ARCELOR (BERTON SICARD)</v>
      </c>
      <c r="B1189" s="1">
        <v>9503</v>
      </c>
      <c r="C1189" s="1"/>
      <c r="D1189" s="1" t="s">
        <v>32829</v>
      </c>
      <c r="E1189" s="1" t="s">
        <v>2626</v>
      </c>
      <c r="F1189" s="1" t="s">
        <v>32900</v>
      </c>
      <c r="G1189" s="1" t="s">
        <v>655</v>
      </c>
      <c r="H1189">
        <v>9503</v>
      </c>
      <c r="I1189" s="1" t="s">
        <v>41</v>
      </c>
      <c r="J1189">
        <v>8</v>
      </c>
    </row>
    <row r="1190" spans="1:10" hidden="1" x14ac:dyDescent="0.25">
      <c r="A1190" s="24" t="str">
        <f t="shared" si="20"/>
        <v>460090ARCELOR (BERTON SICARD)</v>
      </c>
      <c r="B1190" s="1">
        <v>460090</v>
      </c>
      <c r="C1190" s="1"/>
      <c r="D1190" s="1" t="s">
        <v>32829</v>
      </c>
      <c r="E1190" s="1" t="s">
        <v>2556</v>
      </c>
      <c r="F1190" s="1" t="s">
        <v>32900</v>
      </c>
      <c r="G1190" s="1" t="s">
        <v>655</v>
      </c>
      <c r="H1190">
        <v>460090</v>
      </c>
      <c r="I1190" s="1" t="s">
        <v>41</v>
      </c>
      <c r="J1190">
        <v>10</v>
      </c>
    </row>
    <row r="1191" spans="1:10" hidden="1" x14ac:dyDescent="0.25">
      <c r="A1191" s="24" t="str">
        <f t="shared" si="20"/>
        <v>A5050ARCELOR (BERTON SICARD)</v>
      </c>
      <c r="B1191" s="1" t="s">
        <v>2689</v>
      </c>
      <c r="C1191" s="1" t="s">
        <v>21435</v>
      </c>
      <c r="D1191" s="1" t="s">
        <v>32827</v>
      </c>
      <c r="E1191" s="1" t="s">
        <v>2690</v>
      </c>
      <c r="F1191" s="1" t="s">
        <v>32900</v>
      </c>
      <c r="G1191" s="1" t="s">
        <v>655</v>
      </c>
      <c r="H1191" t="s">
        <v>2689</v>
      </c>
      <c r="I1191" s="1" t="s">
        <v>41</v>
      </c>
      <c r="J1191">
        <v>4</v>
      </c>
    </row>
    <row r="1192" spans="1:10" hidden="1" x14ac:dyDescent="0.25">
      <c r="A1192" s="24" t="str">
        <f t="shared" si="20"/>
        <v>A5051ARCELOR (BERTON SICARD)</v>
      </c>
      <c r="B1192" s="1" t="s">
        <v>2691</v>
      </c>
      <c r="C1192" s="1" t="s">
        <v>21435</v>
      </c>
      <c r="D1192" s="1" t="s">
        <v>32827</v>
      </c>
      <c r="E1192" s="1" t="s">
        <v>2692</v>
      </c>
      <c r="F1192" s="1" t="s">
        <v>32900</v>
      </c>
      <c r="G1192" s="1" t="s">
        <v>655</v>
      </c>
      <c r="H1192" t="s">
        <v>2691</v>
      </c>
      <c r="I1192" s="1" t="s">
        <v>41</v>
      </c>
      <c r="J1192">
        <v>4</v>
      </c>
    </row>
    <row r="1193" spans="1:10" hidden="1" x14ac:dyDescent="0.25">
      <c r="A1193" s="24" t="str">
        <f t="shared" si="20"/>
        <v>A5052ARCELOR (BERTON SICARD)</v>
      </c>
      <c r="B1193" s="1" t="s">
        <v>2693</v>
      </c>
      <c r="C1193" s="1" t="s">
        <v>21435</v>
      </c>
      <c r="D1193" s="1" t="s">
        <v>32827</v>
      </c>
      <c r="E1193" s="1" t="s">
        <v>2694</v>
      </c>
      <c r="F1193" s="1" t="s">
        <v>32900</v>
      </c>
      <c r="G1193" s="1" t="s">
        <v>655</v>
      </c>
      <c r="H1193" t="s">
        <v>2693</v>
      </c>
      <c r="I1193" s="1" t="s">
        <v>41</v>
      </c>
      <c r="J1193">
        <v>4</v>
      </c>
    </row>
    <row r="1194" spans="1:10" hidden="1" x14ac:dyDescent="0.25">
      <c r="A1194" s="24" t="str">
        <f t="shared" si="20"/>
        <v>A6043ARCELOR (BERTON SICARD)</v>
      </c>
      <c r="B1194" s="1" t="s">
        <v>2735</v>
      </c>
      <c r="C1194" s="1" t="s">
        <v>21435</v>
      </c>
      <c r="D1194" s="1" t="s">
        <v>32827</v>
      </c>
      <c r="E1194" s="1" t="s">
        <v>2736</v>
      </c>
      <c r="F1194" s="1" t="s">
        <v>32900</v>
      </c>
      <c r="G1194" s="1" t="s">
        <v>655</v>
      </c>
      <c r="H1194" t="s">
        <v>2735</v>
      </c>
      <c r="I1194" s="1" t="s">
        <v>41</v>
      </c>
      <c r="J1194">
        <v>375</v>
      </c>
    </row>
    <row r="1195" spans="1:10" hidden="1" x14ac:dyDescent="0.25">
      <c r="A1195" s="24" t="str">
        <f t="shared" si="20"/>
        <v>1501ARCELOR (BERTON SICARD)</v>
      </c>
      <c r="B1195" s="1">
        <v>1501</v>
      </c>
      <c r="C1195" s="1" t="s">
        <v>21435</v>
      </c>
      <c r="D1195" s="1" t="s">
        <v>32827</v>
      </c>
      <c r="E1195" s="1" t="s">
        <v>3072</v>
      </c>
      <c r="F1195" s="1" t="s">
        <v>32900</v>
      </c>
      <c r="G1195" s="1" t="s">
        <v>655</v>
      </c>
      <c r="H1195">
        <v>1501</v>
      </c>
      <c r="I1195" s="1" t="s">
        <v>41</v>
      </c>
      <c r="J1195">
        <v>100</v>
      </c>
    </row>
    <row r="1196" spans="1:10" hidden="1" x14ac:dyDescent="0.25">
      <c r="A1196" s="24" t="str">
        <f t="shared" si="20"/>
        <v>1502ARCELOR (BERTON SICARD)</v>
      </c>
      <c r="B1196" s="1">
        <v>1502</v>
      </c>
      <c r="C1196" s="1" t="s">
        <v>21435</v>
      </c>
      <c r="D1196" s="1" t="s">
        <v>32827</v>
      </c>
      <c r="E1196" s="1" t="s">
        <v>3073</v>
      </c>
      <c r="F1196" s="1" t="s">
        <v>32900</v>
      </c>
      <c r="G1196" s="1" t="s">
        <v>655</v>
      </c>
      <c r="H1196">
        <v>1502</v>
      </c>
      <c r="I1196" s="1" t="s">
        <v>41</v>
      </c>
      <c r="J1196">
        <v>100</v>
      </c>
    </row>
    <row r="1197" spans="1:10" hidden="1" x14ac:dyDescent="0.25">
      <c r="A1197" s="24" t="str">
        <f t="shared" si="20"/>
        <v>1502/25ARCELOR (BERTON SICARD)</v>
      </c>
      <c r="B1197" s="1" t="s">
        <v>3074</v>
      </c>
      <c r="C1197" s="1" t="s">
        <v>21435</v>
      </c>
      <c r="D1197" s="1" t="s">
        <v>32827</v>
      </c>
      <c r="E1197" s="1" t="s">
        <v>3073</v>
      </c>
      <c r="F1197" s="1" t="s">
        <v>32900</v>
      </c>
      <c r="G1197" s="1" t="s">
        <v>655</v>
      </c>
      <c r="H1197" t="s">
        <v>3074</v>
      </c>
      <c r="I1197" s="1" t="s">
        <v>41</v>
      </c>
      <c r="J1197">
        <v>25</v>
      </c>
    </row>
    <row r="1198" spans="1:10" hidden="1" x14ac:dyDescent="0.25">
      <c r="A1198" s="24" t="str">
        <f t="shared" si="20"/>
        <v>1504ARCELOR (BERTON SICARD)</v>
      </c>
      <c r="B1198" s="1">
        <v>1504</v>
      </c>
      <c r="C1198" s="1" t="s">
        <v>21435</v>
      </c>
      <c r="D1198" s="1" t="s">
        <v>32827</v>
      </c>
      <c r="E1198" s="1" t="s">
        <v>3075</v>
      </c>
      <c r="F1198" s="1" t="s">
        <v>32900</v>
      </c>
      <c r="G1198" s="1" t="s">
        <v>655</v>
      </c>
      <c r="H1198">
        <v>1504</v>
      </c>
      <c r="I1198" s="1" t="s">
        <v>41</v>
      </c>
      <c r="J1198">
        <v>100</v>
      </c>
    </row>
    <row r="1199" spans="1:10" hidden="1" x14ac:dyDescent="0.25">
      <c r="A1199" s="24" t="str">
        <f t="shared" si="20"/>
        <v>1504/25ARCELOR (BERTON SICARD)</v>
      </c>
      <c r="B1199" s="1" t="s">
        <v>3076</v>
      </c>
      <c r="C1199" s="1" t="s">
        <v>21435</v>
      </c>
      <c r="D1199" s="1" t="s">
        <v>32827</v>
      </c>
      <c r="E1199" s="1" t="s">
        <v>3075</v>
      </c>
      <c r="F1199" s="1" t="s">
        <v>32900</v>
      </c>
      <c r="G1199" s="1" t="s">
        <v>655</v>
      </c>
      <c r="H1199" t="s">
        <v>3076</v>
      </c>
      <c r="I1199" s="1" t="s">
        <v>41</v>
      </c>
      <c r="J1199">
        <v>25</v>
      </c>
    </row>
    <row r="1200" spans="1:10" hidden="1" x14ac:dyDescent="0.25">
      <c r="A1200" s="24" t="str">
        <f t="shared" si="20"/>
        <v>5349ARCELOR (BERTON SICARD)</v>
      </c>
      <c r="B1200" s="1">
        <v>5349</v>
      </c>
      <c r="C1200" s="1" t="s">
        <v>21435</v>
      </c>
      <c r="D1200" s="1" t="s">
        <v>32827</v>
      </c>
      <c r="E1200" s="1" t="s">
        <v>3168</v>
      </c>
      <c r="F1200" s="1" t="s">
        <v>32900</v>
      </c>
      <c r="G1200" s="1" t="s">
        <v>655</v>
      </c>
      <c r="H1200">
        <v>5349</v>
      </c>
      <c r="I1200" s="1" t="s">
        <v>41</v>
      </c>
      <c r="J1200">
        <v>4</v>
      </c>
    </row>
    <row r="1201" spans="1:10" hidden="1" x14ac:dyDescent="0.25">
      <c r="A1201" s="24" t="str">
        <f t="shared" si="20"/>
        <v>5705/16ARCELOR (BERTON SICARD)</v>
      </c>
      <c r="B1201" s="1" t="s">
        <v>3191</v>
      </c>
      <c r="C1201" s="1" t="s">
        <v>21435</v>
      </c>
      <c r="D1201" s="1" t="s">
        <v>32827</v>
      </c>
      <c r="E1201" s="1" t="s">
        <v>3192</v>
      </c>
      <c r="F1201" s="1" t="s">
        <v>32900</v>
      </c>
      <c r="G1201" s="1" t="s">
        <v>655</v>
      </c>
      <c r="H1201" t="s">
        <v>3191</v>
      </c>
      <c r="I1201" s="1" t="s">
        <v>41</v>
      </c>
      <c r="J1201">
        <v>25</v>
      </c>
    </row>
    <row r="1202" spans="1:10" hidden="1" x14ac:dyDescent="0.25">
      <c r="A1202" s="24" t="str">
        <f t="shared" si="20"/>
        <v>5709ARCELOR (BERTON SICARD)</v>
      </c>
      <c r="B1202" s="1">
        <v>5709</v>
      </c>
      <c r="C1202" s="1" t="s">
        <v>21435</v>
      </c>
      <c r="D1202" s="1" t="s">
        <v>32827</v>
      </c>
      <c r="E1202" s="1" t="s">
        <v>3193</v>
      </c>
      <c r="F1202" s="1" t="s">
        <v>32900</v>
      </c>
      <c r="G1202" s="1" t="s">
        <v>655</v>
      </c>
      <c r="H1202">
        <v>5709</v>
      </c>
      <c r="I1202" s="1" t="s">
        <v>41</v>
      </c>
      <c r="J1202">
        <v>1</v>
      </c>
    </row>
    <row r="1203" spans="1:10" hidden="1" x14ac:dyDescent="0.25">
      <c r="A1203" s="24" t="str">
        <f t="shared" si="20"/>
        <v>7158ARCELOR (BERTON SICARD)</v>
      </c>
      <c r="B1203" s="1">
        <v>7158</v>
      </c>
      <c r="C1203" s="1" t="s">
        <v>21435</v>
      </c>
      <c r="D1203" s="1" t="s">
        <v>32827</v>
      </c>
      <c r="E1203" s="1" t="s">
        <v>3329</v>
      </c>
      <c r="F1203" s="1" t="s">
        <v>32900</v>
      </c>
      <c r="G1203" s="1" t="s">
        <v>655</v>
      </c>
      <c r="H1203">
        <v>7158</v>
      </c>
      <c r="I1203" s="1" t="s">
        <v>41</v>
      </c>
      <c r="J1203">
        <v>1</v>
      </c>
    </row>
    <row r="1204" spans="1:10" hidden="1" x14ac:dyDescent="0.25">
      <c r="A1204" s="24" t="str">
        <f t="shared" si="20"/>
        <v>9518ARCELOR (BERTON SICARD)</v>
      </c>
      <c r="B1204" s="1">
        <v>9518</v>
      </c>
      <c r="C1204" s="1" t="s">
        <v>21435</v>
      </c>
      <c r="D1204" s="1" t="s">
        <v>32827</v>
      </c>
      <c r="E1204" s="1" t="s">
        <v>3480</v>
      </c>
      <c r="F1204" s="1" t="s">
        <v>32900</v>
      </c>
      <c r="G1204" s="1" t="s">
        <v>655</v>
      </c>
      <c r="H1204">
        <v>9518</v>
      </c>
      <c r="I1204" s="1" t="s">
        <v>41</v>
      </c>
      <c r="J1204">
        <v>100</v>
      </c>
    </row>
    <row r="1205" spans="1:10" hidden="1" x14ac:dyDescent="0.25">
      <c r="A1205" s="24" t="str">
        <f t="shared" si="20"/>
        <v>9521ARCELOR (BERTON SICARD)</v>
      </c>
      <c r="B1205" s="1">
        <v>9521</v>
      </c>
      <c r="C1205" s="1" t="s">
        <v>21435</v>
      </c>
      <c r="D1205" s="1" t="s">
        <v>32827</v>
      </c>
      <c r="E1205" s="1" t="s">
        <v>3481</v>
      </c>
      <c r="F1205" s="1" t="s">
        <v>32900</v>
      </c>
      <c r="G1205" s="1" t="s">
        <v>655</v>
      </c>
      <c r="H1205">
        <v>9521</v>
      </c>
      <c r="I1205" s="1" t="s">
        <v>41</v>
      </c>
      <c r="J1205">
        <v>100</v>
      </c>
    </row>
    <row r="1206" spans="1:10" hidden="1" x14ac:dyDescent="0.25">
      <c r="A1206" s="24" t="str">
        <f t="shared" si="20"/>
        <v>9521/25ARCELOR (BERTON SICARD)</v>
      </c>
      <c r="B1206" s="1" t="s">
        <v>3482</v>
      </c>
      <c r="C1206" s="1" t="s">
        <v>21435</v>
      </c>
      <c r="D1206" s="1" t="s">
        <v>32827</v>
      </c>
      <c r="E1206" s="1" t="s">
        <v>3481</v>
      </c>
      <c r="F1206" s="1" t="s">
        <v>32900</v>
      </c>
      <c r="G1206" s="1" t="s">
        <v>655</v>
      </c>
      <c r="H1206" t="s">
        <v>3482</v>
      </c>
      <c r="I1206" s="1" t="s">
        <v>41</v>
      </c>
      <c r="J1206">
        <v>25</v>
      </c>
    </row>
    <row r="1207" spans="1:10" hidden="1" x14ac:dyDescent="0.25">
      <c r="A1207" s="24" t="str">
        <f t="shared" si="20"/>
        <v>9522ARCELOR (BERTON SICARD)</v>
      </c>
      <c r="B1207" s="1">
        <v>9522</v>
      </c>
      <c r="C1207" s="1" t="s">
        <v>21435</v>
      </c>
      <c r="D1207" s="1" t="s">
        <v>32827</v>
      </c>
      <c r="E1207" s="1" t="s">
        <v>3483</v>
      </c>
      <c r="F1207" s="1" t="s">
        <v>32900</v>
      </c>
      <c r="G1207" s="1" t="s">
        <v>655</v>
      </c>
      <c r="H1207">
        <v>9522</v>
      </c>
      <c r="I1207" s="1" t="s">
        <v>41</v>
      </c>
      <c r="J1207">
        <v>100</v>
      </c>
    </row>
    <row r="1208" spans="1:10" hidden="1" x14ac:dyDescent="0.25">
      <c r="A1208" s="24" t="str">
        <f t="shared" si="20"/>
        <v>9522/25ARCELOR (BERTON SICARD)</v>
      </c>
      <c r="B1208" s="1" t="s">
        <v>3484</v>
      </c>
      <c r="C1208" s="1" t="s">
        <v>21435</v>
      </c>
      <c r="D1208" s="1" t="s">
        <v>32827</v>
      </c>
      <c r="E1208" s="1" t="s">
        <v>3483</v>
      </c>
      <c r="F1208" s="1" t="s">
        <v>32900</v>
      </c>
      <c r="G1208" s="1" t="s">
        <v>655</v>
      </c>
      <c r="H1208" t="s">
        <v>3484</v>
      </c>
      <c r="I1208" s="1" t="s">
        <v>41</v>
      </c>
      <c r="J1208">
        <v>25</v>
      </c>
    </row>
    <row r="1209" spans="1:10" hidden="1" x14ac:dyDescent="0.25">
      <c r="A1209" s="24" t="str">
        <f t="shared" si="20"/>
        <v>9553ARCELOR (BERTON SICARD)</v>
      </c>
      <c r="B1209" s="1">
        <v>9553</v>
      </c>
      <c r="C1209" s="1" t="s">
        <v>21435</v>
      </c>
      <c r="D1209" s="1" t="s">
        <v>32827</v>
      </c>
      <c r="E1209" s="1" t="s">
        <v>3481</v>
      </c>
      <c r="F1209" s="1" t="s">
        <v>32900</v>
      </c>
      <c r="G1209" s="1" t="s">
        <v>655</v>
      </c>
      <c r="H1209">
        <v>9553</v>
      </c>
      <c r="I1209" s="1" t="s">
        <v>41</v>
      </c>
      <c r="J1209">
        <v>100</v>
      </c>
    </row>
    <row r="1210" spans="1:10" hidden="1" x14ac:dyDescent="0.25">
      <c r="A1210" s="24" t="str">
        <f t="shared" si="20"/>
        <v>960040ARCELOR (BERTON SICARD)</v>
      </c>
      <c r="B1210" s="1">
        <v>960040</v>
      </c>
      <c r="C1210" s="1" t="s">
        <v>21435</v>
      </c>
      <c r="D1210" s="1" t="s">
        <v>32827</v>
      </c>
      <c r="E1210" s="1" t="s">
        <v>4072</v>
      </c>
      <c r="F1210" s="1" t="s">
        <v>32900</v>
      </c>
      <c r="G1210" s="1" t="s">
        <v>655</v>
      </c>
      <c r="H1210">
        <v>960040</v>
      </c>
      <c r="I1210" s="1" t="s">
        <v>41</v>
      </c>
      <c r="J1210">
        <v>10</v>
      </c>
    </row>
    <row r="1211" spans="1:10" hidden="1" x14ac:dyDescent="0.25">
      <c r="A1211" s="24" t="str">
        <f t="shared" si="20"/>
        <v>A6043ARCELOR (BERTON SICARD)</v>
      </c>
      <c r="B1211" s="1" t="s">
        <v>2735</v>
      </c>
      <c r="C1211" s="1" t="s">
        <v>21435</v>
      </c>
      <c r="D1211" s="1" t="s">
        <v>32827</v>
      </c>
      <c r="E1211" s="1" t="s">
        <v>2736</v>
      </c>
      <c r="F1211" s="1" t="s">
        <v>32900</v>
      </c>
      <c r="G1211" s="1" t="s">
        <v>655</v>
      </c>
      <c r="H1211" t="s">
        <v>2735</v>
      </c>
      <c r="I1211" s="1" t="s">
        <v>41</v>
      </c>
      <c r="J1211">
        <v>375</v>
      </c>
    </row>
    <row r="1212" spans="1:10" hidden="1" x14ac:dyDescent="0.25">
      <c r="A1212" s="24" t="str">
        <f t="shared" si="20"/>
        <v>J5003ARCELOR (BERTON SICARD)</v>
      </c>
      <c r="B1212" s="1" t="s">
        <v>2597</v>
      </c>
      <c r="C1212" s="1" t="s">
        <v>21435</v>
      </c>
      <c r="D1212" s="1" t="s">
        <v>32827</v>
      </c>
      <c r="E1212" s="1" t="s">
        <v>2598</v>
      </c>
      <c r="F1212" s="1" t="s">
        <v>32900</v>
      </c>
      <c r="G1212" s="1" t="s">
        <v>655</v>
      </c>
      <c r="H1212" t="s">
        <v>2597</v>
      </c>
      <c r="I1212" s="1" t="s">
        <v>41</v>
      </c>
      <c r="J1212">
        <v>25</v>
      </c>
    </row>
    <row r="1213" spans="1:10" hidden="1" x14ac:dyDescent="0.25">
      <c r="A1213" s="24" t="str">
        <f t="shared" si="20"/>
        <v>1501ARCELOR (BERTON SICARD)</v>
      </c>
      <c r="B1213" s="1">
        <v>1501</v>
      </c>
      <c r="C1213" s="1" t="s">
        <v>21435</v>
      </c>
      <c r="D1213" s="1" t="s">
        <v>32827</v>
      </c>
      <c r="E1213" s="1" t="s">
        <v>3072</v>
      </c>
      <c r="F1213" s="1" t="s">
        <v>32900</v>
      </c>
      <c r="G1213" s="1" t="s">
        <v>655</v>
      </c>
      <c r="H1213">
        <v>1501</v>
      </c>
      <c r="I1213" s="1" t="s">
        <v>41</v>
      </c>
      <c r="J1213">
        <v>100</v>
      </c>
    </row>
    <row r="1214" spans="1:10" hidden="1" x14ac:dyDescent="0.25">
      <c r="A1214" s="24" t="str">
        <f t="shared" si="20"/>
        <v>1502ARCELOR (BERTON SICARD)</v>
      </c>
      <c r="B1214" s="1">
        <v>1502</v>
      </c>
      <c r="C1214" s="1" t="s">
        <v>21435</v>
      </c>
      <c r="D1214" s="1" t="s">
        <v>32827</v>
      </c>
      <c r="E1214" s="1" t="s">
        <v>3073</v>
      </c>
      <c r="F1214" s="1" t="s">
        <v>32900</v>
      </c>
      <c r="G1214" s="1" t="s">
        <v>655</v>
      </c>
      <c r="H1214">
        <v>1502</v>
      </c>
      <c r="I1214" s="1" t="s">
        <v>41</v>
      </c>
      <c r="J1214">
        <v>100</v>
      </c>
    </row>
    <row r="1215" spans="1:10" hidden="1" x14ac:dyDescent="0.25">
      <c r="A1215" s="24" t="str">
        <f t="shared" si="20"/>
        <v>1502/25ARCELOR (BERTON SICARD)</v>
      </c>
      <c r="B1215" s="1" t="s">
        <v>3074</v>
      </c>
      <c r="C1215" s="1" t="s">
        <v>21435</v>
      </c>
      <c r="D1215" s="1" t="s">
        <v>32827</v>
      </c>
      <c r="E1215" s="1" t="s">
        <v>3073</v>
      </c>
      <c r="F1215" s="1" t="s">
        <v>32900</v>
      </c>
      <c r="G1215" s="1" t="s">
        <v>655</v>
      </c>
      <c r="H1215" t="s">
        <v>3074</v>
      </c>
      <c r="I1215" s="1" t="s">
        <v>41</v>
      </c>
      <c r="J1215">
        <v>25</v>
      </c>
    </row>
    <row r="1216" spans="1:10" hidden="1" x14ac:dyDescent="0.25">
      <c r="A1216" s="24" t="str">
        <f t="shared" si="20"/>
        <v>1504ARCELOR (BERTON SICARD)</v>
      </c>
      <c r="B1216" s="1">
        <v>1504</v>
      </c>
      <c r="C1216" s="1" t="s">
        <v>21435</v>
      </c>
      <c r="D1216" s="1" t="s">
        <v>32827</v>
      </c>
      <c r="E1216" s="1" t="s">
        <v>3075</v>
      </c>
      <c r="F1216" s="1" t="s">
        <v>32900</v>
      </c>
      <c r="G1216" s="1" t="s">
        <v>655</v>
      </c>
      <c r="H1216">
        <v>1504</v>
      </c>
      <c r="I1216" s="1" t="s">
        <v>41</v>
      </c>
      <c r="J1216">
        <v>100</v>
      </c>
    </row>
    <row r="1217" spans="1:10" hidden="1" x14ac:dyDescent="0.25">
      <c r="A1217" s="24" t="str">
        <f t="shared" si="20"/>
        <v>1504/25ARCELOR (BERTON SICARD)</v>
      </c>
      <c r="B1217" s="1" t="s">
        <v>3076</v>
      </c>
      <c r="C1217" s="1" t="s">
        <v>21435</v>
      </c>
      <c r="D1217" s="1" t="s">
        <v>32827</v>
      </c>
      <c r="E1217" s="1" t="s">
        <v>3075</v>
      </c>
      <c r="F1217" s="1" t="s">
        <v>32900</v>
      </c>
      <c r="G1217" s="1" t="s">
        <v>655</v>
      </c>
      <c r="H1217" t="s">
        <v>3076</v>
      </c>
      <c r="I1217" s="1" t="s">
        <v>41</v>
      </c>
      <c r="J1217">
        <v>25</v>
      </c>
    </row>
    <row r="1218" spans="1:10" hidden="1" x14ac:dyDescent="0.25">
      <c r="A1218" s="24" t="str">
        <f t="shared" si="20"/>
        <v>5705/16ARCELOR (BERTON SICARD)</v>
      </c>
      <c r="B1218" s="1" t="s">
        <v>3191</v>
      </c>
      <c r="C1218" s="1" t="s">
        <v>21435</v>
      </c>
      <c r="D1218" s="1" t="s">
        <v>32827</v>
      </c>
      <c r="E1218" s="1" t="s">
        <v>3192</v>
      </c>
      <c r="F1218" s="1" t="s">
        <v>32900</v>
      </c>
      <c r="G1218" s="1" t="s">
        <v>655</v>
      </c>
      <c r="H1218" t="s">
        <v>3191</v>
      </c>
      <c r="I1218" s="1" t="s">
        <v>41</v>
      </c>
      <c r="J1218">
        <v>25</v>
      </c>
    </row>
    <row r="1219" spans="1:10" hidden="1" x14ac:dyDescent="0.25">
      <c r="A1219" s="24" t="str">
        <f t="shared" si="20"/>
        <v>5709ARCELOR (BERTON SICARD)</v>
      </c>
      <c r="B1219" s="1">
        <v>5709</v>
      </c>
      <c r="C1219" s="1" t="s">
        <v>21435</v>
      </c>
      <c r="D1219" s="1" t="s">
        <v>32827</v>
      </c>
      <c r="E1219" s="1" t="s">
        <v>3193</v>
      </c>
      <c r="F1219" s="1" t="s">
        <v>32900</v>
      </c>
      <c r="G1219" s="1" t="s">
        <v>655</v>
      </c>
      <c r="H1219">
        <v>5709</v>
      </c>
      <c r="I1219" s="1" t="s">
        <v>41</v>
      </c>
      <c r="J1219">
        <v>1</v>
      </c>
    </row>
    <row r="1220" spans="1:10" hidden="1" x14ac:dyDescent="0.25">
      <c r="A1220" s="24" t="str">
        <f t="shared" si="20"/>
        <v>7158ARCELOR (BERTON SICARD)</v>
      </c>
      <c r="B1220" s="1">
        <v>7158</v>
      </c>
      <c r="C1220" s="1" t="s">
        <v>21435</v>
      </c>
      <c r="D1220" s="1" t="s">
        <v>32827</v>
      </c>
      <c r="E1220" s="1" t="s">
        <v>3329</v>
      </c>
      <c r="F1220" s="1" t="s">
        <v>32900</v>
      </c>
      <c r="G1220" s="1" t="s">
        <v>655</v>
      </c>
      <c r="H1220">
        <v>7158</v>
      </c>
      <c r="I1220" s="1" t="s">
        <v>41</v>
      </c>
      <c r="J1220">
        <v>1</v>
      </c>
    </row>
    <row r="1221" spans="1:10" hidden="1" x14ac:dyDescent="0.25">
      <c r="A1221" s="24" t="str">
        <f t="shared" si="20"/>
        <v>9518ARCELOR (BERTON SICARD)</v>
      </c>
      <c r="B1221" s="1">
        <v>9518</v>
      </c>
      <c r="C1221" s="1" t="s">
        <v>21435</v>
      </c>
      <c r="D1221" s="1" t="s">
        <v>32827</v>
      </c>
      <c r="E1221" s="1" t="s">
        <v>3480</v>
      </c>
      <c r="F1221" s="1" t="s">
        <v>32900</v>
      </c>
      <c r="G1221" s="1" t="s">
        <v>655</v>
      </c>
      <c r="H1221">
        <v>9518</v>
      </c>
      <c r="I1221" s="1" t="s">
        <v>41</v>
      </c>
      <c r="J1221">
        <v>100</v>
      </c>
    </row>
    <row r="1222" spans="1:10" hidden="1" x14ac:dyDescent="0.25">
      <c r="A1222" s="24" t="str">
        <f t="shared" si="20"/>
        <v>9521ARCELOR (BERTON SICARD)</v>
      </c>
      <c r="B1222" s="1">
        <v>9521</v>
      </c>
      <c r="C1222" s="1" t="s">
        <v>21435</v>
      </c>
      <c r="D1222" s="1" t="s">
        <v>32827</v>
      </c>
      <c r="E1222" s="1" t="s">
        <v>3481</v>
      </c>
      <c r="F1222" s="1" t="s">
        <v>32900</v>
      </c>
      <c r="G1222" s="1" t="s">
        <v>655</v>
      </c>
      <c r="H1222">
        <v>9521</v>
      </c>
      <c r="I1222" s="1" t="s">
        <v>41</v>
      </c>
      <c r="J1222">
        <v>100</v>
      </c>
    </row>
    <row r="1223" spans="1:10" hidden="1" x14ac:dyDescent="0.25">
      <c r="A1223" s="24" t="str">
        <f t="shared" si="20"/>
        <v>9521/25ARCELOR (BERTON SICARD)</v>
      </c>
      <c r="B1223" s="1" t="s">
        <v>3482</v>
      </c>
      <c r="C1223" s="1" t="s">
        <v>21435</v>
      </c>
      <c r="D1223" s="1" t="s">
        <v>32827</v>
      </c>
      <c r="E1223" s="1" t="s">
        <v>3481</v>
      </c>
      <c r="F1223" s="1" t="s">
        <v>32900</v>
      </c>
      <c r="G1223" s="1" t="s">
        <v>655</v>
      </c>
      <c r="H1223" t="s">
        <v>3482</v>
      </c>
      <c r="I1223" s="1" t="s">
        <v>41</v>
      </c>
      <c r="J1223">
        <v>25</v>
      </c>
    </row>
    <row r="1224" spans="1:10" hidden="1" x14ac:dyDescent="0.25">
      <c r="A1224" s="24" t="str">
        <f t="shared" si="20"/>
        <v>9522ARCELOR (BERTON SICARD)</v>
      </c>
      <c r="B1224" s="1">
        <v>9522</v>
      </c>
      <c r="C1224" s="1" t="s">
        <v>21435</v>
      </c>
      <c r="D1224" s="1" t="s">
        <v>32827</v>
      </c>
      <c r="E1224" s="1" t="s">
        <v>3483</v>
      </c>
      <c r="F1224" s="1" t="s">
        <v>32900</v>
      </c>
      <c r="G1224" s="1" t="s">
        <v>655</v>
      </c>
      <c r="H1224">
        <v>9522</v>
      </c>
      <c r="I1224" s="1" t="s">
        <v>41</v>
      </c>
      <c r="J1224">
        <v>100</v>
      </c>
    </row>
    <row r="1225" spans="1:10" hidden="1" x14ac:dyDescent="0.25">
      <c r="A1225" s="24" t="str">
        <f t="shared" si="20"/>
        <v>9522/25ARCELOR (BERTON SICARD)</v>
      </c>
      <c r="B1225" s="1" t="s">
        <v>3484</v>
      </c>
      <c r="C1225" s="1" t="s">
        <v>21435</v>
      </c>
      <c r="D1225" s="1" t="s">
        <v>32827</v>
      </c>
      <c r="E1225" s="1" t="s">
        <v>3483</v>
      </c>
      <c r="F1225" s="1" t="s">
        <v>32900</v>
      </c>
      <c r="G1225" s="1" t="s">
        <v>655</v>
      </c>
      <c r="H1225" t="s">
        <v>3484</v>
      </c>
      <c r="I1225" s="1" t="s">
        <v>41</v>
      </c>
      <c r="J1225">
        <v>25</v>
      </c>
    </row>
    <row r="1226" spans="1:10" hidden="1" x14ac:dyDescent="0.25">
      <c r="A1226" s="24" t="str">
        <f t="shared" si="20"/>
        <v>9553ARCELOR (BERTON SICARD)</v>
      </c>
      <c r="B1226" s="1">
        <v>9553</v>
      </c>
      <c r="C1226" s="1" t="s">
        <v>21435</v>
      </c>
      <c r="D1226" s="1" t="s">
        <v>32827</v>
      </c>
      <c r="E1226" s="1" t="s">
        <v>3481</v>
      </c>
      <c r="F1226" s="1" t="s">
        <v>32900</v>
      </c>
      <c r="G1226" s="1" t="s">
        <v>655</v>
      </c>
      <c r="H1226">
        <v>9553</v>
      </c>
      <c r="I1226" s="1" t="s">
        <v>41</v>
      </c>
      <c r="J1226">
        <v>100</v>
      </c>
    </row>
    <row r="1227" spans="1:10" hidden="1" x14ac:dyDescent="0.25">
      <c r="A1227" s="24" t="str">
        <f t="shared" si="20"/>
        <v>960212ARCELOR (BERTON SICARD)</v>
      </c>
      <c r="B1227" s="1">
        <v>960212</v>
      </c>
      <c r="C1227" s="1" t="s">
        <v>21435</v>
      </c>
      <c r="D1227" s="1" t="s">
        <v>32827</v>
      </c>
      <c r="E1227" s="1" t="s">
        <v>4090</v>
      </c>
      <c r="F1227" s="1" t="s">
        <v>32900</v>
      </c>
      <c r="G1227" s="1" t="s">
        <v>655</v>
      </c>
      <c r="H1227">
        <v>960212</v>
      </c>
      <c r="I1227" s="1" t="s">
        <v>41</v>
      </c>
      <c r="J1227">
        <v>1</v>
      </c>
    </row>
    <row r="1228" spans="1:10" hidden="1" x14ac:dyDescent="0.25">
      <c r="A1228" s="24" t="str">
        <f t="shared" ref="A1228:A1291" si="21">B1228&amp;F1228</f>
        <v>960221ARCELOR (BERTON SICARD)</v>
      </c>
      <c r="B1228" s="1">
        <v>960221</v>
      </c>
      <c r="C1228" s="1" t="s">
        <v>32896</v>
      </c>
      <c r="D1228" s="1" t="s">
        <v>32834</v>
      </c>
      <c r="E1228" s="1" t="s">
        <v>2446</v>
      </c>
      <c r="F1228" s="1" t="s">
        <v>32900</v>
      </c>
      <c r="G1228" s="1" t="s">
        <v>655</v>
      </c>
      <c r="H1228">
        <v>960221</v>
      </c>
      <c r="I1228" s="1" t="s">
        <v>41</v>
      </c>
      <c r="J1228">
        <v>2</v>
      </c>
    </row>
    <row r="1229" spans="1:10" hidden="1" x14ac:dyDescent="0.25">
      <c r="A1229" s="24" t="str">
        <f t="shared" si="21"/>
        <v>50ARCELOR (BERTON SICARD)</v>
      </c>
      <c r="B1229" s="1">
        <v>50</v>
      </c>
      <c r="C1229" s="1" t="s">
        <v>32896</v>
      </c>
      <c r="D1229" s="1" t="s">
        <v>32834</v>
      </c>
      <c r="E1229" s="1" t="s">
        <v>2944</v>
      </c>
      <c r="F1229" s="1" t="s">
        <v>32900</v>
      </c>
      <c r="G1229" s="1" t="s">
        <v>655</v>
      </c>
      <c r="H1229">
        <v>50</v>
      </c>
      <c r="I1229" s="1" t="s">
        <v>41</v>
      </c>
      <c r="J1229">
        <v>50</v>
      </c>
    </row>
    <row r="1230" spans="1:10" hidden="1" x14ac:dyDescent="0.25">
      <c r="A1230" s="24" t="str">
        <f t="shared" si="21"/>
        <v>614ARCELOR (BERTON SICARD)</v>
      </c>
      <c r="B1230" s="1">
        <v>614</v>
      </c>
      <c r="C1230" s="1" t="s">
        <v>32896</v>
      </c>
      <c r="D1230" s="1" t="s">
        <v>32834</v>
      </c>
      <c r="E1230" s="1" t="s">
        <v>3012</v>
      </c>
      <c r="F1230" s="1" t="s">
        <v>32900</v>
      </c>
      <c r="G1230" s="1" t="s">
        <v>655</v>
      </c>
      <c r="H1230">
        <v>614</v>
      </c>
      <c r="I1230" s="1" t="s">
        <v>41</v>
      </c>
      <c r="J1230">
        <v>1</v>
      </c>
    </row>
    <row r="1231" spans="1:10" hidden="1" x14ac:dyDescent="0.25">
      <c r="A1231" s="24" t="str">
        <f t="shared" si="21"/>
        <v>8392ARCELOR (BERTON SICARD)</v>
      </c>
      <c r="B1231" s="1">
        <v>8392</v>
      </c>
      <c r="C1231" s="1" t="s">
        <v>32896</v>
      </c>
      <c r="D1231" s="1" t="s">
        <v>32834</v>
      </c>
      <c r="E1231" s="1" t="s">
        <v>3386</v>
      </c>
      <c r="F1231" s="1" t="s">
        <v>32900</v>
      </c>
      <c r="G1231" s="1" t="s">
        <v>655</v>
      </c>
      <c r="H1231">
        <v>8392</v>
      </c>
      <c r="I1231" s="1" t="s">
        <v>41</v>
      </c>
      <c r="J1231">
        <v>20</v>
      </c>
    </row>
    <row r="1232" spans="1:10" hidden="1" x14ac:dyDescent="0.25">
      <c r="A1232" s="24" t="str">
        <f t="shared" si="21"/>
        <v>8676ARCELOR (BERTON SICARD)</v>
      </c>
      <c r="B1232" s="1">
        <v>8676</v>
      </c>
      <c r="C1232" s="1" t="s">
        <v>32896</v>
      </c>
      <c r="D1232" s="1" t="s">
        <v>32834</v>
      </c>
      <c r="E1232" s="1" t="s">
        <v>3428</v>
      </c>
      <c r="F1232" s="1" t="s">
        <v>32900</v>
      </c>
      <c r="G1232" s="1" t="s">
        <v>655</v>
      </c>
      <c r="H1232">
        <v>8676</v>
      </c>
      <c r="I1232" s="1" t="s">
        <v>41</v>
      </c>
      <c r="J1232">
        <v>100</v>
      </c>
    </row>
    <row r="1233" spans="1:10" hidden="1" x14ac:dyDescent="0.25">
      <c r="A1233" s="24" t="str">
        <f t="shared" si="21"/>
        <v>8677ARCELOR (BERTON SICARD)</v>
      </c>
      <c r="B1233" s="1">
        <v>8677</v>
      </c>
      <c r="C1233" s="1" t="s">
        <v>32896</v>
      </c>
      <c r="D1233" s="1" t="s">
        <v>32834</v>
      </c>
      <c r="E1233" s="1" t="s">
        <v>3429</v>
      </c>
      <c r="F1233" s="1" t="s">
        <v>32900</v>
      </c>
      <c r="G1233" s="1" t="s">
        <v>655</v>
      </c>
      <c r="H1233">
        <v>8677</v>
      </c>
      <c r="I1233" s="1" t="s">
        <v>41</v>
      </c>
      <c r="J1233">
        <v>100</v>
      </c>
    </row>
    <row r="1234" spans="1:10" hidden="1" x14ac:dyDescent="0.25">
      <c r="A1234" s="24" t="str">
        <f t="shared" si="21"/>
        <v>9772ARCELOR (BERTON SICARD)</v>
      </c>
      <c r="B1234" s="1">
        <v>9772</v>
      </c>
      <c r="C1234" s="1" t="s">
        <v>32896</v>
      </c>
      <c r="D1234" s="1" t="s">
        <v>32834</v>
      </c>
      <c r="E1234" s="1" t="s">
        <v>3520</v>
      </c>
      <c r="F1234" s="1" t="s">
        <v>32900</v>
      </c>
      <c r="G1234" s="1" t="s">
        <v>655</v>
      </c>
      <c r="H1234">
        <v>9772</v>
      </c>
      <c r="I1234" s="1" t="s">
        <v>41</v>
      </c>
      <c r="J1234">
        <v>2</v>
      </c>
    </row>
    <row r="1235" spans="1:10" hidden="1" x14ac:dyDescent="0.25">
      <c r="A1235" s="24" t="str">
        <f t="shared" si="21"/>
        <v>40107ARCELOR (BERTON SICARD)</v>
      </c>
      <c r="B1235" s="1">
        <v>40107</v>
      </c>
      <c r="C1235" s="1" t="s">
        <v>32896</v>
      </c>
      <c r="D1235" s="1" t="s">
        <v>32834</v>
      </c>
      <c r="E1235" s="1" t="s">
        <v>3558</v>
      </c>
      <c r="F1235" s="1" t="s">
        <v>32900</v>
      </c>
      <c r="G1235" s="1" t="s">
        <v>655</v>
      </c>
      <c r="H1235">
        <v>40107</v>
      </c>
      <c r="I1235" s="1" t="s">
        <v>41</v>
      </c>
      <c r="J1235">
        <v>1</v>
      </c>
    </row>
    <row r="1236" spans="1:10" hidden="1" x14ac:dyDescent="0.25">
      <c r="A1236" s="24" t="str">
        <f t="shared" si="21"/>
        <v>40128ARCELOR (BERTON SICARD)</v>
      </c>
      <c r="B1236" s="1">
        <v>40128</v>
      </c>
      <c r="C1236" s="1" t="s">
        <v>32896</v>
      </c>
      <c r="D1236" s="1" t="s">
        <v>32834</v>
      </c>
      <c r="E1236" s="1" t="s">
        <v>3564</v>
      </c>
      <c r="F1236" s="1" t="s">
        <v>32900</v>
      </c>
      <c r="G1236" s="1" t="s">
        <v>655</v>
      </c>
      <c r="H1236">
        <v>40128</v>
      </c>
      <c r="I1236" s="1" t="s">
        <v>41</v>
      </c>
      <c r="J1236">
        <v>1</v>
      </c>
    </row>
    <row r="1237" spans="1:10" hidden="1" x14ac:dyDescent="0.25">
      <c r="A1237" s="24" t="str">
        <f t="shared" si="21"/>
        <v>40140ARCELOR (BERTON SICARD)</v>
      </c>
      <c r="B1237" s="1">
        <v>40140</v>
      </c>
      <c r="C1237" s="1" t="s">
        <v>32896</v>
      </c>
      <c r="D1237" s="1" t="s">
        <v>32834</v>
      </c>
      <c r="E1237" s="1" t="s">
        <v>3565</v>
      </c>
      <c r="F1237" s="1" t="s">
        <v>32900</v>
      </c>
      <c r="G1237" s="1" t="s">
        <v>655</v>
      </c>
      <c r="H1237">
        <v>40140</v>
      </c>
      <c r="I1237" s="1" t="s">
        <v>41</v>
      </c>
      <c r="J1237">
        <v>100</v>
      </c>
    </row>
    <row r="1238" spans="1:10" hidden="1" x14ac:dyDescent="0.25">
      <c r="A1238" s="24" t="str">
        <f t="shared" si="21"/>
        <v>40141ARCELOR (BERTON SICARD)</v>
      </c>
      <c r="B1238" s="1">
        <v>40141</v>
      </c>
      <c r="C1238" s="1" t="s">
        <v>32896</v>
      </c>
      <c r="D1238" s="1" t="s">
        <v>32834</v>
      </c>
      <c r="E1238" s="1" t="s">
        <v>3566</v>
      </c>
      <c r="F1238" s="1" t="s">
        <v>32900</v>
      </c>
      <c r="G1238" s="1" t="s">
        <v>655</v>
      </c>
      <c r="H1238">
        <v>40141</v>
      </c>
      <c r="I1238" s="1" t="s">
        <v>41</v>
      </c>
      <c r="J1238">
        <v>100</v>
      </c>
    </row>
    <row r="1239" spans="1:10" hidden="1" x14ac:dyDescent="0.25">
      <c r="A1239" s="24" t="str">
        <f t="shared" si="21"/>
        <v>40142ARCELOR (BERTON SICARD)</v>
      </c>
      <c r="B1239" s="1">
        <v>40142</v>
      </c>
      <c r="C1239" s="1" t="s">
        <v>32896</v>
      </c>
      <c r="D1239" s="1" t="s">
        <v>32834</v>
      </c>
      <c r="E1239" s="1" t="s">
        <v>3567</v>
      </c>
      <c r="F1239" s="1" t="s">
        <v>32900</v>
      </c>
      <c r="G1239" s="1" t="s">
        <v>655</v>
      </c>
      <c r="H1239">
        <v>40142</v>
      </c>
      <c r="I1239" s="1" t="s">
        <v>41</v>
      </c>
      <c r="J1239">
        <v>100</v>
      </c>
    </row>
    <row r="1240" spans="1:10" hidden="1" x14ac:dyDescent="0.25">
      <c r="A1240" s="24" t="str">
        <f t="shared" si="21"/>
        <v>472000ARCELOR (BERTON SICARD)</v>
      </c>
      <c r="B1240" s="1">
        <v>472000</v>
      </c>
      <c r="C1240" s="1" t="s">
        <v>32896</v>
      </c>
      <c r="D1240" s="1" t="s">
        <v>32834</v>
      </c>
      <c r="E1240" s="1" t="s">
        <v>3855</v>
      </c>
      <c r="F1240" s="1" t="s">
        <v>32900</v>
      </c>
      <c r="G1240" s="1" t="s">
        <v>655</v>
      </c>
      <c r="H1240">
        <v>472000</v>
      </c>
      <c r="I1240" s="1" t="s">
        <v>41</v>
      </c>
      <c r="J1240">
        <v>1</v>
      </c>
    </row>
    <row r="1241" spans="1:10" hidden="1" x14ac:dyDescent="0.25">
      <c r="A1241" s="24" t="str">
        <f t="shared" si="21"/>
        <v>472001ARCELOR (BERTON SICARD)</v>
      </c>
      <c r="B1241" s="1">
        <v>472001</v>
      </c>
      <c r="C1241" s="1" t="s">
        <v>32896</v>
      </c>
      <c r="D1241" s="1" t="s">
        <v>32834</v>
      </c>
      <c r="E1241" s="1" t="s">
        <v>3856</v>
      </c>
      <c r="F1241" s="1" t="s">
        <v>32900</v>
      </c>
      <c r="G1241" s="1" t="s">
        <v>655</v>
      </c>
      <c r="H1241">
        <v>472001</v>
      </c>
      <c r="I1241" s="1" t="s">
        <v>41</v>
      </c>
      <c r="J1241">
        <v>1</v>
      </c>
    </row>
    <row r="1242" spans="1:10" hidden="1" x14ac:dyDescent="0.25">
      <c r="A1242" s="24" t="str">
        <f t="shared" si="21"/>
        <v>472002ARCELOR (BERTON SICARD)</v>
      </c>
      <c r="B1242" s="1">
        <v>472002</v>
      </c>
      <c r="C1242" s="1" t="s">
        <v>32896</v>
      </c>
      <c r="D1242" s="1" t="s">
        <v>32834</v>
      </c>
      <c r="E1242" s="1" t="s">
        <v>3857</v>
      </c>
      <c r="F1242" s="1" t="s">
        <v>32900</v>
      </c>
      <c r="G1242" s="1" t="s">
        <v>655</v>
      </c>
      <c r="H1242">
        <v>472002</v>
      </c>
      <c r="I1242" s="1" t="s">
        <v>41</v>
      </c>
      <c r="J1242">
        <v>1</v>
      </c>
    </row>
    <row r="1243" spans="1:10" hidden="1" x14ac:dyDescent="0.25">
      <c r="A1243" s="24" t="str">
        <f t="shared" si="21"/>
        <v>664033ARCELOR (BERTON SICARD)</v>
      </c>
      <c r="B1243" s="1">
        <v>664033</v>
      </c>
      <c r="C1243" s="1" t="s">
        <v>32896</v>
      </c>
      <c r="D1243" s="1" t="s">
        <v>32834</v>
      </c>
      <c r="E1243" s="1" t="s">
        <v>3994</v>
      </c>
      <c r="F1243" s="1" t="s">
        <v>32900</v>
      </c>
      <c r="G1243" s="1" t="s">
        <v>655</v>
      </c>
      <c r="H1243">
        <v>664033</v>
      </c>
      <c r="I1243" s="1" t="s">
        <v>41</v>
      </c>
      <c r="J1243">
        <v>50</v>
      </c>
    </row>
    <row r="1244" spans="1:10" hidden="1" x14ac:dyDescent="0.25">
      <c r="A1244" s="24" t="str">
        <f t="shared" si="21"/>
        <v>760002ARCELOR (BERTON SICARD)</v>
      </c>
      <c r="B1244" s="1">
        <v>760002</v>
      </c>
      <c r="C1244" s="1" t="s">
        <v>32896</v>
      </c>
      <c r="D1244" s="1" t="s">
        <v>32834</v>
      </c>
      <c r="E1244" s="1" t="s">
        <v>3998</v>
      </c>
      <c r="F1244" s="1" t="s">
        <v>32900</v>
      </c>
      <c r="G1244" s="1" t="s">
        <v>655</v>
      </c>
      <c r="H1244">
        <v>760002</v>
      </c>
      <c r="I1244" s="1" t="s">
        <v>41</v>
      </c>
      <c r="J1244">
        <v>10</v>
      </c>
    </row>
    <row r="1245" spans="1:10" hidden="1" x14ac:dyDescent="0.25">
      <c r="A1245" s="24" t="str">
        <f t="shared" si="21"/>
        <v>760037ARCELOR (BERTON SICARD)</v>
      </c>
      <c r="B1245" s="1">
        <v>760037</v>
      </c>
      <c r="C1245" s="1" t="s">
        <v>32896</v>
      </c>
      <c r="D1245" s="1" t="s">
        <v>32834</v>
      </c>
      <c r="E1245" s="1" t="s">
        <v>4012</v>
      </c>
      <c r="F1245" s="1" t="s">
        <v>32900</v>
      </c>
      <c r="G1245" s="1" t="s">
        <v>655</v>
      </c>
      <c r="H1245">
        <v>760037</v>
      </c>
      <c r="I1245" s="1" t="s">
        <v>41</v>
      </c>
      <c r="J1245">
        <v>4</v>
      </c>
    </row>
    <row r="1246" spans="1:10" hidden="1" x14ac:dyDescent="0.25">
      <c r="A1246" s="24" t="str">
        <f t="shared" si="21"/>
        <v>970007ARCELOR (BERTON SICARD)</v>
      </c>
      <c r="B1246" s="1">
        <v>970007</v>
      </c>
      <c r="C1246" s="1" t="s">
        <v>32896</v>
      </c>
      <c r="D1246" s="1" t="s">
        <v>32834</v>
      </c>
      <c r="E1246" s="1" t="s">
        <v>4112</v>
      </c>
      <c r="F1246" s="1" t="s">
        <v>32900</v>
      </c>
      <c r="G1246" s="1" t="s">
        <v>655</v>
      </c>
      <c r="H1246">
        <v>970007</v>
      </c>
      <c r="I1246" s="1" t="s">
        <v>41</v>
      </c>
      <c r="J1246">
        <v>1</v>
      </c>
    </row>
    <row r="1247" spans="1:10" hidden="1" x14ac:dyDescent="0.25">
      <c r="A1247" s="24" t="str">
        <f t="shared" si="21"/>
        <v>50ARCELOR (BERTON SICARD)</v>
      </c>
      <c r="B1247" s="1">
        <v>50</v>
      </c>
      <c r="C1247" s="1" t="s">
        <v>32896</v>
      </c>
      <c r="D1247" s="1" t="s">
        <v>32834</v>
      </c>
      <c r="E1247" s="1" t="s">
        <v>2944</v>
      </c>
      <c r="F1247" s="1" t="s">
        <v>32900</v>
      </c>
      <c r="G1247" s="1" t="s">
        <v>655</v>
      </c>
      <c r="H1247">
        <v>50</v>
      </c>
      <c r="I1247" s="1" t="s">
        <v>41</v>
      </c>
      <c r="J1247">
        <v>50</v>
      </c>
    </row>
    <row r="1248" spans="1:10" hidden="1" x14ac:dyDescent="0.25">
      <c r="A1248" s="24" t="str">
        <f t="shared" si="21"/>
        <v>7214ARCELOR (BERTON SICARD)</v>
      </c>
      <c r="B1248" s="1">
        <v>7214</v>
      </c>
      <c r="C1248" s="1" t="s">
        <v>32896</v>
      </c>
      <c r="D1248" s="1" t="s">
        <v>32834</v>
      </c>
      <c r="E1248" s="1" t="s">
        <v>1393</v>
      </c>
      <c r="F1248" s="1" t="s">
        <v>32900</v>
      </c>
      <c r="G1248" s="1" t="s">
        <v>655</v>
      </c>
      <c r="H1248">
        <v>7214</v>
      </c>
      <c r="I1248" s="1" t="s">
        <v>41</v>
      </c>
      <c r="J1248">
        <v>6.5</v>
      </c>
    </row>
    <row r="1249" spans="1:10" hidden="1" x14ac:dyDescent="0.25">
      <c r="A1249" s="24" t="str">
        <f t="shared" si="21"/>
        <v>9772ARCELOR (BERTON SICARD)</v>
      </c>
      <c r="B1249" s="1">
        <v>9772</v>
      </c>
      <c r="C1249" s="1" t="s">
        <v>32896</v>
      </c>
      <c r="D1249" s="1" t="s">
        <v>32834</v>
      </c>
      <c r="E1249" s="1" t="s">
        <v>3520</v>
      </c>
      <c r="F1249" s="1" t="s">
        <v>32900</v>
      </c>
      <c r="G1249" s="1" t="s">
        <v>655</v>
      </c>
      <c r="H1249">
        <v>9772</v>
      </c>
      <c r="I1249" s="1" t="s">
        <v>41</v>
      </c>
      <c r="J1249">
        <v>2</v>
      </c>
    </row>
    <row r="1250" spans="1:10" hidden="1" x14ac:dyDescent="0.25">
      <c r="A1250" s="24" t="str">
        <f t="shared" si="21"/>
        <v>40090ARCELOR (BERTON SICARD)</v>
      </c>
      <c r="B1250" s="1">
        <v>40090</v>
      </c>
      <c r="C1250" s="1" t="s">
        <v>32896</v>
      </c>
      <c r="D1250" s="1" t="s">
        <v>32834</v>
      </c>
      <c r="E1250" s="1" t="s">
        <v>3554</v>
      </c>
      <c r="F1250" s="1" t="s">
        <v>32900</v>
      </c>
      <c r="G1250" s="1" t="s">
        <v>655</v>
      </c>
      <c r="H1250">
        <v>40090</v>
      </c>
      <c r="I1250" s="1" t="s">
        <v>41</v>
      </c>
      <c r="J1250">
        <v>100</v>
      </c>
    </row>
    <row r="1251" spans="1:10" hidden="1" x14ac:dyDescent="0.25">
      <c r="A1251" s="24" t="str">
        <f t="shared" si="21"/>
        <v>40091ARCELOR (BERTON SICARD)</v>
      </c>
      <c r="B1251" s="1">
        <v>40091</v>
      </c>
      <c r="C1251" s="1" t="s">
        <v>32896</v>
      </c>
      <c r="D1251" s="1" t="s">
        <v>32834</v>
      </c>
      <c r="E1251" s="1" t="s">
        <v>3555</v>
      </c>
      <c r="F1251" s="1" t="s">
        <v>32900</v>
      </c>
      <c r="G1251" s="1" t="s">
        <v>655</v>
      </c>
      <c r="H1251">
        <v>40091</v>
      </c>
      <c r="I1251" s="1" t="s">
        <v>41</v>
      </c>
      <c r="J1251">
        <v>100</v>
      </c>
    </row>
    <row r="1252" spans="1:10" hidden="1" x14ac:dyDescent="0.25">
      <c r="A1252" s="24" t="str">
        <f t="shared" si="21"/>
        <v>460051ARCELOR (BERTON SICARD)</v>
      </c>
      <c r="B1252" s="1">
        <v>460051</v>
      </c>
      <c r="C1252" s="1" t="s">
        <v>32896</v>
      </c>
      <c r="D1252" s="1" t="s">
        <v>32834</v>
      </c>
      <c r="E1252" s="1" t="s">
        <v>3787</v>
      </c>
      <c r="F1252" s="1" t="s">
        <v>32900</v>
      </c>
      <c r="G1252" s="1" t="s">
        <v>655</v>
      </c>
      <c r="H1252">
        <v>460051</v>
      </c>
      <c r="I1252" s="1" t="s">
        <v>41</v>
      </c>
      <c r="J1252">
        <v>60</v>
      </c>
    </row>
    <row r="1253" spans="1:10" hidden="1" x14ac:dyDescent="0.25">
      <c r="A1253" s="24" t="str">
        <f t="shared" si="21"/>
        <v>460053ARCELOR (BERTON SICARD)</v>
      </c>
      <c r="B1253" s="1">
        <v>460053</v>
      </c>
      <c r="C1253" s="1" t="s">
        <v>32896</v>
      </c>
      <c r="D1253" s="1" t="s">
        <v>32834</v>
      </c>
      <c r="E1253" s="1" t="s">
        <v>3788</v>
      </c>
      <c r="F1253" s="1" t="s">
        <v>32900</v>
      </c>
      <c r="G1253" s="1" t="s">
        <v>655</v>
      </c>
      <c r="H1253">
        <v>460053</v>
      </c>
      <c r="I1253" s="1" t="s">
        <v>41</v>
      </c>
      <c r="J1253">
        <v>60</v>
      </c>
    </row>
    <row r="1254" spans="1:10" hidden="1" x14ac:dyDescent="0.25">
      <c r="A1254" s="24" t="str">
        <f t="shared" si="21"/>
        <v>463098ARCELOR (BERTON SICARD)</v>
      </c>
      <c r="B1254" s="1">
        <v>463098</v>
      </c>
      <c r="C1254" s="1" t="s">
        <v>32896</v>
      </c>
      <c r="D1254" s="1" t="s">
        <v>32834</v>
      </c>
      <c r="E1254" s="1" t="s">
        <v>3829</v>
      </c>
      <c r="F1254" s="1" t="s">
        <v>32900</v>
      </c>
      <c r="G1254" s="1" t="s">
        <v>655</v>
      </c>
      <c r="H1254">
        <v>463098</v>
      </c>
      <c r="I1254" s="1" t="s">
        <v>41</v>
      </c>
      <c r="J1254">
        <v>50</v>
      </c>
    </row>
    <row r="1255" spans="1:10" hidden="1" x14ac:dyDescent="0.25">
      <c r="A1255" s="24" t="str">
        <f t="shared" si="21"/>
        <v>472000ARCELOR (BERTON SICARD)</v>
      </c>
      <c r="B1255" s="1">
        <v>472000</v>
      </c>
      <c r="C1255" s="1" t="s">
        <v>32896</v>
      </c>
      <c r="D1255" s="1" t="s">
        <v>32834</v>
      </c>
      <c r="E1255" s="1" t="s">
        <v>3855</v>
      </c>
      <c r="F1255" s="1" t="s">
        <v>32900</v>
      </c>
      <c r="G1255" s="1" t="s">
        <v>655</v>
      </c>
      <c r="H1255">
        <v>472000</v>
      </c>
      <c r="I1255" s="1" t="s">
        <v>41</v>
      </c>
      <c r="J1255">
        <v>1</v>
      </c>
    </row>
    <row r="1256" spans="1:10" hidden="1" x14ac:dyDescent="0.25">
      <c r="A1256" s="24" t="str">
        <f t="shared" si="21"/>
        <v>472001ARCELOR (BERTON SICARD)</v>
      </c>
      <c r="B1256" s="1">
        <v>472001</v>
      </c>
      <c r="C1256" s="1" t="s">
        <v>32896</v>
      </c>
      <c r="D1256" s="1" t="s">
        <v>32834</v>
      </c>
      <c r="E1256" s="1" t="s">
        <v>3856</v>
      </c>
      <c r="F1256" s="1" t="s">
        <v>32900</v>
      </c>
      <c r="G1256" s="1" t="s">
        <v>655</v>
      </c>
      <c r="H1256">
        <v>472001</v>
      </c>
      <c r="I1256" s="1" t="s">
        <v>41</v>
      </c>
      <c r="J1256">
        <v>1</v>
      </c>
    </row>
    <row r="1257" spans="1:10" hidden="1" x14ac:dyDescent="0.25">
      <c r="A1257" s="24" t="str">
        <f t="shared" si="21"/>
        <v>472002ARCELOR (BERTON SICARD)</v>
      </c>
      <c r="B1257" s="1">
        <v>472002</v>
      </c>
      <c r="C1257" s="1" t="s">
        <v>32896</v>
      </c>
      <c r="D1257" s="1" t="s">
        <v>32834</v>
      </c>
      <c r="E1257" s="1" t="s">
        <v>3857</v>
      </c>
      <c r="F1257" s="1" t="s">
        <v>32900</v>
      </c>
      <c r="G1257" s="1" t="s">
        <v>655</v>
      </c>
      <c r="H1257">
        <v>472002</v>
      </c>
      <c r="I1257" s="1" t="s">
        <v>41</v>
      </c>
      <c r="J1257">
        <v>1</v>
      </c>
    </row>
    <row r="1258" spans="1:10" hidden="1" x14ac:dyDescent="0.25">
      <c r="A1258" s="24" t="str">
        <f t="shared" si="21"/>
        <v>6686ARCELOR (BERTON SICARD)</v>
      </c>
      <c r="B1258" s="1">
        <v>6686</v>
      </c>
      <c r="C1258" s="1" t="s">
        <v>32896</v>
      </c>
      <c r="D1258" s="1" t="s">
        <v>32833</v>
      </c>
      <c r="E1258" s="1" t="s">
        <v>3277</v>
      </c>
      <c r="F1258" s="1" t="s">
        <v>32900</v>
      </c>
      <c r="G1258" s="1" t="s">
        <v>655</v>
      </c>
      <c r="H1258">
        <v>6686</v>
      </c>
      <c r="I1258" s="1" t="s">
        <v>41</v>
      </c>
      <c r="J1258">
        <v>100</v>
      </c>
    </row>
    <row r="1259" spans="1:10" hidden="1" x14ac:dyDescent="0.25">
      <c r="A1259" s="24" t="str">
        <f t="shared" si="21"/>
        <v>6688ARCELOR (BERTON SICARD)</v>
      </c>
      <c r="B1259" s="1">
        <v>6688</v>
      </c>
      <c r="C1259" s="1" t="s">
        <v>32896</v>
      </c>
      <c r="D1259" s="1" t="s">
        <v>32833</v>
      </c>
      <c r="E1259" s="1" t="s">
        <v>3279</v>
      </c>
      <c r="F1259" s="1" t="s">
        <v>32900</v>
      </c>
      <c r="G1259" s="1" t="s">
        <v>655</v>
      </c>
      <c r="H1259">
        <v>6688</v>
      </c>
      <c r="I1259" s="1" t="s">
        <v>41</v>
      </c>
      <c r="J1259">
        <v>10</v>
      </c>
    </row>
    <row r="1260" spans="1:10" hidden="1" x14ac:dyDescent="0.25">
      <c r="A1260" s="24" t="str">
        <f t="shared" si="21"/>
        <v>6689ARCELOR (BERTON SICARD)</v>
      </c>
      <c r="B1260" s="1">
        <v>6689</v>
      </c>
      <c r="C1260" s="1" t="s">
        <v>32896</v>
      </c>
      <c r="D1260" s="1" t="s">
        <v>32833</v>
      </c>
      <c r="E1260" s="1" t="s">
        <v>3280</v>
      </c>
      <c r="F1260" s="1" t="s">
        <v>32900</v>
      </c>
      <c r="G1260" s="1" t="s">
        <v>655</v>
      </c>
      <c r="H1260">
        <v>6689</v>
      </c>
      <c r="I1260" s="1" t="s">
        <v>41</v>
      </c>
      <c r="J1260">
        <v>100</v>
      </c>
    </row>
    <row r="1261" spans="1:10" hidden="1" x14ac:dyDescent="0.25">
      <c r="A1261" s="24" t="str">
        <f t="shared" si="21"/>
        <v>664006ARCELOR (BERTON SICARD)</v>
      </c>
      <c r="B1261" s="1">
        <v>664006</v>
      </c>
      <c r="C1261" s="1" t="s">
        <v>32896</v>
      </c>
      <c r="D1261" s="1" t="s">
        <v>32833</v>
      </c>
      <c r="E1261" s="1" t="s">
        <v>3981</v>
      </c>
      <c r="F1261" s="1" t="s">
        <v>32900</v>
      </c>
      <c r="G1261" s="1" t="s">
        <v>655</v>
      </c>
      <c r="H1261">
        <v>664006</v>
      </c>
      <c r="I1261" s="1" t="s">
        <v>41</v>
      </c>
      <c r="J1261">
        <v>100</v>
      </c>
    </row>
    <row r="1262" spans="1:10" hidden="1" x14ac:dyDescent="0.25">
      <c r="A1262" s="24" t="str">
        <f t="shared" si="21"/>
        <v>CL140ARCELOR (BERTON SICARD)</v>
      </c>
      <c r="B1262" s="1" t="s">
        <v>2781</v>
      </c>
      <c r="C1262" s="1" t="s">
        <v>32896</v>
      </c>
      <c r="D1262" s="1" t="s">
        <v>32832</v>
      </c>
      <c r="E1262" s="1" t="s">
        <v>2782</v>
      </c>
      <c r="F1262" s="1" t="s">
        <v>32900</v>
      </c>
      <c r="G1262" s="1" t="s">
        <v>655</v>
      </c>
      <c r="H1262" t="s">
        <v>2781</v>
      </c>
      <c r="I1262" s="1" t="s">
        <v>41</v>
      </c>
      <c r="J1262">
        <v>100</v>
      </c>
    </row>
    <row r="1263" spans="1:10" hidden="1" x14ac:dyDescent="0.25">
      <c r="A1263" s="24" t="str">
        <f t="shared" si="21"/>
        <v>600ARCELOR (BERTON SICARD)</v>
      </c>
      <c r="B1263" s="1">
        <v>600</v>
      </c>
      <c r="C1263" s="1" t="s">
        <v>32896</v>
      </c>
      <c r="D1263" s="1" t="s">
        <v>32832</v>
      </c>
      <c r="E1263" s="1" t="s">
        <v>3008</v>
      </c>
      <c r="F1263" s="1" t="s">
        <v>32900</v>
      </c>
      <c r="G1263" s="1" t="s">
        <v>655</v>
      </c>
      <c r="H1263">
        <v>600</v>
      </c>
      <c r="I1263" s="1" t="s">
        <v>41</v>
      </c>
      <c r="J1263">
        <v>50</v>
      </c>
    </row>
    <row r="1264" spans="1:10" hidden="1" x14ac:dyDescent="0.25">
      <c r="A1264" s="24" t="str">
        <f t="shared" si="21"/>
        <v>CL140ARCELOR (BERTON SICARD)</v>
      </c>
      <c r="B1264" s="1" t="s">
        <v>2781</v>
      </c>
      <c r="C1264" s="1" t="s">
        <v>32896</v>
      </c>
      <c r="D1264" s="1" t="s">
        <v>32832</v>
      </c>
      <c r="E1264" s="1" t="s">
        <v>2782</v>
      </c>
      <c r="F1264" s="1" t="s">
        <v>32900</v>
      </c>
      <c r="G1264" s="1" t="s">
        <v>655</v>
      </c>
      <c r="H1264" t="s">
        <v>2781</v>
      </c>
      <c r="I1264" s="1" t="s">
        <v>41</v>
      </c>
      <c r="J1264">
        <v>100</v>
      </c>
    </row>
    <row r="1265" spans="1:10" hidden="1" x14ac:dyDescent="0.25">
      <c r="A1265" s="24" t="str">
        <f t="shared" si="21"/>
        <v>A50071ARCELOR (BERTON SICARD)</v>
      </c>
      <c r="B1265" s="1" t="s">
        <v>2632</v>
      </c>
      <c r="C1265" s="1" t="s">
        <v>32896</v>
      </c>
      <c r="D1265" s="1" t="s">
        <v>32830</v>
      </c>
      <c r="E1265" s="1" t="s">
        <v>2633</v>
      </c>
      <c r="F1265" s="1" t="s">
        <v>32900</v>
      </c>
      <c r="G1265" s="1" t="s">
        <v>655</v>
      </c>
      <c r="H1265" t="s">
        <v>2632</v>
      </c>
      <c r="I1265" s="1" t="s">
        <v>41</v>
      </c>
      <c r="J1265">
        <v>8</v>
      </c>
    </row>
    <row r="1266" spans="1:10" hidden="1" x14ac:dyDescent="0.25">
      <c r="A1266" s="24" t="str">
        <f t="shared" si="21"/>
        <v>A50072ARCELOR (BERTON SICARD)</v>
      </c>
      <c r="B1266" s="1" t="s">
        <v>2634</v>
      </c>
      <c r="C1266" s="1" t="s">
        <v>32896</v>
      </c>
      <c r="D1266" s="1" t="s">
        <v>32830</v>
      </c>
      <c r="E1266" s="1" t="s">
        <v>2635</v>
      </c>
      <c r="F1266" s="1" t="s">
        <v>32900</v>
      </c>
      <c r="G1266" s="1" t="s">
        <v>655</v>
      </c>
      <c r="H1266" t="s">
        <v>2634</v>
      </c>
      <c r="I1266" s="1" t="s">
        <v>41</v>
      </c>
      <c r="J1266">
        <v>4</v>
      </c>
    </row>
    <row r="1267" spans="1:10" hidden="1" x14ac:dyDescent="0.25">
      <c r="A1267" s="24" t="str">
        <f t="shared" si="21"/>
        <v>A50073ARCELOR (BERTON SICARD)</v>
      </c>
      <c r="B1267" s="1" t="s">
        <v>2636</v>
      </c>
      <c r="C1267" s="1" t="s">
        <v>32896</v>
      </c>
      <c r="D1267" s="1" t="s">
        <v>32830</v>
      </c>
      <c r="E1267" s="1" t="s">
        <v>2637</v>
      </c>
      <c r="F1267" s="1" t="s">
        <v>32900</v>
      </c>
      <c r="G1267" s="1" t="s">
        <v>655</v>
      </c>
      <c r="H1267" t="s">
        <v>2636</v>
      </c>
      <c r="I1267" s="1" t="s">
        <v>41</v>
      </c>
      <c r="J1267">
        <v>4</v>
      </c>
    </row>
    <row r="1268" spans="1:10" hidden="1" x14ac:dyDescent="0.25">
      <c r="A1268" s="24" t="str">
        <f t="shared" si="21"/>
        <v>A50081ARCELOR (BERTON SICARD)</v>
      </c>
      <c r="B1268" s="1" t="s">
        <v>2640</v>
      </c>
      <c r="C1268" s="1" t="s">
        <v>32896</v>
      </c>
      <c r="D1268" s="1" t="s">
        <v>32830</v>
      </c>
      <c r="E1268" s="1" t="s">
        <v>2633</v>
      </c>
      <c r="F1268" s="1" t="s">
        <v>32900</v>
      </c>
      <c r="G1268" s="1" t="s">
        <v>655</v>
      </c>
      <c r="H1268" t="s">
        <v>2640</v>
      </c>
      <c r="I1268" s="1" t="s">
        <v>41</v>
      </c>
      <c r="J1268">
        <v>4</v>
      </c>
    </row>
    <row r="1269" spans="1:10" hidden="1" x14ac:dyDescent="0.25">
      <c r="A1269" s="24" t="str">
        <f t="shared" si="21"/>
        <v>A50083ARCELOR (BERTON SICARD)</v>
      </c>
      <c r="B1269" s="1" t="s">
        <v>2641</v>
      </c>
      <c r="C1269" s="1" t="s">
        <v>32896</v>
      </c>
      <c r="D1269" s="1" t="s">
        <v>32830</v>
      </c>
      <c r="E1269" s="1" t="s">
        <v>2642</v>
      </c>
      <c r="F1269" s="1" t="s">
        <v>32900</v>
      </c>
      <c r="G1269" s="1" t="s">
        <v>655</v>
      </c>
      <c r="H1269" t="s">
        <v>2641</v>
      </c>
      <c r="I1269" s="1" t="s">
        <v>41</v>
      </c>
      <c r="J1269">
        <v>2</v>
      </c>
    </row>
    <row r="1270" spans="1:10" hidden="1" x14ac:dyDescent="0.25">
      <c r="A1270" s="24" t="str">
        <f t="shared" si="21"/>
        <v>A50091ARCELOR (BERTON SICARD)</v>
      </c>
      <c r="B1270" s="1" t="s">
        <v>2643</v>
      </c>
      <c r="C1270" s="1" t="s">
        <v>32896</v>
      </c>
      <c r="D1270" s="1" t="s">
        <v>32830</v>
      </c>
      <c r="E1270" s="1" t="s">
        <v>2644</v>
      </c>
      <c r="F1270" s="1" t="s">
        <v>32900</v>
      </c>
      <c r="G1270" s="1" t="s">
        <v>655</v>
      </c>
      <c r="H1270" t="s">
        <v>2643</v>
      </c>
      <c r="I1270" s="1" t="s">
        <v>41</v>
      </c>
      <c r="J1270">
        <v>4</v>
      </c>
    </row>
    <row r="1271" spans="1:10" hidden="1" x14ac:dyDescent="0.25">
      <c r="A1271" s="24" t="str">
        <f t="shared" si="21"/>
        <v>A50093ARCELOR (BERTON SICARD)</v>
      </c>
      <c r="B1271" s="1" t="s">
        <v>2645</v>
      </c>
      <c r="C1271" s="1" t="s">
        <v>32896</v>
      </c>
      <c r="D1271" s="1" t="s">
        <v>32830</v>
      </c>
      <c r="E1271" s="1" t="s">
        <v>2646</v>
      </c>
      <c r="F1271" s="1" t="s">
        <v>32900</v>
      </c>
      <c r="G1271" s="1" t="s">
        <v>655</v>
      </c>
      <c r="H1271" t="s">
        <v>2645</v>
      </c>
      <c r="I1271" s="1" t="s">
        <v>41</v>
      </c>
      <c r="J1271">
        <v>2</v>
      </c>
    </row>
    <row r="1272" spans="1:10" hidden="1" x14ac:dyDescent="0.25">
      <c r="A1272" s="24" t="str">
        <f t="shared" si="21"/>
        <v>A50108ARCELOR (BERTON SICARD)</v>
      </c>
      <c r="B1272" s="1" t="s">
        <v>2659</v>
      </c>
      <c r="C1272" s="1" t="s">
        <v>32896</v>
      </c>
      <c r="D1272" s="1" t="s">
        <v>32830</v>
      </c>
      <c r="E1272" s="1" t="s">
        <v>2660</v>
      </c>
      <c r="F1272" s="1" t="s">
        <v>32900</v>
      </c>
      <c r="G1272" s="1" t="s">
        <v>655</v>
      </c>
      <c r="H1272" t="s">
        <v>2659</v>
      </c>
      <c r="I1272" s="1" t="s">
        <v>41</v>
      </c>
      <c r="J1272">
        <v>8</v>
      </c>
    </row>
    <row r="1273" spans="1:10" hidden="1" x14ac:dyDescent="0.25">
      <c r="A1273" s="24" t="str">
        <f t="shared" si="21"/>
        <v>A50110ARCELOR (BERTON SICARD)</v>
      </c>
      <c r="B1273" s="1" t="s">
        <v>2663</v>
      </c>
      <c r="C1273" s="1" t="s">
        <v>32896</v>
      </c>
      <c r="D1273" s="1" t="s">
        <v>32830</v>
      </c>
      <c r="E1273" s="1" t="s">
        <v>2664</v>
      </c>
      <c r="F1273" s="1" t="s">
        <v>32900</v>
      </c>
      <c r="G1273" s="1" t="s">
        <v>655</v>
      </c>
      <c r="H1273" t="s">
        <v>2663</v>
      </c>
      <c r="I1273" s="1" t="s">
        <v>41</v>
      </c>
      <c r="J1273">
        <v>2</v>
      </c>
    </row>
    <row r="1274" spans="1:10" hidden="1" x14ac:dyDescent="0.25">
      <c r="A1274" s="24" t="str">
        <f t="shared" si="21"/>
        <v>A6037ARCELOR (BERTON SICARD)</v>
      </c>
      <c r="B1274" s="1" t="s">
        <v>2727</v>
      </c>
      <c r="C1274" s="1" t="s">
        <v>32896</v>
      </c>
      <c r="D1274" s="1" t="s">
        <v>32830</v>
      </c>
      <c r="E1274" s="1" t="s">
        <v>2728</v>
      </c>
      <c r="F1274" s="1" t="s">
        <v>32900</v>
      </c>
      <c r="G1274" s="1" t="s">
        <v>655</v>
      </c>
      <c r="H1274" t="s">
        <v>2727</v>
      </c>
      <c r="I1274" s="1" t="s">
        <v>41</v>
      </c>
      <c r="J1274">
        <v>200</v>
      </c>
    </row>
    <row r="1275" spans="1:10" hidden="1" x14ac:dyDescent="0.25">
      <c r="A1275" s="24" t="str">
        <f t="shared" si="21"/>
        <v>A6042ARCELOR (BERTON SICARD)</v>
      </c>
      <c r="B1275" s="1" t="s">
        <v>2733</v>
      </c>
      <c r="C1275" s="1" t="s">
        <v>32896</v>
      </c>
      <c r="D1275" s="1" t="s">
        <v>32830</v>
      </c>
      <c r="E1275" s="1" t="s">
        <v>2734</v>
      </c>
      <c r="F1275" s="1" t="s">
        <v>32900</v>
      </c>
      <c r="G1275" s="1" t="s">
        <v>655</v>
      </c>
      <c r="H1275" t="s">
        <v>2733</v>
      </c>
      <c r="I1275" s="1" t="s">
        <v>41</v>
      </c>
      <c r="J1275">
        <v>10</v>
      </c>
    </row>
    <row r="1276" spans="1:10" hidden="1" x14ac:dyDescent="0.25">
      <c r="A1276" s="24" t="str">
        <f t="shared" si="21"/>
        <v>F5003ARCELOR (BERTON SICARD)</v>
      </c>
      <c r="B1276" s="1" t="s">
        <v>2795</v>
      </c>
      <c r="C1276" s="1" t="s">
        <v>32896</v>
      </c>
      <c r="D1276" s="1" t="s">
        <v>32830</v>
      </c>
      <c r="E1276" s="1" t="s">
        <v>2796</v>
      </c>
      <c r="F1276" s="1" t="s">
        <v>32900</v>
      </c>
      <c r="G1276" s="1" t="s">
        <v>655</v>
      </c>
      <c r="H1276" t="s">
        <v>2795</v>
      </c>
      <c r="I1276" s="1" t="s">
        <v>41</v>
      </c>
      <c r="J1276">
        <v>1</v>
      </c>
    </row>
    <row r="1277" spans="1:10" hidden="1" x14ac:dyDescent="0.25">
      <c r="A1277" s="24" t="str">
        <f t="shared" si="21"/>
        <v>351ARCELOR (BERTON SICARD)</v>
      </c>
      <c r="B1277" s="1">
        <v>351</v>
      </c>
      <c r="C1277" s="1" t="s">
        <v>32896</v>
      </c>
      <c r="D1277" s="1" t="s">
        <v>32830</v>
      </c>
      <c r="E1277" s="1" t="s">
        <v>2952</v>
      </c>
      <c r="F1277" s="1" t="s">
        <v>32900</v>
      </c>
      <c r="G1277" s="1" t="s">
        <v>655</v>
      </c>
      <c r="H1277">
        <v>351</v>
      </c>
      <c r="I1277" s="1" t="s">
        <v>41</v>
      </c>
      <c r="J1277">
        <v>2</v>
      </c>
    </row>
    <row r="1278" spans="1:10" hidden="1" x14ac:dyDescent="0.25">
      <c r="A1278" s="24" t="str">
        <f t="shared" si="21"/>
        <v>515ARCELOR (BERTON SICARD)</v>
      </c>
      <c r="B1278" s="1">
        <v>515</v>
      </c>
      <c r="C1278" s="1" t="s">
        <v>32896</v>
      </c>
      <c r="D1278" s="1" t="s">
        <v>32830</v>
      </c>
      <c r="E1278" s="1" t="s">
        <v>2989</v>
      </c>
      <c r="F1278" s="1" t="s">
        <v>32900</v>
      </c>
      <c r="G1278" s="1" t="s">
        <v>655</v>
      </c>
      <c r="H1278">
        <v>515</v>
      </c>
      <c r="I1278" s="1" t="s">
        <v>41</v>
      </c>
      <c r="J1278">
        <v>1</v>
      </c>
    </row>
    <row r="1279" spans="1:10" hidden="1" x14ac:dyDescent="0.25">
      <c r="A1279" s="24" t="str">
        <f t="shared" si="21"/>
        <v>617ARCELOR (BERTON SICARD)</v>
      </c>
      <c r="B1279" s="1">
        <v>617</v>
      </c>
      <c r="C1279" s="1" t="s">
        <v>32896</v>
      </c>
      <c r="D1279" s="1" t="s">
        <v>32830</v>
      </c>
      <c r="E1279" s="1" t="s">
        <v>3013</v>
      </c>
      <c r="F1279" s="1" t="s">
        <v>32900</v>
      </c>
      <c r="G1279" s="1" t="s">
        <v>655</v>
      </c>
      <c r="H1279">
        <v>617</v>
      </c>
      <c r="I1279" s="1" t="s">
        <v>41</v>
      </c>
      <c r="J1279">
        <v>2</v>
      </c>
    </row>
    <row r="1280" spans="1:10" hidden="1" x14ac:dyDescent="0.25">
      <c r="A1280" s="24" t="str">
        <f t="shared" si="21"/>
        <v>1199ARCELOR (BERTON SICARD)</v>
      </c>
      <c r="B1280" s="1">
        <v>1199</v>
      </c>
      <c r="C1280" s="1" t="s">
        <v>32896</v>
      </c>
      <c r="D1280" s="1" t="s">
        <v>32830</v>
      </c>
      <c r="E1280" s="1" t="s">
        <v>3051</v>
      </c>
      <c r="F1280" s="1" t="s">
        <v>32900</v>
      </c>
      <c r="G1280" s="1" t="s">
        <v>655</v>
      </c>
      <c r="H1280">
        <v>1199</v>
      </c>
      <c r="I1280" s="1" t="s">
        <v>41</v>
      </c>
      <c r="J1280">
        <v>8</v>
      </c>
    </row>
    <row r="1281" spans="1:10" hidden="1" x14ac:dyDescent="0.25">
      <c r="A1281" s="24" t="str">
        <f t="shared" si="21"/>
        <v>1201ARCELOR (BERTON SICARD)</v>
      </c>
      <c r="B1281" s="1">
        <v>1201</v>
      </c>
      <c r="C1281" s="1" t="s">
        <v>32896</v>
      </c>
      <c r="D1281" s="1" t="s">
        <v>32830</v>
      </c>
      <c r="E1281" s="1" t="s">
        <v>3052</v>
      </c>
      <c r="F1281" s="1" t="s">
        <v>32900</v>
      </c>
      <c r="G1281" s="1" t="s">
        <v>655</v>
      </c>
      <c r="H1281">
        <v>1201</v>
      </c>
      <c r="I1281" s="1" t="s">
        <v>41</v>
      </c>
      <c r="J1281">
        <v>4</v>
      </c>
    </row>
    <row r="1282" spans="1:10" hidden="1" x14ac:dyDescent="0.25">
      <c r="A1282" s="24" t="str">
        <f t="shared" si="21"/>
        <v>1202ARCELOR (BERTON SICARD)</v>
      </c>
      <c r="B1282" s="1">
        <v>1202</v>
      </c>
      <c r="C1282" s="1" t="s">
        <v>32896</v>
      </c>
      <c r="D1282" s="1" t="s">
        <v>32830</v>
      </c>
      <c r="E1282" s="1" t="s">
        <v>3053</v>
      </c>
      <c r="F1282" s="1" t="s">
        <v>32900</v>
      </c>
      <c r="G1282" s="1" t="s">
        <v>655</v>
      </c>
      <c r="H1282">
        <v>1202</v>
      </c>
      <c r="I1282" s="1" t="s">
        <v>41</v>
      </c>
      <c r="J1282">
        <v>2</v>
      </c>
    </row>
    <row r="1283" spans="1:10" hidden="1" x14ac:dyDescent="0.25">
      <c r="A1283" s="24" t="str">
        <f t="shared" si="21"/>
        <v>1218ARCELOR (BERTON SICARD)</v>
      </c>
      <c r="B1283" s="1">
        <v>1218</v>
      </c>
      <c r="C1283" s="1" t="s">
        <v>32896</v>
      </c>
      <c r="D1283" s="1" t="s">
        <v>32830</v>
      </c>
      <c r="E1283" s="1" t="s">
        <v>3060</v>
      </c>
      <c r="F1283" s="1" t="s">
        <v>32900</v>
      </c>
      <c r="G1283" s="1" t="s">
        <v>655</v>
      </c>
      <c r="H1283">
        <v>1218</v>
      </c>
      <c r="I1283" s="1" t="s">
        <v>41</v>
      </c>
      <c r="J1283">
        <v>4</v>
      </c>
    </row>
    <row r="1284" spans="1:10" hidden="1" x14ac:dyDescent="0.25">
      <c r="A1284" s="24" t="str">
        <f t="shared" si="21"/>
        <v>1285ARCELOR (BERTON SICARD)</v>
      </c>
      <c r="B1284" s="1">
        <v>1285</v>
      </c>
      <c r="C1284" s="1" t="s">
        <v>32896</v>
      </c>
      <c r="D1284" s="1" t="s">
        <v>32830</v>
      </c>
      <c r="E1284" s="1" t="s">
        <v>3065</v>
      </c>
      <c r="F1284" s="1" t="s">
        <v>32900</v>
      </c>
      <c r="G1284" s="1" t="s">
        <v>655</v>
      </c>
      <c r="H1284">
        <v>1285</v>
      </c>
      <c r="I1284" s="1" t="s">
        <v>41</v>
      </c>
      <c r="J1284">
        <v>20</v>
      </c>
    </row>
    <row r="1285" spans="1:10" hidden="1" x14ac:dyDescent="0.25">
      <c r="A1285" s="24" t="str">
        <f t="shared" si="21"/>
        <v>1286ARCELOR (BERTON SICARD)</v>
      </c>
      <c r="B1285" s="1">
        <v>1286</v>
      </c>
      <c r="C1285" s="1" t="s">
        <v>32896</v>
      </c>
      <c r="D1285" s="1" t="s">
        <v>32830</v>
      </c>
      <c r="E1285" s="1" t="s">
        <v>3066</v>
      </c>
      <c r="F1285" s="1" t="s">
        <v>32900</v>
      </c>
      <c r="G1285" s="1" t="s">
        <v>655</v>
      </c>
      <c r="H1285">
        <v>1286</v>
      </c>
      <c r="I1285" s="1" t="s">
        <v>41</v>
      </c>
      <c r="J1285">
        <v>20</v>
      </c>
    </row>
    <row r="1286" spans="1:10" hidden="1" x14ac:dyDescent="0.25">
      <c r="A1286" s="24" t="str">
        <f t="shared" si="21"/>
        <v>1288ARCELOR (BERTON SICARD)</v>
      </c>
      <c r="B1286" s="1">
        <v>1288</v>
      </c>
      <c r="C1286" s="1" t="s">
        <v>32896</v>
      </c>
      <c r="D1286" s="1" t="s">
        <v>32830</v>
      </c>
      <c r="E1286" s="1" t="s">
        <v>3068</v>
      </c>
      <c r="F1286" s="1" t="s">
        <v>32900</v>
      </c>
      <c r="G1286" s="1" t="s">
        <v>655</v>
      </c>
      <c r="H1286">
        <v>1288</v>
      </c>
      <c r="I1286" s="1" t="s">
        <v>41</v>
      </c>
      <c r="J1286">
        <v>20</v>
      </c>
    </row>
    <row r="1287" spans="1:10" hidden="1" x14ac:dyDescent="0.25">
      <c r="A1287" s="24" t="str">
        <f t="shared" si="21"/>
        <v>1290ARCELOR (BERTON SICARD)</v>
      </c>
      <c r="B1287" s="1">
        <v>1290</v>
      </c>
      <c r="C1287" s="1" t="s">
        <v>32896</v>
      </c>
      <c r="D1287" s="1" t="s">
        <v>32830</v>
      </c>
      <c r="E1287" s="1" t="s">
        <v>3069</v>
      </c>
      <c r="F1287" s="1" t="s">
        <v>32900</v>
      </c>
      <c r="G1287" s="1" t="s">
        <v>655</v>
      </c>
      <c r="H1287">
        <v>1290</v>
      </c>
      <c r="I1287" s="1" t="s">
        <v>41</v>
      </c>
      <c r="J1287">
        <v>10</v>
      </c>
    </row>
    <row r="1288" spans="1:10" hidden="1" x14ac:dyDescent="0.25">
      <c r="A1288" s="24" t="str">
        <f t="shared" si="21"/>
        <v>1291ARCELOR (BERTON SICARD)</v>
      </c>
      <c r="B1288" s="1">
        <v>1291</v>
      </c>
      <c r="C1288" s="1" t="s">
        <v>32896</v>
      </c>
      <c r="D1288" s="1" t="s">
        <v>32830</v>
      </c>
      <c r="E1288" s="1" t="s">
        <v>3070</v>
      </c>
      <c r="F1288" s="1" t="s">
        <v>32900</v>
      </c>
      <c r="G1288" s="1" t="s">
        <v>655</v>
      </c>
      <c r="H1288">
        <v>1291</v>
      </c>
      <c r="I1288" s="1" t="s">
        <v>41</v>
      </c>
      <c r="J1288">
        <v>2</v>
      </c>
    </row>
    <row r="1289" spans="1:10" hidden="1" x14ac:dyDescent="0.25">
      <c r="A1289" s="24" t="str">
        <f t="shared" si="21"/>
        <v>1293ARCELOR (BERTON SICARD)</v>
      </c>
      <c r="B1289" s="1">
        <v>1293</v>
      </c>
      <c r="C1289" s="1" t="s">
        <v>32896</v>
      </c>
      <c r="D1289" s="1" t="s">
        <v>32830</v>
      </c>
      <c r="E1289" s="1" t="s">
        <v>3071</v>
      </c>
      <c r="F1289" s="1" t="s">
        <v>32900</v>
      </c>
      <c r="G1289" s="1" t="s">
        <v>655</v>
      </c>
      <c r="H1289">
        <v>1293</v>
      </c>
      <c r="I1289" s="1" t="s">
        <v>41</v>
      </c>
      <c r="J1289">
        <v>2</v>
      </c>
    </row>
    <row r="1290" spans="1:10" hidden="1" x14ac:dyDescent="0.25">
      <c r="A1290" s="24" t="str">
        <f t="shared" si="21"/>
        <v>5203ARCELOR (BERTON SICARD)</v>
      </c>
      <c r="B1290" s="1">
        <v>5203</v>
      </c>
      <c r="C1290" s="1" t="s">
        <v>32896</v>
      </c>
      <c r="D1290" s="1" t="s">
        <v>32830</v>
      </c>
      <c r="E1290" s="1" t="s">
        <v>3101</v>
      </c>
      <c r="F1290" s="1" t="s">
        <v>32900</v>
      </c>
      <c r="G1290" s="1" t="s">
        <v>655</v>
      </c>
      <c r="H1290">
        <v>5203</v>
      </c>
      <c r="I1290" s="1" t="s">
        <v>41</v>
      </c>
      <c r="J1290">
        <v>10</v>
      </c>
    </row>
    <row r="1291" spans="1:10" hidden="1" x14ac:dyDescent="0.25">
      <c r="A1291" s="24" t="str">
        <f t="shared" si="21"/>
        <v>5204ARCELOR (BERTON SICARD)</v>
      </c>
      <c r="B1291" s="1">
        <v>5204</v>
      </c>
      <c r="C1291" s="1" t="s">
        <v>32896</v>
      </c>
      <c r="D1291" s="1" t="s">
        <v>32830</v>
      </c>
      <c r="E1291" s="1" t="s">
        <v>3102</v>
      </c>
      <c r="F1291" s="1" t="s">
        <v>32900</v>
      </c>
      <c r="G1291" s="1" t="s">
        <v>655</v>
      </c>
      <c r="H1291">
        <v>5204</v>
      </c>
      <c r="I1291" s="1" t="s">
        <v>41</v>
      </c>
      <c r="J1291">
        <v>10</v>
      </c>
    </row>
    <row r="1292" spans="1:10" hidden="1" x14ac:dyDescent="0.25">
      <c r="A1292" s="24" t="str">
        <f t="shared" ref="A1292:A1355" si="22">B1292&amp;F1292</f>
        <v>5206ARCELOR (BERTON SICARD)</v>
      </c>
      <c r="B1292" s="1">
        <v>5206</v>
      </c>
      <c r="C1292" s="1" t="s">
        <v>32896</v>
      </c>
      <c r="D1292" s="1" t="s">
        <v>32830</v>
      </c>
      <c r="E1292" s="1" t="s">
        <v>3103</v>
      </c>
      <c r="F1292" s="1" t="s">
        <v>32900</v>
      </c>
      <c r="G1292" s="1" t="s">
        <v>655</v>
      </c>
      <c r="H1292">
        <v>5206</v>
      </c>
      <c r="I1292" s="1" t="s">
        <v>41</v>
      </c>
      <c r="J1292">
        <v>8</v>
      </c>
    </row>
    <row r="1293" spans="1:10" hidden="1" x14ac:dyDescent="0.25">
      <c r="A1293" s="24" t="str">
        <f t="shared" si="22"/>
        <v>5211ARCELOR (BERTON SICARD)</v>
      </c>
      <c r="B1293" s="1">
        <v>5211</v>
      </c>
      <c r="C1293" s="1" t="s">
        <v>32896</v>
      </c>
      <c r="D1293" s="1" t="s">
        <v>32830</v>
      </c>
      <c r="E1293" s="1" t="s">
        <v>3104</v>
      </c>
      <c r="F1293" s="1" t="s">
        <v>32900</v>
      </c>
      <c r="G1293" s="1" t="s">
        <v>655</v>
      </c>
      <c r="H1293">
        <v>5211</v>
      </c>
      <c r="I1293" s="1" t="s">
        <v>41</v>
      </c>
      <c r="J1293">
        <v>8</v>
      </c>
    </row>
    <row r="1294" spans="1:10" hidden="1" x14ac:dyDescent="0.25">
      <c r="A1294" s="24" t="str">
        <f t="shared" si="22"/>
        <v>5225ARCELOR (BERTON SICARD)</v>
      </c>
      <c r="B1294" s="1">
        <v>5225</v>
      </c>
      <c r="C1294" s="1" t="s">
        <v>32896</v>
      </c>
      <c r="D1294" s="1" t="s">
        <v>32830</v>
      </c>
      <c r="E1294" s="1" t="s">
        <v>3105</v>
      </c>
      <c r="F1294" s="1" t="s">
        <v>32900</v>
      </c>
      <c r="G1294" s="1" t="s">
        <v>655</v>
      </c>
      <c r="H1294">
        <v>5225</v>
      </c>
      <c r="I1294" s="1" t="s">
        <v>41</v>
      </c>
      <c r="J1294">
        <v>8</v>
      </c>
    </row>
    <row r="1295" spans="1:10" hidden="1" x14ac:dyDescent="0.25">
      <c r="A1295" s="24" t="str">
        <f t="shared" si="22"/>
        <v>5226ARCELOR (BERTON SICARD)</v>
      </c>
      <c r="B1295" s="1">
        <v>5226</v>
      </c>
      <c r="C1295" s="1" t="s">
        <v>32896</v>
      </c>
      <c r="D1295" s="1" t="s">
        <v>32830</v>
      </c>
      <c r="E1295" s="1" t="s">
        <v>3106</v>
      </c>
      <c r="F1295" s="1" t="s">
        <v>32900</v>
      </c>
      <c r="G1295" s="1" t="s">
        <v>655</v>
      </c>
      <c r="H1295">
        <v>5226</v>
      </c>
      <c r="I1295" s="1" t="s">
        <v>41</v>
      </c>
      <c r="J1295">
        <v>8</v>
      </c>
    </row>
    <row r="1296" spans="1:10" hidden="1" x14ac:dyDescent="0.25">
      <c r="A1296" s="24" t="str">
        <f t="shared" si="22"/>
        <v>5228ARCELOR (BERTON SICARD)</v>
      </c>
      <c r="B1296" s="1">
        <v>5228</v>
      </c>
      <c r="C1296" s="1" t="s">
        <v>32896</v>
      </c>
      <c r="D1296" s="1" t="s">
        <v>32830</v>
      </c>
      <c r="E1296" s="1" t="s">
        <v>3107</v>
      </c>
      <c r="F1296" s="1" t="s">
        <v>32900</v>
      </c>
      <c r="G1296" s="1" t="s">
        <v>655</v>
      </c>
      <c r="H1296">
        <v>5228</v>
      </c>
      <c r="I1296" s="1" t="s">
        <v>41</v>
      </c>
      <c r="J1296">
        <v>8</v>
      </c>
    </row>
    <row r="1297" spans="1:10" hidden="1" x14ac:dyDescent="0.25">
      <c r="A1297" s="24" t="str">
        <f t="shared" si="22"/>
        <v>5230ARCELOR (BERTON SICARD)</v>
      </c>
      <c r="B1297" s="1">
        <v>5230</v>
      </c>
      <c r="C1297" s="1" t="s">
        <v>32896</v>
      </c>
      <c r="D1297" s="1" t="s">
        <v>32830</v>
      </c>
      <c r="E1297" s="1" t="s">
        <v>3109</v>
      </c>
      <c r="F1297" s="1" t="s">
        <v>32900</v>
      </c>
      <c r="G1297" s="1" t="s">
        <v>655</v>
      </c>
      <c r="H1297">
        <v>5230</v>
      </c>
      <c r="I1297" s="1" t="s">
        <v>41</v>
      </c>
      <c r="J1297">
        <v>8</v>
      </c>
    </row>
    <row r="1298" spans="1:10" hidden="1" x14ac:dyDescent="0.25">
      <c r="A1298" s="24" t="str">
        <f t="shared" si="22"/>
        <v>5231ARCELOR (BERTON SICARD)</v>
      </c>
      <c r="B1298" s="1">
        <v>5231</v>
      </c>
      <c r="C1298" s="1" t="s">
        <v>32896</v>
      </c>
      <c r="D1298" s="1" t="s">
        <v>32830</v>
      </c>
      <c r="E1298" s="1" t="s">
        <v>3110</v>
      </c>
      <c r="F1298" s="1" t="s">
        <v>32900</v>
      </c>
      <c r="G1298" s="1" t="s">
        <v>655</v>
      </c>
      <c r="H1298">
        <v>5231</v>
      </c>
      <c r="I1298" s="1" t="s">
        <v>41</v>
      </c>
      <c r="J1298">
        <v>4</v>
      </c>
    </row>
    <row r="1299" spans="1:10" hidden="1" x14ac:dyDescent="0.25">
      <c r="A1299" s="24" t="str">
        <f t="shared" si="22"/>
        <v>5266ARCELOR (BERTON SICARD)</v>
      </c>
      <c r="B1299" s="1">
        <v>5266</v>
      </c>
      <c r="C1299" s="1" t="s">
        <v>32896</v>
      </c>
      <c r="D1299" s="1" t="s">
        <v>32830</v>
      </c>
      <c r="E1299" s="1" t="s">
        <v>3114</v>
      </c>
      <c r="F1299" s="1" t="s">
        <v>32900</v>
      </c>
      <c r="G1299" s="1" t="s">
        <v>655</v>
      </c>
      <c r="H1299">
        <v>5266</v>
      </c>
      <c r="I1299" s="1" t="s">
        <v>41</v>
      </c>
      <c r="J1299">
        <v>2</v>
      </c>
    </row>
    <row r="1300" spans="1:10" hidden="1" x14ac:dyDescent="0.25">
      <c r="A1300" s="24" t="str">
        <f t="shared" si="22"/>
        <v>5267ARCELOR (BERTON SICARD)</v>
      </c>
      <c r="B1300" s="1">
        <v>5267</v>
      </c>
      <c r="C1300" s="1" t="s">
        <v>32896</v>
      </c>
      <c r="D1300" s="1" t="s">
        <v>32830</v>
      </c>
      <c r="E1300" s="1" t="s">
        <v>3115</v>
      </c>
      <c r="F1300" s="1" t="s">
        <v>32900</v>
      </c>
      <c r="G1300" s="1" t="s">
        <v>655</v>
      </c>
      <c r="H1300">
        <v>5267</v>
      </c>
      <c r="I1300" s="1" t="s">
        <v>41</v>
      </c>
      <c r="J1300">
        <v>2</v>
      </c>
    </row>
    <row r="1301" spans="1:10" hidden="1" x14ac:dyDescent="0.25">
      <c r="A1301" s="24" t="str">
        <f t="shared" si="22"/>
        <v>5268ARCELOR (BERTON SICARD)</v>
      </c>
      <c r="B1301" s="1">
        <v>5268</v>
      </c>
      <c r="C1301" s="1" t="s">
        <v>32896</v>
      </c>
      <c r="D1301" s="1" t="s">
        <v>32830</v>
      </c>
      <c r="E1301" s="1" t="s">
        <v>3116</v>
      </c>
      <c r="F1301" s="1" t="s">
        <v>32900</v>
      </c>
      <c r="G1301" s="1" t="s">
        <v>655</v>
      </c>
      <c r="H1301">
        <v>5268</v>
      </c>
      <c r="I1301" s="1" t="s">
        <v>41</v>
      </c>
      <c r="J1301">
        <v>2</v>
      </c>
    </row>
    <row r="1302" spans="1:10" hidden="1" x14ac:dyDescent="0.25">
      <c r="A1302" s="24" t="str">
        <f t="shared" si="22"/>
        <v>5269ARCELOR (BERTON SICARD)</v>
      </c>
      <c r="B1302" s="1">
        <v>5269</v>
      </c>
      <c r="C1302" s="1" t="s">
        <v>32896</v>
      </c>
      <c r="D1302" s="1" t="s">
        <v>32830</v>
      </c>
      <c r="E1302" s="1" t="s">
        <v>3117</v>
      </c>
      <c r="F1302" s="1" t="s">
        <v>32900</v>
      </c>
      <c r="G1302" s="1" t="s">
        <v>655</v>
      </c>
      <c r="H1302">
        <v>5269</v>
      </c>
      <c r="I1302" s="1" t="s">
        <v>41</v>
      </c>
      <c r="J1302">
        <v>2</v>
      </c>
    </row>
    <row r="1303" spans="1:10" hidden="1" x14ac:dyDescent="0.25">
      <c r="A1303" s="24" t="str">
        <f t="shared" si="22"/>
        <v>5270ARCELOR (BERTON SICARD)</v>
      </c>
      <c r="B1303" s="1">
        <v>5270</v>
      </c>
      <c r="C1303" s="1" t="s">
        <v>32896</v>
      </c>
      <c r="D1303" s="1" t="s">
        <v>32830</v>
      </c>
      <c r="E1303" s="1" t="s">
        <v>3118</v>
      </c>
      <c r="F1303" s="1" t="s">
        <v>32900</v>
      </c>
      <c r="G1303" s="1" t="s">
        <v>655</v>
      </c>
      <c r="H1303">
        <v>5270</v>
      </c>
      <c r="I1303" s="1" t="s">
        <v>41</v>
      </c>
      <c r="J1303">
        <v>8</v>
      </c>
    </row>
    <row r="1304" spans="1:10" hidden="1" x14ac:dyDescent="0.25">
      <c r="A1304" s="24" t="str">
        <f t="shared" si="22"/>
        <v>5271ARCELOR (BERTON SICARD)</v>
      </c>
      <c r="B1304" s="1">
        <v>5271</v>
      </c>
      <c r="C1304" s="1" t="s">
        <v>32896</v>
      </c>
      <c r="D1304" s="1" t="s">
        <v>32830</v>
      </c>
      <c r="E1304" s="1" t="s">
        <v>3119</v>
      </c>
      <c r="F1304" s="1" t="s">
        <v>32900</v>
      </c>
      <c r="G1304" s="1" t="s">
        <v>655</v>
      </c>
      <c r="H1304">
        <v>5271</v>
      </c>
      <c r="I1304" s="1" t="s">
        <v>41</v>
      </c>
      <c r="J1304">
        <v>8</v>
      </c>
    </row>
    <row r="1305" spans="1:10" hidden="1" x14ac:dyDescent="0.25">
      <c r="A1305" s="24" t="str">
        <f t="shared" si="22"/>
        <v>5272ARCELOR (BERTON SICARD)</v>
      </c>
      <c r="B1305" s="1">
        <v>5272</v>
      </c>
      <c r="C1305" s="1" t="s">
        <v>32896</v>
      </c>
      <c r="D1305" s="1" t="s">
        <v>32830</v>
      </c>
      <c r="E1305" s="1" t="s">
        <v>3120</v>
      </c>
      <c r="F1305" s="1" t="s">
        <v>32900</v>
      </c>
      <c r="G1305" s="1" t="s">
        <v>655</v>
      </c>
      <c r="H1305">
        <v>5272</v>
      </c>
      <c r="I1305" s="1" t="s">
        <v>41</v>
      </c>
      <c r="J1305">
        <v>8</v>
      </c>
    </row>
    <row r="1306" spans="1:10" hidden="1" x14ac:dyDescent="0.25">
      <c r="A1306" s="24" t="str">
        <f t="shared" si="22"/>
        <v>5273ARCELOR (BERTON SICARD)</v>
      </c>
      <c r="B1306" s="1">
        <v>5273</v>
      </c>
      <c r="C1306" s="1" t="s">
        <v>32896</v>
      </c>
      <c r="D1306" s="1" t="s">
        <v>32830</v>
      </c>
      <c r="E1306" s="1" t="s">
        <v>3121</v>
      </c>
      <c r="F1306" s="1" t="s">
        <v>32900</v>
      </c>
      <c r="G1306" s="1" t="s">
        <v>655</v>
      </c>
      <c r="H1306">
        <v>5273</v>
      </c>
      <c r="I1306" s="1" t="s">
        <v>41</v>
      </c>
      <c r="J1306">
        <v>8</v>
      </c>
    </row>
    <row r="1307" spans="1:10" hidden="1" x14ac:dyDescent="0.25">
      <c r="A1307" s="24" t="str">
        <f t="shared" si="22"/>
        <v>5274ARCELOR (BERTON SICARD)</v>
      </c>
      <c r="B1307" s="1">
        <v>5274</v>
      </c>
      <c r="C1307" s="1" t="s">
        <v>32896</v>
      </c>
      <c r="D1307" s="1" t="s">
        <v>32830</v>
      </c>
      <c r="E1307" s="1" t="s">
        <v>3122</v>
      </c>
      <c r="F1307" s="1" t="s">
        <v>32900</v>
      </c>
      <c r="G1307" s="1" t="s">
        <v>655</v>
      </c>
      <c r="H1307">
        <v>5274</v>
      </c>
      <c r="I1307" s="1" t="s">
        <v>41</v>
      </c>
      <c r="J1307">
        <v>8</v>
      </c>
    </row>
    <row r="1308" spans="1:10" hidden="1" x14ac:dyDescent="0.25">
      <c r="A1308" s="24" t="str">
        <f t="shared" si="22"/>
        <v>5275ARCELOR (BERTON SICARD)</v>
      </c>
      <c r="B1308" s="1">
        <v>5275</v>
      </c>
      <c r="C1308" s="1" t="s">
        <v>32896</v>
      </c>
      <c r="D1308" s="1" t="s">
        <v>32830</v>
      </c>
      <c r="E1308" s="1" t="s">
        <v>3123</v>
      </c>
      <c r="F1308" s="1" t="s">
        <v>32900</v>
      </c>
      <c r="G1308" s="1" t="s">
        <v>655</v>
      </c>
      <c r="H1308">
        <v>5275</v>
      </c>
      <c r="I1308" s="1" t="s">
        <v>41</v>
      </c>
      <c r="J1308">
        <v>8</v>
      </c>
    </row>
    <row r="1309" spans="1:10" hidden="1" x14ac:dyDescent="0.25">
      <c r="A1309" s="24" t="str">
        <f t="shared" si="22"/>
        <v>5276ARCELOR (BERTON SICARD)</v>
      </c>
      <c r="B1309" s="1">
        <v>5276</v>
      </c>
      <c r="C1309" s="1" t="s">
        <v>32896</v>
      </c>
      <c r="D1309" s="1" t="s">
        <v>32830</v>
      </c>
      <c r="E1309" s="1" t="s">
        <v>3124</v>
      </c>
      <c r="F1309" s="1" t="s">
        <v>32900</v>
      </c>
      <c r="G1309" s="1" t="s">
        <v>655</v>
      </c>
      <c r="H1309">
        <v>5276</v>
      </c>
      <c r="I1309" s="1" t="s">
        <v>41</v>
      </c>
      <c r="J1309">
        <v>8</v>
      </c>
    </row>
    <row r="1310" spans="1:10" hidden="1" x14ac:dyDescent="0.25">
      <c r="A1310" s="24" t="str">
        <f t="shared" si="22"/>
        <v>5277ARCELOR (BERTON SICARD)</v>
      </c>
      <c r="B1310" s="1">
        <v>5277</v>
      </c>
      <c r="C1310" s="1" t="s">
        <v>32896</v>
      </c>
      <c r="D1310" s="1" t="s">
        <v>32830</v>
      </c>
      <c r="E1310" s="1" t="s">
        <v>3125</v>
      </c>
      <c r="F1310" s="1" t="s">
        <v>32900</v>
      </c>
      <c r="G1310" s="1" t="s">
        <v>655</v>
      </c>
      <c r="H1310">
        <v>5277</v>
      </c>
      <c r="I1310" s="1" t="s">
        <v>41</v>
      </c>
      <c r="J1310">
        <v>8</v>
      </c>
    </row>
    <row r="1311" spans="1:10" hidden="1" x14ac:dyDescent="0.25">
      <c r="A1311" s="24" t="str">
        <f t="shared" si="22"/>
        <v>5278ARCELOR (BERTON SICARD)</v>
      </c>
      <c r="B1311" s="1">
        <v>5278</v>
      </c>
      <c r="C1311" s="1" t="s">
        <v>32896</v>
      </c>
      <c r="D1311" s="1" t="s">
        <v>32830</v>
      </c>
      <c r="E1311" s="1" t="s">
        <v>3126</v>
      </c>
      <c r="F1311" s="1" t="s">
        <v>32900</v>
      </c>
      <c r="G1311" s="1" t="s">
        <v>655</v>
      </c>
      <c r="H1311">
        <v>5278</v>
      </c>
      <c r="I1311" s="1" t="s">
        <v>41</v>
      </c>
      <c r="J1311">
        <v>8</v>
      </c>
    </row>
    <row r="1312" spans="1:10" hidden="1" x14ac:dyDescent="0.25">
      <c r="A1312" s="24" t="str">
        <f t="shared" si="22"/>
        <v>5279ARCELOR (BERTON SICARD)</v>
      </c>
      <c r="B1312" s="1">
        <v>5279</v>
      </c>
      <c r="C1312" s="1" t="s">
        <v>32896</v>
      </c>
      <c r="D1312" s="1" t="s">
        <v>32830</v>
      </c>
      <c r="E1312" s="1" t="s">
        <v>3127</v>
      </c>
      <c r="F1312" s="1" t="s">
        <v>32900</v>
      </c>
      <c r="G1312" s="1" t="s">
        <v>655</v>
      </c>
      <c r="H1312">
        <v>5279</v>
      </c>
      <c r="I1312" s="1" t="s">
        <v>41</v>
      </c>
      <c r="J1312">
        <v>8</v>
      </c>
    </row>
    <row r="1313" spans="1:10" hidden="1" x14ac:dyDescent="0.25">
      <c r="A1313" s="24" t="str">
        <f t="shared" si="22"/>
        <v>5282ARCELOR (BERTON SICARD)</v>
      </c>
      <c r="B1313" s="1">
        <v>5282</v>
      </c>
      <c r="C1313" s="1" t="s">
        <v>32896</v>
      </c>
      <c r="D1313" s="1" t="s">
        <v>32830</v>
      </c>
      <c r="E1313" s="1" t="s">
        <v>3128</v>
      </c>
      <c r="F1313" s="1" t="s">
        <v>32900</v>
      </c>
      <c r="G1313" s="1" t="s">
        <v>655</v>
      </c>
      <c r="H1313">
        <v>5282</v>
      </c>
      <c r="I1313" s="1" t="s">
        <v>41</v>
      </c>
      <c r="J1313">
        <v>100</v>
      </c>
    </row>
    <row r="1314" spans="1:10" hidden="1" x14ac:dyDescent="0.25">
      <c r="A1314" s="24" t="str">
        <f t="shared" si="22"/>
        <v>5286ARCELOR (BERTON SICARD)</v>
      </c>
      <c r="B1314" s="1">
        <v>5286</v>
      </c>
      <c r="C1314" s="1" t="s">
        <v>32896</v>
      </c>
      <c r="D1314" s="1" t="s">
        <v>32830</v>
      </c>
      <c r="E1314" s="1" t="s">
        <v>3129</v>
      </c>
      <c r="F1314" s="1" t="s">
        <v>32900</v>
      </c>
      <c r="G1314" s="1" t="s">
        <v>655</v>
      </c>
      <c r="H1314">
        <v>5286</v>
      </c>
      <c r="I1314" s="1" t="s">
        <v>41</v>
      </c>
      <c r="J1314">
        <v>8</v>
      </c>
    </row>
    <row r="1315" spans="1:10" hidden="1" x14ac:dyDescent="0.25">
      <c r="A1315" s="24" t="str">
        <f t="shared" si="22"/>
        <v>5287ARCELOR (BERTON SICARD)</v>
      </c>
      <c r="B1315" s="1">
        <v>5287</v>
      </c>
      <c r="C1315" s="1" t="s">
        <v>32896</v>
      </c>
      <c r="D1315" s="1" t="s">
        <v>32830</v>
      </c>
      <c r="E1315" s="1" t="s">
        <v>3130</v>
      </c>
      <c r="F1315" s="1" t="s">
        <v>32900</v>
      </c>
      <c r="G1315" s="1" t="s">
        <v>655</v>
      </c>
      <c r="H1315">
        <v>5287</v>
      </c>
      <c r="I1315" s="1" t="s">
        <v>41</v>
      </c>
      <c r="J1315">
        <v>8</v>
      </c>
    </row>
    <row r="1316" spans="1:10" hidden="1" x14ac:dyDescent="0.25">
      <c r="A1316" s="24" t="str">
        <f t="shared" si="22"/>
        <v>5288ARCELOR (BERTON SICARD)</v>
      </c>
      <c r="B1316" s="1">
        <v>5288</v>
      </c>
      <c r="C1316" s="1" t="s">
        <v>32896</v>
      </c>
      <c r="D1316" s="1" t="s">
        <v>32830</v>
      </c>
      <c r="E1316" s="1" t="s">
        <v>3131</v>
      </c>
      <c r="F1316" s="1" t="s">
        <v>32900</v>
      </c>
      <c r="G1316" s="1" t="s">
        <v>655</v>
      </c>
      <c r="H1316">
        <v>5288</v>
      </c>
      <c r="I1316" s="1" t="s">
        <v>41</v>
      </c>
      <c r="J1316">
        <v>8</v>
      </c>
    </row>
    <row r="1317" spans="1:10" hidden="1" x14ac:dyDescent="0.25">
      <c r="A1317" s="24" t="str">
        <f t="shared" si="22"/>
        <v>5289ARCELOR (BERTON SICARD)</v>
      </c>
      <c r="B1317" s="1">
        <v>5289</v>
      </c>
      <c r="C1317" s="1" t="s">
        <v>32896</v>
      </c>
      <c r="D1317" s="1" t="s">
        <v>32830</v>
      </c>
      <c r="E1317" s="1" t="s">
        <v>3132</v>
      </c>
      <c r="F1317" s="1" t="s">
        <v>32900</v>
      </c>
      <c r="G1317" s="1" t="s">
        <v>655</v>
      </c>
      <c r="H1317">
        <v>5289</v>
      </c>
      <c r="I1317" s="1" t="s">
        <v>41</v>
      </c>
      <c r="J1317">
        <v>8</v>
      </c>
    </row>
    <row r="1318" spans="1:10" hidden="1" x14ac:dyDescent="0.25">
      <c r="A1318" s="24" t="str">
        <f t="shared" si="22"/>
        <v>5306ARCELOR (BERTON SICARD)</v>
      </c>
      <c r="B1318" s="1">
        <v>5306</v>
      </c>
      <c r="C1318" s="1" t="s">
        <v>32896</v>
      </c>
      <c r="D1318" s="1" t="s">
        <v>32830</v>
      </c>
      <c r="E1318" s="1" t="s">
        <v>3143</v>
      </c>
      <c r="F1318" s="1" t="s">
        <v>32900</v>
      </c>
      <c r="G1318" s="1" t="s">
        <v>655</v>
      </c>
      <c r="H1318">
        <v>5306</v>
      </c>
      <c r="I1318" s="1" t="s">
        <v>41</v>
      </c>
      <c r="J1318">
        <v>2</v>
      </c>
    </row>
    <row r="1319" spans="1:10" hidden="1" x14ac:dyDescent="0.25">
      <c r="A1319" s="24" t="str">
        <f t="shared" si="22"/>
        <v>5309ARCELOR (BERTON SICARD)</v>
      </c>
      <c r="B1319" s="1">
        <v>5309</v>
      </c>
      <c r="C1319" s="1" t="s">
        <v>32896</v>
      </c>
      <c r="D1319" s="1" t="s">
        <v>32830</v>
      </c>
      <c r="E1319" s="1" t="s">
        <v>3146</v>
      </c>
      <c r="F1319" s="1" t="s">
        <v>32900</v>
      </c>
      <c r="G1319" s="1" t="s">
        <v>655</v>
      </c>
      <c r="H1319">
        <v>5309</v>
      </c>
      <c r="I1319" s="1" t="s">
        <v>41</v>
      </c>
      <c r="J1319">
        <v>8</v>
      </c>
    </row>
    <row r="1320" spans="1:10" hidden="1" x14ac:dyDescent="0.25">
      <c r="A1320" s="24" t="str">
        <f t="shared" si="22"/>
        <v>5314ARCELOR (BERTON SICARD)</v>
      </c>
      <c r="B1320" s="1">
        <v>5314</v>
      </c>
      <c r="C1320" s="1" t="s">
        <v>32896</v>
      </c>
      <c r="D1320" s="1" t="s">
        <v>32830</v>
      </c>
      <c r="E1320" s="1" t="s">
        <v>3151</v>
      </c>
      <c r="F1320" s="1" t="s">
        <v>32900</v>
      </c>
      <c r="G1320" s="1" t="s">
        <v>655</v>
      </c>
      <c r="H1320">
        <v>5314</v>
      </c>
      <c r="I1320" s="1" t="s">
        <v>41</v>
      </c>
      <c r="J1320">
        <v>2</v>
      </c>
    </row>
    <row r="1321" spans="1:10" hidden="1" x14ac:dyDescent="0.25">
      <c r="A1321" s="24" t="str">
        <f t="shared" si="22"/>
        <v>5315ARCELOR (BERTON SICARD)</v>
      </c>
      <c r="B1321" s="1">
        <v>5315</v>
      </c>
      <c r="C1321" s="1" t="s">
        <v>32896</v>
      </c>
      <c r="D1321" s="1" t="s">
        <v>32830</v>
      </c>
      <c r="E1321" s="1" t="s">
        <v>3152</v>
      </c>
      <c r="F1321" s="1" t="s">
        <v>32900</v>
      </c>
      <c r="G1321" s="1" t="s">
        <v>655</v>
      </c>
      <c r="H1321">
        <v>5315</v>
      </c>
      <c r="I1321" s="1" t="s">
        <v>41</v>
      </c>
      <c r="J1321">
        <v>2</v>
      </c>
    </row>
    <row r="1322" spans="1:10" hidden="1" x14ac:dyDescent="0.25">
      <c r="A1322" s="24" t="str">
        <f t="shared" si="22"/>
        <v>5317ARCELOR (BERTON SICARD)</v>
      </c>
      <c r="B1322" s="1">
        <v>5317</v>
      </c>
      <c r="C1322" s="1" t="s">
        <v>32896</v>
      </c>
      <c r="D1322" s="1" t="s">
        <v>32830</v>
      </c>
      <c r="E1322" s="1" t="s">
        <v>3153</v>
      </c>
      <c r="F1322" s="1" t="s">
        <v>32900</v>
      </c>
      <c r="G1322" s="1" t="s">
        <v>655</v>
      </c>
      <c r="H1322">
        <v>5317</v>
      </c>
      <c r="I1322" s="1" t="s">
        <v>41</v>
      </c>
      <c r="J1322">
        <v>4</v>
      </c>
    </row>
    <row r="1323" spans="1:10" hidden="1" x14ac:dyDescent="0.25">
      <c r="A1323" s="24" t="str">
        <f t="shared" si="22"/>
        <v>5318ARCELOR (BERTON SICARD)</v>
      </c>
      <c r="B1323" s="1">
        <v>5318</v>
      </c>
      <c r="C1323" s="1" t="s">
        <v>32896</v>
      </c>
      <c r="D1323" s="1" t="s">
        <v>32830</v>
      </c>
      <c r="E1323" s="1" t="s">
        <v>3154</v>
      </c>
      <c r="F1323" s="1" t="s">
        <v>32900</v>
      </c>
      <c r="G1323" s="1" t="s">
        <v>655</v>
      </c>
      <c r="H1323">
        <v>5318</v>
      </c>
      <c r="I1323" s="1" t="s">
        <v>41</v>
      </c>
      <c r="J1323">
        <v>8</v>
      </c>
    </row>
    <row r="1324" spans="1:10" hidden="1" x14ac:dyDescent="0.25">
      <c r="A1324" s="24" t="str">
        <f t="shared" si="22"/>
        <v>5319ARCELOR (BERTON SICARD)</v>
      </c>
      <c r="B1324" s="1">
        <v>5319</v>
      </c>
      <c r="C1324" s="1" t="s">
        <v>32896</v>
      </c>
      <c r="D1324" s="1" t="s">
        <v>32830</v>
      </c>
      <c r="E1324" s="1" t="s">
        <v>3155</v>
      </c>
      <c r="F1324" s="1" t="s">
        <v>32900</v>
      </c>
      <c r="G1324" s="1" t="s">
        <v>655</v>
      </c>
      <c r="H1324">
        <v>5319</v>
      </c>
      <c r="I1324" s="1" t="s">
        <v>41</v>
      </c>
      <c r="J1324">
        <v>8</v>
      </c>
    </row>
    <row r="1325" spans="1:10" hidden="1" x14ac:dyDescent="0.25">
      <c r="A1325" s="24" t="str">
        <f t="shared" si="22"/>
        <v>5331ARCELOR (BERTON SICARD)</v>
      </c>
      <c r="B1325" s="1">
        <v>5331</v>
      </c>
      <c r="C1325" s="1" t="s">
        <v>32896</v>
      </c>
      <c r="D1325" s="1" t="s">
        <v>32830</v>
      </c>
      <c r="E1325" s="1" t="s">
        <v>3163</v>
      </c>
      <c r="F1325" s="1" t="s">
        <v>32900</v>
      </c>
      <c r="G1325" s="1" t="s">
        <v>655</v>
      </c>
      <c r="H1325">
        <v>5331</v>
      </c>
      <c r="I1325" s="1" t="s">
        <v>41</v>
      </c>
      <c r="J1325">
        <v>4</v>
      </c>
    </row>
    <row r="1326" spans="1:10" hidden="1" x14ac:dyDescent="0.25">
      <c r="A1326" s="24" t="str">
        <f t="shared" si="22"/>
        <v>5338ARCELOR (BERTON SICARD)</v>
      </c>
      <c r="B1326" s="1">
        <v>5338</v>
      </c>
      <c r="C1326" s="1" t="s">
        <v>32896</v>
      </c>
      <c r="D1326" s="1" t="s">
        <v>32830</v>
      </c>
      <c r="E1326" s="1" t="s">
        <v>3166</v>
      </c>
      <c r="F1326" s="1" t="s">
        <v>32900</v>
      </c>
      <c r="G1326" s="1" t="s">
        <v>655</v>
      </c>
      <c r="H1326">
        <v>5338</v>
      </c>
      <c r="I1326" s="1" t="s">
        <v>41</v>
      </c>
      <c r="J1326">
        <v>2</v>
      </c>
    </row>
    <row r="1327" spans="1:10" hidden="1" x14ac:dyDescent="0.25">
      <c r="A1327" s="24" t="str">
        <f t="shared" si="22"/>
        <v>7111ARCELOR (BERTON SICARD)</v>
      </c>
      <c r="B1327" s="1">
        <v>7111</v>
      </c>
      <c r="C1327" s="1" t="s">
        <v>32896</v>
      </c>
      <c r="D1327" s="1" t="s">
        <v>32830</v>
      </c>
      <c r="E1327" s="1" t="s">
        <v>3316</v>
      </c>
      <c r="F1327" s="1" t="s">
        <v>32900</v>
      </c>
      <c r="G1327" s="1" t="s">
        <v>655</v>
      </c>
      <c r="H1327">
        <v>7111</v>
      </c>
      <c r="I1327" s="1" t="s">
        <v>41</v>
      </c>
      <c r="J1327">
        <v>1</v>
      </c>
    </row>
    <row r="1328" spans="1:10" hidden="1" x14ac:dyDescent="0.25">
      <c r="A1328" s="24" t="str">
        <f t="shared" si="22"/>
        <v>7112ARCELOR (BERTON SICARD)</v>
      </c>
      <c r="B1328" s="1">
        <v>7112</v>
      </c>
      <c r="C1328" s="1" t="s">
        <v>32896</v>
      </c>
      <c r="D1328" s="1" t="s">
        <v>32830</v>
      </c>
      <c r="E1328" s="1" t="s">
        <v>3317</v>
      </c>
      <c r="F1328" s="1" t="s">
        <v>32900</v>
      </c>
      <c r="G1328" s="1" t="s">
        <v>655</v>
      </c>
      <c r="H1328">
        <v>7112</v>
      </c>
      <c r="I1328" s="1" t="s">
        <v>41</v>
      </c>
      <c r="J1328">
        <v>1</v>
      </c>
    </row>
    <row r="1329" spans="1:10" hidden="1" x14ac:dyDescent="0.25">
      <c r="A1329" s="24" t="str">
        <f t="shared" si="22"/>
        <v>7113ARCELOR (BERTON SICARD)</v>
      </c>
      <c r="B1329" s="1">
        <v>7113</v>
      </c>
      <c r="C1329" s="1" t="s">
        <v>32896</v>
      </c>
      <c r="D1329" s="1" t="s">
        <v>32830</v>
      </c>
      <c r="E1329" s="1" t="s">
        <v>3318</v>
      </c>
      <c r="F1329" s="1" t="s">
        <v>32900</v>
      </c>
      <c r="G1329" s="1" t="s">
        <v>655</v>
      </c>
      <c r="H1329">
        <v>7113</v>
      </c>
      <c r="I1329" s="1" t="s">
        <v>41</v>
      </c>
      <c r="J1329">
        <v>1</v>
      </c>
    </row>
    <row r="1330" spans="1:10" hidden="1" x14ac:dyDescent="0.25">
      <c r="A1330" s="24" t="str">
        <f t="shared" si="22"/>
        <v>7768ARCELOR (BERTON SICARD)</v>
      </c>
      <c r="B1330" s="1">
        <v>7768</v>
      </c>
      <c r="C1330" s="1" t="s">
        <v>32896</v>
      </c>
      <c r="D1330" s="1" t="s">
        <v>32830</v>
      </c>
      <c r="E1330" s="1" t="s">
        <v>3363</v>
      </c>
      <c r="F1330" s="1" t="s">
        <v>32900</v>
      </c>
      <c r="G1330" s="1" t="s">
        <v>655</v>
      </c>
      <c r="H1330">
        <v>7768</v>
      </c>
      <c r="I1330" s="1" t="s">
        <v>41</v>
      </c>
      <c r="J1330">
        <v>4</v>
      </c>
    </row>
    <row r="1331" spans="1:10" hidden="1" x14ac:dyDescent="0.25">
      <c r="A1331" s="24" t="str">
        <f t="shared" si="22"/>
        <v>8673ARCELOR (BERTON SICARD)</v>
      </c>
      <c r="B1331" s="1">
        <v>8673</v>
      </c>
      <c r="C1331" s="1" t="s">
        <v>32896</v>
      </c>
      <c r="D1331" s="1" t="s">
        <v>32830</v>
      </c>
      <c r="E1331" s="1" t="s">
        <v>3425</v>
      </c>
      <c r="F1331" s="1" t="s">
        <v>32900</v>
      </c>
      <c r="G1331" s="1" t="s">
        <v>655</v>
      </c>
      <c r="H1331">
        <v>8673</v>
      </c>
      <c r="I1331" s="1" t="s">
        <v>41</v>
      </c>
      <c r="J1331">
        <v>8</v>
      </c>
    </row>
    <row r="1332" spans="1:10" hidden="1" x14ac:dyDescent="0.25">
      <c r="A1332" s="24" t="str">
        <f t="shared" si="22"/>
        <v>8850ARCELOR (BERTON SICARD)</v>
      </c>
      <c r="B1332" s="1">
        <v>8850</v>
      </c>
      <c r="C1332" s="1" t="s">
        <v>32896</v>
      </c>
      <c r="D1332" s="1" t="s">
        <v>32830</v>
      </c>
      <c r="E1332" s="1" t="s">
        <v>3434</v>
      </c>
      <c r="F1332" s="1" t="s">
        <v>32900</v>
      </c>
      <c r="G1332" s="1" t="s">
        <v>655</v>
      </c>
      <c r="H1332">
        <v>8850</v>
      </c>
      <c r="I1332" s="1" t="s">
        <v>41</v>
      </c>
      <c r="J1332">
        <v>40</v>
      </c>
    </row>
    <row r="1333" spans="1:10" hidden="1" x14ac:dyDescent="0.25">
      <c r="A1333" s="24" t="str">
        <f t="shared" si="22"/>
        <v>8902ARCELOR (BERTON SICARD)</v>
      </c>
      <c r="B1333" s="1">
        <v>8902</v>
      </c>
      <c r="C1333" s="1" t="s">
        <v>32896</v>
      </c>
      <c r="D1333" s="1" t="s">
        <v>32830</v>
      </c>
      <c r="E1333" s="1" t="s">
        <v>3435</v>
      </c>
      <c r="F1333" s="1" t="s">
        <v>32900</v>
      </c>
      <c r="G1333" s="1" t="s">
        <v>655</v>
      </c>
      <c r="H1333">
        <v>8902</v>
      </c>
      <c r="I1333" s="1" t="s">
        <v>41</v>
      </c>
      <c r="J1333">
        <v>8</v>
      </c>
    </row>
    <row r="1334" spans="1:10" hidden="1" x14ac:dyDescent="0.25">
      <c r="A1334" s="24" t="str">
        <f t="shared" si="22"/>
        <v>8903ARCELOR (BERTON SICARD)</v>
      </c>
      <c r="B1334" s="1">
        <v>8903</v>
      </c>
      <c r="C1334" s="1" t="s">
        <v>32896</v>
      </c>
      <c r="D1334" s="1" t="s">
        <v>32830</v>
      </c>
      <c r="E1334" s="1" t="s">
        <v>3436</v>
      </c>
      <c r="F1334" s="1" t="s">
        <v>32900</v>
      </c>
      <c r="G1334" s="1" t="s">
        <v>655</v>
      </c>
      <c r="H1334">
        <v>8903</v>
      </c>
      <c r="I1334" s="1" t="s">
        <v>41</v>
      </c>
      <c r="J1334">
        <v>24</v>
      </c>
    </row>
    <row r="1335" spans="1:10" hidden="1" x14ac:dyDescent="0.25">
      <c r="A1335" s="24" t="str">
        <f t="shared" si="22"/>
        <v>8924ARCELOR (BERTON SICARD)</v>
      </c>
      <c r="B1335" s="1">
        <v>8924</v>
      </c>
      <c r="C1335" s="1" t="s">
        <v>32896</v>
      </c>
      <c r="D1335" s="1" t="s">
        <v>32830</v>
      </c>
      <c r="E1335" s="1" t="s">
        <v>3439</v>
      </c>
      <c r="F1335" s="1" t="s">
        <v>32900</v>
      </c>
      <c r="G1335" s="1" t="s">
        <v>655</v>
      </c>
      <c r="H1335">
        <v>8924</v>
      </c>
      <c r="I1335" s="1" t="s">
        <v>41</v>
      </c>
      <c r="J1335">
        <v>12</v>
      </c>
    </row>
    <row r="1336" spans="1:10" hidden="1" x14ac:dyDescent="0.25">
      <c r="A1336" s="24" t="str">
        <f t="shared" si="22"/>
        <v>8926ARCELOR (BERTON SICARD)</v>
      </c>
      <c r="B1336" s="1">
        <v>8926</v>
      </c>
      <c r="C1336" s="1" t="s">
        <v>32896</v>
      </c>
      <c r="D1336" s="1" t="s">
        <v>32830</v>
      </c>
      <c r="E1336" s="1" t="s">
        <v>3440</v>
      </c>
      <c r="F1336" s="1" t="s">
        <v>32900</v>
      </c>
      <c r="G1336" s="1" t="s">
        <v>655</v>
      </c>
      <c r="H1336">
        <v>8926</v>
      </c>
      <c r="I1336" s="1" t="s">
        <v>41</v>
      </c>
      <c r="J1336">
        <v>12</v>
      </c>
    </row>
    <row r="1337" spans="1:10" hidden="1" x14ac:dyDescent="0.25">
      <c r="A1337" s="24" t="str">
        <f t="shared" si="22"/>
        <v>8936ARCELOR (BERTON SICARD)</v>
      </c>
      <c r="B1337" s="1">
        <v>8936</v>
      </c>
      <c r="C1337" s="1" t="s">
        <v>32896</v>
      </c>
      <c r="D1337" s="1" t="s">
        <v>32830</v>
      </c>
      <c r="E1337" s="1" t="s">
        <v>3443</v>
      </c>
      <c r="F1337" s="1" t="s">
        <v>32900</v>
      </c>
      <c r="G1337" s="1" t="s">
        <v>655</v>
      </c>
      <c r="H1337">
        <v>8936</v>
      </c>
      <c r="I1337" s="1" t="s">
        <v>41</v>
      </c>
      <c r="J1337">
        <v>24</v>
      </c>
    </row>
    <row r="1338" spans="1:10" hidden="1" x14ac:dyDescent="0.25">
      <c r="A1338" s="24" t="str">
        <f t="shared" si="22"/>
        <v>8937ARCELOR (BERTON SICARD)</v>
      </c>
      <c r="B1338" s="1">
        <v>8937</v>
      </c>
      <c r="C1338" s="1" t="s">
        <v>32896</v>
      </c>
      <c r="D1338" s="1" t="s">
        <v>32830</v>
      </c>
      <c r="E1338" s="1" t="s">
        <v>3444</v>
      </c>
      <c r="F1338" s="1" t="s">
        <v>32900</v>
      </c>
      <c r="G1338" s="1" t="s">
        <v>655</v>
      </c>
      <c r="H1338">
        <v>8937</v>
      </c>
      <c r="I1338" s="1" t="s">
        <v>41</v>
      </c>
      <c r="J1338">
        <v>4</v>
      </c>
    </row>
    <row r="1339" spans="1:10" hidden="1" x14ac:dyDescent="0.25">
      <c r="A1339" s="24" t="str">
        <f t="shared" si="22"/>
        <v>8959ARCELOR (BERTON SICARD)</v>
      </c>
      <c r="B1339" s="1">
        <v>8959</v>
      </c>
      <c r="C1339" s="1" t="s">
        <v>32896</v>
      </c>
      <c r="D1339" s="1" t="s">
        <v>32830</v>
      </c>
      <c r="E1339" s="1" t="s">
        <v>3450</v>
      </c>
      <c r="F1339" s="1" t="s">
        <v>32900</v>
      </c>
      <c r="G1339" s="1" t="s">
        <v>655</v>
      </c>
      <c r="H1339">
        <v>8959</v>
      </c>
      <c r="I1339" s="1" t="s">
        <v>41</v>
      </c>
      <c r="J1339">
        <v>8</v>
      </c>
    </row>
    <row r="1340" spans="1:10" hidden="1" x14ac:dyDescent="0.25">
      <c r="A1340" s="24" t="str">
        <f t="shared" si="22"/>
        <v>9400ARCELOR (BERTON SICARD)</v>
      </c>
      <c r="B1340" s="1">
        <v>9400</v>
      </c>
      <c r="C1340" s="1" t="s">
        <v>32896</v>
      </c>
      <c r="D1340" s="1" t="s">
        <v>32830</v>
      </c>
      <c r="E1340" s="1" t="s">
        <v>3467</v>
      </c>
      <c r="F1340" s="1" t="s">
        <v>32900</v>
      </c>
      <c r="G1340" s="1" t="s">
        <v>655</v>
      </c>
      <c r="H1340">
        <v>9400</v>
      </c>
      <c r="I1340" s="1" t="s">
        <v>41</v>
      </c>
      <c r="J1340">
        <v>8</v>
      </c>
    </row>
    <row r="1341" spans="1:10" hidden="1" x14ac:dyDescent="0.25">
      <c r="A1341" s="24" t="str">
        <f t="shared" si="22"/>
        <v>9401ARCELOR (BERTON SICARD)</v>
      </c>
      <c r="B1341" s="1">
        <v>9401</v>
      </c>
      <c r="C1341" s="1" t="s">
        <v>32896</v>
      </c>
      <c r="D1341" s="1" t="s">
        <v>32830</v>
      </c>
      <c r="E1341" s="1" t="s">
        <v>3468</v>
      </c>
      <c r="F1341" s="1" t="s">
        <v>32900</v>
      </c>
      <c r="G1341" s="1" t="s">
        <v>655</v>
      </c>
      <c r="H1341">
        <v>9401</v>
      </c>
      <c r="I1341" s="1" t="s">
        <v>41</v>
      </c>
      <c r="J1341">
        <v>8</v>
      </c>
    </row>
    <row r="1342" spans="1:10" hidden="1" x14ac:dyDescent="0.25">
      <c r="A1342" s="24" t="str">
        <f t="shared" si="22"/>
        <v>9402ARCELOR (BERTON SICARD)</v>
      </c>
      <c r="B1342" s="1">
        <v>9402</v>
      </c>
      <c r="C1342" s="1" t="s">
        <v>32896</v>
      </c>
      <c r="D1342" s="1" t="s">
        <v>32830</v>
      </c>
      <c r="E1342" s="1" t="s">
        <v>3469</v>
      </c>
      <c r="F1342" s="1" t="s">
        <v>32900</v>
      </c>
      <c r="G1342" s="1" t="s">
        <v>655</v>
      </c>
      <c r="H1342">
        <v>9402</v>
      </c>
      <c r="I1342" s="1" t="s">
        <v>41</v>
      </c>
      <c r="J1342">
        <v>8</v>
      </c>
    </row>
    <row r="1343" spans="1:10" hidden="1" x14ac:dyDescent="0.25">
      <c r="A1343" s="24" t="str">
        <f t="shared" si="22"/>
        <v>9403ARCELOR (BERTON SICARD)</v>
      </c>
      <c r="B1343" s="1">
        <v>9403</v>
      </c>
      <c r="C1343" s="1" t="s">
        <v>32896</v>
      </c>
      <c r="D1343" s="1" t="s">
        <v>32830</v>
      </c>
      <c r="E1343" s="1" t="s">
        <v>3470</v>
      </c>
      <c r="F1343" s="1" t="s">
        <v>32900</v>
      </c>
      <c r="G1343" s="1" t="s">
        <v>655</v>
      </c>
      <c r="H1343">
        <v>9403</v>
      </c>
      <c r="I1343" s="1" t="s">
        <v>41</v>
      </c>
      <c r="J1343">
        <v>8</v>
      </c>
    </row>
    <row r="1344" spans="1:10" hidden="1" x14ac:dyDescent="0.25">
      <c r="A1344" s="24" t="str">
        <f t="shared" si="22"/>
        <v>9409ARCELOR (BERTON SICARD)</v>
      </c>
      <c r="B1344" s="1">
        <v>9409</v>
      </c>
      <c r="C1344" s="1" t="s">
        <v>32896</v>
      </c>
      <c r="D1344" s="1" t="s">
        <v>32830</v>
      </c>
      <c r="E1344" s="1" t="s">
        <v>3471</v>
      </c>
      <c r="F1344" s="1" t="s">
        <v>32900</v>
      </c>
      <c r="G1344" s="1" t="s">
        <v>655</v>
      </c>
      <c r="H1344">
        <v>9409</v>
      </c>
      <c r="I1344" s="1" t="s">
        <v>41</v>
      </c>
      <c r="J1344">
        <v>8</v>
      </c>
    </row>
    <row r="1345" spans="1:10" hidden="1" x14ac:dyDescent="0.25">
      <c r="A1345" s="24" t="str">
        <f t="shared" si="22"/>
        <v>9411ARCELOR (BERTON SICARD)</v>
      </c>
      <c r="B1345" s="1">
        <v>9411</v>
      </c>
      <c r="C1345" s="1" t="s">
        <v>32896</v>
      </c>
      <c r="D1345" s="1" t="s">
        <v>32830</v>
      </c>
      <c r="E1345" s="1" t="s">
        <v>3472</v>
      </c>
      <c r="F1345" s="1" t="s">
        <v>32900</v>
      </c>
      <c r="G1345" s="1" t="s">
        <v>655</v>
      </c>
      <c r="H1345">
        <v>9411</v>
      </c>
      <c r="I1345" s="1" t="s">
        <v>41</v>
      </c>
      <c r="J1345">
        <v>8</v>
      </c>
    </row>
    <row r="1346" spans="1:10" hidden="1" x14ac:dyDescent="0.25">
      <c r="A1346" s="24" t="str">
        <f t="shared" si="22"/>
        <v>9412ARCELOR (BERTON SICARD)</v>
      </c>
      <c r="B1346" s="1">
        <v>9412</v>
      </c>
      <c r="C1346" s="1" t="s">
        <v>32896</v>
      </c>
      <c r="D1346" s="1" t="s">
        <v>32830</v>
      </c>
      <c r="E1346" s="1" t="s">
        <v>3473</v>
      </c>
      <c r="F1346" s="1" t="s">
        <v>32900</v>
      </c>
      <c r="G1346" s="1" t="s">
        <v>655</v>
      </c>
      <c r="H1346">
        <v>9412</v>
      </c>
      <c r="I1346" s="1" t="s">
        <v>41</v>
      </c>
      <c r="J1346">
        <v>8</v>
      </c>
    </row>
    <row r="1347" spans="1:10" hidden="1" x14ac:dyDescent="0.25">
      <c r="A1347" s="24" t="str">
        <f t="shared" si="22"/>
        <v>55063ARCELOR (BERTON SICARD)</v>
      </c>
      <c r="B1347" s="1">
        <v>55063</v>
      </c>
      <c r="C1347" s="1" t="s">
        <v>32896</v>
      </c>
      <c r="D1347" s="1" t="s">
        <v>32830</v>
      </c>
      <c r="E1347" s="1" t="s">
        <v>3596</v>
      </c>
      <c r="F1347" s="1" t="s">
        <v>32900</v>
      </c>
      <c r="G1347" s="1" t="s">
        <v>655</v>
      </c>
      <c r="H1347">
        <v>55063</v>
      </c>
      <c r="I1347" s="1" t="s">
        <v>41</v>
      </c>
      <c r="J1347">
        <v>1</v>
      </c>
    </row>
    <row r="1348" spans="1:10" hidden="1" x14ac:dyDescent="0.25">
      <c r="A1348" s="24" t="str">
        <f t="shared" si="22"/>
        <v>55079ARCELOR (BERTON SICARD)</v>
      </c>
      <c r="B1348" s="1">
        <v>55079</v>
      </c>
      <c r="C1348" s="1" t="s">
        <v>32896</v>
      </c>
      <c r="D1348" s="1" t="s">
        <v>32830</v>
      </c>
      <c r="E1348" s="1" t="s">
        <v>2796</v>
      </c>
      <c r="F1348" s="1" t="s">
        <v>32900</v>
      </c>
      <c r="G1348" s="1" t="s">
        <v>655</v>
      </c>
      <c r="H1348">
        <v>55079</v>
      </c>
      <c r="I1348" s="1" t="s">
        <v>41</v>
      </c>
      <c r="J1348">
        <v>1</v>
      </c>
    </row>
    <row r="1349" spans="1:10" hidden="1" x14ac:dyDescent="0.25">
      <c r="A1349" s="24" t="str">
        <f t="shared" si="22"/>
        <v>55080ARCELOR (BERTON SICARD)</v>
      </c>
      <c r="B1349" s="1">
        <v>55080</v>
      </c>
      <c r="C1349" s="1" t="s">
        <v>32896</v>
      </c>
      <c r="D1349" s="1" t="s">
        <v>32830</v>
      </c>
      <c r="E1349" s="1" t="s">
        <v>2796</v>
      </c>
      <c r="F1349" s="1" t="s">
        <v>32900</v>
      </c>
      <c r="G1349" s="1" t="s">
        <v>655</v>
      </c>
      <c r="H1349">
        <v>55080</v>
      </c>
      <c r="I1349" s="1" t="s">
        <v>41</v>
      </c>
      <c r="J1349">
        <v>1</v>
      </c>
    </row>
    <row r="1350" spans="1:10" hidden="1" x14ac:dyDescent="0.25">
      <c r="A1350" s="24" t="str">
        <f t="shared" si="22"/>
        <v>460000ARCELOR (BERTON SICARD)</v>
      </c>
      <c r="B1350" s="1">
        <v>460000</v>
      </c>
      <c r="C1350" s="1" t="s">
        <v>32896</v>
      </c>
      <c r="D1350" s="1" t="s">
        <v>32830</v>
      </c>
      <c r="E1350" s="1" t="s">
        <v>3764</v>
      </c>
      <c r="F1350" s="1" t="s">
        <v>32900</v>
      </c>
      <c r="G1350" s="1" t="s">
        <v>655</v>
      </c>
      <c r="H1350">
        <v>460000</v>
      </c>
      <c r="I1350" s="1" t="s">
        <v>41</v>
      </c>
      <c r="J1350">
        <v>100</v>
      </c>
    </row>
    <row r="1351" spans="1:10" hidden="1" x14ac:dyDescent="0.25">
      <c r="A1351" s="24" t="str">
        <f t="shared" si="22"/>
        <v>460003ARCELOR (BERTON SICARD)</v>
      </c>
      <c r="B1351" s="1">
        <v>460003</v>
      </c>
      <c r="C1351" s="1" t="s">
        <v>32896</v>
      </c>
      <c r="D1351" s="1" t="s">
        <v>32830</v>
      </c>
      <c r="E1351" s="1" t="s">
        <v>3767</v>
      </c>
      <c r="F1351" s="1" t="s">
        <v>32900</v>
      </c>
      <c r="G1351" s="1" t="s">
        <v>655</v>
      </c>
      <c r="H1351">
        <v>460003</v>
      </c>
      <c r="I1351" s="1" t="s">
        <v>41</v>
      </c>
      <c r="J1351">
        <v>8</v>
      </c>
    </row>
    <row r="1352" spans="1:10" hidden="1" x14ac:dyDescent="0.25">
      <c r="A1352" s="24" t="str">
        <f t="shared" si="22"/>
        <v>460004ARCELOR (BERTON SICARD)</v>
      </c>
      <c r="B1352" s="1">
        <v>460004</v>
      </c>
      <c r="C1352" s="1" t="s">
        <v>32896</v>
      </c>
      <c r="D1352" s="1" t="s">
        <v>32830</v>
      </c>
      <c r="E1352" s="1" t="s">
        <v>3768</v>
      </c>
      <c r="F1352" s="1" t="s">
        <v>32900</v>
      </c>
      <c r="G1352" s="1" t="s">
        <v>655</v>
      </c>
      <c r="H1352">
        <v>460004</v>
      </c>
      <c r="I1352" s="1" t="s">
        <v>41</v>
      </c>
      <c r="J1352">
        <v>4</v>
      </c>
    </row>
    <row r="1353" spans="1:10" hidden="1" x14ac:dyDescent="0.25">
      <c r="A1353" s="24" t="str">
        <f t="shared" si="22"/>
        <v>460005ARCELOR (BERTON SICARD)</v>
      </c>
      <c r="B1353" s="1">
        <v>460005</v>
      </c>
      <c r="C1353" s="1" t="s">
        <v>32896</v>
      </c>
      <c r="D1353" s="1" t="s">
        <v>32830</v>
      </c>
      <c r="E1353" s="1" t="s">
        <v>3769</v>
      </c>
      <c r="F1353" s="1" t="s">
        <v>32900</v>
      </c>
      <c r="G1353" s="1" t="s">
        <v>655</v>
      </c>
      <c r="H1353">
        <v>460005</v>
      </c>
      <c r="I1353" s="1" t="s">
        <v>41</v>
      </c>
      <c r="J1353">
        <v>8</v>
      </c>
    </row>
    <row r="1354" spans="1:10" hidden="1" x14ac:dyDescent="0.25">
      <c r="A1354" s="24" t="str">
        <f t="shared" si="22"/>
        <v>460006ARCELOR (BERTON SICARD)</v>
      </c>
      <c r="B1354" s="1">
        <v>460006</v>
      </c>
      <c r="C1354" s="1" t="s">
        <v>32896</v>
      </c>
      <c r="D1354" s="1" t="s">
        <v>32830</v>
      </c>
      <c r="E1354" s="1" t="s">
        <v>3770</v>
      </c>
      <c r="F1354" s="1" t="s">
        <v>32900</v>
      </c>
      <c r="G1354" s="1" t="s">
        <v>655</v>
      </c>
      <c r="H1354">
        <v>460006</v>
      </c>
      <c r="I1354" s="1" t="s">
        <v>41</v>
      </c>
      <c r="J1354">
        <v>8</v>
      </c>
    </row>
    <row r="1355" spans="1:10" hidden="1" x14ac:dyDescent="0.25">
      <c r="A1355" s="24" t="str">
        <f t="shared" si="22"/>
        <v>460007ARCELOR (BERTON SICARD)</v>
      </c>
      <c r="B1355" s="1">
        <v>460007</v>
      </c>
      <c r="C1355" s="1" t="s">
        <v>32896</v>
      </c>
      <c r="D1355" s="1" t="s">
        <v>32830</v>
      </c>
      <c r="E1355" s="1" t="s">
        <v>3771</v>
      </c>
      <c r="F1355" s="1" t="s">
        <v>32900</v>
      </c>
      <c r="G1355" s="1" t="s">
        <v>655</v>
      </c>
      <c r="H1355">
        <v>460007</v>
      </c>
      <c r="I1355" s="1" t="s">
        <v>41</v>
      </c>
      <c r="J1355">
        <v>8</v>
      </c>
    </row>
    <row r="1356" spans="1:10" hidden="1" x14ac:dyDescent="0.25">
      <c r="A1356" s="24" t="str">
        <f t="shared" ref="A1356:A1419" si="23">B1356&amp;F1356</f>
        <v>460013ARCELOR (BERTON SICARD)</v>
      </c>
      <c r="B1356" s="1">
        <v>460013</v>
      </c>
      <c r="C1356" s="1" t="s">
        <v>32896</v>
      </c>
      <c r="D1356" s="1" t="s">
        <v>32830</v>
      </c>
      <c r="E1356" s="1" t="s">
        <v>3774</v>
      </c>
      <c r="F1356" s="1" t="s">
        <v>32900</v>
      </c>
      <c r="G1356" s="1" t="s">
        <v>655</v>
      </c>
      <c r="H1356">
        <v>460013</v>
      </c>
      <c r="I1356" s="1" t="s">
        <v>41</v>
      </c>
      <c r="J1356">
        <v>2</v>
      </c>
    </row>
    <row r="1357" spans="1:10" hidden="1" x14ac:dyDescent="0.25">
      <c r="A1357" s="24" t="str">
        <f t="shared" si="23"/>
        <v>460014ARCELOR (BERTON SICARD)</v>
      </c>
      <c r="B1357" s="1">
        <v>460014</v>
      </c>
      <c r="C1357" s="1" t="s">
        <v>32896</v>
      </c>
      <c r="D1357" s="1" t="s">
        <v>32830</v>
      </c>
      <c r="E1357" s="1" t="s">
        <v>3775</v>
      </c>
      <c r="F1357" s="1" t="s">
        <v>32900</v>
      </c>
      <c r="G1357" s="1" t="s">
        <v>655</v>
      </c>
      <c r="H1357">
        <v>460014</v>
      </c>
      <c r="I1357" s="1" t="s">
        <v>41</v>
      </c>
      <c r="J1357">
        <v>2</v>
      </c>
    </row>
    <row r="1358" spans="1:10" hidden="1" x14ac:dyDescent="0.25">
      <c r="A1358" s="24" t="str">
        <f t="shared" si="23"/>
        <v>460016ARCELOR (BERTON SICARD)</v>
      </c>
      <c r="B1358" s="1">
        <v>460016</v>
      </c>
      <c r="C1358" s="1" t="s">
        <v>32896</v>
      </c>
      <c r="D1358" s="1" t="s">
        <v>32830</v>
      </c>
      <c r="E1358" s="1" t="s">
        <v>3777</v>
      </c>
      <c r="F1358" s="1" t="s">
        <v>32900</v>
      </c>
      <c r="G1358" s="1" t="s">
        <v>655</v>
      </c>
      <c r="H1358">
        <v>460016</v>
      </c>
      <c r="I1358" s="1" t="s">
        <v>41</v>
      </c>
      <c r="J1358">
        <v>2</v>
      </c>
    </row>
    <row r="1359" spans="1:10" hidden="1" x14ac:dyDescent="0.25">
      <c r="A1359" s="24" t="str">
        <f t="shared" si="23"/>
        <v>460017ARCELOR (BERTON SICARD)</v>
      </c>
      <c r="B1359" s="1">
        <v>460017</v>
      </c>
      <c r="C1359" s="1" t="s">
        <v>32896</v>
      </c>
      <c r="D1359" s="1" t="s">
        <v>32830</v>
      </c>
      <c r="E1359" s="1" t="s">
        <v>3778</v>
      </c>
      <c r="F1359" s="1" t="s">
        <v>32900</v>
      </c>
      <c r="G1359" s="1" t="s">
        <v>655</v>
      </c>
      <c r="H1359">
        <v>460017</v>
      </c>
      <c r="I1359" s="1" t="s">
        <v>41</v>
      </c>
      <c r="J1359">
        <v>2</v>
      </c>
    </row>
    <row r="1360" spans="1:10" hidden="1" x14ac:dyDescent="0.25">
      <c r="A1360" s="24" t="str">
        <f t="shared" si="23"/>
        <v>460018ARCELOR (BERTON SICARD)</v>
      </c>
      <c r="B1360" s="1">
        <v>460018</v>
      </c>
      <c r="C1360" s="1" t="s">
        <v>32896</v>
      </c>
      <c r="D1360" s="1" t="s">
        <v>32830</v>
      </c>
      <c r="E1360" s="1" t="s">
        <v>3779</v>
      </c>
      <c r="F1360" s="1" t="s">
        <v>32900</v>
      </c>
      <c r="G1360" s="1" t="s">
        <v>655</v>
      </c>
      <c r="H1360">
        <v>460018</v>
      </c>
      <c r="I1360" s="1" t="s">
        <v>41</v>
      </c>
      <c r="J1360">
        <v>2</v>
      </c>
    </row>
    <row r="1361" spans="1:10" hidden="1" x14ac:dyDescent="0.25">
      <c r="A1361" s="24" t="str">
        <f t="shared" si="23"/>
        <v>460030ARCELOR (BERTON SICARD)</v>
      </c>
      <c r="B1361" s="1">
        <v>460030</v>
      </c>
      <c r="C1361" s="1" t="s">
        <v>32896</v>
      </c>
      <c r="D1361" s="1" t="s">
        <v>32830</v>
      </c>
      <c r="E1361" s="1" t="s">
        <v>3783</v>
      </c>
      <c r="F1361" s="1" t="s">
        <v>32900</v>
      </c>
      <c r="G1361" s="1" t="s">
        <v>655</v>
      </c>
      <c r="H1361">
        <v>460030</v>
      </c>
      <c r="I1361" s="1" t="s">
        <v>41</v>
      </c>
      <c r="J1361">
        <v>2</v>
      </c>
    </row>
    <row r="1362" spans="1:10" hidden="1" x14ac:dyDescent="0.25">
      <c r="A1362" s="24" t="str">
        <f t="shared" si="23"/>
        <v>460033ARCELOR (BERTON SICARD)</v>
      </c>
      <c r="B1362" s="1">
        <v>460033</v>
      </c>
      <c r="C1362" s="1" t="s">
        <v>32896</v>
      </c>
      <c r="D1362" s="1" t="s">
        <v>32830</v>
      </c>
      <c r="E1362" s="1" t="s">
        <v>3784</v>
      </c>
      <c r="F1362" s="1" t="s">
        <v>32900</v>
      </c>
      <c r="G1362" s="1" t="s">
        <v>655</v>
      </c>
      <c r="H1362">
        <v>460033</v>
      </c>
      <c r="I1362" s="1" t="s">
        <v>41</v>
      </c>
      <c r="J1362">
        <v>4</v>
      </c>
    </row>
    <row r="1363" spans="1:10" hidden="1" x14ac:dyDescent="0.25">
      <c r="A1363" s="24" t="str">
        <f t="shared" si="23"/>
        <v>460034ARCELOR (BERTON SICARD)</v>
      </c>
      <c r="B1363" s="1">
        <v>460034</v>
      </c>
      <c r="C1363" s="1" t="s">
        <v>32896</v>
      </c>
      <c r="D1363" s="1" t="s">
        <v>32830</v>
      </c>
      <c r="E1363" s="1" t="s">
        <v>3785</v>
      </c>
      <c r="F1363" s="1" t="s">
        <v>32900</v>
      </c>
      <c r="G1363" s="1" t="s">
        <v>655</v>
      </c>
      <c r="H1363">
        <v>460034</v>
      </c>
      <c r="I1363" s="1" t="s">
        <v>41</v>
      </c>
      <c r="J1363">
        <v>4</v>
      </c>
    </row>
    <row r="1364" spans="1:10" hidden="1" x14ac:dyDescent="0.25">
      <c r="A1364" s="24" t="str">
        <f t="shared" si="23"/>
        <v>460056ARCELOR (BERTON SICARD)</v>
      </c>
      <c r="B1364" s="1">
        <v>460056</v>
      </c>
      <c r="C1364" s="1" t="s">
        <v>32896</v>
      </c>
      <c r="D1364" s="1" t="s">
        <v>32830</v>
      </c>
      <c r="E1364" s="1" t="s">
        <v>3789</v>
      </c>
      <c r="F1364" s="1" t="s">
        <v>32900</v>
      </c>
      <c r="G1364" s="1" t="s">
        <v>655</v>
      </c>
      <c r="H1364">
        <v>460056</v>
      </c>
      <c r="I1364" s="1" t="s">
        <v>41</v>
      </c>
      <c r="J1364">
        <v>4</v>
      </c>
    </row>
    <row r="1365" spans="1:10" hidden="1" x14ac:dyDescent="0.25">
      <c r="A1365" s="24" t="str">
        <f t="shared" si="23"/>
        <v>460057ARCELOR (BERTON SICARD)</v>
      </c>
      <c r="B1365" s="1">
        <v>460057</v>
      </c>
      <c r="C1365" s="1" t="s">
        <v>32896</v>
      </c>
      <c r="D1365" s="1" t="s">
        <v>32830</v>
      </c>
      <c r="E1365" s="1" t="s">
        <v>3790</v>
      </c>
      <c r="F1365" s="1" t="s">
        <v>32900</v>
      </c>
      <c r="G1365" s="1" t="s">
        <v>655</v>
      </c>
      <c r="H1365">
        <v>460057</v>
      </c>
      <c r="I1365" s="1" t="s">
        <v>41</v>
      </c>
      <c r="J1365">
        <v>4</v>
      </c>
    </row>
    <row r="1366" spans="1:10" hidden="1" x14ac:dyDescent="0.25">
      <c r="A1366" s="24" t="str">
        <f t="shared" si="23"/>
        <v>460058ARCELOR (BERTON SICARD)</v>
      </c>
      <c r="B1366" s="1">
        <v>460058</v>
      </c>
      <c r="C1366" s="1" t="s">
        <v>32896</v>
      </c>
      <c r="D1366" s="1" t="s">
        <v>32830</v>
      </c>
      <c r="E1366" s="1" t="s">
        <v>3791</v>
      </c>
      <c r="F1366" s="1" t="s">
        <v>32900</v>
      </c>
      <c r="G1366" s="1" t="s">
        <v>655</v>
      </c>
      <c r="H1366">
        <v>460058</v>
      </c>
      <c r="I1366" s="1" t="s">
        <v>41</v>
      </c>
      <c r="J1366">
        <v>4</v>
      </c>
    </row>
    <row r="1367" spans="1:10" hidden="1" x14ac:dyDescent="0.25">
      <c r="A1367" s="24" t="str">
        <f t="shared" si="23"/>
        <v>460064ARCELOR (BERTON SICARD)</v>
      </c>
      <c r="B1367" s="1">
        <v>460064</v>
      </c>
      <c r="C1367" s="1" t="s">
        <v>32896</v>
      </c>
      <c r="D1367" s="1" t="s">
        <v>32830</v>
      </c>
      <c r="E1367" s="1" t="s">
        <v>3795</v>
      </c>
      <c r="F1367" s="1" t="s">
        <v>32900</v>
      </c>
      <c r="G1367" s="1" t="s">
        <v>655</v>
      </c>
      <c r="H1367">
        <v>460064</v>
      </c>
      <c r="I1367" s="1" t="s">
        <v>41</v>
      </c>
      <c r="J1367">
        <v>2</v>
      </c>
    </row>
    <row r="1368" spans="1:10" hidden="1" x14ac:dyDescent="0.25">
      <c r="A1368" s="24" t="str">
        <f t="shared" si="23"/>
        <v>460065ARCELOR (BERTON SICARD)</v>
      </c>
      <c r="B1368" s="1">
        <v>460065</v>
      </c>
      <c r="C1368" s="1" t="s">
        <v>32896</v>
      </c>
      <c r="D1368" s="1" t="s">
        <v>32830</v>
      </c>
      <c r="E1368" s="1" t="s">
        <v>3796</v>
      </c>
      <c r="F1368" s="1" t="s">
        <v>32900</v>
      </c>
      <c r="G1368" s="1" t="s">
        <v>655</v>
      </c>
      <c r="H1368">
        <v>460065</v>
      </c>
      <c r="I1368" s="1" t="s">
        <v>41</v>
      </c>
      <c r="J1368">
        <v>2</v>
      </c>
    </row>
    <row r="1369" spans="1:10" hidden="1" x14ac:dyDescent="0.25">
      <c r="A1369" s="24" t="str">
        <f t="shared" si="23"/>
        <v>461008ARCELOR (BERTON SICARD)</v>
      </c>
      <c r="B1369" s="1">
        <v>461008</v>
      </c>
      <c r="C1369" s="1" t="s">
        <v>32896</v>
      </c>
      <c r="D1369" s="1" t="s">
        <v>32830</v>
      </c>
      <c r="E1369" s="1" t="s">
        <v>3809</v>
      </c>
      <c r="F1369" s="1" t="s">
        <v>32900</v>
      </c>
      <c r="G1369" s="1" t="s">
        <v>655</v>
      </c>
      <c r="H1369">
        <v>461008</v>
      </c>
      <c r="I1369" s="1" t="s">
        <v>41</v>
      </c>
      <c r="J1369">
        <v>100</v>
      </c>
    </row>
    <row r="1370" spans="1:10" hidden="1" x14ac:dyDescent="0.25">
      <c r="A1370" s="24" t="str">
        <f t="shared" si="23"/>
        <v>463015ARCELOR (BERTON SICARD)</v>
      </c>
      <c r="B1370" s="1">
        <v>463015</v>
      </c>
      <c r="C1370" s="1" t="s">
        <v>32896</v>
      </c>
      <c r="D1370" s="1" t="s">
        <v>32830</v>
      </c>
      <c r="E1370" s="1" t="s">
        <v>3821</v>
      </c>
      <c r="F1370" s="1" t="s">
        <v>32900</v>
      </c>
      <c r="G1370" s="1" t="s">
        <v>655</v>
      </c>
      <c r="H1370">
        <v>463015</v>
      </c>
      <c r="I1370" s="1" t="s">
        <v>41</v>
      </c>
      <c r="J1370">
        <v>4</v>
      </c>
    </row>
    <row r="1371" spans="1:10" hidden="1" x14ac:dyDescent="0.25">
      <c r="A1371" s="24" t="str">
        <f t="shared" si="23"/>
        <v>463016ARCELOR (BERTON SICARD)</v>
      </c>
      <c r="B1371" s="1">
        <v>463016</v>
      </c>
      <c r="C1371" s="1" t="s">
        <v>32896</v>
      </c>
      <c r="D1371" s="1" t="s">
        <v>32830</v>
      </c>
      <c r="E1371" s="1" t="s">
        <v>3822</v>
      </c>
      <c r="F1371" s="1" t="s">
        <v>32900</v>
      </c>
      <c r="G1371" s="1" t="s">
        <v>655</v>
      </c>
      <c r="H1371">
        <v>463016</v>
      </c>
      <c r="I1371" s="1" t="s">
        <v>41</v>
      </c>
      <c r="J1371">
        <v>4</v>
      </c>
    </row>
    <row r="1372" spans="1:10" hidden="1" x14ac:dyDescent="0.25">
      <c r="A1372" s="24" t="str">
        <f t="shared" si="23"/>
        <v>560000ARCELOR (BERTON SICARD)</v>
      </c>
      <c r="B1372" s="1">
        <v>560000</v>
      </c>
      <c r="C1372" s="1" t="s">
        <v>32896</v>
      </c>
      <c r="D1372" s="1" t="s">
        <v>32830</v>
      </c>
      <c r="E1372" s="1" t="s">
        <v>3924</v>
      </c>
      <c r="F1372" s="1" t="s">
        <v>32900</v>
      </c>
      <c r="G1372" s="1" t="s">
        <v>655</v>
      </c>
      <c r="H1372">
        <v>560000</v>
      </c>
      <c r="I1372" s="1" t="s">
        <v>41</v>
      </c>
      <c r="J1372">
        <v>4</v>
      </c>
    </row>
    <row r="1373" spans="1:10" hidden="1" x14ac:dyDescent="0.25">
      <c r="A1373" s="24" t="str">
        <f t="shared" si="23"/>
        <v>560023ARCELOR (BERTON SICARD)</v>
      </c>
      <c r="B1373" s="1">
        <v>560023</v>
      </c>
      <c r="C1373" s="1" t="s">
        <v>32896</v>
      </c>
      <c r="D1373" s="1" t="s">
        <v>32830</v>
      </c>
      <c r="E1373" s="1" t="s">
        <v>3936</v>
      </c>
      <c r="F1373" s="1" t="s">
        <v>32900</v>
      </c>
      <c r="G1373" s="1" t="s">
        <v>655</v>
      </c>
      <c r="H1373">
        <v>560023</v>
      </c>
      <c r="I1373" s="1" t="s">
        <v>41</v>
      </c>
      <c r="J1373">
        <v>4</v>
      </c>
    </row>
    <row r="1374" spans="1:10" hidden="1" x14ac:dyDescent="0.25">
      <c r="A1374" s="24" t="str">
        <f t="shared" si="23"/>
        <v>560028ARCELOR (BERTON SICARD)</v>
      </c>
      <c r="B1374" s="1">
        <v>560028</v>
      </c>
      <c r="C1374" s="1" t="s">
        <v>32896</v>
      </c>
      <c r="D1374" s="1" t="s">
        <v>32830</v>
      </c>
      <c r="E1374" s="1" t="s">
        <v>3939</v>
      </c>
      <c r="F1374" s="1" t="s">
        <v>32900</v>
      </c>
      <c r="G1374" s="1" t="s">
        <v>655</v>
      </c>
      <c r="H1374">
        <v>560028</v>
      </c>
      <c r="I1374" s="1" t="s">
        <v>41</v>
      </c>
      <c r="J1374">
        <v>1</v>
      </c>
    </row>
    <row r="1375" spans="1:10" hidden="1" x14ac:dyDescent="0.25">
      <c r="A1375" s="24" t="str">
        <f t="shared" si="23"/>
        <v>570010ARCELOR (BERTON SICARD)</v>
      </c>
      <c r="B1375" s="1">
        <v>570010</v>
      </c>
      <c r="C1375" s="1" t="s">
        <v>32896</v>
      </c>
      <c r="D1375" s="1" t="s">
        <v>32830</v>
      </c>
      <c r="E1375" s="1" t="s">
        <v>3953</v>
      </c>
      <c r="F1375" s="1" t="s">
        <v>32900</v>
      </c>
      <c r="G1375" s="1" t="s">
        <v>655</v>
      </c>
      <c r="H1375">
        <v>570010</v>
      </c>
      <c r="I1375" s="1" t="s">
        <v>41</v>
      </c>
      <c r="J1375">
        <v>1</v>
      </c>
    </row>
    <row r="1376" spans="1:10" hidden="1" x14ac:dyDescent="0.25">
      <c r="A1376" s="24" t="str">
        <f t="shared" si="23"/>
        <v>620007ARCELOR (BERTON SICARD)</v>
      </c>
      <c r="B1376" s="1">
        <v>620007</v>
      </c>
      <c r="C1376" s="1" t="s">
        <v>32896</v>
      </c>
      <c r="D1376" s="1" t="s">
        <v>32830</v>
      </c>
      <c r="E1376" s="1" t="s">
        <v>3967</v>
      </c>
      <c r="F1376" s="1" t="s">
        <v>32900</v>
      </c>
      <c r="G1376" s="1" t="s">
        <v>655</v>
      </c>
      <c r="H1376">
        <v>620007</v>
      </c>
      <c r="I1376" s="1" t="s">
        <v>41</v>
      </c>
      <c r="J1376">
        <v>6.5</v>
      </c>
    </row>
    <row r="1377" spans="1:10" hidden="1" x14ac:dyDescent="0.25">
      <c r="A1377" s="24" t="str">
        <f t="shared" si="23"/>
        <v>760029ARCELOR (BERTON SICARD)</v>
      </c>
      <c r="B1377" s="1">
        <v>760029</v>
      </c>
      <c r="C1377" s="1" t="s">
        <v>32896</v>
      </c>
      <c r="D1377" s="1" t="s">
        <v>32830</v>
      </c>
      <c r="E1377" s="1" t="s">
        <v>4007</v>
      </c>
      <c r="F1377" s="1" t="s">
        <v>32900</v>
      </c>
      <c r="G1377" s="1" t="s">
        <v>655</v>
      </c>
      <c r="H1377">
        <v>760029</v>
      </c>
      <c r="I1377" s="1" t="s">
        <v>41</v>
      </c>
      <c r="J1377">
        <v>8</v>
      </c>
    </row>
    <row r="1378" spans="1:10" hidden="1" x14ac:dyDescent="0.25">
      <c r="A1378" s="24" t="str">
        <f t="shared" si="23"/>
        <v>760031ARCELOR (BERTON SICARD)</v>
      </c>
      <c r="B1378" s="1">
        <v>760031</v>
      </c>
      <c r="C1378" s="1" t="s">
        <v>32896</v>
      </c>
      <c r="D1378" s="1" t="s">
        <v>32830</v>
      </c>
      <c r="E1378" s="1" t="s">
        <v>4009</v>
      </c>
      <c r="F1378" s="1" t="s">
        <v>32900</v>
      </c>
      <c r="G1378" s="1" t="s">
        <v>655</v>
      </c>
      <c r="H1378">
        <v>760031</v>
      </c>
      <c r="I1378" s="1" t="s">
        <v>41</v>
      </c>
      <c r="J1378">
        <v>2</v>
      </c>
    </row>
    <row r="1379" spans="1:10" hidden="1" x14ac:dyDescent="0.25">
      <c r="A1379" s="24" t="str">
        <f t="shared" si="23"/>
        <v>760043ARCELOR (BERTON SICARD)</v>
      </c>
      <c r="B1379" s="1">
        <v>760043</v>
      </c>
      <c r="C1379" s="1" t="s">
        <v>32896</v>
      </c>
      <c r="D1379" s="1" t="s">
        <v>32830</v>
      </c>
      <c r="E1379" s="1" t="s">
        <v>4016</v>
      </c>
      <c r="F1379" s="1" t="s">
        <v>32900</v>
      </c>
      <c r="G1379" s="1" t="s">
        <v>655</v>
      </c>
      <c r="H1379">
        <v>760043</v>
      </c>
      <c r="I1379" s="1" t="s">
        <v>41</v>
      </c>
      <c r="J1379">
        <v>4</v>
      </c>
    </row>
    <row r="1380" spans="1:10" hidden="1" x14ac:dyDescent="0.25">
      <c r="A1380" s="24" t="str">
        <f t="shared" si="23"/>
        <v>960200ARCELOR (BERTON SICARD)</v>
      </c>
      <c r="B1380" s="1">
        <v>960200</v>
      </c>
      <c r="C1380" s="1" t="s">
        <v>32896</v>
      </c>
      <c r="D1380" s="1" t="s">
        <v>32830</v>
      </c>
      <c r="E1380" s="1" t="s">
        <v>4078</v>
      </c>
      <c r="F1380" s="1" t="s">
        <v>32900</v>
      </c>
      <c r="G1380" s="1" t="s">
        <v>655</v>
      </c>
      <c r="H1380">
        <v>960200</v>
      </c>
      <c r="I1380" s="1" t="s">
        <v>41</v>
      </c>
      <c r="J1380">
        <v>4</v>
      </c>
    </row>
    <row r="1381" spans="1:10" hidden="1" x14ac:dyDescent="0.25">
      <c r="A1381" s="24" t="str">
        <f t="shared" si="23"/>
        <v>960201ARCELOR (BERTON SICARD)</v>
      </c>
      <c r="B1381" s="1">
        <v>960201</v>
      </c>
      <c r="C1381" s="1" t="s">
        <v>32896</v>
      </c>
      <c r="D1381" s="1" t="s">
        <v>32830</v>
      </c>
      <c r="E1381" s="1" t="s">
        <v>4079</v>
      </c>
      <c r="F1381" s="1" t="s">
        <v>32900</v>
      </c>
      <c r="G1381" s="1" t="s">
        <v>655</v>
      </c>
      <c r="H1381">
        <v>960201</v>
      </c>
      <c r="I1381" s="1" t="s">
        <v>41</v>
      </c>
      <c r="J1381">
        <v>8</v>
      </c>
    </row>
    <row r="1382" spans="1:10" hidden="1" x14ac:dyDescent="0.25">
      <c r="A1382" s="24" t="str">
        <f t="shared" si="23"/>
        <v>960202ARCELOR (BERTON SICARD)</v>
      </c>
      <c r="B1382" s="1">
        <v>960202</v>
      </c>
      <c r="C1382" s="1" t="s">
        <v>32896</v>
      </c>
      <c r="D1382" s="1" t="s">
        <v>32830</v>
      </c>
      <c r="E1382" s="1" t="s">
        <v>4080</v>
      </c>
      <c r="F1382" s="1" t="s">
        <v>32900</v>
      </c>
      <c r="G1382" s="1" t="s">
        <v>655</v>
      </c>
      <c r="H1382">
        <v>960202</v>
      </c>
      <c r="I1382" s="1" t="s">
        <v>41</v>
      </c>
      <c r="J1382">
        <v>4</v>
      </c>
    </row>
    <row r="1383" spans="1:10" hidden="1" x14ac:dyDescent="0.25">
      <c r="A1383" s="24" t="str">
        <f t="shared" si="23"/>
        <v>A50091ARCELOR (BERTON SICARD)</v>
      </c>
      <c r="B1383" s="1" t="s">
        <v>2643</v>
      </c>
      <c r="C1383" s="1" t="s">
        <v>32896</v>
      </c>
      <c r="D1383" s="1" t="s">
        <v>32830</v>
      </c>
      <c r="E1383" s="1" t="s">
        <v>2644</v>
      </c>
      <c r="F1383" s="1" t="s">
        <v>32900</v>
      </c>
      <c r="G1383" s="1" t="s">
        <v>655</v>
      </c>
      <c r="H1383" t="s">
        <v>2643</v>
      </c>
      <c r="I1383" s="1" t="s">
        <v>41</v>
      </c>
      <c r="J1383">
        <v>4</v>
      </c>
    </row>
    <row r="1384" spans="1:10" hidden="1" x14ac:dyDescent="0.25">
      <c r="A1384" s="24" t="str">
        <f t="shared" si="23"/>
        <v>351ARCELOR (BERTON SICARD)</v>
      </c>
      <c r="B1384" s="1">
        <v>351</v>
      </c>
      <c r="C1384" s="1" t="s">
        <v>32896</v>
      </c>
      <c r="D1384" s="1" t="s">
        <v>32830</v>
      </c>
      <c r="E1384" s="1" t="s">
        <v>2952</v>
      </c>
      <c r="F1384" s="1" t="s">
        <v>32900</v>
      </c>
      <c r="G1384" s="1" t="s">
        <v>655</v>
      </c>
      <c r="H1384">
        <v>351</v>
      </c>
      <c r="I1384" s="1" t="s">
        <v>41</v>
      </c>
      <c r="J1384">
        <v>2</v>
      </c>
    </row>
    <row r="1385" spans="1:10" hidden="1" x14ac:dyDescent="0.25">
      <c r="A1385" s="24" t="str">
        <f t="shared" si="23"/>
        <v>1199ARCELOR (BERTON SICARD)</v>
      </c>
      <c r="B1385" s="1">
        <v>1199</v>
      </c>
      <c r="C1385" s="1" t="s">
        <v>32896</v>
      </c>
      <c r="D1385" s="1" t="s">
        <v>32830</v>
      </c>
      <c r="E1385" s="1" t="s">
        <v>3051</v>
      </c>
      <c r="F1385" s="1" t="s">
        <v>32900</v>
      </c>
      <c r="G1385" s="1" t="s">
        <v>655</v>
      </c>
      <c r="H1385">
        <v>1199</v>
      </c>
      <c r="I1385" s="1" t="s">
        <v>41</v>
      </c>
      <c r="J1385">
        <v>8</v>
      </c>
    </row>
    <row r="1386" spans="1:10" hidden="1" x14ac:dyDescent="0.25">
      <c r="A1386" s="24" t="str">
        <f t="shared" si="23"/>
        <v>1201ARCELOR (BERTON SICARD)</v>
      </c>
      <c r="B1386" s="1">
        <v>1201</v>
      </c>
      <c r="C1386" s="1" t="s">
        <v>32896</v>
      </c>
      <c r="D1386" s="1" t="s">
        <v>32830</v>
      </c>
      <c r="E1386" s="1" t="s">
        <v>3052</v>
      </c>
      <c r="F1386" s="1" t="s">
        <v>32900</v>
      </c>
      <c r="G1386" s="1" t="s">
        <v>655</v>
      </c>
      <c r="H1386">
        <v>1201</v>
      </c>
      <c r="I1386" s="1" t="s">
        <v>41</v>
      </c>
      <c r="J1386">
        <v>4</v>
      </c>
    </row>
    <row r="1387" spans="1:10" hidden="1" x14ac:dyDescent="0.25">
      <c r="A1387" s="24" t="str">
        <f t="shared" si="23"/>
        <v>1202ARCELOR (BERTON SICARD)</v>
      </c>
      <c r="B1387" s="1">
        <v>1202</v>
      </c>
      <c r="C1387" s="1" t="s">
        <v>32896</v>
      </c>
      <c r="D1387" s="1" t="s">
        <v>32830</v>
      </c>
      <c r="E1387" s="1" t="s">
        <v>3053</v>
      </c>
      <c r="F1387" s="1" t="s">
        <v>32900</v>
      </c>
      <c r="G1387" s="1" t="s">
        <v>655</v>
      </c>
      <c r="H1387">
        <v>1202</v>
      </c>
      <c r="I1387" s="1" t="s">
        <v>41</v>
      </c>
      <c r="J1387">
        <v>2</v>
      </c>
    </row>
    <row r="1388" spans="1:10" hidden="1" x14ac:dyDescent="0.25">
      <c r="A1388" s="24" t="str">
        <f t="shared" si="23"/>
        <v>1218ARCELOR (BERTON SICARD)</v>
      </c>
      <c r="B1388" s="1">
        <v>1218</v>
      </c>
      <c r="C1388" s="1" t="s">
        <v>32896</v>
      </c>
      <c r="D1388" s="1" t="s">
        <v>32830</v>
      </c>
      <c r="E1388" s="1" t="s">
        <v>3060</v>
      </c>
      <c r="F1388" s="1" t="s">
        <v>32900</v>
      </c>
      <c r="G1388" s="1" t="s">
        <v>655</v>
      </c>
      <c r="H1388">
        <v>1218</v>
      </c>
      <c r="I1388" s="1" t="s">
        <v>41</v>
      </c>
      <c r="J1388">
        <v>4</v>
      </c>
    </row>
    <row r="1389" spans="1:10" hidden="1" x14ac:dyDescent="0.25">
      <c r="A1389" s="24" t="str">
        <f t="shared" si="23"/>
        <v>1285ARCELOR (BERTON SICARD)</v>
      </c>
      <c r="B1389" s="1">
        <v>1285</v>
      </c>
      <c r="C1389" s="1" t="s">
        <v>32896</v>
      </c>
      <c r="D1389" s="1" t="s">
        <v>32830</v>
      </c>
      <c r="E1389" s="1" t="s">
        <v>3065</v>
      </c>
      <c r="F1389" s="1" t="s">
        <v>32900</v>
      </c>
      <c r="G1389" s="1" t="s">
        <v>655</v>
      </c>
      <c r="H1389">
        <v>1285</v>
      </c>
      <c r="I1389" s="1" t="s">
        <v>41</v>
      </c>
      <c r="J1389">
        <v>20</v>
      </c>
    </row>
    <row r="1390" spans="1:10" hidden="1" x14ac:dyDescent="0.25">
      <c r="A1390" s="24" t="str">
        <f t="shared" si="23"/>
        <v>1286ARCELOR (BERTON SICARD)</v>
      </c>
      <c r="B1390" s="1">
        <v>1286</v>
      </c>
      <c r="C1390" s="1" t="s">
        <v>32896</v>
      </c>
      <c r="D1390" s="1" t="s">
        <v>32830</v>
      </c>
      <c r="E1390" s="1" t="s">
        <v>3066</v>
      </c>
      <c r="F1390" s="1" t="s">
        <v>32900</v>
      </c>
      <c r="G1390" s="1" t="s">
        <v>655</v>
      </c>
      <c r="H1390">
        <v>1286</v>
      </c>
      <c r="I1390" s="1" t="s">
        <v>41</v>
      </c>
      <c r="J1390">
        <v>20</v>
      </c>
    </row>
    <row r="1391" spans="1:10" hidden="1" x14ac:dyDescent="0.25">
      <c r="A1391" s="24" t="str">
        <f t="shared" si="23"/>
        <v>1288ARCELOR (BERTON SICARD)</v>
      </c>
      <c r="B1391" s="1">
        <v>1288</v>
      </c>
      <c r="C1391" s="1" t="s">
        <v>32896</v>
      </c>
      <c r="D1391" s="1" t="s">
        <v>32830</v>
      </c>
      <c r="E1391" s="1" t="s">
        <v>3068</v>
      </c>
      <c r="F1391" s="1" t="s">
        <v>32900</v>
      </c>
      <c r="G1391" s="1" t="s">
        <v>655</v>
      </c>
      <c r="H1391">
        <v>1288</v>
      </c>
      <c r="I1391" s="1" t="s">
        <v>41</v>
      </c>
      <c r="J1391">
        <v>20</v>
      </c>
    </row>
    <row r="1392" spans="1:10" hidden="1" x14ac:dyDescent="0.25">
      <c r="A1392" s="24" t="str">
        <f t="shared" si="23"/>
        <v>1290ARCELOR (BERTON SICARD)</v>
      </c>
      <c r="B1392" s="1">
        <v>1290</v>
      </c>
      <c r="C1392" s="1" t="s">
        <v>32896</v>
      </c>
      <c r="D1392" s="1" t="s">
        <v>32830</v>
      </c>
      <c r="E1392" s="1" t="s">
        <v>3069</v>
      </c>
      <c r="F1392" s="1" t="s">
        <v>32900</v>
      </c>
      <c r="G1392" s="1" t="s">
        <v>655</v>
      </c>
      <c r="H1392">
        <v>1290</v>
      </c>
      <c r="I1392" s="1" t="s">
        <v>41</v>
      </c>
      <c r="J1392">
        <v>10</v>
      </c>
    </row>
    <row r="1393" spans="1:10" hidden="1" x14ac:dyDescent="0.25">
      <c r="A1393" s="24" t="str">
        <f t="shared" si="23"/>
        <v>1291ARCELOR (BERTON SICARD)</v>
      </c>
      <c r="B1393" s="1">
        <v>1291</v>
      </c>
      <c r="C1393" s="1" t="s">
        <v>32896</v>
      </c>
      <c r="D1393" s="1" t="s">
        <v>32830</v>
      </c>
      <c r="E1393" s="1" t="s">
        <v>3070</v>
      </c>
      <c r="F1393" s="1" t="s">
        <v>32900</v>
      </c>
      <c r="G1393" s="1" t="s">
        <v>655</v>
      </c>
      <c r="H1393">
        <v>1291</v>
      </c>
      <c r="I1393" s="1" t="s">
        <v>41</v>
      </c>
      <c r="J1393">
        <v>2</v>
      </c>
    </row>
    <row r="1394" spans="1:10" hidden="1" x14ac:dyDescent="0.25">
      <c r="A1394" s="24" t="str">
        <f t="shared" si="23"/>
        <v>1293ARCELOR (BERTON SICARD)</v>
      </c>
      <c r="B1394" s="1">
        <v>1293</v>
      </c>
      <c r="C1394" s="1" t="s">
        <v>32896</v>
      </c>
      <c r="D1394" s="1" t="s">
        <v>32830</v>
      </c>
      <c r="E1394" s="1" t="s">
        <v>3071</v>
      </c>
      <c r="F1394" s="1" t="s">
        <v>32900</v>
      </c>
      <c r="G1394" s="1" t="s">
        <v>655</v>
      </c>
      <c r="H1394">
        <v>1293</v>
      </c>
      <c r="I1394" s="1" t="s">
        <v>41</v>
      </c>
      <c r="J1394">
        <v>2</v>
      </c>
    </row>
    <row r="1395" spans="1:10" hidden="1" x14ac:dyDescent="0.25">
      <c r="A1395" s="24" t="str">
        <f t="shared" si="23"/>
        <v>5203ARCELOR (BERTON SICARD)</v>
      </c>
      <c r="B1395" s="1">
        <v>5203</v>
      </c>
      <c r="C1395" s="1" t="s">
        <v>32896</v>
      </c>
      <c r="D1395" s="1" t="s">
        <v>32830</v>
      </c>
      <c r="E1395" s="1" t="s">
        <v>3101</v>
      </c>
      <c r="F1395" s="1" t="s">
        <v>32900</v>
      </c>
      <c r="G1395" s="1" t="s">
        <v>655</v>
      </c>
      <c r="H1395">
        <v>5203</v>
      </c>
      <c r="I1395" s="1" t="s">
        <v>41</v>
      </c>
      <c r="J1395">
        <v>10</v>
      </c>
    </row>
    <row r="1396" spans="1:10" hidden="1" x14ac:dyDescent="0.25">
      <c r="A1396" s="24" t="str">
        <f t="shared" si="23"/>
        <v>5204ARCELOR (BERTON SICARD)</v>
      </c>
      <c r="B1396" s="1">
        <v>5204</v>
      </c>
      <c r="C1396" s="1" t="s">
        <v>32896</v>
      </c>
      <c r="D1396" s="1" t="s">
        <v>32830</v>
      </c>
      <c r="E1396" s="1" t="s">
        <v>3102</v>
      </c>
      <c r="F1396" s="1" t="s">
        <v>32900</v>
      </c>
      <c r="G1396" s="1" t="s">
        <v>655</v>
      </c>
      <c r="H1396">
        <v>5204</v>
      </c>
      <c r="I1396" s="1" t="s">
        <v>41</v>
      </c>
      <c r="J1396">
        <v>10</v>
      </c>
    </row>
    <row r="1397" spans="1:10" hidden="1" x14ac:dyDescent="0.25">
      <c r="A1397" s="24" t="str">
        <f t="shared" si="23"/>
        <v>5225ARCELOR (BERTON SICARD)</v>
      </c>
      <c r="B1397" s="1">
        <v>5225</v>
      </c>
      <c r="C1397" s="1" t="s">
        <v>32896</v>
      </c>
      <c r="D1397" s="1" t="s">
        <v>32830</v>
      </c>
      <c r="E1397" s="1" t="s">
        <v>3105</v>
      </c>
      <c r="F1397" s="1" t="s">
        <v>32900</v>
      </c>
      <c r="G1397" s="1" t="s">
        <v>655</v>
      </c>
      <c r="H1397">
        <v>5225</v>
      </c>
      <c r="I1397" s="1" t="s">
        <v>41</v>
      </c>
      <c r="J1397">
        <v>8</v>
      </c>
    </row>
    <row r="1398" spans="1:10" hidden="1" x14ac:dyDescent="0.25">
      <c r="A1398" s="24" t="str">
        <f t="shared" si="23"/>
        <v>5226ARCELOR (BERTON SICARD)</v>
      </c>
      <c r="B1398" s="1">
        <v>5226</v>
      </c>
      <c r="C1398" s="1" t="s">
        <v>32896</v>
      </c>
      <c r="D1398" s="1" t="s">
        <v>32830</v>
      </c>
      <c r="E1398" s="1" t="s">
        <v>3106</v>
      </c>
      <c r="F1398" s="1" t="s">
        <v>32900</v>
      </c>
      <c r="G1398" s="1" t="s">
        <v>655</v>
      </c>
      <c r="H1398">
        <v>5226</v>
      </c>
      <c r="I1398" s="1" t="s">
        <v>41</v>
      </c>
      <c r="J1398">
        <v>8</v>
      </c>
    </row>
    <row r="1399" spans="1:10" hidden="1" x14ac:dyDescent="0.25">
      <c r="A1399" s="24" t="str">
        <f t="shared" si="23"/>
        <v>5228ARCELOR (BERTON SICARD)</v>
      </c>
      <c r="B1399" s="1">
        <v>5228</v>
      </c>
      <c r="C1399" s="1" t="s">
        <v>32896</v>
      </c>
      <c r="D1399" s="1" t="s">
        <v>32830</v>
      </c>
      <c r="E1399" s="1" t="s">
        <v>3107</v>
      </c>
      <c r="F1399" s="1" t="s">
        <v>32900</v>
      </c>
      <c r="G1399" s="1" t="s">
        <v>655</v>
      </c>
      <c r="H1399">
        <v>5228</v>
      </c>
      <c r="I1399" s="1" t="s">
        <v>41</v>
      </c>
      <c r="J1399">
        <v>8</v>
      </c>
    </row>
    <row r="1400" spans="1:10" hidden="1" x14ac:dyDescent="0.25">
      <c r="A1400" s="24" t="str">
        <f t="shared" si="23"/>
        <v>5230ARCELOR (BERTON SICARD)</v>
      </c>
      <c r="B1400" s="1">
        <v>5230</v>
      </c>
      <c r="C1400" s="1" t="s">
        <v>32896</v>
      </c>
      <c r="D1400" s="1" t="s">
        <v>32830</v>
      </c>
      <c r="E1400" s="1" t="s">
        <v>3109</v>
      </c>
      <c r="F1400" s="1" t="s">
        <v>32900</v>
      </c>
      <c r="G1400" s="1" t="s">
        <v>655</v>
      </c>
      <c r="H1400">
        <v>5230</v>
      </c>
      <c r="I1400" s="1" t="s">
        <v>41</v>
      </c>
      <c r="J1400">
        <v>8</v>
      </c>
    </row>
    <row r="1401" spans="1:10" hidden="1" x14ac:dyDescent="0.25">
      <c r="A1401" s="24" t="str">
        <f t="shared" si="23"/>
        <v>5231ARCELOR (BERTON SICARD)</v>
      </c>
      <c r="B1401" s="1">
        <v>5231</v>
      </c>
      <c r="C1401" s="1" t="s">
        <v>32896</v>
      </c>
      <c r="D1401" s="1" t="s">
        <v>32830</v>
      </c>
      <c r="E1401" s="1" t="s">
        <v>3110</v>
      </c>
      <c r="F1401" s="1" t="s">
        <v>32900</v>
      </c>
      <c r="G1401" s="1" t="s">
        <v>655</v>
      </c>
      <c r="H1401">
        <v>5231</v>
      </c>
      <c r="I1401" s="1" t="s">
        <v>41</v>
      </c>
      <c r="J1401">
        <v>4</v>
      </c>
    </row>
    <row r="1402" spans="1:10" hidden="1" x14ac:dyDescent="0.25">
      <c r="A1402" s="24" t="str">
        <f t="shared" si="23"/>
        <v>5266ARCELOR (BERTON SICARD)</v>
      </c>
      <c r="B1402" s="1">
        <v>5266</v>
      </c>
      <c r="C1402" s="1" t="s">
        <v>32896</v>
      </c>
      <c r="D1402" s="1" t="s">
        <v>32830</v>
      </c>
      <c r="E1402" s="1" t="s">
        <v>3114</v>
      </c>
      <c r="F1402" s="1" t="s">
        <v>32900</v>
      </c>
      <c r="G1402" s="1" t="s">
        <v>655</v>
      </c>
      <c r="H1402">
        <v>5266</v>
      </c>
      <c r="I1402" s="1" t="s">
        <v>41</v>
      </c>
      <c r="J1402">
        <v>2</v>
      </c>
    </row>
    <row r="1403" spans="1:10" hidden="1" x14ac:dyDescent="0.25">
      <c r="A1403" s="24" t="str">
        <f t="shared" si="23"/>
        <v>5267ARCELOR (BERTON SICARD)</v>
      </c>
      <c r="B1403" s="1">
        <v>5267</v>
      </c>
      <c r="C1403" s="1" t="s">
        <v>32896</v>
      </c>
      <c r="D1403" s="1" t="s">
        <v>32830</v>
      </c>
      <c r="E1403" s="1" t="s">
        <v>3115</v>
      </c>
      <c r="F1403" s="1" t="s">
        <v>32900</v>
      </c>
      <c r="G1403" s="1" t="s">
        <v>655</v>
      </c>
      <c r="H1403">
        <v>5267</v>
      </c>
      <c r="I1403" s="1" t="s">
        <v>41</v>
      </c>
      <c r="J1403">
        <v>2</v>
      </c>
    </row>
    <row r="1404" spans="1:10" hidden="1" x14ac:dyDescent="0.25">
      <c r="A1404" s="24" t="str">
        <f t="shared" si="23"/>
        <v>5268ARCELOR (BERTON SICARD)</v>
      </c>
      <c r="B1404" s="1">
        <v>5268</v>
      </c>
      <c r="C1404" s="1" t="s">
        <v>32896</v>
      </c>
      <c r="D1404" s="1" t="s">
        <v>32830</v>
      </c>
      <c r="E1404" s="1" t="s">
        <v>3116</v>
      </c>
      <c r="F1404" s="1" t="s">
        <v>32900</v>
      </c>
      <c r="G1404" s="1" t="s">
        <v>655</v>
      </c>
      <c r="H1404">
        <v>5268</v>
      </c>
      <c r="I1404" s="1" t="s">
        <v>41</v>
      </c>
      <c r="J1404">
        <v>2</v>
      </c>
    </row>
    <row r="1405" spans="1:10" hidden="1" x14ac:dyDescent="0.25">
      <c r="A1405" s="24" t="str">
        <f t="shared" si="23"/>
        <v>5269ARCELOR (BERTON SICARD)</v>
      </c>
      <c r="B1405" s="1">
        <v>5269</v>
      </c>
      <c r="C1405" s="1" t="s">
        <v>32896</v>
      </c>
      <c r="D1405" s="1" t="s">
        <v>32830</v>
      </c>
      <c r="E1405" s="1" t="s">
        <v>3117</v>
      </c>
      <c r="F1405" s="1" t="s">
        <v>32900</v>
      </c>
      <c r="G1405" s="1" t="s">
        <v>655</v>
      </c>
      <c r="H1405">
        <v>5269</v>
      </c>
      <c r="I1405" s="1" t="s">
        <v>41</v>
      </c>
      <c r="J1405">
        <v>2</v>
      </c>
    </row>
    <row r="1406" spans="1:10" hidden="1" x14ac:dyDescent="0.25">
      <c r="A1406" s="24" t="str">
        <f t="shared" si="23"/>
        <v>5270ARCELOR (BERTON SICARD)</v>
      </c>
      <c r="B1406" s="1">
        <v>5270</v>
      </c>
      <c r="C1406" s="1" t="s">
        <v>32896</v>
      </c>
      <c r="D1406" s="1" t="s">
        <v>32830</v>
      </c>
      <c r="E1406" s="1" t="s">
        <v>3118</v>
      </c>
      <c r="F1406" s="1" t="s">
        <v>32900</v>
      </c>
      <c r="G1406" s="1" t="s">
        <v>655</v>
      </c>
      <c r="H1406">
        <v>5270</v>
      </c>
      <c r="I1406" s="1" t="s">
        <v>41</v>
      </c>
      <c r="J1406">
        <v>8</v>
      </c>
    </row>
    <row r="1407" spans="1:10" hidden="1" x14ac:dyDescent="0.25">
      <c r="A1407" s="24" t="str">
        <f t="shared" si="23"/>
        <v>5271ARCELOR (BERTON SICARD)</v>
      </c>
      <c r="B1407" s="1">
        <v>5271</v>
      </c>
      <c r="C1407" s="1" t="s">
        <v>32896</v>
      </c>
      <c r="D1407" s="1" t="s">
        <v>32830</v>
      </c>
      <c r="E1407" s="1" t="s">
        <v>3119</v>
      </c>
      <c r="F1407" s="1" t="s">
        <v>32900</v>
      </c>
      <c r="G1407" s="1" t="s">
        <v>655</v>
      </c>
      <c r="H1407">
        <v>5271</v>
      </c>
      <c r="I1407" s="1" t="s">
        <v>41</v>
      </c>
      <c r="J1407">
        <v>8</v>
      </c>
    </row>
    <row r="1408" spans="1:10" hidden="1" x14ac:dyDescent="0.25">
      <c r="A1408" s="24" t="str">
        <f t="shared" si="23"/>
        <v>5272ARCELOR (BERTON SICARD)</v>
      </c>
      <c r="B1408" s="1">
        <v>5272</v>
      </c>
      <c r="C1408" s="1" t="s">
        <v>32896</v>
      </c>
      <c r="D1408" s="1" t="s">
        <v>32830</v>
      </c>
      <c r="E1408" s="1" t="s">
        <v>3120</v>
      </c>
      <c r="F1408" s="1" t="s">
        <v>32900</v>
      </c>
      <c r="G1408" s="1" t="s">
        <v>655</v>
      </c>
      <c r="H1408">
        <v>5272</v>
      </c>
      <c r="I1408" s="1" t="s">
        <v>41</v>
      </c>
      <c r="J1408">
        <v>8</v>
      </c>
    </row>
    <row r="1409" spans="1:10" hidden="1" x14ac:dyDescent="0.25">
      <c r="A1409" s="24" t="str">
        <f t="shared" si="23"/>
        <v>5273ARCELOR (BERTON SICARD)</v>
      </c>
      <c r="B1409" s="1">
        <v>5273</v>
      </c>
      <c r="C1409" s="1" t="s">
        <v>32896</v>
      </c>
      <c r="D1409" s="1" t="s">
        <v>32830</v>
      </c>
      <c r="E1409" s="1" t="s">
        <v>3121</v>
      </c>
      <c r="F1409" s="1" t="s">
        <v>32900</v>
      </c>
      <c r="G1409" s="1" t="s">
        <v>655</v>
      </c>
      <c r="H1409">
        <v>5273</v>
      </c>
      <c r="I1409" s="1" t="s">
        <v>41</v>
      </c>
      <c r="J1409">
        <v>8</v>
      </c>
    </row>
    <row r="1410" spans="1:10" hidden="1" x14ac:dyDescent="0.25">
      <c r="A1410" s="24" t="str">
        <f t="shared" si="23"/>
        <v>5274ARCELOR (BERTON SICARD)</v>
      </c>
      <c r="B1410" s="1">
        <v>5274</v>
      </c>
      <c r="C1410" s="1" t="s">
        <v>32896</v>
      </c>
      <c r="D1410" s="1" t="s">
        <v>32830</v>
      </c>
      <c r="E1410" s="1" t="s">
        <v>3122</v>
      </c>
      <c r="F1410" s="1" t="s">
        <v>32900</v>
      </c>
      <c r="G1410" s="1" t="s">
        <v>655</v>
      </c>
      <c r="H1410">
        <v>5274</v>
      </c>
      <c r="I1410" s="1" t="s">
        <v>41</v>
      </c>
      <c r="J1410">
        <v>8</v>
      </c>
    </row>
    <row r="1411" spans="1:10" hidden="1" x14ac:dyDescent="0.25">
      <c r="A1411" s="24" t="str">
        <f t="shared" si="23"/>
        <v>5275ARCELOR (BERTON SICARD)</v>
      </c>
      <c r="B1411" s="1">
        <v>5275</v>
      </c>
      <c r="C1411" s="1" t="s">
        <v>32896</v>
      </c>
      <c r="D1411" s="1" t="s">
        <v>32830</v>
      </c>
      <c r="E1411" s="1" t="s">
        <v>3123</v>
      </c>
      <c r="F1411" s="1" t="s">
        <v>32900</v>
      </c>
      <c r="G1411" s="1" t="s">
        <v>655</v>
      </c>
      <c r="H1411">
        <v>5275</v>
      </c>
      <c r="I1411" s="1" t="s">
        <v>41</v>
      </c>
      <c r="J1411">
        <v>8</v>
      </c>
    </row>
    <row r="1412" spans="1:10" hidden="1" x14ac:dyDescent="0.25">
      <c r="A1412" s="24" t="str">
        <f t="shared" si="23"/>
        <v>5276ARCELOR (BERTON SICARD)</v>
      </c>
      <c r="B1412" s="1">
        <v>5276</v>
      </c>
      <c r="C1412" s="1" t="s">
        <v>32896</v>
      </c>
      <c r="D1412" s="1" t="s">
        <v>32830</v>
      </c>
      <c r="E1412" s="1" t="s">
        <v>3124</v>
      </c>
      <c r="F1412" s="1" t="s">
        <v>32900</v>
      </c>
      <c r="G1412" s="1" t="s">
        <v>655</v>
      </c>
      <c r="H1412">
        <v>5276</v>
      </c>
      <c r="I1412" s="1" t="s">
        <v>41</v>
      </c>
      <c r="J1412">
        <v>8</v>
      </c>
    </row>
    <row r="1413" spans="1:10" hidden="1" x14ac:dyDescent="0.25">
      <c r="A1413" s="24" t="str">
        <f t="shared" si="23"/>
        <v>5277ARCELOR (BERTON SICARD)</v>
      </c>
      <c r="B1413" s="1">
        <v>5277</v>
      </c>
      <c r="C1413" s="1" t="s">
        <v>32896</v>
      </c>
      <c r="D1413" s="1" t="s">
        <v>32830</v>
      </c>
      <c r="E1413" s="1" t="s">
        <v>3125</v>
      </c>
      <c r="F1413" s="1" t="s">
        <v>32900</v>
      </c>
      <c r="G1413" s="1" t="s">
        <v>655</v>
      </c>
      <c r="H1413">
        <v>5277</v>
      </c>
      <c r="I1413" s="1" t="s">
        <v>41</v>
      </c>
      <c r="J1413">
        <v>8</v>
      </c>
    </row>
    <row r="1414" spans="1:10" hidden="1" x14ac:dyDescent="0.25">
      <c r="A1414" s="24" t="str">
        <f t="shared" si="23"/>
        <v>5278ARCELOR (BERTON SICARD)</v>
      </c>
      <c r="B1414" s="1">
        <v>5278</v>
      </c>
      <c r="C1414" s="1" t="s">
        <v>32896</v>
      </c>
      <c r="D1414" s="1" t="s">
        <v>32830</v>
      </c>
      <c r="E1414" s="1" t="s">
        <v>3126</v>
      </c>
      <c r="F1414" s="1" t="s">
        <v>32900</v>
      </c>
      <c r="G1414" s="1" t="s">
        <v>655</v>
      </c>
      <c r="H1414">
        <v>5278</v>
      </c>
      <c r="I1414" s="1" t="s">
        <v>41</v>
      </c>
      <c r="J1414">
        <v>8</v>
      </c>
    </row>
    <row r="1415" spans="1:10" hidden="1" x14ac:dyDescent="0.25">
      <c r="A1415" s="24" t="str">
        <f t="shared" si="23"/>
        <v>5279ARCELOR (BERTON SICARD)</v>
      </c>
      <c r="B1415" s="1">
        <v>5279</v>
      </c>
      <c r="C1415" s="1" t="s">
        <v>32896</v>
      </c>
      <c r="D1415" s="1" t="s">
        <v>32830</v>
      </c>
      <c r="E1415" s="1" t="s">
        <v>3127</v>
      </c>
      <c r="F1415" s="1" t="s">
        <v>32900</v>
      </c>
      <c r="G1415" s="1" t="s">
        <v>655</v>
      </c>
      <c r="H1415">
        <v>5279</v>
      </c>
      <c r="I1415" s="1" t="s">
        <v>41</v>
      </c>
      <c r="J1415">
        <v>8</v>
      </c>
    </row>
    <row r="1416" spans="1:10" hidden="1" x14ac:dyDescent="0.25">
      <c r="A1416" s="24" t="str">
        <f t="shared" si="23"/>
        <v>5282ARCELOR (BERTON SICARD)</v>
      </c>
      <c r="B1416" s="1">
        <v>5282</v>
      </c>
      <c r="C1416" s="1" t="s">
        <v>32896</v>
      </c>
      <c r="D1416" s="1" t="s">
        <v>32830</v>
      </c>
      <c r="E1416" s="1" t="s">
        <v>3128</v>
      </c>
      <c r="F1416" s="1" t="s">
        <v>32900</v>
      </c>
      <c r="G1416" s="1" t="s">
        <v>655</v>
      </c>
      <c r="H1416">
        <v>5282</v>
      </c>
      <c r="I1416" s="1" t="s">
        <v>41</v>
      </c>
      <c r="J1416">
        <v>100</v>
      </c>
    </row>
    <row r="1417" spans="1:10" hidden="1" x14ac:dyDescent="0.25">
      <c r="A1417" s="24" t="str">
        <f t="shared" si="23"/>
        <v>5286ARCELOR (BERTON SICARD)</v>
      </c>
      <c r="B1417" s="1">
        <v>5286</v>
      </c>
      <c r="C1417" s="1" t="s">
        <v>32896</v>
      </c>
      <c r="D1417" s="1" t="s">
        <v>32830</v>
      </c>
      <c r="E1417" s="1" t="s">
        <v>3129</v>
      </c>
      <c r="F1417" s="1" t="s">
        <v>32900</v>
      </c>
      <c r="G1417" s="1" t="s">
        <v>655</v>
      </c>
      <c r="H1417">
        <v>5286</v>
      </c>
      <c r="I1417" s="1" t="s">
        <v>41</v>
      </c>
      <c r="J1417">
        <v>8</v>
      </c>
    </row>
    <row r="1418" spans="1:10" hidden="1" x14ac:dyDescent="0.25">
      <c r="A1418" s="24" t="str">
        <f t="shared" si="23"/>
        <v>5287ARCELOR (BERTON SICARD)</v>
      </c>
      <c r="B1418" s="1">
        <v>5287</v>
      </c>
      <c r="C1418" s="1" t="s">
        <v>32896</v>
      </c>
      <c r="D1418" s="1" t="s">
        <v>32830</v>
      </c>
      <c r="E1418" s="1" t="s">
        <v>3130</v>
      </c>
      <c r="F1418" s="1" t="s">
        <v>32900</v>
      </c>
      <c r="G1418" s="1" t="s">
        <v>655</v>
      </c>
      <c r="H1418">
        <v>5287</v>
      </c>
      <c r="I1418" s="1" t="s">
        <v>41</v>
      </c>
      <c r="J1418">
        <v>8</v>
      </c>
    </row>
    <row r="1419" spans="1:10" hidden="1" x14ac:dyDescent="0.25">
      <c r="A1419" s="24" t="str">
        <f t="shared" si="23"/>
        <v>5288ARCELOR (BERTON SICARD)</v>
      </c>
      <c r="B1419" s="1">
        <v>5288</v>
      </c>
      <c r="C1419" s="1" t="s">
        <v>32896</v>
      </c>
      <c r="D1419" s="1" t="s">
        <v>32830</v>
      </c>
      <c r="E1419" s="1" t="s">
        <v>3131</v>
      </c>
      <c r="F1419" s="1" t="s">
        <v>32900</v>
      </c>
      <c r="G1419" s="1" t="s">
        <v>655</v>
      </c>
      <c r="H1419">
        <v>5288</v>
      </c>
      <c r="I1419" s="1" t="s">
        <v>41</v>
      </c>
      <c r="J1419">
        <v>8</v>
      </c>
    </row>
    <row r="1420" spans="1:10" hidden="1" x14ac:dyDescent="0.25">
      <c r="A1420" s="24" t="str">
        <f t="shared" ref="A1420:A1483" si="24">B1420&amp;F1420</f>
        <v>5289ARCELOR (BERTON SICARD)</v>
      </c>
      <c r="B1420" s="1">
        <v>5289</v>
      </c>
      <c r="C1420" s="1" t="s">
        <v>32896</v>
      </c>
      <c r="D1420" s="1" t="s">
        <v>32830</v>
      </c>
      <c r="E1420" s="1" t="s">
        <v>3132</v>
      </c>
      <c r="F1420" s="1" t="s">
        <v>32900</v>
      </c>
      <c r="G1420" s="1" t="s">
        <v>655</v>
      </c>
      <c r="H1420">
        <v>5289</v>
      </c>
      <c r="I1420" s="1" t="s">
        <v>41</v>
      </c>
      <c r="J1420">
        <v>8</v>
      </c>
    </row>
    <row r="1421" spans="1:10" hidden="1" x14ac:dyDescent="0.25">
      <c r="A1421" s="24" t="str">
        <f t="shared" si="24"/>
        <v>5314ARCELOR (BERTON SICARD)</v>
      </c>
      <c r="B1421" s="1">
        <v>5314</v>
      </c>
      <c r="C1421" s="1" t="s">
        <v>32896</v>
      </c>
      <c r="D1421" s="1" t="s">
        <v>32830</v>
      </c>
      <c r="E1421" s="1" t="s">
        <v>3151</v>
      </c>
      <c r="F1421" s="1" t="s">
        <v>32900</v>
      </c>
      <c r="G1421" s="1" t="s">
        <v>655</v>
      </c>
      <c r="H1421">
        <v>5314</v>
      </c>
      <c r="I1421" s="1" t="s">
        <v>41</v>
      </c>
      <c r="J1421">
        <v>2</v>
      </c>
    </row>
    <row r="1422" spans="1:10" hidden="1" x14ac:dyDescent="0.25">
      <c r="A1422" s="24" t="str">
        <f t="shared" si="24"/>
        <v>5315ARCELOR (BERTON SICARD)</v>
      </c>
      <c r="B1422" s="1">
        <v>5315</v>
      </c>
      <c r="C1422" s="1" t="s">
        <v>32896</v>
      </c>
      <c r="D1422" s="1" t="s">
        <v>32830</v>
      </c>
      <c r="E1422" s="1" t="s">
        <v>3152</v>
      </c>
      <c r="F1422" s="1" t="s">
        <v>32900</v>
      </c>
      <c r="G1422" s="1" t="s">
        <v>655</v>
      </c>
      <c r="H1422">
        <v>5315</v>
      </c>
      <c r="I1422" s="1" t="s">
        <v>41</v>
      </c>
      <c r="J1422">
        <v>2</v>
      </c>
    </row>
    <row r="1423" spans="1:10" hidden="1" x14ac:dyDescent="0.25">
      <c r="A1423" s="24" t="str">
        <f t="shared" si="24"/>
        <v>5318ARCELOR (BERTON SICARD)</v>
      </c>
      <c r="B1423" s="1">
        <v>5318</v>
      </c>
      <c r="C1423" s="1" t="s">
        <v>32896</v>
      </c>
      <c r="D1423" s="1" t="s">
        <v>32830</v>
      </c>
      <c r="E1423" s="1" t="s">
        <v>3154</v>
      </c>
      <c r="F1423" s="1" t="s">
        <v>32900</v>
      </c>
      <c r="G1423" s="1" t="s">
        <v>655</v>
      </c>
      <c r="H1423">
        <v>5318</v>
      </c>
      <c r="I1423" s="1" t="s">
        <v>41</v>
      </c>
      <c r="J1423">
        <v>8</v>
      </c>
    </row>
    <row r="1424" spans="1:10" hidden="1" x14ac:dyDescent="0.25">
      <c r="A1424" s="24" t="str">
        <f t="shared" si="24"/>
        <v>5319ARCELOR (BERTON SICARD)</v>
      </c>
      <c r="B1424" s="1">
        <v>5319</v>
      </c>
      <c r="C1424" s="1" t="s">
        <v>32896</v>
      </c>
      <c r="D1424" s="1" t="s">
        <v>32830</v>
      </c>
      <c r="E1424" s="1" t="s">
        <v>3155</v>
      </c>
      <c r="F1424" s="1" t="s">
        <v>32900</v>
      </c>
      <c r="G1424" s="1" t="s">
        <v>655</v>
      </c>
      <c r="H1424">
        <v>5319</v>
      </c>
      <c r="I1424" s="1" t="s">
        <v>41</v>
      </c>
      <c r="J1424">
        <v>8</v>
      </c>
    </row>
    <row r="1425" spans="1:10" hidden="1" x14ac:dyDescent="0.25">
      <c r="A1425" s="24" t="str">
        <f t="shared" si="24"/>
        <v>5331ARCELOR (BERTON SICARD)</v>
      </c>
      <c r="B1425" s="1">
        <v>5331</v>
      </c>
      <c r="C1425" s="1" t="s">
        <v>32896</v>
      </c>
      <c r="D1425" s="1" t="s">
        <v>32830</v>
      </c>
      <c r="E1425" s="1" t="s">
        <v>3163</v>
      </c>
      <c r="F1425" s="1" t="s">
        <v>32900</v>
      </c>
      <c r="G1425" s="1" t="s">
        <v>655</v>
      </c>
      <c r="H1425">
        <v>5331</v>
      </c>
      <c r="I1425" s="1" t="s">
        <v>41</v>
      </c>
      <c r="J1425">
        <v>4</v>
      </c>
    </row>
    <row r="1426" spans="1:10" hidden="1" x14ac:dyDescent="0.25">
      <c r="A1426" s="24" t="str">
        <f t="shared" si="24"/>
        <v>7111ARCELOR (BERTON SICARD)</v>
      </c>
      <c r="B1426" s="1">
        <v>7111</v>
      </c>
      <c r="C1426" s="1" t="s">
        <v>32896</v>
      </c>
      <c r="D1426" s="1" t="s">
        <v>32830</v>
      </c>
      <c r="E1426" s="1" t="s">
        <v>3316</v>
      </c>
      <c r="F1426" s="1" t="s">
        <v>32900</v>
      </c>
      <c r="G1426" s="1" t="s">
        <v>655</v>
      </c>
      <c r="H1426">
        <v>7111</v>
      </c>
      <c r="I1426" s="1" t="s">
        <v>41</v>
      </c>
      <c r="J1426">
        <v>1</v>
      </c>
    </row>
    <row r="1427" spans="1:10" hidden="1" x14ac:dyDescent="0.25">
      <c r="A1427" s="24" t="str">
        <f t="shared" si="24"/>
        <v>7112ARCELOR (BERTON SICARD)</v>
      </c>
      <c r="B1427" s="1">
        <v>7112</v>
      </c>
      <c r="C1427" s="1" t="s">
        <v>32896</v>
      </c>
      <c r="D1427" s="1" t="s">
        <v>32830</v>
      </c>
      <c r="E1427" s="1" t="s">
        <v>3317</v>
      </c>
      <c r="F1427" s="1" t="s">
        <v>32900</v>
      </c>
      <c r="G1427" s="1" t="s">
        <v>655</v>
      </c>
      <c r="H1427">
        <v>7112</v>
      </c>
      <c r="I1427" s="1" t="s">
        <v>41</v>
      </c>
      <c r="J1427">
        <v>1</v>
      </c>
    </row>
    <row r="1428" spans="1:10" hidden="1" x14ac:dyDescent="0.25">
      <c r="A1428" s="24" t="str">
        <f t="shared" si="24"/>
        <v>7113ARCELOR (BERTON SICARD)</v>
      </c>
      <c r="B1428" s="1">
        <v>7113</v>
      </c>
      <c r="C1428" s="1" t="s">
        <v>32896</v>
      </c>
      <c r="D1428" s="1" t="s">
        <v>32830</v>
      </c>
      <c r="E1428" s="1" t="s">
        <v>3318</v>
      </c>
      <c r="F1428" s="1" t="s">
        <v>32900</v>
      </c>
      <c r="G1428" s="1" t="s">
        <v>655</v>
      </c>
      <c r="H1428">
        <v>7113</v>
      </c>
      <c r="I1428" s="1" t="s">
        <v>41</v>
      </c>
      <c r="J1428">
        <v>1</v>
      </c>
    </row>
    <row r="1429" spans="1:10" hidden="1" x14ac:dyDescent="0.25">
      <c r="A1429" s="24" t="str">
        <f t="shared" si="24"/>
        <v>8673ARCELOR (BERTON SICARD)</v>
      </c>
      <c r="B1429" s="1">
        <v>8673</v>
      </c>
      <c r="C1429" s="1" t="s">
        <v>32896</v>
      </c>
      <c r="D1429" s="1" t="s">
        <v>32830</v>
      </c>
      <c r="E1429" s="1" t="s">
        <v>3425</v>
      </c>
      <c r="F1429" s="1" t="s">
        <v>32900</v>
      </c>
      <c r="G1429" s="1" t="s">
        <v>655</v>
      </c>
      <c r="H1429">
        <v>8673</v>
      </c>
      <c r="I1429" s="1" t="s">
        <v>41</v>
      </c>
      <c r="J1429">
        <v>8</v>
      </c>
    </row>
    <row r="1430" spans="1:10" hidden="1" x14ac:dyDescent="0.25">
      <c r="A1430" s="24" t="str">
        <f t="shared" si="24"/>
        <v>8850ARCELOR (BERTON SICARD)</v>
      </c>
      <c r="B1430" s="1">
        <v>8850</v>
      </c>
      <c r="C1430" s="1" t="s">
        <v>32896</v>
      </c>
      <c r="D1430" s="1" t="s">
        <v>32830</v>
      </c>
      <c r="E1430" s="1" t="s">
        <v>3434</v>
      </c>
      <c r="F1430" s="1" t="s">
        <v>32900</v>
      </c>
      <c r="G1430" s="1" t="s">
        <v>655</v>
      </c>
      <c r="H1430">
        <v>8850</v>
      </c>
      <c r="I1430" s="1" t="s">
        <v>41</v>
      </c>
      <c r="J1430">
        <v>40</v>
      </c>
    </row>
    <row r="1431" spans="1:10" hidden="1" x14ac:dyDescent="0.25">
      <c r="A1431" s="24" t="str">
        <f t="shared" si="24"/>
        <v>8902ARCELOR (BERTON SICARD)</v>
      </c>
      <c r="B1431" s="1">
        <v>8902</v>
      </c>
      <c r="C1431" s="1" t="s">
        <v>32896</v>
      </c>
      <c r="D1431" s="1" t="s">
        <v>32830</v>
      </c>
      <c r="E1431" s="1" t="s">
        <v>3435</v>
      </c>
      <c r="F1431" s="1" t="s">
        <v>32900</v>
      </c>
      <c r="G1431" s="1" t="s">
        <v>655</v>
      </c>
      <c r="H1431">
        <v>8902</v>
      </c>
      <c r="I1431" s="1" t="s">
        <v>41</v>
      </c>
      <c r="J1431">
        <v>8</v>
      </c>
    </row>
    <row r="1432" spans="1:10" hidden="1" x14ac:dyDescent="0.25">
      <c r="A1432" s="24" t="str">
        <f t="shared" si="24"/>
        <v>8924ARCELOR (BERTON SICARD)</v>
      </c>
      <c r="B1432" s="1">
        <v>8924</v>
      </c>
      <c r="C1432" s="1" t="s">
        <v>32896</v>
      </c>
      <c r="D1432" s="1" t="s">
        <v>32830</v>
      </c>
      <c r="E1432" s="1" t="s">
        <v>3439</v>
      </c>
      <c r="F1432" s="1" t="s">
        <v>32900</v>
      </c>
      <c r="G1432" s="1" t="s">
        <v>655</v>
      </c>
      <c r="H1432">
        <v>8924</v>
      </c>
      <c r="I1432" s="1" t="s">
        <v>41</v>
      </c>
      <c r="J1432">
        <v>12</v>
      </c>
    </row>
    <row r="1433" spans="1:10" hidden="1" x14ac:dyDescent="0.25">
      <c r="A1433" s="24" t="str">
        <f t="shared" si="24"/>
        <v>8926ARCELOR (BERTON SICARD)</v>
      </c>
      <c r="B1433" s="1">
        <v>8926</v>
      </c>
      <c r="C1433" s="1" t="s">
        <v>32896</v>
      </c>
      <c r="D1433" s="1" t="s">
        <v>32830</v>
      </c>
      <c r="E1433" s="1" t="s">
        <v>3440</v>
      </c>
      <c r="F1433" s="1" t="s">
        <v>32900</v>
      </c>
      <c r="G1433" s="1" t="s">
        <v>655</v>
      </c>
      <c r="H1433">
        <v>8926</v>
      </c>
      <c r="I1433" s="1" t="s">
        <v>41</v>
      </c>
      <c r="J1433">
        <v>12</v>
      </c>
    </row>
    <row r="1434" spans="1:10" hidden="1" x14ac:dyDescent="0.25">
      <c r="A1434" s="24" t="str">
        <f t="shared" si="24"/>
        <v>8936ARCELOR (BERTON SICARD)</v>
      </c>
      <c r="B1434" s="1">
        <v>8936</v>
      </c>
      <c r="C1434" s="1" t="s">
        <v>32896</v>
      </c>
      <c r="D1434" s="1" t="s">
        <v>32830</v>
      </c>
      <c r="E1434" s="1" t="s">
        <v>3443</v>
      </c>
      <c r="F1434" s="1" t="s">
        <v>32900</v>
      </c>
      <c r="G1434" s="1" t="s">
        <v>655</v>
      </c>
      <c r="H1434">
        <v>8936</v>
      </c>
      <c r="I1434" s="1" t="s">
        <v>41</v>
      </c>
      <c r="J1434">
        <v>24</v>
      </c>
    </row>
    <row r="1435" spans="1:10" hidden="1" x14ac:dyDescent="0.25">
      <c r="A1435" s="24" t="str">
        <f t="shared" si="24"/>
        <v>8937ARCELOR (BERTON SICARD)</v>
      </c>
      <c r="B1435" s="1">
        <v>8937</v>
      </c>
      <c r="C1435" s="1" t="s">
        <v>32896</v>
      </c>
      <c r="D1435" s="1" t="s">
        <v>32830</v>
      </c>
      <c r="E1435" s="1" t="s">
        <v>3444</v>
      </c>
      <c r="F1435" s="1" t="s">
        <v>32900</v>
      </c>
      <c r="G1435" s="1" t="s">
        <v>655</v>
      </c>
      <c r="H1435">
        <v>8937</v>
      </c>
      <c r="I1435" s="1" t="s">
        <v>41</v>
      </c>
      <c r="J1435">
        <v>4</v>
      </c>
    </row>
    <row r="1436" spans="1:10" hidden="1" x14ac:dyDescent="0.25">
      <c r="A1436" s="24" t="str">
        <f t="shared" si="24"/>
        <v>8959ARCELOR (BERTON SICARD)</v>
      </c>
      <c r="B1436" s="1">
        <v>8959</v>
      </c>
      <c r="C1436" s="1" t="s">
        <v>32896</v>
      </c>
      <c r="D1436" s="1" t="s">
        <v>32830</v>
      </c>
      <c r="E1436" s="1" t="s">
        <v>3450</v>
      </c>
      <c r="F1436" s="1" t="s">
        <v>32900</v>
      </c>
      <c r="G1436" s="1" t="s">
        <v>655</v>
      </c>
      <c r="H1436">
        <v>8959</v>
      </c>
      <c r="I1436" s="1" t="s">
        <v>41</v>
      </c>
      <c r="J1436">
        <v>8</v>
      </c>
    </row>
    <row r="1437" spans="1:10" hidden="1" x14ac:dyDescent="0.25">
      <c r="A1437" s="24" t="str">
        <f t="shared" si="24"/>
        <v>9400ARCELOR (BERTON SICARD)</v>
      </c>
      <c r="B1437" s="1">
        <v>9400</v>
      </c>
      <c r="C1437" s="1" t="s">
        <v>32896</v>
      </c>
      <c r="D1437" s="1" t="s">
        <v>32830</v>
      </c>
      <c r="E1437" s="1" t="s">
        <v>3467</v>
      </c>
      <c r="F1437" s="1" t="s">
        <v>32900</v>
      </c>
      <c r="G1437" s="1" t="s">
        <v>655</v>
      </c>
      <c r="H1437">
        <v>9400</v>
      </c>
      <c r="I1437" s="1" t="s">
        <v>41</v>
      </c>
      <c r="J1437">
        <v>8</v>
      </c>
    </row>
    <row r="1438" spans="1:10" hidden="1" x14ac:dyDescent="0.25">
      <c r="A1438" s="24" t="str">
        <f t="shared" si="24"/>
        <v>9401ARCELOR (BERTON SICARD)</v>
      </c>
      <c r="B1438" s="1">
        <v>9401</v>
      </c>
      <c r="C1438" s="1" t="s">
        <v>32896</v>
      </c>
      <c r="D1438" s="1" t="s">
        <v>32830</v>
      </c>
      <c r="E1438" s="1" t="s">
        <v>3468</v>
      </c>
      <c r="F1438" s="1" t="s">
        <v>32900</v>
      </c>
      <c r="G1438" s="1" t="s">
        <v>655</v>
      </c>
      <c r="H1438">
        <v>9401</v>
      </c>
      <c r="I1438" s="1" t="s">
        <v>41</v>
      </c>
      <c r="J1438">
        <v>8</v>
      </c>
    </row>
    <row r="1439" spans="1:10" hidden="1" x14ac:dyDescent="0.25">
      <c r="A1439" s="24" t="str">
        <f t="shared" si="24"/>
        <v>9402ARCELOR (BERTON SICARD)</v>
      </c>
      <c r="B1439" s="1">
        <v>9402</v>
      </c>
      <c r="C1439" s="1" t="s">
        <v>32896</v>
      </c>
      <c r="D1439" s="1" t="s">
        <v>32830</v>
      </c>
      <c r="E1439" s="1" t="s">
        <v>3469</v>
      </c>
      <c r="F1439" s="1" t="s">
        <v>32900</v>
      </c>
      <c r="G1439" s="1" t="s">
        <v>655</v>
      </c>
      <c r="H1439">
        <v>9402</v>
      </c>
      <c r="I1439" s="1" t="s">
        <v>41</v>
      </c>
      <c r="J1439">
        <v>8</v>
      </c>
    </row>
    <row r="1440" spans="1:10" hidden="1" x14ac:dyDescent="0.25">
      <c r="A1440" s="24" t="str">
        <f t="shared" si="24"/>
        <v>9403ARCELOR (BERTON SICARD)</v>
      </c>
      <c r="B1440" s="1">
        <v>9403</v>
      </c>
      <c r="C1440" s="1" t="s">
        <v>32896</v>
      </c>
      <c r="D1440" s="1" t="s">
        <v>32830</v>
      </c>
      <c r="E1440" s="1" t="s">
        <v>3470</v>
      </c>
      <c r="F1440" s="1" t="s">
        <v>32900</v>
      </c>
      <c r="G1440" s="1" t="s">
        <v>655</v>
      </c>
      <c r="H1440">
        <v>9403</v>
      </c>
      <c r="I1440" s="1" t="s">
        <v>41</v>
      </c>
      <c r="J1440">
        <v>8</v>
      </c>
    </row>
    <row r="1441" spans="1:13" hidden="1" x14ac:dyDescent="0.25">
      <c r="A1441" s="24" t="str">
        <f t="shared" si="24"/>
        <v>9409ARCELOR (BERTON SICARD)</v>
      </c>
      <c r="B1441" s="1">
        <v>9409</v>
      </c>
      <c r="C1441" s="1" t="s">
        <v>32896</v>
      </c>
      <c r="D1441" s="1" t="s">
        <v>32830</v>
      </c>
      <c r="E1441" s="1" t="s">
        <v>3471</v>
      </c>
      <c r="F1441" s="1" t="s">
        <v>32900</v>
      </c>
      <c r="G1441" s="1" t="s">
        <v>655</v>
      </c>
      <c r="H1441">
        <v>9409</v>
      </c>
      <c r="I1441" s="1" t="s">
        <v>41</v>
      </c>
      <c r="J1441">
        <v>8</v>
      </c>
    </row>
    <row r="1442" spans="1:13" hidden="1" x14ac:dyDescent="0.25">
      <c r="A1442" s="24" t="str">
        <f t="shared" si="24"/>
        <v>55063ARCELOR (BERTON SICARD)</v>
      </c>
      <c r="B1442" s="1">
        <v>55063</v>
      </c>
      <c r="C1442" s="1" t="s">
        <v>32896</v>
      </c>
      <c r="D1442" s="1" t="s">
        <v>32830</v>
      </c>
      <c r="E1442" s="1" t="s">
        <v>3596</v>
      </c>
      <c r="F1442" s="1" t="s">
        <v>32900</v>
      </c>
      <c r="G1442" s="1" t="s">
        <v>655</v>
      </c>
      <c r="H1442">
        <v>55063</v>
      </c>
      <c r="I1442" s="1" t="s">
        <v>41</v>
      </c>
      <c r="J1442">
        <v>1</v>
      </c>
    </row>
    <row r="1443" spans="1:13" hidden="1" x14ac:dyDescent="0.25">
      <c r="A1443" s="24" t="str">
        <f t="shared" si="24"/>
        <v>55079ARCELOR (BERTON SICARD)</v>
      </c>
      <c r="B1443" s="1">
        <v>55079</v>
      </c>
      <c r="C1443" s="1" t="s">
        <v>32896</v>
      </c>
      <c r="D1443" s="1" t="s">
        <v>32830</v>
      </c>
      <c r="E1443" s="1" t="s">
        <v>2796</v>
      </c>
      <c r="F1443" s="1" t="s">
        <v>32900</v>
      </c>
      <c r="G1443" s="1" t="s">
        <v>655</v>
      </c>
      <c r="H1443">
        <v>55079</v>
      </c>
      <c r="I1443" s="1" t="s">
        <v>41</v>
      </c>
      <c r="J1443">
        <v>1</v>
      </c>
    </row>
    <row r="1444" spans="1:13" hidden="1" x14ac:dyDescent="0.25">
      <c r="A1444" s="24" t="str">
        <f t="shared" si="24"/>
        <v>55080ARCELOR (BERTON SICARD)</v>
      </c>
      <c r="B1444" s="1">
        <v>55080</v>
      </c>
      <c r="C1444" s="1" t="s">
        <v>32896</v>
      </c>
      <c r="D1444" s="1" t="s">
        <v>32830</v>
      </c>
      <c r="E1444" s="1" t="s">
        <v>2796</v>
      </c>
      <c r="F1444" s="1" t="s">
        <v>32900</v>
      </c>
      <c r="G1444" s="1" t="s">
        <v>655</v>
      </c>
      <c r="H1444">
        <v>55080</v>
      </c>
      <c r="I1444" s="1" t="s">
        <v>41</v>
      </c>
      <c r="J1444">
        <v>1</v>
      </c>
    </row>
    <row r="1445" spans="1:13" hidden="1" x14ac:dyDescent="0.25">
      <c r="A1445" s="24" t="str">
        <f t="shared" si="24"/>
        <v>460000ARCELOR (BERTON SICARD)</v>
      </c>
      <c r="B1445" s="1">
        <v>460000</v>
      </c>
      <c r="C1445" s="1" t="s">
        <v>32896</v>
      </c>
      <c r="D1445" s="1" t="s">
        <v>32830</v>
      </c>
      <c r="E1445" s="1" t="s">
        <v>3764</v>
      </c>
      <c r="F1445" s="1" t="s">
        <v>32900</v>
      </c>
      <c r="G1445" s="1" t="s">
        <v>655</v>
      </c>
      <c r="H1445">
        <v>460000</v>
      </c>
      <c r="I1445" s="1" t="s">
        <v>41</v>
      </c>
      <c r="J1445">
        <v>100</v>
      </c>
    </row>
    <row r="1446" spans="1:13" hidden="1" x14ac:dyDescent="0.25">
      <c r="A1446" s="24" t="str">
        <f t="shared" si="24"/>
        <v>460003ARCELOR (BERTON SICARD)</v>
      </c>
      <c r="B1446" s="1">
        <v>460003</v>
      </c>
      <c r="C1446" s="1" t="s">
        <v>32896</v>
      </c>
      <c r="D1446" s="1" t="s">
        <v>32830</v>
      </c>
      <c r="E1446" s="1" t="s">
        <v>3767</v>
      </c>
      <c r="F1446" s="1" t="s">
        <v>32900</v>
      </c>
      <c r="G1446" s="1" t="s">
        <v>655</v>
      </c>
      <c r="H1446">
        <v>460003</v>
      </c>
      <c r="I1446" s="1" t="s">
        <v>41</v>
      </c>
      <c r="J1446">
        <v>8</v>
      </c>
    </row>
    <row r="1447" spans="1:13" hidden="1" x14ac:dyDescent="0.25">
      <c r="A1447" s="24" t="str">
        <f t="shared" si="24"/>
        <v>460004ARCELOR (BERTON SICARD)</v>
      </c>
      <c r="B1447" s="1">
        <v>460004</v>
      </c>
      <c r="C1447" s="1" t="s">
        <v>32896</v>
      </c>
      <c r="D1447" s="1" t="s">
        <v>32830</v>
      </c>
      <c r="E1447" s="1" t="s">
        <v>3768</v>
      </c>
      <c r="F1447" s="1" t="s">
        <v>32900</v>
      </c>
      <c r="G1447" s="1" t="s">
        <v>655</v>
      </c>
      <c r="H1447">
        <v>460004</v>
      </c>
      <c r="I1447" s="1" t="s">
        <v>41</v>
      </c>
      <c r="J1447">
        <v>4</v>
      </c>
    </row>
    <row r="1448" spans="1:13" hidden="1" x14ac:dyDescent="0.25">
      <c r="A1448" s="24" t="str">
        <f t="shared" si="24"/>
        <v>460005ARCELOR (BERTON SICARD)</v>
      </c>
      <c r="B1448" s="1">
        <v>460005</v>
      </c>
      <c r="C1448" s="1" t="s">
        <v>32896</v>
      </c>
      <c r="D1448" s="1" t="s">
        <v>32830</v>
      </c>
      <c r="E1448" s="1" t="s">
        <v>3769</v>
      </c>
      <c r="F1448" s="1" t="s">
        <v>32900</v>
      </c>
      <c r="G1448" s="1" t="s">
        <v>655</v>
      </c>
      <c r="H1448">
        <v>460005</v>
      </c>
      <c r="I1448" s="1" t="s">
        <v>41</v>
      </c>
      <c r="J1448">
        <v>8</v>
      </c>
    </row>
    <row r="1449" spans="1:13" hidden="1" x14ac:dyDescent="0.25">
      <c r="A1449" s="24" t="str">
        <f t="shared" si="24"/>
        <v>460006ARCELOR (BERTON SICARD)</v>
      </c>
      <c r="B1449" s="1">
        <v>460006</v>
      </c>
      <c r="C1449" s="1" t="s">
        <v>32896</v>
      </c>
      <c r="D1449" s="1" t="s">
        <v>32830</v>
      </c>
      <c r="E1449" s="1" t="s">
        <v>3770</v>
      </c>
      <c r="F1449" s="1" t="s">
        <v>32900</v>
      </c>
      <c r="G1449" s="1" t="s">
        <v>655</v>
      </c>
      <c r="H1449">
        <v>460006</v>
      </c>
      <c r="I1449" s="1" t="s">
        <v>41</v>
      </c>
      <c r="J1449">
        <v>8</v>
      </c>
    </row>
    <row r="1450" spans="1:13" hidden="1" x14ac:dyDescent="0.25">
      <c r="A1450" s="24" t="str">
        <f t="shared" si="24"/>
        <v>460007ARCELOR (BERTON SICARD)</v>
      </c>
      <c r="B1450" s="1">
        <v>460007</v>
      </c>
      <c r="C1450" s="1" t="s">
        <v>32896</v>
      </c>
      <c r="D1450" s="1" t="s">
        <v>32830</v>
      </c>
      <c r="E1450" s="1" t="s">
        <v>3771</v>
      </c>
      <c r="F1450" s="1" t="s">
        <v>32900</v>
      </c>
      <c r="G1450" s="1" t="s">
        <v>655</v>
      </c>
      <c r="H1450">
        <v>460007</v>
      </c>
      <c r="I1450" s="1" t="s">
        <v>41</v>
      </c>
      <c r="J1450">
        <v>8</v>
      </c>
    </row>
    <row r="1451" spans="1:13" hidden="1" x14ac:dyDescent="0.25">
      <c r="A1451" s="24" t="str">
        <f t="shared" si="24"/>
        <v>460033ARCELOR (BERTON SICARD)</v>
      </c>
      <c r="B1451" s="1">
        <v>460033</v>
      </c>
      <c r="C1451" s="1" t="s">
        <v>32896</v>
      </c>
      <c r="D1451" s="1" t="s">
        <v>32830</v>
      </c>
      <c r="E1451" s="1" t="s">
        <v>3784</v>
      </c>
      <c r="F1451" s="1" t="s">
        <v>32900</v>
      </c>
      <c r="G1451" s="1" t="s">
        <v>655</v>
      </c>
      <c r="H1451">
        <v>460033</v>
      </c>
      <c r="I1451" s="1" t="s">
        <v>41</v>
      </c>
      <c r="J1451">
        <v>4</v>
      </c>
    </row>
    <row r="1452" spans="1:13" hidden="1" x14ac:dyDescent="0.25">
      <c r="A1452" s="24" t="str">
        <f t="shared" si="24"/>
        <v>460034ARCELOR (BERTON SICARD)</v>
      </c>
      <c r="B1452" s="1">
        <v>460034</v>
      </c>
      <c r="C1452" s="1" t="s">
        <v>32896</v>
      </c>
      <c r="D1452" s="1" t="s">
        <v>32830</v>
      </c>
      <c r="E1452" s="1" t="s">
        <v>3785</v>
      </c>
      <c r="F1452" s="1" t="s">
        <v>32900</v>
      </c>
      <c r="G1452" s="1" t="s">
        <v>655</v>
      </c>
      <c r="H1452">
        <v>460034</v>
      </c>
      <c r="I1452" s="1" t="s">
        <v>41</v>
      </c>
      <c r="J1452">
        <v>4</v>
      </c>
    </row>
    <row r="1453" spans="1:13" hidden="1" x14ac:dyDescent="0.25">
      <c r="A1453" s="24" t="str">
        <f t="shared" si="24"/>
        <v>7734ARCELOR (BERTON SICARD)</v>
      </c>
      <c r="B1453" s="1">
        <v>7734</v>
      </c>
      <c r="C1453" s="1" t="s">
        <v>32896</v>
      </c>
      <c r="D1453" s="1" t="s">
        <v>32871</v>
      </c>
      <c r="E1453" s="1" t="s">
        <v>32870</v>
      </c>
      <c r="F1453" s="1" t="s">
        <v>32900</v>
      </c>
      <c r="G1453" s="1" t="s">
        <v>655</v>
      </c>
      <c r="H1453">
        <v>7734</v>
      </c>
      <c r="I1453" s="1" t="s">
        <v>41</v>
      </c>
      <c r="J1453" s="16">
        <v>1</v>
      </c>
    </row>
    <row r="1454" spans="1:13" hidden="1" x14ac:dyDescent="0.25">
      <c r="A1454" s="24" t="str">
        <f t="shared" si="24"/>
        <v>50186ARCELOR (BERTON SICARD)</v>
      </c>
      <c r="B1454" s="1">
        <v>50186</v>
      </c>
      <c r="C1454" s="1" t="s">
        <v>32897</v>
      </c>
      <c r="D1454" s="1" t="s">
        <v>32828</v>
      </c>
      <c r="E1454" s="1" t="s">
        <v>3585</v>
      </c>
      <c r="F1454" s="1" t="s">
        <v>32900</v>
      </c>
      <c r="G1454" s="1" t="s">
        <v>655</v>
      </c>
      <c r="H1454">
        <v>50186</v>
      </c>
      <c r="I1454" s="1" t="s">
        <v>41</v>
      </c>
      <c r="J1454">
        <v>1</v>
      </c>
    </row>
    <row r="1455" spans="1:13" hidden="1" x14ac:dyDescent="0.25">
      <c r="A1455" s="24" t="str">
        <f t="shared" si="24"/>
        <v>550073ARCELOR (BERTON SICARD)</v>
      </c>
      <c r="B1455" s="1">
        <v>550073</v>
      </c>
      <c r="C1455" s="1" t="s">
        <v>32897</v>
      </c>
      <c r="D1455" s="1" t="s">
        <v>32828</v>
      </c>
      <c r="E1455" s="1" t="s">
        <v>3917</v>
      </c>
      <c r="F1455" s="1" t="s">
        <v>32900</v>
      </c>
      <c r="G1455" s="1" t="s">
        <v>655</v>
      </c>
      <c r="H1455">
        <v>550073</v>
      </c>
      <c r="I1455" s="1" t="s">
        <v>41</v>
      </c>
      <c r="J1455">
        <v>1</v>
      </c>
    </row>
    <row r="1456" spans="1:13" hidden="1" x14ac:dyDescent="0.25">
      <c r="A1456" s="24" t="str">
        <f t="shared" si="24"/>
        <v>7045ARCELOR (BERTON SICARD)</v>
      </c>
      <c r="B1456" s="1">
        <v>7045</v>
      </c>
      <c r="C1456" s="1" t="s">
        <v>32898</v>
      </c>
      <c r="D1456" s="1" t="s">
        <v>78</v>
      </c>
      <c r="E1456" s="1" t="s">
        <v>32793</v>
      </c>
      <c r="F1456" s="1" t="s">
        <v>32900</v>
      </c>
      <c r="G1456" s="1" t="s">
        <v>655</v>
      </c>
      <c r="H1456">
        <v>7045</v>
      </c>
      <c r="I1456" s="1" t="s">
        <v>575</v>
      </c>
      <c r="J1456" s="16">
        <v>6.5</v>
      </c>
      <c r="M1456" s="63"/>
    </row>
    <row r="1457" spans="1:15" hidden="1" x14ac:dyDescent="0.25">
      <c r="A1457" s="24" t="str">
        <f t="shared" si="24"/>
        <v>7190/4THARCELOR (BERTON SICARD)</v>
      </c>
      <c r="B1457" s="1" t="s">
        <v>1387</v>
      </c>
      <c r="C1457" s="1" t="s">
        <v>32898</v>
      </c>
      <c r="D1457" s="1" t="s">
        <v>78</v>
      </c>
      <c r="E1457" s="1" t="s">
        <v>32794</v>
      </c>
      <c r="F1457" s="1" t="s">
        <v>32900</v>
      </c>
      <c r="G1457" s="1" t="s">
        <v>655</v>
      </c>
      <c r="H1457" t="s">
        <v>1387</v>
      </c>
      <c r="I1457" s="1" t="s">
        <v>575</v>
      </c>
      <c r="J1457" s="16">
        <v>4</v>
      </c>
      <c r="M1457" s="63"/>
    </row>
    <row r="1458" spans="1:15" hidden="1" x14ac:dyDescent="0.25">
      <c r="A1458" s="24" t="str">
        <f t="shared" si="24"/>
        <v>7218ARCELOR (BERTON SICARD)</v>
      </c>
      <c r="B1458" s="1">
        <v>7218</v>
      </c>
      <c r="C1458" s="1" t="s">
        <v>32898</v>
      </c>
      <c r="D1458" s="1" t="s">
        <v>78</v>
      </c>
      <c r="E1458" s="1" t="s">
        <v>277</v>
      </c>
      <c r="F1458" s="1" t="s">
        <v>32900</v>
      </c>
      <c r="G1458" s="1" t="s">
        <v>655</v>
      </c>
      <c r="H1458">
        <v>7218</v>
      </c>
      <c r="I1458" s="1" t="s">
        <v>41</v>
      </c>
      <c r="J1458" s="16">
        <v>6.5</v>
      </c>
      <c r="K1458" s="16">
        <v>1</v>
      </c>
      <c r="L1458" s="16" t="s">
        <v>80</v>
      </c>
      <c r="M1458" s="63">
        <v>13.185</v>
      </c>
      <c r="N1458" s="17">
        <f>2.35*J1458</f>
        <v>15.275</v>
      </c>
      <c r="O1458" s="18" t="s">
        <v>80</v>
      </c>
    </row>
    <row r="1459" spans="1:15" hidden="1" x14ac:dyDescent="0.25">
      <c r="A1459" s="24" t="str">
        <f t="shared" si="24"/>
        <v>7603ARCELOR (BERTON SICARD)</v>
      </c>
      <c r="B1459" s="1">
        <v>7603</v>
      </c>
      <c r="C1459" s="1" t="s">
        <v>32898</v>
      </c>
      <c r="D1459" s="1" t="s">
        <v>78</v>
      </c>
      <c r="E1459" s="1" t="s">
        <v>302</v>
      </c>
      <c r="F1459" s="1" t="s">
        <v>32900</v>
      </c>
      <c r="G1459" s="1" t="s">
        <v>655</v>
      </c>
      <c r="H1459">
        <v>7603</v>
      </c>
      <c r="I1459" s="1" t="s">
        <v>41</v>
      </c>
      <c r="J1459" s="16">
        <v>6.5</v>
      </c>
      <c r="K1459" s="16">
        <v>1</v>
      </c>
      <c r="L1459" s="16" t="s">
        <v>80</v>
      </c>
      <c r="M1459" s="63"/>
      <c r="N1459" s="58">
        <f>23.78*0.44*J1459</f>
        <v>68.010800000000003</v>
      </c>
      <c r="O1459" s="16" t="s">
        <v>80</v>
      </c>
    </row>
    <row r="1460" spans="1:15" hidden="1" x14ac:dyDescent="0.25">
      <c r="A1460" s="24" t="str">
        <f t="shared" si="24"/>
        <v>7624ARCELOR (BERTON SICARD)</v>
      </c>
      <c r="B1460" s="1">
        <v>7624</v>
      </c>
      <c r="C1460" s="1" t="s">
        <v>32898</v>
      </c>
      <c r="D1460" s="1" t="s">
        <v>32899</v>
      </c>
      <c r="E1460" s="1" t="s">
        <v>292</v>
      </c>
      <c r="F1460" s="1" t="s">
        <v>32900</v>
      </c>
      <c r="G1460" s="1" t="s">
        <v>655</v>
      </c>
      <c r="H1460">
        <f>B1460</f>
        <v>7624</v>
      </c>
      <c r="I1460" s="1" t="s">
        <v>41</v>
      </c>
      <c r="J1460" s="16">
        <f>VLOOKUP(B1460,'Base désignation'!B:D,3,FALSE)</f>
        <v>6.5</v>
      </c>
      <c r="K1460" s="16">
        <v>1</v>
      </c>
      <c r="L1460" s="16" t="s">
        <v>80</v>
      </c>
      <c r="M1460" s="63"/>
      <c r="O1460" s="16" t="s">
        <v>80</v>
      </c>
    </row>
    <row r="1461" spans="1:15" hidden="1" x14ac:dyDescent="0.25">
      <c r="A1461" s="24" t="str">
        <f t="shared" si="24"/>
        <v>7639ARCELOR (BERTON SICARD)</v>
      </c>
      <c r="B1461" s="1">
        <v>7639</v>
      </c>
      <c r="C1461" s="1" t="s">
        <v>32898</v>
      </c>
      <c r="D1461" s="1" t="s">
        <v>78</v>
      </c>
      <c r="E1461" s="1" t="s">
        <v>32791</v>
      </c>
      <c r="F1461" s="1" t="s">
        <v>32900</v>
      </c>
      <c r="G1461" s="1" t="s">
        <v>275</v>
      </c>
      <c r="H1461">
        <v>7639</v>
      </c>
      <c r="I1461" s="1" t="s">
        <v>41</v>
      </c>
      <c r="J1461" s="16">
        <v>6.5</v>
      </c>
      <c r="M1461" s="63"/>
      <c r="O1461" s="16"/>
    </row>
    <row r="1462" spans="1:15" hidden="1" x14ac:dyDescent="0.25">
      <c r="A1462" s="24" t="str">
        <f t="shared" si="24"/>
        <v>7642ARCELOR (BERTON SICARD)</v>
      </c>
      <c r="B1462" s="13">
        <v>7642</v>
      </c>
      <c r="C1462" s="13" t="s">
        <v>32898</v>
      </c>
      <c r="D1462" s="1" t="s">
        <v>78</v>
      </c>
      <c r="E1462" s="1" t="s">
        <v>289</v>
      </c>
      <c r="F1462" s="1" t="s">
        <v>32900</v>
      </c>
      <c r="G1462" s="1" t="s">
        <v>655</v>
      </c>
      <c r="H1462">
        <f>B1462</f>
        <v>7642</v>
      </c>
      <c r="I1462" s="1" t="s">
        <v>41</v>
      </c>
      <c r="J1462" s="16">
        <f>VLOOKUP(B1462,'Base désignation'!B:D,3,FALSE)</f>
        <v>6.5</v>
      </c>
      <c r="K1462" s="16">
        <v>1</v>
      </c>
      <c r="L1462" s="16" t="s">
        <v>80</v>
      </c>
      <c r="M1462" s="63"/>
      <c r="O1462" s="16" t="s">
        <v>80</v>
      </c>
    </row>
    <row r="1463" spans="1:15" hidden="1" x14ac:dyDescent="0.25">
      <c r="A1463" s="24" t="str">
        <f t="shared" si="24"/>
        <v>7646ARCELOR (BERTON SICARD)</v>
      </c>
      <c r="B1463" s="1">
        <v>7646</v>
      </c>
      <c r="C1463" s="1" t="s">
        <v>32898</v>
      </c>
      <c r="D1463" s="1" t="s">
        <v>78</v>
      </c>
      <c r="E1463" s="1" t="s">
        <v>293</v>
      </c>
      <c r="F1463" s="1" t="s">
        <v>32900</v>
      </c>
      <c r="G1463" s="1" t="s">
        <v>655</v>
      </c>
      <c r="H1463">
        <f>B1463</f>
        <v>7646</v>
      </c>
      <c r="I1463" s="1" t="s">
        <v>41</v>
      </c>
      <c r="J1463" s="16">
        <f>VLOOKUP(B1463,'Base désignation'!B:D,3,FALSE)</f>
        <v>6.5</v>
      </c>
      <c r="K1463" s="16">
        <v>1</v>
      </c>
      <c r="L1463" s="16" t="s">
        <v>80</v>
      </c>
      <c r="M1463" s="63"/>
      <c r="O1463" s="16" t="s">
        <v>80</v>
      </c>
    </row>
    <row r="1464" spans="1:15" hidden="1" x14ac:dyDescent="0.25">
      <c r="A1464" s="24" t="str">
        <f t="shared" si="24"/>
        <v>7689ARCELOR (BERTON SICARD)</v>
      </c>
      <c r="B1464" s="1">
        <v>7689</v>
      </c>
      <c r="C1464" s="1" t="s">
        <v>32898</v>
      </c>
      <c r="D1464" s="1" t="s">
        <v>78</v>
      </c>
      <c r="E1464" s="1" t="s">
        <v>298</v>
      </c>
      <c r="F1464" s="1" t="s">
        <v>32900</v>
      </c>
      <c r="G1464" s="1" t="s">
        <v>655</v>
      </c>
      <c r="H1464">
        <v>7689</v>
      </c>
      <c r="I1464" s="1" t="s">
        <v>41</v>
      </c>
      <c r="J1464" s="16">
        <v>6.5</v>
      </c>
      <c r="K1464" s="16">
        <v>1</v>
      </c>
      <c r="L1464" s="16" t="s">
        <v>80</v>
      </c>
      <c r="M1464" s="63"/>
      <c r="N1464" s="58">
        <v>25.34</v>
      </c>
      <c r="O1464" s="18" t="s">
        <v>80</v>
      </c>
    </row>
    <row r="1465" spans="1:15" hidden="1" x14ac:dyDescent="0.25">
      <c r="A1465" s="24" t="str">
        <f t="shared" si="24"/>
        <v>7816ARCELOR (BERTON SICARD)</v>
      </c>
      <c r="B1465" s="1">
        <v>7816</v>
      </c>
      <c r="C1465" s="1" t="s">
        <v>32898</v>
      </c>
      <c r="D1465" s="1" t="s">
        <v>78</v>
      </c>
      <c r="E1465" s="1" t="s">
        <v>290</v>
      </c>
      <c r="F1465" s="1" t="s">
        <v>32900</v>
      </c>
      <c r="G1465" s="1" t="s">
        <v>655</v>
      </c>
      <c r="H1465">
        <f>B1465</f>
        <v>7816</v>
      </c>
      <c r="I1465" s="1" t="s">
        <v>41</v>
      </c>
      <c r="J1465" s="16">
        <f>VLOOKUP(B1465,'Base désignation'!B:D,3,FALSE)</f>
        <v>6.5</v>
      </c>
      <c r="K1465" s="16">
        <v>1</v>
      </c>
      <c r="L1465" s="16" t="s">
        <v>80</v>
      </c>
      <c r="M1465" s="63"/>
      <c r="O1465" s="16" t="s">
        <v>80</v>
      </c>
    </row>
    <row r="1466" spans="1:15" hidden="1" x14ac:dyDescent="0.25">
      <c r="A1466" s="24" t="str">
        <f t="shared" si="24"/>
        <v>8602ARCELOR (BERTON SICARD)</v>
      </c>
      <c r="B1466" s="1">
        <v>8602</v>
      </c>
      <c r="C1466" s="1" t="s">
        <v>32898</v>
      </c>
      <c r="D1466" s="1" t="s">
        <v>78</v>
      </c>
      <c r="E1466" s="1" t="s">
        <v>291</v>
      </c>
      <c r="F1466" s="1" t="s">
        <v>32900</v>
      </c>
      <c r="G1466" s="1" t="s">
        <v>655</v>
      </c>
      <c r="H1466">
        <f>B1466</f>
        <v>8602</v>
      </c>
      <c r="I1466" s="1" t="s">
        <v>41</v>
      </c>
      <c r="J1466" s="16">
        <f>VLOOKUP(B1466,'Base désignation'!B:D,3,FALSE)</f>
        <v>50</v>
      </c>
      <c r="K1466" s="16">
        <v>1</v>
      </c>
      <c r="L1466" s="16" t="s">
        <v>80</v>
      </c>
      <c r="M1466" s="63"/>
      <c r="O1466" s="16" t="s">
        <v>80</v>
      </c>
    </row>
    <row r="1467" spans="1:15" hidden="1" x14ac:dyDescent="0.25">
      <c r="A1467" s="24" t="str">
        <f t="shared" si="24"/>
        <v>100x18x2,1ARCELOR (BERTON SICARD)</v>
      </c>
      <c r="B1467" s="1" t="s">
        <v>32507</v>
      </c>
      <c r="C1467" s="1" t="s">
        <v>32898</v>
      </c>
      <c r="D1467" s="1" t="s">
        <v>168</v>
      </c>
      <c r="E1467" s="1" t="s">
        <v>32508</v>
      </c>
      <c r="F1467" s="1" t="s">
        <v>32900</v>
      </c>
      <c r="G1467" s="1" t="s">
        <v>275</v>
      </c>
      <c r="H1467">
        <v>2144879</v>
      </c>
      <c r="I1467" s="1" t="s">
        <v>41</v>
      </c>
      <c r="J1467" s="16" t="s">
        <v>309</v>
      </c>
      <c r="K1467" s="16">
        <v>1</v>
      </c>
      <c r="L1467" s="16" t="s">
        <v>43</v>
      </c>
      <c r="M1467" s="63"/>
      <c r="N1467" s="17">
        <v>94.18</v>
      </c>
      <c r="O1467" s="18" t="s">
        <v>43</v>
      </c>
    </row>
    <row r="1468" spans="1:15" hidden="1" x14ac:dyDescent="0.25">
      <c r="A1468" s="24" t="str">
        <f t="shared" si="24"/>
        <v>7050/4THARCELOR (BERTON SICARD)</v>
      </c>
      <c r="B1468" s="1" t="s">
        <v>305</v>
      </c>
      <c r="C1468" s="1" t="s">
        <v>32898</v>
      </c>
      <c r="D1468" s="1" t="s">
        <v>78</v>
      </c>
      <c r="E1468" s="1" t="s">
        <v>306</v>
      </c>
      <c r="F1468" s="1" t="s">
        <v>32900</v>
      </c>
      <c r="G1468" s="1" t="s">
        <v>655</v>
      </c>
      <c r="H1468" t="s">
        <v>305</v>
      </c>
      <c r="I1468" s="1" t="s">
        <v>41</v>
      </c>
      <c r="J1468" s="16">
        <v>4.8</v>
      </c>
      <c r="K1468" s="16">
        <v>1</v>
      </c>
      <c r="L1468" s="16" t="s">
        <v>80</v>
      </c>
      <c r="M1468" s="63"/>
      <c r="N1468" s="17">
        <f>54.87*0.5*J1468</f>
        <v>131.68799999999999</v>
      </c>
      <c r="O1468" s="18" t="s">
        <v>170</v>
      </c>
    </row>
    <row r="1469" spans="1:15" hidden="1" x14ac:dyDescent="0.25">
      <c r="A1469" s="24" t="str">
        <f t="shared" si="24"/>
        <v>7053/4ARCELOR (BERTON SICARD)</v>
      </c>
      <c r="B1469" s="1" t="s">
        <v>610</v>
      </c>
      <c r="C1469" s="1" t="s">
        <v>32898</v>
      </c>
      <c r="D1469" s="1" t="s">
        <v>168</v>
      </c>
      <c r="E1469" s="1" t="s">
        <v>425</v>
      </c>
      <c r="F1469" s="1" t="s">
        <v>32900</v>
      </c>
      <c r="G1469" s="1" t="s">
        <v>275</v>
      </c>
      <c r="H1469" t="s">
        <v>610</v>
      </c>
      <c r="I1469" s="1" t="s">
        <v>41</v>
      </c>
      <c r="J1469" s="16">
        <v>4.8</v>
      </c>
      <c r="K1469" s="16">
        <v>1</v>
      </c>
      <c r="L1469" s="16" t="s">
        <v>43</v>
      </c>
      <c r="M1469" s="63"/>
      <c r="O1469" s="18" t="s">
        <v>43</v>
      </c>
    </row>
    <row r="1470" spans="1:15" hidden="1" x14ac:dyDescent="0.25">
      <c r="A1470" s="24" t="str">
        <f t="shared" si="24"/>
        <v>7305/4THARCELOR (BERTON SICARD)</v>
      </c>
      <c r="B1470" s="1" t="s">
        <v>288</v>
      </c>
      <c r="C1470" s="1" t="s">
        <v>32898</v>
      </c>
      <c r="D1470" s="1" t="s">
        <v>32899</v>
      </c>
      <c r="E1470" s="1" t="s">
        <v>32792</v>
      </c>
      <c r="F1470" s="1" t="s">
        <v>32900</v>
      </c>
      <c r="G1470" s="1" t="s">
        <v>655</v>
      </c>
      <c r="H1470" t="s">
        <v>288</v>
      </c>
      <c r="I1470" s="1" t="s">
        <v>41</v>
      </c>
      <c r="J1470" s="16">
        <v>4.7</v>
      </c>
      <c r="K1470" s="16">
        <v>1</v>
      </c>
      <c r="L1470" s="16" t="s">
        <v>80</v>
      </c>
      <c r="M1470" s="63"/>
      <c r="O1470" s="18" t="s">
        <v>80</v>
      </c>
    </row>
    <row r="1471" spans="1:15" hidden="1" x14ac:dyDescent="0.25">
      <c r="A1471" s="24" t="str">
        <f t="shared" si="24"/>
        <v>7305THARCELOR (BERTON SICARD)</v>
      </c>
      <c r="B1471" s="1" t="s">
        <v>286</v>
      </c>
      <c r="C1471" s="1" t="s">
        <v>32898</v>
      </c>
      <c r="D1471" s="1" t="s">
        <v>32899</v>
      </c>
      <c r="E1471" s="1" t="s">
        <v>32792</v>
      </c>
      <c r="F1471" s="1" t="s">
        <v>32900</v>
      </c>
      <c r="G1471" s="1" t="s">
        <v>655</v>
      </c>
      <c r="H1471" t="s">
        <v>286</v>
      </c>
      <c r="I1471" s="1" t="s">
        <v>41</v>
      </c>
      <c r="J1471" s="16">
        <v>6.5</v>
      </c>
      <c r="K1471" s="16">
        <v>1</v>
      </c>
      <c r="L1471" s="16" t="s">
        <v>80</v>
      </c>
      <c r="M1471" s="63"/>
      <c r="O1471" s="18" t="s">
        <v>80</v>
      </c>
    </row>
    <row r="1472" spans="1:15" hidden="1" x14ac:dyDescent="0.25">
      <c r="A1472" s="24" t="str">
        <f t="shared" si="24"/>
        <v>7308/4THARCELOR (BERTON SICARD)</v>
      </c>
      <c r="B1472" s="1" t="s">
        <v>276</v>
      </c>
      <c r="C1472" s="1" t="s">
        <v>32898</v>
      </c>
      <c r="D1472" s="1" t="s">
        <v>32899</v>
      </c>
      <c r="E1472" s="1" t="s">
        <v>274</v>
      </c>
      <c r="F1472" s="1" t="s">
        <v>32900</v>
      </c>
      <c r="G1472" s="1" t="s">
        <v>655</v>
      </c>
      <c r="H1472" t="s">
        <v>276</v>
      </c>
      <c r="I1472" s="1" t="s">
        <v>41</v>
      </c>
      <c r="J1472" s="16">
        <v>4.7</v>
      </c>
      <c r="K1472" s="16">
        <v>1</v>
      </c>
      <c r="L1472" s="16" t="s">
        <v>80</v>
      </c>
      <c r="M1472" s="63"/>
      <c r="N1472" s="17">
        <f>36.93*J1472*0.44</f>
        <v>76.37124</v>
      </c>
      <c r="O1472" s="18" t="s">
        <v>80</v>
      </c>
    </row>
    <row r="1473" spans="1:15" hidden="1" x14ac:dyDescent="0.25">
      <c r="A1473" s="24" t="str">
        <f t="shared" si="24"/>
        <v>7308THARCELOR (BERTON SICARD)</v>
      </c>
      <c r="B1473" s="1" t="s">
        <v>273</v>
      </c>
      <c r="C1473" s="1" t="s">
        <v>32898</v>
      </c>
      <c r="D1473" s="1" t="s">
        <v>32899</v>
      </c>
      <c r="E1473" s="1" t="s">
        <v>274</v>
      </c>
      <c r="F1473" s="1" t="s">
        <v>32900</v>
      </c>
      <c r="G1473" s="1" t="s">
        <v>655</v>
      </c>
      <c r="H1473" t="s">
        <v>273</v>
      </c>
      <c r="I1473" s="1" t="s">
        <v>41</v>
      </c>
      <c r="J1473" s="16">
        <v>6.5</v>
      </c>
      <c r="K1473" s="16">
        <v>1</v>
      </c>
      <c r="L1473" s="16" t="s">
        <v>80</v>
      </c>
      <c r="M1473" s="63"/>
      <c r="N1473" s="17">
        <f>36.93*J1473*0.44</f>
        <v>105.6198</v>
      </c>
      <c r="O1473" s="18" t="s">
        <v>80</v>
      </c>
    </row>
    <row r="1474" spans="1:15" hidden="1" x14ac:dyDescent="0.25">
      <c r="A1474" s="24" t="str">
        <f t="shared" si="24"/>
        <v>7645THARCELOR (BERTON SICARD)</v>
      </c>
      <c r="B1474" s="1" t="s">
        <v>296</v>
      </c>
      <c r="C1474" s="1" t="s">
        <v>32898</v>
      </c>
      <c r="D1474" s="1" t="s">
        <v>78</v>
      </c>
      <c r="E1474" s="1" t="s">
        <v>297</v>
      </c>
      <c r="F1474" s="1" t="s">
        <v>32900</v>
      </c>
      <c r="G1474" s="1" t="s">
        <v>655</v>
      </c>
      <c r="H1474" t="s">
        <v>296</v>
      </c>
      <c r="I1474" s="1" t="s">
        <v>41</v>
      </c>
      <c r="J1474" s="16">
        <v>6.5</v>
      </c>
      <c r="K1474" s="16">
        <v>1</v>
      </c>
      <c r="L1474" s="16" t="s">
        <v>80</v>
      </c>
      <c r="M1474" s="63"/>
      <c r="N1474" s="58">
        <v>85.4</v>
      </c>
      <c r="O1474" s="18" t="s">
        <v>80</v>
      </c>
    </row>
    <row r="1475" spans="1:15" hidden="1" x14ac:dyDescent="0.25">
      <c r="A1475" s="24" t="str">
        <f t="shared" si="24"/>
        <v>7760/4THARCELOR (BERTON SICARD)</v>
      </c>
      <c r="B1475" s="1" t="s">
        <v>301</v>
      </c>
      <c r="C1475" s="1" t="s">
        <v>32898</v>
      </c>
      <c r="D1475" s="1" t="s">
        <v>78</v>
      </c>
      <c r="E1475" s="1" t="s">
        <v>300</v>
      </c>
      <c r="F1475" s="1" t="s">
        <v>32900</v>
      </c>
      <c r="G1475" s="1" t="s">
        <v>655</v>
      </c>
      <c r="H1475" t="s">
        <v>301</v>
      </c>
      <c r="I1475" s="1" t="s">
        <v>41</v>
      </c>
      <c r="J1475" s="16">
        <v>4.5</v>
      </c>
      <c r="K1475" s="16">
        <v>1</v>
      </c>
      <c r="L1475" s="16" t="s">
        <v>80</v>
      </c>
      <c r="M1475" s="63"/>
      <c r="N1475" s="58">
        <f>61.22*0.44*J1475</f>
        <v>121.21559999999999</v>
      </c>
      <c r="O1475" s="18" t="s">
        <v>80</v>
      </c>
    </row>
    <row r="1476" spans="1:15" hidden="1" x14ac:dyDescent="0.25">
      <c r="A1476" s="24" t="str">
        <f t="shared" si="24"/>
        <v>7760THARCELOR (BERTON SICARD)</v>
      </c>
      <c r="B1476" s="1" t="s">
        <v>299</v>
      </c>
      <c r="C1476" s="1" t="s">
        <v>32898</v>
      </c>
      <c r="D1476" s="1" t="s">
        <v>78</v>
      </c>
      <c r="E1476" s="1" t="s">
        <v>300</v>
      </c>
      <c r="F1476" s="1" t="s">
        <v>32900</v>
      </c>
      <c r="G1476" s="1" t="s">
        <v>655</v>
      </c>
      <c r="H1476" t="s">
        <v>299</v>
      </c>
      <c r="I1476" s="1" t="s">
        <v>41</v>
      </c>
      <c r="J1476" s="16">
        <v>6.5</v>
      </c>
      <c r="K1476" s="16">
        <v>1</v>
      </c>
      <c r="L1476" s="16" t="s">
        <v>80</v>
      </c>
      <c r="M1476" s="63"/>
      <c r="N1476" s="58">
        <f>61.22*0.44*J1476</f>
        <v>175.08919999999998</v>
      </c>
      <c r="O1476" s="18" t="s">
        <v>80</v>
      </c>
    </row>
    <row r="1477" spans="1:15" hidden="1" x14ac:dyDescent="0.25">
      <c r="A1477" s="24" t="str">
        <f t="shared" si="24"/>
        <v>L1001002ARCELOR (BERTON SICARD)</v>
      </c>
      <c r="B1477" s="1" t="s">
        <v>352</v>
      </c>
      <c r="C1477" s="1" t="s">
        <v>32898</v>
      </c>
      <c r="D1477" s="1" t="s">
        <v>78</v>
      </c>
      <c r="E1477" s="1" t="s">
        <v>353</v>
      </c>
      <c r="F1477" s="1" t="s">
        <v>32900</v>
      </c>
      <c r="G1477" s="1" t="s">
        <v>655</v>
      </c>
      <c r="H1477" t="s">
        <v>352</v>
      </c>
      <c r="I1477" s="1" t="s">
        <v>41</v>
      </c>
      <c r="J1477" s="16">
        <v>6.5</v>
      </c>
      <c r="K1477" s="16">
        <v>1</v>
      </c>
      <c r="L1477" s="16" t="s">
        <v>170</v>
      </c>
      <c r="M1477" s="63"/>
      <c r="N1477" s="17">
        <f>20.94*J1477*0.35</f>
        <v>47.638500000000001</v>
      </c>
      <c r="O1477" s="18" t="s">
        <v>170</v>
      </c>
    </row>
    <row r="1478" spans="1:15" hidden="1" x14ac:dyDescent="0.25">
      <c r="A1478" s="24" t="str">
        <f t="shared" si="24"/>
        <v>L100X30ARCELOR (BERTON SICARD)</v>
      </c>
      <c r="B1478" s="1" t="s">
        <v>32499</v>
      </c>
      <c r="C1478" s="1" t="s">
        <v>32898</v>
      </c>
      <c r="D1478" s="1" t="s">
        <v>168</v>
      </c>
      <c r="E1478" s="1" t="s">
        <v>32500</v>
      </c>
      <c r="F1478" s="1" t="s">
        <v>32900</v>
      </c>
      <c r="G1478" s="1" t="s">
        <v>275</v>
      </c>
      <c r="H1478" t="s">
        <v>32499</v>
      </c>
      <c r="I1478" s="1" t="s">
        <v>41</v>
      </c>
      <c r="J1478" s="16">
        <v>6.5</v>
      </c>
      <c r="K1478" s="16">
        <v>1</v>
      </c>
      <c r="L1478" s="16" t="s">
        <v>43</v>
      </c>
      <c r="M1478" s="63"/>
      <c r="N1478" s="17">
        <f>13.58*J1478*0.46</f>
        <v>40.604199999999999</v>
      </c>
      <c r="O1478" s="18" t="s">
        <v>43</v>
      </c>
    </row>
    <row r="1479" spans="1:15" hidden="1" x14ac:dyDescent="0.25">
      <c r="A1479" s="24" t="str">
        <f t="shared" si="24"/>
        <v>L100X50ARCELOR (BERTON SICARD)</v>
      </c>
      <c r="B1479" s="1" t="s">
        <v>314</v>
      </c>
      <c r="C1479" s="1" t="s">
        <v>32898</v>
      </c>
      <c r="D1479" s="1" t="s">
        <v>168</v>
      </c>
      <c r="E1479" s="1" t="s">
        <v>315</v>
      </c>
      <c r="F1479" s="1" t="s">
        <v>32900</v>
      </c>
      <c r="G1479" s="1" t="s">
        <v>275</v>
      </c>
      <c r="H1479" t="s">
        <v>314</v>
      </c>
      <c r="I1479" s="1" t="s">
        <v>41</v>
      </c>
      <c r="J1479" s="16">
        <v>6.5</v>
      </c>
      <c r="K1479" s="16">
        <v>1</v>
      </c>
      <c r="L1479" s="16" t="s">
        <v>43</v>
      </c>
      <c r="M1479" s="63"/>
      <c r="O1479" s="18" t="s">
        <v>43</v>
      </c>
    </row>
    <row r="1480" spans="1:15" hidden="1" x14ac:dyDescent="0.25">
      <c r="A1480" s="24" t="str">
        <f t="shared" si="24"/>
        <v>L40X20ARCELOR (BERTON SICARD)</v>
      </c>
      <c r="B1480" s="1" t="s">
        <v>310</v>
      </c>
      <c r="C1480" s="1" t="s">
        <v>32898</v>
      </c>
      <c r="D1480" s="1" t="s">
        <v>168</v>
      </c>
      <c r="E1480" s="1" t="s">
        <v>311</v>
      </c>
      <c r="F1480" s="1" t="s">
        <v>32900</v>
      </c>
      <c r="G1480" s="1" t="s">
        <v>275</v>
      </c>
      <c r="H1480" t="s">
        <v>310</v>
      </c>
      <c r="I1480" s="1" t="s">
        <v>41</v>
      </c>
      <c r="J1480" s="16">
        <v>6.5</v>
      </c>
      <c r="K1480" s="16">
        <v>1</v>
      </c>
      <c r="L1480" s="16" t="s">
        <v>43</v>
      </c>
      <c r="M1480" s="63"/>
      <c r="N1480" s="17">
        <f>7.86*J1480</f>
        <v>51.09</v>
      </c>
      <c r="O1480" s="18" t="s">
        <v>43</v>
      </c>
    </row>
    <row r="1481" spans="1:15" hidden="1" x14ac:dyDescent="0.25">
      <c r="A1481" s="24" t="str">
        <f t="shared" si="24"/>
        <v>L60X40ARCELOR (BERTON SICARD)</v>
      </c>
      <c r="B1481" s="1" t="s">
        <v>312</v>
      </c>
      <c r="C1481" s="1" t="s">
        <v>32898</v>
      </c>
      <c r="D1481" s="1" t="s">
        <v>168</v>
      </c>
      <c r="E1481" s="1" t="s">
        <v>313</v>
      </c>
      <c r="F1481" s="1" t="s">
        <v>32900</v>
      </c>
      <c r="G1481" s="1" t="s">
        <v>275</v>
      </c>
      <c r="H1481" t="s">
        <v>312</v>
      </c>
      <c r="I1481" s="1" t="s">
        <v>41</v>
      </c>
      <c r="J1481" s="16">
        <v>6.5</v>
      </c>
      <c r="K1481" s="16">
        <v>1</v>
      </c>
      <c r="L1481" s="16" t="s">
        <v>43</v>
      </c>
      <c r="M1481" s="63"/>
      <c r="N1481" s="17">
        <f>10.4*J1481*0.35</f>
        <v>23.66</v>
      </c>
      <c r="O1481" s="18" t="s">
        <v>43</v>
      </c>
    </row>
    <row r="1482" spans="1:15" hidden="1" x14ac:dyDescent="0.25">
      <c r="A1482" s="24" t="str">
        <f t="shared" si="24"/>
        <v>L60X30ARCELOR (BERTON SICARD)</v>
      </c>
      <c r="B1482" s="1" t="s">
        <v>8653</v>
      </c>
      <c r="C1482" s="1" t="s">
        <v>32898</v>
      </c>
      <c r="D1482" s="1" t="s">
        <v>168</v>
      </c>
      <c r="E1482" s="1" t="s">
        <v>32795</v>
      </c>
      <c r="F1482" s="1" t="s">
        <v>32900</v>
      </c>
      <c r="G1482" s="1" t="s">
        <v>275</v>
      </c>
      <c r="H1482" t="s">
        <v>8653</v>
      </c>
      <c r="I1482" s="1" t="s">
        <v>575</v>
      </c>
      <c r="J1482" s="16">
        <v>6.5</v>
      </c>
      <c r="K1482" s="16">
        <v>1</v>
      </c>
      <c r="L1482" s="16" t="s">
        <v>43</v>
      </c>
      <c r="M1482" s="63"/>
      <c r="O1482" s="18" t="s">
        <v>43</v>
      </c>
    </row>
    <row r="1483" spans="1:15" hidden="1" x14ac:dyDescent="0.25">
      <c r="A1483" s="24" t="str">
        <f t="shared" si="24"/>
        <v>L65x10ARCELOR (BERTON SICARD)</v>
      </c>
      <c r="B1483" s="1" t="s">
        <v>32801</v>
      </c>
      <c r="C1483" s="1" t="s">
        <v>32898</v>
      </c>
      <c r="D1483" s="1" t="s">
        <v>168</v>
      </c>
      <c r="E1483" s="1" t="s">
        <v>32802</v>
      </c>
      <c r="F1483" s="1" t="s">
        <v>32900</v>
      </c>
      <c r="G1483" s="1" t="s">
        <v>275</v>
      </c>
      <c r="H1483" t="s">
        <v>32800</v>
      </c>
      <c r="I1483" s="1" t="s">
        <v>575</v>
      </c>
      <c r="J1483" s="16">
        <v>6.5</v>
      </c>
      <c r="K1483" s="16">
        <v>1</v>
      </c>
      <c r="L1483" s="16" t="s">
        <v>43</v>
      </c>
      <c r="M1483" s="63"/>
      <c r="O1483" s="18" t="s">
        <v>43</v>
      </c>
    </row>
    <row r="1484" spans="1:15" x14ac:dyDescent="0.25">
      <c r="A1484" s="24" t="str">
        <f t="shared" ref="A1484:A1547" si="25">B1484&amp;F1484</f>
        <v>T40x20ARCELOR (BERTON SICARD)</v>
      </c>
      <c r="B1484" s="1" t="s">
        <v>32659</v>
      </c>
      <c r="C1484" s="1" t="s">
        <v>32898</v>
      </c>
      <c r="D1484" s="1" t="s">
        <v>168</v>
      </c>
      <c r="E1484" s="1" t="s">
        <v>32660</v>
      </c>
      <c r="F1484" s="1" t="s">
        <v>32900</v>
      </c>
      <c r="G1484" s="1" t="s">
        <v>275</v>
      </c>
      <c r="I1484" s="1" t="s">
        <v>41</v>
      </c>
      <c r="J1484" s="16">
        <v>6.5</v>
      </c>
      <c r="K1484" s="16">
        <v>1</v>
      </c>
      <c r="L1484" s="16" t="s">
        <v>80</v>
      </c>
      <c r="M1484" s="63"/>
      <c r="O1484" s="18" t="s">
        <v>80</v>
      </c>
    </row>
    <row r="1485" spans="1:15" x14ac:dyDescent="0.25">
      <c r="A1485" s="24" t="str">
        <f t="shared" si="25"/>
        <v>T50X30ARCELOR (BERTON SICARD)</v>
      </c>
      <c r="B1485" s="1" t="s">
        <v>307</v>
      </c>
      <c r="C1485" s="1" t="s">
        <v>32898</v>
      </c>
      <c r="D1485" s="1" t="s">
        <v>168</v>
      </c>
      <c r="E1485" s="1" t="s">
        <v>308</v>
      </c>
      <c r="F1485" s="1" t="s">
        <v>32900</v>
      </c>
      <c r="G1485" s="1" t="s">
        <v>275</v>
      </c>
      <c r="H1485" t="s">
        <v>307</v>
      </c>
      <c r="I1485" s="1" t="s">
        <v>41</v>
      </c>
      <c r="J1485" s="16">
        <v>6.5</v>
      </c>
      <c r="K1485" s="16">
        <v>1</v>
      </c>
      <c r="L1485" s="16" t="s">
        <v>43</v>
      </c>
      <c r="M1485" s="63"/>
      <c r="N1485" s="17">
        <f>5.53*J1485</f>
        <v>35.945</v>
      </c>
      <c r="O1485" s="18" t="s">
        <v>43</v>
      </c>
    </row>
    <row r="1486" spans="1:15" x14ac:dyDescent="0.25">
      <c r="A1486" s="24" t="str">
        <f t="shared" si="25"/>
        <v>T50X50ARCELOR (BERTON SICARD)</v>
      </c>
      <c r="B1486" s="1" t="s">
        <v>13184</v>
      </c>
      <c r="C1486" s="1" t="s">
        <v>32898</v>
      </c>
      <c r="D1486" s="1" t="s">
        <v>168</v>
      </c>
      <c r="E1486" s="1" t="s">
        <v>32503</v>
      </c>
      <c r="F1486" s="1" t="s">
        <v>32900</v>
      </c>
      <c r="G1486" s="1" t="s">
        <v>275</v>
      </c>
      <c r="H1486" t="s">
        <v>13184</v>
      </c>
      <c r="I1486" s="1" t="s">
        <v>41</v>
      </c>
      <c r="J1486" s="16" t="s">
        <v>309</v>
      </c>
      <c r="K1486" s="16">
        <v>1</v>
      </c>
      <c r="L1486" s="16" t="s">
        <v>43</v>
      </c>
      <c r="M1486" s="63"/>
      <c r="O1486" s="18" t="s">
        <v>43</v>
      </c>
    </row>
    <row r="1487" spans="1:15" hidden="1" x14ac:dyDescent="0.25">
      <c r="A1487" s="24" t="str">
        <f t="shared" si="25"/>
        <v>L5030X2ARCELOR (BERTON SICARD)</v>
      </c>
      <c r="B1487" s="1" t="s">
        <v>32781</v>
      </c>
      <c r="C1487" s="1" t="s">
        <v>32898</v>
      </c>
      <c r="D1487" s="1" t="s">
        <v>78</v>
      </c>
      <c r="E1487" s="1" t="s">
        <v>32782</v>
      </c>
      <c r="F1487" s="1" t="s">
        <v>32900</v>
      </c>
      <c r="G1487" s="1" t="s">
        <v>275</v>
      </c>
      <c r="H1487" t="s">
        <v>32781</v>
      </c>
      <c r="I1487" s="1" t="s">
        <v>41</v>
      </c>
      <c r="J1487" s="16">
        <v>6.5</v>
      </c>
      <c r="K1487" s="16">
        <v>1</v>
      </c>
      <c r="L1487" s="16" t="s">
        <v>170</v>
      </c>
      <c r="M1487" s="63"/>
      <c r="O1487" s="18" t="s">
        <v>170</v>
      </c>
    </row>
    <row r="1488" spans="1:15" hidden="1" x14ac:dyDescent="0.25">
      <c r="A1488" s="24" t="str">
        <f t="shared" si="25"/>
        <v>5504thARCELOR (BERTON SICARD)</v>
      </c>
      <c r="B1488" s="1" t="s">
        <v>32733</v>
      </c>
      <c r="C1488" s="1" t="s">
        <v>32898</v>
      </c>
      <c r="D1488" s="1" t="s">
        <v>168</v>
      </c>
      <c r="E1488" s="1" t="s">
        <v>1247</v>
      </c>
      <c r="F1488" s="1" t="s">
        <v>32900</v>
      </c>
      <c r="G1488" s="1" t="s">
        <v>275</v>
      </c>
      <c r="H1488" t="s">
        <v>32734</v>
      </c>
      <c r="I1488" s="1" t="s">
        <v>41</v>
      </c>
      <c r="J1488" s="16">
        <v>6.5</v>
      </c>
      <c r="K1488" s="16">
        <v>1</v>
      </c>
      <c r="L1488" s="16" t="s">
        <v>166</v>
      </c>
      <c r="M1488" s="63"/>
      <c r="N1488" s="17">
        <v>77.47</v>
      </c>
      <c r="O1488" s="18" t="s">
        <v>166</v>
      </c>
    </row>
    <row r="1489" spans="1:17" hidden="1" x14ac:dyDescent="0.25">
      <c r="A1489" s="24" t="str">
        <f t="shared" si="25"/>
        <v>7055THARCELOR (BERTON SICARD)</v>
      </c>
      <c r="B1489" s="1" t="s">
        <v>428</v>
      </c>
      <c r="C1489" s="1" t="s">
        <v>32898</v>
      </c>
      <c r="D1489" s="1" t="s">
        <v>168</v>
      </c>
      <c r="E1489" s="1" t="s">
        <v>429</v>
      </c>
      <c r="F1489" s="1" t="s">
        <v>32900</v>
      </c>
      <c r="G1489" s="1" t="s">
        <v>275</v>
      </c>
      <c r="H1489" t="s">
        <v>428</v>
      </c>
      <c r="I1489" s="1" t="s">
        <v>41</v>
      </c>
      <c r="K1489" s="16">
        <v>1</v>
      </c>
      <c r="L1489" s="16" t="s">
        <v>43</v>
      </c>
      <c r="M1489" s="63"/>
    </row>
    <row r="1490" spans="1:17" hidden="1" x14ac:dyDescent="0.25">
      <c r="A1490" s="24" t="str">
        <f t="shared" si="25"/>
        <v>PL80x2ARCELOR (BERTON SICARD)</v>
      </c>
      <c r="B1490" s="1" t="s">
        <v>32770</v>
      </c>
      <c r="C1490" s="1" t="s">
        <v>32898</v>
      </c>
      <c r="D1490" s="1" t="s">
        <v>168</v>
      </c>
      <c r="E1490" s="1" t="s">
        <v>32771</v>
      </c>
      <c r="F1490" s="1" t="s">
        <v>32900</v>
      </c>
      <c r="G1490" s="1" t="s">
        <v>275</v>
      </c>
      <c r="H1490" t="s">
        <v>32770</v>
      </c>
      <c r="I1490" s="1" t="s">
        <v>41</v>
      </c>
      <c r="J1490" s="16">
        <v>6.5</v>
      </c>
      <c r="K1490" s="16">
        <v>1</v>
      </c>
      <c r="L1490" s="16" t="s">
        <v>80</v>
      </c>
      <c r="M1490" s="63"/>
      <c r="O1490" s="18" t="s">
        <v>80</v>
      </c>
    </row>
    <row r="1491" spans="1:17" hidden="1" x14ac:dyDescent="0.25">
      <c r="A1491" s="24" t="str">
        <f t="shared" si="25"/>
        <v>PL30X2ARCELOR (BERTON SICARD)</v>
      </c>
      <c r="B1491" s="1" t="s">
        <v>404</v>
      </c>
      <c r="C1491" s="1" t="s">
        <v>32898</v>
      </c>
      <c r="D1491" s="1" t="s">
        <v>78</v>
      </c>
      <c r="E1491" s="1" t="s">
        <v>405</v>
      </c>
      <c r="F1491" s="1" t="s">
        <v>32900</v>
      </c>
      <c r="G1491" s="1" t="s">
        <v>275</v>
      </c>
      <c r="H1491" t="s">
        <v>404</v>
      </c>
      <c r="I1491" s="1" t="s">
        <v>41</v>
      </c>
      <c r="J1491" s="16">
        <v>6.5</v>
      </c>
      <c r="K1491" s="16">
        <v>1</v>
      </c>
      <c r="L1491" s="16" t="s">
        <v>170</v>
      </c>
      <c r="M1491" s="63"/>
      <c r="O1491" s="18" t="s">
        <v>170</v>
      </c>
    </row>
    <row r="1492" spans="1:17" hidden="1" x14ac:dyDescent="0.25">
      <c r="A1492" s="24" t="str">
        <f t="shared" si="25"/>
        <v>PL60X2ARCELOR (BERTON SICARD)</v>
      </c>
      <c r="B1492" s="1" t="s">
        <v>416</v>
      </c>
      <c r="C1492" s="1" t="s">
        <v>32898</v>
      </c>
      <c r="D1492" s="1" t="s">
        <v>78</v>
      </c>
      <c r="E1492" s="1" t="s">
        <v>417</v>
      </c>
      <c r="F1492" s="1" t="s">
        <v>32900</v>
      </c>
      <c r="G1492" s="1" t="s">
        <v>275</v>
      </c>
      <c r="H1492" t="s">
        <v>416</v>
      </c>
      <c r="I1492" s="1" t="s">
        <v>41</v>
      </c>
      <c r="J1492" s="16">
        <v>6.5</v>
      </c>
      <c r="K1492" s="16">
        <v>1</v>
      </c>
      <c r="L1492" s="16" t="s">
        <v>170</v>
      </c>
      <c r="M1492" s="63"/>
      <c r="O1492" s="18" t="s">
        <v>170</v>
      </c>
    </row>
    <row r="1493" spans="1:17" hidden="1" x14ac:dyDescent="0.25">
      <c r="A1493" s="24" t="str">
        <f t="shared" si="25"/>
        <v>PL40X2ARCELOR (BERTON SICARD)</v>
      </c>
      <c r="B1493" s="1" t="s">
        <v>408</v>
      </c>
      <c r="C1493" s="1" t="s">
        <v>32898</v>
      </c>
      <c r="D1493" s="1" t="s">
        <v>78</v>
      </c>
      <c r="E1493" s="1" t="s">
        <v>409</v>
      </c>
      <c r="F1493" s="1" t="s">
        <v>32900</v>
      </c>
      <c r="G1493" s="1" t="s">
        <v>655</v>
      </c>
      <c r="H1493" t="s">
        <v>408</v>
      </c>
      <c r="I1493" s="1" t="s">
        <v>41</v>
      </c>
      <c r="J1493" s="16">
        <v>6.5</v>
      </c>
      <c r="K1493" s="16">
        <v>1</v>
      </c>
      <c r="L1493" s="16" t="s">
        <v>170</v>
      </c>
      <c r="M1493" s="63"/>
      <c r="O1493" s="18" t="s">
        <v>170</v>
      </c>
    </row>
    <row r="1494" spans="1:17" hidden="1" x14ac:dyDescent="0.25">
      <c r="A1494" s="24" t="str">
        <f t="shared" si="25"/>
        <v>PL20X2ARCELOR (BERTON SICARD)</v>
      </c>
      <c r="B1494" s="1" t="s">
        <v>398</v>
      </c>
      <c r="C1494" s="1" t="s">
        <v>32898</v>
      </c>
      <c r="D1494" s="1" t="s">
        <v>78</v>
      </c>
      <c r="E1494" s="1" t="s">
        <v>399</v>
      </c>
      <c r="F1494" s="1" t="s">
        <v>32900</v>
      </c>
      <c r="G1494" s="1" t="s">
        <v>655</v>
      </c>
      <c r="H1494" t="s">
        <v>398</v>
      </c>
      <c r="I1494" s="1" t="s">
        <v>41</v>
      </c>
      <c r="J1494" s="16">
        <v>6.5</v>
      </c>
      <c r="K1494" s="16">
        <v>1</v>
      </c>
      <c r="L1494" s="16" t="s">
        <v>170</v>
      </c>
      <c r="M1494" s="63"/>
      <c r="O1494" s="18" t="s">
        <v>170</v>
      </c>
    </row>
    <row r="1495" spans="1:17" hidden="1" x14ac:dyDescent="0.25">
      <c r="A1495" s="24" t="str">
        <f t="shared" si="25"/>
        <v>5412thARCELOR (BERTON SICARD)</v>
      </c>
      <c r="B1495" s="1" t="s">
        <v>32735</v>
      </c>
      <c r="C1495" s="1" t="s">
        <v>32898</v>
      </c>
      <c r="D1495" s="1" t="s">
        <v>168</v>
      </c>
      <c r="E1495" s="1" t="s">
        <v>32736</v>
      </c>
      <c r="F1495" s="1" t="s">
        <v>32900</v>
      </c>
      <c r="G1495" s="1" t="s">
        <v>275</v>
      </c>
      <c r="H1495" t="s">
        <v>32735</v>
      </c>
      <c r="I1495" s="1" t="s">
        <v>41</v>
      </c>
      <c r="J1495" s="16">
        <v>6.5</v>
      </c>
      <c r="K1495" s="16">
        <v>1</v>
      </c>
      <c r="L1495" s="16" t="s">
        <v>166</v>
      </c>
      <c r="M1495" s="63"/>
      <c r="N1495" s="17">
        <v>106.39</v>
      </c>
      <c r="O1495" s="18" t="s">
        <v>166</v>
      </c>
    </row>
    <row r="1496" spans="1:17" hidden="1" x14ac:dyDescent="0.25">
      <c r="A1496" s="24" t="str">
        <f t="shared" si="25"/>
        <v>7026ARCELOR (BERTON SICARD)</v>
      </c>
      <c r="B1496" s="1">
        <v>7026</v>
      </c>
      <c r="C1496" s="1" t="s">
        <v>32898</v>
      </c>
      <c r="D1496" s="1" t="s">
        <v>78</v>
      </c>
      <c r="E1496" s="1" t="s">
        <v>619</v>
      </c>
      <c r="F1496" s="1" t="s">
        <v>32900</v>
      </c>
      <c r="G1496" s="1" t="s">
        <v>275</v>
      </c>
      <c r="H1496">
        <v>7026</v>
      </c>
      <c r="I1496" s="1" t="s">
        <v>620</v>
      </c>
      <c r="J1496" s="16">
        <v>6.5</v>
      </c>
      <c r="K1496" s="16">
        <v>1</v>
      </c>
      <c r="L1496" s="16" t="s">
        <v>80</v>
      </c>
      <c r="M1496" s="63"/>
      <c r="O1496" s="18" t="s">
        <v>80</v>
      </c>
    </row>
    <row r="1497" spans="1:17" hidden="1" x14ac:dyDescent="0.25">
      <c r="A1497" s="24" t="str">
        <f t="shared" si="25"/>
        <v>7652thARCELOR (BERTON SICARD)</v>
      </c>
      <c r="B1497" s="1" t="s">
        <v>32497</v>
      </c>
      <c r="C1497" s="1" t="s">
        <v>32898</v>
      </c>
      <c r="D1497" s="1" t="s">
        <v>168</v>
      </c>
      <c r="E1497" s="1" t="s">
        <v>2474</v>
      </c>
      <c r="F1497" s="1" t="s">
        <v>32900</v>
      </c>
      <c r="G1497" s="1" t="s">
        <v>275</v>
      </c>
      <c r="H1497" t="s">
        <v>32497</v>
      </c>
      <c r="I1497" s="1" t="s">
        <v>41</v>
      </c>
      <c r="J1497" s="16">
        <v>6.5</v>
      </c>
      <c r="K1497" s="16">
        <v>1</v>
      </c>
      <c r="L1497" s="16" t="s">
        <v>43</v>
      </c>
      <c r="M1497" s="63">
        <f>41.36*0.5*J1497</f>
        <v>134.41999999999999</v>
      </c>
      <c r="N1497" s="17">
        <f>18.23*J1497</f>
        <v>118.495</v>
      </c>
      <c r="O1497" s="18" t="s">
        <v>43</v>
      </c>
      <c r="Q1497" s="51">
        <v>44440</v>
      </c>
    </row>
    <row r="1498" spans="1:17" hidden="1" x14ac:dyDescent="0.25">
      <c r="A1498" s="24" t="str">
        <f t="shared" si="25"/>
        <v>7050THARCELOR (BERTON SICARD)</v>
      </c>
      <c r="B1498" s="1" t="s">
        <v>609</v>
      </c>
      <c r="C1498" s="1" t="s">
        <v>32898</v>
      </c>
      <c r="D1498" s="1" t="s">
        <v>78</v>
      </c>
      <c r="E1498" s="1" t="s">
        <v>306</v>
      </c>
      <c r="F1498" s="1" t="s">
        <v>32900</v>
      </c>
      <c r="G1498" s="1" t="s">
        <v>655</v>
      </c>
      <c r="H1498" t="s">
        <v>609</v>
      </c>
      <c r="I1498" s="1" t="s">
        <v>41</v>
      </c>
      <c r="J1498" s="16">
        <v>6.5</v>
      </c>
      <c r="K1498" s="16">
        <v>1</v>
      </c>
      <c r="L1498" s="16" t="s">
        <v>80</v>
      </c>
      <c r="M1498" s="63"/>
      <c r="O1498" s="18" t="s">
        <v>170</v>
      </c>
    </row>
    <row r="1499" spans="1:17" hidden="1" x14ac:dyDescent="0.25">
      <c r="A1499" s="24" t="str">
        <f t="shared" si="25"/>
        <v>7058/4ARCELOR (BERTON SICARD)</v>
      </c>
      <c r="B1499" s="1" t="s">
        <v>350</v>
      </c>
      <c r="C1499" s="1" t="s">
        <v>32898</v>
      </c>
      <c r="D1499" s="1" t="s">
        <v>78</v>
      </c>
      <c r="E1499" s="1" t="s">
        <v>351</v>
      </c>
      <c r="F1499" s="1" t="s">
        <v>32900</v>
      </c>
      <c r="G1499" s="1" t="s">
        <v>655</v>
      </c>
      <c r="H1499" t="s">
        <v>350</v>
      </c>
      <c r="I1499" s="1" t="s">
        <v>41</v>
      </c>
      <c r="J1499" s="16">
        <v>4.8</v>
      </c>
      <c r="K1499" s="16">
        <v>1</v>
      </c>
      <c r="L1499" s="16" t="s">
        <v>80</v>
      </c>
      <c r="M1499" s="63"/>
      <c r="O1499" s="18" t="s">
        <v>170</v>
      </c>
    </row>
    <row r="1500" spans="1:17" hidden="1" x14ac:dyDescent="0.25">
      <c r="A1500" s="24" t="str">
        <f t="shared" si="25"/>
        <v>L10030X2ARCELOR (BERTON SICARD)</v>
      </c>
      <c r="B1500" s="1" t="s">
        <v>32790</v>
      </c>
      <c r="C1500" s="1" t="s">
        <v>32898</v>
      </c>
      <c r="D1500" s="1" t="s">
        <v>78</v>
      </c>
      <c r="E1500" s="1" t="s">
        <v>32786</v>
      </c>
      <c r="F1500" s="1" t="s">
        <v>32900</v>
      </c>
      <c r="G1500" s="1" t="s">
        <v>655</v>
      </c>
      <c r="H1500" t="s">
        <v>32787</v>
      </c>
      <c r="I1500" s="1" t="s">
        <v>41</v>
      </c>
      <c r="J1500" s="16">
        <v>6.5</v>
      </c>
      <c r="K1500" s="16">
        <v>1</v>
      </c>
      <c r="L1500" s="16" t="s">
        <v>170</v>
      </c>
      <c r="M1500" s="63"/>
      <c r="O1500" s="18" t="s">
        <v>170</v>
      </c>
      <c r="Q1500" s="51">
        <v>44562</v>
      </c>
    </row>
    <row r="1501" spans="1:17" hidden="1" x14ac:dyDescent="0.25">
      <c r="A1501" s="24" t="str">
        <f t="shared" si="25"/>
        <v>L10020X2ARCELOR (BERTON SICARD)</v>
      </c>
      <c r="B1501" s="1" t="s">
        <v>32789</v>
      </c>
      <c r="C1501" s="1" t="s">
        <v>32898</v>
      </c>
      <c r="D1501" s="1" t="s">
        <v>78</v>
      </c>
      <c r="E1501" s="1" t="s">
        <v>355</v>
      </c>
      <c r="F1501" s="1" t="s">
        <v>32900</v>
      </c>
      <c r="G1501" s="1" t="s">
        <v>655</v>
      </c>
      <c r="H1501" t="s">
        <v>354</v>
      </c>
      <c r="I1501" s="1" t="s">
        <v>41</v>
      </c>
      <c r="J1501" s="16">
        <v>6.5</v>
      </c>
      <c r="K1501" s="16">
        <v>1</v>
      </c>
      <c r="L1501" s="16" t="s">
        <v>170</v>
      </c>
      <c r="M1501" s="63"/>
      <c r="O1501" s="18" t="s">
        <v>170</v>
      </c>
      <c r="Q1501" s="51">
        <v>44562</v>
      </c>
    </row>
    <row r="1502" spans="1:17" hidden="1" x14ac:dyDescent="0.25">
      <c r="A1502" s="24" t="str">
        <f t="shared" si="25"/>
        <v>L10050X2ARCELOR (BERTON SICARD)</v>
      </c>
      <c r="B1502" s="1" t="s">
        <v>32788</v>
      </c>
      <c r="C1502" s="1" t="s">
        <v>32898</v>
      </c>
      <c r="D1502" s="1" t="s">
        <v>78</v>
      </c>
      <c r="E1502" s="1" t="s">
        <v>357</v>
      </c>
      <c r="F1502" s="1" t="s">
        <v>32900</v>
      </c>
      <c r="G1502" s="1" t="s">
        <v>655</v>
      </c>
      <c r="H1502" t="s">
        <v>356</v>
      </c>
      <c r="I1502" s="1" t="s">
        <v>41</v>
      </c>
      <c r="J1502" s="16">
        <v>6.5</v>
      </c>
      <c r="K1502" s="16">
        <v>1</v>
      </c>
      <c r="L1502" s="16" t="s">
        <v>170</v>
      </c>
      <c r="M1502" s="63"/>
      <c r="O1502" s="18" t="s">
        <v>170</v>
      </c>
      <c r="Q1502" s="51">
        <v>44562</v>
      </c>
    </row>
    <row r="1503" spans="1:17" hidden="1" x14ac:dyDescent="0.25">
      <c r="A1503" s="24" t="str">
        <f t="shared" si="25"/>
        <v>L1010X2ARCELOR (BERTON SICARD)</v>
      </c>
      <c r="B1503" s="1" t="s">
        <v>358</v>
      </c>
      <c r="C1503" s="1" t="s">
        <v>32898</v>
      </c>
      <c r="D1503" s="1" t="s">
        <v>78</v>
      </c>
      <c r="E1503" s="1" t="s">
        <v>359</v>
      </c>
      <c r="F1503" s="1" t="s">
        <v>32900</v>
      </c>
      <c r="G1503" s="1" t="s">
        <v>655</v>
      </c>
      <c r="H1503" t="s">
        <v>358</v>
      </c>
      <c r="I1503" s="1" t="s">
        <v>41</v>
      </c>
      <c r="J1503" s="16">
        <v>6.5</v>
      </c>
      <c r="K1503" s="16">
        <v>1</v>
      </c>
      <c r="L1503" s="16" t="s">
        <v>170</v>
      </c>
      <c r="M1503" s="63"/>
      <c r="O1503" s="18" t="s">
        <v>170</v>
      </c>
    </row>
    <row r="1504" spans="1:17" hidden="1" x14ac:dyDescent="0.25">
      <c r="A1504" s="24" t="str">
        <f t="shared" si="25"/>
        <v>L1515X2ARCELOR (BERTON SICARD)</v>
      </c>
      <c r="B1504" s="1" t="s">
        <v>360</v>
      </c>
      <c r="C1504" s="1" t="s">
        <v>32898</v>
      </c>
      <c r="D1504" s="1" t="s">
        <v>78</v>
      </c>
      <c r="E1504" s="1" t="s">
        <v>361</v>
      </c>
      <c r="F1504" s="1" t="s">
        <v>32900</v>
      </c>
      <c r="G1504" s="1" t="s">
        <v>655</v>
      </c>
      <c r="H1504" t="s">
        <v>360</v>
      </c>
      <c r="I1504" s="1" t="s">
        <v>41</v>
      </c>
      <c r="J1504" s="16">
        <v>6.5</v>
      </c>
      <c r="K1504" s="16">
        <v>1</v>
      </c>
      <c r="L1504" s="16" t="s">
        <v>170</v>
      </c>
      <c r="M1504" s="63"/>
      <c r="O1504" s="18" t="s">
        <v>170</v>
      </c>
    </row>
    <row r="1505" spans="1:15" hidden="1" x14ac:dyDescent="0.25">
      <c r="A1505" s="24" t="str">
        <f t="shared" si="25"/>
        <v>L2015X2ARCELOR (BERTON SICARD)</v>
      </c>
      <c r="B1505" s="1" t="s">
        <v>362</v>
      </c>
      <c r="C1505" s="1" t="s">
        <v>32898</v>
      </c>
      <c r="D1505" s="1" t="s">
        <v>78</v>
      </c>
      <c r="E1505" s="1" t="s">
        <v>363</v>
      </c>
      <c r="F1505" s="1" t="s">
        <v>32900</v>
      </c>
      <c r="G1505" s="1" t="s">
        <v>655</v>
      </c>
      <c r="H1505" t="s">
        <v>362</v>
      </c>
      <c r="I1505" s="1" t="s">
        <v>41</v>
      </c>
      <c r="J1505" s="16">
        <v>6.5</v>
      </c>
      <c r="K1505" s="16">
        <v>1</v>
      </c>
      <c r="L1505" s="16" t="s">
        <v>170</v>
      </c>
      <c r="M1505" s="63"/>
      <c r="O1505" s="18" t="s">
        <v>170</v>
      </c>
    </row>
    <row r="1506" spans="1:15" hidden="1" x14ac:dyDescent="0.25">
      <c r="A1506" s="24" t="str">
        <f t="shared" si="25"/>
        <v>L2020X2ARCELOR (BERTON SICARD)</v>
      </c>
      <c r="B1506" s="1" t="s">
        <v>364</v>
      </c>
      <c r="C1506" s="1" t="s">
        <v>32898</v>
      </c>
      <c r="D1506" s="1" t="s">
        <v>78</v>
      </c>
      <c r="E1506" s="1" t="s">
        <v>365</v>
      </c>
      <c r="F1506" s="1" t="s">
        <v>32900</v>
      </c>
      <c r="G1506" s="1" t="s">
        <v>655</v>
      </c>
      <c r="H1506" t="s">
        <v>364</v>
      </c>
      <c r="I1506" s="1" t="s">
        <v>41</v>
      </c>
      <c r="J1506" s="16">
        <v>6.5</v>
      </c>
      <c r="K1506" s="16">
        <v>1</v>
      </c>
      <c r="L1506" s="16" t="s">
        <v>170</v>
      </c>
      <c r="M1506" s="63"/>
      <c r="O1506" s="18" t="s">
        <v>170</v>
      </c>
    </row>
    <row r="1507" spans="1:15" hidden="1" x14ac:dyDescent="0.25">
      <c r="A1507" s="24" t="str">
        <f t="shared" si="25"/>
        <v>L2510X2ARCELOR (BERTON SICARD)</v>
      </c>
      <c r="B1507" s="1" t="s">
        <v>366</v>
      </c>
      <c r="C1507" s="1" t="s">
        <v>32898</v>
      </c>
      <c r="D1507" s="1" t="s">
        <v>78</v>
      </c>
      <c r="E1507" s="1" t="s">
        <v>367</v>
      </c>
      <c r="F1507" s="1" t="s">
        <v>32900</v>
      </c>
      <c r="G1507" s="1" t="s">
        <v>655</v>
      </c>
      <c r="H1507" t="s">
        <v>366</v>
      </c>
      <c r="I1507" s="1" t="s">
        <v>41</v>
      </c>
      <c r="J1507" s="16">
        <v>6.5</v>
      </c>
      <c r="K1507" s="16">
        <v>1</v>
      </c>
      <c r="L1507" s="16" t="s">
        <v>170</v>
      </c>
      <c r="M1507" s="63"/>
      <c r="O1507" s="18" t="s">
        <v>170</v>
      </c>
    </row>
    <row r="1508" spans="1:15" hidden="1" x14ac:dyDescent="0.25">
      <c r="A1508" s="24" t="str">
        <f t="shared" si="25"/>
        <v>L2525X2ARCELOR (BERTON SICARD)</v>
      </c>
      <c r="B1508" s="1" t="s">
        <v>368</v>
      </c>
      <c r="C1508" s="1" t="s">
        <v>32898</v>
      </c>
      <c r="D1508" s="1" t="s">
        <v>78</v>
      </c>
      <c r="E1508" s="1" t="s">
        <v>369</v>
      </c>
      <c r="F1508" s="1" t="s">
        <v>32900</v>
      </c>
      <c r="G1508" s="1"/>
      <c r="H1508" t="s">
        <v>368</v>
      </c>
      <c r="I1508" s="1" t="s">
        <v>41</v>
      </c>
      <c r="J1508" s="16">
        <v>6.5</v>
      </c>
      <c r="K1508" s="16">
        <v>1</v>
      </c>
      <c r="L1508" s="16" t="s">
        <v>170</v>
      </c>
      <c r="M1508" s="63"/>
      <c r="O1508" s="18" t="s">
        <v>170</v>
      </c>
    </row>
    <row r="1509" spans="1:15" hidden="1" x14ac:dyDescent="0.25">
      <c r="A1509" s="24" t="str">
        <f t="shared" si="25"/>
        <v>L3010X2ARCELOR (BERTON SICARD)</v>
      </c>
      <c r="B1509" s="1" t="s">
        <v>32803</v>
      </c>
      <c r="C1509" s="1" t="s">
        <v>32898</v>
      </c>
      <c r="D1509" s="1" t="s">
        <v>78</v>
      </c>
      <c r="E1509" s="1" t="s">
        <v>32804</v>
      </c>
      <c r="F1509" s="1" t="s">
        <v>32900</v>
      </c>
      <c r="G1509" s="1" t="s">
        <v>655</v>
      </c>
      <c r="H1509" t="s">
        <v>32803</v>
      </c>
      <c r="I1509" s="1" t="s">
        <v>41</v>
      </c>
      <c r="J1509" s="16">
        <v>6.5</v>
      </c>
      <c r="K1509" s="16">
        <v>1</v>
      </c>
      <c r="L1509" s="16" t="s">
        <v>170</v>
      </c>
      <c r="M1509" s="63"/>
      <c r="O1509" s="18" t="s">
        <v>170</v>
      </c>
    </row>
    <row r="1510" spans="1:15" hidden="1" x14ac:dyDescent="0.25">
      <c r="A1510" s="24" t="str">
        <f t="shared" si="25"/>
        <v>L3015X2ARCELOR (BERTON SICARD)</v>
      </c>
      <c r="B1510" s="1" t="s">
        <v>370</v>
      </c>
      <c r="C1510" s="1" t="s">
        <v>32898</v>
      </c>
      <c r="D1510" s="1" t="s">
        <v>78</v>
      </c>
      <c r="E1510" s="1" t="s">
        <v>371</v>
      </c>
      <c r="F1510" s="1" t="s">
        <v>32900</v>
      </c>
      <c r="G1510" s="1" t="s">
        <v>655</v>
      </c>
      <c r="H1510" t="s">
        <v>370</v>
      </c>
      <c r="I1510" s="1" t="s">
        <v>41</v>
      </c>
      <c r="J1510" s="16">
        <v>6.5</v>
      </c>
      <c r="K1510" s="16">
        <v>1</v>
      </c>
      <c r="L1510" s="16" t="s">
        <v>170</v>
      </c>
      <c r="M1510" s="63"/>
      <c r="O1510" s="18" t="s">
        <v>170</v>
      </c>
    </row>
    <row r="1511" spans="1:15" hidden="1" x14ac:dyDescent="0.25">
      <c r="A1511" s="24" t="str">
        <f t="shared" si="25"/>
        <v>L3030X2ARCELOR (BERTON SICARD)</v>
      </c>
      <c r="B1511" s="1" t="s">
        <v>372</v>
      </c>
      <c r="C1511" s="1" t="s">
        <v>32898</v>
      </c>
      <c r="D1511" s="1" t="s">
        <v>78</v>
      </c>
      <c r="E1511" s="1" t="s">
        <v>373</v>
      </c>
      <c r="F1511" s="1" t="s">
        <v>32900</v>
      </c>
      <c r="G1511" s="1" t="s">
        <v>655</v>
      </c>
      <c r="H1511" t="s">
        <v>372</v>
      </c>
      <c r="I1511" s="1" t="s">
        <v>41</v>
      </c>
      <c r="J1511" s="16">
        <v>6.5</v>
      </c>
      <c r="K1511" s="16">
        <v>1</v>
      </c>
      <c r="L1511" s="16" t="s">
        <v>170</v>
      </c>
      <c r="M1511" s="63"/>
      <c r="O1511" s="18" t="s">
        <v>170</v>
      </c>
    </row>
    <row r="1512" spans="1:15" hidden="1" x14ac:dyDescent="0.25">
      <c r="A1512" s="24" t="str">
        <f t="shared" si="25"/>
        <v>L3520X2ARCELOR (BERTON SICARD)</v>
      </c>
      <c r="B1512" s="1" t="s">
        <v>374</v>
      </c>
      <c r="C1512" s="1" t="s">
        <v>32898</v>
      </c>
      <c r="D1512" s="1" t="s">
        <v>78</v>
      </c>
      <c r="E1512" s="1" t="s">
        <v>375</v>
      </c>
      <c r="F1512" s="1" t="s">
        <v>32900</v>
      </c>
      <c r="G1512" s="1" t="s">
        <v>655</v>
      </c>
      <c r="H1512" t="s">
        <v>374</v>
      </c>
      <c r="I1512" s="1" t="s">
        <v>41</v>
      </c>
      <c r="J1512" s="16">
        <v>6.5</v>
      </c>
      <c r="K1512" s="16">
        <v>1</v>
      </c>
      <c r="L1512" s="16" t="s">
        <v>170</v>
      </c>
      <c r="M1512" s="63"/>
      <c r="O1512" s="18" t="s">
        <v>170</v>
      </c>
    </row>
    <row r="1513" spans="1:15" hidden="1" x14ac:dyDescent="0.25">
      <c r="A1513" s="24" t="str">
        <f t="shared" si="25"/>
        <v>L4020X2ARCELOR (BERTON SICARD)</v>
      </c>
      <c r="B1513" s="1" t="s">
        <v>376</v>
      </c>
      <c r="C1513" s="1" t="s">
        <v>32898</v>
      </c>
      <c r="D1513" s="1" t="s">
        <v>78</v>
      </c>
      <c r="E1513" s="1" t="s">
        <v>377</v>
      </c>
      <c r="F1513" s="1" t="s">
        <v>32900</v>
      </c>
      <c r="G1513" s="1" t="s">
        <v>655</v>
      </c>
      <c r="H1513" t="s">
        <v>376</v>
      </c>
      <c r="I1513" s="1" t="s">
        <v>41</v>
      </c>
      <c r="J1513" s="16">
        <v>6.5</v>
      </c>
      <c r="K1513" s="16">
        <v>1</v>
      </c>
      <c r="L1513" s="16" t="s">
        <v>170</v>
      </c>
      <c r="M1513" s="63"/>
      <c r="O1513" s="18" t="s">
        <v>170</v>
      </c>
    </row>
    <row r="1514" spans="1:15" hidden="1" x14ac:dyDescent="0.25">
      <c r="A1514" s="24" t="str">
        <f t="shared" si="25"/>
        <v>L4040X2ARCELOR (BERTON SICARD)</v>
      </c>
      <c r="B1514" s="1" t="s">
        <v>378</v>
      </c>
      <c r="C1514" s="1" t="s">
        <v>32898</v>
      </c>
      <c r="D1514" s="1" t="s">
        <v>78</v>
      </c>
      <c r="E1514" s="1" t="s">
        <v>379</v>
      </c>
      <c r="F1514" s="1" t="s">
        <v>32900</v>
      </c>
      <c r="G1514" s="1" t="s">
        <v>655</v>
      </c>
      <c r="H1514" t="s">
        <v>378</v>
      </c>
      <c r="I1514" s="1" t="s">
        <v>41</v>
      </c>
      <c r="J1514" s="16">
        <v>6.5</v>
      </c>
      <c r="K1514" s="16">
        <v>1</v>
      </c>
      <c r="L1514" s="16" t="s">
        <v>170</v>
      </c>
      <c r="M1514" s="63"/>
      <c r="O1514" s="18" t="s">
        <v>170</v>
      </c>
    </row>
    <row r="1515" spans="1:15" hidden="1" x14ac:dyDescent="0.25">
      <c r="A1515" s="24" t="str">
        <f t="shared" si="25"/>
        <v>L4545X2ARCELOR (BERTON SICARD)</v>
      </c>
      <c r="B1515" s="1" t="s">
        <v>380</v>
      </c>
      <c r="C1515" s="1" t="s">
        <v>32898</v>
      </c>
      <c r="D1515" s="1" t="s">
        <v>78</v>
      </c>
      <c r="E1515" s="1" t="s">
        <v>381</v>
      </c>
      <c r="F1515" s="1" t="s">
        <v>32900</v>
      </c>
      <c r="G1515" s="1" t="s">
        <v>655</v>
      </c>
      <c r="H1515" t="s">
        <v>380</v>
      </c>
      <c r="I1515" s="1" t="s">
        <v>41</v>
      </c>
      <c r="J1515" s="16">
        <v>6.5</v>
      </c>
      <c r="K1515" s="16">
        <v>1</v>
      </c>
      <c r="L1515" s="16" t="s">
        <v>170</v>
      </c>
      <c r="M1515" s="63"/>
      <c r="O1515" s="18" t="s">
        <v>170</v>
      </c>
    </row>
    <row r="1516" spans="1:15" hidden="1" x14ac:dyDescent="0.25">
      <c r="A1516" s="24" t="str">
        <f t="shared" si="25"/>
        <v>L5020X2ARCELOR (BERTON SICARD)</v>
      </c>
      <c r="B1516" s="1" t="s">
        <v>382</v>
      </c>
      <c r="C1516" s="1" t="s">
        <v>32898</v>
      </c>
      <c r="D1516" s="1" t="s">
        <v>78</v>
      </c>
      <c r="E1516" s="1" t="s">
        <v>383</v>
      </c>
      <c r="F1516" s="1" t="s">
        <v>32900</v>
      </c>
      <c r="G1516" s="1" t="s">
        <v>655</v>
      </c>
      <c r="H1516" t="s">
        <v>382</v>
      </c>
      <c r="I1516" s="1" t="s">
        <v>41</v>
      </c>
      <c r="J1516" s="16">
        <v>6.5</v>
      </c>
      <c r="K1516" s="16">
        <v>1</v>
      </c>
      <c r="L1516" s="16" t="s">
        <v>170</v>
      </c>
      <c r="M1516" s="63"/>
      <c r="O1516" s="18" t="s">
        <v>170</v>
      </c>
    </row>
    <row r="1517" spans="1:15" hidden="1" x14ac:dyDescent="0.25">
      <c r="A1517" s="24" t="str">
        <f t="shared" si="25"/>
        <v>L5030X2ARCELOR (BERTON SICARD)</v>
      </c>
      <c r="B1517" s="1" t="s">
        <v>32781</v>
      </c>
      <c r="C1517" s="1" t="s">
        <v>32898</v>
      </c>
      <c r="D1517" s="1" t="s">
        <v>78</v>
      </c>
      <c r="E1517" s="1" t="s">
        <v>32782</v>
      </c>
      <c r="F1517" s="1" t="s">
        <v>32900</v>
      </c>
      <c r="G1517" s="1" t="s">
        <v>655</v>
      </c>
      <c r="H1517" t="s">
        <v>32781</v>
      </c>
      <c r="I1517" s="1" t="s">
        <v>41</v>
      </c>
      <c r="J1517" s="16">
        <v>6.5</v>
      </c>
      <c r="K1517" s="16">
        <v>1</v>
      </c>
      <c r="L1517" s="16" t="s">
        <v>170</v>
      </c>
      <c r="M1517" s="63"/>
      <c r="O1517" s="18" t="s">
        <v>170</v>
      </c>
    </row>
    <row r="1518" spans="1:15" hidden="1" x14ac:dyDescent="0.25">
      <c r="A1518" s="24" t="str">
        <f t="shared" si="25"/>
        <v>L5050X2ARCELOR (BERTON SICARD)</v>
      </c>
      <c r="B1518" s="1" t="s">
        <v>384</v>
      </c>
      <c r="C1518" s="1" t="s">
        <v>32898</v>
      </c>
      <c r="D1518" s="1" t="s">
        <v>78</v>
      </c>
      <c r="E1518" s="1" t="s">
        <v>385</v>
      </c>
      <c r="F1518" s="1" t="s">
        <v>32900</v>
      </c>
      <c r="G1518" s="1" t="s">
        <v>655</v>
      </c>
      <c r="H1518" t="s">
        <v>384</v>
      </c>
      <c r="I1518" s="1" t="s">
        <v>41</v>
      </c>
      <c r="J1518" s="16">
        <v>6.5</v>
      </c>
      <c r="K1518" s="16">
        <v>1</v>
      </c>
      <c r="L1518" s="16" t="s">
        <v>170</v>
      </c>
      <c r="M1518" s="63"/>
      <c r="O1518" s="18" t="s">
        <v>170</v>
      </c>
    </row>
    <row r="1519" spans="1:15" hidden="1" x14ac:dyDescent="0.25">
      <c r="A1519" s="24" t="str">
        <f t="shared" si="25"/>
        <v>L602018ARCELOR (BERTON SICARD)</v>
      </c>
      <c r="B1519" s="1" t="s">
        <v>386</v>
      </c>
      <c r="C1519" s="1" t="s">
        <v>32898</v>
      </c>
      <c r="D1519" s="1" t="s">
        <v>78</v>
      </c>
      <c r="E1519" s="1" t="s">
        <v>387</v>
      </c>
      <c r="F1519" s="1" t="s">
        <v>32900</v>
      </c>
      <c r="G1519" s="1" t="s">
        <v>655</v>
      </c>
      <c r="H1519" t="s">
        <v>386</v>
      </c>
      <c r="I1519" s="1" t="s">
        <v>41</v>
      </c>
      <c r="J1519" s="16">
        <v>6.5</v>
      </c>
      <c r="K1519" s="16">
        <v>1</v>
      </c>
      <c r="L1519" s="16" t="s">
        <v>170</v>
      </c>
      <c r="M1519" s="63"/>
      <c r="O1519" s="18" t="s">
        <v>170</v>
      </c>
    </row>
    <row r="1520" spans="1:15" hidden="1" x14ac:dyDescent="0.25">
      <c r="A1520" s="24" t="str">
        <f t="shared" si="25"/>
        <v>L6030X2ARCELOR (BERTON SICARD)</v>
      </c>
      <c r="B1520" s="1" t="s">
        <v>388</v>
      </c>
      <c r="C1520" s="1" t="s">
        <v>32898</v>
      </c>
      <c r="D1520" s="1" t="s">
        <v>78</v>
      </c>
      <c r="E1520" s="1" t="s">
        <v>389</v>
      </c>
      <c r="F1520" s="1" t="s">
        <v>32900</v>
      </c>
      <c r="G1520" s="1" t="s">
        <v>655</v>
      </c>
      <c r="H1520" t="s">
        <v>388</v>
      </c>
      <c r="I1520" s="1" t="s">
        <v>41</v>
      </c>
      <c r="J1520" s="16">
        <v>6.5</v>
      </c>
      <c r="K1520" s="16">
        <v>1</v>
      </c>
      <c r="L1520" s="16" t="s">
        <v>170</v>
      </c>
      <c r="M1520" s="63"/>
      <c r="O1520" s="18" t="s">
        <v>170</v>
      </c>
    </row>
    <row r="1521" spans="1:17" hidden="1" x14ac:dyDescent="0.25">
      <c r="A1521" s="24" t="str">
        <f t="shared" si="25"/>
        <v>L6060X6ARCELOR (BERTON SICARD)</v>
      </c>
      <c r="B1521" s="1" t="s">
        <v>390</v>
      </c>
      <c r="C1521" s="1" t="s">
        <v>32898</v>
      </c>
      <c r="D1521" s="1" t="s">
        <v>78</v>
      </c>
      <c r="E1521" s="1" t="s">
        <v>391</v>
      </c>
      <c r="F1521" s="1" t="s">
        <v>32900</v>
      </c>
      <c r="G1521" s="1" t="s">
        <v>655</v>
      </c>
      <c r="H1521" t="s">
        <v>390</v>
      </c>
      <c r="I1521" s="1" t="s">
        <v>41</v>
      </c>
      <c r="J1521" s="16">
        <v>6.5</v>
      </c>
      <c r="K1521" s="16">
        <v>1</v>
      </c>
      <c r="L1521" s="16" t="s">
        <v>170</v>
      </c>
      <c r="M1521" s="63"/>
      <c r="O1521" s="18" t="s">
        <v>170</v>
      </c>
    </row>
    <row r="1522" spans="1:17" hidden="1" x14ac:dyDescent="0.25">
      <c r="A1522" s="24" t="str">
        <f t="shared" si="25"/>
        <v>L8020X2ARCELOR (BERTON SICARD)</v>
      </c>
      <c r="B1522" s="1" t="s">
        <v>32821</v>
      </c>
      <c r="C1522" s="1" t="s">
        <v>32898</v>
      </c>
      <c r="D1522" s="1" t="s">
        <v>78</v>
      </c>
      <c r="E1522" s="1" t="s">
        <v>32822</v>
      </c>
      <c r="F1522" s="1" t="s">
        <v>32900</v>
      </c>
      <c r="G1522" s="1" t="s">
        <v>655</v>
      </c>
      <c r="H1522" t="s">
        <v>32821</v>
      </c>
      <c r="I1522" s="1" t="s">
        <v>41</v>
      </c>
      <c r="J1522" s="16">
        <v>6.5</v>
      </c>
      <c r="K1522" s="16">
        <v>1</v>
      </c>
      <c r="L1522" s="16" t="s">
        <v>170</v>
      </c>
      <c r="M1522" s="63"/>
      <c r="O1522" s="18" t="s">
        <v>170</v>
      </c>
    </row>
    <row r="1523" spans="1:17" hidden="1" x14ac:dyDescent="0.25">
      <c r="A1523" s="24" t="str">
        <f t="shared" si="25"/>
        <v>L8040X2ARCELOR (BERTON SICARD)</v>
      </c>
      <c r="B1523" s="1" t="s">
        <v>32819</v>
      </c>
      <c r="C1523" s="1" t="s">
        <v>32898</v>
      </c>
      <c r="D1523" s="1" t="s">
        <v>78</v>
      </c>
      <c r="E1523" s="1" t="s">
        <v>32820</v>
      </c>
      <c r="F1523" s="1" t="s">
        <v>32900</v>
      </c>
      <c r="G1523" s="1" t="s">
        <v>655</v>
      </c>
      <c r="H1523" t="s">
        <v>32819</v>
      </c>
      <c r="I1523" s="1" t="s">
        <v>41</v>
      </c>
      <c r="J1523" s="16">
        <v>6.5</v>
      </c>
      <c r="K1523" s="16">
        <v>1</v>
      </c>
      <c r="L1523" s="16" t="s">
        <v>170</v>
      </c>
      <c r="M1523" s="63"/>
      <c r="O1523" s="18" t="s">
        <v>170</v>
      </c>
    </row>
    <row r="1524" spans="1:17" hidden="1" x14ac:dyDescent="0.25">
      <c r="A1524" s="24" t="str">
        <f t="shared" si="25"/>
        <v>L8060X2ARCELOR (BERTON SICARD)</v>
      </c>
      <c r="B1524" s="1" t="s">
        <v>392</v>
      </c>
      <c r="C1524" s="1" t="s">
        <v>32898</v>
      </c>
      <c r="D1524" s="1" t="s">
        <v>78</v>
      </c>
      <c r="E1524" s="1" t="s">
        <v>393</v>
      </c>
      <c r="F1524" s="1" t="s">
        <v>32900</v>
      </c>
      <c r="G1524" s="1" t="s">
        <v>655</v>
      </c>
      <c r="H1524" t="s">
        <v>392</v>
      </c>
      <c r="I1524" s="1" t="s">
        <v>41</v>
      </c>
      <c r="J1524" s="16">
        <v>6.5</v>
      </c>
      <c r="K1524" s="16">
        <v>1</v>
      </c>
      <c r="L1524" s="16" t="s">
        <v>170</v>
      </c>
      <c r="M1524" s="63"/>
      <c r="O1524" s="18" t="s">
        <v>170</v>
      </c>
    </row>
    <row r="1525" spans="1:17" hidden="1" x14ac:dyDescent="0.25">
      <c r="A1525" s="24" t="str">
        <f t="shared" si="25"/>
        <v>L6040X2ARCELOR (BERTON SICARD)</v>
      </c>
      <c r="B1525" s="1" t="s">
        <v>32783</v>
      </c>
      <c r="C1525" s="1" t="s">
        <v>32898</v>
      </c>
      <c r="D1525" s="1" t="s">
        <v>78</v>
      </c>
      <c r="E1525" s="1" t="s">
        <v>32784</v>
      </c>
      <c r="F1525" s="1" t="s">
        <v>32900</v>
      </c>
      <c r="G1525" s="1" t="s">
        <v>655</v>
      </c>
      <c r="H1525" t="s">
        <v>32783</v>
      </c>
      <c r="I1525" s="1" t="s">
        <v>41</v>
      </c>
      <c r="J1525" s="16">
        <v>6.5</v>
      </c>
      <c r="K1525" s="16">
        <v>1</v>
      </c>
      <c r="L1525" s="16" t="s">
        <v>170</v>
      </c>
      <c r="M1525" s="63"/>
      <c r="O1525" s="18" t="s">
        <v>170</v>
      </c>
    </row>
    <row r="1526" spans="1:17" hidden="1" x14ac:dyDescent="0.25">
      <c r="A1526" s="24" t="str">
        <f t="shared" si="25"/>
        <v>7119THARCELOR (BERTON SICARD)</v>
      </c>
      <c r="B1526" s="1" t="s">
        <v>430</v>
      </c>
      <c r="C1526" s="1" t="s">
        <v>32898</v>
      </c>
      <c r="D1526" s="1" t="s">
        <v>78</v>
      </c>
      <c r="E1526" s="1" t="s">
        <v>995</v>
      </c>
      <c r="F1526" s="1" t="s">
        <v>32900</v>
      </c>
      <c r="G1526" s="1" t="s">
        <v>655</v>
      </c>
      <c r="H1526" t="s">
        <v>430</v>
      </c>
      <c r="I1526" s="1"/>
      <c r="J1526" s="16">
        <v>6.5</v>
      </c>
      <c r="K1526" s="16">
        <v>1</v>
      </c>
      <c r="L1526" s="16" t="s">
        <v>170</v>
      </c>
      <c r="M1526" s="63"/>
    </row>
    <row r="1527" spans="1:17" hidden="1" x14ac:dyDescent="0.25">
      <c r="A1527" s="24" t="str">
        <f t="shared" si="25"/>
        <v>7120THARCELOR (BERTON SICARD)</v>
      </c>
      <c r="B1527" s="1" t="s">
        <v>1366</v>
      </c>
      <c r="C1527" s="1" t="s">
        <v>32898</v>
      </c>
      <c r="D1527" s="1" t="s">
        <v>78</v>
      </c>
      <c r="E1527" s="1" t="s">
        <v>995</v>
      </c>
      <c r="F1527" s="1" t="s">
        <v>32900</v>
      </c>
      <c r="G1527" s="1" t="s">
        <v>655</v>
      </c>
      <c r="H1527" t="s">
        <v>1366</v>
      </c>
      <c r="I1527" s="1"/>
      <c r="J1527" s="16">
        <v>6.5</v>
      </c>
      <c r="K1527" s="16">
        <v>1</v>
      </c>
      <c r="L1527" s="16" t="s">
        <v>170</v>
      </c>
      <c r="M1527" s="63"/>
    </row>
    <row r="1528" spans="1:17" hidden="1" x14ac:dyDescent="0.25">
      <c r="A1528" s="24" t="str">
        <f t="shared" si="25"/>
        <v>7605ARCELOR (BERTON SICARD)</v>
      </c>
      <c r="B1528" s="1">
        <v>7605</v>
      </c>
      <c r="C1528" s="1" t="s">
        <v>32898</v>
      </c>
      <c r="D1528" s="1" t="s">
        <v>78</v>
      </c>
      <c r="E1528" s="1" t="s">
        <v>32798</v>
      </c>
      <c r="F1528" s="1" t="s">
        <v>32900</v>
      </c>
      <c r="G1528" s="1" t="s">
        <v>655</v>
      </c>
      <c r="H1528">
        <v>7605</v>
      </c>
      <c r="I1528" s="1" t="s">
        <v>41</v>
      </c>
      <c r="J1528" s="16">
        <v>6.5</v>
      </c>
      <c r="K1528" s="16">
        <v>1</v>
      </c>
      <c r="L1528" s="16" t="s">
        <v>80</v>
      </c>
      <c r="M1528" s="63"/>
      <c r="O1528" s="16" t="s">
        <v>80</v>
      </c>
    </row>
    <row r="1529" spans="1:17" hidden="1" x14ac:dyDescent="0.25">
      <c r="A1529" s="24" t="str">
        <f t="shared" si="25"/>
        <v>L100502ARCELOR (BERTON SICARD)</v>
      </c>
      <c r="B1529" s="1" t="s">
        <v>356</v>
      </c>
      <c r="C1529" s="1" t="s">
        <v>32898</v>
      </c>
      <c r="D1529" s="1" t="s">
        <v>78</v>
      </c>
      <c r="E1529" s="1" t="s">
        <v>357</v>
      </c>
      <c r="F1529" s="1" t="s">
        <v>32900</v>
      </c>
      <c r="G1529" s="1" t="s">
        <v>655</v>
      </c>
      <c r="H1529" t="s">
        <v>356</v>
      </c>
      <c r="I1529" s="1" t="s">
        <v>41</v>
      </c>
      <c r="J1529" s="16">
        <v>6.5</v>
      </c>
      <c r="K1529" s="16">
        <v>1</v>
      </c>
      <c r="L1529" s="16" t="s">
        <v>170</v>
      </c>
      <c r="M1529" s="63"/>
      <c r="N1529" s="17">
        <f>18.93*0.5*J1529</f>
        <v>61.522500000000001</v>
      </c>
      <c r="O1529" s="18" t="s">
        <v>170</v>
      </c>
      <c r="Q1529" s="51">
        <v>44562</v>
      </c>
    </row>
    <row r="1530" spans="1:17" hidden="1" x14ac:dyDescent="0.25">
      <c r="A1530" s="24" t="str">
        <f t="shared" si="25"/>
        <v>7053ARCELOR (BERTON SICARD)</v>
      </c>
      <c r="B1530" s="1">
        <v>7053</v>
      </c>
      <c r="C1530" s="1" t="s">
        <v>32898</v>
      </c>
      <c r="D1530" s="1" t="s">
        <v>168</v>
      </c>
      <c r="E1530" s="1" t="s">
        <v>425</v>
      </c>
      <c r="F1530" s="1" t="s">
        <v>32900</v>
      </c>
      <c r="G1530" s="1" t="s">
        <v>655</v>
      </c>
      <c r="H1530">
        <v>7053</v>
      </c>
      <c r="I1530" s="1" t="s">
        <v>41</v>
      </c>
      <c r="J1530" s="16">
        <v>6.5</v>
      </c>
      <c r="K1530" s="16">
        <v>1</v>
      </c>
      <c r="L1530" s="16" t="s">
        <v>43</v>
      </c>
      <c r="M1530" s="63"/>
      <c r="N1530" s="17">
        <f>13.32*J1530</f>
        <v>86.58</v>
      </c>
      <c r="O1530" s="18" t="s">
        <v>43</v>
      </c>
    </row>
    <row r="1531" spans="1:17" hidden="1" x14ac:dyDescent="0.25">
      <c r="A1531" s="24" t="str">
        <f t="shared" si="25"/>
        <v>7053ARCELOR (BERTON SICARD)</v>
      </c>
      <c r="B1531" s="1">
        <v>7053</v>
      </c>
      <c r="C1531" s="1" t="s">
        <v>32898</v>
      </c>
      <c r="D1531" s="1" t="s">
        <v>168</v>
      </c>
      <c r="E1531" s="1" t="s">
        <v>425</v>
      </c>
      <c r="F1531" s="1" t="s">
        <v>32900</v>
      </c>
      <c r="G1531" s="1" t="s">
        <v>655</v>
      </c>
      <c r="H1531">
        <v>7053</v>
      </c>
      <c r="I1531" s="1" t="s">
        <v>41</v>
      </c>
      <c r="J1531" s="16">
        <v>6.5</v>
      </c>
      <c r="K1531" s="16">
        <v>1</v>
      </c>
      <c r="L1531" s="16" t="s">
        <v>43</v>
      </c>
      <c r="M1531" s="63"/>
      <c r="N1531" s="17">
        <f>13.32*J1531</f>
        <v>86.58</v>
      </c>
      <c r="O1531" s="18" t="s">
        <v>43</v>
      </c>
    </row>
    <row r="1532" spans="1:17" hidden="1" x14ac:dyDescent="0.25">
      <c r="A1532" s="24" t="str">
        <f t="shared" si="25"/>
        <v>7018/4THARCELOR (BERTON SICARD)</v>
      </c>
      <c r="B1532" s="1" t="s">
        <v>347</v>
      </c>
      <c r="C1532" s="1" t="s">
        <v>32898</v>
      </c>
      <c r="D1532" s="1" t="s">
        <v>78</v>
      </c>
      <c r="E1532" s="1" t="s">
        <v>348</v>
      </c>
      <c r="F1532" s="1" t="s">
        <v>32900</v>
      </c>
      <c r="G1532" s="1" t="s">
        <v>655</v>
      </c>
      <c r="H1532" t="s">
        <v>349</v>
      </c>
      <c r="I1532" s="1" t="s">
        <v>41</v>
      </c>
      <c r="J1532" s="16">
        <v>4.8</v>
      </c>
      <c r="K1532" s="16">
        <v>1</v>
      </c>
      <c r="L1532" s="16" t="s">
        <v>80</v>
      </c>
      <c r="M1532" s="63"/>
      <c r="N1532" s="17">
        <f>25.38*J1532</f>
        <v>121.82399999999998</v>
      </c>
      <c r="O1532" s="18" t="s">
        <v>170</v>
      </c>
    </row>
    <row r="1533" spans="1:17" hidden="1" x14ac:dyDescent="0.25">
      <c r="A1533" s="24" t="str">
        <f t="shared" si="25"/>
        <v>410078ARCELOR (BERTON SICARD)</v>
      </c>
      <c r="B1533" s="1">
        <v>410078</v>
      </c>
      <c r="C1533" s="1" t="s">
        <v>32898</v>
      </c>
      <c r="D1533" s="1" t="s">
        <v>78</v>
      </c>
      <c r="E1533" s="1" t="s">
        <v>32805</v>
      </c>
      <c r="F1533" s="1" t="s">
        <v>32900</v>
      </c>
      <c r="G1533" s="1" t="s">
        <v>655</v>
      </c>
      <c r="H1533">
        <v>410078</v>
      </c>
      <c r="I1533" s="1" t="s">
        <v>41</v>
      </c>
      <c r="J1533" s="16">
        <v>6.5</v>
      </c>
      <c r="K1533" s="16">
        <v>1</v>
      </c>
      <c r="L1533" s="16" t="s">
        <v>80</v>
      </c>
      <c r="M1533" s="63"/>
    </row>
    <row r="1534" spans="1:17" x14ac:dyDescent="0.25">
      <c r="A1534" s="24" t="str">
        <f t="shared" si="25"/>
        <v>TU8484x2ARCELOR (BERTON SICARD)</v>
      </c>
      <c r="B1534" s="1" t="s">
        <v>32806</v>
      </c>
      <c r="C1534" s="1" t="s">
        <v>32898</v>
      </c>
      <c r="D1534" s="1" t="s">
        <v>78</v>
      </c>
      <c r="E1534" s="1" t="s">
        <v>32807</v>
      </c>
      <c r="F1534" s="1" t="s">
        <v>32900</v>
      </c>
      <c r="G1534" s="1" t="s">
        <v>655</v>
      </c>
      <c r="H1534" t="s">
        <v>32806</v>
      </c>
      <c r="I1534" s="1" t="s">
        <v>41</v>
      </c>
      <c r="J1534" s="16">
        <v>6.5</v>
      </c>
      <c r="K1534" s="16">
        <v>1</v>
      </c>
      <c r="L1534" s="16" t="s">
        <v>80</v>
      </c>
      <c r="M1534" s="63"/>
    </row>
    <row r="1535" spans="1:17" x14ac:dyDescent="0.25">
      <c r="A1535" s="24" t="str">
        <f t="shared" si="25"/>
        <v>TU5050x2ARCELOR (BERTON SICARD)</v>
      </c>
      <c r="B1535" s="1" t="s">
        <v>32808</v>
      </c>
      <c r="C1535" s="1" t="s">
        <v>32898</v>
      </c>
      <c r="D1535" s="1" t="s">
        <v>78</v>
      </c>
      <c r="E1535" s="1" t="s">
        <v>32809</v>
      </c>
      <c r="F1535" s="1" t="s">
        <v>32900</v>
      </c>
      <c r="G1535" s="1" t="s">
        <v>655</v>
      </c>
      <c r="H1535" t="s">
        <v>32808</v>
      </c>
      <c r="I1535" s="1" t="s">
        <v>41</v>
      </c>
      <c r="J1535" s="16">
        <v>6.5</v>
      </c>
      <c r="K1535" s="16">
        <v>1</v>
      </c>
      <c r="L1535" s="16" t="s">
        <v>80</v>
      </c>
      <c r="M1535" s="63"/>
    </row>
    <row r="1536" spans="1:17" hidden="1" x14ac:dyDescent="0.25">
      <c r="A1536" s="24" t="str">
        <f t="shared" si="25"/>
        <v>5455THARCELOR (BERTON SICARD)</v>
      </c>
      <c r="B1536" s="1" t="s">
        <v>1232</v>
      </c>
      <c r="C1536" s="1" t="s">
        <v>32898</v>
      </c>
      <c r="D1536" s="1" t="s">
        <v>78</v>
      </c>
      <c r="E1536" s="1" t="s">
        <v>1233</v>
      </c>
      <c r="F1536" s="1" t="s">
        <v>32900</v>
      </c>
      <c r="G1536" s="1" t="s">
        <v>655</v>
      </c>
      <c r="H1536" t="s">
        <v>1232</v>
      </c>
      <c r="I1536" s="1" t="s">
        <v>41</v>
      </c>
      <c r="J1536" s="16">
        <v>6.5</v>
      </c>
      <c r="K1536" s="16">
        <v>1</v>
      </c>
      <c r="L1536" s="16" t="s">
        <v>80</v>
      </c>
      <c r="M1536" s="63"/>
    </row>
    <row r="1537" spans="1:13" hidden="1" x14ac:dyDescent="0.25">
      <c r="A1537" s="24" t="str">
        <f t="shared" si="25"/>
        <v>5454THARCELOR (BERTON SICARD)</v>
      </c>
      <c r="B1537" s="1" t="s">
        <v>1230</v>
      </c>
      <c r="C1537" s="1" t="s">
        <v>32898</v>
      </c>
      <c r="D1537" s="1" t="s">
        <v>78</v>
      </c>
      <c r="E1537" s="1" t="s">
        <v>1231</v>
      </c>
      <c r="F1537" s="1" t="s">
        <v>32900</v>
      </c>
      <c r="G1537" s="1" t="s">
        <v>655</v>
      </c>
      <c r="H1537" t="s">
        <v>1230</v>
      </c>
      <c r="I1537" s="1" t="s">
        <v>41</v>
      </c>
      <c r="J1537" s="16">
        <v>6.5</v>
      </c>
      <c r="K1537" s="16">
        <v>1</v>
      </c>
      <c r="L1537" s="16" t="s">
        <v>80</v>
      </c>
      <c r="M1537" s="63"/>
    </row>
    <row r="1538" spans="1:13" hidden="1" x14ac:dyDescent="0.25">
      <c r="A1538" s="24" t="str">
        <f t="shared" si="25"/>
        <v>620016ARCELOR (BERTON SICARD)</v>
      </c>
      <c r="B1538" s="1">
        <v>620016</v>
      </c>
      <c r="C1538" s="1" t="s">
        <v>32898</v>
      </c>
      <c r="D1538" s="1" t="s">
        <v>78</v>
      </c>
      <c r="E1538" s="1" t="s">
        <v>32811</v>
      </c>
      <c r="F1538" s="1" t="s">
        <v>32900</v>
      </c>
      <c r="G1538" s="1" t="s">
        <v>655</v>
      </c>
      <c r="H1538">
        <v>620016</v>
      </c>
      <c r="I1538" s="1" t="s">
        <v>41</v>
      </c>
      <c r="J1538" s="16">
        <v>6.5</v>
      </c>
      <c r="K1538" s="16">
        <v>1</v>
      </c>
      <c r="L1538" s="16" t="s">
        <v>80</v>
      </c>
      <c r="M1538" s="63"/>
    </row>
    <row r="1539" spans="1:13" hidden="1" x14ac:dyDescent="0.25">
      <c r="A1539" s="24" t="str">
        <f t="shared" si="25"/>
        <v>620017ARCELOR (BERTON SICARD)</v>
      </c>
      <c r="B1539" s="1">
        <v>620017</v>
      </c>
      <c r="C1539" s="1" t="s">
        <v>32898</v>
      </c>
      <c r="D1539" s="1" t="s">
        <v>78</v>
      </c>
      <c r="E1539" s="1" t="s">
        <v>32812</v>
      </c>
      <c r="F1539" s="1" t="s">
        <v>32900</v>
      </c>
      <c r="G1539" s="1" t="s">
        <v>655</v>
      </c>
      <c r="H1539">
        <v>620017</v>
      </c>
      <c r="I1539" s="1" t="s">
        <v>41</v>
      </c>
      <c r="J1539" s="16">
        <v>6.5</v>
      </c>
      <c r="K1539" s="16">
        <v>1</v>
      </c>
      <c r="L1539" s="16" t="s">
        <v>80</v>
      </c>
      <c r="M1539" s="63"/>
    </row>
    <row r="1540" spans="1:13" hidden="1" x14ac:dyDescent="0.25">
      <c r="A1540" s="24" t="str">
        <f t="shared" si="25"/>
        <v>7798ARCELOR (BERTON SICARD)</v>
      </c>
      <c r="B1540" s="1">
        <v>7798</v>
      </c>
      <c r="C1540" s="1" t="s">
        <v>32898</v>
      </c>
      <c r="D1540" s="1" t="s">
        <v>78</v>
      </c>
      <c r="E1540" s="1" t="s">
        <v>32813</v>
      </c>
      <c r="F1540" s="1" t="s">
        <v>32900</v>
      </c>
      <c r="G1540" s="1" t="s">
        <v>655</v>
      </c>
      <c r="H1540">
        <v>7798</v>
      </c>
      <c r="I1540" s="1" t="s">
        <v>41</v>
      </c>
      <c r="J1540" s="16">
        <v>6.5</v>
      </c>
      <c r="K1540" s="16">
        <v>1</v>
      </c>
      <c r="L1540" s="16" t="s">
        <v>80</v>
      </c>
      <c r="M1540" s="63"/>
    </row>
    <row r="1541" spans="1:13" hidden="1" x14ac:dyDescent="0.25">
      <c r="A1541" s="24" t="str">
        <f t="shared" si="25"/>
        <v>7231THARCELOR (BERTON SICARD)</v>
      </c>
      <c r="B1541" s="1" t="s">
        <v>2459</v>
      </c>
      <c r="C1541" s="1" t="s">
        <v>32898</v>
      </c>
      <c r="D1541" s="1" t="s">
        <v>78</v>
      </c>
      <c r="E1541" s="1" t="s">
        <v>32814</v>
      </c>
      <c r="F1541" s="1" t="s">
        <v>32900</v>
      </c>
      <c r="G1541" s="1" t="s">
        <v>655</v>
      </c>
      <c r="H1541" t="s">
        <v>2459</v>
      </c>
      <c r="I1541" s="1" t="s">
        <v>41</v>
      </c>
      <c r="J1541" s="16">
        <v>6.5</v>
      </c>
      <c r="K1541" s="16">
        <v>1</v>
      </c>
      <c r="L1541" s="16" t="s">
        <v>80</v>
      </c>
      <c r="M1541" s="63"/>
    </row>
    <row r="1542" spans="1:13" hidden="1" x14ac:dyDescent="0.25">
      <c r="A1542" s="24" t="str">
        <f t="shared" si="25"/>
        <v>730003ARCELOR (BERTON SICARD)</v>
      </c>
      <c r="B1542" s="1">
        <v>730003</v>
      </c>
      <c r="C1542" s="1" t="s">
        <v>32898</v>
      </c>
      <c r="D1542" s="1" t="s">
        <v>78</v>
      </c>
      <c r="E1542" s="1" t="s">
        <v>32815</v>
      </c>
      <c r="F1542" s="1" t="s">
        <v>32900</v>
      </c>
      <c r="G1542" s="1" t="s">
        <v>655</v>
      </c>
      <c r="H1542">
        <v>730003</v>
      </c>
      <c r="I1542" s="1" t="s">
        <v>41</v>
      </c>
      <c r="J1542" s="16">
        <v>6.5</v>
      </c>
      <c r="K1542" s="16">
        <v>1</v>
      </c>
      <c r="L1542" s="16" t="s">
        <v>80</v>
      </c>
      <c r="M1542" s="63"/>
    </row>
    <row r="1543" spans="1:13" hidden="1" x14ac:dyDescent="0.25">
      <c r="A1543" s="24" t="str">
        <f t="shared" si="25"/>
        <v>710003NARCELOR (BERTON SICARD)</v>
      </c>
      <c r="B1543" s="1" t="s">
        <v>1885</v>
      </c>
      <c r="C1543" s="1" t="s">
        <v>32898</v>
      </c>
      <c r="D1543" s="1" t="s">
        <v>78</v>
      </c>
      <c r="E1543" s="1" t="s">
        <v>32815</v>
      </c>
      <c r="F1543" s="1" t="s">
        <v>32900</v>
      </c>
      <c r="G1543" s="1" t="s">
        <v>655</v>
      </c>
      <c r="H1543" t="s">
        <v>1885</v>
      </c>
      <c r="I1543" s="1" t="s">
        <v>41</v>
      </c>
      <c r="J1543" s="16">
        <v>6.5</v>
      </c>
      <c r="K1543" s="16">
        <v>1</v>
      </c>
      <c r="L1543" s="16" t="s">
        <v>80</v>
      </c>
      <c r="M1543" s="63"/>
    </row>
    <row r="1544" spans="1:13" hidden="1" x14ac:dyDescent="0.25">
      <c r="A1544" s="24" t="str">
        <f t="shared" si="25"/>
        <v>720023ARCELOR (BERTON SICARD)</v>
      </c>
      <c r="B1544" s="1">
        <v>720023</v>
      </c>
      <c r="C1544" s="1" t="s">
        <v>32898</v>
      </c>
      <c r="D1544" s="1" t="s">
        <v>78</v>
      </c>
      <c r="E1544" s="1" t="s">
        <v>32815</v>
      </c>
      <c r="F1544" s="1" t="s">
        <v>32900</v>
      </c>
      <c r="G1544" s="1" t="s">
        <v>655</v>
      </c>
      <c r="H1544">
        <v>720023</v>
      </c>
      <c r="I1544" s="1" t="s">
        <v>41</v>
      </c>
      <c r="J1544" s="16">
        <v>6.5</v>
      </c>
      <c r="K1544" s="16">
        <v>1</v>
      </c>
      <c r="L1544" s="16" t="s">
        <v>80</v>
      </c>
      <c r="M1544" s="63"/>
    </row>
    <row r="1545" spans="1:13" hidden="1" x14ac:dyDescent="0.25">
      <c r="A1545" s="24" t="str">
        <f t="shared" si="25"/>
        <v>710004ARCELOR (BERTON SICARD)</v>
      </c>
      <c r="B1545" s="1">
        <v>710004</v>
      </c>
      <c r="C1545" s="1" t="s">
        <v>32898</v>
      </c>
      <c r="D1545" s="1" t="s">
        <v>78</v>
      </c>
      <c r="E1545" s="1" t="s">
        <v>32815</v>
      </c>
      <c r="F1545" s="1" t="s">
        <v>32900</v>
      </c>
      <c r="G1545" s="1" t="s">
        <v>655</v>
      </c>
      <c r="H1545">
        <v>710004</v>
      </c>
      <c r="I1545" s="1" t="s">
        <v>41</v>
      </c>
      <c r="J1545" s="16">
        <v>6.5</v>
      </c>
      <c r="K1545" s="16">
        <v>1</v>
      </c>
      <c r="L1545" s="16" t="s">
        <v>80</v>
      </c>
      <c r="M1545" s="63"/>
    </row>
    <row r="1546" spans="1:13" hidden="1" x14ac:dyDescent="0.25">
      <c r="A1546" s="24" t="str">
        <f t="shared" si="25"/>
        <v>720024ARCELOR (BERTON SICARD)</v>
      </c>
      <c r="B1546" s="1">
        <v>720024</v>
      </c>
      <c r="C1546" s="1" t="s">
        <v>32898</v>
      </c>
      <c r="D1546" s="1" t="s">
        <v>78</v>
      </c>
      <c r="E1546" s="1" t="s">
        <v>32816</v>
      </c>
      <c r="F1546" s="1" t="s">
        <v>32900</v>
      </c>
      <c r="G1546" s="1" t="s">
        <v>655</v>
      </c>
      <c r="H1546">
        <v>720024</v>
      </c>
      <c r="I1546" s="1" t="s">
        <v>41</v>
      </c>
      <c r="J1546" s="16">
        <v>6.5</v>
      </c>
      <c r="K1546" s="16">
        <v>1</v>
      </c>
      <c r="L1546" s="16" t="s">
        <v>80</v>
      </c>
      <c r="M1546" s="63"/>
    </row>
    <row r="1547" spans="1:13" hidden="1" x14ac:dyDescent="0.25">
      <c r="A1547" s="24" t="str">
        <f t="shared" si="25"/>
        <v>730002ARCELOR (BERTON SICARD)</v>
      </c>
      <c r="B1547" s="1">
        <v>730002</v>
      </c>
      <c r="C1547" s="1" t="s">
        <v>32898</v>
      </c>
      <c r="D1547" s="1" t="s">
        <v>78</v>
      </c>
      <c r="E1547" s="1" t="s">
        <v>32817</v>
      </c>
      <c r="F1547" s="1" t="s">
        <v>32900</v>
      </c>
      <c r="G1547" s="1" t="s">
        <v>655</v>
      </c>
      <c r="H1547">
        <v>730002</v>
      </c>
      <c r="I1547" s="1" t="s">
        <v>41</v>
      </c>
      <c r="J1547" s="16">
        <v>6.5</v>
      </c>
      <c r="K1547" s="16">
        <v>1</v>
      </c>
      <c r="L1547" s="16" t="s">
        <v>80</v>
      </c>
      <c r="M1547" s="63"/>
    </row>
    <row r="1548" spans="1:13" hidden="1" x14ac:dyDescent="0.25">
      <c r="A1548" s="24" t="str">
        <f t="shared" ref="A1548:A1611" si="26">B1548&amp;F1548</f>
        <v>710012ARCELOR (BERTON SICARD)</v>
      </c>
      <c r="B1548" s="1">
        <v>710012</v>
      </c>
      <c r="C1548" s="1" t="s">
        <v>32898</v>
      </c>
      <c r="D1548" s="1" t="s">
        <v>78</v>
      </c>
      <c r="E1548" s="1" t="s">
        <v>32817</v>
      </c>
      <c r="F1548" s="1" t="s">
        <v>32900</v>
      </c>
      <c r="G1548" s="1" t="s">
        <v>655</v>
      </c>
      <c r="H1548">
        <v>710012</v>
      </c>
      <c r="I1548" s="1" t="s">
        <v>41</v>
      </c>
      <c r="J1548" s="16">
        <v>6.5</v>
      </c>
      <c r="K1548" s="16">
        <v>1</v>
      </c>
      <c r="L1548" s="16" t="s">
        <v>80</v>
      </c>
      <c r="M1548" s="63"/>
    </row>
    <row r="1549" spans="1:13" hidden="1" x14ac:dyDescent="0.25">
      <c r="A1549" s="24" t="str">
        <f t="shared" si="26"/>
        <v>410078ARCELOR (BERTON SICARD)</v>
      </c>
      <c r="B1549" s="1">
        <v>410078</v>
      </c>
      <c r="C1549" s="1" t="s">
        <v>32898</v>
      </c>
      <c r="D1549" s="1" t="s">
        <v>78</v>
      </c>
      <c r="E1549" s="1" t="s">
        <v>32818</v>
      </c>
      <c r="F1549" s="1" t="s">
        <v>32900</v>
      </c>
      <c r="G1549" s="1" t="s">
        <v>655</v>
      </c>
      <c r="H1549">
        <v>410078</v>
      </c>
      <c r="I1549" s="1" t="s">
        <v>41</v>
      </c>
      <c r="J1549" s="16">
        <v>6.5</v>
      </c>
      <c r="K1549" s="16">
        <v>1</v>
      </c>
      <c r="L1549" s="16" t="s">
        <v>80</v>
      </c>
      <c r="M1549" s="63"/>
    </row>
    <row r="1550" spans="1:13" hidden="1" x14ac:dyDescent="0.25">
      <c r="A1550" s="24" t="str">
        <f t="shared" si="26"/>
        <v>7055THARCELOR (BERTON SICARD)</v>
      </c>
      <c r="B1550" s="1" t="s">
        <v>428</v>
      </c>
      <c r="C1550" s="1" t="s">
        <v>32898</v>
      </c>
      <c r="D1550" s="1" t="s">
        <v>78</v>
      </c>
      <c r="E1550" s="1" t="s">
        <v>429</v>
      </c>
      <c r="F1550" s="1" t="s">
        <v>32900</v>
      </c>
      <c r="G1550" s="1" t="s">
        <v>655</v>
      </c>
      <c r="H1550" t="s">
        <v>428</v>
      </c>
      <c r="I1550" s="1" t="s">
        <v>41</v>
      </c>
      <c r="J1550" s="16">
        <v>6.5</v>
      </c>
      <c r="K1550" s="16">
        <v>1</v>
      </c>
      <c r="L1550" s="16" t="s">
        <v>80</v>
      </c>
    </row>
    <row r="1551" spans="1:13" hidden="1" x14ac:dyDescent="0.25">
      <c r="A1551" s="24" t="str">
        <f t="shared" si="26"/>
        <v>1160ARCELOR (BERTON SICARD)</v>
      </c>
      <c r="B1551" s="1">
        <v>1160</v>
      </c>
      <c r="C1551" s="1" t="s">
        <v>32898</v>
      </c>
      <c r="D1551" s="1" t="s">
        <v>78</v>
      </c>
      <c r="E1551" s="1" t="s">
        <v>32823</v>
      </c>
      <c r="F1551" s="1" t="s">
        <v>32900</v>
      </c>
      <c r="G1551" s="1" t="s">
        <v>655</v>
      </c>
      <c r="H1551">
        <v>1160</v>
      </c>
      <c r="I1551" s="1" t="s">
        <v>41</v>
      </c>
      <c r="J1551" s="16">
        <v>6.5</v>
      </c>
      <c r="K1551" s="16">
        <v>1</v>
      </c>
      <c r="L1551" s="16" t="s">
        <v>80</v>
      </c>
    </row>
    <row r="1552" spans="1:13" hidden="1" x14ac:dyDescent="0.25">
      <c r="A1552" s="24" t="str">
        <f t="shared" si="26"/>
        <v>7303THARCELOR (BERTON SICARD)</v>
      </c>
      <c r="B1552" s="1" t="s">
        <v>1414</v>
      </c>
      <c r="C1552" s="1" t="s">
        <v>32898</v>
      </c>
      <c r="D1552" s="1" t="s">
        <v>78</v>
      </c>
      <c r="E1552" s="1" t="s">
        <v>1413</v>
      </c>
      <c r="F1552" s="1" t="s">
        <v>32900</v>
      </c>
      <c r="G1552" s="1" t="s">
        <v>655</v>
      </c>
      <c r="H1552" t="s">
        <v>1414</v>
      </c>
      <c r="I1552" s="1" t="s">
        <v>41</v>
      </c>
      <c r="J1552" s="16">
        <v>6.5</v>
      </c>
      <c r="K1552" s="16">
        <v>1</v>
      </c>
      <c r="L1552" s="16" t="s">
        <v>80</v>
      </c>
      <c r="M1552" s="63"/>
    </row>
    <row r="1553" spans="1:13" x14ac:dyDescent="0.25">
      <c r="A1553" s="24" t="str">
        <f t="shared" si="26"/>
        <v>TU100502ARCELOR (BERTON SICARD)</v>
      </c>
      <c r="B1553" s="1" t="s">
        <v>821</v>
      </c>
      <c r="C1553" s="1" t="s">
        <v>32898</v>
      </c>
      <c r="D1553" s="1" t="s">
        <v>78</v>
      </c>
      <c r="E1553" s="1" t="s">
        <v>13001</v>
      </c>
      <c r="F1553" s="1" t="s">
        <v>32900</v>
      </c>
      <c r="G1553" s="1" t="s">
        <v>655</v>
      </c>
      <c r="H1553" t="s">
        <v>821</v>
      </c>
      <c r="I1553" s="1" t="s">
        <v>41</v>
      </c>
      <c r="J1553" s="16">
        <v>6.5</v>
      </c>
      <c r="K1553" s="16">
        <v>1</v>
      </c>
      <c r="L1553" s="16" t="s">
        <v>80</v>
      </c>
      <c r="M1553" s="63"/>
    </row>
    <row r="1554" spans="1:13" hidden="1" x14ac:dyDescent="0.25">
      <c r="A1554" s="24" t="str">
        <f t="shared" si="26"/>
        <v>5052ARCELOR (BERTON SICARD)</v>
      </c>
      <c r="B1554" s="1">
        <v>5052</v>
      </c>
      <c r="C1554" s="1" t="s">
        <v>32898</v>
      </c>
      <c r="D1554" s="1" t="s">
        <v>78</v>
      </c>
      <c r="E1554" s="1" t="s">
        <v>1143</v>
      </c>
      <c r="F1554" s="1" t="s">
        <v>32900</v>
      </c>
      <c r="G1554" s="1" t="s">
        <v>655</v>
      </c>
      <c r="H1554">
        <v>5052</v>
      </c>
      <c r="I1554" s="1" t="s">
        <v>41</v>
      </c>
      <c r="J1554" s="16">
        <v>6.5</v>
      </c>
      <c r="M1554" s="63"/>
    </row>
    <row r="1555" spans="1:13" hidden="1" x14ac:dyDescent="0.25">
      <c r="A1555" s="24" t="str">
        <f t="shared" si="26"/>
        <v>5512ARCELOR (BERTON SICARD)</v>
      </c>
      <c r="B1555" s="1">
        <v>5512</v>
      </c>
      <c r="C1555" s="1" t="s">
        <v>32898</v>
      </c>
      <c r="D1555" s="1" t="s">
        <v>78</v>
      </c>
      <c r="E1555" s="1" t="s">
        <v>1252</v>
      </c>
      <c r="F1555" s="1" t="s">
        <v>32900</v>
      </c>
      <c r="G1555" s="1" t="s">
        <v>655</v>
      </c>
      <c r="H1555">
        <v>5512</v>
      </c>
      <c r="I1555" s="1" t="s">
        <v>41</v>
      </c>
      <c r="J1555" s="16">
        <v>6.5</v>
      </c>
      <c r="M1555" s="63"/>
    </row>
    <row r="1556" spans="1:13" hidden="1" x14ac:dyDescent="0.25">
      <c r="A1556" s="24" t="str">
        <f t="shared" si="26"/>
        <v>6599ARCELOR (BERTON SICARD)</v>
      </c>
      <c r="B1556" s="1">
        <v>6599</v>
      </c>
      <c r="C1556" s="1" t="s">
        <v>32898</v>
      </c>
      <c r="D1556" s="1" t="s">
        <v>78</v>
      </c>
      <c r="E1556" s="1" t="s">
        <v>1294</v>
      </c>
      <c r="F1556" s="1" t="s">
        <v>32900</v>
      </c>
      <c r="G1556" s="1" t="s">
        <v>655</v>
      </c>
      <c r="H1556">
        <v>6599</v>
      </c>
      <c r="I1556" s="1" t="s">
        <v>41</v>
      </c>
      <c r="J1556" s="16">
        <v>6.5</v>
      </c>
      <c r="M1556" s="63"/>
    </row>
    <row r="1557" spans="1:13" hidden="1" x14ac:dyDescent="0.25">
      <c r="A1557" s="24" t="str">
        <f t="shared" si="26"/>
        <v>7008ARCELOR (BERTON SICARD)</v>
      </c>
      <c r="B1557" s="1">
        <v>7008</v>
      </c>
      <c r="C1557" s="1" t="s">
        <v>32898</v>
      </c>
      <c r="D1557" s="1" t="s">
        <v>32899</v>
      </c>
      <c r="E1557" s="1" t="s">
        <v>1341</v>
      </c>
      <c r="F1557" s="1" t="s">
        <v>32900</v>
      </c>
      <c r="G1557" s="1" t="s">
        <v>655</v>
      </c>
      <c r="H1557">
        <v>7008</v>
      </c>
      <c r="I1557" s="1" t="s">
        <v>41</v>
      </c>
      <c r="J1557" s="16">
        <v>6.5</v>
      </c>
      <c r="M1557" s="63"/>
    </row>
    <row r="1558" spans="1:13" hidden="1" x14ac:dyDescent="0.25">
      <c r="A1558" s="24" t="str">
        <f t="shared" si="26"/>
        <v>7025ARCELOR (BERTON SICARD)</v>
      </c>
      <c r="B1558" s="1">
        <v>7025</v>
      </c>
      <c r="C1558" s="1" t="s">
        <v>32898</v>
      </c>
      <c r="D1558" s="1" t="s">
        <v>78</v>
      </c>
      <c r="E1558" s="1" t="s">
        <v>1349</v>
      </c>
      <c r="F1558" s="1" t="s">
        <v>32900</v>
      </c>
      <c r="G1558" s="1" t="s">
        <v>655</v>
      </c>
      <c r="H1558">
        <v>7025</v>
      </c>
      <c r="I1558" s="1" t="s">
        <v>41</v>
      </c>
      <c r="J1558" s="16">
        <v>6.5</v>
      </c>
      <c r="M1558" s="63"/>
    </row>
    <row r="1559" spans="1:13" hidden="1" x14ac:dyDescent="0.25">
      <c r="A1559" s="24" t="str">
        <f t="shared" si="26"/>
        <v>7058ARCELOR (BERTON SICARD)</v>
      </c>
      <c r="B1559" s="1">
        <v>7058</v>
      </c>
      <c r="C1559" s="1" t="s">
        <v>32898</v>
      </c>
      <c r="D1559" s="1" t="s">
        <v>78</v>
      </c>
      <c r="E1559" s="1" t="s">
        <v>351</v>
      </c>
      <c r="F1559" s="1" t="s">
        <v>32900</v>
      </c>
      <c r="G1559" s="1" t="s">
        <v>655</v>
      </c>
      <c r="H1559">
        <v>7058</v>
      </c>
      <c r="I1559" s="1" t="s">
        <v>41</v>
      </c>
      <c r="J1559" s="16">
        <v>6.5</v>
      </c>
      <c r="M1559" s="63"/>
    </row>
    <row r="1560" spans="1:13" hidden="1" x14ac:dyDescent="0.25">
      <c r="A1560" s="24" t="str">
        <f t="shared" si="26"/>
        <v>7225ARCELOR (BERTON SICARD)</v>
      </c>
      <c r="B1560" s="1">
        <v>7225</v>
      </c>
      <c r="C1560" s="1" t="s">
        <v>32898</v>
      </c>
      <c r="D1560" s="1" t="s">
        <v>78</v>
      </c>
      <c r="E1560" s="1" t="s">
        <v>1398</v>
      </c>
      <c r="F1560" s="1" t="s">
        <v>32900</v>
      </c>
      <c r="G1560" s="1" t="s">
        <v>655</v>
      </c>
      <c r="H1560">
        <v>7225</v>
      </c>
      <c r="I1560" s="1" t="s">
        <v>41</v>
      </c>
      <c r="J1560" s="16">
        <v>6.5</v>
      </c>
      <c r="M1560" s="63"/>
    </row>
    <row r="1561" spans="1:13" hidden="1" x14ac:dyDescent="0.25">
      <c r="A1561" s="24" t="str">
        <f t="shared" si="26"/>
        <v>7226ARCELOR (BERTON SICARD)</v>
      </c>
      <c r="B1561" s="1">
        <v>7226</v>
      </c>
      <c r="C1561" s="1" t="s">
        <v>32898</v>
      </c>
      <c r="D1561" s="1" t="s">
        <v>78</v>
      </c>
      <c r="E1561" s="1" t="s">
        <v>1399</v>
      </c>
      <c r="F1561" s="1" t="s">
        <v>32900</v>
      </c>
      <c r="G1561" s="1" t="s">
        <v>655</v>
      </c>
      <c r="H1561">
        <v>7226</v>
      </c>
      <c r="I1561" s="1" t="s">
        <v>41</v>
      </c>
      <c r="J1561" s="16">
        <v>6.5</v>
      </c>
      <c r="M1561" s="63"/>
    </row>
    <row r="1562" spans="1:13" hidden="1" x14ac:dyDescent="0.25">
      <c r="A1562" s="24" t="str">
        <f t="shared" si="26"/>
        <v>7227ARCELOR (BERTON SICARD)</v>
      </c>
      <c r="B1562" s="1">
        <v>7227</v>
      </c>
      <c r="C1562" s="1" t="s">
        <v>32898</v>
      </c>
      <c r="D1562" s="1" t="s">
        <v>78</v>
      </c>
      <c r="E1562" s="1" t="s">
        <v>1400</v>
      </c>
      <c r="F1562" s="1" t="s">
        <v>32900</v>
      </c>
      <c r="G1562" s="1" t="s">
        <v>655</v>
      </c>
      <c r="H1562">
        <v>7227</v>
      </c>
      <c r="I1562" s="1" t="s">
        <v>41</v>
      </c>
      <c r="J1562" s="16">
        <v>6.5</v>
      </c>
      <c r="M1562" s="63"/>
    </row>
    <row r="1563" spans="1:13" hidden="1" x14ac:dyDescent="0.25">
      <c r="A1563" s="24" t="str">
        <f t="shared" si="26"/>
        <v>7606ARCELOR (BERTON SICARD)</v>
      </c>
      <c r="B1563" s="1">
        <v>7606</v>
      </c>
      <c r="C1563" s="1" t="s">
        <v>32898</v>
      </c>
      <c r="D1563" s="1" t="s">
        <v>78</v>
      </c>
      <c r="E1563" s="1" t="s">
        <v>632</v>
      </c>
      <c r="F1563" s="1" t="s">
        <v>32900</v>
      </c>
      <c r="G1563" s="1" t="s">
        <v>655</v>
      </c>
      <c r="H1563">
        <v>7606</v>
      </c>
      <c r="I1563" s="1" t="s">
        <v>41</v>
      </c>
      <c r="J1563" s="16">
        <v>6.5</v>
      </c>
      <c r="M1563" s="63"/>
    </row>
    <row r="1564" spans="1:13" hidden="1" x14ac:dyDescent="0.25">
      <c r="A1564" s="24" t="str">
        <f t="shared" si="26"/>
        <v>7613ARCELOR (BERTON SICARD)</v>
      </c>
      <c r="B1564" s="1">
        <v>7613</v>
      </c>
      <c r="C1564" s="1" t="s">
        <v>32898</v>
      </c>
      <c r="D1564" s="1" t="s">
        <v>78</v>
      </c>
      <c r="E1564" s="1" t="s">
        <v>1441</v>
      </c>
      <c r="F1564" s="1" t="s">
        <v>32900</v>
      </c>
      <c r="G1564" s="1" t="s">
        <v>655</v>
      </c>
      <c r="H1564">
        <v>7613</v>
      </c>
      <c r="I1564" s="1" t="s">
        <v>41</v>
      </c>
      <c r="J1564" s="16">
        <v>6.5</v>
      </c>
      <c r="M1564" s="63"/>
    </row>
    <row r="1565" spans="1:13" hidden="1" x14ac:dyDescent="0.25">
      <c r="A1565" s="24" t="str">
        <f t="shared" si="26"/>
        <v>7617ARCELOR (BERTON SICARD)</v>
      </c>
      <c r="B1565" s="1">
        <v>7617</v>
      </c>
      <c r="C1565" s="1" t="s">
        <v>32898</v>
      </c>
      <c r="D1565" s="1" t="s">
        <v>78</v>
      </c>
      <c r="E1565" s="1" t="s">
        <v>1443</v>
      </c>
      <c r="F1565" s="1" t="s">
        <v>32900</v>
      </c>
      <c r="G1565" s="1" t="s">
        <v>655</v>
      </c>
      <c r="H1565">
        <v>7617</v>
      </c>
      <c r="I1565" s="1" t="s">
        <v>41</v>
      </c>
      <c r="J1565" s="16">
        <v>6.5</v>
      </c>
      <c r="M1565" s="63"/>
    </row>
    <row r="1566" spans="1:13" hidden="1" x14ac:dyDescent="0.25">
      <c r="A1566" s="24" t="str">
        <f t="shared" si="26"/>
        <v>7621ARCELOR (BERTON SICARD)</v>
      </c>
      <c r="B1566" s="1">
        <v>7621</v>
      </c>
      <c r="C1566" s="1" t="s">
        <v>32898</v>
      </c>
      <c r="D1566" s="1" t="s">
        <v>78</v>
      </c>
      <c r="E1566" s="1" t="s">
        <v>1445</v>
      </c>
      <c r="F1566" s="1" t="s">
        <v>32900</v>
      </c>
      <c r="G1566" s="1" t="s">
        <v>655</v>
      </c>
      <c r="H1566">
        <v>7621</v>
      </c>
      <c r="I1566" s="1" t="s">
        <v>41</v>
      </c>
      <c r="J1566" s="16">
        <v>6.5</v>
      </c>
      <c r="M1566" s="63"/>
    </row>
    <row r="1567" spans="1:13" hidden="1" x14ac:dyDescent="0.25">
      <c r="A1567" s="24" t="str">
        <f t="shared" si="26"/>
        <v>7626ARCELOR (BERTON SICARD)</v>
      </c>
      <c r="B1567" s="1">
        <v>7626</v>
      </c>
      <c r="C1567" s="1" t="s">
        <v>32898</v>
      </c>
      <c r="D1567" s="1" t="s">
        <v>78</v>
      </c>
      <c r="E1567" s="1" t="s">
        <v>636</v>
      </c>
      <c r="F1567" s="1" t="s">
        <v>32900</v>
      </c>
      <c r="G1567" s="1" t="s">
        <v>655</v>
      </c>
      <c r="H1567">
        <v>7626</v>
      </c>
      <c r="I1567" s="1" t="s">
        <v>41</v>
      </c>
      <c r="J1567" s="16">
        <v>6.5</v>
      </c>
      <c r="M1567" s="63"/>
    </row>
    <row r="1568" spans="1:13" hidden="1" x14ac:dyDescent="0.25">
      <c r="A1568" s="24" t="str">
        <f t="shared" si="26"/>
        <v>7666ARCELOR (BERTON SICARD)</v>
      </c>
      <c r="B1568" s="1">
        <v>7666</v>
      </c>
      <c r="C1568" s="1" t="s">
        <v>32898</v>
      </c>
      <c r="D1568" s="1" t="s">
        <v>78</v>
      </c>
      <c r="E1568" s="1" t="s">
        <v>1485</v>
      </c>
      <c r="F1568" s="1" t="s">
        <v>32900</v>
      </c>
      <c r="G1568" s="1" t="s">
        <v>655</v>
      </c>
      <c r="H1568">
        <v>7666</v>
      </c>
      <c r="I1568" s="1" t="s">
        <v>41</v>
      </c>
      <c r="J1568" s="16">
        <v>6.5</v>
      </c>
      <c r="M1568" s="63"/>
    </row>
    <row r="1569" spans="1:13" hidden="1" x14ac:dyDescent="0.25">
      <c r="A1569" s="24" t="str">
        <f t="shared" si="26"/>
        <v>7669ARCELOR (BERTON SICARD)</v>
      </c>
      <c r="B1569" s="1">
        <v>7669</v>
      </c>
      <c r="C1569" s="1" t="s">
        <v>32898</v>
      </c>
      <c r="D1569" s="1" t="s">
        <v>78</v>
      </c>
      <c r="E1569" s="1" t="s">
        <v>1488</v>
      </c>
      <c r="F1569" s="1" t="s">
        <v>32900</v>
      </c>
      <c r="G1569" s="1" t="s">
        <v>655</v>
      </c>
      <c r="H1569">
        <v>7669</v>
      </c>
      <c r="I1569" s="1" t="s">
        <v>41</v>
      </c>
      <c r="J1569" s="16">
        <v>6.5</v>
      </c>
      <c r="M1569" s="63"/>
    </row>
    <row r="1570" spans="1:13" hidden="1" x14ac:dyDescent="0.25">
      <c r="A1570" s="24" t="str">
        <f t="shared" si="26"/>
        <v>7670ARCELOR (BERTON SICARD)</v>
      </c>
      <c r="B1570" s="1">
        <v>7670</v>
      </c>
      <c r="C1570" s="1" t="s">
        <v>32898</v>
      </c>
      <c r="D1570" s="1" t="s">
        <v>78</v>
      </c>
      <c r="E1570" s="1" t="s">
        <v>2257</v>
      </c>
      <c r="F1570" s="1" t="s">
        <v>32900</v>
      </c>
      <c r="G1570" s="1" t="s">
        <v>655</v>
      </c>
      <c r="H1570">
        <v>7670</v>
      </c>
      <c r="I1570" s="1" t="s">
        <v>41</v>
      </c>
      <c r="J1570" s="16">
        <v>6.5</v>
      </c>
      <c r="M1570" s="63"/>
    </row>
    <row r="1571" spans="1:13" hidden="1" x14ac:dyDescent="0.25">
      <c r="A1571" s="24" t="str">
        <f t="shared" si="26"/>
        <v>7675ARCELOR (BERTON SICARD)</v>
      </c>
      <c r="B1571" s="1">
        <v>7675</v>
      </c>
      <c r="C1571" s="1" t="s">
        <v>32898</v>
      </c>
      <c r="D1571" s="1" t="s">
        <v>32899</v>
      </c>
      <c r="E1571" s="1" t="s">
        <v>344</v>
      </c>
      <c r="F1571" s="1" t="s">
        <v>32900</v>
      </c>
      <c r="G1571" s="1" t="s">
        <v>655</v>
      </c>
      <c r="H1571">
        <v>7675</v>
      </c>
      <c r="I1571" s="1" t="s">
        <v>41</v>
      </c>
      <c r="J1571" s="16">
        <v>6.5</v>
      </c>
      <c r="M1571" s="63"/>
    </row>
    <row r="1572" spans="1:13" hidden="1" x14ac:dyDescent="0.25">
      <c r="A1572" s="24" t="str">
        <f t="shared" si="26"/>
        <v>7675ARCELOR (BERTON SICARD)</v>
      </c>
      <c r="B1572" s="1">
        <v>7675</v>
      </c>
      <c r="C1572" s="1" t="s">
        <v>32898</v>
      </c>
      <c r="D1572" s="1" t="s">
        <v>32899</v>
      </c>
      <c r="E1572" s="1" t="s">
        <v>344</v>
      </c>
      <c r="F1572" s="1" t="s">
        <v>32900</v>
      </c>
      <c r="G1572" s="1" t="s">
        <v>655</v>
      </c>
      <c r="H1572">
        <v>7675</v>
      </c>
      <c r="I1572" s="1" t="s">
        <v>41</v>
      </c>
      <c r="J1572" s="16">
        <v>6.5</v>
      </c>
      <c r="M1572" s="63"/>
    </row>
    <row r="1573" spans="1:13" hidden="1" x14ac:dyDescent="0.25">
      <c r="A1573" s="24" t="str">
        <f t="shared" si="26"/>
        <v>7676ARCELOR (BERTON SICARD)</v>
      </c>
      <c r="B1573" s="1">
        <v>7676</v>
      </c>
      <c r="C1573" s="1" t="s">
        <v>32898</v>
      </c>
      <c r="D1573" s="1" t="s">
        <v>32899</v>
      </c>
      <c r="E1573" s="1" t="s">
        <v>1492</v>
      </c>
      <c r="F1573" s="1" t="s">
        <v>32900</v>
      </c>
      <c r="G1573" s="1" t="s">
        <v>655</v>
      </c>
      <c r="H1573">
        <v>7676</v>
      </c>
      <c r="I1573" s="1" t="s">
        <v>41</v>
      </c>
      <c r="J1573" s="16">
        <v>6.5</v>
      </c>
      <c r="M1573" s="63"/>
    </row>
    <row r="1574" spans="1:13" hidden="1" x14ac:dyDescent="0.25">
      <c r="A1574" s="24" t="str">
        <f t="shared" si="26"/>
        <v>7685ARCELOR (BERTON SICARD)</v>
      </c>
      <c r="B1574" s="1">
        <v>7685</v>
      </c>
      <c r="C1574" s="1" t="s">
        <v>32898</v>
      </c>
      <c r="D1574" s="1" t="s">
        <v>78</v>
      </c>
      <c r="E1574" s="1" t="s">
        <v>640</v>
      </c>
      <c r="F1574" s="1" t="s">
        <v>32900</v>
      </c>
      <c r="G1574" s="1" t="s">
        <v>655</v>
      </c>
      <c r="H1574">
        <v>7685</v>
      </c>
      <c r="I1574" s="1" t="s">
        <v>41</v>
      </c>
      <c r="J1574" s="16">
        <v>6.5</v>
      </c>
      <c r="M1574" s="63"/>
    </row>
    <row r="1575" spans="1:13" hidden="1" x14ac:dyDescent="0.25">
      <c r="A1575" s="24" t="str">
        <f t="shared" si="26"/>
        <v>7686ARCELOR (BERTON SICARD)</v>
      </c>
      <c r="B1575" s="1">
        <v>7686</v>
      </c>
      <c r="C1575" s="1" t="s">
        <v>32898</v>
      </c>
      <c r="D1575" s="1" t="s">
        <v>78</v>
      </c>
      <c r="E1575" s="1" t="s">
        <v>641</v>
      </c>
      <c r="F1575" s="1" t="s">
        <v>32900</v>
      </c>
      <c r="G1575" s="1" t="s">
        <v>655</v>
      </c>
      <c r="H1575">
        <v>7686</v>
      </c>
      <c r="I1575" s="1" t="s">
        <v>41</v>
      </c>
      <c r="J1575" s="16">
        <v>6.5</v>
      </c>
      <c r="M1575" s="63"/>
    </row>
    <row r="1576" spans="1:13" hidden="1" x14ac:dyDescent="0.25">
      <c r="A1576" s="24" t="str">
        <f t="shared" si="26"/>
        <v>7779ARCELOR (BERTON SICARD)</v>
      </c>
      <c r="B1576" s="1">
        <v>7779</v>
      </c>
      <c r="C1576" s="1" t="s">
        <v>32898</v>
      </c>
      <c r="D1576" s="1" t="s">
        <v>78</v>
      </c>
      <c r="E1576" s="1" t="s">
        <v>607</v>
      </c>
      <c r="F1576" s="1" t="s">
        <v>32900</v>
      </c>
      <c r="G1576" s="1" t="s">
        <v>655</v>
      </c>
      <c r="H1576">
        <v>7779</v>
      </c>
      <c r="I1576" s="1" t="s">
        <v>41</v>
      </c>
      <c r="J1576" s="16">
        <v>6.5</v>
      </c>
      <c r="M1576" s="63"/>
    </row>
    <row r="1577" spans="1:13" hidden="1" x14ac:dyDescent="0.25">
      <c r="A1577" s="24" t="str">
        <f t="shared" si="26"/>
        <v>7784ARCELOR (BERTON SICARD)</v>
      </c>
      <c r="B1577" s="1">
        <v>7784</v>
      </c>
      <c r="C1577" s="1" t="s">
        <v>32898</v>
      </c>
      <c r="D1577" s="1" t="s">
        <v>78</v>
      </c>
      <c r="E1577" s="1" t="s">
        <v>603</v>
      </c>
      <c r="F1577" s="1" t="s">
        <v>32900</v>
      </c>
      <c r="G1577" s="1" t="s">
        <v>655</v>
      </c>
      <c r="H1577">
        <v>7784</v>
      </c>
      <c r="I1577" s="1" t="s">
        <v>41</v>
      </c>
      <c r="J1577" s="16">
        <v>6.5</v>
      </c>
      <c r="M1577" s="63"/>
    </row>
    <row r="1578" spans="1:13" hidden="1" x14ac:dyDescent="0.25">
      <c r="A1578" s="24" t="str">
        <f t="shared" si="26"/>
        <v>7796ARCELOR (BERTON SICARD)</v>
      </c>
      <c r="B1578" s="1">
        <v>7796</v>
      </c>
      <c r="C1578" s="1" t="s">
        <v>32898</v>
      </c>
      <c r="D1578" s="1" t="s">
        <v>78</v>
      </c>
      <c r="E1578" s="1" t="s">
        <v>605</v>
      </c>
      <c r="F1578" s="1" t="s">
        <v>32900</v>
      </c>
      <c r="G1578" s="1" t="s">
        <v>655</v>
      </c>
      <c r="H1578">
        <v>7796</v>
      </c>
      <c r="I1578" s="1" t="s">
        <v>41</v>
      </c>
      <c r="J1578" s="16">
        <v>6.5</v>
      </c>
      <c r="M1578" s="63"/>
    </row>
    <row r="1579" spans="1:13" hidden="1" x14ac:dyDescent="0.25">
      <c r="A1579" s="24" t="str">
        <f t="shared" si="26"/>
        <v>7800ARCELOR (BERTON SICARD)</v>
      </c>
      <c r="B1579" s="1">
        <v>7800</v>
      </c>
      <c r="C1579" s="1" t="s">
        <v>32898</v>
      </c>
      <c r="D1579" s="1" t="s">
        <v>78</v>
      </c>
      <c r="E1579" s="1" t="s">
        <v>2361</v>
      </c>
      <c r="F1579" s="1" t="s">
        <v>32900</v>
      </c>
      <c r="G1579" s="1" t="s">
        <v>655</v>
      </c>
      <c r="H1579">
        <v>7800</v>
      </c>
      <c r="I1579" s="1" t="s">
        <v>41</v>
      </c>
      <c r="J1579" s="16">
        <v>2</v>
      </c>
      <c r="M1579" s="63"/>
    </row>
    <row r="1580" spans="1:13" hidden="1" x14ac:dyDescent="0.25">
      <c r="A1580" s="24" t="str">
        <f t="shared" si="26"/>
        <v>7836ARCELOR (BERTON SICARD)</v>
      </c>
      <c r="B1580" s="1">
        <v>7836</v>
      </c>
      <c r="C1580" s="1" t="s">
        <v>32898</v>
      </c>
      <c r="D1580" s="1" t="s">
        <v>78</v>
      </c>
      <c r="E1580" s="1" t="s">
        <v>1524</v>
      </c>
      <c r="F1580" s="1" t="s">
        <v>32900</v>
      </c>
      <c r="G1580" s="1" t="s">
        <v>655</v>
      </c>
      <c r="H1580">
        <v>7836</v>
      </c>
      <c r="I1580" s="1" t="s">
        <v>41</v>
      </c>
      <c r="J1580" s="16">
        <v>6.5</v>
      </c>
      <c r="M1580" s="63"/>
    </row>
    <row r="1581" spans="1:13" hidden="1" x14ac:dyDescent="0.25">
      <c r="A1581" s="24" t="str">
        <f t="shared" si="26"/>
        <v>9151ARCELOR (BERTON SICARD)</v>
      </c>
      <c r="B1581" s="1">
        <v>9151</v>
      </c>
      <c r="C1581" s="1" t="s">
        <v>32898</v>
      </c>
      <c r="D1581" s="1" t="s">
        <v>78</v>
      </c>
      <c r="E1581" s="1" t="s">
        <v>679</v>
      </c>
      <c r="F1581" s="1" t="s">
        <v>32900</v>
      </c>
      <c r="G1581" s="1" t="s">
        <v>655</v>
      </c>
      <c r="H1581">
        <v>9151</v>
      </c>
      <c r="I1581" s="1" t="s">
        <v>41</v>
      </c>
      <c r="J1581" s="16">
        <v>6.5</v>
      </c>
      <c r="M1581" s="63"/>
    </row>
    <row r="1582" spans="1:13" hidden="1" x14ac:dyDescent="0.25">
      <c r="A1582" s="24" t="str">
        <f t="shared" si="26"/>
        <v>9158ARCELOR (BERTON SICARD)</v>
      </c>
      <c r="B1582" s="1">
        <v>9158</v>
      </c>
      <c r="C1582" s="1" t="s">
        <v>32898</v>
      </c>
      <c r="D1582" s="1" t="s">
        <v>78</v>
      </c>
      <c r="E1582" s="1" t="s">
        <v>1616</v>
      </c>
      <c r="F1582" s="1" t="s">
        <v>32900</v>
      </c>
      <c r="G1582" s="1" t="s">
        <v>655</v>
      </c>
      <c r="H1582">
        <v>9158</v>
      </c>
      <c r="I1582" s="1" t="s">
        <v>41</v>
      </c>
      <c r="J1582" s="16">
        <v>6.5</v>
      </c>
      <c r="M1582" s="63"/>
    </row>
    <row r="1583" spans="1:13" hidden="1" x14ac:dyDescent="0.25">
      <c r="A1583" s="24" t="str">
        <f t="shared" si="26"/>
        <v>420027ARCELOR (BERTON SICARD)</v>
      </c>
      <c r="B1583" s="1">
        <v>420027</v>
      </c>
      <c r="C1583" s="1" t="s">
        <v>32898</v>
      </c>
      <c r="D1583" s="1" t="s">
        <v>78</v>
      </c>
      <c r="E1583" s="1" t="s">
        <v>1796</v>
      </c>
      <c r="F1583" s="1" t="s">
        <v>32900</v>
      </c>
      <c r="G1583" s="1" t="s">
        <v>655</v>
      </c>
      <c r="H1583">
        <v>420027</v>
      </c>
      <c r="I1583" s="1" t="s">
        <v>41</v>
      </c>
      <c r="J1583" s="16">
        <v>6.5</v>
      </c>
      <c r="M1583" s="63"/>
    </row>
    <row r="1584" spans="1:13" hidden="1" x14ac:dyDescent="0.25">
      <c r="A1584" s="24" t="str">
        <f t="shared" si="26"/>
        <v>27/20ARCELOR (BERTON SICARD)</v>
      </c>
      <c r="B1584" s="1" t="s">
        <v>892</v>
      </c>
      <c r="C1584" s="1" t="s">
        <v>32898</v>
      </c>
      <c r="D1584" s="1" t="s">
        <v>78</v>
      </c>
      <c r="E1584" s="1" t="s">
        <v>886</v>
      </c>
      <c r="F1584" s="1" t="s">
        <v>32900</v>
      </c>
      <c r="G1584" s="1" t="s">
        <v>655</v>
      </c>
      <c r="H1584" t="s">
        <v>892</v>
      </c>
      <c r="I1584" s="1" t="s">
        <v>41</v>
      </c>
      <c r="J1584" s="16">
        <v>6</v>
      </c>
      <c r="M1584" s="63"/>
    </row>
    <row r="1585" spans="1:13" hidden="1" x14ac:dyDescent="0.25">
      <c r="A1585" s="24" t="str">
        <f t="shared" si="26"/>
        <v>5050LARCELOR (BERTON SICARD)</v>
      </c>
      <c r="B1585" s="1" t="s">
        <v>1138</v>
      </c>
      <c r="C1585" s="1" t="s">
        <v>32898</v>
      </c>
      <c r="D1585" s="1" t="s">
        <v>78</v>
      </c>
      <c r="E1585" s="1" t="s">
        <v>1139</v>
      </c>
      <c r="F1585" s="1" t="s">
        <v>32900</v>
      </c>
      <c r="G1585" s="1" t="s">
        <v>655</v>
      </c>
      <c r="H1585" t="s">
        <v>1138</v>
      </c>
      <c r="I1585" s="1" t="s">
        <v>41</v>
      </c>
      <c r="J1585" s="16">
        <v>6.5</v>
      </c>
      <c r="M1585" s="63"/>
    </row>
    <row r="1586" spans="1:13" hidden="1" x14ac:dyDescent="0.25">
      <c r="A1586" s="24" t="str">
        <f t="shared" si="26"/>
        <v>5501THARCELOR (BERTON SICARD)</v>
      </c>
      <c r="B1586" s="1" t="s">
        <v>1240</v>
      </c>
      <c r="C1586" s="1" t="s">
        <v>32898</v>
      </c>
      <c r="D1586" s="1" t="s">
        <v>78</v>
      </c>
      <c r="E1586" s="1" t="s">
        <v>1241</v>
      </c>
      <c r="F1586" s="1" t="s">
        <v>32900</v>
      </c>
      <c r="G1586" s="1" t="s">
        <v>655</v>
      </c>
      <c r="H1586" t="s">
        <v>1240</v>
      </c>
      <c r="I1586" s="1" t="s">
        <v>41</v>
      </c>
      <c r="J1586" s="16">
        <v>6.5</v>
      </c>
      <c r="M1586" s="63"/>
    </row>
    <row r="1587" spans="1:13" hidden="1" x14ac:dyDescent="0.25">
      <c r="A1587" s="24" t="str">
        <f t="shared" si="26"/>
        <v>5503THARCELOR (BERTON SICARD)</v>
      </c>
      <c r="B1587" s="1" t="s">
        <v>1244</v>
      </c>
      <c r="C1587" s="1" t="s">
        <v>32898</v>
      </c>
      <c r="D1587" s="1" t="s">
        <v>78</v>
      </c>
      <c r="E1587" s="1" t="s">
        <v>1245</v>
      </c>
      <c r="F1587" s="1" t="s">
        <v>32900</v>
      </c>
      <c r="G1587" s="1" t="s">
        <v>655</v>
      </c>
      <c r="H1587" t="s">
        <v>1244</v>
      </c>
      <c r="I1587" s="1" t="s">
        <v>41</v>
      </c>
      <c r="J1587" s="16">
        <v>6.5</v>
      </c>
      <c r="M1587" s="63"/>
    </row>
    <row r="1588" spans="1:13" hidden="1" x14ac:dyDescent="0.25">
      <c r="A1588" s="24" t="str">
        <f t="shared" si="26"/>
        <v>7018THARCELOR (BERTON SICARD)</v>
      </c>
      <c r="B1588" s="1" t="s">
        <v>345</v>
      </c>
      <c r="C1588" s="1" t="s">
        <v>32898</v>
      </c>
      <c r="D1588" s="1" t="s">
        <v>78</v>
      </c>
      <c r="E1588" s="1" t="s">
        <v>1348</v>
      </c>
      <c r="F1588" s="1" t="s">
        <v>32900</v>
      </c>
      <c r="G1588" s="1" t="s">
        <v>655</v>
      </c>
      <c r="H1588" t="s">
        <v>345</v>
      </c>
      <c r="I1588" s="1" t="s">
        <v>41</v>
      </c>
      <c r="J1588" s="16">
        <v>6.5</v>
      </c>
      <c r="M1588" s="63"/>
    </row>
    <row r="1589" spans="1:13" hidden="1" x14ac:dyDescent="0.25">
      <c r="A1589" s="24" t="str">
        <f t="shared" si="26"/>
        <v>7051/4THARCELOR (BERTON SICARD)</v>
      </c>
      <c r="B1589" s="1" t="s">
        <v>423</v>
      </c>
      <c r="C1589" s="1" t="s">
        <v>32898</v>
      </c>
      <c r="D1589" s="1" t="s">
        <v>78</v>
      </c>
      <c r="E1589" s="1" t="s">
        <v>306</v>
      </c>
      <c r="F1589" s="1" t="s">
        <v>32900</v>
      </c>
      <c r="G1589" s="1" t="s">
        <v>655</v>
      </c>
      <c r="H1589" t="s">
        <v>423</v>
      </c>
      <c r="I1589" s="1" t="s">
        <v>41</v>
      </c>
      <c r="J1589" s="16">
        <v>4.8</v>
      </c>
      <c r="M1589" s="63"/>
    </row>
    <row r="1590" spans="1:13" hidden="1" x14ac:dyDescent="0.25">
      <c r="A1590" s="24" t="str">
        <f t="shared" si="26"/>
        <v>7051THARCELOR (BERTON SICARD)</v>
      </c>
      <c r="B1590" s="1" t="s">
        <v>424</v>
      </c>
      <c r="C1590" s="1" t="s">
        <v>32898</v>
      </c>
      <c r="D1590" s="1" t="s">
        <v>78</v>
      </c>
      <c r="E1590" s="1" t="s">
        <v>306</v>
      </c>
      <c r="F1590" s="1" t="s">
        <v>32900</v>
      </c>
      <c r="G1590" s="1" t="s">
        <v>655</v>
      </c>
      <c r="H1590" t="s">
        <v>424</v>
      </c>
      <c r="I1590" s="1" t="s">
        <v>41</v>
      </c>
      <c r="J1590" s="16">
        <v>6.5</v>
      </c>
      <c r="M1590" s="63"/>
    </row>
    <row r="1591" spans="1:13" hidden="1" x14ac:dyDescent="0.25">
      <c r="A1591" s="24" t="str">
        <f t="shared" si="26"/>
        <v>7055/4THARCELOR (BERTON SICARD)</v>
      </c>
      <c r="B1591" s="1" t="s">
        <v>32504</v>
      </c>
      <c r="C1591" s="1" t="s">
        <v>32898</v>
      </c>
      <c r="D1591" s="1" t="s">
        <v>78</v>
      </c>
      <c r="E1591" s="1" t="s">
        <v>429</v>
      </c>
      <c r="F1591" s="1" t="s">
        <v>32900</v>
      </c>
      <c r="G1591" s="1" t="s">
        <v>655</v>
      </c>
      <c r="H1591" t="s">
        <v>32504</v>
      </c>
      <c r="I1591" s="1" t="s">
        <v>41</v>
      </c>
      <c r="J1591" s="16">
        <v>6.5</v>
      </c>
      <c r="M1591" s="63"/>
    </row>
    <row r="1592" spans="1:13" hidden="1" x14ac:dyDescent="0.25">
      <c r="A1592" s="24" t="str">
        <f t="shared" si="26"/>
        <v>7121THARCELOR (BERTON SICARD)</v>
      </c>
      <c r="B1592" s="1" t="s">
        <v>432</v>
      </c>
      <c r="C1592" s="1" t="s">
        <v>32898</v>
      </c>
      <c r="D1592" s="1" t="s">
        <v>78</v>
      </c>
      <c r="E1592" s="1" t="s">
        <v>433</v>
      </c>
      <c r="F1592" s="1" t="s">
        <v>32900</v>
      </c>
      <c r="G1592" s="1" t="s">
        <v>655</v>
      </c>
      <c r="H1592" t="s">
        <v>432</v>
      </c>
      <c r="I1592" s="1" t="s">
        <v>41</v>
      </c>
      <c r="J1592" s="16">
        <v>6.5</v>
      </c>
      <c r="M1592" s="63"/>
    </row>
    <row r="1593" spans="1:13" hidden="1" x14ac:dyDescent="0.25">
      <c r="A1593" s="24" t="str">
        <f t="shared" si="26"/>
        <v>7124THARCELOR (BERTON SICARD)</v>
      </c>
      <c r="B1593" s="1" t="s">
        <v>426</v>
      </c>
      <c r="C1593" s="1" t="s">
        <v>32898</v>
      </c>
      <c r="D1593" s="1" t="s">
        <v>78</v>
      </c>
      <c r="E1593" s="1" t="s">
        <v>427</v>
      </c>
      <c r="F1593" s="1" t="s">
        <v>32900</v>
      </c>
      <c r="G1593" s="1" t="s">
        <v>655</v>
      </c>
      <c r="H1593" t="s">
        <v>426</v>
      </c>
      <c r="I1593" s="1" t="s">
        <v>41</v>
      </c>
      <c r="J1593" s="16">
        <v>6.5</v>
      </c>
      <c r="M1593" s="63"/>
    </row>
    <row r="1594" spans="1:13" hidden="1" x14ac:dyDescent="0.25">
      <c r="A1594" s="24" t="str">
        <f t="shared" si="26"/>
        <v>7125/4THARCELOR (BERTON SICARD)</v>
      </c>
      <c r="B1594" s="1" t="s">
        <v>613</v>
      </c>
      <c r="C1594" s="1" t="s">
        <v>32898</v>
      </c>
      <c r="D1594" s="1" t="s">
        <v>78</v>
      </c>
      <c r="E1594" s="1" t="s">
        <v>612</v>
      </c>
      <c r="F1594" s="1" t="s">
        <v>32900</v>
      </c>
      <c r="G1594" s="1" t="s">
        <v>655</v>
      </c>
      <c r="H1594" t="s">
        <v>613</v>
      </c>
      <c r="I1594" s="1" t="s">
        <v>41</v>
      </c>
      <c r="J1594" s="16">
        <v>4.8</v>
      </c>
      <c r="M1594" s="63"/>
    </row>
    <row r="1595" spans="1:13" hidden="1" x14ac:dyDescent="0.25">
      <c r="A1595" s="24" t="str">
        <f t="shared" si="26"/>
        <v>7125THARCELOR (BERTON SICARD)</v>
      </c>
      <c r="B1595" s="1" t="s">
        <v>611</v>
      </c>
      <c r="C1595" s="1" t="s">
        <v>32898</v>
      </c>
      <c r="D1595" s="1" t="s">
        <v>78</v>
      </c>
      <c r="E1595" s="1" t="s">
        <v>612</v>
      </c>
      <c r="F1595" s="1" t="s">
        <v>32900</v>
      </c>
      <c r="G1595" s="1" t="s">
        <v>655</v>
      </c>
      <c r="H1595" t="s">
        <v>611</v>
      </c>
      <c r="I1595" s="1" t="s">
        <v>41</v>
      </c>
      <c r="J1595" s="16">
        <v>6.5</v>
      </c>
      <c r="M1595" s="63"/>
    </row>
    <row r="1596" spans="1:13" hidden="1" x14ac:dyDescent="0.25">
      <c r="A1596" s="24" t="str">
        <f t="shared" si="26"/>
        <v>7126/4thARCELOR (BERTON SICARD)</v>
      </c>
      <c r="B1596" s="1" t="s">
        <v>32505</v>
      </c>
      <c r="C1596" s="1" t="s">
        <v>32898</v>
      </c>
      <c r="D1596" s="1" t="s">
        <v>78</v>
      </c>
      <c r="E1596" s="1" t="s">
        <v>1369</v>
      </c>
      <c r="F1596" s="1" t="s">
        <v>32900</v>
      </c>
      <c r="G1596" s="1" t="s">
        <v>655</v>
      </c>
      <c r="H1596" t="s">
        <v>32505</v>
      </c>
      <c r="I1596" s="1" t="s">
        <v>41</v>
      </c>
      <c r="J1596" s="16">
        <v>4.8</v>
      </c>
      <c r="M1596" s="63"/>
    </row>
    <row r="1597" spans="1:13" hidden="1" x14ac:dyDescent="0.25">
      <c r="A1597" s="24" t="str">
        <f t="shared" si="26"/>
        <v>7126thARCELOR (BERTON SICARD)</v>
      </c>
      <c r="B1597" s="1" t="s">
        <v>32506</v>
      </c>
      <c r="C1597" s="1" t="s">
        <v>32898</v>
      </c>
      <c r="D1597" s="1" t="s">
        <v>78</v>
      </c>
      <c r="E1597" s="1" t="s">
        <v>1371</v>
      </c>
      <c r="F1597" s="1" t="s">
        <v>32900</v>
      </c>
      <c r="G1597" s="1" t="s">
        <v>655</v>
      </c>
      <c r="H1597" t="s">
        <v>32506</v>
      </c>
      <c r="I1597" s="1" t="s">
        <v>41</v>
      </c>
      <c r="J1597" s="16">
        <v>6.5</v>
      </c>
      <c r="M1597" s="63"/>
    </row>
    <row r="1598" spans="1:13" hidden="1" x14ac:dyDescent="0.25">
      <c r="A1598" s="24" t="str">
        <f t="shared" si="26"/>
        <v>7130/4THARCELOR (BERTON SICARD)</v>
      </c>
      <c r="B1598" s="1" t="s">
        <v>602</v>
      </c>
      <c r="C1598" s="1" t="s">
        <v>32898</v>
      </c>
      <c r="D1598" s="1" t="s">
        <v>78</v>
      </c>
      <c r="E1598" s="1" t="s">
        <v>601</v>
      </c>
      <c r="F1598" s="1" t="s">
        <v>32900</v>
      </c>
      <c r="G1598" s="1" t="s">
        <v>655</v>
      </c>
      <c r="H1598" t="s">
        <v>602</v>
      </c>
      <c r="I1598" s="1" t="s">
        <v>41</v>
      </c>
      <c r="J1598" s="16">
        <v>4</v>
      </c>
      <c r="M1598" s="63"/>
    </row>
    <row r="1599" spans="1:13" hidden="1" x14ac:dyDescent="0.25">
      <c r="A1599" s="24" t="str">
        <f t="shared" si="26"/>
        <v>7130THARCELOR (BERTON SICARD)</v>
      </c>
      <c r="B1599" s="1" t="s">
        <v>600</v>
      </c>
      <c r="C1599" s="1" t="s">
        <v>32898</v>
      </c>
      <c r="D1599" s="1" t="s">
        <v>78</v>
      </c>
      <c r="E1599" s="1" t="s">
        <v>601</v>
      </c>
      <c r="F1599" s="1" t="s">
        <v>32900</v>
      </c>
      <c r="G1599" s="1" t="s">
        <v>655</v>
      </c>
      <c r="H1599" t="s">
        <v>600</v>
      </c>
      <c r="I1599" s="1" t="s">
        <v>41</v>
      </c>
      <c r="J1599" s="16">
        <v>6.5</v>
      </c>
      <c r="M1599" s="63"/>
    </row>
    <row r="1600" spans="1:13" hidden="1" x14ac:dyDescent="0.25">
      <c r="A1600" s="24" t="str">
        <f t="shared" si="26"/>
        <v>7235THARCELOR (BERTON SICARD)</v>
      </c>
      <c r="B1600" s="1" t="s">
        <v>1401</v>
      </c>
      <c r="C1600" s="1" t="s">
        <v>32898</v>
      </c>
      <c r="D1600" s="1" t="s">
        <v>78</v>
      </c>
      <c r="E1600" s="1" t="s">
        <v>1402</v>
      </c>
      <c r="F1600" s="1" t="s">
        <v>32900</v>
      </c>
      <c r="G1600" s="1" t="s">
        <v>655</v>
      </c>
      <c r="H1600" t="s">
        <v>1401</v>
      </c>
      <c r="I1600" s="1" t="s">
        <v>41</v>
      </c>
      <c r="J1600" s="16">
        <v>6.5</v>
      </c>
      <c r="M1600" s="63"/>
    </row>
    <row r="1601" spans="1:13" hidden="1" x14ac:dyDescent="0.25">
      <c r="A1601" s="24" t="str">
        <f t="shared" si="26"/>
        <v>7236THARCELOR (BERTON SICARD)</v>
      </c>
      <c r="B1601" s="1" t="s">
        <v>1403</v>
      </c>
      <c r="C1601" s="1" t="s">
        <v>32898</v>
      </c>
      <c r="D1601" s="1" t="s">
        <v>78</v>
      </c>
      <c r="E1601" s="1" t="s">
        <v>1404</v>
      </c>
      <c r="F1601" s="1" t="s">
        <v>32900</v>
      </c>
      <c r="G1601" s="1" t="s">
        <v>655</v>
      </c>
      <c r="H1601" t="s">
        <v>1403</v>
      </c>
      <c r="I1601" s="1" t="s">
        <v>41</v>
      </c>
      <c r="J1601" s="16">
        <v>6.5</v>
      </c>
      <c r="M1601" s="63"/>
    </row>
    <row r="1602" spans="1:13" hidden="1" x14ac:dyDescent="0.25">
      <c r="A1602" s="24" t="str">
        <f t="shared" si="26"/>
        <v>7303/4THARCELOR (BERTON SICARD)</v>
      </c>
      <c r="B1602" s="1" t="s">
        <v>1412</v>
      </c>
      <c r="C1602" s="1" t="s">
        <v>32898</v>
      </c>
      <c r="D1602" s="1" t="s">
        <v>78</v>
      </c>
      <c r="E1602" s="1" t="s">
        <v>1413</v>
      </c>
      <c r="F1602" s="1" t="s">
        <v>32900</v>
      </c>
      <c r="G1602" s="1" t="s">
        <v>655</v>
      </c>
      <c r="H1602" t="s">
        <v>1412</v>
      </c>
      <c r="I1602" s="1" t="s">
        <v>41</v>
      </c>
      <c r="J1602" s="16">
        <v>4.7</v>
      </c>
      <c r="M1602" s="63"/>
    </row>
    <row r="1603" spans="1:13" hidden="1" x14ac:dyDescent="0.25">
      <c r="A1603" s="24" t="str">
        <f t="shared" si="26"/>
        <v>7304/4THARCELOR (BERTON SICARD)</v>
      </c>
      <c r="B1603" s="1" t="s">
        <v>1415</v>
      </c>
      <c r="C1603" s="1" t="s">
        <v>32898</v>
      </c>
      <c r="D1603" s="1" t="s">
        <v>78</v>
      </c>
      <c r="E1603" s="1" t="s">
        <v>1416</v>
      </c>
      <c r="F1603" s="1" t="s">
        <v>32900</v>
      </c>
      <c r="G1603" s="1" t="s">
        <v>655</v>
      </c>
      <c r="H1603" t="s">
        <v>1415</v>
      </c>
      <c r="I1603" s="1" t="s">
        <v>41</v>
      </c>
      <c r="J1603" s="16">
        <v>4.7</v>
      </c>
      <c r="M1603" s="63"/>
    </row>
    <row r="1604" spans="1:13" hidden="1" x14ac:dyDescent="0.25">
      <c r="A1604" s="24" t="str">
        <f t="shared" si="26"/>
        <v>7304THARCELOR (BERTON SICARD)</v>
      </c>
      <c r="B1604" s="1" t="s">
        <v>1417</v>
      </c>
      <c r="C1604" s="1" t="s">
        <v>32898</v>
      </c>
      <c r="D1604" s="1" t="s">
        <v>78</v>
      </c>
      <c r="E1604" s="1" t="s">
        <v>1416</v>
      </c>
      <c r="F1604" s="1" t="s">
        <v>32900</v>
      </c>
      <c r="G1604" s="1" t="s">
        <v>655</v>
      </c>
      <c r="H1604" t="s">
        <v>1417</v>
      </c>
      <c r="I1604" s="1" t="s">
        <v>41</v>
      </c>
      <c r="J1604" s="16">
        <v>6.5</v>
      </c>
      <c r="M1604" s="63"/>
    </row>
    <row r="1605" spans="1:13" hidden="1" x14ac:dyDescent="0.25">
      <c r="A1605" s="24" t="str">
        <f t="shared" si="26"/>
        <v>7306THARCELOR (BERTON SICARD)</v>
      </c>
      <c r="B1605" s="1" t="s">
        <v>1418</v>
      </c>
      <c r="C1605" s="1" t="s">
        <v>32898</v>
      </c>
      <c r="D1605" s="1" t="s">
        <v>78</v>
      </c>
      <c r="E1605" s="1" t="s">
        <v>1419</v>
      </c>
      <c r="F1605" s="1" t="s">
        <v>32900</v>
      </c>
      <c r="G1605" s="1" t="s">
        <v>655</v>
      </c>
      <c r="H1605" t="s">
        <v>1418</v>
      </c>
      <c r="I1605" s="1" t="s">
        <v>41</v>
      </c>
      <c r="J1605" s="16">
        <v>6.5</v>
      </c>
      <c r="M1605" s="63"/>
    </row>
    <row r="1606" spans="1:13" hidden="1" x14ac:dyDescent="0.25">
      <c r="A1606" s="24" t="str">
        <f t="shared" si="26"/>
        <v>7784/4ARCELOR (BERTON SICARD)</v>
      </c>
      <c r="B1606" s="1" t="s">
        <v>604</v>
      </c>
      <c r="C1606" s="1" t="s">
        <v>32898</v>
      </c>
      <c r="D1606" s="1" t="s">
        <v>78</v>
      </c>
      <c r="E1606" s="1" t="s">
        <v>1510</v>
      </c>
      <c r="F1606" s="1" t="s">
        <v>32900</v>
      </c>
      <c r="G1606" s="1" t="s">
        <v>655</v>
      </c>
      <c r="H1606" t="s">
        <v>604</v>
      </c>
      <c r="I1606" s="1" t="s">
        <v>41</v>
      </c>
      <c r="J1606" s="16">
        <v>4</v>
      </c>
      <c r="M1606" s="63"/>
    </row>
    <row r="1607" spans="1:13" hidden="1" x14ac:dyDescent="0.25">
      <c r="A1607" s="24" t="str">
        <f t="shared" si="26"/>
        <v>7796/4ARCELOR (BERTON SICARD)</v>
      </c>
      <c r="B1607" s="1" t="s">
        <v>606</v>
      </c>
      <c r="C1607" s="1" t="s">
        <v>32898</v>
      </c>
      <c r="D1607" s="1" t="s">
        <v>78</v>
      </c>
      <c r="E1607" s="1" t="s">
        <v>605</v>
      </c>
      <c r="F1607" s="1" t="s">
        <v>32900</v>
      </c>
      <c r="G1607" s="1" t="s">
        <v>655</v>
      </c>
      <c r="H1607" t="s">
        <v>606</v>
      </c>
      <c r="I1607" s="1" t="s">
        <v>41</v>
      </c>
      <c r="J1607" s="16">
        <v>4</v>
      </c>
      <c r="M1607" s="63"/>
    </row>
    <row r="1608" spans="1:13" hidden="1" x14ac:dyDescent="0.25">
      <c r="A1608" s="24" t="str">
        <f t="shared" si="26"/>
        <v>114ARCELOR (BERTON SICARD)</v>
      </c>
      <c r="B1608" s="1">
        <v>114</v>
      </c>
      <c r="C1608" s="1" t="s">
        <v>32898</v>
      </c>
      <c r="D1608" s="1" t="s">
        <v>78</v>
      </c>
      <c r="E1608" s="1" t="s">
        <v>901</v>
      </c>
      <c r="F1608" s="1" t="s">
        <v>32900</v>
      </c>
      <c r="G1608" s="1" t="s">
        <v>655</v>
      </c>
      <c r="H1608">
        <v>114</v>
      </c>
      <c r="I1608" s="1" t="s">
        <v>41</v>
      </c>
      <c r="J1608" s="16">
        <v>6</v>
      </c>
      <c r="M1608" s="63"/>
    </row>
    <row r="1609" spans="1:13" hidden="1" x14ac:dyDescent="0.25">
      <c r="A1609" s="24" t="str">
        <f t="shared" si="26"/>
        <v>L100202ARCELOR (BERTON SICARD)</v>
      </c>
      <c r="B1609" s="1" t="s">
        <v>354</v>
      </c>
      <c r="C1609" s="1" t="s">
        <v>32898</v>
      </c>
      <c r="D1609" s="1" t="s">
        <v>78</v>
      </c>
      <c r="E1609" s="1" t="s">
        <v>355</v>
      </c>
      <c r="F1609" s="1" t="s">
        <v>32900</v>
      </c>
      <c r="G1609" s="1" t="s">
        <v>655</v>
      </c>
      <c r="H1609" t="s">
        <v>354</v>
      </c>
      <c r="I1609" s="1" t="s">
        <v>41</v>
      </c>
      <c r="J1609" s="16">
        <v>6.5</v>
      </c>
      <c r="M1609" s="63"/>
    </row>
    <row r="1610" spans="1:13" hidden="1" x14ac:dyDescent="0.25">
      <c r="A1610" s="24" t="str">
        <f t="shared" si="26"/>
        <v>720011ARCELOR (BERTON SICARD)</v>
      </c>
      <c r="B1610" s="1">
        <v>720011</v>
      </c>
      <c r="C1610" s="1" t="s">
        <v>32898</v>
      </c>
      <c r="D1610" s="1" t="s">
        <v>78</v>
      </c>
      <c r="E1610" s="1" t="s">
        <v>1894</v>
      </c>
      <c r="F1610" s="1" t="s">
        <v>32900</v>
      </c>
      <c r="G1610" s="1" t="s">
        <v>655</v>
      </c>
      <c r="H1610">
        <v>720011</v>
      </c>
      <c r="I1610" s="1" t="s">
        <v>41</v>
      </c>
      <c r="J1610" s="16">
        <v>6.5</v>
      </c>
      <c r="M1610" s="63"/>
    </row>
    <row r="1611" spans="1:13" hidden="1" x14ac:dyDescent="0.25">
      <c r="A1611" s="24" t="str">
        <f t="shared" si="26"/>
        <v>720011ARCELOR (BERTON SICARD)</v>
      </c>
      <c r="B1611" s="1">
        <v>720011</v>
      </c>
      <c r="C1611" s="1" t="s">
        <v>32898</v>
      </c>
      <c r="D1611" s="1" t="s">
        <v>78</v>
      </c>
      <c r="E1611" s="1" t="s">
        <v>1894</v>
      </c>
      <c r="F1611" s="1" t="s">
        <v>32900</v>
      </c>
      <c r="G1611" s="1" t="s">
        <v>655</v>
      </c>
      <c r="H1611">
        <v>720011</v>
      </c>
      <c r="I1611" s="1" t="s">
        <v>41</v>
      </c>
      <c r="J1611" s="16">
        <v>6.5</v>
      </c>
      <c r="M1611" s="63"/>
    </row>
    <row r="1612" spans="1:13" hidden="1" x14ac:dyDescent="0.25">
      <c r="A1612" s="24" t="str">
        <f t="shared" ref="A1612:A1675" si="27">B1612&amp;F1612</f>
        <v>PL100X8ARCELOR (BERTON SICARD)</v>
      </c>
      <c r="B1612" s="1" t="s">
        <v>394</v>
      </c>
      <c r="C1612" s="1" t="s">
        <v>32898</v>
      </c>
      <c r="D1612" s="1" t="s">
        <v>78</v>
      </c>
      <c r="E1612" s="1" t="s">
        <v>395</v>
      </c>
      <c r="F1612" s="1" t="s">
        <v>32900</v>
      </c>
      <c r="G1612" s="1" t="s">
        <v>655</v>
      </c>
      <c r="H1612" t="s">
        <v>394</v>
      </c>
      <c r="I1612" s="1" t="s">
        <v>41</v>
      </c>
      <c r="J1612" s="16">
        <v>6.5</v>
      </c>
      <c r="M1612" s="63"/>
    </row>
    <row r="1613" spans="1:13" hidden="1" x14ac:dyDescent="0.25">
      <c r="A1613" s="24" t="str">
        <f t="shared" si="27"/>
        <v>PL15X3ARCELOR (BERTON SICARD)</v>
      </c>
      <c r="B1613" s="1" t="s">
        <v>396</v>
      </c>
      <c r="C1613" s="1" t="s">
        <v>32898</v>
      </c>
      <c r="D1613" s="1" t="s">
        <v>78</v>
      </c>
      <c r="E1613" s="1" t="s">
        <v>397</v>
      </c>
      <c r="F1613" s="1" t="s">
        <v>32900</v>
      </c>
      <c r="G1613" s="1" t="s">
        <v>655</v>
      </c>
      <c r="H1613" t="s">
        <v>396</v>
      </c>
      <c r="I1613" s="1" t="s">
        <v>41</v>
      </c>
      <c r="J1613" s="16">
        <v>6.5</v>
      </c>
      <c r="M1613" s="63"/>
    </row>
    <row r="1614" spans="1:13" hidden="1" x14ac:dyDescent="0.25">
      <c r="A1614" s="24" t="str">
        <f t="shared" si="27"/>
        <v>PL20X3ARCELOR (BERTON SICARD)</v>
      </c>
      <c r="B1614" s="1" t="s">
        <v>400</v>
      </c>
      <c r="C1614" s="1" t="s">
        <v>32898</v>
      </c>
      <c r="D1614" s="1" t="s">
        <v>78</v>
      </c>
      <c r="E1614" s="1" t="s">
        <v>401</v>
      </c>
      <c r="F1614" s="1" t="s">
        <v>32900</v>
      </c>
      <c r="G1614" s="1" t="s">
        <v>655</v>
      </c>
      <c r="H1614" t="s">
        <v>400</v>
      </c>
      <c r="I1614" s="1" t="s">
        <v>41</v>
      </c>
      <c r="J1614" s="16">
        <v>6.5</v>
      </c>
      <c r="M1614" s="63"/>
    </row>
    <row r="1615" spans="1:13" hidden="1" x14ac:dyDescent="0.25">
      <c r="A1615" s="24" t="str">
        <f t="shared" si="27"/>
        <v>PL25X3ARCELOR (BERTON SICARD)</v>
      </c>
      <c r="B1615" s="1" t="s">
        <v>402</v>
      </c>
      <c r="C1615" s="1" t="s">
        <v>32898</v>
      </c>
      <c r="D1615" s="1" t="s">
        <v>78</v>
      </c>
      <c r="E1615" s="1" t="s">
        <v>403</v>
      </c>
      <c r="F1615" s="1" t="s">
        <v>32900</v>
      </c>
      <c r="G1615" s="1" t="s">
        <v>655</v>
      </c>
      <c r="H1615" t="s">
        <v>402</v>
      </c>
      <c r="I1615" s="1" t="s">
        <v>41</v>
      </c>
      <c r="J1615" s="16">
        <v>6.5</v>
      </c>
      <c r="M1615" s="63"/>
    </row>
    <row r="1616" spans="1:13" hidden="1" x14ac:dyDescent="0.25">
      <c r="A1616" s="24" t="str">
        <f t="shared" si="27"/>
        <v>PL30X3ARCELOR (BERTON SICARD)</v>
      </c>
      <c r="B1616" s="1" t="s">
        <v>406</v>
      </c>
      <c r="C1616" s="1" t="s">
        <v>32898</v>
      </c>
      <c r="D1616" s="1" t="s">
        <v>78</v>
      </c>
      <c r="E1616" s="1" t="s">
        <v>407</v>
      </c>
      <c r="F1616" s="1" t="s">
        <v>32900</v>
      </c>
      <c r="G1616" s="1" t="s">
        <v>655</v>
      </c>
      <c r="H1616" t="s">
        <v>406</v>
      </c>
      <c r="I1616" s="1" t="s">
        <v>41</v>
      </c>
      <c r="J1616" s="16">
        <v>6.5</v>
      </c>
      <c r="M1616" s="63"/>
    </row>
    <row r="1617" spans="1:13" x14ac:dyDescent="0.25">
      <c r="A1617" s="24" t="str">
        <f t="shared" si="27"/>
        <v>TU7050X2ARCELOR (BERTON SICARD)</v>
      </c>
      <c r="B1617" s="1" t="s">
        <v>855</v>
      </c>
      <c r="C1617" s="1" t="s">
        <v>32898</v>
      </c>
      <c r="D1617" s="1" t="s">
        <v>78</v>
      </c>
      <c r="E1617" s="1" t="s">
        <v>856</v>
      </c>
      <c r="F1617" s="1" t="s">
        <v>32900</v>
      </c>
      <c r="G1617" s="1" t="s">
        <v>655</v>
      </c>
      <c r="H1617" t="s">
        <v>855</v>
      </c>
      <c r="I1617" s="1" t="s">
        <v>41</v>
      </c>
      <c r="J1617" s="16">
        <v>6.5</v>
      </c>
      <c r="M1617" s="63"/>
    </row>
    <row r="1618" spans="1:13" x14ac:dyDescent="0.25">
      <c r="A1618" s="24" t="str">
        <f t="shared" si="27"/>
        <v>TU3030X2ARCELOR (BERTON SICARD)</v>
      </c>
      <c r="B1618" s="1" t="s">
        <v>833</v>
      </c>
      <c r="C1618" s="1" t="s">
        <v>32898</v>
      </c>
      <c r="D1618" s="1" t="s">
        <v>78</v>
      </c>
      <c r="E1618" s="1" t="s">
        <v>13104</v>
      </c>
      <c r="F1618" s="1" t="s">
        <v>32900</v>
      </c>
      <c r="G1618" s="1" t="s">
        <v>655</v>
      </c>
      <c r="H1618" t="s">
        <v>32571</v>
      </c>
      <c r="I1618" s="1" t="s">
        <v>41</v>
      </c>
      <c r="J1618" s="16">
        <v>6.5</v>
      </c>
      <c r="M1618" s="63"/>
    </row>
    <row r="1619" spans="1:13" hidden="1" x14ac:dyDescent="0.25">
      <c r="A1619" s="24" t="str">
        <f t="shared" si="27"/>
        <v>PL40X3ARCELOR (BERTON SICARD)</v>
      </c>
      <c r="B1619" s="1" t="s">
        <v>410</v>
      </c>
      <c r="C1619" s="1" t="s">
        <v>32898</v>
      </c>
      <c r="D1619" s="1" t="s">
        <v>78</v>
      </c>
      <c r="E1619" s="1" t="s">
        <v>411</v>
      </c>
      <c r="F1619" s="1" t="s">
        <v>32900</v>
      </c>
      <c r="G1619" s="1" t="s">
        <v>655</v>
      </c>
      <c r="H1619" t="s">
        <v>410</v>
      </c>
      <c r="I1619" s="1" t="s">
        <v>41</v>
      </c>
      <c r="J1619" s="16">
        <v>6.5</v>
      </c>
      <c r="M1619" s="63"/>
    </row>
    <row r="1620" spans="1:13" hidden="1" x14ac:dyDescent="0.25">
      <c r="A1620" s="24" t="str">
        <f t="shared" si="27"/>
        <v>5452thARCELOR (BERTON SICARD)</v>
      </c>
      <c r="B1620" s="1" t="s">
        <v>32730</v>
      </c>
      <c r="C1620" s="1" t="s">
        <v>32898</v>
      </c>
      <c r="D1620" s="1" t="s">
        <v>78</v>
      </c>
      <c r="E1620" s="1" t="s">
        <v>1227</v>
      </c>
      <c r="F1620" s="1" t="s">
        <v>32900</v>
      </c>
      <c r="G1620" s="1" t="s">
        <v>655</v>
      </c>
      <c r="H1620" t="s">
        <v>32730</v>
      </c>
      <c r="I1620" s="1" t="s">
        <v>41</v>
      </c>
      <c r="J1620" s="16">
        <v>6.5</v>
      </c>
      <c r="M1620" s="63"/>
    </row>
    <row r="1621" spans="1:13" hidden="1" x14ac:dyDescent="0.25">
      <c r="A1621" s="24" t="str">
        <f t="shared" si="27"/>
        <v>PL50X2ARCELOR (BERTON SICARD)</v>
      </c>
      <c r="B1621" s="1" t="s">
        <v>412</v>
      </c>
      <c r="C1621" s="1" t="s">
        <v>32898</v>
      </c>
      <c r="D1621" s="1" t="s">
        <v>78</v>
      </c>
      <c r="E1621" s="1" t="s">
        <v>413</v>
      </c>
      <c r="F1621" s="1" t="s">
        <v>32900</v>
      </c>
      <c r="G1621" s="1" t="s">
        <v>655</v>
      </c>
      <c r="H1621" t="s">
        <v>412</v>
      </c>
      <c r="I1621" s="1" t="s">
        <v>41</v>
      </c>
      <c r="J1621" s="16">
        <v>6.5</v>
      </c>
      <c r="M1621" s="63"/>
    </row>
    <row r="1622" spans="1:13" hidden="1" x14ac:dyDescent="0.25">
      <c r="A1622" s="24" t="str">
        <f t="shared" si="27"/>
        <v>PL50X8ARCELOR (BERTON SICARD)</v>
      </c>
      <c r="B1622" s="1" t="s">
        <v>414</v>
      </c>
      <c r="C1622" s="1" t="s">
        <v>32898</v>
      </c>
      <c r="D1622" s="1" t="s">
        <v>78</v>
      </c>
      <c r="E1622" s="1" t="s">
        <v>415</v>
      </c>
      <c r="F1622" s="1" t="s">
        <v>32900</v>
      </c>
      <c r="G1622" s="1" t="s">
        <v>655</v>
      </c>
      <c r="H1622" t="s">
        <v>414</v>
      </c>
      <c r="I1622" s="1" t="s">
        <v>41</v>
      </c>
      <c r="J1622" s="16">
        <v>6.5</v>
      </c>
      <c r="M1622" s="63"/>
    </row>
    <row r="1623" spans="1:13" hidden="1" x14ac:dyDescent="0.25">
      <c r="A1623" s="24" t="str">
        <f t="shared" si="27"/>
        <v>8290ARCELOR (BERTON SICARD)</v>
      </c>
      <c r="B1623" s="1">
        <v>8290</v>
      </c>
      <c r="C1623" s="1" t="s">
        <v>32898</v>
      </c>
      <c r="D1623" s="1" t="s">
        <v>78</v>
      </c>
      <c r="E1623" s="1" t="s">
        <v>1546</v>
      </c>
      <c r="F1623" s="1" t="s">
        <v>32900</v>
      </c>
      <c r="G1623" s="1" t="s">
        <v>655</v>
      </c>
      <c r="H1623">
        <v>8290</v>
      </c>
      <c r="I1623" s="1" t="s">
        <v>41</v>
      </c>
      <c r="J1623" s="16">
        <v>6.5</v>
      </c>
      <c r="M1623" s="63"/>
    </row>
    <row r="1624" spans="1:13" hidden="1" x14ac:dyDescent="0.25">
      <c r="A1624" s="24" t="str">
        <f t="shared" si="27"/>
        <v>8298ARCELOR (BERTON SICARD)</v>
      </c>
      <c r="B1624" s="1">
        <v>8298</v>
      </c>
      <c r="C1624" s="1" t="s">
        <v>32898</v>
      </c>
      <c r="D1624" s="1" t="s">
        <v>78</v>
      </c>
      <c r="E1624" s="1" t="s">
        <v>1552</v>
      </c>
      <c r="F1624" s="1" t="s">
        <v>32900</v>
      </c>
      <c r="G1624" s="1" t="s">
        <v>655</v>
      </c>
      <c r="H1624">
        <v>8298</v>
      </c>
      <c r="I1624" s="1" t="s">
        <v>41</v>
      </c>
      <c r="J1624" s="16">
        <v>6.5</v>
      </c>
      <c r="M1624" s="63"/>
    </row>
    <row r="1625" spans="1:13" hidden="1" x14ac:dyDescent="0.25">
      <c r="A1625" s="24" t="str">
        <f t="shared" si="27"/>
        <v>5055ARCELOR (BERTON SICARD)</v>
      </c>
      <c r="B1625" s="1">
        <v>5055</v>
      </c>
      <c r="C1625" s="1" t="s">
        <v>32898</v>
      </c>
      <c r="D1625" s="1" t="s">
        <v>78</v>
      </c>
      <c r="E1625" s="1" t="s">
        <v>1146</v>
      </c>
      <c r="F1625" s="1" t="s">
        <v>32900</v>
      </c>
      <c r="G1625" s="1" t="s">
        <v>655</v>
      </c>
      <c r="H1625">
        <v>5055</v>
      </c>
      <c r="I1625" s="1" t="s">
        <v>41</v>
      </c>
      <c r="J1625" s="16">
        <v>6.5</v>
      </c>
      <c r="M1625" s="63"/>
    </row>
    <row r="1626" spans="1:13" hidden="1" x14ac:dyDescent="0.25">
      <c r="A1626" s="24" t="str">
        <f t="shared" si="27"/>
        <v>9152ARCELOR (BERTON SICARD)</v>
      </c>
      <c r="B1626" s="1">
        <v>9152</v>
      </c>
      <c r="C1626" s="1" t="s">
        <v>32898</v>
      </c>
      <c r="D1626" s="1" t="s">
        <v>78</v>
      </c>
      <c r="E1626" s="1" t="s">
        <v>1613</v>
      </c>
      <c r="F1626" s="1" t="s">
        <v>32900</v>
      </c>
      <c r="G1626" s="1" t="s">
        <v>655</v>
      </c>
      <c r="H1626">
        <v>9152</v>
      </c>
      <c r="I1626" s="1" t="s">
        <v>41</v>
      </c>
      <c r="J1626" s="16">
        <v>6.5</v>
      </c>
      <c r="M1626" s="63"/>
    </row>
    <row r="1627" spans="1:13" x14ac:dyDescent="0.25">
      <c r="A1627" s="24" t="str">
        <f t="shared" si="27"/>
        <v>TU100102ARCELOR (BERTON SICARD)</v>
      </c>
      <c r="B1627" s="1" t="s">
        <v>819</v>
      </c>
      <c r="C1627" s="1" t="s">
        <v>32898</v>
      </c>
      <c r="D1627" s="1" t="s">
        <v>78</v>
      </c>
      <c r="E1627" s="1" t="s">
        <v>32824</v>
      </c>
      <c r="F1627" s="1" t="s">
        <v>32900</v>
      </c>
      <c r="G1627" s="1" t="s">
        <v>655</v>
      </c>
      <c r="H1627" t="s">
        <v>819</v>
      </c>
      <c r="I1627" s="1" t="s">
        <v>41</v>
      </c>
      <c r="J1627" s="16">
        <v>6.5</v>
      </c>
      <c r="M1627" s="63"/>
    </row>
    <row r="1628" spans="1:13" hidden="1" x14ac:dyDescent="0.25">
      <c r="A1628" s="24" t="str">
        <f t="shared" si="27"/>
        <v>6601ARCELOR (BERTON SICARD)</v>
      </c>
      <c r="B1628" s="1">
        <v>6601</v>
      </c>
      <c r="C1628" s="1" t="s">
        <v>32898</v>
      </c>
      <c r="D1628" s="1" t="s">
        <v>78</v>
      </c>
      <c r="E1628" s="1" t="s">
        <v>1297</v>
      </c>
      <c r="F1628" s="1" t="s">
        <v>32900</v>
      </c>
      <c r="G1628" s="1" t="s">
        <v>655</v>
      </c>
      <c r="H1628">
        <v>6601</v>
      </c>
      <c r="I1628" s="1" t="s">
        <v>41</v>
      </c>
      <c r="J1628" s="16">
        <v>6.5</v>
      </c>
      <c r="M1628" s="63"/>
    </row>
    <row r="1629" spans="1:13" hidden="1" x14ac:dyDescent="0.25">
      <c r="A1629" s="24" t="str">
        <f t="shared" si="27"/>
        <v>6602ARCELOR (BERTON SICARD)</v>
      </c>
      <c r="B1629" s="1">
        <v>6602</v>
      </c>
      <c r="C1629" s="1" t="s">
        <v>32898</v>
      </c>
      <c r="D1629" s="1" t="s">
        <v>78</v>
      </c>
      <c r="E1629" s="1" t="s">
        <v>1298</v>
      </c>
      <c r="F1629" s="1" t="s">
        <v>32900</v>
      </c>
      <c r="G1629" s="1" t="s">
        <v>655</v>
      </c>
      <c r="H1629">
        <v>6602</v>
      </c>
      <c r="I1629" s="1" t="s">
        <v>41</v>
      </c>
      <c r="J1629" s="16">
        <v>6.5</v>
      </c>
      <c r="M1629" s="63"/>
    </row>
    <row r="1630" spans="1:13" hidden="1" x14ac:dyDescent="0.25">
      <c r="A1630" s="24" t="str">
        <f t="shared" si="27"/>
        <v>6603ARCELOR (BERTON SICARD)</v>
      </c>
      <c r="B1630" s="1">
        <v>6603</v>
      </c>
      <c r="C1630" s="1" t="s">
        <v>32898</v>
      </c>
      <c r="D1630" s="1" t="s">
        <v>78</v>
      </c>
      <c r="E1630" s="1" t="s">
        <v>1299</v>
      </c>
      <c r="F1630" s="1" t="s">
        <v>32900</v>
      </c>
      <c r="G1630" s="1" t="s">
        <v>655</v>
      </c>
      <c r="H1630">
        <v>6603</v>
      </c>
      <c r="I1630" s="1" t="s">
        <v>41</v>
      </c>
      <c r="J1630" s="16">
        <v>6.5</v>
      </c>
      <c r="M1630" s="63"/>
    </row>
    <row r="1631" spans="1:13" hidden="1" x14ac:dyDescent="0.25">
      <c r="A1631" s="24" t="str">
        <f t="shared" si="27"/>
        <v>6604ARCELOR (BERTON SICARD)</v>
      </c>
      <c r="B1631" s="1">
        <v>6604</v>
      </c>
      <c r="C1631" s="1" t="s">
        <v>32898</v>
      </c>
      <c r="D1631" s="1" t="s">
        <v>78</v>
      </c>
      <c r="E1631" s="1" t="s">
        <v>1300</v>
      </c>
      <c r="F1631" s="1" t="s">
        <v>32900</v>
      </c>
      <c r="G1631" s="1" t="s">
        <v>655</v>
      </c>
      <c r="H1631">
        <v>6604</v>
      </c>
      <c r="I1631" s="1" t="s">
        <v>41</v>
      </c>
      <c r="J1631" s="16">
        <v>6.5</v>
      </c>
      <c r="M1631" s="63"/>
    </row>
    <row r="1632" spans="1:13" hidden="1" x14ac:dyDescent="0.25">
      <c r="A1632" s="24" t="str">
        <f t="shared" si="27"/>
        <v>6605ARCELOR (BERTON SICARD)</v>
      </c>
      <c r="B1632" s="1">
        <v>6605</v>
      </c>
      <c r="C1632" s="1" t="s">
        <v>32898</v>
      </c>
      <c r="D1632" s="1" t="s">
        <v>78</v>
      </c>
      <c r="E1632" s="1" t="s">
        <v>1301</v>
      </c>
      <c r="F1632" s="1" t="s">
        <v>32900</v>
      </c>
      <c r="G1632" s="1" t="s">
        <v>655</v>
      </c>
      <c r="H1632">
        <v>6605</v>
      </c>
      <c r="I1632" s="1" t="s">
        <v>41</v>
      </c>
      <c r="J1632" s="16">
        <v>6.5</v>
      </c>
      <c r="M1632" s="63"/>
    </row>
    <row r="1633" spans="1:13" hidden="1" x14ac:dyDescent="0.25">
      <c r="A1633" s="24" t="str">
        <f t="shared" si="27"/>
        <v>6606ARCELOR (BERTON SICARD)</v>
      </c>
      <c r="B1633" s="1">
        <v>6606</v>
      </c>
      <c r="C1633" s="1" t="s">
        <v>32898</v>
      </c>
      <c r="D1633" s="1" t="s">
        <v>78</v>
      </c>
      <c r="E1633" s="1" t="s">
        <v>1302</v>
      </c>
      <c r="F1633" s="1" t="s">
        <v>32900</v>
      </c>
      <c r="G1633" s="1" t="s">
        <v>655</v>
      </c>
      <c r="H1633">
        <v>6606</v>
      </c>
      <c r="I1633" s="1" t="s">
        <v>41</v>
      </c>
      <c r="J1633" s="16">
        <v>6.5</v>
      </c>
      <c r="M1633" s="63"/>
    </row>
    <row r="1634" spans="1:13" hidden="1" x14ac:dyDescent="0.25">
      <c r="A1634" s="24" t="str">
        <f t="shared" si="27"/>
        <v>6607ARCELOR (BERTON SICARD)</v>
      </c>
      <c r="B1634" s="1">
        <v>6607</v>
      </c>
      <c r="C1634" s="1" t="s">
        <v>32898</v>
      </c>
      <c r="D1634" s="1" t="s">
        <v>78</v>
      </c>
      <c r="E1634" s="1" t="s">
        <v>1303</v>
      </c>
      <c r="F1634" s="1" t="s">
        <v>32900</v>
      </c>
      <c r="G1634" s="1" t="s">
        <v>655</v>
      </c>
      <c r="H1634">
        <v>6607</v>
      </c>
      <c r="I1634" s="1" t="s">
        <v>41</v>
      </c>
      <c r="J1634" s="16">
        <v>6.5</v>
      </c>
      <c r="M1634" s="63"/>
    </row>
    <row r="1635" spans="1:13" hidden="1" x14ac:dyDescent="0.25">
      <c r="A1635" s="24" t="str">
        <f t="shared" si="27"/>
        <v>6608ARCELOR (BERTON SICARD)</v>
      </c>
      <c r="B1635" s="1">
        <v>6608</v>
      </c>
      <c r="C1635" s="1" t="s">
        <v>32898</v>
      </c>
      <c r="D1635" s="1" t="s">
        <v>78</v>
      </c>
      <c r="E1635" s="1" t="s">
        <v>1304</v>
      </c>
      <c r="F1635" s="1" t="s">
        <v>32900</v>
      </c>
      <c r="G1635" s="1" t="s">
        <v>655</v>
      </c>
      <c r="H1635">
        <v>6608</v>
      </c>
      <c r="I1635" s="1" t="s">
        <v>41</v>
      </c>
      <c r="J1635" s="16">
        <v>6.5</v>
      </c>
      <c r="M1635" s="63"/>
    </row>
    <row r="1636" spans="1:13" hidden="1" x14ac:dyDescent="0.25">
      <c r="A1636" s="24" t="str">
        <f t="shared" si="27"/>
        <v>6609ARCELOR (BERTON SICARD)</v>
      </c>
      <c r="B1636" s="1">
        <v>6609</v>
      </c>
      <c r="C1636" s="1" t="s">
        <v>32898</v>
      </c>
      <c r="D1636" s="1" t="s">
        <v>78</v>
      </c>
      <c r="E1636" s="1" t="s">
        <v>1305</v>
      </c>
      <c r="F1636" s="1" t="s">
        <v>32900</v>
      </c>
      <c r="G1636" s="1" t="s">
        <v>655</v>
      </c>
      <c r="H1636">
        <v>6609</v>
      </c>
      <c r="I1636" s="1" t="s">
        <v>41</v>
      </c>
      <c r="J1636" s="16">
        <v>6.5</v>
      </c>
      <c r="M1636" s="63"/>
    </row>
    <row r="1637" spans="1:13" hidden="1" x14ac:dyDescent="0.25">
      <c r="A1637" s="24" t="str">
        <f t="shared" si="27"/>
        <v>6610ARCELOR (BERTON SICARD)</v>
      </c>
      <c r="B1637" s="1">
        <v>6610</v>
      </c>
      <c r="C1637" s="1" t="s">
        <v>32898</v>
      </c>
      <c r="D1637" s="1" t="s">
        <v>78</v>
      </c>
      <c r="E1637" s="1" t="s">
        <v>1306</v>
      </c>
      <c r="F1637" s="1" t="s">
        <v>32900</v>
      </c>
      <c r="G1637" s="1" t="s">
        <v>655</v>
      </c>
      <c r="H1637">
        <v>6610</v>
      </c>
      <c r="I1637" s="1" t="s">
        <v>41</v>
      </c>
      <c r="J1637" s="16">
        <v>6.5</v>
      </c>
      <c r="M1637" s="63"/>
    </row>
    <row r="1638" spans="1:13" hidden="1" x14ac:dyDescent="0.25">
      <c r="A1638" s="24" t="str">
        <f t="shared" si="27"/>
        <v>6611ARCELOR (BERTON SICARD)</v>
      </c>
      <c r="B1638" s="1">
        <v>6611</v>
      </c>
      <c r="C1638" s="1" t="s">
        <v>32898</v>
      </c>
      <c r="D1638" s="1" t="s">
        <v>78</v>
      </c>
      <c r="E1638" s="1" t="s">
        <v>1307</v>
      </c>
      <c r="F1638" s="1" t="s">
        <v>32900</v>
      </c>
      <c r="G1638" s="1" t="s">
        <v>655</v>
      </c>
      <c r="H1638">
        <v>6611</v>
      </c>
      <c r="I1638" s="1" t="s">
        <v>41</v>
      </c>
      <c r="J1638" s="16">
        <v>6.5</v>
      </c>
      <c r="M1638" s="63"/>
    </row>
    <row r="1639" spans="1:13" hidden="1" x14ac:dyDescent="0.25">
      <c r="A1639" s="24" t="str">
        <f t="shared" si="27"/>
        <v>7694ARCELOR (BERTON SICARD)</v>
      </c>
      <c r="B1639" s="1">
        <v>7694</v>
      </c>
      <c r="C1639" s="1" t="s">
        <v>32898</v>
      </c>
      <c r="D1639" s="1" t="s">
        <v>78</v>
      </c>
      <c r="E1639" s="1" t="s">
        <v>1508</v>
      </c>
      <c r="F1639" s="1" t="s">
        <v>32900</v>
      </c>
      <c r="G1639" s="1" t="s">
        <v>655</v>
      </c>
      <c r="H1639">
        <v>7694</v>
      </c>
      <c r="I1639" s="1" t="s">
        <v>41</v>
      </c>
      <c r="J1639" s="16">
        <v>6.5</v>
      </c>
      <c r="M1639" s="63"/>
    </row>
    <row r="1640" spans="1:13" x14ac:dyDescent="0.25">
      <c r="A1640" s="24" t="str">
        <f t="shared" si="27"/>
        <v>TU4040X2ARCELOR (BERTON SICARD)</v>
      </c>
      <c r="B1640" s="1" t="s">
        <v>839</v>
      </c>
      <c r="C1640" s="1" t="s">
        <v>32898</v>
      </c>
      <c r="D1640" s="1" t="s">
        <v>78</v>
      </c>
      <c r="E1640" s="1" t="s">
        <v>13142</v>
      </c>
      <c r="F1640" s="1" t="s">
        <v>32900</v>
      </c>
      <c r="G1640" s="1" t="s">
        <v>655</v>
      </c>
      <c r="H1640" t="s">
        <v>839</v>
      </c>
      <c r="I1640" s="1" t="s">
        <v>41</v>
      </c>
      <c r="J1640" s="16">
        <v>6.5</v>
      </c>
      <c r="M1640" s="63"/>
    </row>
    <row r="1641" spans="1:13" hidden="1" x14ac:dyDescent="0.25">
      <c r="A1641" s="24" t="str">
        <f t="shared" si="27"/>
        <v>7701ARCELOR (BERTON SICARD)</v>
      </c>
      <c r="B1641" s="1">
        <v>7701</v>
      </c>
      <c r="C1641" s="1" t="s">
        <v>32898</v>
      </c>
      <c r="D1641" s="1" t="s">
        <v>78</v>
      </c>
      <c r="E1641" s="1" t="s">
        <v>2456</v>
      </c>
      <c r="F1641" s="1" t="s">
        <v>32900</v>
      </c>
      <c r="G1641" s="1" t="s">
        <v>655</v>
      </c>
      <c r="H1641">
        <v>7701</v>
      </c>
      <c r="I1641" s="1" t="s">
        <v>41</v>
      </c>
      <c r="J1641" s="16">
        <v>10</v>
      </c>
      <c r="M1641" s="63"/>
    </row>
    <row r="1642" spans="1:13" hidden="1" x14ac:dyDescent="0.25">
      <c r="A1642" s="24" t="str">
        <f t="shared" si="27"/>
        <v>7702ARCELOR (BERTON SICARD)</v>
      </c>
      <c r="B1642" s="1">
        <v>7702</v>
      </c>
      <c r="C1642" s="1" t="s">
        <v>32898</v>
      </c>
      <c r="D1642" s="1" t="s">
        <v>78</v>
      </c>
      <c r="E1642" s="1" t="s">
        <v>2457</v>
      </c>
      <c r="F1642" s="1" t="s">
        <v>32900</v>
      </c>
      <c r="G1642" s="1" t="s">
        <v>655</v>
      </c>
      <c r="H1642">
        <v>7702</v>
      </c>
      <c r="I1642" s="1" t="s">
        <v>41</v>
      </c>
      <c r="J1642" s="16">
        <v>10</v>
      </c>
      <c r="M1642" s="63"/>
    </row>
    <row r="1643" spans="1:13" hidden="1" x14ac:dyDescent="0.25">
      <c r="A1643" s="24" t="str">
        <f t="shared" si="27"/>
        <v>7114ARCELOR (BERTON SICARD)</v>
      </c>
      <c r="B1643" s="1">
        <v>7114</v>
      </c>
      <c r="C1643" s="1" t="s">
        <v>32898</v>
      </c>
      <c r="D1643" s="1" t="s">
        <v>78</v>
      </c>
      <c r="E1643" s="1" t="s">
        <v>2337</v>
      </c>
      <c r="F1643" s="1" t="s">
        <v>32900</v>
      </c>
      <c r="G1643" s="1" t="s">
        <v>655</v>
      </c>
      <c r="H1643">
        <v>7114</v>
      </c>
      <c r="I1643" s="1" t="s">
        <v>41</v>
      </c>
      <c r="J1643" s="16">
        <v>1</v>
      </c>
      <c r="M1643" s="63"/>
    </row>
    <row r="1644" spans="1:13" hidden="1" x14ac:dyDescent="0.25">
      <c r="A1644" s="24" t="str">
        <f t="shared" si="27"/>
        <v>7748ARCELOR (BERTON SICARD)</v>
      </c>
      <c r="B1644" s="1">
        <v>7748</v>
      </c>
      <c r="C1644" s="1" t="s">
        <v>32898</v>
      </c>
      <c r="D1644" s="1" t="s">
        <v>78</v>
      </c>
      <c r="E1644" s="1" t="s">
        <v>2343</v>
      </c>
      <c r="F1644" s="1" t="s">
        <v>32900</v>
      </c>
      <c r="G1644" s="1" t="s">
        <v>655</v>
      </c>
      <c r="H1644">
        <v>7748</v>
      </c>
      <c r="I1644" s="1" t="s">
        <v>41</v>
      </c>
      <c r="J1644" s="16">
        <v>1</v>
      </c>
      <c r="M1644" s="63"/>
    </row>
    <row r="1645" spans="1:13" hidden="1" x14ac:dyDescent="0.25">
      <c r="A1645" s="24" t="str">
        <f t="shared" si="27"/>
        <v>P5003ARCELOR (BERTON SICARD)</v>
      </c>
      <c r="B1645" s="1" t="s">
        <v>676</v>
      </c>
      <c r="C1645" s="1" t="s">
        <v>32898</v>
      </c>
      <c r="D1645" s="1" t="s">
        <v>78</v>
      </c>
      <c r="E1645" s="1" t="s">
        <v>677</v>
      </c>
      <c r="F1645" s="1" t="s">
        <v>32900</v>
      </c>
      <c r="G1645" s="1" t="s">
        <v>655</v>
      </c>
      <c r="H1645" t="s">
        <v>676</v>
      </c>
      <c r="I1645" s="1" t="s">
        <v>41</v>
      </c>
      <c r="J1645">
        <v>6.5</v>
      </c>
    </row>
    <row r="1646" spans="1:13" hidden="1" x14ac:dyDescent="0.25">
      <c r="A1646" s="24" t="str">
        <f t="shared" si="27"/>
        <v>P5004ARCELOR (BERTON SICARD)</v>
      </c>
      <c r="B1646" s="1" t="s">
        <v>678</v>
      </c>
      <c r="C1646" s="1" t="s">
        <v>32898</v>
      </c>
      <c r="D1646" s="1" t="s">
        <v>78</v>
      </c>
      <c r="E1646" s="1" t="s">
        <v>679</v>
      </c>
      <c r="F1646" s="1" t="s">
        <v>32900</v>
      </c>
      <c r="G1646" s="1" t="s">
        <v>655</v>
      </c>
      <c r="H1646" t="s">
        <v>678</v>
      </c>
      <c r="I1646" s="1" t="s">
        <v>41</v>
      </c>
      <c r="J1646">
        <v>6.5</v>
      </c>
    </row>
    <row r="1647" spans="1:13" hidden="1" x14ac:dyDescent="0.25">
      <c r="A1647" s="24" t="str">
        <f t="shared" si="27"/>
        <v>P5005ARCELOR (BERTON SICARD)</v>
      </c>
      <c r="B1647" s="1" t="s">
        <v>680</v>
      </c>
      <c r="C1647" s="1" t="s">
        <v>32898</v>
      </c>
      <c r="D1647" s="1" t="s">
        <v>78</v>
      </c>
      <c r="E1647" s="1" t="s">
        <v>681</v>
      </c>
      <c r="F1647" s="1" t="s">
        <v>32900</v>
      </c>
      <c r="G1647" s="1" t="s">
        <v>655</v>
      </c>
      <c r="H1647" t="s">
        <v>680</v>
      </c>
      <c r="I1647" s="1" t="s">
        <v>41</v>
      </c>
      <c r="J1647">
        <v>6.5</v>
      </c>
    </row>
    <row r="1648" spans="1:13" hidden="1" x14ac:dyDescent="0.25">
      <c r="A1648" s="24" t="str">
        <f t="shared" si="27"/>
        <v>P5006TARCELOR (BERTON SICARD)</v>
      </c>
      <c r="B1648" s="1" t="s">
        <v>682</v>
      </c>
      <c r="C1648" s="1" t="s">
        <v>32898</v>
      </c>
      <c r="D1648" s="1" t="s">
        <v>78</v>
      </c>
      <c r="E1648" s="1" t="s">
        <v>683</v>
      </c>
      <c r="F1648" s="1" t="s">
        <v>32900</v>
      </c>
      <c r="G1648" s="1" t="s">
        <v>655</v>
      </c>
      <c r="H1648" t="s">
        <v>682</v>
      </c>
      <c r="I1648" s="1" t="s">
        <v>41</v>
      </c>
      <c r="J1648">
        <v>6.5</v>
      </c>
    </row>
    <row r="1649" spans="1:10" hidden="1" x14ac:dyDescent="0.25">
      <c r="A1649" s="24" t="str">
        <f t="shared" si="27"/>
        <v>P5007TARCELOR (BERTON SICARD)</v>
      </c>
      <c r="B1649" s="1" t="s">
        <v>684</v>
      </c>
      <c r="C1649" s="1" t="s">
        <v>32898</v>
      </c>
      <c r="D1649" s="1" t="s">
        <v>78</v>
      </c>
      <c r="E1649" s="1" t="s">
        <v>685</v>
      </c>
      <c r="F1649" s="1" t="s">
        <v>32900</v>
      </c>
      <c r="G1649" s="1" t="s">
        <v>655</v>
      </c>
      <c r="H1649" t="s">
        <v>684</v>
      </c>
      <c r="I1649" s="1" t="s">
        <v>41</v>
      </c>
      <c r="J1649">
        <v>6.5</v>
      </c>
    </row>
    <row r="1650" spans="1:10" hidden="1" x14ac:dyDescent="0.25">
      <c r="A1650" s="24" t="str">
        <f t="shared" si="27"/>
        <v>P5008TARCELOR (BERTON SICARD)</v>
      </c>
      <c r="B1650" s="1" t="s">
        <v>686</v>
      </c>
      <c r="C1650" s="1" t="s">
        <v>32898</v>
      </c>
      <c r="D1650" s="1" t="s">
        <v>78</v>
      </c>
      <c r="E1650" s="1" t="s">
        <v>687</v>
      </c>
      <c r="F1650" s="1" t="s">
        <v>32900</v>
      </c>
      <c r="G1650" s="1" t="s">
        <v>655</v>
      </c>
      <c r="H1650" t="s">
        <v>686</v>
      </c>
      <c r="I1650" s="1" t="s">
        <v>41</v>
      </c>
      <c r="J1650">
        <v>6.5</v>
      </c>
    </row>
    <row r="1651" spans="1:10" hidden="1" x14ac:dyDescent="0.25">
      <c r="A1651" s="24" t="str">
        <f t="shared" si="27"/>
        <v>P5009TARCELOR (BERTON SICARD)</v>
      </c>
      <c r="B1651" s="1" t="s">
        <v>688</v>
      </c>
      <c r="C1651" s="1" t="s">
        <v>32898</v>
      </c>
      <c r="D1651" s="1" t="s">
        <v>78</v>
      </c>
      <c r="E1651" s="1" t="s">
        <v>689</v>
      </c>
      <c r="F1651" s="1" t="s">
        <v>32900</v>
      </c>
      <c r="G1651" s="1" t="s">
        <v>655</v>
      </c>
      <c r="H1651" t="s">
        <v>688</v>
      </c>
      <c r="I1651" s="1" t="s">
        <v>41</v>
      </c>
      <c r="J1651">
        <v>6.5</v>
      </c>
    </row>
    <row r="1652" spans="1:10" hidden="1" x14ac:dyDescent="0.25">
      <c r="A1652" s="24" t="str">
        <f t="shared" si="27"/>
        <v>P5010TARCELOR (BERTON SICARD)</v>
      </c>
      <c r="B1652" s="1" t="s">
        <v>690</v>
      </c>
      <c r="C1652" s="1" t="s">
        <v>32898</v>
      </c>
      <c r="D1652" s="1" t="s">
        <v>78</v>
      </c>
      <c r="E1652" s="1" t="s">
        <v>691</v>
      </c>
      <c r="F1652" s="1" t="s">
        <v>32900</v>
      </c>
      <c r="G1652" s="1" t="s">
        <v>655</v>
      </c>
      <c r="H1652" t="s">
        <v>690</v>
      </c>
      <c r="I1652" s="1" t="s">
        <v>41</v>
      </c>
      <c r="J1652">
        <v>6.5</v>
      </c>
    </row>
    <row r="1653" spans="1:10" hidden="1" x14ac:dyDescent="0.25">
      <c r="A1653" s="24" t="str">
        <f t="shared" si="27"/>
        <v>P5011TARCELOR (BERTON SICARD)</v>
      </c>
      <c r="B1653" s="1" t="s">
        <v>692</v>
      </c>
      <c r="C1653" s="1" t="s">
        <v>32898</v>
      </c>
      <c r="D1653" s="1" t="s">
        <v>78</v>
      </c>
      <c r="E1653" s="1" t="s">
        <v>693</v>
      </c>
      <c r="F1653" s="1" t="s">
        <v>32900</v>
      </c>
      <c r="G1653" s="1" t="s">
        <v>655</v>
      </c>
      <c r="H1653" t="s">
        <v>692</v>
      </c>
      <c r="I1653" s="1" t="s">
        <v>41</v>
      </c>
      <c r="J1653">
        <v>6.5</v>
      </c>
    </row>
    <row r="1654" spans="1:10" hidden="1" x14ac:dyDescent="0.25">
      <c r="A1654" s="24" t="str">
        <f t="shared" si="27"/>
        <v>P5012TARCELOR (BERTON SICARD)</v>
      </c>
      <c r="B1654" s="1" t="s">
        <v>694</v>
      </c>
      <c r="C1654" s="1" t="s">
        <v>32898</v>
      </c>
      <c r="D1654" s="1" t="s">
        <v>78</v>
      </c>
      <c r="E1654" s="1" t="s">
        <v>695</v>
      </c>
      <c r="F1654" s="1" t="s">
        <v>32900</v>
      </c>
      <c r="G1654" s="1" t="s">
        <v>655</v>
      </c>
      <c r="H1654" t="s">
        <v>694</v>
      </c>
      <c r="I1654" s="1" t="s">
        <v>41</v>
      </c>
      <c r="J1654">
        <v>6.5</v>
      </c>
    </row>
    <row r="1655" spans="1:10" hidden="1" x14ac:dyDescent="0.25">
      <c r="A1655" s="24" t="str">
        <f t="shared" si="27"/>
        <v>P5013TARCELOR (BERTON SICARD)</v>
      </c>
      <c r="B1655" s="1" t="s">
        <v>696</v>
      </c>
      <c r="C1655" s="1" t="s">
        <v>32898</v>
      </c>
      <c r="D1655" s="1" t="s">
        <v>78</v>
      </c>
      <c r="E1655" s="1" t="s">
        <v>697</v>
      </c>
      <c r="F1655" s="1" t="s">
        <v>32900</v>
      </c>
      <c r="G1655" s="1" t="s">
        <v>655</v>
      </c>
      <c r="H1655" t="s">
        <v>696</v>
      </c>
      <c r="I1655" s="1" t="s">
        <v>41</v>
      </c>
      <c r="J1655">
        <v>6.5</v>
      </c>
    </row>
    <row r="1656" spans="1:10" hidden="1" x14ac:dyDescent="0.25">
      <c r="A1656" s="24" t="str">
        <f t="shared" si="27"/>
        <v>P5014TARCELOR (BERTON SICARD)</v>
      </c>
      <c r="B1656" s="1" t="s">
        <v>698</v>
      </c>
      <c r="C1656" s="1" t="s">
        <v>32898</v>
      </c>
      <c r="D1656" s="1" t="s">
        <v>78</v>
      </c>
      <c r="E1656" s="1" t="s">
        <v>699</v>
      </c>
      <c r="F1656" s="1" t="s">
        <v>32900</v>
      </c>
      <c r="G1656" s="1" t="s">
        <v>655</v>
      </c>
      <c r="H1656" t="s">
        <v>698</v>
      </c>
      <c r="I1656" s="1" t="s">
        <v>41</v>
      </c>
      <c r="J1656">
        <v>6.5</v>
      </c>
    </row>
    <row r="1657" spans="1:10" hidden="1" x14ac:dyDescent="0.25">
      <c r="A1657" s="24" t="str">
        <f t="shared" si="27"/>
        <v>P5015TARCELOR (BERTON SICARD)</v>
      </c>
      <c r="B1657" s="1" t="s">
        <v>700</v>
      </c>
      <c r="C1657" s="1" t="s">
        <v>32898</v>
      </c>
      <c r="D1657" s="1" t="s">
        <v>78</v>
      </c>
      <c r="E1657" s="1" t="s">
        <v>701</v>
      </c>
      <c r="F1657" s="1" t="s">
        <v>32900</v>
      </c>
      <c r="G1657" s="1" t="s">
        <v>655</v>
      </c>
      <c r="H1657" t="s">
        <v>700</v>
      </c>
      <c r="I1657" s="1" t="s">
        <v>41</v>
      </c>
      <c r="J1657">
        <v>6.5</v>
      </c>
    </row>
    <row r="1658" spans="1:10" hidden="1" x14ac:dyDescent="0.25">
      <c r="A1658" s="24" t="str">
        <f t="shared" si="27"/>
        <v>P5016TARCELOR (BERTON SICARD)</v>
      </c>
      <c r="B1658" s="1" t="s">
        <v>702</v>
      </c>
      <c r="C1658" s="1" t="s">
        <v>32898</v>
      </c>
      <c r="D1658" s="1" t="s">
        <v>78</v>
      </c>
      <c r="E1658" s="1" t="s">
        <v>703</v>
      </c>
      <c r="F1658" s="1" t="s">
        <v>32900</v>
      </c>
      <c r="G1658" s="1" t="s">
        <v>655</v>
      </c>
      <c r="H1658" t="s">
        <v>702</v>
      </c>
      <c r="I1658" s="1" t="s">
        <v>41</v>
      </c>
      <c r="J1658">
        <v>6.5</v>
      </c>
    </row>
    <row r="1659" spans="1:10" hidden="1" x14ac:dyDescent="0.25">
      <c r="A1659" s="24" t="str">
        <f t="shared" si="27"/>
        <v>P5017TARCELOR (BERTON SICARD)</v>
      </c>
      <c r="B1659" s="1" t="s">
        <v>704</v>
      </c>
      <c r="C1659" s="1" t="s">
        <v>32898</v>
      </c>
      <c r="D1659" s="1" t="s">
        <v>78</v>
      </c>
      <c r="E1659" s="1" t="s">
        <v>705</v>
      </c>
      <c r="F1659" s="1" t="s">
        <v>32900</v>
      </c>
      <c r="G1659" s="1" t="s">
        <v>655</v>
      </c>
      <c r="H1659" t="s">
        <v>704</v>
      </c>
      <c r="I1659" s="1" t="s">
        <v>41</v>
      </c>
      <c r="J1659">
        <v>6.5</v>
      </c>
    </row>
    <row r="1660" spans="1:10" hidden="1" x14ac:dyDescent="0.25">
      <c r="A1660" s="24" t="str">
        <f t="shared" si="27"/>
        <v>P5018TARCELOR (BERTON SICARD)</v>
      </c>
      <c r="B1660" s="1" t="s">
        <v>706</v>
      </c>
      <c r="C1660" s="1" t="s">
        <v>32898</v>
      </c>
      <c r="D1660" s="1" t="s">
        <v>78</v>
      </c>
      <c r="E1660" s="1" t="s">
        <v>707</v>
      </c>
      <c r="F1660" s="1" t="s">
        <v>32900</v>
      </c>
      <c r="G1660" s="1" t="s">
        <v>655</v>
      </c>
      <c r="H1660" t="s">
        <v>706</v>
      </c>
      <c r="I1660" s="1" t="s">
        <v>41</v>
      </c>
      <c r="J1660">
        <v>6.5</v>
      </c>
    </row>
    <row r="1661" spans="1:10" hidden="1" x14ac:dyDescent="0.25">
      <c r="A1661" s="24" t="str">
        <f t="shared" si="27"/>
        <v>P5019TARCELOR (BERTON SICARD)</v>
      </c>
      <c r="B1661" s="1" t="s">
        <v>708</v>
      </c>
      <c r="C1661" s="1" t="s">
        <v>32898</v>
      </c>
      <c r="D1661" s="1" t="s">
        <v>78</v>
      </c>
      <c r="E1661" s="1" t="s">
        <v>709</v>
      </c>
      <c r="F1661" s="1" t="s">
        <v>32900</v>
      </c>
      <c r="G1661" s="1" t="s">
        <v>655</v>
      </c>
      <c r="H1661" t="s">
        <v>708</v>
      </c>
      <c r="I1661" s="1" t="s">
        <v>41</v>
      </c>
      <c r="J1661">
        <v>6.5</v>
      </c>
    </row>
    <row r="1662" spans="1:10" hidden="1" x14ac:dyDescent="0.25">
      <c r="A1662" s="24" t="str">
        <f t="shared" si="27"/>
        <v>P5020TARCELOR (BERTON SICARD)</v>
      </c>
      <c r="B1662" s="1" t="s">
        <v>710</v>
      </c>
      <c r="C1662" s="1" t="s">
        <v>32898</v>
      </c>
      <c r="D1662" s="1" t="s">
        <v>78</v>
      </c>
      <c r="E1662" s="1" t="s">
        <v>711</v>
      </c>
      <c r="F1662" s="1" t="s">
        <v>32900</v>
      </c>
      <c r="G1662" s="1" t="s">
        <v>655</v>
      </c>
      <c r="H1662" t="s">
        <v>710</v>
      </c>
      <c r="I1662" s="1" t="s">
        <v>41</v>
      </c>
      <c r="J1662">
        <v>6.5</v>
      </c>
    </row>
    <row r="1663" spans="1:10" hidden="1" x14ac:dyDescent="0.25">
      <c r="A1663" s="24" t="str">
        <f t="shared" si="27"/>
        <v>P5021TARCELOR (BERTON SICARD)</v>
      </c>
      <c r="B1663" s="1" t="s">
        <v>712</v>
      </c>
      <c r="C1663" s="1" t="s">
        <v>32898</v>
      </c>
      <c r="D1663" s="1" t="s">
        <v>78</v>
      </c>
      <c r="E1663" s="1" t="s">
        <v>713</v>
      </c>
      <c r="F1663" s="1" t="s">
        <v>32900</v>
      </c>
      <c r="G1663" s="1" t="s">
        <v>655</v>
      </c>
      <c r="H1663" t="s">
        <v>712</v>
      </c>
      <c r="I1663" s="1" t="s">
        <v>41</v>
      </c>
      <c r="J1663">
        <v>6.5</v>
      </c>
    </row>
    <row r="1664" spans="1:10" hidden="1" x14ac:dyDescent="0.25">
      <c r="A1664" s="24" t="str">
        <f t="shared" si="27"/>
        <v>P5022ARCELOR (BERTON SICARD)</v>
      </c>
      <c r="B1664" s="1" t="s">
        <v>714</v>
      </c>
      <c r="C1664" s="1" t="s">
        <v>32898</v>
      </c>
      <c r="D1664" s="1" t="s">
        <v>78</v>
      </c>
      <c r="E1664" s="1" t="s">
        <v>715</v>
      </c>
      <c r="F1664" s="1" t="s">
        <v>32900</v>
      </c>
      <c r="G1664" s="1" t="s">
        <v>655</v>
      </c>
      <c r="H1664" t="s">
        <v>714</v>
      </c>
      <c r="I1664" s="1" t="s">
        <v>41</v>
      </c>
      <c r="J1664">
        <v>6.5</v>
      </c>
    </row>
    <row r="1665" spans="1:10" hidden="1" x14ac:dyDescent="0.25">
      <c r="A1665" s="24" t="str">
        <f t="shared" si="27"/>
        <v>P5023TARCELOR (BERTON SICARD)</v>
      </c>
      <c r="B1665" s="1" t="s">
        <v>716</v>
      </c>
      <c r="C1665" s="1" t="s">
        <v>32898</v>
      </c>
      <c r="D1665" s="1" t="s">
        <v>78</v>
      </c>
      <c r="E1665" s="1" t="s">
        <v>717</v>
      </c>
      <c r="F1665" s="1" t="s">
        <v>32900</v>
      </c>
      <c r="G1665" s="1" t="s">
        <v>655</v>
      </c>
      <c r="H1665" t="s">
        <v>716</v>
      </c>
      <c r="I1665" s="1" t="s">
        <v>41</v>
      </c>
      <c r="J1665">
        <v>6.5</v>
      </c>
    </row>
    <row r="1666" spans="1:10" hidden="1" x14ac:dyDescent="0.25">
      <c r="A1666" s="24" t="str">
        <f t="shared" si="27"/>
        <v>P5024TARCELOR (BERTON SICARD)</v>
      </c>
      <c r="B1666" s="1" t="s">
        <v>718</v>
      </c>
      <c r="C1666" s="1" t="s">
        <v>32898</v>
      </c>
      <c r="D1666" s="1" t="s">
        <v>78</v>
      </c>
      <c r="E1666" s="1" t="s">
        <v>719</v>
      </c>
      <c r="F1666" s="1" t="s">
        <v>32900</v>
      </c>
      <c r="G1666" s="1" t="s">
        <v>655</v>
      </c>
      <c r="H1666" t="s">
        <v>718</v>
      </c>
      <c r="I1666" s="1" t="s">
        <v>41</v>
      </c>
      <c r="J1666">
        <v>6.5</v>
      </c>
    </row>
    <row r="1667" spans="1:10" hidden="1" x14ac:dyDescent="0.25">
      <c r="A1667" s="24" t="str">
        <f t="shared" si="27"/>
        <v>P5025ARCELOR (BERTON SICARD)</v>
      </c>
      <c r="B1667" s="1" t="s">
        <v>720</v>
      </c>
      <c r="C1667" s="1" t="s">
        <v>32898</v>
      </c>
      <c r="D1667" s="1" t="s">
        <v>78</v>
      </c>
      <c r="E1667" s="1" t="s">
        <v>683</v>
      </c>
      <c r="F1667" s="1" t="s">
        <v>32900</v>
      </c>
      <c r="G1667" s="1" t="s">
        <v>655</v>
      </c>
      <c r="H1667" t="s">
        <v>720</v>
      </c>
      <c r="I1667" s="1" t="s">
        <v>41</v>
      </c>
      <c r="J1667">
        <v>6.5</v>
      </c>
    </row>
    <row r="1668" spans="1:10" hidden="1" x14ac:dyDescent="0.25">
      <c r="A1668" s="24" t="str">
        <f t="shared" si="27"/>
        <v>P5026ARCELOR (BERTON SICARD)</v>
      </c>
      <c r="B1668" s="1" t="s">
        <v>721</v>
      </c>
      <c r="C1668" s="1" t="s">
        <v>32898</v>
      </c>
      <c r="D1668" s="1" t="s">
        <v>78</v>
      </c>
      <c r="E1668" s="1" t="s">
        <v>685</v>
      </c>
      <c r="F1668" s="1" t="s">
        <v>32900</v>
      </c>
      <c r="G1668" s="1" t="s">
        <v>655</v>
      </c>
      <c r="H1668" t="s">
        <v>721</v>
      </c>
      <c r="I1668" s="1" t="s">
        <v>41</v>
      </c>
      <c r="J1668">
        <v>6.5</v>
      </c>
    </row>
    <row r="1669" spans="1:10" hidden="1" x14ac:dyDescent="0.25">
      <c r="A1669" s="24" t="str">
        <f t="shared" si="27"/>
        <v>P5027ARCELOR (BERTON SICARD)</v>
      </c>
      <c r="B1669" s="1" t="s">
        <v>722</v>
      </c>
      <c r="C1669" s="1" t="s">
        <v>32898</v>
      </c>
      <c r="D1669" s="1" t="s">
        <v>78</v>
      </c>
      <c r="E1669" s="1" t="s">
        <v>687</v>
      </c>
      <c r="F1669" s="1" t="s">
        <v>32900</v>
      </c>
      <c r="G1669" s="1" t="s">
        <v>655</v>
      </c>
      <c r="H1669" t="s">
        <v>722</v>
      </c>
      <c r="I1669" s="1" t="s">
        <v>41</v>
      </c>
      <c r="J1669">
        <v>6.5</v>
      </c>
    </row>
    <row r="1670" spans="1:10" hidden="1" x14ac:dyDescent="0.25">
      <c r="A1670" s="24" t="str">
        <f t="shared" si="27"/>
        <v>P5028ARCELOR (BERTON SICARD)</v>
      </c>
      <c r="B1670" s="1" t="s">
        <v>723</v>
      </c>
      <c r="C1670" s="1" t="s">
        <v>32898</v>
      </c>
      <c r="D1670" s="1" t="s">
        <v>78</v>
      </c>
      <c r="E1670" s="1" t="s">
        <v>689</v>
      </c>
      <c r="F1670" s="1" t="s">
        <v>32900</v>
      </c>
      <c r="G1670" s="1" t="s">
        <v>655</v>
      </c>
      <c r="H1670" t="s">
        <v>723</v>
      </c>
      <c r="I1670" s="1" t="s">
        <v>41</v>
      </c>
      <c r="J1670">
        <v>6.5</v>
      </c>
    </row>
    <row r="1671" spans="1:10" hidden="1" x14ac:dyDescent="0.25">
      <c r="A1671" s="24" t="str">
        <f t="shared" si="27"/>
        <v>P5029ARCELOR (BERTON SICARD)</v>
      </c>
      <c r="B1671" s="1" t="s">
        <v>724</v>
      </c>
      <c r="C1671" s="1" t="s">
        <v>32898</v>
      </c>
      <c r="D1671" s="1" t="s">
        <v>78</v>
      </c>
      <c r="E1671" s="1" t="s">
        <v>691</v>
      </c>
      <c r="F1671" s="1" t="s">
        <v>32900</v>
      </c>
      <c r="G1671" s="1" t="s">
        <v>655</v>
      </c>
      <c r="H1671" t="s">
        <v>724</v>
      </c>
      <c r="I1671" s="1" t="s">
        <v>41</v>
      </c>
      <c r="J1671">
        <v>6.5</v>
      </c>
    </row>
    <row r="1672" spans="1:10" hidden="1" x14ac:dyDescent="0.25">
      <c r="A1672" s="24" t="str">
        <f t="shared" si="27"/>
        <v>P5030ARCELOR (BERTON SICARD)</v>
      </c>
      <c r="B1672" s="1" t="s">
        <v>725</v>
      </c>
      <c r="C1672" s="1" t="s">
        <v>32898</v>
      </c>
      <c r="D1672" s="1" t="s">
        <v>78</v>
      </c>
      <c r="E1672" s="1" t="s">
        <v>726</v>
      </c>
      <c r="F1672" s="1" t="s">
        <v>32900</v>
      </c>
      <c r="G1672" s="1" t="s">
        <v>655</v>
      </c>
      <c r="H1672" t="s">
        <v>725</v>
      </c>
      <c r="I1672" s="1" t="s">
        <v>41</v>
      </c>
      <c r="J1672">
        <v>6.5</v>
      </c>
    </row>
    <row r="1673" spans="1:10" hidden="1" x14ac:dyDescent="0.25">
      <c r="A1673" s="24" t="str">
        <f t="shared" si="27"/>
        <v>P5031ARCELOR (BERTON SICARD)</v>
      </c>
      <c r="B1673" s="1" t="s">
        <v>727</v>
      </c>
      <c r="C1673" s="1" t="s">
        <v>32898</v>
      </c>
      <c r="D1673" s="1" t="s">
        <v>78</v>
      </c>
      <c r="E1673" s="1" t="s">
        <v>728</v>
      </c>
      <c r="F1673" s="1" t="s">
        <v>32900</v>
      </c>
      <c r="G1673" s="1" t="s">
        <v>655</v>
      </c>
      <c r="H1673" t="s">
        <v>727</v>
      </c>
      <c r="I1673" s="1" t="s">
        <v>41</v>
      </c>
      <c r="J1673">
        <v>6.5</v>
      </c>
    </row>
    <row r="1674" spans="1:10" hidden="1" x14ac:dyDescent="0.25">
      <c r="A1674" s="24" t="str">
        <f t="shared" si="27"/>
        <v>P5032ARCELOR (BERTON SICARD)</v>
      </c>
      <c r="B1674" s="1" t="s">
        <v>729</v>
      </c>
      <c r="C1674" s="1" t="s">
        <v>32898</v>
      </c>
      <c r="D1674" s="1" t="s">
        <v>78</v>
      </c>
      <c r="E1674" s="1" t="s">
        <v>730</v>
      </c>
      <c r="F1674" s="1" t="s">
        <v>32900</v>
      </c>
      <c r="G1674" s="1" t="s">
        <v>655</v>
      </c>
      <c r="H1674" t="s">
        <v>729</v>
      </c>
      <c r="I1674" s="1" t="s">
        <v>41</v>
      </c>
      <c r="J1674">
        <v>6.5</v>
      </c>
    </row>
    <row r="1675" spans="1:10" hidden="1" x14ac:dyDescent="0.25">
      <c r="A1675" s="24" t="str">
        <f t="shared" si="27"/>
        <v>P5033ARCELOR (BERTON SICARD)</v>
      </c>
      <c r="B1675" s="1" t="s">
        <v>731</v>
      </c>
      <c r="C1675" s="1" t="s">
        <v>32898</v>
      </c>
      <c r="D1675" s="1" t="s">
        <v>78</v>
      </c>
      <c r="E1675" s="1" t="s">
        <v>732</v>
      </c>
      <c r="F1675" s="1" t="s">
        <v>32900</v>
      </c>
      <c r="G1675" s="1" t="s">
        <v>655</v>
      </c>
      <c r="H1675" t="s">
        <v>731</v>
      </c>
      <c r="I1675" s="1" t="s">
        <v>41</v>
      </c>
      <c r="J1675">
        <v>6.5</v>
      </c>
    </row>
    <row r="1676" spans="1:10" hidden="1" x14ac:dyDescent="0.25">
      <c r="A1676" s="24" t="str">
        <f t="shared" ref="A1676:A1739" si="28">B1676&amp;F1676</f>
        <v>P5034ARCELOR (BERTON SICARD)</v>
      </c>
      <c r="B1676" s="1" t="s">
        <v>733</v>
      </c>
      <c r="C1676" s="1" t="s">
        <v>32898</v>
      </c>
      <c r="D1676" s="1" t="s">
        <v>78</v>
      </c>
      <c r="E1676" s="1" t="s">
        <v>734</v>
      </c>
      <c r="F1676" s="1" t="s">
        <v>32900</v>
      </c>
      <c r="G1676" s="1" t="s">
        <v>655</v>
      </c>
      <c r="H1676" t="s">
        <v>733</v>
      </c>
      <c r="I1676" s="1" t="s">
        <v>41</v>
      </c>
      <c r="J1676">
        <v>6.5</v>
      </c>
    </row>
    <row r="1677" spans="1:10" hidden="1" x14ac:dyDescent="0.25">
      <c r="A1677" s="24" t="str">
        <f t="shared" si="28"/>
        <v>P5035ARCELOR (BERTON SICARD)</v>
      </c>
      <c r="B1677" s="1" t="s">
        <v>735</v>
      </c>
      <c r="C1677" s="1" t="s">
        <v>32898</v>
      </c>
      <c r="D1677" s="1" t="s">
        <v>78</v>
      </c>
      <c r="E1677" s="1" t="s">
        <v>736</v>
      </c>
      <c r="F1677" s="1" t="s">
        <v>32900</v>
      </c>
      <c r="G1677" s="1" t="s">
        <v>655</v>
      </c>
      <c r="H1677" t="s">
        <v>735</v>
      </c>
      <c r="I1677" s="1" t="s">
        <v>41</v>
      </c>
      <c r="J1677">
        <v>6.5</v>
      </c>
    </row>
    <row r="1678" spans="1:10" hidden="1" x14ac:dyDescent="0.25">
      <c r="A1678" s="24" t="str">
        <f t="shared" si="28"/>
        <v>P5036ARCELOR (BERTON SICARD)</v>
      </c>
      <c r="B1678" s="1" t="s">
        <v>737</v>
      </c>
      <c r="C1678" s="1" t="s">
        <v>32898</v>
      </c>
      <c r="D1678" s="1" t="s">
        <v>78</v>
      </c>
      <c r="E1678" s="1" t="s">
        <v>738</v>
      </c>
      <c r="F1678" s="1" t="s">
        <v>32900</v>
      </c>
      <c r="G1678" s="1" t="s">
        <v>655</v>
      </c>
      <c r="H1678" t="s">
        <v>737</v>
      </c>
      <c r="I1678" s="1" t="s">
        <v>41</v>
      </c>
      <c r="J1678">
        <v>6.5</v>
      </c>
    </row>
    <row r="1679" spans="1:10" hidden="1" x14ac:dyDescent="0.25">
      <c r="A1679" s="24" t="str">
        <f t="shared" si="28"/>
        <v>P5038TARCELOR (BERTON SICARD)</v>
      </c>
      <c r="B1679" s="1" t="s">
        <v>739</v>
      </c>
      <c r="C1679" s="1" t="s">
        <v>32898</v>
      </c>
      <c r="D1679" s="1" t="s">
        <v>78</v>
      </c>
      <c r="E1679" s="1" t="s">
        <v>740</v>
      </c>
      <c r="F1679" s="1" t="s">
        <v>32900</v>
      </c>
      <c r="G1679" s="1" t="s">
        <v>655</v>
      </c>
      <c r="H1679" t="s">
        <v>739</v>
      </c>
      <c r="I1679" s="1" t="s">
        <v>41</v>
      </c>
      <c r="J1679">
        <v>6.5</v>
      </c>
    </row>
    <row r="1680" spans="1:10" hidden="1" x14ac:dyDescent="0.25">
      <c r="A1680" s="24" t="str">
        <f t="shared" si="28"/>
        <v>P5039TARCELOR (BERTON SICARD)</v>
      </c>
      <c r="B1680" s="1" t="s">
        <v>741</v>
      </c>
      <c r="C1680" s="1" t="s">
        <v>32898</v>
      </c>
      <c r="D1680" s="1" t="s">
        <v>78</v>
      </c>
      <c r="E1680" s="1" t="s">
        <v>742</v>
      </c>
      <c r="F1680" s="1" t="s">
        <v>32900</v>
      </c>
      <c r="G1680" s="1" t="s">
        <v>655</v>
      </c>
      <c r="H1680" t="s">
        <v>741</v>
      </c>
      <c r="I1680" s="1" t="s">
        <v>41</v>
      </c>
      <c r="J1680">
        <v>6.5</v>
      </c>
    </row>
    <row r="1681" spans="1:10" hidden="1" x14ac:dyDescent="0.25">
      <c r="A1681" s="24" t="str">
        <f t="shared" si="28"/>
        <v>P5040ARCELOR (BERTON SICARD)</v>
      </c>
      <c r="B1681" s="1" t="s">
        <v>743</v>
      </c>
      <c r="C1681" s="1" t="s">
        <v>32898</v>
      </c>
      <c r="D1681" s="1" t="s">
        <v>78</v>
      </c>
      <c r="E1681" s="1" t="s">
        <v>717</v>
      </c>
      <c r="F1681" s="1" t="s">
        <v>32900</v>
      </c>
      <c r="G1681" s="1" t="s">
        <v>655</v>
      </c>
      <c r="H1681" t="s">
        <v>743</v>
      </c>
      <c r="I1681" s="1" t="s">
        <v>41</v>
      </c>
      <c r="J1681">
        <v>6.5</v>
      </c>
    </row>
    <row r="1682" spans="1:10" hidden="1" x14ac:dyDescent="0.25">
      <c r="A1682" s="24" t="str">
        <f t="shared" si="28"/>
        <v>P5041ARCELOR (BERTON SICARD)</v>
      </c>
      <c r="B1682" s="1" t="s">
        <v>744</v>
      </c>
      <c r="C1682" s="1" t="s">
        <v>32898</v>
      </c>
      <c r="D1682" s="1" t="s">
        <v>78</v>
      </c>
      <c r="E1682" s="1" t="s">
        <v>719</v>
      </c>
      <c r="F1682" s="1" t="s">
        <v>32900</v>
      </c>
      <c r="G1682" s="1" t="s">
        <v>655</v>
      </c>
      <c r="H1682" t="s">
        <v>744</v>
      </c>
      <c r="I1682" s="1" t="s">
        <v>41</v>
      </c>
      <c r="J1682">
        <v>6.5</v>
      </c>
    </row>
    <row r="1683" spans="1:10" hidden="1" x14ac:dyDescent="0.25">
      <c r="A1683" s="24" t="str">
        <f t="shared" si="28"/>
        <v>P5043ARCELOR (BERTON SICARD)</v>
      </c>
      <c r="B1683" s="1" t="s">
        <v>745</v>
      </c>
      <c r="C1683" s="1" t="s">
        <v>32898</v>
      </c>
      <c r="D1683" s="1" t="s">
        <v>78</v>
      </c>
      <c r="E1683" s="1" t="s">
        <v>695</v>
      </c>
      <c r="F1683" s="1" t="s">
        <v>32900</v>
      </c>
      <c r="G1683" s="1" t="s">
        <v>655</v>
      </c>
      <c r="H1683" t="s">
        <v>745</v>
      </c>
      <c r="I1683" s="1" t="s">
        <v>41</v>
      </c>
      <c r="J1683">
        <v>6.5</v>
      </c>
    </row>
    <row r="1684" spans="1:10" hidden="1" x14ac:dyDescent="0.25">
      <c r="A1684" s="24" t="str">
        <f t="shared" si="28"/>
        <v>P5044ARCELOR (BERTON SICARD)</v>
      </c>
      <c r="B1684" s="1" t="s">
        <v>746</v>
      </c>
      <c r="C1684" s="1" t="s">
        <v>32898</v>
      </c>
      <c r="D1684" s="1" t="s">
        <v>78</v>
      </c>
      <c r="E1684" s="1" t="s">
        <v>693</v>
      </c>
      <c r="F1684" s="1" t="s">
        <v>32900</v>
      </c>
      <c r="G1684" s="1" t="s">
        <v>655</v>
      </c>
      <c r="H1684" t="s">
        <v>746</v>
      </c>
      <c r="I1684" s="1" t="s">
        <v>41</v>
      </c>
      <c r="J1684">
        <v>6.5</v>
      </c>
    </row>
    <row r="1685" spans="1:10" hidden="1" x14ac:dyDescent="0.25">
      <c r="A1685" s="24" t="str">
        <f t="shared" si="28"/>
        <v>P5049TARCELOR (BERTON SICARD)</v>
      </c>
      <c r="B1685" s="1" t="s">
        <v>747</v>
      </c>
      <c r="C1685" s="1" t="s">
        <v>32898</v>
      </c>
      <c r="D1685" s="1" t="s">
        <v>78</v>
      </c>
      <c r="E1685" s="1" t="s">
        <v>748</v>
      </c>
      <c r="F1685" s="1" t="s">
        <v>32900</v>
      </c>
      <c r="G1685" s="1" t="s">
        <v>655</v>
      </c>
      <c r="H1685" t="s">
        <v>747</v>
      </c>
      <c r="I1685" s="1" t="s">
        <v>41</v>
      </c>
      <c r="J1685">
        <v>6.5</v>
      </c>
    </row>
    <row r="1686" spans="1:10" hidden="1" x14ac:dyDescent="0.25">
      <c r="A1686" s="24" t="str">
        <f t="shared" si="28"/>
        <v>P5053TARCELOR (BERTON SICARD)</v>
      </c>
      <c r="B1686" s="1" t="s">
        <v>749</v>
      </c>
      <c r="C1686" s="1" t="s">
        <v>32898</v>
      </c>
      <c r="D1686" s="1" t="s">
        <v>78</v>
      </c>
      <c r="E1686" s="1" t="s">
        <v>750</v>
      </c>
      <c r="F1686" s="1" t="s">
        <v>32900</v>
      </c>
      <c r="G1686" s="1" t="s">
        <v>655</v>
      </c>
      <c r="H1686" t="s">
        <v>749</v>
      </c>
      <c r="I1686" s="1" t="s">
        <v>41</v>
      </c>
      <c r="J1686">
        <v>6.5</v>
      </c>
    </row>
    <row r="1687" spans="1:10" hidden="1" x14ac:dyDescent="0.25">
      <c r="A1687" s="24" t="str">
        <f t="shared" si="28"/>
        <v>P5054TARCELOR (BERTON SICARD)</v>
      </c>
      <c r="B1687" s="1" t="s">
        <v>751</v>
      </c>
      <c r="C1687" s="1" t="s">
        <v>32898</v>
      </c>
      <c r="D1687" s="1" t="s">
        <v>78</v>
      </c>
      <c r="E1687" s="1" t="s">
        <v>752</v>
      </c>
      <c r="F1687" s="1" t="s">
        <v>32900</v>
      </c>
      <c r="G1687" s="1" t="s">
        <v>655</v>
      </c>
      <c r="H1687" t="s">
        <v>751</v>
      </c>
      <c r="I1687" s="1" t="s">
        <v>41</v>
      </c>
      <c r="J1687">
        <v>6.5</v>
      </c>
    </row>
    <row r="1688" spans="1:10" hidden="1" x14ac:dyDescent="0.25">
      <c r="A1688" s="24" t="str">
        <f t="shared" si="28"/>
        <v>P5055ARCELOR (BERTON SICARD)</v>
      </c>
      <c r="B1688" s="1" t="s">
        <v>753</v>
      </c>
      <c r="C1688" s="1" t="s">
        <v>32898</v>
      </c>
      <c r="D1688" s="1" t="s">
        <v>78</v>
      </c>
      <c r="E1688" s="1" t="s">
        <v>754</v>
      </c>
      <c r="F1688" s="1" t="s">
        <v>32900</v>
      </c>
      <c r="G1688" s="1" t="s">
        <v>655</v>
      </c>
      <c r="H1688" t="s">
        <v>753</v>
      </c>
      <c r="I1688" s="1" t="s">
        <v>41</v>
      </c>
      <c r="J1688">
        <v>6.5</v>
      </c>
    </row>
    <row r="1689" spans="1:10" hidden="1" x14ac:dyDescent="0.25">
      <c r="A1689" s="24" t="str">
        <f t="shared" si="28"/>
        <v>P5056ARCELOR (BERTON SICARD)</v>
      </c>
      <c r="B1689" s="1" t="s">
        <v>755</v>
      </c>
      <c r="C1689" s="1" t="s">
        <v>32898</v>
      </c>
      <c r="D1689" s="1" t="s">
        <v>78</v>
      </c>
      <c r="E1689" s="1" t="s">
        <v>756</v>
      </c>
      <c r="F1689" s="1" t="s">
        <v>32900</v>
      </c>
      <c r="G1689" s="1" t="s">
        <v>655</v>
      </c>
      <c r="H1689" t="s">
        <v>755</v>
      </c>
      <c r="I1689" s="1" t="s">
        <v>41</v>
      </c>
      <c r="J1689">
        <v>6.5</v>
      </c>
    </row>
    <row r="1690" spans="1:10" hidden="1" x14ac:dyDescent="0.25">
      <c r="A1690" s="24" t="str">
        <f t="shared" si="28"/>
        <v>P5058ARCELOR (BERTON SICARD)</v>
      </c>
      <c r="B1690" s="1" t="s">
        <v>757</v>
      </c>
      <c r="C1690" s="1" t="s">
        <v>32898</v>
      </c>
      <c r="D1690" s="1" t="s">
        <v>78</v>
      </c>
      <c r="E1690" s="1" t="s">
        <v>758</v>
      </c>
      <c r="F1690" s="1" t="s">
        <v>32900</v>
      </c>
      <c r="G1690" s="1" t="s">
        <v>655</v>
      </c>
      <c r="H1690" t="s">
        <v>757</v>
      </c>
      <c r="I1690" s="1" t="s">
        <v>41</v>
      </c>
      <c r="J1690">
        <v>6.5</v>
      </c>
    </row>
    <row r="1691" spans="1:10" hidden="1" x14ac:dyDescent="0.25">
      <c r="A1691" s="24" t="str">
        <f t="shared" si="28"/>
        <v>P5061TARCELOR (BERTON SICARD)</v>
      </c>
      <c r="B1691" s="1" t="s">
        <v>759</v>
      </c>
      <c r="C1691" s="1" t="s">
        <v>32898</v>
      </c>
      <c r="D1691" s="1" t="s">
        <v>78</v>
      </c>
      <c r="E1691" s="1" t="s">
        <v>760</v>
      </c>
      <c r="F1691" s="1" t="s">
        <v>32900</v>
      </c>
      <c r="G1691" s="1" t="s">
        <v>655</v>
      </c>
      <c r="H1691" t="s">
        <v>759</v>
      </c>
      <c r="I1691" s="1" t="s">
        <v>41</v>
      </c>
      <c r="J1691">
        <v>6.5</v>
      </c>
    </row>
    <row r="1692" spans="1:10" hidden="1" x14ac:dyDescent="0.25">
      <c r="A1692" s="24" t="str">
        <f t="shared" si="28"/>
        <v>P5064ARCELOR (BERTON SICARD)</v>
      </c>
      <c r="B1692" s="1" t="s">
        <v>761</v>
      </c>
      <c r="C1692" s="1" t="s">
        <v>32898</v>
      </c>
      <c r="D1692" s="1" t="s">
        <v>78</v>
      </c>
      <c r="E1692" s="1" t="s">
        <v>740</v>
      </c>
      <c r="F1692" s="1" t="s">
        <v>32900</v>
      </c>
      <c r="G1692" s="1" t="s">
        <v>655</v>
      </c>
      <c r="H1692" t="s">
        <v>761</v>
      </c>
      <c r="I1692" s="1" t="s">
        <v>41</v>
      </c>
      <c r="J1692">
        <v>6.5</v>
      </c>
    </row>
    <row r="1693" spans="1:10" hidden="1" x14ac:dyDescent="0.25">
      <c r="A1693" s="24" t="str">
        <f t="shared" si="28"/>
        <v>P5065ARCELOR (BERTON SICARD)</v>
      </c>
      <c r="B1693" s="1" t="s">
        <v>762</v>
      </c>
      <c r="C1693" s="1" t="s">
        <v>32898</v>
      </c>
      <c r="D1693" s="1" t="s">
        <v>78</v>
      </c>
      <c r="E1693" s="1" t="s">
        <v>742</v>
      </c>
      <c r="F1693" s="1" t="s">
        <v>32900</v>
      </c>
      <c r="G1693" s="1" t="s">
        <v>655</v>
      </c>
      <c r="H1693" t="s">
        <v>762</v>
      </c>
      <c r="I1693" s="1" t="s">
        <v>41</v>
      </c>
      <c r="J1693">
        <v>6.5</v>
      </c>
    </row>
    <row r="1694" spans="1:10" hidden="1" x14ac:dyDescent="0.25">
      <c r="A1694" s="24" t="str">
        <f t="shared" si="28"/>
        <v>P5066TARCELOR (BERTON SICARD)</v>
      </c>
      <c r="B1694" s="1" t="s">
        <v>763</v>
      </c>
      <c r="C1694" s="1" t="s">
        <v>32898</v>
      </c>
      <c r="D1694" s="1" t="s">
        <v>78</v>
      </c>
      <c r="E1694" s="1" t="s">
        <v>764</v>
      </c>
      <c r="F1694" s="1" t="s">
        <v>32900</v>
      </c>
      <c r="G1694" s="1" t="s">
        <v>655</v>
      </c>
      <c r="H1694" t="s">
        <v>763</v>
      </c>
      <c r="I1694" s="1" t="s">
        <v>41</v>
      </c>
      <c r="J1694">
        <v>6.5</v>
      </c>
    </row>
    <row r="1695" spans="1:10" hidden="1" x14ac:dyDescent="0.25">
      <c r="A1695" s="24" t="str">
        <f t="shared" si="28"/>
        <v>P5066T/1ARCELOR (BERTON SICARD)</v>
      </c>
      <c r="B1695" s="1" t="s">
        <v>765</v>
      </c>
      <c r="C1695" s="1" t="s">
        <v>32898</v>
      </c>
      <c r="D1695" s="1" t="s">
        <v>78</v>
      </c>
      <c r="E1695" s="1" t="s">
        <v>766</v>
      </c>
      <c r="F1695" s="1" t="s">
        <v>32900</v>
      </c>
      <c r="G1695" s="1" t="s">
        <v>655</v>
      </c>
      <c r="H1695" t="s">
        <v>765</v>
      </c>
      <c r="I1695" s="1" t="s">
        <v>41</v>
      </c>
      <c r="J1695">
        <v>1</v>
      </c>
    </row>
    <row r="1696" spans="1:10" hidden="1" x14ac:dyDescent="0.25">
      <c r="A1696" s="24" t="str">
        <f t="shared" si="28"/>
        <v>P5067ARCELOR (BERTON SICARD)</v>
      </c>
      <c r="B1696" s="1" t="s">
        <v>767</v>
      </c>
      <c r="C1696" s="1" t="s">
        <v>32898</v>
      </c>
      <c r="D1696" s="1" t="s">
        <v>78</v>
      </c>
      <c r="E1696" s="1" t="s">
        <v>768</v>
      </c>
      <c r="F1696" s="1" t="s">
        <v>32900</v>
      </c>
      <c r="G1696" s="1" t="s">
        <v>655</v>
      </c>
      <c r="H1696" t="s">
        <v>767</v>
      </c>
      <c r="I1696" s="1" t="s">
        <v>41</v>
      </c>
      <c r="J1696">
        <v>6.5</v>
      </c>
    </row>
    <row r="1697" spans="1:10" hidden="1" x14ac:dyDescent="0.25">
      <c r="A1697" s="24" t="str">
        <f t="shared" si="28"/>
        <v>P5068ARCELOR (BERTON SICARD)</v>
      </c>
      <c r="B1697" s="1" t="s">
        <v>769</v>
      </c>
      <c r="C1697" s="1" t="s">
        <v>32898</v>
      </c>
      <c r="D1697" s="1" t="s">
        <v>78</v>
      </c>
      <c r="E1697" s="1" t="s">
        <v>764</v>
      </c>
      <c r="F1697" s="1" t="s">
        <v>32900</v>
      </c>
      <c r="G1697" s="1" t="s">
        <v>655</v>
      </c>
      <c r="H1697" t="s">
        <v>769</v>
      </c>
      <c r="I1697" s="1" t="s">
        <v>41</v>
      </c>
      <c r="J1697">
        <v>6.5</v>
      </c>
    </row>
    <row r="1698" spans="1:10" hidden="1" x14ac:dyDescent="0.25">
      <c r="A1698" s="24" t="str">
        <f t="shared" si="28"/>
        <v>P5068/1ARCELOR (BERTON SICARD)</v>
      </c>
      <c r="B1698" s="1" t="s">
        <v>770</v>
      </c>
      <c r="C1698" s="1" t="s">
        <v>32898</v>
      </c>
      <c r="D1698" s="1" t="s">
        <v>78</v>
      </c>
      <c r="E1698" s="1" t="s">
        <v>771</v>
      </c>
      <c r="F1698" s="1" t="s">
        <v>32900</v>
      </c>
      <c r="G1698" s="1" t="s">
        <v>655</v>
      </c>
      <c r="H1698" t="s">
        <v>770</v>
      </c>
      <c r="I1698" s="1" t="s">
        <v>41</v>
      </c>
      <c r="J1698">
        <v>1</v>
      </c>
    </row>
    <row r="1699" spans="1:10" hidden="1" x14ac:dyDescent="0.25">
      <c r="A1699" s="24" t="str">
        <f t="shared" si="28"/>
        <v>P5071TARCELOR (BERTON SICARD)</v>
      </c>
      <c r="B1699" s="1" t="s">
        <v>772</v>
      </c>
      <c r="C1699" s="1" t="s">
        <v>32898</v>
      </c>
      <c r="D1699" s="1" t="s">
        <v>78</v>
      </c>
      <c r="E1699" s="1" t="s">
        <v>773</v>
      </c>
      <c r="F1699" s="1" t="s">
        <v>32900</v>
      </c>
      <c r="G1699" s="1" t="s">
        <v>655</v>
      </c>
      <c r="H1699" t="s">
        <v>772</v>
      </c>
      <c r="I1699" s="1" t="s">
        <v>41</v>
      </c>
      <c r="J1699">
        <v>6.5</v>
      </c>
    </row>
    <row r="1700" spans="1:10" hidden="1" x14ac:dyDescent="0.25">
      <c r="A1700" s="24" t="str">
        <f t="shared" si="28"/>
        <v>P5072ARCELOR (BERTON SICARD)</v>
      </c>
      <c r="B1700" s="1" t="s">
        <v>774</v>
      </c>
      <c r="C1700" s="1" t="s">
        <v>32898</v>
      </c>
      <c r="D1700" s="1" t="s">
        <v>78</v>
      </c>
      <c r="E1700" s="1" t="s">
        <v>775</v>
      </c>
      <c r="F1700" s="1" t="s">
        <v>32900</v>
      </c>
      <c r="G1700" s="1" t="s">
        <v>655</v>
      </c>
      <c r="H1700" t="s">
        <v>774</v>
      </c>
      <c r="I1700" s="1" t="s">
        <v>41</v>
      </c>
      <c r="J1700">
        <v>6.5</v>
      </c>
    </row>
    <row r="1701" spans="1:10" hidden="1" x14ac:dyDescent="0.25">
      <c r="A1701" s="24" t="str">
        <f t="shared" si="28"/>
        <v>P5073TARCELOR (BERTON SICARD)</v>
      </c>
      <c r="B1701" s="1" t="s">
        <v>776</v>
      </c>
      <c r="C1701" s="1" t="s">
        <v>32898</v>
      </c>
      <c r="D1701" s="1" t="s">
        <v>78</v>
      </c>
      <c r="E1701" s="1" t="s">
        <v>777</v>
      </c>
      <c r="F1701" s="1" t="s">
        <v>32900</v>
      </c>
      <c r="G1701" s="1" t="s">
        <v>655</v>
      </c>
      <c r="H1701" t="s">
        <v>776</v>
      </c>
      <c r="I1701" s="1" t="s">
        <v>41</v>
      </c>
      <c r="J1701">
        <v>6.5</v>
      </c>
    </row>
    <row r="1702" spans="1:10" hidden="1" x14ac:dyDescent="0.25">
      <c r="A1702" s="24" t="str">
        <f t="shared" si="28"/>
        <v>P5074TARCELOR (BERTON SICARD)</v>
      </c>
      <c r="B1702" s="1" t="s">
        <v>778</v>
      </c>
      <c r="C1702" s="1" t="s">
        <v>32898</v>
      </c>
      <c r="D1702" s="1" t="s">
        <v>78</v>
      </c>
      <c r="E1702" s="1" t="s">
        <v>779</v>
      </c>
      <c r="F1702" s="1" t="s">
        <v>32900</v>
      </c>
      <c r="G1702" s="1" t="s">
        <v>655</v>
      </c>
      <c r="H1702" t="s">
        <v>778</v>
      </c>
      <c r="I1702" s="1" t="s">
        <v>41</v>
      </c>
      <c r="J1702">
        <v>6.5</v>
      </c>
    </row>
    <row r="1703" spans="1:10" hidden="1" x14ac:dyDescent="0.25">
      <c r="A1703" s="24" t="str">
        <f t="shared" si="28"/>
        <v>P5075TARCELOR (BERTON SICARD)</v>
      </c>
      <c r="B1703" s="1" t="s">
        <v>780</v>
      </c>
      <c r="C1703" s="1" t="s">
        <v>32898</v>
      </c>
      <c r="D1703" s="1" t="s">
        <v>78</v>
      </c>
      <c r="E1703" s="1" t="s">
        <v>781</v>
      </c>
      <c r="F1703" s="1" t="s">
        <v>32900</v>
      </c>
      <c r="G1703" s="1" t="s">
        <v>655</v>
      </c>
      <c r="H1703" t="s">
        <v>780</v>
      </c>
      <c r="I1703" s="1" t="s">
        <v>41</v>
      </c>
      <c r="J1703">
        <v>6.5</v>
      </c>
    </row>
    <row r="1704" spans="1:10" hidden="1" x14ac:dyDescent="0.25">
      <c r="A1704" s="24" t="str">
        <f t="shared" si="28"/>
        <v>P5076ARCELOR (BERTON SICARD)</v>
      </c>
      <c r="B1704" s="1" t="s">
        <v>782</v>
      </c>
      <c r="C1704" s="1" t="s">
        <v>32898</v>
      </c>
      <c r="D1704" s="1" t="s">
        <v>78</v>
      </c>
      <c r="E1704" s="1" t="s">
        <v>783</v>
      </c>
      <c r="F1704" s="1" t="s">
        <v>32900</v>
      </c>
      <c r="G1704" s="1" t="s">
        <v>655</v>
      </c>
      <c r="H1704" t="s">
        <v>782</v>
      </c>
      <c r="I1704" s="1" t="s">
        <v>41</v>
      </c>
      <c r="J1704">
        <v>6.5</v>
      </c>
    </row>
    <row r="1705" spans="1:10" hidden="1" x14ac:dyDescent="0.25">
      <c r="A1705" s="24" t="str">
        <f t="shared" si="28"/>
        <v>P5077ARCELOR (BERTON SICARD)</v>
      </c>
      <c r="B1705" s="1" t="s">
        <v>784</v>
      </c>
      <c r="C1705" s="1" t="s">
        <v>32898</v>
      </c>
      <c r="D1705" s="1" t="s">
        <v>78</v>
      </c>
      <c r="E1705" s="1" t="s">
        <v>785</v>
      </c>
      <c r="F1705" s="1" t="s">
        <v>32900</v>
      </c>
      <c r="G1705" s="1" t="s">
        <v>655</v>
      </c>
      <c r="H1705" t="s">
        <v>784</v>
      </c>
      <c r="I1705" s="1" t="s">
        <v>41</v>
      </c>
      <c r="J1705">
        <v>6.5</v>
      </c>
    </row>
    <row r="1706" spans="1:10" hidden="1" x14ac:dyDescent="0.25">
      <c r="A1706" s="24" t="str">
        <f t="shared" si="28"/>
        <v>P6002ARCELOR (BERTON SICARD)</v>
      </c>
      <c r="B1706" s="1" t="s">
        <v>786</v>
      </c>
      <c r="C1706" s="1" t="s">
        <v>32898</v>
      </c>
      <c r="D1706" s="1" t="s">
        <v>78</v>
      </c>
      <c r="E1706" s="1" t="s">
        <v>787</v>
      </c>
      <c r="F1706" s="1" t="s">
        <v>32900</v>
      </c>
      <c r="G1706" s="1" t="s">
        <v>655</v>
      </c>
      <c r="H1706" t="s">
        <v>786</v>
      </c>
      <c r="I1706" s="1" t="s">
        <v>41</v>
      </c>
      <c r="J1706">
        <v>6.5</v>
      </c>
    </row>
    <row r="1707" spans="1:10" hidden="1" x14ac:dyDescent="0.25">
      <c r="A1707" s="24" t="str">
        <f t="shared" si="28"/>
        <v>P6039ARCELOR (BERTON SICARD)</v>
      </c>
      <c r="B1707" s="1" t="s">
        <v>788</v>
      </c>
      <c r="C1707" s="1" t="s">
        <v>32898</v>
      </c>
      <c r="D1707" s="1" t="s">
        <v>78</v>
      </c>
      <c r="E1707" s="1" t="s">
        <v>789</v>
      </c>
      <c r="F1707" s="1" t="s">
        <v>32900</v>
      </c>
      <c r="G1707" s="1" t="s">
        <v>655</v>
      </c>
      <c r="H1707" t="s">
        <v>788</v>
      </c>
      <c r="I1707" s="1" t="s">
        <v>41</v>
      </c>
      <c r="J1707">
        <v>5.8</v>
      </c>
    </row>
    <row r="1708" spans="1:10" hidden="1" x14ac:dyDescent="0.25">
      <c r="A1708" s="24" t="str">
        <f t="shared" si="28"/>
        <v>P6040ARCELOR (BERTON SICARD)</v>
      </c>
      <c r="B1708" s="1" t="s">
        <v>790</v>
      </c>
      <c r="C1708" s="1" t="s">
        <v>32898</v>
      </c>
      <c r="D1708" s="1" t="s">
        <v>78</v>
      </c>
      <c r="E1708" s="1" t="s">
        <v>791</v>
      </c>
      <c r="F1708" s="1" t="s">
        <v>32900</v>
      </c>
      <c r="G1708" s="1" t="s">
        <v>655</v>
      </c>
      <c r="H1708" t="s">
        <v>790</v>
      </c>
      <c r="I1708" s="1" t="s">
        <v>41</v>
      </c>
      <c r="J1708">
        <v>5.8</v>
      </c>
    </row>
    <row r="1709" spans="1:10" hidden="1" x14ac:dyDescent="0.25">
      <c r="A1709" s="24" t="str">
        <f t="shared" si="28"/>
        <v>P6041ARCELOR (BERTON SICARD)</v>
      </c>
      <c r="B1709" s="1" t="s">
        <v>792</v>
      </c>
      <c r="C1709" s="1" t="s">
        <v>32898</v>
      </c>
      <c r="D1709" s="1" t="s">
        <v>78</v>
      </c>
      <c r="E1709" s="1" t="s">
        <v>793</v>
      </c>
      <c r="F1709" s="1" t="s">
        <v>32900</v>
      </c>
      <c r="G1709" s="1" t="s">
        <v>655</v>
      </c>
      <c r="H1709" t="s">
        <v>792</v>
      </c>
      <c r="I1709" s="1" t="s">
        <v>41</v>
      </c>
      <c r="J1709">
        <v>5.8</v>
      </c>
    </row>
    <row r="1710" spans="1:10" hidden="1" x14ac:dyDescent="0.25">
      <c r="A1710" s="24" t="str">
        <f t="shared" si="28"/>
        <v>P6046ARCELOR (BERTON SICARD)</v>
      </c>
      <c r="B1710" s="1" t="s">
        <v>794</v>
      </c>
      <c r="C1710" s="1" t="s">
        <v>32898</v>
      </c>
      <c r="D1710" s="1" t="s">
        <v>78</v>
      </c>
      <c r="E1710" s="1" t="s">
        <v>795</v>
      </c>
      <c r="F1710" s="1" t="s">
        <v>32900</v>
      </c>
      <c r="G1710" s="1" t="s">
        <v>655</v>
      </c>
      <c r="H1710" t="s">
        <v>794</v>
      </c>
      <c r="I1710" s="1" t="s">
        <v>41</v>
      </c>
      <c r="J1710">
        <v>5.8</v>
      </c>
    </row>
    <row r="1711" spans="1:10" hidden="1" x14ac:dyDescent="0.25">
      <c r="A1711" s="24" t="str">
        <f t="shared" si="28"/>
        <v>P6051ARCELOR (BERTON SICARD)</v>
      </c>
      <c r="B1711" s="1" t="s">
        <v>798</v>
      </c>
      <c r="C1711" s="1" t="s">
        <v>32898</v>
      </c>
      <c r="D1711" s="1" t="s">
        <v>78</v>
      </c>
      <c r="E1711" s="1" t="s">
        <v>799</v>
      </c>
      <c r="F1711" s="1" t="s">
        <v>32900</v>
      </c>
      <c r="G1711" s="1" t="s">
        <v>655</v>
      </c>
      <c r="H1711" t="s">
        <v>798</v>
      </c>
      <c r="I1711" s="1" t="s">
        <v>41</v>
      </c>
      <c r="J1711">
        <v>5.8</v>
      </c>
    </row>
    <row r="1712" spans="1:10" hidden="1" x14ac:dyDescent="0.25">
      <c r="A1712" s="24" t="str">
        <f t="shared" si="28"/>
        <v>P6052ARCELOR (BERTON SICARD)</v>
      </c>
      <c r="B1712" s="1" t="s">
        <v>800</v>
      </c>
      <c r="C1712" s="1" t="s">
        <v>32898</v>
      </c>
      <c r="D1712" s="1" t="s">
        <v>78</v>
      </c>
      <c r="E1712" s="1" t="s">
        <v>801</v>
      </c>
      <c r="F1712" s="1" t="s">
        <v>32900</v>
      </c>
      <c r="G1712" s="1" t="s">
        <v>655</v>
      </c>
      <c r="H1712" t="s">
        <v>800</v>
      </c>
      <c r="I1712" s="1" t="s">
        <v>41</v>
      </c>
      <c r="J1712">
        <v>5.8</v>
      </c>
    </row>
    <row r="1713" spans="1:10" hidden="1" x14ac:dyDescent="0.25">
      <c r="A1713" s="24" t="str">
        <f t="shared" si="28"/>
        <v>P6053ARCELOR (BERTON SICARD)</v>
      </c>
      <c r="B1713" s="1" t="s">
        <v>802</v>
      </c>
      <c r="C1713" s="1" t="s">
        <v>32898</v>
      </c>
      <c r="D1713" s="1" t="s">
        <v>32837</v>
      </c>
      <c r="E1713" s="1" t="s">
        <v>803</v>
      </c>
      <c r="F1713" s="1" t="s">
        <v>32900</v>
      </c>
      <c r="G1713" s="1" t="s">
        <v>655</v>
      </c>
      <c r="H1713" t="s">
        <v>802</v>
      </c>
      <c r="I1713" s="1" t="s">
        <v>41</v>
      </c>
      <c r="J1713">
        <v>5.8</v>
      </c>
    </row>
    <row r="1714" spans="1:10" hidden="1" x14ac:dyDescent="0.25">
      <c r="A1714" s="24" t="str">
        <f t="shared" si="28"/>
        <v>672ARCELOR (BERTON SICARD)</v>
      </c>
      <c r="B1714" s="1">
        <v>672</v>
      </c>
      <c r="C1714" s="1" t="s">
        <v>32898</v>
      </c>
      <c r="D1714" s="1" t="s">
        <v>78</v>
      </c>
      <c r="E1714" s="1" t="s">
        <v>804</v>
      </c>
      <c r="F1714" s="1" t="s">
        <v>32900</v>
      </c>
      <c r="G1714" s="1" t="s">
        <v>655</v>
      </c>
      <c r="H1714">
        <v>672</v>
      </c>
      <c r="I1714" s="1" t="s">
        <v>41</v>
      </c>
      <c r="J1714">
        <v>1</v>
      </c>
    </row>
    <row r="1715" spans="1:10" hidden="1" x14ac:dyDescent="0.25">
      <c r="A1715" s="24" t="str">
        <f t="shared" si="28"/>
        <v>P6056ARCELOR (BERTON SICARD)</v>
      </c>
      <c r="B1715" s="1" t="s">
        <v>805</v>
      </c>
      <c r="C1715" s="1" t="s">
        <v>32898</v>
      </c>
      <c r="D1715" s="1" t="s">
        <v>78</v>
      </c>
      <c r="E1715" s="1" t="s">
        <v>806</v>
      </c>
      <c r="F1715" s="1" t="s">
        <v>32900</v>
      </c>
      <c r="G1715" s="1" t="s">
        <v>655</v>
      </c>
      <c r="H1715" t="s">
        <v>805</v>
      </c>
      <c r="I1715" s="1" t="s">
        <v>41</v>
      </c>
      <c r="J1715">
        <v>6.5</v>
      </c>
    </row>
    <row r="1716" spans="1:10" hidden="1" x14ac:dyDescent="0.25">
      <c r="A1716" s="24" t="str">
        <f t="shared" si="28"/>
        <v>P6057ARCELOR (BERTON SICARD)</v>
      </c>
      <c r="B1716" s="1" t="s">
        <v>807</v>
      </c>
      <c r="C1716" s="1" t="s">
        <v>32898</v>
      </c>
      <c r="D1716" s="1" t="s">
        <v>78</v>
      </c>
      <c r="E1716" s="1" t="s">
        <v>808</v>
      </c>
      <c r="F1716" s="1" t="s">
        <v>32900</v>
      </c>
      <c r="G1716" s="1" t="s">
        <v>655</v>
      </c>
      <c r="H1716" t="s">
        <v>807</v>
      </c>
      <c r="I1716" s="1" t="s">
        <v>41</v>
      </c>
      <c r="J1716">
        <v>6.5</v>
      </c>
    </row>
    <row r="1717" spans="1:10" hidden="1" x14ac:dyDescent="0.25">
      <c r="A1717" s="24" t="str">
        <f t="shared" si="28"/>
        <v>P6058ARCELOR (BERTON SICARD)</v>
      </c>
      <c r="B1717" s="1" t="s">
        <v>809</v>
      </c>
      <c r="C1717" s="1" t="s">
        <v>32898</v>
      </c>
      <c r="D1717" s="1" t="s">
        <v>78</v>
      </c>
      <c r="E1717" s="1" t="s">
        <v>810</v>
      </c>
      <c r="F1717" s="1" t="s">
        <v>32900</v>
      </c>
      <c r="G1717" s="1" t="s">
        <v>655</v>
      </c>
      <c r="H1717" t="s">
        <v>809</v>
      </c>
      <c r="I1717" s="1" t="s">
        <v>41</v>
      </c>
      <c r="J1717">
        <v>6.5</v>
      </c>
    </row>
    <row r="1718" spans="1:10" hidden="1" x14ac:dyDescent="0.25">
      <c r="A1718" s="24" t="str">
        <f t="shared" si="28"/>
        <v>P6060ARCELOR (BERTON SICARD)</v>
      </c>
      <c r="B1718" s="1" t="s">
        <v>811</v>
      </c>
      <c r="C1718" s="1" t="s">
        <v>32898</v>
      </c>
      <c r="D1718" s="1" t="s">
        <v>78</v>
      </c>
      <c r="E1718" s="1" t="s">
        <v>812</v>
      </c>
      <c r="F1718" s="1" t="s">
        <v>32900</v>
      </c>
      <c r="G1718" s="1" t="s">
        <v>655</v>
      </c>
      <c r="H1718" t="s">
        <v>811</v>
      </c>
      <c r="I1718" s="1" t="s">
        <v>41</v>
      </c>
      <c r="J1718">
        <v>6.5</v>
      </c>
    </row>
    <row r="1719" spans="1:10" hidden="1" x14ac:dyDescent="0.25">
      <c r="A1719" s="24" t="str">
        <f t="shared" si="28"/>
        <v>P6061ARCELOR (BERTON SICARD)</v>
      </c>
      <c r="B1719" s="1" t="s">
        <v>813</v>
      </c>
      <c r="C1719" s="1" t="s">
        <v>32898</v>
      </c>
      <c r="D1719" s="1" t="s">
        <v>78</v>
      </c>
      <c r="E1719" s="1" t="s">
        <v>814</v>
      </c>
      <c r="F1719" s="1" t="s">
        <v>32900</v>
      </c>
      <c r="G1719" s="1" t="s">
        <v>655</v>
      </c>
      <c r="H1719" t="s">
        <v>813</v>
      </c>
      <c r="I1719" s="1" t="s">
        <v>41</v>
      </c>
      <c r="J1719">
        <v>6.5</v>
      </c>
    </row>
    <row r="1720" spans="1:10" hidden="1" x14ac:dyDescent="0.25">
      <c r="A1720" s="24" t="str">
        <f t="shared" si="28"/>
        <v>P6062ARCELOR (BERTON SICARD)</v>
      </c>
      <c r="B1720" s="1" t="s">
        <v>815</v>
      </c>
      <c r="C1720" s="1" t="s">
        <v>32898</v>
      </c>
      <c r="D1720" s="1" t="s">
        <v>78</v>
      </c>
      <c r="E1720" s="1" t="s">
        <v>816</v>
      </c>
      <c r="F1720" s="1" t="s">
        <v>32900</v>
      </c>
      <c r="G1720" s="1" t="s">
        <v>655</v>
      </c>
      <c r="H1720" t="s">
        <v>815</v>
      </c>
      <c r="I1720" s="1" t="s">
        <v>41</v>
      </c>
      <c r="J1720">
        <v>6.5</v>
      </c>
    </row>
    <row r="1721" spans="1:10" hidden="1" x14ac:dyDescent="0.25">
      <c r="A1721" s="24" t="str">
        <f t="shared" si="28"/>
        <v>P6063ARCELOR (BERTON SICARD)</v>
      </c>
      <c r="B1721" s="1" t="s">
        <v>817</v>
      </c>
      <c r="C1721" s="1" t="s">
        <v>32898</v>
      </c>
      <c r="D1721" s="1" t="s">
        <v>78</v>
      </c>
      <c r="E1721" s="1" t="s">
        <v>818</v>
      </c>
      <c r="F1721" s="1" t="s">
        <v>32900</v>
      </c>
      <c r="G1721" s="1" t="s">
        <v>655</v>
      </c>
      <c r="H1721" t="s">
        <v>817</v>
      </c>
      <c r="I1721" s="1" t="s">
        <v>41</v>
      </c>
      <c r="J1721">
        <v>6.5</v>
      </c>
    </row>
    <row r="1722" spans="1:10" x14ac:dyDescent="0.25">
      <c r="A1722" s="24" t="str">
        <f t="shared" si="28"/>
        <v>TU125125ARCELOR (BERTON SICARD)</v>
      </c>
      <c r="B1722" s="1" t="s">
        <v>823</v>
      </c>
      <c r="C1722" s="1" t="s">
        <v>32898</v>
      </c>
      <c r="D1722" s="1" t="s">
        <v>78</v>
      </c>
      <c r="E1722" s="1" t="s">
        <v>824</v>
      </c>
      <c r="F1722" s="1" t="s">
        <v>32900</v>
      </c>
      <c r="G1722" s="1" t="s">
        <v>655</v>
      </c>
      <c r="H1722" t="s">
        <v>823</v>
      </c>
      <c r="I1722" s="1" t="s">
        <v>41</v>
      </c>
      <c r="J1722">
        <v>6.5</v>
      </c>
    </row>
    <row r="1723" spans="1:10" x14ac:dyDescent="0.25">
      <c r="A1723" s="24" t="str">
        <f t="shared" si="28"/>
        <v>TU2010X2ARCELOR (BERTON SICARD)</v>
      </c>
      <c r="B1723" s="1" t="s">
        <v>825</v>
      </c>
      <c r="C1723" s="1" t="s">
        <v>32898</v>
      </c>
      <c r="D1723" s="1" t="s">
        <v>78</v>
      </c>
      <c r="E1723" s="1" t="s">
        <v>826</v>
      </c>
      <c r="F1723" s="1" t="s">
        <v>32900</v>
      </c>
      <c r="G1723" s="1" t="s">
        <v>655</v>
      </c>
      <c r="H1723" t="s">
        <v>825</v>
      </c>
      <c r="I1723" s="1" t="s">
        <v>41</v>
      </c>
      <c r="J1723">
        <v>6.5</v>
      </c>
    </row>
    <row r="1724" spans="1:10" x14ac:dyDescent="0.25">
      <c r="A1724" s="24" t="str">
        <f t="shared" si="28"/>
        <v>TU2020X2ARCELOR (BERTON SICARD)</v>
      </c>
      <c r="B1724" s="1" t="s">
        <v>827</v>
      </c>
      <c r="C1724" s="1" t="s">
        <v>32898</v>
      </c>
      <c r="D1724" s="1" t="s">
        <v>78</v>
      </c>
      <c r="E1724" s="1" t="s">
        <v>828</v>
      </c>
      <c r="F1724" s="1" t="s">
        <v>32900</v>
      </c>
      <c r="G1724" s="1" t="s">
        <v>655</v>
      </c>
      <c r="H1724" t="s">
        <v>827</v>
      </c>
      <c r="I1724" s="1" t="s">
        <v>41</v>
      </c>
      <c r="J1724">
        <v>6.5</v>
      </c>
    </row>
    <row r="1725" spans="1:10" x14ac:dyDescent="0.25">
      <c r="A1725" s="24" t="str">
        <f t="shared" si="28"/>
        <v>TU2525X2ARCELOR (BERTON SICARD)</v>
      </c>
      <c r="B1725" s="1" t="s">
        <v>829</v>
      </c>
      <c r="C1725" s="1" t="s">
        <v>32898</v>
      </c>
      <c r="D1725" s="1" t="s">
        <v>78</v>
      </c>
      <c r="E1725" s="1" t="s">
        <v>830</v>
      </c>
      <c r="F1725" s="1" t="s">
        <v>32900</v>
      </c>
      <c r="G1725" s="1" t="s">
        <v>655</v>
      </c>
      <c r="H1725" t="s">
        <v>829</v>
      </c>
      <c r="I1725" s="1" t="s">
        <v>41</v>
      </c>
      <c r="J1725">
        <v>6.5</v>
      </c>
    </row>
    <row r="1726" spans="1:10" x14ac:dyDescent="0.25">
      <c r="A1726" s="24" t="str">
        <f t="shared" si="28"/>
        <v>TU3010X2ARCELOR (BERTON SICARD)</v>
      </c>
      <c r="B1726" s="1" t="s">
        <v>831</v>
      </c>
      <c r="C1726" s="1" t="s">
        <v>32898</v>
      </c>
      <c r="D1726" s="1" t="s">
        <v>78</v>
      </c>
      <c r="E1726" s="1" t="s">
        <v>832</v>
      </c>
      <c r="F1726" s="1" t="s">
        <v>32900</v>
      </c>
      <c r="G1726" s="1" t="s">
        <v>655</v>
      </c>
      <c r="H1726" t="s">
        <v>831</v>
      </c>
      <c r="I1726" s="1" t="s">
        <v>41</v>
      </c>
      <c r="J1726">
        <v>6.5</v>
      </c>
    </row>
    <row r="1727" spans="1:10" x14ac:dyDescent="0.25">
      <c r="A1727" s="24" t="str">
        <f t="shared" si="28"/>
        <v>TU40X2ARCELOR (BERTON SICARD)</v>
      </c>
      <c r="B1727" s="1" t="s">
        <v>835</v>
      </c>
      <c r="C1727" s="1" t="s">
        <v>32898</v>
      </c>
      <c r="D1727" s="1" t="s">
        <v>78</v>
      </c>
      <c r="E1727" s="1" t="s">
        <v>836</v>
      </c>
      <c r="F1727" s="1" t="s">
        <v>32900</v>
      </c>
      <c r="G1727" s="1" t="s">
        <v>655</v>
      </c>
      <c r="H1727" t="s">
        <v>835</v>
      </c>
      <c r="I1727" s="1" t="s">
        <v>41</v>
      </c>
      <c r="J1727">
        <v>6.5</v>
      </c>
    </row>
    <row r="1728" spans="1:10" x14ac:dyDescent="0.25">
      <c r="A1728" s="24" t="str">
        <f t="shared" si="28"/>
        <v>TU4020X2ARCELOR (BERTON SICARD)</v>
      </c>
      <c r="B1728" s="1" t="s">
        <v>837</v>
      </c>
      <c r="C1728" s="1" t="s">
        <v>32898</v>
      </c>
      <c r="D1728" s="1" t="s">
        <v>78</v>
      </c>
      <c r="E1728" s="1" t="s">
        <v>838</v>
      </c>
      <c r="F1728" s="1" t="s">
        <v>32900</v>
      </c>
      <c r="G1728" s="1" t="s">
        <v>655</v>
      </c>
      <c r="H1728" t="s">
        <v>837</v>
      </c>
      <c r="I1728" s="1" t="s">
        <v>41</v>
      </c>
      <c r="J1728">
        <v>6.5</v>
      </c>
    </row>
    <row r="1729" spans="1:10" x14ac:dyDescent="0.25">
      <c r="A1729" s="24" t="str">
        <f t="shared" si="28"/>
        <v>TU4545/2ARCELOR (BERTON SICARD)</v>
      </c>
      <c r="B1729" s="1" t="s">
        <v>841</v>
      </c>
      <c r="C1729" s="1" t="s">
        <v>32898</v>
      </c>
      <c r="D1729" s="1" t="s">
        <v>78</v>
      </c>
      <c r="E1729" s="1" t="s">
        <v>842</v>
      </c>
      <c r="F1729" s="1" t="s">
        <v>32900</v>
      </c>
      <c r="G1729" s="1" t="s">
        <v>655</v>
      </c>
      <c r="H1729" t="s">
        <v>841</v>
      </c>
      <c r="I1729" s="1" t="s">
        <v>41</v>
      </c>
      <c r="J1729">
        <v>1995</v>
      </c>
    </row>
    <row r="1730" spans="1:10" x14ac:dyDescent="0.25">
      <c r="A1730" s="24" t="str">
        <f t="shared" si="28"/>
        <v>TU454515ARCELOR (BERTON SICARD)</v>
      </c>
      <c r="B1730" s="1" t="s">
        <v>843</v>
      </c>
      <c r="C1730" s="1" t="s">
        <v>32898</v>
      </c>
      <c r="D1730" s="1" t="s">
        <v>78</v>
      </c>
      <c r="E1730" s="1" t="s">
        <v>844</v>
      </c>
      <c r="F1730" s="1" t="s">
        <v>32900</v>
      </c>
      <c r="G1730" s="1" t="s">
        <v>655</v>
      </c>
      <c r="H1730" t="s">
        <v>843</v>
      </c>
      <c r="I1730" s="1" t="s">
        <v>41</v>
      </c>
      <c r="J1730">
        <v>6</v>
      </c>
    </row>
    <row r="1731" spans="1:10" x14ac:dyDescent="0.25">
      <c r="A1731" s="24" t="str">
        <f t="shared" si="28"/>
        <v>TU50X2ARCELOR (BERTON SICARD)</v>
      </c>
      <c r="B1731" s="1" t="s">
        <v>845</v>
      </c>
      <c r="C1731" s="1" t="s">
        <v>32898</v>
      </c>
      <c r="D1731" s="1" t="s">
        <v>78</v>
      </c>
      <c r="E1731" s="1" t="s">
        <v>846</v>
      </c>
      <c r="F1731" s="1" t="s">
        <v>32900</v>
      </c>
      <c r="G1731" s="1" t="s">
        <v>655</v>
      </c>
      <c r="H1731" t="s">
        <v>845</v>
      </c>
      <c r="I1731" s="1" t="s">
        <v>41</v>
      </c>
      <c r="J1731">
        <v>4.5999999999999996</v>
      </c>
    </row>
    <row r="1732" spans="1:10" x14ac:dyDescent="0.25">
      <c r="A1732" s="24" t="str">
        <f t="shared" si="28"/>
        <v>TU503017ARCELOR (BERTON SICARD)</v>
      </c>
      <c r="B1732" s="1" t="s">
        <v>847</v>
      </c>
      <c r="C1732" s="1" t="s">
        <v>32898</v>
      </c>
      <c r="D1732" s="1" t="s">
        <v>78</v>
      </c>
      <c r="E1732" s="1" t="s">
        <v>848</v>
      </c>
      <c r="F1732" s="1" t="s">
        <v>32900</v>
      </c>
      <c r="G1732" s="1" t="s">
        <v>655</v>
      </c>
      <c r="H1732" t="s">
        <v>847</v>
      </c>
      <c r="I1732" s="1" t="s">
        <v>41</v>
      </c>
      <c r="J1732">
        <v>6.5</v>
      </c>
    </row>
    <row r="1733" spans="1:10" x14ac:dyDescent="0.25">
      <c r="A1733" s="24" t="str">
        <f t="shared" si="28"/>
        <v>TU60X2/3ARCELOR (BERTON SICARD)</v>
      </c>
      <c r="B1733" s="1" t="s">
        <v>851</v>
      </c>
      <c r="C1733" s="1" t="s">
        <v>32898</v>
      </c>
      <c r="D1733" s="1" t="s">
        <v>78</v>
      </c>
      <c r="E1733" s="1" t="s">
        <v>852</v>
      </c>
      <c r="F1733" s="1" t="s">
        <v>32900</v>
      </c>
      <c r="G1733" s="1" t="s">
        <v>655</v>
      </c>
      <c r="H1733" t="s">
        <v>851</v>
      </c>
      <c r="I1733" s="1" t="s">
        <v>41</v>
      </c>
      <c r="J1733">
        <v>3.2</v>
      </c>
    </row>
    <row r="1734" spans="1:10" x14ac:dyDescent="0.25">
      <c r="A1734" s="24" t="str">
        <f t="shared" si="28"/>
        <v>TU6020X2ARCELOR (BERTON SICARD)</v>
      </c>
      <c r="B1734" s="1" t="s">
        <v>853</v>
      </c>
      <c r="C1734" s="1" t="s">
        <v>32898</v>
      </c>
      <c r="D1734" s="1" t="s">
        <v>78</v>
      </c>
      <c r="E1734" s="1" t="s">
        <v>854</v>
      </c>
      <c r="F1734" s="1" t="s">
        <v>32900</v>
      </c>
      <c r="G1734" s="1" t="s">
        <v>655</v>
      </c>
      <c r="H1734" t="s">
        <v>853</v>
      </c>
      <c r="I1734" s="1" t="s">
        <v>41</v>
      </c>
      <c r="J1734">
        <v>6.5</v>
      </c>
    </row>
    <row r="1735" spans="1:10" x14ac:dyDescent="0.25">
      <c r="A1735" s="24" t="str">
        <f t="shared" si="28"/>
        <v>TU7070X2ARCELOR (BERTON SICARD)</v>
      </c>
      <c r="B1735" s="1" t="s">
        <v>857</v>
      </c>
      <c r="C1735" s="1" t="s">
        <v>32898</v>
      </c>
      <c r="D1735" s="1" t="s">
        <v>78</v>
      </c>
      <c r="E1735" s="1" t="s">
        <v>858</v>
      </c>
      <c r="F1735" s="1" t="s">
        <v>32900</v>
      </c>
      <c r="G1735" s="1" t="s">
        <v>655</v>
      </c>
      <c r="H1735" t="s">
        <v>857</v>
      </c>
      <c r="I1735" s="1" t="s">
        <v>41</v>
      </c>
      <c r="J1735">
        <v>6.5</v>
      </c>
    </row>
    <row r="1736" spans="1:10" x14ac:dyDescent="0.25">
      <c r="A1736" s="24" t="str">
        <f t="shared" si="28"/>
        <v>TU80X2ARCELOR (BERTON SICARD)</v>
      </c>
      <c r="B1736" s="1" t="s">
        <v>859</v>
      </c>
      <c r="C1736" s="1" t="s">
        <v>32898</v>
      </c>
      <c r="D1736" s="1" t="s">
        <v>78</v>
      </c>
      <c r="E1736" s="1" t="s">
        <v>860</v>
      </c>
      <c r="F1736" s="1" t="s">
        <v>32900</v>
      </c>
      <c r="G1736" s="1" t="s">
        <v>655</v>
      </c>
      <c r="H1736" t="s">
        <v>859</v>
      </c>
      <c r="I1736" s="1" t="s">
        <v>41</v>
      </c>
      <c r="J1736">
        <v>6.5</v>
      </c>
    </row>
    <row r="1737" spans="1:10" hidden="1" x14ac:dyDescent="0.25">
      <c r="A1737" s="24" t="str">
        <f t="shared" si="28"/>
        <v>T4040X3ARCELOR (BERTON SICARD)</v>
      </c>
      <c r="B1737" s="1" t="s">
        <v>861</v>
      </c>
      <c r="C1737" s="1" t="s">
        <v>32898</v>
      </c>
      <c r="D1737" s="1" t="s">
        <v>168</v>
      </c>
      <c r="E1737" s="1" t="s">
        <v>862</v>
      </c>
      <c r="F1737" s="1" t="s">
        <v>32900</v>
      </c>
      <c r="G1737" s="1" t="s">
        <v>655</v>
      </c>
      <c r="H1737" t="s">
        <v>861</v>
      </c>
      <c r="I1737" s="1" t="s">
        <v>41</v>
      </c>
      <c r="J1737">
        <v>6.5</v>
      </c>
    </row>
    <row r="1738" spans="1:10" hidden="1" x14ac:dyDescent="0.25">
      <c r="A1738" s="24" t="str">
        <f t="shared" si="28"/>
        <v>U109X2ARCELOR (BERTON SICARD)</v>
      </c>
      <c r="B1738" s="1" t="s">
        <v>863</v>
      </c>
      <c r="C1738" s="1" t="s">
        <v>32898</v>
      </c>
      <c r="D1738" s="1" t="s">
        <v>78</v>
      </c>
      <c r="E1738" s="1" t="s">
        <v>864</v>
      </c>
      <c r="F1738" s="1" t="s">
        <v>32900</v>
      </c>
      <c r="G1738" s="1" t="s">
        <v>655</v>
      </c>
      <c r="H1738" t="s">
        <v>863</v>
      </c>
      <c r="I1738" s="1" t="s">
        <v>41</v>
      </c>
      <c r="J1738">
        <v>6.5</v>
      </c>
    </row>
    <row r="1739" spans="1:10" hidden="1" x14ac:dyDescent="0.25">
      <c r="A1739" s="24" t="str">
        <f t="shared" si="28"/>
        <v>U15X29ARCELOR (BERTON SICARD)</v>
      </c>
      <c r="B1739" s="1" t="s">
        <v>865</v>
      </c>
      <c r="C1739" s="1" t="s">
        <v>32898</v>
      </c>
      <c r="D1739" s="1" t="s">
        <v>78</v>
      </c>
      <c r="E1739" s="1" t="s">
        <v>866</v>
      </c>
      <c r="F1739" s="1" t="s">
        <v>32900</v>
      </c>
      <c r="G1739" s="1" t="s">
        <v>655</v>
      </c>
      <c r="H1739" t="s">
        <v>865</v>
      </c>
      <c r="I1739" s="1" t="s">
        <v>41</v>
      </c>
      <c r="J1739">
        <v>6.5</v>
      </c>
    </row>
    <row r="1740" spans="1:10" hidden="1" x14ac:dyDescent="0.25">
      <c r="A1740" s="24" t="str">
        <f t="shared" ref="A1740:A1803" si="29">B1740&amp;F1740</f>
        <v>U15X32ARCELOR (BERTON SICARD)</v>
      </c>
      <c r="B1740" s="1" t="s">
        <v>867</v>
      </c>
      <c r="C1740" s="1" t="s">
        <v>32898</v>
      </c>
      <c r="D1740" s="1" t="s">
        <v>78</v>
      </c>
      <c r="E1740" s="1" t="s">
        <v>868</v>
      </c>
      <c r="F1740" s="1" t="s">
        <v>32900</v>
      </c>
      <c r="G1740" s="1" t="s">
        <v>655</v>
      </c>
      <c r="H1740" t="s">
        <v>867</v>
      </c>
      <c r="I1740" s="1" t="s">
        <v>41</v>
      </c>
      <c r="J1740">
        <v>6.5</v>
      </c>
    </row>
    <row r="1741" spans="1:10" hidden="1" x14ac:dyDescent="0.25">
      <c r="A1741" s="24" t="str">
        <f t="shared" si="29"/>
        <v>U2012X2ARCELOR (BERTON SICARD)</v>
      </c>
      <c r="B1741" s="1" t="s">
        <v>869</v>
      </c>
      <c r="C1741" s="1" t="s">
        <v>32898</v>
      </c>
      <c r="D1741" s="1" t="s">
        <v>78</v>
      </c>
      <c r="E1741" s="1" t="s">
        <v>870</v>
      </c>
      <c r="F1741" s="1" t="s">
        <v>32900</v>
      </c>
      <c r="G1741" s="1" t="s">
        <v>655</v>
      </c>
      <c r="H1741" t="s">
        <v>869</v>
      </c>
      <c r="I1741" s="1" t="s">
        <v>41</v>
      </c>
      <c r="J1741">
        <v>6.5</v>
      </c>
    </row>
    <row r="1742" spans="1:10" hidden="1" x14ac:dyDescent="0.25">
      <c r="A1742" s="24" t="str">
        <f t="shared" si="29"/>
        <v>U2015X2ARCELOR (BERTON SICARD)</v>
      </c>
      <c r="B1742" s="1" t="s">
        <v>871</v>
      </c>
      <c r="C1742" s="1" t="s">
        <v>32898</v>
      </c>
      <c r="D1742" s="1" t="s">
        <v>78</v>
      </c>
      <c r="E1742" s="1" t="s">
        <v>872</v>
      </c>
      <c r="F1742" s="1" t="s">
        <v>32900</v>
      </c>
      <c r="G1742" s="1" t="s">
        <v>655</v>
      </c>
      <c r="H1742" t="s">
        <v>871</v>
      </c>
      <c r="I1742" s="1" t="s">
        <v>41</v>
      </c>
      <c r="J1742">
        <v>6.5</v>
      </c>
    </row>
    <row r="1743" spans="1:10" hidden="1" x14ac:dyDescent="0.25">
      <c r="A1743" s="24" t="str">
        <f t="shared" si="29"/>
        <v>U2020X2ARCELOR (BERTON SICARD)</v>
      </c>
      <c r="B1743" s="1" t="s">
        <v>873</v>
      </c>
      <c r="C1743" s="1" t="s">
        <v>32898</v>
      </c>
      <c r="D1743" s="1" t="s">
        <v>78</v>
      </c>
      <c r="E1743" s="1" t="s">
        <v>874</v>
      </c>
      <c r="F1743" s="1" t="s">
        <v>32900</v>
      </c>
      <c r="G1743" s="1" t="s">
        <v>655</v>
      </c>
      <c r="H1743" t="s">
        <v>873</v>
      </c>
      <c r="I1743" s="1" t="s">
        <v>41</v>
      </c>
      <c r="J1743">
        <v>6.5</v>
      </c>
    </row>
    <row r="1744" spans="1:10" hidden="1" x14ac:dyDescent="0.25">
      <c r="A1744" s="24" t="str">
        <f t="shared" si="29"/>
        <v>U2045X2ARCELOR (BERTON SICARD)</v>
      </c>
      <c r="B1744" s="1" t="s">
        <v>875</v>
      </c>
      <c r="C1744" s="1" t="s">
        <v>32898</v>
      </c>
      <c r="D1744" s="1" t="s">
        <v>78</v>
      </c>
      <c r="E1744" s="1" t="s">
        <v>876</v>
      </c>
      <c r="F1744" s="1" t="s">
        <v>32900</v>
      </c>
      <c r="G1744" s="1" t="s">
        <v>655</v>
      </c>
      <c r="H1744" t="s">
        <v>875</v>
      </c>
      <c r="I1744" s="1" t="s">
        <v>41</v>
      </c>
      <c r="J1744">
        <v>6.5</v>
      </c>
    </row>
    <row r="1745" spans="1:10" hidden="1" x14ac:dyDescent="0.25">
      <c r="A1745" s="24" t="str">
        <f t="shared" si="29"/>
        <v>U2525X2ARCELOR (BERTON SICARD)</v>
      </c>
      <c r="B1745" s="1" t="s">
        <v>877</v>
      </c>
      <c r="C1745" s="1" t="s">
        <v>32898</v>
      </c>
      <c r="D1745" s="1" t="s">
        <v>78</v>
      </c>
      <c r="E1745" s="1" t="s">
        <v>878</v>
      </c>
      <c r="F1745" s="1" t="s">
        <v>32900</v>
      </c>
      <c r="G1745" s="1" t="s">
        <v>655</v>
      </c>
      <c r="H1745" t="s">
        <v>877</v>
      </c>
      <c r="I1745" s="1" t="s">
        <v>41</v>
      </c>
      <c r="J1745">
        <v>6.5</v>
      </c>
    </row>
    <row r="1746" spans="1:10" hidden="1" x14ac:dyDescent="0.25">
      <c r="A1746" s="24" t="str">
        <f t="shared" si="29"/>
        <v>U2540X2ARCELOR (BERTON SICARD)</v>
      </c>
      <c r="B1746" s="1" t="s">
        <v>879</v>
      </c>
      <c r="C1746" s="1" t="s">
        <v>32898</v>
      </c>
      <c r="D1746" s="1" t="s">
        <v>78</v>
      </c>
      <c r="E1746" s="1" t="s">
        <v>880</v>
      </c>
      <c r="F1746" s="1" t="s">
        <v>32900</v>
      </c>
      <c r="G1746" s="1" t="s">
        <v>655</v>
      </c>
      <c r="H1746" t="s">
        <v>879</v>
      </c>
      <c r="I1746" s="1" t="s">
        <v>41</v>
      </c>
      <c r="J1746">
        <v>6.5</v>
      </c>
    </row>
    <row r="1747" spans="1:10" hidden="1" x14ac:dyDescent="0.25">
      <c r="A1747" s="24" t="str">
        <f t="shared" si="29"/>
        <v>U3020X2ARCELOR (BERTON SICARD)</v>
      </c>
      <c r="B1747" s="1" t="s">
        <v>881</v>
      </c>
      <c r="C1747" s="1" t="s">
        <v>32898</v>
      </c>
      <c r="D1747" s="1" t="s">
        <v>78</v>
      </c>
      <c r="E1747" s="1" t="s">
        <v>882</v>
      </c>
      <c r="F1747" s="1" t="s">
        <v>32900</v>
      </c>
      <c r="G1747" s="1" t="s">
        <v>655</v>
      </c>
      <c r="H1747" t="s">
        <v>881</v>
      </c>
      <c r="I1747" s="1" t="s">
        <v>41</v>
      </c>
      <c r="J1747">
        <v>6.5</v>
      </c>
    </row>
    <row r="1748" spans="1:10" hidden="1" x14ac:dyDescent="0.25">
      <c r="A1748" s="24" t="str">
        <f t="shared" si="29"/>
        <v>11/140ARCELOR (BERTON SICARD)</v>
      </c>
      <c r="B1748" s="1" t="s">
        <v>883</v>
      </c>
      <c r="C1748" s="1" t="s">
        <v>32898</v>
      </c>
      <c r="D1748" s="1" t="s">
        <v>78</v>
      </c>
      <c r="E1748" s="1" t="s">
        <v>884</v>
      </c>
      <c r="F1748" s="1" t="s">
        <v>32900</v>
      </c>
      <c r="G1748" s="1" t="s">
        <v>655</v>
      </c>
      <c r="H1748" t="s">
        <v>883</v>
      </c>
      <c r="I1748" s="1" t="s">
        <v>41</v>
      </c>
      <c r="J1748">
        <v>6</v>
      </c>
    </row>
    <row r="1749" spans="1:10" hidden="1" x14ac:dyDescent="0.25">
      <c r="A1749" s="24" t="str">
        <f t="shared" si="29"/>
        <v>20LARCELOR (BERTON SICARD)</v>
      </c>
      <c r="B1749" s="1" t="s">
        <v>885</v>
      </c>
      <c r="C1749" s="1" t="s">
        <v>32898</v>
      </c>
      <c r="D1749" s="1" t="s">
        <v>78</v>
      </c>
      <c r="E1749" s="1" t="s">
        <v>886</v>
      </c>
      <c r="F1749" s="1" t="s">
        <v>32900</v>
      </c>
      <c r="G1749" s="1" t="s">
        <v>655</v>
      </c>
      <c r="H1749" t="s">
        <v>885</v>
      </c>
      <c r="I1749" s="1" t="s">
        <v>41</v>
      </c>
      <c r="J1749">
        <v>6</v>
      </c>
    </row>
    <row r="1750" spans="1:10" hidden="1" x14ac:dyDescent="0.25">
      <c r="A1750" s="24" t="str">
        <f t="shared" si="29"/>
        <v>21LARCELOR (BERTON SICARD)</v>
      </c>
      <c r="B1750" s="1" t="s">
        <v>887</v>
      </c>
      <c r="C1750" s="1" t="s">
        <v>32898</v>
      </c>
      <c r="D1750" s="1" t="s">
        <v>78</v>
      </c>
      <c r="E1750" s="1" t="s">
        <v>888</v>
      </c>
      <c r="F1750" s="1" t="s">
        <v>32900</v>
      </c>
      <c r="G1750" s="1" t="s">
        <v>655</v>
      </c>
      <c r="H1750" t="s">
        <v>887</v>
      </c>
      <c r="I1750" s="1" t="s">
        <v>41</v>
      </c>
      <c r="J1750">
        <v>6</v>
      </c>
    </row>
    <row r="1751" spans="1:10" hidden="1" x14ac:dyDescent="0.25">
      <c r="A1751" s="24" t="str">
        <f t="shared" si="29"/>
        <v>23/20LARCELOR (BERTON SICARD)</v>
      </c>
      <c r="B1751" s="1" t="s">
        <v>889</v>
      </c>
      <c r="C1751" s="1" t="s">
        <v>32898</v>
      </c>
      <c r="D1751" s="1" t="s">
        <v>78</v>
      </c>
      <c r="E1751" s="1" t="s">
        <v>886</v>
      </c>
      <c r="F1751" s="1" t="s">
        <v>32900</v>
      </c>
      <c r="G1751" s="1" t="s">
        <v>655</v>
      </c>
      <c r="H1751" t="s">
        <v>889</v>
      </c>
      <c r="I1751" s="1" t="s">
        <v>41</v>
      </c>
      <c r="J1751">
        <v>6</v>
      </c>
    </row>
    <row r="1752" spans="1:10" hidden="1" x14ac:dyDescent="0.25">
      <c r="A1752" s="24" t="str">
        <f t="shared" si="29"/>
        <v>23/25LARCELOR (BERTON SICARD)</v>
      </c>
      <c r="B1752" s="1" t="s">
        <v>890</v>
      </c>
      <c r="C1752" s="1" t="s">
        <v>32898</v>
      </c>
      <c r="D1752" s="1" t="s">
        <v>78</v>
      </c>
      <c r="E1752" s="1" t="s">
        <v>888</v>
      </c>
      <c r="F1752" s="1" t="s">
        <v>32900</v>
      </c>
      <c r="G1752" s="1" t="s">
        <v>655</v>
      </c>
      <c r="H1752" t="s">
        <v>890</v>
      </c>
      <c r="I1752" s="1" t="s">
        <v>41</v>
      </c>
      <c r="J1752">
        <v>6</v>
      </c>
    </row>
    <row r="1753" spans="1:10" hidden="1" x14ac:dyDescent="0.25">
      <c r="A1753" s="24" t="str">
        <f t="shared" si="29"/>
        <v>26LARCELOR (BERTON SICARD)</v>
      </c>
      <c r="B1753" s="1" t="s">
        <v>891</v>
      </c>
      <c r="C1753" s="1" t="s">
        <v>32898</v>
      </c>
      <c r="D1753" s="1" t="s">
        <v>78</v>
      </c>
      <c r="E1753" s="1" t="s">
        <v>886</v>
      </c>
      <c r="F1753" s="1" t="s">
        <v>32900</v>
      </c>
      <c r="G1753" s="1" t="s">
        <v>655</v>
      </c>
      <c r="H1753" t="s">
        <v>891</v>
      </c>
      <c r="I1753" s="1" t="s">
        <v>41</v>
      </c>
      <c r="J1753">
        <v>6</v>
      </c>
    </row>
    <row r="1754" spans="1:10" hidden="1" x14ac:dyDescent="0.25">
      <c r="A1754" s="24" t="str">
        <f t="shared" si="29"/>
        <v>27/20LARCELOR (BERTON SICARD)</v>
      </c>
      <c r="B1754" s="1" t="s">
        <v>893</v>
      </c>
      <c r="C1754" s="1" t="s">
        <v>32898</v>
      </c>
      <c r="D1754" s="1" t="s">
        <v>78</v>
      </c>
      <c r="E1754" s="1" t="s">
        <v>886</v>
      </c>
      <c r="F1754" s="1" t="s">
        <v>32900</v>
      </c>
      <c r="G1754" s="1" t="s">
        <v>655</v>
      </c>
      <c r="H1754" t="s">
        <v>893</v>
      </c>
      <c r="I1754" s="1" t="s">
        <v>41</v>
      </c>
      <c r="J1754">
        <v>6</v>
      </c>
    </row>
    <row r="1755" spans="1:10" hidden="1" x14ac:dyDescent="0.25">
      <c r="A1755" s="24" t="str">
        <f t="shared" si="29"/>
        <v>90ARCELOR (BERTON SICARD)</v>
      </c>
      <c r="B1755" s="1">
        <v>90</v>
      </c>
      <c r="C1755" s="1" t="s">
        <v>32898</v>
      </c>
      <c r="D1755" s="1" t="s">
        <v>78</v>
      </c>
      <c r="E1755" s="1" t="s">
        <v>894</v>
      </c>
      <c r="F1755" s="1" t="s">
        <v>32900</v>
      </c>
      <c r="G1755" s="1" t="s">
        <v>655</v>
      </c>
      <c r="H1755">
        <v>90</v>
      </c>
      <c r="I1755" s="1" t="s">
        <v>41</v>
      </c>
      <c r="J1755">
        <v>6</v>
      </c>
    </row>
    <row r="1756" spans="1:10" hidden="1" x14ac:dyDescent="0.25">
      <c r="A1756" s="24" t="str">
        <f t="shared" si="29"/>
        <v>102ARCELOR (BERTON SICARD)</v>
      </c>
      <c r="B1756" s="1">
        <v>102</v>
      </c>
      <c r="C1756" s="1" t="s">
        <v>32898</v>
      </c>
      <c r="D1756" s="1" t="s">
        <v>78</v>
      </c>
      <c r="E1756" s="1" t="s">
        <v>895</v>
      </c>
      <c r="F1756" s="1" t="s">
        <v>32900</v>
      </c>
      <c r="G1756" s="1" t="s">
        <v>655</v>
      </c>
      <c r="H1756">
        <v>102</v>
      </c>
      <c r="I1756" s="1" t="s">
        <v>41</v>
      </c>
      <c r="J1756">
        <v>6</v>
      </c>
    </row>
    <row r="1757" spans="1:10" hidden="1" x14ac:dyDescent="0.25">
      <c r="A1757" s="24" t="str">
        <f t="shared" si="29"/>
        <v>103ARCELOR (BERTON SICARD)</v>
      </c>
      <c r="B1757" s="1">
        <v>103</v>
      </c>
      <c r="C1757" s="1" t="s">
        <v>32898</v>
      </c>
      <c r="D1757" s="1" t="s">
        <v>78</v>
      </c>
      <c r="E1757" s="1" t="s">
        <v>896</v>
      </c>
      <c r="F1757" s="1" t="s">
        <v>32900</v>
      </c>
      <c r="G1757" s="1" t="s">
        <v>655</v>
      </c>
      <c r="H1757">
        <v>103</v>
      </c>
      <c r="I1757" s="1" t="s">
        <v>41</v>
      </c>
      <c r="J1757">
        <v>6</v>
      </c>
    </row>
    <row r="1758" spans="1:10" hidden="1" x14ac:dyDescent="0.25">
      <c r="A1758" s="24" t="str">
        <f t="shared" si="29"/>
        <v>104ARCELOR (BERTON SICARD)</v>
      </c>
      <c r="B1758" s="1">
        <v>104</v>
      </c>
      <c r="C1758" s="1" t="s">
        <v>32898</v>
      </c>
      <c r="D1758" s="1" t="s">
        <v>78</v>
      </c>
      <c r="E1758" s="1" t="s">
        <v>897</v>
      </c>
      <c r="F1758" s="1" t="s">
        <v>32900</v>
      </c>
      <c r="G1758" s="1" t="s">
        <v>655</v>
      </c>
      <c r="H1758">
        <v>104</v>
      </c>
      <c r="I1758" s="1" t="s">
        <v>41</v>
      </c>
      <c r="J1758">
        <v>6</v>
      </c>
    </row>
    <row r="1759" spans="1:10" hidden="1" x14ac:dyDescent="0.25">
      <c r="A1759" s="24" t="str">
        <f t="shared" si="29"/>
        <v>107ARCELOR (BERTON SICARD)</v>
      </c>
      <c r="B1759" s="1">
        <v>107</v>
      </c>
      <c r="C1759" s="1" t="s">
        <v>32898</v>
      </c>
      <c r="D1759" s="1" t="s">
        <v>78</v>
      </c>
      <c r="E1759" s="1" t="s">
        <v>898</v>
      </c>
      <c r="F1759" s="1" t="s">
        <v>32900</v>
      </c>
      <c r="G1759" s="1" t="s">
        <v>655</v>
      </c>
      <c r="H1759">
        <v>107</v>
      </c>
      <c r="I1759" s="1" t="s">
        <v>41</v>
      </c>
      <c r="J1759">
        <v>6</v>
      </c>
    </row>
    <row r="1760" spans="1:10" hidden="1" x14ac:dyDescent="0.25">
      <c r="A1760" s="24" t="str">
        <f t="shared" si="29"/>
        <v>108ARCELOR (BERTON SICARD)</v>
      </c>
      <c r="B1760" s="1">
        <v>108</v>
      </c>
      <c r="C1760" s="1" t="s">
        <v>32898</v>
      </c>
      <c r="D1760" s="1" t="s">
        <v>78</v>
      </c>
      <c r="E1760" s="1" t="s">
        <v>899</v>
      </c>
      <c r="F1760" s="1" t="s">
        <v>32900</v>
      </c>
      <c r="G1760" s="1" t="s">
        <v>655</v>
      </c>
      <c r="H1760">
        <v>108</v>
      </c>
      <c r="I1760" s="1" t="s">
        <v>41</v>
      </c>
      <c r="J1760">
        <v>6</v>
      </c>
    </row>
    <row r="1761" spans="1:10" hidden="1" x14ac:dyDescent="0.25">
      <c r="A1761" s="24" t="str">
        <f t="shared" si="29"/>
        <v>112ARCELOR (BERTON SICARD)</v>
      </c>
      <c r="B1761" s="1">
        <v>112</v>
      </c>
      <c r="C1761" s="1" t="s">
        <v>32898</v>
      </c>
      <c r="D1761" s="1" t="s">
        <v>78</v>
      </c>
      <c r="E1761" s="1" t="s">
        <v>900</v>
      </c>
      <c r="F1761" s="1" t="s">
        <v>32900</v>
      </c>
      <c r="G1761" s="1" t="s">
        <v>655</v>
      </c>
      <c r="H1761">
        <v>112</v>
      </c>
      <c r="I1761" s="1" t="s">
        <v>41</v>
      </c>
      <c r="J1761">
        <v>6</v>
      </c>
    </row>
    <row r="1762" spans="1:10" hidden="1" x14ac:dyDescent="0.25">
      <c r="A1762" s="24" t="str">
        <f t="shared" si="29"/>
        <v>140ARCELOR (BERTON SICARD)</v>
      </c>
      <c r="B1762" s="1">
        <v>140</v>
      </c>
      <c r="C1762" s="1" t="s">
        <v>32898</v>
      </c>
      <c r="D1762" s="1" t="s">
        <v>78</v>
      </c>
      <c r="E1762" s="1" t="s">
        <v>905</v>
      </c>
      <c r="F1762" s="1" t="s">
        <v>32900</v>
      </c>
      <c r="G1762" s="1" t="s">
        <v>655</v>
      </c>
      <c r="H1762">
        <v>140</v>
      </c>
      <c r="I1762" s="1" t="s">
        <v>41</v>
      </c>
      <c r="J1762">
        <v>6</v>
      </c>
    </row>
    <row r="1763" spans="1:10" hidden="1" x14ac:dyDescent="0.25">
      <c r="A1763" s="24" t="str">
        <f t="shared" si="29"/>
        <v>140/RARCELOR (BERTON SICARD)</v>
      </c>
      <c r="B1763" s="1" t="s">
        <v>906</v>
      </c>
      <c r="C1763" s="1" t="s">
        <v>32898</v>
      </c>
      <c r="D1763" s="1" t="s">
        <v>78</v>
      </c>
      <c r="E1763" s="1" t="s">
        <v>907</v>
      </c>
      <c r="F1763" s="1" t="s">
        <v>32900</v>
      </c>
      <c r="G1763" s="1" t="s">
        <v>655</v>
      </c>
      <c r="H1763" t="s">
        <v>906</v>
      </c>
      <c r="I1763" s="1" t="s">
        <v>41</v>
      </c>
      <c r="J1763">
        <v>6</v>
      </c>
    </row>
    <row r="1764" spans="1:10" hidden="1" x14ac:dyDescent="0.25">
      <c r="A1764" s="24" t="str">
        <f t="shared" si="29"/>
        <v>141ARCELOR (BERTON SICARD)</v>
      </c>
      <c r="B1764" s="1">
        <v>141</v>
      </c>
      <c r="C1764" s="1" t="s">
        <v>32898</v>
      </c>
      <c r="D1764" s="1" t="s">
        <v>78</v>
      </c>
      <c r="E1764" s="1" t="s">
        <v>908</v>
      </c>
      <c r="F1764" s="1" t="s">
        <v>32900</v>
      </c>
      <c r="G1764" s="1" t="s">
        <v>655</v>
      </c>
      <c r="H1764">
        <v>141</v>
      </c>
      <c r="I1764" s="1" t="s">
        <v>41</v>
      </c>
      <c r="J1764">
        <v>6</v>
      </c>
    </row>
    <row r="1765" spans="1:10" hidden="1" x14ac:dyDescent="0.25">
      <c r="A1765" s="24" t="str">
        <f t="shared" si="29"/>
        <v>142ARCELOR (BERTON SICARD)</v>
      </c>
      <c r="B1765" s="1">
        <v>142</v>
      </c>
      <c r="C1765" s="1" t="s">
        <v>32898</v>
      </c>
      <c r="D1765" s="1" t="s">
        <v>78</v>
      </c>
      <c r="E1765" s="1" t="s">
        <v>909</v>
      </c>
      <c r="F1765" s="1" t="s">
        <v>32900</v>
      </c>
      <c r="G1765" s="1" t="s">
        <v>655</v>
      </c>
      <c r="H1765">
        <v>142</v>
      </c>
      <c r="I1765" s="1" t="s">
        <v>41</v>
      </c>
      <c r="J1765">
        <v>6</v>
      </c>
    </row>
    <row r="1766" spans="1:10" hidden="1" x14ac:dyDescent="0.25">
      <c r="A1766" s="24" t="str">
        <f t="shared" si="29"/>
        <v>143/15ARCELOR (BERTON SICARD)</v>
      </c>
      <c r="B1766" s="1" t="s">
        <v>912</v>
      </c>
      <c r="C1766" s="1" t="s">
        <v>32898</v>
      </c>
      <c r="D1766" s="1" t="s">
        <v>78</v>
      </c>
      <c r="E1766" s="1" t="s">
        <v>913</v>
      </c>
      <c r="F1766" s="1" t="s">
        <v>32900</v>
      </c>
      <c r="G1766" s="1" t="s">
        <v>655</v>
      </c>
      <c r="H1766" t="s">
        <v>912</v>
      </c>
      <c r="I1766" s="1" t="s">
        <v>41</v>
      </c>
      <c r="J1766">
        <v>6</v>
      </c>
    </row>
    <row r="1767" spans="1:10" hidden="1" x14ac:dyDescent="0.25">
      <c r="A1767" s="24" t="str">
        <f t="shared" si="29"/>
        <v>143/151ARCELOR (BERTON SICARD)</v>
      </c>
      <c r="B1767" s="1" t="s">
        <v>914</v>
      </c>
      <c r="C1767" s="1" t="s">
        <v>32898</v>
      </c>
      <c r="D1767" s="1" t="s">
        <v>78</v>
      </c>
      <c r="E1767" s="1" t="s">
        <v>915</v>
      </c>
      <c r="F1767" s="1" t="s">
        <v>32900</v>
      </c>
      <c r="G1767" s="1" t="s">
        <v>655</v>
      </c>
      <c r="H1767" t="s">
        <v>914</v>
      </c>
      <c r="I1767" s="1" t="s">
        <v>41</v>
      </c>
      <c r="J1767">
        <v>1</v>
      </c>
    </row>
    <row r="1768" spans="1:10" hidden="1" x14ac:dyDescent="0.25">
      <c r="A1768" s="24" t="str">
        <f t="shared" si="29"/>
        <v>143/80ARCELOR (BERTON SICARD)</v>
      </c>
      <c r="B1768" s="1" t="s">
        <v>916</v>
      </c>
      <c r="C1768" s="1" t="s">
        <v>32898</v>
      </c>
      <c r="D1768" s="1" t="s">
        <v>78</v>
      </c>
      <c r="E1768" s="1" t="s">
        <v>917</v>
      </c>
      <c r="F1768" s="1" t="s">
        <v>32900</v>
      </c>
      <c r="G1768" s="1" t="s">
        <v>655</v>
      </c>
      <c r="H1768" t="s">
        <v>916</v>
      </c>
      <c r="I1768" s="1" t="s">
        <v>41</v>
      </c>
      <c r="J1768">
        <v>6</v>
      </c>
    </row>
    <row r="1769" spans="1:10" hidden="1" x14ac:dyDescent="0.25">
      <c r="A1769" s="24" t="str">
        <f t="shared" si="29"/>
        <v>143/801ARCELOR (BERTON SICARD)</v>
      </c>
      <c r="B1769" s="1" t="s">
        <v>918</v>
      </c>
      <c r="C1769" s="1" t="s">
        <v>32898</v>
      </c>
      <c r="D1769" s="1" t="s">
        <v>78</v>
      </c>
      <c r="E1769" s="1" t="s">
        <v>919</v>
      </c>
      <c r="F1769" s="1" t="s">
        <v>32900</v>
      </c>
      <c r="G1769" s="1" t="s">
        <v>655</v>
      </c>
      <c r="H1769" t="s">
        <v>918</v>
      </c>
      <c r="I1769" s="1" t="s">
        <v>41</v>
      </c>
      <c r="J1769">
        <v>1</v>
      </c>
    </row>
    <row r="1770" spans="1:10" hidden="1" x14ac:dyDescent="0.25">
      <c r="A1770" s="24" t="str">
        <f t="shared" si="29"/>
        <v>146ARCELOR (BERTON SICARD)</v>
      </c>
      <c r="B1770" s="1">
        <v>146</v>
      </c>
      <c r="C1770" s="1" t="s">
        <v>32898</v>
      </c>
      <c r="D1770" s="1" t="s">
        <v>78</v>
      </c>
      <c r="E1770" s="1" t="s">
        <v>925</v>
      </c>
      <c r="F1770" s="1" t="s">
        <v>32900</v>
      </c>
      <c r="G1770" s="1" t="s">
        <v>655</v>
      </c>
      <c r="H1770">
        <v>146</v>
      </c>
      <c r="I1770" s="1" t="s">
        <v>41</v>
      </c>
      <c r="J1770">
        <v>6</v>
      </c>
    </row>
    <row r="1771" spans="1:10" hidden="1" x14ac:dyDescent="0.25">
      <c r="A1771" s="24" t="str">
        <f t="shared" si="29"/>
        <v>148ARCELOR (BERTON SICARD)</v>
      </c>
      <c r="B1771" s="1">
        <v>148</v>
      </c>
      <c r="C1771" s="1" t="s">
        <v>32898</v>
      </c>
      <c r="D1771" s="1" t="s">
        <v>78</v>
      </c>
      <c r="E1771" s="1" t="s">
        <v>926</v>
      </c>
      <c r="F1771" s="1" t="s">
        <v>32900</v>
      </c>
      <c r="G1771" s="1" t="s">
        <v>655</v>
      </c>
      <c r="H1771">
        <v>148</v>
      </c>
      <c r="I1771" s="1" t="s">
        <v>41</v>
      </c>
      <c r="J1771">
        <v>6</v>
      </c>
    </row>
    <row r="1772" spans="1:10" hidden="1" x14ac:dyDescent="0.25">
      <c r="A1772" s="24" t="str">
        <f t="shared" si="29"/>
        <v>149ARCELOR (BERTON SICARD)</v>
      </c>
      <c r="B1772" s="1">
        <v>149</v>
      </c>
      <c r="C1772" s="1" t="s">
        <v>32898</v>
      </c>
      <c r="D1772" s="1" t="s">
        <v>78</v>
      </c>
      <c r="E1772" s="1" t="s">
        <v>927</v>
      </c>
      <c r="F1772" s="1" t="s">
        <v>32900</v>
      </c>
      <c r="G1772" s="1" t="s">
        <v>655</v>
      </c>
      <c r="H1772">
        <v>149</v>
      </c>
      <c r="I1772" s="1" t="s">
        <v>41</v>
      </c>
      <c r="J1772">
        <v>6</v>
      </c>
    </row>
    <row r="1773" spans="1:10" hidden="1" x14ac:dyDescent="0.25">
      <c r="A1773" s="24" t="str">
        <f t="shared" si="29"/>
        <v>150ARCELOR (BERTON SICARD)</v>
      </c>
      <c r="B1773" s="1">
        <v>150</v>
      </c>
      <c r="C1773" s="1" t="s">
        <v>32898</v>
      </c>
      <c r="D1773" s="1" t="s">
        <v>78</v>
      </c>
      <c r="E1773" s="1" t="s">
        <v>928</v>
      </c>
      <c r="F1773" s="1" t="s">
        <v>32900</v>
      </c>
      <c r="G1773" s="1" t="s">
        <v>655</v>
      </c>
      <c r="H1773">
        <v>150</v>
      </c>
      <c r="I1773" s="1" t="s">
        <v>41</v>
      </c>
      <c r="J1773">
        <v>6</v>
      </c>
    </row>
    <row r="1774" spans="1:10" hidden="1" x14ac:dyDescent="0.25">
      <c r="A1774" s="24" t="str">
        <f t="shared" si="29"/>
        <v>150LARCELOR (BERTON SICARD)</v>
      </c>
      <c r="B1774" s="1" t="s">
        <v>929</v>
      </c>
      <c r="C1774" s="1" t="s">
        <v>32898</v>
      </c>
      <c r="D1774" s="1" t="s">
        <v>78</v>
      </c>
      <c r="E1774" s="1" t="s">
        <v>928</v>
      </c>
      <c r="F1774" s="1" t="s">
        <v>32900</v>
      </c>
      <c r="G1774" s="1" t="s">
        <v>655</v>
      </c>
      <c r="H1774" t="s">
        <v>929</v>
      </c>
      <c r="I1774" s="1" t="s">
        <v>41</v>
      </c>
      <c r="J1774">
        <v>6</v>
      </c>
    </row>
    <row r="1775" spans="1:10" hidden="1" x14ac:dyDescent="0.25">
      <c r="A1775" s="24" t="str">
        <f t="shared" si="29"/>
        <v>151ARCELOR (BERTON SICARD)</v>
      </c>
      <c r="B1775" s="1">
        <v>151</v>
      </c>
      <c r="C1775" s="1" t="s">
        <v>32898</v>
      </c>
      <c r="D1775" s="1" t="s">
        <v>78</v>
      </c>
      <c r="E1775" s="1" t="s">
        <v>930</v>
      </c>
      <c r="F1775" s="1" t="s">
        <v>32900</v>
      </c>
      <c r="G1775" s="1" t="s">
        <v>655</v>
      </c>
      <c r="H1775">
        <v>151</v>
      </c>
      <c r="I1775" s="1" t="s">
        <v>41</v>
      </c>
      <c r="J1775">
        <v>6</v>
      </c>
    </row>
    <row r="1776" spans="1:10" hidden="1" x14ac:dyDescent="0.25">
      <c r="A1776" s="24" t="str">
        <f t="shared" si="29"/>
        <v>152ARCELOR (BERTON SICARD)</v>
      </c>
      <c r="B1776" s="1">
        <v>152</v>
      </c>
      <c r="C1776" s="1" t="s">
        <v>32898</v>
      </c>
      <c r="D1776" s="1" t="s">
        <v>78</v>
      </c>
      <c r="E1776" s="1" t="s">
        <v>931</v>
      </c>
      <c r="F1776" s="1" t="s">
        <v>32900</v>
      </c>
      <c r="G1776" s="1" t="s">
        <v>655</v>
      </c>
      <c r="H1776">
        <v>152</v>
      </c>
      <c r="I1776" s="1" t="s">
        <v>41</v>
      </c>
      <c r="J1776">
        <v>6</v>
      </c>
    </row>
    <row r="1777" spans="1:10" hidden="1" x14ac:dyDescent="0.25">
      <c r="A1777" s="24" t="str">
        <f t="shared" si="29"/>
        <v>152LARCELOR (BERTON SICARD)</v>
      </c>
      <c r="B1777" s="1" t="s">
        <v>932</v>
      </c>
      <c r="C1777" s="1" t="s">
        <v>32898</v>
      </c>
      <c r="D1777" s="1" t="s">
        <v>78</v>
      </c>
      <c r="E1777" s="1" t="s">
        <v>931</v>
      </c>
      <c r="F1777" s="1" t="s">
        <v>32900</v>
      </c>
      <c r="G1777" s="1" t="s">
        <v>655</v>
      </c>
      <c r="H1777" t="s">
        <v>932</v>
      </c>
      <c r="I1777" s="1" t="s">
        <v>41</v>
      </c>
      <c r="J1777">
        <v>6</v>
      </c>
    </row>
    <row r="1778" spans="1:10" hidden="1" x14ac:dyDescent="0.25">
      <c r="A1778" s="24" t="str">
        <f t="shared" si="29"/>
        <v>153ARCELOR (BERTON SICARD)</v>
      </c>
      <c r="B1778" s="1">
        <v>153</v>
      </c>
      <c r="C1778" s="1" t="s">
        <v>32898</v>
      </c>
      <c r="D1778" s="1" t="s">
        <v>78</v>
      </c>
      <c r="E1778" s="1" t="s">
        <v>933</v>
      </c>
      <c r="F1778" s="1" t="s">
        <v>32900</v>
      </c>
      <c r="G1778" s="1" t="s">
        <v>655</v>
      </c>
      <c r="H1778">
        <v>153</v>
      </c>
      <c r="I1778" s="1" t="s">
        <v>41</v>
      </c>
      <c r="J1778">
        <v>6</v>
      </c>
    </row>
    <row r="1779" spans="1:10" hidden="1" x14ac:dyDescent="0.25">
      <c r="A1779" s="24" t="str">
        <f t="shared" si="29"/>
        <v>153LARCELOR (BERTON SICARD)</v>
      </c>
      <c r="B1779" s="1" t="s">
        <v>934</v>
      </c>
      <c r="C1779" s="1" t="s">
        <v>32898</v>
      </c>
      <c r="D1779" s="1" t="s">
        <v>78</v>
      </c>
      <c r="E1779" s="1" t="s">
        <v>933</v>
      </c>
      <c r="F1779" s="1" t="s">
        <v>32900</v>
      </c>
      <c r="G1779" s="1" t="s">
        <v>655</v>
      </c>
      <c r="H1779" t="s">
        <v>934</v>
      </c>
      <c r="I1779" s="1" t="s">
        <v>41</v>
      </c>
      <c r="J1779">
        <v>6</v>
      </c>
    </row>
    <row r="1780" spans="1:10" hidden="1" x14ac:dyDescent="0.25">
      <c r="A1780" s="24" t="str">
        <f t="shared" si="29"/>
        <v>154ARCELOR (BERTON SICARD)</v>
      </c>
      <c r="B1780" s="1">
        <v>154</v>
      </c>
      <c r="C1780" s="1" t="s">
        <v>32898</v>
      </c>
      <c r="D1780" s="1" t="s">
        <v>78</v>
      </c>
      <c r="E1780" s="1" t="s">
        <v>935</v>
      </c>
      <c r="F1780" s="1" t="s">
        <v>32900</v>
      </c>
      <c r="G1780" s="1" t="s">
        <v>655</v>
      </c>
      <c r="H1780">
        <v>154</v>
      </c>
      <c r="I1780" s="1" t="s">
        <v>41</v>
      </c>
      <c r="J1780">
        <v>6</v>
      </c>
    </row>
    <row r="1781" spans="1:10" hidden="1" x14ac:dyDescent="0.25">
      <c r="A1781" s="24" t="str">
        <f t="shared" si="29"/>
        <v>157ARCELOR (BERTON SICARD)</v>
      </c>
      <c r="B1781" s="1">
        <v>157</v>
      </c>
      <c r="C1781" s="1" t="s">
        <v>32898</v>
      </c>
      <c r="D1781" s="1" t="s">
        <v>78</v>
      </c>
      <c r="E1781" s="1" t="s">
        <v>936</v>
      </c>
      <c r="F1781" s="1" t="s">
        <v>32900</v>
      </c>
      <c r="G1781" s="1" t="s">
        <v>655</v>
      </c>
      <c r="H1781">
        <v>157</v>
      </c>
      <c r="I1781" s="1" t="s">
        <v>41</v>
      </c>
      <c r="J1781">
        <v>6</v>
      </c>
    </row>
    <row r="1782" spans="1:10" hidden="1" x14ac:dyDescent="0.25">
      <c r="A1782" s="24" t="str">
        <f t="shared" si="29"/>
        <v>164ARCELOR (BERTON SICARD)</v>
      </c>
      <c r="B1782" s="1">
        <v>164</v>
      </c>
      <c r="C1782" s="1" t="s">
        <v>32898</v>
      </c>
      <c r="D1782" s="1" t="s">
        <v>78</v>
      </c>
      <c r="E1782" s="1" t="s">
        <v>941</v>
      </c>
      <c r="F1782" s="1" t="s">
        <v>32900</v>
      </c>
      <c r="G1782" s="1" t="s">
        <v>655</v>
      </c>
      <c r="H1782">
        <v>164</v>
      </c>
      <c r="I1782" s="1" t="s">
        <v>41</v>
      </c>
      <c r="J1782">
        <v>6</v>
      </c>
    </row>
    <row r="1783" spans="1:10" hidden="1" x14ac:dyDescent="0.25">
      <c r="A1783" s="24" t="str">
        <f t="shared" si="29"/>
        <v>165ARCELOR (BERTON SICARD)</v>
      </c>
      <c r="B1783" s="1">
        <v>165</v>
      </c>
      <c r="C1783" s="1" t="s">
        <v>32898</v>
      </c>
      <c r="D1783" s="1" t="s">
        <v>78</v>
      </c>
      <c r="E1783" s="1" t="s">
        <v>942</v>
      </c>
      <c r="F1783" s="1" t="s">
        <v>32900</v>
      </c>
      <c r="G1783" s="1" t="s">
        <v>655</v>
      </c>
      <c r="H1783">
        <v>165</v>
      </c>
      <c r="I1783" s="1" t="s">
        <v>41</v>
      </c>
      <c r="J1783">
        <v>6</v>
      </c>
    </row>
    <row r="1784" spans="1:10" hidden="1" x14ac:dyDescent="0.25">
      <c r="A1784" s="24" t="str">
        <f t="shared" si="29"/>
        <v>167ARCELOR (BERTON SICARD)</v>
      </c>
      <c r="B1784" s="1">
        <v>167</v>
      </c>
      <c r="C1784" s="1" t="s">
        <v>32898</v>
      </c>
      <c r="D1784" s="1" t="s">
        <v>78</v>
      </c>
      <c r="E1784" s="1" t="s">
        <v>943</v>
      </c>
      <c r="F1784" s="1" t="s">
        <v>32900</v>
      </c>
      <c r="G1784" s="1" t="s">
        <v>655</v>
      </c>
      <c r="H1784">
        <v>167</v>
      </c>
      <c r="I1784" s="1" t="s">
        <v>41</v>
      </c>
      <c r="J1784">
        <v>6</v>
      </c>
    </row>
    <row r="1785" spans="1:10" hidden="1" x14ac:dyDescent="0.25">
      <c r="A1785" s="24" t="str">
        <f t="shared" si="29"/>
        <v>168ARCELOR (BERTON SICARD)</v>
      </c>
      <c r="B1785" s="1">
        <v>168</v>
      </c>
      <c r="C1785" s="1" t="s">
        <v>32898</v>
      </c>
      <c r="D1785" s="1" t="s">
        <v>78</v>
      </c>
      <c r="E1785" s="1" t="s">
        <v>944</v>
      </c>
      <c r="F1785" s="1" t="s">
        <v>32900</v>
      </c>
      <c r="G1785" s="1" t="s">
        <v>655</v>
      </c>
      <c r="H1785">
        <v>168</v>
      </c>
      <c r="I1785" s="1" t="s">
        <v>41</v>
      </c>
      <c r="J1785">
        <v>6</v>
      </c>
    </row>
    <row r="1786" spans="1:10" hidden="1" x14ac:dyDescent="0.25">
      <c r="A1786" s="24" t="str">
        <f t="shared" si="29"/>
        <v>169ARCELOR (BERTON SICARD)</v>
      </c>
      <c r="B1786" s="1">
        <v>169</v>
      </c>
      <c r="C1786" s="1" t="s">
        <v>32898</v>
      </c>
      <c r="D1786" s="1" t="s">
        <v>78</v>
      </c>
      <c r="E1786" s="1" t="s">
        <v>945</v>
      </c>
      <c r="F1786" s="1" t="s">
        <v>32900</v>
      </c>
      <c r="G1786" s="1" t="s">
        <v>655</v>
      </c>
      <c r="H1786">
        <v>169</v>
      </c>
      <c r="I1786" s="1" t="s">
        <v>41</v>
      </c>
      <c r="J1786">
        <v>6</v>
      </c>
    </row>
    <row r="1787" spans="1:10" hidden="1" x14ac:dyDescent="0.25">
      <c r="A1787" s="24" t="str">
        <f t="shared" si="29"/>
        <v>173ARCELOR (BERTON SICARD)</v>
      </c>
      <c r="B1787" s="1">
        <v>173</v>
      </c>
      <c r="C1787" s="1" t="s">
        <v>32898</v>
      </c>
      <c r="D1787" s="1" t="s">
        <v>78</v>
      </c>
      <c r="E1787" s="1" t="s">
        <v>946</v>
      </c>
      <c r="F1787" s="1" t="s">
        <v>32900</v>
      </c>
      <c r="G1787" s="1" t="s">
        <v>655</v>
      </c>
      <c r="H1787">
        <v>173</v>
      </c>
      <c r="I1787" s="1" t="s">
        <v>41</v>
      </c>
      <c r="J1787">
        <v>6</v>
      </c>
    </row>
    <row r="1788" spans="1:10" hidden="1" x14ac:dyDescent="0.25">
      <c r="A1788" s="24" t="str">
        <f t="shared" si="29"/>
        <v>178ARCELOR (BERTON SICARD)</v>
      </c>
      <c r="B1788" s="1">
        <v>178</v>
      </c>
      <c r="C1788" s="1" t="s">
        <v>32898</v>
      </c>
      <c r="D1788" s="1" t="s">
        <v>78</v>
      </c>
      <c r="E1788" s="1" t="s">
        <v>947</v>
      </c>
      <c r="F1788" s="1" t="s">
        <v>32900</v>
      </c>
      <c r="G1788" s="1" t="s">
        <v>655</v>
      </c>
      <c r="H1788">
        <v>178</v>
      </c>
      <c r="I1788" s="1" t="s">
        <v>41</v>
      </c>
      <c r="J1788">
        <v>6</v>
      </c>
    </row>
    <row r="1789" spans="1:10" hidden="1" x14ac:dyDescent="0.25">
      <c r="A1789" s="24" t="str">
        <f t="shared" si="29"/>
        <v>179ARCELOR (BERTON SICARD)</v>
      </c>
      <c r="B1789" s="1">
        <v>179</v>
      </c>
      <c r="C1789" s="1" t="s">
        <v>32898</v>
      </c>
      <c r="D1789" s="1" t="s">
        <v>78</v>
      </c>
      <c r="E1789" s="1" t="s">
        <v>948</v>
      </c>
      <c r="F1789" s="1" t="s">
        <v>32900</v>
      </c>
      <c r="G1789" s="1" t="s">
        <v>655</v>
      </c>
      <c r="H1789">
        <v>179</v>
      </c>
      <c r="I1789" s="1" t="s">
        <v>41</v>
      </c>
      <c r="J1789">
        <v>6</v>
      </c>
    </row>
    <row r="1790" spans="1:10" hidden="1" x14ac:dyDescent="0.25">
      <c r="A1790" s="24" t="str">
        <f t="shared" si="29"/>
        <v>181ARCELOR (BERTON SICARD)</v>
      </c>
      <c r="B1790" s="1">
        <v>181</v>
      </c>
      <c r="C1790" s="1" t="s">
        <v>32898</v>
      </c>
      <c r="D1790" s="1" t="s">
        <v>78</v>
      </c>
      <c r="E1790" s="1" t="s">
        <v>949</v>
      </c>
      <c r="F1790" s="1" t="s">
        <v>32900</v>
      </c>
      <c r="G1790" s="1" t="s">
        <v>655</v>
      </c>
      <c r="H1790">
        <v>181</v>
      </c>
      <c r="I1790" s="1" t="s">
        <v>41</v>
      </c>
      <c r="J1790">
        <v>6</v>
      </c>
    </row>
    <row r="1791" spans="1:10" hidden="1" x14ac:dyDescent="0.25">
      <c r="A1791" s="24" t="str">
        <f t="shared" si="29"/>
        <v>182ARCELOR (BERTON SICARD)</v>
      </c>
      <c r="B1791" s="1">
        <v>182</v>
      </c>
      <c r="C1791" s="1" t="s">
        <v>32898</v>
      </c>
      <c r="D1791" s="1" t="s">
        <v>78</v>
      </c>
      <c r="E1791" s="1" t="s">
        <v>950</v>
      </c>
      <c r="F1791" s="1" t="s">
        <v>32900</v>
      </c>
      <c r="G1791" s="1" t="s">
        <v>655</v>
      </c>
      <c r="H1791">
        <v>182</v>
      </c>
      <c r="I1791" s="1" t="s">
        <v>41</v>
      </c>
      <c r="J1791">
        <v>6</v>
      </c>
    </row>
    <row r="1792" spans="1:10" hidden="1" x14ac:dyDescent="0.25">
      <c r="A1792" s="24" t="str">
        <f t="shared" si="29"/>
        <v>183ARCELOR (BERTON SICARD)</v>
      </c>
      <c r="B1792" s="1">
        <v>183</v>
      </c>
      <c r="C1792" s="1" t="s">
        <v>32898</v>
      </c>
      <c r="D1792" s="1" t="s">
        <v>78</v>
      </c>
      <c r="E1792" s="1" t="s">
        <v>951</v>
      </c>
      <c r="F1792" s="1" t="s">
        <v>32900</v>
      </c>
      <c r="G1792" s="1" t="s">
        <v>655</v>
      </c>
      <c r="H1792">
        <v>183</v>
      </c>
      <c r="I1792" s="1" t="s">
        <v>41</v>
      </c>
      <c r="J1792">
        <v>6</v>
      </c>
    </row>
    <row r="1793" spans="1:10" hidden="1" x14ac:dyDescent="0.25">
      <c r="A1793" s="24" t="str">
        <f t="shared" si="29"/>
        <v>184ARCELOR (BERTON SICARD)</v>
      </c>
      <c r="B1793" s="1">
        <v>184</v>
      </c>
      <c r="C1793" s="1" t="s">
        <v>32898</v>
      </c>
      <c r="D1793" s="1" t="s">
        <v>78</v>
      </c>
      <c r="E1793" s="1" t="s">
        <v>952</v>
      </c>
      <c r="F1793" s="1" t="s">
        <v>32900</v>
      </c>
      <c r="G1793" s="1" t="s">
        <v>655</v>
      </c>
      <c r="H1793">
        <v>184</v>
      </c>
      <c r="I1793" s="1" t="s">
        <v>41</v>
      </c>
      <c r="J1793">
        <v>6</v>
      </c>
    </row>
    <row r="1794" spans="1:10" hidden="1" x14ac:dyDescent="0.25">
      <c r="A1794" s="24" t="str">
        <f t="shared" si="29"/>
        <v>200ARCELOR (BERTON SICARD)</v>
      </c>
      <c r="B1794" s="1">
        <v>200</v>
      </c>
      <c r="C1794" s="1" t="s">
        <v>32898</v>
      </c>
      <c r="D1794" s="1" t="s">
        <v>78</v>
      </c>
      <c r="E1794" s="1" t="s">
        <v>954</v>
      </c>
      <c r="F1794" s="1" t="s">
        <v>32900</v>
      </c>
      <c r="G1794" s="1" t="s">
        <v>655</v>
      </c>
      <c r="H1794">
        <v>200</v>
      </c>
      <c r="I1794" s="1" t="s">
        <v>41</v>
      </c>
      <c r="J1794">
        <v>6</v>
      </c>
    </row>
    <row r="1795" spans="1:10" hidden="1" x14ac:dyDescent="0.25">
      <c r="A1795" s="24" t="str">
        <f t="shared" si="29"/>
        <v>201ARCELOR (BERTON SICARD)</v>
      </c>
      <c r="B1795" s="1">
        <v>201</v>
      </c>
      <c r="C1795" s="1" t="s">
        <v>32898</v>
      </c>
      <c r="D1795" s="1" t="s">
        <v>78</v>
      </c>
      <c r="E1795" s="1" t="s">
        <v>955</v>
      </c>
      <c r="F1795" s="1" t="s">
        <v>32900</v>
      </c>
      <c r="G1795" s="1" t="s">
        <v>655</v>
      </c>
      <c r="H1795">
        <v>201</v>
      </c>
      <c r="I1795" s="1" t="s">
        <v>41</v>
      </c>
      <c r="J1795">
        <v>6.5</v>
      </c>
    </row>
    <row r="1796" spans="1:10" hidden="1" x14ac:dyDescent="0.25">
      <c r="A1796" s="24" t="str">
        <f t="shared" si="29"/>
        <v>218ARCELOR (BERTON SICARD)</v>
      </c>
      <c r="B1796" s="1">
        <v>218</v>
      </c>
      <c r="C1796" s="1" t="s">
        <v>32898</v>
      </c>
      <c r="D1796" s="1" t="s">
        <v>78</v>
      </c>
      <c r="E1796" s="1" t="s">
        <v>957</v>
      </c>
      <c r="F1796" s="1" t="s">
        <v>32900</v>
      </c>
      <c r="G1796" s="1" t="s">
        <v>655</v>
      </c>
      <c r="H1796">
        <v>218</v>
      </c>
      <c r="I1796" s="1" t="s">
        <v>41</v>
      </c>
      <c r="J1796">
        <v>6</v>
      </c>
    </row>
    <row r="1797" spans="1:10" hidden="1" x14ac:dyDescent="0.25">
      <c r="A1797" s="24" t="str">
        <f t="shared" si="29"/>
        <v>219ARCELOR (BERTON SICARD)</v>
      </c>
      <c r="B1797" s="1">
        <v>219</v>
      </c>
      <c r="C1797" s="1" t="s">
        <v>32898</v>
      </c>
      <c r="D1797" s="1" t="s">
        <v>78</v>
      </c>
      <c r="E1797" s="1" t="s">
        <v>958</v>
      </c>
      <c r="F1797" s="1" t="s">
        <v>32900</v>
      </c>
      <c r="G1797" s="1" t="s">
        <v>655</v>
      </c>
      <c r="H1797">
        <v>219</v>
      </c>
      <c r="I1797" s="1" t="s">
        <v>41</v>
      </c>
      <c r="J1797">
        <v>6</v>
      </c>
    </row>
    <row r="1798" spans="1:10" hidden="1" x14ac:dyDescent="0.25">
      <c r="A1798" s="24" t="str">
        <f t="shared" si="29"/>
        <v>220ARCELOR (BERTON SICARD)</v>
      </c>
      <c r="B1798" s="1">
        <v>220</v>
      </c>
      <c r="C1798" s="1" t="s">
        <v>32898</v>
      </c>
      <c r="D1798" s="1" t="s">
        <v>78</v>
      </c>
      <c r="E1798" s="1" t="s">
        <v>958</v>
      </c>
      <c r="F1798" s="1" t="s">
        <v>32900</v>
      </c>
      <c r="G1798" s="1" t="s">
        <v>655</v>
      </c>
      <c r="H1798">
        <v>220</v>
      </c>
      <c r="I1798" s="1" t="s">
        <v>41</v>
      </c>
      <c r="J1798">
        <v>6</v>
      </c>
    </row>
    <row r="1799" spans="1:10" hidden="1" x14ac:dyDescent="0.25">
      <c r="A1799" s="24" t="str">
        <f t="shared" si="29"/>
        <v>223ARCELOR (BERTON SICARD)</v>
      </c>
      <c r="B1799" s="1">
        <v>223</v>
      </c>
      <c r="C1799" s="1" t="s">
        <v>32898</v>
      </c>
      <c r="D1799" s="1" t="s">
        <v>78</v>
      </c>
      <c r="E1799" s="1" t="s">
        <v>958</v>
      </c>
      <c r="F1799" s="1" t="s">
        <v>32900</v>
      </c>
      <c r="G1799" s="1" t="s">
        <v>655</v>
      </c>
      <c r="H1799">
        <v>223</v>
      </c>
      <c r="I1799" s="1" t="s">
        <v>41</v>
      </c>
      <c r="J1799">
        <v>6</v>
      </c>
    </row>
    <row r="1800" spans="1:10" hidden="1" x14ac:dyDescent="0.25">
      <c r="A1800" s="24" t="str">
        <f t="shared" si="29"/>
        <v>226ARCELOR (BERTON SICARD)</v>
      </c>
      <c r="B1800" s="1">
        <v>226</v>
      </c>
      <c r="C1800" s="1" t="s">
        <v>32898</v>
      </c>
      <c r="D1800" s="1" t="s">
        <v>78</v>
      </c>
      <c r="E1800" s="1" t="s">
        <v>958</v>
      </c>
      <c r="F1800" s="1" t="s">
        <v>32900</v>
      </c>
      <c r="G1800" s="1" t="s">
        <v>655</v>
      </c>
      <c r="H1800">
        <v>226</v>
      </c>
      <c r="I1800" s="1" t="s">
        <v>41</v>
      </c>
      <c r="J1800">
        <v>6</v>
      </c>
    </row>
    <row r="1801" spans="1:10" hidden="1" x14ac:dyDescent="0.25">
      <c r="A1801" s="24" t="str">
        <f t="shared" si="29"/>
        <v>300ARCELOR (BERTON SICARD)</v>
      </c>
      <c r="B1801" s="1">
        <v>300</v>
      </c>
      <c r="C1801" s="1" t="s">
        <v>32898</v>
      </c>
      <c r="D1801" s="1" t="s">
        <v>78</v>
      </c>
      <c r="E1801" s="1" t="s">
        <v>959</v>
      </c>
      <c r="F1801" s="1" t="s">
        <v>32900</v>
      </c>
      <c r="G1801" s="1" t="s">
        <v>655</v>
      </c>
      <c r="H1801">
        <v>300</v>
      </c>
      <c r="I1801" s="1" t="s">
        <v>41</v>
      </c>
      <c r="J1801">
        <v>6</v>
      </c>
    </row>
    <row r="1802" spans="1:10" hidden="1" x14ac:dyDescent="0.25">
      <c r="A1802" s="24" t="str">
        <f t="shared" si="29"/>
        <v>301ARCELOR (BERTON SICARD)</v>
      </c>
      <c r="B1802" s="1">
        <v>301</v>
      </c>
      <c r="C1802" s="1" t="s">
        <v>32898</v>
      </c>
      <c r="D1802" s="1" t="s">
        <v>78</v>
      </c>
      <c r="E1802" s="1" t="s">
        <v>960</v>
      </c>
      <c r="F1802" s="1" t="s">
        <v>32900</v>
      </c>
      <c r="G1802" s="1" t="s">
        <v>655</v>
      </c>
      <c r="H1802">
        <v>301</v>
      </c>
      <c r="I1802" s="1" t="s">
        <v>41</v>
      </c>
      <c r="J1802">
        <v>6</v>
      </c>
    </row>
    <row r="1803" spans="1:10" hidden="1" x14ac:dyDescent="0.25">
      <c r="A1803" s="24" t="str">
        <f t="shared" si="29"/>
        <v>302ARCELOR (BERTON SICARD)</v>
      </c>
      <c r="B1803" s="1">
        <v>302</v>
      </c>
      <c r="C1803" s="1" t="s">
        <v>32898</v>
      </c>
      <c r="D1803" s="1" t="s">
        <v>168</v>
      </c>
      <c r="E1803" s="1" t="s">
        <v>961</v>
      </c>
      <c r="F1803" s="1" t="s">
        <v>32900</v>
      </c>
      <c r="G1803" s="1" t="s">
        <v>655</v>
      </c>
      <c r="H1803">
        <v>302</v>
      </c>
      <c r="I1803" s="1" t="s">
        <v>41</v>
      </c>
      <c r="J1803">
        <v>6.5</v>
      </c>
    </row>
    <row r="1804" spans="1:10" hidden="1" x14ac:dyDescent="0.25">
      <c r="A1804" s="24" t="str">
        <f t="shared" ref="A1804:A1867" si="30">B1804&amp;F1804</f>
        <v>305ARCELOR (BERTON SICARD)</v>
      </c>
      <c r="B1804" s="1">
        <v>305</v>
      </c>
      <c r="C1804" s="1" t="s">
        <v>32898</v>
      </c>
      <c r="D1804" s="1" t="s">
        <v>78</v>
      </c>
      <c r="E1804" s="1" t="s">
        <v>963</v>
      </c>
      <c r="F1804" s="1" t="s">
        <v>32900</v>
      </c>
      <c r="G1804" s="1" t="s">
        <v>655</v>
      </c>
      <c r="H1804">
        <v>305</v>
      </c>
      <c r="I1804" s="1" t="s">
        <v>41</v>
      </c>
      <c r="J1804">
        <v>6.5</v>
      </c>
    </row>
    <row r="1805" spans="1:10" hidden="1" x14ac:dyDescent="0.25">
      <c r="A1805" s="24" t="str">
        <f t="shared" si="30"/>
        <v>306ARCELOR (BERTON SICARD)</v>
      </c>
      <c r="B1805" s="1">
        <v>306</v>
      </c>
      <c r="C1805" s="1" t="s">
        <v>32898</v>
      </c>
      <c r="D1805" s="1" t="s">
        <v>78</v>
      </c>
      <c r="E1805" s="1" t="s">
        <v>964</v>
      </c>
      <c r="F1805" s="1" t="s">
        <v>32900</v>
      </c>
      <c r="G1805" s="1" t="s">
        <v>655</v>
      </c>
      <c r="H1805">
        <v>306</v>
      </c>
      <c r="I1805" s="1" t="s">
        <v>41</v>
      </c>
      <c r="J1805">
        <v>6.5</v>
      </c>
    </row>
    <row r="1806" spans="1:10" hidden="1" x14ac:dyDescent="0.25">
      <c r="A1806" s="24" t="str">
        <f t="shared" si="30"/>
        <v>307ARCELOR (BERTON SICARD)</v>
      </c>
      <c r="B1806" s="1">
        <v>307</v>
      </c>
      <c r="C1806" s="1" t="s">
        <v>32898</v>
      </c>
      <c r="D1806" s="1" t="s">
        <v>78</v>
      </c>
      <c r="E1806" s="1" t="s">
        <v>965</v>
      </c>
      <c r="F1806" s="1" t="s">
        <v>32900</v>
      </c>
      <c r="G1806" s="1" t="s">
        <v>655</v>
      </c>
      <c r="H1806">
        <v>307</v>
      </c>
      <c r="I1806" s="1" t="s">
        <v>41</v>
      </c>
      <c r="J1806">
        <v>6.5</v>
      </c>
    </row>
    <row r="1807" spans="1:10" hidden="1" x14ac:dyDescent="0.25">
      <c r="A1807" s="24" t="str">
        <f t="shared" si="30"/>
        <v>308ARCELOR (BERTON SICARD)</v>
      </c>
      <c r="B1807" s="1">
        <v>308</v>
      </c>
      <c r="C1807" s="1" t="s">
        <v>32898</v>
      </c>
      <c r="D1807" s="1" t="s">
        <v>168</v>
      </c>
      <c r="E1807" s="1" t="s">
        <v>966</v>
      </c>
      <c r="F1807" s="1" t="s">
        <v>32900</v>
      </c>
      <c r="G1807" s="1" t="s">
        <v>655</v>
      </c>
      <c r="H1807">
        <v>308</v>
      </c>
      <c r="I1807" s="1" t="s">
        <v>41</v>
      </c>
      <c r="J1807">
        <v>6.5</v>
      </c>
    </row>
    <row r="1808" spans="1:10" hidden="1" x14ac:dyDescent="0.25">
      <c r="A1808" s="24" t="str">
        <f t="shared" si="30"/>
        <v>309ARCELOR (BERTON SICARD)</v>
      </c>
      <c r="B1808" s="1">
        <v>309</v>
      </c>
      <c r="C1808" s="1" t="s">
        <v>32898</v>
      </c>
      <c r="D1808" s="1" t="s">
        <v>168</v>
      </c>
      <c r="E1808" s="1" t="s">
        <v>967</v>
      </c>
      <c r="F1808" s="1" t="s">
        <v>32900</v>
      </c>
      <c r="G1808" s="1" t="s">
        <v>655</v>
      </c>
      <c r="H1808">
        <v>309</v>
      </c>
      <c r="I1808" s="1" t="s">
        <v>41</v>
      </c>
      <c r="J1808">
        <v>6.5</v>
      </c>
    </row>
    <row r="1809" spans="1:10" hidden="1" x14ac:dyDescent="0.25">
      <c r="A1809" s="24" t="str">
        <f t="shared" si="30"/>
        <v>310ARCELOR (BERTON SICARD)</v>
      </c>
      <c r="B1809" s="1">
        <v>310</v>
      </c>
      <c r="C1809" s="1" t="s">
        <v>32898</v>
      </c>
      <c r="D1809" s="1" t="s">
        <v>78</v>
      </c>
      <c r="E1809" s="1" t="s">
        <v>968</v>
      </c>
      <c r="F1809" s="1" t="s">
        <v>32900</v>
      </c>
      <c r="G1809" s="1" t="s">
        <v>655</v>
      </c>
      <c r="H1809">
        <v>310</v>
      </c>
      <c r="I1809" s="1" t="s">
        <v>41</v>
      </c>
      <c r="J1809">
        <v>6</v>
      </c>
    </row>
    <row r="1810" spans="1:10" hidden="1" x14ac:dyDescent="0.25">
      <c r="A1810" s="24" t="str">
        <f t="shared" si="30"/>
        <v>311ARCELOR (BERTON SICARD)</v>
      </c>
      <c r="B1810" s="1">
        <v>311</v>
      </c>
      <c r="C1810" s="1" t="s">
        <v>32898</v>
      </c>
      <c r="D1810" s="1" t="s">
        <v>78</v>
      </c>
      <c r="E1810" s="1" t="s">
        <v>969</v>
      </c>
      <c r="F1810" s="1" t="s">
        <v>32900</v>
      </c>
      <c r="G1810" s="1" t="s">
        <v>655</v>
      </c>
      <c r="H1810">
        <v>311</v>
      </c>
      <c r="I1810" s="1" t="s">
        <v>41</v>
      </c>
      <c r="J1810">
        <v>6.5</v>
      </c>
    </row>
    <row r="1811" spans="1:10" hidden="1" x14ac:dyDescent="0.25">
      <c r="A1811" s="24" t="str">
        <f t="shared" si="30"/>
        <v>312ARCELOR (BERTON SICARD)</v>
      </c>
      <c r="B1811" s="1">
        <v>312</v>
      </c>
      <c r="C1811" s="1" t="s">
        <v>32898</v>
      </c>
      <c r="D1811" s="1" t="s">
        <v>78</v>
      </c>
      <c r="E1811" s="1" t="s">
        <v>970</v>
      </c>
      <c r="F1811" s="1" t="s">
        <v>32900</v>
      </c>
      <c r="G1811" s="1" t="s">
        <v>655</v>
      </c>
      <c r="H1811">
        <v>312</v>
      </c>
      <c r="I1811" s="1" t="s">
        <v>41</v>
      </c>
      <c r="J1811">
        <v>6.5</v>
      </c>
    </row>
    <row r="1812" spans="1:10" hidden="1" x14ac:dyDescent="0.25">
      <c r="A1812" s="24" t="str">
        <f t="shared" si="30"/>
        <v>321ARCELOR (BERTON SICARD)</v>
      </c>
      <c r="B1812" s="1">
        <v>321</v>
      </c>
      <c r="C1812" s="1" t="s">
        <v>32898</v>
      </c>
      <c r="D1812" s="1" t="s">
        <v>78</v>
      </c>
      <c r="E1812" s="1" t="s">
        <v>971</v>
      </c>
      <c r="F1812" s="1" t="s">
        <v>32900</v>
      </c>
      <c r="G1812" s="1" t="s">
        <v>655</v>
      </c>
      <c r="H1812">
        <v>321</v>
      </c>
      <c r="I1812" s="1" t="s">
        <v>41</v>
      </c>
      <c r="J1812">
        <v>6</v>
      </c>
    </row>
    <row r="1813" spans="1:10" hidden="1" x14ac:dyDescent="0.25">
      <c r="A1813" s="24" t="str">
        <f t="shared" si="30"/>
        <v>322ARCELOR (BERTON SICARD)</v>
      </c>
      <c r="B1813" s="1">
        <v>322</v>
      </c>
      <c r="C1813" s="1" t="s">
        <v>32898</v>
      </c>
      <c r="D1813" s="1" t="s">
        <v>78</v>
      </c>
      <c r="E1813" s="1" t="s">
        <v>972</v>
      </c>
      <c r="F1813" s="1" t="s">
        <v>32900</v>
      </c>
      <c r="G1813" s="1" t="s">
        <v>655</v>
      </c>
      <c r="H1813">
        <v>322</v>
      </c>
      <c r="I1813" s="1" t="s">
        <v>41</v>
      </c>
      <c r="J1813">
        <v>6</v>
      </c>
    </row>
    <row r="1814" spans="1:10" hidden="1" x14ac:dyDescent="0.25">
      <c r="A1814" s="24" t="str">
        <f t="shared" si="30"/>
        <v>323DARCELOR (BERTON SICARD)</v>
      </c>
      <c r="B1814" s="1" t="s">
        <v>973</v>
      </c>
      <c r="C1814" s="1" t="s">
        <v>32898</v>
      </c>
      <c r="D1814" s="1" t="s">
        <v>78</v>
      </c>
      <c r="E1814" s="1" t="s">
        <v>974</v>
      </c>
      <c r="F1814" s="1" t="s">
        <v>32900</v>
      </c>
      <c r="G1814" s="1" t="s">
        <v>655</v>
      </c>
      <c r="H1814" t="s">
        <v>973</v>
      </c>
      <c r="I1814" s="1" t="s">
        <v>41</v>
      </c>
      <c r="J1814">
        <v>1</v>
      </c>
    </row>
    <row r="1815" spans="1:10" hidden="1" x14ac:dyDescent="0.25">
      <c r="A1815" s="24" t="str">
        <f t="shared" si="30"/>
        <v>323GARCELOR (BERTON SICARD)</v>
      </c>
      <c r="B1815" s="1" t="s">
        <v>975</v>
      </c>
      <c r="C1815" s="1" t="s">
        <v>32898</v>
      </c>
      <c r="D1815" s="1" t="s">
        <v>78</v>
      </c>
      <c r="E1815" s="1" t="s">
        <v>976</v>
      </c>
      <c r="F1815" s="1" t="s">
        <v>32900</v>
      </c>
      <c r="G1815" s="1" t="s">
        <v>655</v>
      </c>
      <c r="H1815" t="s">
        <v>975</v>
      </c>
      <c r="I1815" s="1" t="s">
        <v>41</v>
      </c>
      <c r="J1815">
        <v>1</v>
      </c>
    </row>
    <row r="1816" spans="1:10" hidden="1" x14ac:dyDescent="0.25">
      <c r="A1816" s="24" t="str">
        <f t="shared" si="30"/>
        <v>324ARCELOR (BERTON SICARD)</v>
      </c>
      <c r="B1816" s="1">
        <v>324</v>
      </c>
      <c r="C1816" s="1" t="s">
        <v>32898</v>
      </c>
      <c r="D1816" s="1" t="s">
        <v>78</v>
      </c>
      <c r="E1816" s="1" t="s">
        <v>977</v>
      </c>
      <c r="F1816" s="1" t="s">
        <v>32900</v>
      </c>
      <c r="G1816" s="1" t="s">
        <v>655</v>
      </c>
      <c r="H1816">
        <v>324</v>
      </c>
      <c r="I1816" s="1" t="s">
        <v>41</v>
      </c>
      <c r="J1816">
        <v>6</v>
      </c>
    </row>
    <row r="1817" spans="1:10" hidden="1" x14ac:dyDescent="0.25">
      <c r="A1817" s="24" t="str">
        <f t="shared" si="30"/>
        <v>326ARCELOR (BERTON SICARD)</v>
      </c>
      <c r="B1817" s="1">
        <v>326</v>
      </c>
      <c r="C1817" s="1" t="s">
        <v>32898</v>
      </c>
      <c r="D1817" s="1" t="s">
        <v>78</v>
      </c>
      <c r="E1817" s="1" t="s">
        <v>978</v>
      </c>
      <c r="F1817" s="1" t="s">
        <v>32900</v>
      </c>
      <c r="G1817" s="1" t="s">
        <v>655</v>
      </c>
      <c r="H1817">
        <v>326</v>
      </c>
      <c r="I1817" s="1" t="s">
        <v>41</v>
      </c>
      <c r="J1817">
        <v>6.5</v>
      </c>
    </row>
    <row r="1818" spans="1:10" hidden="1" x14ac:dyDescent="0.25">
      <c r="A1818" s="24" t="str">
        <f t="shared" si="30"/>
        <v>328ARCELOR (BERTON SICARD)</v>
      </c>
      <c r="B1818" s="1">
        <v>328</v>
      </c>
      <c r="C1818" s="1" t="s">
        <v>32898</v>
      </c>
      <c r="D1818" s="1" t="s">
        <v>78</v>
      </c>
      <c r="E1818" s="1" t="s">
        <v>979</v>
      </c>
      <c r="F1818" s="1" t="s">
        <v>32900</v>
      </c>
      <c r="G1818" s="1" t="s">
        <v>655</v>
      </c>
      <c r="H1818">
        <v>328</v>
      </c>
      <c r="I1818" s="1" t="s">
        <v>41</v>
      </c>
      <c r="J1818">
        <v>6.5</v>
      </c>
    </row>
    <row r="1819" spans="1:10" hidden="1" x14ac:dyDescent="0.25">
      <c r="A1819" s="24" t="str">
        <f t="shared" si="30"/>
        <v>329ARCELOR (BERTON SICARD)</v>
      </c>
      <c r="B1819" s="1">
        <v>329</v>
      </c>
      <c r="C1819" s="1" t="s">
        <v>32898</v>
      </c>
      <c r="D1819" s="1" t="s">
        <v>78</v>
      </c>
      <c r="E1819" s="1" t="s">
        <v>980</v>
      </c>
      <c r="F1819" s="1" t="s">
        <v>32900</v>
      </c>
      <c r="G1819" s="1" t="s">
        <v>655</v>
      </c>
      <c r="H1819">
        <v>329</v>
      </c>
      <c r="I1819" s="1" t="s">
        <v>41</v>
      </c>
      <c r="J1819">
        <v>6.5</v>
      </c>
    </row>
    <row r="1820" spans="1:10" hidden="1" x14ac:dyDescent="0.25">
      <c r="A1820" s="24" t="str">
        <f t="shared" si="30"/>
        <v>330ARCELOR (BERTON SICARD)</v>
      </c>
      <c r="B1820" s="1">
        <v>330</v>
      </c>
      <c r="C1820" s="1" t="s">
        <v>32898</v>
      </c>
      <c r="D1820" s="1" t="s">
        <v>78</v>
      </c>
      <c r="E1820" s="1" t="s">
        <v>981</v>
      </c>
      <c r="F1820" s="1" t="s">
        <v>32900</v>
      </c>
      <c r="G1820" s="1" t="s">
        <v>655</v>
      </c>
      <c r="H1820">
        <v>330</v>
      </c>
      <c r="I1820" s="1" t="s">
        <v>41</v>
      </c>
      <c r="J1820">
        <v>6.5</v>
      </c>
    </row>
    <row r="1821" spans="1:10" hidden="1" x14ac:dyDescent="0.25">
      <c r="A1821" s="24" t="str">
        <f t="shared" si="30"/>
        <v>334ARCELOR (BERTON SICARD)</v>
      </c>
      <c r="B1821" s="1">
        <v>334</v>
      </c>
      <c r="C1821" s="1" t="s">
        <v>32898</v>
      </c>
      <c r="D1821" s="1" t="s">
        <v>78</v>
      </c>
      <c r="E1821" s="1" t="s">
        <v>982</v>
      </c>
      <c r="F1821" s="1" t="s">
        <v>32900</v>
      </c>
      <c r="G1821" s="1" t="s">
        <v>655</v>
      </c>
      <c r="H1821">
        <v>334</v>
      </c>
      <c r="I1821" s="1" t="s">
        <v>41</v>
      </c>
      <c r="J1821">
        <v>6.5</v>
      </c>
    </row>
    <row r="1822" spans="1:10" hidden="1" x14ac:dyDescent="0.25">
      <c r="A1822" s="24" t="str">
        <f t="shared" si="30"/>
        <v>336ARCELOR (BERTON SICARD)</v>
      </c>
      <c r="B1822" s="1">
        <v>336</v>
      </c>
      <c r="C1822" s="1" t="s">
        <v>32898</v>
      </c>
      <c r="D1822" s="1" t="s">
        <v>78</v>
      </c>
      <c r="E1822" s="1" t="s">
        <v>983</v>
      </c>
      <c r="F1822" s="1" t="s">
        <v>32900</v>
      </c>
      <c r="G1822" s="1" t="s">
        <v>655</v>
      </c>
      <c r="H1822">
        <v>336</v>
      </c>
      <c r="I1822" s="1" t="s">
        <v>41</v>
      </c>
      <c r="J1822">
        <v>6.5</v>
      </c>
    </row>
    <row r="1823" spans="1:10" hidden="1" x14ac:dyDescent="0.25">
      <c r="A1823" s="24" t="str">
        <f t="shared" si="30"/>
        <v>337ARCELOR (BERTON SICARD)</v>
      </c>
      <c r="B1823" s="1">
        <v>337</v>
      </c>
      <c r="C1823" s="1" t="s">
        <v>32898</v>
      </c>
      <c r="D1823" s="1" t="s">
        <v>168</v>
      </c>
      <c r="E1823" s="1" t="s">
        <v>984</v>
      </c>
      <c r="F1823" s="1" t="s">
        <v>32900</v>
      </c>
      <c r="G1823" s="1" t="s">
        <v>655</v>
      </c>
      <c r="H1823">
        <v>337</v>
      </c>
      <c r="I1823" s="1" t="s">
        <v>41</v>
      </c>
      <c r="J1823">
        <v>6.5</v>
      </c>
    </row>
    <row r="1824" spans="1:10" hidden="1" x14ac:dyDescent="0.25">
      <c r="A1824" s="24" t="str">
        <f t="shared" si="30"/>
        <v>338ARCELOR (BERTON SICARD)</v>
      </c>
      <c r="B1824" s="1">
        <v>338</v>
      </c>
      <c r="C1824" s="1" t="s">
        <v>32898</v>
      </c>
      <c r="D1824" s="1" t="s">
        <v>78</v>
      </c>
      <c r="E1824" s="1" t="s">
        <v>985</v>
      </c>
      <c r="F1824" s="1" t="s">
        <v>32900</v>
      </c>
      <c r="G1824" s="1" t="s">
        <v>655</v>
      </c>
      <c r="H1824">
        <v>338</v>
      </c>
      <c r="I1824" s="1" t="s">
        <v>41</v>
      </c>
      <c r="J1824">
        <v>6.5</v>
      </c>
    </row>
    <row r="1825" spans="1:10" hidden="1" x14ac:dyDescent="0.25">
      <c r="A1825" s="24" t="str">
        <f t="shared" si="30"/>
        <v>344ARCELOR (BERTON SICARD)</v>
      </c>
      <c r="B1825" s="1">
        <v>344</v>
      </c>
      <c r="C1825" s="1" t="s">
        <v>32898</v>
      </c>
      <c r="D1825" s="1" t="s">
        <v>78</v>
      </c>
      <c r="E1825" s="1" t="s">
        <v>986</v>
      </c>
      <c r="F1825" s="1" t="s">
        <v>32900</v>
      </c>
      <c r="G1825" s="1" t="s">
        <v>655</v>
      </c>
      <c r="H1825">
        <v>344</v>
      </c>
      <c r="I1825" s="1" t="s">
        <v>41</v>
      </c>
      <c r="J1825">
        <v>6.5</v>
      </c>
    </row>
    <row r="1826" spans="1:10" hidden="1" x14ac:dyDescent="0.25">
      <c r="A1826" s="24" t="str">
        <f t="shared" si="30"/>
        <v>347ARCELOR (BERTON SICARD)</v>
      </c>
      <c r="B1826" s="1">
        <v>347</v>
      </c>
      <c r="C1826" s="1" t="s">
        <v>32898</v>
      </c>
      <c r="D1826" s="1" t="s">
        <v>168</v>
      </c>
      <c r="E1826" s="1" t="s">
        <v>987</v>
      </c>
      <c r="F1826" s="1" t="s">
        <v>32900</v>
      </c>
      <c r="G1826" s="1" t="s">
        <v>655</v>
      </c>
      <c r="H1826">
        <v>347</v>
      </c>
      <c r="I1826" s="1" t="s">
        <v>41</v>
      </c>
      <c r="J1826">
        <v>6.5</v>
      </c>
    </row>
    <row r="1827" spans="1:10" hidden="1" x14ac:dyDescent="0.25">
      <c r="A1827" s="24" t="str">
        <f t="shared" si="30"/>
        <v>349ARCELOR (BERTON SICARD)</v>
      </c>
      <c r="B1827" s="1">
        <v>349</v>
      </c>
      <c r="C1827" s="1" t="s">
        <v>32898</v>
      </c>
      <c r="D1827" s="1" t="s">
        <v>78</v>
      </c>
      <c r="E1827" s="1" t="s">
        <v>988</v>
      </c>
      <c r="F1827" s="1" t="s">
        <v>32900</v>
      </c>
      <c r="G1827" s="1" t="s">
        <v>655</v>
      </c>
      <c r="H1827">
        <v>349</v>
      </c>
      <c r="I1827" s="1" t="s">
        <v>41</v>
      </c>
      <c r="J1827">
        <v>6.5</v>
      </c>
    </row>
    <row r="1828" spans="1:10" hidden="1" x14ac:dyDescent="0.25">
      <c r="A1828" s="24" t="str">
        <f t="shared" si="30"/>
        <v>375ARCELOR (BERTON SICARD)</v>
      </c>
      <c r="B1828" s="1">
        <v>375</v>
      </c>
      <c r="C1828" s="1" t="s">
        <v>32898</v>
      </c>
      <c r="D1828" s="1" t="s">
        <v>78</v>
      </c>
      <c r="E1828" s="1" t="s">
        <v>989</v>
      </c>
      <c r="F1828" s="1" t="s">
        <v>32900</v>
      </c>
      <c r="G1828" s="1" t="s">
        <v>655</v>
      </c>
      <c r="H1828">
        <v>375</v>
      </c>
      <c r="I1828" s="1" t="s">
        <v>41</v>
      </c>
      <c r="J1828">
        <v>6.5</v>
      </c>
    </row>
    <row r="1829" spans="1:10" hidden="1" x14ac:dyDescent="0.25">
      <c r="A1829" s="24" t="str">
        <f t="shared" si="30"/>
        <v>377ARCELOR (BERTON SICARD)</v>
      </c>
      <c r="B1829" s="1">
        <v>377</v>
      </c>
      <c r="C1829" s="1" t="s">
        <v>32898</v>
      </c>
      <c r="D1829" s="1" t="s">
        <v>168</v>
      </c>
      <c r="E1829" s="1" t="s">
        <v>990</v>
      </c>
      <c r="F1829" s="1" t="s">
        <v>32900</v>
      </c>
      <c r="G1829" s="1" t="s">
        <v>655</v>
      </c>
      <c r="H1829">
        <v>377</v>
      </c>
      <c r="I1829" s="1" t="s">
        <v>41</v>
      </c>
      <c r="J1829">
        <v>6.5</v>
      </c>
    </row>
    <row r="1830" spans="1:10" hidden="1" x14ac:dyDescent="0.25">
      <c r="A1830" s="24" t="str">
        <f t="shared" si="30"/>
        <v>399ARCELOR (BERTON SICARD)</v>
      </c>
      <c r="B1830" s="1">
        <v>399</v>
      </c>
      <c r="C1830" s="1" t="s">
        <v>32898</v>
      </c>
      <c r="D1830" s="1" t="s">
        <v>32837</v>
      </c>
      <c r="E1830" s="1" t="s">
        <v>991</v>
      </c>
      <c r="F1830" s="1" t="s">
        <v>32900</v>
      </c>
      <c r="G1830" s="1" t="s">
        <v>655</v>
      </c>
      <c r="H1830">
        <v>399</v>
      </c>
      <c r="I1830" s="1" t="s">
        <v>41</v>
      </c>
      <c r="J1830">
        <v>6.5</v>
      </c>
    </row>
    <row r="1831" spans="1:10" hidden="1" x14ac:dyDescent="0.25">
      <c r="A1831" s="24" t="str">
        <f t="shared" si="30"/>
        <v>500ARCELOR (BERTON SICARD)</v>
      </c>
      <c r="B1831" s="1">
        <v>500</v>
      </c>
      <c r="C1831" s="1" t="s">
        <v>32898</v>
      </c>
      <c r="D1831" s="1" t="s">
        <v>78</v>
      </c>
      <c r="E1831" s="1" t="s">
        <v>992</v>
      </c>
      <c r="F1831" s="1" t="s">
        <v>32900</v>
      </c>
      <c r="G1831" s="1" t="s">
        <v>655</v>
      </c>
      <c r="H1831">
        <v>500</v>
      </c>
      <c r="I1831" s="1" t="s">
        <v>41</v>
      </c>
      <c r="J1831">
        <v>6.5</v>
      </c>
    </row>
    <row r="1832" spans="1:10" hidden="1" x14ac:dyDescent="0.25">
      <c r="A1832" s="24" t="str">
        <f t="shared" si="30"/>
        <v>504NARCELOR (BERTON SICARD)</v>
      </c>
      <c r="B1832" s="1" t="s">
        <v>993</v>
      </c>
      <c r="C1832" s="1" t="s">
        <v>32898</v>
      </c>
      <c r="D1832" s="1" t="s">
        <v>78</v>
      </c>
      <c r="E1832" s="1" t="s">
        <v>994</v>
      </c>
      <c r="F1832" s="1" t="s">
        <v>32900</v>
      </c>
      <c r="G1832" s="1" t="s">
        <v>655</v>
      </c>
      <c r="H1832" t="s">
        <v>993</v>
      </c>
      <c r="I1832" s="1" t="s">
        <v>41</v>
      </c>
      <c r="J1832">
        <v>1</v>
      </c>
    </row>
    <row r="1833" spans="1:10" hidden="1" x14ac:dyDescent="0.25">
      <c r="A1833" s="24" t="str">
        <f t="shared" si="30"/>
        <v>505ARCELOR (BERTON SICARD)</v>
      </c>
      <c r="B1833" s="1">
        <v>505</v>
      </c>
      <c r="C1833" s="1" t="s">
        <v>32898</v>
      </c>
      <c r="D1833" s="1" t="s">
        <v>78</v>
      </c>
      <c r="E1833" s="1" t="s">
        <v>995</v>
      </c>
      <c r="F1833" s="1" t="s">
        <v>32900</v>
      </c>
      <c r="G1833" s="1" t="s">
        <v>655</v>
      </c>
      <c r="H1833">
        <v>505</v>
      </c>
      <c r="I1833" s="1" t="s">
        <v>41</v>
      </c>
      <c r="J1833">
        <v>6.5</v>
      </c>
    </row>
    <row r="1834" spans="1:10" hidden="1" x14ac:dyDescent="0.25">
      <c r="A1834" s="24" t="str">
        <f t="shared" si="30"/>
        <v>506ARCELOR (BERTON SICARD)</v>
      </c>
      <c r="B1834" s="1">
        <v>506</v>
      </c>
      <c r="C1834" s="1" t="s">
        <v>32898</v>
      </c>
      <c r="D1834" s="1" t="s">
        <v>32837</v>
      </c>
      <c r="E1834" s="1" t="s">
        <v>996</v>
      </c>
      <c r="F1834" s="1" t="s">
        <v>32900</v>
      </c>
      <c r="G1834" s="1" t="s">
        <v>655</v>
      </c>
      <c r="H1834">
        <v>506</v>
      </c>
      <c r="I1834" s="1" t="s">
        <v>41</v>
      </c>
      <c r="J1834">
        <v>6.5</v>
      </c>
    </row>
    <row r="1835" spans="1:10" hidden="1" x14ac:dyDescent="0.25">
      <c r="A1835" s="24" t="str">
        <f t="shared" si="30"/>
        <v>508ARCELOR (BERTON SICARD)</v>
      </c>
      <c r="B1835" s="1">
        <v>508</v>
      </c>
      <c r="C1835" s="1" t="s">
        <v>32898</v>
      </c>
      <c r="D1835" s="1" t="s">
        <v>78</v>
      </c>
      <c r="E1835" s="1" t="s">
        <v>998</v>
      </c>
      <c r="F1835" s="1" t="s">
        <v>32900</v>
      </c>
      <c r="G1835" s="1" t="s">
        <v>655</v>
      </c>
      <c r="H1835">
        <v>508</v>
      </c>
      <c r="I1835" s="1" t="s">
        <v>41</v>
      </c>
      <c r="J1835">
        <v>6</v>
      </c>
    </row>
    <row r="1836" spans="1:10" hidden="1" x14ac:dyDescent="0.25">
      <c r="A1836" s="24" t="str">
        <f t="shared" si="30"/>
        <v>508/2ARCELOR (BERTON SICARD)</v>
      </c>
      <c r="B1836" s="1" t="s">
        <v>999</v>
      </c>
      <c r="C1836" s="1" t="s">
        <v>32898</v>
      </c>
      <c r="D1836" s="1" t="s">
        <v>78</v>
      </c>
      <c r="E1836" s="1" t="s">
        <v>1000</v>
      </c>
      <c r="F1836" s="1" t="s">
        <v>32900</v>
      </c>
      <c r="G1836" s="1" t="s">
        <v>655</v>
      </c>
      <c r="H1836" t="s">
        <v>999</v>
      </c>
      <c r="I1836" s="1" t="s">
        <v>41</v>
      </c>
      <c r="J1836">
        <v>1995</v>
      </c>
    </row>
    <row r="1837" spans="1:10" hidden="1" x14ac:dyDescent="0.25">
      <c r="A1837" s="24" t="str">
        <f t="shared" si="30"/>
        <v>509ARCELOR (BERTON SICARD)</v>
      </c>
      <c r="B1837" s="1">
        <v>509</v>
      </c>
      <c r="C1837" s="1" t="s">
        <v>32898</v>
      </c>
      <c r="D1837" s="1" t="s">
        <v>78</v>
      </c>
      <c r="E1837" s="1" t="s">
        <v>1001</v>
      </c>
      <c r="F1837" s="1" t="s">
        <v>32900</v>
      </c>
      <c r="G1837" s="1" t="s">
        <v>655</v>
      </c>
      <c r="H1837">
        <v>509</v>
      </c>
      <c r="I1837" s="1" t="s">
        <v>41</v>
      </c>
      <c r="J1837">
        <v>6</v>
      </c>
    </row>
    <row r="1838" spans="1:10" hidden="1" x14ac:dyDescent="0.25">
      <c r="A1838" s="24" t="str">
        <f t="shared" si="30"/>
        <v>509/2ARCELOR (BERTON SICARD)</v>
      </c>
      <c r="B1838" s="1" t="s">
        <v>1002</v>
      </c>
      <c r="C1838" s="1" t="s">
        <v>32898</v>
      </c>
      <c r="D1838" s="1" t="s">
        <v>78</v>
      </c>
      <c r="E1838" s="1" t="s">
        <v>1003</v>
      </c>
      <c r="F1838" s="1" t="s">
        <v>32900</v>
      </c>
      <c r="G1838" s="1" t="s">
        <v>655</v>
      </c>
      <c r="H1838" t="s">
        <v>1002</v>
      </c>
      <c r="I1838" s="1" t="s">
        <v>41</v>
      </c>
      <c r="J1838">
        <v>1995</v>
      </c>
    </row>
    <row r="1839" spans="1:10" hidden="1" x14ac:dyDescent="0.25">
      <c r="A1839" s="24" t="str">
        <f t="shared" si="30"/>
        <v>519ARCELOR (BERTON SICARD)</v>
      </c>
      <c r="B1839" s="1">
        <v>519</v>
      </c>
      <c r="C1839" s="1" t="s">
        <v>32898</v>
      </c>
      <c r="D1839" s="1" t="s">
        <v>78</v>
      </c>
      <c r="E1839" s="1" t="s">
        <v>1008</v>
      </c>
      <c r="F1839" s="1" t="s">
        <v>32900</v>
      </c>
      <c r="G1839" s="1" t="s">
        <v>655</v>
      </c>
      <c r="H1839">
        <v>519</v>
      </c>
      <c r="I1839" s="1" t="s">
        <v>41</v>
      </c>
      <c r="J1839">
        <v>6.5</v>
      </c>
    </row>
    <row r="1840" spans="1:10" hidden="1" x14ac:dyDescent="0.25">
      <c r="A1840" s="24" t="str">
        <f t="shared" si="30"/>
        <v>523ARCELOR (BERTON SICARD)</v>
      </c>
      <c r="B1840" s="1">
        <v>523</v>
      </c>
      <c r="C1840" s="1" t="s">
        <v>32898</v>
      </c>
      <c r="D1840" s="1" t="s">
        <v>78</v>
      </c>
      <c r="E1840" s="1" t="s">
        <v>1010</v>
      </c>
      <c r="F1840" s="1" t="s">
        <v>32900</v>
      </c>
      <c r="G1840" s="1" t="s">
        <v>655</v>
      </c>
      <c r="H1840">
        <v>523</v>
      </c>
      <c r="I1840" s="1" t="s">
        <v>41</v>
      </c>
      <c r="J1840">
        <v>6.5</v>
      </c>
    </row>
    <row r="1841" spans="1:10" hidden="1" x14ac:dyDescent="0.25">
      <c r="A1841" s="24" t="str">
        <f t="shared" si="30"/>
        <v>523/4ARCELOR (BERTON SICARD)</v>
      </c>
      <c r="B1841" s="1" t="s">
        <v>1011</v>
      </c>
      <c r="C1841" s="1" t="s">
        <v>32898</v>
      </c>
      <c r="D1841" s="1" t="s">
        <v>78</v>
      </c>
      <c r="E1841" s="1" t="s">
        <v>1010</v>
      </c>
      <c r="F1841" s="1" t="s">
        <v>32900</v>
      </c>
      <c r="G1841" s="1" t="s">
        <v>655</v>
      </c>
      <c r="H1841" t="s">
        <v>1011</v>
      </c>
      <c r="I1841" s="1" t="s">
        <v>41</v>
      </c>
      <c r="J1841">
        <v>4</v>
      </c>
    </row>
    <row r="1842" spans="1:10" hidden="1" x14ac:dyDescent="0.25">
      <c r="A1842" s="24" t="str">
        <f t="shared" si="30"/>
        <v>526ARCELOR (BERTON SICARD)</v>
      </c>
      <c r="B1842" s="1">
        <v>526</v>
      </c>
      <c r="C1842" s="1" t="s">
        <v>32898</v>
      </c>
      <c r="D1842" s="1" t="s">
        <v>78</v>
      </c>
      <c r="E1842" s="1" t="s">
        <v>1012</v>
      </c>
      <c r="F1842" s="1" t="s">
        <v>32900</v>
      </c>
      <c r="G1842" s="1" t="s">
        <v>655</v>
      </c>
      <c r="H1842">
        <v>526</v>
      </c>
      <c r="I1842" s="1" t="s">
        <v>41</v>
      </c>
      <c r="J1842">
        <v>6.5</v>
      </c>
    </row>
    <row r="1843" spans="1:10" hidden="1" x14ac:dyDescent="0.25">
      <c r="A1843" s="24" t="str">
        <f t="shared" si="30"/>
        <v>529ARCELOR (BERTON SICARD)</v>
      </c>
      <c r="B1843" s="1">
        <v>529</v>
      </c>
      <c r="C1843" s="1" t="s">
        <v>32898</v>
      </c>
      <c r="D1843" s="1" t="s">
        <v>168</v>
      </c>
      <c r="E1843" s="1" t="s">
        <v>1014</v>
      </c>
      <c r="F1843" s="1" t="s">
        <v>32900</v>
      </c>
      <c r="G1843" s="1" t="s">
        <v>655</v>
      </c>
      <c r="H1843">
        <v>529</v>
      </c>
      <c r="I1843" s="1" t="s">
        <v>41</v>
      </c>
      <c r="J1843">
        <v>6.5</v>
      </c>
    </row>
    <row r="1844" spans="1:10" hidden="1" x14ac:dyDescent="0.25">
      <c r="A1844" s="24" t="str">
        <f t="shared" si="30"/>
        <v>538ARCELOR (BERTON SICARD)</v>
      </c>
      <c r="B1844" s="1">
        <v>538</v>
      </c>
      <c r="C1844" s="1" t="s">
        <v>32898</v>
      </c>
      <c r="D1844" s="1" t="s">
        <v>78</v>
      </c>
      <c r="E1844" s="1" t="s">
        <v>1021</v>
      </c>
      <c r="F1844" s="1" t="s">
        <v>32900</v>
      </c>
      <c r="G1844" s="1" t="s">
        <v>655</v>
      </c>
      <c r="H1844">
        <v>538</v>
      </c>
      <c r="I1844" s="1" t="s">
        <v>41</v>
      </c>
      <c r="J1844">
        <v>6.5</v>
      </c>
    </row>
    <row r="1845" spans="1:10" hidden="1" x14ac:dyDescent="0.25">
      <c r="A1845" s="24" t="str">
        <f t="shared" si="30"/>
        <v>541IARCELOR (BERTON SICARD)</v>
      </c>
      <c r="B1845" s="1" t="s">
        <v>1022</v>
      </c>
      <c r="C1845" s="1" t="s">
        <v>32898</v>
      </c>
      <c r="D1845" s="1" t="s">
        <v>78</v>
      </c>
      <c r="E1845" s="1" t="s">
        <v>1023</v>
      </c>
      <c r="F1845" s="1" t="s">
        <v>32900</v>
      </c>
      <c r="G1845" s="1" t="s">
        <v>655</v>
      </c>
      <c r="H1845" t="s">
        <v>1022</v>
      </c>
      <c r="I1845" s="1" t="s">
        <v>41</v>
      </c>
      <c r="J1845">
        <v>6.5</v>
      </c>
    </row>
    <row r="1846" spans="1:10" hidden="1" x14ac:dyDescent="0.25">
      <c r="A1846" s="24" t="str">
        <f t="shared" si="30"/>
        <v>541I/4ARCELOR (BERTON SICARD)</v>
      </c>
      <c r="B1846" s="1" t="s">
        <v>1024</v>
      </c>
      <c r="C1846" s="1" t="s">
        <v>32898</v>
      </c>
      <c r="D1846" s="1" t="s">
        <v>78</v>
      </c>
      <c r="E1846" s="1" t="s">
        <v>1023</v>
      </c>
      <c r="F1846" s="1" t="s">
        <v>32900</v>
      </c>
      <c r="G1846" s="1" t="s">
        <v>655</v>
      </c>
      <c r="H1846" t="s">
        <v>1024</v>
      </c>
      <c r="I1846" s="1" t="s">
        <v>41</v>
      </c>
      <c r="J1846">
        <v>4.5</v>
      </c>
    </row>
    <row r="1847" spans="1:10" hidden="1" x14ac:dyDescent="0.25">
      <c r="A1847" s="24" t="str">
        <f t="shared" si="30"/>
        <v>542ARCELOR (BERTON SICARD)</v>
      </c>
      <c r="B1847" s="1">
        <v>542</v>
      </c>
      <c r="C1847" s="1" t="s">
        <v>32898</v>
      </c>
      <c r="D1847" s="1" t="s">
        <v>78</v>
      </c>
      <c r="E1847" s="1" t="s">
        <v>1025</v>
      </c>
      <c r="F1847" s="1" t="s">
        <v>32900</v>
      </c>
      <c r="G1847" s="1" t="s">
        <v>655</v>
      </c>
      <c r="H1847">
        <v>542</v>
      </c>
      <c r="I1847" s="1" t="s">
        <v>41</v>
      </c>
      <c r="J1847">
        <v>6.5</v>
      </c>
    </row>
    <row r="1848" spans="1:10" hidden="1" x14ac:dyDescent="0.25">
      <c r="A1848" s="24" t="str">
        <f t="shared" si="30"/>
        <v>542/4ARCELOR (BERTON SICARD)</v>
      </c>
      <c r="B1848" s="1" t="s">
        <v>1026</v>
      </c>
      <c r="C1848" s="1" t="s">
        <v>32898</v>
      </c>
      <c r="D1848" s="1" t="s">
        <v>78</v>
      </c>
      <c r="E1848" s="1" t="s">
        <v>1025</v>
      </c>
      <c r="F1848" s="1" t="s">
        <v>32900</v>
      </c>
      <c r="G1848" s="1" t="s">
        <v>655</v>
      </c>
      <c r="H1848" t="s">
        <v>1026</v>
      </c>
      <c r="I1848" s="1" t="s">
        <v>41</v>
      </c>
      <c r="J1848">
        <v>4.5</v>
      </c>
    </row>
    <row r="1849" spans="1:10" hidden="1" x14ac:dyDescent="0.25">
      <c r="A1849" s="24" t="str">
        <f t="shared" si="30"/>
        <v>557ARCELOR (BERTON SICARD)</v>
      </c>
      <c r="B1849" s="1">
        <v>557</v>
      </c>
      <c r="C1849" s="1" t="s">
        <v>32898</v>
      </c>
      <c r="D1849" s="1" t="s">
        <v>78</v>
      </c>
      <c r="E1849" s="1" t="s">
        <v>1033</v>
      </c>
      <c r="F1849" s="1" t="s">
        <v>32900</v>
      </c>
      <c r="G1849" s="1" t="s">
        <v>655</v>
      </c>
      <c r="H1849">
        <v>557</v>
      </c>
      <c r="I1849" s="1" t="s">
        <v>41</v>
      </c>
      <c r="J1849">
        <v>1</v>
      </c>
    </row>
    <row r="1850" spans="1:10" hidden="1" x14ac:dyDescent="0.25">
      <c r="A1850" s="24" t="str">
        <f t="shared" si="30"/>
        <v>566ARCELOR (BERTON SICARD)</v>
      </c>
      <c r="B1850" s="1">
        <v>566</v>
      </c>
      <c r="C1850" s="1" t="s">
        <v>32898</v>
      </c>
      <c r="D1850" s="1" t="s">
        <v>78</v>
      </c>
      <c r="E1850" s="1" t="s">
        <v>1035</v>
      </c>
      <c r="F1850" s="1" t="s">
        <v>32900</v>
      </c>
      <c r="G1850" s="1" t="s">
        <v>655</v>
      </c>
      <c r="H1850">
        <v>566</v>
      </c>
      <c r="I1850" s="1" t="s">
        <v>41</v>
      </c>
      <c r="J1850">
        <v>1</v>
      </c>
    </row>
    <row r="1851" spans="1:10" hidden="1" x14ac:dyDescent="0.25">
      <c r="A1851" s="24" t="str">
        <f t="shared" si="30"/>
        <v>578ARCELOR (BERTON SICARD)</v>
      </c>
      <c r="B1851" s="1">
        <v>578</v>
      </c>
      <c r="C1851" s="1" t="s">
        <v>32898</v>
      </c>
      <c r="D1851" s="1" t="s">
        <v>78</v>
      </c>
      <c r="E1851" s="1" t="s">
        <v>1038</v>
      </c>
      <c r="F1851" s="1" t="s">
        <v>32900</v>
      </c>
      <c r="G1851" s="1" t="s">
        <v>655</v>
      </c>
      <c r="H1851">
        <v>578</v>
      </c>
      <c r="I1851" s="1" t="s">
        <v>41</v>
      </c>
      <c r="J1851">
        <v>1</v>
      </c>
    </row>
    <row r="1852" spans="1:10" hidden="1" x14ac:dyDescent="0.25">
      <c r="A1852" s="24" t="str">
        <f t="shared" si="30"/>
        <v>580ARCELOR (BERTON SICARD)</v>
      </c>
      <c r="B1852" s="1">
        <v>580</v>
      </c>
      <c r="C1852" s="1" t="s">
        <v>32898</v>
      </c>
      <c r="D1852" s="1" t="s">
        <v>168</v>
      </c>
      <c r="E1852" s="1" t="s">
        <v>1039</v>
      </c>
      <c r="F1852" s="1" t="s">
        <v>32900</v>
      </c>
      <c r="G1852" s="1" t="s">
        <v>655</v>
      </c>
      <c r="H1852">
        <v>580</v>
      </c>
      <c r="I1852" s="1" t="s">
        <v>41</v>
      </c>
      <c r="J1852">
        <v>6.5</v>
      </c>
    </row>
    <row r="1853" spans="1:10" hidden="1" x14ac:dyDescent="0.25">
      <c r="A1853" s="24" t="str">
        <f t="shared" si="30"/>
        <v>588ARCELOR (BERTON SICARD)</v>
      </c>
      <c r="B1853" s="1">
        <v>588</v>
      </c>
      <c r="C1853" s="1" t="s">
        <v>32898</v>
      </c>
      <c r="D1853" s="1" t="s">
        <v>78</v>
      </c>
      <c r="E1853" s="1" t="s">
        <v>1040</v>
      </c>
      <c r="F1853" s="1" t="s">
        <v>32900</v>
      </c>
      <c r="G1853" s="1" t="s">
        <v>655</v>
      </c>
      <c r="H1853">
        <v>588</v>
      </c>
      <c r="I1853" s="1" t="s">
        <v>41</v>
      </c>
      <c r="J1853">
        <v>2</v>
      </c>
    </row>
    <row r="1854" spans="1:10" hidden="1" x14ac:dyDescent="0.25">
      <c r="A1854" s="24" t="str">
        <f t="shared" si="30"/>
        <v>595ARCELOR (BERTON SICARD)</v>
      </c>
      <c r="B1854" s="1">
        <v>595</v>
      </c>
      <c r="C1854" s="1" t="s">
        <v>32898</v>
      </c>
      <c r="D1854" s="1" t="s">
        <v>78</v>
      </c>
      <c r="E1854" s="1" t="s">
        <v>1042</v>
      </c>
      <c r="F1854" s="1" t="s">
        <v>32900</v>
      </c>
      <c r="G1854" s="1" t="s">
        <v>655</v>
      </c>
      <c r="H1854">
        <v>595</v>
      </c>
      <c r="I1854" s="1" t="s">
        <v>41</v>
      </c>
      <c r="J1854">
        <v>1</v>
      </c>
    </row>
    <row r="1855" spans="1:10" hidden="1" x14ac:dyDescent="0.25">
      <c r="A1855" s="24" t="str">
        <f t="shared" si="30"/>
        <v>597ARCELOR (BERTON SICARD)</v>
      </c>
      <c r="B1855" s="1">
        <v>597</v>
      </c>
      <c r="C1855" s="1" t="s">
        <v>32898</v>
      </c>
      <c r="D1855" s="1" t="s">
        <v>78</v>
      </c>
      <c r="E1855" s="1" t="s">
        <v>1043</v>
      </c>
      <c r="F1855" s="1" t="s">
        <v>32900</v>
      </c>
      <c r="G1855" s="1" t="s">
        <v>655</v>
      </c>
      <c r="H1855">
        <v>597</v>
      </c>
      <c r="I1855" s="1" t="s">
        <v>41</v>
      </c>
      <c r="J1855">
        <v>6.5</v>
      </c>
    </row>
    <row r="1856" spans="1:10" hidden="1" x14ac:dyDescent="0.25">
      <c r="A1856" s="24" t="str">
        <f t="shared" si="30"/>
        <v>597-C3-UARCELOR (BERTON SICARD)</v>
      </c>
      <c r="B1856" s="1" t="s">
        <v>1044</v>
      </c>
      <c r="C1856" s="1" t="s">
        <v>32898</v>
      </c>
      <c r="D1856" s="1" t="s">
        <v>78</v>
      </c>
      <c r="E1856" s="1" t="s">
        <v>1045</v>
      </c>
      <c r="F1856" s="1" t="s">
        <v>32900</v>
      </c>
      <c r="G1856" s="1" t="s">
        <v>655</v>
      </c>
      <c r="H1856" t="s">
        <v>1044</v>
      </c>
      <c r="I1856" s="1" t="s">
        <v>41</v>
      </c>
      <c r="J1856">
        <v>1</v>
      </c>
    </row>
    <row r="1857" spans="1:10" hidden="1" x14ac:dyDescent="0.25">
      <c r="A1857" s="24" t="str">
        <f t="shared" si="30"/>
        <v>602ARCELOR (BERTON SICARD)</v>
      </c>
      <c r="B1857" s="1">
        <v>602</v>
      </c>
      <c r="C1857" s="1" t="s">
        <v>32898</v>
      </c>
      <c r="D1857" s="1" t="s">
        <v>78</v>
      </c>
      <c r="E1857" s="1" t="s">
        <v>1047</v>
      </c>
      <c r="F1857" s="1" t="s">
        <v>32900</v>
      </c>
      <c r="G1857" s="1" t="s">
        <v>655</v>
      </c>
      <c r="H1857">
        <v>602</v>
      </c>
      <c r="I1857" s="1" t="s">
        <v>41</v>
      </c>
      <c r="J1857">
        <v>10</v>
      </c>
    </row>
    <row r="1858" spans="1:10" hidden="1" x14ac:dyDescent="0.25">
      <c r="A1858" s="24" t="str">
        <f t="shared" si="30"/>
        <v>607ARCELOR (BERTON SICARD)</v>
      </c>
      <c r="B1858" s="1">
        <v>607</v>
      </c>
      <c r="C1858" s="1" t="s">
        <v>32898</v>
      </c>
      <c r="D1858" s="1" t="s">
        <v>32837</v>
      </c>
      <c r="E1858" s="1" t="s">
        <v>1048</v>
      </c>
      <c r="F1858" s="1" t="s">
        <v>32900</v>
      </c>
      <c r="G1858" s="1" t="s">
        <v>655</v>
      </c>
      <c r="H1858">
        <v>607</v>
      </c>
      <c r="I1858" s="1" t="s">
        <v>41</v>
      </c>
      <c r="J1858">
        <v>6.5</v>
      </c>
    </row>
    <row r="1859" spans="1:10" hidden="1" x14ac:dyDescent="0.25">
      <c r="A1859" s="24" t="str">
        <f t="shared" si="30"/>
        <v>608ARCELOR (BERTON SICARD)</v>
      </c>
      <c r="B1859" s="1">
        <v>608</v>
      </c>
      <c r="C1859" s="1" t="s">
        <v>32898</v>
      </c>
      <c r="D1859" s="1" t="s">
        <v>78</v>
      </c>
      <c r="E1859" s="1" t="s">
        <v>1043</v>
      </c>
      <c r="F1859" s="1" t="s">
        <v>32900</v>
      </c>
      <c r="G1859" s="1" t="s">
        <v>655</v>
      </c>
      <c r="H1859">
        <v>608</v>
      </c>
      <c r="I1859" s="1" t="s">
        <v>41</v>
      </c>
      <c r="J1859">
        <v>6.5</v>
      </c>
    </row>
    <row r="1860" spans="1:10" hidden="1" x14ac:dyDescent="0.25">
      <c r="A1860" s="24" t="str">
        <f t="shared" si="30"/>
        <v>610ARCELOR (BERTON SICARD)</v>
      </c>
      <c r="B1860" s="1">
        <v>610</v>
      </c>
      <c r="C1860" s="1" t="s">
        <v>32898</v>
      </c>
      <c r="D1860" s="1" t="s">
        <v>168</v>
      </c>
      <c r="E1860" s="1" t="s">
        <v>1049</v>
      </c>
      <c r="F1860" s="1" t="s">
        <v>32900</v>
      </c>
      <c r="G1860" s="1" t="s">
        <v>655</v>
      </c>
      <c r="H1860">
        <v>610</v>
      </c>
      <c r="I1860" s="1" t="s">
        <v>41</v>
      </c>
      <c r="J1860">
        <v>5</v>
      </c>
    </row>
    <row r="1861" spans="1:10" hidden="1" x14ac:dyDescent="0.25">
      <c r="A1861" s="24" t="str">
        <f t="shared" si="30"/>
        <v>611ARCELOR (BERTON SICARD)</v>
      </c>
      <c r="B1861" s="1">
        <v>611</v>
      </c>
      <c r="C1861" s="1" t="s">
        <v>32898</v>
      </c>
      <c r="D1861" s="1" t="s">
        <v>32837</v>
      </c>
      <c r="E1861" s="1" t="s">
        <v>1050</v>
      </c>
      <c r="F1861" s="1" t="s">
        <v>32900</v>
      </c>
      <c r="G1861" s="1" t="s">
        <v>655</v>
      </c>
      <c r="H1861">
        <v>611</v>
      </c>
      <c r="I1861" s="1" t="s">
        <v>41</v>
      </c>
      <c r="J1861">
        <v>6.5</v>
      </c>
    </row>
    <row r="1862" spans="1:10" hidden="1" x14ac:dyDescent="0.25">
      <c r="A1862" s="24" t="str">
        <f t="shared" si="30"/>
        <v>612ARCELOR (BERTON SICARD)</v>
      </c>
      <c r="B1862" s="1">
        <v>612</v>
      </c>
      <c r="C1862" s="1" t="s">
        <v>32898</v>
      </c>
      <c r="D1862" s="1" t="s">
        <v>78</v>
      </c>
      <c r="E1862" s="1" t="s">
        <v>1051</v>
      </c>
      <c r="F1862" s="1" t="s">
        <v>32900</v>
      </c>
      <c r="G1862" s="1" t="s">
        <v>655</v>
      </c>
      <c r="H1862">
        <v>612</v>
      </c>
      <c r="I1862" s="1" t="s">
        <v>41</v>
      </c>
      <c r="J1862">
        <v>6.5</v>
      </c>
    </row>
    <row r="1863" spans="1:10" hidden="1" x14ac:dyDescent="0.25">
      <c r="A1863" s="24" t="str">
        <f t="shared" si="30"/>
        <v>613ARCELOR (BERTON SICARD)</v>
      </c>
      <c r="B1863" s="1">
        <v>613</v>
      </c>
      <c r="C1863" s="1" t="s">
        <v>32898</v>
      </c>
      <c r="D1863" s="1" t="s">
        <v>32837</v>
      </c>
      <c r="E1863" s="1" t="s">
        <v>1052</v>
      </c>
      <c r="F1863" s="1" t="s">
        <v>32900</v>
      </c>
      <c r="G1863" s="1" t="s">
        <v>655</v>
      </c>
      <c r="H1863">
        <v>613</v>
      </c>
      <c r="I1863" s="1" t="s">
        <v>41</v>
      </c>
      <c r="J1863">
        <v>6.5</v>
      </c>
    </row>
    <row r="1864" spans="1:10" hidden="1" x14ac:dyDescent="0.25">
      <c r="A1864" s="24" t="str">
        <f t="shared" si="30"/>
        <v>615ARCELOR (BERTON SICARD)</v>
      </c>
      <c r="B1864" s="1">
        <v>615</v>
      </c>
      <c r="C1864" s="1" t="s">
        <v>32898</v>
      </c>
      <c r="D1864" s="1" t="s">
        <v>78</v>
      </c>
      <c r="E1864" s="1" t="s">
        <v>799</v>
      </c>
      <c r="F1864" s="1" t="s">
        <v>32900</v>
      </c>
      <c r="G1864" s="1" t="s">
        <v>655</v>
      </c>
      <c r="H1864">
        <v>615</v>
      </c>
      <c r="I1864" s="1" t="s">
        <v>41</v>
      </c>
      <c r="J1864">
        <v>6.5</v>
      </c>
    </row>
    <row r="1865" spans="1:10" hidden="1" x14ac:dyDescent="0.25">
      <c r="A1865" s="24" t="str">
        <f t="shared" si="30"/>
        <v>615/C1ARCELOR (BERTON SICARD)</v>
      </c>
      <c r="B1865" s="1" t="s">
        <v>1053</v>
      </c>
      <c r="C1865" s="1" t="s">
        <v>32898</v>
      </c>
      <c r="D1865" s="1" t="s">
        <v>78</v>
      </c>
      <c r="E1865" s="1" t="s">
        <v>1054</v>
      </c>
      <c r="F1865" s="1" t="s">
        <v>32900</v>
      </c>
      <c r="G1865" s="1" t="s">
        <v>655</v>
      </c>
      <c r="H1865" t="s">
        <v>1053</v>
      </c>
      <c r="I1865" s="1" t="s">
        <v>41</v>
      </c>
      <c r="J1865">
        <v>1</v>
      </c>
    </row>
    <row r="1866" spans="1:10" hidden="1" x14ac:dyDescent="0.25">
      <c r="A1866" s="24" t="str">
        <f t="shared" si="30"/>
        <v>615/C2ARCELOR (BERTON SICARD)</v>
      </c>
      <c r="B1866" s="1" t="s">
        <v>1055</v>
      </c>
      <c r="C1866" s="1" t="s">
        <v>32898</v>
      </c>
      <c r="D1866" s="1" t="s">
        <v>78</v>
      </c>
      <c r="E1866" s="1" t="s">
        <v>1056</v>
      </c>
      <c r="F1866" s="1" t="s">
        <v>32900</v>
      </c>
      <c r="G1866" s="1" t="s">
        <v>655</v>
      </c>
      <c r="H1866" t="s">
        <v>1055</v>
      </c>
      <c r="I1866" s="1" t="s">
        <v>41</v>
      </c>
      <c r="J1866">
        <v>1</v>
      </c>
    </row>
    <row r="1867" spans="1:10" hidden="1" x14ac:dyDescent="0.25">
      <c r="A1867" s="24" t="str">
        <f t="shared" si="30"/>
        <v>615/C3ARCELOR (BERTON SICARD)</v>
      </c>
      <c r="B1867" s="1" t="s">
        <v>1057</v>
      </c>
      <c r="C1867" s="1" t="s">
        <v>32898</v>
      </c>
      <c r="D1867" s="1" t="s">
        <v>78</v>
      </c>
      <c r="E1867" s="1" t="s">
        <v>1058</v>
      </c>
      <c r="F1867" s="1" t="s">
        <v>32900</v>
      </c>
      <c r="G1867" s="1" t="s">
        <v>655</v>
      </c>
      <c r="H1867" t="s">
        <v>1057</v>
      </c>
      <c r="I1867" s="1" t="s">
        <v>41</v>
      </c>
      <c r="J1867">
        <v>1</v>
      </c>
    </row>
    <row r="1868" spans="1:10" hidden="1" x14ac:dyDescent="0.25">
      <c r="A1868" s="24" t="str">
        <f t="shared" ref="A1868:A1931" si="31">B1868&amp;F1868</f>
        <v>615/C4ARCELOR (BERTON SICARD)</v>
      </c>
      <c r="B1868" s="1" t="s">
        <v>1059</v>
      </c>
      <c r="C1868" s="1" t="s">
        <v>32898</v>
      </c>
      <c r="D1868" s="1" t="s">
        <v>78</v>
      </c>
      <c r="E1868" s="1" t="s">
        <v>1060</v>
      </c>
      <c r="F1868" s="1" t="s">
        <v>32900</v>
      </c>
      <c r="G1868" s="1" t="s">
        <v>655</v>
      </c>
      <c r="H1868" t="s">
        <v>1059</v>
      </c>
      <c r="I1868" s="1" t="s">
        <v>41</v>
      </c>
      <c r="J1868">
        <v>1</v>
      </c>
    </row>
    <row r="1869" spans="1:10" hidden="1" x14ac:dyDescent="0.25">
      <c r="A1869" s="24" t="str">
        <f t="shared" si="31"/>
        <v>620ARCELOR (BERTON SICARD)</v>
      </c>
      <c r="B1869" s="1">
        <v>620</v>
      </c>
      <c r="C1869" s="1" t="s">
        <v>32898</v>
      </c>
      <c r="D1869" s="1" t="s">
        <v>78</v>
      </c>
      <c r="E1869" s="1" t="s">
        <v>1071</v>
      </c>
      <c r="F1869" s="1" t="s">
        <v>32900</v>
      </c>
      <c r="G1869" s="1" t="s">
        <v>655</v>
      </c>
      <c r="H1869">
        <v>620</v>
      </c>
      <c r="I1869" s="1" t="s">
        <v>41</v>
      </c>
      <c r="J1869">
        <v>6.5</v>
      </c>
    </row>
    <row r="1870" spans="1:10" hidden="1" x14ac:dyDescent="0.25">
      <c r="A1870" s="24" t="str">
        <f t="shared" si="31"/>
        <v>620/5ARCELOR (BERTON SICARD)</v>
      </c>
      <c r="B1870" s="1" t="s">
        <v>1072</v>
      </c>
      <c r="C1870" s="1" t="s">
        <v>32898</v>
      </c>
      <c r="D1870" s="1" t="s">
        <v>78</v>
      </c>
      <c r="E1870" s="1" t="s">
        <v>1071</v>
      </c>
      <c r="F1870" s="1" t="s">
        <v>32900</v>
      </c>
      <c r="G1870" s="1" t="s">
        <v>655</v>
      </c>
      <c r="H1870" t="s">
        <v>1072</v>
      </c>
      <c r="I1870" s="1" t="s">
        <v>41</v>
      </c>
      <c r="J1870">
        <v>5</v>
      </c>
    </row>
    <row r="1871" spans="1:10" hidden="1" x14ac:dyDescent="0.25">
      <c r="A1871" s="24" t="str">
        <f t="shared" si="31"/>
        <v>621ARCELOR (BERTON SICARD)</v>
      </c>
      <c r="B1871" s="1">
        <v>621</v>
      </c>
      <c r="C1871" s="1" t="s">
        <v>32898</v>
      </c>
      <c r="D1871" s="1" t="s">
        <v>78</v>
      </c>
      <c r="E1871" s="1" t="s">
        <v>1073</v>
      </c>
      <c r="F1871" s="1" t="s">
        <v>32900</v>
      </c>
      <c r="G1871" s="1" t="s">
        <v>655</v>
      </c>
      <c r="H1871">
        <v>621</v>
      </c>
      <c r="I1871" s="1" t="s">
        <v>41</v>
      </c>
      <c r="J1871">
        <v>6.5</v>
      </c>
    </row>
    <row r="1872" spans="1:10" hidden="1" x14ac:dyDescent="0.25">
      <c r="A1872" s="24" t="str">
        <f t="shared" si="31"/>
        <v>621/C1ARCELOR (BERTON SICARD)</v>
      </c>
      <c r="B1872" s="1" t="s">
        <v>1074</v>
      </c>
      <c r="C1872" s="1" t="s">
        <v>32898</v>
      </c>
      <c r="D1872" s="1" t="s">
        <v>78</v>
      </c>
      <c r="E1872" s="1" t="s">
        <v>1054</v>
      </c>
      <c r="F1872" s="1" t="s">
        <v>32900</v>
      </c>
      <c r="G1872" s="1" t="s">
        <v>655</v>
      </c>
      <c r="H1872" t="s">
        <v>1074</v>
      </c>
      <c r="I1872" s="1" t="s">
        <v>41</v>
      </c>
      <c r="J1872">
        <v>1</v>
      </c>
    </row>
    <row r="1873" spans="1:10" hidden="1" x14ac:dyDescent="0.25">
      <c r="A1873" s="24" t="str">
        <f t="shared" si="31"/>
        <v>621/C2ARCELOR (BERTON SICARD)</v>
      </c>
      <c r="B1873" s="1" t="s">
        <v>1075</v>
      </c>
      <c r="C1873" s="1" t="s">
        <v>32898</v>
      </c>
      <c r="D1873" s="1" t="s">
        <v>78</v>
      </c>
      <c r="E1873" s="1" t="s">
        <v>1056</v>
      </c>
      <c r="F1873" s="1" t="s">
        <v>32900</v>
      </c>
      <c r="G1873" s="1" t="s">
        <v>655</v>
      </c>
      <c r="H1873" t="s">
        <v>1075</v>
      </c>
      <c r="I1873" s="1" t="s">
        <v>41</v>
      </c>
      <c r="J1873">
        <v>1</v>
      </c>
    </row>
    <row r="1874" spans="1:10" hidden="1" x14ac:dyDescent="0.25">
      <c r="A1874" s="24" t="str">
        <f t="shared" si="31"/>
        <v>621/C3ARCELOR (BERTON SICARD)</v>
      </c>
      <c r="B1874" s="1" t="s">
        <v>1076</v>
      </c>
      <c r="C1874" s="1" t="s">
        <v>32898</v>
      </c>
      <c r="D1874" s="1" t="s">
        <v>78</v>
      </c>
      <c r="E1874" s="1" t="s">
        <v>1058</v>
      </c>
      <c r="F1874" s="1" t="s">
        <v>32900</v>
      </c>
      <c r="G1874" s="1" t="s">
        <v>655</v>
      </c>
      <c r="H1874" t="s">
        <v>1076</v>
      </c>
      <c r="I1874" s="1" t="s">
        <v>41</v>
      </c>
      <c r="J1874">
        <v>1</v>
      </c>
    </row>
    <row r="1875" spans="1:10" hidden="1" x14ac:dyDescent="0.25">
      <c r="A1875" s="24" t="str">
        <f t="shared" si="31"/>
        <v>621/C4ARCELOR (BERTON SICARD)</v>
      </c>
      <c r="B1875" s="1" t="s">
        <v>1077</v>
      </c>
      <c r="C1875" s="1" t="s">
        <v>32898</v>
      </c>
      <c r="D1875" s="1" t="s">
        <v>78</v>
      </c>
      <c r="E1875" s="1" t="s">
        <v>1060</v>
      </c>
      <c r="F1875" s="1" t="s">
        <v>32900</v>
      </c>
      <c r="G1875" s="1" t="s">
        <v>655</v>
      </c>
      <c r="H1875" t="s">
        <v>1077</v>
      </c>
      <c r="I1875" s="1" t="s">
        <v>41</v>
      </c>
      <c r="J1875">
        <v>1</v>
      </c>
    </row>
    <row r="1876" spans="1:10" hidden="1" x14ac:dyDescent="0.25">
      <c r="A1876" s="24" t="str">
        <f t="shared" si="31"/>
        <v>621/3ARCELOR (BERTON SICARD)</v>
      </c>
      <c r="B1876" s="1" t="s">
        <v>1082</v>
      </c>
      <c r="C1876" s="1" t="s">
        <v>32898</v>
      </c>
      <c r="D1876" s="1" t="s">
        <v>78</v>
      </c>
      <c r="E1876" s="1" t="s">
        <v>1073</v>
      </c>
      <c r="F1876" s="1" t="s">
        <v>32900</v>
      </c>
      <c r="G1876" s="1" t="s">
        <v>655</v>
      </c>
      <c r="H1876" t="s">
        <v>1082</v>
      </c>
      <c r="I1876" s="1" t="s">
        <v>41</v>
      </c>
      <c r="J1876">
        <v>3.2</v>
      </c>
    </row>
    <row r="1877" spans="1:10" hidden="1" x14ac:dyDescent="0.25">
      <c r="A1877" s="24" t="str">
        <f t="shared" si="31"/>
        <v>622ARCELOR (BERTON SICARD)</v>
      </c>
      <c r="B1877" s="1">
        <v>622</v>
      </c>
      <c r="C1877" s="1" t="s">
        <v>32898</v>
      </c>
      <c r="D1877" s="1" t="s">
        <v>78</v>
      </c>
      <c r="E1877" s="1" t="s">
        <v>801</v>
      </c>
      <c r="F1877" s="1" t="s">
        <v>32900</v>
      </c>
      <c r="G1877" s="1" t="s">
        <v>655</v>
      </c>
      <c r="H1877">
        <v>622</v>
      </c>
      <c r="I1877" s="1" t="s">
        <v>41</v>
      </c>
      <c r="J1877">
        <v>6.5</v>
      </c>
    </row>
    <row r="1878" spans="1:10" hidden="1" x14ac:dyDescent="0.25">
      <c r="A1878" s="24" t="str">
        <f t="shared" si="31"/>
        <v>622/3ARCELOR (BERTON SICARD)</v>
      </c>
      <c r="B1878" s="1" t="s">
        <v>1083</v>
      </c>
      <c r="C1878" s="1" t="s">
        <v>32898</v>
      </c>
      <c r="D1878" s="1" t="s">
        <v>78</v>
      </c>
      <c r="E1878" s="1" t="s">
        <v>801</v>
      </c>
      <c r="F1878" s="1" t="s">
        <v>32900</v>
      </c>
      <c r="G1878" s="1" t="s">
        <v>655</v>
      </c>
      <c r="H1878" t="s">
        <v>1083</v>
      </c>
      <c r="I1878" s="1" t="s">
        <v>41</v>
      </c>
      <c r="J1878">
        <v>3.2</v>
      </c>
    </row>
    <row r="1879" spans="1:10" hidden="1" x14ac:dyDescent="0.25">
      <c r="A1879" s="24" t="str">
        <f t="shared" si="31"/>
        <v>624/5ARCELOR (BERTON SICARD)</v>
      </c>
      <c r="B1879" s="1" t="s">
        <v>1086</v>
      </c>
      <c r="C1879" s="1" t="s">
        <v>32898</v>
      </c>
      <c r="D1879" s="1" t="s">
        <v>78</v>
      </c>
      <c r="E1879" s="1" t="s">
        <v>1087</v>
      </c>
      <c r="F1879" s="1" t="s">
        <v>32900</v>
      </c>
      <c r="G1879" s="1" t="s">
        <v>655</v>
      </c>
      <c r="H1879" t="s">
        <v>1086</v>
      </c>
      <c r="I1879" s="1" t="s">
        <v>41</v>
      </c>
      <c r="J1879">
        <v>5</v>
      </c>
    </row>
    <row r="1880" spans="1:10" hidden="1" x14ac:dyDescent="0.25">
      <c r="A1880" s="24" t="str">
        <f t="shared" si="31"/>
        <v>625ARCELOR (BERTON SICARD)</v>
      </c>
      <c r="B1880" s="1">
        <v>625</v>
      </c>
      <c r="C1880" s="1" t="s">
        <v>32898</v>
      </c>
      <c r="D1880" s="1" t="s">
        <v>78</v>
      </c>
      <c r="E1880" s="1" t="s">
        <v>1088</v>
      </c>
      <c r="F1880" s="1" t="s">
        <v>32900</v>
      </c>
      <c r="G1880" s="1" t="s">
        <v>655</v>
      </c>
      <c r="H1880">
        <v>625</v>
      </c>
      <c r="I1880" s="1" t="s">
        <v>41</v>
      </c>
      <c r="J1880">
        <v>6.5</v>
      </c>
    </row>
    <row r="1881" spans="1:10" hidden="1" x14ac:dyDescent="0.25">
      <c r="A1881" s="24" t="str">
        <f t="shared" si="31"/>
        <v>626ARCELOR (BERTON SICARD)</v>
      </c>
      <c r="B1881" s="1">
        <v>626</v>
      </c>
      <c r="C1881" s="1" t="s">
        <v>32898</v>
      </c>
      <c r="D1881" s="1" t="s">
        <v>78</v>
      </c>
      <c r="E1881" s="1" t="s">
        <v>1089</v>
      </c>
      <c r="F1881" s="1" t="s">
        <v>32900</v>
      </c>
      <c r="G1881" s="1" t="s">
        <v>655</v>
      </c>
      <c r="H1881">
        <v>626</v>
      </c>
      <c r="I1881" s="1" t="s">
        <v>41</v>
      </c>
      <c r="J1881">
        <v>6.5</v>
      </c>
    </row>
    <row r="1882" spans="1:10" hidden="1" x14ac:dyDescent="0.25">
      <c r="A1882" s="24" t="str">
        <f t="shared" si="31"/>
        <v>627ARCELOR (BERTON SICARD)</v>
      </c>
      <c r="B1882" s="1">
        <v>627</v>
      </c>
      <c r="C1882" s="1" t="s">
        <v>32898</v>
      </c>
      <c r="D1882" s="1" t="s">
        <v>78</v>
      </c>
      <c r="E1882" s="1" t="s">
        <v>1090</v>
      </c>
      <c r="F1882" s="1" t="s">
        <v>32900</v>
      </c>
      <c r="G1882" s="1" t="s">
        <v>655</v>
      </c>
      <c r="H1882">
        <v>627</v>
      </c>
      <c r="I1882" s="1" t="s">
        <v>41</v>
      </c>
      <c r="J1882">
        <v>6.5</v>
      </c>
    </row>
    <row r="1883" spans="1:10" hidden="1" x14ac:dyDescent="0.25">
      <c r="A1883" s="24" t="str">
        <f t="shared" si="31"/>
        <v>627/3ARCELOR (BERTON SICARD)</v>
      </c>
      <c r="B1883" s="1" t="s">
        <v>1091</v>
      </c>
      <c r="C1883" s="1" t="s">
        <v>32898</v>
      </c>
      <c r="D1883" s="1" t="s">
        <v>78</v>
      </c>
      <c r="E1883" s="1" t="s">
        <v>1090</v>
      </c>
      <c r="F1883" s="1" t="s">
        <v>32900</v>
      </c>
      <c r="G1883" s="1" t="s">
        <v>655</v>
      </c>
      <c r="H1883" t="s">
        <v>1091</v>
      </c>
      <c r="I1883" s="1" t="s">
        <v>41</v>
      </c>
      <c r="J1883">
        <v>3.2</v>
      </c>
    </row>
    <row r="1884" spans="1:10" hidden="1" x14ac:dyDescent="0.25">
      <c r="A1884" s="24" t="str">
        <f t="shared" si="31"/>
        <v>628ARCELOR (BERTON SICARD)</v>
      </c>
      <c r="B1884" s="1">
        <v>628</v>
      </c>
      <c r="C1884" s="1" t="s">
        <v>32898</v>
      </c>
      <c r="D1884" s="1" t="s">
        <v>78</v>
      </c>
      <c r="E1884" s="1" t="s">
        <v>1092</v>
      </c>
      <c r="F1884" s="1" t="s">
        <v>32900</v>
      </c>
      <c r="G1884" s="1" t="s">
        <v>655</v>
      </c>
      <c r="H1884">
        <v>628</v>
      </c>
      <c r="I1884" s="1" t="s">
        <v>41</v>
      </c>
      <c r="J1884">
        <v>6.5</v>
      </c>
    </row>
    <row r="1885" spans="1:10" hidden="1" x14ac:dyDescent="0.25">
      <c r="A1885" s="24" t="str">
        <f t="shared" si="31"/>
        <v>628/3ARCELOR (BERTON SICARD)</v>
      </c>
      <c r="B1885" s="1" t="s">
        <v>1093</v>
      </c>
      <c r="C1885" s="1" t="s">
        <v>32898</v>
      </c>
      <c r="D1885" s="1" t="s">
        <v>78</v>
      </c>
      <c r="E1885" s="1" t="s">
        <v>1092</v>
      </c>
      <c r="F1885" s="1" t="s">
        <v>32900</v>
      </c>
      <c r="G1885" s="1" t="s">
        <v>655</v>
      </c>
      <c r="H1885" t="s">
        <v>1093</v>
      </c>
      <c r="I1885" s="1" t="s">
        <v>41</v>
      </c>
      <c r="J1885">
        <v>3.2</v>
      </c>
    </row>
    <row r="1886" spans="1:10" hidden="1" x14ac:dyDescent="0.25">
      <c r="A1886" s="24" t="str">
        <f t="shared" si="31"/>
        <v>629ARCELOR (BERTON SICARD)</v>
      </c>
      <c r="B1886" s="1">
        <v>629</v>
      </c>
      <c r="C1886" s="1" t="s">
        <v>32898</v>
      </c>
      <c r="D1886" s="1" t="s">
        <v>78</v>
      </c>
      <c r="E1886" s="1" t="s">
        <v>952</v>
      </c>
      <c r="F1886" s="1" t="s">
        <v>32900</v>
      </c>
      <c r="G1886" s="1" t="s">
        <v>655</v>
      </c>
      <c r="H1886">
        <v>629</v>
      </c>
      <c r="I1886" s="1" t="s">
        <v>41</v>
      </c>
      <c r="J1886">
        <v>6.5</v>
      </c>
    </row>
    <row r="1887" spans="1:10" hidden="1" x14ac:dyDescent="0.25">
      <c r="A1887" s="24" t="str">
        <f t="shared" si="31"/>
        <v>629/P3ARCELOR (BERTON SICARD)</v>
      </c>
      <c r="B1887" s="1" t="s">
        <v>1094</v>
      </c>
      <c r="C1887" s="1" t="s">
        <v>32898</v>
      </c>
      <c r="D1887" s="1" t="s">
        <v>78</v>
      </c>
      <c r="E1887" s="1" t="s">
        <v>1095</v>
      </c>
      <c r="F1887" s="1" t="s">
        <v>32900</v>
      </c>
      <c r="G1887" s="1" t="s">
        <v>655</v>
      </c>
      <c r="H1887" t="s">
        <v>1094</v>
      </c>
      <c r="I1887" s="1" t="s">
        <v>41</v>
      </c>
      <c r="J1887">
        <v>1</v>
      </c>
    </row>
    <row r="1888" spans="1:10" hidden="1" x14ac:dyDescent="0.25">
      <c r="A1888" s="24" t="str">
        <f t="shared" si="31"/>
        <v>630ARCELOR (BERTON SICARD)</v>
      </c>
      <c r="B1888" s="1">
        <v>630</v>
      </c>
      <c r="C1888" s="1" t="s">
        <v>32898</v>
      </c>
      <c r="D1888" s="1" t="s">
        <v>78</v>
      </c>
      <c r="E1888" s="1" t="s">
        <v>1096</v>
      </c>
      <c r="F1888" s="1" t="s">
        <v>32900</v>
      </c>
      <c r="G1888" s="1" t="s">
        <v>655</v>
      </c>
      <c r="H1888">
        <v>630</v>
      </c>
      <c r="I1888" s="1" t="s">
        <v>41</v>
      </c>
      <c r="J1888">
        <v>6.5</v>
      </c>
    </row>
    <row r="1889" spans="1:10" hidden="1" x14ac:dyDescent="0.25">
      <c r="A1889" s="24" t="str">
        <f t="shared" si="31"/>
        <v>632ARCELOR (BERTON SICARD)</v>
      </c>
      <c r="B1889" s="1">
        <v>632</v>
      </c>
      <c r="C1889" s="1" t="s">
        <v>32898</v>
      </c>
      <c r="D1889" s="1" t="s">
        <v>78</v>
      </c>
      <c r="E1889" s="1" t="s">
        <v>1098</v>
      </c>
      <c r="F1889" s="1" t="s">
        <v>32900</v>
      </c>
      <c r="G1889" s="1" t="s">
        <v>655</v>
      </c>
      <c r="H1889">
        <v>632</v>
      </c>
      <c r="I1889" s="1" t="s">
        <v>41</v>
      </c>
      <c r="J1889">
        <v>6.5</v>
      </c>
    </row>
    <row r="1890" spans="1:10" hidden="1" x14ac:dyDescent="0.25">
      <c r="A1890" s="24" t="str">
        <f t="shared" si="31"/>
        <v>632/3ARCELOR (BERTON SICARD)</v>
      </c>
      <c r="B1890" s="1" t="s">
        <v>1099</v>
      </c>
      <c r="C1890" s="1" t="s">
        <v>32898</v>
      </c>
      <c r="D1890" s="1" t="s">
        <v>78</v>
      </c>
      <c r="E1890" s="1" t="s">
        <v>1098</v>
      </c>
      <c r="F1890" s="1" t="s">
        <v>32900</v>
      </c>
      <c r="G1890" s="1" t="s">
        <v>655</v>
      </c>
      <c r="H1890" t="s">
        <v>1099</v>
      </c>
      <c r="I1890" s="1" t="s">
        <v>41</v>
      </c>
      <c r="J1890">
        <v>3.2</v>
      </c>
    </row>
    <row r="1891" spans="1:10" hidden="1" x14ac:dyDescent="0.25">
      <c r="A1891" s="24" t="str">
        <f t="shared" si="31"/>
        <v>633ARCELOR (BERTON SICARD)</v>
      </c>
      <c r="B1891" s="1">
        <v>633</v>
      </c>
      <c r="C1891" s="1" t="s">
        <v>32898</v>
      </c>
      <c r="D1891" s="1" t="s">
        <v>78</v>
      </c>
      <c r="E1891" s="1" t="s">
        <v>1100</v>
      </c>
      <c r="F1891" s="1" t="s">
        <v>32900</v>
      </c>
      <c r="G1891" s="1" t="s">
        <v>655</v>
      </c>
      <c r="H1891">
        <v>633</v>
      </c>
      <c r="I1891" s="1" t="s">
        <v>41</v>
      </c>
      <c r="J1891">
        <v>6.5</v>
      </c>
    </row>
    <row r="1892" spans="1:10" hidden="1" x14ac:dyDescent="0.25">
      <c r="A1892" s="24" t="str">
        <f t="shared" si="31"/>
        <v>635ARCELOR (BERTON SICARD)</v>
      </c>
      <c r="B1892" s="1">
        <v>635</v>
      </c>
      <c r="C1892" s="1" t="s">
        <v>32898</v>
      </c>
      <c r="D1892" s="1" t="s">
        <v>78</v>
      </c>
      <c r="E1892" s="1" t="s">
        <v>1101</v>
      </c>
      <c r="F1892" s="1" t="s">
        <v>32900</v>
      </c>
      <c r="G1892" s="1" t="s">
        <v>655</v>
      </c>
      <c r="H1892">
        <v>635</v>
      </c>
      <c r="I1892" s="1" t="s">
        <v>41</v>
      </c>
      <c r="J1892">
        <v>6.5</v>
      </c>
    </row>
    <row r="1893" spans="1:10" hidden="1" x14ac:dyDescent="0.25">
      <c r="A1893" s="24" t="str">
        <f t="shared" si="31"/>
        <v>635/5ARCELOR (BERTON SICARD)</v>
      </c>
      <c r="B1893" s="1" t="s">
        <v>1102</v>
      </c>
      <c r="C1893" s="1" t="s">
        <v>32898</v>
      </c>
      <c r="D1893" s="1" t="s">
        <v>78</v>
      </c>
      <c r="E1893" s="1" t="s">
        <v>1101</v>
      </c>
      <c r="F1893" s="1" t="s">
        <v>32900</v>
      </c>
      <c r="G1893" s="1" t="s">
        <v>655</v>
      </c>
      <c r="H1893" t="s">
        <v>1102</v>
      </c>
      <c r="I1893" s="1" t="s">
        <v>41</v>
      </c>
      <c r="J1893">
        <v>5</v>
      </c>
    </row>
    <row r="1894" spans="1:10" hidden="1" x14ac:dyDescent="0.25">
      <c r="A1894" s="24" t="str">
        <f t="shared" si="31"/>
        <v>638ARCELOR (BERTON SICARD)</v>
      </c>
      <c r="B1894" s="1">
        <v>638</v>
      </c>
      <c r="C1894" s="1" t="s">
        <v>32898</v>
      </c>
      <c r="D1894" s="1" t="s">
        <v>78</v>
      </c>
      <c r="E1894" s="1" t="s">
        <v>1103</v>
      </c>
      <c r="F1894" s="1" t="s">
        <v>32900</v>
      </c>
      <c r="G1894" s="1" t="s">
        <v>655</v>
      </c>
      <c r="H1894">
        <v>638</v>
      </c>
      <c r="I1894" s="1" t="s">
        <v>41</v>
      </c>
      <c r="J1894">
        <v>6.5</v>
      </c>
    </row>
    <row r="1895" spans="1:10" hidden="1" x14ac:dyDescent="0.25">
      <c r="A1895" s="24" t="str">
        <f t="shared" si="31"/>
        <v>653ARCELOR (BERTON SICARD)</v>
      </c>
      <c r="B1895" s="1">
        <v>653</v>
      </c>
      <c r="C1895" s="1" t="s">
        <v>32898</v>
      </c>
      <c r="D1895" s="1" t="s">
        <v>78</v>
      </c>
      <c r="E1895" s="1" t="s">
        <v>1104</v>
      </c>
      <c r="F1895" s="1" t="s">
        <v>32900</v>
      </c>
      <c r="G1895" s="1" t="s">
        <v>655</v>
      </c>
      <c r="H1895">
        <v>653</v>
      </c>
      <c r="I1895" s="1" t="s">
        <v>41</v>
      </c>
      <c r="J1895">
        <v>4</v>
      </c>
    </row>
    <row r="1896" spans="1:10" hidden="1" x14ac:dyDescent="0.25">
      <c r="A1896" s="24" t="str">
        <f t="shared" si="31"/>
        <v>654ARCELOR (BERTON SICARD)</v>
      </c>
      <c r="B1896" s="1">
        <v>654</v>
      </c>
      <c r="C1896" s="1" t="s">
        <v>32898</v>
      </c>
      <c r="D1896" s="1" t="s">
        <v>78</v>
      </c>
      <c r="E1896" s="1" t="s">
        <v>1105</v>
      </c>
      <c r="F1896" s="1" t="s">
        <v>32900</v>
      </c>
      <c r="G1896" s="1" t="s">
        <v>655</v>
      </c>
      <c r="H1896">
        <v>654</v>
      </c>
      <c r="I1896" s="1" t="s">
        <v>41</v>
      </c>
      <c r="J1896">
        <v>2</v>
      </c>
    </row>
    <row r="1897" spans="1:10" hidden="1" x14ac:dyDescent="0.25">
      <c r="A1897" s="24" t="str">
        <f t="shared" si="31"/>
        <v>655ARCELOR (BERTON SICARD)</v>
      </c>
      <c r="B1897" s="1">
        <v>655</v>
      </c>
      <c r="C1897" s="1" t="s">
        <v>32898</v>
      </c>
      <c r="D1897" s="1" t="s">
        <v>78</v>
      </c>
      <c r="E1897" s="1" t="s">
        <v>1106</v>
      </c>
      <c r="F1897" s="1" t="s">
        <v>32900</v>
      </c>
      <c r="G1897" s="1" t="s">
        <v>655</v>
      </c>
      <c r="H1897">
        <v>655</v>
      </c>
      <c r="I1897" s="1" t="s">
        <v>41</v>
      </c>
      <c r="J1897">
        <v>2</v>
      </c>
    </row>
    <row r="1898" spans="1:10" hidden="1" x14ac:dyDescent="0.25">
      <c r="A1898" s="24" t="str">
        <f t="shared" si="31"/>
        <v>663ARCELOR (BERTON SICARD)</v>
      </c>
      <c r="B1898" s="1">
        <v>663</v>
      </c>
      <c r="C1898" s="1" t="s">
        <v>32898</v>
      </c>
      <c r="D1898" s="1" t="s">
        <v>78</v>
      </c>
      <c r="E1898" s="1" t="s">
        <v>1110</v>
      </c>
      <c r="F1898" s="1" t="s">
        <v>32900</v>
      </c>
      <c r="G1898" s="1" t="s">
        <v>655</v>
      </c>
      <c r="H1898">
        <v>663</v>
      </c>
      <c r="I1898" s="1" t="s">
        <v>41</v>
      </c>
      <c r="J1898">
        <v>1</v>
      </c>
    </row>
    <row r="1899" spans="1:10" hidden="1" x14ac:dyDescent="0.25">
      <c r="A1899" s="24" t="str">
        <f t="shared" si="31"/>
        <v>665ARCELOR (BERTON SICARD)</v>
      </c>
      <c r="B1899" s="1">
        <v>665</v>
      </c>
      <c r="C1899" s="1" t="s">
        <v>32898</v>
      </c>
      <c r="D1899" s="1" t="s">
        <v>78</v>
      </c>
      <c r="E1899" s="1" t="s">
        <v>1111</v>
      </c>
      <c r="F1899" s="1" t="s">
        <v>32900</v>
      </c>
      <c r="G1899" s="1" t="s">
        <v>655</v>
      </c>
      <c r="H1899">
        <v>665</v>
      </c>
      <c r="I1899" s="1" t="s">
        <v>41</v>
      </c>
      <c r="J1899">
        <v>10</v>
      </c>
    </row>
    <row r="1900" spans="1:10" hidden="1" x14ac:dyDescent="0.25">
      <c r="A1900" s="24" t="str">
        <f t="shared" si="31"/>
        <v>666ARCELOR (BERTON SICARD)</v>
      </c>
      <c r="B1900" s="1">
        <v>666</v>
      </c>
      <c r="C1900" s="1" t="s">
        <v>32898</v>
      </c>
      <c r="D1900" s="1" t="s">
        <v>78</v>
      </c>
      <c r="E1900" s="1" t="s">
        <v>1112</v>
      </c>
      <c r="F1900" s="1" t="s">
        <v>32900</v>
      </c>
      <c r="G1900" s="1" t="s">
        <v>655</v>
      </c>
      <c r="H1900">
        <v>666</v>
      </c>
      <c r="I1900" s="1" t="s">
        <v>41</v>
      </c>
      <c r="J1900">
        <v>10</v>
      </c>
    </row>
    <row r="1901" spans="1:10" hidden="1" x14ac:dyDescent="0.25">
      <c r="A1901" s="24" t="str">
        <f t="shared" si="31"/>
        <v>667ARCELOR (BERTON SICARD)</v>
      </c>
      <c r="B1901" s="1">
        <v>667</v>
      </c>
      <c r="C1901" s="1" t="s">
        <v>32898</v>
      </c>
      <c r="D1901" s="1" t="s">
        <v>78</v>
      </c>
      <c r="E1901" s="1" t="s">
        <v>1113</v>
      </c>
      <c r="F1901" s="1" t="s">
        <v>32900</v>
      </c>
      <c r="G1901" s="1" t="s">
        <v>655</v>
      </c>
      <c r="H1901">
        <v>667</v>
      </c>
      <c r="I1901" s="1" t="s">
        <v>41</v>
      </c>
      <c r="J1901">
        <v>10</v>
      </c>
    </row>
    <row r="1902" spans="1:10" hidden="1" x14ac:dyDescent="0.25">
      <c r="A1902" s="24" t="str">
        <f t="shared" si="31"/>
        <v>668ARCELOR (BERTON SICARD)</v>
      </c>
      <c r="B1902" s="1">
        <v>668</v>
      </c>
      <c r="C1902" s="1" t="s">
        <v>32898</v>
      </c>
      <c r="D1902" s="1" t="s">
        <v>78</v>
      </c>
      <c r="E1902" s="1" t="s">
        <v>1114</v>
      </c>
      <c r="F1902" s="1" t="s">
        <v>32900</v>
      </c>
      <c r="G1902" s="1" t="s">
        <v>655</v>
      </c>
      <c r="H1902">
        <v>668</v>
      </c>
      <c r="I1902" s="1" t="s">
        <v>41</v>
      </c>
      <c r="J1902">
        <v>10</v>
      </c>
    </row>
    <row r="1903" spans="1:10" hidden="1" x14ac:dyDescent="0.25">
      <c r="A1903" s="24" t="str">
        <f t="shared" si="31"/>
        <v>669ARCELOR (BERTON SICARD)</v>
      </c>
      <c r="B1903" s="1">
        <v>669</v>
      </c>
      <c r="C1903" s="1" t="s">
        <v>32898</v>
      </c>
      <c r="D1903" s="1" t="s">
        <v>78</v>
      </c>
      <c r="E1903" s="1" t="s">
        <v>1115</v>
      </c>
      <c r="F1903" s="1" t="s">
        <v>32900</v>
      </c>
      <c r="G1903" s="1" t="s">
        <v>655</v>
      </c>
      <c r="H1903">
        <v>669</v>
      </c>
      <c r="I1903" s="1" t="s">
        <v>41</v>
      </c>
      <c r="J1903">
        <v>10</v>
      </c>
    </row>
    <row r="1904" spans="1:10" hidden="1" x14ac:dyDescent="0.25">
      <c r="A1904" s="24" t="str">
        <f t="shared" si="31"/>
        <v>678ARCELOR (BERTON SICARD)</v>
      </c>
      <c r="B1904" s="1">
        <v>678</v>
      </c>
      <c r="C1904" s="1" t="s">
        <v>32898</v>
      </c>
      <c r="D1904" s="1" t="s">
        <v>78</v>
      </c>
      <c r="E1904" s="1" t="s">
        <v>1116</v>
      </c>
      <c r="F1904" s="1" t="s">
        <v>32900</v>
      </c>
      <c r="G1904" s="1" t="s">
        <v>655</v>
      </c>
      <c r="H1904">
        <v>678</v>
      </c>
      <c r="I1904" s="1" t="s">
        <v>41</v>
      </c>
      <c r="J1904">
        <v>1</v>
      </c>
    </row>
    <row r="1905" spans="1:10" hidden="1" x14ac:dyDescent="0.25">
      <c r="A1905" s="24" t="str">
        <f t="shared" si="31"/>
        <v>679ARCELOR (BERTON SICARD)</v>
      </c>
      <c r="B1905" s="1">
        <v>679</v>
      </c>
      <c r="C1905" s="1" t="s">
        <v>32898</v>
      </c>
      <c r="D1905" s="1" t="s">
        <v>78</v>
      </c>
      <c r="E1905" s="1" t="s">
        <v>1117</v>
      </c>
      <c r="F1905" s="1" t="s">
        <v>32900</v>
      </c>
      <c r="G1905" s="1" t="s">
        <v>655</v>
      </c>
      <c r="H1905">
        <v>679</v>
      </c>
      <c r="I1905" s="1" t="s">
        <v>41</v>
      </c>
      <c r="J1905">
        <v>1</v>
      </c>
    </row>
    <row r="1906" spans="1:10" hidden="1" x14ac:dyDescent="0.25">
      <c r="A1906" s="24" t="str">
        <f t="shared" si="31"/>
        <v>680ARCELOR (BERTON SICARD)</v>
      </c>
      <c r="B1906" s="1">
        <v>680</v>
      </c>
      <c r="C1906" s="1" t="s">
        <v>32898</v>
      </c>
      <c r="D1906" s="1" t="s">
        <v>78</v>
      </c>
      <c r="E1906" s="1" t="s">
        <v>1118</v>
      </c>
      <c r="F1906" s="1" t="s">
        <v>32900</v>
      </c>
      <c r="G1906" s="1" t="s">
        <v>655</v>
      </c>
      <c r="H1906">
        <v>680</v>
      </c>
      <c r="I1906" s="1" t="s">
        <v>41</v>
      </c>
      <c r="J1906">
        <v>2</v>
      </c>
    </row>
    <row r="1907" spans="1:10" hidden="1" x14ac:dyDescent="0.25">
      <c r="A1907" s="24" t="str">
        <f t="shared" si="31"/>
        <v>683ARCELOR (BERTON SICARD)</v>
      </c>
      <c r="B1907" s="1">
        <v>683</v>
      </c>
      <c r="C1907" s="1" t="s">
        <v>32898</v>
      </c>
      <c r="D1907" s="1" t="s">
        <v>78</v>
      </c>
      <c r="E1907" s="1" t="s">
        <v>1119</v>
      </c>
      <c r="F1907" s="1" t="s">
        <v>32900</v>
      </c>
      <c r="G1907" s="1" t="s">
        <v>655</v>
      </c>
      <c r="H1907">
        <v>683</v>
      </c>
      <c r="I1907" s="1" t="s">
        <v>41</v>
      </c>
      <c r="J1907">
        <v>1</v>
      </c>
    </row>
    <row r="1908" spans="1:10" hidden="1" x14ac:dyDescent="0.25">
      <c r="A1908" s="24" t="str">
        <f t="shared" si="31"/>
        <v>688ARCELOR (BERTON SICARD)</v>
      </c>
      <c r="B1908" s="1">
        <v>688</v>
      </c>
      <c r="C1908" s="1" t="s">
        <v>32898</v>
      </c>
      <c r="D1908" s="1" t="s">
        <v>78</v>
      </c>
      <c r="E1908" s="1" t="s">
        <v>1120</v>
      </c>
      <c r="F1908" s="1" t="s">
        <v>32900</v>
      </c>
      <c r="G1908" s="1" t="s">
        <v>655</v>
      </c>
      <c r="H1908">
        <v>688</v>
      </c>
      <c r="I1908" s="1" t="s">
        <v>41</v>
      </c>
      <c r="J1908">
        <v>1</v>
      </c>
    </row>
    <row r="1909" spans="1:10" hidden="1" x14ac:dyDescent="0.25">
      <c r="A1909" s="24" t="str">
        <f t="shared" si="31"/>
        <v>1011ARCELOR (BERTON SICARD)</v>
      </c>
      <c r="B1909" s="1">
        <v>1011</v>
      </c>
      <c r="C1909" s="1" t="s">
        <v>32898</v>
      </c>
      <c r="D1909" s="1" t="s">
        <v>78</v>
      </c>
      <c r="E1909" s="1" t="s">
        <v>1121</v>
      </c>
      <c r="F1909" s="1" t="s">
        <v>32900</v>
      </c>
      <c r="G1909" s="1" t="s">
        <v>655</v>
      </c>
      <c r="H1909">
        <v>1011</v>
      </c>
      <c r="I1909" s="1" t="s">
        <v>41</v>
      </c>
      <c r="J1909">
        <v>6</v>
      </c>
    </row>
    <row r="1910" spans="1:10" hidden="1" x14ac:dyDescent="0.25">
      <c r="A1910" s="24" t="str">
        <f t="shared" si="31"/>
        <v>1050ARCELOR (BERTON SICARD)</v>
      </c>
      <c r="B1910" s="1">
        <v>1050</v>
      </c>
      <c r="C1910" s="1" t="s">
        <v>32898</v>
      </c>
      <c r="D1910" s="1" t="s">
        <v>78</v>
      </c>
      <c r="E1910" s="1" t="s">
        <v>1122</v>
      </c>
      <c r="F1910" s="1" t="s">
        <v>32900</v>
      </c>
      <c r="G1910" s="1" t="s">
        <v>655</v>
      </c>
      <c r="H1910">
        <v>1050</v>
      </c>
      <c r="I1910" s="1" t="s">
        <v>41</v>
      </c>
      <c r="J1910">
        <v>6.5</v>
      </c>
    </row>
    <row r="1911" spans="1:10" hidden="1" x14ac:dyDescent="0.25">
      <c r="A1911" s="24" t="str">
        <f t="shared" si="31"/>
        <v>1103ARCELOR (BERTON SICARD)</v>
      </c>
      <c r="B1911" s="1">
        <v>1103</v>
      </c>
      <c r="C1911" s="1" t="s">
        <v>32898</v>
      </c>
      <c r="D1911" s="1" t="s">
        <v>78</v>
      </c>
      <c r="E1911" s="1" t="s">
        <v>1123</v>
      </c>
      <c r="F1911" s="1" t="s">
        <v>32900</v>
      </c>
      <c r="G1911" s="1" t="s">
        <v>655</v>
      </c>
      <c r="H1911">
        <v>1103</v>
      </c>
      <c r="I1911" s="1" t="s">
        <v>41</v>
      </c>
      <c r="J1911">
        <v>6</v>
      </c>
    </row>
    <row r="1912" spans="1:10" hidden="1" x14ac:dyDescent="0.25">
      <c r="A1912" s="24" t="str">
        <f t="shared" si="31"/>
        <v>1103/1ARCELOR (BERTON SICARD)</v>
      </c>
      <c r="B1912" s="1" t="s">
        <v>1124</v>
      </c>
      <c r="C1912" s="1" t="s">
        <v>32898</v>
      </c>
      <c r="D1912" s="1" t="s">
        <v>78</v>
      </c>
      <c r="E1912" s="1" t="s">
        <v>1125</v>
      </c>
      <c r="F1912" s="1" t="s">
        <v>32900</v>
      </c>
      <c r="G1912" s="1" t="s">
        <v>655</v>
      </c>
      <c r="H1912" t="s">
        <v>1124</v>
      </c>
      <c r="I1912" s="1" t="s">
        <v>41</v>
      </c>
      <c r="J1912">
        <v>1</v>
      </c>
    </row>
    <row r="1913" spans="1:10" hidden="1" x14ac:dyDescent="0.25">
      <c r="A1913" s="24" t="str">
        <f t="shared" si="31"/>
        <v>5022ARCELOR (BERTON SICARD)</v>
      </c>
      <c r="B1913" s="1">
        <v>5022</v>
      </c>
      <c r="C1913" s="1" t="s">
        <v>32898</v>
      </c>
      <c r="D1913" s="1" t="s">
        <v>78</v>
      </c>
      <c r="E1913" s="1" t="s">
        <v>1132</v>
      </c>
      <c r="F1913" s="1" t="s">
        <v>32900</v>
      </c>
      <c r="G1913" s="1" t="s">
        <v>655</v>
      </c>
      <c r="H1913">
        <v>5022</v>
      </c>
      <c r="I1913" s="1" t="s">
        <v>41</v>
      </c>
      <c r="J1913">
        <v>6.5</v>
      </c>
    </row>
    <row r="1914" spans="1:10" hidden="1" x14ac:dyDescent="0.25">
      <c r="A1914" s="24" t="str">
        <f t="shared" si="31"/>
        <v>5027ARCELOR (BERTON SICARD)</v>
      </c>
      <c r="B1914" s="1">
        <v>5027</v>
      </c>
      <c r="C1914" s="1" t="s">
        <v>32898</v>
      </c>
      <c r="D1914" s="1" t="s">
        <v>168</v>
      </c>
      <c r="E1914" s="1" t="s">
        <v>1133</v>
      </c>
      <c r="F1914" s="1" t="s">
        <v>32900</v>
      </c>
      <c r="G1914" s="1" t="s">
        <v>655</v>
      </c>
      <c r="H1914">
        <v>5027</v>
      </c>
      <c r="I1914" s="1" t="s">
        <v>41</v>
      </c>
      <c r="J1914">
        <v>6.5</v>
      </c>
    </row>
    <row r="1915" spans="1:10" hidden="1" x14ac:dyDescent="0.25">
      <c r="A1915" s="24" t="str">
        <f t="shared" si="31"/>
        <v>5040ARCELOR (BERTON SICARD)</v>
      </c>
      <c r="B1915" s="1">
        <v>5040</v>
      </c>
      <c r="C1915" s="1" t="s">
        <v>32898</v>
      </c>
      <c r="D1915" s="1" t="s">
        <v>78</v>
      </c>
      <c r="E1915" s="1" t="s">
        <v>1134</v>
      </c>
      <c r="F1915" s="1" t="s">
        <v>32900</v>
      </c>
      <c r="G1915" s="1" t="s">
        <v>655</v>
      </c>
      <c r="H1915">
        <v>5040</v>
      </c>
      <c r="I1915" s="1" t="s">
        <v>41</v>
      </c>
      <c r="J1915">
        <v>6.5</v>
      </c>
    </row>
    <row r="1916" spans="1:10" hidden="1" x14ac:dyDescent="0.25">
      <c r="A1916" s="24" t="str">
        <f t="shared" si="31"/>
        <v>5041ARCELOR (BERTON SICARD)</v>
      </c>
      <c r="B1916" s="1">
        <v>5041</v>
      </c>
      <c r="C1916" s="1" t="s">
        <v>32898</v>
      </c>
      <c r="D1916" s="1" t="s">
        <v>78</v>
      </c>
      <c r="E1916" s="1" t="s">
        <v>1135</v>
      </c>
      <c r="F1916" s="1" t="s">
        <v>32900</v>
      </c>
      <c r="G1916" s="1" t="s">
        <v>655</v>
      </c>
      <c r="H1916">
        <v>5041</v>
      </c>
      <c r="I1916" s="1" t="s">
        <v>41</v>
      </c>
      <c r="J1916">
        <v>6.5</v>
      </c>
    </row>
    <row r="1917" spans="1:10" hidden="1" x14ac:dyDescent="0.25">
      <c r="A1917" s="24" t="str">
        <f t="shared" si="31"/>
        <v>5042ARCELOR (BERTON SICARD)</v>
      </c>
      <c r="B1917" s="1">
        <v>5042</v>
      </c>
      <c r="C1917" s="1" t="s">
        <v>32898</v>
      </c>
      <c r="D1917" s="1" t="s">
        <v>78</v>
      </c>
      <c r="E1917" s="1" t="s">
        <v>1136</v>
      </c>
      <c r="F1917" s="1" t="s">
        <v>32900</v>
      </c>
      <c r="G1917" s="1" t="s">
        <v>655</v>
      </c>
      <c r="H1917">
        <v>5042</v>
      </c>
      <c r="I1917" s="1" t="s">
        <v>41</v>
      </c>
      <c r="J1917">
        <v>6.5</v>
      </c>
    </row>
    <row r="1918" spans="1:10" hidden="1" x14ac:dyDescent="0.25">
      <c r="A1918" s="24" t="str">
        <f t="shared" si="31"/>
        <v>5048ARCELOR (BERTON SICARD)</v>
      </c>
      <c r="B1918" s="1">
        <v>5048</v>
      </c>
      <c r="C1918" s="1" t="s">
        <v>32898</v>
      </c>
      <c r="D1918" s="1" t="s">
        <v>78</v>
      </c>
      <c r="E1918" s="1" t="s">
        <v>941</v>
      </c>
      <c r="F1918" s="1" t="s">
        <v>32900</v>
      </c>
      <c r="G1918" s="1" t="s">
        <v>655</v>
      </c>
      <c r="H1918">
        <v>5048</v>
      </c>
      <c r="I1918" s="1" t="s">
        <v>41</v>
      </c>
      <c r="J1918">
        <v>6.5</v>
      </c>
    </row>
    <row r="1919" spans="1:10" hidden="1" x14ac:dyDescent="0.25">
      <c r="A1919" s="24" t="str">
        <f t="shared" si="31"/>
        <v>5049ARCELOR (BERTON SICARD)</v>
      </c>
      <c r="B1919" s="1">
        <v>5049</v>
      </c>
      <c r="C1919" s="1" t="s">
        <v>32898</v>
      </c>
      <c r="D1919" s="1" t="s">
        <v>78</v>
      </c>
      <c r="E1919" s="1" t="s">
        <v>941</v>
      </c>
      <c r="F1919" s="1" t="s">
        <v>32900</v>
      </c>
      <c r="G1919" s="1" t="s">
        <v>655</v>
      </c>
      <c r="H1919">
        <v>5049</v>
      </c>
      <c r="I1919" s="1" t="s">
        <v>41</v>
      </c>
      <c r="J1919">
        <v>6.5</v>
      </c>
    </row>
    <row r="1920" spans="1:10" hidden="1" x14ac:dyDescent="0.25">
      <c r="A1920" s="24" t="str">
        <f t="shared" si="31"/>
        <v>5050ARCELOR (BERTON SICARD)</v>
      </c>
      <c r="B1920" s="1">
        <v>5050</v>
      </c>
      <c r="C1920" s="1" t="s">
        <v>32898</v>
      </c>
      <c r="D1920" s="1" t="s">
        <v>78</v>
      </c>
      <c r="E1920" s="1" t="s">
        <v>1137</v>
      </c>
      <c r="F1920" s="1" t="s">
        <v>32900</v>
      </c>
      <c r="G1920" s="1" t="s">
        <v>655</v>
      </c>
      <c r="H1920">
        <v>5050</v>
      </c>
      <c r="I1920" s="1" t="s">
        <v>41</v>
      </c>
      <c r="J1920">
        <v>6.5</v>
      </c>
    </row>
    <row r="1921" spans="1:10" hidden="1" x14ac:dyDescent="0.25">
      <c r="A1921" s="24" t="str">
        <f t="shared" si="31"/>
        <v>5051ARCELOR (BERTON SICARD)</v>
      </c>
      <c r="B1921" s="1">
        <v>5051</v>
      </c>
      <c r="C1921" s="1" t="s">
        <v>32898</v>
      </c>
      <c r="D1921" s="1" t="s">
        <v>78</v>
      </c>
      <c r="E1921" s="1" t="s">
        <v>1140</v>
      </c>
      <c r="F1921" s="1" t="s">
        <v>32900</v>
      </c>
      <c r="G1921" s="1" t="s">
        <v>655</v>
      </c>
      <c r="H1921">
        <v>5051</v>
      </c>
      <c r="I1921" s="1" t="s">
        <v>41</v>
      </c>
      <c r="J1921">
        <v>6.5</v>
      </c>
    </row>
    <row r="1922" spans="1:10" hidden="1" x14ac:dyDescent="0.25">
      <c r="A1922" s="24" t="str">
        <f t="shared" si="31"/>
        <v>5051LARCELOR (BERTON SICARD)</v>
      </c>
      <c r="B1922" s="1" t="s">
        <v>1141</v>
      </c>
      <c r="C1922" s="1" t="s">
        <v>32898</v>
      </c>
      <c r="D1922" s="1" t="s">
        <v>78</v>
      </c>
      <c r="E1922" s="1" t="s">
        <v>1142</v>
      </c>
      <c r="F1922" s="1" t="s">
        <v>32900</v>
      </c>
      <c r="G1922" s="1" t="s">
        <v>655</v>
      </c>
      <c r="H1922" t="s">
        <v>1141</v>
      </c>
      <c r="I1922" s="1" t="s">
        <v>41</v>
      </c>
      <c r="J1922">
        <v>6.5</v>
      </c>
    </row>
    <row r="1923" spans="1:10" hidden="1" x14ac:dyDescent="0.25">
      <c r="A1923" s="24" t="str">
        <f t="shared" si="31"/>
        <v>5053ARCELOR (BERTON SICARD)</v>
      </c>
      <c r="B1923" s="1">
        <v>5053</v>
      </c>
      <c r="C1923" s="1" t="s">
        <v>32898</v>
      </c>
      <c r="D1923" s="1" t="s">
        <v>78</v>
      </c>
      <c r="E1923" s="1" t="s">
        <v>1144</v>
      </c>
      <c r="F1923" s="1" t="s">
        <v>32900</v>
      </c>
      <c r="G1923" s="1" t="s">
        <v>655</v>
      </c>
      <c r="H1923">
        <v>5053</v>
      </c>
      <c r="I1923" s="1" t="s">
        <v>41</v>
      </c>
      <c r="J1923">
        <v>6.5</v>
      </c>
    </row>
    <row r="1924" spans="1:10" hidden="1" x14ac:dyDescent="0.25">
      <c r="A1924" s="24" t="str">
        <f t="shared" si="31"/>
        <v>5054ARCELOR (BERTON SICARD)</v>
      </c>
      <c r="B1924" s="1">
        <v>5054</v>
      </c>
      <c r="C1924" s="1" t="s">
        <v>32898</v>
      </c>
      <c r="D1924" s="1" t="s">
        <v>78</v>
      </c>
      <c r="E1924" s="1" t="s">
        <v>1145</v>
      </c>
      <c r="F1924" s="1" t="s">
        <v>32900</v>
      </c>
      <c r="G1924" s="1" t="s">
        <v>655</v>
      </c>
      <c r="H1924">
        <v>5054</v>
      </c>
      <c r="I1924" s="1" t="s">
        <v>41</v>
      </c>
      <c r="J1924">
        <v>6.5</v>
      </c>
    </row>
    <row r="1925" spans="1:10" hidden="1" x14ac:dyDescent="0.25">
      <c r="A1925" s="24" t="str">
        <f t="shared" si="31"/>
        <v>5057ARCELOR (BERTON SICARD)</v>
      </c>
      <c r="B1925" s="1">
        <v>5057</v>
      </c>
      <c r="C1925" s="1" t="s">
        <v>32898</v>
      </c>
      <c r="D1925" s="1" t="s">
        <v>78</v>
      </c>
      <c r="E1925" s="1" t="s">
        <v>1147</v>
      </c>
      <c r="F1925" s="1" t="s">
        <v>32900</v>
      </c>
      <c r="G1925" s="1" t="s">
        <v>655</v>
      </c>
      <c r="H1925">
        <v>5057</v>
      </c>
      <c r="I1925" s="1" t="s">
        <v>41</v>
      </c>
      <c r="J1925">
        <v>6.5</v>
      </c>
    </row>
    <row r="1926" spans="1:10" hidden="1" x14ac:dyDescent="0.25">
      <c r="A1926" s="24" t="str">
        <f t="shared" si="31"/>
        <v>5058ARCELOR (BERTON SICARD)</v>
      </c>
      <c r="B1926" s="1">
        <v>5058</v>
      </c>
      <c r="C1926" s="1" t="s">
        <v>32898</v>
      </c>
      <c r="D1926" s="1" t="s">
        <v>78</v>
      </c>
      <c r="E1926" s="1" t="s">
        <v>1148</v>
      </c>
      <c r="F1926" s="1" t="s">
        <v>32900</v>
      </c>
      <c r="G1926" s="1" t="s">
        <v>655</v>
      </c>
      <c r="H1926">
        <v>5058</v>
      </c>
      <c r="I1926" s="1" t="s">
        <v>41</v>
      </c>
      <c r="J1926">
        <v>6.5</v>
      </c>
    </row>
    <row r="1927" spans="1:10" hidden="1" x14ac:dyDescent="0.25">
      <c r="A1927" s="24" t="str">
        <f t="shared" si="31"/>
        <v>5138ARCELOR (BERTON SICARD)</v>
      </c>
      <c r="B1927" s="1">
        <v>5138</v>
      </c>
      <c r="C1927" s="1" t="s">
        <v>32898</v>
      </c>
      <c r="D1927" s="1" t="s">
        <v>168</v>
      </c>
      <c r="E1927" s="1" t="s">
        <v>1150</v>
      </c>
      <c r="F1927" s="1" t="s">
        <v>32900</v>
      </c>
      <c r="G1927" s="1" t="s">
        <v>655</v>
      </c>
      <c r="H1927">
        <v>5138</v>
      </c>
      <c r="I1927" s="1" t="s">
        <v>41</v>
      </c>
      <c r="J1927">
        <v>6</v>
      </c>
    </row>
    <row r="1928" spans="1:10" hidden="1" x14ac:dyDescent="0.25">
      <c r="A1928" s="24" t="str">
        <f t="shared" si="31"/>
        <v>5144ARCELOR (BERTON SICARD)</v>
      </c>
      <c r="B1928" s="1">
        <v>5144</v>
      </c>
      <c r="C1928" s="1" t="s">
        <v>32898</v>
      </c>
      <c r="D1928" s="1" t="s">
        <v>78</v>
      </c>
      <c r="E1928" s="1" t="s">
        <v>1151</v>
      </c>
      <c r="F1928" s="1" t="s">
        <v>32900</v>
      </c>
      <c r="G1928" s="1" t="s">
        <v>655</v>
      </c>
      <c r="H1928">
        <v>5144</v>
      </c>
      <c r="I1928" s="1" t="s">
        <v>41</v>
      </c>
      <c r="J1928">
        <v>6.5</v>
      </c>
    </row>
    <row r="1929" spans="1:10" hidden="1" x14ac:dyDescent="0.25">
      <c r="A1929" s="24" t="str">
        <f t="shared" si="31"/>
        <v>5145ARCELOR (BERTON SICARD)</v>
      </c>
      <c r="B1929" s="1">
        <v>5145</v>
      </c>
      <c r="C1929" s="1" t="s">
        <v>32898</v>
      </c>
      <c r="D1929" s="1" t="s">
        <v>78</v>
      </c>
      <c r="E1929" s="1" t="s">
        <v>1152</v>
      </c>
      <c r="F1929" s="1" t="s">
        <v>32900</v>
      </c>
      <c r="G1929" s="1" t="s">
        <v>655</v>
      </c>
      <c r="H1929">
        <v>5145</v>
      </c>
      <c r="I1929" s="1" t="s">
        <v>41</v>
      </c>
      <c r="J1929">
        <v>6.5</v>
      </c>
    </row>
    <row r="1930" spans="1:10" hidden="1" x14ac:dyDescent="0.25">
      <c r="A1930" s="24" t="str">
        <f t="shared" si="31"/>
        <v>5146ARCELOR (BERTON SICARD)</v>
      </c>
      <c r="B1930" s="1">
        <v>5146</v>
      </c>
      <c r="C1930" s="1" t="s">
        <v>32898</v>
      </c>
      <c r="D1930" s="1" t="s">
        <v>78</v>
      </c>
      <c r="E1930" s="1" t="s">
        <v>1153</v>
      </c>
      <c r="F1930" s="1" t="s">
        <v>32900</v>
      </c>
      <c r="G1930" s="1" t="s">
        <v>655</v>
      </c>
      <c r="H1930">
        <v>5146</v>
      </c>
      <c r="I1930" s="1" t="s">
        <v>41</v>
      </c>
      <c r="J1930">
        <v>6</v>
      </c>
    </row>
    <row r="1931" spans="1:10" hidden="1" x14ac:dyDescent="0.25">
      <c r="A1931" s="24" t="str">
        <f t="shared" si="31"/>
        <v>5147ARCELOR (BERTON SICARD)</v>
      </c>
      <c r="B1931" s="1">
        <v>5147</v>
      </c>
      <c r="C1931" s="1" t="s">
        <v>32898</v>
      </c>
      <c r="D1931" s="1" t="s">
        <v>78</v>
      </c>
      <c r="E1931" s="1" t="s">
        <v>1154</v>
      </c>
      <c r="F1931" s="1" t="s">
        <v>32900</v>
      </c>
      <c r="G1931" s="1" t="s">
        <v>655</v>
      </c>
      <c r="H1931">
        <v>5147</v>
      </c>
      <c r="I1931" s="1" t="s">
        <v>41</v>
      </c>
      <c r="J1931">
        <v>6</v>
      </c>
    </row>
    <row r="1932" spans="1:10" hidden="1" x14ac:dyDescent="0.25">
      <c r="A1932" s="24" t="str">
        <f t="shared" ref="A1932:A1995" si="32">B1932&amp;F1932</f>
        <v>5154ARCELOR (BERTON SICARD)</v>
      </c>
      <c r="B1932" s="1">
        <v>5154</v>
      </c>
      <c r="C1932" s="1" t="s">
        <v>32898</v>
      </c>
      <c r="D1932" s="1" t="s">
        <v>78</v>
      </c>
      <c r="E1932" s="1" t="s">
        <v>1155</v>
      </c>
      <c r="F1932" s="1" t="s">
        <v>32900</v>
      </c>
      <c r="G1932" s="1" t="s">
        <v>655</v>
      </c>
      <c r="H1932">
        <v>5154</v>
      </c>
      <c r="I1932" s="1" t="s">
        <v>41</v>
      </c>
      <c r="J1932">
        <v>6</v>
      </c>
    </row>
    <row r="1933" spans="1:10" hidden="1" x14ac:dyDescent="0.25">
      <c r="A1933" s="24" t="str">
        <f t="shared" si="32"/>
        <v>5155ARCELOR (BERTON SICARD)</v>
      </c>
      <c r="B1933" s="1">
        <v>5155</v>
      </c>
      <c r="C1933" s="1" t="s">
        <v>32898</v>
      </c>
      <c r="D1933" s="1" t="s">
        <v>78</v>
      </c>
      <c r="E1933" s="1" t="s">
        <v>1156</v>
      </c>
      <c r="F1933" s="1" t="s">
        <v>32900</v>
      </c>
      <c r="G1933" s="1" t="s">
        <v>655</v>
      </c>
      <c r="H1933">
        <v>5155</v>
      </c>
      <c r="I1933" s="1" t="s">
        <v>41</v>
      </c>
      <c r="J1933">
        <v>6</v>
      </c>
    </row>
    <row r="1934" spans="1:10" hidden="1" x14ac:dyDescent="0.25">
      <c r="A1934" s="24" t="str">
        <f t="shared" si="32"/>
        <v>5156ARCELOR (BERTON SICARD)</v>
      </c>
      <c r="B1934" s="1">
        <v>5156</v>
      </c>
      <c r="C1934" s="1" t="s">
        <v>32898</v>
      </c>
      <c r="D1934" s="1" t="s">
        <v>78</v>
      </c>
      <c r="E1934" s="1" t="s">
        <v>1157</v>
      </c>
      <c r="F1934" s="1" t="s">
        <v>32900</v>
      </c>
      <c r="G1934" s="1" t="s">
        <v>655</v>
      </c>
      <c r="H1934">
        <v>5156</v>
      </c>
      <c r="I1934" s="1" t="s">
        <v>41</v>
      </c>
      <c r="J1934">
        <v>6</v>
      </c>
    </row>
    <row r="1935" spans="1:10" hidden="1" x14ac:dyDescent="0.25">
      <c r="A1935" s="24" t="str">
        <f t="shared" si="32"/>
        <v>5167THARCELOR (BERTON SICARD)</v>
      </c>
      <c r="B1935" s="1" t="s">
        <v>1158</v>
      </c>
      <c r="C1935" s="1" t="s">
        <v>32898</v>
      </c>
      <c r="D1935" s="1" t="s">
        <v>78</v>
      </c>
      <c r="E1935" s="1" t="s">
        <v>1159</v>
      </c>
      <c r="F1935" s="1" t="s">
        <v>32900</v>
      </c>
      <c r="G1935" s="1" t="s">
        <v>655</v>
      </c>
      <c r="H1935" t="s">
        <v>1158</v>
      </c>
      <c r="I1935" s="1" t="s">
        <v>41</v>
      </c>
      <c r="J1935">
        <v>6.5</v>
      </c>
    </row>
    <row r="1936" spans="1:10" hidden="1" x14ac:dyDescent="0.25">
      <c r="A1936" s="24" t="str">
        <f t="shared" si="32"/>
        <v>5169THARCELOR (BERTON SICARD)</v>
      </c>
      <c r="B1936" s="1" t="s">
        <v>1160</v>
      </c>
      <c r="C1936" s="1" t="s">
        <v>32898</v>
      </c>
      <c r="D1936" s="1" t="s">
        <v>78</v>
      </c>
      <c r="E1936" s="1" t="s">
        <v>1161</v>
      </c>
      <c r="F1936" s="1" t="s">
        <v>32900</v>
      </c>
      <c r="G1936" s="1" t="s">
        <v>655</v>
      </c>
      <c r="H1936" t="s">
        <v>1160</v>
      </c>
      <c r="I1936" s="1" t="s">
        <v>41</v>
      </c>
      <c r="J1936">
        <v>6.5</v>
      </c>
    </row>
    <row r="1937" spans="1:10" hidden="1" x14ac:dyDescent="0.25">
      <c r="A1937" s="24" t="str">
        <f t="shared" si="32"/>
        <v>5170THARCELOR (BERTON SICARD)</v>
      </c>
      <c r="B1937" s="1" t="s">
        <v>1162</v>
      </c>
      <c r="C1937" s="1" t="s">
        <v>32898</v>
      </c>
      <c r="D1937" s="1" t="s">
        <v>78</v>
      </c>
      <c r="E1937" s="1" t="s">
        <v>1163</v>
      </c>
      <c r="F1937" s="1" t="s">
        <v>32900</v>
      </c>
      <c r="G1937" s="1" t="s">
        <v>655</v>
      </c>
      <c r="H1937" t="s">
        <v>1162</v>
      </c>
      <c r="I1937" s="1" t="s">
        <v>41</v>
      </c>
      <c r="J1937">
        <v>6.5</v>
      </c>
    </row>
    <row r="1938" spans="1:10" hidden="1" x14ac:dyDescent="0.25">
      <c r="A1938" s="24" t="str">
        <f t="shared" si="32"/>
        <v>5190ARCELOR (BERTON SICARD)</v>
      </c>
      <c r="B1938" s="1">
        <v>5190</v>
      </c>
      <c r="C1938" s="1" t="s">
        <v>32898</v>
      </c>
      <c r="D1938" s="1" t="s">
        <v>78</v>
      </c>
      <c r="E1938" s="1" t="s">
        <v>1164</v>
      </c>
      <c r="F1938" s="1" t="s">
        <v>32900</v>
      </c>
      <c r="G1938" s="1" t="s">
        <v>655</v>
      </c>
      <c r="H1938">
        <v>5190</v>
      </c>
      <c r="I1938" s="1" t="s">
        <v>41</v>
      </c>
      <c r="J1938">
        <v>6</v>
      </c>
    </row>
    <row r="1939" spans="1:10" hidden="1" x14ac:dyDescent="0.25">
      <c r="A1939" s="24" t="str">
        <f t="shared" si="32"/>
        <v>5191ARCELOR (BERTON SICARD)</v>
      </c>
      <c r="B1939" s="1">
        <v>5191</v>
      </c>
      <c r="C1939" s="1" t="s">
        <v>32898</v>
      </c>
      <c r="D1939" s="1" t="s">
        <v>78</v>
      </c>
      <c r="E1939" s="1" t="s">
        <v>1165</v>
      </c>
      <c r="F1939" s="1" t="s">
        <v>32900</v>
      </c>
      <c r="G1939" s="1" t="s">
        <v>655</v>
      </c>
      <c r="H1939">
        <v>5191</v>
      </c>
      <c r="I1939" s="1" t="s">
        <v>41</v>
      </c>
      <c r="J1939">
        <v>6</v>
      </c>
    </row>
    <row r="1940" spans="1:10" hidden="1" x14ac:dyDescent="0.25">
      <c r="A1940" s="24" t="str">
        <f t="shared" si="32"/>
        <v>5192ARCELOR (BERTON SICARD)</v>
      </c>
      <c r="B1940" s="1">
        <v>5192</v>
      </c>
      <c r="C1940" s="1" t="s">
        <v>32898</v>
      </c>
      <c r="D1940" s="1" t="s">
        <v>78</v>
      </c>
      <c r="E1940" s="1" t="s">
        <v>1166</v>
      </c>
      <c r="F1940" s="1" t="s">
        <v>32900</v>
      </c>
      <c r="G1940" s="1" t="s">
        <v>655</v>
      </c>
      <c r="H1940">
        <v>5192</v>
      </c>
      <c r="I1940" s="1" t="s">
        <v>41</v>
      </c>
      <c r="J1940">
        <v>6</v>
      </c>
    </row>
    <row r="1941" spans="1:10" hidden="1" x14ac:dyDescent="0.25">
      <c r="A1941" s="24" t="str">
        <f t="shared" si="32"/>
        <v>5193ARCELOR (BERTON SICARD)</v>
      </c>
      <c r="B1941" s="1">
        <v>5193</v>
      </c>
      <c r="C1941" s="1" t="s">
        <v>32898</v>
      </c>
      <c r="D1941" s="1" t="s">
        <v>78</v>
      </c>
      <c r="E1941" s="1" t="s">
        <v>1167</v>
      </c>
      <c r="F1941" s="1" t="s">
        <v>32900</v>
      </c>
      <c r="G1941" s="1" t="s">
        <v>655</v>
      </c>
      <c r="H1941">
        <v>5193</v>
      </c>
      <c r="I1941" s="1" t="s">
        <v>41</v>
      </c>
      <c r="J1941">
        <v>6</v>
      </c>
    </row>
    <row r="1942" spans="1:10" hidden="1" x14ac:dyDescent="0.25">
      <c r="A1942" s="24" t="str">
        <f t="shared" si="32"/>
        <v>5194ARCELOR (BERTON SICARD)</v>
      </c>
      <c r="B1942" s="1">
        <v>5194</v>
      </c>
      <c r="C1942" s="1" t="s">
        <v>32898</v>
      </c>
      <c r="D1942" s="1" t="s">
        <v>78</v>
      </c>
      <c r="E1942" s="1" t="s">
        <v>1168</v>
      </c>
      <c r="F1942" s="1" t="s">
        <v>32900</v>
      </c>
      <c r="G1942" s="1" t="s">
        <v>655</v>
      </c>
      <c r="H1942">
        <v>5194</v>
      </c>
      <c r="I1942" s="1" t="s">
        <v>41</v>
      </c>
      <c r="J1942">
        <v>6</v>
      </c>
    </row>
    <row r="1943" spans="1:10" hidden="1" x14ac:dyDescent="0.25">
      <c r="A1943" s="24" t="str">
        <f t="shared" si="32"/>
        <v>5195ARCELOR (BERTON SICARD)</v>
      </c>
      <c r="B1943" s="1">
        <v>5195</v>
      </c>
      <c r="C1943" s="1" t="s">
        <v>32898</v>
      </c>
      <c r="D1943" s="1" t="s">
        <v>78</v>
      </c>
      <c r="E1943" s="1" t="s">
        <v>1169</v>
      </c>
      <c r="F1943" s="1" t="s">
        <v>32900</v>
      </c>
      <c r="G1943" s="1" t="s">
        <v>655</v>
      </c>
      <c r="H1943">
        <v>5195</v>
      </c>
      <c r="I1943" s="1" t="s">
        <v>41</v>
      </c>
      <c r="J1943">
        <v>6</v>
      </c>
    </row>
    <row r="1944" spans="1:10" hidden="1" x14ac:dyDescent="0.25">
      <c r="A1944" s="24" t="str">
        <f t="shared" si="32"/>
        <v>5401THARCELOR (BERTON SICARD)</v>
      </c>
      <c r="B1944" s="1" t="s">
        <v>1170</v>
      </c>
      <c r="C1944" s="1" t="s">
        <v>32898</v>
      </c>
      <c r="D1944" s="1" t="s">
        <v>78</v>
      </c>
      <c r="E1944" s="1" t="s">
        <v>1171</v>
      </c>
      <c r="F1944" s="1" t="s">
        <v>32900</v>
      </c>
      <c r="G1944" s="1" t="s">
        <v>655</v>
      </c>
      <c r="H1944" t="s">
        <v>1170</v>
      </c>
      <c r="I1944" s="1" t="s">
        <v>41</v>
      </c>
      <c r="J1944">
        <v>6.5</v>
      </c>
    </row>
    <row r="1945" spans="1:10" hidden="1" x14ac:dyDescent="0.25">
      <c r="A1945" s="24" t="str">
        <f t="shared" si="32"/>
        <v>5402THARCELOR (BERTON SICARD)</v>
      </c>
      <c r="B1945" s="1" t="s">
        <v>1172</v>
      </c>
      <c r="C1945" s="1" t="s">
        <v>32898</v>
      </c>
      <c r="D1945" s="1" t="s">
        <v>78</v>
      </c>
      <c r="E1945" s="1" t="s">
        <v>1173</v>
      </c>
      <c r="F1945" s="1" t="s">
        <v>32900</v>
      </c>
      <c r="G1945" s="1" t="s">
        <v>655</v>
      </c>
      <c r="H1945" t="s">
        <v>1172</v>
      </c>
      <c r="I1945" s="1" t="s">
        <v>41</v>
      </c>
      <c r="J1945">
        <v>6.5</v>
      </c>
    </row>
    <row r="1946" spans="1:10" hidden="1" x14ac:dyDescent="0.25">
      <c r="A1946" s="24" t="str">
        <f t="shared" si="32"/>
        <v>5403THARCELOR (BERTON SICARD)</v>
      </c>
      <c r="B1946" s="1" t="s">
        <v>1174</v>
      </c>
      <c r="C1946" s="1" t="s">
        <v>32898</v>
      </c>
      <c r="D1946" s="1" t="s">
        <v>78</v>
      </c>
      <c r="E1946" s="1" t="s">
        <v>1175</v>
      </c>
      <c r="F1946" s="1" t="s">
        <v>32900</v>
      </c>
      <c r="G1946" s="1" t="s">
        <v>655</v>
      </c>
      <c r="H1946" t="s">
        <v>1174</v>
      </c>
      <c r="I1946" s="1" t="s">
        <v>41</v>
      </c>
      <c r="J1946">
        <v>6.5</v>
      </c>
    </row>
    <row r="1947" spans="1:10" hidden="1" x14ac:dyDescent="0.25">
      <c r="A1947" s="24" t="str">
        <f t="shared" si="32"/>
        <v>5404THARCELOR (BERTON SICARD)</v>
      </c>
      <c r="B1947" s="1" t="s">
        <v>1176</v>
      </c>
      <c r="C1947" s="1" t="s">
        <v>32898</v>
      </c>
      <c r="D1947" s="1" t="s">
        <v>78</v>
      </c>
      <c r="E1947" s="1" t="s">
        <v>1177</v>
      </c>
      <c r="F1947" s="1" t="s">
        <v>32900</v>
      </c>
      <c r="G1947" s="1" t="s">
        <v>655</v>
      </c>
      <c r="H1947" t="s">
        <v>1176</v>
      </c>
      <c r="I1947" s="1" t="s">
        <v>41</v>
      </c>
      <c r="J1947">
        <v>6.5</v>
      </c>
    </row>
    <row r="1948" spans="1:10" hidden="1" x14ac:dyDescent="0.25">
      <c r="A1948" s="24" t="str">
        <f t="shared" si="32"/>
        <v>5405THARCELOR (BERTON SICARD)</v>
      </c>
      <c r="B1948" s="1" t="s">
        <v>1178</v>
      </c>
      <c r="C1948" s="1" t="s">
        <v>32898</v>
      </c>
      <c r="D1948" s="1" t="s">
        <v>78</v>
      </c>
      <c r="E1948" s="1" t="s">
        <v>1171</v>
      </c>
      <c r="F1948" s="1" t="s">
        <v>32900</v>
      </c>
      <c r="G1948" s="1" t="s">
        <v>655</v>
      </c>
      <c r="H1948" t="s">
        <v>1178</v>
      </c>
      <c r="I1948" s="1" t="s">
        <v>41</v>
      </c>
      <c r="J1948">
        <v>6.5</v>
      </c>
    </row>
    <row r="1949" spans="1:10" hidden="1" x14ac:dyDescent="0.25">
      <c r="A1949" s="24" t="str">
        <f t="shared" si="32"/>
        <v>5406THARCELOR (BERTON SICARD)</v>
      </c>
      <c r="B1949" s="1" t="s">
        <v>1179</v>
      </c>
      <c r="C1949" s="1" t="s">
        <v>32898</v>
      </c>
      <c r="D1949" s="1" t="s">
        <v>78</v>
      </c>
      <c r="E1949" s="1" t="s">
        <v>1171</v>
      </c>
      <c r="F1949" s="1" t="s">
        <v>32900</v>
      </c>
      <c r="G1949" s="1" t="s">
        <v>655</v>
      </c>
      <c r="H1949" t="s">
        <v>1179</v>
      </c>
      <c r="I1949" s="1" t="s">
        <v>41</v>
      </c>
      <c r="J1949">
        <v>6.5</v>
      </c>
    </row>
    <row r="1950" spans="1:10" hidden="1" x14ac:dyDescent="0.25">
      <c r="A1950" s="24" t="str">
        <f t="shared" si="32"/>
        <v>5407THARCELOR (BERTON SICARD)</v>
      </c>
      <c r="B1950" s="1" t="s">
        <v>1180</v>
      </c>
      <c r="C1950" s="1" t="s">
        <v>32898</v>
      </c>
      <c r="D1950" s="1" t="s">
        <v>78</v>
      </c>
      <c r="E1950" s="1" t="s">
        <v>1181</v>
      </c>
      <c r="F1950" s="1" t="s">
        <v>32900</v>
      </c>
      <c r="G1950" s="1" t="s">
        <v>655</v>
      </c>
      <c r="H1950" t="s">
        <v>1180</v>
      </c>
      <c r="I1950" s="1" t="s">
        <v>41</v>
      </c>
      <c r="J1950">
        <v>6.5</v>
      </c>
    </row>
    <row r="1951" spans="1:10" hidden="1" x14ac:dyDescent="0.25">
      <c r="A1951" s="24" t="str">
        <f t="shared" si="32"/>
        <v>5408THARCELOR (BERTON SICARD)</v>
      </c>
      <c r="B1951" s="1" t="s">
        <v>1182</v>
      </c>
      <c r="C1951" s="1" t="s">
        <v>32898</v>
      </c>
      <c r="D1951" s="1" t="s">
        <v>78</v>
      </c>
      <c r="E1951" s="1" t="s">
        <v>1183</v>
      </c>
      <c r="F1951" s="1" t="s">
        <v>32900</v>
      </c>
      <c r="G1951" s="1" t="s">
        <v>655</v>
      </c>
      <c r="H1951" t="s">
        <v>1182</v>
      </c>
      <c r="I1951" s="1" t="s">
        <v>41</v>
      </c>
      <c r="J1951">
        <v>6.5</v>
      </c>
    </row>
    <row r="1952" spans="1:10" hidden="1" x14ac:dyDescent="0.25">
      <c r="A1952" s="24" t="str">
        <f t="shared" si="32"/>
        <v>5409THARCELOR (BERTON SICARD)</v>
      </c>
      <c r="B1952" s="1" t="s">
        <v>1184</v>
      </c>
      <c r="C1952" s="1" t="s">
        <v>32898</v>
      </c>
      <c r="D1952" s="1" t="s">
        <v>78</v>
      </c>
      <c r="E1952" s="1" t="s">
        <v>1185</v>
      </c>
      <c r="F1952" s="1" t="s">
        <v>32900</v>
      </c>
      <c r="G1952" s="1" t="s">
        <v>655</v>
      </c>
      <c r="H1952" t="s">
        <v>1184</v>
      </c>
      <c r="I1952" s="1" t="s">
        <v>41</v>
      </c>
      <c r="J1952">
        <v>6.5</v>
      </c>
    </row>
    <row r="1953" spans="1:10" hidden="1" x14ac:dyDescent="0.25">
      <c r="A1953" s="24" t="str">
        <f t="shared" si="32"/>
        <v>5410THARCELOR (BERTON SICARD)</v>
      </c>
      <c r="B1953" s="1" t="s">
        <v>1186</v>
      </c>
      <c r="C1953" s="1" t="s">
        <v>32898</v>
      </c>
      <c r="D1953" s="1" t="s">
        <v>78</v>
      </c>
      <c r="E1953" s="1" t="s">
        <v>1187</v>
      </c>
      <c r="F1953" s="1" t="s">
        <v>32900</v>
      </c>
      <c r="G1953" s="1" t="s">
        <v>655</v>
      </c>
      <c r="H1953" t="s">
        <v>1186</v>
      </c>
      <c r="I1953" s="1" t="s">
        <v>41</v>
      </c>
      <c r="J1953">
        <v>6.5</v>
      </c>
    </row>
    <row r="1954" spans="1:10" hidden="1" x14ac:dyDescent="0.25">
      <c r="A1954" s="24" t="str">
        <f t="shared" si="32"/>
        <v>5411THARCELOR (BERTON SICARD)</v>
      </c>
      <c r="B1954" s="1" t="s">
        <v>1188</v>
      </c>
      <c r="C1954" s="1" t="s">
        <v>32898</v>
      </c>
      <c r="D1954" s="1" t="s">
        <v>78</v>
      </c>
      <c r="E1954" s="1" t="s">
        <v>1189</v>
      </c>
      <c r="F1954" s="1" t="s">
        <v>32900</v>
      </c>
      <c r="G1954" s="1" t="s">
        <v>655</v>
      </c>
      <c r="H1954" t="s">
        <v>1188</v>
      </c>
      <c r="I1954" s="1" t="s">
        <v>41</v>
      </c>
      <c r="J1954">
        <v>6.5</v>
      </c>
    </row>
    <row r="1955" spans="1:10" hidden="1" x14ac:dyDescent="0.25">
      <c r="A1955" s="24" t="str">
        <f t="shared" si="32"/>
        <v>5415THARCELOR (BERTON SICARD)</v>
      </c>
      <c r="B1955" s="1" t="s">
        <v>1192</v>
      </c>
      <c r="C1955" s="1" t="s">
        <v>32898</v>
      </c>
      <c r="D1955" s="1" t="s">
        <v>78</v>
      </c>
      <c r="E1955" s="1" t="s">
        <v>1193</v>
      </c>
      <c r="F1955" s="1" t="s">
        <v>32900</v>
      </c>
      <c r="G1955" s="1" t="s">
        <v>655</v>
      </c>
      <c r="H1955" t="s">
        <v>1192</v>
      </c>
      <c r="I1955" s="1" t="s">
        <v>41</v>
      </c>
      <c r="J1955">
        <v>6.5</v>
      </c>
    </row>
    <row r="1956" spans="1:10" hidden="1" x14ac:dyDescent="0.25">
      <c r="A1956" s="24" t="str">
        <f t="shared" si="32"/>
        <v>5416THARCELOR (BERTON SICARD)</v>
      </c>
      <c r="B1956" s="1" t="s">
        <v>1194</v>
      </c>
      <c r="C1956" s="1" t="s">
        <v>32898</v>
      </c>
      <c r="D1956" s="1" t="s">
        <v>78</v>
      </c>
      <c r="E1956" s="1" t="s">
        <v>689</v>
      </c>
      <c r="F1956" s="1" t="s">
        <v>32900</v>
      </c>
      <c r="G1956" s="1" t="s">
        <v>655</v>
      </c>
      <c r="H1956" t="s">
        <v>1194</v>
      </c>
      <c r="I1956" s="1" t="s">
        <v>41</v>
      </c>
      <c r="J1956">
        <v>6.5</v>
      </c>
    </row>
    <row r="1957" spans="1:10" hidden="1" x14ac:dyDescent="0.25">
      <c r="A1957" s="24" t="str">
        <f t="shared" si="32"/>
        <v>5417THARCELOR (BERTON SICARD)</v>
      </c>
      <c r="B1957" s="1" t="s">
        <v>1195</v>
      </c>
      <c r="C1957" s="1" t="s">
        <v>32898</v>
      </c>
      <c r="D1957" s="1" t="s">
        <v>78</v>
      </c>
      <c r="E1957" s="1" t="s">
        <v>691</v>
      </c>
      <c r="F1957" s="1" t="s">
        <v>32900</v>
      </c>
      <c r="G1957" s="1" t="s">
        <v>655</v>
      </c>
      <c r="H1957" t="s">
        <v>1195</v>
      </c>
      <c r="I1957" s="1" t="s">
        <v>41</v>
      </c>
      <c r="J1957">
        <v>6.5</v>
      </c>
    </row>
    <row r="1958" spans="1:10" hidden="1" x14ac:dyDescent="0.25">
      <c r="A1958" s="24" t="str">
        <f t="shared" si="32"/>
        <v>5418THARCELOR (BERTON SICARD)</v>
      </c>
      <c r="B1958" s="1" t="s">
        <v>1196</v>
      </c>
      <c r="C1958" s="1" t="s">
        <v>32898</v>
      </c>
      <c r="D1958" s="1" t="s">
        <v>78</v>
      </c>
      <c r="E1958" s="1" t="s">
        <v>1177</v>
      </c>
      <c r="F1958" s="1" t="s">
        <v>32900</v>
      </c>
      <c r="G1958" s="1" t="s">
        <v>655</v>
      </c>
      <c r="H1958" t="s">
        <v>1196</v>
      </c>
      <c r="I1958" s="1" t="s">
        <v>41</v>
      </c>
      <c r="J1958">
        <v>6.5</v>
      </c>
    </row>
    <row r="1959" spans="1:10" hidden="1" x14ac:dyDescent="0.25">
      <c r="A1959" s="24" t="str">
        <f t="shared" si="32"/>
        <v>5419THARCELOR (BERTON SICARD)</v>
      </c>
      <c r="B1959" s="1" t="s">
        <v>1197</v>
      </c>
      <c r="C1959" s="1" t="s">
        <v>32898</v>
      </c>
      <c r="D1959" s="1" t="s">
        <v>78</v>
      </c>
      <c r="E1959" s="1" t="s">
        <v>1198</v>
      </c>
      <c r="F1959" s="1" t="s">
        <v>32900</v>
      </c>
      <c r="G1959" s="1" t="s">
        <v>655</v>
      </c>
      <c r="H1959" t="s">
        <v>1197</v>
      </c>
      <c r="I1959" s="1" t="s">
        <v>41</v>
      </c>
      <c r="J1959">
        <v>6.5</v>
      </c>
    </row>
    <row r="1960" spans="1:10" hidden="1" x14ac:dyDescent="0.25">
      <c r="A1960" s="24" t="str">
        <f t="shared" si="32"/>
        <v>5421THARCELOR (BERTON SICARD)</v>
      </c>
      <c r="B1960" s="1" t="s">
        <v>1201</v>
      </c>
      <c r="C1960" s="1" t="s">
        <v>32898</v>
      </c>
      <c r="D1960" s="1" t="s">
        <v>78</v>
      </c>
      <c r="E1960" s="1" t="s">
        <v>1202</v>
      </c>
      <c r="F1960" s="1" t="s">
        <v>32900</v>
      </c>
      <c r="G1960" s="1" t="s">
        <v>655</v>
      </c>
      <c r="H1960" t="s">
        <v>1201</v>
      </c>
      <c r="I1960" s="1" t="s">
        <v>41</v>
      </c>
      <c r="J1960">
        <v>6.5</v>
      </c>
    </row>
    <row r="1961" spans="1:10" hidden="1" x14ac:dyDescent="0.25">
      <c r="A1961" s="24" t="str">
        <f t="shared" si="32"/>
        <v>5422THARCELOR (BERTON SICARD)</v>
      </c>
      <c r="B1961" s="1" t="s">
        <v>1203</v>
      </c>
      <c r="C1961" s="1" t="s">
        <v>32898</v>
      </c>
      <c r="D1961" s="1" t="s">
        <v>78</v>
      </c>
      <c r="E1961" s="1" t="s">
        <v>1204</v>
      </c>
      <c r="F1961" s="1" t="s">
        <v>32900</v>
      </c>
      <c r="G1961" s="1" t="s">
        <v>655</v>
      </c>
      <c r="H1961" t="s">
        <v>1203</v>
      </c>
      <c r="I1961" s="1" t="s">
        <v>41</v>
      </c>
      <c r="J1961">
        <v>6.5</v>
      </c>
    </row>
    <row r="1962" spans="1:10" hidden="1" x14ac:dyDescent="0.25">
      <c r="A1962" s="24" t="str">
        <f t="shared" si="32"/>
        <v>5423THARCELOR (BERTON SICARD)</v>
      </c>
      <c r="B1962" s="1" t="s">
        <v>1205</v>
      </c>
      <c r="C1962" s="1" t="s">
        <v>32898</v>
      </c>
      <c r="D1962" s="1" t="s">
        <v>78</v>
      </c>
      <c r="E1962" s="1" t="s">
        <v>1206</v>
      </c>
      <c r="F1962" s="1" t="s">
        <v>32900</v>
      </c>
      <c r="G1962" s="1" t="s">
        <v>655</v>
      </c>
      <c r="H1962" t="s">
        <v>1205</v>
      </c>
      <c r="I1962" s="1" t="s">
        <v>41</v>
      </c>
      <c r="J1962">
        <v>6.5</v>
      </c>
    </row>
    <row r="1963" spans="1:10" hidden="1" x14ac:dyDescent="0.25">
      <c r="A1963" s="24" t="str">
        <f t="shared" si="32"/>
        <v>5424THARCELOR (BERTON SICARD)</v>
      </c>
      <c r="B1963" s="1" t="s">
        <v>1207</v>
      </c>
      <c r="C1963" s="1" t="s">
        <v>32898</v>
      </c>
      <c r="D1963" s="1" t="s">
        <v>78</v>
      </c>
      <c r="E1963" s="1" t="s">
        <v>1208</v>
      </c>
      <c r="F1963" s="1" t="s">
        <v>32900</v>
      </c>
      <c r="G1963" s="1" t="s">
        <v>655</v>
      </c>
      <c r="H1963" t="s">
        <v>1207</v>
      </c>
      <c r="I1963" s="1" t="s">
        <v>41</v>
      </c>
      <c r="J1963">
        <v>6.5</v>
      </c>
    </row>
    <row r="1964" spans="1:10" hidden="1" x14ac:dyDescent="0.25">
      <c r="A1964" s="24" t="str">
        <f t="shared" si="32"/>
        <v>5427THARCELOR (BERTON SICARD)</v>
      </c>
      <c r="B1964" s="1" t="s">
        <v>1209</v>
      </c>
      <c r="C1964" s="1" t="s">
        <v>32898</v>
      </c>
      <c r="D1964" s="1" t="s">
        <v>78</v>
      </c>
      <c r="E1964" s="1" t="s">
        <v>1210</v>
      </c>
      <c r="F1964" s="1" t="s">
        <v>32900</v>
      </c>
      <c r="G1964" s="1" t="s">
        <v>655</v>
      </c>
      <c r="H1964" t="s">
        <v>1209</v>
      </c>
      <c r="I1964" s="1" t="s">
        <v>41</v>
      </c>
      <c r="J1964">
        <v>6.5</v>
      </c>
    </row>
    <row r="1965" spans="1:10" hidden="1" x14ac:dyDescent="0.25">
      <c r="A1965" s="24" t="str">
        <f t="shared" si="32"/>
        <v>5428ARCELOR (BERTON SICARD)</v>
      </c>
      <c r="B1965" s="1">
        <v>5428</v>
      </c>
      <c r="C1965" s="1" t="s">
        <v>32898</v>
      </c>
      <c r="D1965" s="1" t="s">
        <v>78</v>
      </c>
      <c r="E1965" s="1" t="s">
        <v>1211</v>
      </c>
      <c r="F1965" s="1" t="s">
        <v>32900</v>
      </c>
      <c r="G1965" s="1" t="s">
        <v>655</v>
      </c>
      <c r="H1965">
        <v>5428</v>
      </c>
      <c r="I1965" s="1" t="s">
        <v>41</v>
      </c>
      <c r="J1965">
        <v>6.5</v>
      </c>
    </row>
    <row r="1966" spans="1:10" hidden="1" x14ac:dyDescent="0.25">
      <c r="A1966" s="24" t="str">
        <f t="shared" si="32"/>
        <v>5429THARCELOR (BERTON SICARD)</v>
      </c>
      <c r="B1966" s="1" t="s">
        <v>1212</v>
      </c>
      <c r="C1966" s="1" t="s">
        <v>32898</v>
      </c>
      <c r="D1966" s="1" t="s">
        <v>78</v>
      </c>
      <c r="E1966" s="1" t="s">
        <v>1213</v>
      </c>
      <c r="F1966" s="1" t="s">
        <v>32900</v>
      </c>
      <c r="G1966" s="1" t="s">
        <v>655</v>
      </c>
      <c r="H1966" t="s">
        <v>1212</v>
      </c>
      <c r="I1966" s="1" t="s">
        <v>41</v>
      </c>
      <c r="J1966">
        <v>6.5</v>
      </c>
    </row>
    <row r="1967" spans="1:10" hidden="1" x14ac:dyDescent="0.25">
      <c r="A1967" s="24" t="str">
        <f t="shared" si="32"/>
        <v>5432THARCELOR (BERTON SICARD)</v>
      </c>
      <c r="B1967" s="1" t="s">
        <v>1214</v>
      </c>
      <c r="C1967" s="1" t="s">
        <v>32898</v>
      </c>
      <c r="D1967" s="1" t="s">
        <v>78</v>
      </c>
      <c r="E1967" s="1" t="s">
        <v>1215</v>
      </c>
      <c r="F1967" s="1" t="s">
        <v>32900</v>
      </c>
      <c r="G1967" s="1" t="s">
        <v>655</v>
      </c>
      <c r="H1967" t="s">
        <v>1214</v>
      </c>
      <c r="I1967" s="1" t="s">
        <v>41</v>
      </c>
      <c r="J1967">
        <v>6.5</v>
      </c>
    </row>
    <row r="1968" spans="1:10" hidden="1" x14ac:dyDescent="0.25">
      <c r="A1968" s="24" t="str">
        <f t="shared" si="32"/>
        <v>5433THARCELOR (BERTON SICARD)</v>
      </c>
      <c r="B1968" s="1" t="s">
        <v>1216</v>
      </c>
      <c r="C1968" s="1" t="s">
        <v>32898</v>
      </c>
      <c r="D1968" s="1" t="s">
        <v>78</v>
      </c>
      <c r="E1968" s="1" t="s">
        <v>1217</v>
      </c>
      <c r="F1968" s="1" t="s">
        <v>32900</v>
      </c>
      <c r="G1968" s="1" t="s">
        <v>655</v>
      </c>
      <c r="H1968" t="s">
        <v>1216</v>
      </c>
      <c r="I1968" s="1" t="s">
        <v>41</v>
      </c>
      <c r="J1968">
        <v>6.5</v>
      </c>
    </row>
    <row r="1969" spans="1:10" hidden="1" x14ac:dyDescent="0.25">
      <c r="A1969" s="24" t="str">
        <f t="shared" si="32"/>
        <v>5434THARCELOR (BERTON SICARD)</v>
      </c>
      <c r="B1969" s="1" t="s">
        <v>1218</v>
      </c>
      <c r="C1969" s="1" t="s">
        <v>32898</v>
      </c>
      <c r="D1969" s="1" t="s">
        <v>78</v>
      </c>
      <c r="E1969" s="1" t="s">
        <v>1219</v>
      </c>
      <c r="F1969" s="1" t="s">
        <v>32900</v>
      </c>
      <c r="G1969" s="1" t="s">
        <v>655</v>
      </c>
      <c r="H1969" t="s">
        <v>1218</v>
      </c>
      <c r="I1969" s="1" t="s">
        <v>41</v>
      </c>
      <c r="J1969">
        <v>6.5</v>
      </c>
    </row>
    <row r="1970" spans="1:10" hidden="1" x14ac:dyDescent="0.25">
      <c r="A1970" s="24" t="str">
        <f t="shared" si="32"/>
        <v>5435THARCELOR (BERTON SICARD)</v>
      </c>
      <c r="B1970" s="1" t="s">
        <v>1220</v>
      </c>
      <c r="C1970" s="1" t="s">
        <v>32898</v>
      </c>
      <c r="D1970" s="1" t="s">
        <v>78</v>
      </c>
      <c r="E1970" s="1" t="s">
        <v>1221</v>
      </c>
      <c r="F1970" s="1" t="s">
        <v>32900</v>
      </c>
      <c r="G1970" s="1" t="s">
        <v>655</v>
      </c>
      <c r="H1970" t="s">
        <v>1220</v>
      </c>
      <c r="I1970" s="1" t="s">
        <v>41</v>
      </c>
      <c r="J1970">
        <v>6.5</v>
      </c>
    </row>
    <row r="1971" spans="1:10" hidden="1" x14ac:dyDescent="0.25">
      <c r="A1971" s="24" t="str">
        <f t="shared" si="32"/>
        <v>5436THARCELOR (BERTON SICARD)</v>
      </c>
      <c r="B1971" s="1" t="s">
        <v>1222</v>
      </c>
      <c r="C1971" s="1" t="s">
        <v>32898</v>
      </c>
      <c r="D1971" s="1" t="s">
        <v>78</v>
      </c>
      <c r="E1971" s="1" t="s">
        <v>1223</v>
      </c>
      <c r="F1971" s="1" t="s">
        <v>32900</v>
      </c>
      <c r="G1971" s="1" t="s">
        <v>655</v>
      </c>
      <c r="H1971" t="s">
        <v>1222</v>
      </c>
      <c r="I1971" s="1" t="s">
        <v>41</v>
      </c>
      <c r="J1971">
        <v>6.5</v>
      </c>
    </row>
    <row r="1972" spans="1:10" hidden="1" x14ac:dyDescent="0.25">
      <c r="A1972" s="24" t="str">
        <f t="shared" si="32"/>
        <v>5453THARCELOR (BERTON SICARD)</v>
      </c>
      <c r="B1972" s="1" t="s">
        <v>1228</v>
      </c>
      <c r="C1972" s="1" t="s">
        <v>32898</v>
      </c>
      <c r="D1972" s="1" t="s">
        <v>78</v>
      </c>
      <c r="E1972" s="1" t="s">
        <v>1229</v>
      </c>
      <c r="F1972" s="1" t="s">
        <v>32900</v>
      </c>
      <c r="G1972" s="1" t="s">
        <v>655</v>
      </c>
      <c r="H1972" t="s">
        <v>1228</v>
      </c>
      <c r="I1972" s="1" t="s">
        <v>41</v>
      </c>
      <c r="J1972">
        <v>6.5</v>
      </c>
    </row>
    <row r="1973" spans="1:10" hidden="1" x14ac:dyDescent="0.25">
      <c r="A1973" s="24" t="str">
        <f t="shared" si="32"/>
        <v>5465THARCELOR (BERTON SICARD)</v>
      </c>
      <c r="B1973" s="1" t="s">
        <v>1236</v>
      </c>
      <c r="C1973" s="1" t="s">
        <v>32898</v>
      </c>
      <c r="D1973" s="1" t="s">
        <v>78</v>
      </c>
      <c r="E1973" s="1" t="s">
        <v>1237</v>
      </c>
      <c r="F1973" s="1" t="s">
        <v>32900</v>
      </c>
      <c r="G1973" s="1" t="s">
        <v>655</v>
      </c>
      <c r="H1973" t="s">
        <v>1236</v>
      </c>
      <c r="I1973" s="1" t="s">
        <v>41</v>
      </c>
      <c r="J1973">
        <v>6.5</v>
      </c>
    </row>
    <row r="1974" spans="1:10" hidden="1" x14ac:dyDescent="0.25">
      <c r="A1974" s="24" t="str">
        <f t="shared" si="32"/>
        <v>5499THARCELOR (BERTON SICARD)</v>
      </c>
      <c r="B1974" s="1" t="s">
        <v>1238</v>
      </c>
      <c r="C1974" s="1" t="s">
        <v>32898</v>
      </c>
      <c r="D1974" s="1" t="s">
        <v>78</v>
      </c>
      <c r="E1974" s="1" t="s">
        <v>1239</v>
      </c>
      <c r="F1974" s="1" t="s">
        <v>32900</v>
      </c>
      <c r="G1974" s="1" t="s">
        <v>655</v>
      </c>
      <c r="H1974" t="s">
        <v>1238</v>
      </c>
      <c r="I1974" s="1" t="s">
        <v>41</v>
      </c>
      <c r="J1974">
        <v>6.5</v>
      </c>
    </row>
    <row r="1975" spans="1:10" hidden="1" x14ac:dyDescent="0.25">
      <c r="A1975" s="24" t="str">
        <f t="shared" si="32"/>
        <v>5502THARCELOR (BERTON SICARD)</v>
      </c>
      <c r="B1975" s="1" t="s">
        <v>1242</v>
      </c>
      <c r="C1975" s="1" t="s">
        <v>32898</v>
      </c>
      <c r="D1975" s="1" t="s">
        <v>78</v>
      </c>
      <c r="E1975" s="1" t="s">
        <v>1243</v>
      </c>
      <c r="F1975" s="1" t="s">
        <v>32900</v>
      </c>
      <c r="G1975" s="1" t="s">
        <v>655</v>
      </c>
      <c r="H1975" t="s">
        <v>1242</v>
      </c>
      <c r="I1975" s="1" t="s">
        <v>41</v>
      </c>
      <c r="J1975">
        <v>6.5</v>
      </c>
    </row>
    <row r="1976" spans="1:10" hidden="1" x14ac:dyDescent="0.25">
      <c r="A1976" s="24" t="str">
        <f t="shared" si="32"/>
        <v>5505THARCELOR (BERTON SICARD)</v>
      </c>
      <c r="B1976" s="1" t="s">
        <v>1248</v>
      </c>
      <c r="C1976" s="1" t="s">
        <v>32898</v>
      </c>
      <c r="D1976" s="1" t="s">
        <v>78</v>
      </c>
      <c r="E1976" s="1" t="s">
        <v>1249</v>
      </c>
      <c r="F1976" s="1" t="s">
        <v>32900</v>
      </c>
      <c r="G1976" s="1" t="s">
        <v>655</v>
      </c>
      <c r="H1976" t="s">
        <v>1248</v>
      </c>
      <c r="I1976" s="1" t="s">
        <v>41</v>
      </c>
      <c r="J1976">
        <v>6.5</v>
      </c>
    </row>
    <row r="1977" spans="1:10" hidden="1" x14ac:dyDescent="0.25">
      <c r="A1977" s="24" t="str">
        <f t="shared" si="32"/>
        <v>5510ARCELOR (BERTON SICARD)</v>
      </c>
      <c r="B1977" s="1">
        <v>5510</v>
      </c>
      <c r="C1977" s="1" t="s">
        <v>32898</v>
      </c>
      <c r="D1977" s="1" t="s">
        <v>78</v>
      </c>
      <c r="E1977" s="1" t="s">
        <v>1250</v>
      </c>
      <c r="F1977" s="1" t="s">
        <v>32900</v>
      </c>
      <c r="G1977" s="1" t="s">
        <v>655</v>
      </c>
      <c r="H1977">
        <v>5510</v>
      </c>
      <c r="I1977" s="1" t="s">
        <v>41</v>
      </c>
      <c r="J1977">
        <v>6.5</v>
      </c>
    </row>
    <row r="1978" spans="1:10" hidden="1" x14ac:dyDescent="0.25">
      <c r="A1978" s="24" t="str">
        <f t="shared" si="32"/>
        <v>5511ARCELOR (BERTON SICARD)</v>
      </c>
      <c r="B1978" s="1">
        <v>5511</v>
      </c>
      <c r="C1978" s="1" t="s">
        <v>32898</v>
      </c>
      <c r="D1978" s="1" t="s">
        <v>78</v>
      </c>
      <c r="E1978" s="1" t="s">
        <v>1251</v>
      </c>
      <c r="F1978" s="1" t="s">
        <v>32900</v>
      </c>
      <c r="G1978" s="1" t="s">
        <v>655</v>
      </c>
      <c r="H1978">
        <v>5511</v>
      </c>
      <c r="I1978" s="1" t="s">
        <v>41</v>
      </c>
      <c r="J1978">
        <v>6.5</v>
      </c>
    </row>
    <row r="1979" spans="1:10" hidden="1" x14ac:dyDescent="0.25">
      <c r="A1979" s="24" t="str">
        <f t="shared" si="32"/>
        <v>5514ARCELOR (BERTON SICARD)</v>
      </c>
      <c r="B1979" s="1">
        <v>5514</v>
      </c>
      <c r="C1979" s="1" t="s">
        <v>32898</v>
      </c>
      <c r="D1979" s="1" t="s">
        <v>78</v>
      </c>
      <c r="E1979" s="1" t="s">
        <v>1253</v>
      </c>
      <c r="F1979" s="1" t="s">
        <v>32900</v>
      </c>
      <c r="G1979" s="1" t="s">
        <v>655</v>
      </c>
      <c r="H1979">
        <v>5514</v>
      </c>
      <c r="I1979" s="1" t="s">
        <v>41</v>
      </c>
      <c r="J1979">
        <v>6.5</v>
      </c>
    </row>
    <row r="1980" spans="1:10" hidden="1" x14ac:dyDescent="0.25">
      <c r="A1980" s="24" t="str">
        <f t="shared" si="32"/>
        <v>5515ARCELOR (BERTON SICARD)</v>
      </c>
      <c r="B1980" s="1">
        <v>5515</v>
      </c>
      <c r="C1980" s="1" t="s">
        <v>32898</v>
      </c>
      <c r="D1980" s="1" t="s">
        <v>78</v>
      </c>
      <c r="E1980" s="1" t="s">
        <v>1254</v>
      </c>
      <c r="F1980" s="1" t="s">
        <v>32900</v>
      </c>
      <c r="G1980" s="1" t="s">
        <v>655</v>
      </c>
      <c r="H1980">
        <v>5515</v>
      </c>
      <c r="I1980" s="1" t="s">
        <v>41</v>
      </c>
      <c r="J1980">
        <v>6.5</v>
      </c>
    </row>
    <row r="1981" spans="1:10" hidden="1" x14ac:dyDescent="0.25">
      <c r="A1981" s="24" t="str">
        <f t="shared" si="32"/>
        <v>5517ARCELOR (BERTON SICARD)</v>
      </c>
      <c r="B1981" s="1">
        <v>5517</v>
      </c>
      <c r="C1981" s="1" t="s">
        <v>32898</v>
      </c>
      <c r="D1981" s="1" t="s">
        <v>78</v>
      </c>
      <c r="E1981" s="1" t="s">
        <v>1255</v>
      </c>
      <c r="F1981" s="1" t="s">
        <v>32900</v>
      </c>
      <c r="G1981" s="1" t="s">
        <v>655</v>
      </c>
      <c r="H1981">
        <v>5517</v>
      </c>
      <c r="I1981" s="1" t="s">
        <v>41</v>
      </c>
      <c r="J1981">
        <v>6.5</v>
      </c>
    </row>
    <row r="1982" spans="1:10" hidden="1" x14ac:dyDescent="0.25">
      <c r="A1982" s="24" t="str">
        <f t="shared" si="32"/>
        <v>5518ARCELOR (BERTON SICARD)</v>
      </c>
      <c r="B1982" s="1">
        <v>5518</v>
      </c>
      <c r="C1982" s="1" t="s">
        <v>32898</v>
      </c>
      <c r="D1982" s="1" t="s">
        <v>78</v>
      </c>
      <c r="E1982" s="1" t="s">
        <v>1256</v>
      </c>
      <c r="F1982" s="1" t="s">
        <v>32900</v>
      </c>
      <c r="G1982" s="1" t="s">
        <v>655</v>
      </c>
      <c r="H1982">
        <v>5518</v>
      </c>
      <c r="I1982" s="1" t="s">
        <v>41</v>
      </c>
      <c r="J1982">
        <v>6.5</v>
      </c>
    </row>
    <row r="1983" spans="1:10" hidden="1" x14ac:dyDescent="0.25">
      <c r="A1983" s="24" t="str">
        <f t="shared" si="32"/>
        <v>5618THARCELOR (BERTON SICARD)</v>
      </c>
      <c r="B1983" s="1" t="s">
        <v>1258</v>
      </c>
      <c r="C1983" s="1" t="s">
        <v>32898</v>
      </c>
      <c r="D1983" s="1" t="s">
        <v>78</v>
      </c>
      <c r="E1983" s="1" t="s">
        <v>1259</v>
      </c>
      <c r="F1983" s="1" t="s">
        <v>32900</v>
      </c>
      <c r="G1983" s="1" t="s">
        <v>655</v>
      </c>
      <c r="H1983" t="s">
        <v>1258</v>
      </c>
      <c r="I1983" s="1" t="s">
        <v>41</v>
      </c>
      <c r="J1983">
        <v>6.5</v>
      </c>
    </row>
    <row r="1984" spans="1:10" hidden="1" x14ac:dyDescent="0.25">
      <c r="A1984" s="24" t="str">
        <f t="shared" si="32"/>
        <v>5622THARCELOR (BERTON SICARD)</v>
      </c>
      <c r="B1984" s="1" t="s">
        <v>1260</v>
      </c>
      <c r="C1984" s="1" t="s">
        <v>32898</v>
      </c>
      <c r="D1984" s="1" t="s">
        <v>168</v>
      </c>
      <c r="E1984" s="1" t="s">
        <v>1261</v>
      </c>
      <c r="F1984" s="1" t="s">
        <v>32900</v>
      </c>
      <c r="G1984" s="1" t="s">
        <v>655</v>
      </c>
      <c r="H1984" t="s">
        <v>1260</v>
      </c>
      <c r="I1984" s="1" t="s">
        <v>41</v>
      </c>
      <c r="J1984">
        <v>6.5</v>
      </c>
    </row>
    <row r="1985" spans="1:10" hidden="1" x14ac:dyDescent="0.25">
      <c r="A1985" s="24" t="str">
        <f t="shared" si="32"/>
        <v>5866ARCELOR (BERTON SICARD)</v>
      </c>
      <c r="B1985" s="1">
        <v>5866</v>
      </c>
      <c r="C1985" s="1" t="s">
        <v>32898</v>
      </c>
      <c r="D1985" s="1" t="s">
        <v>78</v>
      </c>
      <c r="E1985" s="1" t="s">
        <v>1264</v>
      </c>
      <c r="F1985" s="1" t="s">
        <v>32900</v>
      </c>
      <c r="G1985" s="1" t="s">
        <v>655</v>
      </c>
      <c r="H1985">
        <v>5866</v>
      </c>
      <c r="I1985" s="1" t="s">
        <v>41</v>
      </c>
      <c r="J1985">
        <v>2</v>
      </c>
    </row>
    <row r="1986" spans="1:10" hidden="1" x14ac:dyDescent="0.25">
      <c r="A1986" s="24" t="str">
        <f t="shared" si="32"/>
        <v>5866NARCELOR (BERTON SICARD)</v>
      </c>
      <c r="B1986" s="1" t="s">
        <v>1265</v>
      </c>
      <c r="C1986" s="1" t="s">
        <v>32898</v>
      </c>
      <c r="D1986" s="1" t="s">
        <v>78</v>
      </c>
      <c r="E1986" s="1" t="s">
        <v>1266</v>
      </c>
      <c r="F1986" s="1" t="s">
        <v>32900</v>
      </c>
      <c r="G1986" s="1" t="s">
        <v>655</v>
      </c>
      <c r="H1986" t="s">
        <v>1265</v>
      </c>
      <c r="I1986" s="1" t="s">
        <v>41</v>
      </c>
      <c r="J1986">
        <v>2</v>
      </c>
    </row>
    <row r="1987" spans="1:10" hidden="1" x14ac:dyDescent="0.25">
      <c r="A1987" s="24" t="str">
        <f t="shared" si="32"/>
        <v>5900ARCELOR (BERTON SICARD)</v>
      </c>
      <c r="B1987" s="1">
        <v>5900</v>
      </c>
      <c r="C1987" s="1" t="s">
        <v>32898</v>
      </c>
      <c r="D1987" s="1" t="s">
        <v>78</v>
      </c>
      <c r="E1987" s="1" t="s">
        <v>768</v>
      </c>
      <c r="F1987" s="1" t="s">
        <v>32900</v>
      </c>
      <c r="G1987" s="1" t="s">
        <v>655</v>
      </c>
      <c r="H1987">
        <v>5900</v>
      </c>
      <c r="I1987" s="1" t="s">
        <v>41</v>
      </c>
      <c r="J1987">
        <v>6</v>
      </c>
    </row>
    <row r="1988" spans="1:10" hidden="1" x14ac:dyDescent="0.25">
      <c r="A1988" s="24" t="str">
        <f t="shared" si="32"/>
        <v>5901ARCELOR (BERTON SICARD)</v>
      </c>
      <c r="B1988" s="1">
        <v>5901</v>
      </c>
      <c r="C1988" s="1" t="s">
        <v>32898</v>
      </c>
      <c r="D1988" s="1" t="s">
        <v>78</v>
      </c>
      <c r="E1988" s="1" t="s">
        <v>1267</v>
      </c>
      <c r="F1988" s="1" t="s">
        <v>32900</v>
      </c>
      <c r="G1988" s="1" t="s">
        <v>655</v>
      </c>
      <c r="H1988">
        <v>5901</v>
      </c>
      <c r="I1988" s="1" t="s">
        <v>41</v>
      </c>
      <c r="J1988">
        <v>6</v>
      </c>
    </row>
    <row r="1989" spans="1:10" hidden="1" x14ac:dyDescent="0.25">
      <c r="A1989" s="24" t="str">
        <f t="shared" si="32"/>
        <v>5903ARCELOR (BERTON SICARD)</v>
      </c>
      <c r="B1989" s="1">
        <v>5903</v>
      </c>
      <c r="C1989" s="1" t="s">
        <v>32898</v>
      </c>
      <c r="D1989" s="1" t="s">
        <v>78</v>
      </c>
      <c r="E1989" s="1" t="s">
        <v>1269</v>
      </c>
      <c r="F1989" s="1" t="s">
        <v>32900</v>
      </c>
      <c r="G1989" s="1" t="s">
        <v>655</v>
      </c>
      <c r="H1989">
        <v>5903</v>
      </c>
      <c r="I1989" s="1" t="s">
        <v>41</v>
      </c>
      <c r="J1989">
        <v>6.5</v>
      </c>
    </row>
    <row r="1990" spans="1:10" hidden="1" x14ac:dyDescent="0.25">
      <c r="A1990" s="24" t="str">
        <f t="shared" si="32"/>
        <v>5905ARCELOR (BERTON SICARD)</v>
      </c>
      <c r="B1990" s="1">
        <v>5905</v>
      </c>
      <c r="C1990" s="1" t="s">
        <v>32898</v>
      </c>
      <c r="D1990" s="1" t="s">
        <v>78</v>
      </c>
      <c r="E1990" s="1" t="s">
        <v>1270</v>
      </c>
      <c r="F1990" s="1" t="s">
        <v>32900</v>
      </c>
      <c r="G1990" s="1" t="s">
        <v>655</v>
      </c>
      <c r="H1990">
        <v>5905</v>
      </c>
      <c r="I1990" s="1" t="s">
        <v>41</v>
      </c>
      <c r="J1990">
        <v>6</v>
      </c>
    </row>
    <row r="1991" spans="1:10" hidden="1" x14ac:dyDescent="0.25">
      <c r="A1991" s="24" t="str">
        <f t="shared" si="32"/>
        <v>5906ARCELOR (BERTON SICARD)</v>
      </c>
      <c r="B1991" s="1">
        <v>5906</v>
      </c>
      <c r="C1991" s="1" t="s">
        <v>32898</v>
      </c>
      <c r="D1991" s="1" t="s">
        <v>78</v>
      </c>
      <c r="E1991" s="1" t="s">
        <v>1271</v>
      </c>
      <c r="F1991" s="1" t="s">
        <v>32900</v>
      </c>
      <c r="G1991" s="1" t="s">
        <v>655</v>
      </c>
      <c r="H1991">
        <v>5906</v>
      </c>
      <c r="I1991" s="1" t="s">
        <v>41</v>
      </c>
      <c r="J1991">
        <v>6</v>
      </c>
    </row>
    <row r="1992" spans="1:10" hidden="1" x14ac:dyDescent="0.25">
      <c r="A1992" s="24" t="str">
        <f t="shared" si="32"/>
        <v>5910ARCELOR (BERTON SICARD)</v>
      </c>
      <c r="B1992" s="1">
        <v>5910</v>
      </c>
      <c r="C1992" s="1" t="s">
        <v>32898</v>
      </c>
      <c r="D1992" s="1" t="s">
        <v>78</v>
      </c>
      <c r="E1992" s="1" t="s">
        <v>1272</v>
      </c>
      <c r="F1992" s="1" t="s">
        <v>32900</v>
      </c>
      <c r="G1992" s="1" t="s">
        <v>655</v>
      </c>
      <c r="H1992">
        <v>5910</v>
      </c>
      <c r="I1992" s="1" t="s">
        <v>41</v>
      </c>
      <c r="J1992">
        <v>6</v>
      </c>
    </row>
    <row r="1993" spans="1:10" hidden="1" x14ac:dyDescent="0.25">
      <c r="A1993" s="24" t="str">
        <f t="shared" si="32"/>
        <v>5911ARCELOR (BERTON SICARD)</v>
      </c>
      <c r="B1993" s="1">
        <v>5911</v>
      </c>
      <c r="C1993" s="1" t="s">
        <v>32898</v>
      </c>
      <c r="D1993" s="1" t="s">
        <v>78</v>
      </c>
      <c r="E1993" s="1" t="s">
        <v>1273</v>
      </c>
      <c r="F1993" s="1" t="s">
        <v>32900</v>
      </c>
      <c r="G1993" s="1" t="s">
        <v>655</v>
      </c>
      <c r="H1993">
        <v>5911</v>
      </c>
      <c r="I1993" s="1" t="s">
        <v>41</v>
      </c>
      <c r="J1993">
        <v>6</v>
      </c>
    </row>
    <row r="1994" spans="1:10" hidden="1" x14ac:dyDescent="0.25">
      <c r="A1994" s="24" t="str">
        <f t="shared" si="32"/>
        <v>5912ARCELOR (BERTON SICARD)</v>
      </c>
      <c r="B1994" s="1">
        <v>5912</v>
      </c>
      <c r="C1994" s="1" t="s">
        <v>32898</v>
      </c>
      <c r="D1994" s="1" t="s">
        <v>78</v>
      </c>
      <c r="E1994" s="1" t="s">
        <v>1274</v>
      </c>
      <c r="F1994" s="1" t="s">
        <v>32900</v>
      </c>
      <c r="G1994" s="1" t="s">
        <v>655</v>
      </c>
      <c r="H1994">
        <v>5912</v>
      </c>
      <c r="I1994" s="1" t="s">
        <v>41</v>
      </c>
      <c r="J1994">
        <v>6</v>
      </c>
    </row>
    <row r="1995" spans="1:10" hidden="1" x14ac:dyDescent="0.25">
      <c r="A1995" s="24" t="str">
        <f t="shared" si="32"/>
        <v>5913ARCELOR (BERTON SICARD)</v>
      </c>
      <c r="B1995" s="1">
        <v>5913</v>
      </c>
      <c r="C1995" s="1" t="s">
        <v>32898</v>
      </c>
      <c r="D1995" s="1" t="s">
        <v>78</v>
      </c>
      <c r="E1995" s="1" t="s">
        <v>1275</v>
      </c>
      <c r="F1995" s="1" t="s">
        <v>32900</v>
      </c>
      <c r="G1995" s="1" t="s">
        <v>655</v>
      </c>
      <c r="H1995">
        <v>5913</v>
      </c>
      <c r="I1995" s="1" t="s">
        <v>41</v>
      </c>
      <c r="J1995">
        <v>6</v>
      </c>
    </row>
    <row r="1996" spans="1:10" hidden="1" x14ac:dyDescent="0.25">
      <c r="A1996" s="24" t="str">
        <f t="shared" ref="A1996:A2059" si="33">B1996&amp;F1996</f>
        <v>5920ARCELOR (BERTON SICARD)</v>
      </c>
      <c r="B1996" s="1">
        <v>5920</v>
      </c>
      <c r="C1996" s="1" t="s">
        <v>32898</v>
      </c>
      <c r="D1996" s="1" t="s">
        <v>78</v>
      </c>
      <c r="E1996" s="1" t="s">
        <v>1187</v>
      </c>
      <c r="F1996" s="1" t="s">
        <v>32900</v>
      </c>
      <c r="G1996" s="1" t="s">
        <v>655</v>
      </c>
      <c r="H1996">
        <v>5920</v>
      </c>
      <c r="I1996" s="1" t="s">
        <v>41</v>
      </c>
      <c r="J1996">
        <v>6</v>
      </c>
    </row>
    <row r="1997" spans="1:10" hidden="1" x14ac:dyDescent="0.25">
      <c r="A1997" s="24" t="str">
        <f t="shared" si="33"/>
        <v>5921ARCELOR (BERTON SICARD)</v>
      </c>
      <c r="B1997" s="1">
        <v>5921</v>
      </c>
      <c r="C1997" s="1" t="s">
        <v>32898</v>
      </c>
      <c r="D1997" s="1" t="s">
        <v>78</v>
      </c>
      <c r="E1997" s="1" t="s">
        <v>1276</v>
      </c>
      <c r="F1997" s="1" t="s">
        <v>32900</v>
      </c>
      <c r="G1997" s="1" t="s">
        <v>655</v>
      </c>
      <c r="H1997">
        <v>5921</v>
      </c>
      <c r="I1997" s="1" t="s">
        <v>41</v>
      </c>
      <c r="J1997">
        <v>6</v>
      </c>
    </row>
    <row r="1998" spans="1:10" hidden="1" x14ac:dyDescent="0.25">
      <c r="A1998" s="24" t="str">
        <f t="shared" si="33"/>
        <v>5923ARCELOR (BERTON SICARD)</v>
      </c>
      <c r="B1998" s="1">
        <v>5923</v>
      </c>
      <c r="C1998" s="1" t="s">
        <v>32898</v>
      </c>
      <c r="D1998" s="1" t="s">
        <v>78</v>
      </c>
      <c r="E1998" s="1" t="s">
        <v>1278</v>
      </c>
      <c r="F1998" s="1" t="s">
        <v>32900</v>
      </c>
      <c r="G1998" s="1" t="s">
        <v>655</v>
      </c>
      <c r="H1998">
        <v>5923</v>
      </c>
      <c r="I1998" s="1" t="s">
        <v>41</v>
      </c>
      <c r="J1998">
        <v>6</v>
      </c>
    </row>
    <row r="1999" spans="1:10" hidden="1" x14ac:dyDescent="0.25">
      <c r="A1999" s="24" t="str">
        <f t="shared" si="33"/>
        <v>5924ARCELOR (BERTON SICARD)</v>
      </c>
      <c r="B1999" s="1">
        <v>5924</v>
      </c>
      <c r="C1999" s="1" t="s">
        <v>32898</v>
      </c>
      <c r="D1999" s="1" t="s">
        <v>78</v>
      </c>
      <c r="E1999" s="1" t="s">
        <v>1279</v>
      </c>
      <c r="F1999" s="1" t="s">
        <v>32900</v>
      </c>
      <c r="G1999" s="1" t="s">
        <v>655</v>
      </c>
      <c r="H1999">
        <v>5924</v>
      </c>
      <c r="I1999" s="1" t="s">
        <v>41</v>
      </c>
      <c r="J1999">
        <v>6.5</v>
      </c>
    </row>
    <row r="2000" spans="1:10" hidden="1" x14ac:dyDescent="0.25">
      <c r="A2000" s="24" t="str">
        <f t="shared" si="33"/>
        <v>5930ARCELOR (BERTON SICARD)</v>
      </c>
      <c r="B2000" s="1">
        <v>5930</v>
      </c>
      <c r="C2000" s="1" t="s">
        <v>32898</v>
      </c>
      <c r="D2000" s="1" t="s">
        <v>78</v>
      </c>
      <c r="E2000" s="1" t="s">
        <v>1191</v>
      </c>
      <c r="F2000" s="1" t="s">
        <v>32900</v>
      </c>
      <c r="G2000" s="1" t="s">
        <v>655</v>
      </c>
      <c r="H2000">
        <v>5930</v>
      </c>
      <c r="I2000" s="1" t="s">
        <v>41</v>
      </c>
      <c r="J2000">
        <v>6</v>
      </c>
    </row>
    <row r="2001" spans="1:10" hidden="1" x14ac:dyDescent="0.25">
      <c r="A2001" s="24" t="str">
        <f t="shared" si="33"/>
        <v>5931ARCELOR (BERTON SICARD)</v>
      </c>
      <c r="B2001" s="1">
        <v>5931</v>
      </c>
      <c r="C2001" s="1" t="s">
        <v>32898</v>
      </c>
      <c r="D2001" s="1" t="s">
        <v>78</v>
      </c>
      <c r="E2001" s="1" t="s">
        <v>1280</v>
      </c>
      <c r="F2001" s="1" t="s">
        <v>32900</v>
      </c>
      <c r="G2001" s="1" t="s">
        <v>655</v>
      </c>
      <c r="H2001">
        <v>5931</v>
      </c>
      <c r="I2001" s="1" t="s">
        <v>41</v>
      </c>
      <c r="J2001">
        <v>6</v>
      </c>
    </row>
    <row r="2002" spans="1:10" hidden="1" x14ac:dyDescent="0.25">
      <c r="A2002" s="24" t="str">
        <f t="shared" si="33"/>
        <v>5935ARCELOR (BERTON SICARD)</v>
      </c>
      <c r="B2002" s="1">
        <v>5935</v>
      </c>
      <c r="C2002" s="1" t="s">
        <v>32898</v>
      </c>
      <c r="D2002" s="1" t="s">
        <v>78</v>
      </c>
      <c r="E2002" s="1" t="s">
        <v>691</v>
      </c>
      <c r="F2002" s="1" t="s">
        <v>32900</v>
      </c>
      <c r="G2002" s="1" t="s">
        <v>655</v>
      </c>
      <c r="H2002">
        <v>5935</v>
      </c>
      <c r="I2002" s="1" t="s">
        <v>41</v>
      </c>
      <c r="J2002">
        <v>6</v>
      </c>
    </row>
    <row r="2003" spans="1:10" hidden="1" x14ac:dyDescent="0.25">
      <c r="A2003" s="24" t="str">
        <f t="shared" si="33"/>
        <v>5936ARCELOR (BERTON SICARD)</v>
      </c>
      <c r="B2003" s="1">
        <v>5936</v>
      </c>
      <c r="C2003" s="1" t="s">
        <v>32898</v>
      </c>
      <c r="D2003" s="1" t="s">
        <v>78</v>
      </c>
      <c r="E2003" s="1" t="s">
        <v>689</v>
      </c>
      <c r="F2003" s="1" t="s">
        <v>32900</v>
      </c>
      <c r="G2003" s="1" t="s">
        <v>655</v>
      </c>
      <c r="H2003">
        <v>5936</v>
      </c>
      <c r="I2003" s="1" t="s">
        <v>41</v>
      </c>
      <c r="J2003">
        <v>6</v>
      </c>
    </row>
    <row r="2004" spans="1:10" hidden="1" x14ac:dyDescent="0.25">
      <c r="A2004" s="24" t="str">
        <f t="shared" si="33"/>
        <v>5939ARCELOR (BERTON SICARD)</v>
      </c>
      <c r="B2004" s="1">
        <v>5939</v>
      </c>
      <c r="C2004" s="1" t="s">
        <v>32898</v>
      </c>
      <c r="D2004" s="1" t="s">
        <v>78</v>
      </c>
      <c r="E2004" s="1" t="s">
        <v>1193</v>
      </c>
      <c r="F2004" s="1" t="s">
        <v>32900</v>
      </c>
      <c r="G2004" s="1" t="s">
        <v>655</v>
      </c>
      <c r="H2004">
        <v>5939</v>
      </c>
      <c r="I2004" s="1" t="s">
        <v>41</v>
      </c>
      <c r="J2004">
        <v>6</v>
      </c>
    </row>
    <row r="2005" spans="1:10" hidden="1" x14ac:dyDescent="0.25">
      <c r="A2005" s="24" t="str">
        <f t="shared" si="33"/>
        <v>5939/1ARCELOR (BERTON SICARD)</v>
      </c>
      <c r="B2005" s="1" t="s">
        <v>1281</v>
      </c>
      <c r="C2005" s="1" t="s">
        <v>32898</v>
      </c>
      <c r="D2005" s="1" t="s">
        <v>78</v>
      </c>
      <c r="E2005" s="1" t="s">
        <v>1282</v>
      </c>
      <c r="F2005" s="1" t="s">
        <v>32900</v>
      </c>
      <c r="G2005" s="1" t="s">
        <v>655</v>
      </c>
      <c r="H2005" t="s">
        <v>1281</v>
      </c>
      <c r="I2005" s="1" t="s">
        <v>41</v>
      </c>
      <c r="J2005">
        <v>1</v>
      </c>
    </row>
    <row r="2006" spans="1:10" hidden="1" x14ac:dyDescent="0.25">
      <c r="A2006" s="24" t="str">
        <f t="shared" si="33"/>
        <v>5941ARCELOR (BERTON SICARD)</v>
      </c>
      <c r="B2006" s="1">
        <v>5941</v>
      </c>
      <c r="C2006" s="1" t="s">
        <v>32898</v>
      </c>
      <c r="D2006" s="1" t="s">
        <v>78</v>
      </c>
      <c r="E2006" s="1" t="s">
        <v>1284</v>
      </c>
      <c r="F2006" s="1" t="s">
        <v>32900</v>
      </c>
      <c r="G2006" s="1" t="s">
        <v>655</v>
      </c>
      <c r="H2006">
        <v>5941</v>
      </c>
      <c r="I2006" s="1" t="s">
        <v>41</v>
      </c>
      <c r="J2006">
        <v>6</v>
      </c>
    </row>
    <row r="2007" spans="1:10" hidden="1" x14ac:dyDescent="0.25">
      <c r="A2007" s="24" t="str">
        <f t="shared" si="33"/>
        <v>5942ARCELOR (BERTON SICARD)</v>
      </c>
      <c r="B2007" s="1">
        <v>5942</v>
      </c>
      <c r="C2007" s="1" t="s">
        <v>32898</v>
      </c>
      <c r="D2007" s="1" t="s">
        <v>78</v>
      </c>
      <c r="E2007" s="1" t="s">
        <v>1285</v>
      </c>
      <c r="F2007" s="1" t="s">
        <v>32900</v>
      </c>
      <c r="G2007" s="1" t="s">
        <v>655</v>
      </c>
      <c r="H2007">
        <v>5942</v>
      </c>
      <c r="I2007" s="1" t="s">
        <v>41</v>
      </c>
      <c r="J2007">
        <v>6</v>
      </c>
    </row>
    <row r="2008" spans="1:10" hidden="1" x14ac:dyDescent="0.25">
      <c r="A2008" s="24" t="str">
        <f t="shared" si="33"/>
        <v>5943ARCELOR (BERTON SICARD)</v>
      </c>
      <c r="B2008" s="1">
        <v>5943</v>
      </c>
      <c r="C2008" s="1" t="s">
        <v>32898</v>
      </c>
      <c r="D2008" s="1" t="s">
        <v>78</v>
      </c>
      <c r="E2008" s="1" t="s">
        <v>1206</v>
      </c>
      <c r="F2008" s="1" t="s">
        <v>32900</v>
      </c>
      <c r="G2008" s="1" t="s">
        <v>655</v>
      </c>
      <c r="H2008">
        <v>5943</v>
      </c>
      <c r="I2008" s="1" t="s">
        <v>41</v>
      </c>
      <c r="J2008">
        <v>6</v>
      </c>
    </row>
    <row r="2009" spans="1:10" hidden="1" x14ac:dyDescent="0.25">
      <c r="A2009" s="24" t="str">
        <f t="shared" si="33"/>
        <v>5971ARCELOR (BERTON SICARD)</v>
      </c>
      <c r="B2009" s="1">
        <v>5971</v>
      </c>
      <c r="C2009" s="1" t="s">
        <v>32898</v>
      </c>
      <c r="D2009" s="1" t="s">
        <v>78</v>
      </c>
      <c r="E2009" s="1" t="s">
        <v>1286</v>
      </c>
      <c r="F2009" s="1" t="s">
        <v>32900</v>
      </c>
      <c r="G2009" s="1" t="s">
        <v>655</v>
      </c>
      <c r="H2009">
        <v>5971</v>
      </c>
      <c r="I2009" s="1" t="s">
        <v>41</v>
      </c>
      <c r="J2009">
        <v>6</v>
      </c>
    </row>
    <row r="2010" spans="1:10" hidden="1" x14ac:dyDescent="0.25">
      <c r="A2010" s="24" t="str">
        <f t="shared" si="33"/>
        <v>5972ARCELOR (BERTON SICARD)</v>
      </c>
      <c r="B2010" s="1">
        <v>5972</v>
      </c>
      <c r="C2010" s="1" t="s">
        <v>32898</v>
      </c>
      <c r="D2010" s="1" t="s">
        <v>78</v>
      </c>
      <c r="E2010" s="1" t="s">
        <v>1287</v>
      </c>
      <c r="F2010" s="1" t="s">
        <v>32900</v>
      </c>
      <c r="G2010" s="1" t="s">
        <v>655</v>
      </c>
      <c r="H2010">
        <v>5972</v>
      </c>
      <c r="I2010" s="1" t="s">
        <v>41</v>
      </c>
      <c r="J2010">
        <v>6</v>
      </c>
    </row>
    <row r="2011" spans="1:10" hidden="1" x14ac:dyDescent="0.25">
      <c r="A2011" s="24" t="str">
        <f t="shared" si="33"/>
        <v>5978ARCELOR (BERTON SICARD)</v>
      </c>
      <c r="B2011" s="1">
        <v>5978</v>
      </c>
      <c r="C2011" s="1" t="s">
        <v>32898</v>
      </c>
      <c r="D2011" s="1" t="s">
        <v>78</v>
      </c>
      <c r="E2011" s="1" t="s">
        <v>1288</v>
      </c>
      <c r="F2011" s="1" t="s">
        <v>32900</v>
      </c>
      <c r="G2011" s="1" t="s">
        <v>655</v>
      </c>
      <c r="H2011">
        <v>5978</v>
      </c>
      <c r="I2011" s="1" t="s">
        <v>41</v>
      </c>
      <c r="J2011">
        <v>6</v>
      </c>
    </row>
    <row r="2012" spans="1:10" hidden="1" x14ac:dyDescent="0.25">
      <c r="A2012" s="24" t="str">
        <f t="shared" si="33"/>
        <v>5979ARCELOR (BERTON SICARD)</v>
      </c>
      <c r="B2012" s="1">
        <v>5979</v>
      </c>
      <c r="C2012" s="1" t="s">
        <v>32898</v>
      </c>
      <c r="D2012" s="1" t="s">
        <v>78</v>
      </c>
      <c r="E2012" s="1" t="s">
        <v>1289</v>
      </c>
      <c r="F2012" s="1" t="s">
        <v>32900</v>
      </c>
      <c r="G2012" s="1" t="s">
        <v>655</v>
      </c>
      <c r="H2012">
        <v>5979</v>
      </c>
      <c r="I2012" s="1" t="s">
        <v>41</v>
      </c>
      <c r="J2012">
        <v>6</v>
      </c>
    </row>
    <row r="2013" spans="1:10" hidden="1" x14ac:dyDescent="0.25">
      <c r="A2013" s="24" t="str">
        <f t="shared" si="33"/>
        <v>5980ARCELOR (BERTON SICARD)</v>
      </c>
      <c r="B2013" s="1">
        <v>5980</v>
      </c>
      <c r="C2013" s="1" t="s">
        <v>32898</v>
      </c>
      <c r="D2013" s="1" t="s">
        <v>78</v>
      </c>
      <c r="E2013" s="1" t="s">
        <v>1241</v>
      </c>
      <c r="F2013" s="1" t="s">
        <v>32900</v>
      </c>
      <c r="G2013" s="1" t="s">
        <v>655</v>
      </c>
      <c r="H2013">
        <v>5980</v>
      </c>
      <c r="I2013" s="1" t="s">
        <v>41</v>
      </c>
      <c r="J2013">
        <v>6.5</v>
      </c>
    </row>
    <row r="2014" spans="1:10" hidden="1" x14ac:dyDescent="0.25">
      <c r="A2014" s="24" t="str">
        <f t="shared" si="33"/>
        <v>5981ARCELOR (BERTON SICARD)</v>
      </c>
      <c r="B2014" s="1">
        <v>5981</v>
      </c>
      <c r="C2014" s="1" t="s">
        <v>32898</v>
      </c>
      <c r="D2014" s="1" t="s">
        <v>78</v>
      </c>
      <c r="E2014" s="1" t="s">
        <v>1243</v>
      </c>
      <c r="F2014" s="1" t="s">
        <v>32900</v>
      </c>
      <c r="G2014" s="1" t="s">
        <v>655</v>
      </c>
      <c r="H2014">
        <v>5981</v>
      </c>
      <c r="I2014" s="1" t="s">
        <v>41</v>
      </c>
      <c r="J2014">
        <v>6.5</v>
      </c>
    </row>
    <row r="2015" spans="1:10" hidden="1" x14ac:dyDescent="0.25">
      <c r="A2015" s="24" t="str">
        <f t="shared" si="33"/>
        <v>5982ARCELOR (BERTON SICARD)</v>
      </c>
      <c r="B2015" s="1">
        <v>5982</v>
      </c>
      <c r="C2015" s="1" t="s">
        <v>32898</v>
      </c>
      <c r="D2015" s="1" t="s">
        <v>78</v>
      </c>
      <c r="E2015" s="1" t="s">
        <v>1290</v>
      </c>
      <c r="F2015" s="1" t="s">
        <v>32900</v>
      </c>
      <c r="G2015" s="1" t="s">
        <v>655</v>
      </c>
      <c r="H2015">
        <v>5982</v>
      </c>
      <c r="I2015" s="1" t="s">
        <v>41</v>
      </c>
      <c r="J2015">
        <v>6.5</v>
      </c>
    </row>
    <row r="2016" spans="1:10" hidden="1" x14ac:dyDescent="0.25">
      <c r="A2016" s="24" t="str">
        <f t="shared" si="33"/>
        <v>6596ARCELOR (BERTON SICARD)</v>
      </c>
      <c r="B2016" s="1">
        <v>6596</v>
      </c>
      <c r="C2016" s="1" t="s">
        <v>32898</v>
      </c>
      <c r="D2016" s="1" t="s">
        <v>168</v>
      </c>
      <c r="E2016" s="1" t="s">
        <v>1291</v>
      </c>
      <c r="F2016" s="1" t="s">
        <v>32900</v>
      </c>
      <c r="G2016" s="1" t="s">
        <v>655</v>
      </c>
      <c r="H2016">
        <v>6596</v>
      </c>
      <c r="I2016" s="1" t="s">
        <v>41</v>
      </c>
      <c r="J2016">
        <v>6.5</v>
      </c>
    </row>
    <row r="2017" spans="1:10" hidden="1" x14ac:dyDescent="0.25">
      <c r="A2017" s="24" t="str">
        <f t="shared" si="33"/>
        <v>6598/4ARCELOR (BERTON SICARD)</v>
      </c>
      <c r="B2017" s="1" t="s">
        <v>1292</v>
      </c>
      <c r="C2017" s="1" t="s">
        <v>32898</v>
      </c>
      <c r="D2017" s="1" t="s">
        <v>78</v>
      </c>
      <c r="E2017" s="1" t="s">
        <v>1293</v>
      </c>
      <c r="F2017" s="1" t="s">
        <v>32900</v>
      </c>
      <c r="G2017" s="1" t="s">
        <v>655</v>
      </c>
      <c r="H2017" t="s">
        <v>1292</v>
      </c>
      <c r="I2017" s="1" t="s">
        <v>41</v>
      </c>
      <c r="J2017">
        <v>4.5999999999999996</v>
      </c>
    </row>
    <row r="2018" spans="1:10" hidden="1" x14ac:dyDescent="0.25">
      <c r="A2018" s="24" t="str">
        <f t="shared" si="33"/>
        <v>6621ARCELOR (BERTON SICARD)</v>
      </c>
      <c r="B2018" s="1">
        <v>6621</v>
      </c>
      <c r="C2018" s="1" t="s">
        <v>32898</v>
      </c>
      <c r="D2018" s="1" t="s">
        <v>78</v>
      </c>
      <c r="E2018" s="1" t="s">
        <v>1308</v>
      </c>
      <c r="F2018" s="1" t="s">
        <v>32900</v>
      </c>
      <c r="G2018" s="1" t="s">
        <v>655</v>
      </c>
      <c r="H2018">
        <v>6621</v>
      </c>
      <c r="I2018" s="1" t="s">
        <v>41</v>
      </c>
      <c r="J2018">
        <v>6.5</v>
      </c>
    </row>
    <row r="2019" spans="1:10" hidden="1" x14ac:dyDescent="0.25">
      <c r="A2019" s="24" t="str">
        <f t="shared" si="33"/>
        <v>6622ARCELOR (BERTON SICARD)</v>
      </c>
      <c r="B2019" s="1">
        <v>6622</v>
      </c>
      <c r="C2019" s="1" t="s">
        <v>32898</v>
      </c>
      <c r="D2019" s="1" t="s">
        <v>78</v>
      </c>
      <c r="E2019" s="1" t="s">
        <v>1309</v>
      </c>
      <c r="F2019" s="1" t="s">
        <v>32900</v>
      </c>
      <c r="G2019" s="1" t="s">
        <v>655</v>
      </c>
      <c r="H2019">
        <v>6622</v>
      </c>
      <c r="I2019" s="1" t="s">
        <v>41</v>
      </c>
      <c r="J2019">
        <v>6.5</v>
      </c>
    </row>
    <row r="2020" spans="1:10" hidden="1" x14ac:dyDescent="0.25">
      <c r="A2020" s="24" t="str">
        <f t="shared" si="33"/>
        <v>6623ARCELOR (BERTON SICARD)</v>
      </c>
      <c r="B2020" s="1">
        <v>6623</v>
      </c>
      <c r="C2020" s="1" t="s">
        <v>32898</v>
      </c>
      <c r="D2020" s="1" t="s">
        <v>78</v>
      </c>
      <c r="E2020" s="1" t="s">
        <v>1310</v>
      </c>
      <c r="F2020" s="1" t="s">
        <v>32900</v>
      </c>
      <c r="G2020" s="1" t="s">
        <v>655</v>
      </c>
      <c r="H2020">
        <v>6623</v>
      </c>
      <c r="I2020" s="1" t="s">
        <v>41</v>
      </c>
      <c r="J2020">
        <v>6.5</v>
      </c>
    </row>
    <row r="2021" spans="1:10" hidden="1" x14ac:dyDescent="0.25">
      <c r="A2021" s="24" t="str">
        <f t="shared" si="33"/>
        <v>6624ARCELOR (BERTON SICARD)</v>
      </c>
      <c r="B2021" s="1">
        <v>6624</v>
      </c>
      <c r="C2021" s="1" t="s">
        <v>32898</v>
      </c>
      <c r="D2021" s="1" t="s">
        <v>78</v>
      </c>
      <c r="E2021" s="1" t="s">
        <v>1311</v>
      </c>
      <c r="F2021" s="1" t="s">
        <v>32900</v>
      </c>
      <c r="G2021" s="1" t="s">
        <v>655</v>
      </c>
      <c r="H2021">
        <v>6624</v>
      </c>
      <c r="I2021" s="1" t="s">
        <v>41</v>
      </c>
      <c r="J2021">
        <v>6.5</v>
      </c>
    </row>
    <row r="2022" spans="1:10" hidden="1" x14ac:dyDescent="0.25">
      <c r="A2022" s="24" t="str">
        <f t="shared" si="33"/>
        <v>6625/4ARCELOR (BERTON SICARD)</v>
      </c>
      <c r="B2022" s="1" t="s">
        <v>1312</v>
      </c>
      <c r="C2022" s="1" t="s">
        <v>32898</v>
      </c>
      <c r="D2022" s="1" t="s">
        <v>78</v>
      </c>
      <c r="E2022" s="1" t="s">
        <v>1313</v>
      </c>
      <c r="F2022" s="1" t="s">
        <v>32900</v>
      </c>
      <c r="G2022" s="1" t="s">
        <v>655</v>
      </c>
      <c r="H2022" t="s">
        <v>1312</v>
      </c>
      <c r="I2022" s="1" t="s">
        <v>41</v>
      </c>
      <c r="J2022">
        <v>4.5999999999999996</v>
      </c>
    </row>
    <row r="2023" spans="1:10" hidden="1" x14ac:dyDescent="0.25">
      <c r="A2023" s="24" t="str">
        <f t="shared" si="33"/>
        <v>6626/4ARCELOR (BERTON SICARD)</v>
      </c>
      <c r="B2023" s="1" t="s">
        <v>1314</v>
      </c>
      <c r="C2023" s="1" t="s">
        <v>32898</v>
      </c>
      <c r="D2023" s="1" t="s">
        <v>78</v>
      </c>
      <c r="E2023" s="1" t="s">
        <v>1315</v>
      </c>
      <c r="F2023" s="1" t="s">
        <v>32900</v>
      </c>
      <c r="G2023" s="1" t="s">
        <v>655</v>
      </c>
      <c r="H2023" t="s">
        <v>1314</v>
      </c>
      <c r="I2023" s="1" t="s">
        <v>41</v>
      </c>
      <c r="J2023">
        <v>4.5999999999999996</v>
      </c>
    </row>
    <row r="2024" spans="1:10" hidden="1" x14ac:dyDescent="0.25">
      <c r="A2024" s="24" t="str">
        <f t="shared" si="33"/>
        <v>6631ARCELOR (BERTON SICARD)</v>
      </c>
      <c r="B2024" s="1">
        <v>6631</v>
      </c>
      <c r="C2024" s="1" t="s">
        <v>32898</v>
      </c>
      <c r="D2024" s="1" t="s">
        <v>78</v>
      </c>
      <c r="E2024" s="1" t="s">
        <v>1318</v>
      </c>
      <c r="F2024" s="1" t="s">
        <v>32900</v>
      </c>
      <c r="G2024" s="1" t="s">
        <v>655</v>
      </c>
      <c r="H2024">
        <v>6631</v>
      </c>
      <c r="I2024" s="1" t="s">
        <v>41</v>
      </c>
      <c r="J2024">
        <v>6.5</v>
      </c>
    </row>
    <row r="2025" spans="1:10" hidden="1" x14ac:dyDescent="0.25">
      <c r="A2025" s="24" t="str">
        <f t="shared" si="33"/>
        <v>6635ARCELOR (BERTON SICARD)</v>
      </c>
      <c r="B2025" s="1">
        <v>6635</v>
      </c>
      <c r="C2025" s="1" t="s">
        <v>32898</v>
      </c>
      <c r="D2025" s="1" t="s">
        <v>78</v>
      </c>
      <c r="E2025" s="1" t="s">
        <v>1319</v>
      </c>
      <c r="F2025" s="1" t="s">
        <v>32900</v>
      </c>
      <c r="G2025" s="1" t="s">
        <v>655</v>
      </c>
      <c r="H2025">
        <v>6635</v>
      </c>
      <c r="I2025" s="1" t="s">
        <v>41</v>
      </c>
      <c r="J2025">
        <v>6.5</v>
      </c>
    </row>
    <row r="2026" spans="1:10" hidden="1" x14ac:dyDescent="0.25">
      <c r="A2026" s="24" t="str">
        <f t="shared" si="33"/>
        <v>6636ARCELOR (BERTON SICARD)</v>
      </c>
      <c r="B2026" s="1">
        <v>6636</v>
      </c>
      <c r="C2026" s="1" t="s">
        <v>32898</v>
      </c>
      <c r="D2026" s="1" t="s">
        <v>78</v>
      </c>
      <c r="E2026" s="1" t="s">
        <v>1320</v>
      </c>
      <c r="F2026" s="1" t="s">
        <v>32900</v>
      </c>
      <c r="G2026" s="1" t="s">
        <v>655</v>
      </c>
      <c r="H2026">
        <v>6636</v>
      </c>
      <c r="I2026" s="1" t="s">
        <v>41</v>
      </c>
      <c r="J2026">
        <v>6.5</v>
      </c>
    </row>
    <row r="2027" spans="1:10" hidden="1" x14ac:dyDescent="0.25">
      <c r="A2027" s="24" t="str">
        <f t="shared" si="33"/>
        <v>6640ARCELOR (BERTON SICARD)</v>
      </c>
      <c r="B2027" s="1">
        <v>6640</v>
      </c>
      <c r="C2027" s="1" t="s">
        <v>32898</v>
      </c>
      <c r="D2027" s="1" t="s">
        <v>78</v>
      </c>
      <c r="E2027" s="1" t="s">
        <v>1321</v>
      </c>
      <c r="F2027" s="1" t="s">
        <v>32900</v>
      </c>
      <c r="G2027" s="1" t="s">
        <v>655</v>
      </c>
      <c r="H2027">
        <v>6640</v>
      </c>
      <c r="I2027" s="1" t="s">
        <v>41</v>
      </c>
      <c r="J2027">
        <v>6.5</v>
      </c>
    </row>
    <row r="2028" spans="1:10" hidden="1" x14ac:dyDescent="0.25">
      <c r="A2028" s="24" t="str">
        <f t="shared" si="33"/>
        <v>6641ARCELOR (BERTON SICARD)</v>
      </c>
      <c r="B2028" s="1">
        <v>6641</v>
      </c>
      <c r="C2028" s="1" t="s">
        <v>32898</v>
      </c>
      <c r="D2028" s="1" t="s">
        <v>78</v>
      </c>
      <c r="E2028" s="1" t="s">
        <v>1322</v>
      </c>
      <c r="F2028" s="1" t="s">
        <v>32900</v>
      </c>
      <c r="G2028" s="1" t="s">
        <v>655</v>
      </c>
      <c r="H2028">
        <v>6641</v>
      </c>
      <c r="I2028" s="1" t="s">
        <v>41</v>
      </c>
      <c r="J2028">
        <v>6.5</v>
      </c>
    </row>
    <row r="2029" spans="1:10" hidden="1" x14ac:dyDescent="0.25">
      <c r="A2029" s="24" t="str">
        <f t="shared" si="33"/>
        <v>6642ARCELOR (BERTON SICARD)</v>
      </c>
      <c r="B2029" s="1">
        <v>6642</v>
      </c>
      <c r="C2029" s="1" t="s">
        <v>32898</v>
      </c>
      <c r="D2029" s="1" t="s">
        <v>78</v>
      </c>
      <c r="E2029" s="1" t="s">
        <v>1323</v>
      </c>
      <c r="F2029" s="1" t="s">
        <v>32900</v>
      </c>
      <c r="G2029" s="1" t="s">
        <v>655</v>
      </c>
      <c r="H2029">
        <v>6642</v>
      </c>
      <c r="I2029" s="1" t="s">
        <v>41</v>
      </c>
      <c r="J2029">
        <v>6.5</v>
      </c>
    </row>
    <row r="2030" spans="1:10" hidden="1" x14ac:dyDescent="0.25">
      <c r="A2030" s="24" t="str">
        <f t="shared" si="33"/>
        <v>6643ARCELOR (BERTON SICARD)</v>
      </c>
      <c r="B2030" s="1">
        <v>6643</v>
      </c>
      <c r="C2030" s="1" t="s">
        <v>32898</v>
      </c>
      <c r="D2030" s="1" t="s">
        <v>78</v>
      </c>
      <c r="E2030" s="1" t="s">
        <v>1324</v>
      </c>
      <c r="F2030" s="1" t="s">
        <v>32900</v>
      </c>
      <c r="G2030" s="1" t="s">
        <v>655</v>
      </c>
      <c r="H2030">
        <v>6643</v>
      </c>
      <c r="I2030" s="1" t="s">
        <v>41</v>
      </c>
      <c r="J2030">
        <v>6.5</v>
      </c>
    </row>
    <row r="2031" spans="1:10" hidden="1" x14ac:dyDescent="0.25">
      <c r="A2031" s="24" t="str">
        <f t="shared" si="33"/>
        <v>6644ARCELOR (BERTON SICARD)</v>
      </c>
      <c r="B2031" s="1">
        <v>6644</v>
      </c>
      <c r="C2031" s="1" t="s">
        <v>32898</v>
      </c>
      <c r="D2031" s="1" t="s">
        <v>78</v>
      </c>
      <c r="E2031" s="1" t="s">
        <v>1325</v>
      </c>
      <c r="F2031" s="1" t="s">
        <v>32900</v>
      </c>
      <c r="G2031" s="1" t="s">
        <v>655</v>
      </c>
      <c r="H2031">
        <v>6644</v>
      </c>
      <c r="I2031" s="1" t="s">
        <v>41</v>
      </c>
      <c r="J2031">
        <v>6.5</v>
      </c>
    </row>
    <row r="2032" spans="1:10" hidden="1" x14ac:dyDescent="0.25">
      <c r="A2032" s="24" t="str">
        <f t="shared" si="33"/>
        <v>6645ARCELOR (BERTON SICARD)</v>
      </c>
      <c r="B2032" s="1">
        <v>6645</v>
      </c>
      <c r="C2032" s="1" t="s">
        <v>32898</v>
      </c>
      <c r="D2032" s="1" t="s">
        <v>78</v>
      </c>
      <c r="E2032" s="1" t="s">
        <v>1326</v>
      </c>
      <c r="F2032" s="1" t="s">
        <v>32900</v>
      </c>
      <c r="G2032" s="1" t="s">
        <v>655</v>
      </c>
      <c r="H2032">
        <v>6645</v>
      </c>
      <c r="I2032" s="1" t="s">
        <v>41</v>
      </c>
      <c r="J2032">
        <v>6.5</v>
      </c>
    </row>
    <row r="2033" spans="1:10" hidden="1" x14ac:dyDescent="0.25">
      <c r="A2033" s="24" t="str">
        <f t="shared" si="33"/>
        <v>6647/1ARCELOR (BERTON SICARD)</v>
      </c>
      <c r="B2033" s="1" t="s">
        <v>1327</v>
      </c>
      <c r="C2033" s="1" t="s">
        <v>32898</v>
      </c>
      <c r="D2033" s="1" t="s">
        <v>78</v>
      </c>
      <c r="E2033" s="1" t="s">
        <v>1328</v>
      </c>
      <c r="F2033" s="1" t="s">
        <v>32900</v>
      </c>
      <c r="G2033" s="1" t="s">
        <v>655</v>
      </c>
      <c r="H2033" t="s">
        <v>1327</v>
      </c>
      <c r="I2033" s="1" t="s">
        <v>41</v>
      </c>
      <c r="J2033">
        <v>1</v>
      </c>
    </row>
    <row r="2034" spans="1:10" hidden="1" x14ac:dyDescent="0.25">
      <c r="A2034" s="24" t="str">
        <f t="shared" si="33"/>
        <v>6648ARCELOR (BERTON SICARD)</v>
      </c>
      <c r="B2034" s="1">
        <v>6648</v>
      </c>
      <c r="C2034" s="1" t="s">
        <v>32898</v>
      </c>
      <c r="D2034" s="1" t="s">
        <v>78</v>
      </c>
      <c r="E2034" s="1" t="s">
        <v>1329</v>
      </c>
      <c r="F2034" s="1" t="s">
        <v>32900</v>
      </c>
      <c r="G2034" s="1" t="s">
        <v>655</v>
      </c>
      <c r="H2034">
        <v>6648</v>
      </c>
      <c r="I2034" s="1" t="s">
        <v>41</v>
      </c>
      <c r="J2034">
        <v>6.5</v>
      </c>
    </row>
    <row r="2035" spans="1:10" hidden="1" x14ac:dyDescent="0.25">
      <c r="A2035" s="24" t="str">
        <f t="shared" si="33"/>
        <v>6649ARCELOR (BERTON SICARD)</v>
      </c>
      <c r="B2035" s="1">
        <v>6649</v>
      </c>
      <c r="C2035" s="1" t="s">
        <v>32898</v>
      </c>
      <c r="D2035" s="1" t="s">
        <v>78</v>
      </c>
      <c r="E2035" s="1" t="s">
        <v>1330</v>
      </c>
      <c r="F2035" s="1" t="s">
        <v>32900</v>
      </c>
      <c r="G2035" s="1" t="s">
        <v>655</v>
      </c>
      <c r="H2035">
        <v>6649</v>
      </c>
      <c r="I2035" s="1" t="s">
        <v>41</v>
      </c>
      <c r="J2035">
        <v>6.5</v>
      </c>
    </row>
    <row r="2036" spans="1:10" hidden="1" x14ac:dyDescent="0.25">
      <c r="A2036" s="24" t="str">
        <f t="shared" si="33"/>
        <v>6650ARCELOR (BERTON SICARD)</v>
      </c>
      <c r="B2036" s="1">
        <v>6650</v>
      </c>
      <c r="C2036" s="1" t="s">
        <v>32898</v>
      </c>
      <c r="D2036" s="1" t="s">
        <v>78</v>
      </c>
      <c r="E2036" s="1" t="s">
        <v>1331</v>
      </c>
      <c r="F2036" s="1" t="s">
        <v>32900</v>
      </c>
      <c r="G2036" s="1" t="s">
        <v>655</v>
      </c>
      <c r="H2036">
        <v>6650</v>
      </c>
      <c r="I2036" s="1" t="s">
        <v>41</v>
      </c>
      <c r="J2036">
        <v>6.5</v>
      </c>
    </row>
    <row r="2037" spans="1:10" hidden="1" x14ac:dyDescent="0.25">
      <c r="A2037" s="24" t="str">
        <f t="shared" si="33"/>
        <v>6801ARCELOR (BERTON SICARD)</v>
      </c>
      <c r="B2037" s="1">
        <v>6801</v>
      </c>
      <c r="C2037" s="1" t="s">
        <v>32898</v>
      </c>
      <c r="D2037" s="1" t="s">
        <v>78</v>
      </c>
      <c r="E2037" s="1" t="s">
        <v>1332</v>
      </c>
      <c r="F2037" s="1" t="s">
        <v>32900</v>
      </c>
      <c r="G2037" s="1" t="s">
        <v>655</v>
      </c>
      <c r="H2037">
        <v>6801</v>
      </c>
      <c r="I2037" s="1" t="s">
        <v>41</v>
      </c>
      <c r="J2037">
        <v>6.5</v>
      </c>
    </row>
    <row r="2038" spans="1:10" hidden="1" x14ac:dyDescent="0.25">
      <c r="A2038" s="24" t="str">
        <f t="shared" si="33"/>
        <v>6804ARCELOR (BERTON SICARD)</v>
      </c>
      <c r="B2038" s="1">
        <v>6804</v>
      </c>
      <c r="C2038" s="1" t="s">
        <v>32898</v>
      </c>
      <c r="D2038" s="1" t="s">
        <v>78</v>
      </c>
      <c r="E2038" s="1" t="s">
        <v>1333</v>
      </c>
      <c r="F2038" s="1" t="s">
        <v>32900</v>
      </c>
      <c r="G2038" s="1" t="s">
        <v>655</v>
      </c>
      <c r="H2038">
        <v>6804</v>
      </c>
      <c r="I2038" s="1" t="s">
        <v>41</v>
      </c>
      <c r="J2038">
        <v>6.5</v>
      </c>
    </row>
    <row r="2039" spans="1:10" hidden="1" x14ac:dyDescent="0.25">
      <c r="A2039" s="24" t="str">
        <f t="shared" si="33"/>
        <v>6959ARCELOR (BERTON SICARD)</v>
      </c>
      <c r="B2039" s="1">
        <v>6959</v>
      </c>
      <c r="C2039" s="1" t="s">
        <v>32898</v>
      </c>
      <c r="D2039" s="1" t="s">
        <v>78</v>
      </c>
      <c r="E2039" s="1" t="s">
        <v>1334</v>
      </c>
      <c r="F2039" s="1" t="s">
        <v>32900</v>
      </c>
      <c r="G2039" s="1" t="s">
        <v>655</v>
      </c>
      <c r="H2039">
        <v>6959</v>
      </c>
      <c r="I2039" s="1" t="s">
        <v>41</v>
      </c>
      <c r="J2039">
        <v>6.5</v>
      </c>
    </row>
    <row r="2040" spans="1:10" hidden="1" x14ac:dyDescent="0.25">
      <c r="A2040" s="24" t="str">
        <f t="shared" si="33"/>
        <v>6973ARCELOR (BERTON SICARD)</v>
      </c>
      <c r="B2040" s="1">
        <v>6973</v>
      </c>
      <c r="C2040" s="1" t="s">
        <v>32898</v>
      </c>
      <c r="D2040" s="1" t="s">
        <v>78</v>
      </c>
      <c r="E2040" s="1" t="s">
        <v>1337</v>
      </c>
      <c r="F2040" s="1" t="s">
        <v>32900</v>
      </c>
      <c r="G2040" s="1" t="s">
        <v>655</v>
      </c>
      <c r="H2040">
        <v>6973</v>
      </c>
      <c r="I2040" s="1" t="s">
        <v>41</v>
      </c>
      <c r="J2040">
        <v>6.5</v>
      </c>
    </row>
    <row r="2041" spans="1:10" hidden="1" x14ac:dyDescent="0.25">
      <c r="A2041" s="24" t="str">
        <f t="shared" si="33"/>
        <v>6975ARCELOR (BERTON SICARD)</v>
      </c>
      <c r="B2041" s="1">
        <v>6975</v>
      </c>
      <c r="C2041" s="1" t="s">
        <v>32898</v>
      </c>
      <c r="D2041" s="1" t="s">
        <v>78</v>
      </c>
      <c r="E2041" s="1" t="s">
        <v>1338</v>
      </c>
      <c r="F2041" s="1" t="s">
        <v>32900</v>
      </c>
      <c r="G2041" s="1" t="s">
        <v>655</v>
      </c>
      <c r="H2041">
        <v>6975</v>
      </c>
      <c r="I2041" s="1" t="s">
        <v>41</v>
      </c>
      <c r="J2041">
        <v>6.5</v>
      </c>
    </row>
    <row r="2042" spans="1:10" hidden="1" x14ac:dyDescent="0.25">
      <c r="A2042" s="24" t="str">
        <f t="shared" si="33"/>
        <v>6976ARCELOR (BERTON SICARD)</v>
      </c>
      <c r="B2042" s="1">
        <v>6976</v>
      </c>
      <c r="C2042" s="1" t="s">
        <v>32898</v>
      </c>
      <c r="D2042" s="1" t="s">
        <v>168</v>
      </c>
      <c r="E2042" s="1" t="s">
        <v>1339</v>
      </c>
      <c r="F2042" s="1" t="s">
        <v>32900</v>
      </c>
      <c r="G2042" s="1" t="s">
        <v>655</v>
      </c>
      <c r="H2042">
        <v>6976</v>
      </c>
      <c r="I2042" s="1" t="s">
        <v>41</v>
      </c>
      <c r="J2042">
        <v>6.5</v>
      </c>
    </row>
    <row r="2043" spans="1:10" hidden="1" x14ac:dyDescent="0.25">
      <c r="A2043" s="24" t="str">
        <f t="shared" si="33"/>
        <v>6982ARCELOR (BERTON SICARD)</v>
      </c>
      <c r="B2043" s="1">
        <v>6982</v>
      </c>
      <c r="C2043" s="1" t="s">
        <v>32898</v>
      </c>
      <c r="D2043" s="1" t="s">
        <v>78</v>
      </c>
      <c r="E2043" s="1" t="s">
        <v>1340</v>
      </c>
      <c r="F2043" s="1" t="s">
        <v>32900</v>
      </c>
      <c r="G2043" s="1" t="s">
        <v>655</v>
      </c>
      <c r="H2043">
        <v>6982</v>
      </c>
      <c r="I2043" s="1" t="s">
        <v>41</v>
      </c>
      <c r="J2043">
        <v>1</v>
      </c>
    </row>
    <row r="2044" spans="1:10" hidden="1" x14ac:dyDescent="0.25">
      <c r="A2044" s="24" t="str">
        <f t="shared" si="33"/>
        <v>7014ARCELOR (BERTON SICARD)</v>
      </c>
      <c r="B2044" s="1">
        <v>7014</v>
      </c>
      <c r="C2044" s="1" t="s">
        <v>32898</v>
      </c>
      <c r="D2044" s="1" t="s">
        <v>78</v>
      </c>
      <c r="E2044" s="1" t="s">
        <v>1071</v>
      </c>
      <c r="F2044" s="1" t="s">
        <v>32900</v>
      </c>
      <c r="G2044" s="1" t="s">
        <v>655</v>
      </c>
      <c r="H2044">
        <v>7014</v>
      </c>
      <c r="I2044" s="1" t="s">
        <v>41</v>
      </c>
      <c r="J2044">
        <v>6.5</v>
      </c>
    </row>
    <row r="2045" spans="1:10" hidden="1" x14ac:dyDescent="0.25">
      <c r="A2045" s="24" t="str">
        <f t="shared" si="33"/>
        <v>7016/4THARCELOR (BERTON SICARD)</v>
      </c>
      <c r="B2045" s="1" t="s">
        <v>1342</v>
      </c>
      <c r="C2045" s="1" t="s">
        <v>32898</v>
      </c>
      <c r="D2045" s="1" t="s">
        <v>78</v>
      </c>
      <c r="E2045" s="1" t="s">
        <v>1343</v>
      </c>
      <c r="F2045" s="1" t="s">
        <v>32900</v>
      </c>
      <c r="G2045" s="1" t="s">
        <v>655</v>
      </c>
      <c r="H2045" t="s">
        <v>1342</v>
      </c>
      <c r="I2045" s="1" t="s">
        <v>41</v>
      </c>
      <c r="J2045">
        <v>4.8</v>
      </c>
    </row>
    <row r="2046" spans="1:10" hidden="1" x14ac:dyDescent="0.25">
      <c r="A2046" s="24" t="str">
        <f t="shared" si="33"/>
        <v>7016THARCELOR (BERTON SICARD)</v>
      </c>
      <c r="B2046" s="1" t="s">
        <v>1344</v>
      </c>
      <c r="C2046" s="1" t="s">
        <v>32898</v>
      </c>
      <c r="D2046" s="1" t="s">
        <v>78</v>
      </c>
      <c r="E2046" s="1" t="s">
        <v>1343</v>
      </c>
      <c r="F2046" s="1" t="s">
        <v>32900</v>
      </c>
      <c r="G2046" s="1" t="s">
        <v>655</v>
      </c>
      <c r="H2046" t="s">
        <v>1344</v>
      </c>
      <c r="I2046" s="1" t="s">
        <v>41</v>
      </c>
      <c r="J2046">
        <v>6.5</v>
      </c>
    </row>
    <row r="2047" spans="1:10" hidden="1" x14ac:dyDescent="0.25">
      <c r="A2047" s="24" t="str">
        <f t="shared" si="33"/>
        <v>7017/4THARCELOR (BERTON SICARD)</v>
      </c>
      <c r="B2047" s="1" t="s">
        <v>1345</v>
      </c>
      <c r="C2047" s="1" t="s">
        <v>32898</v>
      </c>
      <c r="D2047" s="1" t="s">
        <v>78</v>
      </c>
      <c r="E2047" s="1" t="s">
        <v>1346</v>
      </c>
      <c r="F2047" s="1" t="s">
        <v>32900</v>
      </c>
      <c r="G2047" s="1" t="s">
        <v>655</v>
      </c>
      <c r="H2047" t="s">
        <v>1345</v>
      </c>
      <c r="I2047" s="1" t="s">
        <v>41</v>
      </c>
      <c r="J2047">
        <v>4.8</v>
      </c>
    </row>
    <row r="2048" spans="1:10" hidden="1" x14ac:dyDescent="0.25">
      <c r="A2048" s="24" t="str">
        <f t="shared" si="33"/>
        <v>7017THARCELOR (BERTON SICARD)</v>
      </c>
      <c r="B2048" s="1" t="s">
        <v>1347</v>
      </c>
      <c r="C2048" s="1" t="s">
        <v>32898</v>
      </c>
      <c r="D2048" s="1" t="s">
        <v>78</v>
      </c>
      <c r="E2048" s="1" t="s">
        <v>1346</v>
      </c>
      <c r="F2048" s="1" t="s">
        <v>32900</v>
      </c>
      <c r="G2048" s="1" t="s">
        <v>655</v>
      </c>
      <c r="H2048" t="s">
        <v>1347</v>
      </c>
      <c r="I2048" s="1" t="s">
        <v>41</v>
      </c>
      <c r="J2048">
        <v>6.5</v>
      </c>
    </row>
    <row r="2049" spans="1:10" hidden="1" x14ac:dyDescent="0.25">
      <c r="A2049" s="24" t="str">
        <f t="shared" si="33"/>
        <v>7027ARCELOR (BERTON SICARD)</v>
      </c>
      <c r="B2049" s="1">
        <v>7027</v>
      </c>
      <c r="C2049" s="1" t="s">
        <v>32898</v>
      </c>
      <c r="D2049" s="1" t="s">
        <v>32899</v>
      </c>
      <c r="E2049" s="1" t="s">
        <v>1351</v>
      </c>
      <c r="F2049" s="1" t="s">
        <v>32900</v>
      </c>
      <c r="G2049" s="1" t="s">
        <v>655</v>
      </c>
      <c r="H2049">
        <v>7027</v>
      </c>
      <c r="I2049" s="1" t="s">
        <v>41</v>
      </c>
      <c r="J2049">
        <v>3</v>
      </c>
    </row>
    <row r="2050" spans="1:10" hidden="1" x14ac:dyDescent="0.25">
      <c r="A2050" s="24" t="str">
        <f t="shared" si="33"/>
        <v>7028ARCELOR (BERTON SICARD)</v>
      </c>
      <c r="B2050" s="1">
        <v>7028</v>
      </c>
      <c r="C2050" s="1" t="s">
        <v>32898</v>
      </c>
      <c r="D2050" s="1" t="s">
        <v>78</v>
      </c>
      <c r="E2050" s="1" t="s">
        <v>1352</v>
      </c>
      <c r="F2050" s="1" t="s">
        <v>32900</v>
      </c>
      <c r="G2050" s="1" t="s">
        <v>655</v>
      </c>
      <c r="H2050">
        <v>7028</v>
      </c>
      <c r="I2050" s="1" t="s">
        <v>41</v>
      </c>
      <c r="J2050">
        <v>6.5</v>
      </c>
    </row>
    <row r="2051" spans="1:10" hidden="1" x14ac:dyDescent="0.25">
      <c r="A2051" s="24" t="str">
        <f t="shared" si="33"/>
        <v>7038ARCELOR (BERTON SICARD)</v>
      </c>
      <c r="B2051" s="1">
        <v>7038</v>
      </c>
      <c r="C2051" s="1" t="s">
        <v>32898</v>
      </c>
      <c r="D2051" s="1" t="s">
        <v>78</v>
      </c>
      <c r="E2051" s="1" t="s">
        <v>1353</v>
      </c>
      <c r="F2051" s="1" t="s">
        <v>32900</v>
      </c>
      <c r="G2051" s="1" t="s">
        <v>655</v>
      </c>
      <c r="H2051">
        <v>7038</v>
      </c>
      <c r="I2051" s="1" t="s">
        <v>41</v>
      </c>
      <c r="J2051">
        <v>6.5</v>
      </c>
    </row>
    <row r="2052" spans="1:10" hidden="1" x14ac:dyDescent="0.25">
      <c r="A2052" s="24" t="str">
        <f t="shared" si="33"/>
        <v>7039ARCELOR (BERTON SICARD)</v>
      </c>
      <c r="B2052" s="1">
        <v>7039</v>
      </c>
      <c r="C2052" s="1" t="s">
        <v>32898</v>
      </c>
      <c r="D2052" s="1" t="s">
        <v>78</v>
      </c>
      <c r="E2052" s="1" t="s">
        <v>1354</v>
      </c>
      <c r="F2052" s="1" t="s">
        <v>32900</v>
      </c>
      <c r="G2052" s="1" t="s">
        <v>655</v>
      </c>
      <c r="H2052">
        <v>7039</v>
      </c>
      <c r="I2052" s="1" t="s">
        <v>41</v>
      </c>
      <c r="J2052">
        <v>6.5</v>
      </c>
    </row>
    <row r="2053" spans="1:10" hidden="1" x14ac:dyDescent="0.25">
      <c r="A2053" s="24" t="str">
        <f t="shared" si="33"/>
        <v>7042ARCELOR (BERTON SICARD)</v>
      </c>
      <c r="B2053" s="1">
        <v>7042</v>
      </c>
      <c r="C2053" s="1" t="s">
        <v>32898</v>
      </c>
      <c r="D2053" s="1" t="s">
        <v>78</v>
      </c>
      <c r="E2053" s="1" t="s">
        <v>1355</v>
      </c>
      <c r="F2053" s="1" t="s">
        <v>32900</v>
      </c>
      <c r="G2053" s="1" t="s">
        <v>655</v>
      </c>
      <c r="H2053">
        <v>7042</v>
      </c>
      <c r="I2053" s="1" t="s">
        <v>41</v>
      </c>
      <c r="J2053">
        <v>6.5</v>
      </c>
    </row>
    <row r="2054" spans="1:10" hidden="1" x14ac:dyDescent="0.25">
      <c r="A2054" s="24" t="str">
        <f t="shared" si="33"/>
        <v>7044ARCELOR (BERTON SICARD)</v>
      </c>
      <c r="B2054" s="1">
        <v>7044</v>
      </c>
      <c r="C2054" s="1" t="s">
        <v>32898</v>
      </c>
      <c r="D2054" s="1" t="s">
        <v>78</v>
      </c>
      <c r="E2054" s="1" t="s">
        <v>1356</v>
      </c>
      <c r="F2054" s="1" t="s">
        <v>32900</v>
      </c>
      <c r="G2054" s="1" t="s">
        <v>655</v>
      </c>
      <c r="H2054">
        <v>7044</v>
      </c>
      <c r="I2054" s="1" t="s">
        <v>41</v>
      </c>
      <c r="J2054">
        <v>6.5</v>
      </c>
    </row>
    <row r="2055" spans="1:10" hidden="1" x14ac:dyDescent="0.25">
      <c r="A2055" s="24" t="str">
        <f t="shared" si="33"/>
        <v>7046ARCELOR (BERTON SICARD)</v>
      </c>
      <c r="B2055" s="1">
        <v>7046</v>
      </c>
      <c r="C2055" s="1" t="s">
        <v>32898</v>
      </c>
      <c r="D2055" s="1" t="s">
        <v>168</v>
      </c>
      <c r="E2055" s="1" t="s">
        <v>1357</v>
      </c>
      <c r="F2055" s="1" t="s">
        <v>32900</v>
      </c>
      <c r="G2055" s="1" t="s">
        <v>655</v>
      </c>
      <c r="H2055">
        <v>7046</v>
      </c>
      <c r="I2055" s="1" t="s">
        <v>41</v>
      </c>
      <c r="J2055">
        <v>3</v>
      </c>
    </row>
    <row r="2056" spans="1:10" hidden="1" x14ac:dyDescent="0.25">
      <c r="A2056" s="24" t="str">
        <f t="shared" si="33"/>
        <v>7047ARCELOR (BERTON SICARD)</v>
      </c>
      <c r="B2056" s="1">
        <v>7047</v>
      </c>
      <c r="C2056" s="1" t="s">
        <v>32898</v>
      </c>
      <c r="D2056" s="1" t="s">
        <v>32899</v>
      </c>
      <c r="E2056" s="1" t="s">
        <v>1351</v>
      </c>
      <c r="F2056" s="1" t="s">
        <v>32900</v>
      </c>
      <c r="G2056" s="1" t="s">
        <v>655</v>
      </c>
      <c r="H2056">
        <v>7047</v>
      </c>
      <c r="I2056" s="1" t="s">
        <v>41</v>
      </c>
      <c r="J2056">
        <v>3</v>
      </c>
    </row>
    <row r="2057" spans="1:10" hidden="1" x14ac:dyDescent="0.25">
      <c r="A2057" s="24" t="str">
        <f t="shared" si="33"/>
        <v>7049ARCELOR (BERTON SICARD)</v>
      </c>
      <c r="B2057" s="1">
        <v>7049</v>
      </c>
      <c r="C2057" s="1" t="s">
        <v>32898</v>
      </c>
      <c r="D2057" s="1" t="s">
        <v>78</v>
      </c>
      <c r="E2057" s="1" t="s">
        <v>1359</v>
      </c>
      <c r="F2057" s="1" t="s">
        <v>32900</v>
      </c>
      <c r="G2057" s="1" t="s">
        <v>655</v>
      </c>
      <c r="H2057">
        <v>7049</v>
      </c>
      <c r="I2057" s="1" t="s">
        <v>41</v>
      </c>
      <c r="J2057">
        <v>6.5</v>
      </c>
    </row>
    <row r="2058" spans="1:10" hidden="1" x14ac:dyDescent="0.25">
      <c r="A2058" s="24" t="str">
        <f t="shared" si="33"/>
        <v>7054THARCELOR (BERTON SICARD)</v>
      </c>
      <c r="B2058" s="1" t="s">
        <v>1360</v>
      </c>
      <c r="C2058" s="1" t="s">
        <v>32898</v>
      </c>
      <c r="D2058" s="1" t="s">
        <v>78</v>
      </c>
      <c r="E2058" s="1" t="s">
        <v>1361</v>
      </c>
      <c r="F2058" s="1" t="s">
        <v>32900</v>
      </c>
      <c r="G2058" s="1" t="s">
        <v>655</v>
      </c>
      <c r="H2058" t="s">
        <v>1360</v>
      </c>
      <c r="I2058" s="1" t="s">
        <v>41</v>
      </c>
      <c r="J2058">
        <v>6.5</v>
      </c>
    </row>
    <row r="2059" spans="1:10" hidden="1" x14ac:dyDescent="0.25">
      <c r="A2059" s="24" t="str">
        <f t="shared" si="33"/>
        <v>7056THARCELOR (BERTON SICARD)</v>
      </c>
      <c r="B2059" s="1" t="s">
        <v>1362</v>
      </c>
      <c r="C2059" s="1" t="s">
        <v>32898</v>
      </c>
      <c r="D2059" s="1" t="s">
        <v>78</v>
      </c>
      <c r="E2059" s="1" t="s">
        <v>1363</v>
      </c>
      <c r="F2059" s="1" t="s">
        <v>32900</v>
      </c>
      <c r="G2059" s="1" t="s">
        <v>655</v>
      </c>
      <c r="H2059" t="s">
        <v>1362</v>
      </c>
      <c r="I2059" s="1" t="s">
        <v>41</v>
      </c>
      <c r="J2059">
        <v>6.5</v>
      </c>
    </row>
    <row r="2060" spans="1:10" hidden="1" x14ac:dyDescent="0.25">
      <c r="A2060" s="24" t="str">
        <f t="shared" ref="A2060:A2123" si="34">B2060&amp;F2060</f>
        <v>7108ARCELOR (BERTON SICARD)</v>
      </c>
      <c r="B2060" s="1">
        <v>7108</v>
      </c>
      <c r="C2060" s="1" t="s">
        <v>32898</v>
      </c>
      <c r="D2060" s="1" t="s">
        <v>78</v>
      </c>
      <c r="E2060" s="1" t="s">
        <v>1365</v>
      </c>
      <c r="F2060" s="1" t="s">
        <v>32900</v>
      </c>
      <c r="G2060" s="1" t="s">
        <v>655</v>
      </c>
      <c r="H2060">
        <v>7108</v>
      </c>
      <c r="I2060" s="1" t="s">
        <v>41</v>
      </c>
      <c r="J2060">
        <v>6.5</v>
      </c>
    </row>
    <row r="2061" spans="1:10" hidden="1" x14ac:dyDescent="0.25">
      <c r="A2061" s="24" t="str">
        <f t="shared" si="34"/>
        <v>7127/4THARCELOR (BERTON SICARD)</v>
      </c>
      <c r="B2061" s="1" t="s">
        <v>1372</v>
      </c>
      <c r="C2061" s="1" t="s">
        <v>32898</v>
      </c>
      <c r="D2061" s="1" t="s">
        <v>168</v>
      </c>
      <c r="E2061" s="1" t="s">
        <v>1373</v>
      </c>
      <c r="F2061" s="1" t="s">
        <v>32900</v>
      </c>
      <c r="G2061" s="1" t="s">
        <v>655</v>
      </c>
      <c r="H2061" t="s">
        <v>1372</v>
      </c>
      <c r="I2061" s="1" t="s">
        <v>41</v>
      </c>
      <c r="J2061">
        <v>4.8</v>
      </c>
    </row>
    <row r="2062" spans="1:10" hidden="1" x14ac:dyDescent="0.25">
      <c r="A2062" s="24" t="str">
        <f t="shared" si="34"/>
        <v>7127THARCELOR (BERTON SICARD)</v>
      </c>
      <c r="B2062" s="1" t="s">
        <v>1374</v>
      </c>
      <c r="C2062" s="1" t="s">
        <v>32898</v>
      </c>
      <c r="D2062" s="1" t="s">
        <v>168</v>
      </c>
      <c r="E2062" s="1" t="s">
        <v>1375</v>
      </c>
      <c r="F2062" s="1" t="s">
        <v>32900</v>
      </c>
      <c r="G2062" s="1" t="s">
        <v>655</v>
      </c>
      <c r="H2062" t="s">
        <v>1374</v>
      </c>
      <c r="I2062" s="1" t="s">
        <v>41</v>
      </c>
      <c r="J2062">
        <v>6.5</v>
      </c>
    </row>
    <row r="2063" spans="1:10" hidden="1" x14ac:dyDescent="0.25">
      <c r="A2063" s="24" t="str">
        <f t="shared" si="34"/>
        <v>7130/3THARCELOR (BERTON SICARD)</v>
      </c>
      <c r="B2063" s="1" t="s">
        <v>1376</v>
      </c>
      <c r="C2063" s="1" t="s">
        <v>32898</v>
      </c>
      <c r="D2063" s="1" t="s">
        <v>78</v>
      </c>
      <c r="E2063" s="1" t="s">
        <v>601</v>
      </c>
      <c r="F2063" s="1" t="s">
        <v>32900</v>
      </c>
      <c r="G2063" s="1" t="s">
        <v>655</v>
      </c>
      <c r="H2063" t="s">
        <v>1376</v>
      </c>
      <c r="I2063" s="1" t="s">
        <v>41</v>
      </c>
      <c r="J2063">
        <v>3.25</v>
      </c>
    </row>
    <row r="2064" spans="1:10" hidden="1" x14ac:dyDescent="0.25">
      <c r="A2064" s="24" t="str">
        <f t="shared" si="34"/>
        <v>7133ARCELOR (BERTON SICARD)</v>
      </c>
      <c r="B2064" s="1">
        <v>7133</v>
      </c>
      <c r="C2064" s="1" t="s">
        <v>32898</v>
      </c>
      <c r="D2064" s="1" t="s">
        <v>78</v>
      </c>
      <c r="E2064" s="1" t="s">
        <v>1377</v>
      </c>
      <c r="F2064" s="1" t="s">
        <v>32900</v>
      </c>
      <c r="G2064" s="1" t="s">
        <v>655</v>
      </c>
      <c r="H2064">
        <v>7133</v>
      </c>
      <c r="I2064" s="1" t="s">
        <v>41</v>
      </c>
      <c r="J2064">
        <v>6.5</v>
      </c>
    </row>
    <row r="2065" spans="1:10" hidden="1" x14ac:dyDescent="0.25">
      <c r="A2065" s="24" t="str">
        <f t="shared" si="34"/>
        <v>7134ARCELOR (BERTON SICARD)</v>
      </c>
      <c r="B2065" s="1">
        <v>7134</v>
      </c>
      <c r="C2065" s="1" t="s">
        <v>32898</v>
      </c>
      <c r="D2065" s="1" t="s">
        <v>78</v>
      </c>
      <c r="E2065" s="1" t="s">
        <v>1378</v>
      </c>
      <c r="F2065" s="1" t="s">
        <v>32900</v>
      </c>
      <c r="G2065" s="1" t="s">
        <v>655</v>
      </c>
      <c r="H2065">
        <v>7134</v>
      </c>
      <c r="I2065" s="1" t="s">
        <v>41</v>
      </c>
      <c r="J2065">
        <v>6.5</v>
      </c>
    </row>
    <row r="2066" spans="1:10" hidden="1" x14ac:dyDescent="0.25">
      <c r="A2066" s="24" t="str">
        <f t="shared" si="34"/>
        <v>7135ARCELOR (BERTON SICARD)</v>
      </c>
      <c r="B2066" s="1">
        <v>7135</v>
      </c>
      <c r="C2066" s="1" t="s">
        <v>32898</v>
      </c>
      <c r="D2066" s="1" t="s">
        <v>78</v>
      </c>
      <c r="E2066" s="1" t="s">
        <v>1379</v>
      </c>
      <c r="F2066" s="1" t="s">
        <v>32900</v>
      </c>
      <c r="G2066" s="1" t="s">
        <v>655</v>
      </c>
      <c r="H2066">
        <v>7135</v>
      </c>
      <c r="I2066" s="1" t="s">
        <v>41</v>
      </c>
      <c r="J2066">
        <v>6.5</v>
      </c>
    </row>
    <row r="2067" spans="1:10" hidden="1" x14ac:dyDescent="0.25">
      <c r="A2067" s="24" t="str">
        <f t="shared" si="34"/>
        <v>7150THARCELOR (BERTON SICARD)</v>
      </c>
      <c r="B2067" s="1" t="s">
        <v>1380</v>
      </c>
      <c r="C2067" s="1" t="s">
        <v>32898</v>
      </c>
      <c r="D2067" s="1" t="s">
        <v>78</v>
      </c>
      <c r="E2067" s="1" t="s">
        <v>1381</v>
      </c>
      <c r="F2067" s="1" t="s">
        <v>32900</v>
      </c>
      <c r="G2067" s="1" t="s">
        <v>655</v>
      </c>
      <c r="H2067" t="s">
        <v>1380</v>
      </c>
      <c r="I2067" s="1" t="s">
        <v>41</v>
      </c>
      <c r="J2067">
        <v>6.5</v>
      </c>
    </row>
    <row r="2068" spans="1:10" hidden="1" x14ac:dyDescent="0.25">
      <c r="A2068" s="24" t="str">
        <f t="shared" si="34"/>
        <v>7151ARCELOR (BERTON SICARD)</v>
      </c>
      <c r="B2068" s="1">
        <v>7151</v>
      </c>
      <c r="C2068" s="1" t="s">
        <v>32898</v>
      </c>
      <c r="D2068" s="1" t="s">
        <v>78</v>
      </c>
      <c r="E2068" s="1" t="s">
        <v>1382</v>
      </c>
      <c r="F2068" s="1" t="s">
        <v>32900</v>
      </c>
      <c r="G2068" s="1" t="s">
        <v>655</v>
      </c>
      <c r="H2068">
        <v>7151</v>
      </c>
      <c r="I2068" s="1" t="s">
        <v>41</v>
      </c>
      <c r="J2068">
        <v>6.5</v>
      </c>
    </row>
    <row r="2069" spans="1:10" hidden="1" x14ac:dyDescent="0.25">
      <c r="A2069" s="24" t="str">
        <f t="shared" si="34"/>
        <v>7152/4THARCELOR (BERTON SICARD)</v>
      </c>
      <c r="B2069" s="1" t="s">
        <v>1383</v>
      </c>
      <c r="C2069" s="1" t="s">
        <v>32898</v>
      </c>
      <c r="D2069" s="1" t="s">
        <v>78</v>
      </c>
      <c r="E2069" s="1" t="s">
        <v>1384</v>
      </c>
      <c r="F2069" s="1" t="s">
        <v>32900</v>
      </c>
      <c r="G2069" s="1" t="s">
        <v>655</v>
      </c>
      <c r="H2069" t="s">
        <v>1383</v>
      </c>
      <c r="I2069" s="1" t="s">
        <v>41</v>
      </c>
      <c r="J2069">
        <v>4.8</v>
      </c>
    </row>
    <row r="2070" spans="1:10" hidden="1" x14ac:dyDescent="0.25">
      <c r="A2070" s="24" t="str">
        <f t="shared" si="34"/>
        <v>7152THARCELOR (BERTON SICARD)</v>
      </c>
      <c r="B2070" s="1" t="s">
        <v>1385</v>
      </c>
      <c r="C2070" s="1" t="s">
        <v>32898</v>
      </c>
      <c r="D2070" s="1" t="s">
        <v>78</v>
      </c>
      <c r="E2070" s="1" t="s">
        <v>1384</v>
      </c>
      <c r="F2070" s="1" t="s">
        <v>32900</v>
      </c>
      <c r="G2070" s="1" t="s">
        <v>655</v>
      </c>
      <c r="H2070" t="s">
        <v>1385</v>
      </c>
      <c r="I2070" s="1" t="s">
        <v>41</v>
      </c>
      <c r="J2070">
        <v>6.5</v>
      </c>
    </row>
    <row r="2071" spans="1:10" hidden="1" x14ac:dyDescent="0.25">
      <c r="A2071" s="24" t="str">
        <f t="shared" si="34"/>
        <v>7153ARCELOR (BERTON SICARD)</v>
      </c>
      <c r="B2071" s="1">
        <v>7153</v>
      </c>
      <c r="C2071" s="1" t="s">
        <v>32898</v>
      </c>
      <c r="D2071" s="1" t="s">
        <v>78</v>
      </c>
      <c r="E2071" s="1" t="s">
        <v>1386</v>
      </c>
      <c r="F2071" s="1" t="s">
        <v>32900</v>
      </c>
      <c r="G2071" s="1" t="s">
        <v>655</v>
      </c>
      <c r="H2071">
        <v>7153</v>
      </c>
      <c r="I2071" s="1" t="s">
        <v>41</v>
      </c>
      <c r="J2071">
        <v>6.5</v>
      </c>
    </row>
    <row r="2072" spans="1:10" hidden="1" x14ac:dyDescent="0.25">
      <c r="A2072" s="24" t="str">
        <f t="shared" si="34"/>
        <v>7208ARCELOR (BERTON SICARD)</v>
      </c>
      <c r="B2072" s="1">
        <v>7208</v>
      </c>
      <c r="C2072" s="1" t="s">
        <v>32898</v>
      </c>
      <c r="D2072" s="1" t="s">
        <v>78</v>
      </c>
      <c r="E2072" s="1" t="s">
        <v>1073</v>
      </c>
      <c r="F2072" s="1" t="s">
        <v>32900</v>
      </c>
      <c r="G2072" s="1" t="s">
        <v>655</v>
      </c>
      <c r="H2072">
        <v>7208</v>
      </c>
      <c r="I2072" s="1" t="s">
        <v>41</v>
      </c>
      <c r="J2072">
        <v>6.5</v>
      </c>
    </row>
    <row r="2073" spans="1:10" hidden="1" x14ac:dyDescent="0.25">
      <c r="A2073" s="24" t="str">
        <f t="shared" si="34"/>
        <v>7210ARCELOR (BERTON SICARD)</v>
      </c>
      <c r="B2073" s="1">
        <v>7210</v>
      </c>
      <c r="C2073" s="1" t="s">
        <v>32898</v>
      </c>
      <c r="D2073" s="1" t="s">
        <v>78</v>
      </c>
      <c r="E2073" s="1" t="s">
        <v>1389</v>
      </c>
      <c r="F2073" s="1" t="s">
        <v>32900</v>
      </c>
      <c r="G2073" s="1" t="s">
        <v>655</v>
      </c>
      <c r="H2073">
        <v>7210</v>
      </c>
      <c r="I2073" s="1" t="s">
        <v>41</v>
      </c>
      <c r="J2073">
        <v>6.5</v>
      </c>
    </row>
    <row r="2074" spans="1:10" hidden="1" x14ac:dyDescent="0.25">
      <c r="A2074" s="24" t="str">
        <f t="shared" si="34"/>
        <v>7211ARCELOR (BERTON SICARD)</v>
      </c>
      <c r="B2074" s="1">
        <v>7211</v>
      </c>
      <c r="C2074" s="1" t="s">
        <v>32898</v>
      </c>
      <c r="D2074" s="1" t="s">
        <v>78</v>
      </c>
      <c r="E2074" s="1" t="s">
        <v>1390</v>
      </c>
      <c r="F2074" s="1" t="s">
        <v>32900</v>
      </c>
      <c r="G2074" s="1" t="s">
        <v>655</v>
      </c>
      <c r="H2074">
        <v>7211</v>
      </c>
      <c r="I2074" s="1" t="s">
        <v>41</v>
      </c>
      <c r="J2074">
        <v>6.5</v>
      </c>
    </row>
    <row r="2075" spans="1:10" hidden="1" x14ac:dyDescent="0.25">
      <c r="A2075" s="24" t="str">
        <f t="shared" si="34"/>
        <v>7211/4ARCELOR (BERTON SICARD)</v>
      </c>
      <c r="B2075" s="1" t="s">
        <v>1391</v>
      </c>
      <c r="C2075" s="1" t="s">
        <v>32898</v>
      </c>
      <c r="D2075" s="1" t="s">
        <v>78</v>
      </c>
      <c r="E2075" s="1" t="s">
        <v>1390</v>
      </c>
      <c r="F2075" s="1" t="s">
        <v>32900</v>
      </c>
      <c r="G2075" s="1" t="s">
        <v>655</v>
      </c>
      <c r="H2075" t="s">
        <v>1391</v>
      </c>
      <c r="I2075" s="1" t="s">
        <v>41</v>
      </c>
      <c r="J2075">
        <v>4.7</v>
      </c>
    </row>
    <row r="2076" spans="1:10" hidden="1" x14ac:dyDescent="0.25">
      <c r="A2076" s="24" t="str">
        <f t="shared" si="34"/>
        <v>7212ARCELOR (BERTON SICARD)</v>
      </c>
      <c r="B2076" s="1">
        <v>7212</v>
      </c>
      <c r="C2076" s="1" t="s">
        <v>32898</v>
      </c>
      <c r="D2076" s="1" t="s">
        <v>78</v>
      </c>
      <c r="E2076" s="1" t="s">
        <v>1392</v>
      </c>
      <c r="F2076" s="1" t="s">
        <v>32900</v>
      </c>
      <c r="G2076" s="1" t="s">
        <v>655</v>
      </c>
      <c r="H2076">
        <v>7212</v>
      </c>
      <c r="I2076" s="1" t="s">
        <v>41</v>
      </c>
      <c r="J2076">
        <v>6.5</v>
      </c>
    </row>
    <row r="2077" spans="1:10" hidden="1" x14ac:dyDescent="0.25">
      <c r="A2077" s="24" t="str">
        <f t="shared" si="34"/>
        <v>7214ARCELOR (BERTON SICARD)</v>
      </c>
      <c r="B2077" s="1">
        <v>7214</v>
      </c>
      <c r="C2077" s="1" t="s">
        <v>32898</v>
      </c>
      <c r="D2077" s="1" t="s">
        <v>78</v>
      </c>
      <c r="E2077" s="1" t="s">
        <v>1393</v>
      </c>
      <c r="F2077" s="1" t="s">
        <v>32900</v>
      </c>
      <c r="G2077" s="1" t="s">
        <v>655</v>
      </c>
      <c r="H2077">
        <v>7214</v>
      </c>
      <c r="I2077" s="1" t="s">
        <v>41</v>
      </c>
      <c r="J2077">
        <v>6.5</v>
      </c>
    </row>
    <row r="2078" spans="1:10" hidden="1" x14ac:dyDescent="0.25">
      <c r="A2078" s="24" t="str">
        <f t="shared" si="34"/>
        <v>7215ARCELOR (BERTON SICARD)</v>
      </c>
      <c r="B2078" s="1">
        <v>7215</v>
      </c>
      <c r="C2078" s="1" t="s">
        <v>32898</v>
      </c>
      <c r="D2078" s="1" t="s">
        <v>78</v>
      </c>
      <c r="E2078" s="1" t="s">
        <v>1394</v>
      </c>
      <c r="F2078" s="1" t="s">
        <v>32900</v>
      </c>
      <c r="G2078" s="1" t="s">
        <v>655</v>
      </c>
      <c r="H2078">
        <v>7215</v>
      </c>
      <c r="I2078" s="1" t="s">
        <v>41</v>
      </c>
      <c r="J2078">
        <v>6.5</v>
      </c>
    </row>
    <row r="2079" spans="1:10" hidden="1" x14ac:dyDescent="0.25">
      <c r="A2079" s="24" t="str">
        <f t="shared" si="34"/>
        <v>7216ARCELOR (BERTON SICARD)</v>
      </c>
      <c r="B2079" s="1">
        <v>7216</v>
      </c>
      <c r="C2079" s="1" t="s">
        <v>32898</v>
      </c>
      <c r="D2079" s="1" t="s">
        <v>78</v>
      </c>
      <c r="E2079" s="1" t="s">
        <v>1395</v>
      </c>
      <c r="F2079" s="1" t="s">
        <v>32900</v>
      </c>
      <c r="G2079" s="1" t="s">
        <v>655</v>
      </c>
      <c r="H2079">
        <v>7216</v>
      </c>
      <c r="I2079" s="1" t="s">
        <v>41</v>
      </c>
      <c r="J2079">
        <v>6.5</v>
      </c>
    </row>
    <row r="2080" spans="1:10" hidden="1" x14ac:dyDescent="0.25">
      <c r="A2080" s="24" t="str">
        <f t="shared" si="34"/>
        <v>7217ARCELOR (BERTON SICARD)</v>
      </c>
      <c r="B2080" s="1">
        <v>7217</v>
      </c>
      <c r="C2080" s="1" t="s">
        <v>32898</v>
      </c>
      <c r="D2080" s="1" t="s">
        <v>78</v>
      </c>
      <c r="E2080" s="1" t="s">
        <v>1396</v>
      </c>
      <c r="F2080" s="1" t="s">
        <v>32900</v>
      </c>
      <c r="G2080" s="1" t="s">
        <v>655</v>
      </c>
      <c r="H2080">
        <v>7217</v>
      </c>
      <c r="I2080" s="1" t="s">
        <v>41</v>
      </c>
      <c r="J2080">
        <v>6.5</v>
      </c>
    </row>
    <row r="2081" spans="1:10" hidden="1" x14ac:dyDescent="0.25">
      <c r="A2081" s="24" t="str">
        <f t="shared" si="34"/>
        <v>7219ARCELOR (BERTON SICARD)</v>
      </c>
      <c r="B2081" s="1">
        <v>7219</v>
      </c>
      <c r="C2081" s="1" t="s">
        <v>32898</v>
      </c>
      <c r="D2081" s="1" t="s">
        <v>78</v>
      </c>
      <c r="E2081" s="1" t="s">
        <v>1397</v>
      </c>
      <c r="F2081" s="1" t="s">
        <v>32900</v>
      </c>
      <c r="G2081" s="1" t="s">
        <v>655</v>
      </c>
      <c r="H2081">
        <v>7219</v>
      </c>
      <c r="I2081" s="1" t="s">
        <v>41</v>
      </c>
      <c r="J2081">
        <v>6.5</v>
      </c>
    </row>
    <row r="2082" spans="1:10" hidden="1" x14ac:dyDescent="0.25">
      <c r="A2082" s="24" t="str">
        <f t="shared" si="34"/>
        <v>7049ARCELOR (BERTON SICARD)</v>
      </c>
      <c r="B2082" s="1">
        <v>7049</v>
      </c>
      <c r="C2082" s="1" t="s">
        <v>32898</v>
      </c>
      <c r="D2082" s="1" t="s">
        <v>78</v>
      </c>
      <c r="E2082" s="1" t="s">
        <v>1359</v>
      </c>
      <c r="F2082" s="1" t="s">
        <v>32900</v>
      </c>
      <c r="G2082" s="1" t="s">
        <v>655</v>
      </c>
      <c r="H2082">
        <v>7049</v>
      </c>
      <c r="I2082" s="1" t="s">
        <v>41</v>
      </c>
      <c r="J2082">
        <v>6.5</v>
      </c>
    </row>
    <row r="2083" spans="1:10" hidden="1" x14ac:dyDescent="0.25">
      <c r="A2083" s="24" t="str">
        <f t="shared" si="34"/>
        <v>7300/4THARCELOR (BERTON SICARD)</v>
      </c>
      <c r="B2083" s="1" t="s">
        <v>1405</v>
      </c>
      <c r="C2083" s="1" t="s">
        <v>32898</v>
      </c>
      <c r="D2083" s="1" t="s">
        <v>78</v>
      </c>
      <c r="E2083" s="1" t="s">
        <v>1406</v>
      </c>
      <c r="F2083" s="1" t="s">
        <v>32900</v>
      </c>
      <c r="G2083" s="1" t="s">
        <v>655</v>
      </c>
      <c r="H2083" t="s">
        <v>1405</v>
      </c>
      <c r="I2083" s="1" t="s">
        <v>41</v>
      </c>
      <c r="J2083">
        <v>4.7</v>
      </c>
    </row>
    <row r="2084" spans="1:10" hidden="1" x14ac:dyDescent="0.25">
      <c r="A2084" s="24" t="str">
        <f t="shared" si="34"/>
        <v>7300TH-1ARCELOR (BERTON SICARD)</v>
      </c>
      <c r="B2084" s="1" t="s">
        <v>32872</v>
      </c>
      <c r="C2084" s="1" t="s">
        <v>32898</v>
      </c>
      <c r="D2084" s="1" t="s">
        <v>78</v>
      </c>
      <c r="E2084" s="1" t="s">
        <v>1406</v>
      </c>
      <c r="F2084" s="1" t="s">
        <v>32900</v>
      </c>
      <c r="G2084" s="1" t="s">
        <v>655</v>
      </c>
      <c r="H2084" t="s">
        <v>32872</v>
      </c>
      <c r="I2084" s="1" t="s">
        <v>41</v>
      </c>
      <c r="J2084">
        <v>6.5</v>
      </c>
    </row>
    <row r="2085" spans="1:10" hidden="1" x14ac:dyDescent="0.25">
      <c r="A2085" s="24" t="str">
        <f t="shared" si="34"/>
        <v>7301/4THARCELOR (BERTON SICARD)</v>
      </c>
      <c r="B2085" s="1" t="s">
        <v>1408</v>
      </c>
      <c r="C2085" s="1" t="s">
        <v>32898</v>
      </c>
      <c r="D2085" s="1" t="s">
        <v>78</v>
      </c>
      <c r="E2085" s="1" t="s">
        <v>1409</v>
      </c>
      <c r="F2085" s="1" t="s">
        <v>32900</v>
      </c>
      <c r="G2085" s="1" t="s">
        <v>655</v>
      </c>
      <c r="H2085" t="s">
        <v>1408</v>
      </c>
      <c r="I2085" s="1" t="s">
        <v>41</v>
      </c>
      <c r="J2085">
        <v>4.7</v>
      </c>
    </row>
    <row r="2086" spans="1:10" hidden="1" x14ac:dyDescent="0.25">
      <c r="A2086" s="24" t="str">
        <f t="shared" si="34"/>
        <v>7301THARCELOR (BERTON SICARD)</v>
      </c>
      <c r="B2086" s="1" t="s">
        <v>1410</v>
      </c>
      <c r="C2086" s="1" t="s">
        <v>32898</v>
      </c>
      <c r="D2086" s="1" t="s">
        <v>78</v>
      </c>
      <c r="E2086" s="1" t="s">
        <v>1409</v>
      </c>
      <c r="F2086" s="1" t="s">
        <v>32900</v>
      </c>
      <c r="G2086" s="1" t="s">
        <v>655</v>
      </c>
      <c r="H2086" t="s">
        <v>1410</v>
      </c>
      <c r="I2086" s="1" t="s">
        <v>41</v>
      </c>
      <c r="J2086">
        <v>6.5</v>
      </c>
    </row>
    <row r="2087" spans="1:10" hidden="1" x14ac:dyDescent="0.25">
      <c r="A2087" s="24" t="str">
        <f t="shared" si="34"/>
        <v>7302ARCELOR (BERTON SICARD)</v>
      </c>
      <c r="B2087" s="1">
        <v>7302</v>
      </c>
      <c r="C2087" s="1" t="s">
        <v>32898</v>
      </c>
      <c r="D2087" s="1" t="s">
        <v>78</v>
      </c>
      <c r="E2087" s="1" t="s">
        <v>1411</v>
      </c>
      <c r="F2087" s="1" t="s">
        <v>32900</v>
      </c>
      <c r="G2087" s="1" t="s">
        <v>655</v>
      </c>
      <c r="H2087">
        <v>7302</v>
      </c>
      <c r="I2087" s="1" t="s">
        <v>41</v>
      </c>
      <c r="J2087">
        <v>6.5</v>
      </c>
    </row>
    <row r="2088" spans="1:10" hidden="1" x14ac:dyDescent="0.25">
      <c r="A2088" s="24" t="str">
        <f t="shared" si="34"/>
        <v>7307ARCELOR (BERTON SICARD)</v>
      </c>
      <c r="B2088" s="1">
        <v>7307</v>
      </c>
      <c r="C2088" s="1" t="s">
        <v>32898</v>
      </c>
      <c r="D2088" s="1" t="s">
        <v>78</v>
      </c>
      <c r="E2088" s="1" t="s">
        <v>1420</v>
      </c>
      <c r="F2088" s="1" t="s">
        <v>32900</v>
      </c>
      <c r="G2088" s="1" t="s">
        <v>655</v>
      </c>
      <c r="H2088">
        <v>7307</v>
      </c>
      <c r="I2088" s="1" t="s">
        <v>41</v>
      </c>
      <c r="J2088">
        <v>6.5</v>
      </c>
    </row>
    <row r="2089" spans="1:10" hidden="1" x14ac:dyDescent="0.25">
      <c r="A2089" s="24" t="str">
        <f t="shared" si="34"/>
        <v>7323THARCELOR (BERTON SICARD)</v>
      </c>
      <c r="B2089" s="1" t="s">
        <v>1422</v>
      </c>
      <c r="C2089" s="1" t="s">
        <v>32898</v>
      </c>
      <c r="D2089" s="1" t="s">
        <v>78</v>
      </c>
      <c r="E2089" s="1" t="s">
        <v>1423</v>
      </c>
      <c r="F2089" s="1" t="s">
        <v>32900</v>
      </c>
      <c r="G2089" s="1" t="s">
        <v>655</v>
      </c>
      <c r="H2089" t="s">
        <v>1422</v>
      </c>
      <c r="I2089" s="1" t="s">
        <v>41</v>
      </c>
      <c r="J2089">
        <v>6.5</v>
      </c>
    </row>
    <row r="2090" spans="1:10" hidden="1" x14ac:dyDescent="0.25">
      <c r="A2090" s="24" t="str">
        <f t="shared" si="34"/>
        <v>7324/4THARCELOR (BERTON SICARD)</v>
      </c>
      <c r="B2090" s="1" t="s">
        <v>1424</v>
      </c>
      <c r="C2090" s="1" t="s">
        <v>32898</v>
      </c>
      <c r="D2090" s="1" t="s">
        <v>78</v>
      </c>
      <c r="E2090" s="1" t="s">
        <v>1425</v>
      </c>
      <c r="F2090" s="1" t="s">
        <v>32900</v>
      </c>
      <c r="G2090" s="1" t="s">
        <v>655</v>
      </c>
      <c r="H2090" t="s">
        <v>1424</v>
      </c>
      <c r="I2090" s="1" t="s">
        <v>41</v>
      </c>
      <c r="J2090">
        <v>4.7</v>
      </c>
    </row>
    <row r="2091" spans="1:10" hidden="1" x14ac:dyDescent="0.25">
      <c r="A2091" s="24" t="str">
        <f t="shared" si="34"/>
        <v>7324THARCELOR (BERTON SICARD)</v>
      </c>
      <c r="B2091" s="1" t="s">
        <v>1426</v>
      </c>
      <c r="C2091" s="1" t="s">
        <v>32898</v>
      </c>
      <c r="D2091" s="1" t="s">
        <v>78</v>
      </c>
      <c r="E2091" s="1" t="s">
        <v>1425</v>
      </c>
      <c r="F2091" s="1" t="s">
        <v>32900</v>
      </c>
      <c r="G2091" s="1" t="s">
        <v>655</v>
      </c>
      <c r="H2091" t="s">
        <v>1426</v>
      </c>
      <c r="I2091" s="1" t="s">
        <v>41</v>
      </c>
      <c r="J2091">
        <v>6.5</v>
      </c>
    </row>
    <row r="2092" spans="1:10" hidden="1" x14ac:dyDescent="0.25">
      <c r="A2092" s="24" t="str">
        <f t="shared" si="34"/>
        <v>7325THARCELOR (BERTON SICARD)</v>
      </c>
      <c r="B2092" s="1" t="s">
        <v>1427</v>
      </c>
      <c r="C2092" s="1" t="s">
        <v>32898</v>
      </c>
      <c r="D2092" s="1" t="s">
        <v>168</v>
      </c>
      <c r="E2092" s="1" t="s">
        <v>1428</v>
      </c>
      <c r="F2092" s="1" t="s">
        <v>32900</v>
      </c>
      <c r="G2092" s="1" t="s">
        <v>655</v>
      </c>
      <c r="H2092" t="s">
        <v>1427</v>
      </c>
      <c r="I2092" s="1" t="s">
        <v>41</v>
      </c>
      <c r="J2092">
        <v>6.5</v>
      </c>
    </row>
    <row r="2093" spans="1:10" hidden="1" x14ac:dyDescent="0.25">
      <c r="A2093" s="24" t="str">
        <f t="shared" si="34"/>
        <v>7330THARCELOR (BERTON SICARD)</v>
      </c>
      <c r="B2093" s="1" t="s">
        <v>1429</v>
      </c>
      <c r="C2093" s="1" t="s">
        <v>32898</v>
      </c>
      <c r="D2093" s="1" t="s">
        <v>78</v>
      </c>
      <c r="E2093" s="1" t="s">
        <v>1430</v>
      </c>
      <c r="F2093" s="1" t="s">
        <v>32900</v>
      </c>
      <c r="G2093" s="1" t="s">
        <v>655</v>
      </c>
      <c r="H2093" t="s">
        <v>1429</v>
      </c>
      <c r="I2093" s="1" t="s">
        <v>41</v>
      </c>
      <c r="J2093">
        <v>6.5</v>
      </c>
    </row>
    <row r="2094" spans="1:10" hidden="1" x14ac:dyDescent="0.25">
      <c r="A2094" s="24" t="str">
        <f t="shared" si="34"/>
        <v>7600/4ARCELOR (BERTON SICARD)</v>
      </c>
      <c r="B2094" s="1" t="s">
        <v>1431</v>
      </c>
      <c r="C2094" s="1" t="s">
        <v>32898</v>
      </c>
      <c r="D2094" s="1" t="s">
        <v>78</v>
      </c>
      <c r="E2094" s="1" t="s">
        <v>1432</v>
      </c>
      <c r="F2094" s="1" t="s">
        <v>32900</v>
      </c>
      <c r="G2094" s="1" t="s">
        <v>655</v>
      </c>
      <c r="H2094" t="s">
        <v>1431</v>
      </c>
      <c r="I2094" s="1" t="s">
        <v>41</v>
      </c>
      <c r="J2094">
        <v>4.5</v>
      </c>
    </row>
    <row r="2095" spans="1:10" hidden="1" x14ac:dyDescent="0.25">
      <c r="A2095" s="24" t="str">
        <f t="shared" si="34"/>
        <v>7600/7ARCELOR (BERTON SICARD)</v>
      </c>
      <c r="B2095" s="1" t="s">
        <v>1433</v>
      </c>
      <c r="C2095" s="1" t="s">
        <v>32898</v>
      </c>
      <c r="D2095" s="1" t="s">
        <v>78</v>
      </c>
      <c r="E2095" s="1" t="s">
        <v>1432</v>
      </c>
      <c r="F2095" s="1" t="s">
        <v>32900</v>
      </c>
      <c r="G2095" s="1" t="s">
        <v>655</v>
      </c>
      <c r="H2095" t="s">
        <v>1433</v>
      </c>
      <c r="I2095" s="1" t="s">
        <v>41</v>
      </c>
      <c r="J2095">
        <v>7</v>
      </c>
    </row>
    <row r="2096" spans="1:10" hidden="1" x14ac:dyDescent="0.25">
      <c r="A2096" s="24" t="str">
        <f t="shared" si="34"/>
        <v>7602/4AARCELOR (BERTON SICARD)</v>
      </c>
      <c r="B2096" s="1" t="s">
        <v>1434</v>
      </c>
      <c r="C2096" s="1" t="s">
        <v>32898</v>
      </c>
      <c r="D2096" s="1" t="s">
        <v>78</v>
      </c>
      <c r="E2096" s="1" t="s">
        <v>1435</v>
      </c>
      <c r="F2096" s="1" t="s">
        <v>32900</v>
      </c>
      <c r="G2096" s="1" t="s">
        <v>655</v>
      </c>
      <c r="H2096" t="s">
        <v>1434</v>
      </c>
      <c r="I2096" s="1" t="s">
        <v>41</v>
      </c>
      <c r="J2096">
        <v>4</v>
      </c>
    </row>
    <row r="2097" spans="1:10" hidden="1" x14ac:dyDescent="0.25">
      <c r="A2097" s="24" t="str">
        <f t="shared" si="34"/>
        <v>672ARCELOR (BERTON SICARD)</v>
      </c>
      <c r="B2097" s="1">
        <v>672</v>
      </c>
      <c r="C2097" s="1" t="s">
        <v>32898</v>
      </c>
      <c r="D2097" s="1" t="s">
        <v>78</v>
      </c>
      <c r="E2097" s="1" t="s">
        <v>804</v>
      </c>
      <c r="F2097" s="1" t="s">
        <v>32900</v>
      </c>
      <c r="G2097" s="1" t="s">
        <v>655</v>
      </c>
      <c r="H2097">
        <v>672</v>
      </c>
      <c r="I2097" s="1" t="s">
        <v>41</v>
      </c>
      <c r="J2097">
        <v>1</v>
      </c>
    </row>
    <row r="2098" spans="1:10" hidden="1" x14ac:dyDescent="0.25">
      <c r="A2098" s="24" t="str">
        <f t="shared" si="34"/>
        <v>691ARCELOR (BERTON SICARD)</v>
      </c>
      <c r="B2098" s="1">
        <v>691</v>
      </c>
      <c r="C2098" s="1" t="s">
        <v>32898</v>
      </c>
      <c r="D2098" s="1" t="s">
        <v>78</v>
      </c>
      <c r="E2098" s="1" t="s">
        <v>1436</v>
      </c>
      <c r="F2098" s="1" t="s">
        <v>32900</v>
      </c>
      <c r="G2098" s="1" t="s">
        <v>655</v>
      </c>
      <c r="H2098">
        <v>691</v>
      </c>
      <c r="I2098" s="1" t="s">
        <v>41</v>
      </c>
      <c r="J2098">
        <v>1</v>
      </c>
    </row>
    <row r="2099" spans="1:10" hidden="1" x14ac:dyDescent="0.25">
      <c r="A2099" s="24" t="str">
        <f t="shared" si="34"/>
        <v>691ARCELOR (BERTON SICARD)</v>
      </c>
      <c r="B2099" s="1">
        <v>691</v>
      </c>
      <c r="C2099" s="1" t="s">
        <v>32898</v>
      </c>
      <c r="D2099" s="1" t="s">
        <v>78</v>
      </c>
      <c r="E2099" s="1" t="s">
        <v>1436</v>
      </c>
      <c r="F2099" s="1" t="s">
        <v>32900</v>
      </c>
      <c r="G2099" s="1" t="s">
        <v>655</v>
      </c>
      <c r="H2099">
        <v>691</v>
      </c>
      <c r="I2099" s="1" t="s">
        <v>41</v>
      </c>
      <c r="J2099">
        <v>1</v>
      </c>
    </row>
    <row r="2100" spans="1:10" hidden="1" x14ac:dyDescent="0.25">
      <c r="A2100" s="24" t="str">
        <f t="shared" si="34"/>
        <v>7607/4THARCELOR (BERTON SICARD)</v>
      </c>
      <c r="B2100" s="1" t="s">
        <v>1437</v>
      </c>
      <c r="C2100" s="1" t="s">
        <v>32898</v>
      </c>
      <c r="D2100" s="1" t="s">
        <v>78</v>
      </c>
      <c r="E2100" s="1" t="s">
        <v>1438</v>
      </c>
      <c r="F2100" s="1" t="s">
        <v>32900</v>
      </c>
      <c r="G2100" s="1" t="s">
        <v>655</v>
      </c>
      <c r="H2100" t="s">
        <v>1437</v>
      </c>
      <c r="I2100" s="1" t="s">
        <v>41</v>
      </c>
      <c r="J2100">
        <v>4.5</v>
      </c>
    </row>
    <row r="2101" spans="1:10" hidden="1" x14ac:dyDescent="0.25">
      <c r="A2101" s="24" t="str">
        <f t="shared" si="34"/>
        <v>7607THARCELOR (BERTON SICARD)</v>
      </c>
      <c r="B2101" s="1" t="s">
        <v>1439</v>
      </c>
      <c r="C2101" s="1" t="s">
        <v>32898</v>
      </c>
      <c r="D2101" s="1" t="s">
        <v>78</v>
      </c>
      <c r="E2101" s="1" t="s">
        <v>1438</v>
      </c>
      <c r="F2101" s="1" t="s">
        <v>32900</v>
      </c>
      <c r="G2101" s="1" t="s">
        <v>655</v>
      </c>
      <c r="H2101" t="s">
        <v>1439</v>
      </c>
      <c r="I2101" s="1" t="s">
        <v>41</v>
      </c>
      <c r="J2101">
        <v>6.5</v>
      </c>
    </row>
    <row r="2102" spans="1:10" hidden="1" x14ac:dyDescent="0.25">
      <c r="A2102" s="24" t="str">
        <f t="shared" si="34"/>
        <v>7612ARCELOR (BERTON SICARD)</v>
      </c>
      <c r="B2102" s="1">
        <v>7612</v>
      </c>
      <c r="C2102" s="1" t="s">
        <v>32898</v>
      </c>
      <c r="D2102" s="1" t="s">
        <v>78</v>
      </c>
      <c r="E2102" s="1" t="s">
        <v>1440</v>
      </c>
      <c r="F2102" s="1" t="s">
        <v>32900</v>
      </c>
      <c r="G2102" s="1" t="s">
        <v>655</v>
      </c>
      <c r="H2102">
        <v>7612</v>
      </c>
      <c r="I2102" s="1" t="s">
        <v>41</v>
      </c>
      <c r="J2102">
        <v>6.5</v>
      </c>
    </row>
    <row r="2103" spans="1:10" hidden="1" x14ac:dyDescent="0.25">
      <c r="A2103" s="24" t="str">
        <f t="shared" si="34"/>
        <v>7616ARCELOR (BERTON SICARD)</v>
      </c>
      <c r="B2103" s="1">
        <v>7616</v>
      </c>
      <c r="C2103" s="1" t="s">
        <v>32898</v>
      </c>
      <c r="D2103" s="1" t="s">
        <v>78</v>
      </c>
      <c r="E2103" s="1" t="s">
        <v>1442</v>
      </c>
      <c r="F2103" s="1" t="s">
        <v>32900</v>
      </c>
      <c r="G2103" s="1" t="s">
        <v>655</v>
      </c>
      <c r="H2103">
        <v>7616</v>
      </c>
      <c r="I2103" s="1" t="s">
        <v>41</v>
      </c>
      <c r="J2103">
        <v>6.5</v>
      </c>
    </row>
    <row r="2104" spans="1:10" hidden="1" x14ac:dyDescent="0.25">
      <c r="A2104" s="24" t="str">
        <f t="shared" si="34"/>
        <v>7618ARCELOR (BERTON SICARD)</v>
      </c>
      <c r="B2104" s="1">
        <v>7618</v>
      </c>
      <c r="C2104" s="1" t="s">
        <v>32898</v>
      </c>
      <c r="D2104" s="1" t="s">
        <v>78</v>
      </c>
      <c r="E2104" s="1" t="s">
        <v>1443</v>
      </c>
      <c r="F2104" s="1" t="s">
        <v>32900</v>
      </c>
      <c r="G2104" s="1" t="s">
        <v>655</v>
      </c>
      <c r="H2104">
        <v>7618</v>
      </c>
      <c r="I2104" s="1" t="s">
        <v>41</v>
      </c>
      <c r="J2104">
        <v>6.5</v>
      </c>
    </row>
    <row r="2105" spans="1:10" hidden="1" x14ac:dyDescent="0.25">
      <c r="A2105" s="24" t="str">
        <f t="shared" si="34"/>
        <v>7619ARCELOR (BERTON SICARD)</v>
      </c>
      <c r="B2105" s="1">
        <v>7619</v>
      </c>
      <c r="C2105" s="1" t="s">
        <v>32898</v>
      </c>
      <c r="D2105" s="1" t="s">
        <v>168</v>
      </c>
      <c r="E2105" s="1" t="s">
        <v>1444</v>
      </c>
      <c r="F2105" s="1" t="s">
        <v>32900</v>
      </c>
      <c r="G2105" s="1" t="s">
        <v>655</v>
      </c>
      <c r="H2105">
        <v>7619</v>
      </c>
      <c r="I2105" s="1" t="s">
        <v>41</v>
      </c>
      <c r="J2105">
        <v>6.5</v>
      </c>
    </row>
    <row r="2106" spans="1:10" hidden="1" x14ac:dyDescent="0.25">
      <c r="A2106" s="24" t="str">
        <f t="shared" si="34"/>
        <v>7622ARCELOR (BERTON SICARD)</v>
      </c>
      <c r="B2106" s="1">
        <v>7622</v>
      </c>
      <c r="C2106" s="1" t="s">
        <v>32898</v>
      </c>
      <c r="D2106" s="1" t="s">
        <v>78</v>
      </c>
      <c r="E2106" s="1" t="s">
        <v>1446</v>
      </c>
      <c r="F2106" s="1" t="s">
        <v>32900</v>
      </c>
      <c r="G2106" s="1" t="s">
        <v>655</v>
      </c>
      <c r="H2106">
        <v>7622</v>
      </c>
      <c r="I2106" s="1" t="s">
        <v>41</v>
      </c>
      <c r="J2106">
        <v>6.5</v>
      </c>
    </row>
    <row r="2107" spans="1:10" hidden="1" x14ac:dyDescent="0.25">
      <c r="A2107" s="24" t="str">
        <f t="shared" si="34"/>
        <v>7085ARCELOR (BERTON SICARD)</v>
      </c>
      <c r="B2107" s="1">
        <v>7085</v>
      </c>
      <c r="C2107" s="1" t="s">
        <v>32898</v>
      </c>
      <c r="D2107" s="1" t="s">
        <v>78</v>
      </c>
      <c r="E2107" s="1" t="s">
        <v>1447</v>
      </c>
      <c r="F2107" s="1" t="s">
        <v>32900</v>
      </c>
      <c r="G2107" s="1" t="s">
        <v>655</v>
      </c>
      <c r="H2107">
        <v>7085</v>
      </c>
      <c r="I2107" s="1" t="s">
        <v>41</v>
      </c>
      <c r="J2107">
        <v>10</v>
      </c>
    </row>
    <row r="2108" spans="1:10" hidden="1" x14ac:dyDescent="0.25">
      <c r="A2108" s="24" t="str">
        <f t="shared" si="34"/>
        <v>7624/4ARCELOR (BERTON SICARD)</v>
      </c>
      <c r="B2108" s="1" t="s">
        <v>1449</v>
      </c>
      <c r="C2108" s="1" t="s">
        <v>32898</v>
      </c>
      <c r="D2108" s="1" t="s">
        <v>78</v>
      </c>
      <c r="E2108" s="1" t="s">
        <v>1448</v>
      </c>
      <c r="F2108" s="1" t="s">
        <v>32900</v>
      </c>
      <c r="G2108" s="1" t="s">
        <v>655</v>
      </c>
      <c r="H2108" t="s">
        <v>1449</v>
      </c>
      <c r="I2108" s="1" t="s">
        <v>41</v>
      </c>
      <c r="J2108">
        <v>4.7</v>
      </c>
    </row>
    <row r="2109" spans="1:10" hidden="1" x14ac:dyDescent="0.25">
      <c r="A2109" s="24" t="str">
        <f t="shared" si="34"/>
        <v>7625ARCELOR (BERTON SICARD)</v>
      </c>
      <c r="B2109" s="1">
        <v>7625</v>
      </c>
      <c r="C2109" s="1" t="s">
        <v>32898</v>
      </c>
      <c r="D2109" s="1" t="s">
        <v>78</v>
      </c>
      <c r="E2109" s="1" t="s">
        <v>1450</v>
      </c>
      <c r="F2109" s="1" t="s">
        <v>32900</v>
      </c>
      <c r="G2109" s="1" t="s">
        <v>655</v>
      </c>
      <c r="H2109">
        <v>7625</v>
      </c>
      <c r="I2109" s="1" t="s">
        <v>41</v>
      </c>
      <c r="J2109">
        <v>6.5</v>
      </c>
    </row>
    <row r="2110" spans="1:10" hidden="1" x14ac:dyDescent="0.25">
      <c r="A2110" s="24" t="str">
        <f t="shared" si="34"/>
        <v>7626/4ARCELOR (BERTON SICARD)</v>
      </c>
      <c r="B2110" s="1" t="s">
        <v>1451</v>
      </c>
      <c r="C2110" s="1" t="s">
        <v>32898</v>
      </c>
      <c r="D2110" s="1" t="s">
        <v>78</v>
      </c>
      <c r="E2110" s="1" t="s">
        <v>636</v>
      </c>
      <c r="F2110" s="1" t="s">
        <v>32900</v>
      </c>
      <c r="G2110" s="1" t="s">
        <v>655</v>
      </c>
      <c r="H2110" t="s">
        <v>1451</v>
      </c>
      <c r="I2110" s="1" t="s">
        <v>41</v>
      </c>
      <c r="J2110">
        <v>4.7</v>
      </c>
    </row>
    <row r="2111" spans="1:10" hidden="1" x14ac:dyDescent="0.25">
      <c r="A2111" s="24" t="str">
        <f t="shared" si="34"/>
        <v>7627ARCELOR (BERTON SICARD)</v>
      </c>
      <c r="B2111" s="1">
        <v>7627</v>
      </c>
      <c r="C2111" s="1" t="s">
        <v>32898</v>
      </c>
      <c r="D2111" s="1" t="s">
        <v>78</v>
      </c>
      <c r="E2111" s="1" t="s">
        <v>1452</v>
      </c>
      <c r="F2111" s="1" t="s">
        <v>32900</v>
      </c>
      <c r="G2111" s="1" t="s">
        <v>655</v>
      </c>
      <c r="H2111">
        <v>7627</v>
      </c>
      <c r="I2111" s="1" t="s">
        <v>41</v>
      </c>
      <c r="J2111">
        <v>6.5</v>
      </c>
    </row>
    <row r="2112" spans="1:10" hidden="1" x14ac:dyDescent="0.25">
      <c r="A2112" s="24" t="str">
        <f t="shared" si="34"/>
        <v>7628ARCELOR (BERTON SICARD)</v>
      </c>
      <c r="B2112" s="1">
        <v>7628</v>
      </c>
      <c r="C2112" s="1" t="s">
        <v>32898</v>
      </c>
      <c r="D2112" s="1" t="s">
        <v>78</v>
      </c>
      <c r="E2112" s="1" t="s">
        <v>1453</v>
      </c>
      <c r="F2112" s="1" t="s">
        <v>32900</v>
      </c>
      <c r="G2112" s="1" t="s">
        <v>655</v>
      </c>
      <c r="H2112">
        <v>7628</v>
      </c>
      <c r="I2112" s="1" t="s">
        <v>41</v>
      </c>
      <c r="J2112">
        <v>6.5</v>
      </c>
    </row>
    <row r="2113" spans="1:10" hidden="1" x14ac:dyDescent="0.25">
      <c r="A2113" s="24" t="str">
        <f t="shared" si="34"/>
        <v>7628/4ARCELOR (BERTON SICARD)</v>
      </c>
      <c r="B2113" s="1" t="s">
        <v>1454</v>
      </c>
      <c r="C2113" s="1" t="s">
        <v>32898</v>
      </c>
      <c r="D2113" s="1" t="s">
        <v>78</v>
      </c>
      <c r="E2113" s="1" t="s">
        <v>1453</v>
      </c>
      <c r="F2113" s="1" t="s">
        <v>32900</v>
      </c>
      <c r="G2113" s="1" t="s">
        <v>655</v>
      </c>
      <c r="H2113" t="s">
        <v>1454</v>
      </c>
      <c r="I2113" s="1" t="s">
        <v>41</v>
      </c>
      <c r="J2113">
        <v>4</v>
      </c>
    </row>
    <row r="2114" spans="1:10" hidden="1" x14ac:dyDescent="0.25">
      <c r="A2114" s="24" t="str">
        <f t="shared" si="34"/>
        <v>7629ARCELOR (BERTON SICARD)</v>
      </c>
      <c r="B2114" s="1">
        <v>7629</v>
      </c>
      <c r="C2114" s="1" t="s">
        <v>32898</v>
      </c>
      <c r="D2114" s="1" t="s">
        <v>78</v>
      </c>
      <c r="E2114" s="1" t="s">
        <v>1455</v>
      </c>
      <c r="F2114" s="1" t="s">
        <v>32900</v>
      </c>
      <c r="G2114" s="1" t="s">
        <v>655</v>
      </c>
      <c r="H2114">
        <v>7629</v>
      </c>
      <c r="I2114" s="1" t="s">
        <v>41</v>
      </c>
      <c r="J2114">
        <v>6.5</v>
      </c>
    </row>
    <row r="2115" spans="1:10" hidden="1" x14ac:dyDescent="0.25">
      <c r="A2115" s="24" t="str">
        <f t="shared" si="34"/>
        <v>7633ARCELOR (BERTON SICARD)</v>
      </c>
      <c r="B2115" s="1">
        <v>7633</v>
      </c>
      <c r="C2115" s="1" t="s">
        <v>32898</v>
      </c>
      <c r="D2115" s="1" t="s">
        <v>78</v>
      </c>
      <c r="E2115" s="1" t="s">
        <v>1456</v>
      </c>
      <c r="F2115" s="1" t="s">
        <v>32900</v>
      </c>
      <c r="G2115" s="1" t="s">
        <v>655</v>
      </c>
      <c r="H2115">
        <v>7633</v>
      </c>
      <c r="I2115" s="1" t="s">
        <v>41</v>
      </c>
      <c r="J2115">
        <v>6.5</v>
      </c>
    </row>
    <row r="2116" spans="1:10" hidden="1" x14ac:dyDescent="0.25">
      <c r="A2116" s="24" t="str">
        <f t="shared" si="34"/>
        <v>7634ARCELOR (BERTON SICARD)</v>
      </c>
      <c r="B2116" s="1">
        <v>7634</v>
      </c>
      <c r="C2116" s="1" t="s">
        <v>32898</v>
      </c>
      <c r="D2116" s="1" t="s">
        <v>78</v>
      </c>
      <c r="E2116" s="1" t="s">
        <v>1457</v>
      </c>
      <c r="F2116" s="1" t="s">
        <v>32900</v>
      </c>
      <c r="G2116" s="1" t="s">
        <v>655</v>
      </c>
      <c r="H2116">
        <v>7634</v>
      </c>
      <c r="I2116" s="1" t="s">
        <v>41</v>
      </c>
      <c r="J2116">
        <v>6.5</v>
      </c>
    </row>
    <row r="2117" spans="1:10" hidden="1" x14ac:dyDescent="0.25">
      <c r="A2117" s="24" t="str">
        <f t="shared" si="34"/>
        <v>7635THARCELOR (BERTON SICARD)</v>
      </c>
      <c r="B2117" s="1" t="s">
        <v>1458</v>
      </c>
      <c r="C2117" s="1" t="s">
        <v>32898</v>
      </c>
      <c r="D2117" s="1" t="s">
        <v>78</v>
      </c>
      <c r="E2117" s="1" t="s">
        <v>1459</v>
      </c>
      <c r="F2117" s="1" t="s">
        <v>32900</v>
      </c>
      <c r="G2117" s="1" t="s">
        <v>655</v>
      </c>
      <c r="H2117" t="s">
        <v>1458</v>
      </c>
      <c r="I2117" s="1" t="s">
        <v>41</v>
      </c>
      <c r="J2117">
        <v>6.5</v>
      </c>
    </row>
    <row r="2118" spans="1:10" hidden="1" x14ac:dyDescent="0.25">
      <c r="A2118" s="24" t="str">
        <f t="shared" si="34"/>
        <v>7636ARCELOR (BERTON SICARD)</v>
      </c>
      <c r="B2118" s="1">
        <v>7636</v>
      </c>
      <c r="C2118" s="1" t="s">
        <v>32898</v>
      </c>
      <c r="D2118" s="1" t="s">
        <v>78</v>
      </c>
      <c r="E2118" s="1" t="s">
        <v>1460</v>
      </c>
      <c r="F2118" s="1" t="s">
        <v>32900</v>
      </c>
      <c r="G2118" s="1" t="s">
        <v>655</v>
      </c>
      <c r="H2118">
        <v>7636</v>
      </c>
      <c r="I2118" s="1" t="s">
        <v>41</v>
      </c>
      <c r="J2118">
        <v>6.5</v>
      </c>
    </row>
    <row r="2119" spans="1:10" hidden="1" x14ac:dyDescent="0.25">
      <c r="A2119" s="24" t="str">
        <f t="shared" si="34"/>
        <v>7637THARCELOR (BERTON SICARD)</v>
      </c>
      <c r="B2119" s="1" t="s">
        <v>1461</v>
      </c>
      <c r="C2119" s="1" t="s">
        <v>32898</v>
      </c>
      <c r="D2119" s="1" t="s">
        <v>78</v>
      </c>
      <c r="E2119" s="1" t="s">
        <v>1462</v>
      </c>
      <c r="F2119" s="1" t="s">
        <v>32900</v>
      </c>
      <c r="G2119" s="1" t="s">
        <v>655</v>
      </c>
      <c r="H2119" t="s">
        <v>1461</v>
      </c>
      <c r="I2119" s="1" t="s">
        <v>41</v>
      </c>
      <c r="J2119">
        <v>6.5</v>
      </c>
    </row>
    <row r="2120" spans="1:10" hidden="1" x14ac:dyDescent="0.25">
      <c r="A2120" s="24" t="str">
        <f t="shared" si="34"/>
        <v>7049ARCELOR (BERTON SICARD)</v>
      </c>
      <c r="B2120" s="1">
        <v>7049</v>
      </c>
      <c r="C2120" s="1" t="s">
        <v>32898</v>
      </c>
      <c r="D2120" s="1" t="s">
        <v>78</v>
      </c>
      <c r="E2120" s="1" t="s">
        <v>1359</v>
      </c>
      <c r="F2120" s="1" t="s">
        <v>32900</v>
      </c>
      <c r="G2120" s="1" t="s">
        <v>655</v>
      </c>
      <c r="H2120">
        <v>7049</v>
      </c>
      <c r="I2120" s="1" t="s">
        <v>41</v>
      </c>
      <c r="J2120">
        <v>6.5</v>
      </c>
    </row>
    <row r="2121" spans="1:10" hidden="1" x14ac:dyDescent="0.25">
      <c r="A2121" s="24" t="str">
        <f t="shared" si="34"/>
        <v>7049ARCELOR (BERTON SICARD)</v>
      </c>
      <c r="B2121" s="1">
        <v>7049</v>
      </c>
      <c r="C2121" s="1" t="s">
        <v>32898</v>
      </c>
      <c r="D2121" s="1" t="s">
        <v>78</v>
      </c>
      <c r="E2121" s="1" t="s">
        <v>1359</v>
      </c>
      <c r="F2121" s="1" t="s">
        <v>32900</v>
      </c>
      <c r="G2121" s="1" t="s">
        <v>655</v>
      </c>
      <c r="H2121">
        <v>7049</v>
      </c>
      <c r="I2121" s="1" t="s">
        <v>41</v>
      </c>
      <c r="J2121">
        <v>6.5</v>
      </c>
    </row>
    <row r="2122" spans="1:10" hidden="1" x14ac:dyDescent="0.25">
      <c r="A2122" s="24" t="str">
        <f t="shared" si="34"/>
        <v>7644ARCELOR (BERTON SICARD)</v>
      </c>
      <c r="B2122" s="1">
        <v>7644</v>
      </c>
      <c r="C2122" s="1" t="s">
        <v>32898</v>
      </c>
      <c r="D2122" s="1" t="s">
        <v>78</v>
      </c>
      <c r="E2122" s="1" t="s">
        <v>1463</v>
      </c>
      <c r="F2122" s="1" t="s">
        <v>32900</v>
      </c>
      <c r="G2122" s="1" t="s">
        <v>655</v>
      </c>
      <c r="H2122">
        <v>7644</v>
      </c>
      <c r="I2122" s="1" t="s">
        <v>41</v>
      </c>
      <c r="J2122">
        <v>6.5</v>
      </c>
    </row>
    <row r="2123" spans="1:10" hidden="1" x14ac:dyDescent="0.25">
      <c r="A2123" s="24" t="str">
        <f t="shared" si="34"/>
        <v>7049ARCELOR (BERTON SICARD)</v>
      </c>
      <c r="B2123" s="1">
        <v>7049</v>
      </c>
      <c r="C2123" s="1" t="s">
        <v>32898</v>
      </c>
      <c r="D2123" s="1" t="s">
        <v>78</v>
      </c>
      <c r="E2123" s="1" t="s">
        <v>1359</v>
      </c>
      <c r="F2123" s="1" t="s">
        <v>32900</v>
      </c>
      <c r="G2123" s="1" t="s">
        <v>655</v>
      </c>
      <c r="H2123">
        <v>7049</v>
      </c>
      <c r="I2123" s="1" t="s">
        <v>41</v>
      </c>
      <c r="J2123">
        <v>6.5</v>
      </c>
    </row>
    <row r="2124" spans="1:10" hidden="1" x14ac:dyDescent="0.25">
      <c r="A2124" s="24" t="str">
        <f t="shared" ref="A2124:A2187" si="35">B2124&amp;F2124</f>
        <v>7646/4ARCELOR (BERTON SICARD)</v>
      </c>
      <c r="B2124" s="1" t="s">
        <v>1464</v>
      </c>
      <c r="C2124" s="1" t="s">
        <v>32898</v>
      </c>
      <c r="D2124" s="1" t="s">
        <v>78</v>
      </c>
      <c r="E2124" s="1" t="s">
        <v>293</v>
      </c>
      <c r="F2124" s="1" t="s">
        <v>32900</v>
      </c>
      <c r="G2124" s="1" t="s">
        <v>655</v>
      </c>
      <c r="H2124" t="s">
        <v>1464</v>
      </c>
      <c r="I2124" s="1" t="s">
        <v>41</v>
      </c>
      <c r="J2124">
        <v>4.7</v>
      </c>
    </row>
    <row r="2125" spans="1:10" hidden="1" x14ac:dyDescent="0.25">
      <c r="A2125" s="24" t="str">
        <f t="shared" si="35"/>
        <v>7085ARCELOR (BERTON SICARD)</v>
      </c>
      <c r="B2125" s="1">
        <v>7085</v>
      </c>
      <c r="C2125" s="1" t="s">
        <v>32898</v>
      </c>
      <c r="D2125" s="1" t="s">
        <v>78</v>
      </c>
      <c r="E2125" s="1" t="s">
        <v>1447</v>
      </c>
      <c r="F2125" s="1" t="s">
        <v>32900</v>
      </c>
      <c r="G2125" s="1" t="s">
        <v>655</v>
      </c>
      <c r="H2125">
        <v>7085</v>
      </c>
      <c r="I2125" s="1" t="s">
        <v>41</v>
      </c>
      <c r="J2125">
        <v>10</v>
      </c>
    </row>
    <row r="2126" spans="1:10" hidden="1" x14ac:dyDescent="0.25">
      <c r="A2126" s="24" t="str">
        <f t="shared" si="35"/>
        <v>7649ARCELOR (BERTON SICARD)</v>
      </c>
      <c r="B2126" s="1">
        <v>7649</v>
      </c>
      <c r="C2126" s="1" t="s">
        <v>32898</v>
      </c>
      <c r="D2126" s="1" t="s">
        <v>32899</v>
      </c>
      <c r="E2126" s="1" t="s">
        <v>1465</v>
      </c>
      <c r="F2126" s="1" t="s">
        <v>32900</v>
      </c>
      <c r="G2126" s="1" t="s">
        <v>655</v>
      </c>
      <c r="H2126">
        <v>7649</v>
      </c>
      <c r="I2126" s="1" t="s">
        <v>41</v>
      </c>
      <c r="J2126">
        <v>6.5</v>
      </c>
    </row>
    <row r="2127" spans="1:10" hidden="1" x14ac:dyDescent="0.25">
      <c r="A2127" s="24" t="str">
        <f t="shared" si="35"/>
        <v>7086ARCELOR (BERTON SICARD)</v>
      </c>
      <c r="B2127" s="1">
        <v>7086</v>
      </c>
      <c r="C2127" s="1" t="s">
        <v>32898</v>
      </c>
      <c r="D2127" s="1" t="s">
        <v>78</v>
      </c>
      <c r="E2127" s="1" t="s">
        <v>1466</v>
      </c>
      <c r="F2127" s="1" t="s">
        <v>32900</v>
      </c>
      <c r="G2127" s="1" t="s">
        <v>655</v>
      </c>
      <c r="H2127">
        <v>7086</v>
      </c>
      <c r="I2127" s="1" t="s">
        <v>41</v>
      </c>
      <c r="J2127">
        <v>4</v>
      </c>
    </row>
    <row r="2128" spans="1:10" hidden="1" x14ac:dyDescent="0.25">
      <c r="A2128" s="24" t="str">
        <f t="shared" si="35"/>
        <v>7086ARCELOR (BERTON SICARD)</v>
      </c>
      <c r="B2128" s="1">
        <v>7086</v>
      </c>
      <c r="C2128" s="1" t="s">
        <v>32898</v>
      </c>
      <c r="D2128" s="1" t="s">
        <v>78</v>
      </c>
      <c r="E2128" s="1" t="s">
        <v>1466</v>
      </c>
      <c r="F2128" s="1" t="s">
        <v>32900</v>
      </c>
      <c r="G2128" s="1" t="s">
        <v>655</v>
      </c>
      <c r="H2128">
        <v>7086</v>
      </c>
      <c r="I2128" s="1" t="s">
        <v>41</v>
      </c>
      <c r="J2128">
        <v>4</v>
      </c>
    </row>
    <row r="2129" spans="1:10" hidden="1" x14ac:dyDescent="0.25">
      <c r="A2129" s="24" t="str">
        <f t="shared" si="35"/>
        <v>7049ARCELOR (BERTON SICARD)</v>
      </c>
      <c r="B2129" s="1">
        <v>7049</v>
      </c>
      <c r="C2129" s="1" t="s">
        <v>32898</v>
      </c>
      <c r="D2129" s="1" t="s">
        <v>78</v>
      </c>
      <c r="E2129" s="1" t="s">
        <v>1359</v>
      </c>
      <c r="F2129" s="1" t="s">
        <v>32900</v>
      </c>
      <c r="G2129" s="1" t="s">
        <v>655</v>
      </c>
      <c r="H2129">
        <v>7049</v>
      </c>
      <c r="I2129" s="1" t="s">
        <v>41</v>
      </c>
      <c r="J2129">
        <v>6.5</v>
      </c>
    </row>
    <row r="2130" spans="1:10" hidden="1" x14ac:dyDescent="0.25">
      <c r="A2130" s="24" t="str">
        <f t="shared" si="35"/>
        <v>7653ARCELOR (BERTON SICARD)</v>
      </c>
      <c r="B2130" s="1">
        <v>7653</v>
      </c>
      <c r="C2130" s="1" t="s">
        <v>32898</v>
      </c>
      <c r="D2130" s="1" t="s">
        <v>32899</v>
      </c>
      <c r="E2130" s="1" t="s">
        <v>1468</v>
      </c>
      <c r="F2130" s="1" t="s">
        <v>32900</v>
      </c>
      <c r="G2130" s="1" t="s">
        <v>655</v>
      </c>
      <c r="H2130">
        <v>7653</v>
      </c>
      <c r="I2130" s="1" t="s">
        <v>41</v>
      </c>
      <c r="J2130">
        <v>6.5</v>
      </c>
    </row>
    <row r="2131" spans="1:10" hidden="1" x14ac:dyDescent="0.25">
      <c r="A2131" s="24" t="str">
        <f t="shared" si="35"/>
        <v>7653/4ARCELOR (BERTON SICARD)</v>
      </c>
      <c r="B2131" s="1" t="s">
        <v>1469</v>
      </c>
      <c r="C2131" s="1" t="s">
        <v>32898</v>
      </c>
      <c r="D2131" s="1" t="s">
        <v>32899</v>
      </c>
      <c r="E2131" s="1" t="s">
        <v>1468</v>
      </c>
      <c r="F2131" s="1" t="s">
        <v>32900</v>
      </c>
      <c r="G2131" s="1" t="s">
        <v>655</v>
      </c>
      <c r="H2131" t="s">
        <v>1469</v>
      </c>
      <c r="I2131" s="1" t="s">
        <v>41</v>
      </c>
      <c r="J2131">
        <v>4</v>
      </c>
    </row>
    <row r="2132" spans="1:10" hidden="1" x14ac:dyDescent="0.25">
      <c r="A2132" s="24" t="str">
        <f t="shared" si="35"/>
        <v>7655/4ARCELOR (BERTON SICARD)</v>
      </c>
      <c r="B2132" s="1" t="s">
        <v>1470</v>
      </c>
      <c r="C2132" s="1" t="s">
        <v>32898</v>
      </c>
      <c r="D2132" s="1" t="s">
        <v>78</v>
      </c>
      <c r="E2132" s="1" t="s">
        <v>1471</v>
      </c>
      <c r="F2132" s="1" t="s">
        <v>32900</v>
      </c>
      <c r="G2132" s="1" t="s">
        <v>655</v>
      </c>
      <c r="H2132" t="s">
        <v>1470</v>
      </c>
      <c r="I2132" s="1" t="s">
        <v>41</v>
      </c>
      <c r="J2132">
        <v>4.7</v>
      </c>
    </row>
    <row r="2133" spans="1:10" hidden="1" x14ac:dyDescent="0.25">
      <c r="A2133" s="24" t="str">
        <f t="shared" si="35"/>
        <v>7657ARCELOR (BERTON SICARD)</v>
      </c>
      <c r="B2133" s="1">
        <v>7657</v>
      </c>
      <c r="C2133" s="1" t="s">
        <v>32898</v>
      </c>
      <c r="D2133" s="1" t="s">
        <v>78</v>
      </c>
      <c r="E2133" s="1" t="s">
        <v>1472</v>
      </c>
      <c r="F2133" s="1" t="s">
        <v>32900</v>
      </c>
      <c r="G2133" s="1" t="s">
        <v>655</v>
      </c>
      <c r="H2133">
        <v>7657</v>
      </c>
      <c r="I2133" s="1" t="s">
        <v>41</v>
      </c>
      <c r="J2133">
        <v>6.5</v>
      </c>
    </row>
    <row r="2134" spans="1:10" hidden="1" x14ac:dyDescent="0.25">
      <c r="A2134" s="24" t="str">
        <f t="shared" si="35"/>
        <v>7658THPARCELOR (BERTON SICARD)</v>
      </c>
      <c r="B2134" s="1" t="s">
        <v>1473</v>
      </c>
      <c r="C2134" s="1" t="s">
        <v>32898</v>
      </c>
      <c r="D2134" s="1" t="s">
        <v>78</v>
      </c>
      <c r="E2134" s="1" t="s">
        <v>1474</v>
      </c>
      <c r="F2134" s="1" t="s">
        <v>32900</v>
      </c>
      <c r="G2134" s="1" t="s">
        <v>655</v>
      </c>
      <c r="H2134" t="s">
        <v>1473</v>
      </c>
      <c r="I2134" s="1" t="s">
        <v>41</v>
      </c>
      <c r="J2134">
        <v>6.5</v>
      </c>
    </row>
    <row r="2135" spans="1:10" hidden="1" x14ac:dyDescent="0.25">
      <c r="A2135" s="24" t="str">
        <f t="shared" si="35"/>
        <v>7659ARCELOR (BERTON SICARD)</v>
      </c>
      <c r="B2135" s="1">
        <v>7659</v>
      </c>
      <c r="C2135" s="1" t="s">
        <v>32898</v>
      </c>
      <c r="D2135" s="1" t="s">
        <v>78</v>
      </c>
      <c r="E2135" s="1" t="s">
        <v>1354</v>
      </c>
      <c r="F2135" s="1" t="s">
        <v>32900</v>
      </c>
      <c r="G2135" s="1" t="s">
        <v>655</v>
      </c>
      <c r="H2135">
        <v>7659</v>
      </c>
      <c r="I2135" s="1" t="s">
        <v>41</v>
      </c>
      <c r="J2135">
        <v>6.5</v>
      </c>
    </row>
    <row r="2136" spans="1:10" hidden="1" x14ac:dyDescent="0.25">
      <c r="A2136" s="24" t="str">
        <f t="shared" si="35"/>
        <v>7661ARCELOR (BERTON SICARD)</v>
      </c>
      <c r="B2136" s="1">
        <v>7661</v>
      </c>
      <c r="C2136" s="1" t="s">
        <v>32898</v>
      </c>
      <c r="D2136" s="1" t="s">
        <v>32899</v>
      </c>
      <c r="E2136" s="1" t="s">
        <v>1476</v>
      </c>
      <c r="F2136" s="1" t="s">
        <v>32900</v>
      </c>
      <c r="G2136" s="1" t="s">
        <v>655</v>
      </c>
      <c r="H2136">
        <v>7661</v>
      </c>
      <c r="I2136" s="1" t="s">
        <v>41</v>
      </c>
      <c r="J2136">
        <v>6.5</v>
      </c>
    </row>
    <row r="2137" spans="1:10" hidden="1" x14ac:dyDescent="0.25">
      <c r="A2137" s="24" t="str">
        <f t="shared" si="35"/>
        <v>7661/4ARCELOR (BERTON SICARD)</v>
      </c>
      <c r="B2137" s="1" t="s">
        <v>1477</v>
      </c>
      <c r="C2137" s="1" t="s">
        <v>32898</v>
      </c>
      <c r="D2137" s="1" t="s">
        <v>32899</v>
      </c>
      <c r="E2137" s="1" t="s">
        <v>1476</v>
      </c>
      <c r="F2137" s="1" t="s">
        <v>32900</v>
      </c>
      <c r="G2137" s="1" t="s">
        <v>655</v>
      </c>
      <c r="H2137" t="s">
        <v>1477</v>
      </c>
      <c r="I2137" s="1" t="s">
        <v>41</v>
      </c>
      <c r="J2137">
        <v>4.7</v>
      </c>
    </row>
    <row r="2138" spans="1:10" hidden="1" x14ac:dyDescent="0.25">
      <c r="A2138" s="24" t="str">
        <f t="shared" si="35"/>
        <v>7662ARCELOR (BERTON SICARD)</v>
      </c>
      <c r="B2138" s="1">
        <v>7662</v>
      </c>
      <c r="C2138" s="1" t="s">
        <v>32898</v>
      </c>
      <c r="D2138" s="1" t="s">
        <v>78</v>
      </c>
      <c r="E2138" s="1" t="s">
        <v>1478</v>
      </c>
      <c r="F2138" s="1" t="s">
        <v>32900</v>
      </c>
      <c r="G2138" s="1" t="s">
        <v>655</v>
      </c>
      <c r="H2138">
        <v>7662</v>
      </c>
      <c r="I2138" s="1" t="s">
        <v>41</v>
      </c>
      <c r="J2138">
        <v>6.5</v>
      </c>
    </row>
    <row r="2139" spans="1:10" hidden="1" x14ac:dyDescent="0.25">
      <c r="A2139" s="24" t="str">
        <f t="shared" si="35"/>
        <v>7662/4ARCELOR (BERTON SICARD)</v>
      </c>
      <c r="B2139" s="1" t="s">
        <v>1479</v>
      </c>
      <c r="C2139" s="1" t="s">
        <v>32898</v>
      </c>
      <c r="D2139" s="1" t="s">
        <v>78</v>
      </c>
      <c r="E2139" s="1" t="s">
        <v>1478</v>
      </c>
      <c r="F2139" s="1" t="s">
        <v>32900</v>
      </c>
      <c r="G2139" s="1" t="s">
        <v>655</v>
      </c>
      <c r="H2139" t="s">
        <v>1479</v>
      </c>
      <c r="I2139" s="1" t="s">
        <v>41</v>
      </c>
      <c r="J2139">
        <v>4.7</v>
      </c>
    </row>
    <row r="2140" spans="1:10" hidden="1" x14ac:dyDescent="0.25">
      <c r="A2140" s="24" t="str">
        <f t="shared" si="35"/>
        <v>7663ARCELOR (BERTON SICARD)</v>
      </c>
      <c r="B2140" s="1">
        <v>7663</v>
      </c>
      <c r="C2140" s="1" t="s">
        <v>32898</v>
      </c>
      <c r="D2140" s="1" t="s">
        <v>78</v>
      </c>
      <c r="E2140" s="1" t="s">
        <v>1480</v>
      </c>
      <c r="F2140" s="1" t="s">
        <v>32900</v>
      </c>
      <c r="G2140" s="1" t="s">
        <v>655</v>
      </c>
      <c r="H2140">
        <v>7663</v>
      </c>
      <c r="I2140" s="1" t="s">
        <v>41</v>
      </c>
      <c r="J2140">
        <v>6.5</v>
      </c>
    </row>
    <row r="2141" spans="1:10" hidden="1" x14ac:dyDescent="0.25">
      <c r="A2141" s="24" t="str">
        <f t="shared" si="35"/>
        <v>7664/4ARCELOR (BERTON SICARD)</v>
      </c>
      <c r="B2141" s="1" t="s">
        <v>1481</v>
      </c>
      <c r="C2141" s="1" t="s">
        <v>32898</v>
      </c>
      <c r="D2141" s="1" t="s">
        <v>78</v>
      </c>
      <c r="E2141" s="1" t="s">
        <v>1482</v>
      </c>
      <c r="F2141" s="1" t="s">
        <v>32900</v>
      </c>
      <c r="G2141" s="1" t="s">
        <v>655</v>
      </c>
      <c r="H2141" t="s">
        <v>1481</v>
      </c>
      <c r="I2141" s="1" t="s">
        <v>41</v>
      </c>
      <c r="J2141">
        <v>4.7</v>
      </c>
    </row>
    <row r="2142" spans="1:10" hidden="1" x14ac:dyDescent="0.25">
      <c r="A2142" s="24" t="str">
        <f t="shared" si="35"/>
        <v>7665ARCELOR (BERTON SICARD)</v>
      </c>
      <c r="B2142" s="1">
        <v>7665</v>
      </c>
      <c r="C2142" s="1" t="s">
        <v>32898</v>
      </c>
      <c r="D2142" s="1" t="s">
        <v>168</v>
      </c>
      <c r="E2142" s="1" t="s">
        <v>1483</v>
      </c>
      <c r="F2142" s="1" t="s">
        <v>32900</v>
      </c>
      <c r="G2142" s="1" t="s">
        <v>655</v>
      </c>
      <c r="H2142">
        <v>7665</v>
      </c>
      <c r="I2142" s="1" t="s">
        <v>41</v>
      </c>
      <c r="J2142">
        <v>6.5</v>
      </c>
    </row>
    <row r="2143" spans="1:10" hidden="1" x14ac:dyDescent="0.25">
      <c r="A2143" s="24" t="str">
        <f t="shared" si="35"/>
        <v>7665/4ARCELOR (BERTON SICARD)</v>
      </c>
      <c r="B2143" s="1" t="s">
        <v>1484</v>
      </c>
      <c r="C2143" s="1" t="s">
        <v>32898</v>
      </c>
      <c r="D2143" s="1" t="s">
        <v>168</v>
      </c>
      <c r="E2143" s="1" t="s">
        <v>1483</v>
      </c>
      <c r="F2143" s="1" t="s">
        <v>32900</v>
      </c>
      <c r="G2143" s="1" t="s">
        <v>655</v>
      </c>
      <c r="H2143" t="s">
        <v>1484</v>
      </c>
      <c r="I2143" s="1" t="s">
        <v>41</v>
      </c>
      <c r="J2143">
        <v>4.7</v>
      </c>
    </row>
    <row r="2144" spans="1:10" hidden="1" x14ac:dyDescent="0.25">
      <c r="A2144" s="24" t="str">
        <f t="shared" si="35"/>
        <v>7668THARCELOR (BERTON SICARD)</v>
      </c>
      <c r="B2144" s="1" t="s">
        <v>1486</v>
      </c>
      <c r="C2144" s="1" t="s">
        <v>32898</v>
      </c>
      <c r="D2144" s="1" t="s">
        <v>168</v>
      </c>
      <c r="E2144" s="1" t="s">
        <v>1487</v>
      </c>
      <c r="F2144" s="1" t="s">
        <v>32900</v>
      </c>
      <c r="G2144" s="1" t="s">
        <v>655</v>
      </c>
      <c r="H2144" t="s">
        <v>1486</v>
      </c>
      <c r="I2144" s="1" t="s">
        <v>41</v>
      </c>
      <c r="J2144">
        <v>6.5</v>
      </c>
    </row>
    <row r="2145" spans="1:10" hidden="1" x14ac:dyDescent="0.25">
      <c r="A2145" s="24" t="str">
        <f t="shared" si="35"/>
        <v>7673ARCELOR (BERTON SICARD)</v>
      </c>
      <c r="B2145" s="1">
        <v>7673</v>
      </c>
      <c r="C2145" s="1" t="s">
        <v>32898</v>
      </c>
      <c r="D2145" s="1" t="s">
        <v>78</v>
      </c>
      <c r="E2145" s="1" t="s">
        <v>1490</v>
      </c>
      <c r="F2145" s="1" t="s">
        <v>32900</v>
      </c>
      <c r="G2145" s="1" t="s">
        <v>655</v>
      </c>
      <c r="H2145">
        <v>7673</v>
      </c>
      <c r="I2145" s="1" t="s">
        <v>41</v>
      </c>
      <c r="J2145">
        <v>6.5</v>
      </c>
    </row>
    <row r="2146" spans="1:10" hidden="1" x14ac:dyDescent="0.25">
      <c r="A2146" s="24" t="str">
        <f t="shared" si="35"/>
        <v>7674ARCELOR (BERTON SICARD)</v>
      </c>
      <c r="B2146" s="1">
        <v>7674</v>
      </c>
      <c r="C2146" s="1" t="s">
        <v>32898</v>
      </c>
      <c r="D2146" s="1" t="s">
        <v>78</v>
      </c>
      <c r="E2146" s="1" t="s">
        <v>1491</v>
      </c>
      <c r="F2146" s="1" t="s">
        <v>32900</v>
      </c>
      <c r="G2146" s="1" t="s">
        <v>655</v>
      </c>
      <c r="H2146">
        <v>7674</v>
      </c>
      <c r="I2146" s="1" t="s">
        <v>41</v>
      </c>
      <c r="J2146">
        <v>6.5</v>
      </c>
    </row>
    <row r="2147" spans="1:10" hidden="1" x14ac:dyDescent="0.25">
      <c r="A2147" s="24" t="str">
        <f t="shared" si="35"/>
        <v>7679ARCELOR (BERTON SICARD)</v>
      </c>
      <c r="B2147" s="1">
        <v>7679</v>
      </c>
      <c r="C2147" s="1" t="s">
        <v>32898</v>
      </c>
      <c r="D2147" s="1" t="s">
        <v>168</v>
      </c>
      <c r="E2147" s="1" t="s">
        <v>1493</v>
      </c>
      <c r="F2147" s="1" t="s">
        <v>32900</v>
      </c>
      <c r="G2147" s="1" t="s">
        <v>655</v>
      </c>
      <c r="H2147">
        <v>7679</v>
      </c>
      <c r="I2147" s="1" t="s">
        <v>41</v>
      </c>
      <c r="J2147">
        <v>6.5</v>
      </c>
    </row>
    <row r="2148" spans="1:10" hidden="1" x14ac:dyDescent="0.25">
      <c r="A2148" s="24" t="str">
        <f t="shared" si="35"/>
        <v>7680THARCELOR (BERTON SICARD)</v>
      </c>
      <c r="B2148" s="1" t="s">
        <v>1494</v>
      </c>
      <c r="C2148" s="1" t="s">
        <v>32898</v>
      </c>
      <c r="D2148" s="1" t="s">
        <v>78</v>
      </c>
      <c r="E2148" s="1" t="s">
        <v>1495</v>
      </c>
      <c r="F2148" s="1" t="s">
        <v>32900</v>
      </c>
      <c r="G2148" s="1" t="s">
        <v>655</v>
      </c>
      <c r="H2148" t="s">
        <v>1494</v>
      </c>
      <c r="I2148" s="1" t="s">
        <v>41</v>
      </c>
      <c r="J2148">
        <v>6.5</v>
      </c>
    </row>
    <row r="2149" spans="1:10" hidden="1" x14ac:dyDescent="0.25">
      <c r="A2149" s="24" t="str">
        <f t="shared" si="35"/>
        <v>7681THARCELOR (BERTON SICARD)</v>
      </c>
      <c r="B2149" s="1" t="s">
        <v>1496</v>
      </c>
      <c r="C2149" s="1" t="s">
        <v>32898</v>
      </c>
      <c r="D2149" s="1" t="s">
        <v>78</v>
      </c>
      <c r="E2149" s="1" t="s">
        <v>1497</v>
      </c>
      <c r="F2149" s="1" t="s">
        <v>32900</v>
      </c>
      <c r="G2149" s="1" t="s">
        <v>655</v>
      </c>
      <c r="H2149" t="s">
        <v>1496</v>
      </c>
      <c r="I2149" s="1" t="s">
        <v>41</v>
      </c>
      <c r="J2149">
        <v>6.5</v>
      </c>
    </row>
    <row r="2150" spans="1:10" hidden="1" x14ac:dyDescent="0.25">
      <c r="A2150" s="24" t="str">
        <f t="shared" si="35"/>
        <v>7682THARCELOR (BERTON SICARD)</v>
      </c>
      <c r="B2150" s="1" t="s">
        <v>1498</v>
      </c>
      <c r="C2150" s="1" t="s">
        <v>32898</v>
      </c>
      <c r="D2150" s="1" t="s">
        <v>78</v>
      </c>
      <c r="E2150" s="1" t="s">
        <v>1499</v>
      </c>
      <c r="F2150" s="1" t="s">
        <v>32900</v>
      </c>
      <c r="G2150" s="1" t="s">
        <v>655</v>
      </c>
      <c r="H2150" t="s">
        <v>1498</v>
      </c>
      <c r="I2150" s="1" t="s">
        <v>41</v>
      </c>
      <c r="J2150">
        <v>6.5</v>
      </c>
    </row>
    <row r="2151" spans="1:10" hidden="1" x14ac:dyDescent="0.25">
      <c r="A2151" s="24" t="str">
        <f t="shared" si="35"/>
        <v>7683THARCELOR (BERTON SICARD)</v>
      </c>
      <c r="B2151" s="1" t="s">
        <v>1500</v>
      </c>
      <c r="C2151" s="1" t="s">
        <v>32898</v>
      </c>
      <c r="D2151" s="1" t="s">
        <v>78</v>
      </c>
      <c r="E2151" s="1" t="s">
        <v>1501</v>
      </c>
      <c r="F2151" s="1" t="s">
        <v>32900</v>
      </c>
      <c r="G2151" s="1" t="s">
        <v>655</v>
      </c>
      <c r="H2151" t="s">
        <v>1500</v>
      </c>
      <c r="I2151" s="1" t="s">
        <v>41</v>
      </c>
      <c r="J2151">
        <v>6.5</v>
      </c>
    </row>
    <row r="2152" spans="1:10" hidden="1" x14ac:dyDescent="0.25">
      <c r="A2152" s="24" t="str">
        <f t="shared" si="35"/>
        <v>7684THARCELOR (BERTON SICARD)</v>
      </c>
      <c r="B2152" s="1" t="s">
        <v>1502</v>
      </c>
      <c r="C2152" s="1" t="s">
        <v>32898</v>
      </c>
      <c r="D2152" s="1" t="s">
        <v>78</v>
      </c>
      <c r="E2152" s="1" t="s">
        <v>1503</v>
      </c>
      <c r="F2152" s="1" t="s">
        <v>32900</v>
      </c>
      <c r="G2152" s="1" t="s">
        <v>655</v>
      </c>
      <c r="H2152" t="s">
        <v>1502</v>
      </c>
      <c r="I2152" s="1" t="s">
        <v>41</v>
      </c>
      <c r="J2152">
        <v>6.5</v>
      </c>
    </row>
    <row r="2153" spans="1:10" hidden="1" x14ac:dyDescent="0.25">
      <c r="A2153" s="24" t="str">
        <f t="shared" si="35"/>
        <v>7687ARCELOR (BERTON SICARD)</v>
      </c>
      <c r="B2153" s="1">
        <v>7687</v>
      </c>
      <c r="C2153" s="1" t="s">
        <v>32898</v>
      </c>
      <c r="D2153" s="1" t="s">
        <v>78</v>
      </c>
      <c r="E2153" s="1" t="s">
        <v>1504</v>
      </c>
      <c r="F2153" s="1" t="s">
        <v>32900</v>
      </c>
      <c r="G2153" s="1" t="s">
        <v>655</v>
      </c>
      <c r="H2153">
        <v>7687</v>
      </c>
      <c r="I2153" s="1" t="s">
        <v>41</v>
      </c>
      <c r="J2153">
        <v>6.5</v>
      </c>
    </row>
    <row r="2154" spans="1:10" hidden="1" x14ac:dyDescent="0.25">
      <c r="A2154" s="24" t="str">
        <f t="shared" si="35"/>
        <v>7690ARCELOR (BERTON SICARD)</v>
      </c>
      <c r="B2154" s="1">
        <v>7690</v>
      </c>
      <c r="C2154" s="1" t="s">
        <v>32898</v>
      </c>
      <c r="D2154" s="1" t="s">
        <v>78</v>
      </c>
      <c r="E2154" s="1" t="s">
        <v>1505</v>
      </c>
      <c r="F2154" s="1" t="s">
        <v>32900</v>
      </c>
      <c r="G2154" s="1" t="s">
        <v>655</v>
      </c>
      <c r="H2154">
        <v>7690</v>
      </c>
      <c r="I2154" s="1" t="s">
        <v>41</v>
      </c>
      <c r="J2154">
        <v>6.5</v>
      </c>
    </row>
    <row r="2155" spans="1:10" hidden="1" x14ac:dyDescent="0.25">
      <c r="A2155" s="24" t="str">
        <f t="shared" si="35"/>
        <v>7691THARCELOR (BERTON SICARD)</v>
      </c>
      <c r="B2155" s="1" t="s">
        <v>1506</v>
      </c>
      <c r="C2155" s="1" t="s">
        <v>32898</v>
      </c>
      <c r="D2155" s="1" t="s">
        <v>78</v>
      </c>
      <c r="E2155" s="1" t="s">
        <v>1507</v>
      </c>
      <c r="F2155" s="1" t="s">
        <v>32900</v>
      </c>
      <c r="G2155" s="1" t="s">
        <v>655</v>
      </c>
      <c r="H2155" t="s">
        <v>1506</v>
      </c>
      <c r="I2155" s="1" t="s">
        <v>41</v>
      </c>
      <c r="J2155">
        <v>6.5</v>
      </c>
    </row>
    <row r="2156" spans="1:10" x14ac:dyDescent="0.25">
      <c r="A2156" s="24" t="str">
        <f t="shared" si="35"/>
        <v>7766ARCELOR (BERTON SICARD)</v>
      </c>
      <c r="B2156" s="1">
        <v>7766</v>
      </c>
      <c r="C2156" s="1" t="s">
        <v>32898</v>
      </c>
      <c r="D2156" s="1" t="s">
        <v>78</v>
      </c>
      <c r="E2156" s="1" t="s">
        <v>1509</v>
      </c>
      <c r="F2156" s="1" t="s">
        <v>32900</v>
      </c>
      <c r="G2156" s="1" t="s">
        <v>655</v>
      </c>
      <c r="H2156">
        <v>7766</v>
      </c>
      <c r="I2156" s="1" t="s">
        <v>41</v>
      </c>
      <c r="J2156">
        <v>6</v>
      </c>
    </row>
    <row r="2157" spans="1:10" hidden="1" x14ac:dyDescent="0.25">
      <c r="A2157" s="24" t="str">
        <f t="shared" si="35"/>
        <v>7785ARCELOR (BERTON SICARD)</v>
      </c>
      <c r="B2157" s="1">
        <v>7785</v>
      </c>
      <c r="C2157" s="1" t="s">
        <v>32898</v>
      </c>
      <c r="D2157" s="1" t="s">
        <v>78</v>
      </c>
      <c r="E2157" s="1" t="s">
        <v>1511</v>
      </c>
      <c r="F2157" s="1" t="s">
        <v>32900</v>
      </c>
      <c r="G2157" s="1" t="s">
        <v>655</v>
      </c>
      <c r="H2157">
        <v>7785</v>
      </c>
      <c r="I2157" s="1" t="s">
        <v>41</v>
      </c>
      <c r="J2157">
        <v>6.5</v>
      </c>
    </row>
    <row r="2158" spans="1:10" hidden="1" x14ac:dyDescent="0.25">
      <c r="A2158" s="24" t="str">
        <f t="shared" si="35"/>
        <v>7785/4ARCELOR (BERTON SICARD)</v>
      </c>
      <c r="B2158" s="1" t="s">
        <v>1512</v>
      </c>
      <c r="C2158" s="1" t="s">
        <v>32898</v>
      </c>
      <c r="D2158" s="1" t="s">
        <v>78</v>
      </c>
      <c r="E2158" s="1" t="s">
        <v>1513</v>
      </c>
      <c r="F2158" s="1" t="s">
        <v>32900</v>
      </c>
      <c r="G2158" s="1" t="s">
        <v>655</v>
      </c>
      <c r="H2158" t="s">
        <v>1512</v>
      </c>
      <c r="I2158" s="1" t="s">
        <v>41</v>
      </c>
      <c r="J2158">
        <v>4</v>
      </c>
    </row>
    <row r="2159" spans="1:10" hidden="1" x14ac:dyDescent="0.25">
      <c r="A2159" s="24" t="str">
        <f t="shared" si="35"/>
        <v>7795ARCELOR (BERTON SICARD)</v>
      </c>
      <c r="B2159" s="1">
        <v>7795</v>
      </c>
      <c r="C2159" s="1" t="s">
        <v>32898</v>
      </c>
      <c r="D2159" s="1" t="s">
        <v>32899</v>
      </c>
      <c r="E2159" s="1" t="s">
        <v>1514</v>
      </c>
      <c r="F2159" s="1" t="s">
        <v>32900</v>
      </c>
      <c r="G2159" s="1" t="s">
        <v>655</v>
      </c>
      <c r="H2159">
        <v>7795</v>
      </c>
      <c r="I2159" s="1" t="s">
        <v>41</v>
      </c>
      <c r="J2159">
        <v>6.5</v>
      </c>
    </row>
    <row r="2160" spans="1:10" hidden="1" x14ac:dyDescent="0.25">
      <c r="A2160" s="24" t="str">
        <f t="shared" si="35"/>
        <v>7816/4ARCELOR (BERTON SICARD)</v>
      </c>
      <c r="B2160" s="1" t="s">
        <v>1515</v>
      </c>
      <c r="C2160" s="1" t="s">
        <v>32898</v>
      </c>
      <c r="D2160" s="1" t="s">
        <v>78</v>
      </c>
      <c r="E2160" s="1" t="s">
        <v>290</v>
      </c>
      <c r="F2160" s="1" t="s">
        <v>32900</v>
      </c>
      <c r="G2160" s="1" t="s">
        <v>655</v>
      </c>
      <c r="H2160" t="s">
        <v>1515</v>
      </c>
      <c r="I2160" s="1" t="s">
        <v>41</v>
      </c>
      <c r="J2160">
        <v>4.7</v>
      </c>
    </row>
    <row r="2161" spans="1:10" hidden="1" x14ac:dyDescent="0.25">
      <c r="A2161" s="24" t="str">
        <f t="shared" si="35"/>
        <v>7816/4MARCELOR (BERTON SICARD)</v>
      </c>
      <c r="B2161" s="1" t="s">
        <v>1516</v>
      </c>
      <c r="C2161" s="1" t="s">
        <v>32898</v>
      </c>
      <c r="D2161" s="1" t="s">
        <v>78</v>
      </c>
      <c r="E2161" s="1" t="s">
        <v>290</v>
      </c>
      <c r="F2161" s="1" t="s">
        <v>32900</v>
      </c>
      <c r="G2161" s="1" t="s">
        <v>655</v>
      </c>
      <c r="H2161" t="s">
        <v>1516</v>
      </c>
      <c r="I2161" s="1" t="s">
        <v>41</v>
      </c>
      <c r="J2161">
        <v>4</v>
      </c>
    </row>
    <row r="2162" spans="1:10" hidden="1" x14ac:dyDescent="0.25">
      <c r="A2162" s="24" t="str">
        <f t="shared" si="35"/>
        <v>7817ARCELOR (BERTON SICARD)</v>
      </c>
      <c r="B2162" s="1">
        <v>7817</v>
      </c>
      <c r="C2162" s="1" t="s">
        <v>32898</v>
      </c>
      <c r="D2162" s="1" t="s">
        <v>78</v>
      </c>
      <c r="E2162" s="1" t="s">
        <v>1517</v>
      </c>
      <c r="F2162" s="1" t="s">
        <v>32900</v>
      </c>
      <c r="G2162" s="1" t="s">
        <v>655</v>
      </c>
      <c r="H2162">
        <v>7817</v>
      </c>
      <c r="I2162" s="1" t="s">
        <v>41</v>
      </c>
      <c r="J2162">
        <v>6.5</v>
      </c>
    </row>
    <row r="2163" spans="1:10" hidden="1" x14ac:dyDescent="0.25">
      <c r="A2163" s="24" t="str">
        <f t="shared" si="35"/>
        <v>7818ARCELOR (BERTON SICARD)</v>
      </c>
      <c r="B2163" s="1">
        <v>7818</v>
      </c>
      <c r="C2163" s="1" t="s">
        <v>32898</v>
      </c>
      <c r="D2163" s="1" t="s">
        <v>78</v>
      </c>
      <c r="E2163" s="1" t="s">
        <v>1518</v>
      </c>
      <c r="F2163" s="1" t="s">
        <v>32900</v>
      </c>
      <c r="G2163" s="1" t="s">
        <v>655</v>
      </c>
      <c r="H2163">
        <v>7818</v>
      </c>
      <c r="I2163" s="1" t="s">
        <v>41</v>
      </c>
      <c r="J2163">
        <v>6.5</v>
      </c>
    </row>
    <row r="2164" spans="1:10" hidden="1" x14ac:dyDescent="0.25">
      <c r="A2164" s="24" t="str">
        <f t="shared" si="35"/>
        <v>7820ARCELOR (BERTON SICARD)</v>
      </c>
      <c r="B2164" s="1">
        <v>7820</v>
      </c>
      <c r="C2164" s="1" t="s">
        <v>32898</v>
      </c>
      <c r="D2164" s="1" t="s">
        <v>78</v>
      </c>
      <c r="E2164" s="1" t="s">
        <v>1519</v>
      </c>
      <c r="F2164" s="1" t="s">
        <v>32900</v>
      </c>
      <c r="G2164" s="1" t="s">
        <v>655</v>
      </c>
      <c r="H2164">
        <v>7820</v>
      </c>
      <c r="I2164" s="1" t="s">
        <v>41</v>
      </c>
      <c r="J2164">
        <v>6.5</v>
      </c>
    </row>
    <row r="2165" spans="1:10" hidden="1" x14ac:dyDescent="0.25">
      <c r="A2165" s="24" t="str">
        <f t="shared" si="35"/>
        <v>7824ARCELOR (BERTON SICARD)</v>
      </c>
      <c r="B2165" s="1">
        <v>7824</v>
      </c>
      <c r="C2165" s="1" t="s">
        <v>32898</v>
      </c>
      <c r="D2165" s="1" t="s">
        <v>78</v>
      </c>
      <c r="E2165" s="1" t="s">
        <v>1520</v>
      </c>
      <c r="F2165" s="1" t="s">
        <v>32900</v>
      </c>
      <c r="G2165" s="1" t="s">
        <v>655</v>
      </c>
      <c r="H2165">
        <v>7824</v>
      </c>
      <c r="I2165" s="1" t="s">
        <v>41</v>
      </c>
      <c r="J2165">
        <v>6.5</v>
      </c>
    </row>
    <row r="2166" spans="1:10" hidden="1" x14ac:dyDescent="0.25">
      <c r="A2166" s="24" t="str">
        <f t="shared" si="35"/>
        <v>7828ARCELOR (BERTON SICARD)</v>
      </c>
      <c r="B2166" s="1">
        <v>7828</v>
      </c>
      <c r="C2166" s="1" t="s">
        <v>32898</v>
      </c>
      <c r="D2166" s="1" t="s">
        <v>78</v>
      </c>
      <c r="E2166" s="1" t="s">
        <v>1522</v>
      </c>
      <c r="F2166" s="1" t="s">
        <v>32900</v>
      </c>
      <c r="G2166" s="1" t="s">
        <v>655</v>
      </c>
      <c r="H2166">
        <v>7828</v>
      </c>
      <c r="I2166" s="1" t="s">
        <v>41</v>
      </c>
      <c r="J2166">
        <v>6.5</v>
      </c>
    </row>
    <row r="2167" spans="1:10" hidden="1" x14ac:dyDescent="0.25">
      <c r="A2167" s="24" t="str">
        <f t="shared" si="35"/>
        <v>7835ARCELOR (BERTON SICARD)</v>
      </c>
      <c r="B2167" s="1">
        <v>7835</v>
      </c>
      <c r="C2167" s="1" t="s">
        <v>32898</v>
      </c>
      <c r="D2167" s="1" t="s">
        <v>78</v>
      </c>
      <c r="E2167" s="1" t="s">
        <v>1523</v>
      </c>
      <c r="F2167" s="1" t="s">
        <v>32900</v>
      </c>
      <c r="G2167" s="1" t="s">
        <v>655</v>
      </c>
      <c r="H2167">
        <v>7835</v>
      </c>
      <c r="I2167" s="1" t="s">
        <v>41</v>
      </c>
      <c r="J2167">
        <v>6.5</v>
      </c>
    </row>
    <row r="2168" spans="1:10" hidden="1" x14ac:dyDescent="0.25">
      <c r="A2168" s="24" t="str">
        <f t="shared" si="35"/>
        <v>7836/4ARCELOR (BERTON SICARD)</v>
      </c>
      <c r="B2168" s="1" t="s">
        <v>1525</v>
      </c>
      <c r="C2168" s="1" t="s">
        <v>32898</v>
      </c>
      <c r="D2168" s="1" t="s">
        <v>78</v>
      </c>
      <c r="E2168" s="1" t="s">
        <v>1524</v>
      </c>
      <c r="F2168" s="1" t="s">
        <v>32900</v>
      </c>
      <c r="G2168" s="1" t="s">
        <v>655</v>
      </c>
      <c r="H2168" t="s">
        <v>1525</v>
      </c>
      <c r="I2168" s="1" t="s">
        <v>41</v>
      </c>
      <c r="J2168">
        <v>4.7</v>
      </c>
    </row>
    <row r="2169" spans="1:10" hidden="1" x14ac:dyDescent="0.25">
      <c r="A2169" s="24" t="str">
        <f t="shared" si="35"/>
        <v>8101ARCELOR (BERTON SICARD)</v>
      </c>
      <c r="B2169" s="1">
        <v>8101</v>
      </c>
      <c r="C2169" s="1" t="s">
        <v>32898</v>
      </c>
      <c r="D2169" s="1" t="s">
        <v>78</v>
      </c>
      <c r="E2169" s="1" t="s">
        <v>1526</v>
      </c>
      <c r="F2169" s="1" t="s">
        <v>32900</v>
      </c>
      <c r="G2169" s="1" t="s">
        <v>655</v>
      </c>
      <c r="H2169">
        <v>8101</v>
      </c>
      <c r="I2169" s="1" t="s">
        <v>41</v>
      </c>
      <c r="J2169">
        <v>6.5</v>
      </c>
    </row>
    <row r="2170" spans="1:10" hidden="1" x14ac:dyDescent="0.25">
      <c r="A2170" s="24" t="str">
        <f t="shared" si="35"/>
        <v>8102ARCELOR (BERTON SICARD)</v>
      </c>
      <c r="B2170" s="1">
        <v>8102</v>
      </c>
      <c r="C2170" s="1" t="s">
        <v>32898</v>
      </c>
      <c r="D2170" s="1" t="s">
        <v>78</v>
      </c>
      <c r="E2170" s="1" t="s">
        <v>1527</v>
      </c>
      <c r="F2170" s="1" t="s">
        <v>32900</v>
      </c>
      <c r="G2170" s="1" t="s">
        <v>655</v>
      </c>
      <c r="H2170">
        <v>8102</v>
      </c>
      <c r="I2170" s="1" t="s">
        <v>41</v>
      </c>
      <c r="J2170">
        <v>6.5</v>
      </c>
    </row>
    <row r="2171" spans="1:10" hidden="1" x14ac:dyDescent="0.25">
      <c r="A2171" s="24" t="str">
        <f t="shared" si="35"/>
        <v>8103ARCELOR (BERTON SICARD)</v>
      </c>
      <c r="B2171" s="1">
        <v>8103</v>
      </c>
      <c r="C2171" s="1" t="s">
        <v>32898</v>
      </c>
      <c r="D2171" s="1" t="s">
        <v>78</v>
      </c>
      <c r="E2171" s="1" t="s">
        <v>1528</v>
      </c>
      <c r="F2171" s="1" t="s">
        <v>32900</v>
      </c>
      <c r="G2171" s="1" t="s">
        <v>655</v>
      </c>
      <c r="H2171">
        <v>8103</v>
      </c>
      <c r="I2171" s="1" t="s">
        <v>41</v>
      </c>
      <c r="J2171">
        <v>6.5</v>
      </c>
    </row>
    <row r="2172" spans="1:10" hidden="1" x14ac:dyDescent="0.25">
      <c r="A2172" s="24" t="str">
        <f t="shared" si="35"/>
        <v>8104ARCELOR (BERTON SICARD)</v>
      </c>
      <c r="B2172" s="1">
        <v>8104</v>
      </c>
      <c r="C2172" s="1" t="s">
        <v>32898</v>
      </c>
      <c r="D2172" s="1" t="s">
        <v>78</v>
      </c>
      <c r="E2172" s="1" t="s">
        <v>1529</v>
      </c>
      <c r="F2172" s="1" t="s">
        <v>32900</v>
      </c>
      <c r="G2172" s="1" t="s">
        <v>655</v>
      </c>
      <c r="H2172">
        <v>8104</v>
      </c>
      <c r="I2172" s="1" t="s">
        <v>41</v>
      </c>
      <c r="J2172">
        <v>6.5</v>
      </c>
    </row>
    <row r="2173" spans="1:10" hidden="1" x14ac:dyDescent="0.25">
      <c r="A2173" s="24" t="str">
        <f t="shared" si="35"/>
        <v>8104PARCELOR (BERTON SICARD)</v>
      </c>
      <c r="B2173" s="1" t="s">
        <v>1530</v>
      </c>
      <c r="C2173" s="1" t="s">
        <v>32898</v>
      </c>
      <c r="D2173" s="1" t="s">
        <v>168</v>
      </c>
      <c r="E2173" s="1" t="s">
        <v>1531</v>
      </c>
      <c r="F2173" s="1" t="s">
        <v>32900</v>
      </c>
      <c r="G2173" s="1" t="s">
        <v>655</v>
      </c>
      <c r="H2173" t="s">
        <v>1530</v>
      </c>
      <c r="I2173" s="1" t="s">
        <v>41</v>
      </c>
      <c r="J2173">
        <v>6.5</v>
      </c>
    </row>
    <row r="2174" spans="1:10" hidden="1" x14ac:dyDescent="0.25">
      <c r="A2174" s="24" t="str">
        <f t="shared" si="35"/>
        <v>8105ARCELOR (BERTON SICARD)</v>
      </c>
      <c r="B2174" s="1">
        <v>8105</v>
      </c>
      <c r="C2174" s="1" t="s">
        <v>32898</v>
      </c>
      <c r="D2174" s="1" t="s">
        <v>78</v>
      </c>
      <c r="E2174" s="1" t="s">
        <v>1532</v>
      </c>
      <c r="F2174" s="1" t="s">
        <v>32900</v>
      </c>
      <c r="G2174" s="1" t="s">
        <v>655</v>
      </c>
      <c r="H2174">
        <v>8105</v>
      </c>
      <c r="I2174" s="1" t="s">
        <v>41</v>
      </c>
      <c r="J2174">
        <v>6.5</v>
      </c>
    </row>
    <row r="2175" spans="1:10" hidden="1" x14ac:dyDescent="0.25">
      <c r="A2175" s="24" t="str">
        <f t="shared" si="35"/>
        <v>8106ARCELOR (BERTON SICARD)</v>
      </c>
      <c r="B2175" s="1">
        <v>8106</v>
      </c>
      <c r="C2175" s="1" t="s">
        <v>32898</v>
      </c>
      <c r="D2175" s="1" t="s">
        <v>78</v>
      </c>
      <c r="E2175" s="1" t="s">
        <v>1533</v>
      </c>
      <c r="F2175" s="1" t="s">
        <v>32900</v>
      </c>
      <c r="G2175" s="1" t="s">
        <v>655</v>
      </c>
      <c r="H2175">
        <v>8106</v>
      </c>
      <c r="I2175" s="1" t="s">
        <v>41</v>
      </c>
      <c r="J2175">
        <v>6.5</v>
      </c>
    </row>
    <row r="2176" spans="1:10" hidden="1" x14ac:dyDescent="0.25">
      <c r="A2176" s="24" t="str">
        <f t="shared" si="35"/>
        <v>8108ARCELOR (BERTON SICARD)</v>
      </c>
      <c r="B2176" s="1">
        <v>8108</v>
      </c>
      <c r="C2176" s="1" t="s">
        <v>32898</v>
      </c>
      <c r="D2176" s="1" t="s">
        <v>78</v>
      </c>
      <c r="E2176" s="1" t="s">
        <v>1534</v>
      </c>
      <c r="F2176" s="1" t="s">
        <v>32900</v>
      </c>
      <c r="G2176" s="1" t="s">
        <v>655</v>
      </c>
      <c r="H2176">
        <v>8108</v>
      </c>
      <c r="I2176" s="1" t="s">
        <v>41</v>
      </c>
      <c r="J2176">
        <v>6.5</v>
      </c>
    </row>
    <row r="2177" spans="1:10" hidden="1" x14ac:dyDescent="0.25">
      <c r="A2177" s="24" t="str">
        <f t="shared" si="35"/>
        <v>8110ARCELOR (BERTON SICARD)</v>
      </c>
      <c r="B2177" s="1">
        <v>8110</v>
      </c>
      <c r="C2177" s="1" t="s">
        <v>32898</v>
      </c>
      <c r="D2177" s="1" t="s">
        <v>78</v>
      </c>
      <c r="E2177" s="1" t="s">
        <v>1535</v>
      </c>
      <c r="F2177" s="1" t="s">
        <v>32900</v>
      </c>
      <c r="G2177" s="1" t="s">
        <v>655</v>
      </c>
      <c r="H2177">
        <v>8110</v>
      </c>
      <c r="I2177" s="1" t="s">
        <v>41</v>
      </c>
      <c r="J2177">
        <v>6.5</v>
      </c>
    </row>
    <row r="2178" spans="1:10" hidden="1" x14ac:dyDescent="0.25">
      <c r="A2178" s="24" t="str">
        <f t="shared" si="35"/>
        <v>8179ARCELOR (BERTON SICARD)</v>
      </c>
      <c r="B2178" s="1">
        <v>8179</v>
      </c>
      <c r="C2178" s="1" t="s">
        <v>32898</v>
      </c>
      <c r="D2178" s="1" t="s">
        <v>78</v>
      </c>
      <c r="E2178" s="1" t="s">
        <v>1536</v>
      </c>
      <c r="F2178" s="1" t="s">
        <v>32900</v>
      </c>
      <c r="G2178" s="1" t="s">
        <v>655</v>
      </c>
      <c r="H2178">
        <v>8179</v>
      </c>
      <c r="I2178" s="1" t="s">
        <v>41</v>
      </c>
      <c r="J2178">
        <v>6.5</v>
      </c>
    </row>
    <row r="2179" spans="1:10" hidden="1" x14ac:dyDescent="0.25">
      <c r="A2179" s="24" t="str">
        <f t="shared" si="35"/>
        <v>8181ARCELOR (BERTON SICARD)</v>
      </c>
      <c r="B2179" s="1">
        <v>8181</v>
      </c>
      <c r="C2179" s="1" t="s">
        <v>32898</v>
      </c>
      <c r="D2179" s="1" t="s">
        <v>78</v>
      </c>
      <c r="E2179" s="1" t="s">
        <v>1537</v>
      </c>
      <c r="F2179" s="1" t="s">
        <v>32900</v>
      </c>
      <c r="G2179" s="1" t="s">
        <v>655</v>
      </c>
      <c r="H2179">
        <v>8181</v>
      </c>
      <c r="I2179" s="1" t="s">
        <v>41</v>
      </c>
      <c r="J2179">
        <v>6.5</v>
      </c>
    </row>
    <row r="2180" spans="1:10" hidden="1" x14ac:dyDescent="0.25">
      <c r="A2180" s="24" t="str">
        <f t="shared" si="35"/>
        <v>8183ARCELOR (BERTON SICARD)</v>
      </c>
      <c r="B2180" s="1">
        <v>8183</v>
      </c>
      <c r="C2180" s="1" t="s">
        <v>32898</v>
      </c>
      <c r="D2180" s="1" t="s">
        <v>78</v>
      </c>
      <c r="E2180" s="1" t="s">
        <v>1538</v>
      </c>
      <c r="F2180" s="1" t="s">
        <v>32900</v>
      </c>
      <c r="G2180" s="1" t="s">
        <v>655</v>
      </c>
      <c r="H2180">
        <v>8183</v>
      </c>
      <c r="I2180" s="1" t="s">
        <v>41</v>
      </c>
      <c r="J2180">
        <v>6.5</v>
      </c>
    </row>
    <row r="2181" spans="1:10" hidden="1" x14ac:dyDescent="0.25">
      <c r="A2181" s="24" t="str">
        <f t="shared" si="35"/>
        <v>8187ARCELOR (BERTON SICARD)</v>
      </c>
      <c r="B2181" s="1">
        <v>8187</v>
      </c>
      <c r="C2181" s="1" t="s">
        <v>32898</v>
      </c>
      <c r="D2181" s="1" t="s">
        <v>78</v>
      </c>
      <c r="E2181" s="1" t="s">
        <v>1539</v>
      </c>
      <c r="F2181" s="1" t="s">
        <v>32900</v>
      </c>
      <c r="G2181" s="1" t="s">
        <v>655</v>
      </c>
      <c r="H2181">
        <v>8187</v>
      </c>
      <c r="I2181" s="1" t="s">
        <v>41</v>
      </c>
      <c r="J2181">
        <v>6.5</v>
      </c>
    </row>
    <row r="2182" spans="1:10" hidden="1" x14ac:dyDescent="0.25">
      <c r="A2182" s="24" t="str">
        <f t="shared" si="35"/>
        <v>8198ARCELOR (BERTON SICARD)</v>
      </c>
      <c r="B2182" s="1">
        <v>8198</v>
      </c>
      <c r="C2182" s="1" t="s">
        <v>32898</v>
      </c>
      <c r="D2182" s="1" t="s">
        <v>78</v>
      </c>
      <c r="E2182" s="1" t="s">
        <v>1540</v>
      </c>
      <c r="F2182" s="1" t="s">
        <v>32900</v>
      </c>
      <c r="G2182" s="1" t="s">
        <v>655</v>
      </c>
      <c r="H2182">
        <v>8198</v>
      </c>
      <c r="I2182" s="1" t="s">
        <v>41</v>
      </c>
      <c r="J2182">
        <v>6.5</v>
      </c>
    </row>
    <row r="2183" spans="1:10" hidden="1" x14ac:dyDescent="0.25">
      <c r="A2183" s="24" t="str">
        <f t="shared" si="35"/>
        <v>8199ARCELOR (BERTON SICARD)</v>
      </c>
      <c r="B2183" s="1">
        <v>8199</v>
      </c>
      <c r="C2183" s="1" t="s">
        <v>32898</v>
      </c>
      <c r="D2183" s="1" t="s">
        <v>78</v>
      </c>
      <c r="E2183" s="1" t="s">
        <v>1529</v>
      </c>
      <c r="F2183" s="1" t="s">
        <v>32900</v>
      </c>
      <c r="G2183" s="1" t="s">
        <v>655</v>
      </c>
      <c r="H2183">
        <v>8199</v>
      </c>
      <c r="I2183" s="1" t="s">
        <v>41</v>
      </c>
      <c r="J2183">
        <v>6.5</v>
      </c>
    </row>
    <row r="2184" spans="1:10" hidden="1" x14ac:dyDescent="0.25">
      <c r="A2184" s="24" t="str">
        <f t="shared" si="35"/>
        <v>8200ARCELOR (BERTON SICARD)</v>
      </c>
      <c r="B2184" s="1">
        <v>8200</v>
      </c>
      <c r="C2184" s="1" t="s">
        <v>32898</v>
      </c>
      <c r="D2184" s="1" t="s">
        <v>78</v>
      </c>
      <c r="E2184" s="1" t="s">
        <v>1541</v>
      </c>
      <c r="F2184" s="1" t="s">
        <v>32900</v>
      </c>
      <c r="G2184" s="1" t="s">
        <v>655</v>
      </c>
      <c r="H2184">
        <v>8200</v>
      </c>
      <c r="I2184" s="1" t="s">
        <v>41</v>
      </c>
      <c r="J2184">
        <v>6.5</v>
      </c>
    </row>
    <row r="2185" spans="1:10" hidden="1" x14ac:dyDescent="0.25">
      <c r="A2185" s="24" t="str">
        <f t="shared" si="35"/>
        <v>8201ARCELOR (BERTON SICARD)</v>
      </c>
      <c r="B2185" s="1">
        <v>8201</v>
      </c>
      <c r="C2185" s="1" t="s">
        <v>32898</v>
      </c>
      <c r="D2185" s="1" t="s">
        <v>78</v>
      </c>
      <c r="E2185" s="1" t="s">
        <v>1542</v>
      </c>
      <c r="F2185" s="1" t="s">
        <v>32900</v>
      </c>
      <c r="G2185" s="1" t="s">
        <v>655</v>
      </c>
      <c r="H2185">
        <v>8201</v>
      </c>
      <c r="I2185" s="1" t="s">
        <v>41</v>
      </c>
      <c r="J2185">
        <v>6.5</v>
      </c>
    </row>
    <row r="2186" spans="1:10" hidden="1" x14ac:dyDescent="0.25">
      <c r="A2186" s="24" t="str">
        <f t="shared" si="35"/>
        <v>8205ARCELOR (BERTON SICARD)</v>
      </c>
      <c r="B2186" s="1">
        <v>8205</v>
      </c>
      <c r="C2186" s="1" t="s">
        <v>32898</v>
      </c>
      <c r="D2186" s="1" t="s">
        <v>78</v>
      </c>
      <c r="E2186" s="1" t="s">
        <v>1543</v>
      </c>
      <c r="F2186" s="1" t="s">
        <v>32900</v>
      </c>
      <c r="G2186" s="1" t="s">
        <v>655</v>
      </c>
      <c r="H2186">
        <v>8205</v>
      </c>
      <c r="I2186" s="1" t="s">
        <v>41</v>
      </c>
      <c r="J2186">
        <v>6.5</v>
      </c>
    </row>
    <row r="2187" spans="1:10" hidden="1" x14ac:dyDescent="0.25">
      <c r="A2187" s="24" t="str">
        <f t="shared" si="35"/>
        <v>8213ARCELOR (BERTON SICARD)</v>
      </c>
      <c r="B2187" s="1">
        <v>8213</v>
      </c>
      <c r="C2187" s="1" t="s">
        <v>32898</v>
      </c>
      <c r="D2187" s="1" t="s">
        <v>78</v>
      </c>
      <c r="E2187" s="1" t="s">
        <v>1544</v>
      </c>
      <c r="F2187" s="1" t="s">
        <v>32900</v>
      </c>
      <c r="G2187" s="1" t="s">
        <v>655</v>
      </c>
      <c r="H2187">
        <v>8213</v>
      </c>
      <c r="I2187" s="1" t="s">
        <v>41</v>
      </c>
      <c r="J2187">
        <v>6.5</v>
      </c>
    </row>
    <row r="2188" spans="1:10" hidden="1" x14ac:dyDescent="0.25">
      <c r="A2188" s="24" t="str">
        <f t="shared" ref="A2188:A2251" si="36">B2188&amp;F2188</f>
        <v>8289ARCELOR (BERTON SICARD)</v>
      </c>
      <c r="B2188" s="1">
        <v>8289</v>
      </c>
      <c r="C2188" s="1" t="s">
        <v>32898</v>
      </c>
      <c r="D2188" s="1" t="s">
        <v>78</v>
      </c>
      <c r="E2188" s="1" t="s">
        <v>1545</v>
      </c>
      <c r="F2188" s="1" t="s">
        <v>32900</v>
      </c>
      <c r="G2188" s="1" t="s">
        <v>655</v>
      </c>
      <c r="H2188">
        <v>8289</v>
      </c>
      <c r="I2188" s="1" t="s">
        <v>41</v>
      </c>
      <c r="J2188">
        <v>6.5</v>
      </c>
    </row>
    <row r="2189" spans="1:10" hidden="1" x14ac:dyDescent="0.25">
      <c r="A2189" s="24" t="str">
        <f t="shared" si="36"/>
        <v>8290PARCELOR (BERTON SICARD)</v>
      </c>
      <c r="B2189" s="1" t="s">
        <v>1547</v>
      </c>
      <c r="C2189" s="1" t="s">
        <v>32898</v>
      </c>
      <c r="D2189" s="1" t="s">
        <v>168</v>
      </c>
      <c r="E2189" s="1" t="s">
        <v>1548</v>
      </c>
      <c r="F2189" s="1" t="s">
        <v>32900</v>
      </c>
      <c r="G2189" s="1" t="s">
        <v>655</v>
      </c>
      <c r="H2189" t="s">
        <v>1547</v>
      </c>
      <c r="I2189" s="1" t="s">
        <v>41</v>
      </c>
      <c r="J2189">
        <v>6.5</v>
      </c>
    </row>
    <row r="2190" spans="1:10" hidden="1" x14ac:dyDescent="0.25">
      <c r="A2190" s="24" t="str">
        <f t="shared" si="36"/>
        <v>8291ARCELOR (BERTON SICARD)</v>
      </c>
      <c r="B2190" s="1">
        <v>8291</v>
      </c>
      <c r="C2190" s="1" t="s">
        <v>32898</v>
      </c>
      <c r="D2190" s="1" t="s">
        <v>78</v>
      </c>
      <c r="E2190" s="1" t="s">
        <v>1549</v>
      </c>
      <c r="F2190" s="1" t="s">
        <v>32900</v>
      </c>
      <c r="G2190" s="1" t="s">
        <v>655</v>
      </c>
      <c r="H2190">
        <v>8291</v>
      </c>
      <c r="I2190" s="1" t="s">
        <v>41</v>
      </c>
      <c r="J2190">
        <v>6.5</v>
      </c>
    </row>
    <row r="2191" spans="1:10" hidden="1" x14ac:dyDescent="0.25">
      <c r="A2191" s="24" t="str">
        <f t="shared" si="36"/>
        <v>8292ARCELOR (BERTON SICARD)</v>
      </c>
      <c r="B2191" s="1">
        <v>8292</v>
      </c>
      <c r="C2191" s="1" t="s">
        <v>32898</v>
      </c>
      <c r="D2191" s="1" t="s">
        <v>78</v>
      </c>
      <c r="E2191" s="1" t="s">
        <v>1550</v>
      </c>
      <c r="F2191" s="1" t="s">
        <v>32900</v>
      </c>
      <c r="G2191" s="1" t="s">
        <v>655</v>
      </c>
      <c r="H2191">
        <v>8292</v>
      </c>
      <c r="I2191" s="1" t="s">
        <v>41</v>
      </c>
      <c r="J2191">
        <v>6.5</v>
      </c>
    </row>
    <row r="2192" spans="1:10" hidden="1" x14ac:dyDescent="0.25">
      <c r="A2192" s="24" t="str">
        <f t="shared" si="36"/>
        <v>8293ARCELOR (BERTON SICARD)</v>
      </c>
      <c r="B2192" s="1">
        <v>8293</v>
      </c>
      <c r="C2192" s="1" t="s">
        <v>32898</v>
      </c>
      <c r="D2192" s="1" t="s">
        <v>78</v>
      </c>
      <c r="E2192" s="1" t="s">
        <v>1551</v>
      </c>
      <c r="F2192" s="1" t="s">
        <v>32900</v>
      </c>
      <c r="G2192" s="1" t="s">
        <v>655</v>
      </c>
      <c r="H2192">
        <v>8293</v>
      </c>
      <c r="I2192" s="1" t="s">
        <v>41</v>
      </c>
      <c r="J2192">
        <v>6.5</v>
      </c>
    </row>
    <row r="2193" spans="1:10" hidden="1" x14ac:dyDescent="0.25">
      <c r="A2193" s="24" t="str">
        <f t="shared" si="36"/>
        <v>8294ARCELOR (BERTON SICARD)</v>
      </c>
      <c r="B2193" s="1">
        <v>8294</v>
      </c>
      <c r="C2193" s="1" t="s">
        <v>32898</v>
      </c>
      <c r="D2193" s="1" t="s">
        <v>78</v>
      </c>
      <c r="E2193" s="1" t="s">
        <v>1551</v>
      </c>
      <c r="F2193" s="1" t="s">
        <v>32900</v>
      </c>
      <c r="G2193" s="1" t="s">
        <v>655</v>
      </c>
      <c r="H2193">
        <v>8294</v>
      </c>
      <c r="I2193" s="1" t="s">
        <v>41</v>
      </c>
      <c r="J2193">
        <v>6.5</v>
      </c>
    </row>
    <row r="2194" spans="1:10" hidden="1" x14ac:dyDescent="0.25">
      <c r="A2194" s="24" t="str">
        <f t="shared" si="36"/>
        <v>8299ARCELOR (BERTON SICARD)</v>
      </c>
      <c r="B2194" s="1">
        <v>8299</v>
      </c>
      <c r="C2194" s="1" t="s">
        <v>32898</v>
      </c>
      <c r="D2194" s="1" t="s">
        <v>78</v>
      </c>
      <c r="E2194" s="1" t="s">
        <v>1553</v>
      </c>
      <c r="F2194" s="1" t="s">
        <v>32900</v>
      </c>
      <c r="G2194" s="1" t="s">
        <v>655</v>
      </c>
      <c r="H2194">
        <v>8299</v>
      </c>
      <c r="I2194" s="1" t="s">
        <v>41</v>
      </c>
      <c r="J2194">
        <v>6.5</v>
      </c>
    </row>
    <row r="2195" spans="1:10" hidden="1" x14ac:dyDescent="0.25">
      <c r="A2195" s="24" t="str">
        <f t="shared" si="36"/>
        <v>8390ARCELOR (BERTON SICARD)</v>
      </c>
      <c r="B2195" s="1">
        <v>8390</v>
      </c>
      <c r="C2195" s="1" t="s">
        <v>32898</v>
      </c>
      <c r="D2195" s="1" t="s">
        <v>78</v>
      </c>
      <c r="E2195" s="1" t="s">
        <v>1554</v>
      </c>
      <c r="F2195" s="1" t="s">
        <v>32900</v>
      </c>
      <c r="G2195" s="1" t="s">
        <v>655</v>
      </c>
      <c r="H2195">
        <v>8390</v>
      </c>
      <c r="I2195" s="1" t="s">
        <v>41</v>
      </c>
      <c r="J2195">
        <v>6.5</v>
      </c>
    </row>
    <row r="2196" spans="1:10" hidden="1" x14ac:dyDescent="0.25">
      <c r="A2196" s="24" t="str">
        <f t="shared" si="36"/>
        <v>8500ARCELOR (BERTON SICARD)</v>
      </c>
      <c r="B2196" s="1">
        <v>8500</v>
      </c>
      <c r="C2196" s="1" t="s">
        <v>32898</v>
      </c>
      <c r="D2196" s="1" t="s">
        <v>78</v>
      </c>
      <c r="E2196" s="1" t="s">
        <v>1555</v>
      </c>
      <c r="F2196" s="1" t="s">
        <v>32900</v>
      </c>
      <c r="G2196" s="1" t="s">
        <v>655</v>
      </c>
      <c r="H2196">
        <v>8500</v>
      </c>
      <c r="I2196" s="1" t="s">
        <v>41</v>
      </c>
      <c r="J2196">
        <v>6.5</v>
      </c>
    </row>
    <row r="2197" spans="1:10" hidden="1" x14ac:dyDescent="0.25">
      <c r="A2197" s="24" t="str">
        <f t="shared" si="36"/>
        <v>8501ARCELOR (BERTON SICARD)</v>
      </c>
      <c r="B2197" s="1">
        <v>8501</v>
      </c>
      <c r="C2197" s="1" t="s">
        <v>32898</v>
      </c>
      <c r="D2197" s="1" t="s">
        <v>78</v>
      </c>
      <c r="E2197" s="1" t="s">
        <v>1556</v>
      </c>
      <c r="F2197" s="1" t="s">
        <v>32900</v>
      </c>
      <c r="G2197" s="1" t="s">
        <v>655</v>
      </c>
      <c r="H2197">
        <v>8501</v>
      </c>
      <c r="I2197" s="1" t="s">
        <v>41</v>
      </c>
      <c r="J2197">
        <v>6.5</v>
      </c>
    </row>
    <row r="2198" spans="1:10" hidden="1" x14ac:dyDescent="0.25">
      <c r="A2198" s="24" t="str">
        <f t="shared" si="36"/>
        <v>8502ARCELOR (BERTON SICARD)</v>
      </c>
      <c r="B2198" s="1">
        <v>8502</v>
      </c>
      <c r="C2198" s="1" t="s">
        <v>32898</v>
      </c>
      <c r="D2198" s="1" t="s">
        <v>78</v>
      </c>
      <c r="E2198" s="1" t="s">
        <v>1557</v>
      </c>
      <c r="F2198" s="1" t="s">
        <v>32900</v>
      </c>
      <c r="G2198" s="1" t="s">
        <v>655</v>
      </c>
      <c r="H2198">
        <v>8502</v>
      </c>
      <c r="I2198" s="1" t="s">
        <v>41</v>
      </c>
      <c r="J2198">
        <v>6.5</v>
      </c>
    </row>
    <row r="2199" spans="1:10" hidden="1" x14ac:dyDescent="0.25">
      <c r="A2199" s="24" t="str">
        <f t="shared" si="36"/>
        <v>8503ARCELOR (BERTON SICARD)</v>
      </c>
      <c r="B2199" s="1">
        <v>8503</v>
      </c>
      <c r="C2199" s="1" t="s">
        <v>32898</v>
      </c>
      <c r="D2199" s="1" t="s">
        <v>78</v>
      </c>
      <c r="E2199" s="1" t="s">
        <v>1558</v>
      </c>
      <c r="F2199" s="1" t="s">
        <v>32900</v>
      </c>
      <c r="G2199" s="1" t="s">
        <v>655</v>
      </c>
      <c r="H2199">
        <v>8503</v>
      </c>
      <c r="I2199" s="1" t="s">
        <v>41</v>
      </c>
      <c r="J2199">
        <v>6.5</v>
      </c>
    </row>
    <row r="2200" spans="1:10" hidden="1" x14ac:dyDescent="0.25">
      <c r="A2200" s="24" t="str">
        <f t="shared" si="36"/>
        <v>8504ARCELOR (BERTON SICARD)</v>
      </c>
      <c r="B2200" s="1">
        <v>8504</v>
      </c>
      <c r="C2200" s="1" t="s">
        <v>32898</v>
      </c>
      <c r="D2200" s="1" t="s">
        <v>78</v>
      </c>
      <c r="E2200" s="1" t="s">
        <v>1559</v>
      </c>
      <c r="F2200" s="1" t="s">
        <v>32900</v>
      </c>
      <c r="G2200" s="1" t="s">
        <v>655</v>
      </c>
      <c r="H2200">
        <v>8504</v>
      </c>
      <c r="I2200" s="1" t="s">
        <v>41</v>
      </c>
      <c r="J2200">
        <v>6.5</v>
      </c>
    </row>
    <row r="2201" spans="1:10" hidden="1" x14ac:dyDescent="0.25">
      <c r="A2201" s="24" t="str">
        <f t="shared" si="36"/>
        <v>8505ARCELOR (BERTON SICARD)</v>
      </c>
      <c r="B2201" s="1">
        <v>8505</v>
      </c>
      <c r="C2201" s="1" t="s">
        <v>32898</v>
      </c>
      <c r="D2201" s="1" t="s">
        <v>78</v>
      </c>
      <c r="E2201" s="1" t="s">
        <v>1560</v>
      </c>
      <c r="F2201" s="1" t="s">
        <v>32900</v>
      </c>
      <c r="G2201" s="1" t="s">
        <v>655</v>
      </c>
      <c r="H2201">
        <v>8505</v>
      </c>
      <c r="I2201" s="1" t="s">
        <v>41</v>
      </c>
      <c r="J2201">
        <v>6.5</v>
      </c>
    </row>
    <row r="2202" spans="1:10" hidden="1" x14ac:dyDescent="0.25">
      <c r="A2202" s="24" t="str">
        <f t="shared" si="36"/>
        <v>8506ARCELOR (BERTON SICARD)</v>
      </c>
      <c r="B2202" s="1">
        <v>8506</v>
      </c>
      <c r="C2202" s="1" t="s">
        <v>32898</v>
      </c>
      <c r="D2202" s="1" t="s">
        <v>78</v>
      </c>
      <c r="E2202" s="1" t="s">
        <v>1561</v>
      </c>
      <c r="F2202" s="1" t="s">
        <v>32900</v>
      </c>
      <c r="G2202" s="1" t="s">
        <v>655</v>
      </c>
      <c r="H2202">
        <v>8506</v>
      </c>
      <c r="I2202" s="1" t="s">
        <v>41</v>
      </c>
      <c r="J2202">
        <v>6.5</v>
      </c>
    </row>
    <row r="2203" spans="1:10" hidden="1" x14ac:dyDescent="0.25">
      <c r="A2203" s="24" t="str">
        <f t="shared" si="36"/>
        <v>8507ARCELOR (BERTON SICARD)</v>
      </c>
      <c r="B2203" s="1">
        <v>8507</v>
      </c>
      <c r="C2203" s="1" t="s">
        <v>32898</v>
      </c>
      <c r="D2203" s="1" t="s">
        <v>78</v>
      </c>
      <c r="E2203" s="1" t="s">
        <v>1562</v>
      </c>
      <c r="F2203" s="1" t="s">
        <v>32900</v>
      </c>
      <c r="G2203" s="1" t="s">
        <v>655</v>
      </c>
      <c r="H2203">
        <v>8507</v>
      </c>
      <c r="I2203" s="1" t="s">
        <v>41</v>
      </c>
      <c r="J2203">
        <v>6.5</v>
      </c>
    </row>
    <row r="2204" spans="1:10" hidden="1" x14ac:dyDescent="0.25">
      <c r="A2204" s="24" t="str">
        <f t="shared" si="36"/>
        <v>8508ARCELOR (BERTON SICARD)</v>
      </c>
      <c r="B2204" s="1">
        <v>8508</v>
      </c>
      <c r="C2204" s="1" t="s">
        <v>32898</v>
      </c>
      <c r="D2204" s="1" t="s">
        <v>78</v>
      </c>
      <c r="E2204" s="1" t="s">
        <v>1563</v>
      </c>
      <c r="F2204" s="1" t="s">
        <v>32900</v>
      </c>
      <c r="G2204" s="1" t="s">
        <v>655</v>
      </c>
      <c r="H2204">
        <v>8508</v>
      </c>
      <c r="I2204" s="1" t="s">
        <v>41</v>
      </c>
      <c r="J2204">
        <v>6.5</v>
      </c>
    </row>
    <row r="2205" spans="1:10" hidden="1" x14ac:dyDescent="0.25">
      <c r="A2205" s="24" t="str">
        <f t="shared" si="36"/>
        <v>8509ARCELOR (BERTON SICARD)</v>
      </c>
      <c r="B2205" s="1">
        <v>8509</v>
      </c>
      <c r="C2205" s="1" t="s">
        <v>32898</v>
      </c>
      <c r="D2205" s="1" t="s">
        <v>78</v>
      </c>
      <c r="E2205" s="1" t="s">
        <v>1564</v>
      </c>
      <c r="F2205" s="1" t="s">
        <v>32900</v>
      </c>
      <c r="G2205" s="1" t="s">
        <v>655</v>
      </c>
      <c r="H2205">
        <v>8509</v>
      </c>
      <c r="I2205" s="1" t="s">
        <v>41</v>
      </c>
      <c r="J2205">
        <v>6.5</v>
      </c>
    </row>
    <row r="2206" spans="1:10" hidden="1" x14ac:dyDescent="0.25">
      <c r="A2206" s="24" t="str">
        <f t="shared" si="36"/>
        <v>8510ARCELOR (BERTON SICARD)</v>
      </c>
      <c r="B2206" s="1">
        <v>8510</v>
      </c>
      <c r="C2206" s="1" t="s">
        <v>32898</v>
      </c>
      <c r="D2206" s="1" t="s">
        <v>78</v>
      </c>
      <c r="E2206" s="1" t="s">
        <v>1565</v>
      </c>
      <c r="F2206" s="1" t="s">
        <v>32900</v>
      </c>
      <c r="G2206" s="1" t="s">
        <v>655</v>
      </c>
      <c r="H2206">
        <v>8510</v>
      </c>
      <c r="I2206" s="1" t="s">
        <v>41</v>
      </c>
      <c r="J2206">
        <v>6.5</v>
      </c>
    </row>
    <row r="2207" spans="1:10" hidden="1" x14ac:dyDescent="0.25">
      <c r="A2207" s="24" t="str">
        <f t="shared" si="36"/>
        <v>8511ARCELOR (BERTON SICARD)</v>
      </c>
      <c r="B2207" s="1">
        <v>8511</v>
      </c>
      <c r="C2207" s="1" t="s">
        <v>32898</v>
      </c>
      <c r="D2207" s="1" t="s">
        <v>78</v>
      </c>
      <c r="E2207" s="1" t="s">
        <v>1566</v>
      </c>
      <c r="F2207" s="1" t="s">
        <v>32900</v>
      </c>
      <c r="G2207" s="1" t="s">
        <v>655</v>
      </c>
      <c r="H2207">
        <v>8511</v>
      </c>
      <c r="I2207" s="1" t="s">
        <v>41</v>
      </c>
      <c r="J2207">
        <v>6.5</v>
      </c>
    </row>
    <row r="2208" spans="1:10" hidden="1" x14ac:dyDescent="0.25">
      <c r="A2208" s="24" t="str">
        <f t="shared" si="36"/>
        <v>8512ARCELOR (BERTON SICARD)</v>
      </c>
      <c r="B2208" s="1">
        <v>8512</v>
      </c>
      <c r="C2208" s="1" t="s">
        <v>32898</v>
      </c>
      <c r="D2208" s="1" t="s">
        <v>78</v>
      </c>
      <c r="E2208" s="1" t="s">
        <v>1567</v>
      </c>
      <c r="F2208" s="1" t="s">
        <v>32900</v>
      </c>
      <c r="G2208" s="1" t="s">
        <v>655</v>
      </c>
      <c r="H2208">
        <v>8512</v>
      </c>
      <c r="I2208" s="1" t="s">
        <v>41</v>
      </c>
      <c r="J2208">
        <v>6.5</v>
      </c>
    </row>
    <row r="2209" spans="1:10" hidden="1" x14ac:dyDescent="0.25">
      <c r="A2209" s="24" t="str">
        <f t="shared" si="36"/>
        <v>8513ARCELOR (BERTON SICARD)</v>
      </c>
      <c r="B2209" s="1">
        <v>8513</v>
      </c>
      <c r="C2209" s="1" t="s">
        <v>32898</v>
      </c>
      <c r="D2209" s="1" t="s">
        <v>78</v>
      </c>
      <c r="E2209" s="1" t="s">
        <v>1568</v>
      </c>
      <c r="F2209" s="1" t="s">
        <v>32900</v>
      </c>
      <c r="G2209" s="1" t="s">
        <v>655</v>
      </c>
      <c r="H2209">
        <v>8513</v>
      </c>
      <c r="I2209" s="1" t="s">
        <v>41</v>
      </c>
      <c r="J2209">
        <v>6.5</v>
      </c>
    </row>
    <row r="2210" spans="1:10" hidden="1" x14ac:dyDescent="0.25">
      <c r="A2210" s="24" t="str">
        <f t="shared" si="36"/>
        <v>8514ARCELOR (BERTON SICARD)</v>
      </c>
      <c r="B2210" s="1">
        <v>8514</v>
      </c>
      <c r="C2210" s="1" t="s">
        <v>32898</v>
      </c>
      <c r="D2210" s="1" t="s">
        <v>78</v>
      </c>
      <c r="E2210" s="1" t="s">
        <v>1569</v>
      </c>
      <c r="F2210" s="1" t="s">
        <v>32900</v>
      </c>
      <c r="G2210" s="1" t="s">
        <v>655</v>
      </c>
      <c r="H2210">
        <v>8514</v>
      </c>
      <c r="I2210" s="1" t="s">
        <v>41</v>
      </c>
      <c r="J2210">
        <v>6.5</v>
      </c>
    </row>
    <row r="2211" spans="1:10" hidden="1" x14ac:dyDescent="0.25">
      <c r="A2211" s="24" t="str">
        <f t="shared" si="36"/>
        <v>8515ARCELOR (BERTON SICARD)</v>
      </c>
      <c r="B2211" s="1">
        <v>8515</v>
      </c>
      <c r="C2211" s="1" t="s">
        <v>32898</v>
      </c>
      <c r="D2211" s="1" t="s">
        <v>78</v>
      </c>
      <c r="E2211" s="1" t="s">
        <v>1570</v>
      </c>
      <c r="F2211" s="1" t="s">
        <v>32900</v>
      </c>
      <c r="G2211" s="1" t="s">
        <v>655</v>
      </c>
      <c r="H2211">
        <v>8515</v>
      </c>
      <c r="I2211" s="1" t="s">
        <v>41</v>
      </c>
      <c r="J2211">
        <v>6.5</v>
      </c>
    </row>
    <row r="2212" spans="1:10" hidden="1" x14ac:dyDescent="0.25">
      <c r="A2212" s="24" t="str">
        <f t="shared" si="36"/>
        <v>8516ARCELOR (BERTON SICARD)</v>
      </c>
      <c r="B2212" s="1">
        <v>8516</v>
      </c>
      <c r="C2212" s="1" t="s">
        <v>32898</v>
      </c>
      <c r="D2212" s="1" t="s">
        <v>78</v>
      </c>
      <c r="E2212" s="1" t="s">
        <v>1571</v>
      </c>
      <c r="F2212" s="1" t="s">
        <v>32900</v>
      </c>
      <c r="G2212" s="1" t="s">
        <v>655</v>
      </c>
      <c r="H2212">
        <v>8516</v>
      </c>
      <c r="I2212" s="1" t="s">
        <v>41</v>
      </c>
      <c r="J2212">
        <v>6.5</v>
      </c>
    </row>
    <row r="2213" spans="1:10" hidden="1" x14ac:dyDescent="0.25">
      <c r="A2213" s="24" t="str">
        <f t="shared" si="36"/>
        <v>8518ARCELOR (BERTON SICARD)</v>
      </c>
      <c r="B2213" s="1">
        <v>8518</v>
      </c>
      <c r="C2213" s="1" t="s">
        <v>32898</v>
      </c>
      <c r="D2213" s="1" t="s">
        <v>78</v>
      </c>
      <c r="E2213" s="1" t="s">
        <v>1572</v>
      </c>
      <c r="F2213" s="1" t="s">
        <v>32900</v>
      </c>
      <c r="G2213" s="1" t="s">
        <v>655</v>
      </c>
      <c r="H2213">
        <v>8518</v>
      </c>
      <c r="I2213" s="1" t="s">
        <v>41</v>
      </c>
      <c r="J2213">
        <v>6.5</v>
      </c>
    </row>
    <row r="2214" spans="1:10" hidden="1" x14ac:dyDescent="0.25">
      <c r="A2214" s="24" t="str">
        <f t="shared" si="36"/>
        <v>8519ARCELOR (BERTON SICARD)</v>
      </c>
      <c r="B2214" s="1">
        <v>8519</v>
      </c>
      <c r="C2214" s="1" t="s">
        <v>32898</v>
      </c>
      <c r="D2214" s="1" t="s">
        <v>78</v>
      </c>
      <c r="E2214" s="1" t="s">
        <v>1573</v>
      </c>
      <c r="F2214" s="1" t="s">
        <v>32900</v>
      </c>
      <c r="G2214" s="1" t="s">
        <v>655</v>
      </c>
      <c r="H2214">
        <v>8519</v>
      </c>
      <c r="I2214" s="1" t="s">
        <v>41</v>
      </c>
      <c r="J2214">
        <v>6.5</v>
      </c>
    </row>
    <row r="2215" spans="1:10" hidden="1" x14ac:dyDescent="0.25">
      <c r="A2215" s="24" t="str">
        <f t="shared" si="36"/>
        <v>8520ARCELOR (BERTON SICARD)</v>
      </c>
      <c r="B2215" s="1">
        <v>8520</v>
      </c>
      <c r="C2215" s="1" t="s">
        <v>32898</v>
      </c>
      <c r="D2215" s="1" t="s">
        <v>78</v>
      </c>
      <c r="E2215" s="1" t="s">
        <v>1574</v>
      </c>
      <c r="F2215" s="1" t="s">
        <v>32900</v>
      </c>
      <c r="G2215" s="1" t="s">
        <v>655</v>
      </c>
      <c r="H2215">
        <v>8520</v>
      </c>
      <c r="I2215" s="1" t="s">
        <v>41</v>
      </c>
      <c r="J2215">
        <v>6.5</v>
      </c>
    </row>
    <row r="2216" spans="1:10" hidden="1" x14ac:dyDescent="0.25">
      <c r="A2216" s="24" t="str">
        <f t="shared" si="36"/>
        <v>8521ARCELOR (BERTON SICARD)</v>
      </c>
      <c r="B2216" s="1">
        <v>8521</v>
      </c>
      <c r="C2216" s="1" t="s">
        <v>32898</v>
      </c>
      <c r="D2216" s="1" t="s">
        <v>168</v>
      </c>
      <c r="E2216" s="1" t="s">
        <v>1575</v>
      </c>
      <c r="F2216" s="1" t="s">
        <v>32900</v>
      </c>
      <c r="G2216" s="1" t="s">
        <v>655</v>
      </c>
      <c r="H2216">
        <v>8521</v>
      </c>
      <c r="I2216" s="1" t="s">
        <v>41</v>
      </c>
      <c r="J2216">
        <v>6.5</v>
      </c>
    </row>
    <row r="2217" spans="1:10" hidden="1" x14ac:dyDescent="0.25">
      <c r="A2217" s="24" t="str">
        <f t="shared" si="36"/>
        <v>8522ARCELOR (BERTON SICARD)</v>
      </c>
      <c r="B2217" s="1">
        <v>8522</v>
      </c>
      <c r="C2217" s="1" t="s">
        <v>32898</v>
      </c>
      <c r="D2217" s="1" t="s">
        <v>168</v>
      </c>
      <c r="E2217" s="1" t="s">
        <v>1576</v>
      </c>
      <c r="F2217" s="1" t="s">
        <v>32900</v>
      </c>
      <c r="G2217" s="1" t="s">
        <v>655</v>
      </c>
      <c r="H2217">
        <v>8522</v>
      </c>
      <c r="I2217" s="1" t="s">
        <v>41</v>
      </c>
      <c r="J2217">
        <v>6.5</v>
      </c>
    </row>
    <row r="2218" spans="1:10" hidden="1" x14ac:dyDescent="0.25">
      <c r="A2218" s="24" t="str">
        <f t="shared" si="36"/>
        <v>8523ARCELOR (BERTON SICARD)</v>
      </c>
      <c r="B2218" s="1">
        <v>8523</v>
      </c>
      <c r="C2218" s="1" t="s">
        <v>32898</v>
      </c>
      <c r="D2218" s="1" t="s">
        <v>168</v>
      </c>
      <c r="E2218" s="1" t="s">
        <v>1577</v>
      </c>
      <c r="F2218" s="1" t="s">
        <v>32900</v>
      </c>
      <c r="G2218" s="1" t="s">
        <v>655</v>
      </c>
      <c r="H2218">
        <v>8523</v>
      </c>
      <c r="I2218" s="1" t="s">
        <v>41</v>
      </c>
      <c r="J2218">
        <v>6.5</v>
      </c>
    </row>
    <row r="2219" spans="1:10" hidden="1" x14ac:dyDescent="0.25">
      <c r="A2219" s="24" t="str">
        <f t="shared" si="36"/>
        <v>8524ARCELOR (BERTON SICARD)</v>
      </c>
      <c r="B2219" s="1">
        <v>8524</v>
      </c>
      <c r="C2219" s="1" t="s">
        <v>32898</v>
      </c>
      <c r="D2219" s="1" t="s">
        <v>168</v>
      </c>
      <c r="E2219" s="1" t="s">
        <v>1577</v>
      </c>
      <c r="F2219" s="1" t="s">
        <v>32900</v>
      </c>
      <c r="G2219" s="1" t="s">
        <v>655</v>
      </c>
      <c r="H2219">
        <v>8524</v>
      </c>
      <c r="I2219" s="1" t="s">
        <v>41</v>
      </c>
      <c r="J2219">
        <v>6.5</v>
      </c>
    </row>
    <row r="2220" spans="1:10" hidden="1" x14ac:dyDescent="0.25">
      <c r="A2220" s="24" t="str">
        <f t="shared" si="36"/>
        <v>8525ARCELOR (BERTON SICARD)</v>
      </c>
      <c r="B2220" s="1">
        <v>8525</v>
      </c>
      <c r="C2220" s="1" t="s">
        <v>32898</v>
      </c>
      <c r="D2220" s="1" t="s">
        <v>168</v>
      </c>
      <c r="E2220" s="1" t="s">
        <v>1578</v>
      </c>
      <c r="F2220" s="1" t="s">
        <v>32900</v>
      </c>
      <c r="G2220" s="1" t="s">
        <v>655</v>
      </c>
      <c r="H2220">
        <v>8525</v>
      </c>
      <c r="I2220" s="1" t="s">
        <v>41</v>
      </c>
      <c r="J2220">
        <v>6.5</v>
      </c>
    </row>
    <row r="2221" spans="1:10" hidden="1" x14ac:dyDescent="0.25">
      <c r="A2221" s="24" t="str">
        <f t="shared" si="36"/>
        <v>8535ARCELOR (BERTON SICARD)</v>
      </c>
      <c r="B2221" s="1">
        <v>8535</v>
      </c>
      <c r="C2221" s="1" t="s">
        <v>32898</v>
      </c>
      <c r="D2221" s="1" t="s">
        <v>78</v>
      </c>
      <c r="E2221" s="1" t="s">
        <v>1580</v>
      </c>
      <c r="F2221" s="1" t="s">
        <v>32900</v>
      </c>
      <c r="G2221" s="1" t="s">
        <v>655</v>
      </c>
      <c r="H2221">
        <v>8535</v>
      </c>
      <c r="I2221" s="1" t="s">
        <v>41</v>
      </c>
      <c r="J2221">
        <v>6.5</v>
      </c>
    </row>
    <row r="2222" spans="1:10" hidden="1" x14ac:dyDescent="0.25">
      <c r="A2222" s="24" t="str">
        <f t="shared" si="36"/>
        <v>8536ARCELOR (BERTON SICARD)</v>
      </c>
      <c r="B2222" s="1">
        <v>8536</v>
      </c>
      <c r="C2222" s="1" t="s">
        <v>32898</v>
      </c>
      <c r="D2222" s="1" t="s">
        <v>78</v>
      </c>
      <c r="E2222" s="1" t="s">
        <v>1581</v>
      </c>
      <c r="F2222" s="1" t="s">
        <v>32900</v>
      </c>
      <c r="G2222" s="1" t="s">
        <v>655</v>
      </c>
      <c r="H2222">
        <v>8536</v>
      </c>
      <c r="I2222" s="1" t="s">
        <v>41</v>
      </c>
      <c r="J2222">
        <v>6.5</v>
      </c>
    </row>
    <row r="2223" spans="1:10" hidden="1" x14ac:dyDescent="0.25">
      <c r="A2223" s="24" t="str">
        <f t="shared" si="36"/>
        <v>8537ARCELOR (BERTON SICARD)</v>
      </c>
      <c r="B2223" s="1">
        <v>8537</v>
      </c>
      <c r="C2223" s="1" t="s">
        <v>32898</v>
      </c>
      <c r="D2223" s="1" t="s">
        <v>78</v>
      </c>
      <c r="E2223" s="1" t="s">
        <v>1582</v>
      </c>
      <c r="F2223" s="1" t="s">
        <v>32900</v>
      </c>
      <c r="G2223" s="1" t="s">
        <v>655</v>
      </c>
      <c r="H2223">
        <v>8537</v>
      </c>
      <c r="I2223" s="1" t="s">
        <v>41</v>
      </c>
      <c r="J2223">
        <v>6.5</v>
      </c>
    </row>
    <row r="2224" spans="1:10" hidden="1" x14ac:dyDescent="0.25">
      <c r="A2224" s="24" t="str">
        <f t="shared" si="36"/>
        <v>8541ARCELOR (BERTON SICARD)</v>
      </c>
      <c r="B2224" s="1">
        <v>8541</v>
      </c>
      <c r="C2224" s="1" t="s">
        <v>32898</v>
      </c>
      <c r="D2224" s="1" t="s">
        <v>78</v>
      </c>
      <c r="E2224" s="1" t="s">
        <v>1583</v>
      </c>
      <c r="F2224" s="1" t="s">
        <v>32900</v>
      </c>
      <c r="G2224" s="1" t="s">
        <v>655</v>
      </c>
      <c r="H2224">
        <v>8541</v>
      </c>
      <c r="I2224" s="1" t="s">
        <v>41</v>
      </c>
      <c r="J2224">
        <v>6.5</v>
      </c>
    </row>
    <row r="2225" spans="1:10" hidden="1" x14ac:dyDescent="0.25">
      <c r="A2225" s="24" t="str">
        <f t="shared" si="36"/>
        <v>8542ARCELOR (BERTON SICARD)</v>
      </c>
      <c r="B2225" s="1">
        <v>8542</v>
      </c>
      <c r="C2225" s="1" t="s">
        <v>32898</v>
      </c>
      <c r="D2225" s="1" t="s">
        <v>168</v>
      </c>
      <c r="E2225" s="1" t="s">
        <v>1584</v>
      </c>
      <c r="F2225" s="1" t="s">
        <v>32900</v>
      </c>
      <c r="G2225" s="1" t="s">
        <v>655</v>
      </c>
      <c r="H2225">
        <v>8542</v>
      </c>
      <c r="I2225" s="1" t="s">
        <v>41</v>
      </c>
      <c r="J2225">
        <v>6.5</v>
      </c>
    </row>
    <row r="2226" spans="1:10" hidden="1" x14ac:dyDescent="0.25">
      <c r="A2226" s="24" t="str">
        <f t="shared" si="36"/>
        <v>8556ARCELOR (BERTON SICARD)</v>
      </c>
      <c r="B2226" s="1">
        <v>8556</v>
      </c>
      <c r="C2226" s="1" t="s">
        <v>32898</v>
      </c>
      <c r="D2226" s="1" t="s">
        <v>78</v>
      </c>
      <c r="E2226" s="1" t="s">
        <v>1585</v>
      </c>
      <c r="F2226" s="1" t="s">
        <v>32900</v>
      </c>
      <c r="G2226" s="1" t="s">
        <v>655</v>
      </c>
      <c r="H2226">
        <v>8556</v>
      </c>
      <c r="I2226" s="1" t="s">
        <v>41</v>
      </c>
      <c r="J2226">
        <v>6.5</v>
      </c>
    </row>
    <row r="2227" spans="1:10" hidden="1" x14ac:dyDescent="0.25">
      <c r="A2227" s="24" t="str">
        <f t="shared" si="36"/>
        <v>8557ARCELOR (BERTON SICARD)</v>
      </c>
      <c r="B2227" s="1">
        <v>8557</v>
      </c>
      <c r="C2227" s="1" t="s">
        <v>32898</v>
      </c>
      <c r="D2227" s="1" t="s">
        <v>78</v>
      </c>
      <c r="E2227" s="1" t="s">
        <v>1586</v>
      </c>
      <c r="F2227" s="1" t="s">
        <v>32900</v>
      </c>
      <c r="G2227" s="1" t="s">
        <v>655</v>
      </c>
      <c r="H2227">
        <v>8557</v>
      </c>
      <c r="I2227" s="1" t="s">
        <v>41</v>
      </c>
      <c r="J2227">
        <v>6.5</v>
      </c>
    </row>
    <row r="2228" spans="1:10" hidden="1" x14ac:dyDescent="0.25">
      <c r="A2228" s="24" t="str">
        <f t="shared" si="36"/>
        <v>8565PARCELOR (BERTON SICARD)</v>
      </c>
      <c r="B2228" s="1" t="s">
        <v>1587</v>
      </c>
      <c r="C2228" s="1" t="s">
        <v>32898</v>
      </c>
      <c r="D2228" s="1" t="s">
        <v>78</v>
      </c>
      <c r="E2228" s="1" t="s">
        <v>1588</v>
      </c>
      <c r="F2228" s="1" t="s">
        <v>32900</v>
      </c>
      <c r="G2228" s="1" t="s">
        <v>655</v>
      </c>
      <c r="H2228" t="s">
        <v>1587</v>
      </c>
      <c r="I2228" s="1" t="s">
        <v>41</v>
      </c>
      <c r="J2228">
        <v>6.3</v>
      </c>
    </row>
    <row r="2229" spans="1:10" hidden="1" x14ac:dyDescent="0.25">
      <c r="A2229" s="24" t="str">
        <f t="shared" si="36"/>
        <v>8568ARCELOR (BERTON SICARD)</v>
      </c>
      <c r="B2229" s="1">
        <v>8568</v>
      </c>
      <c r="C2229" s="1" t="s">
        <v>32898</v>
      </c>
      <c r="D2229" s="1" t="s">
        <v>78</v>
      </c>
      <c r="E2229" s="1" t="s">
        <v>1589</v>
      </c>
      <c r="F2229" s="1" t="s">
        <v>32900</v>
      </c>
      <c r="G2229" s="1" t="s">
        <v>655</v>
      </c>
      <c r="H2229">
        <v>8568</v>
      </c>
      <c r="I2229" s="1" t="s">
        <v>41</v>
      </c>
      <c r="J2229">
        <v>6.5</v>
      </c>
    </row>
    <row r="2230" spans="1:10" hidden="1" x14ac:dyDescent="0.25">
      <c r="A2230" s="24" t="str">
        <f t="shared" si="36"/>
        <v>8571ARCELOR (BERTON SICARD)</v>
      </c>
      <c r="B2230" s="1">
        <v>8571</v>
      </c>
      <c r="C2230" s="1" t="s">
        <v>32898</v>
      </c>
      <c r="D2230" s="1" t="s">
        <v>78</v>
      </c>
      <c r="E2230" s="1" t="s">
        <v>1590</v>
      </c>
      <c r="F2230" s="1" t="s">
        <v>32900</v>
      </c>
      <c r="G2230" s="1" t="s">
        <v>655</v>
      </c>
      <c r="H2230">
        <v>8571</v>
      </c>
      <c r="I2230" s="1" t="s">
        <v>41</v>
      </c>
      <c r="J2230">
        <v>6.5</v>
      </c>
    </row>
    <row r="2231" spans="1:10" hidden="1" x14ac:dyDescent="0.25">
      <c r="A2231" s="24" t="str">
        <f t="shared" si="36"/>
        <v>8573ARCELOR (BERTON SICARD)</v>
      </c>
      <c r="B2231" s="1">
        <v>8573</v>
      </c>
      <c r="C2231" s="1" t="s">
        <v>32898</v>
      </c>
      <c r="D2231" s="1" t="s">
        <v>78</v>
      </c>
      <c r="E2231" s="1" t="s">
        <v>1591</v>
      </c>
      <c r="F2231" s="1" t="s">
        <v>32900</v>
      </c>
      <c r="G2231" s="1" t="s">
        <v>655</v>
      </c>
      <c r="H2231">
        <v>8573</v>
      </c>
      <c r="I2231" s="1" t="s">
        <v>41</v>
      </c>
      <c r="J2231">
        <v>6.5</v>
      </c>
    </row>
    <row r="2232" spans="1:10" hidden="1" x14ac:dyDescent="0.25">
      <c r="A2232" s="24" t="str">
        <f t="shared" si="36"/>
        <v>8574ARCELOR (BERTON SICARD)</v>
      </c>
      <c r="B2232" s="1">
        <v>8574</v>
      </c>
      <c r="C2232" s="1" t="s">
        <v>32898</v>
      </c>
      <c r="D2232" s="1" t="s">
        <v>78</v>
      </c>
      <c r="E2232" s="1" t="s">
        <v>1592</v>
      </c>
      <c r="F2232" s="1" t="s">
        <v>32900</v>
      </c>
      <c r="G2232" s="1" t="s">
        <v>655</v>
      </c>
      <c r="H2232">
        <v>8574</v>
      </c>
      <c r="I2232" s="1" t="s">
        <v>41</v>
      </c>
      <c r="J2232">
        <v>6.5</v>
      </c>
    </row>
    <row r="2233" spans="1:10" hidden="1" x14ac:dyDescent="0.25">
      <c r="A2233" s="24" t="str">
        <f t="shared" si="36"/>
        <v>8670ARCELOR (BERTON SICARD)</v>
      </c>
      <c r="B2233" s="1">
        <v>8670</v>
      </c>
      <c r="C2233" s="1" t="s">
        <v>32898</v>
      </c>
      <c r="D2233" s="1" t="s">
        <v>78</v>
      </c>
      <c r="E2233" s="1" t="s">
        <v>1593</v>
      </c>
      <c r="F2233" s="1" t="s">
        <v>32900</v>
      </c>
      <c r="G2233" s="1" t="s">
        <v>655</v>
      </c>
      <c r="H2233">
        <v>8670</v>
      </c>
      <c r="I2233" s="1" t="s">
        <v>41</v>
      </c>
      <c r="J2233">
        <v>6.5</v>
      </c>
    </row>
    <row r="2234" spans="1:10" hidden="1" x14ac:dyDescent="0.25">
      <c r="A2234" s="24" t="str">
        <f t="shared" si="36"/>
        <v>8671ARCELOR (BERTON SICARD)</v>
      </c>
      <c r="B2234" s="1">
        <v>8671</v>
      </c>
      <c r="C2234" s="1" t="s">
        <v>32898</v>
      </c>
      <c r="D2234" s="1" t="s">
        <v>78</v>
      </c>
      <c r="E2234" s="1" t="s">
        <v>1594</v>
      </c>
      <c r="F2234" s="1" t="s">
        <v>32900</v>
      </c>
      <c r="G2234" s="1" t="s">
        <v>655</v>
      </c>
      <c r="H2234">
        <v>8671</v>
      </c>
      <c r="I2234" s="1" t="s">
        <v>41</v>
      </c>
      <c r="J2234">
        <v>6.5</v>
      </c>
    </row>
    <row r="2235" spans="1:10" hidden="1" x14ac:dyDescent="0.25">
      <c r="A2235" s="24" t="str">
        <f t="shared" si="36"/>
        <v>8803ARCELOR (BERTON SICARD)</v>
      </c>
      <c r="B2235" s="1">
        <v>8803</v>
      </c>
      <c r="C2235" s="1" t="s">
        <v>32898</v>
      </c>
      <c r="D2235" s="1" t="s">
        <v>78</v>
      </c>
      <c r="E2235" s="1" t="s">
        <v>1595</v>
      </c>
      <c r="F2235" s="1" t="s">
        <v>32900</v>
      </c>
      <c r="G2235" s="1" t="s">
        <v>655</v>
      </c>
      <c r="H2235">
        <v>8803</v>
      </c>
      <c r="I2235" s="1" t="s">
        <v>41</v>
      </c>
      <c r="J2235">
        <v>6</v>
      </c>
    </row>
    <row r="2236" spans="1:10" hidden="1" x14ac:dyDescent="0.25">
      <c r="A2236" s="24" t="str">
        <f t="shared" si="36"/>
        <v>8810ARCELOR (BERTON SICARD)</v>
      </c>
      <c r="B2236" s="1">
        <v>8810</v>
      </c>
      <c r="C2236" s="1" t="s">
        <v>32898</v>
      </c>
      <c r="D2236" s="1" t="s">
        <v>78</v>
      </c>
      <c r="E2236" s="1" t="s">
        <v>480</v>
      </c>
      <c r="F2236" s="1" t="s">
        <v>32900</v>
      </c>
      <c r="G2236" s="1" t="s">
        <v>655</v>
      </c>
      <c r="H2236">
        <v>8810</v>
      </c>
      <c r="I2236" s="1" t="s">
        <v>41</v>
      </c>
      <c r="J2236">
        <v>6</v>
      </c>
    </row>
    <row r="2237" spans="1:10" hidden="1" x14ac:dyDescent="0.25">
      <c r="A2237" s="24" t="str">
        <f t="shared" si="36"/>
        <v>8811ARCELOR (BERTON SICARD)</v>
      </c>
      <c r="B2237" s="1">
        <v>8811</v>
      </c>
      <c r="C2237" s="1" t="s">
        <v>32898</v>
      </c>
      <c r="D2237" s="1" t="s">
        <v>78</v>
      </c>
      <c r="E2237" s="1" t="s">
        <v>1596</v>
      </c>
      <c r="F2237" s="1" t="s">
        <v>32900</v>
      </c>
      <c r="G2237" s="1" t="s">
        <v>655</v>
      </c>
      <c r="H2237">
        <v>8811</v>
      </c>
      <c r="I2237" s="1" t="s">
        <v>41</v>
      </c>
      <c r="J2237">
        <v>6</v>
      </c>
    </row>
    <row r="2238" spans="1:10" hidden="1" x14ac:dyDescent="0.25">
      <c r="A2238" s="24" t="str">
        <f t="shared" si="36"/>
        <v>8813ARCELOR (BERTON SICARD)</v>
      </c>
      <c r="B2238" s="1">
        <v>8813</v>
      </c>
      <c r="C2238" s="1" t="s">
        <v>32898</v>
      </c>
      <c r="D2238" s="1" t="s">
        <v>78</v>
      </c>
      <c r="E2238" s="1" t="s">
        <v>1597</v>
      </c>
      <c r="F2238" s="1" t="s">
        <v>32900</v>
      </c>
      <c r="G2238" s="1" t="s">
        <v>655</v>
      </c>
      <c r="H2238">
        <v>8813</v>
      </c>
      <c r="I2238" s="1" t="s">
        <v>41</v>
      </c>
      <c r="J2238">
        <v>6.5</v>
      </c>
    </row>
    <row r="2239" spans="1:10" hidden="1" x14ac:dyDescent="0.25">
      <c r="A2239" s="24" t="str">
        <f t="shared" si="36"/>
        <v>8814ARCELOR (BERTON SICARD)</v>
      </c>
      <c r="B2239" s="1">
        <v>8814</v>
      </c>
      <c r="C2239" s="1" t="s">
        <v>32898</v>
      </c>
      <c r="D2239" s="1" t="s">
        <v>78</v>
      </c>
      <c r="E2239" s="1" t="s">
        <v>1598</v>
      </c>
      <c r="F2239" s="1" t="s">
        <v>32900</v>
      </c>
      <c r="G2239" s="1" t="s">
        <v>655</v>
      </c>
      <c r="H2239">
        <v>8814</v>
      </c>
      <c r="I2239" s="1" t="s">
        <v>41</v>
      </c>
      <c r="J2239">
        <v>6.5</v>
      </c>
    </row>
    <row r="2240" spans="1:10" hidden="1" x14ac:dyDescent="0.25">
      <c r="A2240" s="24" t="str">
        <f t="shared" si="36"/>
        <v>8815ARCELOR (BERTON SICARD)</v>
      </c>
      <c r="B2240" s="1">
        <v>8815</v>
      </c>
      <c r="C2240" s="1" t="s">
        <v>32898</v>
      </c>
      <c r="D2240" s="1" t="s">
        <v>78</v>
      </c>
      <c r="E2240" s="1" t="s">
        <v>1599</v>
      </c>
      <c r="F2240" s="1" t="s">
        <v>32900</v>
      </c>
      <c r="G2240" s="1" t="s">
        <v>655</v>
      </c>
      <c r="H2240">
        <v>8815</v>
      </c>
      <c r="I2240" s="1" t="s">
        <v>41</v>
      </c>
      <c r="J2240">
        <v>6.5</v>
      </c>
    </row>
    <row r="2241" spans="1:10" hidden="1" x14ac:dyDescent="0.25">
      <c r="A2241" s="24" t="str">
        <f t="shared" si="36"/>
        <v>8822ARCELOR (BERTON SICARD)</v>
      </c>
      <c r="B2241" s="1">
        <v>8822</v>
      </c>
      <c r="C2241" s="1" t="s">
        <v>32898</v>
      </c>
      <c r="D2241" s="1" t="s">
        <v>78</v>
      </c>
      <c r="E2241" s="1" t="s">
        <v>1600</v>
      </c>
      <c r="F2241" s="1" t="s">
        <v>32900</v>
      </c>
      <c r="G2241" s="1" t="s">
        <v>655</v>
      </c>
      <c r="H2241">
        <v>8822</v>
      </c>
      <c r="I2241" s="1" t="s">
        <v>41</v>
      </c>
      <c r="J2241">
        <v>6</v>
      </c>
    </row>
    <row r="2242" spans="1:10" hidden="1" x14ac:dyDescent="0.25">
      <c r="A2242" s="24" t="str">
        <f t="shared" si="36"/>
        <v>8823ARCELOR (BERTON SICARD)</v>
      </c>
      <c r="B2242" s="1">
        <v>8823</v>
      </c>
      <c r="C2242" s="1" t="s">
        <v>32898</v>
      </c>
      <c r="D2242" s="1" t="s">
        <v>78</v>
      </c>
      <c r="E2242" s="1" t="s">
        <v>1601</v>
      </c>
      <c r="F2242" s="1" t="s">
        <v>32900</v>
      </c>
      <c r="G2242" s="1" t="s">
        <v>655</v>
      </c>
      <c r="H2242">
        <v>8823</v>
      </c>
      <c r="I2242" s="1" t="s">
        <v>41</v>
      </c>
      <c r="J2242">
        <v>6.5</v>
      </c>
    </row>
    <row r="2243" spans="1:10" hidden="1" x14ac:dyDescent="0.25">
      <c r="A2243" s="24" t="str">
        <f t="shared" si="36"/>
        <v>8830ARCELOR (BERTON SICARD)</v>
      </c>
      <c r="B2243" s="1">
        <v>8830</v>
      </c>
      <c r="C2243" s="1" t="s">
        <v>32898</v>
      </c>
      <c r="D2243" s="1" t="s">
        <v>78</v>
      </c>
      <c r="E2243" s="1" t="s">
        <v>1602</v>
      </c>
      <c r="F2243" s="1" t="s">
        <v>32900</v>
      </c>
      <c r="G2243" s="1" t="s">
        <v>655</v>
      </c>
      <c r="H2243">
        <v>8830</v>
      </c>
      <c r="I2243" s="1" t="s">
        <v>41</v>
      </c>
      <c r="J2243">
        <v>6</v>
      </c>
    </row>
    <row r="2244" spans="1:10" hidden="1" x14ac:dyDescent="0.25">
      <c r="A2244" s="24" t="str">
        <f t="shared" si="36"/>
        <v>8842ARCELOR (BERTON SICARD)</v>
      </c>
      <c r="B2244" s="1">
        <v>8842</v>
      </c>
      <c r="C2244" s="1" t="s">
        <v>32898</v>
      </c>
      <c r="D2244" s="1" t="s">
        <v>78</v>
      </c>
      <c r="E2244" s="1" t="s">
        <v>1603</v>
      </c>
      <c r="F2244" s="1" t="s">
        <v>32900</v>
      </c>
      <c r="G2244" s="1" t="s">
        <v>655</v>
      </c>
      <c r="H2244">
        <v>8842</v>
      </c>
      <c r="I2244" s="1" t="s">
        <v>41</v>
      </c>
      <c r="J2244">
        <v>6.5</v>
      </c>
    </row>
    <row r="2245" spans="1:10" hidden="1" x14ac:dyDescent="0.25">
      <c r="A2245" s="24" t="str">
        <f t="shared" si="36"/>
        <v>8843THARCELOR (BERTON SICARD)</v>
      </c>
      <c r="B2245" s="1" t="s">
        <v>1604</v>
      </c>
      <c r="C2245" s="1" t="s">
        <v>32898</v>
      </c>
      <c r="D2245" s="1" t="s">
        <v>78</v>
      </c>
      <c r="E2245" s="1" t="s">
        <v>1605</v>
      </c>
      <c r="F2245" s="1" t="s">
        <v>32900</v>
      </c>
      <c r="G2245" s="1" t="s">
        <v>655</v>
      </c>
      <c r="H2245" t="s">
        <v>1604</v>
      </c>
      <c r="I2245" s="1" t="s">
        <v>41</v>
      </c>
      <c r="J2245">
        <v>6.5</v>
      </c>
    </row>
    <row r="2246" spans="1:10" hidden="1" x14ac:dyDescent="0.25">
      <c r="A2246" s="24" t="str">
        <f t="shared" si="36"/>
        <v>8844ARCELOR (BERTON SICARD)</v>
      </c>
      <c r="B2246" s="1">
        <v>8844</v>
      </c>
      <c r="C2246" s="1" t="s">
        <v>32898</v>
      </c>
      <c r="D2246" s="1" t="s">
        <v>78</v>
      </c>
      <c r="E2246" s="1" t="s">
        <v>1606</v>
      </c>
      <c r="F2246" s="1" t="s">
        <v>32900</v>
      </c>
      <c r="G2246" s="1" t="s">
        <v>655</v>
      </c>
      <c r="H2246">
        <v>8844</v>
      </c>
      <c r="I2246" s="1" t="s">
        <v>41</v>
      </c>
      <c r="J2246">
        <v>6.5</v>
      </c>
    </row>
    <row r="2247" spans="1:10" hidden="1" x14ac:dyDescent="0.25">
      <c r="A2247" s="24" t="str">
        <f t="shared" si="36"/>
        <v>8853ARCELOR (BERTON SICARD)</v>
      </c>
      <c r="B2247" s="1">
        <v>8853</v>
      </c>
      <c r="C2247" s="1" t="s">
        <v>32898</v>
      </c>
      <c r="D2247" s="1" t="s">
        <v>78</v>
      </c>
      <c r="E2247" s="1" t="s">
        <v>1607</v>
      </c>
      <c r="F2247" s="1" t="s">
        <v>32900</v>
      </c>
      <c r="G2247" s="1" t="s">
        <v>655</v>
      </c>
      <c r="H2247">
        <v>8853</v>
      </c>
      <c r="I2247" s="1" t="s">
        <v>41</v>
      </c>
      <c r="J2247">
        <v>6.5</v>
      </c>
    </row>
    <row r="2248" spans="1:10" hidden="1" x14ac:dyDescent="0.25">
      <c r="A2248" s="24" t="str">
        <f t="shared" si="36"/>
        <v>8873ARCELOR (BERTON SICARD)</v>
      </c>
      <c r="B2248" s="1">
        <v>8873</v>
      </c>
      <c r="C2248" s="1" t="s">
        <v>32898</v>
      </c>
      <c r="D2248" s="1" t="s">
        <v>78</v>
      </c>
      <c r="E2248" s="1" t="s">
        <v>1608</v>
      </c>
      <c r="F2248" s="1" t="s">
        <v>32900</v>
      </c>
      <c r="G2248" s="1" t="s">
        <v>655</v>
      </c>
      <c r="H2248">
        <v>8873</v>
      </c>
      <c r="I2248" s="1" t="s">
        <v>41</v>
      </c>
      <c r="J2248">
        <v>6.5</v>
      </c>
    </row>
    <row r="2249" spans="1:10" hidden="1" x14ac:dyDescent="0.25">
      <c r="A2249" s="24" t="str">
        <f t="shared" si="36"/>
        <v>9002ARCELOR (BERTON SICARD)</v>
      </c>
      <c r="B2249" s="1">
        <v>9002</v>
      </c>
      <c r="C2249" s="1" t="s">
        <v>32898</v>
      </c>
      <c r="D2249" s="1" t="s">
        <v>78</v>
      </c>
      <c r="E2249" s="1" t="s">
        <v>1609</v>
      </c>
      <c r="F2249" s="1" t="s">
        <v>32900</v>
      </c>
      <c r="G2249" s="1" t="s">
        <v>655</v>
      </c>
      <c r="H2249">
        <v>9002</v>
      </c>
      <c r="I2249" s="1" t="s">
        <v>41</v>
      </c>
      <c r="J2249">
        <v>6.5</v>
      </c>
    </row>
    <row r="2250" spans="1:10" hidden="1" x14ac:dyDescent="0.25">
      <c r="A2250" s="24" t="str">
        <f t="shared" si="36"/>
        <v>9130ARCELOR (BERTON SICARD)</v>
      </c>
      <c r="B2250" s="1">
        <v>9130</v>
      </c>
      <c r="C2250" s="1" t="s">
        <v>32898</v>
      </c>
      <c r="D2250" s="1" t="s">
        <v>78</v>
      </c>
      <c r="E2250" s="1" t="s">
        <v>1321</v>
      </c>
      <c r="F2250" s="1" t="s">
        <v>32900</v>
      </c>
      <c r="G2250" s="1" t="s">
        <v>655</v>
      </c>
      <c r="H2250">
        <v>9130</v>
      </c>
      <c r="I2250" s="1" t="s">
        <v>41</v>
      </c>
      <c r="J2250">
        <v>6.5</v>
      </c>
    </row>
    <row r="2251" spans="1:10" hidden="1" x14ac:dyDescent="0.25">
      <c r="A2251" s="24" t="str">
        <f t="shared" si="36"/>
        <v>9131ARCELOR (BERTON SICARD)</v>
      </c>
      <c r="B2251" s="1">
        <v>9131</v>
      </c>
      <c r="C2251" s="1" t="s">
        <v>32898</v>
      </c>
      <c r="D2251" s="1" t="s">
        <v>78</v>
      </c>
      <c r="E2251" s="1" t="s">
        <v>1322</v>
      </c>
      <c r="F2251" s="1" t="s">
        <v>32900</v>
      </c>
      <c r="G2251" s="1" t="s">
        <v>655</v>
      </c>
      <c r="H2251">
        <v>9131</v>
      </c>
      <c r="I2251" s="1" t="s">
        <v>41</v>
      </c>
      <c r="J2251">
        <v>6.5</v>
      </c>
    </row>
    <row r="2252" spans="1:10" hidden="1" x14ac:dyDescent="0.25">
      <c r="A2252" s="24" t="str">
        <f t="shared" ref="A2252:A2315" si="37">B2252&amp;F2252</f>
        <v>9132ARCELOR (BERTON SICARD)</v>
      </c>
      <c r="B2252" s="1">
        <v>9132</v>
      </c>
      <c r="C2252" s="1" t="s">
        <v>32898</v>
      </c>
      <c r="D2252" s="1" t="s">
        <v>78</v>
      </c>
      <c r="E2252" s="1" t="s">
        <v>1323</v>
      </c>
      <c r="F2252" s="1" t="s">
        <v>32900</v>
      </c>
      <c r="G2252" s="1" t="s">
        <v>655</v>
      </c>
      <c r="H2252">
        <v>9132</v>
      </c>
      <c r="I2252" s="1" t="s">
        <v>41</v>
      </c>
      <c r="J2252">
        <v>6.5</v>
      </c>
    </row>
    <row r="2253" spans="1:10" hidden="1" x14ac:dyDescent="0.25">
      <c r="A2253" s="24" t="str">
        <f t="shared" si="37"/>
        <v>9133ARCELOR (BERTON SICARD)</v>
      </c>
      <c r="B2253" s="1">
        <v>9133</v>
      </c>
      <c r="C2253" s="1" t="s">
        <v>32898</v>
      </c>
      <c r="D2253" s="1" t="s">
        <v>78</v>
      </c>
      <c r="E2253" s="1" t="s">
        <v>1326</v>
      </c>
      <c r="F2253" s="1" t="s">
        <v>32900</v>
      </c>
      <c r="G2253" s="1" t="s">
        <v>655</v>
      </c>
      <c r="H2253">
        <v>9133</v>
      </c>
      <c r="I2253" s="1" t="s">
        <v>41</v>
      </c>
      <c r="J2253">
        <v>6.5</v>
      </c>
    </row>
    <row r="2254" spans="1:10" hidden="1" x14ac:dyDescent="0.25">
      <c r="A2254" s="24" t="str">
        <f t="shared" si="37"/>
        <v>9142ARCELOR (BERTON SICARD)</v>
      </c>
      <c r="B2254" s="1">
        <v>9142</v>
      </c>
      <c r="C2254" s="1" t="s">
        <v>32898</v>
      </c>
      <c r="D2254" s="1" t="s">
        <v>78</v>
      </c>
      <c r="E2254" s="1" t="s">
        <v>1610</v>
      </c>
      <c r="F2254" s="1" t="s">
        <v>32900</v>
      </c>
      <c r="G2254" s="1" t="s">
        <v>655</v>
      </c>
      <c r="H2254">
        <v>9142</v>
      </c>
      <c r="I2254" s="1" t="s">
        <v>41</v>
      </c>
      <c r="J2254">
        <v>6.5</v>
      </c>
    </row>
    <row r="2255" spans="1:10" hidden="1" x14ac:dyDescent="0.25">
      <c r="A2255" s="24" t="str">
        <f t="shared" si="37"/>
        <v>9143ARCELOR (BERTON SICARD)</v>
      </c>
      <c r="B2255" s="1">
        <v>9143</v>
      </c>
      <c r="C2255" s="1" t="s">
        <v>32898</v>
      </c>
      <c r="D2255" s="1" t="s">
        <v>78</v>
      </c>
      <c r="E2255" s="1" t="s">
        <v>1611</v>
      </c>
      <c r="F2255" s="1" t="s">
        <v>32900</v>
      </c>
      <c r="G2255" s="1" t="s">
        <v>655</v>
      </c>
      <c r="H2255">
        <v>9143</v>
      </c>
      <c r="I2255" s="1" t="s">
        <v>41</v>
      </c>
      <c r="J2255">
        <v>6.5</v>
      </c>
    </row>
    <row r="2256" spans="1:10" hidden="1" x14ac:dyDescent="0.25">
      <c r="A2256" s="24" t="str">
        <f t="shared" si="37"/>
        <v>9145ARCELOR (BERTON SICARD)</v>
      </c>
      <c r="B2256" s="1">
        <v>9145</v>
      </c>
      <c r="C2256" s="1" t="s">
        <v>32898</v>
      </c>
      <c r="D2256" s="1" t="s">
        <v>78</v>
      </c>
      <c r="E2256" s="1" t="s">
        <v>679</v>
      </c>
      <c r="F2256" s="1" t="s">
        <v>32900</v>
      </c>
      <c r="G2256" s="1" t="s">
        <v>655</v>
      </c>
      <c r="H2256">
        <v>9145</v>
      </c>
      <c r="I2256" s="1" t="s">
        <v>41</v>
      </c>
      <c r="J2256">
        <v>6.5</v>
      </c>
    </row>
    <row r="2257" spans="1:10" hidden="1" x14ac:dyDescent="0.25">
      <c r="A2257" s="24" t="str">
        <f t="shared" si="37"/>
        <v>9146ARCELOR (BERTON SICARD)</v>
      </c>
      <c r="B2257" s="1">
        <v>9146</v>
      </c>
      <c r="C2257" s="1" t="s">
        <v>32898</v>
      </c>
      <c r="D2257" s="1" t="s">
        <v>78</v>
      </c>
      <c r="E2257" s="1" t="s">
        <v>1324</v>
      </c>
      <c r="F2257" s="1" t="s">
        <v>32900</v>
      </c>
      <c r="G2257" s="1" t="s">
        <v>655</v>
      </c>
      <c r="H2257">
        <v>9146</v>
      </c>
      <c r="I2257" s="1" t="s">
        <v>41</v>
      </c>
      <c r="J2257">
        <v>6.5</v>
      </c>
    </row>
    <row r="2258" spans="1:10" hidden="1" x14ac:dyDescent="0.25">
      <c r="A2258" s="24" t="str">
        <f t="shared" si="37"/>
        <v>9147ARCELOR (BERTON SICARD)</v>
      </c>
      <c r="B2258" s="1">
        <v>9147</v>
      </c>
      <c r="C2258" s="1" t="s">
        <v>32898</v>
      </c>
      <c r="D2258" s="1" t="s">
        <v>78</v>
      </c>
      <c r="E2258" s="1" t="s">
        <v>1325</v>
      </c>
      <c r="F2258" s="1" t="s">
        <v>32900</v>
      </c>
      <c r="G2258" s="1" t="s">
        <v>655</v>
      </c>
      <c r="H2258">
        <v>9147</v>
      </c>
      <c r="I2258" s="1" t="s">
        <v>41</v>
      </c>
      <c r="J2258">
        <v>6.5</v>
      </c>
    </row>
    <row r="2259" spans="1:10" hidden="1" x14ac:dyDescent="0.25">
      <c r="A2259" s="24" t="str">
        <f t="shared" si="37"/>
        <v>9148ARCELOR (BERTON SICARD)</v>
      </c>
      <c r="B2259" s="1">
        <v>9148</v>
      </c>
      <c r="C2259" s="1" t="s">
        <v>32898</v>
      </c>
      <c r="D2259" s="1" t="s">
        <v>78</v>
      </c>
      <c r="E2259" s="1" t="s">
        <v>1612</v>
      </c>
      <c r="F2259" s="1" t="s">
        <v>32900</v>
      </c>
      <c r="G2259" s="1" t="s">
        <v>655</v>
      </c>
      <c r="H2259">
        <v>9148</v>
      </c>
      <c r="I2259" s="1" t="s">
        <v>41</v>
      </c>
      <c r="J2259">
        <v>6.5</v>
      </c>
    </row>
    <row r="2260" spans="1:10" hidden="1" x14ac:dyDescent="0.25">
      <c r="A2260" s="24" t="str">
        <f t="shared" si="37"/>
        <v>9154ARCELOR (BERTON SICARD)</v>
      </c>
      <c r="B2260" s="1">
        <v>9154</v>
      </c>
      <c r="C2260" s="1" t="s">
        <v>32898</v>
      </c>
      <c r="D2260" s="1" t="s">
        <v>78</v>
      </c>
      <c r="E2260" s="1" t="s">
        <v>1611</v>
      </c>
      <c r="F2260" s="1" t="s">
        <v>32900</v>
      </c>
      <c r="G2260" s="1" t="s">
        <v>655</v>
      </c>
      <c r="H2260">
        <v>9154</v>
      </c>
      <c r="I2260" s="1" t="s">
        <v>41</v>
      </c>
      <c r="J2260">
        <v>6.5</v>
      </c>
    </row>
    <row r="2261" spans="1:10" hidden="1" x14ac:dyDescent="0.25">
      <c r="A2261" s="24" t="str">
        <f t="shared" si="37"/>
        <v>9155ARCELOR (BERTON SICARD)</v>
      </c>
      <c r="B2261" s="1">
        <v>9155</v>
      </c>
      <c r="C2261" s="1" t="s">
        <v>32898</v>
      </c>
      <c r="D2261" s="1" t="s">
        <v>78</v>
      </c>
      <c r="E2261" s="1" t="s">
        <v>1331</v>
      </c>
      <c r="F2261" s="1" t="s">
        <v>32900</v>
      </c>
      <c r="G2261" s="1" t="s">
        <v>655</v>
      </c>
      <c r="H2261">
        <v>9155</v>
      </c>
      <c r="I2261" s="1" t="s">
        <v>41</v>
      </c>
      <c r="J2261">
        <v>6.5</v>
      </c>
    </row>
    <row r="2262" spans="1:10" hidden="1" x14ac:dyDescent="0.25">
      <c r="A2262" s="24" t="str">
        <f t="shared" si="37"/>
        <v>9156ARCELOR (BERTON SICARD)</v>
      </c>
      <c r="B2262" s="1">
        <v>9156</v>
      </c>
      <c r="C2262" s="1" t="s">
        <v>32898</v>
      </c>
      <c r="D2262" s="1" t="s">
        <v>78</v>
      </c>
      <c r="E2262" s="1" t="s">
        <v>1614</v>
      </c>
      <c r="F2262" s="1" t="s">
        <v>32900</v>
      </c>
      <c r="G2262" s="1" t="s">
        <v>655</v>
      </c>
      <c r="H2262">
        <v>9156</v>
      </c>
      <c r="I2262" s="1" t="s">
        <v>41</v>
      </c>
      <c r="J2262">
        <v>6.5</v>
      </c>
    </row>
    <row r="2263" spans="1:10" hidden="1" x14ac:dyDescent="0.25">
      <c r="A2263" s="24" t="str">
        <f t="shared" si="37"/>
        <v>9157ARCELOR (BERTON SICARD)</v>
      </c>
      <c r="B2263" s="1">
        <v>9157</v>
      </c>
      <c r="C2263" s="1" t="s">
        <v>32898</v>
      </c>
      <c r="D2263" s="1" t="s">
        <v>78</v>
      </c>
      <c r="E2263" s="1" t="s">
        <v>1615</v>
      </c>
      <c r="F2263" s="1" t="s">
        <v>32900</v>
      </c>
      <c r="G2263" s="1" t="s">
        <v>655</v>
      </c>
      <c r="H2263">
        <v>9157</v>
      </c>
      <c r="I2263" s="1" t="s">
        <v>41</v>
      </c>
      <c r="J2263">
        <v>6.5</v>
      </c>
    </row>
    <row r="2264" spans="1:10" hidden="1" x14ac:dyDescent="0.25">
      <c r="A2264" s="24" t="str">
        <f t="shared" si="37"/>
        <v>9162ARCELOR (BERTON SICARD)</v>
      </c>
      <c r="B2264" s="1">
        <v>9162</v>
      </c>
      <c r="C2264" s="1" t="s">
        <v>32898</v>
      </c>
      <c r="D2264" s="1" t="s">
        <v>78</v>
      </c>
      <c r="E2264" s="1" t="s">
        <v>1619</v>
      </c>
      <c r="F2264" s="1" t="s">
        <v>32900</v>
      </c>
      <c r="G2264" s="1" t="s">
        <v>655</v>
      </c>
      <c r="H2264">
        <v>9162</v>
      </c>
      <c r="I2264" s="1" t="s">
        <v>41</v>
      </c>
      <c r="J2264">
        <v>6.5</v>
      </c>
    </row>
    <row r="2265" spans="1:10" hidden="1" x14ac:dyDescent="0.25">
      <c r="A2265" s="24" t="str">
        <f t="shared" si="37"/>
        <v>9163ARCELOR (BERTON SICARD)</v>
      </c>
      <c r="B2265" s="1">
        <v>9163</v>
      </c>
      <c r="C2265" s="1" t="s">
        <v>32898</v>
      </c>
      <c r="D2265" s="1" t="s">
        <v>78</v>
      </c>
      <c r="E2265" s="1" t="s">
        <v>1620</v>
      </c>
      <c r="F2265" s="1" t="s">
        <v>32900</v>
      </c>
      <c r="G2265" s="1" t="s">
        <v>655</v>
      </c>
      <c r="H2265">
        <v>9163</v>
      </c>
      <c r="I2265" s="1" t="s">
        <v>41</v>
      </c>
      <c r="J2265">
        <v>6.5</v>
      </c>
    </row>
    <row r="2266" spans="1:10" hidden="1" x14ac:dyDescent="0.25">
      <c r="A2266" s="24" t="str">
        <f t="shared" si="37"/>
        <v>9174ARCELOR (BERTON SICARD)</v>
      </c>
      <c r="B2266" s="1">
        <v>9174</v>
      </c>
      <c r="C2266" s="1" t="s">
        <v>32898</v>
      </c>
      <c r="D2266" s="1" t="s">
        <v>78</v>
      </c>
      <c r="E2266" s="1" t="s">
        <v>1610</v>
      </c>
      <c r="F2266" s="1" t="s">
        <v>32900</v>
      </c>
      <c r="G2266" s="1" t="s">
        <v>655</v>
      </c>
      <c r="H2266">
        <v>9174</v>
      </c>
      <c r="I2266" s="1" t="s">
        <v>41</v>
      </c>
      <c r="J2266">
        <v>6.5</v>
      </c>
    </row>
    <row r="2267" spans="1:10" hidden="1" x14ac:dyDescent="0.25">
      <c r="A2267" s="24" t="str">
        <f t="shared" si="37"/>
        <v>9190ARCELOR (BERTON SICARD)</v>
      </c>
      <c r="B2267" s="1">
        <v>9190</v>
      </c>
      <c r="C2267" s="1" t="s">
        <v>32898</v>
      </c>
      <c r="D2267" s="1" t="s">
        <v>78</v>
      </c>
      <c r="E2267" s="1" t="s">
        <v>1621</v>
      </c>
      <c r="F2267" s="1" t="s">
        <v>32900</v>
      </c>
      <c r="G2267" s="1" t="s">
        <v>655</v>
      </c>
      <c r="H2267">
        <v>9190</v>
      </c>
      <c r="I2267" s="1" t="s">
        <v>41</v>
      </c>
      <c r="J2267">
        <v>6.5</v>
      </c>
    </row>
    <row r="2268" spans="1:10" hidden="1" x14ac:dyDescent="0.25">
      <c r="A2268" s="24" t="str">
        <f t="shared" si="37"/>
        <v>9190/4ARCELOR (BERTON SICARD)</v>
      </c>
      <c r="B2268" s="1" t="s">
        <v>1622</v>
      </c>
      <c r="C2268" s="1" t="s">
        <v>32898</v>
      </c>
      <c r="D2268" s="1" t="s">
        <v>78</v>
      </c>
      <c r="E2268" s="1" t="s">
        <v>1621</v>
      </c>
      <c r="F2268" s="1" t="s">
        <v>32900</v>
      </c>
      <c r="G2268" s="1" t="s">
        <v>655</v>
      </c>
      <c r="H2268" t="s">
        <v>1622</v>
      </c>
      <c r="I2268" s="1" t="s">
        <v>41</v>
      </c>
      <c r="J2268">
        <v>4.5999999999999996</v>
      </c>
    </row>
    <row r="2269" spans="1:10" hidden="1" x14ac:dyDescent="0.25">
      <c r="A2269" s="24" t="str">
        <f t="shared" si="37"/>
        <v>9191ARCELOR (BERTON SICARD)</v>
      </c>
      <c r="B2269" s="1">
        <v>9191</v>
      </c>
      <c r="C2269" s="1" t="s">
        <v>32898</v>
      </c>
      <c r="D2269" s="1" t="s">
        <v>78</v>
      </c>
      <c r="E2269" s="1" t="s">
        <v>1623</v>
      </c>
      <c r="F2269" s="1" t="s">
        <v>32900</v>
      </c>
      <c r="G2269" s="1" t="s">
        <v>655</v>
      </c>
      <c r="H2269">
        <v>9191</v>
      </c>
      <c r="I2269" s="1" t="s">
        <v>41</v>
      </c>
      <c r="J2269">
        <v>6.5</v>
      </c>
    </row>
    <row r="2270" spans="1:10" hidden="1" x14ac:dyDescent="0.25">
      <c r="A2270" s="24" t="str">
        <f t="shared" si="37"/>
        <v>9191/4ARCELOR (BERTON SICARD)</v>
      </c>
      <c r="B2270" s="1" t="s">
        <v>1624</v>
      </c>
      <c r="C2270" s="1" t="s">
        <v>32898</v>
      </c>
      <c r="D2270" s="1" t="s">
        <v>78</v>
      </c>
      <c r="E2270" s="1" t="s">
        <v>1623</v>
      </c>
      <c r="F2270" s="1" t="s">
        <v>32900</v>
      </c>
      <c r="G2270" s="1" t="s">
        <v>655</v>
      </c>
      <c r="H2270" t="s">
        <v>1624</v>
      </c>
      <c r="I2270" s="1" t="s">
        <v>41</v>
      </c>
      <c r="J2270">
        <v>4.5999999999999996</v>
      </c>
    </row>
    <row r="2271" spans="1:10" hidden="1" x14ac:dyDescent="0.25">
      <c r="A2271" s="24" t="str">
        <f t="shared" si="37"/>
        <v>9192ARCELOR (BERTON SICARD)</v>
      </c>
      <c r="B2271" s="1">
        <v>9192</v>
      </c>
      <c r="C2271" s="1" t="s">
        <v>32898</v>
      </c>
      <c r="D2271" s="1" t="s">
        <v>78</v>
      </c>
      <c r="E2271" s="1" t="s">
        <v>1625</v>
      </c>
      <c r="F2271" s="1" t="s">
        <v>32900</v>
      </c>
      <c r="G2271" s="1" t="s">
        <v>655</v>
      </c>
      <c r="H2271">
        <v>9192</v>
      </c>
      <c r="I2271" s="1" t="s">
        <v>41</v>
      </c>
      <c r="J2271">
        <v>6.5</v>
      </c>
    </row>
    <row r="2272" spans="1:10" hidden="1" x14ac:dyDescent="0.25">
      <c r="A2272" s="24" t="str">
        <f t="shared" si="37"/>
        <v>9192/4ARCELOR (BERTON SICARD)</v>
      </c>
      <c r="B2272" s="1" t="s">
        <v>1626</v>
      </c>
      <c r="C2272" s="1" t="s">
        <v>32898</v>
      </c>
      <c r="D2272" s="1" t="s">
        <v>78</v>
      </c>
      <c r="E2272" s="1" t="s">
        <v>1625</v>
      </c>
      <c r="F2272" s="1" t="s">
        <v>32900</v>
      </c>
      <c r="G2272" s="1" t="s">
        <v>655</v>
      </c>
      <c r="H2272" t="s">
        <v>1626</v>
      </c>
      <c r="I2272" s="1" t="s">
        <v>41</v>
      </c>
      <c r="J2272">
        <v>4.5999999999999996</v>
      </c>
    </row>
    <row r="2273" spans="1:10" hidden="1" x14ac:dyDescent="0.25">
      <c r="A2273" s="24" t="str">
        <f t="shared" si="37"/>
        <v>9194ARCELOR (BERTON SICARD)</v>
      </c>
      <c r="B2273" s="1">
        <v>9194</v>
      </c>
      <c r="C2273" s="1" t="s">
        <v>32898</v>
      </c>
      <c r="D2273" s="1" t="s">
        <v>78</v>
      </c>
      <c r="E2273" s="1" t="s">
        <v>1627</v>
      </c>
      <c r="F2273" s="1" t="s">
        <v>32900</v>
      </c>
      <c r="G2273" s="1" t="s">
        <v>655</v>
      </c>
      <c r="H2273">
        <v>9194</v>
      </c>
      <c r="I2273" s="1" t="s">
        <v>41</v>
      </c>
      <c r="J2273">
        <v>6.5</v>
      </c>
    </row>
    <row r="2274" spans="1:10" hidden="1" x14ac:dyDescent="0.25">
      <c r="A2274" s="24" t="str">
        <f t="shared" si="37"/>
        <v>9194/4ARCELOR (BERTON SICARD)</v>
      </c>
      <c r="B2274" s="1" t="s">
        <v>1628</v>
      </c>
      <c r="C2274" s="1" t="s">
        <v>32898</v>
      </c>
      <c r="D2274" s="1" t="s">
        <v>78</v>
      </c>
      <c r="E2274" s="1" t="s">
        <v>1627</v>
      </c>
      <c r="F2274" s="1" t="s">
        <v>32900</v>
      </c>
      <c r="G2274" s="1" t="s">
        <v>655</v>
      </c>
      <c r="H2274" t="s">
        <v>1628</v>
      </c>
      <c r="I2274" s="1" t="s">
        <v>41</v>
      </c>
      <c r="J2274">
        <v>4.5999999999999996</v>
      </c>
    </row>
    <row r="2275" spans="1:10" hidden="1" x14ac:dyDescent="0.25">
      <c r="A2275" s="24" t="str">
        <f t="shared" si="37"/>
        <v>9195ARCELOR (BERTON SICARD)</v>
      </c>
      <c r="B2275" s="1">
        <v>9195</v>
      </c>
      <c r="C2275" s="1" t="s">
        <v>32898</v>
      </c>
      <c r="D2275" s="1" t="s">
        <v>78</v>
      </c>
      <c r="E2275" s="1" t="s">
        <v>1629</v>
      </c>
      <c r="F2275" s="1" t="s">
        <v>32900</v>
      </c>
      <c r="G2275" s="1" t="s">
        <v>655</v>
      </c>
      <c r="H2275">
        <v>9195</v>
      </c>
      <c r="I2275" s="1" t="s">
        <v>41</v>
      </c>
      <c r="J2275">
        <v>6.5</v>
      </c>
    </row>
    <row r="2276" spans="1:10" hidden="1" x14ac:dyDescent="0.25">
      <c r="A2276" s="24" t="str">
        <f t="shared" si="37"/>
        <v>9196ARCELOR (BERTON SICARD)</v>
      </c>
      <c r="B2276" s="1">
        <v>9196</v>
      </c>
      <c r="C2276" s="1" t="s">
        <v>32898</v>
      </c>
      <c r="D2276" s="1" t="s">
        <v>78</v>
      </c>
      <c r="E2276" s="1" t="s">
        <v>1073</v>
      </c>
      <c r="F2276" s="1" t="s">
        <v>32900</v>
      </c>
      <c r="G2276" s="1" t="s">
        <v>655</v>
      </c>
      <c r="H2276">
        <v>9196</v>
      </c>
      <c r="I2276" s="1" t="s">
        <v>41</v>
      </c>
      <c r="J2276">
        <v>6.5</v>
      </c>
    </row>
    <row r="2277" spans="1:10" hidden="1" x14ac:dyDescent="0.25">
      <c r="A2277" s="24" t="str">
        <f t="shared" si="37"/>
        <v>9290/4THARCELOR (BERTON SICARD)</v>
      </c>
      <c r="B2277" s="1" t="s">
        <v>1630</v>
      </c>
      <c r="C2277" s="1" t="s">
        <v>32898</v>
      </c>
      <c r="D2277" s="1" t="s">
        <v>78</v>
      </c>
      <c r="E2277" s="1" t="s">
        <v>1621</v>
      </c>
      <c r="F2277" s="1" t="s">
        <v>32900</v>
      </c>
      <c r="G2277" s="1" t="s">
        <v>655</v>
      </c>
      <c r="H2277" t="s">
        <v>1630</v>
      </c>
      <c r="I2277" s="1" t="s">
        <v>41</v>
      </c>
      <c r="J2277">
        <v>4.5999999999999996</v>
      </c>
    </row>
    <row r="2278" spans="1:10" hidden="1" x14ac:dyDescent="0.25">
      <c r="A2278" s="24" t="str">
        <f t="shared" si="37"/>
        <v>9290THARCELOR (BERTON SICARD)</v>
      </c>
      <c r="B2278" s="1" t="s">
        <v>1631</v>
      </c>
      <c r="C2278" s="1" t="s">
        <v>32898</v>
      </c>
      <c r="D2278" s="1" t="s">
        <v>78</v>
      </c>
      <c r="E2278" s="1" t="s">
        <v>1621</v>
      </c>
      <c r="F2278" s="1" t="s">
        <v>32900</v>
      </c>
      <c r="G2278" s="1" t="s">
        <v>655</v>
      </c>
      <c r="H2278" t="s">
        <v>1631</v>
      </c>
      <c r="I2278" s="1" t="s">
        <v>41</v>
      </c>
      <c r="J2278">
        <v>6.5</v>
      </c>
    </row>
    <row r="2279" spans="1:10" hidden="1" x14ac:dyDescent="0.25">
      <c r="A2279" s="24" t="str">
        <f t="shared" si="37"/>
        <v>9291/4THARCELOR (BERTON SICARD)</v>
      </c>
      <c r="B2279" s="1" t="s">
        <v>1632</v>
      </c>
      <c r="C2279" s="1" t="s">
        <v>32898</v>
      </c>
      <c r="D2279" s="1" t="s">
        <v>78</v>
      </c>
      <c r="E2279" s="1" t="s">
        <v>1633</v>
      </c>
      <c r="F2279" s="1" t="s">
        <v>32900</v>
      </c>
      <c r="G2279" s="1" t="s">
        <v>655</v>
      </c>
      <c r="H2279" t="s">
        <v>1632</v>
      </c>
      <c r="I2279" s="1" t="s">
        <v>41</v>
      </c>
      <c r="J2279">
        <v>4.5999999999999996</v>
      </c>
    </row>
    <row r="2280" spans="1:10" hidden="1" x14ac:dyDescent="0.25">
      <c r="A2280" s="24" t="str">
        <f t="shared" si="37"/>
        <v>9291THARCELOR (BERTON SICARD)</v>
      </c>
      <c r="B2280" s="1" t="s">
        <v>1634</v>
      </c>
      <c r="C2280" s="1" t="s">
        <v>32898</v>
      </c>
      <c r="D2280" s="1" t="s">
        <v>78</v>
      </c>
      <c r="E2280" s="1" t="s">
        <v>1633</v>
      </c>
      <c r="F2280" s="1" t="s">
        <v>32900</v>
      </c>
      <c r="G2280" s="1" t="s">
        <v>655</v>
      </c>
      <c r="H2280" t="s">
        <v>1634</v>
      </c>
      <c r="I2280" s="1" t="s">
        <v>41</v>
      </c>
      <c r="J2280">
        <v>6.5</v>
      </c>
    </row>
    <row r="2281" spans="1:10" hidden="1" x14ac:dyDescent="0.25">
      <c r="A2281" s="24" t="str">
        <f t="shared" si="37"/>
        <v>9292/4THARCELOR (BERTON SICARD)</v>
      </c>
      <c r="B2281" s="1" t="s">
        <v>1635</v>
      </c>
      <c r="C2281" s="1" t="s">
        <v>32898</v>
      </c>
      <c r="D2281" s="1" t="s">
        <v>78</v>
      </c>
      <c r="E2281" s="1" t="s">
        <v>1625</v>
      </c>
      <c r="F2281" s="1" t="s">
        <v>32900</v>
      </c>
      <c r="G2281" s="1" t="s">
        <v>655</v>
      </c>
      <c r="H2281" t="s">
        <v>1635</v>
      </c>
      <c r="I2281" s="1" t="s">
        <v>41</v>
      </c>
      <c r="J2281">
        <v>4.5999999999999996</v>
      </c>
    </row>
    <row r="2282" spans="1:10" hidden="1" x14ac:dyDescent="0.25">
      <c r="A2282" s="24" t="str">
        <f t="shared" si="37"/>
        <v>9292THARCELOR (BERTON SICARD)</v>
      </c>
      <c r="B2282" s="1" t="s">
        <v>1636</v>
      </c>
      <c r="C2282" s="1" t="s">
        <v>32898</v>
      </c>
      <c r="D2282" s="1" t="s">
        <v>78</v>
      </c>
      <c r="E2282" s="1" t="s">
        <v>1625</v>
      </c>
      <c r="F2282" s="1" t="s">
        <v>32900</v>
      </c>
      <c r="G2282" s="1" t="s">
        <v>655</v>
      </c>
      <c r="H2282" t="s">
        <v>1636</v>
      </c>
      <c r="I2282" s="1" t="s">
        <v>41</v>
      </c>
      <c r="J2282">
        <v>6.5</v>
      </c>
    </row>
    <row r="2283" spans="1:10" hidden="1" x14ac:dyDescent="0.25">
      <c r="A2283" s="24" t="str">
        <f t="shared" si="37"/>
        <v>9294/4THARCELOR (BERTON SICARD)</v>
      </c>
      <c r="B2283" s="1" t="s">
        <v>1637</v>
      </c>
      <c r="C2283" s="1" t="s">
        <v>32898</v>
      </c>
      <c r="D2283" s="1" t="s">
        <v>78</v>
      </c>
      <c r="E2283" s="1" t="s">
        <v>1627</v>
      </c>
      <c r="F2283" s="1" t="s">
        <v>32900</v>
      </c>
      <c r="G2283" s="1" t="s">
        <v>655</v>
      </c>
      <c r="H2283" t="s">
        <v>1637</v>
      </c>
      <c r="I2283" s="1" t="s">
        <v>41</v>
      </c>
      <c r="J2283">
        <v>4.5999999999999996</v>
      </c>
    </row>
    <row r="2284" spans="1:10" hidden="1" x14ac:dyDescent="0.25">
      <c r="A2284" s="24" t="str">
        <f t="shared" si="37"/>
        <v>9294THARCELOR (BERTON SICARD)</v>
      </c>
      <c r="B2284" s="1" t="s">
        <v>1638</v>
      </c>
      <c r="C2284" s="1" t="s">
        <v>32898</v>
      </c>
      <c r="D2284" s="1" t="s">
        <v>78</v>
      </c>
      <c r="E2284" s="1" t="s">
        <v>1627</v>
      </c>
      <c r="F2284" s="1" t="s">
        <v>32900</v>
      </c>
      <c r="G2284" s="1" t="s">
        <v>655</v>
      </c>
      <c r="H2284" t="s">
        <v>1638</v>
      </c>
      <c r="I2284" s="1" t="s">
        <v>41</v>
      </c>
      <c r="J2284">
        <v>6.5</v>
      </c>
    </row>
    <row r="2285" spans="1:10" hidden="1" x14ac:dyDescent="0.25">
      <c r="A2285" s="24" t="str">
        <f t="shared" si="37"/>
        <v>9296THARCELOR (BERTON SICARD)</v>
      </c>
      <c r="B2285" s="1" t="s">
        <v>1641</v>
      </c>
      <c r="C2285" s="1" t="s">
        <v>32898</v>
      </c>
      <c r="D2285" s="1" t="s">
        <v>78</v>
      </c>
      <c r="E2285" s="1" t="s">
        <v>1073</v>
      </c>
      <c r="F2285" s="1" t="s">
        <v>32900</v>
      </c>
      <c r="G2285" s="1" t="s">
        <v>655</v>
      </c>
      <c r="H2285" t="s">
        <v>1641</v>
      </c>
      <c r="I2285" s="1" t="s">
        <v>41</v>
      </c>
      <c r="J2285">
        <v>6.5</v>
      </c>
    </row>
    <row r="2286" spans="1:10" hidden="1" x14ac:dyDescent="0.25">
      <c r="A2286" s="24" t="str">
        <f t="shared" si="37"/>
        <v>9303ARCELOR (BERTON SICARD)</v>
      </c>
      <c r="B2286" s="1">
        <v>9303</v>
      </c>
      <c r="C2286" s="1" t="s">
        <v>32898</v>
      </c>
      <c r="D2286" s="1" t="s">
        <v>78</v>
      </c>
      <c r="E2286" s="1" t="s">
        <v>1642</v>
      </c>
      <c r="F2286" s="1" t="s">
        <v>32900</v>
      </c>
      <c r="G2286" s="1" t="s">
        <v>655</v>
      </c>
      <c r="H2286">
        <v>9303</v>
      </c>
      <c r="I2286" s="1" t="s">
        <v>41</v>
      </c>
      <c r="J2286">
        <v>6.5</v>
      </c>
    </row>
    <row r="2287" spans="1:10" hidden="1" x14ac:dyDescent="0.25">
      <c r="A2287" s="24" t="str">
        <f t="shared" si="37"/>
        <v>9304ARCELOR (BERTON SICARD)</v>
      </c>
      <c r="B2287" s="1">
        <v>9304</v>
      </c>
      <c r="C2287" s="1" t="s">
        <v>32898</v>
      </c>
      <c r="D2287" s="1" t="s">
        <v>78</v>
      </c>
      <c r="E2287" s="1" t="s">
        <v>1642</v>
      </c>
      <c r="F2287" s="1" t="s">
        <v>32900</v>
      </c>
      <c r="G2287" s="1" t="s">
        <v>655</v>
      </c>
      <c r="H2287">
        <v>9304</v>
      </c>
      <c r="I2287" s="1" t="s">
        <v>41</v>
      </c>
      <c r="J2287">
        <v>6.5</v>
      </c>
    </row>
    <row r="2288" spans="1:10" hidden="1" x14ac:dyDescent="0.25">
      <c r="A2288" s="24" t="str">
        <f t="shared" si="37"/>
        <v>9305ARCELOR (BERTON SICARD)</v>
      </c>
      <c r="B2288" s="1">
        <v>9305</v>
      </c>
      <c r="C2288" s="1" t="s">
        <v>32898</v>
      </c>
      <c r="D2288" s="1" t="s">
        <v>78</v>
      </c>
      <c r="E2288" s="1" t="s">
        <v>1643</v>
      </c>
      <c r="F2288" s="1" t="s">
        <v>32900</v>
      </c>
      <c r="G2288" s="1" t="s">
        <v>655</v>
      </c>
      <c r="H2288">
        <v>9305</v>
      </c>
      <c r="I2288" s="1" t="s">
        <v>41</v>
      </c>
      <c r="J2288">
        <v>6.5</v>
      </c>
    </row>
    <row r="2289" spans="1:10" hidden="1" x14ac:dyDescent="0.25">
      <c r="A2289" s="24" t="str">
        <f t="shared" si="37"/>
        <v>9309ARCELOR (BERTON SICARD)</v>
      </c>
      <c r="B2289" s="1">
        <v>9309</v>
      </c>
      <c r="C2289" s="1" t="s">
        <v>32898</v>
      </c>
      <c r="D2289" s="1" t="s">
        <v>78</v>
      </c>
      <c r="E2289" s="1" t="s">
        <v>1642</v>
      </c>
      <c r="F2289" s="1" t="s">
        <v>32900</v>
      </c>
      <c r="G2289" s="1" t="s">
        <v>655</v>
      </c>
      <c r="H2289">
        <v>9309</v>
      </c>
      <c r="I2289" s="1" t="s">
        <v>41</v>
      </c>
      <c r="J2289">
        <v>6.5</v>
      </c>
    </row>
    <row r="2290" spans="1:10" hidden="1" x14ac:dyDescent="0.25">
      <c r="A2290" s="24" t="str">
        <f t="shared" si="37"/>
        <v>9317ARCELOR (BERTON SICARD)</v>
      </c>
      <c r="B2290" s="1">
        <v>9317</v>
      </c>
      <c r="C2290" s="1" t="s">
        <v>32898</v>
      </c>
      <c r="D2290" s="1" t="s">
        <v>78</v>
      </c>
      <c r="E2290" s="1" t="s">
        <v>1644</v>
      </c>
      <c r="F2290" s="1" t="s">
        <v>32900</v>
      </c>
      <c r="G2290" s="1" t="s">
        <v>655</v>
      </c>
      <c r="H2290">
        <v>9317</v>
      </c>
      <c r="I2290" s="1" t="s">
        <v>41</v>
      </c>
      <c r="J2290">
        <v>6.5</v>
      </c>
    </row>
    <row r="2291" spans="1:10" hidden="1" x14ac:dyDescent="0.25">
      <c r="A2291" s="24" t="str">
        <f t="shared" si="37"/>
        <v>9319ARCELOR (BERTON SICARD)</v>
      </c>
      <c r="B2291" s="1">
        <v>9319</v>
      </c>
      <c r="C2291" s="1" t="s">
        <v>32898</v>
      </c>
      <c r="D2291" s="1" t="s">
        <v>78</v>
      </c>
      <c r="E2291" s="1" t="s">
        <v>1644</v>
      </c>
      <c r="F2291" s="1" t="s">
        <v>32900</v>
      </c>
      <c r="G2291" s="1" t="s">
        <v>655</v>
      </c>
      <c r="H2291">
        <v>9319</v>
      </c>
      <c r="I2291" s="1" t="s">
        <v>41</v>
      </c>
      <c r="J2291">
        <v>6.5</v>
      </c>
    </row>
    <row r="2292" spans="1:10" hidden="1" x14ac:dyDescent="0.25">
      <c r="A2292" s="24" t="str">
        <f t="shared" si="37"/>
        <v>9323ARCELOR (BERTON SICARD)</v>
      </c>
      <c r="B2292" s="1">
        <v>9323</v>
      </c>
      <c r="C2292" s="1" t="s">
        <v>32898</v>
      </c>
      <c r="D2292" s="1" t="s">
        <v>78</v>
      </c>
      <c r="E2292" s="1" t="s">
        <v>1645</v>
      </c>
      <c r="F2292" s="1" t="s">
        <v>32900</v>
      </c>
      <c r="G2292" s="1" t="s">
        <v>655</v>
      </c>
      <c r="H2292">
        <v>9323</v>
      </c>
      <c r="I2292" s="1" t="s">
        <v>41</v>
      </c>
      <c r="J2292">
        <v>6.5</v>
      </c>
    </row>
    <row r="2293" spans="1:10" hidden="1" x14ac:dyDescent="0.25">
      <c r="A2293" s="24" t="str">
        <f t="shared" si="37"/>
        <v>9333ARCELOR (BERTON SICARD)</v>
      </c>
      <c r="B2293" s="1">
        <v>9333</v>
      </c>
      <c r="C2293" s="1" t="s">
        <v>32898</v>
      </c>
      <c r="D2293" s="1" t="s">
        <v>78</v>
      </c>
      <c r="E2293" s="1" t="s">
        <v>1646</v>
      </c>
      <c r="F2293" s="1" t="s">
        <v>32900</v>
      </c>
      <c r="G2293" s="1" t="s">
        <v>655</v>
      </c>
      <c r="H2293">
        <v>9333</v>
      </c>
      <c r="I2293" s="1" t="s">
        <v>41</v>
      </c>
      <c r="J2293">
        <v>6.5</v>
      </c>
    </row>
    <row r="2294" spans="1:10" hidden="1" x14ac:dyDescent="0.25">
      <c r="A2294" s="24" t="str">
        <f t="shared" si="37"/>
        <v>9334ARCELOR (BERTON SICARD)</v>
      </c>
      <c r="B2294" s="1">
        <v>9334</v>
      </c>
      <c r="C2294" s="1" t="s">
        <v>32898</v>
      </c>
      <c r="D2294" s="1" t="s">
        <v>78</v>
      </c>
      <c r="E2294" s="1" t="s">
        <v>1647</v>
      </c>
      <c r="F2294" s="1" t="s">
        <v>32900</v>
      </c>
      <c r="G2294" s="1" t="s">
        <v>655</v>
      </c>
      <c r="H2294">
        <v>9334</v>
      </c>
      <c r="I2294" s="1" t="s">
        <v>41</v>
      </c>
      <c r="J2294">
        <v>6.5</v>
      </c>
    </row>
    <row r="2295" spans="1:10" hidden="1" x14ac:dyDescent="0.25">
      <c r="A2295" s="24" t="str">
        <f t="shared" si="37"/>
        <v>9335ARCELOR (BERTON SICARD)</v>
      </c>
      <c r="B2295" s="1">
        <v>9335</v>
      </c>
      <c r="C2295" s="1" t="s">
        <v>32898</v>
      </c>
      <c r="D2295" s="1" t="s">
        <v>78</v>
      </c>
      <c r="E2295" s="1" t="s">
        <v>1648</v>
      </c>
      <c r="F2295" s="1" t="s">
        <v>32900</v>
      </c>
      <c r="G2295" s="1" t="s">
        <v>655</v>
      </c>
      <c r="H2295">
        <v>9335</v>
      </c>
      <c r="I2295" s="1" t="s">
        <v>41</v>
      </c>
      <c r="J2295">
        <v>6.5</v>
      </c>
    </row>
    <row r="2296" spans="1:10" hidden="1" x14ac:dyDescent="0.25">
      <c r="A2296" s="24" t="str">
        <f t="shared" si="37"/>
        <v>9336ARCELOR (BERTON SICARD)</v>
      </c>
      <c r="B2296" s="1">
        <v>9336</v>
      </c>
      <c r="C2296" s="1" t="s">
        <v>32898</v>
      </c>
      <c r="D2296" s="1" t="s">
        <v>78</v>
      </c>
      <c r="E2296" s="1" t="s">
        <v>1649</v>
      </c>
      <c r="F2296" s="1" t="s">
        <v>32900</v>
      </c>
      <c r="G2296" s="1" t="s">
        <v>655</v>
      </c>
      <c r="H2296">
        <v>9336</v>
      </c>
      <c r="I2296" s="1" t="s">
        <v>41</v>
      </c>
      <c r="J2296">
        <v>6.5</v>
      </c>
    </row>
    <row r="2297" spans="1:10" hidden="1" x14ac:dyDescent="0.25">
      <c r="A2297" s="24" t="str">
        <f t="shared" si="37"/>
        <v>9337ARCELOR (BERTON SICARD)</v>
      </c>
      <c r="B2297" s="1">
        <v>9337</v>
      </c>
      <c r="C2297" s="1" t="s">
        <v>32898</v>
      </c>
      <c r="D2297" s="1" t="s">
        <v>78</v>
      </c>
      <c r="E2297" s="1" t="s">
        <v>1650</v>
      </c>
      <c r="F2297" s="1" t="s">
        <v>32900</v>
      </c>
      <c r="G2297" s="1" t="s">
        <v>655</v>
      </c>
      <c r="H2297">
        <v>9337</v>
      </c>
      <c r="I2297" s="1" t="s">
        <v>41</v>
      </c>
      <c r="J2297">
        <v>6.5</v>
      </c>
    </row>
    <row r="2298" spans="1:10" hidden="1" x14ac:dyDescent="0.25">
      <c r="A2298" s="24" t="str">
        <f t="shared" si="37"/>
        <v>9338ARCELOR (BERTON SICARD)</v>
      </c>
      <c r="B2298" s="1">
        <v>9338</v>
      </c>
      <c r="C2298" s="1" t="s">
        <v>32898</v>
      </c>
      <c r="D2298" s="1" t="s">
        <v>78</v>
      </c>
      <c r="E2298" s="1" t="s">
        <v>1609</v>
      </c>
      <c r="F2298" s="1" t="s">
        <v>32900</v>
      </c>
      <c r="G2298" s="1" t="s">
        <v>655</v>
      </c>
      <c r="H2298">
        <v>9338</v>
      </c>
      <c r="I2298" s="1" t="s">
        <v>41</v>
      </c>
      <c r="J2298">
        <v>6.5</v>
      </c>
    </row>
    <row r="2299" spans="1:10" hidden="1" x14ac:dyDescent="0.25">
      <c r="A2299" s="24" t="str">
        <f t="shared" si="37"/>
        <v>9339ARCELOR (BERTON SICARD)</v>
      </c>
      <c r="B2299" s="1">
        <v>9339</v>
      </c>
      <c r="C2299" s="1" t="s">
        <v>32898</v>
      </c>
      <c r="D2299" s="1" t="s">
        <v>78</v>
      </c>
      <c r="E2299" s="1" t="s">
        <v>1651</v>
      </c>
      <c r="F2299" s="1" t="s">
        <v>32900</v>
      </c>
      <c r="G2299" s="1" t="s">
        <v>655</v>
      </c>
      <c r="H2299">
        <v>9339</v>
      </c>
      <c r="I2299" s="1" t="s">
        <v>41</v>
      </c>
      <c r="J2299">
        <v>6.5</v>
      </c>
    </row>
    <row r="2300" spans="1:10" hidden="1" x14ac:dyDescent="0.25">
      <c r="A2300" s="24" t="str">
        <f t="shared" si="37"/>
        <v>9343ARCELOR (BERTON SICARD)</v>
      </c>
      <c r="B2300" s="1">
        <v>9343</v>
      </c>
      <c r="C2300" s="1" t="s">
        <v>32898</v>
      </c>
      <c r="D2300" s="1" t="s">
        <v>78</v>
      </c>
      <c r="E2300" s="1" t="s">
        <v>1652</v>
      </c>
      <c r="F2300" s="1" t="s">
        <v>32900</v>
      </c>
      <c r="G2300" s="1" t="s">
        <v>655</v>
      </c>
      <c r="H2300">
        <v>9343</v>
      </c>
      <c r="I2300" s="1" t="s">
        <v>41</v>
      </c>
      <c r="J2300">
        <v>6.5</v>
      </c>
    </row>
    <row r="2301" spans="1:10" hidden="1" x14ac:dyDescent="0.25">
      <c r="A2301" s="24" t="str">
        <f t="shared" si="37"/>
        <v>9348ARCELOR (BERTON SICARD)</v>
      </c>
      <c r="B2301" s="1">
        <v>9348</v>
      </c>
      <c r="C2301" s="1" t="s">
        <v>32898</v>
      </c>
      <c r="D2301" s="1" t="s">
        <v>78</v>
      </c>
      <c r="E2301" s="1" t="s">
        <v>1653</v>
      </c>
      <c r="F2301" s="1" t="s">
        <v>32900</v>
      </c>
      <c r="G2301" s="1" t="s">
        <v>655</v>
      </c>
      <c r="H2301">
        <v>9348</v>
      </c>
      <c r="I2301" s="1" t="s">
        <v>41</v>
      </c>
      <c r="J2301">
        <v>6.5</v>
      </c>
    </row>
    <row r="2302" spans="1:10" hidden="1" x14ac:dyDescent="0.25">
      <c r="A2302" s="24" t="str">
        <f t="shared" si="37"/>
        <v>9354ARCELOR (BERTON SICARD)</v>
      </c>
      <c r="B2302" s="1">
        <v>9354</v>
      </c>
      <c r="C2302" s="1" t="s">
        <v>32898</v>
      </c>
      <c r="D2302" s="1" t="s">
        <v>78</v>
      </c>
      <c r="E2302" s="1" t="s">
        <v>1655</v>
      </c>
      <c r="F2302" s="1" t="s">
        <v>32900</v>
      </c>
      <c r="G2302" s="1" t="s">
        <v>655</v>
      </c>
      <c r="H2302">
        <v>9354</v>
      </c>
      <c r="I2302" s="1" t="s">
        <v>41</v>
      </c>
      <c r="J2302">
        <v>6.5</v>
      </c>
    </row>
    <row r="2303" spans="1:10" hidden="1" x14ac:dyDescent="0.25">
      <c r="A2303" s="24" t="str">
        <f t="shared" si="37"/>
        <v>9356THARCELOR (BERTON SICARD)</v>
      </c>
      <c r="B2303" s="1" t="s">
        <v>1656</v>
      </c>
      <c r="C2303" s="1" t="s">
        <v>32898</v>
      </c>
      <c r="D2303" s="1" t="s">
        <v>78</v>
      </c>
      <c r="E2303" s="1" t="s">
        <v>1657</v>
      </c>
      <c r="F2303" s="1" t="s">
        <v>32900</v>
      </c>
      <c r="G2303" s="1" t="s">
        <v>655</v>
      </c>
      <c r="H2303" t="s">
        <v>1656</v>
      </c>
      <c r="I2303" s="1" t="s">
        <v>41</v>
      </c>
      <c r="J2303">
        <v>6.5</v>
      </c>
    </row>
    <row r="2304" spans="1:10" hidden="1" x14ac:dyDescent="0.25">
      <c r="A2304" s="24" t="str">
        <f t="shared" si="37"/>
        <v>9357THARCELOR (BERTON SICARD)</v>
      </c>
      <c r="B2304" s="1" t="s">
        <v>1658</v>
      </c>
      <c r="C2304" s="1" t="s">
        <v>32898</v>
      </c>
      <c r="D2304" s="1" t="s">
        <v>78</v>
      </c>
      <c r="E2304" s="1" t="s">
        <v>1659</v>
      </c>
      <c r="F2304" s="1" t="s">
        <v>32900</v>
      </c>
      <c r="G2304" s="1" t="s">
        <v>655</v>
      </c>
      <c r="H2304" t="s">
        <v>1658</v>
      </c>
      <c r="I2304" s="1" t="s">
        <v>41</v>
      </c>
      <c r="J2304">
        <v>6.5</v>
      </c>
    </row>
    <row r="2305" spans="1:10" hidden="1" x14ac:dyDescent="0.25">
      <c r="A2305" s="24" t="str">
        <f t="shared" si="37"/>
        <v>9359THARCELOR (BERTON SICARD)</v>
      </c>
      <c r="B2305" s="1" t="s">
        <v>1660</v>
      </c>
      <c r="C2305" s="1" t="s">
        <v>32898</v>
      </c>
      <c r="D2305" s="1" t="s">
        <v>78</v>
      </c>
      <c r="E2305" s="1" t="s">
        <v>1642</v>
      </c>
      <c r="F2305" s="1" t="s">
        <v>32900</v>
      </c>
      <c r="G2305" s="1" t="s">
        <v>655</v>
      </c>
      <c r="H2305" t="s">
        <v>1660</v>
      </c>
      <c r="I2305" s="1" t="s">
        <v>41</v>
      </c>
      <c r="J2305">
        <v>6.5</v>
      </c>
    </row>
    <row r="2306" spans="1:10" hidden="1" x14ac:dyDescent="0.25">
      <c r="A2306" s="24" t="str">
        <f t="shared" si="37"/>
        <v>9363THARCELOR (BERTON SICARD)</v>
      </c>
      <c r="B2306" s="1" t="s">
        <v>1661</v>
      </c>
      <c r="C2306" s="1" t="s">
        <v>32898</v>
      </c>
      <c r="D2306" s="1" t="s">
        <v>78</v>
      </c>
      <c r="E2306" s="1" t="s">
        <v>1642</v>
      </c>
      <c r="F2306" s="1" t="s">
        <v>32900</v>
      </c>
      <c r="G2306" s="1" t="s">
        <v>655</v>
      </c>
      <c r="H2306" t="s">
        <v>1661</v>
      </c>
      <c r="I2306" s="1" t="s">
        <v>41</v>
      </c>
      <c r="J2306">
        <v>6.5</v>
      </c>
    </row>
    <row r="2307" spans="1:10" hidden="1" x14ac:dyDescent="0.25">
      <c r="A2307" s="24" t="str">
        <f t="shared" si="37"/>
        <v>9364THARCELOR (BERTON SICARD)</v>
      </c>
      <c r="B2307" s="1" t="s">
        <v>1662</v>
      </c>
      <c r="C2307" s="1" t="s">
        <v>32898</v>
      </c>
      <c r="D2307" s="1" t="s">
        <v>78</v>
      </c>
      <c r="E2307" s="1" t="s">
        <v>1642</v>
      </c>
      <c r="F2307" s="1" t="s">
        <v>32900</v>
      </c>
      <c r="G2307" s="1" t="s">
        <v>655</v>
      </c>
      <c r="H2307" t="s">
        <v>1662</v>
      </c>
      <c r="I2307" s="1" t="s">
        <v>41</v>
      </c>
      <c r="J2307">
        <v>6.5</v>
      </c>
    </row>
    <row r="2308" spans="1:10" hidden="1" x14ac:dyDescent="0.25">
      <c r="A2308" s="24" t="str">
        <f t="shared" si="37"/>
        <v>9365THARCELOR (BERTON SICARD)</v>
      </c>
      <c r="B2308" s="1" t="s">
        <v>1663</v>
      </c>
      <c r="C2308" s="1" t="s">
        <v>32898</v>
      </c>
      <c r="D2308" s="1" t="s">
        <v>78</v>
      </c>
      <c r="E2308" s="1" t="s">
        <v>1664</v>
      </c>
      <c r="F2308" s="1" t="s">
        <v>32900</v>
      </c>
      <c r="G2308" s="1" t="s">
        <v>655</v>
      </c>
      <c r="H2308" t="s">
        <v>1663</v>
      </c>
      <c r="I2308" s="1" t="s">
        <v>41</v>
      </c>
      <c r="J2308">
        <v>6.5</v>
      </c>
    </row>
    <row r="2309" spans="1:10" hidden="1" x14ac:dyDescent="0.25">
      <c r="A2309" s="24" t="str">
        <f t="shared" si="37"/>
        <v>9366THARCELOR (BERTON SICARD)</v>
      </c>
      <c r="B2309" s="1" t="s">
        <v>1665</v>
      </c>
      <c r="C2309" s="1" t="s">
        <v>32898</v>
      </c>
      <c r="D2309" s="1" t="s">
        <v>78</v>
      </c>
      <c r="E2309" s="1" t="s">
        <v>1666</v>
      </c>
      <c r="F2309" s="1" t="s">
        <v>32900</v>
      </c>
      <c r="G2309" s="1" t="s">
        <v>655</v>
      </c>
      <c r="H2309" t="s">
        <v>1665</v>
      </c>
      <c r="I2309" s="1" t="s">
        <v>41</v>
      </c>
      <c r="J2309">
        <v>6.5</v>
      </c>
    </row>
    <row r="2310" spans="1:10" hidden="1" x14ac:dyDescent="0.25">
      <c r="A2310" s="24" t="str">
        <f t="shared" si="37"/>
        <v>9367THARCELOR (BERTON SICARD)</v>
      </c>
      <c r="B2310" s="1" t="s">
        <v>1667</v>
      </c>
      <c r="C2310" s="1" t="s">
        <v>32898</v>
      </c>
      <c r="D2310" s="1" t="s">
        <v>78</v>
      </c>
      <c r="E2310" s="1" t="s">
        <v>1668</v>
      </c>
      <c r="F2310" s="1" t="s">
        <v>32900</v>
      </c>
      <c r="G2310" s="1" t="s">
        <v>655</v>
      </c>
      <c r="H2310" t="s">
        <v>1667</v>
      </c>
      <c r="I2310" s="1" t="s">
        <v>41</v>
      </c>
      <c r="J2310">
        <v>6.5</v>
      </c>
    </row>
    <row r="2311" spans="1:10" hidden="1" x14ac:dyDescent="0.25">
      <c r="A2311" s="24" t="str">
        <f t="shared" si="37"/>
        <v>9368THARCELOR (BERTON SICARD)</v>
      </c>
      <c r="B2311" s="1" t="s">
        <v>1669</v>
      </c>
      <c r="C2311" s="1" t="s">
        <v>32898</v>
      </c>
      <c r="D2311" s="1" t="s">
        <v>78</v>
      </c>
      <c r="E2311" s="1" t="s">
        <v>1670</v>
      </c>
      <c r="F2311" s="1" t="s">
        <v>32900</v>
      </c>
      <c r="G2311" s="1" t="s">
        <v>655</v>
      </c>
      <c r="H2311" t="s">
        <v>1669</v>
      </c>
      <c r="I2311" s="1" t="s">
        <v>41</v>
      </c>
      <c r="J2311">
        <v>6.5</v>
      </c>
    </row>
    <row r="2312" spans="1:10" hidden="1" x14ac:dyDescent="0.25">
      <c r="A2312" s="24" t="str">
        <f t="shared" si="37"/>
        <v>9371THARCELOR (BERTON SICARD)</v>
      </c>
      <c r="B2312" s="1" t="s">
        <v>1671</v>
      </c>
      <c r="C2312" s="1" t="s">
        <v>32898</v>
      </c>
      <c r="D2312" s="1" t="s">
        <v>78</v>
      </c>
      <c r="E2312" s="1" t="s">
        <v>1644</v>
      </c>
      <c r="F2312" s="1" t="s">
        <v>32900</v>
      </c>
      <c r="G2312" s="1" t="s">
        <v>655</v>
      </c>
      <c r="H2312" t="s">
        <v>1671</v>
      </c>
      <c r="I2312" s="1" t="s">
        <v>41</v>
      </c>
      <c r="J2312">
        <v>6.5</v>
      </c>
    </row>
    <row r="2313" spans="1:10" hidden="1" x14ac:dyDescent="0.25">
      <c r="A2313" s="24" t="str">
        <f t="shared" si="37"/>
        <v>9373THARCELOR (BERTON SICARD)</v>
      </c>
      <c r="B2313" s="1" t="s">
        <v>1672</v>
      </c>
      <c r="C2313" s="1" t="s">
        <v>32898</v>
      </c>
      <c r="D2313" s="1" t="s">
        <v>78</v>
      </c>
      <c r="E2313" s="1" t="s">
        <v>1644</v>
      </c>
      <c r="F2313" s="1" t="s">
        <v>32900</v>
      </c>
      <c r="G2313" s="1" t="s">
        <v>655</v>
      </c>
      <c r="H2313" t="s">
        <v>1672</v>
      </c>
      <c r="I2313" s="1" t="s">
        <v>41</v>
      </c>
      <c r="J2313">
        <v>6.5</v>
      </c>
    </row>
    <row r="2314" spans="1:10" hidden="1" x14ac:dyDescent="0.25">
      <c r="A2314" s="24" t="str">
        <f t="shared" si="37"/>
        <v>9374THARCELOR (BERTON SICARD)</v>
      </c>
      <c r="B2314" s="1" t="s">
        <v>1673</v>
      </c>
      <c r="C2314" s="1" t="s">
        <v>32898</v>
      </c>
      <c r="D2314" s="1" t="s">
        <v>78</v>
      </c>
      <c r="E2314" s="1" t="s">
        <v>1674</v>
      </c>
      <c r="F2314" s="1" t="s">
        <v>32900</v>
      </c>
      <c r="G2314" s="1" t="s">
        <v>655</v>
      </c>
      <c r="H2314" t="s">
        <v>1673</v>
      </c>
      <c r="I2314" s="1" t="s">
        <v>41</v>
      </c>
      <c r="J2314">
        <v>6.5</v>
      </c>
    </row>
    <row r="2315" spans="1:10" hidden="1" x14ac:dyDescent="0.25">
      <c r="A2315" s="24" t="str">
        <f t="shared" si="37"/>
        <v>9375THARCELOR (BERTON SICARD)</v>
      </c>
      <c r="B2315" s="1" t="s">
        <v>1675</v>
      </c>
      <c r="C2315" s="1" t="s">
        <v>32898</v>
      </c>
      <c r="D2315" s="1" t="s">
        <v>78</v>
      </c>
      <c r="E2315" s="1" t="s">
        <v>1676</v>
      </c>
      <c r="F2315" s="1" t="s">
        <v>32900</v>
      </c>
      <c r="G2315" s="1" t="s">
        <v>655</v>
      </c>
      <c r="H2315" t="s">
        <v>1675</v>
      </c>
      <c r="I2315" s="1" t="s">
        <v>41</v>
      </c>
      <c r="J2315">
        <v>6.5</v>
      </c>
    </row>
    <row r="2316" spans="1:10" hidden="1" x14ac:dyDescent="0.25">
      <c r="A2316" s="24" t="str">
        <f t="shared" ref="A2316:A2379" si="38">B2316&amp;F2316</f>
        <v>9376THARCELOR (BERTON SICARD)</v>
      </c>
      <c r="B2316" s="1" t="s">
        <v>1677</v>
      </c>
      <c r="C2316" s="1" t="s">
        <v>32898</v>
      </c>
      <c r="D2316" s="1" t="s">
        <v>78</v>
      </c>
      <c r="E2316" s="1" t="s">
        <v>1678</v>
      </c>
      <c r="F2316" s="1" t="s">
        <v>32900</v>
      </c>
      <c r="G2316" s="1" t="s">
        <v>655</v>
      </c>
      <c r="H2316" t="s">
        <v>1677</v>
      </c>
      <c r="I2316" s="1" t="s">
        <v>41</v>
      </c>
      <c r="J2316">
        <v>6.5</v>
      </c>
    </row>
    <row r="2317" spans="1:10" hidden="1" x14ac:dyDescent="0.25">
      <c r="A2317" s="24" t="str">
        <f t="shared" si="38"/>
        <v>9377THARCELOR (BERTON SICARD)</v>
      </c>
      <c r="B2317" s="1" t="s">
        <v>1679</v>
      </c>
      <c r="C2317" s="1" t="s">
        <v>32898</v>
      </c>
      <c r="D2317" s="1" t="s">
        <v>78</v>
      </c>
      <c r="E2317" s="1" t="s">
        <v>1680</v>
      </c>
      <c r="F2317" s="1" t="s">
        <v>32900</v>
      </c>
      <c r="G2317" s="1" t="s">
        <v>655</v>
      </c>
      <c r="H2317" t="s">
        <v>1679</v>
      </c>
      <c r="I2317" s="1" t="s">
        <v>41</v>
      </c>
      <c r="J2317">
        <v>6.5</v>
      </c>
    </row>
    <row r="2318" spans="1:10" hidden="1" x14ac:dyDescent="0.25">
      <c r="A2318" s="24" t="str">
        <f t="shared" si="38"/>
        <v>9390ARCELOR (BERTON SICARD)</v>
      </c>
      <c r="B2318" s="1">
        <v>9390</v>
      </c>
      <c r="C2318" s="1" t="s">
        <v>32898</v>
      </c>
      <c r="D2318" s="1" t="s">
        <v>78</v>
      </c>
      <c r="E2318" s="1" t="s">
        <v>1681</v>
      </c>
      <c r="F2318" s="1" t="s">
        <v>32900</v>
      </c>
      <c r="G2318" s="1" t="s">
        <v>655</v>
      </c>
      <c r="H2318">
        <v>9390</v>
      </c>
      <c r="I2318" s="1" t="s">
        <v>41</v>
      </c>
      <c r="J2318">
        <v>6.5</v>
      </c>
    </row>
    <row r="2319" spans="1:10" hidden="1" x14ac:dyDescent="0.25">
      <c r="A2319" s="24" t="str">
        <f t="shared" si="38"/>
        <v>9391ARCELOR (BERTON SICARD)</v>
      </c>
      <c r="B2319" s="1">
        <v>9391</v>
      </c>
      <c r="C2319" s="1" t="s">
        <v>32898</v>
      </c>
      <c r="D2319" s="1" t="s">
        <v>78</v>
      </c>
      <c r="E2319" s="1" t="s">
        <v>1682</v>
      </c>
      <c r="F2319" s="1" t="s">
        <v>32900</v>
      </c>
      <c r="G2319" s="1" t="s">
        <v>655</v>
      </c>
      <c r="H2319">
        <v>9391</v>
      </c>
      <c r="I2319" s="1" t="s">
        <v>41</v>
      </c>
      <c r="J2319">
        <v>6.5</v>
      </c>
    </row>
    <row r="2320" spans="1:10" hidden="1" x14ac:dyDescent="0.25">
      <c r="A2320" s="24" t="str">
        <f t="shared" si="38"/>
        <v>9392ARCELOR (BERTON SICARD)</v>
      </c>
      <c r="B2320" s="1">
        <v>9392</v>
      </c>
      <c r="C2320" s="1" t="s">
        <v>32898</v>
      </c>
      <c r="D2320" s="1" t="s">
        <v>78</v>
      </c>
      <c r="E2320" s="1" t="s">
        <v>1683</v>
      </c>
      <c r="F2320" s="1" t="s">
        <v>32900</v>
      </c>
      <c r="G2320" s="1" t="s">
        <v>655</v>
      </c>
      <c r="H2320">
        <v>9392</v>
      </c>
      <c r="I2320" s="1" t="s">
        <v>41</v>
      </c>
      <c r="J2320">
        <v>6.5</v>
      </c>
    </row>
    <row r="2321" spans="1:10" hidden="1" x14ac:dyDescent="0.25">
      <c r="A2321" s="24" t="str">
        <f t="shared" si="38"/>
        <v>9393ARCELOR (BERTON SICARD)</v>
      </c>
      <c r="B2321" s="1">
        <v>9393</v>
      </c>
      <c r="C2321" s="1" t="s">
        <v>32898</v>
      </c>
      <c r="D2321" s="1" t="s">
        <v>78</v>
      </c>
      <c r="E2321" s="1" t="s">
        <v>1684</v>
      </c>
      <c r="F2321" s="1" t="s">
        <v>32900</v>
      </c>
      <c r="G2321" s="1" t="s">
        <v>655</v>
      </c>
      <c r="H2321">
        <v>9393</v>
      </c>
      <c r="I2321" s="1" t="s">
        <v>41</v>
      </c>
      <c r="J2321">
        <v>6.5</v>
      </c>
    </row>
    <row r="2322" spans="1:10" hidden="1" x14ac:dyDescent="0.25">
      <c r="A2322" s="24" t="str">
        <f t="shared" si="38"/>
        <v>9394ARCELOR (BERTON SICARD)</v>
      </c>
      <c r="B2322" s="1">
        <v>9394</v>
      </c>
      <c r="C2322" s="1" t="s">
        <v>32898</v>
      </c>
      <c r="D2322" s="1" t="s">
        <v>78</v>
      </c>
      <c r="E2322" s="1" t="s">
        <v>1685</v>
      </c>
      <c r="F2322" s="1" t="s">
        <v>32900</v>
      </c>
      <c r="G2322" s="1" t="s">
        <v>655</v>
      </c>
      <c r="H2322">
        <v>9394</v>
      </c>
      <c r="I2322" s="1" t="s">
        <v>41</v>
      </c>
      <c r="J2322">
        <v>6.5</v>
      </c>
    </row>
    <row r="2323" spans="1:10" hidden="1" x14ac:dyDescent="0.25">
      <c r="A2323" s="24" t="str">
        <f t="shared" si="38"/>
        <v>9396ARCELOR (BERTON SICARD)</v>
      </c>
      <c r="B2323" s="1">
        <v>9396</v>
      </c>
      <c r="C2323" s="1" t="s">
        <v>32898</v>
      </c>
      <c r="D2323" s="1" t="s">
        <v>78</v>
      </c>
      <c r="E2323" s="1" t="s">
        <v>1686</v>
      </c>
      <c r="F2323" s="1" t="s">
        <v>32900</v>
      </c>
      <c r="G2323" s="1" t="s">
        <v>655</v>
      </c>
      <c r="H2323">
        <v>9396</v>
      </c>
      <c r="I2323" s="1" t="s">
        <v>41</v>
      </c>
      <c r="J2323">
        <v>6.5</v>
      </c>
    </row>
    <row r="2324" spans="1:10" hidden="1" x14ac:dyDescent="0.25">
      <c r="A2324" s="24" t="str">
        <f t="shared" si="38"/>
        <v>9397ARCELOR (BERTON SICARD)</v>
      </c>
      <c r="B2324" s="1">
        <v>9397</v>
      </c>
      <c r="C2324" s="1" t="s">
        <v>32898</v>
      </c>
      <c r="D2324" s="1" t="s">
        <v>168</v>
      </c>
      <c r="E2324" s="1" t="s">
        <v>1687</v>
      </c>
      <c r="F2324" s="1" t="s">
        <v>32900</v>
      </c>
      <c r="G2324" s="1" t="s">
        <v>655</v>
      </c>
      <c r="H2324">
        <v>9397</v>
      </c>
      <c r="I2324" s="1" t="s">
        <v>41</v>
      </c>
      <c r="J2324">
        <v>6.5</v>
      </c>
    </row>
    <row r="2325" spans="1:10" hidden="1" x14ac:dyDescent="0.25">
      <c r="A2325" s="24" t="str">
        <f t="shared" si="38"/>
        <v>9934ARCELOR (BERTON SICARD)</v>
      </c>
      <c r="B2325" s="1">
        <v>9934</v>
      </c>
      <c r="C2325" s="1" t="s">
        <v>32898</v>
      </c>
      <c r="D2325" s="1" t="s">
        <v>78</v>
      </c>
      <c r="E2325" s="1" t="s">
        <v>1688</v>
      </c>
      <c r="F2325" s="1" t="s">
        <v>32900</v>
      </c>
      <c r="G2325" s="1" t="s">
        <v>655</v>
      </c>
      <c r="H2325">
        <v>9934</v>
      </c>
      <c r="I2325" s="1" t="s">
        <v>41</v>
      </c>
      <c r="J2325">
        <v>1</v>
      </c>
    </row>
    <row r="2326" spans="1:10" hidden="1" x14ac:dyDescent="0.25">
      <c r="A2326" s="24" t="str">
        <f t="shared" si="38"/>
        <v>9935ARCELOR (BERTON SICARD)</v>
      </c>
      <c r="B2326" s="1">
        <v>9935</v>
      </c>
      <c r="C2326" s="1" t="s">
        <v>32898</v>
      </c>
      <c r="D2326" s="1" t="s">
        <v>78</v>
      </c>
      <c r="E2326" s="1" t="s">
        <v>1689</v>
      </c>
      <c r="F2326" s="1" t="s">
        <v>32900</v>
      </c>
      <c r="G2326" s="1" t="s">
        <v>655</v>
      </c>
      <c r="H2326">
        <v>9935</v>
      </c>
      <c r="I2326" s="1" t="s">
        <v>41</v>
      </c>
      <c r="J2326">
        <v>1</v>
      </c>
    </row>
    <row r="2327" spans="1:10" hidden="1" x14ac:dyDescent="0.25">
      <c r="A2327" s="24" t="str">
        <f t="shared" si="38"/>
        <v>9936ARCELOR (BERTON SICARD)</v>
      </c>
      <c r="B2327" s="1">
        <v>9936</v>
      </c>
      <c r="C2327" s="1" t="s">
        <v>32898</v>
      </c>
      <c r="D2327" s="1" t="s">
        <v>78</v>
      </c>
      <c r="E2327" s="1" t="s">
        <v>1690</v>
      </c>
      <c r="F2327" s="1" t="s">
        <v>32900</v>
      </c>
      <c r="G2327" s="1" t="s">
        <v>655</v>
      </c>
      <c r="H2327">
        <v>9936</v>
      </c>
      <c r="I2327" s="1" t="s">
        <v>41</v>
      </c>
      <c r="J2327">
        <v>1</v>
      </c>
    </row>
    <row r="2328" spans="1:10" hidden="1" x14ac:dyDescent="0.25">
      <c r="A2328" s="24" t="str">
        <f t="shared" si="38"/>
        <v>9937ARCELOR (BERTON SICARD)</v>
      </c>
      <c r="B2328" s="1">
        <v>9937</v>
      </c>
      <c r="C2328" s="1" t="s">
        <v>32898</v>
      </c>
      <c r="D2328" s="1" t="s">
        <v>78</v>
      </c>
      <c r="E2328" s="1" t="s">
        <v>1691</v>
      </c>
      <c r="F2328" s="1" t="s">
        <v>32900</v>
      </c>
      <c r="G2328" s="1" t="s">
        <v>655</v>
      </c>
      <c r="H2328">
        <v>9937</v>
      </c>
      <c r="I2328" s="1" t="s">
        <v>41</v>
      </c>
      <c r="J2328">
        <v>1</v>
      </c>
    </row>
    <row r="2329" spans="1:10" hidden="1" x14ac:dyDescent="0.25">
      <c r="A2329" s="24" t="str">
        <f t="shared" si="38"/>
        <v>121001ARCELOR (BERTON SICARD)</v>
      </c>
      <c r="B2329" s="1">
        <v>121001</v>
      </c>
      <c r="C2329" s="1" t="s">
        <v>32898</v>
      </c>
      <c r="D2329" s="1" t="s">
        <v>78</v>
      </c>
      <c r="E2329" s="1" t="s">
        <v>1692</v>
      </c>
      <c r="F2329" s="1" t="s">
        <v>32900</v>
      </c>
      <c r="G2329" s="1" t="s">
        <v>655</v>
      </c>
      <c r="H2329">
        <v>121001</v>
      </c>
      <c r="I2329" s="1" t="s">
        <v>41</v>
      </c>
      <c r="J2329">
        <v>6.5</v>
      </c>
    </row>
    <row r="2330" spans="1:10" hidden="1" x14ac:dyDescent="0.25">
      <c r="A2330" s="24" t="str">
        <f t="shared" si="38"/>
        <v>121007ARCELOR (BERTON SICARD)</v>
      </c>
      <c r="B2330" s="1">
        <v>121007</v>
      </c>
      <c r="C2330" s="1" t="s">
        <v>32898</v>
      </c>
      <c r="D2330" s="1" t="s">
        <v>32837</v>
      </c>
      <c r="E2330" s="1" t="s">
        <v>1693</v>
      </c>
      <c r="F2330" s="1" t="s">
        <v>32900</v>
      </c>
      <c r="G2330" s="1" t="s">
        <v>655</v>
      </c>
      <c r="H2330">
        <v>121007</v>
      </c>
      <c r="I2330" s="1" t="s">
        <v>41</v>
      </c>
      <c r="J2330">
        <v>4.5</v>
      </c>
    </row>
    <row r="2331" spans="1:10" hidden="1" x14ac:dyDescent="0.25">
      <c r="A2331" s="24" t="str">
        <f t="shared" si="38"/>
        <v>121008ARCELOR (BERTON SICARD)</v>
      </c>
      <c r="B2331" s="1">
        <v>121008</v>
      </c>
      <c r="C2331" s="1" t="s">
        <v>32898</v>
      </c>
      <c r="D2331" s="1" t="s">
        <v>78</v>
      </c>
      <c r="E2331" s="1" t="s">
        <v>1694</v>
      </c>
      <c r="F2331" s="1" t="s">
        <v>32900</v>
      </c>
      <c r="G2331" s="1" t="s">
        <v>655</v>
      </c>
      <c r="H2331">
        <v>121008</v>
      </c>
      <c r="I2331" s="1" t="s">
        <v>41</v>
      </c>
      <c r="J2331">
        <v>6.5</v>
      </c>
    </row>
    <row r="2332" spans="1:10" hidden="1" x14ac:dyDescent="0.25">
      <c r="A2332" s="24" t="str">
        <f t="shared" si="38"/>
        <v>121009ARCELOR (BERTON SICARD)</v>
      </c>
      <c r="B2332" s="1">
        <v>121009</v>
      </c>
      <c r="C2332" s="1" t="s">
        <v>32898</v>
      </c>
      <c r="D2332" s="1" t="s">
        <v>32837</v>
      </c>
      <c r="E2332" s="1" t="s">
        <v>1695</v>
      </c>
      <c r="F2332" s="1" t="s">
        <v>32900</v>
      </c>
      <c r="G2332" s="1" t="s">
        <v>655</v>
      </c>
      <c r="H2332">
        <v>121009</v>
      </c>
      <c r="I2332" s="1" t="s">
        <v>41</v>
      </c>
      <c r="J2332">
        <v>6.5</v>
      </c>
    </row>
    <row r="2333" spans="1:10" hidden="1" x14ac:dyDescent="0.25">
      <c r="A2333" s="24" t="str">
        <f t="shared" si="38"/>
        <v>121014ARCELOR (BERTON SICARD)</v>
      </c>
      <c r="B2333" s="1">
        <v>121014</v>
      </c>
      <c r="C2333" s="1" t="s">
        <v>32898</v>
      </c>
      <c r="D2333" s="1" t="s">
        <v>32837</v>
      </c>
      <c r="E2333" s="1" t="s">
        <v>1696</v>
      </c>
      <c r="F2333" s="1" t="s">
        <v>32900</v>
      </c>
      <c r="G2333" s="1" t="s">
        <v>655</v>
      </c>
      <c r="H2333">
        <v>121014</v>
      </c>
      <c r="I2333" s="1" t="s">
        <v>41</v>
      </c>
      <c r="J2333">
        <v>6.5</v>
      </c>
    </row>
    <row r="2334" spans="1:10" hidden="1" x14ac:dyDescent="0.25">
      <c r="A2334" s="24" t="str">
        <f t="shared" si="38"/>
        <v>121018ARCELOR (BERTON SICARD)</v>
      </c>
      <c r="B2334" s="1">
        <v>121018</v>
      </c>
      <c r="C2334" s="1" t="s">
        <v>32898</v>
      </c>
      <c r="D2334" s="1" t="s">
        <v>32837</v>
      </c>
      <c r="E2334" s="1" t="s">
        <v>1697</v>
      </c>
      <c r="F2334" s="1" t="s">
        <v>32900</v>
      </c>
      <c r="G2334" s="1" t="s">
        <v>655</v>
      </c>
      <c r="H2334">
        <v>121018</v>
      </c>
      <c r="I2334" s="1" t="s">
        <v>41</v>
      </c>
      <c r="J2334">
        <v>6.5</v>
      </c>
    </row>
    <row r="2335" spans="1:10" hidden="1" x14ac:dyDescent="0.25">
      <c r="A2335" s="24" t="str">
        <f t="shared" si="38"/>
        <v>121027ARCELOR (BERTON SICARD)</v>
      </c>
      <c r="B2335" s="1">
        <v>121027</v>
      </c>
      <c r="C2335" s="1" t="s">
        <v>32898</v>
      </c>
      <c r="D2335" s="1" t="s">
        <v>32837</v>
      </c>
      <c r="E2335" s="1" t="s">
        <v>1698</v>
      </c>
      <c r="F2335" s="1" t="s">
        <v>32900</v>
      </c>
      <c r="G2335" s="1" t="s">
        <v>655</v>
      </c>
      <c r="H2335">
        <v>121027</v>
      </c>
      <c r="I2335" s="1" t="s">
        <v>41</v>
      </c>
      <c r="J2335">
        <v>3.5</v>
      </c>
    </row>
    <row r="2336" spans="1:10" hidden="1" x14ac:dyDescent="0.25">
      <c r="A2336" s="24" t="str">
        <f t="shared" si="38"/>
        <v>410000ARCELOR (BERTON SICARD)</v>
      </c>
      <c r="B2336" s="1">
        <v>410000</v>
      </c>
      <c r="C2336" s="1" t="s">
        <v>32898</v>
      </c>
      <c r="D2336" s="1" t="s">
        <v>78</v>
      </c>
      <c r="E2336" s="1" t="s">
        <v>1699</v>
      </c>
      <c r="F2336" s="1" t="s">
        <v>32900</v>
      </c>
      <c r="G2336" s="1" t="s">
        <v>655</v>
      </c>
      <c r="H2336">
        <v>410000</v>
      </c>
      <c r="I2336" s="1" t="s">
        <v>41</v>
      </c>
      <c r="J2336">
        <v>6.5</v>
      </c>
    </row>
    <row r="2337" spans="1:10" hidden="1" x14ac:dyDescent="0.25">
      <c r="A2337" s="24" t="str">
        <f t="shared" si="38"/>
        <v>410001ARCELOR (BERTON SICARD)</v>
      </c>
      <c r="B2337" s="1">
        <v>410001</v>
      </c>
      <c r="C2337" s="1" t="s">
        <v>32898</v>
      </c>
      <c r="D2337" s="1" t="s">
        <v>78</v>
      </c>
      <c r="E2337" s="1" t="s">
        <v>1700</v>
      </c>
      <c r="F2337" s="1" t="s">
        <v>32900</v>
      </c>
      <c r="G2337" s="1" t="s">
        <v>655</v>
      </c>
      <c r="H2337">
        <v>410001</v>
      </c>
      <c r="I2337" s="1" t="s">
        <v>41</v>
      </c>
      <c r="J2337">
        <v>6.5</v>
      </c>
    </row>
    <row r="2338" spans="1:10" hidden="1" x14ac:dyDescent="0.25">
      <c r="A2338" s="24" t="str">
        <f t="shared" si="38"/>
        <v>410002ARCELOR (BERTON SICARD)</v>
      </c>
      <c r="B2338" s="1">
        <v>410002</v>
      </c>
      <c r="C2338" s="1" t="s">
        <v>32898</v>
      </c>
      <c r="D2338" s="1" t="s">
        <v>78</v>
      </c>
      <c r="E2338" s="1" t="s">
        <v>1243</v>
      </c>
      <c r="F2338" s="1" t="s">
        <v>32900</v>
      </c>
      <c r="G2338" s="1" t="s">
        <v>655</v>
      </c>
      <c r="H2338">
        <v>410002</v>
      </c>
      <c r="I2338" s="1" t="s">
        <v>41</v>
      </c>
      <c r="J2338">
        <v>6.5</v>
      </c>
    </row>
    <row r="2339" spans="1:10" hidden="1" x14ac:dyDescent="0.25">
      <c r="A2339" s="24" t="str">
        <f t="shared" si="38"/>
        <v>410003ARCELOR (BERTON SICARD)</v>
      </c>
      <c r="B2339" s="1">
        <v>410003</v>
      </c>
      <c r="C2339" s="1" t="s">
        <v>32898</v>
      </c>
      <c r="D2339" s="1" t="s">
        <v>78</v>
      </c>
      <c r="E2339" s="1" t="s">
        <v>1701</v>
      </c>
      <c r="F2339" s="1" t="s">
        <v>32900</v>
      </c>
      <c r="G2339" s="1" t="s">
        <v>655</v>
      </c>
      <c r="H2339">
        <v>410003</v>
      </c>
      <c r="I2339" s="1" t="s">
        <v>41</v>
      </c>
      <c r="J2339">
        <v>6.5</v>
      </c>
    </row>
    <row r="2340" spans="1:10" hidden="1" x14ac:dyDescent="0.25">
      <c r="A2340" s="24" t="str">
        <f t="shared" si="38"/>
        <v>410004ARCELOR (BERTON SICARD)</v>
      </c>
      <c r="B2340" s="1">
        <v>410004</v>
      </c>
      <c r="C2340" s="1" t="s">
        <v>32898</v>
      </c>
      <c r="D2340" s="1" t="s">
        <v>78</v>
      </c>
      <c r="E2340" s="1" t="s">
        <v>1243</v>
      </c>
      <c r="F2340" s="1" t="s">
        <v>32900</v>
      </c>
      <c r="G2340" s="1" t="s">
        <v>655</v>
      </c>
      <c r="H2340">
        <v>410004</v>
      </c>
      <c r="I2340" s="1" t="s">
        <v>41</v>
      </c>
      <c r="J2340">
        <v>6.5</v>
      </c>
    </row>
    <row r="2341" spans="1:10" hidden="1" x14ac:dyDescent="0.25">
      <c r="A2341" s="24" t="str">
        <f t="shared" si="38"/>
        <v>410005ARCELOR (BERTON SICARD)</v>
      </c>
      <c r="B2341" s="1">
        <v>410005</v>
      </c>
      <c r="C2341" s="1" t="s">
        <v>32898</v>
      </c>
      <c r="D2341" s="1" t="s">
        <v>78</v>
      </c>
      <c r="E2341" s="1" t="s">
        <v>1702</v>
      </c>
      <c r="F2341" s="1" t="s">
        <v>32900</v>
      </c>
      <c r="G2341" s="1" t="s">
        <v>655</v>
      </c>
      <c r="H2341">
        <v>410005</v>
      </c>
      <c r="I2341" s="1" t="s">
        <v>41</v>
      </c>
      <c r="J2341">
        <v>6.5</v>
      </c>
    </row>
    <row r="2342" spans="1:10" hidden="1" x14ac:dyDescent="0.25">
      <c r="A2342" s="24" t="str">
        <f t="shared" si="38"/>
        <v>410006ARCELOR (BERTON SICARD)</v>
      </c>
      <c r="B2342" s="1">
        <v>410006</v>
      </c>
      <c r="C2342" s="1" t="s">
        <v>32898</v>
      </c>
      <c r="D2342" s="1" t="s">
        <v>78</v>
      </c>
      <c r="E2342" s="1" t="s">
        <v>1703</v>
      </c>
      <c r="F2342" s="1" t="s">
        <v>32900</v>
      </c>
      <c r="G2342" s="1" t="s">
        <v>655</v>
      </c>
      <c r="H2342">
        <v>410006</v>
      </c>
      <c r="I2342" s="1" t="s">
        <v>41</v>
      </c>
      <c r="J2342">
        <v>6.5</v>
      </c>
    </row>
    <row r="2343" spans="1:10" hidden="1" x14ac:dyDescent="0.25">
      <c r="A2343" s="24" t="str">
        <f t="shared" si="38"/>
        <v>410007ARCELOR (BERTON SICARD)</v>
      </c>
      <c r="B2343" s="1">
        <v>410007</v>
      </c>
      <c r="C2343" s="1" t="s">
        <v>32898</v>
      </c>
      <c r="D2343" s="1" t="s">
        <v>78</v>
      </c>
      <c r="E2343" s="1" t="s">
        <v>1187</v>
      </c>
      <c r="F2343" s="1" t="s">
        <v>32900</v>
      </c>
      <c r="G2343" s="1" t="s">
        <v>655</v>
      </c>
      <c r="H2343">
        <v>410007</v>
      </c>
      <c r="I2343" s="1" t="s">
        <v>41</v>
      </c>
      <c r="J2343">
        <v>6.5</v>
      </c>
    </row>
    <row r="2344" spans="1:10" hidden="1" x14ac:dyDescent="0.25">
      <c r="A2344" s="24" t="str">
        <f t="shared" si="38"/>
        <v>410009ARCELOR (BERTON SICARD)</v>
      </c>
      <c r="B2344" s="1">
        <v>410009</v>
      </c>
      <c r="C2344" s="1" t="s">
        <v>32898</v>
      </c>
      <c r="D2344" s="1" t="s">
        <v>78</v>
      </c>
      <c r="E2344" s="1" t="s">
        <v>1704</v>
      </c>
      <c r="F2344" s="1" t="s">
        <v>32900</v>
      </c>
      <c r="G2344" s="1" t="s">
        <v>655</v>
      </c>
      <c r="H2344">
        <v>410009</v>
      </c>
      <c r="I2344" s="1" t="s">
        <v>41</v>
      </c>
      <c r="J2344">
        <v>6.5</v>
      </c>
    </row>
    <row r="2345" spans="1:10" hidden="1" x14ac:dyDescent="0.25">
      <c r="A2345" s="24" t="str">
        <f t="shared" si="38"/>
        <v>410010ARCELOR (BERTON SICARD)</v>
      </c>
      <c r="B2345" s="1">
        <v>410010</v>
      </c>
      <c r="C2345" s="1" t="s">
        <v>32898</v>
      </c>
      <c r="D2345" s="1" t="s">
        <v>168</v>
      </c>
      <c r="E2345" s="1" t="s">
        <v>1705</v>
      </c>
      <c r="F2345" s="1" t="s">
        <v>32900</v>
      </c>
      <c r="G2345" s="1" t="s">
        <v>655</v>
      </c>
      <c r="H2345">
        <v>410010</v>
      </c>
      <c r="I2345" s="1" t="s">
        <v>41</v>
      </c>
      <c r="J2345">
        <v>6.5</v>
      </c>
    </row>
    <row r="2346" spans="1:10" hidden="1" x14ac:dyDescent="0.25">
      <c r="A2346" s="24" t="str">
        <f t="shared" si="38"/>
        <v>410011ARCELOR (BERTON SICARD)</v>
      </c>
      <c r="B2346" s="1">
        <v>410011</v>
      </c>
      <c r="C2346" s="1" t="s">
        <v>32898</v>
      </c>
      <c r="D2346" s="1" t="s">
        <v>78</v>
      </c>
      <c r="E2346" s="1" t="s">
        <v>1706</v>
      </c>
      <c r="F2346" s="1" t="s">
        <v>32900</v>
      </c>
      <c r="G2346" s="1" t="s">
        <v>655</v>
      </c>
      <c r="H2346">
        <v>410011</v>
      </c>
      <c r="I2346" s="1" t="s">
        <v>41</v>
      </c>
      <c r="J2346">
        <v>6.5</v>
      </c>
    </row>
    <row r="2347" spans="1:10" hidden="1" x14ac:dyDescent="0.25">
      <c r="A2347" s="24" t="str">
        <f t="shared" si="38"/>
        <v>410015ARCELOR (BERTON SICARD)</v>
      </c>
      <c r="B2347" s="1">
        <v>410015</v>
      </c>
      <c r="C2347" s="1" t="s">
        <v>32898</v>
      </c>
      <c r="D2347" s="1" t="s">
        <v>78</v>
      </c>
      <c r="E2347" s="1" t="s">
        <v>1707</v>
      </c>
      <c r="F2347" s="1" t="s">
        <v>32900</v>
      </c>
      <c r="G2347" s="1" t="s">
        <v>655</v>
      </c>
      <c r="H2347">
        <v>410015</v>
      </c>
      <c r="I2347" s="1" t="s">
        <v>41</v>
      </c>
      <c r="J2347">
        <v>6.5</v>
      </c>
    </row>
    <row r="2348" spans="1:10" hidden="1" x14ac:dyDescent="0.25">
      <c r="A2348" s="24" t="str">
        <f t="shared" si="38"/>
        <v>410016ARCELOR (BERTON SICARD)</v>
      </c>
      <c r="B2348" s="1">
        <v>410016</v>
      </c>
      <c r="C2348" s="1" t="s">
        <v>32898</v>
      </c>
      <c r="D2348" s="1" t="s">
        <v>168</v>
      </c>
      <c r="E2348" s="1" t="s">
        <v>1708</v>
      </c>
      <c r="F2348" s="1" t="s">
        <v>32900</v>
      </c>
      <c r="G2348" s="1" t="s">
        <v>655</v>
      </c>
      <c r="H2348">
        <v>410016</v>
      </c>
      <c r="I2348" s="1" t="s">
        <v>41</v>
      </c>
      <c r="J2348">
        <v>6.5</v>
      </c>
    </row>
    <row r="2349" spans="1:10" hidden="1" x14ac:dyDescent="0.25">
      <c r="A2349" s="24" t="str">
        <f t="shared" si="38"/>
        <v>410030ARCELOR (BERTON SICARD)</v>
      </c>
      <c r="B2349" s="1">
        <v>410030</v>
      </c>
      <c r="C2349" s="1" t="s">
        <v>32898</v>
      </c>
      <c r="D2349" s="1" t="s">
        <v>78</v>
      </c>
      <c r="E2349" s="1" t="s">
        <v>1709</v>
      </c>
      <c r="F2349" s="1" t="s">
        <v>32900</v>
      </c>
      <c r="G2349" s="1" t="s">
        <v>655</v>
      </c>
      <c r="H2349">
        <v>410030</v>
      </c>
      <c r="I2349" s="1" t="s">
        <v>41</v>
      </c>
      <c r="J2349">
        <v>6.5</v>
      </c>
    </row>
    <row r="2350" spans="1:10" hidden="1" x14ac:dyDescent="0.25">
      <c r="A2350" s="24" t="str">
        <f t="shared" si="38"/>
        <v>410031ARCELOR (BERTON SICARD)</v>
      </c>
      <c r="B2350" s="1">
        <v>410031</v>
      </c>
      <c r="C2350" s="1" t="s">
        <v>32898</v>
      </c>
      <c r="D2350" s="1" t="s">
        <v>78</v>
      </c>
      <c r="E2350" s="1" t="s">
        <v>1710</v>
      </c>
      <c r="F2350" s="1" t="s">
        <v>32900</v>
      </c>
      <c r="G2350" s="1" t="s">
        <v>655</v>
      </c>
      <c r="H2350">
        <v>410031</v>
      </c>
      <c r="I2350" s="1" t="s">
        <v>41</v>
      </c>
      <c r="J2350">
        <v>6.5</v>
      </c>
    </row>
    <row r="2351" spans="1:10" hidden="1" x14ac:dyDescent="0.25">
      <c r="A2351" s="24" t="str">
        <f t="shared" si="38"/>
        <v>410031/1ARCELOR (BERTON SICARD)</v>
      </c>
      <c r="B2351" s="1" t="s">
        <v>1711</v>
      </c>
      <c r="C2351" s="1" t="s">
        <v>32898</v>
      </c>
      <c r="D2351" s="1" t="s">
        <v>78</v>
      </c>
      <c r="E2351" s="1" t="s">
        <v>1712</v>
      </c>
      <c r="F2351" s="1" t="s">
        <v>32900</v>
      </c>
      <c r="G2351" s="1" t="s">
        <v>655</v>
      </c>
      <c r="H2351" t="s">
        <v>1711</v>
      </c>
      <c r="I2351" s="1" t="s">
        <v>41</v>
      </c>
      <c r="J2351">
        <v>1</v>
      </c>
    </row>
    <row r="2352" spans="1:10" hidden="1" x14ac:dyDescent="0.25">
      <c r="A2352" s="24" t="str">
        <f t="shared" si="38"/>
        <v>410032ARCELOR (BERTON SICARD)</v>
      </c>
      <c r="B2352" s="1">
        <v>410032</v>
      </c>
      <c r="C2352" s="1" t="s">
        <v>32898</v>
      </c>
      <c r="D2352" s="1" t="s">
        <v>78</v>
      </c>
      <c r="E2352" s="1" t="s">
        <v>1713</v>
      </c>
      <c r="F2352" s="1" t="s">
        <v>32900</v>
      </c>
      <c r="G2352" s="1" t="s">
        <v>655</v>
      </c>
      <c r="H2352">
        <v>410032</v>
      </c>
      <c r="I2352" s="1" t="s">
        <v>41</v>
      </c>
      <c r="J2352">
        <v>6.5</v>
      </c>
    </row>
    <row r="2353" spans="1:10" hidden="1" x14ac:dyDescent="0.25">
      <c r="A2353" s="24" t="str">
        <f t="shared" si="38"/>
        <v>410033ARCELOR (BERTON SICARD)</v>
      </c>
      <c r="B2353" s="1">
        <v>410033</v>
      </c>
      <c r="C2353" s="1" t="s">
        <v>32898</v>
      </c>
      <c r="D2353" s="1" t="s">
        <v>78</v>
      </c>
      <c r="E2353" s="1" t="s">
        <v>1714</v>
      </c>
      <c r="F2353" s="1" t="s">
        <v>32900</v>
      </c>
      <c r="G2353" s="1" t="s">
        <v>655</v>
      </c>
      <c r="H2353">
        <v>410033</v>
      </c>
      <c r="I2353" s="1" t="s">
        <v>41</v>
      </c>
      <c r="J2353">
        <v>6.5</v>
      </c>
    </row>
    <row r="2354" spans="1:10" hidden="1" x14ac:dyDescent="0.25">
      <c r="A2354" s="24" t="str">
        <f t="shared" si="38"/>
        <v>410034ARCELOR (BERTON SICARD)</v>
      </c>
      <c r="B2354" s="1">
        <v>410034</v>
      </c>
      <c r="C2354" s="1" t="s">
        <v>32898</v>
      </c>
      <c r="D2354" s="1" t="s">
        <v>78</v>
      </c>
      <c r="E2354" s="1" t="s">
        <v>1715</v>
      </c>
      <c r="F2354" s="1" t="s">
        <v>32900</v>
      </c>
      <c r="G2354" s="1" t="s">
        <v>655</v>
      </c>
      <c r="H2354">
        <v>410034</v>
      </c>
      <c r="I2354" s="1" t="s">
        <v>41</v>
      </c>
      <c r="J2354">
        <v>6.5</v>
      </c>
    </row>
    <row r="2355" spans="1:10" hidden="1" x14ac:dyDescent="0.25">
      <c r="A2355" s="24" t="str">
        <f t="shared" si="38"/>
        <v>410036ARCELOR (BERTON SICARD)</v>
      </c>
      <c r="B2355" s="1">
        <v>410036</v>
      </c>
      <c r="C2355" s="1" t="s">
        <v>32898</v>
      </c>
      <c r="D2355" s="1" t="s">
        <v>78</v>
      </c>
      <c r="E2355" s="1" t="s">
        <v>1716</v>
      </c>
      <c r="F2355" s="1" t="s">
        <v>32900</v>
      </c>
      <c r="G2355" s="1" t="s">
        <v>655</v>
      </c>
      <c r="H2355">
        <v>410036</v>
      </c>
      <c r="I2355" s="1" t="s">
        <v>41</v>
      </c>
      <c r="J2355">
        <v>6.5</v>
      </c>
    </row>
    <row r="2356" spans="1:10" hidden="1" x14ac:dyDescent="0.25">
      <c r="A2356" s="24" t="str">
        <f t="shared" si="38"/>
        <v>410037ARCELOR (BERTON SICARD)</v>
      </c>
      <c r="B2356" s="1">
        <v>410037</v>
      </c>
      <c r="C2356" s="1" t="s">
        <v>32898</v>
      </c>
      <c r="D2356" s="1" t="s">
        <v>78</v>
      </c>
      <c r="E2356" s="1" t="s">
        <v>1715</v>
      </c>
      <c r="F2356" s="1" t="s">
        <v>32900</v>
      </c>
      <c r="G2356" s="1" t="s">
        <v>655</v>
      </c>
      <c r="H2356">
        <v>410037</v>
      </c>
      <c r="I2356" s="1" t="s">
        <v>41</v>
      </c>
      <c r="J2356">
        <v>6.5</v>
      </c>
    </row>
    <row r="2357" spans="1:10" hidden="1" x14ac:dyDescent="0.25">
      <c r="A2357" s="24" t="str">
        <f t="shared" si="38"/>
        <v>410040ARCELOR (BERTON SICARD)</v>
      </c>
      <c r="B2357" s="1">
        <v>410040</v>
      </c>
      <c r="C2357" s="1" t="s">
        <v>32898</v>
      </c>
      <c r="D2357" s="1" t="s">
        <v>78</v>
      </c>
      <c r="E2357" s="1" t="s">
        <v>1717</v>
      </c>
      <c r="F2357" s="1" t="s">
        <v>32900</v>
      </c>
      <c r="G2357" s="1" t="s">
        <v>655</v>
      </c>
      <c r="H2357">
        <v>410040</v>
      </c>
      <c r="I2357" s="1" t="s">
        <v>41</v>
      </c>
      <c r="J2357">
        <v>6.5</v>
      </c>
    </row>
    <row r="2358" spans="1:10" hidden="1" x14ac:dyDescent="0.25">
      <c r="A2358" s="24" t="str">
        <f t="shared" si="38"/>
        <v>410041ARCELOR (BERTON SICARD)</v>
      </c>
      <c r="B2358" s="1">
        <v>410041</v>
      </c>
      <c r="C2358" s="1" t="s">
        <v>32898</v>
      </c>
      <c r="D2358" s="1" t="s">
        <v>78</v>
      </c>
      <c r="E2358" s="1" t="s">
        <v>1717</v>
      </c>
      <c r="F2358" s="1" t="s">
        <v>32900</v>
      </c>
      <c r="G2358" s="1" t="s">
        <v>655</v>
      </c>
      <c r="H2358">
        <v>410041</v>
      </c>
      <c r="I2358" s="1" t="s">
        <v>41</v>
      </c>
      <c r="J2358">
        <v>6.5</v>
      </c>
    </row>
    <row r="2359" spans="1:10" hidden="1" x14ac:dyDescent="0.25">
      <c r="A2359" s="24" t="str">
        <f t="shared" si="38"/>
        <v>410042ARCELOR (BERTON SICARD)</v>
      </c>
      <c r="B2359" s="1">
        <v>410042</v>
      </c>
      <c r="C2359" s="1" t="s">
        <v>32898</v>
      </c>
      <c r="D2359" s="1" t="s">
        <v>78</v>
      </c>
      <c r="E2359" s="1" t="s">
        <v>1718</v>
      </c>
      <c r="F2359" s="1" t="s">
        <v>32900</v>
      </c>
      <c r="G2359" s="1" t="s">
        <v>655</v>
      </c>
      <c r="H2359">
        <v>410042</v>
      </c>
      <c r="I2359" s="1" t="s">
        <v>41</v>
      </c>
      <c r="J2359">
        <v>6.5</v>
      </c>
    </row>
    <row r="2360" spans="1:10" hidden="1" x14ac:dyDescent="0.25">
      <c r="A2360" s="24" t="str">
        <f t="shared" si="38"/>
        <v>410043ARCELOR (BERTON SICARD)</v>
      </c>
      <c r="B2360" s="1">
        <v>410043</v>
      </c>
      <c r="C2360" s="1" t="s">
        <v>32898</v>
      </c>
      <c r="D2360" s="1" t="s">
        <v>78</v>
      </c>
      <c r="E2360" s="1" t="s">
        <v>1718</v>
      </c>
      <c r="F2360" s="1" t="s">
        <v>32900</v>
      </c>
      <c r="G2360" s="1" t="s">
        <v>655</v>
      </c>
      <c r="H2360">
        <v>410043</v>
      </c>
      <c r="I2360" s="1" t="s">
        <v>41</v>
      </c>
      <c r="J2360">
        <v>6.5</v>
      </c>
    </row>
    <row r="2361" spans="1:10" hidden="1" x14ac:dyDescent="0.25">
      <c r="A2361" s="24" t="str">
        <f t="shared" si="38"/>
        <v>410044ARCELOR (BERTON SICARD)</v>
      </c>
      <c r="B2361" s="1">
        <v>410044</v>
      </c>
      <c r="C2361" s="1" t="s">
        <v>32898</v>
      </c>
      <c r="D2361" s="1" t="s">
        <v>78</v>
      </c>
      <c r="E2361" s="1" t="s">
        <v>1719</v>
      </c>
      <c r="F2361" s="1" t="s">
        <v>32900</v>
      </c>
      <c r="G2361" s="1" t="s">
        <v>655</v>
      </c>
      <c r="H2361">
        <v>410044</v>
      </c>
      <c r="I2361" s="1" t="s">
        <v>41</v>
      </c>
      <c r="J2361">
        <v>6.5</v>
      </c>
    </row>
    <row r="2362" spans="1:10" hidden="1" x14ac:dyDescent="0.25">
      <c r="A2362" s="24" t="str">
        <f t="shared" si="38"/>
        <v>410044NARCELOR (BERTON SICARD)</v>
      </c>
      <c r="B2362" s="1" t="s">
        <v>1720</v>
      </c>
      <c r="C2362" s="1" t="s">
        <v>32898</v>
      </c>
      <c r="D2362" s="1" t="s">
        <v>78</v>
      </c>
      <c r="E2362" s="1" t="s">
        <v>1721</v>
      </c>
      <c r="F2362" s="1" t="s">
        <v>32900</v>
      </c>
      <c r="G2362" s="1" t="s">
        <v>655</v>
      </c>
      <c r="H2362" t="s">
        <v>1720</v>
      </c>
      <c r="I2362" s="1" t="s">
        <v>41</v>
      </c>
      <c r="J2362">
        <v>6.5</v>
      </c>
    </row>
    <row r="2363" spans="1:10" hidden="1" x14ac:dyDescent="0.25">
      <c r="A2363" s="24" t="str">
        <f t="shared" si="38"/>
        <v>410046ARCELOR (BERTON SICARD)</v>
      </c>
      <c r="B2363" s="1">
        <v>410046</v>
      </c>
      <c r="C2363" s="1" t="s">
        <v>32898</v>
      </c>
      <c r="D2363" s="1" t="s">
        <v>78</v>
      </c>
      <c r="E2363" s="1" t="s">
        <v>1723</v>
      </c>
      <c r="F2363" s="1" t="s">
        <v>32900</v>
      </c>
      <c r="G2363" s="1" t="s">
        <v>655</v>
      </c>
      <c r="H2363">
        <v>410046</v>
      </c>
      <c r="I2363" s="1" t="s">
        <v>41</v>
      </c>
      <c r="J2363">
        <v>6.5</v>
      </c>
    </row>
    <row r="2364" spans="1:10" hidden="1" x14ac:dyDescent="0.25">
      <c r="A2364" s="24" t="str">
        <f t="shared" si="38"/>
        <v>410049ARCELOR (BERTON SICARD)</v>
      </c>
      <c r="B2364" s="1">
        <v>410049</v>
      </c>
      <c r="C2364" s="1" t="s">
        <v>32898</v>
      </c>
      <c r="D2364" s="1" t="s">
        <v>78</v>
      </c>
      <c r="E2364" s="1" t="s">
        <v>1725</v>
      </c>
      <c r="F2364" s="1" t="s">
        <v>32900</v>
      </c>
      <c r="G2364" s="1" t="s">
        <v>655</v>
      </c>
      <c r="H2364">
        <v>410049</v>
      </c>
      <c r="I2364" s="1" t="s">
        <v>41</v>
      </c>
      <c r="J2364">
        <v>6.5</v>
      </c>
    </row>
    <row r="2365" spans="1:10" hidden="1" x14ac:dyDescent="0.25">
      <c r="A2365" s="24" t="str">
        <f t="shared" si="38"/>
        <v>410050ARCELOR (BERTON SICARD)</v>
      </c>
      <c r="B2365" s="1">
        <v>410050</v>
      </c>
      <c r="C2365" s="1" t="s">
        <v>32898</v>
      </c>
      <c r="D2365" s="1" t="s">
        <v>78</v>
      </c>
      <c r="E2365" s="1" t="s">
        <v>1726</v>
      </c>
      <c r="F2365" s="1" t="s">
        <v>32900</v>
      </c>
      <c r="G2365" s="1" t="s">
        <v>655</v>
      </c>
      <c r="H2365">
        <v>410050</v>
      </c>
      <c r="I2365" s="1" t="s">
        <v>41</v>
      </c>
      <c r="J2365">
        <v>6.5</v>
      </c>
    </row>
    <row r="2366" spans="1:10" hidden="1" x14ac:dyDescent="0.25">
      <c r="A2366" s="24" t="str">
        <f t="shared" si="38"/>
        <v>410051ARCELOR (BERTON SICARD)</v>
      </c>
      <c r="B2366" s="1">
        <v>410051</v>
      </c>
      <c r="C2366" s="1" t="s">
        <v>32898</v>
      </c>
      <c r="D2366" s="1" t="s">
        <v>78</v>
      </c>
      <c r="E2366" s="1" t="s">
        <v>1727</v>
      </c>
      <c r="F2366" s="1" t="s">
        <v>32900</v>
      </c>
      <c r="G2366" s="1" t="s">
        <v>655</v>
      </c>
      <c r="H2366">
        <v>410051</v>
      </c>
      <c r="I2366" s="1" t="s">
        <v>41</v>
      </c>
      <c r="J2366">
        <v>6.5</v>
      </c>
    </row>
    <row r="2367" spans="1:10" hidden="1" x14ac:dyDescent="0.25">
      <c r="A2367" s="24" t="str">
        <f t="shared" si="38"/>
        <v>410054ARCELOR (BERTON SICARD)</v>
      </c>
      <c r="B2367" s="1">
        <v>410054</v>
      </c>
      <c r="C2367" s="1" t="s">
        <v>32898</v>
      </c>
      <c r="D2367" s="1" t="s">
        <v>78</v>
      </c>
      <c r="E2367" s="1" t="s">
        <v>1728</v>
      </c>
      <c r="F2367" s="1" t="s">
        <v>32900</v>
      </c>
      <c r="G2367" s="1" t="s">
        <v>655</v>
      </c>
      <c r="H2367">
        <v>410054</v>
      </c>
      <c r="I2367" s="1" t="s">
        <v>41</v>
      </c>
      <c r="J2367">
        <v>6.5</v>
      </c>
    </row>
    <row r="2368" spans="1:10" hidden="1" x14ac:dyDescent="0.25">
      <c r="A2368" s="24" t="str">
        <f t="shared" si="38"/>
        <v>410060ARCELOR (BERTON SICARD)</v>
      </c>
      <c r="B2368" s="1">
        <v>410060</v>
      </c>
      <c r="C2368" s="1" t="s">
        <v>32898</v>
      </c>
      <c r="D2368" s="1" t="s">
        <v>168</v>
      </c>
      <c r="E2368" s="1" t="s">
        <v>1729</v>
      </c>
      <c r="F2368" s="1" t="s">
        <v>32900</v>
      </c>
      <c r="G2368" s="1" t="s">
        <v>655</v>
      </c>
      <c r="H2368">
        <v>410060</v>
      </c>
      <c r="I2368" s="1" t="s">
        <v>41</v>
      </c>
      <c r="J2368">
        <v>6.5</v>
      </c>
    </row>
    <row r="2369" spans="1:10" hidden="1" x14ac:dyDescent="0.25">
      <c r="A2369" s="24" t="str">
        <f t="shared" si="38"/>
        <v>410061ARCELOR (BERTON SICARD)</v>
      </c>
      <c r="B2369" s="1">
        <v>410061</v>
      </c>
      <c r="C2369" s="1" t="s">
        <v>32898</v>
      </c>
      <c r="D2369" s="1" t="s">
        <v>168</v>
      </c>
      <c r="E2369" s="1" t="s">
        <v>1730</v>
      </c>
      <c r="F2369" s="1" t="s">
        <v>32900</v>
      </c>
      <c r="G2369" s="1" t="s">
        <v>655</v>
      </c>
      <c r="H2369">
        <v>410061</v>
      </c>
      <c r="I2369" s="1" t="s">
        <v>41</v>
      </c>
      <c r="J2369">
        <v>6.5</v>
      </c>
    </row>
    <row r="2370" spans="1:10" hidden="1" x14ac:dyDescent="0.25">
      <c r="A2370" s="24" t="str">
        <f t="shared" si="38"/>
        <v>410062ARCELOR (BERTON SICARD)</v>
      </c>
      <c r="B2370" s="1">
        <v>410062</v>
      </c>
      <c r="C2370" s="1" t="s">
        <v>32898</v>
      </c>
      <c r="D2370" s="1" t="s">
        <v>168</v>
      </c>
      <c r="E2370" s="1" t="s">
        <v>1731</v>
      </c>
      <c r="F2370" s="1" t="s">
        <v>32900</v>
      </c>
      <c r="G2370" s="1" t="s">
        <v>655</v>
      </c>
      <c r="H2370">
        <v>410062</v>
      </c>
      <c r="I2370" s="1" t="s">
        <v>41</v>
      </c>
      <c r="J2370">
        <v>6.5</v>
      </c>
    </row>
    <row r="2371" spans="1:10" hidden="1" x14ac:dyDescent="0.25">
      <c r="A2371" s="24" t="str">
        <f t="shared" si="38"/>
        <v>410063ARCELOR (BERTON SICARD)</v>
      </c>
      <c r="B2371" s="1">
        <v>410063</v>
      </c>
      <c r="C2371" s="1" t="s">
        <v>32898</v>
      </c>
      <c r="D2371" s="1" t="s">
        <v>168</v>
      </c>
      <c r="E2371" s="1" t="s">
        <v>1732</v>
      </c>
      <c r="F2371" s="1" t="s">
        <v>32900</v>
      </c>
      <c r="G2371" s="1" t="s">
        <v>655</v>
      </c>
      <c r="H2371">
        <v>410063</v>
      </c>
      <c r="I2371" s="1" t="s">
        <v>41</v>
      </c>
      <c r="J2371">
        <v>6.5</v>
      </c>
    </row>
    <row r="2372" spans="1:10" hidden="1" x14ac:dyDescent="0.25">
      <c r="A2372" s="24" t="str">
        <f t="shared" si="38"/>
        <v>410065ARCELOR (BERTON SICARD)</v>
      </c>
      <c r="B2372" s="1">
        <v>410065</v>
      </c>
      <c r="C2372" s="1" t="s">
        <v>32898</v>
      </c>
      <c r="D2372" s="1" t="s">
        <v>78</v>
      </c>
      <c r="E2372" s="1" t="s">
        <v>1733</v>
      </c>
      <c r="F2372" s="1" t="s">
        <v>32900</v>
      </c>
      <c r="G2372" s="1" t="s">
        <v>655</v>
      </c>
      <c r="H2372">
        <v>410065</v>
      </c>
      <c r="I2372" s="1" t="s">
        <v>41</v>
      </c>
      <c r="J2372">
        <v>6.5</v>
      </c>
    </row>
    <row r="2373" spans="1:10" hidden="1" x14ac:dyDescent="0.25">
      <c r="A2373" s="24" t="str">
        <f t="shared" si="38"/>
        <v>410066ARCELOR (BERTON SICARD)</v>
      </c>
      <c r="B2373" s="1">
        <v>410066</v>
      </c>
      <c r="C2373" s="1" t="s">
        <v>32898</v>
      </c>
      <c r="D2373" s="1" t="s">
        <v>78</v>
      </c>
      <c r="E2373" s="1" t="s">
        <v>1734</v>
      </c>
      <c r="F2373" s="1" t="s">
        <v>32900</v>
      </c>
      <c r="G2373" s="1" t="s">
        <v>655</v>
      </c>
      <c r="H2373">
        <v>410066</v>
      </c>
      <c r="I2373" s="1" t="s">
        <v>41</v>
      </c>
      <c r="J2373">
        <v>6.5</v>
      </c>
    </row>
    <row r="2374" spans="1:10" hidden="1" x14ac:dyDescent="0.25">
      <c r="A2374" s="24" t="str">
        <f t="shared" si="38"/>
        <v>410067ARCELOR (BERTON SICARD)</v>
      </c>
      <c r="B2374" s="1">
        <v>410067</v>
      </c>
      <c r="C2374" s="1" t="s">
        <v>32898</v>
      </c>
      <c r="D2374" s="1" t="s">
        <v>168</v>
      </c>
      <c r="E2374" s="1" t="s">
        <v>454</v>
      </c>
      <c r="F2374" s="1" t="s">
        <v>32900</v>
      </c>
      <c r="G2374" s="1" t="s">
        <v>655</v>
      </c>
      <c r="H2374">
        <v>410067</v>
      </c>
      <c r="I2374" s="1" t="s">
        <v>41</v>
      </c>
      <c r="J2374">
        <v>6.5</v>
      </c>
    </row>
    <row r="2375" spans="1:10" hidden="1" x14ac:dyDescent="0.25">
      <c r="A2375" s="24" t="str">
        <f t="shared" si="38"/>
        <v>410068ARCELOR (BERTON SICARD)</v>
      </c>
      <c r="B2375" s="1">
        <v>410068</v>
      </c>
      <c r="C2375" s="1" t="s">
        <v>32898</v>
      </c>
      <c r="D2375" s="1" t="s">
        <v>78</v>
      </c>
      <c r="E2375" s="1" t="s">
        <v>1735</v>
      </c>
      <c r="F2375" s="1" t="s">
        <v>32900</v>
      </c>
      <c r="G2375" s="1" t="s">
        <v>655</v>
      </c>
      <c r="H2375">
        <v>410068</v>
      </c>
      <c r="I2375" s="1" t="s">
        <v>41</v>
      </c>
      <c r="J2375">
        <v>6.5</v>
      </c>
    </row>
    <row r="2376" spans="1:10" hidden="1" x14ac:dyDescent="0.25">
      <c r="A2376" s="24" t="str">
        <f t="shared" si="38"/>
        <v>410070ARCELOR (BERTON SICARD)</v>
      </c>
      <c r="B2376" s="1">
        <v>410070</v>
      </c>
      <c r="C2376" s="1" t="s">
        <v>32898</v>
      </c>
      <c r="D2376" s="1" t="s">
        <v>168</v>
      </c>
      <c r="E2376" s="1" t="s">
        <v>1150</v>
      </c>
      <c r="F2376" s="1" t="s">
        <v>32900</v>
      </c>
      <c r="G2376" s="1" t="s">
        <v>655</v>
      </c>
      <c r="H2376">
        <v>410070</v>
      </c>
      <c r="I2376" s="1" t="s">
        <v>41</v>
      </c>
      <c r="J2376">
        <v>6.5</v>
      </c>
    </row>
    <row r="2377" spans="1:10" hidden="1" x14ac:dyDescent="0.25">
      <c r="A2377" s="24" t="str">
        <f t="shared" si="38"/>
        <v>410072ARCELOR (BERTON SICARD)</v>
      </c>
      <c r="B2377" s="1">
        <v>410072</v>
      </c>
      <c r="C2377" s="1" t="s">
        <v>32898</v>
      </c>
      <c r="D2377" s="1" t="s">
        <v>78</v>
      </c>
      <c r="E2377" s="1" t="s">
        <v>1737</v>
      </c>
      <c r="F2377" s="1" t="s">
        <v>32900</v>
      </c>
      <c r="G2377" s="1" t="s">
        <v>655</v>
      </c>
      <c r="H2377">
        <v>410072</v>
      </c>
      <c r="I2377" s="1" t="s">
        <v>41</v>
      </c>
      <c r="J2377">
        <v>6.5</v>
      </c>
    </row>
    <row r="2378" spans="1:10" hidden="1" x14ac:dyDescent="0.25">
      <c r="A2378" s="24" t="str">
        <f t="shared" si="38"/>
        <v>410073ARCELOR (BERTON SICARD)</v>
      </c>
      <c r="B2378" s="1">
        <v>410073</v>
      </c>
      <c r="C2378" s="1" t="s">
        <v>32898</v>
      </c>
      <c r="D2378" s="1" t="s">
        <v>78</v>
      </c>
      <c r="E2378" s="1" t="s">
        <v>1738</v>
      </c>
      <c r="F2378" s="1" t="s">
        <v>32900</v>
      </c>
      <c r="G2378" s="1" t="s">
        <v>655</v>
      </c>
      <c r="H2378">
        <v>410073</v>
      </c>
      <c r="I2378" s="1" t="s">
        <v>41</v>
      </c>
      <c r="J2378">
        <v>6.5</v>
      </c>
    </row>
    <row r="2379" spans="1:10" hidden="1" x14ac:dyDescent="0.25">
      <c r="A2379" s="24" t="str">
        <f t="shared" si="38"/>
        <v>410074ARCELOR (BERTON SICARD)</v>
      </c>
      <c r="B2379" s="1">
        <v>410074</v>
      </c>
      <c r="C2379" s="1" t="s">
        <v>32898</v>
      </c>
      <c r="D2379" s="1" t="s">
        <v>78</v>
      </c>
      <c r="E2379" s="1" t="s">
        <v>1739</v>
      </c>
      <c r="F2379" s="1" t="s">
        <v>32900</v>
      </c>
      <c r="G2379" s="1" t="s">
        <v>655</v>
      </c>
      <c r="H2379">
        <v>410074</v>
      </c>
      <c r="I2379" s="1" t="s">
        <v>41</v>
      </c>
      <c r="J2379">
        <v>6.5</v>
      </c>
    </row>
    <row r="2380" spans="1:10" hidden="1" x14ac:dyDescent="0.25">
      <c r="A2380" s="24" t="str">
        <f t="shared" ref="A2380:A2443" si="39">B2380&amp;F2380</f>
        <v>410076ARCELOR (BERTON SICARD)</v>
      </c>
      <c r="B2380" s="1">
        <v>410076</v>
      </c>
      <c r="C2380" s="1" t="s">
        <v>32898</v>
      </c>
      <c r="D2380" s="1" t="s">
        <v>78</v>
      </c>
      <c r="E2380" s="1" t="s">
        <v>1740</v>
      </c>
      <c r="F2380" s="1" t="s">
        <v>32900</v>
      </c>
      <c r="G2380" s="1" t="s">
        <v>655</v>
      </c>
      <c r="H2380">
        <v>410076</v>
      </c>
      <c r="I2380" s="1" t="s">
        <v>41</v>
      </c>
      <c r="J2380">
        <v>6.5</v>
      </c>
    </row>
    <row r="2381" spans="1:10" hidden="1" x14ac:dyDescent="0.25">
      <c r="A2381" s="24" t="str">
        <f t="shared" si="39"/>
        <v>410080ARCELOR (BERTON SICARD)</v>
      </c>
      <c r="B2381" s="1">
        <v>410080</v>
      </c>
      <c r="C2381" s="1" t="s">
        <v>32898</v>
      </c>
      <c r="D2381" s="1" t="s">
        <v>78</v>
      </c>
      <c r="E2381" s="1" t="s">
        <v>1742</v>
      </c>
      <c r="F2381" s="1" t="s">
        <v>32900</v>
      </c>
      <c r="G2381" s="1" t="s">
        <v>655</v>
      </c>
      <c r="H2381">
        <v>410080</v>
      </c>
      <c r="I2381" s="1" t="s">
        <v>41</v>
      </c>
      <c r="J2381">
        <v>6.5</v>
      </c>
    </row>
    <row r="2382" spans="1:10" hidden="1" x14ac:dyDescent="0.25">
      <c r="A2382" s="24" t="str">
        <f t="shared" si="39"/>
        <v>410081ARCELOR (BERTON SICARD)</v>
      </c>
      <c r="B2382" s="1">
        <v>410081</v>
      </c>
      <c r="C2382" s="1" t="s">
        <v>32898</v>
      </c>
      <c r="D2382" s="1" t="s">
        <v>78</v>
      </c>
      <c r="E2382" s="1" t="s">
        <v>1743</v>
      </c>
      <c r="F2382" s="1" t="s">
        <v>32900</v>
      </c>
      <c r="G2382" s="1" t="s">
        <v>655</v>
      </c>
      <c r="H2382">
        <v>410081</v>
      </c>
      <c r="I2382" s="1" t="s">
        <v>41</v>
      </c>
      <c r="J2382">
        <v>6.5</v>
      </c>
    </row>
    <row r="2383" spans="1:10" hidden="1" x14ac:dyDescent="0.25">
      <c r="A2383" s="24" t="str">
        <f t="shared" si="39"/>
        <v>413000ARCELOR (BERTON SICARD)</v>
      </c>
      <c r="B2383" s="1">
        <v>413000</v>
      </c>
      <c r="C2383" s="1" t="s">
        <v>32898</v>
      </c>
      <c r="D2383" s="1" t="s">
        <v>78</v>
      </c>
      <c r="E2383" s="1" t="s">
        <v>1744</v>
      </c>
      <c r="F2383" s="1" t="s">
        <v>32900</v>
      </c>
      <c r="G2383" s="1" t="s">
        <v>655</v>
      </c>
      <c r="H2383">
        <v>413000</v>
      </c>
      <c r="I2383" s="1" t="s">
        <v>41</v>
      </c>
      <c r="J2383">
        <v>6.5</v>
      </c>
    </row>
    <row r="2384" spans="1:10" hidden="1" x14ac:dyDescent="0.25">
      <c r="A2384" s="24" t="str">
        <f t="shared" si="39"/>
        <v>413001ARCELOR (BERTON SICARD)</v>
      </c>
      <c r="B2384" s="1">
        <v>413001</v>
      </c>
      <c r="C2384" s="1" t="s">
        <v>32898</v>
      </c>
      <c r="D2384" s="1" t="s">
        <v>78</v>
      </c>
      <c r="E2384" s="1" t="s">
        <v>1745</v>
      </c>
      <c r="F2384" s="1" t="s">
        <v>32900</v>
      </c>
      <c r="G2384" s="1" t="s">
        <v>655</v>
      </c>
      <c r="H2384">
        <v>413001</v>
      </c>
      <c r="I2384" s="1" t="s">
        <v>41</v>
      </c>
      <c r="J2384">
        <v>6.5</v>
      </c>
    </row>
    <row r="2385" spans="1:10" hidden="1" x14ac:dyDescent="0.25">
      <c r="A2385" s="24" t="str">
        <f t="shared" si="39"/>
        <v>413002ARCELOR (BERTON SICARD)</v>
      </c>
      <c r="B2385" s="1">
        <v>413002</v>
      </c>
      <c r="C2385" s="1" t="s">
        <v>32898</v>
      </c>
      <c r="D2385" s="1" t="s">
        <v>78</v>
      </c>
      <c r="E2385" s="1" t="s">
        <v>1243</v>
      </c>
      <c r="F2385" s="1" t="s">
        <v>32900</v>
      </c>
      <c r="G2385" s="1" t="s">
        <v>655</v>
      </c>
      <c r="H2385">
        <v>413002</v>
      </c>
      <c r="I2385" s="1" t="s">
        <v>41</v>
      </c>
      <c r="J2385">
        <v>6.5</v>
      </c>
    </row>
    <row r="2386" spans="1:10" hidden="1" x14ac:dyDescent="0.25">
      <c r="A2386" s="24" t="str">
        <f t="shared" si="39"/>
        <v>413003ARCELOR (BERTON SICARD)</v>
      </c>
      <c r="B2386" s="1">
        <v>413003</v>
      </c>
      <c r="C2386" s="1" t="s">
        <v>32898</v>
      </c>
      <c r="D2386" s="1" t="s">
        <v>78</v>
      </c>
      <c r="E2386" s="1" t="s">
        <v>1746</v>
      </c>
      <c r="F2386" s="1" t="s">
        <v>32900</v>
      </c>
      <c r="G2386" s="1" t="s">
        <v>655</v>
      </c>
      <c r="H2386">
        <v>413003</v>
      </c>
      <c r="I2386" s="1" t="s">
        <v>41</v>
      </c>
      <c r="J2386">
        <v>6.5</v>
      </c>
    </row>
    <row r="2387" spans="1:10" hidden="1" x14ac:dyDescent="0.25">
      <c r="A2387" s="24" t="str">
        <f t="shared" si="39"/>
        <v>413004ARCELOR (BERTON SICARD)</v>
      </c>
      <c r="B2387" s="1">
        <v>413004</v>
      </c>
      <c r="C2387" s="1" t="s">
        <v>32898</v>
      </c>
      <c r="D2387" s="1" t="s">
        <v>78</v>
      </c>
      <c r="E2387" s="1" t="s">
        <v>1747</v>
      </c>
      <c r="F2387" s="1" t="s">
        <v>32900</v>
      </c>
      <c r="G2387" s="1" t="s">
        <v>655</v>
      </c>
      <c r="H2387">
        <v>413004</v>
      </c>
      <c r="I2387" s="1" t="s">
        <v>41</v>
      </c>
      <c r="J2387">
        <v>6.5</v>
      </c>
    </row>
    <row r="2388" spans="1:10" hidden="1" x14ac:dyDescent="0.25">
      <c r="A2388" s="24" t="str">
        <f t="shared" si="39"/>
        <v>413009ARCELOR (BERTON SICARD)</v>
      </c>
      <c r="B2388" s="1">
        <v>413009</v>
      </c>
      <c r="C2388" s="1" t="s">
        <v>32898</v>
      </c>
      <c r="D2388" s="1" t="s">
        <v>78</v>
      </c>
      <c r="E2388" s="1" t="s">
        <v>1748</v>
      </c>
      <c r="F2388" s="1" t="s">
        <v>32900</v>
      </c>
      <c r="G2388" s="1" t="s">
        <v>655</v>
      </c>
      <c r="H2388">
        <v>413009</v>
      </c>
      <c r="I2388" s="1" t="s">
        <v>41</v>
      </c>
      <c r="J2388">
        <v>6.5</v>
      </c>
    </row>
    <row r="2389" spans="1:10" hidden="1" x14ac:dyDescent="0.25">
      <c r="A2389" s="24" t="str">
        <f t="shared" si="39"/>
        <v>413016ARCELOR (BERTON SICARD)</v>
      </c>
      <c r="B2389" s="1">
        <v>413016</v>
      </c>
      <c r="C2389" s="1" t="s">
        <v>32898</v>
      </c>
      <c r="D2389" s="1" t="s">
        <v>78</v>
      </c>
      <c r="E2389" s="1" t="s">
        <v>1749</v>
      </c>
      <c r="F2389" s="1" t="s">
        <v>32900</v>
      </c>
      <c r="G2389" s="1" t="s">
        <v>655</v>
      </c>
      <c r="H2389">
        <v>413016</v>
      </c>
      <c r="I2389" s="1" t="s">
        <v>41</v>
      </c>
      <c r="J2389">
        <v>6.5</v>
      </c>
    </row>
    <row r="2390" spans="1:10" hidden="1" x14ac:dyDescent="0.25">
      <c r="A2390" s="24" t="str">
        <f t="shared" si="39"/>
        <v>413030ARCELOR (BERTON SICARD)</v>
      </c>
      <c r="B2390" s="1">
        <v>413030</v>
      </c>
      <c r="C2390" s="1" t="s">
        <v>32898</v>
      </c>
      <c r="D2390" s="1" t="s">
        <v>78</v>
      </c>
      <c r="E2390" s="1" t="s">
        <v>1709</v>
      </c>
      <c r="F2390" s="1" t="s">
        <v>32900</v>
      </c>
      <c r="G2390" s="1" t="s">
        <v>655</v>
      </c>
      <c r="H2390">
        <v>413030</v>
      </c>
      <c r="I2390" s="1" t="s">
        <v>41</v>
      </c>
      <c r="J2390">
        <v>6.5</v>
      </c>
    </row>
    <row r="2391" spans="1:10" hidden="1" x14ac:dyDescent="0.25">
      <c r="A2391" s="24" t="str">
        <f t="shared" si="39"/>
        <v>413031ARCELOR (BERTON SICARD)</v>
      </c>
      <c r="B2391" s="1">
        <v>413031</v>
      </c>
      <c r="C2391" s="1" t="s">
        <v>32898</v>
      </c>
      <c r="D2391" s="1" t="s">
        <v>78</v>
      </c>
      <c r="E2391" s="1" t="s">
        <v>1750</v>
      </c>
      <c r="F2391" s="1" t="s">
        <v>32900</v>
      </c>
      <c r="G2391" s="1" t="s">
        <v>655</v>
      </c>
      <c r="H2391">
        <v>413031</v>
      </c>
      <c r="I2391" s="1" t="s">
        <v>41</v>
      </c>
      <c r="J2391">
        <v>6.5</v>
      </c>
    </row>
    <row r="2392" spans="1:10" hidden="1" x14ac:dyDescent="0.25">
      <c r="A2392" s="24" t="str">
        <f t="shared" si="39"/>
        <v>413032ARCELOR (BERTON SICARD)</v>
      </c>
      <c r="B2392" s="1">
        <v>413032</v>
      </c>
      <c r="C2392" s="1" t="s">
        <v>32898</v>
      </c>
      <c r="D2392" s="1" t="s">
        <v>78</v>
      </c>
      <c r="E2392" s="1" t="s">
        <v>1751</v>
      </c>
      <c r="F2392" s="1" t="s">
        <v>32900</v>
      </c>
      <c r="G2392" s="1" t="s">
        <v>655</v>
      </c>
      <c r="H2392">
        <v>413032</v>
      </c>
      <c r="I2392" s="1" t="s">
        <v>41</v>
      </c>
      <c r="J2392">
        <v>6.5</v>
      </c>
    </row>
    <row r="2393" spans="1:10" hidden="1" x14ac:dyDescent="0.25">
      <c r="A2393" s="24" t="str">
        <f t="shared" si="39"/>
        <v>413033ARCELOR (BERTON SICARD)</v>
      </c>
      <c r="B2393" s="1">
        <v>413033</v>
      </c>
      <c r="C2393" s="1" t="s">
        <v>32898</v>
      </c>
      <c r="D2393" s="1" t="s">
        <v>78</v>
      </c>
      <c r="E2393" s="1" t="s">
        <v>1752</v>
      </c>
      <c r="F2393" s="1" t="s">
        <v>32900</v>
      </c>
      <c r="G2393" s="1" t="s">
        <v>655</v>
      </c>
      <c r="H2393">
        <v>413033</v>
      </c>
      <c r="I2393" s="1" t="s">
        <v>41</v>
      </c>
      <c r="J2393">
        <v>6.5</v>
      </c>
    </row>
    <row r="2394" spans="1:10" hidden="1" x14ac:dyDescent="0.25">
      <c r="A2394" s="24" t="str">
        <f t="shared" si="39"/>
        <v>413035ARCELOR (BERTON SICARD)</v>
      </c>
      <c r="B2394" s="1">
        <v>413035</v>
      </c>
      <c r="C2394" s="1" t="s">
        <v>32898</v>
      </c>
      <c r="D2394" s="1" t="s">
        <v>78</v>
      </c>
      <c r="E2394" s="1" t="s">
        <v>1753</v>
      </c>
      <c r="F2394" s="1" t="s">
        <v>32900</v>
      </c>
      <c r="G2394" s="1" t="s">
        <v>655</v>
      </c>
      <c r="H2394">
        <v>413035</v>
      </c>
      <c r="I2394" s="1" t="s">
        <v>41</v>
      </c>
      <c r="J2394">
        <v>6.5</v>
      </c>
    </row>
    <row r="2395" spans="1:10" hidden="1" x14ac:dyDescent="0.25">
      <c r="A2395" s="24" t="str">
        <f t="shared" si="39"/>
        <v>413036ARCELOR (BERTON SICARD)</v>
      </c>
      <c r="B2395" s="1">
        <v>413036</v>
      </c>
      <c r="C2395" s="1" t="s">
        <v>32898</v>
      </c>
      <c r="D2395" s="1" t="s">
        <v>78</v>
      </c>
      <c r="E2395" s="1" t="s">
        <v>1754</v>
      </c>
      <c r="F2395" s="1" t="s">
        <v>32900</v>
      </c>
      <c r="G2395" s="1" t="s">
        <v>655</v>
      </c>
      <c r="H2395">
        <v>413036</v>
      </c>
      <c r="I2395" s="1" t="s">
        <v>41</v>
      </c>
      <c r="J2395">
        <v>6.5</v>
      </c>
    </row>
    <row r="2396" spans="1:10" hidden="1" x14ac:dyDescent="0.25">
      <c r="A2396" s="24" t="str">
        <f t="shared" si="39"/>
        <v>413037ARCELOR (BERTON SICARD)</v>
      </c>
      <c r="B2396" s="1">
        <v>413037</v>
      </c>
      <c r="C2396" s="1" t="s">
        <v>32898</v>
      </c>
      <c r="D2396" s="1" t="s">
        <v>78</v>
      </c>
      <c r="E2396" s="1" t="s">
        <v>1755</v>
      </c>
      <c r="F2396" s="1" t="s">
        <v>32900</v>
      </c>
      <c r="G2396" s="1" t="s">
        <v>655</v>
      </c>
      <c r="H2396">
        <v>413037</v>
      </c>
      <c r="I2396" s="1" t="s">
        <v>41</v>
      </c>
      <c r="J2396">
        <v>6.5</v>
      </c>
    </row>
    <row r="2397" spans="1:10" hidden="1" x14ac:dyDescent="0.25">
      <c r="A2397" s="24" t="str">
        <f t="shared" si="39"/>
        <v>413038ARCELOR (BERTON SICARD)</v>
      </c>
      <c r="B2397" s="1">
        <v>413038</v>
      </c>
      <c r="C2397" s="1" t="s">
        <v>32898</v>
      </c>
      <c r="D2397" s="1" t="s">
        <v>78</v>
      </c>
      <c r="E2397" s="1" t="s">
        <v>1756</v>
      </c>
      <c r="F2397" s="1" t="s">
        <v>32900</v>
      </c>
      <c r="G2397" s="1" t="s">
        <v>655</v>
      </c>
      <c r="H2397">
        <v>413038</v>
      </c>
      <c r="I2397" s="1" t="s">
        <v>41</v>
      </c>
      <c r="J2397">
        <v>6.5</v>
      </c>
    </row>
    <row r="2398" spans="1:10" hidden="1" x14ac:dyDescent="0.25">
      <c r="A2398" s="24" t="str">
        <f t="shared" si="39"/>
        <v>413039ARCELOR (BERTON SICARD)</v>
      </c>
      <c r="B2398" s="1">
        <v>413039</v>
      </c>
      <c r="C2398" s="1" t="s">
        <v>32898</v>
      </c>
      <c r="D2398" s="1" t="s">
        <v>78</v>
      </c>
      <c r="E2398" s="1" t="s">
        <v>1750</v>
      </c>
      <c r="F2398" s="1" t="s">
        <v>32900</v>
      </c>
      <c r="G2398" s="1" t="s">
        <v>655</v>
      </c>
      <c r="H2398">
        <v>413039</v>
      </c>
      <c r="I2398" s="1" t="s">
        <v>41</v>
      </c>
      <c r="J2398">
        <v>6.5</v>
      </c>
    </row>
    <row r="2399" spans="1:10" hidden="1" x14ac:dyDescent="0.25">
      <c r="A2399" s="24" t="str">
        <f t="shared" si="39"/>
        <v>413051ARCELOR (BERTON SICARD)</v>
      </c>
      <c r="B2399" s="1">
        <v>413051</v>
      </c>
      <c r="C2399" s="1" t="s">
        <v>32898</v>
      </c>
      <c r="D2399" s="1" t="s">
        <v>78</v>
      </c>
      <c r="E2399" s="1" t="s">
        <v>1757</v>
      </c>
      <c r="F2399" s="1" t="s">
        <v>32900</v>
      </c>
      <c r="G2399" s="1" t="s">
        <v>655</v>
      </c>
      <c r="H2399">
        <v>413051</v>
      </c>
      <c r="I2399" s="1" t="s">
        <v>41</v>
      </c>
      <c r="J2399">
        <v>6.5</v>
      </c>
    </row>
    <row r="2400" spans="1:10" hidden="1" x14ac:dyDescent="0.25">
      <c r="A2400" s="24" t="str">
        <f t="shared" si="39"/>
        <v>413053ARCELOR (BERTON SICARD)</v>
      </c>
      <c r="B2400" s="1">
        <v>413053</v>
      </c>
      <c r="C2400" s="1" t="s">
        <v>32898</v>
      </c>
      <c r="D2400" s="1" t="s">
        <v>78</v>
      </c>
      <c r="E2400" s="1" t="s">
        <v>1758</v>
      </c>
      <c r="F2400" s="1" t="s">
        <v>32900</v>
      </c>
      <c r="G2400" s="1" t="s">
        <v>655</v>
      </c>
      <c r="H2400">
        <v>413053</v>
      </c>
      <c r="I2400" s="1" t="s">
        <v>41</v>
      </c>
      <c r="J2400">
        <v>6.5</v>
      </c>
    </row>
    <row r="2401" spans="1:10" hidden="1" x14ac:dyDescent="0.25">
      <c r="A2401" s="24" t="str">
        <f t="shared" si="39"/>
        <v>413057ARCELOR (BERTON SICARD)</v>
      </c>
      <c r="B2401" s="1">
        <v>413057</v>
      </c>
      <c r="C2401" s="1" t="s">
        <v>32898</v>
      </c>
      <c r="D2401" s="1" t="s">
        <v>78</v>
      </c>
      <c r="E2401" s="1" t="s">
        <v>1759</v>
      </c>
      <c r="F2401" s="1" t="s">
        <v>32900</v>
      </c>
      <c r="G2401" s="1" t="s">
        <v>655</v>
      </c>
      <c r="H2401">
        <v>413057</v>
      </c>
      <c r="I2401" s="1" t="s">
        <v>41</v>
      </c>
      <c r="J2401">
        <v>6.5</v>
      </c>
    </row>
    <row r="2402" spans="1:10" hidden="1" x14ac:dyDescent="0.25">
      <c r="A2402" s="24" t="str">
        <f t="shared" si="39"/>
        <v>413058ARCELOR (BERTON SICARD)</v>
      </c>
      <c r="B2402" s="1">
        <v>413058</v>
      </c>
      <c r="C2402" s="1" t="s">
        <v>32898</v>
      </c>
      <c r="D2402" s="1" t="s">
        <v>78</v>
      </c>
      <c r="E2402" s="1" t="s">
        <v>1760</v>
      </c>
      <c r="F2402" s="1" t="s">
        <v>32900</v>
      </c>
      <c r="G2402" s="1" t="s">
        <v>655</v>
      </c>
      <c r="H2402">
        <v>413058</v>
      </c>
      <c r="I2402" s="1" t="s">
        <v>41</v>
      </c>
      <c r="J2402">
        <v>6.5</v>
      </c>
    </row>
    <row r="2403" spans="1:10" hidden="1" x14ac:dyDescent="0.25">
      <c r="A2403" s="24" t="str">
        <f t="shared" si="39"/>
        <v>413059ARCELOR (BERTON SICARD)</v>
      </c>
      <c r="B2403" s="1">
        <v>413059</v>
      </c>
      <c r="C2403" s="1" t="s">
        <v>32898</v>
      </c>
      <c r="D2403" s="1" t="s">
        <v>78</v>
      </c>
      <c r="E2403" s="1" t="s">
        <v>1761</v>
      </c>
      <c r="F2403" s="1" t="s">
        <v>32900</v>
      </c>
      <c r="G2403" s="1" t="s">
        <v>655</v>
      </c>
      <c r="H2403">
        <v>413059</v>
      </c>
      <c r="I2403" s="1" t="s">
        <v>41</v>
      </c>
      <c r="J2403">
        <v>6.5</v>
      </c>
    </row>
    <row r="2404" spans="1:10" hidden="1" x14ac:dyDescent="0.25">
      <c r="A2404" s="24" t="str">
        <f t="shared" si="39"/>
        <v>413060ARCELOR (BERTON SICARD)</v>
      </c>
      <c r="B2404" s="1">
        <v>413060</v>
      </c>
      <c r="C2404" s="1" t="s">
        <v>32898</v>
      </c>
      <c r="D2404" s="1" t="s">
        <v>78</v>
      </c>
      <c r="E2404" s="1" t="s">
        <v>1762</v>
      </c>
      <c r="F2404" s="1" t="s">
        <v>32900</v>
      </c>
      <c r="G2404" s="1" t="s">
        <v>655</v>
      </c>
      <c r="H2404">
        <v>413060</v>
      </c>
      <c r="I2404" s="1" t="s">
        <v>41</v>
      </c>
      <c r="J2404">
        <v>6.5</v>
      </c>
    </row>
    <row r="2405" spans="1:10" hidden="1" x14ac:dyDescent="0.25">
      <c r="A2405" s="24" t="str">
        <f t="shared" si="39"/>
        <v>413061ARCELOR (BERTON SICARD)</v>
      </c>
      <c r="B2405" s="1">
        <v>413061</v>
      </c>
      <c r="C2405" s="1" t="s">
        <v>32898</v>
      </c>
      <c r="D2405" s="1" t="s">
        <v>78</v>
      </c>
      <c r="E2405" s="1" t="s">
        <v>1763</v>
      </c>
      <c r="F2405" s="1" t="s">
        <v>32900</v>
      </c>
      <c r="G2405" s="1" t="s">
        <v>655</v>
      </c>
      <c r="H2405">
        <v>413061</v>
      </c>
      <c r="I2405" s="1" t="s">
        <v>41</v>
      </c>
      <c r="J2405">
        <v>6.5</v>
      </c>
    </row>
    <row r="2406" spans="1:10" hidden="1" x14ac:dyDescent="0.25">
      <c r="A2406" s="24" t="str">
        <f t="shared" si="39"/>
        <v>413065ARCELOR (BERTON SICARD)</v>
      </c>
      <c r="B2406" s="1">
        <v>413065</v>
      </c>
      <c r="C2406" s="1" t="s">
        <v>32898</v>
      </c>
      <c r="D2406" s="1" t="s">
        <v>78</v>
      </c>
      <c r="E2406" s="1" t="s">
        <v>1764</v>
      </c>
      <c r="F2406" s="1" t="s">
        <v>32900</v>
      </c>
      <c r="G2406" s="1" t="s">
        <v>655</v>
      </c>
      <c r="H2406">
        <v>413065</v>
      </c>
      <c r="I2406" s="1" t="s">
        <v>41</v>
      </c>
      <c r="J2406">
        <v>6.5</v>
      </c>
    </row>
    <row r="2407" spans="1:10" hidden="1" x14ac:dyDescent="0.25">
      <c r="A2407" s="24" t="str">
        <f t="shared" si="39"/>
        <v>413066ARCELOR (BERTON SICARD)</v>
      </c>
      <c r="B2407" s="1">
        <v>413066</v>
      </c>
      <c r="C2407" s="1" t="s">
        <v>32898</v>
      </c>
      <c r="D2407" s="1" t="s">
        <v>78</v>
      </c>
      <c r="E2407" s="1" t="s">
        <v>1765</v>
      </c>
      <c r="F2407" s="1" t="s">
        <v>32900</v>
      </c>
      <c r="G2407" s="1" t="s">
        <v>655</v>
      </c>
      <c r="H2407">
        <v>413066</v>
      </c>
      <c r="I2407" s="1" t="s">
        <v>41</v>
      </c>
      <c r="J2407">
        <v>6.5</v>
      </c>
    </row>
    <row r="2408" spans="1:10" hidden="1" x14ac:dyDescent="0.25">
      <c r="A2408" s="24" t="str">
        <f t="shared" si="39"/>
        <v>413070ARCELOR (BERTON SICARD)</v>
      </c>
      <c r="B2408" s="1">
        <v>413070</v>
      </c>
      <c r="C2408" s="1" t="s">
        <v>32898</v>
      </c>
      <c r="D2408" s="1" t="s">
        <v>78</v>
      </c>
      <c r="E2408" s="1" t="s">
        <v>1766</v>
      </c>
      <c r="F2408" s="1" t="s">
        <v>32900</v>
      </c>
      <c r="G2408" s="1" t="s">
        <v>655</v>
      </c>
      <c r="H2408">
        <v>413070</v>
      </c>
      <c r="I2408" s="1" t="s">
        <v>41</v>
      </c>
      <c r="J2408">
        <v>6.5</v>
      </c>
    </row>
    <row r="2409" spans="1:10" hidden="1" x14ac:dyDescent="0.25">
      <c r="A2409" s="24" t="str">
        <f t="shared" si="39"/>
        <v>413071ARCELOR (BERTON SICARD)</v>
      </c>
      <c r="B2409" s="1">
        <v>413071</v>
      </c>
      <c r="C2409" s="1" t="s">
        <v>32898</v>
      </c>
      <c r="D2409" s="1" t="s">
        <v>78</v>
      </c>
      <c r="E2409" s="1" t="s">
        <v>1767</v>
      </c>
      <c r="F2409" s="1" t="s">
        <v>32900</v>
      </c>
      <c r="G2409" s="1" t="s">
        <v>655</v>
      </c>
      <c r="H2409">
        <v>413071</v>
      </c>
      <c r="I2409" s="1" t="s">
        <v>41</v>
      </c>
      <c r="J2409">
        <v>6.5</v>
      </c>
    </row>
    <row r="2410" spans="1:10" hidden="1" x14ac:dyDescent="0.25">
      <c r="A2410" s="24" t="str">
        <f t="shared" si="39"/>
        <v>413072ARCELOR (BERTON SICARD)</v>
      </c>
      <c r="B2410" s="1">
        <v>413072</v>
      </c>
      <c r="C2410" s="1" t="s">
        <v>32898</v>
      </c>
      <c r="D2410" s="1" t="s">
        <v>78</v>
      </c>
      <c r="E2410" s="1" t="s">
        <v>1768</v>
      </c>
      <c r="F2410" s="1" t="s">
        <v>32900</v>
      </c>
      <c r="G2410" s="1" t="s">
        <v>655</v>
      </c>
      <c r="H2410">
        <v>413072</v>
      </c>
      <c r="I2410" s="1" t="s">
        <v>41</v>
      </c>
      <c r="J2410">
        <v>6.5</v>
      </c>
    </row>
    <row r="2411" spans="1:10" hidden="1" x14ac:dyDescent="0.25">
      <c r="A2411" s="24" t="str">
        <f t="shared" si="39"/>
        <v>413073ARCELOR (BERTON SICARD)</v>
      </c>
      <c r="B2411" s="1">
        <v>413073</v>
      </c>
      <c r="C2411" s="1" t="s">
        <v>32898</v>
      </c>
      <c r="D2411" s="1" t="s">
        <v>78</v>
      </c>
      <c r="E2411" s="1" t="s">
        <v>1769</v>
      </c>
      <c r="F2411" s="1" t="s">
        <v>32900</v>
      </c>
      <c r="G2411" s="1" t="s">
        <v>655</v>
      </c>
      <c r="H2411">
        <v>413073</v>
      </c>
      <c r="I2411" s="1" t="s">
        <v>41</v>
      </c>
      <c r="J2411">
        <v>6.5</v>
      </c>
    </row>
    <row r="2412" spans="1:10" hidden="1" x14ac:dyDescent="0.25">
      <c r="A2412" s="24" t="str">
        <f t="shared" si="39"/>
        <v>413074ARCELOR (BERTON SICARD)</v>
      </c>
      <c r="B2412" s="1">
        <v>413074</v>
      </c>
      <c r="C2412" s="1" t="s">
        <v>32898</v>
      </c>
      <c r="D2412" s="1" t="s">
        <v>78</v>
      </c>
      <c r="E2412" s="1" t="s">
        <v>1770</v>
      </c>
      <c r="F2412" s="1" t="s">
        <v>32900</v>
      </c>
      <c r="G2412" s="1" t="s">
        <v>655</v>
      </c>
      <c r="H2412">
        <v>413074</v>
      </c>
      <c r="I2412" s="1" t="s">
        <v>41</v>
      </c>
      <c r="J2412">
        <v>6.5</v>
      </c>
    </row>
    <row r="2413" spans="1:10" hidden="1" x14ac:dyDescent="0.25">
      <c r="A2413" s="24" t="str">
        <f t="shared" si="39"/>
        <v>413075ARCELOR (BERTON SICARD)</v>
      </c>
      <c r="B2413" s="1">
        <v>413075</v>
      </c>
      <c r="C2413" s="1" t="s">
        <v>32898</v>
      </c>
      <c r="D2413" s="1" t="s">
        <v>78</v>
      </c>
      <c r="E2413" s="1" t="s">
        <v>1771</v>
      </c>
      <c r="F2413" s="1" t="s">
        <v>32900</v>
      </c>
      <c r="G2413" s="1" t="s">
        <v>655</v>
      </c>
      <c r="H2413">
        <v>413075</v>
      </c>
      <c r="I2413" s="1" t="s">
        <v>41</v>
      </c>
      <c r="J2413">
        <v>6.5</v>
      </c>
    </row>
    <row r="2414" spans="1:10" hidden="1" x14ac:dyDescent="0.25">
      <c r="A2414" s="24" t="str">
        <f t="shared" si="39"/>
        <v>413076ARCELOR (BERTON SICARD)</v>
      </c>
      <c r="B2414" s="1">
        <v>413076</v>
      </c>
      <c r="C2414" s="1" t="s">
        <v>32898</v>
      </c>
      <c r="D2414" s="1" t="s">
        <v>78</v>
      </c>
      <c r="E2414" s="1" t="s">
        <v>1772</v>
      </c>
      <c r="F2414" s="1" t="s">
        <v>32900</v>
      </c>
      <c r="G2414" s="1" t="s">
        <v>655</v>
      </c>
      <c r="H2414">
        <v>413076</v>
      </c>
      <c r="I2414" s="1" t="s">
        <v>41</v>
      </c>
      <c r="J2414">
        <v>6.5</v>
      </c>
    </row>
    <row r="2415" spans="1:10" hidden="1" x14ac:dyDescent="0.25">
      <c r="A2415" s="24" t="str">
        <f t="shared" si="39"/>
        <v>413078ARCELOR (BERTON SICARD)</v>
      </c>
      <c r="B2415" s="1">
        <v>413078</v>
      </c>
      <c r="C2415" s="1" t="s">
        <v>32898</v>
      </c>
      <c r="D2415" s="1" t="s">
        <v>78</v>
      </c>
      <c r="E2415" s="1" t="s">
        <v>1773</v>
      </c>
      <c r="F2415" s="1" t="s">
        <v>32900</v>
      </c>
      <c r="G2415" s="1" t="s">
        <v>655</v>
      </c>
      <c r="H2415">
        <v>413078</v>
      </c>
      <c r="I2415" s="1" t="s">
        <v>41</v>
      </c>
      <c r="J2415">
        <v>6.5</v>
      </c>
    </row>
    <row r="2416" spans="1:10" hidden="1" x14ac:dyDescent="0.25">
      <c r="A2416" s="24" t="str">
        <f t="shared" si="39"/>
        <v>413079ARCELOR (BERTON SICARD)</v>
      </c>
      <c r="B2416" s="1">
        <v>413079</v>
      </c>
      <c r="C2416" s="1" t="s">
        <v>32898</v>
      </c>
      <c r="D2416" s="1" t="s">
        <v>78</v>
      </c>
      <c r="E2416" s="1" t="s">
        <v>1243</v>
      </c>
      <c r="F2416" s="1" t="s">
        <v>32900</v>
      </c>
      <c r="G2416" s="1" t="s">
        <v>655</v>
      </c>
      <c r="H2416">
        <v>413079</v>
      </c>
      <c r="I2416" s="1" t="s">
        <v>41</v>
      </c>
      <c r="J2416">
        <v>6.5</v>
      </c>
    </row>
    <row r="2417" spans="1:10" hidden="1" x14ac:dyDescent="0.25">
      <c r="A2417" s="24" t="str">
        <f t="shared" si="39"/>
        <v>413080ARCELOR (BERTON SICARD)</v>
      </c>
      <c r="B2417" s="1">
        <v>413080</v>
      </c>
      <c r="C2417" s="1" t="s">
        <v>32898</v>
      </c>
      <c r="D2417" s="1" t="s">
        <v>78</v>
      </c>
      <c r="E2417" s="1" t="s">
        <v>1774</v>
      </c>
      <c r="F2417" s="1" t="s">
        <v>32900</v>
      </c>
      <c r="G2417" s="1" t="s">
        <v>655</v>
      </c>
      <c r="H2417">
        <v>413080</v>
      </c>
      <c r="I2417" s="1" t="s">
        <v>41</v>
      </c>
      <c r="J2417">
        <v>6.5</v>
      </c>
    </row>
    <row r="2418" spans="1:10" hidden="1" x14ac:dyDescent="0.25">
      <c r="A2418" s="24" t="str">
        <f t="shared" si="39"/>
        <v>413083ARCELOR (BERTON SICARD)</v>
      </c>
      <c r="B2418" s="1">
        <v>413083</v>
      </c>
      <c r="C2418" s="1" t="s">
        <v>32898</v>
      </c>
      <c r="D2418" s="1" t="s">
        <v>78</v>
      </c>
      <c r="E2418" s="1" t="s">
        <v>1775</v>
      </c>
      <c r="F2418" s="1" t="s">
        <v>32900</v>
      </c>
      <c r="G2418" s="1" t="s">
        <v>655</v>
      </c>
      <c r="H2418">
        <v>413083</v>
      </c>
      <c r="I2418" s="1" t="s">
        <v>41</v>
      </c>
      <c r="J2418">
        <v>6.5</v>
      </c>
    </row>
    <row r="2419" spans="1:10" hidden="1" x14ac:dyDescent="0.25">
      <c r="A2419" s="24" t="str">
        <f t="shared" si="39"/>
        <v>413085ARCELOR (BERTON SICARD)</v>
      </c>
      <c r="B2419" s="1">
        <v>413085</v>
      </c>
      <c r="C2419" s="1" t="s">
        <v>32898</v>
      </c>
      <c r="D2419" s="1" t="s">
        <v>78</v>
      </c>
      <c r="E2419" s="1" t="s">
        <v>1740</v>
      </c>
      <c r="F2419" s="1" t="s">
        <v>32900</v>
      </c>
      <c r="G2419" s="1" t="s">
        <v>655</v>
      </c>
      <c r="H2419">
        <v>413085</v>
      </c>
      <c r="I2419" s="1" t="s">
        <v>41</v>
      </c>
      <c r="J2419">
        <v>6.5</v>
      </c>
    </row>
    <row r="2420" spans="1:10" hidden="1" x14ac:dyDescent="0.25">
      <c r="A2420" s="24" t="str">
        <f t="shared" si="39"/>
        <v>413090ARCELOR (BERTON SICARD)</v>
      </c>
      <c r="B2420" s="1">
        <v>413090</v>
      </c>
      <c r="C2420" s="1" t="s">
        <v>32898</v>
      </c>
      <c r="D2420" s="1" t="s">
        <v>78</v>
      </c>
      <c r="E2420" s="1" t="s">
        <v>1776</v>
      </c>
      <c r="F2420" s="1" t="s">
        <v>32900</v>
      </c>
      <c r="G2420" s="1" t="s">
        <v>655</v>
      </c>
      <c r="H2420">
        <v>413090</v>
      </c>
      <c r="I2420" s="1" t="s">
        <v>41</v>
      </c>
      <c r="J2420">
        <v>6.5</v>
      </c>
    </row>
    <row r="2421" spans="1:10" hidden="1" x14ac:dyDescent="0.25">
      <c r="A2421" s="24" t="str">
        <f t="shared" si="39"/>
        <v>413091ARCELOR (BERTON SICARD)</v>
      </c>
      <c r="B2421" s="1">
        <v>413091</v>
      </c>
      <c r="C2421" s="1" t="s">
        <v>32898</v>
      </c>
      <c r="D2421" s="1" t="s">
        <v>78</v>
      </c>
      <c r="E2421" s="1" t="s">
        <v>1777</v>
      </c>
      <c r="F2421" s="1" t="s">
        <v>32900</v>
      </c>
      <c r="G2421" s="1" t="s">
        <v>655</v>
      </c>
      <c r="H2421">
        <v>413091</v>
      </c>
      <c r="I2421" s="1" t="s">
        <v>41</v>
      </c>
      <c r="J2421">
        <v>6.5</v>
      </c>
    </row>
    <row r="2422" spans="1:10" hidden="1" x14ac:dyDescent="0.25">
      <c r="A2422" s="24" t="str">
        <f t="shared" si="39"/>
        <v>420000ARCELOR (BERTON SICARD)</v>
      </c>
      <c r="B2422" s="1">
        <v>420000</v>
      </c>
      <c r="C2422" s="1" t="s">
        <v>32898</v>
      </c>
      <c r="D2422" s="1" t="s">
        <v>78</v>
      </c>
      <c r="E2422" s="1" t="s">
        <v>1287</v>
      </c>
      <c r="F2422" s="1" t="s">
        <v>32900</v>
      </c>
      <c r="G2422" s="1" t="s">
        <v>655</v>
      </c>
      <c r="H2422">
        <v>420000</v>
      </c>
      <c r="I2422" s="1" t="s">
        <v>41</v>
      </c>
      <c r="J2422">
        <v>6.5</v>
      </c>
    </row>
    <row r="2423" spans="1:10" hidden="1" x14ac:dyDescent="0.25">
      <c r="A2423" s="24" t="str">
        <f t="shared" si="39"/>
        <v>420001ARCELOR (BERTON SICARD)</v>
      </c>
      <c r="B2423" s="1">
        <v>420001</v>
      </c>
      <c r="C2423" s="1" t="s">
        <v>32898</v>
      </c>
      <c r="D2423" s="1" t="s">
        <v>78</v>
      </c>
      <c r="E2423" s="1" t="s">
        <v>1778</v>
      </c>
      <c r="F2423" s="1" t="s">
        <v>32900</v>
      </c>
      <c r="G2423" s="1" t="s">
        <v>655</v>
      </c>
      <c r="H2423">
        <v>420001</v>
      </c>
      <c r="I2423" s="1" t="s">
        <v>41</v>
      </c>
      <c r="J2423">
        <v>6.5</v>
      </c>
    </row>
    <row r="2424" spans="1:10" hidden="1" x14ac:dyDescent="0.25">
      <c r="A2424" s="24" t="str">
        <f t="shared" si="39"/>
        <v>420002ARCELOR (BERTON SICARD)</v>
      </c>
      <c r="B2424" s="1">
        <v>420002</v>
      </c>
      <c r="C2424" s="1" t="s">
        <v>32898</v>
      </c>
      <c r="D2424" s="1" t="s">
        <v>78</v>
      </c>
      <c r="E2424" s="1" t="s">
        <v>1779</v>
      </c>
      <c r="F2424" s="1" t="s">
        <v>32900</v>
      </c>
      <c r="G2424" s="1" t="s">
        <v>655</v>
      </c>
      <c r="H2424">
        <v>420002</v>
      </c>
      <c r="I2424" s="1" t="s">
        <v>41</v>
      </c>
      <c r="J2424">
        <v>6.5</v>
      </c>
    </row>
    <row r="2425" spans="1:10" hidden="1" x14ac:dyDescent="0.25">
      <c r="A2425" s="24" t="str">
        <f t="shared" si="39"/>
        <v>420003ARCELOR (BERTON SICARD)</v>
      </c>
      <c r="B2425" s="1">
        <v>420003</v>
      </c>
      <c r="C2425" s="1" t="s">
        <v>32898</v>
      </c>
      <c r="D2425" s="1" t="s">
        <v>78</v>
      </c>
      <c r="E2425" s="1" t="s">
        <v>1780</v>
      </c>
      <c r="F2425" s="1" t="s">
        <v>32900</v>
      </c>
      <c r="G2425" s="1" t="s">
        <v>655</v>
      </c>
      <c r="H2425">
        <v>420003</v>
      </c>
      <c r="I2425" s="1" t="s">
        <v>41</v>
      </c>
      <c r="J2425">
        <v>6.5</v>
      </c>
    </row>
    <row r="2426" spans="1:10" hidden="1" x14ac:dyDescent="0.25">
      <c r="A2426" s="24" t="str">
        <f t="shared" si="39"/>
        <v>420004ARCELOR (BERTON SICARD)</v>
      </c>
      <c r="B2426" s="1">
        <v>420004</v>
      </c>
      <c r="C2426" s="1" t="s">
        <v>32898</v>
      </c>
      <c r="D2426" s="1" t="s">
        <v>78</v>
      </c>
      <c r="E2426" s="1" t="s">
        <v>1781</v>
      </c>
      <c r="F2426" s="1" t="s">
        <v>32900</v>
      </c>
      <c r="G2426" s="1" t="s">
        <v>655</v>
      </c>
      <c r="H2426">
        <v>420004</v>
      </c>
      <c r="I2426" s="1" t="s">
        <v>41</v>
      </c>
      <c r="J2426">
        <v>6.5</v>
      </c>
    </row>
    <row r="2427" spans="1:10" hidden="1" x14ac:dyDescent="0.25">
      <c r="A2427" s="24" t="str">
        <f t="shared" si="39"/>
        <v>420005ARCELOR (BERTON SICARD)</v>
      </c>
      <c r="B2427" s="1">
        <v>420005</v>
      </c>
      <c r="C2427" s="1" t="s">
        <v>32898</v>
      </c>
      <c r="D2427" s="1" t="s">
        <v>78</v>
      </c>
      <c r="E2427" s="1" t="s">
        <v>1782</v>
      </c>
      <c r="F2427" s="1" t="s">
        <v>32900</v>
      </c>
      <c r="G2427" s="1" t="s">
        <v>655</v>
      </c>
      <c r="H2427">
        <v>420005</v>
      </c>
      <c r="I2427" s="1" t="s">
        <v>41</v>
      </c>
      <c r="J2427">
        <v>6.5</v>
      </c>
    </row>
    <row r="2428" spans="1:10" hidden="1" x14ac:dyDescent="0.25">
      <c r="A2428" s="24" t="str">
        <f t="shared" si="39"/>
        <v>420006ARCELOR (BERTON SICARD)</v>
      </c>
      <c r="B2428" s="1">
        <v>420006</v>
      </c>
      <c r="C2428" s="1" t="s">
        <v>32898</v>
      </c>
      <c r="D2428" s="1" t="s">
        <v>78</v>
      </c>
      <c r="E2428" s="1" t="s">
        <v>1783</v>
      </c>
      <c r="F2428" s="1" t="s">
        <v>32900</v>
      </c>
      <c r="G2428" s="1" t="s">
        <v>655</v>
      </c>
      <c r="H2428">
        <v>420006</v>
      </c>
      <c r="I2428" s="1" t="s">
        <v>41</v>
      </c>
      <c r="J2428">
        <v>6.5</v>
      </c>
    </row>
    <row r="2429" spans="1:10" hidden="1" x14ac:dyDescent="0.25">
      <c r="A2429" s="24" t="str">
        <f t="shared" si="39"/>
        <v>420011ARCELOR (BERTON SICARD)</v>
      </c>
      <c r="B2429" s="1">
        <v>420011</v>
      </c>
      <c r="C2429" s="1" t="s">
        <v>32898</v>
      </c>
      <c r="D2429" s="1" t="s">
        <v>78</v>
      </c>
      <c r="E2429" s="1" t="s">
        <v>1785</v>
      </c>
      <c r="F2429" s="1" t="s">
        <v>32900</v>
      </c>
      <c r="G2429" s="1" t="s">
        <v>655</v>
      </c>
      <c r="H2429">
        <v>420011</v>
      </c>
      <c r="I2429" s="1" t="s">
        <v>41</v>
      </c>
      <c r="J2429">
        <v>6.5</v>
      </c>
    </row>
    <row r="2430" spans="1:10" hidden="1" x14ac:dyDescent="0.25">
      <c r="A2430" s="24" t="str">
        <f t="shared" si="39"/>
        <v>420012ARCELOR (BERTON SICARD)</v>
      </c>
      <c r="B2430" s="1">
        <v>420012</v>
      </c>
      <c r="C2430" s="1" t="s">
        <v>32898</v>
      </c>
      <c r="D2430" s="1" t="s">
        <v>78</v>
      </c>
      <c r="E2430" s="1" t="s">
        <v>1786</v>
      </c>
      <c r="F2430" s="1" t="s">
        <v>32900</v>
      </c>
      <c r="G2430" s="1" t="s">
        <v>655</v>
      </c>
      <c r="H2430">
        <v>420012</v>
      </c>
      <c r="I2430" s="1" t="s">
        <v>41</v>
      </c>
      <c r="J2430">
        <v>6.5</v>
      </c>
    </row>
    <row r="2431" spans="1:10" hidden="1" x14ac:dyDescent="0.25">
      <c r="A2431" s="24" t="str">
        <f t="shared" si="39"/>
        <v>420013ARCELOR (BERTON SICARD)</v>
      </c>
      <c r="B2431" s="1">
        <v>420013</v>
      </c>
      <c r="C2431" s="1" t="s">
        <v>32898</v>
      </c>
      <c r="D2431" s="1" t="s">
        <v>78</v>
      </c>
      <c r="E2431" s="1" t="s">
        <v>1787</v>
      </c>
      <c r="F2431" s="1" t="s">
        <v>32900</v>
      </c>
      <c r="G2431" s="1" t="s">
        <v>655</v>
      </c>
      <c r="H2431">
        <v>420013</v>
      </c>
      <c r="I2431" s="1" t="s">
        <v>41</v>
      </c>
      <c r="J2431">
        <v>6.5</v>
      </c>
    </row>
    <row r="2432" spans="1:10" hidden="1" x14ac:dyDescent="0.25">
      <c r="A2432" s="24" t="str">
        <f t="shared" si="39"/>
        <v>420014ARCELOR (BERTON SICARD)</v>
      </c>
      <c r="B2432" s="1">
        <v>420014</v>
      </c>
      <c r="C2432" s="1" t="s">
        <v>32898</v>
      </c>
      <c r="D2432" s="1" t="s">
        <v>78</v>
      </c>
      <c r="E2432" s="1" t="s">
        <v>1788</v>
      </c>
      <c r="F2432" s="1" t="s">
        <v>32900</v>
      </c>
      <c r="G2432" s="1" t="s">
        <v>655</v>
      </c>
      <c r="H2432">
        <v>420014</v>
      </c>
      <c r="I2432" s="1" t="s">
        <v>41</v>
      </c>
      <c r="J2432">
        <v>6.5</v>
      </c>
    </row>
    <row r="2433" spans="1:10" hidden="1" x14ac:dyDescent="0.25">
      <c r="A2433" s="24" t="str">
        <f t="shared" si="39"/>
        <v>420018ARCELOR (BERTON SICARD)</v>
      </c>
      <c r="B2433" s="1">
        <v>420018</v>
      </c>
      <c r="C2433" s="1" t="s">
        <v>32898</v>
      </c>
      <c r="D2433" s="1" t="s">
        <v>78</v>
      </c>
      <c r="E2433" s="1" t="s">
        <v>1789</v>
      </c>
      <c r="F2433" s="1" t="s">
        <v>32900</v>
      </c>
      <c r="G2433" s="1" t="s">
        <v>655</v>
      </c>
      <c r="H2433">
        <v>420018</v>
      </c>
      <c r="I2433" s="1" t="s">
        <v>41</v>
      </c>
      <c r="J2433">
        <v>6.5</v>
      </c>
    </row>
    <row r="2434" spans="1:10" hidden="1" x14ac:dyDescent="0.25">
      <c r="A2434" s="24" t="str">
        <f t="shared" si="39"/>
        <v>420019ARCELOR (BERTON SICARD)</v>
      </c>
      <c r="B2434" s="1">
        <v>420019</v>
      </c>
      <c r="C2434" s="1" t="s">
        <v>32898</v>
      </c>
      <c r="D2434" s="1" t="s">
        <v>78</v>
      </c>
      <c r="E2434" s="1" t="s">
        <v>1790</v>
      </c>
      <c r="F2434" s="1" t="s">
        <v>32900</v>
      </c>
      <c r="G2434" s="1" t="s">
        <v>655</v>
      </c>
      <c r="H2434">
        <v>420019</v>
      </c>
      <c r="I2434" s="1" t="s">
        <v>41</v>
      </c>
      <c r="J2434">
        <v>6.5</v>
      </c>
    </row>
    <row r="2435" spans="1:10" hidden="1" x14ac:dyDescent="0.25">
      <c r="A2435" s="24" t="str">
        <f t="shared" si="39"/>
        <v>420021ARCELOR (BERTON SICARD)</v>
      </c>
      <c r="B2435" s="1">
        <v>420021</v>
      </c>
      <c r="C2435" s="1" t="s">
        <v>32898</v>
      </c>
      <c r="D2435" s="1" t="s">
        <v>78</v>
      </c>
      <c r="E2435" s="1" t="s">
        <v>1791</v>
      </c>
      <c r="F2435" s="1" t="s">
        <v>32900</v>
      </c>
      <c r="G2435" s="1" t="s">
        <v>655</v>
      </c>
      <c r="H2435">
        <v>420021</v>
      </c>
      <c r="I2435" s="1" t="s">
        <v>41</v>
      </c>
      <c r="J2435">
        <v>6.5</v>
      </c>
    </row>
    <row r="2436" spans="1:10" hidden="1" x14ac:dyDescent="0.25">
      <c r="A2436" s="24" t="str">
        <f t="shared" si="39"/>
        <v>420023ARCELOR (BERTON SICARD)</v>
      </c>
      <c r="B2436" s="1">
        <v>420023</v>
      </c>
      <c r="C2436" s="1" t="s">
        <v>32898</v>
      </c>
      <c r="D2436" s="1" t="s">
        <v>78</v>
      </c>
      <c r="E2436" s="1" t="s">
        <v>1792</v>
      </c>
      <c r="F2436" s="1" t="s">
        <v>32900</v>
      </c>
      <c r="G2436" s="1" t="s">
        <v>655</v>
      </c>
      <c r="H2436">
        <v>420023</v>
      </c>
      <c r="I2436" s="1" t="s">
        <v>41</v>
      </c>
      <c r="J2436">
        <v>6.5</v>
      </c>
    </row>
    <row r="2437" spans="1:10" hidden="1" x14ac:dyDescent="0.25">
      <c r="A2437" s="24" t="str">
        <f t="shared" si="39"/>
        <v>420024ARCELOR (BERTON SICARD)</v>
      </c>
      <c r="B2437" s="1">
        <v>420024</v>
      </c>
      <c r="C2437" s="1" t="s">
        <v>32898</v>
      </c>
      <c r="D2437" s="1" t="s">
        <v>78</v>
      </c>
      <c r="E2437" s="1" t="s">
        <v>1793</v>
      </c>
      <c r="F2437" s="1" t="s">
        <v>32900</v>
      </c>
      <c r="G2437" s="1" t="s">
        <v>655</v>
      </c>
      <c r="H2437">
        <v>420024</v>
      </c>
      <c r="I2437" s="1" t="s">
        <v>41</v>
      </c>
      <c r="J2437">
        <v>6.5</v>
      </c>
    </row>
    <row r="2438" spans="1:10" hidden="1" x14ac:dyDescent="0.25">
      <c r="A2438" s="24" t="str">
        <f t="shared" si="39"/>
        <v>420025ARCELOR (BERTON SICARD)</v>
      </c>
      <c r="B2438" s="1">
        <v>420025</v>
      </c>
      <c r="C2438" s="1" t="s">
        <v>32898</v>
      </c>
      <c r="D2438" s="1" t="s">
        <v>78</v>
      </c>
      <c r="E2438" s="1" t="s">
        <v>1794</v>
      </c>
      <c r="F2438" s="1" t="s">
        <v>32900</v>
      </c>
      <c r="G2438" s="1" t="s">
        <v>655</v>
      </c>
      <c r="H2438">
        <v>420025</v>
      </c>
      <c r="I2438" s="1" t="s">
        <v>41</v>
      </c>
      <c r="J2438">
        <v>6.5</v>
      </c>
    </row>
    <row r="2439" spans="1:10" hidden="1" x14ac:dyDescent="0.25">
      <c r="A2439" s="24" t="str">
        <f t="shared" si="39"/>
        <v>420026ARCELOR (BERTON SICARD)</v>
      </c>
      <c r="B2439" s="1">
        <v>420026</v>
      </c>
      <c r="C2439" s="1" t="s">
        <v>32898</v>
      </c>
      <c r="D2439" s="1" t="s">
        <v>78</v>
      </c>
      <c r="E2439" s="1" t="s">
        <v>1795</v>
      </c>
      <c r="F2439" s="1" t="s">
        <v>32900</v>
      </c>
      <c r="G2439" s="1" t="s">
        <v>655</v>
      </c>
      <c r="H2439">
        <v>420026</v>
      </c>
      <c r="I2439" s="1" t="s">
        <v>41</v>
      </c>
      <c r="J2439">
        <v>6.5</v>
      </c>
    </row>
    <row r="2440" spans="1:10" hidden="1" x14ac:dyDescent="0.25">
      <c r="A2440" s="24" t="str">
        <f t="shared" si="39"/>
        <v>420028ARCELOR (BERTON SICARD)</v>
      </c>
      <c r="B2440" s="1">
        <v>420028</v>
      </c>
      <c r="C2440" s="1" t="s">
        <v>32898</v>
      </c>
      <c r="D2440" s="1" t="s">
        <v>78</v>
      </c>
      <c r="E2440" s="1" t="s">
        <v>1797</v>
      </c>
      <c r="F2440" s="1" t="s">
        <v>32900</v>
      </c>
      <c r="G2440" s="1" t="s">
        <v>655</v>
      </c>
      <c r="H2440">
        <v>420028</v>
      </c>
      <c r="I2440" s="1" t="s">
        <v>41</v>
      </c>
      <c r="J2440">
        <v>6.5</v>
      </c>
    </row>
    <row r="2441" spans="1:10" hidden="1" x14ac:dyDescent="0.25">
      <c r="A2441" s="24" t="str">
        <f t="shared" si="39"/>
        <v>420030ARCELOR (BERTON SICARD)</v>
      </c>
      <c r="B2441" s="1">
        <v>420030</v>
      </c>
      <c r="C2441" s="1" t="s">
        <v>32898</v>
      </c>
      <c r="D2441" s="1" t="s">
        <v>78</v>
      </c>
      <c r="E2441" s="1" t="s">
        <v>1799</v>
      </c>
      <c r="F2441" s="1" t="s">
        <v>32900</v>
      </c>
      <c r="G2441" s="1" t="s">
        <v>655</v>
      </c>
      <c r="H2441">
        <v>420030</v>
      </c>
      <c r="I2441" s="1" t="s">
        <v>41</v>
      </c>
      <c r="J2441">
        <v>6.5</v>
      </c>
    </row>
    <row r="2442" spans="1:10" hidden="1" x14ac:dyDescent="0.25">
      <c r="A2442" s="24" t="str">
        <f t="shared" si="39"/>
        <v>420031ARCELOR (BERTON SICARD)</v>
      </c>
      <c r="B2442" s="1">
        <v>420031</v>
      </c>
      <c r="C2442" s="1" t="s">
        <v>32898</v>
      </c>
      <c r="D2442" s="1" t="s">
        <v>78</v>
      </c>
      <c r="E2442" s="1" t="s">
        <v>1800</v>
      </c>
      <c r="F2442" s="1" t="s">
        <v>32900</v>
      </c>
      <c r="G2442" s="1" t="s">
        <v>655</v>
      </c>
      <c r="H2442">
        <v>420031</v>
      </c>
      <c r="I2442" s="1" t="s">
        <v>41</v>
      </c>
      <c r="J2442">
        <v>6.5</v>
      </c>
    </row>
    <row r="2443" spans="1:10" hidden="1" x14ac:dyDescent="0.25">
      <c r="A2443" s="24" t="str">
        <f t="shared" si="39"/>
        <v>420032ARCELOR (BERTON SICARD)</v>
      </c>
      <c r="B2443" s="1">
        <v>420032</v>
      </c>
      <c r="C2443" s="1" t="s">
        <v>32898</v>
      </c>
      <c r="D2443" s="1" t="s">
        <v>78</v>
      </c>
      <c r="E2443" s="1" t="s">
        <v>1801</v>
      </c>
      <c r="F2443" s="1" t="s">
        <v>32900</v>
      </c>
      <c r="G2443" s="1" t="s">
        <v>655</v>
      </c>
      <c r="H2443">
        <v>420032</v>
      </c>
      <c r="I2443" s="1" t="s">
        <v>41</v>
      </c>
      <c r="J2443">
        <v>6.5</v>
      </c>
    </row>
    <row r="2444" spans="1:10" hidden="1" x14ac:dyDescent="0.25">
      <c r="A2444" s="24" t="str">
        <f t="shared" ref="A2444:A2507" si="40">B2444&amp;F2444</f>
        <v>420033ARCELOR (BERTON SICARD)</v>
      </c>
      <c r="B2444" s="1">
        <v>420033</v>
      </c>
      <c r="C2444" s="1" t="s">
        <v>32898</v>
      </c>
      <c r="D2444" s="1" t="s">
        <v>78</v>
      </c>
      <c r="E2444" s="1" t="s">
        <v>1802</v>
      </c>
      <c r="F2444" s="1" t="s">
        <v>32900</v>
      </c>
      <c r="G2444" s="1" t="s">
        <v>655</v>
      </c>
      <c r="H2444">
        <v>420033</v>
      </c>
      <c r="I2444" s="1" t="s">
        <v>41</v>
      </c>
      <c r="J2444">
        <v>6.5</v>
      </c>
    </row>
    <row r="2445" spans="1:10" hidden="1" x14ac:dyDescent="0.25">
      <c r="A2445" s="24" t="str">
        <f t="shared" si="40"/>
        <v>420034ARCELOR (BERTON SICARD)</v>
      </c>
      <c r="B2445" s="1">
        <v>420034</v>
      </c>
      <c r="C2445" s="1" t="s">
        <v>32898</v>
      </c>
      <c r="D2445" s="1" t="s">
        <v>78</v>
      </c>
      <c r="E2445" s="1" t="s">
        <v>1803</v>
      </c>
      <c r="F2445" s="1" t="s">
        <v>32900</v>
      </c>
      <c r="G2445" s="1" t="s">
        <v>655</v>
      </c>
      <c r="H2445">
        <v>420034</v>
      </c>
      <c r="I2445" s="1" t="s">
        <v>41</v>
      </c>
      <c r="J2445">
        <v>6.5</v>
      </c>
    </row>
    <row r="2446" spans="1:10" hidden="1" x14ac:dyDescent="0.25">
      <c r="A2446" s="24" t="str">
        <f t="shared" si="40"/>
        <v>420035ARCELOR (BERTON SICARD)</v>
      </c>
      <c r="B2446" s="1">
        <v>420035</v>
      </c>
      <c r="C2446" s="1" t="s">
        <v>32898</v>
      </c>
      <c r="D2446" s="1" t="s">
        <v>78</v>
      </c>
      <c r="E2446" s="1" t="s">
        <v>1804</v>
      </c>
      <c r="F2446" s="1" t="s">
        <v>32900</v>
      </c>
      <c r="G2446" s="1" t="s">
        <v>655</v>
      </c>
      <c r="H2446">
        <v>420035</v>
      </c>
      <c r="I2446" s="1" t="s">
        <v>41</v>
      </c>
      <c r="J2446">
        <v>6.5</v>
      </c>
    </row>
    <row r="2447" spans="1:10" hidden="1" x14ac:dyDescent="0.25">
      <c r="A2447" s="24" t="str">
        <f t="shared" si="40"/>
        <v>420036ARCELOR (BERTON SICARD)</v>
      </c>
      <c r="B2447" s="1">
        <v>420036</v>
      </c>
      <c r="C2447" s="1" t="s">
        <v>32898</v>
      </c>
      <c r="D2447" s="1" t="s">
        <v>78</v>
      </c>
      <c r="E2447" s="1" t="s">
        <v>1805</v>
      </c>
      <c r="F2447" s="1" t="s">
        <v>32900</v>
      </c>
      <c r="G2447" s="1" t="s">
        <v>655</v>
      </c>
      <c r="H2447">
        <v>420036</v>
      </c>
      <c r="I2447" s="1" t="s">
        <v>41</v>
      </c>
      <c r="J2447">
        <v>6.5</v>
      </c>
    </row>
    <row r="2448" spans="1:10" hidden="1" x14ac:dyDescent="0.25">
      <c r="A2448" s="24" t="str">
        <f t="shared" si="40"/>
        <v>420037ARCELOR (BERTON SICARD)</v>
      </c>
      <c r="B2448" s="1">
        <v>420037</v>
      </c>
      <c r="C2448" s="1" t="s">
        <v>32898</v>
      </c>
      <c r="D2448" s="1" t="s">
        <v>78</v>
      </c>
      <c r="E2448" s="1" t="s">
        <v>1806</v>
      </c>
      <c r="F2448" s="1" t="s">
        <v>32900</v>
      </c>
      <c r="G2448" s="1" t="s">
        <v>655</v>
      </c>
      <c r="H2448">
        <v>420037</v>
      </c>
      <c r="I2448" s="1" t="s">
        <v>41</v>
      </c>
      <c r="J2448">
        <v>6.5</v>
      </c>
    </row>
    <row r="2449" spans="1:10" hidden="1" x14ac:dyDescent="0.25">
      <c r="A2449" s="24" t="str">
        <f t="shared" si="40"/>
        <v>420038ARCELOR (BERTON SICARD)</v>
      </c>
      <c r="B2449" s="1">
        <v>420038</v>
      </c>
      <c r="C2449" s="1" t="s">
        <v>32898</v>
      </c>
      <c r="D2449" s="1" t="s">
        <v>78</v>
      </c>
      <c r="E2449" s="1" t="s">
        <v>1807</v>
      </c>
      <c r="F2449" s="1" t="s">
        <v>32900</v>
      </c>
      <c r="G2449" s="1" t="s">
        <v>655</v>
      </c>
      <c r="H2449">
        <v>420038</v>
      </c>
      <c r="I2449" s="1" t="s">
        <v>41</v>
      </c>
      <c r="J2449">
        <v>6.5</v>
      </c>
    </row>
    <row r="2450" spans="1:10" hidden="1" x14ac:dyDescent="0.25">
      <c r="A2450" s="24" t="str">
        <f t="shared" si="40"/>
        <v>420039ARCELOR (BERTON SICARD)</v>
      </c>
      <c r="B2450" s="1">
        <v>420039</v>
      </c>
      <c r="C2450" s="1" t="s">
        <v>32898</v>
      </c>
      <c r="D2450" s="1" t="s">
        <v>78</v>
      </c>
      <c r="E2450" s="1" t="s">
        <v>1808</v>
      </c>
      <c r="F2450" s="1" t="s">
        <v>32900</v>
      </c>
      <c r="G2450" s="1" t="s">
        <v>655</v>
      </c>
      <c r="H2450">
        <v>420039</v>
      </c>
      <c r="I2450" s="1" t="s">
        <v>41</v>
      </c>
      <c r="J2450">
        <v>6.5</v>
      </c>
    </row>
    <row r="2451" spans="1:10" hidden="1" x14ac:dyDescent="0.25">
      <c r="A2451" s="24" t="str">
        <f t="shared" si="40"/>
        <v>420040ARCELOR (BERTON SICARD)</v>
      </c>
      <c r="B2451" s="1">
        <v>420040</v>
      </c>
      <c r="C2451" s="1" t="s">
        <v>32898</v>
      </c>
      <c r="D2451" s="1" t="s">
        <v>78</v>
      </c>
      <c r="E2451" s="1" t="s">
        <v>1809</v>
      </c>
      <c r="F2451" s="1" t="s">
        <v>32900</v>
      </c>
      <c r="G2451" s="1" t="s">
        <v>655</v>
      </c>
      <c r="H2451">
        <v>420040</v>
      </c>
      <c r="I2451" s="1" t="s">
        <v>41</v>
      </c>
      <c r="J2451">
        <v>6.5</v>
      </c>
    </row>
    <row r="2452" spans="1:10" hidden="1" x14ac:dyDescent="0.25">
      <c r="A2452" s="24" t="str">
        <f t="shared" si="40"/>
        <v>420041ARCELOR (BERTON SICARD)</v>
      </c>
      <c r="B2452" s="1">
        <v>420041</v>
      </c>
      <c r="C2452" s="1" t="s">
        <v>32898</v>
      </c>
      <c r="D2452" s="1" t="s">
        <v>78</v>
      </c>
      <c r="E2452" s="1" t="s">
        <v>1810</v>
      </c>
      <c r="F2452" s="1" t="s">
        <v>32900</v>
      </c>
      <c r="G2452" s="1" t="s">
        <v>655</v>
      </c>
      <c r="H2452">
        <v>420041</v>
      </c>
      <c r="I2452" s="1" t="s">
        <v>41</v>
      </c>
      <c r="J2452">
        <v>6.5</v>
      </c>
    </row>
    <row r="2453" spans="1:10" hidden="1" x14ac:dyDescent="0.25">
      <c r="A2453" s="24" t="str">
        <f t="shared" si="40"/>
        <v>420042ARCELOR (BERTON SICARD)</v>
      </c>
      <c r="B2453" s="1">
        <v>420042</v>
      </c>
      <c r="C2453" s="1" t="s">
        <v>32898</v>
      </c>
      <c r="D2453" s="1" t="s">
        <v>78</v>
      </c>
      <c r="E2453" s="1" t="s">
        <v>1811</v>
      </c>
      <c r="F2453" s="1" t="s">
        <v>32900</v>
      </c>
      <c r="G2453" s="1" t="s">
        <v>655</v>
      </c>
      <c r="H2453">
        <v>420042</v>
      </c>
      <c r="I2453" s="1" t="s">
        <v>41</v>
      </c>
      <c r="J2453">
        <v>6.5</v>
      </c>
    </row>
    <row r="2454" spans="1:10" hidden="1" x14ac:dyDescent="0.25">
      <c r="A2454" s="24" t="str">
        <f t="shared" si="40"/>
        <v>420049ARCELOR (BERTON SICARD)</v>
      </c>
      <c r="B2454" s="1">
        <v>420049</v>
      </c>
      <c r="C2454" s="1" t="s">
        <v>32898</v>
      </c>
      <c r="D2454" s="1" t="s">
        <v>78</v>
      </c>
      <c r="E2454" s="1" t="s">
        <v>1812</v>
      </c>
      <c r="F2454" s="1" t="s">
        <v>32900</v>
      </c>
      <c r="G2454" s="1" t="s">
        <v>655</v>
      </c>
      <c r="H2454">
        <v>420049</v>
      </c>
      <c r="I2454" s="1" t="s">
        <v>41</v>
      </c>
      <c r="J2454">
        <v>6.5</v>
      </c>
    </row>
    <row r="2455" spans="1:10" hidden="1" x14ac:dyDescent="0.25">
      <c r="A2455" s="24" t="str">
        <f t="shared" si="40"/>
        <v>420050ARCELOR (BERTON SICARD)</v>
      </c>
      <c r="B2455" s="1">
        <v>420050</v>
      </c>
      <c r="C2455" s="1" t="s">
        <v>32898</v>
      </c>
      <c r="D2455" s="1" t="s">
        <v>78</v>
      </c>
      <c r="E2455" s="1" t="s">
        <v>677</v>
      </c>
      <c r="F2455" s="1" t="s">
        <v>32900</v>
      </c>
      <c r="G2455" s="1" t="s">
        <v>655</v>
      </c>
      <c r="H2455">
        <v>420050</v>
      </c>
      <c r="I2455" s="1" t="s">
        <v>41</v>
      </c>
      <c r="J2455">
        <v>6.5</v>
      </c>
    </row>
    <row r="2456" spans="1:10" hidden="1" x14ac:dyDescent="0.25">
      <c r="A2456" s="24" t="str">
        <f t="shared" si="40"/>
        <v>420051ARCELOR (BERTON SICARD)</v>
      </c>
      <c r="B2456" s="1">
        <v>420051</v>
      </c>
      <c r="C2456" s="1" t="s">
        <v>32898</v>
      </c>
      <c r="D2456" s="1" t="s">
        <v>78</v>
      </c>
      <c r="E2456" s="1" t="s">
        <v>1813</v>
      </c>
      <c r="F2456" s="1" t="s">
        <v>32900</v>
      </c>
      <c r="G2456" s="1" t="s">
        <v>655</v>
      </c>
      <c r="H2456">
        <v>420051</v>
      </c>
      <c r="I2456" s="1" t="s">
        <v>41</v>
      </c>
      <c r="J2456">
        <v>6.5</v>
      </c>
    </row>
    <row r="2457" spans="1:10" hidden="1" x14ac:dyDescent="0.25">
      <c r="A2457" s="24" t="str">
        <f t="shared" si="40"/>
        <v>420052ARCELOR (BERTON SICARD)</v>
      </c>
      <c r="B2457" s="1">
        <v>420052</v>
      </c>
      <c r="C2457" s="1" t="s">
        <v>32898</v>
      </c>
      <c r="D2457" s="1" t="s">
        <v>78</v>
      </c>
      <c r="E2457" s="1" t="s">
        <v>1814</v>
      </c>
      <c r="F2457" s="1" t="s">
        <v>32900</v>
      </c>
      <c r="G2457" s="1" t="s">
        <v>655</v>
      </c>
      <c r="H2457">
        <v>420052</v>
      </c>
      <c r="I2457" s="1" t="s">
        <v>41</v>
      </c>
      <c r="J2457">
        <v>6.5</v>
      </c>
    </row>
    <row r="2458" spans="1:10" hidden="1" x14ac:dyDescent="0.25">
      <c r="A2458" s="24" t="str">
        <f t="shared" si="40"/>
        <v>420053ARCELOR (BERTON SICARD)</v>
      </c>
      <c r="B2458" s="1">
        <v>420053</v>
      </c>
      <c r="C2458" s="1" t="s">
        <v>32898</v>
      </c>
      <c r="D2458" s="1" t="s">
        <v>78</v>
      </c>
      <c r="E2458" s="1" t="s">
        <v>1815</v>
      </c>
      <c r="F2458" s="1" t="s">
        <v>32900</v>
      </c>
      <c r="G2458" s="1" t="s">
        <v>655</v>
      </c>
      <c r="H2458">
        <v>420053</v>
      </c>
      <c r="I2458" s="1" t="s">
        <v>41</v>
      </c>
      <c r="J2458">
        <v>6.5</v>
      </c>
    </row>
    <row r="2459" spans="1:10" hidden="1" x14ac:dyDescent="0.25">
      <c r="A2459" s="24" t="str">
        <f t="shared" si="40"/>
        <v>420054ARCELOR (BERTON SICARD)</v>
      </c>
      <c r="B2459" s="1">
        <v>420054</v>
      </c>
      <c r="C2459" s="1" t="s">
        <v>32898</v>
      </c>
      <c r="D2459" s="1" t="s">
        <v>78</v>
      </c>
      <c r="E2459" s="1" t="s">
        <v>1816</v>
      </c>
      <c r="F2459" s="1" t="s">
        <v>32900</v>
      </c>
      <c r="G2459" s="1" t="s">
        <v>655</v>
      </c>
      <c r="H2459">
        <v>420054</v>
      </c>
      <c r="I2459" s="1" t="s">
        <v>41</v>
      </c>
      <c r="J2459">
        <v>6.5</v>
      </c>
    </row>
    <row r="2460" spans="1:10" hidden="1" x14ac:dyDescent="0.25">
      <c r="A2460" s="24" t="str">
        <f t="shared" si="40"/>
        <v>420055ARCELOR (BERTON SICARD)</v>
      </c>
      <c r="B2460" s="1">
        <v>420055</v>
      </c>
      <c r="C2460" s="1" t="s">
        <v>32898</v>
      </c>
      <c r="D2460" s="1" t="s">
        <v>78</v>
      </c>
      <c r="E2460" s="1" t="s">
        <v>1796</v>
      </c>
      <c r="F2460" s="1" t="s">
        <v>32900</v>
      </c>
      <c r="G2460" s="1" t="s">
        <v>655</v>
      </c>
      <c r="H2460">
        <v>420055</v>
      </c>
      <c r="I2460" s="1" t="s">
        <v>41</v>
      </c>
      <c r="J2460">
        <v>6.5</v>
      </c>
    </row>
    <row r="2461" spans="1:10" hidden="1" x14ac:dyDescent="0.25">
      <c r="A2461" s="24" t="str">
        <f t="shared" si="40"/>
        <v>420056ARCELOR (BERTON SICARD)</v>
      </c>
      <c r="B2461" s="1">
        <v>420056</v>
      </c>
      <c r="C2461" s="1" t="s">
        <v>32898</v>
      </c>
      <c r="D2461" s="1" t="s">
        <v>78</v>
      </c>
      <c r="E2461" s="1" t="s">
        <v>1817</v>
      </c>
      <c r="F2461" s="1" t="s">
        <v>32900</v>
      </c>
      <c r="G2461" s="1" t="s">
        <v>655</v>
      </c>
      <c r="H2461">
        <v>420056</v>
      </c>
      <c r="I2461" s="1" t="s">
        <v>41</v>
      </c>
      <c r="J2461">
        <v>6.5</v>
      </c>
    </row>
    <row r="2462" spans="1:10" hidden="1" x14ac:dyDescent="0.25">
      <c r="A2462" s="24" t="str">
        <f t="shared" si="40"/>
        <v>420057ARCELOR (BERTON SICARD)</v>
      </c>
      <c r="B2462" s="1">
        <v>420057</v>
      </c>
      <c r="C2462" s="1" t="s">
        <v>32898</v>
      </c>
      <c r="D2462" s="1" t="s">
        <v>78</v>
      </c>
      <c r="E2462" s="1" t="s">
        <v>1818</v>
      </c>
      <c r="F2462" s="1" t="s">
        <v>32900</v>
      </c>
      <c r="G2462" s="1" t="s">
        <v>655</v>
      </c>
      <c r="H2462">
        <v>420057</v>
      </c>
      <c r="I2462" s="1" t="s">
        <v>41</v>
      </c>
      <c r="J2462">
        <v>6.5</v>
      </c>
    </row>
    <row r="2463" spans="1:10" hidden="1" x14ac:dyDescent="0.25">
      <c r="A2463" s="24" t="str">
        <f t="shared" si="40"/>
        <v>420058ARCELOR (BERTON SICARD)</v>
      </c>
      <c r="B2463" s="1">
        <v>420058</v>
      </c>
      <c r="C2463" s="1" t="s">
        <v>32898</v>
      </c>
      <c r="D2463" s="1" t="s">
        <v>78</v>
      </c>
      <c r="E2463" s="1" t="s">
        <v>1819</v>
      </c>
      <c r="F2463" s="1" t="s">
        <v>32900</v>
      </c>
      <c r="G2463" s="1" t="s">
        <v>655</v>
      </c>
      <c r="H2463">
        <v>420058</v>
      </c>
      <c r="I2463" s="1" t="s">
        <v>41</v>
      </c>
      <c r="J2463">
        <v>6.5</v>
      </c>
    </row>
    <row r="2464" spans="1:10" hidden="1" x14ac:dyDescent="0.25">
      <c r="A2464" s="24" t="str">
        <f t="shared" si="40"/>
        <v>420059ARCELOR (BERTON SICARD)</v>
      </c>
      <c r="B2464" s="1">
        <v>420059</v>
      </c>
      <c r="C2464" s="1" t="s">
        <v>32898</v>
      </c>
      <c r="D2464" s="1" t="s">
        <v>78</v>
      </c>
      <c r="E2464" s="1" t="s">
        <v>1820</v>
      </c>
      <c r="F2464" s="1" t="s">
        <v>32900</v>
      </c>
      <c r="G2464" s="1" t="s">
        <v>655</v>
      </c>
      <c r="H2464">
        <v>420059</v>
      </c>
      <c r="I2464" s="1" t="s">
        <v>41</v>
      </c>
      <c r="J2464">
        <v>6.5</v>
      </c>
    </row>
    <row r="2465" spans="1:10" hidden="1" x14ac:dyDescent="0.25">
      <c r="A2465" s="24" t="str">
        <f t="shared" si="40"/>
        <v>420062ARCELOR (BERTON SICARD)</v>
      </c>
      <c r="B2465" s="1">
        <v>420062</v>
      </c>
      <c r="C2465" s="1" t="s">
        <v>32898</v>
      </c>
      <c r="D2465" s="1" t="s">
        <v>78</v>
      </c>
      <c r="E2465" s="1" t="s">
        <v>1821</v>
      </c>
      <c r="F2465" s="1" t="s">
        <v>32900</v>
      </c>
      <c r="G2465" s="1" t="s">
        <v>655</v>
      </c>
      <c r="H2465">
        <v>420062</v>
      </c>
      <c r="I2465" s="1" t="s">
        <v>41</v>
      </c>
      <c r="J2465">
        <v>6.5</v>
      </c>
    </row>
    <row r="2466" spans="1:10" hidden="1" x14ac:dyDescent="0.25">
      <c r="A2466" s="24" t="str">
        <f t="shared" si="40"/>
        <v>420063ARCELOR (BERTON SICARD)</v>
      </c>
      <c r="B2466" s="1">
        <v>420063</v>
      </c>
      <c r="C2466" s="1" t="s">
        <v>32898</v>
      </c>
      <c r="D2466" s="1" t="s">
        <v>78</v>
      </c>
      <c r="E2466" s="1" t="s">
        <v>1822</v>
      </c>
      <c r="F2466" s="1" t="s">
        <v>32900</v>
      </c>
      <c r="G2466" s="1" t="s">
        <v>655</v>
      </c>
      <c r="H2466">
        <v>420063</v>
      </c>
      <c r="I2466" s="1" t="s">
        <v>41</v>
      </c>
      <c r="J2466">
        <v>6.5</v>
      </c>
    </row>
    <row r="2467" spans="1:10" hidden="1" x14ac:dyDescent="0.25">
      <c r="A2467" s="24" t="str">
        <f t="shared" si="40"/>
        <v>420064ARCELOR (BERTON SICARD)</v>
      </c>
      <c r="B2467" s="1">
        <v>420064</v>
      </c>
      <c r="C2467" s="1" t="s">
        <v>32898</v>
      </c>
      <c r="D2467" s="1" t="s">
        <v>78</v>
      </c>
      <c r="E2467" s="1" t="s">
        <v>1823</v>
      </c>
      <c r="F2467" s="1" t="s">
        <v>32900</v>
      </c>
      <c r="G2467" s="1" t="s">
        <v>655</v>
      </c>
      <c r="H2467">
        <v>420064</v>
      </c>
      <c r="I2467" s="1" t="s">
        <v>41</v>
      </c>
      <c r="J2467">
        <v>6.5</v>
      </c>
    </row>
    <row r="2468" spans="1:10" hidden="1" x14ac:dyDescent="0.25">
      <c r="A2468" s="24" t="str">
        <f t="shared" si="40"/>
        <v>420066ARCELOR (BERTON SICARD)</v>
      </c>
      <c r="B2468" s="1">
        <v>420066</v>
      </c>
      <c r="C2468" s="1" t="s">
        <v>32898</v>
      </c>
      <c r="D2468" s="1" t="s">
        <v>78</v>
      </c>
      <c r="E2468" s="1" t="s">
        <v>1824</v>
      </c>
      <c r="F2468" s="1" t="s">
        <v>32900</v>
      </c>
      <c r="G2468" s="1" t="s">
        <v>655</v>
      </c>
      <c r="H2468">
        <v>420066</v>
      </c>
      <c r="I2468" s="1" t="s">
        <v>41</v>
      </c>
      <c r="J2468">
        <v>6.5</v>
      </c>
    </row>
    <row r="2469" spans="1:10" hidden="1" x14ac:dyDescent="0.25">
      <c r="A2469" s="24" t="str">
        <f t="shared" si="40"/>
        <v>420067ARCELOR (BERTON SICARD)</v>
      </c>
      <c r="B2469" s="1">
        <v>420067</v>
      </c>
      <c r="C2469" s="1" t="s">
        <v>32898</v>
      </c>
      <c r="D2469" s="1" t="s">
        <v>78</v>
      </c>
      <c r="E2469" s="1" t="s">
        <v>1825</v>
      </c>
      <c r="F2469" s="1" t="s">
        <v>32900</v>
      </c>
      <c r="G2469" s="1" t="s">
        <v>655</v>
      </c>
      <c r="H2469">
        <v>420067</v>
      </c>
      <c r="I2469" s="1" t="s">
        <v>41</v>
      </c>
      <c r="J2469">
        <v>6.5</v>
      </c>
    </row>
    <row r="2470" spans="1:10" hidden="1" x14ac:dyDescent="0.25">
      <c r="A2470" s="24" t="str">
        <f t="shared" si="40"/>
        <v>420068ARCELOR (BERTON SICARD)</v>
      </c>
      <c r="B2470" s="1">
        <v>420068</v>
      </c>
      <c r="C2470" s="1" t="s">
        <v>32898</v>
      </c>
      <c r="D2470" s="1" t="s">
        <v>78</v>
      </c>
      <c r="E2470" s="1" t="s">
        <v>1826</v>
      </c>
      <c r="F2470" s="1" t="s">
        <v>32900</v>
      </c>
      <c r="G2470" s="1" t="s">
        <v>655</v>
      </c>
      <c r="H2470">
        <v>420068</v>
      </c>
      <c r="I2470" s="1" t="s">
        <v>41</v>
      </c>
      <c r="J2470">
        <v>6.5</v>
      </c>
    </row>
    <row r="2471" spans="1:10" hidden="1" x14ac:dyDescent="0.25">
      <c r="A2471" s="24" t="str">
        <f t="shared" si="40"/>
        <v>420070ARCELOR (BERTON SICARD)</v>
      </c>
      <c r="B2471" s="1">
        <v>420070</v>
      </c>
      <c r="C2471" s="1" t="s">
        <v>32898</v>
      </c>
      <c r="D2471" s="1" t="s">
        <v>78</v>
      </c>
      <c r="E2471" s="1" t="s">
        <v>677</v>
      </c>
      <c r="F2471" s="1" t="s">
        <v>32900</v>
      </c>
      <c r="G2471" s="1" t="s">
        <v>655</v>
      </c>
      <c r="H2471">
        <v>420070</v>
      </c>
      <c r="I2471" s="1" t="s">
        <v>41</v>
      </c>
      <c r="J2471">
        <v>6.5</v>
      </c>
    </row>
    <row r="2472" spans="1:10" hidden="1" x14ac:dyDescent="0.25">
      <c r="A2472" s="24" t="str">
        <f t="shared" si="40"/>
        <v>420072ARCELOR (BERTON SICARD)</v>
      </c>
      <c r="B2472" s="1">
        <v>420072</v>
      </c>
      <c r="C2472" s="1" t="s">
        <v>32898</v>
      </c>
      <c r="D2472" s="1" t="s">
        <v>78</v>
      </c>
      <c r="E2472" s="1" t="s">
        <v>1827</v>
      </c>
      <c r="F2472" s="1" t="s">
        <v>32900</v>
      </c>
      <c r="G2472" s="1" t="s">
        <v>655</v>
      </c>
      <c r="H2472">
        <v>420072</v>
      </c>
      <c r="I2472" s="1" t="s">
        <v>41</v>
      </c>
      <c r="J2472">
        <v>6.5</v>
      </c>
    </row>
    <row r="2473" spans="1:10" hidden="1" x14ac:dyDescent="0.25">
      <c r="A2473" s="24" t="str">
        <f t="shared" si="40"/>
        <v>420160ARCELOR (BERTON SICARD)</v>
      </c>
      <c r="B2473" s="1">
        <v>420160</v>
      </c>
      <c r="C2473" s="1" t="s">
        <v>32898</v>
      </c>
      <c r="D2473" s="1" t="s">
        <v>78</v>
      </c>
      <c r="E2473" s="1" t="s">
        <v>1828</v>
      </c>
      <c r="F2473" s="1" t="s">
        <v>32900</v>
      </c>
      <c r="G2473" s="1" t="s">
        <v>655</v>
      </c>
      <c r="H2473">
        <v>420160</v>
      </c>
      <c r="I2473" s="1" t="s">
        <v>41</v>
      </c>
      <c r="J2473">
        <v>6.5</v>
      </c>
    </row>
    <row r="2474" spans="1:10" hidden="1" x14ac:dyDescent="0.25">
      <c r="A2474" s="24" t="str">
        <f t="shared" si="40"/>
        <v>420162ARCELOR (BERTON SICARD)</v>
      </c>
      <c r="B2474" s="1">
        <v>420162</v>
      </c>
      <c r="C2474" s="1" t="s">
        <v>32898</v>
      </c>
      <c r="D2474" s="1" t="s">
        <v>78</v>
      </c>
      <c r="E2474" s="1" t="s">
        <v>1829</v>
      </c>
      <c r="F2474" s="1" t="s">
        <v>32900</v>
      </c>
      <c r="G2474" s="1" t="s">
        <v>655</v>
      </c>
      <c r="H2474">
        <v>420162</v>
      </c>
      <c r="I2474" s="1" t="s">
        <v>41</v>
      </c>
      <c r="J2474">
        <v>6.5</v>
      </c>
    </row>
    <row r="2475" spans="1:10" hidden="1" x14ac:dyDescent="0.25">
      <c r="A2475" s="24" t="str">
        <f t="shared" si="40"/>
        <v>420163ARCELOR (BERTON SICARD)</v>
      </c>
      <c r="B2475" s="1">
        <v>420163</v>
      </c>
      <c r="C2475" s="1" t="s">
        <v>32898</v>
      </c>
      <c r="D2475" s="1" t="s">
        <v>78</v>
      </c>
      <c r="E2475" s="1" t="s">
        <v>1830</v>
      </c>
      <c r="F2475" s="1" t="s">
        <v>32900</v>
      </c>
      <c r="G2475" s="1" t="s">
        <v>655</v>
      </c>
      <c r="H2475">
        <v>420163</v>
      </c>
      <c r="I2475" s="1" t="s">
        <v>41</v>
      </c>
      <c r="J2475">
        <v>6.5</v>
      </c>
    </row>
    <row r="2476" spans="1:10" hidden="1" x14ac:dyDescent="0.25">
      <c r="A2476" s="24" t="str">
        <f t="shared" si="40"/>
        <v>420164ARCELOR (BERTON SICARD)</v>
      </c>
      <c r="B2476" s="1">
        <v>420164</v>
      </c>
      <c r="C2476" s="1" t="s">
        <v>32898</v>
      </c>
      <c r="D2476" s="1" t="s">
        <v>78</v>
      </c>
      <c r="E2476" s="1" t="s">
        <v>1831</v>
      </c>
      <c r="F2476" s="1" t="s">
        <v>32900</v>
      </c>
      <c r="G2476" s="1" t="s">
        <v>655</v>
      </c>
      <c r="H2476">
        <v>420164</v>
      </c>
      <c r="I2476" s="1" t="s">
        <v>41</v>
      </c>
      <c r="J2476">
        <v>6.5</v>
      </c>
    </row>
    <row r="2477" spans="1:10" hidden="1" x14ac:dyDescent="0.25">
      <c r="A2477" s="24" t="str">
        <f t="shared" si="40"/>
        <v>420166ARCELOR (BERTON SICARD)</v>
      </c>
      <c r="B2477" s="1">
        <v>420166</v>
      </c>
      <c r="C2477" s="1" t="s">
        <v>32898</v>
      </c>
      <c r="D2477" s="1" t="s">
        <v>78</v>
      </c>
      <c r="E2477" s="1" t="s">
        <v>1832</v>
      </c>
      <c r="F2477" s="1" t="s">
        <v>32900</v>
      </c>
      <c r="G2477" s="1" t="s">
        <v>655</v>
      </c>
      <c r="H2477">
        <v>420166</v>
      </c>
      <c r="I2477" s="1" t="s">
        <v>41</v>
      </c>
      <c r="J2477">
        <v>6.5</v>
      </c>
    </row>
    <row r="2478" spans="1:10" hidden="1" x14ac:dyDescent="0.25">
      <c r="A2478" s="24" t="str">
        <f t="shared" si="40"/>
        <v>420167ARCELOR (BERTON SICARD)</v>
      </c>
      <c r="B2478" s="1">
        <v>420167</v>
      </c>
      <c r="C2478" s="1" t="s">
        <v>32898</v>
      </c>
      <c r="D2478" s="1" t="s">
        <v>78</v>
      </c>
      <c r="E2478" s="1" t="s">
        <v>1833</v>
      </c>
      <c r="F2478" s="1" t="s">
        <v>32900</v>
      </c>
      <c r="G2478" s="1" t="s">
        <v>655</v>
      </c>
      <c r="H2478">
        <v>420167</v>
      </c>
      <c r="I2478" s="1" t="s">
        <v>41</v>
      </c>
      <c r="J2478">
        <v>6.5</v>
      </c>
    </row>
    <row r="2479" spans="1:10" hidden="1" x14ac:dyDescent="0.25">
      <c r="A2479" s="24" t="str">
        <f t="shared" si="40"/>
        <v>423003ARCELOR (BERTON SICARD)</v>
      </c>
      <c r="B2479" s="1">
        <v>423003</v>
      </c>
      <c r="C2479" s="1" t="s">
        <v>32898</v>
      </c>
      <c r="D2479" s="1" t="s">
        <v>78</v>
      </c>
      <c r="E2479" s="1" t="s">
        <v>1834</v>
      </c>
      <c r="F2479" s="1" t="s">
        <v>32900</v>
      </c>
      <c r="G2479" s="1" t="s">
        <v>655</v>
      </c>
      <c r="H2479">
        <v>423003</v>
      </c>
      <c r="I2479" s="1" t="s">
        <v>41</v>
      </c>
      <c r="J2479">
        <v>6.5</v>
      </c>
    </row>
    <row r="2480" spans="1:10" hidden="1" x14ac:dyDescent="0.25">
      <c r="A2480" s="24" t="str">
        <f t="shared" si="40"/>
        <v>423004ARCELOR (BERTON SICARD)</v>
      </c>
      <c r="B2480" s="1">
        <v>423004</v>
      </c>
      <c r="C2480" s="1" t="s">
        <v>32898</v>
      </c>
      <c r="D2480" s="1" t="s">
        <v>78</v>
      </c>
      <c r="E2480" s="1" t="s">
        <v>1835</v>
      </c>
      <c r="F2480" s="1" t="s">
        <v>32900</v>
      </c>
      <c r="G2480" s="1" t="s">
        <v>655</v>
      </c>
      <c r="H2480">
        <v>423004</v>
      </c>
      <c r="I2480" s="1" t="s">
        <v>41</v>
      </c>
      <c r="J2480">
        <v>6.5</v>
      </c>
    </row>
    <row r="2481" spans="1:10" hidden="1" x14ac:dyDescent="0.25">
      <c r="A2481" s="24" t="str">
        <f t="shared" si="40"/>
        <v>423005ARCELOR (BERTON SICARD)</v>
      </c>
      <c r="B2481" s="1">
        <v>423005</v>
      </c>
      <c r="C2481" s="1" t="s">
        <v>32898</v>
      </c>
      <c r="D2481" s="1" t="s">
        <v>78</v>
      </c>
      <c r="E2481" s="1" t="s">
        <v>1834</v>
      </c>
      <c r="F2481" s="1" t="s">
        <v>32900</v>
      </c>
      <c r="G2481" s="1" t="s">
        <v>655</v>
      </c>
      <c r="H2481">
        <v>423005</v>
      </c>
      <c r="I2481" s="1" t="s">
        <v>41</v>
      </c>
      <c r="J2481">
        <v>6.5</v>
      </c>
    </row>
    <row r="2482" spans="1:10" hidden="1" x14ac:dyDescent="0.25">
      <c r="A2482" s="24" t="str">
        <f t="shared" si="40"/>
        <v>423006ARCELOR (BERTON SICARD)</v>
      </c>
      <c r="B2482" s="1">
        <v>423006</v>
      </c>
      <c r="C2482" s="1" t="s">
        <v>32898</v>
      </c>
      <c r="D2482" s="1" t="s">
        <v>78</v>
      </c>
      <c r="E2482" s="1" t="s">
        <v>1836</v>
      </c>
      <c r="F2482" s="1" t="s">
        <v>32900</v>
      </c>
      <c r="G2482" s="1" t="s">
        <v>655</v>
      </c>
      <c r="H2482">
        <v>423006</v>
      </c>
      <c r="I2482" s="1" t="s">
        <v>41</v>
      </c>
      <c r="J2482">
        <v>6.5</v>
      </c>
    </row>
    <row r="2483" spans="1:10" hidden="1" x14ac:dyDescent="0.25">
      <c r="A2483" s="24" t="str">
        <f t="shared" si="40"/>
        <v>423009ARCELOR (BERTON SICARD)</v>
      </c>
      <c r="B2483" s="1">
        <v>423009</v>
      </c>
      <c r="C2483" s="1" t="s">
        <v>32898</v>
      </c>
      <c r="D2483" s="1" t="s">
        <v>78</v>
      </c>
      <c r="E2483" s="1" t="s">
        <v>1838</v>
      </c>
      <c r="F2483" s="1" t="s">
        <v>32900</v>
      </c>
      <c r="G2483" s="1" t="s">
        <v>655</v>
      </c>
      <c r="H2483">
        <v>423009</v>
      </c>
      <c r="I2483" s="1" t="s">
        <v>41</v>
      </c>
      <c r="J2483">
        <v>6.5</v>
      </c>
    </row>
    <row r="2484" spans="1:10" hidden="1" x14ac:dyDescent="0.25">
      <c r="A2484" s="24" t="str">
        <f t="shared" si="40"/>
        <v>423031ARCELOR (BERTON SICARD)</v>
      </c>
      <c r="B2484" s="1">
        <v>423031</v>
      </c>
      <c r="C2484" s="1" t="s">
        <v>32898</v>
      </c>
      <c r="D2484" s="1" t="s">
        <v>78</v>
      </c>
      <c r="E2484" s="1" t="s">
        <v>1840</v>
      </c>
      <c r="F2484" s="1" t="s">
        <v>32900</v>
      </c>
      <c r="G2484" s="1" t="s">
        <v>655</v>
      </c>
      <c r="H2484">
        <v>423031</v>
      </c>
      <c r="I2484" s="1" t="s">
        <v>41</v>
      </c>
      <c r="J2484">
        <v>6.5</v>
      </c>
    </row>
    <row r="2485" spans="1:10" hidden="1" x14ac:dyDescent="0.25">
      <c r="A2485" s="24" t="str">
        <f t="shared" si="40"/>
        <v>423032ARCELOR (BERTON SICARD)</v>
      </c>
      <c r="B2485" s="1">
        <v>423032</v>
      </c>
      <c r="C2485" s="1" t="s">
        <v>32898</v>
      </c>
      <c r="D2485" s="1" t="s">
        <v>78</v>
      </c>
      <c r="E2485" s="1" t="s">
        <v>1841</v>
      </c>
      <c r="F2485" s="1" t="s">
        <v>32900</v>
      </c>
      <c r="G2485" s="1" t="s">
        <v>655</v>
      </c>
      <c r="H2485">
        <v>423032</v>
      </c>
      <c r="I2485" s="1" t="s">
        <v>41</v>
      </c>
      <c r="J2485">
        <v>6.5</v>
      </c>
    </row>
    <row r="2486" spans="1:10" hidden="1" x14ac:dyDescent="0.25">
      <c r="A2486" s="24" t="str">
        <f t="shared" si="40"/>
        <v>423033ARCELOR (BERTON SICARD)</v>
      </c>
      <c r="B2486" s="1">
        <v>423033</v>
      </c>
      <c r="C2486" s="1" t="s">
        <v>32898</v>
      </c>
      <c r="D2486" s="1" t="s">
        <v>78</v>
      </c>
      <c r="E2486" s="1" t="s">
        <v>1842</v>
      </c>
      <c r="F2486" s="1" t="s">
        <v>32900</v>
      </c>
      <c r="G2486" s="1" t="s">
        <v>655</v>
      </c>
      <c r="H2486">
        <v>423033</v>
      </c>
      <c r="I2486" s="1" t="s">
        <v>41</v>
      </c>
      <c r="J2486">
        <v>6.5</v>
      </c>
    </row>
    <row r="2487" spans="1:10" hidden="1" x14ac:dyDescent="0.25">
      <c r="A2487" s="24" t="str">
        <f t="shared" si="40"/>
        <v>423034ARCELOR (BERTON SICARD)</v>
      </c>
      <c r="B2487" s="1">
        <v>423034</v>
      </c>
      <c r="C2487" s="1" t="s">
        <v>32898</v>
      </c>
      <c r="D2487" s="1" t="s">
        <v>78</v>
      </c>
      <c r="E2487" s="1" t="s">
        <v>1843</v>
      </c>
      <c r="F2487" s="1" t="s">
        <v>32900</v>
      </c>
      <c r="G2487" s="1" t="s">
        <v>655</v>
      </c>
      <c r="H2487">
        <v>423034</v>
      </c>
      <c r="I2487" s="1" t="s">
        <v>41</v>
      </c>
      <c r="J2487">
        <v>6.5</v>
      </c>
    </row>
    <row r="2488" spans="1:10" hidden="1" x14ac:dyDescent="0.25">
      <c r="A2488" s="24" t="str">
        <f t="shared" si="40"/>
        <v>423036ARCELOR (BERTON SICARD)</v>
      </c>
      <c r="B2488" s="1">
        <v>423036</v>
      </c>
      <c r="C2488" s="1" t="s">
        <v>32898</v>
      </c>
      <c r="D2488" s="1" t="s">
        <v>78</v>
      </c>
      <c r="E2488" s="1" t="s">
        <v>1844</v>
      </c>
      <c r="F2488" s="1" t="s">
        <v>32900</v>
      </c>
      <c r="G2488" s="1" t="s">
        <v>655</v>
      </c>
      <c r="H2488">
        <v>423036</v>
      </c>
      <c r="I2488" s="1" t="s">
        <v>41</v>
      </c>
      <c r="J2488">
        <v>6.5</v>
      </c>
    </row>
    <row r="2489" spans="1:10" hidden="1" x14ac:dyDescent="0.25">
      <c r="A2489" s="24" t="str">
        <f t="shared" si="40"/>
        <v>423037ARCELOR (BERTON SICARD)</v>
      </c>
      <c r="B2489" s="1">
        <v>423037</v>
      </c>
      <c r="C2489" s="1" t="s">
        <v>32898</v>
      </c>
      <c r="D2489" s="1" t="s">
        <v>78</v>
      </c>
      <c r="E2489" s="1" t="s">
        <v>1845</v>
      </c>
      <c r="F2489" s="1" t="s">
        <v>32900</v>
      </c>
      <c r="G2489" s="1" t="s">
        <v>655</v>
      </c>
      <c r="H2489">
        <v>423037</v>
      </c>
      <c r="I2489" s="1" t="s">
        <v>41</v>
      </c>
      <c r="J2489">
        <v>6.5</v>
      </c>
    </row>
    <row r="2490" spans="1:10" hidden="1" x14ac:dyDescent="0.25">
      <c r="A2490" s="24" t="str">
        <f t="shared" si="40"/>
        <v>423040ARCELOR (BERTON SICARD)</v>
      </c>
      <c r="B2490" s="1">
        <v>423040</v>
      </c>
      <c r="C2490" s="1" t="s">
        <v>32898</v>
      </c>
      <c r="D2490" s="1" t="s">
        <v>78</v>
      </c>
      <c r="E2490" s="1" t="s">
        <v>1846</v>
      </c>
      <c r="F2490" s="1" t="s">
        <v>32900</v>
      </c>
      <c r="G2490" s="1" t="s">
        <v>655</v>
      </c>
      <c r="H2490">
        <v>423040</v>
      </c>
      <c r="I2490" s="1" t="s">
        <v>41</v>
      </c>
      <c r="J2490">
        <v>6.5</v>
      </c>
    </row>
    <row r="2491" spans="1:10" hidden="1" x14ac:dyDescent="0.25">
      <c r="A2491" s="24" t="str">
        <f t="shared" si="40"/>
        <v>423041ARCELOR (BERTON SICARD)</v>
      </c>
      <c r="B2491" s="1">
        <v>423041</v>
      </c>
      <c r="C2491" s="1" t="s">
        <v>32898</v>
      </c>
      <c r="D2491" s="1" t="s">
        <v>78</v>
      </c>
      <c r="E2491" s="1" t="s">
        <v>677</v>
      </c>
      <c r="F2491" s="1" t="s">
        <v>32900</v>
      </c>
      <c r="G2491" s="1" t="s">
        <v>655</v>
      </c>
      <c r="H2491">
        <v>423041</v>
      </c>
      <c r="I2491" s="1" t="s">
        <v>41</v>
      </c>
      <c r="J2491">
        <v>6.5</v>
      </c>
    </row>
    <row r="2492" spans="1:10" hidden="1" x14ac:dyDescent="0.25">
      <c r="A2492" s="24" t="str">
        <f t="shared" si="40"/>
        <v>423042ARCELOR (BERTON SICARD)</v>
      </c>
      <c r="B2492" s="1">
        <v>423042</v>
      </c>
      <c r="C2492" s="1" t="s">
        <v>32898</v>
      </c>
      <c r="D2492" s="1" t="s">
        <v>78</v>
      </c>
      <c r="E2492" s="1" t="s">
        <v>1847</v>
      </c>
      <c r="F2492" s="1" t="s">
        <v>32900</v>
      </c>
      <c r="G2492" s="1" t="s">
        <v>655</v>
      </c>
      <c r="H2492">
        <v>423042</v>
      </c>
      <c r="I2492" s="1" t="s">
        <v>41</v>
      </c>
      <c r="J2492">
        <v>6.5</v>
      </c>
    </row>
    <row r="2493" spans="1:10" hidden="1" x14ac:dyDescent="0.25">
      <c r="A2493" s="24" t="str">
        <f t="shared" si="40"/>
        <v>423043ARCELOR (BERTON SICARD)</v>
      </c>
      <c r="B2493" s="1">
        <v>423043</v>
      </c>
      <c r="C2493" s="1" t="s">
        <v>32898</v>
      </c>
      <c r="D2493" s="1" t="s">
        <v>78</v>
      </c>
      <c r="E2493" s="1" t="s">
        <v>1827</v>
      </c>
      <c r="F2493" s="1" t="s">
        <v>32900</v>
      </c>
      <c r="G2493" s="1" t="s">
        <v>655</v>
      </c>
      <c r="H2493">
        <v>423043</v>
      </c>
      <c r="I2493" s="1" t="s">
        <v>41</v>
      </c>
      <c r="J2493">
        <v>6.5</v>
      </c>
    </row>
    <row r="2494" spans="1:10" hidden="1" x14ac:dyDescent="0.25">
      <c r="A2494" s="24" t="str">
        <f t="shared" si="40"/>
        <v>423044ARCELOR (BERTON SICARD)</v>
      </c>
      <c r="B2494" s="1">
        <v>423044</v>
      </c>
      <c r="C2494" s="1" t="s">
        <v>32898</v>
      </c>
      <c r="D2494" s="1" t="s">
        <v>78</v>
      </c>
      <c r="E2494" s="1" t="s">
        <v>677</v>
      </c>
      <c r="F2494" s="1" t="s">
        <v>32900</v>
      </c>
      <c r="G2494" s="1" t="s">
        <v>655</v>
      </c>
      <c r="H2494">
        <v>423044</v>
      </c>
      <c r="I2494" s="1" t="s">
        <v>41</v>
      </c>
      <c r="J2494">
        <v>6.5</v>
      </c>
    </row>
    <row r="2495" spans="1:10" hidden="1" x14ac:dyDescent="0.25">
      <c r="A2495" s="24" t="str">
        <f t="shared" si="40"/>
        <v>450074ARCELOR (BERTON SICARD)</v>
      </c>
      <c r="B2495" s="1">
        <v>450074</v>
      </c>
      <c r="C2495" s="1" t="s">
        <v>32898</v>
      </c>
      <c r="D2495" s="1" t="s">
        <v>78</v>
      </c>
      <c r="E2495" s="1" t="s">
        <v>1848</v>
      </c>
      <c r="F2495" s="1" t="s">
        <v>32900</v>
      </c>
      <c r="G2495" s="1" t="s">
        <v>655</v>
      </c>
      <c r="H2495">
        <v>450074</v>
      </c>
      <c r="I2495" s="1" t="s">
        <v>41</v>
      </c>
      <c r="J2495">
        <v>1</v>
      </c>
    </row>
    <row r="2496" spans="1:10" hidden="1" x14ac:dyDescent="0.25">
      <c r="A2496" s="24" t="str">
        <f t="shared" si="40"/>
        <v>450098ARCELOR (BERTON SICARD)</v>
      </c>
      <c r="B2496" s="1">
        <v>450098</v>
      </c>
      <c r="C2496" s="1" t="s">
        <v>32898</v>
      </c>
      <c r="D2496" s="1" t="s">
        <v>78</v>
      </c>
      <c r="E2496" s="1" t="s">
        <v>1849</v>
      </c>
      <c r="F2496" s="1" t="s">
        <v>32900</v>
      </c>
      <c r="G2496" s="1" t="s">
        <v>655</v>
      </c>
      <c r="H2496">
        <v>450098</v>
      </c>
      <c r="I2496" s="1" t="s">
        <v>41</v>
      </c>
      <c r="J2496">
        <v>50</v>
      </c>
    </row>
    <row r="2497" spans="1:10" hidden="1" x14ac:dyDescent="0.25">
      <c r="A2497" s="24" t="str">
        <f t="shared" si="40"/>
        <v>510000ARCELOR (BERTON SICARD)</v>
      </c>
      <c r="B2497" s="1">
        <v>510000</v>
      </c>
      <c r="C2497" s="1" t="s">
        <v>32898</v>
      </c>
      <c r="D2497" s="1" t="s">
        <v>78</v>
      </c>
      <c r="E2497" s="1" t="s">
        <v>1850</v>
      </c>
      <c r="F2497" s="1" t="s">
        <v>32900</v>
      </c>
      <c r="G2497" s="1" t="s">
        <v>655</v>
      </c>
      <c r="H2497">
        <v>510000</v>
      </c>
      <c r="I2497" s="1" t="s">
        <v>41</v>
      </c>
      <c r="J2497">
        <v>6.5</v>
      </c>
    </row>
    <row r="2498" spans="1:10" hidden="1" x14ac:dyDescent="0.25">
      <c r="A2498" s="24" t="str">
        <f t="shared" si="40"/>
        <v>510001ARCELOR (BERTON SICARD)</v>
      </c>
      <c r="B2498" s="1">
        <v>510001</v>
      </c>
      <c r="C2498" s="1" t="s">
        <v>32898</v>
      </c>
      <c r="D2498" s="1" t="s">
        <v>78</v>
      </c>
      <c r="E2498" s="1" t="s">
        <v>1851</v>
      </c>
      <c r="F2498" s="1" t="s">
        <v>32900</v>
      </c>
      <c r="G2498" s="1" t="s">
        <v>655</v>
      </c>
      <c r="H2498">
        <v>510001</v>
      </c>
      <c r="I2498" s="1" t="s">
        <v>41</v>
      </c>
      <c r="J2498">
        <v>6.5</v>
      </c>
    </row>
    <row r="2499" spans="1:10" hidden="1" x14ac:dyDescent="0.25">
      <c r="A2499" s="24" t="str">
        <f t="shared" si="40"/>
        <v>510002ARCELOR (BERTON SICARD)</v>
      </c>
      <c r="B2499" s="1">
        <v>510002</v>
      </c>
      <c r="C2499" s="1" t="s">
        <v>32898</v>
      </c>
      <c r="D2499" s="1" t="s">
        <v>78</v>
      </c>
      <c r="E2499" s="1" t="s">
        <v>717</v>
      </c>
      <c r="F2499" s="1" t="s">
        <v>32900</v>
      </c>
      <c r="G2499" s="1" t="s">
        <v>655</v>
      </c>
      <c r="H2499">
        <v>510002</v>
      </c>
      <c r="I2499" s="1" t="s">
        <v>41</v>
      </c>
      <c r="J2499">
        <v>6.5</v>
      </c>
    </row>
    <row r="2500" spans="1:10" hidden="1" x14ac:dyDescent="0.25">
      <c r="A2500" s="24" t="str">
        <f t="shared" si="40"/>
        <v>510003ARCELOR (BERTON SICARD)</v>
      </c>
      <c r="B2500" s="1">
        <v>510003</v>
      </c>
      <c r="C2500" s="1" t="s">
        <v>32898</v>
      </c>
      <c r="D2500" s="1" t="s">
        <v>78</v>
      </c>
      <c r="E2500" s="1" t="s">
        <v>719</v>
      </c>
      <c r="F2500" s="1" t="s">
        <v>32900</v>
      </c>
      <c r="G2500" s="1" t="s">
        <v>655</v>
      </c>
      <c r="H2500">
        <v>510003</v>
      </c>
      <c r="I2500" s="1" t="s">
        <v>41</v>
      </c>
      <c r="J2500">
        <v>6.5</v>
      </c>
    </row>
    <row r="2501" spans="1:10" hidden="1" x14ac:dyDescent="0.25">
      <c r="A2501" s="24" t="str">
        <f t="shared" si="40"/>
        <v>510004ARCELOR (BERTON SICARD)</v>
      </c>
      <c r="B2501" s="1">
        <v>510004</v>
      </c>
      <c r="C2501" s="1" t="s">
        <v>32898</v>
      </c>
      <c r="D2501" s="1" t="s">
        <v>78</v>
      </c>
      <c r="E2501" s="1" t="s">
        <v>1852</v>
      </c>
      <c r="F2501" s="1" t="s">
        <v>32900</v>
      </c>
      <c r="G2501" s="1" t="s">
        <v>655</v>
      </c>
      <c r="H2501">
        <v>510004</v>
      </c>
      <c r="I2501" s="1" t="s">
        <v>41</v>
      </c>
      <c r="J2501">
        <v>6.5</v>
      </c>
    </row>
    <row r="2502" spans="1:10" hidden="1" x14ac:dyDescent="0.25">
      <c r="A2502" s="24" t="str">
        <f t="shared" si="40"/>
        <v>510005ARCELOR (BERTON SICARD)</v>
      </c>
      <c r="B2502" s="1">
        <v>510005</v>
      </c>
      <c r="C2502" s="1" t="s">
        <v>32898</v>
      </c>
      <c r="D2502" s="1" t="s">
        <v>78</v>
      </c>
      <c r="E2502" s="1" t="s">
        <v>1853</v>
      </c>
      <c r="F2502" s="1" t="s">
        <v>32900</v>
      </c>
      <c r="G2502" s="1" t="s">
        <v>655</v>
      </c>
      <c r="H2502">
        <v>510005</v>
      </c>
      <c r="I2502" s="1" t="s">
        <v>41</v>
      </c>
      <c r="J2502">
        <v>6.5</v>
      </c>
    </row>
    <row r="2503" spans="1:10" hidden="1" x14ac:dyDescent="0.25">
      <c r="A2503" s="24" t="str">
        <f t="shared" si="40"/>
        <v>510006ARCELOR (BERTON SICARD)</v>
      </c>
      <c r="B2503" s="1">
        <v>510006</v>
      </c>
      <c r="C2503" s="1" t="s">
        <v>32898</v>
      </c>
      <c r="D2503" s="1" t="s">
        <v>78</v>
      </c>
      <c r="E2503" s="1" t="s">
        <v>693</v>
      </c>
      <c r="F2503" s="1" t="s">
        <v>32900</v>
      </c>
      <c r="G2503" s="1" t="s">
        <v>655</v>
      </c>
      <c r="H2503">
        <v>510006</v>
      </c>
      <c r="I2503" s="1" t="s">
        <v>41</v>
      </c>
      <c r="J2503">
        <v>6.5</v>
      </c>
    </row>
    <row r="2504" spans="1:10" hidden="1" x14ac:dyDescent="0.25">
      <c r="A2504" s="24" t="str">
        <f t="shared" si="40"/>
        <v>510007ARCELOR (BERTON SICARD)</v>
      </c>
      <c r="B2504" s="1">
        <v>510007</v>
      </c>
      <c r="C2504" s="1" t="s">
        <v>32898</v>
      </c>
      <c r="D2504" s="1" t="s">
        <v>78</v>
      </c>
      <c r="E2504" s="1" t="s">
        <v>695</v>
      </c>
      <c r="F2504" s="1" t="s">
        <v>32900</v>
      </c>
      <c r="G2504" s="1" t="s">
        <v>655</v>
      </c>
      <c r="H2504">
        <v>510007</v>
      </c>
      <c r="I2504" s="1" t="s">
        <v>41</v>
      </c>
      <c r="J2504">
        <v>6.5</v>
      </c>
    </row>
    <row r="2505" spans="1:10" hidden="1" x14ac:dyDescent="0.25">
      <c r="A2505" s="24" t="str">
        <f t="shared" si="40"/>
        <v>510008ARCELOR (BERTON SICARD)</v>
      </c>
      <c r="B2505" s="1">
        <v>510008</v>
      </c>
      <c r="C2505" s="1" t="s">
        <v>32898</v>
      </c>
      <c r="D2505" s="1" t="s">
        <v>78</v>
      </c>
      <c r="E2505" s="1" t="s">
        <v>1854</v>
      </c>
      <c r="F2505" s="1" t="s">
        <v>32900</v>
      </c>
      <c r="G2505" s="1" t="s">
        <v>655</v>
      </c>
      <c r="H2505">
        <v>510008</v>
      </c>
      <c r="I2505" s="1" t="s">
        <v>41</v>
      </c>
      <c r="J2505">
        <v>6.5</v>
      </c>
    </row>
    <row r="2506" spans="1:10" hidden="1" x14ac:dyDescent="0.25">
      <c r="A2506" s="24" t="str">
        <f t="shared" si="40"/>
        <v>510008/1ARCELOR (BERTON SICARD)</v>
      </c>
      <c r="B2506" s="1" t="s">
        <v>1855</v>
      </c>
      <c r="C2506" s="1" t="s">
        <v>32898</v>
      </c>
      <c r="D2506" s="1" t="s">
        <v>78</v>
      </c>
      <c r="E2506" s="1" t="s">
        <v>1856</v>
      </c>
      <c r="F2506" s="1" t="s">
        <v>32900</v>
      </c>
      <c r="G2506" s="1" t="s">
        <v>655</v>
      </c>
      <c r="H2506" t="s">
        <v>1855</v>
      </c>
      <c r="I2506" s="1" t="s">
        <v>41</v>
      </c>
      <c r="J2506">
        <v>1</v>
      </c>
    </row>
    <row r="2507" spans="1:10" hidden="1" x14ac:dyDescent="0.25">
      <c r="A2507" s="24" t="str">
        <f t="shared" si="40"/>
        <v>510010ARCELOR (BERTON SICARD)</v>
      </c>
      <c r="B2507" s="1">
        <v>510010</v>
      </c>
      <c r="C2507" s="1" t="s">
        <v>32898</v>
      </c>
      <c r="D2507" s="1" t="s">
        <v>78</v>
      </c>
      <c r="E2507" s="1" t="s">
        <v>1857</v>
      </c>
      <c r="F2507" s="1" t="s">
        <v>32900</v>
      </c>
      <c r="G2507" s="1" t="s">
        <v>655</v>
      </c>
      <c r="H2507">
        <v>510010</v>
      </c>
      <c r="I2507" s="1" t="s">
        <v>41</v>
      </c>
      <c r="J2507">
        <v>6.5</v>
      </c>
    </row>
    <row r="2508" spans="1:10" hidden="1" x14ac:dyDescent="0.25">
      <c r="A2508" s="24" t="str">
        <f t="shared" ref="A2508:A2571" si="41">B2508&amp;F2508</f>
        <v>510012ARCELOR (BERTON SICARD)</v>
      </c>
      <c r="B2508" s="1">
        <v>510012</v>
      </c>
      <c r="C2508" s="1" t="s">
        <v>32898</v>
      </c>
      <c r="D2508" s="1" t="s">
        <v>78</v>
      </c>
      <c r="E2508" s="1" t="s">
        <v>1858</v>
      </c>
      <c r="F2508" s="1" t="s">
        <v>32900</v>
      </c>
      <c r="G2508" s="1" t="s">
        <v>655</v>
      </c>
      <c r="H2508">
        <v>510012</v>
      </c>
      <c r="I2508" s="1" t="s">
        <v>41</v>
      </c>
      <c r="J2508">
        <v>6.5</v>
      </c>
    </row>
    <row r="2509" spans="1:10" hidden="1" x14ac:dyDescent="0.25">
      <c r="A2509" s="24" t="str">
        <f t="shared" si="41"/>
        <v>510013ARCELOR (BERTON SICARD)</v>
      </c>
      <c r="B2509" s="1">
        <v>510013</v>
      </c>
      <c r="C2509" s="1" t="s">
        <v>32898</v>
      </c>
      <c r="D2509" s="1" t="s">
        <v>78</v>
      </c>
      <c r="E2509" s="1" t="s">
        <v>1859</v>
      </c>
      <c r="F2509" s="1" t="s">
        <v>32900</v>
      </c>
      <c r="G2509" s="1" t="s">
        <v>655</v>
      </c>
      <c r="H2509">
        <v>510013</v>
      </c>
      <c r="I2509" s="1" t="s">
        <v>41</v>
      </c>
      <c r="J2509">
        <v>6.5</v>
      </c>
    </row>
    <row r="2510" spans="1:10" hidden="1" x14ac:dyDescent="0.25">
      <c r="A2510" s="24" t="str">
        <f t="shared" si="41"/>
        <v>510014ARCELOR (BERTON SICARD)</v>
      </c>
      <c r="B2510" s="1">
        <v>510014</v>
      </c>
      <c r="C2510" s="1" t="s">
        <v>32898</v>
      </c>
      <c r="D2510" s="1" t="s">
        <v>78</v>
      </c>
      <c r="E2510" s="1" t="s">
        <v>1860</v>
      </c>
      <c r="F2510" s="1" t="s">
        <v>32900</v>
      </c>
      <c r="G2510" s="1" t="s">
        <v>655</v>
      </c>
      <c r="H2510">
        <v>510014</v>
      </c>
      <c r="I2510" s="1" t="s">
        <v>41</v>
      </c>
      <c r="J2510">
        <v>6.5</v>
      </c>
    </row>
    <row r="2511" spans="1:10" hidden="1" x14ac:dyDescent="0.25">
      <c r="A2511" s="24" t="str">
        <f t="shared" si="41"/>
        <v>510015ARCELOR (BERTON SICARD)</v>
      </c>
      <c r="B2511" s="1">
        <v>510015</v>
      </c>
      <c r="C2511" s="1" t="s">
        <v>32898</v>
      </c>
      <c r="D2511" s="1" t="s">
        <v>78</v>
      </c>
      <c r="E2511" s="1" t="s">
        <v>742</v>
      </c>
      <c r="F2511" s="1" t="s">
        <v>32900</v>
      </c>
      <c r="G2511" s="1" t="s">
        <v>655</v>
      </c>
      <c r="H2511">
        <v>510015</v>
      </c>
      <c r="I2511" s="1" t="s">
        <v>41</v>
      </c>
      <c r="J2511">
        <v>6.5</v>
      </c>
    </row>
    <row r="2512" spans="1:10" hidden="1" x14ac:dyDescent="0.25">
      <c r="A2512" s="24" t="str">
        <f t="shared" si="41"/>
        <v>510020ARCELOR (BERTON SICARD)</v>
      </c>
      <c r="B2512" s="1">
        <v>510020</v>
      </c>
      <c r="C2512" s="1" t="s">
        <v>32898</v>
      </c>
      <c r="D2512" s="1" t="s">
        <v>78</v>
      </c>
      <c r="E2512" s="1" t="s">
        <v>1861</v>
      </c>
      <c r="F2512" s="1" t="s">
        <v>32900</v>
      </c>
      <c r="G2512" s="1" t="s">
        <v>655</v>
      </c>
      <c r="H2512">
        <v>510020</v>
      </c>
      <c r="I2512" s="1" t="s">
        <v>41</v>
      </c>
      <c r="J2512">
        <v>6.5</v>
      </c>
    </row>
    <row r="2513" spans="1:10" hidden="1" x14ac:dyDescent="0.25">
      <c r="A2513" s="24" t="str">
        <f t="shared" si="41"/>
        <v>510021ARCELOR (BERTON SICARD)</v>
      </c>
      <c r="B2513" s="1">
        <v>510021</v>
      </c>
      <c r="C2513" s="1" t="s">
        <v>32898</v>
      </c>
      <c r="D2513" s="1" t="s">
        <v>78</v>
      </c>
      <c r="E2513" s="1" t="s">
        <v>1740</v>
      </c>
      <c r="F2513" s="1" t="s">
        <v>32900</v>
      </c>
      <c r="G2513" s="1" t="s">
        <v>655</v>
      </c>
      <c r="H2513">
        <v>510021</v>
      </c>
      <c r="I2513" s="1" t="s">
        <v>41</v>
      </c>
      <c r="J2513">
        <v>6.5</v>
      </c>
    </row>
    <row r="2514" spans="1:10" hidden="1" x14ac:dyDescent="0.25">
      <c r="A2514" s="24" t="str">
        <f t="shared" si="41"/>
        <v>510023ARCELOR (BERTON SICARD)</v>
      </c>
      <c r="B2514" s="1">
        <v>510023</v>
      </c>
      <c r="C2514" s="1" t="s">
        <v>32898</v>
      </c>
      <c r="D2514" s="1" t="s">
        <v>78</v>
      </c>
      <c r="E2514" s="1" t="s">
        <v>1863</v>
      </c>
      <c r="F2514" s="1" t="s">
        <v>32900</v>
      </c>
      <c r="G2514" s="1" t="s">
        <v>655</v>
      </c>
      <c r="H2514">
        <v>510023</v>
      </c>
      <c r="I2514" s="1" t="s">
        <v>41</v>
      </c>
      <c r="J2514">
        <v>6.5</v>
      </c>
    </row>
    <row r="2515" spans="1:10" hidden="1" x14ac:dyDescent="0.25">
      <c r="A2515" s="24" t="str">
        <f t="shared" si="41"/>
        <v>510026ARCELOR (BERTON SICARD)</v>
      </c>
      <c r="B2515" s="1">
        <v>510026</v>
      </c>
      <c r="C2515" s="1" t="s">
        <v>32898</v>
      </c>
      <c r="D2515" s="1" t="s">
        <v>78</v>
      </c>
      <c r="E2515" s="1" t="s">
        <v>1864</v>
      </c>
      <c r="F2515" s="1" t="s">
        <v>32900</v>
      </c>
      <c r="G2515" s="1" t="s">
        <v>655</v>
      </c>
      <c r="H2515">
        <v>510026</v>
      </c>
      <c r="I2515" s="1" t="s">
        <v>41</v>
      </c>
      <c r="J2515">
        <v>6.5</v>
      </c>
    </row>
    <row r="2516" spans="1:10" hidden="1" x14ac:dyDescent="0.25">
      <c r="A2516" s="24" t="str">
        <f t="shared" si="41"/>
        <v>510027ARCELOR (BERTON SICARD)</v>
      </c>
      <c r="B2516" s="1">
        <v>510027</v>
      </c>
      <c r="C2516" s="1" t="s">
        <v>32898</v>
      </c>
      <c r="D2516" s="1" t="s">
        <v>78</v>
      </c>
      <c r="E2516" s="1" t="s">
        <v>1865</v>
      </c>
      <c r="F2516" s="1" t="s">
        <v>32900</v>
      </c>
      <c r="G2516" s="1" t="s">
        <v>655</v>
      </c>
      <c r="H2516">
        <v>510027</v>
      </c>
      <c r="I2516" s="1" t="s">
        <v>41</v>
      </c>
      <c r="J2516">
        <v>6.5</v>
      </c>
    </row>
    <row r="2517" spans="1:10" hidden="1" x14ac:dyDescent="0.25">
      <c r="A2517" s="24" t="str">
        <f t="shared" si="41"/>
        <v>510028ARCELOR (BERTON SICARD)</v>
      </c>
      <c r="B2517" s="1">
        <v>510028</v>
      </c>
      <c r="C2517" s="1" t="s">
        <v>32898</v>
      </c>
      <c r="D2517" s="1" t="s">
        <v>78</v>
      </c>
      <c r="E2517" s="1" t="s">
        <v>1866</v>
      </c>
      <c r="F2517" s="1" t="s">
        <v>32900</v>
      </c>
      <c r="G2517" s="1" t="s">
        <v>655</v>
      </c>
      <c r="H2517">
        <v>510028</v>
      </c>
      <c r="I2517" s="1" t="s">
        <v>41</v>
      </c>
      <c r="J2517">
        <v>6.5</v>
      </c>
    </row>
    <row r="2518" spans="1:10" hidden="1" x14ac:dyDescent="0.25">
      <c r="A2518" s="24" t="str">
        <f t="shared" si="41"/>
        <v>513004ARCELOR (BERTON SICARD)</v>
      </c>
      <c r="B2518" s="1">
        <v>513004</v>
      </c>
      <c r="C2518" s="1" t="s">
        <v>32898</v>
      </c>
      <c r="D2518" s="1" t="s">
        <v>78</v>
      </c>
      <c r="E2518" s="1" t="s">
        <v>1867</v>
      </c>
      <c r="F2518" s="1" t="s">
        <v>32900</v>
      </c>
      <c r="G2518" s="1" t="s">
        <v>655</v>
      </c>
      <c r="H2518">
        <v>513004</v>
      </c>
      <c r="I2518" s="1" t="s">
        <v>41</v>
      </c>
      <c r="J2518">
        <v>6.5</v>
      </c>
    </row>
    <row r="2519" spans="1:10" hidden="1" x14ac:dyDescent="0.25">
      <c r="A2519" s="24" t="str">
        <f t="shared" si="41"/>
        <v>513007ARCELOR (BERTON SICARD)</v>
      </c>
      <c r="B2519" s="1">
        <v>513007</v>
      </c>
      <c r="C2519" s="1" t="s">
        <v>32898</v>
      </c>
      <c r="D2519" s="1" t="s">
        <v>78</v>
      </c>
      <c r="E2519" s="1" t="s">
        <v>1868</v>
      </c>
      <c r="F2519" s="1" t="s">
        <v>32900</v>
      </c>
      <c r="G2519" s="1" t="s">
        <v>655</v>
      </c>
      <c r="H2519">
        <v>513007</v>
      </c>
      <c r="I2519" s="1" t="s">
        <v>41</v>
      </c>
      <c r="J2519">
        <v>6.5</v>
      </c>
    </row>
    <row r="2520" spans="1:10" hidden="1" x14ac:dyDescent="0.25">
      <c r="A2520" s="24" t="str">
        <f t="shared" si="41"/>
        <v>520002ARCELOR (BERTON SICARD)</v>
      </c>
      <c r="B2520" s="1">
        <v>520002</v>
      </c>
      <c r="C2520" s="1" t="s">
        <v>32898</v>
      </c>
      <c r="D2520" s="1" t="s">
        <v>78</v>
      </c>
      <c r="E2520" s="1" t="s">
        <v>1869</v>
      </c>
      <c r="F2520" s="1" t="s">
        <v>32900</v>
      </c>
      <c r="G2520" s="1" t="s">
        <v>655</v>
      </c>
      <c r="H2520">
        <v>520002</v>
      </c>
      <c r="I2520" s="1" t="s">
        <v>41</v>
      </c>
      <c r="J2520">
        <v>6.5</v>
      </c>
    </row>
    <row r="2521" spans="1:10" hidden="1" x14ac:dyDescent="0.25">
      <c r="A2521" s="24" t="str">
        <f t="shared" si="41"/>
        <v>520003ARCELOR (BERTON SICARD)</v>
      </c>
      <c r="B2521" s="1">
        <v>520003</v>
      </c>
      <c r="C2521" s="1" t="s">
        <v>32898</v>
      </c>
      <c r="D2521" s="1" t="s">
        <v>168</v>
      </c>
      <c r="E2521" s="1" t="s">
        <v>1870</v>
      </c>
      <c r="F2521" s="1" t="s">
        <v>32900</v>
      </c>
      <c r="G2521" s="1" t="s">
        <v>655</v>
      </c>
      <c r="H2521">
        <v>520003</v>
      </c>
      <c r="I2521" s="1" t="s">
        <v>41</v>
      </c>
      <c r="J2521">
        <v>6.5</v>
      </c>
    </row>
    <row r="2522" spans="1:10" hidden="1" x14ac:dyDescent="0.25">
      <c r="A2522" s="24" t="str">
        <f t="shared" si="41"/>
        <v>520004ARCELOR (BERTON SICARD)</v>
      </c>
      <c r="B2522" s="1">
        <v>520004</v>
      </c>
      <c r="C2522" s="1" t="s">
        <v>32898</v>
      </c>
      <c r="D2522" s="1" t="s">
        <v>168</v>
      </c>
      <c r="E2522" s="1" t="s">
        <v>1871</v>
      </c>
      <c r="F2522" s="1" t="s">
        <v>32900</v>
      </c>
      <c r="G2522" s="1" t="s">
        <v>655</v>
      </c>
      <c r="H2522">
        <v>520004</v>
      </c>
      <c r="I2522" s="1" t="s">
        <v>41</v>
      </c>
      <c r="J2522">
        <v>6.5</v>
      </c>
    </row>
    <row r="2523" spans="1:10" hidden="1" x14ac:dyDescent="0.25">
      <c r="A2523" s="24" t="str">
        <f t="shared" si="41"/>
        <v>520005ARCELOR (BERTON SICARD)</v>
      </c>
      <c r="B2523" s="1">
        <v>520005</v>
      </c>
      <c r="C2523" s="1" t="s">
        <v>32898</v>
      </c>
      <c r="D2523" s="1" t="s">
        <v>78</v>
      </c>
      <c r="E2523" s="1" t="s">
        <v>1872</v>
      </c>
      <c r="F2523" s="1" t="s">
        <v>32900</v>
      </c>
      <c r="G2523" s="1" t="s">
        <v>655</v>
      </c>
      <c r="H2523">
        <v>520005</v>
      </c>
      <c r="I2523" s="1" t="s">
        <v>41</v>
      </c>
      <c r="J2523">
        <v>6.5</v>
      </c>
    </row>
    <row r="2524" spans="1:10" hidden="1" x14ac:dyDescent="0.25">
      <c r="A2524" s="24" t="str">
        <f t="shared" si="41"/>
        <v>520006ARCELOR (BERTON SICARD)</v>
      </c>
      <c r="B2524" s="1">
        <v>520006</v>
      </c>
      <c r="C2524" s="1" t="s">
        <v>32898</v>
      </c>
      <c r="D2524" s="1" t="s">
        <v>168</v>
      </c>
      <c r="E2524" s="1" t="s">
        <v>1873</v>
      </c>
      <c r="F2524" s="1" t="s">
        <v>32900</v>
      </c>
      <c r="G2524" s="1" t="s">
        <v>655</v>
      </c>
      <c r="H2524">
        <v>520006</v>
      </c>
      <c r="I2524" s="1" t="s">
        <v>41</v>
      </c>
      <c r="J2524">
        <v>4.7</v>
      </c>
    </row>
    <row r="2525" spans="1:10" hidden="1" x14ac:dyDescent="0.25">
      <c r="A2525" s="24" t="str">
        <f t="shared" si="41"/>
        <v>520008ARCELOR (BERTON SICARD)</v>
      </c>
      <c r="B2525" s="1">
        <v>520008</v>
      </c>
      <c r="C2525" s="1" t="s">
        <v>32898</v>
      </c>
      <c r="D2525" s="1" t="s">
        <v>78</v>
      </c>
      <c r="E2525" s="1" t="s">
        <v>1874</v>
      </c>
      <c r="F2525" s="1" t="s">
        <v>32900</v>
      </c>
      <c r="G2525" s="1" t="s">
        <v>655</v>
      </c>
      <c r="H2525">
        <v>520008</v>
      </c>
      <c r="I2525" s="1" t="s">
        <v>41</v>
      </c>
      <c r="J2525">
        <v>6.5</v>
      </c>
    </row>
    <row r="2526" spans="1:10" hidden="1" x14ac:dyDescent="0.25">
      <c r="A2526" s="24" t="str">
        <f t="shared" si="41"/>
        <v>520010ARCELOR (BERTON SICARD)</v>
      </c>
      <c r="B2526" s="1">
        <v>520010</v>
      </c>
      <c r="C2526" s="1" t="s">
        <v>32898</v>
      </c>
      <c r="D2526" s="1" t="s">
        <v>78</v>
      </c>
      <c r="E2526" s="1" t="s">
        <v>1875</v>
      </c>
      <c r="F2526" s="1" t="s">
        <v>32900</v>
      </c>
      <c r="G2526" s="1" t="s">
        <v>655</v>
      </c>
      <c r="H2526">
        <v>520010</v>
      </c>
      <c r="I2526" s="1" t="s">
        <v>41</v>
      </c>
      <c r="J2526">
        <v>4.7</v>
      </c>
    </row>
    <row r="2527" spans="1:10" hidden="1" x14ac:dyDescent="0.25">
      <c r="A2527" s="24" t="str">
        <f t="shared" si="41"/>
        <v>520012ARCELOR (BERTON SICARD)</v>
      </c>
      <c r="B2527" s="1">
        <v>520012</v>
      </c>
      <c r="C2527" s="1" t="s">
        <v>32898</v>
      </c>
      <c r="D2527" s="1" t="s">
        <v>78</v>
      </c>
      <c r="E2527" s="1" t="s">
        <v>1877</v>
      </c>
      <c r="F2527" s="1" t="s">
        <v>32900</v>
      </c>
      <c r="G2527" s="1" t="s">
        <v>655</v>
      </c>
      <c r="H2527">
        <v>520012</v>
      </c>
      <c r="I2527" s="1" t="s">
        <v>41</v>
      </c>
      <c r="J2527">
        <v>4.7</v>
      </c>
    </row>
    <row r="2528" spans="1:10" hidden="1" x14ac:dyDescent="0.25">
      <c r="A2528" s="24" t="str">
        <f t="shared" si="41"/>
        <v>520014ARCELOR (BERTON SICARD)</v>
      </c>
      <c r="B2528" s="1">
        <v>520014</v>
      </c>
      <c r="C2528" s="1" t="s">
        <v>32898</v>
      </c>
      <c r="D2528" s="1" t="s">
        <v>78</v>
      </c>
      <c r="E2528" s="1" t="s">
        <v>1879</v>
      </c>
      <c r="F2528" s="1" t="s">
        <v>32900</v>
      </c>
      <c r="G2528" s="1" t="s">
        <v>655</v>
      </c>
      <c r="H2528">
        <v>520014</v>
      </c>
      <c r="I2528" s="1" t="s">
        <v>41</v>
      </c>
      <c r="J2528">
        <v>6.5</v>
      </c>
    </row>
    <row r="2529" spans="1:10" hidden="1" x14ac:dyDescent="0.25">
      <c r="A2529" s="24" t="str">
        <f t="shared" si="41"/>
        <v>620003ARCELOR (BERTON SICARD)</v>
      </c>
      <c r="B2529" s="1">
        <v>620003</v>
      </c>
      <c r="C2529" s="1" t="s">
        <v>32898</v>
      </c>
      <c r="D2529" s="1" t="s">
        <v>78</v>
      </c>
      <c r="E2529" s="1" t="s">
        <v>1880</v>
      </c>
      <c r="F2529" s="1" t="s">
        <v>32900</v>
      </c>
      <c r="G2529" s="1" t="s">
        <v>655</v>
      </c>
      <c r="H2529">
        <v>620003</v>
      </c>
      <c r="I2529" s="1" t="s">
        <v>41</v>
      </c>
      <c r="J2529">
        <v>6.5</v>
      </c>
    </row>
    <row r="2530" spans="1:10" hidden="1" x14ac:dyDescent="0.25">
      <c r="A2530" s="24" t="str">
        <f t="shared" si="41"/>
        <v>620004ARCELOR (BERTON SICARD)</v>
      </c>
      <c r="B2530" s="1">
        <v>620004</v>
      </c>
      <c r="C2530" s="1" t="s">
        <v>32898</v>
      </c>
      <c r="D2530" s="1" t="s">
        <v>78</v>
      </c>
      <c r="E2530" s="1" t="s">
        <v>1881</v>
      </c>
      <c r="F2530" s="1" t="s">
        <v>32900</v>
      </c>
      <c r="G2530" s="1" t="s">
        <v>655</v>
      </c>
      <c r="H2530">
        <v>620004</v>
      </c>
      <c r="I2530" s="1" t="s">
        <v>41</v>
      </c>
      <c r="J2530">
        <v>6.5</v>
      </c>
    </row>
    <row r="2531" spans="1:10" hidden="1" x14ac:dyDescent="0.25">
      <c r="A2531" s="24" t="str">
        <f t="shared" si="41"/>
        <v>620008ARCELOR (BERTON SICARD)</v>
      </c>
      <c r="B2531" s="1">
        <v>620008</v>
      </c>
      <c r="C2531" s="1" t="s">
        <v>32898</v>
      </c>
      <c r="D2531" s="1" t="s">
        <v>78</v>
      </c>
      <c r="E2531" s="1" t="s">
        <v>1882</v>
      </c>
      <c r="F2531" s="1" t="s">
        <v>32900</v>
      </c>
      <c r="G2531" s="1" t="s">
        <v>655</v>
      </c>
      <c r="H2531">
        <v>620008</v>
      </c>
      <c r="I2531" s="1" t="s">
        <v>41</v>
      </c>
      <c r="J2531">
        <v>6.5</v>
      </c>
    </row>
    <row r="2532" spans="1:10" hidden="1" x14ac:dyDescent="0.25">
      <c r="A2532" s="24" t="str">
        <f t="shared" si="41"/>
        <v>710001ARCELOR (BERTON SICARD)</v>
      </c>
      <c r="B2532" s="1">
        <v>710001</v>
      </c>
      <c r="C2532" s="1" t="s">
        <v>32898</v>
      </c>
      <c r="D2532" s="1" t="s">
        <v>78</v>
      </c>
      <c r="E2532" s="1" t="s">
        <v>1883</v>
      </c>
      <c r="F2532" s="1" t="s">
        <v>32900</v>
      </c>
      <c r="G2532" s="1" t="s">
        <v>655</v>
      </c>
      <c r="H2532">
        <v>710001</v>
      </c>
      <c r="I2532" s="1" t="s">
        <v>41</v>
      </c>
      <c r="J2532">
        <v>6.5</v>
      </c>
    </row>
    <row r="2533" spans="1:10" hidden="1" x14ac:dyDescent="0.25">
      <c r="A2533" s="24" t="str">
        <f t="shared" si="41"/>
        <v>710002ARCELOR (BERTON SICARD)</v>
      </c>
      <c r="B2533" s="1">
        <v>710002</v>
      </c>
      <c r="C2533" s="1" t="s">
        <v>32898</v>
      </c>
      <c r="D2533" s="1" t="s">
        <v>78</v>
      </c>
      <c r="E2533" s="1" t="s">
        <v>1884</v>
      </c>
      <c r="F2533" s="1" t="s">
        <v>32900</v>
      </c>
      <c r="G2533" s="1" t="s">
        <v>655</v>
      </c>
      <c r="H2533">
        <v>710002</v>
      </c>
      <c r="I2533" s="1" t="s">
        <v>41</v>
      </c>
      <c r="J2533">
        <v>6.5</v>
      </c>
    </row>
    <row r="2534" spans="1:10" hidden="1" x14ac:dyDescent="0.25">
      <c r="A2534" s="24" t="str">
        <f t="shared" si="41"/>
        <v>720001ARCELOR (BERTON SICARD)</v>
      </c>
      <c r="B2534" s="1">
        <v>720001</v>
      </c>
      <c r="C2534" s="1" t="s">
        <v>32898</v>
      </c>
      <c r="D2534" s="1" t="s">
        <v>78</v>
      </c>
      <c r="E2534" s="1" t="s">
        <v>1889</v>
      </c>
      <c r="F2534" s="1" t="s">
        <v>32900</v>
      </c>
      <c r="G2534" s="1" t="s">
        <v>655</v>
      </c>
      <c r="H2534">
        <v>720001</v>
      </c>
      <c r="I2534" s="1" t="s">
        <v>41</v>
      </c>
      <c r="J2534">
        <v>6.5</v>
      </c>
    </row>
    <row r="2535" spans="1:10" hidden="1" x14ac:dyDescent="0.25">
      <c r="A2535" s="24" t="str">
        <f t="shared" si="41"/>
        <v>720002ARCELOR (BERTON SICARD)</v>
      </c>
      <c r="B2535" s="1">
        <v>720002</v>
      </c>
      <c r="C2535" s="1" t="s">
        <v>32898</v>
      </c>
      <c r="D2535" s="1" t="s">
        <v>78</v>
      </c>
      <c r="E2535" s="1" t="s">
        <v>1890</v>
      </c>
      <c r="F2535" s="1" t="s">
        <v>32900</v>
      </c>
      <c r="G2535" s="1" t="s">
        <v>655</v>
      </c>
      <c r="H2535">
        <v>720002</v>
      </c>
      <c r="I2535" s="1" t="s">
        <v>41</v>
      </c>
      <c r="J2535">
        <v>6.5</v>
      </c>
    </row>
    <row r="2536" spans="1:10" hidden="1" x14ac:dyDescent="0.25">
      <c r="A2536" s="24" t="str">
        <f t="shared" si="41"/>
        <v>720003ARCELOR (BERTON SICARD)</v>
      </c>
      <c r="B2536" s="1">
        <v>720003</v>
      </c>
      <c r="C2536" s="1" t="s">
        <v>32898</v>
      </c>
      <c r="D2536" s="1" t="s">
        <v>78</v>
      </c>
      <c r="E2536" s="1" t="s">
        <v>1891</v>
      </c>
      <c r="F2536" s="1" t="s">
        <v>32900</v>
      </c>
      <c r="G2536" s="1" t="s">
        <v>655</v>
      </c>
      <c r="H2536">
        <v>720003</v>
      </c>
      <c r="I2536" s="1" t="s">
        <v>41</v>
      </c>
      <c r="J2536">
        <v>6.5</v>
      </c>
    </row>
    <row r="2537" spans="1:10" hidden="1" x14ac:dyDescent="0.25">
      <c r="A2537" s="24" t="str">
        <f t="shared" si="41"/>
        <v>720004ARCELOR (BERTON SICARD)</v>
      </c>
      <c r="B2537" s="1">
        <v>720004</v>
      </c>
      <c r="C2537" s="1" t="s">
        <v>32898</v>
      </c>
      <c r="D2537" s="1" t="s">
        <v>78</v>
      </c>
      <c r="E2537" s="1" t="s">
        <v>1892</v>
      </c>
      <c r="F2537" s="1" t="s">
        <v>32900</v>
      </c>
      <c r="G2537" s="1" t="s">
        <v>655</v>
      </c>
      <c r="H2537">
        <v>720004</v>
      </c>
      <c r="I2537" s="1" t="s">
        <v>41</v>
      </c>
      <c r="J2537">
        <v>6.5</v>
      </c>
    </row>
    <row r="2538" spans="1:10" hidden="1" x14ac:dyDescent="0.25">
      <c r="A2538" s="24" t="str">
        <f t="shared" si="41"/>
        <v>720010ARCELOR (BERTON SICARD)</v>
      </c>
      <c r="B2538" s="1">
        <v>720010</v>
      </c>
      <c r="C2538" s="1" t="s">
        <v>32898</v>
      </c>
      <c r="D2538" s="1" t="s">
        <v>78</v>
      </c>
      <c r="E2538" s="1" t="s">
        <v>1893</v>
      </c>
      <c r="F2538" s="1" t="s">
        <v>32900</v>
      </c>
      <c r="G2538" s="1" t="s">
        <v>655</v>
      </c>
      <c r="H2538">
        <v>720010</v>
      </c>
      <c r="I2538" s="1" t="s">
        <v>41</v>
      </c>
      <c r="J2538">
        <v>6.5</v>
      </c>
    </row>
    <row r="2539" spans="1:10" hidden="1" x14ac:dyDescent="0.25">
      <c r="A2539" s="24" t="str">
        <f t="shared" si="41"/>
        <v>720012ARCELOR (BERTON SICARD)</v>
      </c>
      <c r="B2539" s="1">
        <v>720012</v>
      </c>
      <c r="C2539" s="1" t="s">
        <v>32898</v>
      </c>
      <c r="D2539" s="1" t="s">
        <v>78</v>
      </c>
      <c r="E2539" s="1" t="s">
        <v>1895</v>
      </c>
      <c r="F2539" s="1" t="s">
        <v>32900</v>
      </c>
      <c r="G2539" s="1" t="s">
        <v>655</v>
      </c>
      <c r="H2539">
        <v>720012</v>
      </c>
      <c r="I2539" s="1" t="s">
        <v>41</v>
      </c>
      <c r="J2539">
        <v>6.5</v>
      </c>
    </row>
    <row r="2540" spans="1:10" hidden="1" x14ac:dyDescent="0.25">
      <c r="A2540" s="24" t="str">
        <f t="shared" si="41"/>
        <v>720013ARCELOR (BERTON SICARD)</v>
      </c>
      <c r="B2540" s="1">
        <v>720013</v>
      </c>
      <c r="C2540" s="1" t="s">
        <v>32898</v>
      </c>
      <c r="D2540" s="1" t="s">
        <v>168</v>
      </c>
      <c r="E2540" s="1" t="s">
        <v>1896</v>
      </c>
      <c r="F2540" s="1" t="s">
        <v>32900</v>
      </c>
      <c r="G2540" s="1" t="s">
        <v>655</v>
      </c>
      <c r="H2540">
        <v>720013</v>
      </c>
      <c r="I2540" s="1" t="s">
        <v>41</v>
      </c>
      <c r="J2540">
        <v>6.5</v>
      </c>
    </row>
    <row r="2541" spans="1:10" hidden="1" x14ac:dyDescent="0.25">
      <c r="A2541" s="24" t="str">
        <f t="shared" si="41"/>
        <v>720014ARCELOR (BERTON SICARD)</v>
      </c>
      <c r="B2541" s="1">
        <v>720014</v>
      </c>
      <c r="C2541" s="1" t="s">
        <v>32898</v>
      </c>
      <c r="D2541" s="1" t="s">
        <v>78</v>
      </c>
      <c r="E2541" s="1" t="s">
        <v>1897</v>
      </c>
      <c r="F2541" s="1" t="s">
        <v>32900</v>
      </c>
      <c r="G2541" s="1" t="s">
        <v>655</v>
      </c>
      <c r="H2541">
        <v>720014</v>
      </c>
      <c r="I2541" s="1" t="s">
        <v>41</v>
      </c>
      <c r="J2541">
        <v>6.5</v>
      </c>
    </row>
    <row r="2542" spans="1:10" hidden="1" x14ac:dyDescent="0.25">
      <c r="A2542" s="24" t="str">
        <f t="shared" si="41"/>
        <v>720020ARCELOR (BERTON SICARD)</v>
      </c>
      <c r="B2542" s="1">
        <v>720020</v>
      </c>
      <c r="C2542" s="1" t="s">
        <v>32898</v>
      </c>
      <c r="D2542" s="1" t="s">
        <v>168</v>
      </c>
      <c r="E2542" s="1" t="s">
        <v>1898</v>
      </c>
      <c r="F2542" s="1" t="s">
        <v>32900</v>
      </c>
      <c r="G2542" s="1" t="s">
        <v>655</v>
      </c>
      <c r="H2542">
        <v>720020</v>
      </c>
      <c r="I2542" s="1" t="s">
        <v>41</v>
      </c>
      <c r="J2542">
        <v>6.5</v>
      </c>
    </row>
    <row r="2543" spans="1:10" hidden="1" x14ac:dyDescent="0.25">
      <c r="A2543" s="24" t="str">
        <f t="shared" si="41"/>
        <v>720021ARCELOR (BERTON SICARD)</v>
      </c>
      <c r="B2543" s="1">
        <v>720021</v>
      </c>
      <c r="C2543" s="1" t="s">
        <v>32898</v>
      </c>
      <c r="D2543" s="1" t="s">
        <v>168</v>
      </c>
      <c r="E2543" s="1" t="s">
        <v>1899</v>
      </c>
      <c r="F2543" s="1" t="s">
        <v>32900</v>
      </c>
      <c r="G2543" s="1" t="s">
        <v>655</v>
      </c>
      <c r="H2543">
        <v>720021</v>
      </c>
      <c r="I2543" s="1" t="s">
        <v>41</v>
      </c>
      <c r="J2543">
        <v>6.5</v>
      </c>
    </row>
    <row r="2544" spans="1:10" hidden="1" x14ac:dyDescent="0.25">
      <c r="A2544" s="24" t="str">
        <f t="shared" si="41"/>
        <v>720050ARCELOR (BERTON SICARD)</v>
      </c>
      <c r="B2544" s="1">
        <v>720050</v>
      </c>
      <c r="C2544" s="1" t="s">
        <v>32898</v>
      </c>
      <c r="D2544" s="1" t="s">
        <v>168</v>
      </c>
      <c r="E2544" s="1" t="s">
        <v>1902</v>
      </c>
      <c r="F2544" s="1" t="s">
        <v>32900</v>
      </c>
      <c r="G2544" s="1" t="s">
        <v>655</v>
      </c>
      <c r="H2544">
        <v>720050</v>
      </c>
      <c r="I2544" s="1" t="s">
        <v>41</v>
      </c>
      <c r="J2544">
        <v>6.5</v>
      </c>
    </row>
    <row r="2545" spans="1:10" hidden="1" x14ac:dyDescent="0.25">
      <c r="A2545" s="24" t="str">
        <f t="shared" si="41"/>
        <v>720050/5ARCELOR (BERTON SICARD)</v>
      </c>
      <c r="B2545" s="1" t="s">
        <v>1903</v>
      </c>
      <c r="C2545" s="1" t="s">
        <v>32898</v>
      </c>
      <c r="D2545" s="1" t="s">
        <v>168</v>
      </c>
      <c r="E2545" s="1" t="s">
        <v>1902</v>
      </c>
      <c r="F2545" s="1" t="s">
        <v>32900</v>
      </c>
      <c r="G2545" s="1" t="s">
        <v>655</v>
      </c>
      <c r="H2545" t="s">
        <v>1903</v>
      </c>
      <c r="I2545" s="1" t="s">
        <v>41</v>
      </c>
      <c r="J2545">
        <v>5</v>
      </c>
    </row>
    <row r="2546" spans="1:10" hidden="1" x14ac:dyDescent="0.25">
      <c r="A2546" s="24" t="str">
        <f t="shared" si="41"/>
        <v>720051ARCELOR (BERTON SICARD)</v>
      </c>
      <c r="B2546" s="1">
        <v>720051</v>
      </c>
      <c r="C2546" s="1" t="s">
        <v>32898</v>
      </c>
      <c r="D2546" s="1" t="s">
        <v>168</v>
      </c>
      <c r="E2546" s="1" t="s">
        <v>1904</v>
      </c>
      <c r="F2546" s="1" t="s">
        <v>32900</v>
      </c>
      <c r="G2546" s="1" t="s">
        <v>655</v>
      </c>
      <c r="H2546">
        <v>720051</v>
      </c>
      <c r="I2546" s="1" t="s">
        <v>41</v>
      </c>
      <c r="J2546">
        <v>6.5</v>
      </c>
    </row>
    <row r="2547" spans="1:10" hidden="1" x14ac:dyDescent="0.25">
      <c r="A2547" s="24" t="str">
        <f t="shared" si="41"/>
        <v>720051/5ARCELOR (BERTON SICARD)</v>
      </c>
      <c r="B2547" s="1" t="s">
        <v>1905</v>
      </c>
      <c r="C2547" s="1" t="s">
        <v>32898</v>
      </c>
      <c r="D2547" s="1" t="s">
        <v>168</v>
      </c>
      <c r="E2547" s="1" t="s">
        <v>1904</v>
      </c>
      <c r="F2547" s="1" t="s">
        <v>32900</v>
      </c>
      <c r="G2547" s="1" t="s">
        <v>655</v>
      </c>
      <c r="H2547" t="s">
        <v>1905</v>
      </c>
      <c r="I2547" s="1" t="s">
        <v>41</v>
      </c>
      <c r="J2547">
        <v>5</v>
      </c>
    </row>
    <row r="2548" spans="1:10" hidden="1" x14ac:dyDescent="0.25">
      <c r="A2548" s="24" t="str">
        <f t="shared" si="41"/>
        <v>720053ARCELOR (BERTON SICARD)</v>
      </c>
      <c r="B2548" s="1">
        <v>720053</v>
      </c>
      <c r="C2548" s="1" t="s">
        <v>32898</v>
      </c>
      <c r="D2548" s="1" t="s">
        <v>78</v>
      </c>
      <c r="E2548" s="1" t="s">
        <v>1906</v>
      </c>
      <c r="F2548" s="1" t="s">
        <v>32900</v>
      </c>
      <c r="G2548" s="1" t="s">
        <v>655</v>
      </c>
      <c r="H2548">
        <v>720053</v>
      </c>
      <c r="I2548" s="1" t="s">
        <v>41</v>
      </c>
      <c r="J2548">
        <v>6.5</v>
      </c>
    </row>
    <row r="2549" spans="1:10" hidden="1" x14ac:dyDescent="0.25">
      <c r="A2549" s="24" t="str">
        <f t="shared" si="41"/>
        <v>720053/5ARCELOR (BERTON SICARD)</v>
      </c>
      <c r="B2549" s="1" t="s">
        <v>1907</v>
      </c>
      <c r="C2549" s="1" t="s">
        <v>32898</v>
      </c>
      <c r="D2549" s="1" t="s">
        <v>78</v>
      </c>
      <c r="E2549" s="1" t="s">
        <v>1906</v>
      </c>
      <c r="F2549" s="1" t="s">
        <v>32900</v>
      </c>
      <c r="G2549" s="1" t="s">
        <v>655</v>
      </c>
      <c r="H2549" t="s">
        <v>1907</v>
      </c>
      <c r="I2549" s="1" t="s">
        <v>41</v>
      </c>
      <c r="J2549">
        <v>5</v>
      </c>
    </row>
    <row r="2550" spans="1:10" hidden="1" x14ac:dyDescent="0.25">
      <c r="A2550" s="24" t="str">
        <f t="shared" si="41"/>
        <v>720054ARCELOR (BERTON SICARD)</v>
      </c>
      <c r="B2550" s="1">
        <v>720054</v>
      </c>
      <c r="C2550" s="1" t="s">
        <v>32898</v>
      </c>
      <c r="D2550" s="1" t="s">
        <v>78</v>
      </c>
      <c r="E2550" s="1" t="s">
        <v>1908</v>
      </c>
      <c r="F2550" s="1" t="s">
        <v>32900</v>
      </c>
      <c r="G2550" s="1" t="s">
        <v>655</v>
      </c>
      <c r="H2550">
        <v>720054</v>
      </c>
      <c r="I2550" s="1" t="s">
        <v>41</v>
      </c>
      <c r="J2550">
        <v>6.5</v>
      </c>
    </row>
    <row r="2551" spans="1:10" hidden="1" x14ac:dyDescent="0.25">
      <c r="A2551" s="24" t="str">
        <f t="shared" si="41"/>
        <v>720054/5ARCELOR (BERTON SICARD)</v>
      </c>
      <c r="B2551" s="1" t="s">
        <v>1909</v>
      </c>
      <c r="C2551" s="1" t="s">
        <v>32898</v>
      </c>
      <c r="D2551" s="1" t="s">
        <v>78</v>
      </c>
      <c r="E2551" s="1" t="s">
        <v>1908</v>
      </c>
      <c r="F2551" s="1" t="s">
        <v>32900</v>
      </c>
      <c r="G2551" s="1" t="s">
        <v>655</v>
      </c>
      <c r="H2551" t="s">
        <v>1909</v>
      </c>
      <c r="I2551" s="1" t="s">
        <v>41</v>
      </c>
      <c r="J2551">
        <v>5</v>
      </c>
    </row>
    <row r="2552" spans="1:10" hidden="1" x14ac:dyDescent="0.25">
      <c r="A2552" s="24" t="str">
        <f t="shared" si="41"/>
        <v>720055ARCELOR (BERTON SICARD)</v>
      </c>
      <c r="B2552" s="1">
        <v>720055</v>
      </c>
      <c r="C2552" s="1" t="s">
        <v>32898</v>
      </c>
      <c r="D2552" s="1" t="s">
        <v>78</v>
      </c>
      <c r="E2552" s="1" t="s">
        <v>1910</v>
      </c>
      <c r="F2552" s="1" t="s">
        <v>32900</v>
      </c>
      <c r="G2552" s="1" t="s">
        <v>655</v>
      </c>
      <c r="H2552">
        <v>720055</v>
      </c>
      <c r="I2552" s="1" t="s">
        <v>41</v>
      </c>
      <c r="J2552">
        <v>6.5</v>
      </c>
    </row>
    <row r="2553" spans="1:10" hidden="1" x14ac:dyDescent="0.25">
      <c r="A2553" s="24" t="str">
        <f t="shared" si="41"/>
        <v>720055/5ARCELOR (BERTON SICARD)</v>
      </c>
      <c r="B2553" s="1" t="s">
        <v>1911</v>
      </c>
      <c r="C2553" s="1" t="s">
        <v>32898</v>
      </c>
      <c r="D2553" s="1" t="s">
        <v>78</v>
      </c>
      <c r="E2553" s="1" t="s">
        <v>1910</v>
      </c>
      <c r="F2553" s="1" t="s">
        <v>32900</v>
      </c>
      <c r="G2553" s="1" t="s">
        <v>655</v>
      </c>
      <c r="H2553" t="s">
        <v>1911</v>
      </c>
      <c r="I2553" s="1" t="s">
        <v>41</v>
      </c>
      <c r="J2553">
        <v>5</v>
      </c>
    </row>
    <row r="2554" spans="1:10" hidden="1" x14ac:dyDescent="0.25">
      <c r="A2554" s="24" t="str">
        <f t="shared" si="41"/>
        <v>720056NARCELOR (BERTON SICARD)</v>
      </c>
      <c r="B2554" s="1" t="s">
        <v>1912</v>
      </c>
      <c r="C2554" s="1" t="s">
        <v>32898</v>
      </c>
      <c r="D2554" s="1" t="s">
        <v>32837</v>
      </c>
      <c r="E2554" s="1" t="s">
        <v>1913</v>
      </c>
      <c r="F2554" s="1" t="s">
        <v>32900</v>
      </c>
      <c r="G2554" s="1" t="s">
        <v>655</v>
      </c>
      <c r="H2554" t="s">
        <v>1912</v>
      </c>
      <c r="I2554" s="1" t="s">
        <v>41</v>
      </c>
      <c r="J2554">
        <v>6.5</v>
      </c>
    </row>
    <row r="2555" spans="1:10" hidden="1" x14ac:dyDescent="0.25">
      <c r="A2555" s="24" t="str">
        <f t="shared" si="41"/>
        <v>720056N3ARCELOR (BERTON SICARD)</v>
      </c>
      <c r="B2555" s="1" t="s">
        <v>1914</v>
      </c>
      <c r="C2555" s="1" t="s">
        <v>32898</v>
      </c>
      <c r="D2555" s="1" t="s">
        <v>32837</v>
      </c>
      <c r="E2555" s="1" t="s">
        <v>1913</v>
      </c>
      <c r="F2555" s="1" t="s">
        <v>32900</v>
      </c>
      <c r="G2555" s="1" t="s">
        <v>655</v>
      </c>
      <c r="H2555" t="s">
        <v>1914</v>
      </c>
      <c r="I2555" s="1" t="s">
        <v>41</v>
      </c>
      <c r="J2555">
        <v>3.7</v>
      </c>
    </row>
    <row r="2556" spans="1:10" hidden="1" x14ac:dyDescent="0.25">
      <c r="A2556" s="24" t="str">
        <f t="shared" si="41"/>
        <v>720057ARCELOR (BERTON SICARD)</v>
      </c>
      <c r="B2556" s="1">
        <v>720057</v>
      </c>
      <c r="C2556" s="1" t="s">
        <v>32898</v>
      </c>
      <c r="D2556" s="1" t="s">
        <v>78</v>
      </c>
      <c r="E2556" s="1" t="s">
        <v>1915</v>
      </c>
      <c r="F2556" s="1" t="s">
        <v>32900</v>
      </c>
      <c r="G2556" s="1" t="s">
        <v>655</v>
      </c>
      <c r="H2556">
        <v>720057</v>
      </c>
      <c r="I2556" s="1" t="s">
        <v>41</v>
      </c>
      <c r="J2556">
        <v>6.5</v>
      </c>
    </row>
    <row r="2557" spans="1:10" hidden="1" x14ac:dyDescent="0.25">
      <c r="A2557" s="24" t="str">
        <f t="shared" si="41"/>
        <v>720057/5ARCELOR (BERTON SICARD)</v>
      </c>
      <c r="B2557" s="1" t="s">
        <v>1916</v>
      </c>
      <c r="C2557" s="1" t="s">
        <v>32898</v>
      </c>
      <c r="D2557" s="1" t="s">
        <v>78</v>
      </c>
      <c r="E2557" s="1" t="s">
        <v>1915</v>
      </c>
      <c r="F2557" s="1" t="s">
        <v>32900</v>
      </c>
      <c r="G2557" s="1" t="s">
        <v>655</v>
      </c>
      <c r="H2557" t="s">
        <v>1916</v>
      </c>
      <c r="I2557" s="1" t="s">
        <v>41</v>
      </c>
      <c r="J2557">
        <v>5</v>
      </c>
    </row>
    <row r="2558" spans="1:10" hidden="1" x14ac:dyDescent="0.25">
      <c r="A2558" s="24" t="str">
        <f t="shared" si="41"/>
        <v>720066ARCELOR (BERTON SICARD)</v>
      </c>
      <c r="B2558" s="1">
        <v>720066</v>
      </c>
      <c r="C2558" s="1" t="s">
        <v>32898</v>
      </c>
      <c r="D2558" s="1" t="s">
        <v>78</v>
      </c>
      <c r="E2558" s="1" t="s">
        <v>1918</v>
      </c>
      <c r="F2558" s="1" t="s">
        <v>32900</v>
      </c>
      <c r="G2558" s="1" t="s">
        <v>655</v>
      </c>
      <c r="H2558">
        <v>720066</v>
      </c>
      <c r="I2558" s="1" t="s">
        <v>41</v>
      </c>
      <c r="J2558">
        <v>6.5</v>
      </c>
    </row>
    <row r="2559" spans="1:10" hidden="1" x14ac:dyDescent="0.25">
      <c r="A2559" s="24" t="str">
        <f t="shared" si="41"/>
        <v>720066/5ARCELOR (BERTON SICARD)</v>
      </c>
      <c r="B2559" s="1" t="s">
        <v>1919</v>
      </c>
      <c r="C2559" s="1" t="s">
        <v>32898</v>
      </c>
      <c r="D2559" s="1" t="s">
        <v>78</v>
      </c>
      <c r="E2559" s="1" t="s">
        <v>1918</v>
      </c>
      <c r="F2559" s="1" t="s">
        <v>32900</v>
      </c>
      <c r="G2559" s="1" t="s">
        <v>655</v>
      </c>
      <c r="H2559" t="s">
        <v>1919</v>
      </c>
      <c r="I2559" s="1" t="s">
        <v>41</v>
      </c>
      <c r="J2559">
        <v>5.3</v>
      </c>
    </row>
    <row r="2560" spans="1:10" hidden="1" x14ac:dyDescent="0.25">
      <c r="A2560" s="24" t="str">
        <f t="shared" si="41"/>
        <v>760021ARCELOR (BERTON SICARD)</v>
      </c>
      <c r="B2560" s="1">
        <v>760021</v>
      </c>
      <c r="C2560" s="1" t="s">
        <v>32898</v>
      </c>
      <c r="D2560" s="1" t="s">
        <v>78</v>
      </c>
      <c r="E2560" s="1" t="s">
        <v>1921</v>
      </c>
      <c r="F2560" s="1" t="s">
        <v>32900</v>
      </c>
      <c r="G2560" s="1" t="s">
        <v>655</v>
      </c>
      <c r="H2560">
        <v>760021</v>
      </c>
      <c r="I2560" s="1" t="s">
        <v>41</v>
      </c>
      <c r="J2560">
        <v>1</v>
      </c>
    </row>
    <row r="2561" spans="1:10" hidden="1" x14ac:dyDescent="0.25">
      <c r="A2561" s="24" t="str">
        <f t="shared" si="41"/>
        <v>910000ARCELOR (BERTON SICARD)</v>
      </c>
      <c r="B2561" s="1">
        <v>910000</v>
      </c>
      <c r="C2561" s="1" t="s">
        <v>32898</v>
      </c>
      <c r="D2561" s="1" t="s">
        <v>78</v>
      </c>
      <c r="E2561" s="1" t="s">
        <v>1922</v>
      </c>
      <c r="F2561" s="1" t="s">
        <v>32900</v>
      </c>
      <c r="G2561" s="1" t="s">
        <v>655</v>
      </c>
      <c r="H2561">
        <v>910000</v>
      </c>
      <c r="I2561" s="1" t="s">
        <v>41</v>
      </c>
      <c r="J2561">
        <v>6.5</v>
      </c>
    </row>
    <row r="2562" spans="1:10" hidden="1" x14ac:dyDescent="0.25">
      <c r="A2562" s="24" t="str">
        <f t="shared" si="41"/>
        <v>910001ARCELOR (BERTON SICARD)</v>
      </c>
      <c r="B2562" s="1">
        <v>910001</v>
      </c>
      <c r="C2562" s="1" t="s">
        <v>32898</v>
      </c>
      <c r="D2562" s="1" t="s">
        <v>78</v>
      </c>
      <c r="E2562" s="1" t="s">
        <v>1923</v>
      </c>
      <c r="F2562" s="1" t="s">
        <v>32900</v>
      </c>
      <c r="G2562" s="1" t="s">
        <v>655</v>
      </c>
      <c r="H2562">
        <v>910001</v>
      </c>
      <c r="I2562" s="1" t="s">
        <v>41</v>
      </c>
      <c r="J2562">
        <v>6.5</v>
      </c>
    </row>
    <row r="2563" spans="1:10" hidden="1" x14ac:dyDescent="0.25">
      <c r="A2563" s="24" t="str">
        <f t="shared" si="41"/>
        <v>910002ARCELOR (BERTON SICARD)</v>
      </c>
      <c r="B2563" s="1">
        <v>910002</v>
      </c>
      <c r="C2563" s="1" t="s">
        <v>32898</v>
      </c>
      <c r="D2563" s="1" t="s">
        <v>78</v>
      </c>
      <c r="E2563" s="1" t="s">
        <v>1924</v>
      </c>
      <c r="F2563" s="1" t="s">
        <v>32900</v>
      </c>
      <c r="G2563" s="1" t="s">
        <v>655</v>
      </c>
      <c r="H2563">
        <v>910002</v>
      </c>
      <c r="I2563" s="1" t="s">
        <v>41</v>
      </c>
      <c r="J2563">
        <v>6.5</v>
      </c>
    </row>
    <row r="2564" spans="1:10" hidden="1" x14ac:dyDescent="0.25">
      <c r="A2564" s="24" t="str">
        <f t="shared" si="41"/>
        <v>910003ARCELOR (BERTON SICARD)</v>
      </c>
      <c r="B2564" s="1">
        <v>910003</v>
      </c>
      <c r="C2564" s="1" t="s">
        <v>32898</v>
      </c>
      <c r="D2564" s="1" t="s">
        <v>78</v>
      </c>
      <c r="E2564" s="1" t="s">
        <v>1925</v>
      </c>
      <c r="F2564" s="1" t="s">
        <v>32900</v>
      </c>
      <c r="G2564" s="1" t="s">
        <v>655</v>
      </c>
      <c r="H2564">
        <v>910003</v>
      </c>
      <c r="I2564" s="1" t="s">
        <v>41</v>
      </c>
      <c r="J2564">
        <v>6.5</v>
      </c>
    </row>
    <row r="2565" spans="1:10" hidden="1" x14ac:dyDescent="0.25">
      <c r="A2565" s="24" t="str">
        <f t="shared" si="41"/>
        <v>910004ARCELOR (BERTON SICARD)</v>
      </c>
      <c r="B2565" s="1">
        <v>910004</v>
      </c>
      <c r="C2565" s="1" t="s">
        <v>32898</v>
      </c>
      <c r="D2565" s="1" t="s">
        <v>78</v>
      </c>
      <c r="E2565" s="1" t="s">
        <v>1926</v>
      </c>
      <c r="F2565" s="1" t="s">
        <v>32900</v>
      </c>
      <c r="G2565" s="1" t="s">
        <v>655</v>
      </c>
      <c r="H2565">
        <v>910004</v>
      </c>
      <c r="I2565" s="1" t="s">
        <v>41</v>
      </c>
      <c r="J2565">
        <v>6.5</v>
      </c>
    </row>
    <row r="2566" spans="1:10" hidden="1" x14ac:dyDescent="0.25">
      <c r="A2566" s="24" t="str">
        <f t="shared" si="41"/>
        <v>910005ARCELOR (BERTON SICARD)</v>
      </c>
      <c r="B2566" s="1">
        <v>910005</v>
      </c>
      <c r="C2566" s="1" t="s">
        <v>32898</v>
      </c>
      <c r="D2566" s="1" t="s">
        <v>78</v>
      </c>
      <c r="E2566" s="1" t="s">
        <v>1927</v>
      </c>
      <c r="F2566" s="1" t="s">
        <v>32900</v>
      </c>
      <c r="G2566" s="1" t="s">
        <v>655</v>
      </c>
      <c r="H2566">
        <v>910005</v>
      </c>
      <c r="I2566" s="1" t="s">
        <v>41</v>
      </c>
      <c r="J2566">
        <v>6.5</v>
      </c>
    </row>
    <row r="2567" spans="1:10" hidden="1" x14ac:dyDescent="0.25">
      <c r="A2567" s="24" t="str">
        <f t="shared" si="41"/>
        <v>910006ARCELOR (BERTON SICARD)</v>
      </c>
      <c r="B2567" s="1">
        <v>910006</v>
      </c>
      <c r="C2567" s="1" t="s">
        <v>32898</v>
      </c>
      <c r="D2567" s="1" t="s">
        <v>78</v>
      </c>
      <c r="E2567" s="1" t="s">
        <v>1928</v>
      </c>
      <c r="F2567" s="1" t="s">
        <v>32900</v>
      </c>
      <c r="G2567" s="1" t="s">
        <v>655</v>
      </c>
      <c r="H2567">
        <v>910006</v>
      </c>
      <c r="I2567" s="1" t="s">
        <v>41</v>
      </c>
      <c r="J2567">
        <v>6.5</v>
      </c>
    </row>
    <row r="2568" spans="1:10" hidden="1" x14ac:dyDescent="0.25">
      <c r="A2568" s="24" t="str">
        <f t="shared" si="41"/>
        <v>910007ARCELOR (BERTON SICARD)</v>
      </c>
      <c r="B2568" s="1">
        <v>910007</v>
      </c>
      <c r="C2568" s="1" t="s">
        <v>32898</v>
      </c>
      <c r="D2568" s="1" t="s">
        <v>78</v>
      </c>
      <c r="E2568" s="1" t="s">
        <v>1929</v>
      </c>
      <c r="F2568" s="1" t="s">
        <v>32900</v>
      </c>
      <c r="G2568" s="1" t="s">
        <v>655</v>
      </c>
      <c r="H2568">
        <v>910007</v>
      </c>
      <c r="I2568" s="1" t="s">
        <v>41</v>
      </c>
      <c r="J2568">
        <v>6.5</v>
      </c>
    </row>
    <row r="2569" spans="1:10" hidden="1" x14ac:dyDescent="0.25">
      <c r="A2569" s="24" t="str">
        <f t="shared" si="41"/>
        <v>910008ARCELOR (BERTON SICARD)</v>
      </c>
      <c r="B2569" s="1">
        <v>910008</v>
      </c>
      <c r="C2569" s="1" t="s">
        <v>32898</v>
      </c>
      <c r="D2569" s="1" t="s">
        <v>78</v>
      </c>
      <c r="E2569" s="1" t="s">
        <v>1740</v>
      </c>
      <c r="F2569" s="1" t="s">
        <v>32900</v>
      </c>
      <c r="G2569" s="1" t="s">
        <v>655</v>
      </c>
      <c r="H2569">
        <v>910008</v>
      </c>
      <c r="I2569" s="1" t="s">
        <v>41</v>
      </c>
      <c r="J2569">
        <v>6.5</v>
      </c>
    </row>
    <row r="2570" spans="1:10" hidden="1" x14ac:dyDescent="0.25">
      <c r="A2570" s="24" t="str">
        <f t="shared" si="41"/>
        <v>910010ARCELOR (BERTON SICARD)</v>
      </c>
      <c r="B2570" s="1">
        <v>910010</v>
      </c>
      <c r="C2570" s="1" t="s">
        <v>32898</v>
      </c>
      <c r="D2570" s="1" t="s">
        <v>78</v>
      </c>
      <c r="E2570" s="1" t="s">
        <v>1930</v>
      </c>
      <c r="F2570" s="1" t="s">
        <v>32900</v>
      </c>
      <c r="G2570" s="1" t="s">
        <v>655</v>
      </c>
      <c r="H2570">
        <v>910010</v>
      </c>
      <c r="I2570" s="1" t="s">
        <v>41</v>
      </c>
      <c r="J2570">
        <v>6.5</v>
      </c>
    </row>
    <row r="2571" spans="1:10" hidden="1" x14ac:dyDescent="0.25">
      <c r="A2571" s="24" t="str">
        <f t="shared" si="41"/>
        <v>910010/4ARCELOR (BERTON SICARD)</v>
      </c>
      <c r="B2571" s="1" t="s">
        <v>1931</v>
      </c>
      <c r="C2571" s="1" t="s">
        <v>32898</v>
      </c>
      <c r="D2571" s="1" t="s">
        <v>78</v>
      </c>
      <c r="E2571" s="1" t="s">
        <v>1930</v>
      </c>
      <c r="F2571" s="1" t="s">
        <v>32900</v>
      </c>
      <c r="G2571" s="1" t="s">
        <v>655</v>
      </c>
      <c r="H2571" t="s">
        <v>1931</v>
      </c>
      <c r="I2571" s="1" t="s">
        <v>41</v>
      </c>
      <c r="J2571">
        <v>4.5999999999999996</v>
      </c>
    </row>
    <row r="2572" spans="1:10" hidden="1" x14ac:dyDescent="0.25">
      <c r="A2572" s="24" t="str">
        <f t="shared" ref="A2572:A2635" si="42">B2572&amp;F2572</f>
        <v>910011ARCELOR (BERTON SICARD)</v>
      </c>
      <c r="B2572" s="1">
        <v>910011</v>
      </c>
      <c r="C2572" s="1" t="s">
        <v>32898</v>
      </c>
      <c r="D2572" s="1" t="s">
        <v>78</v>
      </c>
      <c r="E2572" s="1" t="s">
        <v>1932</v>
      </c>
      <c r="F2572" s="1" t="s">
        <v>32900</v>
      </c>
      <c r="G2572" s="1" t="s">
        <v>655</v>
      </c>
      <c r="H2572">
        <v>910011</v>
      </c>
      <c r="I2572" s="1" t="s">
        <v>41</v>
      </c>
      <c r="J2572">
        <v>6.5</v>
      </c>
    </row>
    <row r="2573" spans="1:10" hidden="1" x14ac:dyDescent="0.25">
      <c r="A2573" s="24" t="str">
        <f t="shared" si="42"/>
        <v>910011/4ARCELOR (BERTON SICARD)</v>
      </c>
      <c r="B2573" s="1" t="s">
        <v>1933</v>
      </c>
      <c r="C2573" s="1" t="s">
        <v>32898</v>
      </c>
      <c r="D2573" s="1" t="s">
        <v>78</v>
      </c>
      <c r="E2573" s="1" t="s">
        <v>1932</v>
      </c>
      <c r="F2573" s="1" t="s">
        <v>32900</v>
      </c>
      <c r="G2573" s="1" t="s">
        <v>655</v>
      </c>
      <c r="H2573" t="s">
        <v>1933</v>
      </c>
      <c r="I2573" s="1" t="s">
        <v>41</v>
      </c>
      <c r="J2573">
        <v>4.5999999999999996</v>
      </c>
    </row>
    <row r="2574" spans="1:10" hidden="1" x14ac:dyDescent="0.25">
      <c r="A2574" s="24" t="str">
        <f t="shared" si="42"/>
        <v>910012ARCELOR (BERTON SICARD)</v>
      </c>
      <c r="B2574" s="1">
        <v>910012</v>
      </c>
      <c r="C2574" s="1" t="s">
        <v>32898</v>
      </c>
      <c r="D2574" s="1" t="s">
        <v>78</v>
      </c>
      <c r="E2574" s="1" t="s">
        <v>1934</v>
      </c>
      <c r="F2574" s="1" t="s">
        <v>32900</v>
      </c>
      <c r="G2574" s="1" t="s">
        <v>655</v>
      </c>
      <c r="H2574">
        <v>910012</v>
      </c>
      <c r="I2574" s="1" t="s">
        <v>41</v>
      </c>
      <c r="J2574">
        <v>6.5</v>
      </c>
    </row>
    <row r="2575" spans="1:10" hidden="1" x14ac:dyDescent="0.25">
      <c r="A2575" s="24" t="str">
        <f t="shared" si="42"/>
        <v>910012/4ARCELOR (BERTON SICARD)</v>
      </c>
      <c r="B2575" s="1" t="s">
        <v>1935</v>
      </c>
      <c r="C2575" s="1" t="s">
        <v>32898</v>
      </c>
      <c r="D2575" s="1" t="s">
        <v>78</v>
      </c>
      <c r="E2575" s="1" t="s">
        <v>1934</v>
      </c>
      <c r="F2575" s="1" t="s">
        <v>32900</v>
      </c>
      <c r="G2575" s="1" t="s">
        <v>655</v>
      </c>
      <c r="H2575" t="s">
        <v>1935</v>
      </c>
      <c r="I2575" s="1" t="s">
        <v>41</v>
      </c>
      <c r="J2575">
        <v>4.5999999999999996</v>
      </c>
    </row>
    <row r="2576" spans="1:10" hidden="1" x14ac:dyDescent="0.25">
      <c r="A2576" s="24" t="str">
        <f t="shared" si="42"/>
        <v>910013ARCELOR (BERTON SICARD)</v>
      </c>
      <c r="B2576" s="1">
        <v>910013</v>
      </c>
      <c r="C2576" s="1" t="s">
        <v>32898</v>
      </c>
      <c r="D2576" s="1" t="s">
        <v>78</v>
      </c>
      <c r="E2576" s="1" t="s">
        <v>1936</v>
      </c>
      <c r="F2576" s="1" t="s">
        <v>32900</v>
      </c>
      <c r="G2576" s="1" t="s">
        <v>655</v>
      </c>
      <c r="H2576">
        <v>910013</v>
      </c>
      <c r="I2576" s="1" t="s">
        <v>41</v>
      </c>
      <c r="J2576">
        <v>6.5</v>
      </c>
    </row>
    <row r="2577" spans="1:10" hidden="1" x14ac:dyDescent="0.25">
      <c r="A2577" s="24" t="str">
        <f t="shared" si="42"/>
        <v>910013/4ARCELOR (BERTON SICARD)</v>
      </c>
      <c r="B2577" s="1" t="s">
        <v>1937</v>
      </c>
      <c r="C2577" s="1" t="s">
        <v>32898</v>
      </c>
      <c r="D2577" s="1" t="s">
        <v>78</v>
      </c>
      <c r="E2577" s="1" t="s">
        <v>1936</v>
      </c>
      <c r="F2577" s="1" t="s">
        <v>32900</v>
      </c>
      <c r="G2577" s="1" t="s">
        <v>655</v>
      </c>
      <c r="H2577" t="s">
        <v>1937</v>
      </c>
      <c r="I2577" s="1" t="s">
        <v>41</v>
      </c>
      <c r="J2577">
        <v>4.5999999999999996</v>
      </c>
    </row>
    <row r="2578" spans="1:10" hidden="1" x14ac:dyDescent="0.25">
      <c r="A2578" s="24" t="str">
        <f t="shared" si="42"/>
        <v>910014ARCELOR (BERTON SICARD)</v>
      </c>
      <c r="B2578" s="1">
        <v>910014</v>
      </c>
      <c r="C2578" s="1" t="s">
        <v>32898</v>
      </c>
      <c r="D2578" s="1" t="s">
        <v>78</v>
      </c>
      <c r="E2578" s="1" t="s">
        <v>1938</v>
      </c>
      <c r="F2578" s="1" t="s">
        <v>32900</v>
      </c>
      <c r="G2578" s="1" t="s">
        <v>655</v>
      </c>
      <c r="H2578">
        <v>910014</v>
      </c>
      <c r="I2578" s="1" t="s">
        <v>41</v>
      </c>
      <c r="J2578">
        <v>6.5</v>
      </c>
    </row>
    <row r="2579" spans="1:10" hidden="1" x14ac:dyDescent="0.25">
      <c r="A2579" s="24" t="str">
        <f t="shared" si="42"/>
        <v>910014/4ARCELOR (BERTON SICARD)</v>
      </c>
      <c r="B2579" s="1" t="s">
        <v>1939</v>
      </c>
      <c r="C2579" s="1" t="s">
        <v>32898</v>
      </c>
      <c r="D2579" s="1" t="s">
        <v>78</v>
      </c>
      <c r="E2579" s="1" t="s">
        <v>1938</v>
      </c>
      <c r="F2579" s="1" t="s">
        <v>32900</v>
      </c>
      <c r="G2579" s="1" t="s">
        <v>655</v>
      </c>
      <c r="H2579" t="s">
        <v>1939</v>
      </c>
      <c r="I2579" s="1" t="s">
        <v>41</v>
      </c>
      <c r="J2579">
        <v>4.5999999999999996</v>
      </c>
    </row>
    <row r="2580" spans="1:10" hidden="1" x14ac:dyDescent="0.25">
      <c r="A2580" s="24" t="str">
        <f t="shared" si="42"/>
        <v>910016BARCELOR (BERTON SICARD)</v>
      </c>
      <c r="B2580" s="1" t="s">
        <v>1940</v>
      </c>
      <c r="C2580" s="1" t="s">
        <v>32898</v>
      </c>
      <c r="D2580" s="1" t="s">
        <v>78</v>
      </c>
      <c r="E2580" s="1" t="s">
        <v>1941</v>
      </c>
      <c r="F2580" s="1" t="s">
        <v>32900</v>
      </c>
      <c r="G2580" s="1" t="s">
        <v>655</v>
      </c>
      <c r="H2580" t="s">
        <v>1940</v>
      </c>
      <c r="I2580" s="1" t="s">
        <v>41</v>
      </c>
      <c r="J2580">
        <v>6.5</v>
      </c>
    </row>
    <row r="2581" spans="1:10" hidden="1" x14ac:dyDescent="0.25">
      <c r="A2581" s="24" t="str">
        <f t="shared" si="42"/>
        <v>910020ARCELOR (BERTON SICARD)</v>
      </c>
      <c r="B2581" s="1">
        <v>910020</v>
      </c>
      <c r="C2581" s="1" t="s">
        <v>32898</v>
      </c>
      <c r="D2581" s="1" t="s">
        <v>78</v>
      </c>
      <c r="E2581" s="1" t="s">
        <v>1942</v>
      </c>
      <c r="F2581" s="1" t="s">
        <v>32900</v>
      </c>
      <c r="G2581" s="1" t="s">
        <v>655</v>
      </c>
      <c r="H2581">
        <v>910020</v>
      </c>
      <c r="I2581" s="1" t="s">
        <v>41</v>
      </c>
      <c r="J2581">
        <v>6.5</v>
      </c>
    </row>
    <row r="2582" spans="1:10" hidden="1" x14ac:dyDescent="0.25">
      <c r="A2582" s="24" t="str">
        <f t="shared" si="42"/>
        <v>910020/4ARCELOR (BERTON SICARD)</v>
      </c>
      <c r="B2582" s="1" t="s">
        <v>1943</v>
      </c>
      <c r="C2582" s="1" t="s">
        <v>32898</v>
      </c>
      <c r="D2582" s="1" t="s">
        <v>78</v>
      </c>
      <c r="E2582" s="1" t="s">
        <v>1942</v>
      </c>
      <c r="F2582" s="1" t="s">
        <v>32900</v>
      </c>
      <c r="G2582" s="1" t="s">
        <v>655</v>
      </c>
      <c r="H2582" t="s">
        <v>1943</v>
      </c>
      <c r="I2582" s="1" t="s">
        <v>41</v>
      </c>
      <c r="J2582">
        <v>4.5999999999999996</v>
      </c>
    </row>
    <row r="2583" spans="1:10" hidden="1" x14ac:dyDescent="0.25">
      <c r="A2583" s="24" t="str">
        <f t="shared" si="42"/>
        <v>910021ARCELOR (BERTON SICARD)</v>
      </c>
      <c r="B2583" s="1">
        <v>910021</v>
      </c>
      <c r="C2583" s="1" t="s">
        <v>32898</v>
      </c>
      <c r="D2583" s="1" t="s">
        <v>78</v>
      </c>
      <c r="E2583" s="1" t="s">
        <v>1944</v>
      </c>
      <c r="F2583" s="1" t="s">
        <v>32900</v>
      </c>
      <c r="G2583" s="1" t="s">
        <v>655</v>
      </c>
      <c r="H2583">
        <v>910021</v>
      </c>
      <c r="I2583" s="1" t="s">
        <v>41</v>
      </c>
      <c r="J2583">
        <v>6.5</v>
      </c>
    </row>
    <row r="2584" spans="1:10" hidden="1" x14ac:dyDescent="0.25">
      <c r="A2584" s="24" t="str">
        <f t="shared" si="42"/>
        <v>910021/4ARCELOR (BERTON SICARD)</v>
      </c>
      <c r="B2584" s="1" t="s">
        <v>1945</v>
      </c>
      <c r="C2584" s="1" t="s">
        <v>32898</v>
      </c>
      <c r="D2584" s="1" t="s">
        <v>78</v>
      </c>
      <c r="E2584" s="1" t="s">
        <v>1944</v>
      </c>
      <c r="F2584" s="1" t="s">
        <v>32900</v>
      </c>
      <c r="G2584" s="1" t="s">
        <v>655</v>
      </c>
      <c r="H2584" t="s">
        <v>1945</v>
      </c>
      <c r="I2584" s="1" t="s">
        <v>41</v>
      </c>
      <c r="J2584">
        <v>4.5999999999999996</v>
      </c>
    </row>
    <row r="2585" spans="1:10" hidden="1" x14ac:dyDescent="0.25">
      <c r="A2585" s="24" t="str">
        <f t="shared" si="42"/>
        <v>910022ARCELOR (BERTON SICARD)</v>
      </c>
      <c r="B2585" s="1">
        <v>910022</v>
      </c>
      <c r="C2585" s="1" t="s">
        <v>32898</v>
      </c>
      <c r="D2585" s="1" t="s">
        <v>78</v>
      </c>
      <c r="E2585" s="1" t="s">
        <v>1946</v>
      </c>
      <c r="F2585" s="1" t="s">
        <v>32900</v>
      </c>
      <c r="G2585" s="1" t="s">
        <v>655</v>
      </c>
      <c r="H2585">
        <v>910022</v>
      </c>
      <c r="I2585" s="1" t="s">
        <v>41</v>
      </c>
      <c r="J2585">
        <v>6.5</v>
      </c>
    </row>
    <row r="2586" spans="1:10" hidden="1" x14ac:dyDescent="0.25">
      <c r="A2586" s="24" t="str">
        <f t="shared" si="42"/>
        <v>910022/4ARCELOR (BERTON SICARD)</v>
      </c>
      <c r="B2586" s="1" t="s">
        <v>1947</v>
      </c>
      <c r="C2586" s="1" t="s">
        <v>32898</v>
      </c>
      <c r="D2586" s="1" t="s">
        <v>78</v>
      </c>
      <c r="E2586" s="1" t="s">
        <v>1946</v>
      </c>
      <c r="F2586" s="1" t="s">
        <v>32900</v>
      </c>
      <c r="G2586" s="1" t="s">
        <v>655</v>
      </c>
      <c r="H2586" t="s">
        <v>1947</v>
      </c>
      <c r="I2586" s="1" t="s">
        <v>41</v>
      </c>
      <c r="J2586">
        <v>4.5999999999999996</v>
      </c>
    </row>
    <row r="2587" spans="1:10" hidden="1" x14ac:dyDescent="0.25">
      <c r="A2587" s="24" t="str">
        <f t="shared" si="42"/>
        <v>910023ARCELOR (BERTON SICARD)</v>
      </c>
      <c r="B2587" s="1">
        <v>910023</v>
      </c>
      <c r="C2587" s="1" t="s">
        <v>32898</v>
      </c>
      <c r="D2587" s="1" t="s">
        <v>78</v>
      </c>
      <c r="E2587" s="1" t="s">
        <v>1948</v>
      </c>
      <c r="F2587" s="1" t="s">
        <v>32900</v>
      </c>
      <c r="G2587" s="1" t="s">
        <v>655</v>
      </c>
      <c r="H2587">
        <v>910023</v>
      </c>
      <c r="I2587" s="1" t="s">
        <v>41</v>
      </c>
      <c r="J2587">
        <v>6.5</v>
      </c>
    </row>
    <row r="2588" spans="1:10" hidden="1" x14ac:dyDescent="0.25">
      <c r="A2588" s="24" t="str">
        <f t="shared" si="42"/>
        <v>910023/4ARCELOR (BERTON SICARD)</v>
      </c>
      <c r="B2588" s="1" t="s">
        <v>1949</v>
      </c>
      <c r="C2588" s="1" t="s">
        <v>32898</v>
      </c>
      <c r="D2588" s="1" t="s">
        <v>78</v>
      </c>
      <c r="E2588" s="1" t="s">
        <v>1948</v>
      </c>
      <c r="F2588" s="1" t="s">
        <v>32900</v>
      </c>
      <c r="G2588" s="1" t="s">
        <v>655</v>
      </c>
      <c r="H2588" t="s">
        <v>1949</v>
      </c>
      <c r="I2588" s="1" t="s">
        <v>41</v>
      </c>
      <c r="J2588">
        <v>4.5999999999999996</v>
      </c>
    </row>
    <row r="2589" spans="1:10" hidden="1" x14ac:dyDescent="0.25">
      <c r="A2589" s="24" t="str">
        <f t="shared" si="42"/>
        <v>910030ARCELOR (BERTON SICARD)</v>
      </c>
      <c r="B2589" s="1">
        <v>910030</v>
      </c>
      <c r="C2589" s="1" t="s">
        <v>32898</v>
      </c>
      <c r="D2589" s="1" t="s">
        <v>78</v>
      </c>
      <c r="E2589" s="1" t="s">
        <v>1629</v>
      </c>
      <c r="F2589" s="1" t="s">
        <v>32900</v>
      </c>
      <c r="G2589" s="1" t="s">
        <v>655</v>
      </c>
      <c r="H2589">
        <v>910030</v>
      </c>
      <c r="I2589" s="1" t="s">
        <v>41</v>
      </c>
      <c r="J2589">
        <v>6.5</v>
      </c>
    </row>
    <row r="2590" spans="1:10" hidden="1" x14ac:dyDescent="0.25">
      <c r="A2590" s="24" t="str">
        <f t="shared" si="42"/>
        <v>910031ARCELOR (BERTON SICARD)</v>
      </c>
      <c r="B2590" s="1">
        <v>910031</v>
      </c>
      <c r="C2590" s="1" t="s">
        <v>32898</v>
      </c>
      <c r="D2590" s="1" t="s">
        <v>78</v>
      </c>
      <c r="E2590" s="1" t="s">
        <v>1073</v>
      </c>
      <c r="F2590" s="1" t="s">
        <v>32900</v>
      </c>
      <c r="G2590" s="1" t="s">
        <v>655</v>
      </c>
      <c r="H2590">
        <v>910031</v>
      </c>
      <c r="I2590" s="1" t="s">
        <v>41</v>
      </c>
      <c r="J2590">
        <v>6.5</v>
      </c>
    </row>
    <row r="2591" spans="1:10" hidden="1" x14ac:dyDescent="0.25">
      <c r="A2591" s="24" t="str">
        <f t="shared" si="42"/>
        <v>910041ARCELOR (BERTON SICARD)</v>
      </c>
      <c r="B2591" s="1">
        <v>910041</v>
      </c>
      <c r="C2591" s="1" t="s">
        <v>32898</v>
      </c>
      <c r="D2591" s="1" t="s">
        <v>78</v>
      </c>
      <c r="E2591" s="1" t="s">
        <v>1685</v>
      </c>
      <c r="F2591" s="1" t="s">
        <v>32900</v>
      </c>
      <c r="G2591" s="1" t="s">
        <v>655</v>
      </c>
      <c r="H2591">
        <v>910041</v>
      </c>
      <c r="I2591" s="1" t="s">
        <v>41</v>
      </c>
      <c r="J2591">
        <v>6.5</v>
      </c>
    </row>
    <row r="2592" spans="1:10" hidden="1" x14ac:dyDescent="0.25">
      <c r="A2592" s="24" t="str">
        <f t="shared" si="42"/>
        <v>910050ARCELOR (BERTON SICARD)</v>
      </c>
      <c r="B2592" s="1">
        <v>910050</v>
      </c>
      <c r="C2592" s="1" t="s">
        <v>32898</v>
      </c>
      <c r="D2592" s="1" t="s">
        <v>78</v>
      </c>
      <c r="E2592" s="1" t="s">
        <v>1951</v>
      </c>
      <c r="F2592" s="1" t="s">
        <v>32900</v>
      </c>
      <c r="G2592" s="1" t="s">
        <v>655</v>
      </c>
      <c r="H2592">
        <v>910050</v>
      </c>
      <c r="I2592" s="1" t="s">
        <v>41</v>
      </c>
      <c r="J2592">
        <v>6.5</v>
      </c>
    </row>
    <row r="2593" spans="1:10" hidden="1" x14ac:dyDescent="0.25">
      <c r="A2593" s="24" t="str">
        <f t="shared" si="42"/>
        <v>910051ARCELOR (BERTON SICARD)</v>
      </c>
      <c r="B2593" s="1">
        <v>910051</v>
      </c>
      <c r="C2593" s="1" t="s">
        <v>32898</v>
      </c>
      <c r="D2593" s="1" t="s">
        <v>78</v>
      </c>
      <c r="E2593" s="1" t="s">
        <v>1952</v>
      </c>
      <c r="F2593" s="1" t="s">
        <v>32900</v>
      </c>
      <c r="G2593" s="1" t="s">
        <v>655</v>
      </c>
      <c r="H2593">
        <v>910051</v>
      </c>
      <c r="I2593" s="1" t="s">
        <v>41</v>
      </c>
      <c r="J2593">
        <v>6.5</v>
      </c>
    </row>
    <row r="2594" spans="1:10" hidden="1" x14ac:dyDescent="0.25">
      <c r="A2594" s="24" t="str">
        <f t="shared" si="42"/>
        <v>910051NARCELOR (BERTON SICARD)</v>
      </c>
      <c r="B2594" s="1" t="s">
        <v>1953</v>
      </c>
      <c r="C2594" s="1" t="s">
        <v>32898</v>
      </c>
      <c r="D2594" s="1" t="s">
        <v>78</v>
      </c>
      <c r="E2594" s="1" t="s">
        <v>1952</v>
      </c>
      <c r="F2594" s="1" t="s">
        <v>32900</v>
      </c>
      <c r="G2594" s="1" t="s">
        <v>655</v>
      </c>
      <c r="H2594" t="s">
        <v>1953</v>
      </c>
      <c r="I2594" s="1" t="s">
        <v>41</v>
      </c>
      <c r="J2594">
        <v>6.5</v>
      </c>
    </row>
    <row r="2595" spans="1:10" hidden="1" x14ac:dyDescent="0.25">
      <c r="A2595" s="24" t="str">
        <f t="shared" si="42"/>
        <v>910052ARCELOR (BERTON SICARD)</v>
      </c>
      <c r="B2595" s="1">
        <v>910052</v>
      </c>
      <c r="C2595" s="1" t="s">
        <v>32898</v>
      </c>
      <c r="D2595" s="1" t="s">
        <v>78</v>
      </c>
      <c r="E2595" s="1" t="s">
        <v>1954</v>
      </c>
      <c r="F2595" s="1" t="s">
        <v>32900</v>
      </c>
      <c r="G2595" s="1" t="s">
        <v>655</v>
      </c>
      <c r="H2595">
        <v>910052</v>
      </c>
      <c r="I2595" s="1" t="s">
        <v>41</v>
      </c>
      <c r="J2595">
        <v>6.5</v>
      </c>
    </row>
    <row r="2596" spans="1:10" hidden="1" x14ac:dyDescent="0.25">
      <c r="A2596" s="24" t="str">
        <f t="shared" si="42"/>
        <v>910200ARCELOR (BERTON SICARD)</v>
      </c>
      <c r="B2596" s="1">
        <v>910200</v>
      </c>
      <c r="C2596" s="1" t="s">
        <v>32898</v>
      </c>
      <c r="D2596" s="1" t="s">
        <v>78</v>
      </c>
      <c r="E2596" s="1" t="s">
        <v>1922</v>
      </c>
      <c r="F2596" s="1" t="s">
        <v>32900</v>
      </c>
      <c r="G2596" s="1" t="s">
        <v>655</v>
      </c>
      <c r="H2596">
        <v>910200</v>
      </c>
      <c r="I2596" s="1" t="s">
        <v>41</v>
      </c>
      <c r="J2596">
        <v>6.5</v>
      </c>
    </row>
    <row r="2597" spans="1:10" hidden="1" x14ac:dyDescent="0.25">
      <c r="A2597" s="24" t="str">
        <f t="shared" si="42"/>
        <v>910210PARCELOR (BERTON SICARD)</v>
      </c>
      <c r="B2597" s="1" t="s">
        <v>1956</v>
      </c>
      <c r="C2597" s="1" t="s">
        <v>32898</v>
      </c>
      <c r="D2597" s="1" t="s">
        <v>78</v>
      </c>
      <c r="E2597" s="1" t="s">
        <v>1957</v>
      </c>
      <c r="F2597" s="1" t="s">
        <v>32900</v>
      </c>
      <c r="G2597" s="1" t="s">
        <v>655</v>
      </c>
      <c r="H2597" t="s">
        <v>1956</v>
      </c>
      <c r="I2597" s="1" t="s">
        <v>41</v>
      </c>
      <c r="J2597">
        <v>6.5</v>
      </c>
    </row>
    <row r="2598" spans="1:10" hidden="1" x14ac:dyDescent="0.25">
      <c r="A2598" s="24" t="str">
        <f t="shared" si="42"/>
        <v>910211PARCELOR (BERTON SICARD)</v>
      </c>
      <c r="B2598" s="1" t="s">
        <v>1958</v>
      </c>
      <c r="C2598" s="1" t="s">
        <v>32898</v>
      </c>
      <c r="D2598" s="1" t="s">
        <v>78</v>
      </c>
      <c r="E2598" s="1" t="s">
        <v>1959</v>
      </c>
      <c r="F2598" s="1" t="s">
        <v>32900</v>
      </c>
      <c r="G2598" s="1" t="s">
        <v>655</v>
      </c>
      <c r="H2598" t="s">
        <v>1958</v>
      </c>
      <c r="I2598" s="1" t="s">
        <v>41</v>
      </c>
      <c r="J2598">
        <v>6.5</v>
      </c>
    </row>
    <row r="2599" spans="1:10" hidden="1" x14ac:dyDescent="0.25">
      <c r="A2599" s="24" t="str">
        <f t="shared" si="42"/>
        <v>910212ARCELOR (BERTON SICARD)</v>
      </c>
      <c r="B2599" s="1">
        <v>910212</v>
      </c>
      <c r="C2599" s="1" t="s">
        <v>32898</v>
      </c>
      <c r="D2599" s="1" t="s">
        <v>78</v>
      </c>
      <c r="E2599" s="1" t="s">
        <v>1960</v>
      </c>
      <c r="F2599" s="1" t="s">
        <v>32900</v>
      </c>
      <c r="G2599" s="1" t="s">
        <v>655</v>
      </c>
      <c r="H2599">
        <v>910212</v>
      </c>
      <c r="I2599" s="1" t="s">
        <v>41</v>
      </c>
      <c r="J2599">
        <v>6.5</v>
      </c>
    </row>
    <row r="2600" spans="1:10" hidden="1" x14ac:dyDescent="0.25">
      <c r="A2600" s="24" t="str">
        <f t="shared" si="42"/>
        <v>910213ARCELOR (BERTON SICARD)</v>
      </c>
      <c r="B2600" s="1">
        <v>910213</v>
      </c>
      <c r="C2600" s="1" t="s">
        <v>32898</v>
      </c>
      <c r="D2600" s="1" t="s">
        <v>78</v>
      </c>
      <c r="E2600" s="1" t="s">
        <v>1960</v>
      </c>
      <c r="F2600" s="1" t="s">
        <v>32900</v>
      </c>
      <c r="G2600" s="1" t="s">
        <v>655</v>
      </c>
      <c r="H2600">
        <v>910213</v>
      </c>
      <c r="I2600" s="1" t="s">
        <v>41</v>
      </c>
      <c r="J2600">
        <v>6.5</v>
      </c>
    </row>
    <row r="2601" spans="1:10" hidden="1" x14ac:dyDescent="0.25">
      <c r="A2601" s="24" t="str">
        <f t="shared" si="42"/>
        <v>910225ARCELOR (BERTON SICARD)</v>
      </c>
      <c r="B2601" s="1">
        <v>910225</v>
      </c>
      <c r="C2601" s="1" t="s">
        <v>32898</v>
      </c>
      <c r="D2601" s="1" t="s">
        <v>78</v>
      </c>
      <c r="E2601" s="1" t="s">
        <v>1962</v>
      </c>
      <c r="F2601" s="1" t="s">
        <v>32900</v>
      </c>
      <c r="G2601" s="1" t="s">
        <v>655</v>
      </c>
      <c r="H2601">
        <v>910225</v>
      </c>
      <c r="I2601" s="1" t="s">
        <v>41</v>
      </c>
      <c r="J2601">
        <v>6.5</v>
      </c>
    </row>
    <row r="2602" spans="1:10" hidden="1" x14ac:dyDescent="0.25">
      <c r="A2602" s="24" t="str">
        <f t="shared" si="42"/>
        <v>920003ARCELOR (BERTON SICARD)</v>
      </c>
      <c r="B2602" s="1">
        <v>920003</v>
      </c>
      <c r="C2602" s="1" t="s">
        <v>32898</v>
      </c>
      <c r="D2602" s="1" t="s">
        <v>78</v>
      </c>
      <c r="E2602" s="1" t="s">
        <v>1963</v>
      </c>
      <c r="F2602" s="1" t="s">
        <v>32900</v>
      </c>
      <c r="G2602" s="1" t="s">
        <v>655</v>
      </c>
      <c r="H2602">
        <v>920003</v>
      </c>
      <c r="I2602" s="1" t="s">
        <v>41</v>
      </c>
      <c r="J2602">
        <v>6.5</v>
      </c>
    </row>
    <row r="2603" spans="1:10" hidden="1" x14ac:dyDescent="0.25">
      <c r="A2603" s="24" t="str">
        <f t="shared" si="42"/>
        <v>920004ARCELOR (BERTON SICARD)</v>
      </c>
      <c r="B2603" s="1">
        <v>920004</v>
      </c>
      <c r="C2603" s="1" t="s">
        <v>32898</v>
      </c>
      <c r="D2603" s="1" t="s">
        <v>78</v>
      </c>
      <c r="E2603" s="1" t="s">
        <v>1964</v>
      </c>
      <c r="F2603" s="1" t="s">
        <v>32900</v>
      </c>
      <c r="G2603" s="1" t="s">
        <v>655</v>
      </c>
      <c r="H2603">
        <v>920004</v>
      </c>
      <c r="I2603" s="1" t="s">
        <v>41</v>
      </c>
      <c r="J2603">
        <v>6.5</v>
      </c>
    </row>
    <row r="2604" spans="1:10" hidden="1" x14ac:dyDescent="0.25">
      <c r="A2604" s="24" t="str">
        <f t="shared" si="42"/>
        <v>920005ARCELOR (BERTON SICARD)</v>
      </c>
      <c r="B2604" s="1">
        <v>920005</v>
      </c>
      <c r="C2604" s="1" t="s">
        <v>32898</v>
      </c>
      <c r="D2604" s="1" t="s">
        <v>78</v>
      </c>
      <c r="E2604" s="1" t="s">
        <v>1965</v>
      </c>
      <c r="F2604" s="1" t="s">
        <v>32900</v>
      </c>
      <c r="G2604" s="1" t="s">
        <v>655</v>
      </c>
      <c r="H2604">
        <v>920005</v>
      </c>
      <c r="I2604" s="1" t="s">
        <v>41</v>
      </c>
      <c r="J2604">
        <v>6.5</v>
      </c>
    </row>
    <row r="2605" spans="1:10" hidden="1" x14ac:dyDescent="0.25">
      <c r="A2605" s="24" t="str">
        <f t="shared" si="42"/>
        <v>920006ARCELOR (BERTON SICARD)</v>
      </c>
      <c r="B2605" s="1">
        <v>920006</v>
      </c>
      <c r="C2605" s="1" t="s">
        <v>32898</v>
      </c>
      <c r="D2605" s="1" t="s">
        <v>78</v>
      </c>
      <c r="E2605" s="1" t="s">
        <v>1963</v>
      </c>
      <c r="F2605" s="1" t="s">
        <v>32900</v>
      </c>
      <c r="G2605" s="1" t="s">
        <v>655</v>
      </c>
      <c r="H2605">
        <v>920006</v>
      </c>
      <c r="I2605" s="1" t="s">
        <v>41</v>
      </c>
      <c r="J2605">
        <v>6.5</v>
      </c>
    </row>
    <row r="2606" spans="1:10" hidden="1" x14ac:dyDescent="0.25">
      <c r="A2606" s="24" t="str">
        <f t="shared" si="42"/>
        <v>920007ARCELOR (BERTON SICARD)</v>
      </c>
      <c r="B2606" s="1">
        <v>920007</v>
      </c>
      <c r="C2606" s="1" t="s">
        <v>32898</v>
      </c>
      <c r="D2606" s="1" t="s">
        <v>78</v>
      </c>
      <c r="E2606" s="1" t="s">
        <v>1966</v>
      </c>
      <c r="F2606" s="1" t="s">
        <v>32900</v>
      </c>
      <c r="G2606" s="1" t="s">
        <v>655</v>
      </c>
      <c r="H2606">
        <v>920007</v>
      </c>
      <c r="I2606" s="1" t="s">
        <v>41</v>
      </c>
      <c r="J2606">
        <v>6.5</v>
      </c>
    </row>
    <row r="2607" spans="1:10" hidden="1" x14ac:dyDescent="0.25">
      <c r="A2607" s="24" t="str">
        <f t="shared" si="42"/>
        <v>920008ARCELOR (BERTON SICARD)</v>
      </c>
      <c r="B2607" s="1">
        <v>920008</v>
      </c>
      <c r="C2607" s="1" t="s">
        <v>32898</v>
      </c>
      <c r="D2607" s="1" t="s">
        <v>78</v>
      </c>
      <c r="E2607" s="1" t="s">
        <v>1967</v>
      </c>
      <c r="F2607" s="1" t="s">
        <v>32900</v>
      </c>
      <c r="G2607" s="1" t="s">
        <v>655</v>
      </c>
      <c r="H2607">
        <v>920008</v>
      </c>
      <c r="I2607" s="1" t="s">
        <v>41</v>
      </c>
      <c r="J2607">
        <v>6.5</v>
      </c>
    </row>
    <row r="2608" spans="1:10" hidden="1" x14ac:dyDescent="0.25">
      <c r="A2608" s="24" t="str">
        <f t="shared" si="42"/>
        <v>920009ARCELOR (BERTON SICARD)</v>
      </c>
      <c r="B2608" s="1">
        <v>920009</v>
      </c>
      <c r="C2608" s="1" t="s">
        <v>32898</v>
      </c>
      <c r="D2608" s="1" t="s">
        <v>78</v>
      </c>
      <c r="E2608" s="1" t="s">
        <v>1968</v>
      </c>
      <c r="F2608" s="1" t="s">
        <v>32900</v>
      </c>
      <c r="G2608" s="1" t="s">
        <v>655</v>
      </c>
      <c r="H2608">
        <v>920009</v>
      </c>
      <c r="I2608" s="1" t="s">
        <v>41</v>
      </c>
      <c r="J2608">
        <v>6.5</v>
      </c>
    </row>
    <row r="2609" spans="1:10" hidden="1" x14ac:dyDescent="0.25">
      <c r="A2609" s="24" t="str">
        <f t="shared" si="42"/>
        <v>920011ARCELOR (BERTON SICARD)</v>
      </c>
      <c r="B2609" s="1">
        <v>920011</v>
      </c>
      <c r="C2609" s="1" t="s">
        <v>32898</v>
      </c>
      <c r="D2609" s="1" t="s">
        <v>78</v>
      </c>
      <c r="E2609" s="1" t="s">
        <v>1970</v>
      </c>
      <c r="F2609" s="1" t="s">
        <v>32900</v>
      </c>
      <c r="G2609" s="1" t="s">
        <v>655</v>
      </c>
      <c r="H2609">
        <v>920011</v>
      </c>
      <c r="I2609" s="1" t="s">
        <v>41</v>
      </c>
      <c r="J2609">
        <v>6.5</v>
      </c>
    </row>
    <row r="2610" spans="1:10" hidden="1" x14ac:dyDescent="0.25">
      <c r="A2610" s="24" t="str">
        <f t="shared" si="42"/>
        <v>920012ARCELOR (BERTON SICARD)</v>
      </c>
      <c r="B2610" s="1">
        <v>920012</v>
      </c>
      <c r="C2610" s="1" t="s">
        <v>32898</v>
      </c>
      <c r="D2610" s="1" t="s">
        <v>78</v>
      </c>
      <c r="E2610" s="1" t="s">
        <v>1971</v>
      </c>
      <c r="F2610" s="1" t="s">
        <v>32900</v>
      </c>
      <c r="G2610" s="1" t="s">
        <v>655</v>
      </c>
      <c r="H2610">
        <v>920012</v>
      </c>
      <c r="I2610" s="1" t="s">
        <v>41</v>
      </c>
      <c r="J2610">
        <v>6.5</v>
      </c>
    </row>
    <row r="2611" spans="1:10" hidden="1" x14ac:dyDescent="0.25">
      <c r="A2611" s="24" t="str">
        <f t="shared" si="42"/>
        <v>920013ARCELOR (BERTON SICARD)</v>
      </c>
      <c r="B2611" s="1">
        <v>920013</v>
      </c>
      <c r="C2611" s="1" t="s">
        <v>32898</v>
      </c>
      <c r="D2611" s="1" t="s">
        <v>78</v>
      </c>
      <c r="E2611" s="1" t="s">
        <v>1972</v>
      </c>
      <c r="F2611" s="1" t="s">
        <v>32900</v>
      </c>
      <c r="G2611" s="1" t="s">
        <v>655</v>
      </c>
      <c r="H2611">
        <v>920013</v>
      </c>
      <c r="I2611" s="1" t="s">
        <v>41</v>
      </c>
      <c r="J2611">
        <v>6.5</v>
      </c>
    </row>
    <row r="2612" spans="1:10" hidden="1" x14ac:dyDescent="0.25">
      <c r="A2612" s="24" t="str">
        <f t="shared" si="42"/>
        <v>920014ARCELOR (BERTON SICARD)</v>
      </c>
      <c r="B2612" s="1">
        <v>920014</v>
      </c>
      <c r="C2612" s="1" t="s">
        <v>32898</v>
      </c>
      <c r="D2612" s="1" t="s">
        <v>78</v>
      </c>
      <c r="E2612" s="1" t="s">
        <v>1973</v>
      </c>
      <c r="F2612" s="1" t="s">
        <v>32900</v>
      </c>
      <c r="G2612" s="1" t="s">
        <v>655</v>
      </c>
      <c r="H2612">
        <v>920014</v>
      </c>
      <c r="I2612" s="1" t="s">
        <v>41</v>
      </c>
      <c r="J2612">
        <v>6.5</v>
      </c>
    </row>
    <row r="2613" spans="1:10" hidden="1" x14ac:dyDescent="0.25">
      <c r="A2613" s="24" t="str">
        <f t="shared" si="42"/>
        <v>920025ARCELOR (BERTON SICARD)</v>
      </c>
      <c r="B2613" s="1">
        <v>920025</v>
      </c>
      <c r="C2613" s="1" t="s">
        <v>32898</v>
      </c>
      <c r="D2613" s="1" t="s">
        <v>78</v>
      </c>
      <c r="E2613" s="1" t="s">
        <v>1976</v>
      </c>
      <c r="F2613" s="1" t="s">
        <v>32900</v>
      </c>
      <c r="G2613" s="1" t="s">
        <v>655</v>
      </c>
      <c r="H2613">
        <v>920025</v>
      </c>
      <c r="I2613" s="1" t="s">
        <v>41</v>
      </c>
      <c r="J2613">
        <v>6.5</v>
      </c>
    </row>
    <row r="2614" spans="1:10" hidden="1" x14ac:dyDescent="0.25">
      <c r="A2614" s="24" t="str">
        <f t="shared" si="42"/>
        <v>920042ARCELOR (BERTON SICARD)</v>
      </c>
      <c r="B2614" s="1">
        <v>920042</v>
      </c>
      <c r="C2614" s="1" t="s">
        <v>32898</v>
      </c>
      <c r="D2614" s="1" t="s">
        <v>78</v>
      </c>
      <c r="E2614" s="1" t="s">
        <v>1977</v>
      </c>
      <c r="F2614" s="1" t="s">
        <v>32900</v>
      </c>
      <c r="G2614" s="1" t="s">
        <v>655</v>
      </c>
      <c r="H2614">
        <v>920042</v>
      </c>
      <c r="I2614" s="1" t="s">
        <v>41</v>
      </c>
      <c r="J2614">
        <v>6.5</v>
      </c>
    </row>
    <row r="2615" spans="1:10" hidden="1" x14ac:dyDescent="0.25">
      <c r="A2615" s="24" t="str">
        <f t="shared" si="42"/>
        <v>920043ARCELOR (BERTON SICARD)</v>
      </c>
      <c r="B2615" s="1">
        <v>920043</v>
      </c>
      <c r="C2615" s="1" t="s">
        <v>32898</v>
      </c>
      <c r="D2615" s="1" t="s">
        <v>78</v>
      </c>
      <c r="E2615" s="1" t="s">
        <v>1978</v>
      </c>
      <c r="F2615" s="1" t="s">
        <v>32900</v>
      </c>
      <c r="G2615" s="1" t="s">
        <v>655</v>
      </c>
      <c r="H2615">
        <v>920043</v>
      </c>
      <c r="I2615" s="1" t="s">
        <v>41</v>
      </c>
      <c r="J2615">
        <v>6.5</v>
      </c>
    </row>
    <row r="2616" spans="1:10" hidden="1" x14ac:dyDescent="0.25">
      <c r="A2616" s="24" t="str">
        <f t="shared" si="42"/>
        <v>920050ARCELOR (BERTON SICARD)</v>
      </c>
      <c r="B2616" s="1">
        <v>920050</v>
      </c>
      <c r="C2616" s="1" t="s">
        <v>32898</v>
      </c>
      <c r="D2616" s="1" t="s">
        <v>78</v>
      </c>
      <c r="E2616" s="1" t="s">
        <v>1979</v>
      </c>
      <c r="F2616" s="1" t="s">
        <v>32900</v>
      </c>
      <c r="G2616" s="1" t="s">
        <v>655</v>
      </c>
      <c r="H2616">
        <v>920050</v>
      </c>
      <c r="I2616" s="1" t="s">
        <v>41</v>
      </c>
      <c r="J2616">
        <v>6.5</v>
      </c>
    </row>
    <row r="2617" spans="1:10" hidden="1" x14ac:dyDescent="0.25">
      <c r="A2617" s="24" t="str">
        <f t="shared" si="42"/>
        <v>920051ARCELOR (BERTON SICARD)</v>
      </c>
      <c r="B2617" s="1">
        <v>920051</v>
      </c>
      <c r="C2617" s="1" t="s">
        <v>32898</v>
      </c>
      <c r="D2617" s="1" t="s">
        <v>78</v>
      </c>
      <c r="E2617" s="1" t="s">
        <v>1980</v>
      </c>
      <c r="F2617" s="1" t="s">
        <v>32900</v>
      </c>
      <c r="G2617" s="1" t="s">
        <v>655</v>
      </c>
      <c r="H2617">
        <v>920051</v>
      </c>
      <c r="I2617" s="1" t="s">
        <v>41</v>
      </c>
      <c r="J2617">
        <v>6.5</v>
      </c>
    </row>
    <row r="2618" spans="1:10" hidden="1" x14ac:dyDescent="0.25">
      <c r="A2618" s="24" t="str">
        <f t="shared" si="42"/>
        <v>920052ARCELOR (BERTON SICARD)</v>
      </c>
      <c r="B2618" s="1">
        <v>920052</v>
      </c>
      <c r="C2618" s="1" t="s">
        <v>32898</v>
      </c>
      <c r="D2618" s="1" t="s">
        <v>78</v>
      </c>
      <c r="E2618" s="1" t="s">
        <v>1981</v>
      </c>
      <c r="F2618" s="1" t="s">
        <v>32900</v>
      </c>
      <c r="G2618" s="1" t="s">
        <v>655</v>
      </c>
      <c r="H2618">
        <v>920052</v>
      </c>
      <c r="I2618" s="1" t="s">
        <v>41</v>
      </c>
      <c r="J2618">
        <v>6.5</v>
      </c>
    </row>
    <row r="2619" spans="1:10" hidden="1" x14ac:dyDescent="0.25">
      <c r="A2619" s="24" t="str">
        <f t="shared" si="42"/>
        <v>920053ARCELOR (BERTON SICARD)</v>
      </c>
      <c r="B2619" s="1">
        <v>920053</v>
      </c>
      <c r="C2619" s="1" t="s">
        <v>32898</v>
      </c>
      <c r="D2619" s="1" t="s">
        <v>78</v>
      </c>
      <c r="E2619" s="1" t="s">
        <v>1982</v>
      </c>
      <c r="F2619" s="1" t="s">
        <v>32900</v>
      </c>
      <c r="G2619" s="1" t="s">
        <v>655</v>
      </c>
      <c r="H2619">
        <v>920053</v>
      </c>
      <c r="I2619" s="1" t="s">
        <v>41</v>
      </c>
      <c r="J2619">
        <v>6.5</v>
      </c>
    </row>
    <row r="2620" spans="1:10" hidden="1" x14ac:dyDescent="0.25">
      <c r="A2620" s="24" t="str">
        <f t="shared" si="42"/>
        <v>920221ARCELOR (BERTON SICARD)</v>
      </c>
      <c r="B2620" s="1">
        <v>920221</v>
      </c>
      <c r="C2620" s="1" t="s">
        <v>32898</v>
      </c>
      <c r="D2620" s="1" t="s">
        <v>78</v>
      </c>
      <c r="E2620" s="1" t="s">
        <v>1983</v>
      </c>
      <c r="F2620" s="1" t="s">
        <v>32900</v>
      </c>
      <c r="G2620" s="1" t="s">
        <v>655</v>
      </c>
      <c r="H2620">
        <v>920221</v>
      </c>
      <c r="I2620" s="1" t="s">
        <v>41</v>
      </c>
      <c r="J2620">
        <v>6.5</v>
      </c>
    </row>
    <row r="2621" spans="1:10" hidden="1" x14ac:dyDescent="0.25">
      <c r="A2621" s="24" t="str">
        <f t="shared" si="42"/>
        <v>920223ARCELOR (BERTON SICARD)</v>
      </c>
      <c r="B2621" s="1">
        <v>920223</v>
      </c>
      <c r="C2621" s="1" t="s">
        <v>32898</v>
      </c>
      <c r="D2621" s="1" t="s">
        <v>78</v>
      </c>
      <c r="E2621" s="1" t="s">
        <v>1986</v>
      </c>
      <c r="F2621" s="1" t="s">
        <v>32900</v>
      </c>
      <c r="G2621" s="1" t="s">
        <v>655</v>
      </c>
      <c r="H2621">
        <v>920223</v>
      </c>
      <c r="I2621" s="1" t="s">
        <v>41</v>
      </c>
      <c r="J2621">
        <v>6.5</v>
      </c>
    </row>
    <row r="2622" spans="1:10" hidden="1" x14ac:dyDescent="0.25">
      <c r="A2622" s="24" t="str">
        <f t="shared" si="42"/>
        <v>920224ARCELOR (BERTON SICARD)</v>
      </c>
      <c r="B2622" s="1">
        <v>920224</v>
      </c>
      <c r="C2622" s="1" t="s">
        <v>32898</v>
      </c>
      <c r="D2622" s="1" t="s">
        <v>168</v>
      </c>
      <c r="E2622" s="1" t="s">
        <v>1493</v>
      </c>
      <c r="F2622" s="1" t="s">
        <v>32900</v>
      </c>
      <c r="G2622" s="1" t="s">
        <v>655</v>
      </c>
      <c r="H2622">
        <v>920224</v>
      </c>
      <c r="I2622" s="1" t="s">
        <v>41</v>
      </c>
      <c r="J2622">
        <v>6.5</v>
      </c>
    </row>
    <row r="2623" spans="1:10" hidden="1" x14ac:dyDescent="0.25">
      <c r="A2623" s="24" t="str">
        <f t="shared" si="42"/>
        <v>920230ARCELOR (BERTON SICARD)</v>
      </c>
      <c r="B2623" s="1">
        <v>920230</v>
      </c>
      <c r="C2623" s="1" t="s">
        <v>32898</v>
      </c>
      <c r="D2623" s="1" t="s">
        <v>78</v>
      </c>
      <c r="E2623" s="1" t="s">
        <v>1987</v>
      </c>
      <c r="F2623" s="1" t="s">
        <v>32900</v>
      </c>
      <c r="G2623" s="1" t="s">
        <v>655</v>
      </c>
      <c r="H2623">
        <v>920230</v>
      </c>
      <c r="I2623" s="1" t="s">
        <v>41</v>
      </c>
      <c r="J2623">
        <v>6.5</v>
      </c>
    </row>
    <row r="2624" spans="1:10" hidden="1" x14ac:dyDescent="0.25">
      <c r="A2624" s="24" t="str">
        <f t="shared" si="42"/>
        <v>A5032ARCELOR (BERTON SICARD)</v>
      </c>
      <c r="B2624" s="1" t="s">
        <v>1988</v>
      </c>
      <c r="C2624" s="1" t="s">
        <v>32898</v>
      </c>
      <c r="D2624" s="1" t="s">
        <v>78</v>
      </c>
      <c r="E2624" s="1" t="s">
        <v>1989</v>
      </c>
      <c r="F2624" s="1" t="s">
        <v>32900</v>
      </c>
      <c r="G2624" s="1" t="s">
        <v>655</v>
      </c>
      <c r="H2624" t="s">
        <v>1988</v>
      </c>
      <c r="I2624" s="1" t="s">
        <v>41</v>
      </c>
      <c r="J2624">
        <v>1</v>
      </c>
    </row>
    <row r="2625" spans="1:10" hidden="1" x14ac:dyDescent="0.25">
      <c r="A2625" s="24" t="str">
        <f t="shared" si="42"/>
        <v>A5034ARCELOR (BERTON SICARD)</v>
      </c>
      <c r="B2625" s="1" t="s">
        <v>1990</v>
      </c>
      <c r="C2625" s="1" t="s">
        <v>32898</v>
      </c>
      <c r="D2625" s="1" t="s">
        <v>78</v>
      </c>
      <c r="E2625" s="1" t="s">
        <v>1991</v>
      </c>
      <c r="F2625" s="1" t="s">
        <v>32900</v>
      </c>
      <c r="G2625" s="1" t="s">
        <v>655</v>
      </c>
      <c r="H2625" t="s">
        <v>1990</v>
      </c>
      <c r="I2625" s="1" t="s">
        <v>41</v>
      </c>
      <c r="J2625">
        <v>1</v>
      </c>
    </row>
    <row r="2626" spans="1:10" hidden="1" x14ac:dyDescent="0.25">
      <c r="A2626" s="24" t="str">
        <f t="shared" si="42"/>
        <v>A5037ARCELOR (BERTON SICARD)</v>
      </c>
      <c r="B2626" s="1" t="s">
        <v>1994</v>
      </c>
      <c r="C2626" s="1" t="s">
        <v>32898</v>
      </c>
      <c r="D2626" s="1" t="s">
        <v>78</v>
      </c>
      <c r="E2626" s="1" t="s">
        <v>1995</v>
      </c>
      <c r="F2626" s="1" t="s">
        <v>32900</v>
      </c>
      <c r="G2626" s="1" t="s">
        <v>655</v>
      </c>
      <c r="H2626" t="s">
        <v>1994</v>
      </c>
      <c r="I2626" s="1" t="s">
        <v>41</v>
      </c>
      <c r="J2626">
        <v>1</v>
      </c>
    </row>
    <row r="2627" spans="1:10" hidden="1" x14ac:dyDescent="0.25">
      <c r="A2627" s="24" t="str">
        <f t="shared" si="42"/>
        <v>A5068ARCELOR (BERTON SICARD)</v>
      </c>
      <c r="B2627" s="1" t="s">
        <v>1996</v>
      </c>
      <c r="C2627" s="1" t="s">
        <v>32898</v>
      </c>
      <c r="D2627" s="1" t="s">
        <v>78</v>
      </c>
      <c r="E2627" s="1" t="s">
        <v>1997</v>
      </c>
      <c r="F2627" s="1" t="s">
        <v>32900</v>
      </c>
      <c r="G2627" s="1" t="s">
        <v>655</v>
      </c>
      <c r="H2627" t="s">
        <v>1996</v>
      </c>
      <c r="I2627" s="1" t="s">
        <v>41</v>
      </c>
      <c r="J2627">
        <v>1</v>
      </c>
    </row>
    <row r="2628" spans="1:10" hidden="1" x14ac:dyDescent="0.25">
      <c r="A2628" s="24" t="str">
        <f t="shared" si="42"/>
        <v>A5080ARCELOR (BERTON SICARD)</v>
      </c>
      <c r="B2628" s="1" t="s">
        <v>1998</v>
      </c>
      <c r="C2628" s="1" t="s">
        <v>32898</v>
      </c>
      <c r="D2628" s="1" t="s">
        <v>78</v>
      </c>
      <c r="E2628" s="1" t="s">
        <v>1999</v>
      </c>
      <c r="F2628" s="1" t="s">
        <v>32900</v>
      </c>
      <c r="G2628" s="1" t="s">
        <v>655</v>
      </c>
      <c r="H2628" t="s">
        <v>1998</v>
      </c>
      <c r="I2628" s="1" t="s">
        <v>41</v>
      </c>
      <c r="J2628">
        <v>1</v>
      </c>
    </row>
    <row r="2629" spans="1:10" hidden="1" x14ac:dyDescent="0.25">
      <c r="A2629" s="24" t="str">
        <f t="shared" si="42"/>
        <v>A5081ARCELOR (BERTON SICARD)</v>
      </c>
      <c r="B2629" s="1" t="s">
        <v>2000</v>
      </c>
      <c r="C2629" s="1" t="s">
        <v>32898</v>
      </c>
      <c r="D2629" s="1" t="s">
        <v>78</v>
      </c>
      <c r="E2629" s="1" t="s">
        <v>2001</v>
      </c>
      <c r="F2629" s="1" t="s">
        <v>32900</v>
      </c>
      <c r="G2629" s="1" t="s">
        <v>655</v>
      </c>
      <c r="H2629" t="s">
        <v>2000</v>
      </c>
      <c r="I2629" s="1" t="s">
        <v>41</v>
      </c>
      <c r="J2629">
        <v>1</v>
      </c>
    </row>
    <row r="2630" spans="1:10" hidden="1" x14ac:dyDescent="0.25">
      <c r="A2630" s="24" t="str">
        <f t="shared" si="42"/>
        <v>A5082ARCELOR (BERTON SICARD)</v>
      </c>
      <c r="B2630" s="1" t="s">
        <v>2002</v>
      </c>
      <c r="C2630" s="1" t="s">
        <v>32898</v>
      </c>
      <c r="D2630" s="1" t="s">
        <v>78</v>
      </c>
      <c r="E2630" s="1" t="s">
        <v>2003</v>
      </c>
      <c r="F2630" s="1" t="s">
        <v>32900</v>
      </c>
      <c r="G2630" s="1" t="s">
        <v>655</v>
      </c>
      <c r="H2630" t="s">
        <v>2002</v>
      </c>
      <c r="I2630" s="1" t="s">
        <v>41</v>
      </c>
      <c r="J2630">
        <v>1</v>
      </c>
    </row>
    <row r="2631" spans="1:10" hidden="1" x14ac:dyDescent="0.25">
      <c r="A2631" s="24" t="str">
        <f t="shared" si="42"/>
        <v>A5083ARCELOR (BERTON SICARD)</v>
      </c>
      <c r="B2631" s="1" t="s">
        <v>2004</v>
      </c>
      <c r="C2631" s="1" t="s">
        <v>32898</v>
      </c>
      <c r="D2631" s="1" t="s">
        <v>78</v>
      </c>
      <c r="E2631" s="1" t="s">
        <v>2005</v>
      </c>
      <c r="F2631" s="1" t="s">
        <v>32900</v>
      </c>
      <c r="G2631" s="1" t="s">
        <v>655</v>
      </c>
      <c r="H2631" t="s">
        <v>2004</v>
      </c>
      <c r="I2631" s="1" t="s">
        <v>41</v>
      </c>
      <c r="J2631">
        <v>1</v>
      </c>
    </row>
    <row r="2632" spans="1:10" hidden="1" x14ac:dyDescent="0.25">
      <c r="A2632" s="24" t="str">
        <f t="shared" si="42"/>
        <v>A5084ARCELOR (BERTON SICARD)</v>
      </c>
      <c r="B2632" s="1" t="s">
        <v>2006</v>
      </c>
      <c r="C2632" s="1" t="s">
        <v>32898</v>
      </c>
      <c r="D2632" s="1" t="s">
        <v>78</v>
      </c>
      <c r="E2632" s="1" t="s">
        <v>2007</v>
      </c>
      <c r="F2632" s="1" t="s">
        <v>32900</v>
      </c>
      <c r="G2632" s="1" t="s">
        <v>655</v>
      </c>
      <c r="H2632" t="s">
        <v>2006</v>
      </c>
      <c r="I2632" s="1" t="s">
        <v>41</v>
      </c>
      <c r="J2632">
        <v>1</v>
      </c>
    </row>
    <row r="2633" spans="1:10" hidden="1" x14ac:dyDescent="0.25">
      <c r="A2633" s="24" t="str">
        <f t="shared" si="42"/>
        <v>A5086ARCELOR (BERTON SICARD)</v>
      </c>
      <c r="B2633" s="1" t="s">
        <v>2008</v>
      </c>
      <c r="C2633" s="1" t="s">
        <v>32898</v>
      </c>
      <c r="D2633" s="1" t="s">
        <v>78</v>
      </c>
      <c r="E2633" s="1" t="s">
        <v>2009</v>
      </c>
      <c r="F2633" s="1" t="s">
        <v>32900</v>
      </c>
      <c r="G2633" s="1" t="s">
        <v>655</v>
      </c>
      <c r="H2633" t="s">
        <v>2008</v>
      </c>
      <c r="I2633" s="1" t="s">
        <v>41</v>
      </c>
      <c r="J2633">
        <v>1</v>
      </c>
    </row>
    <row r="2634" spans="1:10" hidden="1" x14ac:dyDescent="0.25">
      <c r="A2634" s="24" t="str">
        <f t="shared" si="42"/>
        <v>A5087ARCELOR (BERTON SICARD)</v>
      </c>
      <c r="B2634" s="1" t="s">
        <v>2010</v>
      </c>
      <c r="C2634" s="1" t="s">
        <v>32898</v>
      </c>
      <c r="D2634" s="1" t="s">
        <v>78</v>
      </c>
      <c r="E2634" s="1" t="s">
        <v>2011</v>
      </c>
      <c r="F2634" s="1" t="s">
        <v>32900</v>
      </c>
      <c r="G2634" s="1" t="s">
        <v>655</v>
      </c>
      <c r="H2634" t="s">
        <v>2010</v>
      </c>
      <c r="I2634" s="1" t="s">
        <v>41</v>
      </c>
      <c r="J2634">
        <v>1</v>
      </c>
    </row>
    <row r="2635" spans="1:10" hidden="1" x14ac:dyDescent="0.25">
      <c r="A2635" s="24" t="str">
        <f t="shared" si="42"/>
        <v>P5001ARCELOR (BERTON SICARD)</v>
      </c>
      <c r="B2635" s="1" t="s">
        <v>2012</v>
      </c>
      <c r="C2635" s="1" t="s">
        <v>32898</v>
      </c>
      <c r="D2635" s="1" t="s">
        <v>78</v>
      </c>
      <c r="E2635" s="1" t="s">
        <v>2013</v>
      </c>
      <c r="F2635" s="1" t="s">
        <v>32900</v>
      </c>
      <c r="G2635" s="1" t="s">
        <v>655</v>
      </c>
      <c r="H2635" t="s">
        <v>2012</v>
      </c>
      <c r="I2635" s="1" t="s">
        <v>41</v>
      </c>
      <c r="J2635">
        <v>6.5</v>
      </c>
    </row>
    <row r="2636" spans="1:10" hidden="1" x14ac:dyDescent="0.25">
      <c r="A2636" s="24" t="str">
        <f t="shared" ref="A2636:A2699" si="43">B2636&amp;F2636</f>
        <v>P5002ARCELOR (BERTON SICARD)</v>
      </c>
      <c r="B2636" s="1" t="s">
        <v>2014</v>
      </c>
      <c r="C2636" s="1" t="s">
        <v>32898</v>
      </c>
      <c r="D2636" s="1" t="s">
        <v>78</v>
      </c>
      <c r="E2636" s="1" t="s">
        <v>2015</v>
      </c>
      <c r="F2636" s="1" t="s">
        <v>32900</v>
      </c>
      <c r="G2636" s="1" t="s">
        <v>655</v>
      </c>
      <c r="H2636" t="s">
        <v>2014</v>
      </c>
      <c r="I2636" s="1" t="s">
        <v>41</v>
      </c>
      <c r="J2636">
        <v>6.5</v>
      </c>
    </row>
    <row r="2637" spans="1:10" hidden="1" x14ac:dyDescent="0.25">
      <c r="A2637" s="24" t="str">
        <f t="shared" si="43"/>
        <v>P5003ARCELOR (BERTON SICARD)</v>
      </c>
      <c r="B2637" s="1" t="s">
        <v>676</v>
      </c>
      <c r="C2637" s="1" t="s">
        <v>32898</v>
      </c>
      <c r="D2637" s="1" t="s">
        <v>78</v>
      </c>
      <c r="E2637" s="1" t="s">
        <v>677</v>
      </c>
      <c r="F2637" s="1" t="s">
        <v>32900</v>
      </c>
      <c r="G2637" s="1" t="s">
        <v>655</v>
      </c>
      <c r="H2637" t="s">
        <v>676</v>
      </c>
      <c r="I2637" s="1" t="s">
        <v>41</v>
      </c>
      <c r="J2637">
        <v>6.5</v>
      </c>
    </row>
    <row r="2638" spans="1:10" hidden="1" x14ac:dyDescent="0.25">
      <c r="A2638" s="24" t="str">
        <f t="shared" si="43"/>
        <v>P5004ARCELOR (BERTON SICARD)</v>
      </c>
      <c r="B2638" s="1" t="s">
        <v>678</v>
      </c>
      <c r="C2638" s="1" t="s">
        <v>32898</v>
      </c>
      <c r="D2638" s="1" t="s">
        <v>78</v>
      </c>
      <c r="E2638" s="1" t="s">
        <v>679</v>
      </c>
      <c r="F2638" s="1" t="s">
        <v>32900</v>
      </c>
      <c r="G2638" s="1" t="s">
        <v>655</v>
      </c>
      <c r="H2638" t="s">
        <v>678</v>
      </c>
      <c r="I2638" s="1" t="s">
        <v>41</v>
      </c>
      <c r="J2638">
        <v>6.5</v>
      </c>
    </row>
    <row r="2639" spans="1:10" hidden="1" x14ac:dyDescent="0.25">
      <c r="A2639" s="24" t="str">
        <f t="shared" si="43"/>
        <v>P5005ARCELOR (BERTON SICARD)</v>
      </c>
      <c r="B2639" s="1" t="s">
        <v>680</v>
      </c>
      <c r="C2639" s="1" t="s">
        <v>32898</v>
      </c>
      <c r="D2639" s="1" t="s">
        <v>78</v>
      </c>
      <c r="E2639" s="1" t="s">
        <v>681</v>
      </c>
      <c r="F2639" s="1" t="s">
        <v>32900</v>
      </c>
      <c r="G2639" s="1" t="s">
        <v>655</v>
      </c>
      <c r="H2639" t="s">
        <v>680</v>
      </c>
      <c r="I2639" s="1" t="s">
        <v>41</v>
      </c>
      <c r="J2639">
        <v>6.5</v>
      </c>
    </row>
    <row r="2640" spans="1:10" hidden="1" x14ac:dyDescent="0.25">
      <c r="A2640" s="24" t="str">
        <f t="shared" si="43"/>
        <v>P5006TARCELOR (BERTON SICARD)</v>
      </c>
      <c r="B2640" s="1" t="s">
        <v>682</v>
      </c>
      <c r="C2640" s="1" t="s">
        <v>32898</v>
      </c>
      <c r="D2640" s="1" t="s">
        <v>78</v>
      </c>
      <c r="E2640" s="1" t="s">
        <v>683</v>
      </c>
      <c r="F2640" s="1" t="s">
        <v>32900</v>
      </c>
      <c r="G2640" s="1" t="s">
        <v>655</v>
      </c>
      <c r="H2640" t="s">
        <v>682</v>
      </c>
      <c r="I2640" s="1" t="s">
        <v>41</v>
      </c>
      <c r="J2640">
        <v>6.5</v>
      </c>
    </row>
    <row r="2641" spans="1:10" hidden="1" x14ac:dyDescent="0.25">
      <c r="A2641" s="24" t="str">
        <f t="shared" si="43"/>
        <v>P5007TARCELOR (BERTON SICARD)</v>
      </c>
      <c r="B2641" s="1" t="s">
        <v>684</v>
      </c>
      <c r="C2641" s="1" t="s">
        <v>32898</v>
      </c>
      <c r="D2641" s="1" t="s">
        <v>78</v>
      </c>
      <c r="E2641" s="1" t="s">
        <v>685</v>
      </c>
      <c r="F2641" s="1" t="s">
        <v>32900</v>
      </c>
      <c r="G2641" s="1" t="s">
        <v>655</v>
      </c>
      <c r="H2641" t="s">
        <v>684</v>
      </c>
      <c r="I2641" s="1" t="s">
        <v>41</v>
      </c>
      <c r="J2641">
        <v>6.5</v>
      </c>
    </row>
    <row r="2642" spans="1:10" hidden="1" x14ac:dyDescent="0.25">
      <c r="A2642" s="24" t="str">
        <f t="shared" si="43"/>
        <v>P5008TARCELOR (BERTON SICARD)</v>
      </c>
      <c r="B2642" s="1" t="s">
        <v>686</v>
      </c>
      <c r="C2642" s="1" t="s">
        <v>32898</v>
      </c>
      <c r="D2642" s="1" t="s">
        <v>78</v>
      </c>
      <c r="E2642" s="1" t="s">
        <v>687</v>
      </c>
      <c r="F2642" s="1" t="s">
        <v>32900</v>
      </c>
      <c r="G2642" s="1" t="s">
        <v>655</v>
      </c>
      <c r="H2642" t="s">
        <v>686</v>
      </c>
      <c r="I2642" s="1" t="s">
        <v>41</v>
      </c>
      <c r="J2642">
        <v>6.5</v>
      </c>
    </row>
    <row r="2643" spans="1:10" hidden="1" x14ac:dyDescent="0.25">
      <c r="A2643" s="24" t="str">
        <f t="shared" si="43"/>
        <v>P5009TARCELOR (BERTON SICARD)</v>
      </c>
      <c r="B2643" s="1" t="s">
        <v>688</v>
      </c>
      <c r="C2643" s="1" t="s">
        <v>32898</v>
      </c>
      <c r="D2643" s="1" t="s">
        <v>78</v>
      </c>
      <c r="E2643" s="1" t="s">
        <v>689</v>
      </c>
      <c r="F2643" s="1" t="s">
        <v>32900</v>
      </c>
      <c r="G2643" s="1" t="s">
        <v>655</v>
      </c>
      <c r="H2643" t="s">
        <v>688</v>
      </c>
      <c r="I2643" s="1" t="s">
        <v>41</v>
      </c>
      <c r="J2643">
        <v>6.5</v>
      </c>
    </row>
    <row r="2644" spans="1:10" hidden="1" x14ac:dyDescent="0.25">
      <c r="A2644" s="24" t="str">
        <f t="shared" si="43"/>
        <v>P5010TARCELOR (BERTON SICARD)</v>
      </c>
      <c r="B2644" s="1" t="s">
        <v>690</v>
      </c>
      <c r="C2644" s="1" t="s">
        <v>32898</v>
      </c>
      <c r="D2644" s="1" t="s">
        <v>78</v>
      </c>
      <c r="E2644" s="1" t="s">
        <v>691</v>
      </c>
      <c r="F2644" s="1" t="s">
        <v>32900</v>
      </c>
      <c r="G2644" s="1" t="s">
        <v>655</v>
      </c>
      <c r="H2644" t="s">
        <v>690</v>
      </c>
      <c r="I2644" s="1" t="s">
        <v>41</v>
      </c>
      <c r="J2644">
        <v>6.5</v>
      </c>
    </row>
    <row r="2645" spans="1:10" hidden="1" x14ac:dyDescent="0.25">
      <c r="A2645" s="24" t="str">
        <f t="shared" si="43"/>
        <v>P5011TARCELOR (BERTON SICARD)</v>
      </c>
      <c r="B2645" s="1" t="s">
        <v>692</v>
      </c>
      <c r="C2645" s="1" t="s">
        <v>32898</v>
      </c>
      <c r="D2645" s="1" t="s">
        <v>78</v>
      </c>
      <c r="E2645" s="1" t="s">
        <v>693</v>
      </c>
      <c r="F2645" s="1" t="s">
        <v>32900</v>
      </c>
      <c r="G2645" s="1" t="s">
        <v>655</v>
      </c>
      <c r="H2645" t="s">
        <v>692</v>
      </c>
      <c r="I2645" s="1" t="s">
        <v>41</v>
      </c>
      <c r="J2645">
        <v>6.5</v>
      </c>
    </row>
    <row r="2646" spans="1:10" hidden="1" x14ac:dyDescent="0.25">
      <c r="A2646" s="24" t="str">
        <f t="shared" si="43"/>
        <v>P5012TARCELOR (BERTON SICARD)</v>
      </c>
      <c r="B2646" s="1" t="s">
        <v>694</v>
      </c>
      <c r="C2646" s="1" t="s">
        <v>32898</v>
      </c>
      <c r="D2646" s="1" t="s">
        <v>78</v>
      </c>
      <c r="E2646" s="1" t="s">
        <v>695</v>
      </c>
      <c r="F2646" s="1" t="s">
        <v>32900</v>
      </c>
      <c r="G2646" s="1" t="s">
        <v>655</v>
      </c>
      <c r="H2646" t="s">
        <v>694</v>
      </c>
      <c r="I2646" s="1" t="s">
        <v>41</v>
      </c>
      <c r="J2646">
        <v>6.5</v>
      </c>
    </row>
    <row r="2647" spans="1:10" hidden="1" x14ac:dyDescent="0.25">
      <c r="A2647" s="24" t="str">
        <f t="shared" si="43"/>
        <v>P5013TARCELOR (BERTON SICARD)</v>
      </c>
      <c r="B2647" s="1" t="s">
        <v>696</v>
      </c>
      <c r="C2647" s="1" t="s">
        <v>32898</v>
      </c>
      <c r="D2647" s="1" t="s">
        <v>78</v>
      </c>
      <c r="E2647" s="1" t="s">
        <v>697</v>
      </c>
      <c r="F2647" s="1" t="s">
        <v>32900</v>
      </c>
      <c r="G2647" s="1" t="s">
        <v>655</v>
      </c>
      <c r="H2647" t="s">
        <v>696</v>
      </c>
      <c r="I2647" s="1" t="s">
        <v>41</v>
      </c>
      <c r="J2647">
        <v>6.5</v>
      </c>
    </row>
    <row r="2648" spans="1:10" hidden="1" x14ac:dyDescent="0.25">
      <c r="A2648" s="24" t="str">
        <f t="shared" si="43"/>
        <v>P5014TARCELOR (BERTON SICARD)</v>
      </c>
      <c r="B2648" s="1" t="s">
        <v>698</v>
      </c>
      <c r="C2648" s="1" t="s">
        <v>32898</v>
      </c>
      <c r="D2648" s="1" t="s">
        <v>78</v>
      </c>
      <c r="E2648" s="1" t="s">
        <v>699</v>
      </c>
      <c r="F2648" s="1" t="s">
        <v>32900</v>
      </c>
      <c r="G2648" s="1" t="s">
        <v>655</v>
      </c>
      <c r="H2648" t="s">
        <v>698</v>
      </c>
      <c r="I2648" s="1" t="s">
        <v>41</v>
      </c>
      <c r="J2648">
        <v>6.5</v>
      </c>
    </row>
    <row r="2649" spans="1:10" hidden="1" x14ac:dyDescent="0.25">
      <c r="A2649" s="24" t="str">
        <f t="shared" si="43"/>
        <v>P5015TARCELOR (BERTON SICARD)</v>
      </c>
      <c r="B2649" s="1" t="s">
        <v>700</v>
      </c>
      <c r="C2649" s="1" t="s">
        <v>32898</v>
      </c>
      <c r="D2649" s="1" t="s">
        <v>78</v>
      </c>
      <c r="E2649" s="1" t="s">
        <v>701</v>
      </c>
      <c r="F2649" s="1" t="s">
        <v>32900</v>
      </c>
      <c r="G2649" s="1" t="s">
        <v>655</v>
      </c>
      <c r="H2649" t="s">
        <v>700</v>
      </c>
      <c r="I2649" s="1" t="s">
        <v>41</v>
      </c>
      <c r="J2649">
        <v>6.5</v>
      </c>
    </row>
    <row r="2650" spans="1:10" hidden="1" x14ac:dyDescent="0.25">
      <c r="A2650" s="24" t="str">
        <f t="shared" si="43"/>
        <v>P5016TARCELOR (BERTON SICARD)</v>
      </c>
      <c r="B2650" s="1" t="s">
        <v>702</v>
      </c>
      <c r="C2650" s="1" t="s">
        <v>32898</v>
      </c>
      <c r="D2650" s="1" t="s">
        <v>78</v>
      </c>
      <c r="E2650" s="1" t="s">
        <v>703</v>
      </c>
      <c r="F2650" s="1" t="s">
        <v>32900</v>
      </c>
      <c r="G2650" s="1" t="s">
        <v>655</v>
      </c>
      <c r="H2650" t="s">
        <v>702</v>
      </c>
      <c r="I2650" s="1" t="s">
        <v>41</v>
      </c>
      <c r="J2650">
        <v>6.5</v>
      </c>
    </row>
    <row r="2651" spans="1:10" hidden="1" x14ac:dyDescent="0.25">
      <c r="A2651" s="24" t="str">
        <f t="shared" si="43"/>
        <v>P5017TARCELOR (BERTON SICARD)</v>
      </c>
      <c r="B2651" s="1" t="s">
        <v>704</v>
      </c>
      <c r="C2651" s="1" t="s">
        <v>32898</v>
      </c>
      <c r="D2651" s="1" t="s">
        <v>78</v>
      </c>
      <c r="E2651" s="1" t="s">
        <v>705</v>
      </c>
      <c r="F2651" s="1" t="s">
        <v>32900</v>
      </c>
      <c r="G2651" s="1" t="s">
        <v>655</v>
      </c>
      <c r="H2651" t="s">
        <v>704</v>
      </c>
      <c r="I2651" s="1" t="s">
        <v>41</v>
      </c>
      <c r="J2651">
        <v>6.5</v>
      </c>
    </row>
    <row r="2652" spans="1:10" hidden="1" x14ac:dyDescent="0.25">
      <c r="A2652" s="24" t="str">
        <f t="shared" si="43"/>
        <v>P5018TARCELOR (BERTON SICARD)</v>
      </c>
      <c r="B2652" s="1" t="s">
        <v>706</v>
      </c>
      <c r="C2652" s="1" t="s">
        <v>32898</v>
      </c>
      <c r="D2652" s="1" t="s">
        <v>78</v>
      </c>
      <c r="E2652" s="1" t="s">
        <v>707</v>
      </c>
      <c r="F2652" s="1" t="s">
        <v>32900</v>
      </c>
      <c r="G2652" s="1" t="s">
        <v>655</v>
      </c>
      <c r="H2652" t="s">
        <v>706</v>
      </c>
      <c r="I2652" s="1" t="s">
        <v>41</v>
      </c>
      <c r="J2652">
        <v>6.5</v>
      </c>
    </row>
    <row r="2653" spans="1:10" hidden="1" x14ac:dyDescent="0.25">
      <c r="A2653" s="24" t="str">
        <f t="shared" si="43"/>
        <v>P5019TARCELOR (BERTON SICARD)</v>
      </c>
      <c r="B2653" s="1" t="s">
        <v>708</v>
      </c>
      <c r="C2653" s="1" t="s">
        <v>32898</v>
      </c>
      <c r="D2653" s="1" t="s">
        <v>78</v>
      </c>
      <c r="E2653" s="1" t="s">
        <v>709</v>
      </c>
      <c r="F2653" s="1" t="s">
        <v>32900</v>
      </c>
      <c r="G2653" s="1" t="s">
        <v>655</v>
      </c>
      <c r="H2653" t="s">
        <v>708</v>
      </c>
      <c r="I2653" s="1" t="s">
        <v>41</v>
      </c>
      <c r="J2653">
        <v>6.5</v>
      </c>
    </row>
    <row r="2654" spans="1:10" hidden="1" x14ac:dyDescent="0.25">
      <c r="A2654" s="24" t="str">
        <f t="shared" si="43"/>
        <v>P5020TARCELOR (BERTON SICARD)</v>
      </c>
      <c r="B2654" s="1" t="s">
        <v>710</v>
      </c>
      <c r="C2654" s="1" t="s">
        <v>32898</v>
      </c>
      <c r="D2654" s="1" t="s">
        <v>78</v>
      </c>
      <c r="E2654" s="1" t="s">
        <v>711</v>
      </c>
      <c r="F2654" s="1" t="s">
        <v>32900</v>
      </c>
      <c r="G2654" s="1" t="s">
        <v>655</v>
      </c>
      <c r="H2654" t="s">
        <v>710</v>
      </c>
      <c r="I2654" s="1" t="s">
        <v>41</v>
      </c>
      <c r="J2654">
        <v>6.5</v>
      </c>
    </row>
    <row r="2655" spans="1:10" hidden="1" x14ac:dyDescent="0.25">
      <c r="A2655" s="24" t="str">
        <f t="shared" si="43"/>
        <v>P5021TARCELOR (BERTON SICARD)</v>
      </c>
      <c r="B2655" s="1" t="s">
        <v>712</v>
      </c>
      <c r="C2655" s="1" t="s">
        <v>32898</v>
      </c>
      <c r="D2655" s="1" t="s">
        <v>78</v>
      </c>
      <c r="E2655" s="1" t="s">
        <v>713</v>
      </c>
      <c r="F2655" s="1" t="s">
        <v>32900</v>
      </c>
      <c r="G2655" s="1" t="s">
        <v>655</v>
      </c>
      <c r="H2655" t="s">
        <v>712</v>
      </c>
      <c r="I2655" s="1" t="s">
        <v>41</v>
      </c>
      <c r="J2655">
        <v>6.5</v>
      </c>
    </row>
    <row r="2656" spans="1:10" hidden="1" x14ac:dyDescent="0.25">
      <c r="A2656" s="24" t="str">
        <f t="shared" si="43"/>
        <v>P5022ARCELOR (BERTON SICARD)</v>
      </c>
      <c r="B2656" s="1" t="s">
        <v>714</v>
      </c>
      <c r="C2656" s="1" t="s">
        <v>32898</v>
      </c>
      <c r="D2656" s="1" t="s">
        <v>78</v>
      </c>
      <c r="E2656" s="1" t="s">
        <v>715</v>
      </c>
      <c r="F2656" s="1" t="s">
        <v>32900</v>
      </c>
      <c r="G2656" s="1" t="s">
        <v>655</v>
      </c>
      <c r="H2656" t="s">
        <v>714</v>
      </c>
      <c r="I2656" s="1" t="s">
        <v>41</v>
      </c>
      <c r="J2656">
        <v>6.5</v>
      </c>
    </row>
    <row r="2657" spans="1:10" hidden="1" x14ac:dyDescent="0.25">
      <c r="A2657" s="24" t="str">
        <f t="shared" si="43"/>
        <v>P5023TARCELOR (BERTON SICARD)</v>
      </c>
      <c r="B2657" s="1" t="s">
        <v>716</v>
      </c>
      <c r="C2657" s="1" t="s">
        <v>32898</v>
      </c>
      <c r="D2657" s="1" t="s">
        <v>78</v>
      </c>
      <c r="E2657" s="1" t="s">
        <v>717</v>
      </c>
      <c r="F2657" s="1" t="s">
        <v>32900</v>
      </c>
      <c r="G2657" s="1" t="s">
        <v>655</v>
      </c>
      <c r="H2657" t="s">
        <v>716</v>
      </c>
      <c r="I2657" s="1" t="s">
        <v>41</v>
      </c>
      <c r="J2657">
        <v>6.5</v>
      </c>
    </row>
    <row r="2658" spans="1:10" hidden="1" x14ac:dyDescent="0.25">
      <c r="A2658" s="24" t="str">
        <f t="shared" si="43"/>
        <v>P5024TARCELOR (BERTON SICARD)</v>
      </c>
      <c r="B2658" s="1" t="s">
        <v>718</v>
      </c>
      <c r="C2658" s="1" t="s">
        <v>32898</v>
      </c>
      <c r="D2658" s="1" t="s">
        <v>78</v>
      </c>
      <c r="E2658" s="1" t="s">
        <v>719</v>
      </c>
      <c r="F2658" s="1" t="s">
        <v>32900</v>
      </c>
      <c r="G2658" s="1" t="s">
        <v>655</v>
      </c>
      <c r="H2658" t="s">
        <v>718</v>
      </c>
      <c r="I2658" s="1" t="s">
        <v>41</v>
      </c>
      <c r="J2658">
        <v>6.5</v>
      </c>
    </row>
    <row r="2659" spans="1:10" hidden="1" x14ac:dyDescent="0.25">
      <c r="A2659" s="24" t="str">
        <f t="shared" si="43"/>
        <v>P5025ARCELOR (BERTON SICARD)</v>
      </c>
      <c r="B2659" s="1" t="s">
        <v>720</v>
      </c>
      <c r="C2659" s="1" t="s">
        <v>32898</v>
      </c>
      <c r="D2659" s="1" t="s">
        <v>78</v>
      </c>
      <c r="E2659" s="1" t="s">
        <v>683</v>
      </c>
      <c r="F2659" s="1" t="s">
        <v>32900</v>
      </c>
      <c r="G2659" s="1" t="s">
        <v>655</v>
      </c>
      <c r="H2659" t="s">
        <v>720</v>
      </c>
      <c r="I2659" s="1" t="s">
        <v>41</v>
      </c>
      <c r="J2659">
        <v>6.5</v>
      </c>
    </row>
    <row r="2660" spans="1:10" hidden="1" x14ac:dyDescent="0.25">
      <c r="A2660" s="24" t="str">
        <f t="shared" si="43"/>
        <v>P5026ARCELOR (BERTON SICARD)</v>
      </c>
      <c r="B2660" s="1" t="s">
        <v>721</v>
      </c>
      <c r="C2660" s="1" t="s">
        <v>32898</v>
      </c>
      <c r="D2660" s="1" t="s">
        <v>78</v>
      </c>
      <c r="E2660" s="1" t="s">
        <v>685</v>
      </c>
      <c r="F2660" s="1" t="s">
        <v>32900</v>
      </c>
      <c r="G2660" s="1" t="s">
        <v>655</v>
      </c>
      <c r="H2660" t="s">
        <v>721</v>
      </c>
      <c r="I2660" s="1" t="s">
        <v>41</v>
      </c>
      <c r="J2660">
        <v>6.5</v>
      </c>
    </row>
    <row r="2661" spans="1:10" hidden="1" x14ac:dyDescent="0.25">
      <c r="A2661" s="24" t="str">
        <f t="shared" si="43"/>
        <v>P5027ARCELOR (BERTON SICARD)</v>
      </c>
      <c r="B2661" s="1" t="s">
        <v>722</v>
      </c>
      <c r="C2661" s="1" t="s">
        <v>32898</v>
      </c>
      <c r="D2661" s="1" t="s">
        <v>78</v>
      </c>
      <c r="E2661" s="1" t="s">
        <v>687</v>
      </c>
      <c r="F2661" s="1" t="s">
        <v>32900</v>
      </c>
      <c r="G2661" s="1" t="s">
        <v>655</v>
      </c>
      <c r="H2661" t="s">
        <v>722</v>
      </c>
      <c r="I2661" s="1" t="s">
        <v>41</v>
      </c>
      <c r="J2661">
        <v>6.5</v>
      </c>
    </row>
    <row r="2662" spans="1:10" hidden="1" x14ac:dyDescent="0.25">
      <c r="A2662" s="24" t="str">
        <f t="shared" si="43"/>
        <v>P5028ARCELOR (BERTON SICARD)</v>
      </c>
      <c r="B2662" s="1" t="s">
        <v>723</v>
      </c>
      <c r="C2662" s="1" t="s">
        <v>32898</v>
      </c>
      <c r="D2662" s="1" t="s">
        <v>78</v>
      </c>
      <c r="E2662" s="1" t="s">
        <v>689</v>
      </c>
      <c r="F2662" s="1" t="s">
        <v>32900</v>
      </c>
      <c r="G2662" s="1" t="s">
        <v>655</v>
      </c>
      <c r="H2662" t="s">
        <v>723</v>
      </c>
      <c r="I2662" s="1" t="s">
        <v>41</v>
      </c>
      <c r="J2662">
        <v>6.5</v>
      </c>
    </row>
    <row r="2663" spans="1:10" hidden="1" x14ac:dyDescent="0.25">
      <c r="A2663" s="24" t="str">
        <f t="shared" si="43"/>
        <v>P5029ARCELOR (BERTON SICARD)</v>
      </c>
      <c r="B2663" s="1" t="s">
        <v>724</v>
      </c>
      <c r="C2663" s="1" t="s">
        <v>32898</v>
      </c>
      <c r="D2663" s="1" t="s">
        <v>78</v>
      </c>
      <c r="E2663" s="1" t="s">
        <v>691</v>
      </c>
      <c r="F2663" s="1" t="s">
        <v>32900</v>
      </c>
      <c r="G2663" s="1" t="s">
        <v>655</v>
      </c>
      <c r="H2663" t="s">
        <v>724</v>
      </c>
      <c r="I2663" s="1" t="s">
        <v>41</v>
      </c>
      <c r="J2663">
        <v>6.5</v>
      </c>
    </row>
    <row r="2664" spans="1:10" hidden="1" x14ac:dyDescent="0.25">
      <c r="A2664" s="24" t="str">
        <f t="shared" si="43"/>
        <v>P5030ARCELOR (BERTON SICARD)</v>
      </c>
      <c r="B2664" s="1" t="s">
        <v>725</v>
      </c>
      <c r="C2664" s="1" t="s">
        <v>32898</v>
      </c>
      <c r="D2664" s="1" t="s">
        <v>78</v>
      </c>
      <c r="E2664" s="1" t="s">
        <v>726</v>
      </c>
      <c r="F2664" s="1" t="s">
        <v>32900</v>
      </c>
      <c r="G2664" s="1" t="s">
        <v>655</v>
      </c>
      <c r="H2664" t="s">
        <v>725</v>
      </c>
      <c r="I2664" s="1" t="s">
        <v>41</v>
      </c>
      <c r="J2664">
        <v>6.5</v>
      </c>
    </row>
    <row r="2665" spans="1:10" hidden="1" x14ac:dyDescent="0.25">
      <c r="A2665" s="24" t="str">
        <f t="shared" si="43"/>
        <v>P5031ARCELOR (BERTON SICARD)</v>
      </c>
      <c r="B2665" s="1" t="s">
        <v>727</v>
      </c>
      <c r="C2665" s="1" t="s">
        <v>32898</v>
      </c>
      <c r="D2665" s="1" t="s">
        <v>78</v>
      </c>
      <c r="E2665" s="1" t="s">
        <v>728</v>
      </c>
      <c r="F2665" s="1" t="s">
        <v>32900</v>
      </c>
      <c r="G2665" s="1" t="s">
        <v>655</v>
      </c>
      <c r="H2665" t="s">
        <v>727</v>
      </c>
      <c r="I2665" s="1" t="s">
        <v>41</v>
      </c>
      <c r="J2665">
        <v>6.5</v>
      </c>
    </row>
    <row r="2666" spans="1:10" hidden="1" x14ac:dyDescent="0.25">
      <c r="A2666" s="24" t="str">
        <f t="shared" si="43"/>
        <v>P5032ARCELOR (BERTON SICARD)</v>
      </c>
      <c r="B2666" s="1" t="s">
        <v>729</v>
      </c>
      <c r="C2666" s="1" t="s">
        <v>32898</v>
      </c>
      <c r="D2666" s="1" t="s">
        <v>78</v>
      </c>
      <c r="E2666" s="1" t="s">
        <v>730</v>
      </c>
      <c r="F2666" s="1" t="s">
        <v>32900</v>
      </c>
      <c r="G2666" s="1" t="s">
        <v>655</v>
      </c>
      <c r="H2666" t="s">
        <v>729</v>
      </c>
      <c r="I2666" s="1" t="s">
        <v>41</v>
      </c>
      <c r="J2666">
        <v>6.5</v>
      </c>
    </row>
    <row r="2667" spans="1:10" hidden="1" x14ac:dyDescent="0.25">
      <c r="A2667" s="24" t="str">
        <f t="shared" si="43"/>
        <v>P5033ARCELOR (BERTON SICARD)</v>
      </c>
      <c r="B2667" s="1" t="s">
        <v>731</v>
      </c>
      <c r="C2667" s="1" t="s">
        <v>32898</v>
      </c>
      <c r="D2667" s="1" t="s">
        <v>78</v>
      </c>
      <c r="E2667" s="1" t="s">
        <v>732</v>
      </c>
      <c r="F2667" s="1" t="s">
        <v>32900</v>
      </c>
      <c r="G2667" s="1" t="s">
        <v>655</v>
      </c>
      <c r="H2667" t="s">
        <v>731</v>
      </c>
      <c r="I2667" s="1" t="s">
        <v>41</v>
      </c>
      <c r="J2667">
        <v>6.5</v>
      </c>
    </row>
    <row r="2668" spans="1:10" hidden="1" x14ac:dyDescent="0.25">
      <c r="A2668" s="24" t="str">
        <f t="shared" si="43"/>
        <v>P5034ARCELOR (BERTON SICARD)</v>
      </c>
      <c r="B2668" s="1" t="s">
        <v>733</v>
      </c>
      <c r="C2668" s="1" t="s">
        <v>32898</v>
      </c>
      <c r="D2668" s="1" t="s">
        <v>78</v>
      </c>
      <c r="E2668" s="1" t="s">
        <v>734</v>
      </c>
      <c r="F2668" s="1" t="s">
        <v>32900</v>
      </c>
      <c r="G2668" s="1" t="s">
        <v>655</v>
      </c>
      <c r="H2668" t="s">
        <v>733</v>
      </c>
      <c r="I2668" s="1" t="s">
        <v>41</v>
      </c>
      <c r="J2668">
        <v>6.5</v>
      </c>
    </row>
    <row r="2669" spans="1:10" hidden="1" x14ac:dyDescent="0.25">
      <c r="A2669" s="24" t="str">
        <f t="shared" si="43"/>
        <v>P5035ARCELOR (BERTON SICARD)</v>
      </c>
      <c r="B2669" s="1" t="s">
        <v>735</v>
      </c>
      <c r="C2669" s="1" t="s">
        <v>32898</v>
      </c>
      <c r="D2669" s="1" t="s">
        <v>78</v>
      </c>
      <c r="E2669" s="1" t="s">
        <v>736</v>
      </c>
      <c r="F2669" s="1" t="s">
        <v>32900</v>
      </c>
      <c r="G2669" s="1" t="s">
        <v>655</v>
      </c>
      <c r="H2669" t="s">
        <v>735</v>
      </c>
      <c r="I2669" s="1" t="s">
        <v>41</v>
      </c>
      <c r="J2669">
        <v>6.5</v>
      </c>
    </row>
    <row r="2670" spans="1:10" hidden="1" x14ac:dyDescent="0.25">
      <c r="A2670" s="24" t="str">
        <f t="shared" si="43"/>
        <v>P5036ARCELOR (BERTON SICARD)</v>
      </c>
      <c r="B2670" s="1" t="s">
        <v>737</v>
      </c>
      <c r="C2670" s="1" t="s">
        <v>32898</v>
      </c>
      <c r="D2670" s="1" t="s">
        <v>78</v>
      </c>
      <c r="E2670" s="1" t="s">
        <v>738</v>
      </c>
      <c r="F2670" s="1" t="s">
        <v>32900</v>
      </c>
      <c r="G2670" s="1" t="s">
        <v>655</v>
      </c>
      <c r="H2670" t="s">
        <v>737</v>
      </c>
      <c r="I2670" s="1" t="s">
        <v>41</v>
      </c>
      <c r="J2670">
        <v>6.5</v>
      </c>
    </row>
    <row r="2671" spans="1:10" hidden="1" x14ac:dyDescent="0.25">
      <c r="A2671" s="24" t="str">
        <f t="shared" si="43"/>
        <v>P5038TARCELOR (BERTON SICARD)</v>
      </c>
      <c r="B2671" s="1" t="s">
        <v>739</v>
      </c>
      <c r="C2671" s="1" t="s">
        <v>32898</v>
      </c>
      <c r="D2671" s="1" t="s">
        <v>78</v>
      </c>
      <c r="E2671" s="1" t="s">
        <v>740</v>
      </c>
      <c r="F2671" s="1" t="s">
        <v>32900</v>
      </c>
      <c r="G2671" s="1" t="s">
        <v>655</v>
      </c>
      <c r="H2671" t="s">
        <v>739</v>
      </c>
      <c r="I2671" s="1" t="s">
        <v>41</v>
      </c>
      <c r="J2671">
        <v>6.5</v>
      </c>
    </row>
    <row r="2672" spans="1:10" hidden="1" x14ac:dyDescent="0.25">
      <c r="A2672" s="24" t="str">
        <f t="shared" si="43"/>
        <v>P5039TARCELOR (BERTON SICARD)</v>
      </c>
      <c r="B2672" s="1" t="s">
        <v>741</v>
      </c>
      <c r="C2672" s="1" t="s">
        <v>32898</v>
      </c>
      <c r="D2672" s="1" t="s">
        <v>78</v>
      </c>
      <c r="E2672" s="1" t="s">
        <v>742</v>
      </c>
      <c r="F2672" s="1" t="s">
        <v>32900</v>
      </c>
      <c r="G2672" s="1" t="s">
        <v>655</v>
      </c>
      <c r="H2672" t="s">
        <v>741</v>
      </c>
      <c r="I2672" s="1" t="s">
        <v>41</v>
      </c>
      <c r="J2672">
        <v>6.5</v>
      </c>
    </row>
    <row r="2673" spans="1:10" hidden="1" x14ac:dyDescent="0.25">
      <c r="A2673" s="24" t="str">
        <f t="shared" si="43"/>
        <v>P5040ARCELOR (BERTON SICARD)</v>
      </c>
      <c r="B2673" s="1" t="s">
        <v>743</v>
      </c>
      <c r="C2673" s="1" t="s">
        <v>32898</v>
      </c>
      <c r="D2673" s="1" t="s">
        <v>78</v>
      </c>
      <c r="E2673" s="1" t="s">
        <v>717</v>
      </c>
      <c r="F2673" s="1" t="s">
        <v>32900</v>
      </c>
      <c r="G2673" s="1" t="s">
        <v>655</v>
      </c>
      <c r="H2673" t="s">
        <v>743</v>
      </c>
      <c r="I2673" s="1" t="s">
        <v>41</v>
      </c>
      <c r="J2673">
        <v>6.5</v>
      </c>
    </row>
    <row r="2674" spans="1:10" hidden="1" x14ac:dyDescent="0.25">
      <c r="A2674" s="24" t="str">
        <f t="shared" si="43"/>
        <v>P5041ARCELOR (BERTON SICARD)</v>
      </c>
      <c r="B2674" s="1" t="s">
        <v>744</v>
      </c>
      <c r="C2674" s="1" t="s">
        <v>32898</v>
      </c>
      <c r="D2674" s="1" t="s">
        <v>78</v>
      </c>
      <c r="E2674" s="1" t="s">
        <v>719</v>
      </c>
      <c r="F2674" s="1" t="s">
        <v>32900</v>
      </c>
      <c r="G2674" s="1" t="s">
        <v>655</v>
      </c>
      <c r="H2674" t="s">
        <v>744</v>
      </c>
      <c r="I2674" s="1" t="s">
        <v>41</v>
      </c>
      <c r="J2674">
        <v>6.5</v>
      </c>
    </row>
    <row r="2675" spans="1:10" hidden="1" x14ac:dyDescent="0.25">
      <c r="A2675" s="24" t="str">
        <f t="shared" si="43"/>
        <v>P5043ARCELOR (BERTON SICARD)</v>
      </c>
      <c r="B2675" s="1" t="s">
        <v>745</v>
      </c>
      <c r="C2675" s="1" t="s">
        <v>32898</v>
      </c>
      <c r="D2675" s="1" t="s">
        <v>78</v>
      </c>
      <c r="E2675" s="1" t="s">
        <v>695</v>
      </c>
      <c r="F2675" s="1" t="s">
        <v>32900</v>
      </c>
      <c r="G2675" s="1" t="s">
        <v>655</v>
      </c>
      <c r="H2675" t="s">
        <v>745</v>
      </c>
      <c r="I2675" s="1" t="s">
        <v>41</v>
      </c>
      <c r="J2675">
        <v>6.5</v>
      </c>
    </row>
    <row r="2676" spans="1:10" hidden="1" x14ac:dyDescent="0.25">
      <c r="A2676" s="24" t="str">
        <f t="shared" si="43"/>
        <v>P5044ARCELOR (BERTON SICARD)</v>
      </c>
      <c r="B2676" s="1" t="s">
        <v>746</v>
      </c>
      <c r="C2676" s="1" t="s">
        <v>32898</v>
      </c>
      <c r="D2676" s="1" t="s">
        <v>78</v>
      </c>
      <c r="E2676" s="1" t="s">
        <v>693</v>
      </c>
      <c r="F2676" s="1" t="s">
        <v>32900</v>
      </c>
      <c r="G2676" s="1" t="s">
        <v>655</v>
      </c>
      <c r="H2676" t="s">
        <v>746</v>
      </c>
      <c r="I2676" s="1" t="s">
        <v>41</v>
      </c>
      <c r="J2676">
        <v>6.5</v>
      </c>
    </row>
    <row r="2677" spans="1:10" hidden="1" x14ac:dyDescent="0.25">
      <c r="A2677" s="24" t="str">
        <f t="shared" si="43"/>
        <v>P5049TARCELOR (BERTON SICARD)</v>
      </c>
      <c r="B2677" s="1" t="s">
        <v>747</v>
      </c>
      <c r="C2677" s="1" t="s">
        <v>32898</v>
      </c>
      <c r="D2677" s="1" t="s">
        <v>168</v>
      </c>
      <c r="E2677" s="1" t="s">
        <v>748</v>
      </c>
      <c r="F2677" s="1" t="s">
        <v>32900</v>
      </c>
      <c r="G2677" s="1" t="s">
        <v>655</v>
      </c>
      <c r="H2677" t="s">
        <v>747</v>
      </c>
      <c r="I2677" s="1" t="s">
        <v>41</v>
      </c>
      <c r="J2677">
        <v>6.5</v>
      </c>
    </row>
    <row r="2678" spans="1:10" hidden="1" x14ac:dyDescent="0.25">
      <c r="A2678" s="24" t="str">
        <f t="shared" si="43"/>
        <v>P5053TARCELOR (BERTON SICARD)</v>
      </c>
      <c r="B2678" s="1" t="s">
        <v>749</v>
      </c>
      <c r="C2678" s="1" t="s">
        <v>32898</v>
      </c>
      <c r="D2678" s="1" t="s">
        <v>78</v>
      </c>
      <c r="E2678" s="1" t="s">
        <v>750</v>
      </c>
      <c r="F2678" s="1" t="s">
        <v>32900</v>
      </c>
      <c r="G2678" s="1" t="s">
        <v>655</v>
      </c>
      <c r="H2678" t="s">
        <v>749</v>
      </c>
      <c r="I2678" s="1" t="s">
        <v>41</v>
      </c>
      <c r="J2678">
        <v>6.5</v>
      </c>
    </row>
    <row r="2679" spans="1:10" hidden="1" x14ac:dyDescent="0.25">
      <c r="A2679" s="24" t="str">
        <f t="shared" si="43"/>
        <v>P5054TARCELOR (BERTON SICARD)</v>
      </c>
      <c r="B2679" s="1" t="s">
        <v>751</v>
      </c>
      <c r="C2679" s="1" t="s">
        <v>32898</v>
      </c>
      <c r="D2679" s="1" t="s">
        <v>78</v>
      </c>
      <c r="E2679" s="1" t="s">
        <v>752</v>
      </c>
      <c r="F2679" s="1" t="s">
        <v>32900</v>
      </c>
      <c r="G2679" s="1" t="s">
        <v>655</v>
      </c>
      <c r="H2679" t="s">
        <v>751</v>
      </c>
      <c r="I2679" s="1" t="s">
        <v>41</v>
      </c>
      <c r="J2679">
        <v>6.5</v>
      </c>
    </row>
    <row r="2680" spans="1:10" hidden="1" x14ac:dyDescent="0.25">
      <c r="A2680" s="24" t="str">
        <f t="shared" si="43"/>
        <v>P5055ARCELOR (BERTON SICARD)</v>
      </c>
      <c r="B2680" s="1" t="s">
        <v>753</v>
      </c>
      <c r="C2680" s="1" t="s">
        <v>32898</v>
      </c>
      <c r="D2680" s="1" t="s">
        <v>78</v>
      </c>
      <c r="E2680" s="1" t="s">
        <v>754</v>
      </c>
      <c r="F2680" s="1" t="s">
        <v>32900</v>
      </c>
      <c r="G2680" s="1" t="s">
        <v>655</v>
      </c>
      <c r="H2680" t="s">
        <v>753</v>
      </c>
      <c r="I2680" s="1" t="s">
        <v>41</v>
      </c>
      <c r="J2680">
        <v>6.5</v>
      </c>
    </row>
    <row r="2681" spans="1:10" hidden="1" x14ac:dyDescent="0.25">
      <c r="A2681" s="24" t="str">
        <f t="shared" si="43"/>
        <v>P5058ARCELOR (BERTON SICARD)</v>
      </c>
      <c r="B2681" s="1" t="s">
        <v>757</v>
      </c>
      <c r="C2681" s="1" t="s">
        <v>32898</v>
      </c>
      <c r="D2681" s="1" t="s">
        <v>78</v>
      </c>
      <c r="E2681" s="1" t="s">
        <v>758</v>
      </c>
      <c r="F2681" s="1" t="s">
        <v>32900</v>
      </c>
      <c r="G2681" s="1" t="s">
        <v>655</v>
      </c>
      <c r="H2681" t="s">
        <v>757</v>
      </c>
      <c r="I2681" s="1" t="s">
        <v>41</v>
      </c>
      <c r="J2681">
        <v>6.5</v>
      </c>
    </row>
    <row r="2682" spans="1:10" hidden="1" x14ac:dyDescent="0.25">
      <c r="A2682" s="24" t="str">
        <f t="shared" si="43"/>
        <v>P5061TARCELOR (BERTON SICARD)</v>
      </c>
      <c r="B2682" s="1" t="s">
        <v>759</v>
      </c>
      <c r="C2682" s="1" t="s">
        <v>32898</v>
      </c>
      <c r="D2682" s="1" t="s">
        <v>78</v>
      </c>
      <c r="E2682" s="1" t="s">
        <v>760</v>
      </c>
      <c r="F2682" s="1" t="s">
        <v>32900</v>
      </c>
      <c r="G2682" s="1" t="s">
        <v>655</v>
      </c>
      <c r="H2682" t="s">
        <v>759</v>
      </c>
      <c r="I2682" s="1" t="s">
        <v>41</v>
      </c>
      <c r="J2682">
        <v>6.5</v>
      </c>
    </row>
    <row r="2683" spans="1:10" hidden="1" x14ac:dyDescent="0.25">
      <c r="A2683" s="24" t="str">
        <f t="shared" si="43"/>
        <v>P5064ARCELOR (BERTON SICARD)</v>
      </c>
      <c r="B2683" s="1" t="s">
        <v>761</v>
      </c>
      <c r="C2683" s="1" t="s">
        <v>32898</v>
      </c>
      <c r="D2683" s="1" t="s">
        <v>78</v>
      </c>
      <c r="E2683" s="1" t="s">
        <v>740</v>
      </c>
      <c r="F2683" s="1" t="s">
        <v>32900</v>
      </c>
      <c r="G2683" s="1" t="s">
        <v>655</v>
      </c>
      <c r="H2683" t="s">
        <v>761</v>
      </c>
      <c r="I2683" s="1" t="s">
        <v>41</v>
      </c>
      <c r="J2683">
        <v>6.5</v>
      </c>
    </row>
    <row r="2684" spans="1:10" hidden="1" x14ac:dyDescent="0.25">
      <c r="A2684" s="24" t="str">
        <f t="shared" si="43"/>
        <v>P5065ARCELOR (BERTON SICARD)</v>
      </c>
      <c r="B2684" s="1" t="s">
        <v>762</v>
      </c>
      <c r="C2684" s="1" t="s">
        <v>32898</v>
      </c>
      <c r="D2684" s="1" t="s">
        <v>78</v>
      </c>
      <c r="E2684" s="1" t="s">
        <v>742</v>
      </c>
      <c r="F2684" s="1" t="s">
        <v>32900</v>
      </c>
      <c r="G2684" s="1" t="s">
        <v>655</v>
      </c>
      <c r="H2684" t="s">
        <v>762</v>
      </c>
      <c r="I2684" s="1" t="s">
        <v>41</v>
      </c>
      <c r="J2684">
        <v>6.5</v>
      </c>
    </row>
    <row r="2685" spans="1:10" hidden="1" x14ac:dyDescent="0.25">
      <c r="A2685" s="24" t="str">
        <f t="shared" si="43"/>
        <v>P5066TARCELOR (BERTON SICARD)</v>
      </c>
      <c r="B2685" s="1" t="s">
        <v>763</v>
      </c>
      <c r="C2685" s="1" t="s">
        <v>32898</v>
      </c>
      <c r="D2685" s="1" t="s">
        <v>78</v>
      </c>
      <c r="E2685" s="1" t="s">
        <v>764</v>
      </c>
      <c r="F2685" s="1" t="s">
        <v>32900</v>
      </c>
      <c r="G2685" s="1" t="s">
        <v>655</v>
      </c>
      <c r="H2685" t="s">
        <v>763</v>
      </c>
      <c r="I2685" s="1" t="s">
        <v>41</v>
      </c>
      <c r="J2685">
        <v>6.5</v>
      </c>
    </row>
    <row r="2686" spans="1:10" hidden="1" x14ac:dyDescent="0.25">
      <c r="A2686" s="24" t="str">
        <f t="shared" si="43"/>
        <v>P5066T/1ARCELOR (BERTON SICARD)</v>
      </c>
      <c r="B2686" s="1" t="s">
        <v>765</v>
      </c>
      <c r="C2686" s="1" t="s">
        <v>32898</v>
      </c>
      <c r="D2686" s="1" t="s">
        <v>78</v>
      </c>
      <c r="E2686" s="1" t="s">
        <v>766</v>
      </c>
      <c r="F2686" s="1" t="s">
        <v>32900</v>
      </c>
      <c r="G2686" s="1" t="s">
        <v>655</v>
      </c>
      <c r="H2686" t="s">
        <v>765</v>
      </c>
      <c r="I2686" s="1" t="s">
        <v>41</v>
      </c>
      <c r="J2686">
        <v>1</v>
      </c>
    </row>
    <row r="2687" spans="1:10" hidden="1" x14ac:dyDescent="0.25">
      <c r="A2687" s="24" t="str">
        <f t="shared" si="43"/>
        <v>P5067ARCELOR (BERTON SICARD)</v>
      </c>
      <c r="B2687" s="1" t="s">
        <v>767</v>
      </c>
      <c r="C2687" s="1" t="s">
        <v>32898</v>
      </c>
      <c r="D2687" s="1" t="s">
        <v>78</v>
      </c>
      <c r="E2687" s="1" t="s">
        <v>768</v>
      </c>
      <c r="F2687" s="1" t="s">
        <v>32900</v>
      </c>
      <c r="G2687" s="1" t="s">
        <v>655</v>
      </c>
      <c r="H2687" t="s">
        <v>767</v>
      </c>
      <c r="I2687" s="1" t="s">
        <v>41</v>
      </c>
      <c r="J2687">
        <v>6.5</v>
      </c>
    </row>
    <row r="2688" spans="1:10" hidden="1" x14ac:dyDescent="0.25">
      <c r="A2688" s="24" t="str">
        <f t="shared" si="43"/>
        <v>P5068ARCELOR (BERTON SICARD)</v>
      </c>
      <c r="B2688" s="1" t="s">
        <v>769</v>
      </c>
      <c r="C2688" s="1" t="s">
        <v>32898</v>
      </c>
      <c r="D2688" s="1" t="s">
        <v>78</v>
      </c>
      <c r="E2688" s="1" t="s">
        <v>764</v>
      </c>
      <c r="F2688" s="1" t="s">
        <v>32900</v>
      </c>
      <c r="G2688" s="1" t="s">
        <v>655</v>
      </c>
      <c r="H2688" t="s">
        <v>769</v>
      </c>
      <c r="I2688" s="1" t="s">
        <v>41</v>
      </c>
      <c r="J2688">
        <v>6.5</v>
      </c>
    </row>
    <row r="2689" spans="1:10" hidden="1" x14ac:dyDescent="0.25">
      <c r="A2689" s="24" t="str">
        <f t="shared" si="43"/>
        <v>P5068/1ARCELOR (BERTON SICARD)</v>
      </c>
      <c r="B2689" s="1" t="s">
        <v>770</v>
      </c>
      <c r="C2689" s="1" t="s">
        <v>32898</v>
      </c>
      <c r="D2689" s="1" t="s">
        <v>78</v>
      </c>
      <c r="E2689" s="1" t="s">
        <v>771</v>
      </c>
      <c r="F2689" s="1" t="s">
        <v>32900</v>
      </c>
      <c r="G2689" s="1" t="s">
        <v>655</v>
      </c>
      <c r="H2689" t="s">
        <v>770</v>
      </c>
      <c r="I2689" s="1" t="s">
        <v>41</v>
      </c>
      <c r="J2689">
        <v>1</v>
      </c>
    </row>
    <row r="2690" spans="1:10" hidden="1" x14ac:dyDescent="0.25">
      <c r="A2690" s="24" t="str">
        <f t="shared" si="43"/>
        <v>P5071TARCELOR (BERTON SICARD)</v>
      </c>
      <c r="B2690" s="1" t="s">
        <v>772</v>
      </c>
      <c r="C2690" s="1" t="s">
        <v>32898</v>
      </c>
      <c r="D2690" s="1" t="s">
        <v>78</v>
      </c>
      <c r="E2690" s="1" t="s">
        <v>773</v>
      </c>
      <c r="F2690" s="1" t="s">
        <v>32900</v>
      </c>
      <c r="G2690" s="1" t="s">
        <v>655</v>
      </c>
      <c r="H2690" t="s">
        <v>772</v>
      </c>
      <c r="I2690" s="1" t="s">
        <v>41</v>
      </c>
      <c r="J2690">
        <v>6.5</v>
      </c>
    </row>
    <row r="2691" spans="1:10" hidden="1" x14ac:dyDescent="0.25">
      <c r="A2691" s="24" t="str">
        <f t="shared" si="43"/>
        <v>P5072ARCELOR (BERTON SICARD)</v>
      </c>
      <c r="B2691" s="1" t="s">
        <v>774</v>
      </c>
      <c r="C2691" s="1" t="s">
        <v>32898</v>
      </c>
      <c r="D2691" s="1" t="s">
        <v>78</v>
      </c>
      <c r="E2691" s="1" t="s">
        <v>775</v>
      </c>
      <c r="F2691" s="1" t="s">
        <v>32900</v>
      </c>
      <c r="G2691" s="1" t="s">
        <v>655</v>
      </c>
      <c r="H2691" t="s">
        <v>774</v>
      </c>
      <c r="I2691" s="1" t="s">
        <v>41</v>
      </c>
      <c r="J2691">
        <v>6.5</v>
      </c>
    </row>
    <row r="2692" spans="1:10" hidden="1" x14ac:dyDescent="0.25">
      <c r="A2692" s="24" t="str">
        <f t="shared" si="43"/>
        <v>P5073TARCELOR (BERTON SICARD)</v>
      </c>
      <c r="B2692" s="1" t="s">
        <v>776</v>
      </c>
      <c r="C2692" s="1" t="s">
        <v>32898</v>
      </c>
      <c r="D2692" s="1" t="s">
        <v>78</v>
      </c>
      <c r="E2692" s="1" t="s">
        <v>777</v>
      </c>
      <c r="F2692" s="1" t="s">
        <v>32900</v>
      </c>
      <c r="G2692" s="1" t="s">
        <v>655</v>
      </c>
      <c r="H2692" t="s">
        <v>776</v>
      </c>
      <c r="I2692" s="1" t="s">
        <v>41</v>
      </c>
      <c r="J2692">
        <v>6.5</v>
      </c>
    </row>
    <row r="2693" spans="1:10" hidden="1" x14ac:dyDescent="0.25">
      <c r="A2693" s="24" t="str">
        <f t="shared" si="43"/>
        <v>P5074TARCELOR (BERTON SICARD)</v>
      </c>
      <c r="B2693" s="1" t="s">
        <v>778</v>
      </c>
      <c r="C2693" s="1" t="s">
        <v>32898</v>
      </c>
      <c r="D2693" s="1" t="s">
        <v>78</v>
      </c>
      <c r="E2693" s="1" t="s">
        <v>779</v>
      </c>
      <c r="F2693" s="1" t="s">
        <v>32900</v>
      </c>
      <c r="G2693" s="1" t="s">
        <v>655</v>
      </c>
      <c r="H2693" t="s">
        <v>778</v>
      </c>
      <c r="I2693" s="1" t="s">
        <v>41</v>
      </c>
      <c r="J2693">
        <v>6.5</v>
      </c>
    </row>
    <row r="2694" spans="1:10" hidden="1" x14ac:dyDescent="0.25">
      <c r="A2694" s="24" t="str">
        <f t="shared" si="43"/>
        <v>P5075TARCELOR (BERTON SICARD)</v>
      </c>
      <c r="B2694" s="1" t="s">
        <v>780</v>
      </c>
      <c r="C2694" s="1" t="s">
        <v>32898</v>
      </c>
      <c r="D2694" s="1" t="s">
        <v>78</v>
      </c>
      <c r="E2694" s="1" t="s">
        <v>781</v>
      </c>
      <c r="F2694" s="1" t="s">
        <v>32900</v>
      </c>
      <c r="G2694" s="1" t="s">
        <v>655</v>
      </c>
      <c r="H2694" t="s">
        <v>780</v>
      </c>
      <c r="I2694" s="1" t="s">
        <v>41</v>
      </c>
      <c r="J2694">
        <v>6.5</v>
      </c>
    </row>
    <row r="2695" spans="1:10" hidden="1" x14ac:dyDescent="0.25">
      <c r="A2695" s="24" t="str">
        <f t="shared" si="43"/>
        <v>P5076ARCELOR (BERTON SICARD)</v>
      </c>
      <c r="B2695" s="1" t="s">
        <v>782</v>
      </c>
      <c r="C2695" s="1" t="s">
        <v>32898</v>
      </c>
      <c r="D2695" s="1" t="s">
        <v>78</v>
      </c>
      <c r="E2695" s="1" t="s">
        <v>783</v>
      </c>
      <c r="F2695" s="1" t="s">
        <v>32900</v>
      </c>
      <c r="G2695" s="1" t="s">
        <v>655</v>
      </c>
      <c r="H2695" t="s">
        <v>782</v>
      </c>
      <c r="I2695" s="1" t="s">
        <v>41</v>
      </c>
      <c r="J2695">
        <v>6.5</v>
      </c>
    </row>
    <row r="2696" spans="1:10" hidden="1" x14ac:dyDescent="0.25">
      <c r="A2696" s="24" t="str">
        <f t="shared" si="43"/>
        <v>P5077ARCELOR (BERTON SICARD)</v>
      </c>
      <c r="B2696" s="1" t="s">
        <v>784</v>
      </c>
      <c r="C2696" s="1" t="s">
        <v>32898</v>
      </c>
      <c r="D2696" s="1" t="s">
        <v>78</v>
      </c>
      <c r="E2696" s="1" t="s">
        <v>785</v>
      </c>
      <c r="F2696" s="1" t="s">
        <v>32900</v>
      </c>
      <c r="G2696" s="1" t="s">
        <v>655</v>
      </c>
      <c r="H2696" t="s">
        <v>784</v>
      </c>
      <c r="I2696" s="1" t="s">
        <v>41</v>
      </c>
      <c r="J2696">
        <v>6.5</v>
      </c>
    </row>
    <row r="2697" spans="1:10" hidden="1" x14ac:dyDescent="0.25">
      <c r="A2697" s="24" t="str">
        <f t="shared" si="43"/>
        <v>P6039ARCELOR (BERTON SICARD)</v>
      </c>
      <c r="B2697" s="1" t="s">
        <v>788</v>
      </c>
      <c r="C2697" s="1" t="s">
        <v>32898</v>
      </c>
      <c r="D2697" s="1" t="s">
        <v>78</v>
      </c>
      <c r="E2697" s="1" t="s">
        <v>789</v>
      </c>
      <c r="F2697" s="1" t="s">
        <v>32900</v>
      </c>
      <c r="G2697" s="1" t="s">
        <v>655</v>
      </c>
      <c r="H2697" t="s">
        <v>788</v>
      </c>
      <c r="I2697" s="1" t="s">
        <v>41</v>
      </c>
      <c r="J2697">
        <v>5.8</v>
      </c>
    </row>
    <row r="2698" spans="1:10" hidden="1" x14ac:dyDescent="0.25">
      <c r="A2698" s="24" t="str">
        <f t="shared" si="43"/>
        <v>P6040ARCELOR (BERTON SICARD)</v>
      </c>
      <c r="B2698" s="1" t="s">
        <v>790</v>
      </c>
      <c r="C2698" s="1" t="s">
        <v>32898</v>
      </c>
      <c r="D2698" s="1" t="s">
        <v>78</v>
      </c>
      <c r="E2698" s="1" t="s">
        <v>791</v>
      </c>
      <c r="F2698" s="1" t="s">
        <v>32900</v>
      </c>
      <c r="G2698" s="1" t="s">
        <v>655</v>
      </c>
      <c r="H2698" t="s">
        <v>790</v>
      </c>
      <c r="I2698" s="1" t="s">
        <v>41</v>
      </c>
      <c r="J2698">
        <v>5.8</v>
      </c>
    </row>
    <row r="2699" spans="1:10" hidden="1" x14ac:dyDescent="0.25">
      <c r="A2699" s="24" t="str">
        <f t="shared" si="43"/>
        <v>P6041ARCELOR (BERTON SICARD)</v>
      </c>
      <c r="B2699" s="1" t="s">
        <v>792</v>
      </c>
      <c r="C2699" s="1" t="s">
        <v>32898</v>
      </c>
      <c r="D2699" s="1" t="s">
        <v>78</v>
      </c>
      <c r="E2699" s="1" t="s">
        <v>793</v>
      </c>
      <c r="F2699" s="1" t="s">
        <v>32900</v>
      </c>
      <c r="G2699" s="1" t="s">
        <v>655</v>
      </c>
      <c r="H2699" t="s">
        <v>792</v>
      </c>
      <c r="I2699" s="1" t="s">
        <v>41</v>
      </c>
      <c r="J2699">
        <v>5.8</v>
      </c>
    </row>
    <row r="2700" spans="1:10" hidden="1" x14ac:dyDescent="0.25">
      <c r="A2700" s="24" t="str">
        <f t="shared" ref="A2700:A2763" si="44">B2700&amp;F2700</f>
        <v>P6046ARCELOR (BERTON SICARD)</v>
      </c>
      <c r="B2700" s="1" t="s">
        <v>794</v>
      </c>
      <c r="C2700" s="1" t="s">
        <v>32898</v>
      </c>
      <c r="D2700" s="1" t="s">
        <v>78</v>
      </c>
      <c r="E2700" s="1" t="s">
        <v>795</v>
      </c>
      <c r="F2700" s="1" t="s">
        <v>32900</v>
      </c>
      <c r="G2700" s="1" t="s">
        <v>655</v>
      </c>
      <c r="H2700" t="s">
        <v>794</v>
      </c>
      <c r="I2700" s="1" t="s">
        <v>41</v>
      </c>
      <c r="J2700">
        <v>5.8</v>
      </c>
    </row>
    <row r="2701" spans="1:10" hidden="1" x14ac:dyDescent="0.25">
      <c r="A2701" s="24" t="str">
        <f t="shared" si="44"/>
        <v>P6051ARCELOR (BERTON SICARD)</v>
      </c>
      <c r="B2701" s="1" t="s">
        <v>798</v>
      </c>
      <c r="C2701" s="1" t="s">
        <v>32898</v>
      </c>
      <c r="D2701" s="1" t="s">
        <v>78</v>
      </c>
      <c r="E2701" s="1" t="s">
        <v>799</v>
      </c>
      <c r="F2701" s="1" t="s">
        <v>32900</v>
      </c>
      <c r="G2701" s="1" t="s">
        <v>655</v>
      </c>
      <c r="H2701" t="s">
        <v>798</v>
      </c>
      <c r="I2701" s="1" t="s">
        <v>41</v>
      </c>
      <c r="J2701">
        <v>5.8</v>
      </c>
    </row>
    <row r="2702" spans="1:10" hidden="1" x14ac:dyDescent="0.25">
      <c r="A2702" s="24" t="str">
        <f t="shared" si="44"/>
        <v>P6052ARCELOR (BERTON SICARD)</v>
      </c>
      <c r="B2702" s="1" t="s">
        <v>800</v>
      </c>
      <c r="C2702" s="1" t="s">
        <v>32898</v>
      </c>
      <c r="D2702" s="1" t="s">
        <v>78</v>
      </c>
      <c r="E2702" s="1" t="s">
        <v>801</v>
      </c>
      <c r="F2702" s="1" t="s">
        <v>32900</v>
      </c>
      <c r="G2702" s="1" t="s">
        <v>655</v>
      </c>
      <c r="H2702" t="s">
        <v>800</v>
      </c>
      <c r="I2702" s="1" t="s">
        <v>41</v>
      </c>
      <c r="J2702">
        <v>5.8</v>
      </c>
    </row>
    <row r="2703" spans="1:10" hidden="1" x14ac:dyDescent="0.25">
      <c r="A2703" s="24" t="str">
        <f t="shared" si="44"/>
        <v>P6053ARCELOR (BERTON SICARD)</v>
      </c>
      <c r="B2703" s="1" t="s">
        <v>802</v>
      </c>
      <c r="C2703" s="1" t="s">
        <v>32898</v>
      </c>
      <c r="D2703" s="1" t="s">
        <v>32837</v>
      </c>
      <c r="E2703" s="1" t="s">
        <v>803</v>
      </c>
      <c r="F2703" s="1" t="s">
        <v>32900</v>
      </c>
      <c r="G2703" s="1" t="s">
        <v>655</v>
      </c>
      <c r="H2703" t="s">
        <v>802</v>
      </c>
      <c r="I2703" s="1" t="s">
        <v>41</v>
      </c>
      <c r="J2703">
        <v>5.8</v>
      </c>
    </row>
    <row r="2704" spans="1:10" hidden="1" x14ac:dyDescent="0.25">
      <c r="A2704" s="24" t="str">
        <f t="shared" si="44"/>
        <v>P6056ARCELOR (BERTON SICARD)</v>
      </c>
      <c r="B2704" s="1" t="s">
        <v>805</v>
      </c>
      <c r="C2704" s="1" t="s">
        <v>32898</v>
      </c>
      <c r="D2704" s="1" t="s">
        <v>78</v>
      </c>
      <c r="E2704" s="1" t="s">
        <v>806</v>
      </c>
      <c r="F2704" s="1" t="s">
        <v>32900</v>
      </c>
      <c r="G2704" s="1" t="s">
        <v>655</v>
      </c>
      <c r="H2704" t="s">
        <v>805</v>
      </c>
      <c r="I2704" s="1" t="s">
        <v>41</v>
      </c>
      <c r="J2704">
        <v>6.5</v>
      </c>
    </row>
    <row r="2705" spans="1:10" hidden="1" x14ac:dyDescent="0.25">
      <c r="A2705" s="24" t="str">
        <f t="shared" si="44"/>
        <v>P6057ARCELOR (BERTON SICARD)</v>
      </c>
      <c r="B2705" s="1" t="s">
        <v>807</v>
      </c>
      <c r="C2705" s="1" t="s">
        <v>32898</v>
      </c>
      <c r="D2705" s="1" t="s">
        <v>78</v>
      </c>
      <c r="E2705" s="1" t="s">
        <v>808</v>
      </c>
      <c r="F2705" s="1" t="s">
        <v>32900</v>
      </c>
      <c r="G2705" s="1" t="s">
        <v>655</v>
      </c>
      <c r="H2705" t="s">
        <v>807</v>
      </c>
      <c r="I2705" s="1" t="s">
        <v>41</v>
      </c>
      <c r="J2705">
        <v>6.5</v>
      </c>
    </row>
    <row r="2706" spans="1:10" hidden="1" x14ac:dyDescent="0.25">
      <c r="A2706" s="24" t="str">
        <f t="shared" si="44"/>
        <v>P6058ARCELOR (BERTON SICARD)</v>
      </c>
      <c r="B2706" s="1" t="s">
        <v>809</v>
      </c>
      <c r="C2706" s="1" t="s">
        <v>32898</v>
      </c>
      <c r="D2706" s="1" t="s">
        <v>78</v>
      </c>
      <c r="E2706" s="1" t="s">
        <v>810</v>
      </c>
      <c r="F2706" s="1" t="s">
        <v>32900</v>
      </c>
      <c r="G2706" s="1" t="s">
        <v>655</v>
      </c>
      <c r="H2706" t="s">
        <v>809</v>
      </c>
      <c r="I2706" s="1" t="s">
        <v>41</v>
      </c>
      <c r="J2706">
        <v>6.5</v>
      </c>
    </row>
    <row r="2707" spans="1:10" x14ac:dyDescent="0.25">
      <c r="A2707" s="24" t="str">
        <f t="shared" si="44"/>
        <v>TU125125ARCELOR (BERTON SICARD)</v>
      </c>
      <c r="B2707" s="1" t="s">
        <v>823</v>
      </c>
      <c r="C2707" s="1" t="s">
        <v>32898</v>
      </c>
      <c r="D2707" s="1" t="s">
        <v>78</v>
      </c>
      <c r="E2707" s="1" t="s">
        <v>824</v>
      </c>
      <c r="F2707" s="1" t="s">
        <v>32900</v>
      </c>
      <c r="G2707" s="1" t="s">
        <v>655</v>
      </c>
      <c r="H2707" t="s">
        <v>823</v>
      </c>
      <c r="I2707" s="1" t="s">
        <v>41</v>
      </c>
      <c r="J2707">
        <v>6.5</v>
      </c>
    </row>
    <row r="2708" spans="1:10" x14ac:dyDescent="0.25">
      <c r="A2708" s="24" t="str">
        <f t="shared" si="44"/>
        <v>TU2010X2ARCELOR (BERTON SICARD)</v>
      </c>
      <c r="B2708" s="1" t="s">
        <v>825</v>
      </c>
      <c r="C2708" s="1" t="s">
        <v>32898</v>
      </c>
      <c r="D2708" s="1" t="s">
        <v>78</v>
      </c>
      <c r="E2708" s="1" t="s">
        <v>826</v>
      </c>
      <c r="F2708" s="1" t="s">
        <v>32900</v>
      </c>
      <c r="G2708" s="1" t="s">
        <v>655</v>
      </c>
      <c r="H2708" t="s">
        <v>825</v>
      </c>
      <c r="I2708" s="1" t="s">
        <v>41</v>
      </c>
      <c r="J2708">
        <v>6.5</v>
      </c>
    </row>
    <row r="2709" spans="1:10" x14ac:dyDescent="0.25">
      <c r="A2709" s="24" t="str">
        <f t="shared" si="44"/>
        <v>TU2020X2ARCELOR (BERTON SICARD)</v>
      </c>
      <c r="B2709" s="1" t="s">
        <v>827</v>
      </c>
      <c r="C2709" s="1" t="s">
        <v>32898</v>
      </c>
      <c r="D2709" s="1" t="s">
        <v>78</v>
      </c>
      <c r="E2709" s="1" t="s">
        <v>828</v>
      </c>
      <c r="F2709" s="1" t="s">
        <v>32900</v>
      </c>
      <c r="G2709" s="1" t="s">
        <v>655</v>
      </c>
      <c r="H2709" t="s">
        <v>827</v>
      </c>
      <c r="I2709" s="1" t="s">
        <v>41</v>
      </c>
      <c r="J2709">
        <v>6.5</v>
      </c>
    </row>
    <row r="2710" spans="1:10" x14ac:dyDescent="0.25">
      <c r="A2710" s="24" t="str">
        <f t="shared" si="44"/>
        <v>TU2525X2ARCELOR (BERTON SICARD)</v>
      </c>
      <c r="B2710" s="1" t="s">
        <v>829</v>
      </c>
      <c r="C2710" s="1" t="s">
        <v>32898</v>
      </c>
      <c r="D2710" s="1" t="s">
        <v>78</v>
      </c>
      <c r="E2710" s="1" t="s">
        <v>830</v>
      </c>
      <c r="F2710" s="1" t="s">
        <v>32900</v>
      </c>
      <c r="G2710" s="1" t="s">
        <v>655</v>
      </c>
      <c r="H2710" t="s">
        <v>829</v>
      </c>
      <c r="I2710" s="1" t="s">
        <v>41</v>
      </c>
      <c r="J2710">
        <v>6.5</v>
      </c>
    </row>
    <row r="2711" spans="1:10" x14ac:dyDescent="0.25">
      <c r="A2711" s="24" t="str">
        <f t="shared" si="44"/>
        <v>TU3010X2ARCELOR (BERTON SICARD)</v>
      </c>
      <c r="B2711" s="1" t="s">
        <v>831</v>
      </c>
      <c r="C2711" s="1" t="s">
        <v>32898</v>
      </c>
      <c r="D2711" s="1" t="s">
        <v>78</v>
      </c>
      <c r="E2711" s="1" t="s">
        <v>832</v>
      </c>
      <c r="F2711" s="1" t="s">
        <v>32900</v>
      </c>
      <c r="G2711" s="1" t="s">
        <v>655</v>
      </c>
      <c r="H2711" t="s">
        <v>831</v>
      </c>
      <c r="I2711" s="1" t="s">
        <v>41</v>
      </c>
      <c r="J2711">
        <v>6.5</v>
      </c>
    </row>
    <row r="2712" spans="1:10" x14ac:dyDescent="0.25">
      <c r="A2712" s="24" t="str">
        <f t="shared" si="44"/>
        <v>TU40X2ARCELOR (BERTON SICARD)</v>
      </c>
      <c r="B2712" s="1" t="s">
        <v>835</v>
      </c>
      <c r="C2712" s="1" t="s">
        <v>32898</v>
      </c>
      <c r="D2712" s="1" t="s">
        <v>78</v>
      </c>
      <c r="E2712" s="1" t="s">
        <v>836</v>
      </c>
      <c r="F2712" s="1" t="s">
        <v>32900</v>
      </c>
      <c r="G2712" s="1" t="s">
        <v>655</v>
      </c>
      <c r="H2712" t="s">
        <v>835</v>
      </c>
      <c r="I2712" s="1" t="s">
        <v>41</v>
      </c>
      <c r="J2712">
        <v>6.5</v>
      </c>
    </row>
    <row r="2713" spans="1:10" x14ac:dyDescent="0.25">
      <c r="A2713" s="24" t="str">
        <f t="shared" si="44"/>
        <v>TU4020X2ARCELOR (BERTON SICARD)</v>
      </c>
      <c r="B2713" s="1" t="s">
        <v>837</v>
      </c>
      <c r="C2713" s="1" t="s">
        <v>32898</v>
      </c>
      <c r="D2713" s="1" t="s">
        <v>78</v>
      </c>
      <c r="E2713" s="1" t="s">
        <v>838</v>
      </c>
      <c r="F2713" s="1" t="s">
        <v>32900</v>
      </c>
      <c r="G2713" s="1" t="s">
        <v>655</v>
      </c>
      <c r="H2713" t="s">
        <v>837</v>
      </c>
      <c r="I2713" s="1" t="s">
        <v>41</v>
      </c>
      <c r="J2713">
        <v>6.5</v>
      </c>
    </row>
    <row r="2714" spans="1:10" x14ac:dyDescent="0.25">
      <c r="A2714" s="24" t="str">
        <f t="shared" si="44"/>
        <v>TU50X2ARCELOR (BERTON SICARD)</v>
      </c>
      <c r="B2714" s="1" t="s">
        <v>845</v>
      </c>
      <c r="C2714" s="1" t="s">
        <v>32898</v>
      </c>
      <c r="D2714" s="1" t="s">
        <v>78</v>
      </c>
      <c r="E2714" s="1" t="s">
        <v>846</v>
      </c>
      <c r="F2714" s="1" t="s">
        <v>32900</v>
      </c>
      <c r="G2714" s="1" t="s">
        <v>655</v>
      </c>
      <c r="H2714" t="s">
        <v>845</v>
      </c>
      <c r="I2714" s="1" t="s">
        <v>41</v>
      </c>
      <c r="J2714">
        <v>4.5999999999999996</v>
      </c>
    </row>
    <row r="2715" spans="1:10" x14ac:dyDescent="0.25">
      <c r="A2715" s="24" t="str">
        <f t="shared" si="44"/>
        <v>TU503017ARCELOR (BERTON SICARD)</v>
      </c>
      <c r="B2715" s="1" t="s">
        <v>847</v>
      </c>
      <c r="C2715" s="1" t="s">
        <v>32898</v>
      </c>
      <c r="D2715" s="1" t="s">
        <v>78</v>
      </c>
      <c r="E2715" s="1" t="s">
        <v>848</v>
      </c>
      <c r="F2715" s="1" t="s">
        <v>32900</v>
      </c>
      <c r="G2715" s="1" t="s">
        <v>655</v>
      </c>
      <c r="H2715" t="s">
        <v>847</v>
      </c>
      <c r="I2715" s="1" t="s">
        <v>41</v>
      </c>
      <c r="J2715">
        <v>6.5</v>
      </c>
    </row>
    <row r="2716" spans="1:10" x14ac:dyDescent="0.25">
      <c r="A2716" s="24" t="str">
        <f t="shared" si="44"/>
        <v>TU60X2/3ARCELOR (BERTON SICARD)</v>
      </c>
      <c r="B2716" s="1" t="s">
        <v>851</v>
      </c>
      <c r="C2716" s="1" t="s">
        <v>32898</v>
      </c>
      <c r="D2716" s="1" t="s">
        <v>78</v>
      </c>
      <c r="E2716" s="1" t="s">
        <v>852</v>
      </c>
      <c r="F2716" s="1" t="s">
        <v>32900</v>
      </c>
      <c r="G2716" s="1" t="s">
        <v>655</v>
      </c>
      <c r="H2716" t="s">
        <v>851</v>
      </c>
      <c r="I2716" s="1" t="s">
        <v>41</v>
      </c>
      <c r="J2716">
        <v>3.2</v>
      </c>
    </row>
    <row r="2717" spans="1:10" x14ac:dyDescent="0.25">
      <c r="A2717" s="24" t="str">
        <f t="shared" si="44"/>
        <v>TU6020X2ARCELOR (BERTON SICARD)</v>
      </c>
      <c r="B2717" s="1" t="s">
        <v>853</v>
      </c>
      <c r="C2717" s="1" t="s">
        <v>32898</v>
      </c>
      <c r="D2717" s="1" t="s">
        <v>78</v>
      </c>
      <c r="E2717" s="1" t="s">
        <v>854</v>
      </c>
      <c r="F2717" s="1" t="s">
        <v>32900</v>
      </c>
      <c r="G2717" s="1" t="s">
        <v>655</v>
      </c>
      <c r="H2717" t="s">
        <v>853</v>
      </c>
      <c r="I2717" s="1" t="s">
        <v>41</v>
      </c>
      <c r="J2717">
        <v>6.5</v>
      </c>
    </row>
    <row r="2718" spans="1:10" x14ac:dyDescent="0.25">
      <c r="A2718" s="24" t="str">
        <f t="shared" si="44"/>
        <v>TU7070X2ARCELOR (BERTON SICARD)</v>
      </c>
      <c r="B2718" s="1" t="s">
        <v>857</v>
      </c>
      <c r="C2718" s="1" t="s">
        <v>32898</v>
      </c>
      <c r="D2718" s="1" t="s">
        <v>78</v>
      </c>
      <c r="E2718" s="1" t="s">
        <v>858</v>
      </c>
      <c r="F2718" s="1" t="s">
        <v>32900</v>
      </c>
      <c r="G2718" s="1" t="s">
        <v>655</v>
      </c>
      <c r="H2718" t="s">
        <v>857</v>
      </c>
      <c r="I2718" s="1" t="s">
        <v>41</v>
      </c>
      <c r="J2718">
        <v>6.5</v>
      </c>
    </row>
    <row r="2719" spans="1:10" x14ac:dyDescent="0.25">
      <c r="A2719" s="24" t="str">
        <f t="shared" si="44"/>
        <v>TU80X2ARCELOR (BERTON SICARD)</v>
      </c>
      <c r="B2719" s="1" t="s">
        <v>859</v>
      </c>
      <c r="C2719" s="1" t="s">
        <v>32898</v>
      </c>
      <c r="D2719" s="1" t="s">
        <v>78</v>
      </c>
      <c r="E2719" s="1" t="s">
        <v>860</v>
      </c>
      <c r="F2719" s="1" t="s">
        <v>32900</v>
      </c>
      <c r="G2719" s="1" t="s">
        <v>655</v>
      </c>
      <c r="H2719" t="s">
        <v>859</v>
      </c>
      <c r="I2719" s="1" t="s">
        <v>41</v>
      </c>
      <c r="J2719">
        <v>6.5</v>
      </c>
    </row>
    <row r="2720" spans="1:10" hidden="1" x14ac:dyDescent="0.25">
      <c r="A2720" s="24" t="str">
        <f t="shared" si="44"/>
        <v>T4040X3ARCELOR (BERTON SICARD)</v>
      </c>
      <c r="B2720" s="1" t="s">
        <v>861</v>
      </c>
      <c r="C2720" s="1" t="s">
        <v>32898</v>
      </c>
      <c r="D2720" s="1" t="s">
        <v>168</v>
      </c>
      <c r="E2720" s="1" t="s">
        <v>862</v>
      </c>
      <c r="F2720" s="1" t="s">
        <v>32900</v>
      </c>
      <c r="G2720" s="1" t="s">
        <v>655</v>
      </c>
      <c r="H2720" t="s">
        <v>861</v>
      </c>
      <c r="I2720" s="1" t="s">
        <v>41</v>
      </c>
      <c r="J2720">
        <v>6.5</v>
      </c>
    </row>
    <row r="2721" spans="1:10" hidden="1" x14ac:dyDescent="0.25">
      <c r="A2721" s="24" t="str">
        <f t="shared" si="44"/>
        <v>U109X2ARCELOR (BERTON SICARD)</v>
      </c>
      <c r="B2721" s="1" t="s">
        <v>863</v>
      </c>
      <c r="C2721" s="1" t="s">
        <v>32898</v>
      </c>
      <c r="D2721" s="1" t="s">
        <v>78</v>
      </c>
      <c r="E2721" s="1" t="s">
        <v>864</v>
      </c>
      <c r="F2721" s="1" t="s">
        <v>32900</v>
      </c>
      <c r="G2721" s="1" t="s">
        <v>655</v>
      </c>
      <c r="H2721" t="s">
        <v>863</v>
      </c>
      <c r="I2721" s="1" t="s">
        <v>41</v>
      </c>
      <c r="J2721">
        <v>6.5</v>
      </c>
    </row>
    <row r="2722" spans="1:10" hidden="1" x14ac:dyDescent="0.25">
      <c r="A2722" s="24" t="str">
        <f t="shared" si="44"/>
        <v>U15X29ARCELOR (BERTON SICARD)</v>
      </c>
      <c r="B2722" s="1" t="s">
        <v>865</v>
      </c>
      <c r="C2722" s="1" t="s">
        <v>32898</v>
      </c>
      <c r="D2722" s="1" t="s">
        <v>78</v>
      </c>
      <c r="E2722" s="1" t="s">
        <v>866</v>
      </c>
      <c r="F2722" s="1" t="s">
        <v>32900</v>
      </c>
      <c r="G2722" s="1" t="s">
        <v>655</v>
      </c>
      <c r="H2722" t="s">
        <v>865</v>
      </c>
      <c r="I2722" s="1" t="s">
        <v>41</v>
      </c>
      <c r="J2722">
        <v>6.5</v>
      </c>
    </row>
    <row r="2723" spans="1:10" hidden="1" x14ac:dyDescent="0.25">
      <c r="A2723" s="24" t="str">
        <f t="shared" si="44"/>
        <v>U15X32ARCELOR (BERTON SICARD)</v>
      </c>
      <c r="B2723" s="1" t="s">
        <v>867</v>
      </c>
      <c r="C2723" s="1" t="s">
        <v>32898</v>
      </c>
      <c r="D2723" s="1" t="s">
        <v>78</v>
      </c>
      <c r="E2723" s="1" t="s">
        <v>868</v>
      </c>
      <c r="F2723" s="1" t="s">
        <v>32900</v>
      </c>
      <c r="G2723" s="1" t="s">
        <v>655</v>
      </c>
      <c r="H2723" t="s">
        <v>867</v>
      </c>
      <c r="I2723" s="1" t="s">
        <v>41</v>
      </c>
      <c r="J2723">
        <v>6.5</v>
      </c>
    </row>
    <row r="2724" spans="1:10" hidden="1" x14ac:dyDescent="0.25">
      <c r="A2724" s="24" t="str">
        <f t="shared" si="44"/>
        <v>U2012X2ARCELOR (BERTON SICARD)</v>
      </c>
      <c r="B2724" s="1" t="s">
        <v>869</v>
      </c>
      <c r="C2724" s="1" t="s">
        <v>32898</v>
      </c>
      <c r="D2724" s="1" t="s">
        <v>78</v>
      </c>
      <c r="E2724" s="1" t="s">
        <v>870</v>
      </c>
      <c r="F2724" s="1" t="s">
        <v>32900</v>
      </c>
      <c r="G2724" s="1" t="s">
        <v>655</v>
      </c>
      <c r="H2724" t="s">
        <v>869</v>
      </c>
      <c r="I2724" s="1" t="s">
        <v>41</v>
      </c>
      <c r="J2724">
        <v>6.5</v>
      </c>
    </row>
    <row r="2725" spans="1:10" hidden="1" x14ac:dyDescent="0.25">
      <c r="A2725" s="24" t="str">
        <f t="shared" si="44"/>
        <v>U2015X2ARCELOR (BERTON SICARD)</v>
      </c>
      <c r="B2725" s="1" t="s">
        <v>871</v>
      </c>
      <c r="C2725" s="1" t="s">
        <v>32898</v>
      </c>
      <c r="D2725" s="1" t="s">
        <v>78</v>
      </c>
      <c r="E2725" s="1" t="s">
        <v>872</v>
      </c>
      <c r="F2725" s="1" t="s">
        <v>32900</v>
      </c>
      <c r="G2725" s="1" t="s">
        <v>655</v>
      </c>
      <c r="H2725" t="s">
        <v>871</v>
      </c>
      <c r="I2725" s="1" t="s">
        <v>41</v>
      </c>
      <c r="J2725">
        <v>6.5</v>
      </c>
    </row>
    <row r="2726" spans="1:10" hidden="1" x14ac:dyDescent="0.25">
      <c r="A2726" s="24" t="str">
        <f t="shared" si="44"/>
        <v>U2020X2ARCELOR (BERTON SICARD)</v>
      </c>
      <c r="B2726" s="1" t="s">
        <v>873</v>
      </c>
      <c r="C2726" s="1" t="s">
        <v>32898</v>
      </c>
      <c r="D2726" s="1" t="s">
        <v>78</v>
      </c>
      <c r="E2726" s="1" t="s">
        <v>874</v>
      </c>
      <c r="F2726" s="1" t="s">
        <v>32900</v>
      </c>
      <c r="G2726" s="1" t="s">
        <v>655</v>
      </c>
      <c r="H2726" t="s">
        <v>873</v>
      </c>
      <c r="I2726" s="1" t="s">
        <v>41</v>
      </c>
      <c r="J2726">
        <v>6.5</v>
      </c>
    </row>
    <row r="2727" spans="1:10" hidden="1" x14ac:dyDescent="0.25">
      <c r="A2727" s="24" t="str">
        <f t="shared" si="44"/>
        <v>U2045X2ARCELOR (BERTON SICARD)</v>
      </c>
      <c r="B2727" s="1" t="s">
        <v>875</v>
      </c>
      <c r="C2727" s="1" t="s">
        <v>32898</v>
      </c>
      <c r="D2727" s="1" t="s">
        <v>78</v>
      </c>
      <c r="E2727" s="1" t="s">
        <v>876</v>
      </c>
      <c r="F2727" s="1" t="s">
        <v>32900</v>
      </c>
      <c r="G2727" s="1" t="s">
        <v>655</v>
      </c>
      <c r="H2727" t="s">
        <v>875</v>
      </c>
      <c r="I2727" s="1" t="s">
        <v>41</v>
      </c>
      <c r="J2727">
        <v>6.5</v>
      </c>
    </row>
    <row r="2728" spans="1:10" hidden="1" x14ac:dyDescent="0.25">
      <c r="A2728" s="24" t="str">
        <f t="shared" si="44"/>
        <v>U2525X2ARCELOR (BERTON SICARD)</v>
      </c>
      <c r="B2728" s="1" t="s">
        <v>877</v>
      </c>
      <c r="C2728" s="1" t="s">
        <v>32898</v>
      </c>
      <c r="D2728" s="1" t="s">
        <v>78</v>
      </c>
      <c r="E2728" s="1" t="s">
        <v>878</v>
      </c>
      <c r="F2728" s="1" t="s">
        <v>32900</v>
      </c>
      <c r="G2728" s="1" t="s">
        <v>655</v>
      </c>
      <c r="H2728" t="s">
        <v>877</v>
      </c>
      <c r="I2728" s="1" t="s">
        <v>41</v>
      </c>
      <c r="J2728">
        <v>6.5</v>
      </c>
    </row>
    <row r="2729" spans="1:10" hidden="1" x14ac:dyDescent="0.25">
      <c r="A2729" s="24" t="str">
        <f t="shared" si="44"/>
        <v>U2540X2ARCELOR (BERTON SICARD)</v>
      </c>
      <c r="B2729" s="1" t="s">
        <v>879</v>
      </c>
      <c r="C2729" s="1" t="s">
        <v>32898</v>
      </c>
      <c r="D2729" s="1" t="s">
        <v>78</v>
      </c>
      <c r="E2729" s="1" t="s">
        <v>880</v>
      </c>
      <c r="F2729" s="1" t="s">
        <v>32900</v>
      </c>
      <c r="G2729" s="1" t="s">
        <v>655</v>
      </c>
      <c r="H2729" t="s">
        <v>879</v>
      </c>
      <c r="I2729" s="1" t="s">
        <v>41</v>
      </c>
      <c r="J2729">
        <v>6.5</v>
      </c>
    </row>
    <row r="2730" spans="1:10" hidden="1" x14ac:dyDescent="0.25">
      <c r="A2730" s="24" t="str">
        <f t="shared" si="44"/>
        <v>U3020X2ARCELOR (BERTON SICARD)</v>
      </c>
      <c r="B2730" s="1" t="s">
        <v>881</v>
      </c>
      <c r="C2730" s="1" t="s">
        <v>32898</v>
      </c>
      <c r="D2730" s="1" t="s">
        <v>78</v>
      </c>
      <c r="E2730" s="1" t="s">
        <v>882</v>
      </c>
      <c r="F2730" s="1" t="s">
        <v>32900</v>
      </c>
      <c r="G2730" s="1" t="s">
        <v>655</v>
      </c>
      <c r="H2730" t="s">
        <v>881</v>
      </c>
      <c r="I2730" s="1" t="s">
        <v>41</v>
      </c>
      <c r="J2730">
        <v>6.5</v>
      </c>
    </row>
    <row r="2731" spans="1:10" hidden="1" x14ac:dyDescent="0.25">
      <c r="A2731" s="24" t="str">
        <f t="shared" si="44"/>
        <v>11/140ARCELOR (BERTON SICARD)</v>
      </c>
      <c r="B2731" s="1" t="s">
        <v>883</v>
      </c>
      <c r="C2731" s="1" t="s">
        <v>32898</v>
      </c>
      <c r="D2731" s="1" t="s">
        <v>78</v>
      </c>
      <c r="E2731" s="1" t="s">
        <v>884</v>
      </c>
      <c r="F2731" s="1" t="s">
        <v>32900</v>
      </c>
      <c r="G2731" s="1" t="s">
        <v>655</v>
      </c>
      <c r="H2731" t="s">
        <v>883</v>
      </c>
      <c r="I2731" s="1" t="s">
        <v>41</v>
      </c>
      <c r="J2731">
        <v>6</v>
      </c>
    </row>
    <row r="2732" spans="1:10" hidden="1" x14ac:dyDescent="0.25">
      <c r="A2732" s="24" t="str">
        <f t="shared" si="44"/>
        <v>20ARCELOR (BERTON SICARD)</v>
      </c>
      <c r="B2732" s="1">
        <v>20</v>
      </c>
      <c r="C2732" s="1" t="s">
        <v>32898</v>
      </c>
      <c r="D2732" s="1" t="s">
        <v>78</v>
      </c>
      <c r="E2732" s="1" t="s">
        <v>886</v>
      </c>
      <c r="F2732" s="1" t="s">
        <v>32900</v>
      </c>
      <c r="G2732" s="1" t="s">
        <v>655</v>
      </c>
      <c r="H2732">
        <v>20</v>
      </c>
      <c r="I2732" s="1" t="s">
        <v>41</v>
      </c>
      <c r="J2732">
        <v>6</v>
      </c>
    </row>
    <row r="2733" spans="1:10" hidden="1" x14ac:dyDescent="0.25">
      <c r="A2733" s="24" t="str">
        <f t="shared" si="44"/>
        <v>23/20ARCELOR (BERTON SICARD)</v>
      </c>
      <c r="B2733" s="1" t="s">
        <v>2016</v>
      </c>
      <c r="C2733" s="1" t="s">
        <v>32898</v>
      </c>
      <c r="D2733" s="1" t="s">
        <v>78</v>
      </c>
      <c r="E2733" s="1" t="s">
        <v>886</v>
      </c>
      <c r="F2733" s="1" t="s">
        <v>32900</v>
      </c>
      <c r="G2733" s="1" t="s">
        <v>655</v>
      </c>
      <c r="H2733" t="s">
        <v>2016</v>
      </c>
      <c r="I2733" s="1" t="s">
        <v>41</v>
      </c>
      <c r="J2733">
        <v>6</v>
      </c>
    </row>
    <row r="2734" spans="1:10" hidden="1" x14ac:dyDescent="0.25">
      <c r="A2734" s="24" t="str">
        <f t="shared" si="44"/>
        <v>23/25ARCELOR (BERTON SICARD)</v>
      </c>
      <c r="B2734" s="1" t="s">
        <v>2017</v>
      </c>
      <c r="C2734" s="1" t="s">
        <v>32898</v>
      </c>
      <c r="D2734" s="1" t="s">
        <v>78</v>
      </c>
      <c r="E2734" s="1" t="s">
        <v>888</v>
      </c>
      <c r="F2734" s="1" t="s">
        <v>32900</v>
      </c>
      <c r="G2734" s="1" t="s">
        <v>655</v>
      </c>
      <c r="H2734" t="s">
        <v>2017</v>
      </c>
      <c r="I2734" s="1" t="s">
        <v>41</v>
      </c>
      <c r="J2734">
        <v>6</v>
      </c>
    </row>
    <row r="2735" spans="1:10" hidden="1" x14ac:dyDescent="0.25">
      <c r="A2735" s="24" t="str">
        <f t="shared" si="44"/>
        <v>26ARCELOR (BERTON SICARD)</v>
      </c>
      <c r="B2735" s="1">
        <v>26</v>
      </c>
      <c r="C2735" s="1" t="s">
        <v>32898</v>
      </c>
      <c r="D2735" s="1" t="s">
        <v>78</v>
      </c>
      <c r="E2735" s="1" t="s">
        <v>886</v>
      </c>
      <c r="F2735" s="1" t="s">
        <v>32900</v>
      </c>
      <c r="G2735" s="1" t="s">
        <v>655</v>
      </c>
      <c r="H2735">
        <v>26</v>
      </c>
      <c r="I2735" s="1" t="s">
        <v>41</v>
      </c>
      <c r="J2735">
        <v>6</v>
      </c>
    </row>
    <row r="2736" spans="1:10" hidden="1" x14ac:dyDescent="0.25">
      <c r="A2736" s="24" t="str">
        <f t="shared" si="44"/>
        <v>103ARCELOR (BERTON SICARD)</v>
      </c>
      <c r="B2736" s="1">
        <v>103</v>
      </c>
      <c r="C2736" s="1" t="s">
        <v>32898</v>
      </c>
      <c r="D2736" s="1" t="s">
        <v>78</v>
      </c>
      <c r="E2736" s="1" t="s">
        <v>896</v>
      </c>
      <c r="F2736" s="1" t="s">
        <v>32900</v>
      </c>
      <c r="G2736" s="1" t="s">
        <v>655</v>
      </c>
      <c r="H2736">
        <v>103</v>
      </c>
      <c r="I2736" s="1" t="s">
        <v>41</v>
      </c>
      <c r="J2736">
        <v>6</v>
      </c>
    </row>
    <row r="2737" spans="1:10" hidden="1" x14ac:dyDescent="0.25">
      <c r="A2737" s="24" t="str">
        <f t="shared" si="44"/>
        <v>104ARCELOR (BERTON SICARD)</v>
      </c>
      <c r="B2737" s="1">
        <v>104</v>
      </c>
      <c r="C2737" s="1" t="s">
        <v>32898</v>
      </c>
      <c r="D2737" s="1" t="s">
        <v>78</v>
      </c>
      <c r="E2737" s="1" t="s">
        <v>897</v>
      </c>
      <c r="F2737" s="1" t="s">
        <v>32900</v>
      </c>
      <c r="G2737" s="1" t="s">
        <v>655</v>
      </c>
      <c r="H2737">
        <v>104</v>
      </c>
      <c r="I2737" s="1" t="s">
        <v>41</v>
      </c>
      <c r="J2737">
        <v>6</v>
      </c>
    </row>
    <row r="2738" spans="1:10" hidden="1" x14ac:dyDescent="0.25">
      <c r="A2738" s="24" t="str">
        <f t="shared" si="44"/>
        <v>108ARCELOR (BERTON SICARD)</v>
      </c>
      <c r="B2738" s="1">
        <v>108</v>
      </c>
      <c r="C2738" s="1" t="s">
        <v>32898</v>
      </c>
      <c r="D2738" s="1" t="s">
        <v>78</v>
      </c>
      <c r="E2738" s="1" t="s">
        <v>899</v>
      </c>
      <c r="F2738" s="1" t="s">
        <v>32900</v>
      </c>
      <c r="G2738" s="1" t="s">
        <v>655</v>
      </c>
      <c r="H2738">
        <v>108</v>
      </c>
      <c r="I2738" s="1" t="s">
        <v>41</v>
      </c>
      <c r="J2738">
        <v>6</v>
      </c>
    </row>
    <row r="2739" spans="1:10" hidden="1" x14ac:dyDescent="0.25">
      <c r="A2739" s="24" t="str">
        <f t="shared" si="44"/>
        <v>112ARCELOR (BERTON SICARD)</v>
      </c>
      <c r="B2739" s="1">
        <v>112</v>
      </c>
      <c r="C2739" s="1" t="s">
        <v>32898</v>
      </c>
      <c r="D2739" s="1" t="s">
        <v>78</v>
      </c>
      <c r="E2739" s="1" t="s">
        <v>900</v>
      </c>
      <c r="F2739" s="1" t="s">
        <v>32900</v>
      </c>
      <c r="G2739" s="1" t="s">
        <v>655</v>
      </c>
      <c r="H2739">
        <v>112</v>
      </c>
      <c r="I2739" s="1" t="s">
        <v>41</v>
      </c>
      <c r="J2739">
        <v>6</v>
      </c>
    </row>
    <row r="2740" spans="1:10" hidden="1" x14ac:dyDescent="0.25">
      <c r="A2740" s="24" t="str">
        <f t="shared" si="44"/>
        <v>140ARCELOR (BERTON SICARD)</v>
      </c>
      <c r="B2740" s="1">
        <v>140</v>
      </c>
      <c r="C2740" s="1" t="s">
        <v>32898</v>
      </c>
      <c r="D2740" s="1" t="s">
        <v>78</v>
      </c>
      <c r="E2740" s="1" t="s">
        <v>905</v>
      </c>
      <c r="F2740" s="1" t="s">
        <v>32900</v>
      </c>
      <c r="G2740" s="1" t="s">
        <v>655</v>
      </c>
      <c r="H2740">
        <v>140</v>
      </c>
      <c r="I2740" s="1" t="s">
        <v>41</v>
      </c>
      <c r="J2740">
        <v>6</v>
      </c>
    </row>
    <row r="2741" spans="1:10" hidden="1" x14ac:dyDescent="0.25">
      <c r="A2741" s="24" t="str">
        <f t="shared" si="44"/>
        <v>140/RARCELOR (BERTON SICARD)</v>
      </c>
      <c r="B2741" s="1" t="s">
        <v>906</v>
      </c>
      <c r="C2741" s="1" t="s">
        <v>32898</v>
      </c>
      <c r="D2741" s="1" t="s">
        <v>78</v>
      </c>
      <c r="E2741" s="1" t="s">
        <v>907</v>
      </c>
      <c r="F2741" s="1" t="s">
        <v>32900</v>
      </c>
      <c r="G2741" s="1" t="s">
        <v>655</v>
      </c>
      <c r="H2741" t="s">
        <v>906</v>
      </c>
      <c r="I2741" s="1" t="s">
        <v>41</v>
      </c>
      <c r="J2741">
        <v>6</v>
      </c>
    </row>
    <row r="2742" spans="1:10" hidden="1" x14ac:dyDescent="0.25">
      <c r="A2742" s="24" t="str">
        <f t="shared" si="44"/>
        <v>141ARCELOR (BERTON SICARD)</v>
      </c>
      <c r="B2742" s="1">
        <v>141</v>
      </c>
      <c r="C2742" s="1" t="s">
        <v>32898</v>
      </c>
      <c r="D2742" s="1" t="s">
        <v>78</v>
      </c>
      <c r="E2742" s="1" t="s">
        <v>908</v>
      </c>
      <c r="F2742" s="1" t="s">
        <v>32900</v>
      </c>
      <c r="G2742" s="1" t="s">
        <v>655</v>
      </c>
      <c r="H2742">
        <v>141</v>
      </c>
      <c r="I2742" s="1" t="s">
        <v>41</v>
      </c>
      <c r="J2742">
        <v>6</v>
      </c>
    </row>
    <row r="2743" spans="1:10" hidden="1" x14ac:dyDescent="0.25">
      <c r="A2743" s="24" t="str">
        <f t="shared" si="44"/>
        <v>142ARCELOR (BERTON SICARD)</v>
      </c>
      <c r="B2743" s="1">
        <v>142</v>
      </c>
      <c r="C2743" s="1" t="s">
        <v>32898</v>
      </c>
      <c r="D2743" s="1" t="s">
        <v>78</v>
      </c>
      <c r="E2743" s="1" t="s">
        <v>909</v>
      </c>
      <c r="F2743" s="1" t="s">
        <v>32900</v>
      </c>
      <c r="G2743" s="1" t="s">
        <v>655</v>
      </c>
      <c r="H2743">
        <v>142</v>
      </c>
      <c r="I2743" s="1" t="s">
        <v>41</v>
      </c>
      <c r="J2743">
        <v>6</v>
      </c>
    </row>
    <row r="2744" spans="1:10" hidden="1" x14ac:dyDescent="0.25">
      <c r="A2744" s="24" t="str">
        <f t="shared" si="44"/>
        <v>143/15ARCELOR (BERTON SICARD)</v>
      </c>
      <c r="B2744" s="1" t="s">
        <v>912</v>
      </c>
      <c r="C2744" s="1" t="s">
        <v>32898</v>
      </c>
      <c r="D2744" s="1" t="s">
        <v>78</v>
      </c>
      <c r="E2744" s="1" t="s">
        <v>913</v>
      </c>
      <c r="F2744" s="1" t="s">
        <v>32900</v>
      </c>
      <c r="G2744" s="1" t="s">
        <v>655</v>
      </c>
      <c r="H2744" t="s">
        <v>912</v>
      </c>
      <c r="I2744" s="1" t="s">
        <v>41</v>
      </c>
      <c r="J2744">
        <v>6</v>
      </c>
    </row>
    <row r="2745" spans="1:10" hidden="1" x14ac:dyDescent="0.25">
      <c r="A2745" s="24" t="str">
        <f t="shared" si="44"/>
        <v>143/151ARCELOR (BERTON SICARD)</v>
      </c>
      <c r="B2745" s="1" t="s">
        <v>914</v>
      </c>
      <c r="C2745" s="1" t="s">
        <v>32898</v>
      </c>
      <c r="D2745" s="1" t="s">
        <v>78</v>
      </c>
      <c r="E2745" s="1" t="s">
        <v>915</v>
      </c>
      <c r="F2745" s="1" t="s">
        <v>32900</v>
      </c>
      <c r="G2745" s="1" t="s">
        <v>655</v>
      </c>
      <c r="H2745" t="s">
        <v>914</v>
      </c>
      <c r="I2745" s="1" t="s">
        <v>41</v>
      </c>
      <c r="J2745">
        <v>1</v>
      </c>
    </row>
    <row r="2746" spans="1:10" hidden="1" x14ac:dyDescent="0.25">
      <c r="A2746" s="24" t="str">
        <f t="shared" si="44"/>
        <v>143/80ARCELOR (BERTON SICARD)</v>
      </c>
      <c r="B2746" s="1" t="s">
        <v>916</v>
      </c>
      <c r="C2746" s="1" t="s">
        <v>32898</v>
      </c>
      <c r="D2746" s="1" t="s">
        <v>78</v>
      </c>
      <c r="E2746" s="1" t="s">
        <v>917</v>
      </c>
      <c r="F2746" s="1" t="s">
        <v>32900</v>
      </c>
      <c r="G2746" s="1" t="s">
        <v>655</v>
      </c>
      <c r="H2746" t="s">
        <v>916</v>
      </c>
      <c r="I2746" s="1" t="s">
        <v>41</v>
      </c>
      <c r="J2746">
        <v>6</v>
      </c>
    </row>
    <row r="2747" spans="1:10" hidden="1" x14ac:dyDescent="0.25">
      <c r="A2747" s="24" t="str">
        <f t="shared" si="44"/>
        <v>143/801ARCELOR (BERTON SICARD)</v>
      </c>
      <c r="B2747" s="1" t="s">
        <v>918</v>
      </c>
      <c r="C2747" s="1" t="s">
        <v>32898</v>
      </c>
      <c r="D2747" s="1" t="s">
        <v>78</v>
      </c>
      <c r="E2747" s="1" t="s">
        <v>919</v>
      </c>
      <c r="F2747" s="1" t="s">
        <v>32900</v>
      </c>
      <c r="G2747" s="1" t="s">
        <v>655</v>
      </c>
      <c r="H2747" t="s">
        <v>918</v>
      </c>
      <c r="I2747" s="1" t="s">
        <v>41</v>
      </c>
      <c r="J2747">
        <v>1</v>
      </c>
    </row>
    <row r="2748" spans="1:10" hidden="1" x14ac:dyDescent="0.25">
      <c r="A2748" s="24" t="str">
        <f t="shared" si="44"/>
        <v>146ARCELOR (BERTON SICARD)</v>
      </c>
      <c r="B2748" s="1">
        <v>146</v>
      </c>
      <c r="C2748" s="1" t="s">
        <v>32898</v>
      </c>
      <c r="D2748" s="1" t="s">
        <v>78</v>
      </c>
      <c r="E2748" s="1" t="s">
        <v>925</v>
      </c>
      <c r="F2748" s="1" t="s">
        <v>32900</v>
      </c>
      <c r="G2748" s="1" t="s">
        <v>655</v>
      </c>
      <c r="H2748">
        <v>146</v>
      </c>
      <c r="I2748" s="1" t="s">
        <v>41</v>
      </c>
      <c r="J2748">
        <v>6</v>
      </c>
    </row>
    <row r="2749" spans="1:10" hidden="1" x14ac:dyDescent="0.25">
      <c r="A2749" s="24" t="str">
        <f t="shared" si="44"/>
        <v>148ARCELOR (BERTON SICARD)</v>
      </c>
      <c r="B2749" s="1">
        <v>148</v>
      </c>
      <c r="C2749" s="1" t="s">
        <v>32898</v>
      </c>
      <c r="D2749" s="1" t="s">
        <v>78</v>
      </c>
      <c r="E2749" s="1" t="s">
        <v>926</v>
      </c>
      <c r="F2749" s="1" t="s">
        <v>32900</v>
      </c>
      <c r="G2749" s="1" t="s">
        <v>655</v>
      </c>
      <c r="H2749">
        <v>148</v>
      </c>
      <c r="I2749" s="1" t="s">
        <v>41</v>
      </c>
      <c r="J2749">
        <v>6</v>
      </c>
    </row>
    <row r="2750" spans="1:10" hidden="1" x14ac:dyDescent="0.25">
      <c r="A2750" s="24" t="str">
        <f t="shared" si="44"/>
        <v>149ARCELOR (BERTON SICARD)</v>
      </c>
      <c r="B2750" s="1">
        <v>149</v>
      </c>
      <c r="C2750" s="1" t="s">
        <v>32898</v>
      </c>
      <c r="D2750" s="1" t="s">
        <v>78</v>
      </c>
      <c r="E2750" s="1" t="s">
        <v>927</v>
      </c>
      <c r="F2750" s="1" t="s">
        <v>32900</v>
      </c>
      <c r="G2750" s="1" t="s">
        <v>655</v>
      </c>
      <c r="H2750">
        <v>149</v>
      </c>
      <c r="I2750" s="1" t="s">
        <v>41</v>
      </c>
      <c r="J2750">
        <v>6</v>
      </c>
    </row>
    <row r="2751" spans="1:10" hidden="1" x14ac:dyDescent="0.25">
      <c r="A2751" s="24" t="str">
        <f t="shared" si="44"/>
        <v>150ARCELOR (BERTON SICARD)</v>
      </c>
      <c r="B2751" s="1">
        <v>150</v>
      </c>
      <c r="C2751" s="1" t="s">
        <v>32898</v>
      </c>
      <c r="D2751" s="1" t="s">
        <v>78</v>
      </c>
      <c r="E2751" s="1" t="s">
        <v>928</v>
      </c>
      <c r="F2751" s="1" t="s">
        <v>32900</v>
      </c>
      <c r="G2751" s="1" t="s">
        <v>655</v>
      </c>
      <c r="H2751">
        <v>150</v>
      </c>
      <c r="I2751" s="1" t="s">
        <v>41</v>
      </c>
      <c r="J2751">
        <v>6</v>
      </c>
    </row>
    <row r="2752" spans="1:10" hidden="1" x14ac:dyDescent="0.25">
      <c r="A2752" s="24" t="str">
        <f t="shared" si="44"/>
        <v>151ARCELOR (BERTON SICARD)</v>
      </c>
      <c r="B2752" s="1">
        <v>151</v>
      </c>
      <c r="C2752" s="1" t="s">
        <v>32898</v>
      </c>
      <c r="D2752" s="1" t="s">
        <v>78</v>
      </c>
      <c r="E2752" s="1" t="s">
        <v>930</v>
      </c>
      <c r="F2752" s="1" t="s">
        <v>32900</v>
      </c>
      <c r="G2752" s="1" t="s">
        <v>655</v>
      </c>
      <c r="H2752">
        <v>151</v>
      </c>
      <c r="I2752" s="1" t="s">
        <v>41</v>
      </c>
      <c r="J2752">
        <v>6</v>
      </c>
    </row>
    <row r="2753" spans="1:10" hidden="1" x14ac:dyDescent="0.25">
      <c r="A2753" s="24" t="str">
        <f t="shared" si="44"/>
        <v>152ARCELOR (BERTON SICARD)</v>
      </c>
      <c r="B2753" s="1">
        <v>152</v>
      </c>
      <c r="C2753" s="1" t="s">
        <v>32898</v>
      </c>
      <c r="D2753" s="1" t="s">
        <v>78</v>
      </c>
      <c r="E2753" s="1" t="s">
        <v>931</v>
      </c>
      <c r="F2753" s="1" t="s">
        <v>32900</v>
      </c>
      <c r="G2753" s="1" t="s">
        <v>655</v>
      </c>
      <c r="H2753">
        <v>152</v>
      </c>
      <c r="I2753" s="1" t="s">
        <v>41</v>
      </c>
      <c r="J2753">
        <v>6</v>
      </c>
    </row>
    <row r="2754" spans="1:10" hidden="1" x14ac:dyDescent="0.25">
      <c r="A2754" s="24" t="str">
        <f t="shared" si="44"/>
        <v>153ARCELOR (BERTON SICARD)</v>
      </c>
      <c r="B2754" s="1">
        <v>153</v>
      </c>
      <c r="C2754" s="1" t="s">
        <v>32898</v>
      </c>
      <c r="D2754" s="1" t="s">
        <v>78</v>
      </c>
      <c r="E2754" s="1" t="s">
        <v>933</v>
      </c>
      <c r="F2754" s="1" t="s">
        <v>32900</v>
      </c>
      <c r="G2754" s="1" t="s">
        <v>655</v>
      </c>
      <c r="H2754">
        <v>153</v>
      </c>
      <c r="I2754" s="1" t="s">
        <v>41</v>
      </c>
      <c r="J2754">
        <v>6</v>
      </c>
    </row>
    <row r="2755" spans="1:10" hidden="1" x14ac:dyDescent="0.25">
      <c r="A2755" s="24" t="str">
        <f t="shared" si="44"/>
        <v>154ARCELOR (BERTON SICARD)</v>
      </c>
      <c r="B2755" s="1">
        <v>154</v>
      </c>
      <c r="C2755" s="1" t="s">
        <v>32898</v>
      </c>
      <c r="D2755" s="1" t="s">
        <v>78</v>
      </c>
      <c r="E2755" s="1" t="s">
        <v>935</v>
      </c>
      <c r="F2755" s="1" t="s">
        <v>32900</v>
      </c>
      <c r="G2755" s="1" t="s">
        <v>655</v>
      </c>
      <c r="H2755">
        <v>154</v>
      </c>
      <c r="I2755" s="1" t="s">
        <v>41</v>
      </c>
      <c r="J2755">
        <v>6</v>
      </c>
    </row>
    <row r="2756" spans="1:10" hidden="1" x14ac:dyDescent="0.25">
      <c r="A2756" s="24" t="str">
        <f t="shared" si="44"/>
        <v>157ARCELOR (BERTON SICARD)</v>
      </c>
      <c r="B2756" s="1">
        <v>157</v>
      </c>
      <c r="C2756" s="1" t="s">
        <v>32898</v>
      </c>
      <c r="D2756" s="1" t="s">
        <v>78</v>
      </c>
      <c r="E2756" s="1" t="s">
        <v>936</v>
      </c>
      <c r="F2756" s="1" t="s">
        <v>32900</v>
      </c>
      <c r="G2756" s="1" t="s">
        <v>655</v>
      </c>
      <c r="H2756">
        <v>157</v>
      </c>
      <c r="I2756" s="1" t="s">
        <v>41</v>
      </c>
      <c r="J2756">
        <v>6</v>
      </c>
    </row>
    <row r="2757" spans="1:10" hidden="1" x14ac:dyDescent="0.25">
      <c r="A2757" s="24" t="str">
        <f t="shared" si="44"/>
        <v>164ARCELOR (BERTON SICARD)</v>
      </c>
      <c r="B2757" s="1">
        <v>164</v>
      </c>
      <c r="C2757" s="1" t="s">
        <v>32898</v>
      </c>
      <c r="D2757" s="1" t="s">
        <v>78</v>
      </c>
      <c r="E2757" s="1" t="s">
        <v>941</v>
      </c>
      <c r="F2757" s="1" t="s">
        <v>32900</v>
      </c>
      <c r="G2757" s="1" t="s">
        <v>655</v>
      </c>
      <c r="H2757">
        <v>164</v>
      </c>
      <c r="I2757" s="1" t="s">
        <v>41</v>
      </c>
      <c r="J2757">
        <v>6</v>
      </c>
    </row>
    <row r="2758" spans="1:10" hidden="1" x14ac:dyDescent="0.25">
      <c r="A2758" s="24" t="str">
        <f t="shared" si="44"/>
        <v>165ARCELOR (BERTON SICARD)</v>
      </c>
      <c r="B2758" s="1">
        <v>165</v>
      </c>
      <c r="C2758" s="1" t="s">
        <v>32898</v>
      </c>
      <c r="D2758" s="1" t="s">
        <v>78</v>
      </c>
      <c r="E2758" s="1" t="s">
        <v>942</v>
      </c>
      <c r="F2758" s="1" t="s">
        <v>32900</v>
      </c>
      <c r="G2758" s="1" t="s">
        <v>655</v>
      </c>
      <c r="H2758">
        <v>165</v>
      </c>
      <c r="I2758" s="1" t="s">
        <v>41</v>
      </c>
      <c r="J2758">
        <v>6</v>
      </c>
    </row>
    <row r="2759" spans="1:10" hidden="1" x14ac:dyDescent="0.25">
      <c r="A2759" s="24" t="str">
        <f t="shared" si="44"/>
        <v>167ARCELOR (BERTON SICARD)</v>
      </c>
      <c r="B2759" s="1">
        <v>167</v>
      </c>
      <c r="C2759" s="1" t="s">
        <v>32898</v>
      </c>
      <c r="D2759" s="1" t="s">
        <v>78</v>
      </c>
      <c r="E2759" s="1" t="s">
        <v>943</v>
      </c>
      <c r="F2759" s="1" t="s">
        <v>32900</v>
      </c>
      <c r="G2759" s="1" t="s">
        <v>655</v>
      </c>
      <c r="H2759">
        <v>167</v>
      </c>
      <c r="I2759" s="1" t="s">
        <v>41</v>
      </c>
      <c r="J2759">
        <v>6</v>
      </c>
    </row>
    <row r="2760" spans="1:10" hidden="1" x14ac:dyDescent="0.25">
      <c r="A2760" s="24" t="str">
        <f t="shared" si="44"/>
        <v>168ARCELOR (BERTON SICARD)</v>
      </c>
      <c r="B2760" s="1">
        <v>168</v>
      </c>
      <c r="C2760" s="1" t="s">
        <v>32898</v>
      </c>
      <c r="D2760" s="1" t="s">
        <v>78</v>
      </c>
      <c r="E2760" s="1" t="s">
        <v>944</v>
      </c>
      <c r="F2760" s="1" t="s">
        <v>32900</v>
      </c>
      <c r="G2760" s="1" t="s">
        <v>655</v>
      </c>
      <c r="H2760">
        <v>168</v>
      </c>
      <c r="I2760" s="1" t="s">
        <v>41</v>
      </c>
      <c r="J2760">
        <v>6</v>
      </c>
    </row>
    <row r="2761" spans="1:10" hidden="1" x14ac:dyDescent="0.25">
      <c r="A2761" s="24" t="str">
        <f t="shared" si="44"/>
        <v>169ARCELOR (BERTON SICARD)</v>
      </c>
      <c r="B2761" s="1">
        <v>169</v>
      </c>
      <c r="C2761" s="1" t="s">
        <v>32898</v>
      </c>
      <c r="D2761" s="1" t="s">
        <v>78</v>
      </c>
      <c r="E2761" s="1" t="s">
        <v>945</v>
      </c>
      <c r="F2761" s="1" t="s">
        <v>32900</v>
      </c>
      <c r="G2761" s="1" t="s">
        <v>655</v>
      </c>
      <c r="H2761">
        <v>169</v>
      </c>
      <c r="I2761" s="1" t="s">
        <v>41</v>
      </c>
      <c r="J2761">
        <v>6</v>
      </c>
    </row>
    <row r="2762" spans="1:10" hidden="1" x14ac:dyDescent="0.25">
      <c r="A2762" s="24" t="str">
        <f t="shared" si="44"/>
        <v>173ARCELOR (BERTON SICARD)</v>
      </c>
      <c r="B2762" s="1">
        <v>173</v>
      </c>
      <c r="C2762" s="1" t="s">
        <v>32898</v>
      </c>
      <c r="D2762" s="1" t="s">
        <v>78</v>
      </c>
      <c r="E2762" s="1" t="s">
        <v>946</v>
      </c>
      <c r="F2762" s="1" t="s">
        <v>32900</v>
      </c>
      <c r="G2762" s="1" t="s">
        <v>655</v>
      </c>
      <c r="H2762">
        <v>173</v>
      </c>
      <c r="I2762" s="1" t="s">
        <v>41</v>
      </c>
      <c r="J2762">
        <v>6</v>
      </c>
    </row>
    <row r="2763" spans="1:10" hidden="1" x14ac:dyDescent="0.25">
      <c r="A2763" s="24" t="str">
        <f t="shared" si="44"/>
        <v>178ARCELOR (BERTON SICARD)</v>
      </c>
      <c r="B2763" s="1">
        <v>178</v>
      </c>
      <c r="C2763" s="1" t="s">
        <v>32898</v>
      </c>
      <c r="D2763" s="1" t="s">
        <v>78</v>
      </c>
      <c r="E2763" s="1" t="s">
        <v>947</v>
      </c>
      <c r="F2763" s="1" t="s">
        <v>32900</v>
      </c>
      <c r="G2763" s="1" t="s">
        <v>655</v>
      </c>
      <c r="H2763">
        <v>178</v>
      </c>
      <c r="I2763" s="1" t="s">
        <v>41</v>
      </c>
      <c r="J2763">
        <v>6</v>
      </c>
    </row>
    <row r="2764" spans="1:10" hidden="1" x14ac:dyDescent="0.25">
      <c r="A2764" s="24" t="str">
        <f t="shared" ref="A2764:A2827" si="45">B2764&amp;F2764</f>
        <v>179ARCELOR (BERTON SICARD)</v>
      </c>
      <c r="B2764" s="1">
        <v>179</v>
      </c>
      <c r="C2764" s="1" t="s">
        <v>32898</v>
      </c>
      <c r="D2764" s="1" t="s">
        <v>78</v>
      </c>
      <c r="E2764" s="1" t="s">
        <v>948</v>
      </c>
      <c r="F2764" s="1" t="s">
        <v>32900</v>
      </c>
      <c r="G2764" s="1" t="s">
        <v>655</v>
      </c>
      <c r="H2764">
        <v>179</v>
      </c>
      <c r="I2764" s="1" t="s">
        <v>41</v>
      </c>
      <c r="J2764">
        <v>6</v>
      </c>
    </row>
    <row r="2765" spans="1:10" hidden="1" x14ac:dyDescent="0.25">
      <c r="A2765" s="24" t="str">
        <f t="shared" si="45"/>
        <v>181ARCELOR (BERTON SICARD)</v>
      </c>
      <c r="B2765" s="1">
        <v>181</v>
      </c>
      <c r="C2765" s="1" t="s">
        <v>32898</v>
      </c>
      <c r="D2765" s="1" t="s">
        <v>78</v>
      </c>
      <c r="E2765" s="1" t="s">
        <v>949</v>
      </c>
      <c r="F2765" s="1" t="s">
        <v>32900</v>
      </c>
      <c r="G2765" s="1" t="s">
        <v>655</v>
      </c>
      <c r="H2765">
        <v>181</v>
      </c>
      <c r="I2765" s="1" t="s">
        <v>41</v>
      </c>
      <c r="J2765">
        <v>6</v>
      </c>
    </row>
    <row r="2766" spans="1:10" hidden="1" x14ac:dyDescent="0.25">
      <c r="A2766" s="24" t="str">
        <f t="shared" si="45"/>
        <v>182ARCELOR (BERTON SICARD)</v>
      </c>
      <c r="B2766" s="1">
        <v>182</v>
      </c>
      <c r="C2766" s="1" t="s">
        <v>32898</v>
      </c>
      <c r="D2766" s="1" t="s">
        <v>78</v>
      </c>
      <c r="E2766" s="1" t="s">
        <v>950</v>
      </c>
      <c r="F2766" s="1" t="s">
        <v>32900</v>
      </c>
      <c r="G2766" s="1" t="s">
        <v>655</v>
      </c>
      <c r="H2766">
        <v>182</v>
      </c>
      <c r="I2766" s="1" t="s">
        <v>41</v>
      </c>
      <c r="J2766">
        <v>6</v>
      </c>
    </row>
    <row r="2767" spans="1:10" hidden="1" x14ac:dyDescent="0.25">
      <c r="A2767" s="24" t="str">
        <f t="shared" si="45"/>
        <v>183ARCELOR (BERTON SICARD)</v>
      </c>
      <c r="B2767" s="1">
        <v>183</v>
      </c>
      <c r="C2767" s="1" t="s">
        <v>32898</v>
      </c>
      <c r="D2767" s="1" t="s">
        <v>78</v>
      </c>
      <c r="E2767" s="1" t="s">
        <v>951</v>
      </c>
      <c r="F2767" s="1" t="s">
        <v>32900</v>
      </c>
      <c r="G2767" s="1" t="s">
        <v>655</v>
      </c>
      <c r="H2767">
        <v>183</v>
      </c>
      <c r="I2767" s="1" t="s">
        <v>41</v>
      </c>
      <c r="J2767">
        <v>6</v>
      </c>
    </row>
    <row r="2768" spans="1:10" hidden="1" x14ac:dyDescent="0.25">
      <c r="A2768" s="24" t="str">
        <f t="shared" si="45"/>
        <v>184ARCELOR (BERTON SICARD)</v>
      </c>
      <c r="B2768" s="1">
        <v>184</v>
      </c>
      <c r="C2768" s="1" t="s">
        <v>32898</v>
      </c>
      <c r="D2768" s="1" t="s">
        <v>78</v>
      </c>
      <c r="E2768" s="1" t="s">
        <v>952</v>
      </c>
      <c r="F2768" s="1" t="s">
        <v>32900</v>
      </c>
      <c r="G2768" s="1" t="s">
        <v>655</v>
      </c>
      <c r="H2768">
        <v>184</v>
      </c>
      <c r="I2768" s="1" t="s">
        <v>41</v>
      </c>
      <c r="J2768">
        <v>6</v>
      </c>
    </row>
    <row r="2769" spans="1:10" hidden="1" x14ac:dyDescent="0.25">
      <c r="A2769" s="24" t="str">
        <f t="shared" si="45"/>
        <v>200ARCELOR (BERTON SICARD)</v>
      </c>
      <c r="B2769" s="1">
        <v>200</v>
      </c>
      <c r="C2769" s="1" t="s">
        <v>32898</v>
      </c>
      <c r="D2769" s="1" t="s">
        <v>78</v>
      </c>
      <c r="E2769" s="1" t="s">
        <v>954</v>
      </c>
      <c r="F2769" s="1" t="s">
        <v>32900</v>
      </c>
      <c r="G2769" s="1" t="s">
        <v>655</v>
      </c>
      <c r="H2769">
        <v>200</v>
      </c>
      <c r="I2769" s="1" t="s">
        <v>41</v>
      </c>
      <c r="J2769">
        <v>6</v>
      </c>
    </row>
    <row r="2770" spans="1:10" hidden="1" x14ac:dyDescent="0.25">
      <c r="A2770" s="24" t="str">
        <f t="shared" si="45"/>
        <v>201ARCELOR (BERTON SICARD)</v>
      </c>
      <c r="B2770" s="1">
        <v>201</v>
      </c>
      <c r="C2770" s="1" t="s">
        <v>32898</v>
      </c>
      <c r="D2770" s="1" t="s">
        <v>78</v>
      </c>
      <c r="E2770" s="1" t="s">
        <v>955</v>
      </c>
      <c r="F2770" s="1" t="s">
        <v>32900</v>
      </c>
      <c r="G2770" s="1" t="s">
        <v>655</v>
      </c>
      <c r="H2770">
        <v>201</v>
      </c>
      <c r="I2770" s="1" t="s">
        <v>41</v>
      </c>
      <c r="J2770">
        <v>6.5</v>
      </c>
    </row>
    <row r="2771" spans="1:10" hidden="1" x14ac:dyDescent="0.25">
      <c r="A2771" s="24" t="str">
        <f t="shared" si="45"/>
        <v>218ARCELOR (BERTON SICARD)</v>
      </c>
      <c r="B2771" s="1">
        <v>218</v>
      </c>
      <c r="C2771" s="1" t="s">
        <v>32898</v>
      </c>
      <c r="D2771" s="1" t="s">
        <v>78</v>
      </c>
      <c r="E2771" s="1" t="s">
        <v>957</v>
      </c>
      <c r="F2771" s="1" t="s">
        <v>32900</v>
      </c>
      <c r="G2771" s="1" t="s">
        <v>655</v>
      </c>
      <c r="H2771">
        <v>218</v>
      </c>
      <c r="I2771" s="1" t="s">
        <v>41</v>
      </c>
      <c r="J2771">
        <v>6</v>
      </c>
    </row>
    <row r="2772" spans="1:10" hidden="1" x14ac:dyDescent="0.25">
      <c r="A2772" s="24" t="str">
        <f t="shared" si="45"/>
        <v>219ARCELOR (BERTON SICARD)</v>
      </c>
      <c r="B2772" s="1">
        <v>219</v>
      </c>
      <c r="C2772" s="1" t="s">
        <v>32898</v>
      </c>
      <c r="D2772" s="1" t="s">
        <v>78</v>
      </c>
      <c r="E2772" s="1" t="s">
        <v>958</v>
      </c>
      <c r="F2772" s="1" t="s">
        <v>32900</v>
      </c>
      <c r="G2772" s="1" t="s">
        <v>655</v>
      </c>
      <c r="H2772">
        <v>219</v>
      </c>
      <c r="I2772" s="1" t="s">
        <v>41</v>
      </c>
      <c r="J2772">
        <v>6</v>
      </c>
    </row>
    <row r="2773" spans="1:10" hidden="1" x14ac:dyDescent="0.25">
      <c r="A2773" s="24" t="str">
        <f t="shared" si="45"/>
        <v>220ARCELOR (BERTON SICARD)</v>
      </c>
      <c r="B2773" s="1">
        <v>220</v>
      </c>
      <c r="C2773" s="1" t="s">
        <v>32898</v>
      </c>
      <c r="D2773" s="1" t="s">
        <v>78</v>
      </c>
      <c r="E2773" s="1" t="s">
        <v>958</v>
      </c>
      <c r="F2773" s="1" t="s">
        <v>32900</v>
      </c>
      <c r="G2773" s="1" t="s">
        <v>655</v>
      </c>
      <c r="H2773">
        <v>220</v>
      </c>
      <c r="I2773" s="1" t="s">
        <v>41</v>
      </c>
      <c r="J2773">
        <v>6</v>
      </c>
    </row>
    <row r="2774" spans="1:10" hidden="1" x14ac:dyDescent="0.25">
      <c r="A2774" s="24" t="str">
        <f t="shared" si="45"/>
        <v>223ARCELOR (BERTON SICARD)</v>
      </c>
      <c r="B2774" s="1">
        <v>223</v>
      </c>
      <c r="C2774" s="1" t="s">
        <v>32898</v>
      </c>
      <c r="D2774" s="1" t="s">
        <v>78</v>
      </c>
      <c r="E2774" s="1" t="s">
        <v>958</v>
      </c>
      <c r="F2774" s="1" t="s">
        <v>32900</v>
      </c>
      <c r="G2774" s="1" t="s">
        <v>655</v>
      </c>
      <c r="H2774">
        <v>223</v>
      </c>
      <c r="I2774" s="1" t="s">
        <v>41</v>
      </c>
      <c r="J2774">
        <v>6</v>
      </c>
    </row>
    <row r="2775" spans="1:10" hidden="1" x14ac:dyDescent="0.25">
      <c r="A2775" s="24" t="str">
        <f t="shared" si="45"/>
        <v>226ARCELOR (BERTON SICARD)</v>
      </c>
      <c r="B2775" s="1">
        <v>226</v>
      </c>
      <c r="C2775" s="1" t="s">
        <v>32898</v>
      </c>
      <c r="D2775" s="1" t="s">
        <v>78</v>
      </c>
      <c r="E2775" s="1" t="s">
        <v>958</v>
      </c>
      <c r="F2775" s="1" t="s">
        <v>32900</v>
      </c>
      <c r="G2775" s="1" t="s">
        <v>655</v>
      </c>
      <c r="H2775">
        <v>226</v>
      </c>
      <c r="I2775" s="1" t="s">
        <v>41</v>
      </c>
      <c r="J2775">
        <v>6</v>
      </c>
    </row>
    <row r="2776" spans="1:10" hidden="1" x14ac:dyDescent="0.25">
      <c r="A2776" s="24" t="str">
        <f t="shared" si="45"/>
        <v>300ARCELOR (BERTON SICARD)</v>
      </c>
      <c r="B2776" s="1">
        <v>300</v>
      </c>
      <c r="C2776" s="1" t="s">
        <v>32898</v>
      </c>
      <c r="D2776" s="1" t="s">
        <v>78</v>
      </c>
      <c r="E2776" s="1" t="s">
        <v>959</v>
      </c>
      <c r="F2776" s="1" t="s">
        <v>32900</v>
      </c>
      <c r="G2776" s="1" t="s">
        <v>655</v>
      </c>
      <c r="H2776">
        <v>300</v>
      </c>
      <c r="I2776" s="1" t="s">
        <v>41</v>
      </c>
      <c r="J2776">
        <v>6</v>
      </c>
    </row>
    <row r="2777" spans="1:10" hidden="1" x14ac:dyDescent="0.25">
      <c r="A2777" s="24" t="str">
        <f t="shared" si="45"/>
        <v>301ARCELOR (BERTON SICARD)</v>
      </c>
      <c r="B2777" s="1">
        <v>301</v>
      </c>
      <c r="C2777" s="1" t="s">
        <v>32898</v>
      </c>
      <c r="D2777" s="1" t="s">
        <v>78</v>
      </c>
      <c r="E2777" s="1" t="s">
        <v>960</v>
      </c>
      <c r="F2777" s="1" t="s">
        <v>32900</v>
      </c>
      <c r="G2777" s="1" t="s">
        <v>655</v>
      </c>
      <c r="H2777">
        <v>301</v>
      </c>
      <c r="I2777" s="1" t="s">
        <v>41</v>
      </c>
      <c r="J2777">
        <v>6</v>
      </c>
    </row>
    <row r="2778" spans="1:10" hidden="1" x14ac:dyDescent="0.25">
      <c r="A2778" s="24" t="str">
        <f t="shared" si="45"/>
        <v>302ARCELOR (BERTON SICARD)</v>
      </c>
      <c r="B2778" s="1">
        <v>302</v>
      </c>
      <c r="C2778" s="1" t="s">
        <v>32898</v>
      </c>
      <c r="D2778" s="1" t="s">
        <v>168</v>
      </c>
      <c r="E2778" s="1" t="s">
        <v>961</v>
      </c>
      <c r="F2778" s="1" t="s">
        <v>32900</v>
      </c>
      <c r="G2778" s="1" t="s">
        <v>655</v>
      </c>
      <c r="H2778">
        <v>302</v>
      </c>
      <c r="I2778" s="1" t="s">
        <v>41</v>
      </c>
      <c r="J2778">
        <v>6.5</v>
      </c>
    </row>
    <row r="2779" spans="1:10" hidden="1" x14ac:dyDescent="0.25">
      <c r="A2779" s="24" t="str">
        <f t="shared" si="45"/>
        <v>305ARCELOR (BERTON SICARD)</v>
      </c>
      <c r="B2779" s="1">
        <v>305</v>
      </c>
      <c r="C2779" s="1" t="s">
        <v>32898</v>
      </c>
      <c r="D2779" s="1" t="s">
        <v>78</v>
      </c>
      <c r="E2779" s="1" t="s">
        <v>963</v>
      </c>
      <c r="F2779" s="1" t="s">
        <v>32900</v>
      </c>
      <c r="G2779" s="1" t="s">
        <v>655</v>
      </c>
      <c r="H2779">
        <v>305</v>
      </c>
      <c r="I2779" s="1" t="s">
        <v>41</v>
      </c>
      <c r="J2779">
        <v>6.5</v>
      </c>
    </row>
    <row r="2780" spans="1:10" hidden="1" x14ac:dyDescent="0.25">
      <c r="A2780" s="24" t="str">
        <f t="shared" si="45"/>
        <v>306ARCELOR (BERTON SICARD)</v>
      </c>
      <c r="B2780" s="1">
        <v>306</v>
      </c>
      <c r="C2780" s="1" t="s">
        <v>32898</v>
      </c>
      <c r="D2780" s="1" t="s">
        <v>78</v>
      </c>
      <c r="E2780" s="1" t="s">
        <v>964</v>
      </c>
      <c r="F2780" s="1" t="s">
        <v>32900</v>
      </c>
      <c r="G2780" s="1" t="s">
        <v>655</v>
      </c>
      <c r="H2780">
        <v>306</v>
      </c>
      <c r="I2780" s="1" t="s">
        <v>41</v>
      </c>
      <c r="J2780">
        <v>6.5</v>
      </c>
    </row>
    <row r="2781" spans="1:10" hidden="1" x14ac:dyDescent="0.25">
      <c r="A2781" s="24" t="str">
        <f t="shared" si="45"/>
        <v>307ARCELOR (BERTON SICARD)</v>
      </c>
      <c r="B2781" s="1">
        <v>307</v>
      </c>
      <c r="C2781" s="1" t="s">
        <v>32898</v>
      </c>
      <c r="D2781" s="1" t="s">
        <v>78</v>
      </c>
      <c r="E2781" s="1" t="s">
        <v>965</v>
      </c>
      <c r="F2781" s="1" t="s">
        <v>32900</v>
      </c>
      <c r="G2781" s="1" t="s">
        <v>655</v>
      </c>
      <c r="H2781">
        <v>307</v>
      </c>
      <c r="I2781" s="1" t="s">
        <v>41</v>
      </c>
      <c r="J2781">
        <v>6.5</v>
      </c>
    </row>
    <row r="2782" spans="1:10" hidden="1" x14ac:dyDescent="0.25">
      <c r="A2782" s="24" t="str">
        <f t="shared" si="45"/>
        <v>308ARCELOR (BERTON SICARD)</v>
      </c>
      <c r="B2782" s="1">
        <v>308</v>
      </c>
      <c r="C2782" s="1" t="s">
        <v>32898</v>
      </c>
      <c r="D2782" s="1" t="s">
        <v>168</v>
      </c>
      <c r="E2782" s="1" t="s">
        <v>966</v>
      </c>
      <c r="F2782" s="1" t="s">
        <v>32900</v>
      </c>
      <c r="G2782" s="1" t="s">
        <v>655</v>
      </c>
      <c r="H2782">
        <v>308</v>
      </c>
      <c r="I2782" s="1" t="s">
        <v>41</v>
      </c>
      <c r="J2782">
        <v>6.5</v>
      </c>
    </row>
    <row r="2783" spans="1:10" hidden="1" x14ac:dyDescent="0.25">
      <c r="A2783" s="24" t="str">
        <f t="shared" si="45"/>
        <v>309ARCELOR (BERTON SICARD)</v>
      </c>
      <c r="B2783" s="1">
        <v>309</v>
      </c>
      <c r="C2783" s="1" t="s">
        <v>32898</v>
      </c>
      <c r="D2783" s="1" t="s">
        <v>168</v>
      </c>
      <c r="E2783" s="1" t="s">
        <v>967</v>
      </c>
      <c r="F2783" s="1" t="s">
        <v>32900</v>
      </c>
      <c r="G2783" s="1" t="s">
        <v>655</v>
      </c>
      <c r="H2783">
        <v>309</v>
      </c>
      <c r="I2783" s="1" t="s">
        <v>41</v>
      </c>
      <c r="J2783">
        <v>6.5</v>
      </c>
    </row>
    <row r="2784" spans="1:10" hidden="1" x14ac:dyDescent="0.25">
      <c r="A2784" s="24" t="str">
        <f t="shared" si="45"/>
        <v>310ARCELOR (BERTON SICARD)</v>
      </c>
      <c r="B2784" s="1">
        <v>310</v>
      </c>
      <c r="C2784" s="1" t="s">
        <v>32898</v>
      </c>
      <c r="D2784" s="1" t="s">
        <v>78</v>
      </c>
      <c r="E2784" s="1" t="s">
        <v>968</v>
      </c>
      <c r="F2784" s="1" t="s">
        <v>32900</v>
      </c>
      <c r="G2784" s="1" t="s">
        <v>655</v>
      </c>
      <c r="H2784">
        <v>310</v>
      </c>
      <c r="I2784" s="1" t="s">
        <v>41</v>
      </c>
      <c r="J2784">
        <v>6</v>
      </c>
    </row>
    <row r="2785" spans="1:10" hidden="1" x14ac:dyDescent="0.25">
      <c r="A2785" s="24" t="str">
        <f t="shared" si="45"/>
        <v>311ARCELOR (BERTON SICARD)</v>
      </c>
      <c r="B2785" s="1">
        <v>311</v>
      </c>
      <c r="C2785" s="1" t="s">
        <v>32898</v>
      </c>
      <c r="D2785" s="1" t="s">
        <v>78</v>
      </c>
      <c r="E2785" s="1" t="s">
        <v>969</v>
      </c>
      <c r="F2785" s="1" t="s">
        <v>32900</v>
      </c>
      <c r="G2785" s="1" t="s">
        <v>655</v>
      </c>
      <c r="H2785">
        <v>311</v>
      </c>
      <c r="I2785" s="1" t="s">
        <v>41</v>
      </c>
      <c r="J2785">
        <v>6.5</v>
      </c>
    </row>
    <row r="2786" spans="1:10" hidden="1" x14ac:dyDescent="0.25">
      <c r="A2786" s="24" t="str">
        <f t="shared" si="45"/>
        <v>312ARCELOR (BERTON SICARD)</v>
      </c>
      <c r="B2786" s="1">
        <v>312</v>
      </c>
      <c r="C2786" s="1" t="s">
        <v>32898</v>
      </c>
      <c r="D2786" s="1" t="s">
        <v>78</v>
      </c>
      <c r="E2786" s="1" t="s">
        <v>970</v>
      </c>
      <c r="F2786" s="1" t="s">
        <v>32900</v>
      </c>
      <c r="G2786" s="1" t="s">
        <v>655</v>
      </c>
      <c r="H2786">
        <v>312</v>
      </c>
      <c r="I2786" s="1" t="s">
        <v>41</v>
      </c>
      <c r="J2786">
        <v>6.5</v>
      </c>
    </row>
    <row r="2787" spans="1:10" hidden="1" x14ac:dyDescent="0.25">
      <c r="A2787" s="24" t="str">
        <f t="shared" si="45"/>
        <v>321ARCELOR (BERTON SICARD)</v>
      </c>
      <c r="B2787" s="1">
        <v>321</v>
      </c>
      <c r="C2787" s="1" t="s">
        <v>32898</v>
      </c>
      <c r="D2787" s="1" t="s">
        <v>78</v>
      </c>
      <c r="E2787" s="1" t="s">
        <v>971</v>
      </c>
      <c r="F2787" s="1" t="s">
        <v>32900</v>
      </c>
      <c r="G2787" s="1" t="s">
        <v>655</v>
      </c>
      <c r="H2787">
        <v>321</v>
      </c>
      <c r="I2787" s="1" t="s">
        <v>41</v>
      </c>
      <c r="J2787">
        <v>6</v>
      </c>
    </row>
    <row r="2788" spans="1:10" hidden="1" x14ac:dyDescent="0.25">
      <c r="A2788" s="24" t="str">
        <f t="shared" si="45"/>
        <v>322ARCELOR (BERTON SICARD)</v>
      </c>
      <c r="B2788" s="1">
        <v>322</v>
      </c>
      <c r="C2788" s="1" t="s">
        <v>32898</v>
      </c>
      <c r="D2788" s="1" t="s">
        <v>78</v>
      </c>
      <c r="E2788" s="1" t="s">
        <v>972</v>
      </c>
      <c r="F2788" s="1" t="s">
        <v>32900</v>
      </c>
      <c r="G2788" s="1" t="s">
        <v>655</v>
      </c>
      <c r="H2788">
        <v>322</v>
      </c>
      <c r="I2788" s="1" t="s">
        <v>41</v>
      </c>
      <c r="J2788">
        <v>6</v>
      </c>
    </row>
    <row r="2789" spans="1:10" hidden="1" x14ac:dyDescent="0.25">
      <c r="A2789" s="24" t="str">
        <f t="shared" si="45"/>
        <v>324ARCELOR (BERTON SICARD)</v>
      </c>
      <c r="B2789" s="1">
        <v>324</v>
      </c>
      <c r="C2789" s="1" t="s">
        <v>32898</v>
      </c>
      <c r="D2789" s="1" t="s">
        <v>78</v>
      </c>
      <c r="E2789" s="1" t="s">
        <v>977</v>
      </c>
      <c r="F2789" s="1" t="s">
        <v>32900</v>
      </c>
      <c r="G2789" s="1" t="s">
        <v>655</v>
      </c>
      <c r="H2789">
        <v>324</v>
      </c>
      <c r="I2789" s="1" t="s">
        <v>41</v>
      </c>
      <c r="J2789">
        <v>6</v>
      </c>
    </row>
    <row r="2790" spans="1:10" hidden="1" x14ac:dyDescent="0.25">
      <c r="A2790" s="24" t="str">
        <f t="shared" si="45"/>
        <v>326ARCELOR (BERTON SICARD)</v>
      </c>
      <c r="B2790" s="1">
        <v>326</v>
      </c>
      <c r="C2790" s="1" t="s">
        <v>32898</v>
      </c>
      <c r="D2790" s="1" t="s">
        <v>78</v>
      </c>
      <c r="E2790" s="1" t="s">
        <v>978</v>
      </c>
      <c r="F2790" s="1" t="s">
        <v>32900</v>
      </c>
      <c r="G2790" s="1" t="s">
        <v>655</v>
      </c>
      <c r="H2790">
        <v>326</v>
      </c>
      <c r="I2790" s="1" t="s">
        <v>41</v>
      </c>
      <c r="J2790">
        <v>6.5</v>
      </c>
    </row>
    <row r="2791" spans="1:10" hidden="1" x14ac:dyDescent="0.25">
      <c r="A2791" s="24" t="str">
        <f t="shared" si="45"/>
        <v>328ARCELOR (BERTON SICARD)</v>
      </c>
      <c r="B2791" s="1">
        <v>328</v>
      </c>
      <c r="C2791" s="1" t="s">
        <v>32898</v>
      </c>
      <c r="D2791" s="1" t="s">
        <v>78</v>
      </c>
      <c r="E2791" s="1" t="s">
        <v>979</v>
      </c>
      <c r="F2791" s="1" t="s">
        <v>32900</v>
      </c>
      <c r="G2791" s="1" t="s">
        <v>655</v>
      </c>
      <c r="H2791">
        <v>328</v>
      </c>
      <c r="I2791" s="1" t="s">
        <v>41</v>
      </c>
      <c r="J2791">
        <v>6.5</v>
      </c>
    </row>
    <row r="2792" spans="1:10" hidden="1" x14ac:dyDescent="0.25">
      <c r="A2792" s="24" t="str">
        <f t="shared" si="45"/>
        <v>329ARCELOR (BERTON SICARD)</v>
      </c>
      <c r="B2792" s="1">
        <v>329</v>
      </c>
      <c r="C2792" s="1" t="s">
        <v>32898</v>
      </c>
      <c r="D2792" s="1" t="s">
        <v>78</v>
      </c>
      <c r="E2792" s="1" t="s">
        <v>980</v>
      </c>
      <c r="F2792" s="1" t="s">
        <v>32900</v>
      </c>
      <c r="G2792" s="1" t="s">
        <v>655</v>
      </c>
      <c r="H2792">
        <v>329</v>
      </c>
      <c r="I2792" s="1" t="s">
        <v>41</v>
      </c>
      <c r="J2792">
        <v>6.5</v>
      </c>
    </row>
    <row r="2793" spans="1:10" hidden="1" x14ac:dyDescent="0.25">
      <c r="A2793" s="24" t="str">
        <f t="shared" si="45"/>
        <v>330ARCELOR (BERTON SICARD)</v>
      </c>
      <c r="B2793" s="1">
        <v>330</v>
      </c>
      <c r="C2793" s="1" t="s">
        <v>32898</v>
      </c>
      <c r="D2793" s="1" t="s">
        <v>78</v>
      </c>
      <c r="E2793" s="1" t="s">
        <v>981</v>
      </c>
      <c r="F2793" s="1" t="s">
        <v>32900</v>
      </c>
      <c r="G2793" s="1" t="s">
        <v>655</v>
      </c>
      <c r="H2793">
        <v>330</v>
      </c>
      <c r="I2793" s="1" t="s">
        <v>41</v>
      </c>
      <c r="J2793">
        <v>6.5</v>
      </c>
    </row>
    <row r="2794" spans="1:10" hidden="1" x14ac:dyDescent="0.25">
      <c r="A2794" s="24" t="str">
        <f t="shared" si="45"/>
        <v>334ARCELOR (BERTON SICARD)</v>
      </c>
      <c r="B2794" s="1">
        <v>334</v>
      </c>
      <c r="C2794" s="1" t="s">
        <v>32898</v>
      </c>
      <c r="D2794" s="1" t="s">
        <v>78</v>
      </c>
      <c r="E2794" s="1" t="s">
        <v>982</v>
      </c>
      <c r="F2794" s="1" t="s">
        <v>32900</v>
      </c>
      <c r="G2794" s="1" t="s">
        <v>655</v>
      </c>
      <c r="H2794">
        <v>334</v>
      </c>
      <c r="I2794" s="1" t="s">
        <v>41</v>
      </c>
      <c r="J2794">
        <v>6.5</v>
      </c>
    </row>
    <row r="2795" spans="1:10" hidden="1" x14ac:dyDescent="0.25">
      <c r="A2795" s="24" t="str">
        <f t="shared" si="45"/>
        <v>336ARCELOR (BERTON SICARD)</v>
      </c>
      <c r="B2795" s="1">
        <v>336</v>
      </c>
      <c r="C2795" s="1" t="s">
        <v>32898</v>
      </c>
      <c r="D2795" s="1" t="s">
        <v>78</v>
      </c>
      <c r="E2795" s="1" t="s">
        <v>983</v>
      </c>
      <c r="F2795" s="1" t="s">
        <v>32900</v>
      </c>
      <c r="G2795" s="1" t="s">
        <v>655</v>
      </c>
      <c r="H2795">
        <v>336</v>
      </c>
      <c r="I2795" s="1" t="s">
        <v>41</v>
      </c>
      <c r="J2795">
        <v>6.5</v>
      </c>
    </row>
    <row r="2796" spans="1:10" hidden="1" x14ac:dyDescent="0.25">
      <c r="A2796" s="24" t="str">
        <f t="shared" si="45"/>
        <v>337ARCELOR (BERTON SICARD)</v>
      </c>
      <c r="B2796" s="1">
        <v>337</v>
      </c>
      <c r="C2796" s="1" t="s">
        <v>32898</v>
      </c>
      <c r="D2796" s="1" t="s">
        <v>168</v>
      </c>
      <c r="E2796" s="1" t="s">
        <v>984</v>
      </c>
      <c r="F2796" s="1" t="s">
        <v>32900</v>
      </c>
      <c r="G2796" s="1" t="s">
        <v>655</v>
      </c>
      <c r="H2796">
        <v>337</v>
      </c>
      <c r="I2796" s="1" t="s">
        <v>41</v>
      </c>
      <c r="J2796">
        <v>6.5</v>
      </c>
    </row>
    <row r="2797" spans="1:10" hidden="1" x14ac:dyDescent="0.25">
      <c r="A2797" s="24" t="str">
        <f t="shared" si="45"/>
        <v>338ARCELOR (BERTON SICARD)</v>
      </c>
      <c r="B2797" s="1">
        <v>338</v>
      </c>
      <c r="C2797" s="1" t="s">
        <v>32898</v>
      </c>
      <c r="D2797" s="1" t="s">
        <v>78</v>
      </c>
      <c r="E2797" s="1" t="s">
        <v>985</v>
      </c>
      <c r="F2797" s="1" t="s">
        <v>32900</v>
      </c>
      <c r="G2797" s="1" t="s">
        <v>655</v>
      </c>
      <c r="H2797">
        <v>338</v>
      </c>
      <c r="I2797" s="1" t="s">
        <v>41</v>
      </c>
      <c r="J2797">
        <v>6.5</v>
      </c>
    </row>
    <row r="2798" spans="1:10" hidden="1" x14ac:dyDescent="0.25">
      <c r="A2798" s="24" t="str">
        <f t="shared" si="45"/>
        <v>344ARCELOR (BERTON SICARD)</v>
      </c>
      <c r="B2798" s="1">
        <v>344</v>
      </c>
      <c r="C2798" s="1" t="s">
        <v>32898</v>
      </c>
      <c r="D2798" s="1" t="s">
        <v>78</v>
      </c>
      <c r="E2798" s="1" t="s">
        <v>986</v>
      </c>
      <c r="F2798" s="1" t="s">
        <v>32900</v>
      </c>
      <c r="G2798" s="1" t="s">
        <v>655</v>
      </c>
      <c r="H2798">
        <v>344</v>
      </c>
      <c r="I2798" s="1" t="s">
        <v>41</v>
      </c>
      <c r="J2798">
        <v>6.5</v>
      </c>
    </row>
    <row r="2799" spans="1:10" hidden="1" x14ac:dyDescent="0.25">
      <c r="A2799" s="24" t="str">
        <f t="shared" si="45"/>
        <v>347ARCELOR (BERTON SICARD)</v>
      </c>
      <c r="B2799" s="1">
        <v>347</v>
      </c>
      <c r="C2799" s="1" t="s">
        <v>32898</v>
      </c>
      <c r="D2799" s="1" t="s">
        <v>168</v>
      </c>
      <c r="E2799" s="1" t="s">
        <v>987</v>
      </c>
      <c r="F2799" s="1" t="s">
        <v>32900</v>
      </c>
      <c r="G2799" s="1" t="s">
        <v>655</v>
      </c>
      <c r="H2799">
        <v>347</v>
      </c>
      <c r="I2799" s="1" t="s">
        <v>41</v>
      </c>
      <c r="J2799">
        <v>6.5</v>
      </c>
    </row>
    <row r="2800" spans="1:10" hidden="1" x14ac:dyDescent="0.25">
      <c r="A2800" s="24" t="str">
        <f t="shared" si="45"/>
        <v>349ARCELOR (BERTON SICARD)</v>
      </c>
      <c r="B2800" s="1">
        <v>349</v>
      </c>
      <c r="C2800" s="1" t="s">
        <v>32898</v>
      </c>
      <c r="D2800" s="1" t="s">
        <v>78</v>
      </c>
      <c r="E2800" s="1" t="s">
        <v>988</v>
      </c>
      <c r="F2800" s="1" t="s">
        <v>32900</v>
      </c>
      <c r="G2800" s="1" t="s">
        <v>655</v>
      </c>
      <c r="H2800">
        <v>349</v>
      </c>
      <c r="I2800" s="1" t="s">
        <v>41</v>
      </c>
      <c r="J2800">
        <v>6.5</v>
      </c>
    </row>
    <row r="2801" spans="1:10" hidden="1" x14ac:dyDescent="0.25">
      <c r="A2801" s="24" t="str">
        <f t="shared" si="45"/>
        <v>359ARCELOR (BERTON SICARD)</v>
      </c>
      <c r="B2801" s="1">
        <v>359</v>
      </c>
      <c r="C2801" s="1" t="s">
        <v>32898</v>
      </c>
      <c r="D2801" s="1" t="s">
        <v>78</v>
      </c>
      <c r="E2801" s="1" t="s">
        <v>2019</v>
      </c>
      <c r="F2801" s="1" t="s">
        <v>32900</v>
      </c>
      <c r="G2801" s="1" t="s">
        <v>655</v>
      </c>
      <c r="H2801">
        <v>359</v>
      </c>
      <c r="I2801" s="1" t="s">
        <v>41</v>
      </c>
      <c r="J2801">
        <v>2</v>
      </c>
    </row>
    <row r="2802" spans="1:10" hidden="1" x14ac:dyDescent="0.25">
      <c r="A2802" s="24" t="str">
        <f t="shared" si="45"/>
        <v>365ARCELOR (BERTON SICARD)</v>
      </c>
      <c r="B2802" s="1">
        <v>365</v>
      </c>
      <c r="C2802" s="1" t="s">
        <v>32898</v>
      </c>
      <c r="D2802" s="1" t="s">
        <v>78</v>
      </c>
      <c r="E2802" s="1" t="s">
        <v>2021</v>
      </c>
      <c r="F2802" s="1" t="s">
        <v>32900</v>
      </c>
      <c r="G2802" s="1" t="s">
        <v>655</v>
      </c>
      <c r="H2802">
        <v>365</v>
      </c>
      <c r="I2802" s="1" t="s">
        <v>41</v>
      </c>
      <c r="J2802">
        <v>2</v>
      </c>
    </row>
    <row r="2803" spans="1:10" hidden="1" x14ac:dyDescent="0.25">
      <c r="A2803" s="24" t="str">
        <f t="shared" si="45"/>
        <v>368ARCELOR (BERTON SICARD)</v>
      </c>
      <c r="B2803" s="1">
        <v>368</v>
      </c>
      <c r="C2803" s="1" t="s">
        <v>32898</v>
      </c>
      <c r="D2803" s="1" t="s">
        <v>78</v>
      </c>
      <c r="E2803" s="1" t="s">
        <v>2022</v>
      </c>
      <c r="F2803" s="1" t="s">
        <v>32900</v>
      </c>
      <c r="G2803" s="1" t="s">
        <v>655</v>
      </c>
      <c r="H2803">
        <v>368</v>
      </c>
      <c r="I2803" s="1" t="s">
        <v>41</v>
      </c>
      <c r="J2803">
        <v>1</v>
      </c>
    </row>
    <row r="2804" spans="1:10" hidden="1" x14ac:dyDescent="0.25">
      <c r="A2804" s="24" t="str">
        <f t="shared" si="45"/>
        <v>375ARCELOR (BERTON SICARD)</v>
      </c>
      <c r="B2804" s="1">
        <v>375</v>
      </c>
      <c r="C2804" s="1" t="s">
        <v>32898</v>
      </c>
      <c r="D2804" s="1" t="s">
        <v>78</v>
      </c>
      <c r="E2804" s="1" t="s">
        <v>989</v>
      </c>
      <c r="F2804" s="1" t="s">
        <v>32900</v>
      </c>
      <c r="G2804" s="1" t="s">
        <v>655</v>
      </c>
      <c r="H2804">
        <v>375</v>
      </c>
      <c r="I2804" s="1" t="s">
        <v>41</v>
      </c>
      <c r="J2804">
        <v>6.5</v>
      </c>
    </row>
    <row r="2805" spans="1:10" hidden="1" x14ac:dyDescent="0.25">
      <c r="A2805" s="24" t="str">
        <f t="shared" si="45"/>
        <v>377ARCELOR (BERTON SICARD)</v>
      </c>
      <c r="B2805" s="1">
        <v>377</v>
      </c>
      <c r="C2805" s="1" t="s">
        <v>32898</v>
      </c>
      <c r="D2805" s="1" t="s">
        <v>168</v>
      </c>
      <c r="E2805" s="1" t="s">
        <v>990</v>
      </c>
      <c r="F2805" s="1" t="s">
        <v>32900</v>
      </c>
      <c r="G2805" s="1" t="s">
        <v>655</v>
      </c>
      <c r="H2805">
        <v>377</v>
      </c>
      <c r="I2805" s="1" t="s">
        <v>41</v>
      </c>
      <c r="J2805">
        <v>6.5</v>
      </c>
    </row>
    <row r="2806" spans="1:10" hidden="1" x14ac:dyDescent="0.25">
      <c r="A2806" s="24" t="str">
        <f t="shared" si="45"/>
        <v>384ARCELOR (BERTON SICARD)</v>
      </c>
      <c r="B2806" s="1">
        <v>384</v>
      </c>
      <c r="C2806" s="1" t="s">
        <v>32898</v>
      </c>
      <c r="D2806" s="1" t="s">
        <v>78</v>
      </c>
      <c r="E2806" s="1" t="s">
        <v>2025</v>
      </c>
      <c r="F2806" s="1" t="s">
        <v>32900</v>
      </c>
      <c r="G2806" s="1" t="s">
        <v>655</v>
      </c>
      <c r="H2806">
        <v>384</v>
      </c>
      <c r="I2806" s="1" t="s">
        <v>41</v>
      </c>
      <c r="J2806">
        <v>1</v>
      </c>
    </row>
    <row r="2807" spans="1:10" hidden="1" x14ac:dyDescent="0.25">
      <c r="A2807" s="24" t="str">
        <f t="shared" si="45"/>
        <v>385ARCELOR (BERTON SICARD)</v>
      </c>
      <c r="B2807" s="1">
        <v>385</v>
      </c>
      <c r="C2807" s="1" t="s">
        <v>32898</v>
      </c>
      <c r="D2807" s="1" t="s">
        <v>78</v>
      </c>
      <c r="E2807" s="1" t="s">
        <v>2026</v>
      </c>
      <c r="F2807" s="1" t="s">
        <v>32900</v>
      </c>
      <c r="G2807" s="1" t="s">
        <v>655</v>
      </c>
      <c r="H2807">
        <v>385</v>
      </c>
      <c r="I2807" s="1" t="s">
        <v>41</v>
      </c>
      <c r="J2807">
        <v>1</v>
      </c>
    </row>
    <row r="2808" spans="1:10" hidden="1" x14ac:dyDescent="0.25">
      <c r="A2808" s="24" t="str">
        <f t="shared" si="45"/>
        <v>395ARCELOR (BERTON SICARD)</v>
      </c>
      <c r="B2808" s="1">
        <v>395</v>
      </c>
      <c r="C2808" s="1" t="s">
        <v>32898</v>
      </c>
      <c r="D2808" s="1" t="s">
        <v>78</v>
      </c>
      <c r="E2808" s="1" t="s">
        <v>2027</v>
      </c>
      <c r="F2808" s="1" t="s">
        <v>32900</v>
      </c>
      <c r="G2808" s="1" t="s">
        <v>655</v>
      </c>
      <c r="H2808">
        <v>395</v>
      </c>
      <c r="I2808" s="1" t="s">
        <v>41</v>
      </c>
      <c r="J2808">
        <v>1</v>
      </c>
    </row>
    <row r="2809" spans="1:10" hidden="1" x14ac:dyDescent="0.25">
      <c r="A2809" s="24" t="str">
        <f t="shared" si="45"/>
        <v>399ARCELOR (BERTON SICARD)</v>
      </c>
      <c r="B2809" s="1">
        <v>399</v>
      </c>
      <c r="C2809" s="1" t="s">
        <v>32898</v>
      </c>
      <c r="D2809" s="1" t="s">
        <v>32837</v>
      </c>
      <c r="E2809" s="1" t="s">
        <v>991</v>
      </c>
      <c r="F2809" s="1" t="s">
        <v>32900</v>
      </c>
      <c r="G2809" s="1" t="s">
        <v>655</v>
      </c>
      <c r="H2809">
        <v>399</v>
      </c>
      <c r="I2809" s="1" t="s">
        <v>41</v>
      </c>
      <c r="J2809">
        <v>6.5</v>
      </c>
    </row>
    <row r="2810" spans="1:10" hidden="1" x14ac:dyDescent="0.25">
      <c r="A2810" s="24" t="str">
        <f t="shared" si="45"/>
        <v>640ARCELOR (BERTON SICARD)</v>
      </c>
      <c r="B2810" s="1">
        <v>640</v>
      </c>
      <c r="C2810" s="1" t="s">
        <v>32898</v>
      </c>
      <c r="D2810" s="1" t="s">
        <v>78</v>
      </c>
      <c r="E2810" s="1" t="s">
        <v>2028</v>
      </c>
      <c r="F2810" s="1" t="s">
        <v>32900</v>
      </c>
      <c r="G2810" s="1" t="s">
        <v>655</v>
      </c>
      <c r="H2810">
        <v>640</v>
      </c>
      <c r="I2810" s="1" t="s">
        <v>41</v>
      </c>
      <c r="J2810">
        <v>6.5</v>
      </c>
    </row>
    <row r="2811" spans="1:10" hidden="1" x14ac:dyDescent="0.25">
      <c r="A2811" s="24" t="str">
        <f t="shared" si="45"/>
        <v>1011ARCELOR (BERTON SICARD)</v>
      </c>
      <c r="B2811" s="1">
        <v>1011</v>
      </c>
      <c r="C2811" s="1" t="s">
        <v>32898</v>
      </c>
      <c r="D2811" s="1" t="s">
        <v>78</v>
      </c>
      <c r="E2811" s="1" t="s">
        <v>1121</v>
      </c>
      <c r="F2811" s="1" t="s">
        <v>32900</v>
      </c>
      <c r="G2811" s="1" t="s">
        <v>655</v>
      </c>
      <c r="H2811">
        <v>1011</v>
      </c>
      <c r="I2811" s="1" t="s">
        <v>41</v>
      </c>
      <c r="J2811">
        <v>6</v>
      </c>
    </row>
    <row r="2812" spans="1:10" hidden="1" x14ac:dyDescent="0.25">
      <c r="A2812" s="24" t="str">
        <f t="shared" si="45"/>
        <v>1050ARCELOR (BERTON SICARD)</v>
      </c>
      <c r="B2812" s="1">
        <v>1050</v>
      </c>
      <c r="C2812" s="1" t="s">
        <v>32898</v>
      </c>
      <c r="D2812" s="1" t="s">
        <v>78</v>
      </c>
      <c r="E2812" s="1" t="s">
        <v>1122</v>
      </c>
      <c r="F2812" s="1" t="s">
        <v>32900</v>
      </c>
      <c r="G2812" s="1" t="s">
        <v>655</v>
      </c>
      <c r="H2812">
        <v>1050</v>
      </c>
      <c r="I2812" s="1" t="s">
        <v>41</v>
      </c>
      <c r="J2812">
        <v>6.5</v>
      </c>
    </row>
    <row r="2813" spans="1:10" hidden="1" x14ac:dyDescent="0.25">
      <c r="A2813" s="24" t="str">
        <f t="shared" si="45"/>
        <v>1103ARCELOR (BERTON SICARD)</v>
      </c>
      <c r="B2813" s="1">
        <v>1103</v>
      </c>
      <c r="C2813" s="1" t="s">
        <v>32898</v>
      </c>
      <c r="D2813" s="1" t="s">
        <v>78</v>
      </c>
      <c r="E2813" s="1" t="s">
        <v>1123</v>
      </c>
      <c r="F2813" s="1" t="s">
        <v>32900</v>
      </c>
      <c r="G2813" s="1" t="s">
        <v>655</v>
      </c>
      <c r="H2813">
        <v>1103</v>
      </c>
      <c r="I2813" s="1" t="s">
        <v>41</v>
      </c>
      <c r="J2813">
        <v>6</v>
      </c>
    </row>
    <row r="2814" spans="1:10" hidden="1" x14ac:dyDescent="0.25">
      <c r="A2814" s="24" t="str">
        <f t="shared" si="45"/>
        <v>1103/1ARCELOR (BERTON SICARD)</v>
      </c>
      <c r="B2814" s="1" t="s">
        <v>1124</v>
      </c>
      <c r="C2814" s="1" t="s">
        <v>32898</v>
      </c>
      <c r="D2814" s="1" t="s">
        <v>78</v>
      </c>
      <c r="E2814" s="1" t="s">
        <v>1125</v>
      </c>
      <c r="F2814" s="1" t="s">
        <v>32900</v>
      </c>
      <c r="G2814" s="1" t="s">
        <v>655</v>
      </c>
      <c r="H2814" t="s">
        <v>1124</v>
      </c>
      <c r="I2814" s="1" t="s">
        <v>41</v>
      </c>
      <c r="J2814">
        <v>1</v>
      </c>
    </row>
    <row r="2815" spans="1:10" hidden="1" x14ac:dyDescent="0.25">
      <c r="A2815" s="24" t="str">
        <f t="shared" si="45"/>
        <v>1233ARCELOR (BERTON SICARD)</v>
      </c>
      <c r="B2815" s="1">
        <v>1233</v>
      </c>
      <c r="C2815" s="1" t="s">
        <v>32898</v>
      </c>
      <c r="D2815" s="1" t="s">
        <v>78</v>
      </c>
      <c r="E2815" s="1" t="s">
        <v>2029</v>
      </c>
      <c r="F2815" s="1" t="s">
        <v>32900</v>
      </c>
      <c r="G2815" s="1" t="s">
        <v>655</v>
      </c>
      <c r="H2815">
        <v>1233</v>
      </c>
      <c r="I2815" s="1" t="s">
        <v>41</v>
      </c>
      <c r="J2815">
        <v>1</v>
      </c>
    </row>
    <row r="2816" spans="1:10" hidden="1" x14ac:dyDescent="0.25">
      <c r="A2816" s="24" t="str">
        <f t="shared" si="45"/>
        <v>1618ARCELOR (BERTON SICARD)</v>
      </c>
      <c r="B2816" s="1">
        <v>1618</v>
      </c>
      <c r="C2816" s="1" t="s">
        <v>32898</v>
      </c>
      <c r="D2816" s="1" t="s">
        <v>78</v>
      </c>
      <c r="E2816" s="1" t="s">
        <v>2031</v>
      </c>
      <c r="F2816" s="1" t="s">
        <v>32900</v>
      </c>
      <c r="G2816" s="1" t="s">
        <v>655</v>
      </c>
      <c r="H2816">
        <v>1618</v>
      </c>
      <c r="I2816" s="1" t="s">
        <v>41</v>
      </c>
      <c r="J2816">
        <v>2</v>
      </c>
    </row>
    <row r="2817" spans="1:10" hidden="1" x14ac:dyDescent="0.25">
      <c r="A2817" s="24" t="str">
        <f t="shared" si="45"/>
        <v>1623ARCELOR (BERTON SICARD)</v>
      </c>
      <c r="B2817" s="1">
        <v>1623</v>
      </c>
      <c r="C2817" s="1" t="s">
        <v>32898</v>
      </c>
      <c r="D2817" s="1" t="s">
        <v>78</v>
      </c>
      <c r="E2817" s="1" t="s">
        <v>2032</v>
      </c>
      <c r="F2817" s="1" t="s">
        <v>32900</v>
      </c>
      <c r="G2817" s="1" t="s">
        <v>655</v>
      </c>
      <c r="H2817">
        <v>1623</v>
      </c>
      <c r="I2817" s="1" t="s">
        <v>41</v>
      </c>
      <c r="J2817">
        <v>1</v>
      </c>
    </row>
    <row r="2818" spans="1:10" hidden="1" x14ac:dyDescent="0.25">
      <c r="A2818" s="24" t="str">
        <f t="shared" si="45"/>
        <v>1624ARCELOR (BERTON SICARD)</v>
      </c>
      <c r="B2818" s="1">
        <v>1624</v>
      </c>
      <c r="C2818" s="1" t="s">
        <v>32898</v>
      </c>
      <c r="D2818" s="1" t="s">
        <v>78</v>
      </c>
      <c r="E2818" s="1" t="s">
        <v>2033</v>
      </c>
      <c r="F2818" s="1" t="s">
        <v>32900</v>
      </c>
      <c r="G2818" s="1" t="s">
        <v>655</v>
      </c>
      <c r="H2818">
        <v>1624</v>
      </c>
      <c r="I2818" s="1" t="s">
        <v>41</v>
      </c>
      <c r="J2818">
        <v>1</v>
      </c>
    </row>
    <row r="2819" spans="1:10" hidden="1" x14ac:dyDescent="0.25">
      <c r="A2819" s="24" t="str">
        <f t="shared" si="45"/>
        <v>1641ARCELOR (BERTON SICARD)</v>
      </c>
      <c r="B2819" s="1">
        <v>1641</v>
      </c>
      <c r="C2819" s="1" t="s">
        <v>32898</v>
      </c>
      <c r="D2819" s="1" t="s">
        <v>78</v>
      </c>
      <c r="E2819" s="1" t="s">
        <v>2038</v>
      </c>
      <c r="F2819" s="1" t="s">
        <v>32900</v>
      </c>
      <c r="G2819" s="1" t="s">
        <v>655</v>
      </c>
      <c r="H2819">
        <v>1641</v>
      </c>
      <c r="I2819" s="1" t="s">
        <v>41</v>
      </c>
      <c r="J2819">
        <v>1</v>
      </c>
    </row>
    <row r="2820" spans="1:10" hidden="1" x14ac:dyDescent="0.25">
      <c r="A2820" s="24" t="str">
        <f t="shared" si="45"/>
        <v>1700ARCELOR (BERTON SICARD)</v>
      </c>
      <c r="B2820" s="1">
        <v>1700</v>
      </c>
      <c r="C2820" s="1" t="s">
        <v>32898</v>
      </c>
      <c r="D2820" s="1" t="s">
        <v>78</v>
      </c>
      <c r="E2820" s="1" t="s">
        <v>2039</v>
      </c>
      <c r="F2820" s="1" t="s">
        <v>32900</v>
      </c>
      <c r="G2820" s="1" t="s">
        <v>655</v>
      </c>
      <c r="H2820">
        <v>1700</v>
      </c>
      <c r="I2820" s="1" t="s">
        <v>41</v>
      </c>
      <c r="J2820">
        <v>2</v>
      </c>
    </row>
    <row r="2821" spans="1:10" hidden="1" x14ac:dyDescent="0.25">
      <c r="A2821" s="24" t="str">
        <f t="shared" si="45"/>
        <v>1710ARCELOR (BERTON SICARD)</v>
      </c>
      <c r="B2821" s="1">
        <v>1710</v>
      </c>
      <c r="C2821" s="1" t="s">
        <v>32898</v>
      </c>
      <c r="D2821" s="1" t="s">
        <v>78</v>
      </c>
      <c r="E2821" s="1" t="s">
        <v>2041</v>
      </c>
      <c r="F2821" s="1" t="s">
        <v>32900</v>
      </c>
      <c r="G2821" s="1" t="s">
        <v>655</v>
      </c>
      <c r="H2821">
        <v>1710</v>
      </c>
      <c r="I2821" s="1" t="s">
        <v>41</v>
      </c>
      <c r="J2821">
        <v>2</v>
      </c>
    </row>
    <row r="2822" spans="1:10" hidden="1" x14ac:dyDescent="0.25">
      <c r="A2822" s="24" t="str">
        <f t="shared" si="45"/>
        <v>1723ARCELOR (BERTON SICARD)</v>
      </c>
      <c r="B2822" s="1">
        <v>1723</v>
      </c>
      <c r="C2822" s="1" t="s">
        <v>32898</v>
      </c>
      <c r="D2822" s="1" t="s">
        <v>78</v>
      </c>
      <c r="E2822" s="1" t="s">
        <v>2042</v>
      </c>
      <c r="F2822" s="1" t="s">
        <v>32900</v>
      </c>
      <c r="G2822" s="1" t="s">
        <v>655</v>
      </c>
      <c r="H2822">
        <v>1723</v>
      </c>
      <c r="I2822" s="1" t="s">
        <v>41</v>
      </c>
      <c r="J2822">
        <v>2</v>
      </c>
    </row>
    <row r="2823" spans="1:10" hidden="1" x14ac:dyDescent="0.25">
      <c r="A2823" s="24" t="str">
        <f t="shared" si="45"/>
        <v>1724ARCELOR (BERTON SICARD)</v>
      </c>
      <c r="B2823" s="1">
        <v>1724</v>
      </c>
      <c r="C2823" s="1" t="s">
        <v>32898</v>
      </c>
      <c r="D2823" s="1" t="s">
        <v>78</v>
      </c>
      <c r="E2823" s="1" t="s">
        <v>2043</v>
      </c>
      <c r="F2823" s="1" t="s">
        <v>32900</v>
      </c>
      <c r="G2823" s="1" t="s">
        <v>655</v>
      </c>
      <c r="H2823">
        <v>1724</v>
      </c>
      <c r="I2823" s="1" t="s">
        <v>41</v>
      </c>
      <c r="J2823">
        <v>2</v>
      </c>
    </row>
    <row r="2824" spans="1:10" hidden="1" x14ac:dyDescent="0.25">
      <c r="A2824" s="24" t="str">
        <f t="shared" si="45"/>
        <v>1725ARCELOR (BERTON SICARD)</v>
      </c>
      <c r="B2824" s="1">
        <v>1725</v>
      </c>
      <c r="C2824" s="1" t="s">
        <v>32898</v>
      </c>
      <c r="D2824" s="1" t="s">
        <v>78</v>
      </c>
      <c r="E2824" s="1" t="s">
        <v>2044</v>
      </c>
      <c r="F2824" s="1" t="s">
        <v>32900</v>
      </c>
      <c r="G2824" s="1" t="s">
        <v>655</v>
      </c>
      <c r="H2824">
        <v>1725</v>
      </c>
      <c r="I2824" s="1" t="s">
        <v>41</v>
      </c>
      <c r="J2824">
        <v>1</v>
      </c>
    </row>
    <row r="2825" spans="1:10" hidden="1" x14ac:dyDescent="0.25">
      <c r="A2825" s="24" t="str">
        <f t="shared" si="45"/>
        <v>1726ARCELOR (BERTON SICARD)</v>
      </c>
      <c r="B2825" s="1">
        <v>1726</v>
      </c>
      <c r="C2825" s="1" t="s">
        <v>32898</v>
      </c>
      <c r="D2825" s="1" t="s">
        <v>78</v>
      </c>
      <c r="E2825" s="1" t="s">
        <v>2045</v>
      </c>
      <c r="F2825" s="1" t="s">
        <v>32900</v>
      </c>
      <c r="G2825" s="1" t="s">
        <v>655</v>
      </c>
      <c r="H2825">
        <v>1726</v>
      </c>
      <c r="I2825" s="1" t="s">
        <v>41</v>
      </c>
      <c r="J2825">
        <v>1</v>
      </c>
    </row>
    <row r="2826" spans="1:10" hidden="1" x14ac:dyDescent="0.25">
      <c r="A2826" s="24" t="str">
        <f t="shared" si="45"/>
        <v>1727ARCELOR (BERTON SICARD)</v>
      </c>
      <c r="B2826" s="1">
        <v>1727</v>
      </c>
      <c r="C2826" s="1" t="s">
        <v>32898</v>
      </c>
      <c r="D2826" s="1" t="s">
        <v>78</v>
      </c>
      <c r="E2826" s="1" t="s">
        <v>2046</v>
      </c>
      <c r="F2826" s="1" t="s">
        <v>32900</v>
      </c>
      <c r="G2826" s="1" t="s">
        <v>655</v>
      </c>
      <c r="H2826">
        <v>1727</v>
      </c>
      <c r="I2826" s="1" t="s">
        <v>41</v>
      </c>
      <c r="J2826">
        <v>1</v>
      </c>
    </row>
    <row r="2827" spans="1:10" hidden="1" x14ac:dyDescent="0.25">
      <c r="A2827" s="24" t="str">
        <f t="shared" si="45"/>
        <v>1728ARCELOR (BERTON SICARD)</v>
      </c>
      <c r="B2827" s="1">
        <v>1728</v>
      </c>
      <c r="C2827" s="1" t="s">
        <v>32898</v>
      </c>
      <c r="D2827" s="1" t="s">
        <v>78</v>
      </c>
      <c r="E2827" s="1" t="s">
        <v>2047</v>
      </c>
      <c r="F2827" s="1" t="s">
        <v>32900</v>
      </c>
      <c r="G2827" s="1" t="s">
        <v>655</v>
      </c>
      <c r="H2827">
        <v>1728</v>
      </c>
      <c r="I2827" s="1" t="s">
        <v>41</v>
      </c>
      <c r="J2827">
        <v>1</v>
      </c>
    </row>
    <row r="2828" spans="1:10" hidden="1" x14ac:dyDescent="0.25">
      <c r="A2828" s="24" t="str">
        <f t="shared" ref="A2828:A2891" si="46">B2828&amp;F2828</f>
        <v>1760NARCELOR (BERTON SICARD)</v>
      </c>
      <c r="B2828" s="1" t="s">
        <v>2048</v>
      </c>
      <c r="C2828" s="1" t="s">
        <v>32898</v>
      </c>
      <c r="D2828" s="1" t="s">
        <v>78</v>
      </c>
      <c r="E2828" s="1" t="s">
        <v>2049</v>
      </c>
      <c r="F2828" s="1" t="s">
        <v>32900</v>
      </c>
      <c r="G2828" s="1" t="s">
        <v>655</v>
      </c>
      <c r="H2828" t="s">
        <v>2048</v>
      </c>
      <c r="I2828" s="1" t="s">
        <v>41</v>
      </c>
      <c r="J2828">
        <v>1</v>
      </c>
    </row>
    <row r="2829" spans="1:10" hidden="1" x14ac:dyDescent="0.25">
      <c r="A2829" s="24" t="str">
        <f t="shared" si="46"/>
        <v>1812ARCELOR (BERTON SICARD)</v>
      </c>
      <c r="B2829" s="1">
        <v>1812</v>
      </c>
      <c r="C2829" s="1" t="s">
        <v>32898</v>
      </c>
      <c r="D2829" s="1" t="s">
        <v>78</v>
      </c>
      <c r="E2829" s="1" t="s">
        <v>2052</v>
      </c>
      <c r="F2829" s="1" t="s">
        <v>32900</v>
      </c>
      <c r="G2829" s="1" t="s">
        <v>655</v>
      </c>
      <c r="H2829">
        <v>1812</v>
      </c>
      <c r="I2829" s="1" t="s">
        <v>41</v>
      </c>
      <c r="J2829">
        <v>1</v>
      </c>
    </row>
    <row r="2830" spans="1:10" hidden="1" x14ac:dyDescent="0.25">
      <c r="A2830" s="24" t="str">
        <f t="shared" si="46"/>
        <v>1817ARCELOR (BERTON SICARD)</v>
      </c>
      <c r="B2830" s="1">
        <v>1817</v>
      </c>
      <c r="C2830" s="1" t="s">
        <v>32898</v>
      </c>
      <c r="D2830" s="1" t="s">
        <v>78</v>
      </c>
      <c r="E2830" s="1" t="s">
        <v>2053</v>
      </c>
      <c r="F2830" s="1" t="s">
        <v>32900</v>
      </c>
      <c r="G2830" s="1" t="s">
        <v>655</v>
      </c>
      <c r="H2830">
        <v>1817</v>
      </c>
      <c r="I2830" s="1" t="s">
        <v>41</v>
      </c>
      <c r="J2830">
        <v>1</v>
      </c>
    </row>
    <row r="2831" spans="1:10" hidden="1" x14ac:dyDescent="0.25">
      <c r="A2831" s="24" t="str">
        <f t="shared" si="46"/>
        <v>1853NARCELOR (BERTON SICARD)</v>
      </c>
      <c r="B2831" s="1" t="s">
        <v>2054</v>
      </c>
      <c r="C2831" s="1" t="s">
        <v>32898</v>
      </c>
      <c r="D2831" s="1" t="s">
        <v>78</v>
      </c>
      <c r="E2831" s="1" t="s">
        <v>2055</v>
      </c>
      <c r="F2831" s="1" t="s">
        <v>32900</v>
      </c>
      <c r="G2831" s="1" t="s">
        <v>655</v>
      </c>
      <c r="H2831" t="s">
        <v>2054</v>
      </c>
      <c r="I2831" s="1" t="s">
        <v>41</v>
      </c>
      <c r="J2831">
        <v>1</v>
      </c>
    </row>
    <row r="2832" spans="1:10" hidden="1" x14ac:dyDescent="0.25">
      <c r="A2832" s="24" t="str">
        <f t="shared" si="46"/>
        <v>1854NARCELOR (BERTON SICARD)</v>
      </c>
      <c r="B2832" s="1" t="s">
        <v>2056</v>
      </c>
      <c r="C2832" s="1" t="s">
        <v>32898</v>
      </c>
      <c r="D2832" s="1" t="s">
        <v>78</v>
      </c>
      <c r="E2832" s="1" t="s">
        <v>2057</v>
      </c>
      <c r="F2832" s="1" t="s">
        <v>32900</v>
      </c>
      <c r="G2832" s="1" t="s">
        <v>655</v>
      </c>
      <c r="H2832" t="s">
        <v>2056</v>
      </c>
      <c r="I2832" s="1" t="s">
        <v>41</v>
      </c>
      <c r="J2832">
        <v>1</v>
      </c>
    </row>
    <row r="2833" spans="1:10" hidden="1" x14ac:dyDescent="0.25">
      <c r="A2833" s="24" t="str">
        <f t="shared" si="46"/>
        <v>1859ARCELOR (BERTON SICARD)</v>
      </c>
      <c r="B2833" s="1">
        <v>1859</v>
      </c>
      <c r="C2833" s="1" t="s">
        <v>32898</v>
      </c>
      <c r="D2833" s="1" t="s">
        <v>78</v>
      </c>
      <c r="E2833" s="1" t="s">
        <v>2058</v>
      </c>
      <c r="F2833" s="1" t="s">
        <v>32900</v>
      </c>
      <c r="G2833" s="1" t="s">
        <v>655</v>
      </c>
      <c r="H2833">
        <v>1859</v>
      </c>
      <c r="I2833" s="1" t="s">
        <v>41</v>
      </c>
      <c r="J2833">
        <v>1</v>
      </c>
    </row>
    <row r="2834" spans="1:10" hidden="1" x14ac:dyDescent="0.25">
      <c r="A2834" s="24" t="str">
        <f t="shared" si="46"/>
        <v>1860ARCELOR (BERTON SICARD)</v>
      </c>
      <c r="B2834" s="1">
        <v>1860</v>
      </c>
      <c r="C2834" s="1" t="s">
        <v>32898</v>
      </c>
      <c r="D2834" s="1" t="s">
        <v>78</v>
      </c>
      <c r="E2834" s="1" t="s">
        <v>2059</v>
      </c>
      <c r="F2834" s="1" t="s">
        <v>32900</v>
      </c>
      <c r="G2834" s="1" t="s">
        <v>655</v>
      </c>
      <c r="H2834">
        <v>1860</v>
      </c>
      <c r="I2834" s="1" t="s">
        <v>41</v>
      </c>
      <c r="J2834">
        <v>1</v>
      </c>
    </row>
    <row r="2835" spans="1:10" hidden="1" x14ac:dyDescent="0.25">
      <c r="A2835" s="24" t="str">
        <f t="shared" si="46"/>
        <v>1868ARCELOR (BERTON SICARD)</v>
      </c>
      <c r="B2835" s="1">
        <v>1868</v>
      </c>
      <c r="C2835" s="1" t="s">
        <v>32898</v>
      </c>
      <c r="D2835" s="1" t="s">
        <v>78</v>
      </c>
      <c r="E2835" s="1" t="s">
        <v>2060</v>
      </c>
      <c r="F2835" s="1" t="s">
        <v>32900</v>
      </c>
      <c r="G2835" s="1" t="s">
        <v>655</v>
      </c>
      <c r="H2835">
        <v>1868</v>
      </c>
      <c r="I2835" s="1" t="s">
        <v>41</v>
      </c>
      <c r="J2835">
        <v>1</v>
      </c>
    </row>
    <row r="2836" spans="1:10" hidden="1" x14ac:dyDescent="0.25">
      <c r="A2836" s="24" t="str">
        <f t="shared" si="46"/>
        <v>1869ARCELOR (BERTON SICARD)</v>
      </c>
      <c r="B2836" s="1">
        <v>1869</v>
      </c>
      <c r="C2836" s="1" t="s">
        <v>32898</v>
      </c>
      <c r="D2836" s="1" t="s">
        <v>78</v>
      </c>
      <c r="E2836" s="1" t="s">
        <v>2061</v>
      </c>
      <c r="F2836" s="1" t="s">
        <v>32900</v>
      </c>
      <c r="G2836" s="1" t="s">
        <v>655</v>
      </c>
      <c r="H2836">
        <v>1869</v>
      </c>
      <c r="I2836" s="1" t="s">
        <v>41</v>
      </c>
      <c r="J2836">
        <v>1</v>
      </c>
    </row>
    <row r="2837" spans="1:10" hidden="1" x14ac:dyDescent="0.25">
      <c r="A2837" s="24" t="str">
        <f t="shared" si="46"/>
        <v>1875ARCELOR (BERTON SICARD)</v>
      </c>
      <c r="B2837" s="1">
        <v>1875</v>
      </c>
      <c r="C2837" s="1" t="s">
        <v>32898</v>
      </c>
      <c r="D2837" s="1" t="s">
        <v>78</v>
      </c>
      <c r="E2837" s="1" t="s">
        <v>2063</v>
      </c>
      <c r="F2837" s="1" t="s">
        <v>32900</v>
      </c>
      <c r="G2837" s="1" t="s">
        <v>655</v>
      </c>
      <c r="H2837">
        <v>1875</v>
      </c>
      <c r="I2837" s="1" t="s">
        <v>41</v>
      </c>
      <c r="J2837">
        <v>1</v>
      </c>
    </row>
    <row r="2838" spans="1:10" hidden="1" x14ac:dyDescent="0.25">
      <c r="A2838" s="24" t="str">
        <f t="shared" si="46"/>
        <v>5022ARCELOR (BERTON SICARD)</v>
      </c>
      <c r="B2838" s="1">
        <v>5022</v>
      </c>
      <c r="C2838" s="1" t="s">
        <v>32898</v>
      </c>
      <c r="D2838" s="1" t="s">
        <v>78</v>
      </c>
      <c r="E2838" s="1" t="s">
        <v>1132</v>
      </c>
      <c r="F2838" s="1" t="s">
        <v>32900</v>
      </c>
      <c r="G2838" s="1" t="s">
        <v>655</v>
      </c>
      <c r="H2838">
        <v>5022</v>
      </c>
      <c r="I2838" s="1" t="s">
        <v>41</v>
      </c>
      <c r="J2838">
        <v>6.5</v>
      </c>
    </row>
    <row r="2839" spans="1:10" hidden="1" x14ac:dyDescent="0.25">
      <c r="A2839" s="24" t="str">
        <f t="shared" si="46"/>
        <v>5027ARCELOR (BERTON SICARD)</v>
      </c>
      <c r="B2839" s="1">
        <v>5027</v>
      </c>
      <c r="C2839" s="1" t="s">
        <v>32898</v>
      </c>
      <c r="D2839" s="1" t="s">
        <v>168</v>
      </c>
      <c r="E2839" s="1" t="s">
        <v>1133</v>
      </c>
      <c r="F2839" s="1" t="s">
        <v>32900</v>
      </c>
      <c r="G2839" s="1" t="s">
        <v>655</v>
      </c>
      <c r="H2839">
        <v>5027</v>
      </c>
      <c r="I2839" s="1" t="s">
        <v>41</v>
      </c>
      <c r="J2839">
        <v>6.5</v>
      </c>
    </row>
    <row r="2840" spans="1:10" hidden="1" x14ac:dyDescent="0.25">
      <c r="A2840" s="24" t="str">
        <f t="shared" si="46"/>
        <v>5040ARCELOR (BERTON SICARD)</v>
      </c>
      <c r="B2840" s="1">
        <v>5040</v>
      </c>
      <c r="C2840" s="1" t="s">
        <v>32898</v>
      </c>
      <c r="D2840" s="1" t="s">
        <v>78</v>
      </c>
      <c r="E2840" s="1" t="s">
        <v>1134</v>
      </c>
      <c r="F2840" s="1" t="s">
        <v>32900</v>
      </c>
      <c r="G2840" s="1" t="s">
        <v>655</v>
      </c>
      <c r="H2840">
        <v>5040</v>
      </c>
      <c r="I2840" s="1" t="s">
        <v>41</v>
      </c>
      <c r="J2840">
        <v>6.5</v>
      </c>
    </row>
    <row r="2841" spans="1:10" hidden="1" x14ac:dyDescent="0.25">
      <c r="A2841" s="24" t="str">
        <f t="shared" si="46"/>
        <v>5041ARCELOR (BERTON SICARD)</v>
      </c>
      <c r="B2841" s="1">
        <v>5041</v>
      </c>
      <c r="C2841" s="1" t="s">
        <v>32898</v>
      </c>
      <c r="D2841" s="1" t="s">
        <v>78</v>
      </c>
      <c r="E2841" s="1" t="s">
        <v>1135</v>
      </c>
      <c r="F2841" s="1" t="s">
        <v>32900</v>
      </c>
      <c r="G2841" s="1" t="s">
        <v>655</v>
      </c>
      <c r="H2841">
        <v>5041</v>
      </c>
      <c r="I2841" s="1" t="s">
        <v>41</v>
      </c>
      <c r="J2841">
        <v>6.5</v>
      </c>
    </row>
    <row r="2842" spans="1:10" hidden="1" x14ac:dyDescent="0.25">
      <c r="A2842" s="24" t="str">
        <f t="shared" si="46"/>
        <v>5042ARCELOR (BERTON SICARD)</v>
      </c>
      <c r="B2842" s="1">
        <v>5042</v>
      </c>
      <c r="C2842" s="1" t="s">
        <v>32898</v>
      </c>
      <c r="D2842" s="1" t="s">
        <v>78</v>
      </c>
      <c r="E2842" s="1" t="s">
        <v>1136</v>
      </c>
      <c r="F2842" s="1" t="s">
        <v>32900</v>
      </c>
      <c r="G2842" s="1" t="s">
        <v>655</v>
      </c>
      <c r="H2842">
        <v>5042</v>
      </c>
      <c r="I2842" s="1" t="s">
        <v>41</v>
      </c>
      <c r="J2842">
        <v>6.5</v>
      </c>
    </row>
    <row r="2843" spans="1:10" hidden="1" x14ac:dyDescent="0.25">
      <c r="A2843" s="24" t="str">
        <f t="shared" si="46"/>
        <v>5048ARCELOR (BERTON SICARD)</v>
      </c>
      <c r="B2843" s="1">
        <v>5048</v>
      </c>
      <c r="C2843" s="1" t="s">
        <v>32898</v>
      </c>
      <c r="D2843" s="1" t="s">
        <v>78</v>
      </c>
      <c r="E2843" s="1" t="s">
        <v>941</v>
      </c>
      <c r="F2843" s="1" t="s">
        <v>32900</v>
      </c>
      <c r="G2843" s="1" t="s">
        <v>655</v>
      </c>
      <c r="H2843">
        <v>5048</v>
      </c>
      <c r="I2843" s="1" t="s">
        <v>41</v>
      </c>
      <c r="J2843">
        <v>6.5</v>
      </c>
    </row>
    <row r="2844" spans="1:10" hidden="1" x14ac:dyDescent="0.25">
      <c r="A2844" s="24" t="str">
        <f t="shared" si="46"/>
        <v>5049ARCELOR (BERTON SICARD)</v>
      </c>
      <c r="B2844" s="1">
        <v>5049</v>
      </c>
      <c r="C2844" s="1" t="s">
        <v>32898</v>
      </c>
      <c r="D2844" s="1" t="s">
        <v>78</v>
      </c>
      <c r="E2844" s="1" t="s">
        <v>941</v>
      </c>
      <c r="F2844" s="1" t="s">
        <v>32900</v>
      </c>
      <c r="G2844" s="1" t="s">
        <v>655</v>
      </c>
      <c r="H2844">
        <v>5049</v>
      </c>
      <c r="I2844" s="1" t="s">
        <v>41</v>
      </c>
      <c r="J2844">
        <v>6.5</v>
      </c>
    </row>
    <row r="2845" spans="1:10" hidden="1" x14ac:dyDescent="0.25">
      <c r="A2845" s="24" t="str">
        <f t="shared" si="46"/>
        <v>5050ARCELOR (BERTON SICARD)</v>
      </c>
      <c r="B2845" s="1">
        <v>5050</v>
      </c>
      <c r="C2845" s="1" t="s">
        <v>32898</v>
      </c>
      <c r="D2845" s="1" t="s">
        <v>78</v>
      </c>
      <c r="E2845" s="1" t="s">
        <v>1137</v>
      </c>
      <c r="F2845" s="1" t="s">
        <v>32900</v>
      </c>
      <c r="G2845" s="1" t="s">
        <v>655</v>
      </c>
      <c r="H2845">
        <v>5050</v>
      </c>
      <c r="I2845" s="1" t="s">
        <v>41</v>
      </c>
      <c r="J2845">
        <v>6.5</v>
      </c>
    </row>
    <row r="2846" spans="1:10" hidden="1" x14ac:dyDescent="0.25">
      <c r="A2846" s="24" t="str">
        <f t="shared" si="46"/>
        <v>5051ARCELOR (BERTON SICARD)</v>
      </c>
      <c r="B2846" s="1">
        <v>5051</v>
      </c>
      <c r="C2846" s="1" t="s">
        <v>32898</v>
      </c>
      <c r="D2846" s="1" t="s">
        <v>78</v>
      </c>
      <c r="E2846" s="1" t="s">
        <v>1140</v>
      </c>
      <c r="F2846" s="1" t="s">
        <v>32900</v>
      </c>
      <c r="G2846" s="1" t="s">
        <v>655</v>
      </c>
      <c r="H2846">
        <v>5051</v>
      </c>
      <c r="I2846" s="1" t="s">
        <v>41</v>
      </c>
      <c r="J2846">
        <v>6.5</v>
      </c>
    </row>
    <row r="2847" spans="1:10" hidden="1" x14ac:dyDescent="0.25">
      <c r="A2847" s="24" t="str">
        <f t="shared" si="46"/>
        <v>5053ARCELOR (BERTON SICARD)</v>
      </c>
      <c r="B2847" s="1">
        <v>5053</v>
      </c>
      <c r="C2847" s="1" t="s">
        <v>32898</v>
      </c>
      <c r="D2847" s="1" t="s">
        <v>78</v>
      </c>
      <c r="E2847" s="1" t="s">
        <v>1144</v>
      </c>
      <c r="F2847" s="1" t="s">
        <v>32900</v>
      </c>
      <c r="G2847" s="1" t="s">
        <v>655</v>
      </c>
      <c r="H2847">
        <v>5053</v>
      </c>
      <c r="I2847" s="1" t="s">
        <v>41</v>
      </c>
      <c r="J2847">
        <v>6.5</v>
      </c>
    </row>
    <row r="2848" spans="1:10" hidden="1" x14ac:dyDescent="0.25">
      <c r="A2848" s="24" t="str">
        <f t="shared" si="46"/>
        <v>5054ARCELOR (BERTON SICARD)</v>
      </c>
      <c r="B2848" s="1">
        <v>5054</v>
      </c>
      <c r="C2848" s="1" t="s">
        <v>32898</v>
      </c>
      <c r="D2848" s="1" t="s">
        <v>78</v>
      </c>
      <c r="E2848" s="1" t="s">
        <v>1145</v>
      </c>
      <c r="F2848" s="1" t="s">
        <v>32900</v>
      </c>
      <c r="G2848" s="1" t="s">
        <v>655</v>
      </c>
      <c r="H2848">
        <v>5054</v>
      </c>
      <c r="I2848" s="1" t="s">
        <v>41</v>
      </c>
      <c r="J2848">
        <v>6.5</v>
      </c>
    </row>
    <row r="2849" spans="1:10" hidden="1" x14ac:dyDescent="0.25">
      <c r="A2849" s="24" t="str">
        <f t="shared" si="46"/>
        <v>5057ARCELOR (BERTON SICARD)</v>
      </c>
      <c r="B2849" s="1">
        <v>5057</v>
      </c>
      <c r="C2849" s="1" t="s">
        <v>32898</v>
      </c>
      <c r="D2849" s="1" t="s">
        <v>78</v>
      </c>
      <c r="E2849" s="1" t="s">
        <v>1147</v>
      </c>
      <c r="F2849" s="1" t="s">
        <v>32900</v>
      </c>
      <c r="G2849" s="1" t="s">
        <v>655</v>
      </c>
      <c r="H2849">
        <v>5057</v>
      </c>
      <c r="I2849" s="1" t="s">
        <v>41</v>
      </c>
      <c r="J2849">
        <v>6.5</v>
      </c>
    </row>
    <row r="2850" spans="1:10" hidden="1" x14ac:dyDescent="0.25">
      <c r="A2850" s="24" t="str">
        <f t="shared" si="46"/>
        <v>5058ARCELOR (BERTON SICARD)</v>
      </c>
      <c r="B2850" s="1">
        <v>5058</v>
      </c>
      <c r="C2850" s="1" t="s">
        <v>32898</v>
      </c>
      <c r="D2850" s="1" t="s">
        <v>78</v>
      </c>
      <c r="E2850" s="1" t="s">
        <v>1148</v>
      </c>
      <c r="F2850" s="1" t="s">
        <v>32900</v>
      </c>
      <c r="G2850" s="1" t="s">
        <v>655</v>
      </c>
      <c r="H2850">
        <v>5058</v>
      </c>
      <c r="I2850" s="1" t="s">
        <v>41</v>
      </c>
      <c r="J2850">
        <v>6.5</v>
      </c>
    </row>
    <row r="2851" spans="1:10" hidden="1" x14ac:dyDescent="0.25">
      <c r="A2851" s="24" t="str">
        <f t="shared" si="46"/>
        <v>5138ARCELOR (BERTON SICARD)</v>
      </c>
      <c r="B2851" s="1">
        <v>5138</v>
      </c>
      <c r="C2851" s="1" t="s">
        <v>32898</v>
      </c>
      <c r="D2851" s="1" t="s">
        <v>168</v>
      </c>
      <c r="E2851" s="1" t="s">
        <v>1150</v>
      </c>
      <c r="F2851" s="1" t="s">
        <v>32900</v>
      </c>
      <c r="G2851" s="1" t="s">
        <v>655</v>
      </c>
      <c r="H2851">
        <v>5138</v>
      </c>
      <c r="I2851" s="1" t="s">
        <v>41</v>
      </c>
      <c r="J2851">
        <v>6</v>
      </c>
    </row>
    <row r="2852" spans="1:10" hidden="1" x14ac:dyDescent="0.25">
      <c r="A2852" s="24" t="str">
        <f t="shared" si="46"/>
        <v>5144ARCELOR (BERTON SICARD)</v>
      </c>
      <c r="B2852" s="1">
        <v>5144</v>
      </c>
      <c r="C2852" s="1" t="s">
        <v>32898</v>
      </c>
      <c r="D2852" s="1" t="s">
        <v>78</v>
      </c>
      <c r="E2852" s="1" t="s">
        <v>1151</v>
      </c>
      <c r="F2852" s="1" t="s">
        <v>32900</v>
      </c>
      <c r="G2852" s="1" t="s">
        <v>655</v>
      </c>
      <c r="H2852">
        <v>5144</v>
      </c>
      <c r="I2852" s="1" t="s">
        <v>41</v>
      </c>
      <c r="J2852">
        <v>6.5</v>
      </c>
    </row>
    <row r="2853" spans="1:10" hidden="1" x14ac:dyDescent="0.25">
      <c r="A2853" s="24" t="str">
        <f t="shared" si="46"/>
        <v>5145ARCELOR (BERTON SICARD)</v>
      </c>
      <c r="B2853" s="1">
        <v>5145</v>
      </c>
      <c r="C2853" s="1" t="s">
        <v>32898</v>
      </c>
      <c r="D2853" s="1" t="s">
        <v>78</v>
      </c>
      <c r="E2853" s="1" t="s">
        <v>1152</v>
      </c>
      <c r="F2853" s="1" t="s">
        <v>32900</v>
      </c>
      <c r="G2853" s="1" t="s">
        <v>655</v>
      </c>
      <c r="H2853">
        <v>5145</v>
      </c>
      <c r="I2853" s="1" t="s">
        <v>41</v>
      </c>
      <c r="J2853">
        <v>6.5</v>
      </c>
    </row>
    <row r="2854" spans="1:10" hidden="1" x14ac:dyDescent="0.25">
      <c r="A2854" s="24" t="str">
        <f t="shared" si="46"/>
        <v>5146ARCELOR (BERTON SICARD)</v>
      </c>
      <c r="B2854" s="1">
        <v>5146</v>
      </c>
      <c r="C2854" s="1" t="s">
        <v>32898</v>
      </c>
      <c r="D2854" s="1" t="s">
        <v>78</v>
      </c>
      <c r="E2854" s="1" t="s">
        <v>1153</v>
      </c>
      <c r="F2854" s="1" t="s">
        <v>32900</v>
      </c>
      <c r="G2854" s="1" t="s">
        <v>655</v>
      </c>
      <c r="H2854">
        <v>5146</v>
      </c>
      <c r="I2854" s="1" t="s">
        <v>41</v>
      </c>
      <c r="J2854">
        <v>6</v>
      </c>
    </row>
    <row r="2855" spans="1:10" hidden="1" x14ac:dyDescent="0.25">
      <c r="A2855" s="24" t="str">
        <f t="shared" si="46"/>
        <v>5147ARCELOR (BERTON SICARD)</v>
      </c>
      <c r="B2855" s="1">
        <v>5147</v>
      </c>
      <c r="C2855" s="1" t="s">
        <v>32898</v>
      </c>
      <c r="D2855" s="1" t="s">
        <v>78</v>
      </c>
      <c r="E2855" s="1" t="s">
        <v>1154</v>
      </c>
      <c r="F2855" s="1" t="s">
        <v>32900</v>
      </c>
      <c r="G2855" s="1" t="s">
        <v>655</v>
      </c>
      <c r="H2855">
        <v>5147</v>
      </c>
      <c r="I2855" s="1" t="s">
        <v>41</v>
      </c>
      <c r="J2855">
        <v>6</v>
      </c>
    </row>
    <row r="2856" spans="1:10" hidden="1" x14ac:dyDescent="0.25">
      <c r="A2856" s="24" t="str">
        <f t="shared" si="46"/>
        <v>5154ARCELOR (BERTON SICARD)</v>
      </c>
      <c r="B2856" s="1">
        <v>5154</v>
      </c>
      <c r="C2856" s="1" t="s">
        <v>32898</v>
      </c>
      <c r="D2856" s="1" t="s">
        <v>78</v>
      </c>
      <c r="E2856" s="1" t="s">
        <v>1155</v>
      </c>
      <c r="F2856" s="1" t="s">
        <v>32900</v>
      </c>
      <c r="G2856" s="1" t="s">
        <v>655</v>
      </c>
      <c r="H2856">
        <v>5154</v>
      </c>
      <c r="I2856" s="1" t="s">
        <v>41</v>
      </c>
      <c r="J2856">
        <v>6</v>
      </c>
    </row>
    <row r="2857" spans="1:10" hidden="1" x14ac:dyDescent="0.25">
      <c r="A2857" s="24" t="str">
        <f t="shared" si="46"/>
        <v>5155ARCELOR (BERTON SICARD)</v>
      </c>
      <c r="B2857" s="1">
        <v>5155</v>
      </c>
      <c r="C2857" s="1" t="s">
        <v>32898</v>
      </c>
      <c r="D2857" s="1" t="s">
        <v>78</v>
      </c>
      <c r="E2857" s="1" t="s">
        <v>1156</v>
      </c>
      <c r="F2857" s="1" t="s">
        <v>32900</v>
      </c>
      <c r="G2857" s="1" t="s">
        <v>655</v>
      </c>
      <c r="H2857">
        <v>5155</v>
      </c>
      <c r="I2857" s="1" t="s">
        <v>41</v>
      </c>
      <c r="J2857">
        <v>6</v>
      </c>
    </row>
    <row r="2858" spans="1:10" hidden="1" x14ac:dyDescent="0.25">
      <c r="A2858" s="24" t="str">
        <f t="shared" si="46"/>
        <v>5156ARCELOR (BERTON SICARD)</v>
      </c>
      <c r="B2858" s="1">
        <v>5156</v>
      </c>
      <c r="C2858" s="1" t="s">
        <v>32898</v>
      </c>
      <c r="D2858" s="1" t="s">
        <v>78</v>
      </c>
      <c r="E2858" s="1" t="s">
        <v>1157</v>
      </c>
      <c r="F2858" s="1" t="s">
        <v>32900</v>
      </c>
      <c r="G2858" s="1" t="s">
        <v>655</v>
      </c>
      <c r="H2858">
        <v>5156</v>
      </c>
      <c r="I2858" s="1" t="s">
        <v>41</v>
      </c>
      <c r="J2858">
        <v>6</v>
      </c>
    </row>
    <row r="2859" spans="1:10" hidden="1" x14ac:dyDescent="0.25">
      <c r="A2859" s="24" t="str">
        <f t="shared" si="46"/>
        <v>5167THARCELOR (BERTON SICARD)</v>
      </c>
      <c r="B2859" s="1" t="s">
        <v>1158</v>
      </c>
      <c r="C2859" s="1" t="s">
        <v>32898</v>
      </c>
      <c r="D2859" s="1" t="s">
        <v>78</v>
      </c>
      <c r="E2859" s="1" t="s">
        <v>1159</v>
      </c>
      <c r="F2859" s="1" t="s">
        <v>32900</v>
      </c>
      <c r="G2859" s="1" t="s">
        <v>655</v>
      </c>
      <c r="H2859" t="s">
        <v>1158</v>
      </c>
      <c r="I2859" s="1" t="s">
        <v>41</v>
      </c>
      <c r="J2859">
        <v>6.5</v>
      </c>
    </row>
    <row r="2860" spans="1:10" hidden="1" x14ac:dyDescent="0.25">
      <c r="A2860" s="24" t="str">
        <f t="shared" si="46"/>
        <v>5169THARCELOR (BERTON SICARD)</v>
      </c>
      <c r="B2860" s="1" t="s">
        <v>1160</v>
      </c>
      <c r="C2860" s="1" t="s">
        <v>32898</v>
      </c>
      <c r="D2860" s="1" t="s">
        <v>78</v>
      </c>
      <c r="E2860" s="1" t="s">
        <v>1161</v>
      </c>
      <c r="F2860" s="1" t="s">
        <v>32900</v>
      </c>
      <c r="G2860" s="1" t="s">
        <v>655</v>
      </c>
      <c r="H2860" t="s">
        <v>1160</v>
      </c>
      <c r="I2860" s="1" t="s">
        <v>41</v>
      </c>
      <c r="J2860">
        <v>6.5</v>
      </c>
    </row>
    <row r="2861" spans="1:10" hidden="1" x14ac:dyDescent="0.25">
      <c r="A2861" s="24" t="str">
        <f t="shared" si="46"/>
        <v>5170THARCELOR (BERTON SICARD)</v>
      </c>
      <c r="B2861" s="1" t="s">
        <v>1162</v>
      </c>
      <c r="C2861" s="1" t="s">
        <v>32898</v>
      </c>
      <c r="D2861" s="1" t="s">
        <v>78</v>
      </c>
      <c r="E2861" s="1" t="s">
        <v>1163</v>
      </c>
      <c r="F2861" s="1" t="s">
        <v>32900</v>
      </c>
      <c r="G2861" s="1" t="s">
        <v>655</v>
      </c>
      <c r="H2861" t="s">
        <v>1162</v>
      </c>
      <c r="I2861" s="1" t="s">
        <v>41</v>
      </c>
      <c r="J2861">
        <v>6.5</v>
      </c>
    </row>
    <row r="2862" spans="1:10" hidden="1" x14ac:dyDescent="0.25">
      <c r="A2862" s="24" t="str">
        <f t="shared" si="46"/>
        <v>5190ARCELOR (BERTON SICARD)</v>
      </c>
      <c r="B2862" s="1">
        <v>5190</v>
      </c>
      <c r="C2862" s="1" t="s">
        <v>32898</v>
      </c>
      <c r="D2862" s="1" t="s">
        <v>78</v>
      </c>
      <c r="E2862" s="1" t="s">
        <v>1164</v>
      </c>
      <c r="F2862" s="1" t="s">
        <v>32900</v>
      </c>
      <c r="G2862" s="1" t="s">
        <v>655</v>
      </c>
      <c r="H2862">
        <v>5190</v>
      </c>
      <c r="I2862" s="1" t="s">
        <v>41</v>
      </c>
      <c r="J2862">
        <v>6</v>
      </c>
    </row>
    <row r="2863" spans="1:10" hidden="1" x14ac:dyDescent="0.25">
      <c r="A2863" s="24" t="str">
        <f t="shared" si="46"/>
        <v>5191ARCELOR (BERTON SICARD)</v>
      </c>
      <c r="B2863" s="1">
        <v>5191</v>
      </c>
      <c r="C2863" s="1" t="s">
        <v>32898</v>
      </c>
      <c r="D2863" s="1" t="s">
        <v>78</v>
      </c>
      <c r="E2863" s="1" t="s">
        <v>1165</v>
      </c>
      <c r="F2863" s="1" t="s">
        <v>32900</v>
      </c>
      <c r="G2863" s="1" t="s">
        <v>655</v>
      </c>
      <c r="H2863">
        <v>5191</v>
      </c>
      <c r="I2863" s="1" t="s">
        <v>41</v>
      </c>
      <c r="J2863">
        <v>6</v>
      </c>
    </row>
    <row r="2864" spans="1:10" hidden="1" x14ac:dyDescent="0.25">
      <c r="A2864" s="24" t="str">
        <f t="shared" si="46"/>
        <v>5192ARCELOR (BERTON SICARD)</v>
      </c>
      <c r="B2864" s="1">
        <v>5192</v>
      </c>
      <c r="C2864" s="1" t="s">
        <v>32898</v>
      </c>
      <c r="D2864" s="1" t="s">
        <v>78</v>
      </c>
      <c r="E2864" s="1" t="s">
        <v>1166</v>
      </c>
      <c r="F2864" s="1" t="s">
        <v>32900</v>
      </c>
      <c r="G2864" s="1" t="s">
        <v>655</v>
      </c>
      <c r="H2864">
        <v>5192</v>
      </c>
      <c r="I2864" s="1" t="s">
        <v>41</v>
      </c>
      <c r="J2864">
        <v>6</v>
      </c>
    </row>
    <row r="2865" spans="1:10" hidden="1" x14ac:dyDescent="0.25">
      <c r="A2865" s="24" t="str">
        <f t="shared" si="46"/>
        <v>5193ARCELOR (BERTON SICARD)</v>
      </c>
      <c r="B2865" s="1">
        <v>5193</v>
      </c>
      <c r="C2865" s="1" t="s">
        <v>32898</v>
      </c>
      <c r="D2865" s="1" t="s">
        <v>78</v>
      </c>
      <c r="E2865" s="1" t="s">
        <v>1167</v>
      </c>
      <c r="F2865" s="1" t="s">
        <v>32900</v>
      </c>
      <c r="G2865" s="1" t="s">
        <v>655</v>
      </c>
      <c r="H2865">
        <v>5193</v>
      </c>
      <c r="I2865" s="1" t="s">
        <v>41</v>
      </c>
      <c r="J2865">
        <v>6</v>
      </c>
    </row>
    <row r="2866" spans="1:10" hidden="1" x14ac:dyDescent="0.25">
      <c r="A2866" s="24" t="str">
        <f t="shared" si="46"/>
        <v>5194ARCELOR (BERTON SICARD)</v>
      </c>
      <c r="B2866" s="1">
        <v>5194</v>
      </c>
      <c r="C2866" s="1" t="s">
        <v>32898</v>
      </c>
      <c r="D2866" s="1" t="s">
        <v>78</v>
      </c>
      <c r="E2866" s="1" t="s">
        <v>1168</v>
      </c>
      <c r="F2866" s="1" t="s">
        <v>32900</v>
      </c>
      <c r="G2866" s="1" t="s">
        <v>655</v>
      </c>
      <c r="H2866">
        <v>5194</v>
      </c>
      <c r="I2866" s="1" t="s">
        <v>41</v>
      </c>
      <c r="J2866">
        <v>6</v>
      </c>
    </row>
    <row r="2867" spans="1:10" hidden="1" x14ac:dyDescent="0.25">
      <c r="A2867" s="24" t="str">
        <f t="shared" si="46"/>
        <v>5195ARCELOR (BERTON SICARD)</v>
      </c>
      <c r="B2867" s="1">
        <v>5195</v>
      </c>
      <c r="C2867" s="1" t="s">
        <v>32898</v>
      </c>
      <c r="D2867" s="1" t="s">
        <v>78</v>
      </c>
      <c r="E2867" s="1" t="s">
        <v>1169</v>
      </c>
      <c r="F2867" s="1" t="s">
        <v>32900</v>
      </c>
      <c r="G2867" s="1" t="s">
        <v>655</v>
      </c>
      <c r="H2867">
        <v>5195</v>
      </c>
      <c r="I2867" s="1" t="s">
        <v>41</v>
      </c>
      <c r="J2867">
        <v>6</v>
      </c>
    </row>
    <row r="2868" spans="1:10" hidden="1" x14ac:dyDescent="0.25">
      <c r="A2868" s="24" t="str">
        <f t="shared" si="46"/>
        <v>5401THARCELOR (BERTON SICARD)</v>
      </c>
      <c r="B2868" s="1" t="s">
        <v>1170</v>
      </c>
      <c r="C2868" s="1" t="s">
        <v>32898</v>
      </c>
      <c r="D2868" s="1" t="s">
        <v>78</v>
      </c>
      <c r="E2868" s="1" t="s">
        <v>1171</v>
      </c>
      <c r="F2868" s="1" t="s">
        <v>32900</v>
      </c>
      <c r="G2868" s="1" t="s">
        <v>655</v>
      </c>
      <c r="H2868" t="s">
        <v>1170</v>
      </c>
      <c r="I2868" s="1" t="s">
        <v>41</v>
      </c>
      <c r="J2868">
        <v>6.5</v>
      </c>
    </row>
    <row r="2869" spans="1:10" hidden="1" x14ac:dyDescent="0.25">
      <c r="A2869" s="24" t="str">
        <f t="shared" si="46"/>
        <v>5402THARCELOR (BERTON SICARD)</v>
      </c>
      <c r="B2869" s="1" t="s">
        <v>1172</v>
      </c>
      <c r="C2869" s="1" t="s">
        <v>32898</v>
      </c>
      <c r="D2869" s="1" t="s">
        <v>78</v>
      </c>
      <c r="E2869" s="1" t="s">
        <v>1173</v>
      </c>
      <c r="F2869" s="1" t="s">
        <v>32900</v>
      </c>
      <c r="G2869" s="1" t="s">
        <v>655</v>
      </c>
      <c r="H2869" t="s">
        <v>1172</v>
      </c>
      <c r="I2869" s="1" t="s">
        <v>41</v>
      </c>
      <c r="J2869">
        <v>6.5</v>
      </c>
    </row>
    <row r="2870" spans="1:10" hidden="1" x14ac:dyDescent="0.25">
      <c r="A2870" s="24" t="str">
        <f t="shared" si="46"/>
        <v>5403THARCELOR (BERTON SICARD)</v>
      </c>
      <c r="B2870" s="1" t="s">
        <v>1174</v>
      </c>
      <c r="C2870" s="1" t="s">
        <v>32898</v>
      </c>
      <c r="D2870" s="1" t="s">
        <v>78</v>
      </c>
      <c r="E2870" s="1" t="s">
        <v>1175</v>
      </c>
      <c r="F2870" s="1" t="s">
        <v>32900</v>
      </c>
      <c r="G2870" s="1" t="s">
        <v>655</v>
      </c>
      <c r="H2870" t="s">
        <v>1174</v>
      </c>
      <c r="I2870" s="1" t="s">
        <v>41</v>
      </c>
      <c r="J2870">
        <v>6.5</v>
      </c>
    </row>
    <row r="2871" spans="1:10" hidden="1" x14ac:dyDescent="0.25">
      <c r="A2871" s="24" t="str">
        <f t="shared" si="46"/>
        <v>5404THARCELOR (BERTON SICARD)</v>
      </c>
      <c r="B2871" s="1" t="s">
        <v>1176</v>
      </c>
      <c r="C2871" s="1" t="s">
        <v>32898</v>
      </c>
      <c r="D2871" s="1" t="s">
        <v>78</v>
      </c>
      <c r="E2871" s="1" t="s">
        <v>1177</v>
      </c>
      <c r="F2871" s="1" t="s">
        <v>32900</v>
      </c>
      <c r="G2871" s="1" t="s">
        <v>655</v>
      </c>
      <c r="H2871" t="s">
        <v>1176</v>
      </c>
      <c r="I2871" s="1" t="s">
        <v>41</v>
      </c>
      <c r="J2871">
        <v>6.5</v>
      </c>
    </row>
    <row r="2872" spans="1:10" hidden="1" x14ac:dyDescent="0.25">
      <c r="A2872" s="24" t="str">
        <f t="shared" si="46"/>
        <v>5405THARCELOR (BERTON SICARD)</v>
      </c>
      <c r="B2872" s="1" t="s">
        <v>1178</v>
      </c>
      <c r="C2872" s="1" t="s">
        <v>32898</v>
      </c>
      <c r="D2872" s="1" t="s">
        <v>78</v>
      </c>
      <c r="E2872" s="1" t="s">
        <v>1171</v>
      </c>
      <c r="F2872" s="1" t="s">
        <v>32900</v>
      </c>
      <c r="G2872" s="1" t="s">
        <v>655</v>
      </c>
      <c r="H2872" t="s">
        <v>1178</v>
      </c>
      <c r="I2872" s="1" t="s">
        <v>41</v>
      </c>
      <c r="J2872">
        <v>6.5</v>
      </c>
    </row>
    <row r="2873" spans="1:10" hidden="1" x14ac:dyDescent="0.25">
      <c r="A2873" s="24" t="str">
        <f t="shared" si="46"/>
        <v>5406THARCELOR (BERTON SICARD)</v>
      </c>
      <c r="B2873" s="1" t="s">
        <v>1179</v>
      </c>
      <c r="C2873" s="1" t="s">
        <v>32898</v>
      </c>
      <c r="D2873" s="1" t="s">
        <v>78</v>
      </c>
      <c r="E2873" s="1" t="s">
        <v>1171</v>
      </c>
      <c r="F2873" s="1" t="s">
        <v>32900</v>
      </c>
      <c r="G2873" s="1" t="s">
        <v>655</v>
      </c>
      <c r="H2873" t="s">
        <v>1179</v>
      </c>
      <c r="I2873" s="1" t="s">
        <v>41</v>
      </c>
      <c r="J2873">
        <v>6.5</v>
      </c>
    </row>
    <row r="2874" spans="1:10" hidden="1" x14ac:dyDescent="0.25">
      <c r="A2874" s="24" t="str">
        <f t="shared" si="46"/>
        <v>5407THARCELOR (BERTON SICARD)</v>
      </c>
      <c r="B2874" s="1" t="s">
        <v>1180</v>
      </c>
      <c r="C2874" s="1" t="s">
        <v>32898</v>
      </c>
      <c r="D2874" s="1" t="s">
        <v>78</v>
      </c>
      <c r="E2874" s="1" t="s">
        <v>1181</v>
      </c>
      <c r="F2874" s="1" t="s">
        <v>32900</v>
      </c>
      <c r="G2874" s="1" t="s">
        <v>655</v>
      </c>
      <c r="H2874" t="s">
        <v>1180</v>
      </c>
      <c r="I2874" s="1" t="s">
        <v>41</v>
      </c>
      <c r="J2874">
        <v>6.5</v>
      </c>
    </row>
    <row r="2875" spans="1:10" hidden="1" x14ac:dyDescent="0.25">
      <c r="A2875" s="24" t="str">
        <f t="shared" si="46"/>
        <v>5408THARCELOR (BERTON SICARD)</v>
      </c>
      <c r="B2875" s="1" t="s">
        <v>1182</v>
      </c>
      <c r="C2875" s="1" t="s">
        <v>32898</v>
      </c>
      <c r="D2875" s="1" t="s">
        <v>78</v>
      </c>
      <c r="E2875" s="1" t="s">
        <v>1183</v>
      </c>
      <c r="F2875" s="1" t="s">
        <v>32900</v>
      </c>
      <c r="G2875" s="1" t="s">
        <v>655</v>
      </c>
      <c r="H2875" t="s">
        <v>1182</v>
      </c>
      <c r="I2875" s="1" t="s">
        <v>41</v>
      </c>
      <c r="J2875">
        <v>6.5</v>
      </c>
    </row>
    <row r="2876" spans="1:10" hidden="1" x14ac:dyDescent="0.25">
      <c r="A2876" s="24" t="str">
        <f t="shared" si="46"/>
        <v>5409THARCELOR (BERTON SICARD)</v>
      </c>
      <c r="B2876" s="1" t="s">
        <v>1184</v>
      </c>
      <c r="C2876" s="1" t="s">
        <v>32898</v>
      </c>
      <c r="D2876" s="1" t="s">
        <v>78</v>
      </c>
      <c r="E2876" s="1" t="s">
        <v>1185</v>
      </c>
      <c r="F2876" s="1" t="s">
        <v>32900</v>
      </c>
      <c r="G2876" s="1" t="s">
        <v>655</v>
      </c>
      <c r="H2876" t="s">
        <v>1184</v>
      </c>
      <c r="I2876" s="1" t="s">
        <v>41</v>
      </c>
      <c r="J2876">
        <v>6.5</v>
      </c>
    </row>
    <row r="2877" spans="1:10" hidden="1" x14ac:dyDescent="0.25">
      <c r="A2877" s="24" t="str">
        <f t="shared" si="46"/>
        <v>5410THARCELOR (BERTON SICARD)</v>
      </c>
      <c r="B2877" s="1" t="s">
        <v>1186</v>
      </c>
      <c r="C2877" s="1" t="s">
        <v>32898</v>
      </c>
      <c r="D2877" s="1" t="s">
        <v>78</v>
      </c>
      <c r="E2877" s="1" t="s">
        <v>1187</v>
      </c>
      <c r="F2877" s="1" t="s">
        <v>32900</v>
      </c>
      <c r="G2877" s="1" t="s">
        <v>655</v>
      </c>
      <c r="H2877" t="s">
        <v>1186</v>
      </c>
      <c r="I2877" s="1" t="s">
        <v>41</v>
      </c>
      <c r="J2877">
        <v>6.5</v>
      </c>
    </row>
    <row r="2878" spans="1:10" hidden="1" x14ac:dyDescent="0.25">
      <c r="A2878" s="24" t="str">
        <f t="shared" si="46"/>
        <v>5411THARCELOR (BERTON SICARD)</v>
      </c>
      <c r="B2878" s="1" t="s">
        <v>1188</v>
      </c>
      <c r="C2878" s="1" t="s">
        <v>32898</v>
      </c>
      <c r="D2878" s="1" t="s">
        <v>78</v>
      </c>
      <c r="E2878" s="1" t="s">
        <v>1189</v>
      </c>
      <c r="F2878" s="1" t="s">
        <v>32900</v>
      </c>
      <c r="G2878" s="1" t="s">
        <v>655</v>
      </c>
      <c r="H2878" t="s">
        <v>1188</v>
      </c>
      <c r="I2878" s="1" t="s">
        <v>41</v>
      </c>
      <c r="J2878">
        <v>6.5</v>
      </c>
    </row>
    <row r="2879" spans="1:10" hidden="1" x14ac:dyDescent="0.25">
      <c r="A2879" s="24" t="str">
        <f t="shared" si="46"/>
        <v>5415THARCELOR (BERTON SICARD)</v>
      </c>
      <c r="B2879" s="1" t="s">
        <v>1192</v>
      </c>
      <c r="C2879" s="1" t="s">
        <v>32898</v>
      </c>
      <c r="D2879" s="1" t="s">
        <v>78</v>
      </c>
      <c r="E2879" s="1" t="s">
        <v>1193</v>
      </c>
      <c r="F2879" s="1" t="s">
        <v>32900</v>
      </c>
      <c r="G2879" s="1" t="s">
        <v>655</v>
      </c>
      <c r="H2879" t="s">
        <v>1192</v>
      </c>
      <c r="I2879" s="1" t="s">
        <v>41</v>
      </c>
      <c r="J2879">
        <v>6.5</v>
      </c>
    </row>
    <row r="2880" spans="1:10" hidden="1" x14ac:dyDescent="0.25">
      <c r="A2880" s="24" t="str">
        <f t="shared" si="46"/>
        <v>5416THARCELOR (BERTON SICARD)</v>
      </c>
      <c r="B2880" s="1" t="s">
        <v>1194</v>
      </c>
      <c r="C2880" s="1" t="s">
        <v>32898</v>
      </c>
      <c r="D2880" s="1" t="s">
        <v>78</v>
      </c>
      <c r="E2880" s="1" t="s">
        <v>689</v>
      </c>
      <c r="F2880" s="1" t="s">
        <v>32900</v>
      </c>
      <c r="G2880" s="1" t="s">
        <v>655</v>
      </c>
      <c r="H2880" t="s">
        <v>1194</v>
      </c>
      <c r="I2880" s="1" t="s">
        <v>41</v>
      </c>
      <c r="J2880">
        <v>6.5</v>
      </c>
    </row>
    <row r="2881" spans="1:10" hidden="1" x14ac:dyDescent="0.25">
      <c r="A2881" s="24" t="str">
        <f t="shared" si="46"/>
        <v>5417THARCELOR (BERTON SICARD)</v>
      </c>
      <c r="B2881" s="1" t="s">
        <v>1195</v>
      </c>
      <c r="C2881" s="1" t="s">
        <v>32898</v>
      </c>
      <c r="D2881" s="1" t="s">
        <v>78</v>
      </c>
      <c r="E2881" s="1" t="s">
        <v>691</v>
      </c>
      <c r="F2881" s="1" t="s">
        <v>32900</v>
      </c>
      <c r="G2881" s="1" t="s">
        <v>655</v>
      </c>
      <c r="H2881" t="s">
        <v>1195</v>
      </c>
      <c r="I2881" s="1" t="s">
        <v>41</v>
      </c>
      <c r="J2881">
        <v>6.5</v>
      </c>
    </row>
    <row r="2882" spans="1:10" hidden="1" x14ac:dyDescent="0.25">
      <c r="A2882" s="24" t="str">
        <f t="shared" si="46"/>
        <v>5418THARCELOR (BERTON SICARD)</v>
      </c>
      <c r="B2882" s="1" t="s">
        <v>1196</v>
      </c>
      <c r="C2882" s="1" t="s">
        <v>32898</v>
      </c>
      <c r="D2882" s="1" t="s">
        <v>78</v>
      </c>
      <c r="E2882" s="1" t="s">
        <v>1177</v>
      </c>
      <c r="F2882" s="1" t="s">
        <v>32900</v>
      </c>
      <c r="G2882" s="1" t="s">
        <v>655</v>
      </c>
      <c r="H2882" t="s">
        <v>1196</v>
      </c>
      <c r="I2882" s="1" t="s">
        <v>41</v>
      </c>
      <c r="J2882">
        <v>6.5</v>
      </c>
    </row>
    <row r="2883" spans="1:10" hidden="1" x14ac:dyDescent="0.25">
      <c r="A2883" s="24" t="str">
        <f t="shared" si="46"/>
        <v>5419THARCELOR (BERTON SICARD)</v>
      </c>
      <c r="B2883" s="1" t="s">
        <v>1197</v>
      </c>
      <c r="C2883" s="1" t="s">
        <v>32898</v>
      </c>
      <c r="D2883" s="1" t="s">
        <v>78</v>
      </c>
      <c r="E2883" s="1" t="s">
        <v>1198</v>
      </c>
      <c r="F2883" s="1" t="s">
        <v>32900</v>
      </c>
      <c r="G2883" s="1" t="s">
        <v>655</v>
      </c>
      <c r="H2883" t="s">
        <v>1197</v>
      </c>
      <c r="I2883" s="1" t="s">
        <v>41</v>
      </c>
      <c r="J2883">
        <v>6.5</v>
      </c>
    </row>
    <row r="2884" spans="1:10" hidden="1" x14ac:dyDescent="0.25">
      <c r="A2884" s="24" t="str">
        <f t="shared" si="46"/>
        <v>5421THARCELOR (BERTON SICARD)</v>
      </c>
      <c r="B2884" s="1" t="s">
        <v>1201</v>
      </c>
      <c r="C2884" s="1" t="s">
        <v>32898</v>
      </c>
      <c r="D2884" s="1" t="s">
        <v>78</v>
      </c>
      <c r="E2884" s="1" t="s">
        <v>1202</v>
      </c>
      <c r="F2884" s="1" t="s">
        <v>32900</v>
      </c>
      <c r="G2884" s="1" t="s">
        <v>655</v>
      </c>
      <c r="H2884" t="s">
        <v>1201</v>
      </c>
      <c r="I2884" s="1" t="s">
        <v>41</v>
      </c>
      <c r="J2884">
        <v>6.5</v>
      </c>
    </row>
    <row r="2885" spans="1:10" hidden="1" x14ac:dyDescent="0.25">
      <c r="A2885" s="24" t="str">
        <f t="shared" si="46"/>
        <v>5422THARCELOR (BERTON SICARD)</v>
      </c>
      <c r="B2885" s="1" t="s">
        <v>1203</v>
      </c>
      <c r="C2885" s="1" t="s">
        <v>32898</v>
      </c>
      <c r="D2885" s="1" t="s">
        <v>78</v>
      </c>
      <c r="E2885" s="1" t="s">
        <v>1204</v>
      </c>
      <c r="F2885" s="1" t="s">
        <v>32900</v>
      </c>
      <c r="G2885" s="1" t="s">
        <v>655</v>
      </c>
      <c r="H2885" t="s">
        <v>1203</v>
      </c>
      <c r="I2885" s="1" t="s">
        <v>41</v>
      </c>
      <c r="J2885">
        <v>6.5</v>
      </c>
    </row>
    <row r="2886" spans="1:10" hidden="1" x14ac:dyDescent="0.25">
      <c r="A2886" s="24" t="str">
        <f t="shared" si="46"/>
        <v>5423THARCELOR (BERTON SICARD)</v>
      </c>
      <c r="B2886" s="1" t="s">
        <v>1205</v>
      </c>
      <c r="C2886" s="1" t="s">
        <v>32898</v>
      </c>
      <c r="D2886" s="1" t="s">
        <v>78</v>
      </c>
      <c r="E2886" s="1" t="s">
        <v>1206</v>
      </c>
      <c r="F2886" s="1" t="s">
        <v>32900</v>
      </c>
      <c r="G2886" s="1" t="s">
        <v>655</v>
      </c>
      <c r="H2886" t="s">
        <v>1205</v>
      </c>
      <c r="I2886" s="1" t="s">
        <v>41</v>
      </c>
      <c r="J2886">
        <v>6.5</v>
      </c>
    </row>
    <row r="2887" spans="1:10" hidden="1" x14ac:dyDescent="0.25">
      <c r="A2887" s="24" t="str">
        <f t="shared" si="46"/>
        <v>5424THARCELOR (BERTON SICARD)</v>
      </c>
      <c r="B2887" s="1" t="s">
        <v>1207</v>
      </c>
      <c r="C2887" s="1" t="s">
        <v>32898</v>
      </c>
      <c r="D2887" s="1" t="s">
        <v>78</v>
      </c>
      <c r="E2887" s="1" t="s">
        <v>1208</v>
      </c>
      <c r="F2887" s="1" t="s">
        <v>32900</v>
      </c>
      <c r="G2887" s="1" t="s">
        <v>655</v>
      </c>
      <c r="H2887" t="s">
        <v>1207</v>
      </c>
      <c r="I2887" s="1" t="s">
        <v>41</v>
      </c>
      <c r="J2887">
        <v>6.5</v>
      </c>
    </row>
    <row r="2888" spans="1:10" hidden="1" x14ac:dyDescent="0.25">
      <c r="A2888" s="24" t="str">
        <f t="shared" si="46"/>
        <v>5427THARCELOR (BERTON SICARD)</v>
      </c>
      <c r="B2888" s="1" t="s">
        <v>1209</v>
      </c>
      <c r="C2888" s="1" t="s">
        <v>32898</v>
      </c>
      <c r="D2888" s="1" t="s">
        <v>78</v>
      </c>
      <c r="E2888" s="1" t="s">
        <v>1210</v>
      </c>
      <c r="F2888" s="1" t="s">
        <v>32900</v>
      </c>
      <c r="G2888" s="1" t="s">
        <v>655</v>
      </c>
      <c r="H2888" t="s">
        <v>1209</v>
      </c>
      <c r="I2888" s="1" t="s">
        <v>41</v>
      </c>
      <c r="J2888">
        <v>6.5</v>
      </c>
    </row>
    <row r="2889" spans="1:10" hidden="1" x14ac:dyDescent="0.25">
      <c r="A2889" s="24" t="str">
        <f t="shared" si="46"/>
        <v>5428ARCELOR (BERTON SICARD)</v>
      </c>
      <c r="B2889" s="1">
        <v>5428</v>
      </c>
      <c r="C2889" s="1" t="s">
        <v>32898</v>
      </c>
      <c r="D2889" s="1" t="s">
        <v>78</v>
      </c>
      <c r="E2889" s="1" t="s">
        <v>1211</v>
      </c>
      <c r="F2889" s="1" t="s">
        <v>32900</v>
      </c>
      <c r="G2889" s="1" t="s">
        <v>655</v>
      </c>
      <c r="H2889">
        <v>5428</v>
      </c>
      <c r="I2889" s="1" t="s">
        <v>41</v>
      </c>
      <c r="J2889">
        <v>6.5</v>
      </c>
    </row>
    <row r="2890" spans="1:10" hidden="1" x14ac:dyDescent="0.25">
      <c r="A2890" s="24" t="str">
        <f t="shared" si="46"/>
        <v>5429THARCELOR (BERTON SICARD)</v>
      </c>
      <c r="B2890" s="1" t="s">
        <v>1212</v>
      </c>
      <c r="C2890" s="1" t="s">
        <v>32898</v>
      </c>
      <c r="D2890" s="1" t="s">
        <v>78</v>
      </c>
      <c r="E2890" s="1" t="s">
        <v>1213</v>
      </c>
      <c r="F2890" s="1" t="s">
        <v>32900</v>
      </c>
      <c r="G2890" s="1" t="s">
        <v>655</v>
      </c>
      <c r="H2890" t="s">
        <v>1212</v>
      </c>
      <c r="I2890" s="1" t="s">
        <v>41</v>
      </c>
      <c r="J2890">
        <v>6.5</v>
      </c>
    </row>
    <row r="2891" spans="1:10" hidden="1" x14ac:dyDescent="0.25">
      <c r="A2891" s="24" t="str">
        <f t="shared" si="46"/>
        <v>5432THARCELOR (BERTON SICARD)</v>
      </c>
      <c r="B2891" s="1" t="s">
        <v>1214</v>
      </c>
      <c r="C2891" s="1" t="s">
        <v>32898</v>
      </c>
      <c r="D2891" s="1" t="s">
        <v>78</v>
      </c>
      <c r="E2891" s="1" t="s">
        <v>1215</v>
      </c>
      <c r="F2891" s="1" t="s">
        <v>32900</v>
      </c>
      <c r="G2891" s="1" t="s">
        <v>655</v>
      </c>
      <c r="H2891" t="s">
        <v>1214</v>
      </c>
      <c r="I2891" s="1" t="s">
        <v>41</v>
      </c>
      <c r="J2891">
        <v>6.5</v>
      </c>
    </row>
    <row r="2892" spans="1:10" hidden="1" x14ac:dyDescent="0.25">
      <c r="A2892" s="24" t="str">
        <f t="shared" ref="A2892:A2955" si="47">B2892&amp;F2892</f>
        <v>5433THARCELOR (BERTON SICARD)</v>
      </c>
      <c r="B2892" s="1" t="s">
        <v>1216</v>
      </c>
      <c r="C2892" s="1" t="s">
        <v>32898</v>
      </c>
      <c r="D2892" s="1" t="s">
        <v>78</v>
      </c>
      <c r="E2892" s="1" t="s">
        <v>1217</v>
      </c>
      <c r="F2892" s="1" t="s">
        <v>32900</v>
      </c>
      <c r="G2892" s="1" t="s">
        <v>655</v>
      </c>
      <c r="H2892" t="s">
        <v>1216</v>
      </c>
      <c r="I2892" s="1" t="s">
        <v>41</v>
      </c>
      <c r="J2892">
        <v>6.5</v>
      </c>
    </row>
    <row r="2893" spans="1:10" hidden="1" x14ac:dyDescent="0.25">
      <c r="A2893" s="24" t="str">
        <f t="shared" si="47"/>
        <v>5434THARCELOR (BERTON SICARD)</v>
      </c>
      <c r="B2893" s="1" t="s">
        <v>1218</v>
      </c>
      <c r="C2893" s="1" t="s">
        <v>32898</v>
      </c>
      <c r="D2893" s="1" t="s">
        <v>78</v>
      </c>
      <c r="E2893" s="1" t="s">
        <v>1219</v>
      </c>
      <c r="F2893" s="1" t="s">
        <v>32900</v>
      </c>
      <c r="G2893" s="1" t="s">
        <v>655</v>
      </c>
      <c r="H2893" t="s">
        <v>1218</v>
      </c>
      <c r="I2893" s="1" t="s">
        <v>41</v>
      </c>
      <c r="J2893">
        <v>6.5</v>
      </c>
    </row>
    <row r="2894" spans="1:10" hidden="1" x14ac:dyDescent="0.25">
      <c r="A2894" s="24" t="str">
        <f t="shared" si="47"/>
        <v>5435THARCELOR (BERTON SICARD)</v>
      </c>
      <c r="B2894" s="1" t="s">
        <v>1220</v>
      </c>
      <c r="C2894" s="1" t="s">
        <v>32898</v>
      </c>
      <c r="D2894" s="1" t="s">
        <v>78</v>
      </c>
      <c r="E2894" s="1" t="s">
        <v>1221</v>
      </c>
      <c r="F2894" s="1" t="s">
        <v>32900</v>
      </c>
      <c r="G2894" s="1" t="s">
        <v>655</v>
      </c>
      <c r="H2894" t="s">
        <v>1220</v>
      </c>
      <c r="I2894" s="1" t="s">
        <v>41</v>
      </c>
      <c r="J2894">
        <v>6.5</v>
      </c>
    </row>
    <row r="2895" spans="1:10" hidden="1" x14ac:dyDescent="0.25">
      <c r="A2895" s="24" t="str">
        <f t="shared" si="47"/>
        <v>5436THARCELOR (BERTON SICARD)</v>
      </c>
      <c r="B2895" s="1" t="s">
        <v>1222</v>
      </c>
      <c r="C2895" s="1" t="s">
        <v>32898</v>
      </c>
      <c r="D2895" s="1" t="s">
        <v>78</v>
      </c>
      <c r="E2895" s="1" t="s">
        <v>1223</v>
      </c>
      <c r="F2895" s="1" t="s">
        <v>32900</v>
      </c>
      <c r="G2895" s="1" t="s">
        <v>655</v>
      </c>
      <c r="H2895" t="s">
        <v>1222</v>
      </c>
      <c r="I2895" s="1" t="s">
        <v>41</v>
      </c>
      <c r="J2895">
        <v>6.5</v>
      </c>
    </row>
    <row r="2896" spans="1:10" hidden="1" x14ac:dyDescent="0.25">
      <c r="A2896" s="24" t="str">
        <f t="shared" si="47"/>
        <v>5450THARCELOR (BERTON SICARD)</v>
      </c>
      <c r="B2896" s="1" t="s">
        <v>1224</v>
      </c>
      <c r="C2896" s="1" t="s">
        <v>32898</v>
      </c>
      <c r="D2896" s="1" t="s">
        <v>78</v>
      </c>
      <c r="E2896" s="1" t="s">
        <v>1225</v>
      </c>
      <c r="F2896" s="1" t="s">
        <v>32900</v>
      </c>
      <c r="G2896" s="1" t="s">
        <v>655</v>
      </c>
      <c r="H2896" t="s">
        <v>1224</v>
      </c>
      <c r="I2896" s="1" t="s">
        <v>41</v>
      </c>
      <c r="J2896">
        <v>6.5</v>
      </c>
    </row>
    <row r="2897" spans="1:10" hidden="1" x14ac:dyDescent="0.25">
      <c r="A2897" s="24" t="str">
        <f t="shared" si="47"/>
        <v>5453THARCELOR (BERTON SICARD)</v>
      </c>
      <c r="B2897" s="1" t="s">
        <v>1228</v>
      </c>
      <c r="C2897" s="1" t="s">
        <v>32898</v>
      </c>
      <c r="D2897" s="1" t="s">
        <v>78</v>
      </c>
      <c r="E2897" s="1" t="s">
        <v>1229</v>
      </c>
      <c r="F2897" s="1" t="s">
        <v>32900</v>
      </c>
      <c r="G2897" s="1" t="s">
        <v>655</v>
      </c>
      <c r="H2897" t="s">
        <v>1228</v>
      </c>
      <c r="I2897" s="1" t="s">
        <v>41</v>
      </c>
      <c r="J2897">
        <v>6.5</v>
      </c>
    </row>
    <row r="2898" spans="1:10" hidden="1" x14ac:dyDescent="0.25">
      <c r="A2898" s="24" t="str">
        <f t="shared" si="47"/>
        <v>5456THARCELOR (BERTON SICARD)</v>
      </c>
      <c r="B2898" s="1" t="s">
        <v>1234</v>
      </c>
      <c r="C2898" s="1" t="s">
        <v>32898</v>
      </c>
      <c r="D2898" s="1" t="s">
        <v>78</v>
      </c>
      <c r="E2898" s="1" t="s">
        <v>1235</v>
      </c>
      <c r="F2898" s="1" t="s">
        <v>32900</v>
      </c>
      <c r="G2898" s="1" t="s">
        <v>655</v>
      </c>
      <c r="H2898" t="s">
        <v>1234</v>
      </c>
      <c r="I2898" s="1" t="s">
        <v>41</v>
      </c>
      <c r="J2898">
        <v>6.5</v>
      </c>
    </row>
    <row r="2899" spans="1:10" hidden="1" x14ac:dyDescent="0.25">
      <c r="A2899" s="24" t="str">
        <f t="shared" si="47"/>
        <v>5465THARCELOR (BERTON SICARD)</v>
      </c>
      <c r="B2899" s="1" t="s">
        <v>1236</v>
      </c>
      <c r="C2899" s="1" t="s">
        <v>32898</v>
      </c>
      <c r="D2899" s="1" t="s">
        <v>78</v>
      </c>
      <c r="E2899" s="1" t="s">
        <v>1237</v>
      </c>
      <c r="F2899" s="1" t="s">
        <v>32900</v>
      </c>
      <c r="G2899" s="1" t="s">
        <v>655</v>
      </c>
      <c r="H2899" t="s">
        <v>1236</v>
      </c>
      <c r="I2899" s="1" t="s">
        <v>41</v>
      </c>
      <c r="J2899">
        <v>6.5</v>
      </c>
    </row>
    <row r="2900" spans="1:10" hidden="1" x14ac:dyDescent="0.25">
      <c r="A2900" s="24" t="str">
        <f t="shared" si="47"/>
        <v>5499THARCELOR (BERTON SICARD)</v>
      </c>
      <c r="B2900" s="1" t="s">
        <v>1238</v>
      </c>
      <c r="C2900" s="1" t="s">
        <v>32898</v>
      </c>
      <c r="D2900" s="1" t="s">
        <v>78</v>
      </c>
      <c r="E2900" s="1" t="s">
        <v>1239</v>
      </c>
      <c r="F2900" s="1" t="s">
        <v>32900</v>
      </c>
      <c r="G2900" s="1" t="s">
        <v>655</v>
      </c>
      <c r="H2900" t="s">
        <v>1238</v>
      </c>
      <c r="I2900" s="1" t="s">
        <v>41</v>
      </c>
      <c r="J2900">
        <v>6.5</v>
      </c>
    </row>
    <row r="2901" spans="1:10" hidden="1" x14ac:dyDescent="0.25">
      <c r="A2901" s="24" t="str">
        <f t="shared" si="47"/>
        <v>5500ARCELOR (BERTON SICARD)</v>
      </c>
      <c r="B2901" s="1">
        <v>5500</v>
      </c>
      <c r="C2901" s="1" t="s">
        <v>32898</v>
      </c>
      <c r="D2901" s="1" t="s">
        <v>78</v>
      </c>
      <c r="E2901" s="1" t="s">
        <v>2065</v>
      </c>
      <c r="F2901" s="1" t="s">
        <v>32900</v>
      </c>
      <c r="G2901" s="1" t="s">
        <v>655</v>
      </c>
      <c r="H2901">
        <v>5500</v>
      </c>
      <c r="I2901" s="1" t="s">
        <v>41</v>
      </c>
      <c r="J2901">
        <v>1</v>
      </c>
    </row>
    <row r="2902" spans="1:10" hidden="1" x14ac:dyDescent="0.25">
      <c r="A2902" s="24" t="str">
        <f t="shared" si="47"/>
        <v>5502THARCELOR (BERTON SICARD)</v>
      </c>
      <c r="B2902" s="1" t="s">
        <v>1242</v>
      </c>
      <c r="C2902" s="1" t="s">
        <v>32898</v>
      </c>
      <c r="D2902" s="1" t="s">
        <v>78</v>
      </c>
      <c r="E2902" s="1" t="s">
        <v>1243</v>
      </c>
      <c r="F2902" s="1" t="s">
        <v>32900</v>
      </c>
      <c r="G2902" s="1" t="s">
        <v>655</v>
      </c>
      <c r="H2902" t="s">
        <v>1242</v>
      </c>
      <c r="I2902" s="1" t="s">
        <v>41</v>
      </c>
      <c r="J2902">
        <v>6.5</v>
      </c>
    </row>
    <row r="2903" spans="1:10" hidden="1" x14ac:dyDescent="0.25">
      <c r="A2903" s="24" t="str">
        <f t="shared" si="47"/>
        <v>5505THARCELOR (BERTON SICARD)</v>
      </c>
      <c r="B2903" s="1" t="s">
        <v>1248</v>
      </c>
      <c r="C2903" s="1" t="s">
        <v>32898</v>
      </c>
      <c r="D2903" s="1" t="s">
        <v>78</v>
      </c>
      <c r="E2903" s="1" t="s">
        <v>1249</v>
      </c>
      <c r="F2903" s="1" t="s">
        <v>32900</v>
      </c>
      <c r="G2903" s="1" t="s">
        <v>655</v>
      </c>
      <c r="H2903" t="s">
        <v>1248</v>
      </c>
      <c r="I2903" s="1" t="s">
        <v>41</v>
      </c>
      <c r="J2903">
        <v>6.5</v>
      </c>
    </row>
    <row r="2904" spans="1:10" hidden="1" x14ac:dyDescent="0.25">
      <c r="A2904" s="24" t="str">
        <f t="shared" si="47"/>
        <v>5510ARCELOR (BERTON SICARD)</v>
      </c>
      <c r="B2904" s="1">
        <v>5510</v>
      </c>
      <c r="C2904" s="1" t="s">
        <v>32898</v>
      </c>
      <c r="D2904" s="1" t="s">
        <v>78</v>
      </c>
      <c r="E2904" s="1" t="s">
        <v>1250</v>
      </c>
      <c r="F2904" s="1" t="s">
        <v>32900</v>
      </c>
      <c r="G2904" s="1" t="s">
        <v>655</v>
      </c>
      <c r="H2904">
        <v>5510</v>
      </c>
      <c r="I2904" s="1" t="s">
        <v>41</v>
      </c>
      <c r="J2904">
        <v>6.5</v>
      </c>
    </row>
    <row r="2905" spans="1:10" hidden="1" x14ac:dyDescent="0.25">
      <c r="A2905" s="24" t="str">
        <f t="shared" si="47"/>
        <v>5511ARCELOR (BERTON SICARD)</v>
      </c>
      <c r="B2905" s="1">
        <v>5511</v>
      </c>
      <c r="C2905" s="1" t="s">
        <v>32898</v>
      </c>
      <c r="D2905" s="1" t="s">
        <v>78</v>
      </c>
      <c r="E2905" s="1" t="s">
        <v>1251</v>
      </c>
      <c r="F2905" s="1" t="s">
        <v>32900</v>
      </c>
      <c r="G2905" s="1" t="s">
        <v>655</v>
      </c>
      <c r="H2905">
        <v>5511</v>
      </c>
      <c r="I2905" s="1" t="s">
        <v>41</v>
      </c>
      <c r="J2905">
        <v>6.5</v>
      </c>
    </row>
    <row r="2906" spans="1:10" hidden="1" x14ac:dyDescent="0.25">
      <c r="A2906" s="24" t="str">
        <f t="shared" si="47"/>
        <v>5514ARCELOR (BERTON SICARD)</v>
      </c>
      <c r="B2906" s="1">
        <v>5514</v>
      </c>
      <c r="C2906" s="1" t="s">
        <v>32898</v>
      </c>
      <c r="D2906" s="1" t="s">
        <v>78</v>
      </c>
      <c r="E2906" s="1" t="s">
        <v>1253</v>
      </c>
      <c r="F2906" s="1" t="s">
        <v>32900</v>
      </c>
      <c r="G2906" s="1" t="s">
        <v>655</v>
      </c>
      <c r="H2906">
        <v>5514</v>
      </c>
      <c r="I2906" s="1" t="s">
        <v>41</v>
      </c>
      <c r="J2906">
        <v>6.5</v>
      </c>
    </row>
    <row r="2907" spans="1:10" hidden="1" x14ac:dyDescent="0.25">
      <c r="A2907" s="24" t="str">
        <f t="shared" si="47"/>
        <v>5515ARCELOR (BERTON SICARD)</v>
      </c>
      <c r="B2907" s="1">
        <v>5515</v>
      </c>
      <c r="C2907" s="1" t="s">
        <v>32898</v>
      </c>
      <c r="D2907" s="1" t="s">
        <v>78</v>
      </c>
      <c r="E2907" s="1" t="s">
        <v>1254</v>
      </c>
      <c r="F2907" s="1" t="s">
        <v>32900</v>
      </c>
      <c r="G2907" s="1" t="s">
        <v>655</v>
      </c>
      <c r="H2907">
        <v>5515</v>
      </c>
      <c r="I2907" s="1" t="s">
        <v>41</v>
      </c>
      <c r="J2907">
        <v>6.5</v>
      </c>
    </row>
    <row r="2908" spans="1:10" hidden="1" x14ac:dyDescent="0.25">
      <c r="A2908" s="24" t="str">
        <f t="shared" si="47"/>
        <v>5517ARCELOR (BERTON SICARD)</v>
      </c>
      <c r="B2908" s="1">
        <v>5517</v>
      </c>
      <c r="C2908" s="1" t="s">
        <v>32898</v>
      </c>
      <c r="D2908" s="1" t="s">
        <v>78</v>
      </c>
      <c r="E2908" s="1" t="s">
        <v>1255</v>
      </c>
      <c r="F2908" s="1" t="s">
        <v>32900</v>
      </c>
      <c r="G2908" s="1" t="s">
        <v>655</v>
      </c>
      <c r="H2908">
        <v>5517</v>
      </c>
      <c r="I2908" s="1" t="s">
        <v>41</v>
      </c>
      <c r="J2908">
        <v>6.5</v>
      </c>
    </row>
    <row r="2909" spans="1:10" hidden="1" x14ac:dyDescent="0.25">
      <c r="A2909" s="24" t="str">
        <f t="shared" si="47"/>
        <v>5518ARCELOR (BERTON SICARD)</v>
      </c>
      <c r="B2909" s="1">
        <v>5518</v>
      </c>
      <c r="C2909" s="1" t="s">
        <v>32898</v>
      </c>
      <c r="D2909" s="1" t="s">
        <v>78</v>
      </c>
      <c r="E2909" s="1" t="s">
        <v>1256</v>
      </c>
      <c r="F2909" s="1" t="s">
        <v>32900</v>
      </c>
      <c r="G2909" s="1" t="s">
        <v>655</v>
      </c>
      <c r="H2909">
        <v>5518</v>
      </c>
      <c r="I2909" s="1" t="s">
        <v>41</v>
      </c>
      <c r="J2909">
        <v>6.5</v>
      </c>
    </row>
    <row r="2910" spans="1:10" hidden="1" x14ac:dyDescent="0.25">
      <c r="A2910" s="24" t="str">
        <f t="shared" si="47"/>
        <v>5618THARCELOR (BERTON SICARD)</v>
      </c>
      <c r="B2910" s="1" t="s">
        <v>1258</v>
      </c>
      <c r="C2910" s="1" t="s">
        <v>32898</v>
      </c>
      <c r="D2910" s="1" t="s">
        <v>78</v>
      </c>
      <c r="E2910" s="1" t="s">
        <v>1259</v>
      </c>
      <c r="F2910" s="1" t="s">
        <v>32900</v>
      </c>
      <c r="G2910" s="1" t="s">
        <v>655</v>
      </c>
      <c r="H2910" t="s">
        <v>1258</v>
      </c>
      <c r="I2910" s="1" t="s">
        <v>41</v>
      </c>
      <c r="J2910">
        <v>6.5</v>
      </c>
    </row>
    <row r="2911" spans="1:10" hidden="1" x14ac:dyDescent="0.25">
      <c r="A2911" s="24" t="str">
        <f t="shared" si="47"/>
        <v>5622THARCELOR (BERTON SICARD)</v>
      </c>
      <c r="B2911" s="1" t="s">
        <v>1260</v>
      </c>
      <c r="C2911" s="1" t="s">
        <v>32898</v>
      </c>
      <c r="D2911" s="1" t="s">
        <v>168</v>
      </c>
      <c r="E2911" s="1" t="s">
        <v>1261</v>
      </c>
      <c r="F2911" s="1" t="s">
        <v>32900</v>
      </c>
      <c r="G2911" s="1" t="s">
        <v>655</v>
      </c>
      <c r="H2911" t="s">
        <v>1260</v>
      </c>
      <c r="I2911" s="1" t="s">
        <v>41</v>
      </c>
      <c r="J2911">
        <v>6.5</v>
      </c>
    </row>
    <row r="2912" spans="1:10" hidden="1" x14ac:dyDescent="0.25">
      <c r="A2912" s="24" t="str">
        <f t="shared" si="47"/>
        <v>5754ARCELOR (BERTON SICARD)</v>
      </c>
      <c r="B2912" s="1">
        <v>5754</v>
      </c>
      <c r="C2912" s="1" t="s">
        <v>32898</v>
      </c>
      <c r="D2912" s="1" t="s">
        <v>78</v>
      </c>
      <c r="E2912" s="1" t="s">
        <v>2066</v>
      </c>
      <c r="F2912" s="1" t="s">
        <v>32900</v>
      </c>
      <c r="G2912" s="1" t="s">
        <v>655</v>
      </c>
      <c r="H2912">
        <v>5754</v>
      </c>
      <c r="I2912" s="1" t="s">
        <v>41</v>
      </c>
      <c r="J2912">
        <v>1</v>
      </c>
    </row>
    <row r="2913" spans="1:10" hidden="1" x14ac:dyDescent="0.25">
      <c r="A2913" s="24" t="str">
        <f t="shared" si="47"/>
        <v>5762ARCELOR (BERTON SICARD)</v>
      </c>
      <c r="B2913" s="1">
        <v>5762</v>
      </c>
      <c r="C2913" s="1" t="s">
        <v>32898</v>
      </c>
      <c r="D2913" s="1" t="s">
        <v>78</v>
      </c>
      <c r="E2913" s="1" t="s">
        <v>2067</v>
      </c>
      <c r="F2913" s="1" t="s">
        <v>32900</v>
      </c>
      <c r="G2913" s="1" t="s">
        <v>655</v>
      </c>
      <c r="H2913">
        <v>5762</v>
      </c>
      <c r="I2913" s="1" t="s">
        <v>41</v>
      </c>
      <c r="J2913">
        <v>1</v>
      </c>
    </row>
    <row r="2914" spans="1:10" hidden="1" x14ac:dyDescent="0.25">
      <c r="A2914" s="24" t="str">
        <f t="shared" si="47"/>
        <v>5765ARCELOR (BERTON SICARD)</v>
      </c>
      <c r="B2914" s="1">
        <v>5765</v>
      </c>
      <c r="C2914" s="1" t="s">
        <v>32898</v>
      </c>
      <c r="D2914" s="1" t="s">
        <v>78</v>
      </c>
      <c r="E2914" s="1" t="s">
        <v>2068</v>
      </c>
      <c r="F2914" s="1" t="s">
        <v>32900</v>
      </c>
      <c r="G2914" s="1" t="s">
        <v>655</v>
      </c>
      <c r="H2914">
        <v>5765</v>
      </c>
      <c r="I2914" s="1" t="s">
        <v>41</v>
      </c>
      <c r="J2914">
        <v>1</v>
      </c>
    </row>
    <row r="2915" spans="1:10" hidden="1" x14ac:dyDescent="0.25">
      <c r="A2915" s="24" t="str">
        <f t="shared" si="47"/>
        <v>5766ARCELOR (BERTON SICARD)</v>
      </c>
      <c r="B2915" s="1">
        <v>5766</v>
      </c>
      <c r="C2915" s="1" t="s">
        <v>32898</v>
      </c>
      <c r="D2915" s="1" t="s">
        <v>78</v>
      </c>
      <c r="E2915" s="1" t="s">
        <v>2066</v>
      </c>
      <c r="F2915" s="1" t="s">
        <v>32900</v>
      </c>
      <c r="G2915" s="1" t="s">
        <v>655</v>
      </c>
      <c r="H2915">
        <v>5766</v>
      </c>
      <c r="I2915" s="1" t="s">
        <v>41</v>
      </c>
      <c r="J2915">
        <v>1</v>
      </c>
    </row>
    <row r="2916" spans="1:10" hidden="1" x14ac:dyDescent="0.25">
      <c r="A2916" s="24" t="str">
        <f t="shared" si="47"/>
        <v>5768ARCELOR (BERTON SICARD)</v>
      </c>
      <c r="B2916" s="1">
        <v>5768</v>
      </c>
      <c r="C2916" s="1" t="s">
        <v>32898</v>
      </c>
      <c r="D2916" s="1" t="s">
        <v>78</v>
      </c>
      <c r="E2916" s="1" t="s">
        <v>2069</v>
      </c>
      <c r="F2916" s="1" t="s">
        <v>32900</v>
      </c>
      <c r="G2916" s="1" t="s">
        <v>655</v>
      </c>
      <c r="H2916">
        <v>5768</v>
      </c>
      <c r="I2916" s="1" t="s">
        <v>41</v>
      </c>
      <c r="J2916">
        <v>1</v>
      </c>
    </row>
    <row r="2917" spans="1:10" hidden="1" x14ac:dyDescent="0.25">
      <c r="A2917" s="24" t="str">
        <f t="shared" si="47"/>
        <v>5810ARCELOR (BERTON SICARD)</v>
      </c>
      <c r="B2917" s="1">
        <v>5810</v>
      </c>
      <c r="C2917" s="1" t="s">
        <v>32898</v>
      </c>
      <c r="D2917" s="1" t="s">
        <v>78</v>
      </c>
      <c r="E2917" s="1" t="s">
        <v>2071</v>
      </c>
      <c r="F2917" s="1" t="s">
        <v>32900</v>
      </c>
      <c r="G2917" s="1" t="s">
        <v>655</v>
      </c>
      <c r="H2917">
        <v>5810</v>
      </c>
      <c r="I2917" s="1" t="s">
        <v>41</v>
      </c>
      <c r="J2917">
        <v>1</v>
      </c>
    </row>
    <row r="2918" spans="1:10" hidden="1" x14ac:dyDescent="0.25">
      <c r="A2918" s="24" t="str">
        <f t="shared" si="47"/>
        <v>5828ARCELOR (BERTON SICARD)</v>
      </c>
      <c r="B2918" s="1">
        <v>5828</v>
      </c>
      <c r="C2918" s="1" t="s">
        <v>32898</v>
      </c>
      <c r="D2918" s="1" t="s">
        <v>78</v>
      </c>
      <c r="E2918" s="1" t="s">
        <v>2073</v>
      </c>
      <c r="F2918" s="1" t="s">
        <v>32900</v>
      </c>
      <c r="G2918" s="1" t="s">
        <v>655</v>
      </c>
      <c r="H2918">
        <v>5828</v>
      </c>
      <c r="I2918" s="1" t="s">
        <v>41</v>
      </c>
      <c r="J2918">
        <v>1</v>
      </c>
    </row>
    <row r="2919" spans="1:10" hidden="1" x14ac:dyDescent="0.25">
      <c r="A2919" s="24" t="str">
        <f t="shared" si="47"/>
        <v>5831ARCELOR (BERTON SICARD)</v>
      </c>
      <c r="B2919" s="1">
        <v>5831</v>
      </c>
      <c r="C2919" s="1" t="s">
        <v>32898</v>
      </c>
      <c r="D2919" s="1" t="s">
        <v>78</v>
      </c>
      <c r="E2919" s="1" t="s">
        <v>2075</v>
      </c>
      <c r="F2919" s="1" t="s">
        <v>32900</v>
      </c>
      <c r="G2919" s="1" t="s">
        <v>655</v>
      </c>
      <c r="H2919">
        <v>5831</v>
      </c>
      <c r="I2919" s="1" t="s">
        <v>41</v>
      </c>
      <c r="J2919">
        <v>1</v>
      </c>
    </row>
    <row r="2920" spans="1:10" hidden="1" x14ac:dyDescent="0.25">
      <c r="A2920" s="24" t="str">
        <f t="shared" si="47"/>
        <v>5838ARCELOR (BERTON SICARD)</v>
      </c>
      <c r="B2920" s="1">
        <v>5838</v>
      </c>
      <c r="C2920" s="1" t="s">
        <v>32898</v>
      </c>
      <c r="D2920" s="1" t="s">
        <v>78</v>
      </c>
      <c r="E2920" s="1" t="s">
        <v>2078</v>
      </c>
      <c r="F2920" s="1" t="s">
        <v>32900</v>
      </c>
      <c r="G2920" s="1" t="s">
        <v>655</v>
      </c>
      <c r="H2920">
        <v>5838</v>
      </c>
      <c r="I2920" s="1" t="s">
        <v>41</v>
      </c>
      <c r="J2920">
        <v>1</v>
      </c>
    </row>
    <row r="2921" spans="1:10" hidden="1" x14ac:dyDescent="0.25">
      <c r="A2921" s="24" t="str">
        <f t="shared" si="47"/>
        <v>5842ARCELOR (BERTON SICARD)</v>
      </c>
      <c r="B2921" s="1">
        <v>5842</v>
      </c>
      <c r="C2921" s="1" t="s">
        <v>32898</v>
      </c>
      <c r="D2921" s="1" t="s">
        <v>78</v>
      </c>
      <c r="E2921" s="1" t="s">
        <v>2080</v>
      </c>
      <c r="F2921" s="1" t="s">
        <v>32900</v>
      </c>
      <c r="G2921" s="1" t="s">
        <v>655</v>
      </c>
      <c r="H2921">
        <v>5842</v>
      </c>
      <c r="I2921" s="1" t="s">
        <v>41</v>
      </c>
      <c r="J2921">
        <v>1</v>
      </c>
    </row>
    <row r="2922" spans="1:10" hidden="1" x14ac:dyDescent="0.25">
      <c r="A2922" s="24" t="str">
        <f t="shared" si="47"/>
        <v>5849ARCELOR (BERTON SICARD)</v>
      </c>
      <c r="B2922" s="1">
        <v>5849</v>
      </c>
      <c r="C2922" s="1" t="s">
        <v>32898</v>
      </c>
      <c r="D2922" s="1" t="s">
        <v>78</v>
      </c>
      <c r="E2922" s="1" t="s">
        <v>2081</v>
      </c>
      <c r="F2922" s="1" t="s">
        <v>32900</v>
      </c>
      <c r="G2922" s="1" t="s">
        <v>655</v>
      </c>
      <c r="H2922">
        <v>5849</v>
      </c>
      <c r="I2922" s="1" t="s">
        <v>41</v>
      </c>
      <c r="J2922">
        <v>1</v>
      </c>
    </row>
    <row r="2923" spans="1:10" hidden="1" x14ac:dyDescent="0.25">
      <c r="A2923" s="24" t="str">
        <f t="shared" si="47"/>
        <v>5853ARCELOR (BERTON SICARD)</v>
      </c>
      <c r="B2923" s="1">
        <v>5853</v>
      </c>
      <c r="C2923" s="1" t="s">
        <v>32898</v>
      </c>
      <c r="D2923" s="1" t="s">
        <v>78</v>
      </c>
      <c r="E2923" s="1" t="s">
        <v>2082</v>
      </c>
      <c r="F2923" s="1" t="s">
        <v>32900</v>
      </c>
      <c r="G2923" s="1" t="s">
        <v>655</v>
      </c>
      <c r="H2923">
        <v>5853</v>
      </c>
      <c r="I2923" s="1" t="s">
        <v>41</v>
      </c>
      <c r="J2923">
        <v>1</v>
      </c>
    </row>
    <row r="2924" spans="1:10" hidden="1" x14ac:dyDescent="0.25">
      <c r="A2924" s="24" t="str">
        <f t="shared" si="47"/>
        <v>5854ARCELOR (BERTON SICARD)</v>
      </c>
      <c r="B2924" s="1">
        <v>5854</v>
      </c>
      <c r="C2924" s="1" t="s">
        <v>32898</v>
      </c>
      <c r="D2924" s="1" t="s">
        <v>78</v>
      </c>
      <c r="E2924" s="1" t="s">
        <v>2083</v>
      </c>
      <c r="F2924" s="1" t="s">
        <v>32900</v>
      </c>
      <c r="G2924" s="1" t="s">
        <v>655</v>
      </c>
      <c r="H2924">
        <v>5854</v>
      </c>
      <c r="I2924" s="1" t="s">
        <v>41</v>
      </c>
      <c r="J2924">
        <v>1</v>
      </c>
    </row>
    <row r="2925" spans="1:10" hidden="1" x14ac:dyDescent="0.25">
      <c r="A2925" s="24" t="str">
        <f t="shared" si="47"/>
        <v>5855ARCELOR (BERTON SICARD)</v>
      </c>
      <c r="B2925" s="1">
        <v>5855</v>
      </c>
      <c r="C2925" s="1" t="s">
        <v>32898</v>
      </c>
      <c r="D2925" s="1" t="s">
        <v>78</v>
      </c>
      <c r="E2925" s="1" t="s">
        <v>2084</v>
      </c>
      <c r="F2925" s="1" t="s">
        <v>32900</v>
      </c>
      <c r="G2925" s="1" t="s">
        <v>655</v>
      </c>
      <c r="H2925">
        <v>5855</v>
      </c>
      <c r="I2925" s="1" t="s">
        <v>41</v>
      </c>
      <c r="J2925">
        <v>1</v>
      </c>
    </row>
    <row r="2926" spans="1:10" hidden="1" x14ac:dyDescent="0.25">
      <c r="A2926" s="24" t="str">
        <f t="shared" si="47"/>
        <v>5866ARCELOR (BERTON SICARD)</v>
      </c>
      <c r="B2926" s="1">
        <v>5866</v>
      </c>
      <c r="C2926" s="1" t="s">
        <v>32898</v>
      </c>
      <c r="D2926" s="1" t="s">
        <v>78</v>
      </c>
      <c r="E2926" s="1" t="s">
        <v>1264</v>
      </c>
      <c r="F2926" s="1" t="s">
        <v>32900</v>
      </c>
      <c r="G2926" s="1" t="s">
        <v>655</v>
      </c>
      <c r="H2926">
        <v>5866</v>
      </c>
      <c r="I2926" s="1" t="s">
        <v>41</v>
      </c>
      <c r="J2926">
        <v>2</v>
      </c>
    </row>
    <row r="2927" spans="1:10" hidden="1" x14ac:dyDescent="0.25">
      <c r="A2927" s="24" t="str">
        <f t="shared" si="47"/>
        <v>5866NARCELOR (BERTON SICARD)</v>
      </c>
      <c r="B2927" s="1" t="s">
        <v>1265</v>
      </c>
      <c r="C2927" s="1" t="s">
        <v>32898</v>
      </c>
      <c r="D2927" s="1" t="s">
        <v>78</v>
      </c>
      <c r="E2927" s="1" t="s">
        <v>1266</v>
      </c>
      <c r="F2927" s="1" t="s">
        <v>32900</v>
      </c>
      <c r="G2927" s="1" t="s">
        <v>655</v>
      </c>
      <c r="H2927" t="s">
        <v>1265</v>
      </c>
      <c r="I2927" s="1" t="s">
        <v>41</v>
      </c>
      <c r="J2927">
        <v>2</v>
      </c>
    </row>
    <row r="2928" spans="1:10" hidden="1" x14ac:dyDescent="0.25">
      <c r="A2928" s="24" t="str">
        <f t="shared" si="47"/>
        <v>5867ARCELOR (BERTON SICARD)</v>
      </c>
      <c r="B2928" s="1">
        <v>5867</v>
      </c>
      <c r="C2928" s="1" t="s">
        <v>32898</v>
      </c>
      <c r="D2928" s="1" t="s">
        <v>78</v>
      </c>
      <c r="E2928" s="1" t="s">
        <v>2085</v>
      </c>
      <c r="F2928" s="1" t="s">
        <v>32900</v>
      </c>
      <c r="G2928" s="1" t="s">
        <v>655</v>
      </c>
      <c r="H2928">
        <v>5867</v>
      </c>
      <c r="I2928" s="1" t="s">
        <v>41</v>
      </c>
      <c r="J2928">
        <v>2</v>
      </c>
    </row>
    <row r="2929" spans="1:10" hidden="1" x14ac:dyDescent="0.25">
      <c r="A2929" s="24" t="str">
        <f t="shared" si="47"/>
        <v>5868NARCELOR (BERTON SICARD)</v>
      </c>
      <c r="B2929" s="1" t="s">
        <v>2086</v>
      </c>
      <c r="C2929" s="1" t="s">
        <v>32898</v>
      </c>
      <c r="D2929" s="1" t="s">
        <v>78</v>
      </c>
      <c r="E2929" s="1" t="s">
        <v>2087</v>
      </c>
      <c r="F2929" s="1" t="s">
        <v>32900</v>
      </c>
      <c r="G2929" s="1" t="s">
        <v>655</v>
      </c>
      <c r="H2929" t="s">
        <v>2086</v>
      </c>
      <c r="I2929" s="1" t="s">
        <v>41</v>
      </c>
      <c r="J2929">
        <v>2</v>
      </c>
    </row>
    <row r="2930" spans="1:10" hidden="1" x14ac:dyDescent="0.25">
      <c r="A2930" s="24" t="str">
        <f t="shared" si="47"/>
        <v>5871ARCELOR (BERTON SICARD)</v>
      </c>
      <c r="B2930" s="1">
        <v>5871</v>
      </c>
      <c r="C2930" s="1" t="s">
        <v>32898</v>
      </c>
      <c r="D2930" s="1" t="s">
        <v>78</v>
      </c>
      <c r="E2930" s="1" t="s">
        <v>2088</v>
      </c>
      <c r="F2930" s="1" t="s">
        <v>32900</v>
      </c>
      <c r="G2930" s="1" t="s">
        <v>655</v>
      </c>
      <c r="H2930">
        <v>5871</v>
      </c>
      <c r="I2930" s="1" t="s">
        <v>41</v>
      </c>
      <c r="J2930">
        <v>1</v>
      </c>
    </row>
    <row r="2931" spans="1:10" hidden="1" x14ac:dyDescent="0.25">
      <c r="A2931" s="24" t="str">
        <f t="shared" si="47"/>
        <v>5877NARCELOR (BERTON SICARD)</v>
      </c>
      <c r="B2931" s="1" t="s">
        <v>2093</v>
      </c>
      <c r="C2931" s="1" t="s">
        <v>32898</v>
      </c>
      <c r="D2931" s="1" t="s">
        <v>78</v>
      </c>
      <c r="E2931" s="1" t="s">
        <v>2094</v>
      </c>
      <c r="F2931" s="1" t="s">
        <v>32900</v>
      </c>
      <c r="G2931" s="1" t="s">
        <v>655</v>
      </c>
      <c r="H2931" t="s">
        <v>2093</v>
      </c>
      <c r="I2931" s="1" t="s">
        <v>41</v>
      </c>
      <c r="J2931">
        <v>1</v>
      </c>
    </row>
    <row r="2932" spans="1:10" hidden="1" x14ac:dyDescent="0.25">
      <c r="A2932" s="24" t="str">
        <f t="shared" si="47"/>
        <v>5879NARCELOR (BERTON SICARD)</v>
      </c>
      <c r="B2932" s="1" t="s">
        <v>2095</v>
      </c>
      <c r="C2932" s="1" t="s">
        <v>32898</v>
      </c>
      <c r="D2932" s="1" t="s">
        <v>78</v>
      </c>
      <c r="E2932" s="1" t="s">
        <v>2096</v>
      </c>
      <c r="F2932" s="1" t="s">
        <v>32900</v>
      </c>
      <c r="G2932" s="1" t="s">
        <v>655</v>
      </c>
      <c r="H2932" t="s">
        <v>2095</v>
      </c>
      <c r="I2932" s="1" t="s">
        <v>41</v>
      </c>
      <c r="J2932">
        <v>1</v>
      </c>
    </row>
    <row r="2933" spans="1:10" hidden="1" x14ac:dyDescent="0.25">
      <c r="A2933" s="24" t="str">
        <f t="shared" si="47"/>
        <v>5880PARCELOR (BERTON SICARD)</v>
      </c>
      <c r="B2933" s="1" t="s">
        <v>2097</v>
      </c>
      <c r="C2933" s="1" t="s">
        <v>32898</v>
      </c>
      <c r="D2933" s="1" t="s">
        <v>78</v>
      </c>
      <c r="E2933" s="1" t="s">
        <v>2098</v>
      </c>
      <c r="F2933" s="1" t="s">
        <v>32900</v>
      </c>
      <c r="G2933" s="1" t="s">
        <v>655</v>
      </c>
      <c r="H2933" t="s">
        <v>2097</v>
      </c>
      <c r="I2933" s="1" t="s">
        <v>41</v>
      </c>
      <c r="J2933">
        <v>1</v>
      </c>
    </row>
    <row r="2934" spans="1:10" hidden="1" x14ac:dyDescent="0.25">
      <c r="A2934" s="24" t="str">
        <f t="shared" si="47"/>
        <v>5897NARCELOR (BERTON SICARD)</v>
      </c>
      <c r="B2934" s="1" t="s">
        <v>2101</v>
      </c>
      <c r="C2934" s="1" t="s">
        <v>32898</v>
      </c>
      <c r="D2934" s="1" t="s">
        <v>78</v>
      </c>
      <c r="E2934" s="1" t="s">
        <v>2102</v>
      </c>
      <c r="F2934" s="1" t="s">
        <v>32900</v>
      </c>
      <c r="G2934" s="1" t="s">
        <v>655</v>
      </c>
      <c r="H2934" t="s">
        <v>2101</v>
      </c>
      <c r="I2934" s="1" t="s">
        <v>41</v>
      </c>
      <c r="J2934">
        <v>1</v>
      </c>
    </row>
    <row r="2935" spans="1:10" hidden="1" x14ac:dyDescent="0.25">
      <c r="A2935" s="24" t="str">
        <f t="shared" si="47"/>
        <v>5900ARCELOR (BERTON SICARD)</v>
      </c>
      <c r="B2935" s="1">
        <v>5900</v>
      </c>
      <c r="C2935" s="1" t="s">
        <v>32898</v>
      </c>
      <c r="D2935" s="1" t="s">
        <v>78</v>
      </c>
      <c r="E2935" s="1" t="s">
        <v>768</v>
      </c>
      <c r="F2935" s="1" t="s">
        <v>32900</v>
      </c>
      <c r="G2935" s="1" t="s">
        <v>655</v>
      </c>
      <c r="H2935">
        <v>5900</v>
      </c>
      <c r="I2935" s="1" t="s">
        <v>41</v>
      </c>
      <c r="J2935">
        <v>6</v>
      </c>
    </row>
    <row r="2936" spans="1:10" hidden="1" x14ac:dyDescent="0.25">
      <c r="A2936" s="24" t="str">
        <f t="shared" si="47"/>
        <v>5901ARCELOR (BERTON SICARD)</v>
      </c>
      <c r="B2936" s="1">
        <v>5901</v>
      </c>
      <c r="C2936" s="1" t="s">
        <v>32898</v>
      </c>
      <c r="D2936" s="1" t="s">
        <v>78</v>
      </c>
      <c r="E2936" s="1" t="s">
        <v>1267</v>
      </c>
      <c r="F2936" s="1" t="s">
        <v>32900</v>
      </c>
      <c r="G2936" s="1" t="s">
        <v>655</v>
      </c>
      <c r="H2936">
        <v>5901</v>
      </c>
      <c r="I2936" s="1" t="s">
        <v>41</v>
      </c>
      <c r="J2936">
        <v>6</v>
      </c>
    </row>
    <row r="2937" spans="1:10" hidden="1" x14ac:dyDescent="0.25">
      <c r="A2937" s="24" t="str">
        <f t="shared" si="47"/>
        <v>5903ARCELOR (BERTON SICARD)</v>
      </c>
      <c r="B2937" s="1">
        <v>5903</v>
      </c>
      <c r="C2937" s="1" t="s">
        <v>32898</v>
      </c>
      <c r="D2937" s="1" t="s">
        <v>78</v>
      </c>
      <c r="E2937" s="1" t="s">
        <v>1269</v>
      </c>
      <c r="F2937" s="1" t="s">
        <v>32900</v>
      </c>
      <c r="G2937" s="1" t="s">
        <v>655</v>
      </c>
      <c r="H2937">
        <v>5903</v>
      </c>
      <c r="I2937" s="1" t="s">
        <v>41</v>
      </c>
      <c r="J2937">
        <v>6.5</v>
      </c>
    </row>
    <row r="2938" spans="1:10" hidden="1" x14ac:dyDescent="0.25">
      <c r="A2938" s="24" t="str">
        <f t="shared" si="47"/>
        <v>5905ARCELOR (BERTON SICARD)</v>
      </c>
      <c r="B2938" s="1">
        <v>5905</v>
      </c>
      <c r="C2938" s="1" t="s">
        <v>32898</v>
      </c>
      <c r="D2938" s="1" t="s">
        <v>78</v>
      </c>
      <c r="E2938" s="1" t="s">
        <v>1270</v>
      </c>
      <c r="F2938" s="1" t="s">
        <v>32900</v>
      </c>
      <c r="G2938" s="1" t="s">
        <v>655</v>
      </c>
      <c r="H2938">
        <v>5905</v>
      </c>
      <c r="I2938" s="1" t="s">
        <v>41</v>
      </c>
      <c r="J2938">
        <v>6</v>
      </c>
    </row>
    <row r="2939" spans="1:10" hidden="1" x14ac:dyDescent="0.25">
      <c r="A2939" s="24" t="str">
        <f t="shared" si="47"/>
        <v>5906ARCELOR (BERTON SICARD)</v>
      </c>
      <c r="B2939" s="1">
        <v>5906</v>
      </c>
      <c r="C2939" s="1" t="s">
        <v>32898</v>
      </c>
      <c r="D2939" s="1" t="s">
        <v>78</v>
      </c>
      <c r="E2939" s="1" t="s">
        <v>1271</v>
      </c>
      <c r="F2939" s="1" t="s">
        <v>32900</v>
      </c>
      <c r="G2939" s="1" t="s">
        <v>655</v>
      </c>
      <c r="H2939">
        <v>5906</v>
      </c>
      <c r="I2939" s="1" t="s">
        <v>41</v>
      </c>
      <c r="J2939">
        <v>6</v>
      </c>
    </row>
    <row r="2940" spans="1:10" hidden="1" x14ac:dyDescent="0.25">
      <c r="A2940" s="24" t="str">
        <f t="shared" si="47"/>
        <v>5910ARCELOR (BERTON SICARD)</v>
      </c>
      <c r="B2940" s="1">
        <v>5910</v>
      </c>
      <c r="C2940" s="1" t="s">
        <v>32898</v>
      </c>
      <c r="D2940" s="1" t="s">
        <v>78</v>
      </c>
      <c r="E2940" s="1" t="s">
        <v>1272</v>
      </c>
      <c r="F2940" s="1" t="s">
        <v>32900</v>
      </c>
      <c r="G2940" s="1" t="s">
        <v>655</v>
      </c>
      <c r="H2940">
        <v>5910</v>
      </c>
      <c r="I2940" s="1" t="s">
        <v>41</v>
      </c>
      <c r="J2940">
        <v>6</v>
      </c>
    </row>
    <row r="2941" spans="1:10" hidden="1" x14ac:dyDescent="0.25">
      <c r="A2941" s="24" t="str">
        <f t="shared" si="47"/>
        <v>5911ARCELOR (BERTON SICARD)</v>
      </c>
      <c r="B2941" s="1">
        <v>5911</v>
      </c>
      <c r="C2941" s="1" t="s">
        <v>32898</v>
      </c>
      <c r="D2941" s="1" t="s">
        <v>78</v>
      </c>
      <c r="E2941" s="1" t="s">
        <v>1273</v>
      </c>
      <c r="F2941" s="1" t="s">
        <v>32900</v>
      </c>
      <c r="G2941" s="1" t="s">
        <v>655</v>
      </c>
      <c r="H2941">
        <v>5911</v>
      </c>
      <c r="I2941" s="1" t="s">
        <v>41</v>
      </c>
      <c r="J2941">
        <v>6</v>
      </c>
    </row>
    <row r="2942" spans="1:10" hidden="1" x14ac:dyDescent="0.25">
      <c r="A2942" s="24" t="str">
        <f t="shared" si="47"/>
        <v>5912ARCELOR (BERTON SICARD)</v>
      </c>
      <c r="B2942" s="1">
        <v>5912</v>
      </c>
      <c r="C2942" s="1" t="s">
        <v>32898</v>
      </c>
      <c r="D2942" s="1" t="s">
        <v>78</v>
      </c>
      <c r="E2942" s="1" t="s">
        <v>1274</v>
      </c>
      <c r="F2942" s="1" t="s">
        <v>32900</v>
      </c>
      <c r="G2942" s="1" t="s">
        <v>655</v>
      </c>
      <c r="H2942">
        <v>5912</v>
      </c>
      <c r="I2942" s="1" t="s">
        <v>41</v>
      </c>
      <c r="J2942">
        <v>6</v>
      </c>
    </row>
    <row r="2943" spans="1:10" hidden="1" x14ac:dyDescent="0.25">
      <c r="A2943" s="24" t="str">
        <f t="shared" si="47"/>
        <v>5913ARCELOR (BERTON SICARD)</v>
      </c>
      <c r="B2943" s="1">
        <v>5913</v>
      </c>
      <c r="C2943" s="1" t="s">
        <v>32898</v>
      </c>
      <c r="D2943" s="1" t="s">
        <v>78</v>
      </c>
      <c r="E2943" s="1" t="s">
        <v>1275</v>
      </c>
      <c r="F2943" s="1" t="s">
        <v>32900</v>
      </c>
      <c r="G2943" s="1" t="s">
        <v>655</v>
      </c>
      <c r="H2943">
        <v>5913</v>
      </c>
      <c r="I2943" s="1" t="s">
        <v>41</v>
      </c>
      <c r="J2943">
        <v>6</v>
      </c>
    </row>
    <row r="2944" spans="1:10" hidden="1" x14ac:dyDescent="0.25">
      <c r="A2944" s="24" t="str">
        <f t="shared" si="47"/>
        <v>5920ARCELOR (BERTON SICARD)</v>
      </c>
      <c r="B2944" s="1">
        <v>5920</v>
      </c>
      <c r="C2944" s="1" t="s">
        <v>32898</v>
      </c>
      <c r="D2944" s="1" t="s">
        <v>78</v>
      </c>
      <c r="E2944" s="1" t="s">
        <v>1187</v>
      </c>
      <c r="F2944" s="1" t="s">
        <v>32900</v>
      </c>
      <c r="G2944" s="1" t="s">
        <v>655</v>
      </c>
      <c r="H2944">
        <v>5920</v>
      </c>
      <c r="I2944" s="1" t="s">
        <v>41</v>
      </c>
      <c r="J2944">
        <v>6</v>
      </c>
    </row>
    <row r="2945" spans="1:10" hidden="1" x14ac:dyDescent="0.25">
      <c r="A2945" s="24" t="str">
        <f t="shared" si="47"/>
        <v>5921ARCELOR (BERTON SICARD)</v>
      </c>
      <c r="B2945" s="1">
        <v>5921</v>
      </c>
      <c r="C2945" s="1" t="s">
        <v>32898</v>
      </c>
      <c r="D2945" s="1" t="s">
        <v>78</v>
      </c>
      <c r="E2945" s="1" t="s">
        <v>1276</v>
      </c>
      <c r="F2945" s="1" t="s">
        <v>32900</v>
      </c>
      <c r="G2945" s="1" t="s">
        <v>655</v>
      </c>
      <c r="H2945">
        <v>5921</v>
      </c>
      <c r="I2945" s="1" t="s">
        <v>41</v>
      </c>
      <c r="J2945">
        <v>6</v>
      </c>
    </row>
    <row r="2946" spans="1:10" hidden="1" x14ac:dyDescent="0.25">
      <c r="A2946" s="24" t="str">
        <f t="shared" si="47"/>
        <v>5923ARCELOR (BERTON SICARD)</v>
      </c>
      <c r="B2946" s="1">
        <v>5923</v>
      </c>
      <c r="C2946" s="1" t="s">
        <v>32898</v>
      </c>
      <c r="D2946" s="1" t="s">
        <v>78</v>
      </c>
      <c r="E2946" s="1" t="s">
        <v>1278</v>
      </c>
      <c r="F2946" s="1" t="s">
        <v>32900</v>
      </c>
      <c r="G2946" s="1" t="s">
        <v>655</v>
      </c>
      <c r="H2946">
        <v>5923</v>
      </c>
      <c r="I2946" s="1" t="s">
        <v>41</v>
      </c>
      <c r="J2946">
        <v>6</v>
      </c>
    </row>
    <row r="2947" spans="1:10" hidden="1" x14ac:dyDescent="0.25">
      <c r="A2947" s="24" t="str">
        <f t="shared" si="47"/>
        <v>5924ARCELOR (BERTON SICARD)</v>
      </c>
      <c r="B2947" s="1">
        <v>5924</v>
      </c>
      <c r="C2947" s="1" t="s">
        <v>32898</v>
      </c>
      <c r="D2947" s="1" t="s">
        <v>78</v>
      </c>
      <c r="E2947" s="1" t="s">
        <v>1279</v>
      </c>
      <c r="F2947" s="1" t="s">
        <v>32900</v>
      </c>
      <c r="G2947" s="1" t="s">
        <v>655</v>
      </c>
      <c r="H2947">
        <v>5924</v>
      </c>
      <c r="I2947" s="1" t="s">
        <v>41</v>
      </c>
      <c r="J2947">
        <v>6.5</v>
      </c>
    </row>
    <row r="2948" spans="1:10" hidden="1" x14ac:dyDescent="0.25">
      <c r="A2948" s="24" t="str">
        <f t="shared" si="47"/>
        <v>5930ARCELOR (BERTON SICARD)</v>
      </c>
      <c r="B2948" s="1">
        <v>5930</v>
      </c>
      <c r="C2948" s="1" t="s">
        <v>32898</v>
      </c>
      <c r="D2948" s="1" t="s">
        <v>78</v>
      </c>
      <c r="E2948" s="1" t="s">
        <v>1191</v>
      </c>
      <c r="F2948" s="1" t="s">
        <v>32900</v>
      </c>
      <c r="G2948" s="1" t="s">
        <v>655</v>
      </c>
      <c r="H2948">
        <v>5930</v>
      </c>
      <c r="I2948" s="1" t="s">
        <v>41</v>
      </c>
      <c r="J2948">
        <v>6</v>
      </c>
    </row>
    <row r="2949" spans="1:10" hidden="1" x14ac:dyDescent="0.25">
      <c r="A2949" s="24" t="str">
        <f t="shared" si="47"/>
        <v>5931ARCELOR (BERTON SICARD)</v>
      </c>
      <c r="B2949" s="1">
        <v>5931</v>
      </c>
      <c r="C2949" s="1" t="s">
        <v>32898</v>
      </c>
      <c r="D2949" s="1" t="s">
        <v>78</v>
      </c>
      <c r="E2949" s="1" t="s">
        <v>1280</v>
      </c>
      <c r="F2949" s="1" t="s">
        <v>32900</v>
      </c>
      <c r="G2949" s="1" t="s">
        <v>655</v>
      </c>
      <c r="H2949">
        <v>5931</v>
      </c>
      <c r="I2949" s="1" t="s">
        <v>41</v>
      </c>
      <c r="J2949">
        <v>6</v>
      </c>
    </row>
    <row r="2950" spans="1:10" hidden="1" x14ac:dyDescent="0.25">
      <c r="A2950" s="24" t="str">
        <f t="shared" si="47"/>
        <v>5935ARCELOR (BERTON SICARD)</v>
      </c>
      <c r="B2950" s="1">
        <v>5935</v>
      </c>
      <c r="C2950" s="1" t="s">
        <v>32898</v>
      </c>
      <c r="D2950" s="1" t="s">
        <v>78</v>
      </c>
      <c r="E2950" s="1" t="s">
        <v>691</v>
      </c>
      <c r="F2950" s="1" t="s">
        <v>32900</v>
      </c>
      <c r="G2950" s="1" t="s">
        <v>655</v>
      </c>
      <c r="H2950">
        <v>5935</v>
      </c>
      <c r="I2950" s="1" t="s">
        <v>41</v>
      </c>
      <c r="J2950">
        <v>6</v>
      </c>
    </row>
    <row r="2951" spans="1:10" hidden="1" x14ac:dyDescent="0.25">
      <c r="A2951" s="24" t="str">
        <f t="shared" si="47"/>
        <v>5936ARCELOR (BERTON SICARD)</v>
      </c>
      <c r="B2951" s="1">
        <v>5936</v>
      </c>
      <c r="C2951" s="1" t="s">
        <v>32898</v>
      </c>
      <c r="D2951" s="1" t="s">
        <v>78</v>
      </c>
      <c r="E2951" s="1" t="s">
        <v>689</v>
      </c>
      <c r="F2951" s="1" t="s">
        <v>32900</v>
      </c>
      <c r="G2951" s="1" t="s">
        <v>655</v>
      </c>
      <c r="H2951">
        <v>5936</v>
      </c>
      <c r="I2951" s="1" t="s">
        <v>41</v>
      </c>
      <c r="J2951">
        <v>6</v>
      </c>
    </row>
    <row r="2952" spans="1:10" hidden="1" x14ac:dyDescent="0.25">
      <c r="A2952" s="24" t="str">
        <f t="shared" si="47"/>
        <v>5939ARCELOR (BERTON SICARD)</v>
      </c>
      <c r="B2952" s="1">
        <v>5939</v>
      </c>
      <c r="C2952" s="1" t="s">
        <v>32898</v>
      </c>
      <c r="D2952" s="1" t="s">
        <v>78</v>
      </c>
      <c r="E2952" s="1" t="s">
        <v>1193</v>
      </c>
      <c r="F2952" s="1" t="s">
        <v>32900</v>
      </c>
      <c r="G2952" s="1" t="s">
        <v>655</v>
      </c>
      <c r="H2952">
        <v>5939</v>
      </c>
      <c r="I2952" s="1" t="s">
        <v>41</v>
      </c>
      <c r="J2952">
        <v>6</v>
      </c>
    </row>
    <row r="2953" spans="1:10" hidden="1" x14ac:dyDescent="0.25">
      <c r="A2953" s="24" t="str">
        <f t="shared" si="47"/>
        <v>5939/1ARCELOR (BERTON SICARD)</v>
      </c>
      <c r="B2953" s="1" t="s">
        <v>1281</v>
      </c>
      <c r="C2953" s="1" t="s">
        <v>32898</v>
      </c>
      <c r="D2953" s="1" t="s">
        <v>78</v>
      </c>
      <c r="E2953" s="1" t="s">
        <v>1282</v>
      </c>
      <c r="F2953" s="1" t="s">
        <v>32900</v>
      </c>
      <c r="G2953" s="1" t="s">
        <v>655</v>
      </c>
      <c r="H2953" t="s">
        <v>1281</v>
      </c>
      <c r="I2953" s="1" t="s">
        <v>41</v>
      </c>
      <c r="J2953">
        <v>1</v>
      </c>
    </row>
    <row r="2954" spans="1:10" hidden="1" x14ac:dyDescent="0.25">
      <c r="A2954" s="24" t="str">
        <f t="shared" si="47"/>
        <v>5941ARCELOR (BERTON SICARD)</v>
      </c>
      <c r="B2954" s="1">
        <v>5941</v>
      </c>
      <c r="C2954" s="1" t="s">
        <v>32898</v>
      </c>
      <c r="D2954" s="1" t="s">
        <v>78</v>
      </c>
      <c r="E2954" s="1" t="s">
        <v>1284</v>
      </c>
      <c r="F2954" s="1" t="s">
        <v>32900</v>
      </c>
      <c r="G2954" s="1" t="s">
        <v>655</v>
      </c>
      <c r="H2954">
        <v>5941</v>
      </c>
      <c r="I2954" s="1" t="s">
        <v>41</v>
      </c>
      <c r="J2954">
        <v>6</v>
      </c>
    </row>
    <row r="2955" spans="1:10" hidden="1" x14ac:dyDescent="0.25">
      <c r="A2955" s="24" t="str">
        <f t="shared" si="47"/>
        <v>5942ARCELOR (BERTON SICARD)</v>
      </c>
      <c r="B2955" s="1">
        <v>5942</v>
      </c>
      <c r="C2955" s="1" t="s">
        <v>32898</v>
      </c>
      <c r="D2955" s="1" t="s">
        <v>78</v>
      </c>
      <c r="E2955" s="1" t="s">
        <v>1285</v>
      </c>
      <c r="F2955" s="1" t="s">
        <v>32900</v>
      </c>
      <c r="G2955" s="1" t="s">
        <v>655</v>
      </c>
      <c r="H2955">
        <v>5942</v>
      </c>
      <c r="I2955" s="1" t="s">
        <v>41</v>
      </c>
      <c r="J2955">
        <v>6</v>
      </c>
    </row>
    <row r="2956" spans="1:10" hidden="1" x14ac:dyDescent="0.25">
      <c r="A2956" s="24" t="str">
        <f t="shared" ref="A2956:A3019" si="48">B2956&amp;F2956</f>
        <v>5943ARCELOR (BERTON SICARD)</v>
      </c>
      <c r="B2956" s="1">
        <v>5943</v>
      </c>
      <c r="C2956" s="1" t="s">
        <v>32898</v>
      </c>
      <c r="D2956" s="1" t="s">
        <v>78</v>
      </c>
      <c r="E2956" s="1" t="s">
        <v>1206</v>
      </c>
      <c r="F2956" s="1" t="s">
        <v>32900</v>
      </c>
      <c r="G2956" s="1" t="s">
        <v>655</v>
      </c>
      <c r="H2956">
        <v>5943</v>
      </c>
      <c r="I2956" s="1" t="s">
        <v>41</v>
      </c>
      <c r="J2956">
        <v>6</v>
      </c>
    </row>
    <row r="2957" spans="1:10" hidden="1" x14ac:dyDescent="0.25">
      <c r="A2957" s="24" t="str">
        <f t="shared" si="48"/>
        <v>5971ARCELOR (BERTON SICARD)</v>
      </c>
      <c r="B2957" s="1">
        <v>5971</v>
      </c>
      <c r="C2957" s="1" t="s">
        <v>32898</v>
      </c>
      <c r="D2957" s="1" t="s">
        <v>78</v>
      </c>
      <c r="E2957" s="1" t="s">
        <v>1286</v>
      </c>
      <c r="F2957" s="1" t="s">
        <v>32900</v>
      </c>
      <c r="G2957" s="1" t="s">
        <v>655</v>
      </c>
      <c r="H2957">
        <v>5971</v>
      </c>
      <c r="I2957" s="1" t="s">
        <v>41</v>
      </c>
      <c r="J2957">
        <v>6</v>
      </c>
    </row>
    <row r="2958" spans="1:10" hidden="1" x14ac:dyDescent="0.25">
      <c r="A2958" s="24" t="str">
        <f t="shared" si="48"/>
        <v>5972ARCELOR (BERTON SICARD)</v>
      </c>
      <c r="B2958" s="1">
        <v>5972</v>
      </c>
      <c r="C2958" s="1" t="s">
        <v>32898</v>
      </c>
      <c r="D2958" s="1" t="s">
        <v>78</v>
      </c>
      <c r="E2958" s="1" t="s">
        <v>1287</v>
      </c>
      <c r="F2958" s="1" t="s">
        <v>32900</v>
      </c>
      <c r="G2958" s="1" t="s">
        <v>655</v>
      </c>
      <c r="H2958">
        <v>5972</v>
      </c>
      <c r="I2958" s="1" t="s">
        <v>41</v>
      </c>
      <c r="J2958">
        <v>6</v>
      </c>
    </row>
    <row r="2959" spans="1:10" hidden="1" x14ac:dyDescent="0.25">
      <c r="A2959" s="24" t="str">
        <f t="shared" si="48"/>
        <v>5978ARCELOR (BERTON SICARD)</v>
      </c>
      <c r="B2959" s="1">
        <v>5978</v>
      </c>
      <c r="C2959" s="1" t="s">
        <v>32898</v>
      </c>
      <c r="D2959" s="1" t="s">
        <v>78</v>
      </c>
      <c r="E2959" s="1" t="s">
        <v>1288</v>
      </c>
      <c r="F2959" s="1" t="s">
        <v>32900</v>
      </c>
      <c r="G2959" s="1" t="s">
        <v>655</v>
      </c>
      <c r="H2959">
        <v>5978</v>
      </c>
      <c r="I2959" s="1" t="s">
        <v>41</v>
      </c>
      <c r="J2959">
        <v>6</v>
      </c>
    </row>
    <row r="2960" spans="1:10" hidden="1" x14ac:dyDescent="0.25">
      <c r="A2960" s="24" t="str">
        <f t="shared" si="48"/>
        <v>5979ARCELOR (BERTON SICARD)</v>
      </c>
      <c r="B2960" s="1">
        <v>5979</v>
      </c>
      <c r="C2960" s="1" t="s">
        <v>32898</v>
      </c>
      <c r="D2960" s="1" t="s">
        <v>78</v>
      </c>
      <c r="E2960" s="1" t="s">
        <v>1289</v>
      </c>
      <c r="F2960" s="1" t="s">
        <v>32900</v>
      </c>
      <c r="G2960" s="1" t="s">
        <v>655</v>
      </c>
      <c r="H2960">
        <v>5979</v>
      </c>
      <c r="I2960" s="1" t="s">
        <v>41</v>
      </c>
      <c r="J2960">
        <v>6</v>
      </c>
    </row>
    <row r="2961" spans="1:10" hidden="1" x14ac:dyDescent="0.25">
      <c r="A2961" s="24" t="str">
        <f t="shared" si="48"/>
        <v>5980ARCELOR (BERTON SICARD)</v>
      </c>
      <c r="B2961" s="1">
        <v>5980</v>
      </c>
      <c r="C2961" s="1" t="s">
        <v>32898</v>
      </c>
      <c r="D2961" s="1" t="s">
        <v>78</v>
      </c>
      <c r="E2961" s="1" t="s">
        <v>1241</v>
      </c>
      <c r="F2961" s="1" t="s">
        <v>32900</v>
      </c>
      <c r="G2961" s="1" t="s">
        <v>655</v>
      </c>
      <c r="H2961">
        <v>5980</v>
      </c>
      <c r="I2961" s="1" t="s">
        <v>41</v>
      </c>
      <c r="J2961">
        <v>6.5</v>
      </c>
    </row>
    <row r="2962" spans="1:10" hidden="1" x14ac:dyDescent="0.25">
      <c r="A2962" s="24" t="str">
        <f t="shared" si="48"/>
        <v>5981ARCELOR (BERTON SICARD)</v>
      </c>
      <c r="B2962" s="1">
        <v>5981</v>
      </c>
      <c r="C2962" s="1" t="s">
        <v>32898</v>
      </c>
      <c r="D2962" s="1" t="s">
        <v>78</v>
      </c>
      <c r="E2962" s="1" t="s">
        <v>1243</v>
      </c>
      <c r="F2962" s="1" t="s">
        <v>32900</v>
      </c>
      <c r="G2962" s="1" t="s">
        <v>655</v>
      </c>
      <c r="H2962">
        <v>5981</v>
      </c>
      <c r="I2962" s="1" t="s">
        <v>41</v>
      </c>
      <c r="J2962">
        <v>6.5</v>
      </c>
    </row>
    <row r="2963" spans="1:10" hidden="1" x14ac:dyDescent="0.25">
      <c r="A2963" s="24" t="str">
        <f t="shared" si="48"/>
        <v>5982ARCELOR (BERTON SICARD)</v>
      </c>
      <c r="B2963" s="1">
        <v>5982</v>
      </c>
      <c r="C2963" s="1" t="s">
        <v>32898</v>
      </c>
      <c r="D2963" s="1" t="s">
        <v>78</v>
      </c>
      <c r="E2963" s="1" t="s">
        <v>1290</v>
      </c>
      <c r="F2963" s="1" t="s">
        <v>32900</v>
      </c>
      <c r="G2963" s="1" t="s">
        <v>655</v>
      </c>
      <c r="H2963">
        <v>5982</v>
      </c>
      <c r="I2963" s="1" t="s">
        <v>41</v>
      </c>
      <c r="J2963">
        <v>6.5</v>
      </c>
    </row>
    <row r="2964" spans="1:10" hidden="1" x14ac:dyDescent="0.25">
      <c r="A2964" s="24" t="str">
        <f t="shared" si="48"/>
        <v>6596ARCELOR (BERTON SICARD)</v>
      </c>
      <c r="B2964" s="1">
        <v>6596</v>
      </c>
      <c r="C2964" s="1" t="s">
        <v>32898</v>
      </c>
      <c r="D2964" s="1" t="s">
        <v>168</v>
      </c>
      <c r="E2964" s="1" t="s">
        <v>1291</v>
      </c>
      <c r="F2964" s="1" t="s">
        <v>32900</v>
      </c>
      <c r="G2964" s="1" t="s">
        <v>655</v>
      </c>
      <c r="H2964">
        <v>6596</v>
      </c>
      <c r="I2964" s="1" t="s">
        <v>41</v>
      </c>
      <c r="J2964">
        <v>6.5</v>
      </c>
    </row>
    <row r="2965" spans="1:10" hidden="1" x14ac:dyDescent="0.25">
      <c r="A2965" s="24" t="str">
        <f t="shared" si="48"/>
        <v>6598/4ARCELOR (BERTON SICARD)</v>
      </c>
      <c r="B2965" s="1" t="s">
        <v>1292</v>
      </c>
      <c r="C2965" s="1" t="s">
        <v>32898</v>
      </c>
      <c r="D2965" s="1" t="s">
        <v>78</v>
      </c>
      <c r="E2965" s="1" t="s">
        <v>1293</v>
      </c>
      <c r="F2965" s="1" t="s">
        <v>32900</v>
      </c>
      <c r="G2965" s="1" t="s">
        <v>655</v>
      </c>
      <c r="H2965" t="s">
        <v>1292</v>
      </c>
      <c r="I2965" s="1" t="s">
        <v>41</v>
      </c>
      <c r="J2965">
        <v>4.5999999999999996</v>
      </c>
    </row>
    <row r="2966" spans="1:10" hidden="1" x14ac:dyDescent="0.25">
      <c r="A2966" s="24" t="str">
        <f t="shared" si="48"/>
        <v>6621ARCELOR (BERTON SICARD)</v>
      </c>
      <c r="B2966" s="1">
        <v>6621</v>
      </c>
      <c r="C2966" s="1" t="s">
        <v>32898</v>
      </c>
      <c r="D2966" s="1" t="s">
        <v>78</v>
      </c>
      <c r="E2966" s="1" t="s">
        <v>1308</v>
      </c>
      <c r="F2966" s="1" t="s">
        <v>32900</v>
      </c>
      <c r="G2966" s="1" t="s">
        <v>655</v>
      </c>
      <c r="H2966">
        <v>6621</v>
      </c>
      <c r="I2966" s="1" t="s">
        <v>41</v>
      </c>
      <c r="J2966">
        <v>6.5</v>
      </c>
    </row>
    <row r="2967" spans="1:10" hidden="1" x14ac:dyDescent="0.25">
      <c r="A2967" s="24" t="str">
        <f t="shared" si="48"/>
        <v>6622ARCELOR (BERTON SICARD)</v>
      </c>
      <c r="B2967" s="1">
        <v>6622</v>
      </c>
      <c r="C2967" s="1" t="s">
        <v>32898</v>
      </c>
      <c r="D2967" s="1" t="s">
        <v>78</v>
      </c>
      <c r="E2967" s="1" t="s">
        <v>1309</v>
      </c>
      <c r="F2967" s="1" t="s">
        <v>32900</v>
      </c>
      <c r="G2967" s="1" t="s">
        <v>655</v>
      </c>
      <c r="H2967">
        <v>6622</v>
      </c>
      <c r="I2967" s="1" t="s">
        <v>41</v>
      </c>
      <c r="J2967">
        <v>6.5</v>
      </c>
    </row>
    <row r="2968" spans="1:10" hidden="1" x14ac:dyDescent="0.25">
      <c r="A2968" s="24" t="str">
        <f t="shared" si="48"/>
        <v>6623ARCELOR (BERTON SICARD)</v>
      </c>
      <c r="B2968" s="1">
        <v>6623</v>
      </c>
      <c r="C2968" s="1" t="s">
        <v>32898</v>
      </c>
      <c r="D2968" s="1" t="s">
        <v>78</v>
      </c>
      <c r="E2968" s="1" t="s">
        <v>1310</v>
      </c>
      <c r="F2968" s="1" t="s">
        <v>32900</v>
      </c>
      <c r="G2968" s="1" t="s">
        <v>655</v>
      </c>
      <c r="H2968">
        <v>6623</v>
      </c>
      <c r="I2968" s="1" t="s">
        <v>41</v>
      </c>
      <c r="J2968">
        <v>6.5</v>
      </c>
    </row>
    <row r="2969" spans="1:10" hidden="1" x14ac:dyDescent="0.25">
      <c r="A2969" s="24" t="str">
        <f t="shared" si="48"/>
        <v>6624ARCELOR (BERTON SICARD)</v>
      </c>
      <c r="B2969" s="1">
        <v>6624</v>
      </c>
      <c r="C2969" s="1" t="s">
        <v>32898</v>
      </c>
      <c r="D2969" s="1" t="s">
        <v>78</v>
      </c>
      <c r="E2969" s="1" t="s">
        <v>1311</v>
      </c>
      <c r="F2969" s="1" t="s">
        <v>32900</v>
      </c>
      <c r="G2969" s="1" t="s">
        <v>655</v>
      </c>
      <c r="H2969">
        <v>6624</v>
      </c>
      <c r="I2969" s="1" t="s">
        <v>41</v>
      </c>
      <c r="J2969">
        <v>6.5</v>
      </c>
    </row>
    <row r="2970" spans="1:10" hidden="1" x14ac:dyDescent="0.25">
      <c r="A2970" s="24" t="str">
        <f t="shared" si="48"/>
        <v>6625/4ARCELOR (BERTON SICARD)</v>
      </c>
      <c r="B2970" s="1" t="s">
        <v>1312</v>
      </c>
      <c r="C2970" s="1" t="s">
        <v>32898</v>
      </c>
      <c r="D2970" s="1" t="s">
        <v>78</v>
      </c>
      <c r="E2970" s="1" t="s">
        <v>1313</v>
      </c>
      <c r="F2970" s="1" t="s">
        <v>32900</v>
      </c>
      <c r="G2970" s="1" t="s">
        <v>655</v>
      </c>
      <c r="H2970" t="s">
        <v>1312</v>
      </c>
      <c r="I2970" s="1" t="s">
        <v>41</v>
      </c>
      <c r="J2970">
        <v>4.5999999999999996</v>
      </c>
    </row>
    <row r="2971" spans="1:10" hidden="1" x14ac:dyDescent="0.25">
      <c r="A2971" s="24" t="str">
        <f t="shared" si="48"/>
        <v>6626/4ARCELOR (BERTON SICARD)</v>
      </c>
      <c r="B2971" s="1" t="s">
        <v>1314</v>
      </c>
      <c r="C2971" s="1" t="s">
        <v>32898</v>
      </c>
      <c r="D2971" s="1" t="s">
        <v>78</v>
      </c>
      <c r="E2971" s="1" t="s">
        <v>1315</v>
      </c>
      <c r="F2971" s="1" t="s">
        <v>32900</v>
      </c>
      <c r="G2971" s="1" t="s">
        <v>655</v>
      </c>
      <c r="H2971" t="s">
        <v>1314</v>
      </c>
      <c r="I2971" s="1" t="s">
        <v>41</v>
      </c>
      <c r="J2971">
        <v>4.5999999999999996</v>
      </c>
    </row>
    <row r="2972" spans="1:10" hidden="1" x14ac:dyDescent="0.25">
      <c r="A2972" s="24" t="str">
        <f t="shared" si="48"/>
        <v>6631ARCELOR (BERTON SICARD)</v>
      </c>
      <c r="B2972" s="1">
        <v>6631</v>
      </c>
      <c r="C2972" s="1" t="s">
        <v>32898</v>
      </c>
      <c r="D2972" s="1" t="s">
        <v>78</v>
      </c>
      <c r="E2972" s="1" t="s">
        <v>1318</v>
      </c>
      <c r="F2972" s="1" t="s">
        <v>32900</v>
      </c>
      <c r="G2972" s="1" t="s">
        <v>655</v>
      </c>
      <c r="H2972">
        <v>6631</v>
      </c>
      <c r="I2972" s="1" t="s">
        <v>41</v>
      </c>
      <c r="J2972">
        <v>6.5</v>
      </c>
    </row>
    <row r="2973" spans="1:10" hidden="1" x14ac:dyDescent="0.25">
      <c r="A2973" s="24" t="str">
        <f t="shared" si="48"/>
        <v>6635ARCELOR (BERTON SICARD)</v>
      </c>
      <c r="B2973" s="1">
        <v>6635</v>
      </c>
      <c r="C2973" s="1" t="s">
        <v>32898</v>
      </c>
      <c r="D2973" s="1" t="s">
        <v>78</v>
      </c>
      <c r="E2973" s="1" t="s">
        <v>1319</v>
      </c>
      <c r="F2973" s="1" t="s">
        <v>32900</v>
      </c>
      <c r="G2973" s="1" t="s">
        <v>655</v>
      </c>
      <c r="H2973">
        <v>6635</v>
      </c>
      <c r="I2973" s="1" t="s">
        <v>41</v>
      </c>
      <c r="J2973">
        <v>6.5</v>
      </c>
    </row>
    <row r="2974" spans="1:10" hidden="1" x14ac:dyDescent="0.25">
      <c r="A2974" s="24" t="str">
        <f t="shared" si="48"/>
        <v>6636ARCELOR (BERTON SICARD)</v>
      </c>
      <c r="B2974" s="1">
        <v>6636</v>
      </c>
      <c r="C2974" s="1" t="s">
        <v>32898</v>
      </c>
      <c r="D2974" s="1" t="s">
        <v>78</v>
      </c>
      <c r="E2974" s="1" t="s">
        <v>1320</v>
      </c>
      <c r="F2974" s="1" t="s">
        <v>32900</v>
      </c>
      <c r="G2974" s="1" t="s">
        <v>655</v>
      </c>
      <c r="H2974">
        <v>6636</v>
      </c>
      <c r="I2974" s="1" t="s">
        <v>41</v>
      </c>
      <c r="J2974">
        <v>6.5</v>
      </c>
    </row>
    <row r="2975" spans="1:10" hidden="1" x14ac:dyDescent="0.25">
      <c r="A2975" s="24" t="str">
        <f t="shared" si="48"/>
        <v>6640ARCELOR (BERTON SICARD)</v>
      </c>
      <c r="B2975" s="1">
        <v>6640</v>
      </c>
      <c r="C2975" s="1" t="s">
        <v>32898</v>
      </c>
      <c r="D2975" s="1" t="s">
        <v>78</v>
      </c>
      <c r="E2975" s="1" t="s">
        <v>1321</v>
      </c>
      <c r="F2975" s="1" t="s">
        <v>32900</v>
      </c>
      <c r="G2975" s="1" t="s">
        <v>655</v>
      </c>
      <c r="H2975">
        <v>6640</v>
      </c>
      <c r="I2975" s="1" t="s">
        <v>41</v>
      </c>
      <c r="J2975">
        <v>6.5</v>
      </c>
    </row>
    <row r="2976" spans="1:10" hidden="1" x14ac:dyDescent="0.25">
      <c r="A2976" s="24" t="str">
        <f t="shared" si="48"/>
        <v>6641ARCELOR (BERTON SICARD)</v>
      </c>
      <c r="B2976" s="1">
        <v>6641</v>
      </c>
      <c r="C2976" s="1" t="s">
        <v>32898</v>
      </c>
      <c r="D2976" s="1" t="s">
        <v>78</v>
      </c>
      <c r="E2976" s="1" t="s">
        <v>1322</v>
      </c>
      <c r="F2976" s="1" t="s">
        <v>32900</v>
      </c>
      <c r="G2976" s="1" t="s">
        <v>655</v>
      </c>
      <c r="H2976">
        <v>6641</v>
      </c>
      <c r="I2976" s="1" t="s">
        <v>41</v>
      </c>
      <c r="J2976">
        <v>6.5</v>
      </c>
    </row>
    <row r="2977" spans="1:10" hidden="1" x14ac:dyDescent="0.25">
      <c r="A2977" s="24" t="str">
        <f t="shared" si="48"/>
        <v>6642ARCELOR (BERTON SICARD)</v>
      </c>
      <c r="B2977" s="1">
        <v>6642</v>
      </c>
      <c r="C2977" s="1" t="s">
        <v>32898</v>
      </c>
      <c r="D2977" s="1" t="s">
        <v>78</v>
      </c>
      <c r="E2977" s="1" t="s">
        <v>1323</v>
      </c>
      <c r="F2977" s="1" t="s">
        <v>32900</v>
      </c>
      <c r="G2977" s="1" t="s">
        <v>655</v>
      </c>
      <c r="H2977">
        <v>6642</v>
      </c>
      <c r="I2977" s="1" t="s">
        <v>41</v>
      </c>
      <c r="J2977">
        <v>6.5</v>
      </c>
    </row>
    <row r="2978" spans="1:10" hidden="1" x14ac:dyDescent="0.25">
      <c r="A2978" s="24" t="str">
        <f t="shared" si="48"/>
        <v>6643ARCELOR (BERTON SICARD)</v>
      </c>
      <c r="B2978" s="1">
        <v>6643</v>
      </c>
      <c r="C2978" s="1" t="s">
        <v>32898</v>
      </c>
      <c r="D2978" s="1" t="s">
        <v>78</v>
      </c>
      <c r="E2978" s="1" t="s">
        <v>1324</v>
      </c>
      <c r="F2978" s="1" t="s">
        <v>32900</v>
      </c>
      <c r="G2978" s="1" t="s">
        <v>655</v>
      </c>
      <c r="H2978">
        <v>6643</v>
      </c>
      <c r="I2978" s="1" t="s">
        <v>41</v>
      </c>
      <c r="J2978">
        <v>6.5</v>
      </c>
    </row>
    <row r="2979" spans="1:10" hidden="1" x14ac:dyDescent="0.25">
      <c r="A2979" s="24" t="str">
        <f t="shared" si="48"/>
        <v>6644ARCELOR (BERTON SICARD)</v>
      </c>
      <c r="B2979" s="1">
        <v>6644</v>
      </c>
      <c r="C2979" s="1" t="s">
        <v>32898</v>
      </c>
      <c r="D2979" s="1" t="s">
        <v>78</v>
      </c>
      <c r="E2979" s="1" t="s">
        <v>1325</v>
      </c>
      <c r="F2979" s="1" t="s">
        <v>32900</v>
      </c>
      <c r="G2979" s="1" t="s">
        <v>655</v>
      </c>
      <c r="H2979">
        <v>6644</v>
      </c>
      <c r="I2979" s="1" t="s">
        <v>41</v>
      </c>
      <c r="J2979">
        <v>6.5</v>
      </c>
    </row>
    <row r="2980" spans="1:10" hidden="1" x14ac:dyDescent="0.25">
      <c r="A2980" s="24" t="str">
        <f t="shared" si="48"/>
        <v>6645ARCELOR (BERTON SICARD)</v>
      </c>
      <c r="B2980" s="1">
        <v>6645</v>
      </c>
      <c r="C2980" s="1" t="s">
        <v>32898</v>
      </c>
      <c r="D2980" s="1" t="s">
        <v>78</v>
      </c>
      <c r="E2980" s="1" t="s">
        <v>1326</v>
      </c>
      <c r="F2980" s="1" t="s">
        <v>32900</v>
      </c>
      <c r="G2980" s="1" t="s">
        <v>655</v>
      </c>
      <c r="H2980">
        <v>6645</v>
      </c>
      <c r="I2980" s="1" t="s">
        <v>41</v>
      </c>
      <c r="J2980">
        <v>6.5</v>
      </c>
    </row>
    <row r="2981" spans="1:10" hidden="1" x14ac:dyDescent="0.25">
      <c r="A2981" s="24" t="str">
        <f t="shared" si="48"/>
        <v>6647/1ARCELOR (BERTON SICARD)</v>
      </c>
      <c r="B2981" s="1" t="s">
        <v>1327</v>
      </c>
      <c r="C2981" s="1" t="s">
        <v>32898</v>
      </c>
      <c r="D2981" s="1" t="s">
        <v>78</v>
      </c>
      <c r="E2981" s="1" t="s">
        <v>1328</v>
      </c>
      <c r="F2981" s="1" t="s">
        <v>32900</v>
      </c>
      <c r="G2981" s="1" t="s">
        <v>655</v>
      </c>
      <c r="H2981" t="s">
        <v>1327</v>
      </c>
      <c r="I2981" s="1" t="s">
        <v>41</v>
      </c>
      <c r="J2981">
        <v>1</v>
      </c>
    </row>
    <row r="2982" spans="1:10" hidden="1" x14ac:dyDescent="0.25">
      <c r="A2982" s="24" t="str">
        <f t="shared" si="48"/>
        <v>6648ARCELOR (BERTON SICARD)</v>
      </c>
      <c r="B2982" s="1">
        <v>6648</v>
      </c>
      <c r="C2982" s="1" t="s">
        <v>32898</v>
      </c>
      <c r="D2982" s="1" t="s">
        <v>78</v>
      </c>
      <c r="E2982" s="1" t="s">
        <v>1329</v>
      </c>
      <c r="F2982" s="1" t="s">
        <v>32900</v>
      </c>
      <c r="G2982" s="1" t="s">
        <v>655</v>
      </c>
      <c r="H2982">
        <v>6648</v>
      </c>
      <c r="I2982" s="1" t="s">
        <v>41</v>
      </c>
      <c r="J2982">
        <v>6.5</v>
      </c>
    </row>
    <row r="2983" spans="1:10" hidden="1" x14ac:dyDescent="0.25">
      <c r="A2983" s="24" t="str">
        <f t="shared" si="48"/>
        <v>6649ARCELOR (BERTON SICARD)</v>
      </c>
      <c r="B2983" s="1">
        <v>6649</v>
      </c>
      <c r="C2983" s="1" t="s">
        <v>32898</v>
      </c>
      <c r="D2983" s="1" t="s">
        <v>78</v>
      </c>
      <c r="E2983" s="1" t="s">
        <v>1330</v>
      </c>
      <c r="F2983" s="1" t="s">
        <v>32900</v>
      </c>
      <c r="G2983" s="1" t="s">
        <v>655</v>
      </c>
      <c r="H2983">
        <v>6649</v>
      </c>
      <c r="I2983" s="1" t="s">
        <v>41</v>
      </c>
      <c r="J2983">
        <v>6.5</v>
      </c>
    </row>
    <row r="2984" spans="1:10" hidden="1" x14ac:dyDescent="0.25">
      <c r="A2984" s="24" t="str">
        <f t="shared" si="48"/>
        <v>6650ARCELOR (BERTON SICARD)</v>
      </c>
      <c r="B2984" s="1">
        <v>6650</v>
      </c>
      <c r="C2984" s="1" t="s">
        <v>32898</v>
      </c>
      <c r="D2984" s="1" t="s">
        <v>78</v>
      </c>
      <c r="E2984" s="1" t="s">
        <v>1331</v>
      </c>
      <c r="F2984" s="1" t="s">
        <v>32900</v>
      </c>
      <c r="G2984" s="1" t="s">
        <v>655</v>
      </c>
      <c r="H2984">
        <v>6650</v>
      </c>
      <c r="I2984" s="1" t="s">
        <v>41</v>
      </c>
      <c r="J2984">
        <v>6.5</v>
      </c>
    </row>
    <row r="2985" spans="1:10" hidden="1" x14ac:dyDescent="0.25">
      <c r="A2985" s="24" t="str">
        <f t="shared" si="48"/>
        <v>6801ARCELOR (BERTON SICARD)</v>
      </c>
      <c r="B2985" s="1">
        <v>6801</v>
      </c>
      <c r="C2985" s="1" t="s">
        <v>32898</v>
      </c>
      <c r="D2985" s="1" t="s">
        <v>78</v>
      </c>
      <c r="E2985" s="1" t="s">
        <v>1332</v>
      </c>
      <c r="F2985" s="1" t="s">
        <v>32900</v>
      </c>
      <c r="G2985" s="1" t="s">
        <v>655</v>
      </c>
      <c r="H2985">
        <v>6801</v>
      </c>
      <c r="I2985" s="1" t="s">
        <v>41</v>
      </c>
      <c r="J2985">
        <v>6.5</v>
      </c>
    </row>
    <row r="2986" spans="1:10" hidden="1" x14ac:dyDescent="0.25">
      <c r="A2986" s="24" t="str">
        <f t="shared" si="48"/>
        <v>6804ARCELOR (BERTON SICARD)</v>
      </c>
      <c r="B2986" s="1">
        <v>6804</v>
      </c>
      <c r="C2986" s="1" t="s">
        <v>32898</v>
      </c>
      <c r="D2986" s="1" t="s">
        <v>78</v>
      </c>
      <c r="E2986" s="1" t="s">
        <v>1333</v>
      </c>
      <c r="F2986" s="1" t="s">
        <v>32900</v>
      </c>
      <c r="G2986" s="1" t="s">
        <v>655</v>
      </c>
      <c r="H2986">
        <v>6804</v>
      </c>
      <c r="I2986" s="1" t="s">
        <v>41</v>
      </c>
      <c r="J2986">
        <v>6.5</v>
      </c>
    </row>
    <row r="2987" spans="1:10" hidden="1" x14ac:dyDescent="0.25">
      <c r="A2987" s="24" t="str">
        <f t="shared" si="48"/>
        <v>6959ARCELOR (BERTON SICARD)</v>
      </c>
      <c r="B2987" s="1">
        <v>6959</v>
      </c>
      <c r="C2987" s="1" t="s">
        <v>32898</v>
      </c>
      <c r="D2987" s="1" t="s">
        <v>78</v>
      </c>
      <c r="E2987" s="1" t="s">
        <v>1334</v>
      </c>
      <c r="F2987" s="1" t="s">
        <v>32900</v>
      </c>
      <c r="G2987" s="1" t="s">
        <v>655</v>
      </c>
      <c r="H2987">
        <v>6959</v>
      </c>
      <c r="I2987" s="1" t="s">
        <v>41</v>
      </c>
      <c r="J2987">
        <v>6.5</v>
      </c>
    </row>
    <row r="2988" spans="1:10" hidden="1" x14ac:dyDescent="0.25">
      <c r="A2988" s="24" t="str">
        <f t="shared" si="48"/>
        <v>6973ARCELOR (BERTON SICARD)</v>
      </c>
      <c r="B2988" s="1">
        <v>6973</v>
      </c>
      <c r="C2988" s="1" t="s">
        <v>32898</v>
      </c>
      <c r="D2988" s="1" t="s">
        <v>78</v>
      </c>
      <c r="E2988" s="1" t="s">
        <v>1337</v>
      </c>
      <c r="F2988" s="1" t="s">
        <v>32900</v>
      </c>
      <c r="G2988" s="1" t="s">
        <v>655</v>
      </c>
      <c r="H2988">
        <v>6973</v>
      </c>
      <c r="I2988" s="1" t="s">
        <v>41</v>
      </c>
      <c r="J2988">
        <v>6.5</v>
      </c>
    </row>
    <row r="2989" spans="1:10" hidden="1" x14ac:dyDescent="0.25">
      <c r="A2989" s="24" t="str">
        <f t="shared" si="48"/>
        <v>6975ARCELOR (BERTON SICARD)</v>
      </c>
      <c r="B2989" s="1">
        <v>6975</v>
      </c>
      <c r="C2989" s="1" t="s">
        <v>32898</v>
      </c>
      <c r="D2989" s="1" t="s">
        <v>78</v>
      </c>
      <c r="E2989" s="1" t="s">
        <v>1338</v>
      </c>
      <c r="F2989" s="1" t="s">
        <v>32900</v>
      </c>
      <c r="G2989" s="1" t="s">
        <v>655</v>
      </c>
      <c r="H2989">
        <v>6975</v>
      </c>
      <c r="I2989" s="1" t="s">
        <v>41</v>
      </c>
      <c r="J2989">
        <v>6.5</v>
      </c>
    </row>
    <row r="2990" spans="1:10" hidden="1" x14ac:dyDescent="0.25">
      <c r="A2990" s="24" t="str">
        <f t="shared" si="48"/>
        <v>7014ARCELOR (BERTON SICARD)</v>
      </c>
      <c r="B2990" s="1">
        <v>7014</v>
      </c>
      <c r="C2990" s="1" t="s">
        <v>32898</v>
      </c>
      <c r="D2990" s="1" t="s">
        <v>78</v>
      </c>
      <c r="E2990" s="1" t="s">
        <v>1071</v>
      </c>
      <c r="F2990" s="1" t="s">
        <v>32900</v>
      </c>
      <c r="G2990" s="1" t="s">
        <v>655</v>
      </c>
      <c r="H2990">
        <v>7014</v>
      </c>
      <c r="I2990" s="1" t="s">
        <v>41</v>
      </c>
      <c r="J2990">
        <v>6.5</v>
      </c>
    </row>
    <row r="2991" spans="1:10" hidden="1" x14ac:dyDescent="0.25">
      <c r="A2991" s="24" t="str">
        <f t="shared" si="48"/>
        <v>7016/4THARCELOR (BERTON SICARD)</v>
      </c>
      <c r="B2991" s="1" t="s">
        <v>1342</v>
      </c>
      <c r="C2991" s="1" t="s">
        <v>32898</v>
      </c>
      <c r="D2991" s="1" t="s">
        <v>78</v>
      </c>
      <c r="E2991" s="1" t="s">
        <v>1343</v>
      </c>
      <c r="F2991" s="1" t="s">
        <v>32900</v>
      </c>
      <c r="G2991" s="1" t="s">
        <v>655</v>
      </c>
      <c r="H2991" t="s">
        <v>1342</v>
      </c>
      <c r="I2991" s="1" t="s">
        <v>41</v>
      </c>
      <c r="J2991">
        <v>4.8</v>
      </c>
    </row>
    <row r="2992" spans="1:10" hidden="1" x14ac:dyDescent="0.25">
      <c r="A2992" s="24" t="str">
        <f t="shared" si="48"/>
        <v>7016THARCELOR (BERTON SICARD)</v>
      </c>
      <c r="B2992" s="1" t="s">
        <v>1344</v>
      </c>
      <c r="C2992" s="1" t="s">
        <v>32898</v>
      </c>
      <c r="D2992" s="1" t="s">
        <v>78</v>
      </c>
      <c r="E2992" s="1" t="s">
        <v>1343</v>
      </c>
      <c r="F2992" s="1" t="s">
        <v>32900</v>
      </c>
      <c r="G2992" s="1" t="s">
        <v>655</v>
      </c>
      <c r="H2992" t="s">
        <v>1344</v>
      </c>
      <c r="I2992" s="1" t="s">
        <v>41</v>
      </c>
      <c r="J2992">
        <v>6.5</v>
      </c>
    </row>
    <row r="2993" spans="1:10" hidden="1" x14ac:dyDescent="0.25">
      <c r="A2993" s="24" t="str">
        <f t="shared" si="48"/>
        <v>7017/4THARCELOR (BERTON SICARD)</v>
      </c>
      <c r="B2993" s="1" t="s">
        <v>1345</v>
      </c>
      <c r="C2993" s="1" t="s">
        <v>32898</v>
      </c>
      <c r="D2993" s="1" t="s">
        <v>78</v>
      </c>
      <c r="E2993" s="1" t="s">
        <v>1346</v>
      </c>
      <c r="F2993" s="1" t="s">
        <v>32900</v>
      </c>
      <c r="G2993" s="1" t="s">
        <v>655</v>
      </c>
      <c r="H2993" t="s">
        <v>1345</v>
      </c>
      <c r="I2993" s="1" t="s">
        <v>41</v>
      </c>
      <c r="J2993">
        <v>4.8</v>
      </c>
    </row>
    <row r="2994" spans="1:10" hidden="1" x14ac:dyDescent="0.25">
      <c r="A2994" s="24" t="str">
        <f t="shared" si="48"/>
        <v>7017THARCELOR (BERTON SICARD)</v>
      </c>
      <c r="B2994" s="1" t="s">
        <v>1347</v>
      </c>
      <c r="C2994" s="1" t="s">
        <v>32898</v>
      </c>
      <c r="D2994" s="1" t="s">
        <v>78</v>
      </c>
      <c r="E2994" s="1" t="s">
        <v>1346</v>
      </c>
      <c r="F2994" s="1" t="s">
        <v>32900</v>
      </c>
      <c r="G2994" s="1" t="s">
        <v>655</v>
      </c>
      <c r="H2994" t="s">
        <v>1347</v>
      </c>
      <c r="I2994" s="1" t="s">
        <v>41</v>
      </c>
      <c r="J2994">
        <v>6.5</v>
      </c>
    </row>
    <row r="2995" spans="1:10" hidden="1" x14ac:dyDescent="0.25">
      <c r="A2995" s="24" t="str">
        <f t="shared" si="48"/>
        <v>7028ARCELOR (BERTON SICARD)</v>
      </c>
      <c r="B2995" s="1">
        <v>7028</v>
      </c>
      <c r="C2995" s="1" t="s">
        <v>32898</v>
      </c>
      <c r="D2995" s="1" t="s">
        <v>78</v>
      </c>
      <c r="E2995" s="1" t="s">
        <v>1352</v>
      </c>
      <c r="F2995" s="1" t="s">
        <v>32900</v>
      </c>
      <c r="G2995" s="1" t="s">
        <v>655</v>
      </c>
      <c r="H2995">
        <v>7028</v>
      </c>
      <c r="I2995" s="1" t="s">
        <v>41</v>
      </c>
      <c r="J2995">
        <v>6.5</v>
      </c>
    </row>
    <row r="2996" spans="1:10" hidden="1" x14ac:dyDescent="0.25">
      <c r="A2996" s="24" t="str">
        <f t="shared" si="48"/>
        <v>7038ARCELOR (BERTON SICARD)</v>
      </c>
      <c r="B2996" s="1">
        <v>7038</v>
      </c>
      <c r="C2996" s="1" t="s">
        <v>32898</v>
      </c>
      <c r="D2996" s="1" t="s">
        <v>78</v>
      </c>
      <c r="E2996" s="1" t="s">
        <v>1353</v>
      </c>
      <c r="F2996" s="1" t="s">
        <v>32900</v>
      </c>
      <c r="G2996" s="1" t="s">
        <v>655</v>
      </c>
      <c r="H2996">
        <v>7038</v>
      </c>
      <c r="I2996" s="1" t="s">
        <v>41</v>
      </c>
      <c r="J2996">
        <v>6.5</v>
      </c>
    </row>
    <row r="2997" spans="1:10" hidden="1" x14ac:dyDescent="0.25">
      <c r="A2997" s="24" t="str">
        <f t="shared" si="48"/>
        <v>7039ARCELOR (BERTON SICARD)</v>
      </c>
      <c r="B2997" s="1">
        <v>7039</v>
      </c>
      <c r="C2997" s="1" t="s">
        <v>32898</v>
      </c>
      <c r="D2997" s="1" t="s">
        <v>78</v>
      </c>
      <c r="E2997" s="1" t="s">
        <v>1354</v>
      </c>
      <c r="F2997" s="1" t="s">
        <v>32900</v>
      </c>
      <c r="G2997" s="1" t="s">
        <v>655</v>
      </c>
      <c r="H2997">
        <v>7039</v>
      </c>
      <c r="I2997" s="1" t="s">
        <v>41</v>
      </c>
      <c r="J2997">
        <v>6.5</v>
      </c>
    </row>
    <row r="2998" spans="1:10" hidden="1" x14ac:dyDescent="0.25">
      <c r="A2998" s="24" t="str">
        <f t="shared" si="48"/>
        <v>7042ARCELOR (BERTON SICARD)</v>
      </c>
      <c r="B2998" s="1">
        <v>7042</v>
      </c>
      <c r="C2998" s="1" t="s">
        <v>32898</v>
      </c>
      <c r="D2998" s="1" t="s">
        <v>78</v>
      </c>
      <c r="E2998" s="1" t="s">
        <v>1355</v>
      </c>
      <c r="F2998" s="1" t="s">
        <v>32900</v>
      </c>
      <c r="G2998" s="1" t="s">
        <v>655</v>
      </c>
      <c r="H2998">
        <v>7042</v>
      </c>
      <c r="I2998" s="1" t="s">
        <v>41</v>
      </c>
      <c r="J2998">
        <v>6.5</v>
      </c>
    </row>
    <row r="2999" spans="1:10" hidden="1" x14ac:dyDescent="0.25">
      <c r="A2999" s="24" t="str">
        <f t="shared" si="48"/>
        <v>7044ARCELOR (BERTON SICARD)</v>
      </c>
      <c r="B2999" s="1">
        <v>7044</v>
      </c>
      <c r="C2999" s="1" t="s">
        <v>32898</v>
      </c>
      <c r="D2999" s="1" t="s">
        <v>78</v>
      </c>
      <c r="E2999" s="1" t="s">
        <v>1356</v>
      </c>
      <c r="F2999" s="1" t="s">
        <v>32900</v>
      </c>
      <c r="G2999" s="1" t="s">
        <v>655</v>
      </c>
      <c r="H2999">
        <v>7044</v>
      </c>
      <c r="I2999" s="1" t="s">
        <v>41</v>
      </c>
      <c r="J2999">
        <v>6.5</v>
      </c>
    </row>
    <row r="3000" spans="1:10" hidden="1" x14ac:dyDescent="0.25">
      <c r="A3000" s="24" t="str">
        <f t="shared" si="48"/>
        <v>7054THARCELOR (BERTON SICARD)</v>
      </c>
      <c r="B3000" s="1" t="s">
        <v>1360</v>
      </c>
      <c r="C3000" s="1" t="s">
        <v>32898</v>
      </c>
      <c r="D3000" s="1" t="s">
        <v>78</v>
      </c>
      <c r="E3000" s="1" t="s">
        <v>1361</v>
      </c>
      <c r="F3000" s="1" t="s">
        <v>32900</v>
      </c>
      <c r="G3000" s="1" t="s">
        <v>655</v>
      </c>
      <c r="H3000" t="s">
        <v>1360</v>
      </c>
      <c r="I3000" s="1" t="s">
        <v>41</v>
      </c>
      <c r="J3000">
        <v>6.5</v>
      </c>
    </row>
    <row r="3001" spans="1:10" hidden="1" x14ac:dyDescent="0.25">
      <c r="A3001" s="24" t="str">
        <f t="shared" si="48"/>
        <v>7056THARCELOR (BERTON SICARD)</v>
      </c>
      <c r="B3001" s="1" t="s">
        <v>1362</v>
      </c>
      <c r="C3001" s="1" t="s">
        <v>32898</v>
      </c>
      <c r="D3001" s="1" t="s">
        <v>78</v>
      </c>
      <c r="E3001" s="1" t="s">
        <v>1363</v>
      </c>
      <c r="F3001" s="1" t="s">
        <v>32900</v>
      </c>
      <c r="G3001" s="1" t="s">
        <v>655</v>
      </c>
      <c r="H3001" t="s">
        <v>1362</v>
      </c>
      <c r="I3001" s="1" t="s">
        <v>41</v>
      </c>
      <c r="J3001">
        <v>6.5</v>
      </c>
    </row>
    <row r="3002" spans="1:10" hidden="1" x14ac:dyDescent="0.25">
      <c r="A3002" s="24" t="str">
        <f t="shared" si="48"/>
        <v>7108ARCELOR (BERTON SICARD)</v>
      </c>
      <c r="B3002" s="1">
        <v>7108</v>
      </c>
      <c r="C3002" s="1" t="s">
        <v>32898</v>
      </c>
      <c r="D3002" s="1" t="s">
        <v>78</v>
      </c>
      <c r="E3002" s="1" t="s">
        <v>1365</v>
      </c>
      <c r="F3002" s="1" t="s">
        <v>32900</v>
      </c>
      <c r="G3002" s="1" t="s">
        <v>655</v>
      </c>
      <c r="H3002">
        <v>7108</v>
      </c>
      <c r="I3002" s="1" t="s">
        <v>41</v>
      </c>
      <c r="J3002">
        <v>6.5</v>
      </c>
    </row>
    <row r="3003" spans="1:10" hidden="1" x14ac:dyDescent="0.25">
      <c r="A3003" s="24" t="str">
        <f t="shared" si="48"/>
        <v>7127/4THARCELOR (BERTON SICARD)</v>
      </c>
      <c r="B3003" s="1" t="s">
        <v>1372</v>
      </c>
      <c r="C3003" s="1" t="s">
        <v>32898</v>
      </c>
      <c r="D3003" s="1" t="s">
        <v>168</v>
      </c>
      <c r="E3003" s="1" t="s">
        <v>1373</v>
      </c>
      <c r="F3003" s="1" t="s">
        <v>32900</v>
      </c>
      <c r="G3003" s="1" t="s">
        <v>655</v>
      </c>
      <c r="H3003" t="s">
        <v>1372</v>
      </c>
      <c r="I3003" s="1" t="s">
        <v>41</v>
      </c>
      <c r="J3003">
        <v>4.8</v>
      </c>
    </row>
    <row r="3004" spans="1:10" hidden="1" x14ac:dyDescent="0.25">
      <c r="A3004" s="24" t="str">
        <f t="shared" si="48"/>
        <v>7127THARCELOR (BERTON SICARD)</v>
      </c>
      <c r="B3004" s="1" t="s">
        <v>1374</v>
      </c>
      <c r="C3004" s="1" t="s">
        <v>32898</v>
      </c>
      <c r="D3004" s="1" t="s">
        <v>168</v>
      </c>
      <c r="E3004" s="1" t="s">
        <v>1375</v>
      </c>
      <c r="F3004" s="1" t="s">
        <v>32900</v>
      </c>
      <c r="G3004" s="1" t="s">
        <v>655</v>
      </c>
      <c r="H3004" t="s">
        <v>1374</v>
      </c>
      <c r="I3004" s="1" t="s">
        <v>41</v>
      </c>
      <c r="J3004">
        <v>6.5</v>
      </c>
    </row>
    <row r="3005" spans="1:10" hidden="1" x14ac:dyDescent="0.25">
      <c r="A3005" s="24" t="str">
        <f t="shared" si="48"/>
        <v>7130/3THARCELOR (BERTON SICARD)</v>
      </c>
      <c r="B3005" s="1" t="s">
        <v>1376</v>
      </c>
      <c r="C3005" s="1" t="s">
        <v>32898</v>
      </c>
      <c r="D3005" s="1" t="s">
        <v>78</v>
      </c>
      <c r="E3005" s="1" t="s">
        <v>601</v>
      </c>
      <c r="F3005" s="1" t="s">
        <v>32900</v>
      </c>
      <c r="G3005" s="1" t="s">
        <v>655</v>
      </c>
      <c r="H3005" t="s">
        <v>1376</v>
      </c>
      <c r="I3005" s="1" t="s">
        <v>41</v>
      </c>
      <c r="J3005">
        <v>3.25</v>
      </c>
    </row>
    <row r="3006" spans="1:10" hidden="1" x14ac:dyDescent="0.25">
      <c r="A3006" s="24" t="str">
        <f t="shared" si="48"/>
        <v>7133ARCELOR (BERTON SICARD)</v>
      </c>
      <c r="B3006" s="1">
        <v>7133</v>
      </c>
      <c r="C3006" s="1" t="s">
        <v>32898</v>
      </c>
      <c r="D3006" s="1" t="s">
        <v>78</v>
      </c>
      <c r="E3006" s="1" t="s">
        <v>1377</v>
      </c>
      <c r="F3006" s="1" t="s">
        <v>32900</v>
      </c>
      <c r="G3006" s="1" t="s">
        <v>655</v>
      </c>
      <c r="H3006">
        <v>7133</v>
      </c>
      <c r="I3006" s="1" t="s">
        <v>41</v>
      </c>
      <c r="J3006">
        <v>6.5</v>
      </c>
    </row>
    <row r="3007" spans="1:10" hidden="1" x14ac:dyDescent="0.25">
      <c r="A3007" s="24" t="str">
        <f t="shared" si="48"/>
        <v>7134ARCELOR (BERTON SICARD)</v>
      </c>
      <c r="B3007" s="1">
        <v>7134</v>
      </c>
      <c r="C3007" s="1" t="s">
        <v>32898</v>
      </c>
      <c r="D3007" s="1" t="s">
        <v>78</v>
      </c>
      <c r="E3007" s="1" t="s">
        <v>1378</v>
      </c>
      <c r="F3007" s="1" t="s">
        <v>32900</v>
      </c>
      <c r="G3007" s="1" t="s">
        <v>655</v>
      </c>
      <c r="H3007">
        <v>7134</v>
      </c>
      <c r="I3007" s="1" t="s">
        <v>41</v>
      </c>
      <c r="J3007">
        <v>6.5</v>
      </c>
    </row>
    <row r="3008" spans="1:10" hidden="1" x14ac:dyDescent="0.25">
      <c r="A3008" s="24" t="str">
        <f t="shared" si="48"/>
        <v>7150THARCELOR (BERTON SICARD)</v>
      </c>
      <c r="B3008" s="1" t="s">
        <v>1380</v>
      </c>
      <c r="C3008" s="1" t="s">
        <v>32898</v>
      </c>
      <c r="D3008" s="1" t="s">
        <v>78</v>
      </c>
      <c r="E3008" s="1" t="s">
        <v>1381</v>
      </c>
      <c r="F3008" s="1" t="s">
        <v>32900</v>
      </c>
      <c r="G3008" s="1" t="s">
        <v>655</v>
      </c>
      <c r="H3008" t="s">
        <v>1380</v>
      </c>
      <c r="I3008" s="1" t="s">
        <v>41</v>
      </c>
      <c r="J3008">
        <v>6.5</v>
      </c>
    </row>
    <row r="3009" spans="1:10" hidden="1" x14ac:dyDescent="0.25">
      <c r="A3009" s="24" t="str">
        <f t="shared" si="48"/>
        <v>7151ARCELOR (BERTON SICARD)</v>
      </c>
      <c r="B3009" s="1">
        <v>7151</v>
      </c>
      <c r="C3009" s="1" t="s">
        <v>32898</v>
      </c>
      <c r="D3009" s="1" t="s">
        <v>78</v>
      </c>
      <c r="E3009" s="1" t="s">
        <v>1382</v>
      </c>
      <c r="F3009" s="1" t="s">
        <v>32900</v>
      </c>
      <c r="G3009" s="1" t="s">
        <v>655</v>
      </c>
      <c r="H3009">
        <v>7151</v>
      </c>
      <c r="I3009" s="1" t="s">
        <v>41</v>
      </c>
      <c r="J3009">
        <v>6.5</v>
      </c>
    </row>
    <row r="3010" spans="1:10" hidden="1" x14ac:dyDescent="0.25">
      <c r="A3010" s="24" t="str">
        <f t="shared" si="48"/>
        <v>7152/4THARCELOR (BERTON SICARD)</v>
      </c>
      <c r="B3010" s="1" t="s">
        <v>1383</v>
      </c>
      <c r="C3010" s="1" t="s">
        <v>32898</v>
      </c>
      <c r="D3010" s="1" t="s">
        <v>78</v>
      </c>
      <c r="E3010" s="1" t="s">
        <v>1384</v>
      </c>
      <c r="F3010" s="1" t="s">
        <v>32900</v>
      </c>
      <c r="G3010" s="1" t="s">
        <v>655</v>
      </c>
      <c r="H3010" t="s">
        <v>1383</v>
      </c>
      <c r="I3010" s="1" t="s">
        <v>41</v>
      </c>
      <c r="J3010">
        <v>4.8</v>
      </c>
    </row>
    <row r="3011" spans="1:10" hidden="1" x14ac:dyDescent="0.25">
      <c r="A3011" s="24" t="str">
        <f t="shared" si="48"/>
        <v>7152THARCELOR (BERTON SICARD)</v>
      </c>
      <c r="B3011" s="1" t="s">
        <v>1385</v>
      </c>
      <c r="C3011" s="1" t="s">
        <v>32898</v>
      </c>
      <c r="D3011" s="1" t="s">
        <v>78</v>
      </c>
      <c r="E3011" s="1" t="s">
        <v>1384</v>
      </c>
      <c r="F3011" s="1" t="s">
        <v>32900</v>
      </c>
      <c r="G3011" s="1" t="s">
        <v>655</v>
      </c>
      <c r="H3011" t="s">
        <v>1385</v>
      </c>
      <c r="I3011" s="1" t="s">
        <v>41</v>
      </c>
      <c r="J3011">
        <v>6.5</v>
      </c>
    </row>
    <row r="3012" spans="1:10" hidden="1" x14ac:dyDescent="0.25">
      <c r="A3012" s="24" t="str">
        <f t="shared" si="48"/>
        <v>7153ARCELOR (BERTON SICARD)</v>
      </c>
      <c r="B3012" s="1">
        <v>7153</v>
      </c>
      <c r="C3012" s="1" t="s">
        <v>32898</v>
      </c>
      <c r="D3012" s="1" t="s">
        <v>78</v>
      </c>
      <c r="E3012" s="1" t="s">
        <v>1386</v>
      </c>
      <c r="F3012" s="1" t="s">
        <v>32900</v>
      </c>
      <c r="G3012" s="1" t="s">
        <v>655</v>
      </c>
      <c r="H3012">
        <v>7153</v>
      </c>
      <c r="I3012" s="1" t="s">
        <v>41</v>
      </c>
      <c r="J3012">
        <v>6.5</v>
      </c>
    </row>
    <row r="3013" spans="1:10" hidden="1" x14ac:dyDescent="0.25">
      <c r="A3013" s="24" t="str">
        <f t="shared" si="48"/>
        <v>7208ARCELOR (BERTON SICARD)</v>
      </c>
      <c r="B3013" s="1">
        <v>7208</v>
      </c>
      <c r="C3013" s="1" t="s">
        <v>32898</v>
      </c>
      <c r="D3013" s="1" t="s">
        <v>78</v>
      </c>
      <c r="E3013" s="1" t="s">
        <v>1073</v>
      </c>
      <c r="F3013" s="1" t="s">
        <v>32900</v>
      </c>
      <c r="G3013" s="1" t="s">
        <v>655</v>
      </c>
      <c r="H3013">
        <v>7208</v>
      </c>
      <c r="I3013" s="1" t="s">
        <v>41</v>
      </c>
      <c r="J3013">
        <v>6.5</v>
      </c>
    </row>
    <row r="3014" spans="1:10" hidden="1" x14ac:dyDescent="0.25">
      <c r="A3014" s="24" t="str">
        <f t="shared" si="48"/>
        <v>7210ARCELOR (BERTON SICARD)</v>
      </c>
      <c r="B3014" s="1">
        <v>7210</v>
      </c>
      <c r="C3014" s="1" t="s">
        <v>32898</v>
      </c>
      <c r="D3014" s="1" t="s">
        <v>78</v>
      </c>
      <c r="E3014" s="1" t="s">
        <v>1389</v>
      </c>
      <c r="F3014" s="1" t="s">
        <v>32900</v>
      </c>
      <c r="G3014" s="1" t="s">
        <v>655</v>
      </c>
      <c r="H3014">
        <v>7210</v>
      </c>
      <c r="I3014" s="1" t="s">
        <v>41</v>
      </c>
      <c r="J3014">
        <v>6.5</v>
      </c>
    </row>
    <row r="3015" spans="1:10" hidden="1" x14ac:dyDescent="0.25">
      <c r="A3015" s="24" t="str">
        <f t="shared" si="48"/>
        <v>7211ARCELOR (BERTON SICARD)</v>
      </c>
      <c r="B3015" s="1">
        <v>7211</v>
      </c>
      <c r="C3015" s="1" t="s">
        <v>32898</v>
      </c>
      <c r="D3015" s="1" t="s">
        <v>78</v>
      </c>
      <c r="E3015" s="1" t="s">
        <v>1390</v>
      </c>
      <c r="F3015" s="1" t="s">
        <v>32900</v>
      </c>
      <c r="G3015" s="1" t="s">
        <v>655</v>
      </c>
      <c r="H3015">
        <v>7211</v>
      </c>
      <c r="I3015" s="1" t="s">
        <v>41</v>
      </c>
      <c r="J3015">
        <v>6.5</v>
      </c>
    </row>
    <row r="3016" spans="1:10" hidden="1" x14ac:dyDescent="0.25">
      <c r="A3016" s="24" t="str">
        <f t="shared" si="48"/>
        <v>7211/4ARCELOR (BERTON SICARD)</v>
      </c>
      <c r="B3016" s="1" t="s">
        <v>1391</v>
      </c>
      <c r="C3016" s="1" t="s">
        <v>32898</v>
      </c>
      <c r="D3016" s="1" t="s">
        <v>78</v>
      </c>
      <c r="E3016" s="1" t="s">
        <v>1390</v>
      </c>
      <c r="F3016" s="1" t="s">
        <v>32900</v>
      </c>
      <c r="G3016" s="1" t="s">
        <v>655</v>
      </c>
      <c r="H3016" t="s">
        <v>1391</v>
      </c>
      <c r="I3016" s="1" t="s">
        <v>41</v>
      </c>
      <c r="J3016">
        <v>4.7</v>
      </c>
    </row>
    <row r="3017" spans="1:10" hidden="1" x14ac:dyDescent="0.25">
      <c r="A3017" s="24" t="str">
        <f t="shared" si="48"/>
        <v>7212ARCELOR (BERTON SICARD)</v>
      </c>
      <c r="B3017" s="1">
        <v>7212</v>
      </c>
      <c r="C3017" s="1" t="s">
        <v>32898</v>
      </c>
      <c r="D3017" s="1" t="s">
        <v>78</v>
      </c>
      <c r="E3017" s="1" t="s">
        <v>1392</v>
      </c>
      <c r="F3017" s="1" t="s">
        <v>32900</v>
      </c>
      <c r="G3017" s="1" t="s">
        <v>655</v>
      </c>
      <c r="H3017">
        <v>7212</v>
      </c>
      <c r="I3017" s="1" t="s">
        <v>41</v>
      </c>
      <c r="J3017">
        <v>6.5</v>
      </c>
    </row>
    <row r="3018" spans="1:10" hidden="1" x14ac:dyDescent="0.25">
      <c r="A3018" s="24" t="str">
        <f t="shared" si="48"/>
        <v>7214ARCELOR (BERTON SICARD)</v>
      </c>
      <c r="B3018" s="1">
        <v>7214</v>
      </c>
      <c r="C3018" s="1" t="s">
        <v>32898</v>
      </c>
      <c r="D3018" s="1" t="s">
        <v>78</v>
      </c>
      <c r="E3018" s="1" t="s">
        <v>1393</v>
      </c>
      <c r="F3018" s="1" t="s">
        <v>32900</v>
      </c>
      <c r="G3018" s="1" t="s">
        <v>655</v>
      </c>
      <c r="H3018">
        <v>7214</v>
      </c>
      <c r="I3018" s="1" t="s">
        <v>41</v>
      </c>
      <c r="J3018">
        <v>6.5</v>
      </c>
    </row>
    <row r="3019" spans="1:10" hidden="1" x14ac:dyDescent="0.25">
      <c r="A3019" s="24" t="str">
        <f t="shared" si="48"/>
        <v>7215ARCELOR (BERTON SICARD)</v>
      </c>
      <c r="B3019" s="1">
        <v>7215</v>
      </c>
      <c r="C3019" s="1" t="s">
        <v>32898</v>
      </c>
      <c r="D3019" s="1" t="s">
        <v>78</v>
      </c>
      <c r="E3019" s="1" t="s">
        <v>1394</v>
      </c>
      <c r="F3019" s="1" t="s">
        <v>32900</v>
      </c>
      <c r="G3019" s="1" t="s">
        <v>655</v>
      </c>
      <c r="H3019">
        <v>7215</v>
      </c>
      <c r="I3019" s="1" t="s">
        <v>41</v>
      </c>
      <c r="J3019">
        <v>6.5</v>
      </c>
    </row>
    <row r="3020" spans="1:10" hidden="1" x14ac:dyDescent="0.25">
      <c r="A3020" s="24" t="str">
        <f t="shared" ref="A3020:A3083" si="49">B3020&amp;F3020</f>
        <v>7216ARCELOR (BERTON SICARD)</v>
      </c>
      <c r="B3020" s="1">
        <v>7216</v>
      </c>
      <c r="C3020" s="1" t="s">
        <v>32898</v>
      </c>
      <c r="D3020" s="1" t="s">
        <v>78</v>
      </c>
      <c r="E3020" s="1" t="s">
        <v>1395</v>
      </c>
      <c r="F3020" s="1" t="s">
        <v>32900</v>
      </c>
      <c r="G3020" s="1" t="s">
        <v>655</v>
      </c>
      <c r="H3020">
        <v>7216</v>
      </c>
      <c r="I3020" s="1" t="s">
        <v>41</v>
      </c>
      <c r="J3020">
        <v>6.5</v>
      </c>
    </row>
    <row r="3021" spans="1:10" hidden="1" x14ac:dyDescent="0.25">
      <c r="A3021" s="24" t="str">
        <f t="shared" si="49"/>
        <v>7217ARCELOR (BERTON SICARD)</v>
      </c>
      <c r="B3021" s="1">
        <v>7217</v>
      </c>
      <c r="C3021" s="1" t="s">
        <v>32898</v>
      </c>
      <c r="D3021" s="1" t="s">
        <v>78</v>
      </c>
      <c r="E3021" s="1" t="s">
        <v>1396</v>
      </c>
      <c r="F3021" s="1" t="s">
        <v>32900</v>
      </c>
      <c r="G3021" s="1" t="s">
        <v>655</v>
      </c>
      <c r="H3021">
        <v>7217</v>
      </c>
      <c r="I3021" s="1" t="s">
        <v>41</v>
      </c>
      <c r="J3021">
        <v>6.5</v>
      </c>
    </row>
    <row r="3022" spans="1:10" hidden="1" x14ac:dyDescent="0.25">
      <c r="A3022" s="24" t="str">
        <f t="shared" si="49"/>
        <v>7219ARCELOR (BERTON SICARD)</v>
      </c>
      <c r="B3022" s="1">
        <v>7219</v>
      </c>
      <c r="C3022" s="1" t="s">
        <v>32898</v>
      </c>
      <c r="D3022" s="1" t="s">
        <v>78</v>
      </c>
      <c r="E3022" s="1" t="s">
        <v>1397</v>
      </c>
      <c r="F3022" s="1" t="s">
        <v>32900</v>
      </c>
      <c r="G3022" s="1" t="s">
        <v>655</v>
      </c>
      <c r="H3022">
        <v>7219</v>
      </c>
      <c r="I3022" s="1" t="s">
        <v>41</v>
      </c>
      <c r="J3022">
        <v>6.5</v>
      </c>
    </row>
    <row r="3023" spans="1:10" hidden="1" x14ac:dyDescent="0.25">
      <c r="A3023" s="24" t="str">
        <f t="shared" si="49"/>
        <v>7257ARCELOR (BERTON SICARD)</v>
      </c>
      <c r="B3023" s="1">
        <v>7257</v>
      </c>
      <c r="C3023" s="1" t="s">
        <v>32898</v>
      </c>
      <c r="D3023" s="1" t="s">
        <v>78</v>
      </c>
      <c r="E3023" s="1" t="s">
        <v>2104</v>
      </c>
      <c r="F3023" s="1" t="s">
        <v>32900</v>
      </c>
      <c r="G3023" s="1" t="s">
        <v>655</v>
      </c>
      <c r="H3023">
        <v>7257</v>
      </c>
      <c r="I3023" s="1" t="s">
        <v>41</v>
      </c>
      <c r="J3023">
        <v>1</v>
      </c>
    </row>
    <row r="3024" spans="1:10" hidden="1" x14ac:dyDescent="0.25">
      <c r="A3024" s="24" t="str">
        <f t="shared" si="49"/>
        <v>7300/4THARCELOR (BERTON SICARD)</v>
      </c>
      <c r="B3024" s="1" t="s">
        <v>1405</v>
      </c>
      <c r="C3024" s="1" t="s">
        <v>32898</v>
      </c>
      <c r="D3024" s="1" t="s">
        <v>78</v>
      </c>
      <c r="E3024" s="1" t="s">
        <v>1406</v>
      </c>
      <c r="F3024" s="1" t="s">
        <v>32900</v>
      </c>
      <c r="G3024" s="1" t="s">
        <v>655</v>
      </c>
      <c r="H3024" t="s">
        <v>1405</v>
      </c>
      <c r="I3024" s="1" t="s">
        <v>41</v>
      </c>
      <c r="J3024">
        <v>4.7</v>
      </c>
    </row>
    <row r="3025" spans="1:10" hidden="1" x14ac:dyDescent="0.25">
      <c r="A3025" s="24" t="str">
        <f t="shared" si="49"/>
        <v>7300THARCELOR (BERTON SICARD)</v>
      </c>
      <c r="B3025" s="1" t="s">
        <v>1407</v>
      </c>
      <c r="C3025" s="1" t="s">
        <v>32898</v>
      </c>
      <c r="D3025" s="1" t="s">
        <v>78</v>
      </c>
      <c r="E3025" s="1" t="s">
        <v>1406</v>
      </c>
      <c r="F3025" s="1" t="s">
        <v>32900</v>
      </c>
      <c r="G3025" s="1" t="s">
        <v>655</v>
      </c>
      <c r="H3025" t="s">
        <v>1407</v>
      </c>
      <c r="I3025" s="1" t="s">
        <v>41</v>
      </c>
      <c r="J3025">
        <v>6.5</v>
      </c>
    </row>
    <row r="3026" spans="1:10" hidden="1" x14ac:dyDescent="0.25">
      <c r="A3026" s="24" t="str">
        <f t="shared" si="49"/>
        <v>7301/4THARCELOR (BERTON SICARD)</v>
      </c>
      <c r="B3026" s="1" t="s">
        <v>1408</v>
      </c>
      <c r="C3026" s="1" t="s">
        <v>32898</v>
      </c>
      <c r="D3026" s="1" t="s">
        <v>78</v>
      </c>
      <c r="E3026" s="1" t="s">
        <v>1409</v>
      </c>
      <c r="F3026" s="1" t="s">
        <v>32900</v>
      </c>
      <c r="G3026" s="1" t="s">
        <v>655</v>
      </c>
      <c r="H3026" t="s">
        <v>1408</v>
      </c>
      <c r="I3026" s="1" t="s">
        <v>41</v>
      </c>
      <c r="J3026">
        <v>4.7</v>
      </c>
    </row>
    <row r="3027" spans="1:10" hidden="1" x14ac:dyDescent="0.25">
      <c r="A3027" s="24" t="str">
        <f t="shared" si="49"/>
        <v>7301THARCELOR (BERTON SICARD)</v>
      </c>
      <c r="B3027" s="1" t="s">
        <v>1410</v>
      </c>
      <c r="C3027" s="1" t="s">
        <v>32898</v>
      </c>
      <c r="D3027" s="1" t="s">
        <v>78</v>
      </c>
      <c r="E3027" s="1" t="s">
        <v>1409</v>
      </c>
      <c r="F3027" s="1" t="s">
        <v>32900</v>
      </c>
      <c r="G3027" s="1" t="s">
        <v>655</v>
      </c>
      <c r="H3027" t="s">
        <v>1410</v>
      </c>
      <c r="I3027" s="1" t="s">
        <v>41</v>
      </c>
      <c r="J3027">
        <v>6.5</v>
      </c>
    </row>
    <row r="3028" spans="1:10" hidden="1" x14ac:dyDescent="0.25">
      <c r="A3028" s="24" t="str">
        <f t="shared" si="49"/>
        <v>7302ARCELOR (BERTON SICARD)</v>
      </c>
      <c r="B3028" s="1">
        <v>7302</v>
      </c>
      <c r="C3028" s="1" t="s">
        <v>32898</v>
      </c>
      <c r="D3028" s="1" t="s">
        <v>78</v>
      </c>
      <c r="E3028" s="1" t="s">
        <v>1411</v>
      </c>
      <c r="F3028" s="1" t="s">
        <v>32900</v>
      </c>
      <c r="G3028" s="1" t="s">
        <v>655</v>
      </c>
      <c r="H3028">
        <v>7302</v>
      </c>
      <c r="I3028" s="1" t="s">
        <v>41</v>
      </c>
      <c r="J3028">
        <v>6.5</v>
      </c>
    </row>
    <row r="3029" spans="1:10" hidden="1" x14ac:dyDescent="0.25">
      <c r="A3029" s="24" t="str">
        <f t="shared" si="49"/>
        <v>7307ARCELOR (BERTON SICARD)</v>
      </c>
      <c r="B3029" s="1">
        <v>7307</v>
      </c>
      <c r="C3029" s="1" t="s">
        <v>32898</v>
      </c>
      <c r="D3029" s="1" t="s">
        <v>78</v>
      </c>
      <c r="E3029" s="1" t="s">
        <v>1420</v>
      </c>
      <c r="F3029" s="1" t="s">
        <v>32900</v>
      </c>
      <c r="G3029" s="1" t="s">
        <v>655</v>
      </c>
      <c r="H3029">
        <v>7307</v>
      </c>
      <c r="I3029" s="1" t="s">
        <v>41</v>
      </c>
      <c r="J3029">
        <v>6.5</v>
      </c>
    </row>
    <row r="3030" spans="1:10" hidden="1" x14ac:dyDescent="0.25">
      <c r="A3030" s="24" t="str">
        <f t="shared" si="49"/>
        <v>7323THARCELOR (BERTON SICARD)</v>
      </c>
      <c r="B3030" s="1" t="s">
        <v>1422</v>
      </c>
      <c r="C3030" s="1" t="s">
        <v>32898</v>
      </c>
      <c r="D3030" s="1" t="s">
        <v>78</v>
      </c>
      <c r="E3030" s="1" t="s">
        <v>1423</v>
      </c>
      <c r="F3030" s="1" t="s">
        <v>32900</v>
      </c>
      <c r="G3030" s="1" t="s">
        <v>655</v>
      </c>
      <c r="H3030" t="s">
        <v>1422</v>
      </c>
      <c r="I3030" s="1" t="s">
        <v>41</v>
      </c>
      <c r="J3030">
        <v>6.5</v>
      </c>
    </row>
    <row r="3031" spans="1:10" hidden="1" x14ac:dyDescent="0.25">
      <c r="A3031" s="24" t="str">
        <f t="shared" si="49"/>
        <v>7324/4THARCELOR (BERTON SICARD)</v>
      </c>
      <c r="B3031" s="1" t="s">
        <v>1424</v>
      </c>
      <c r="C3031" s="1" t="s">
        <v>32898</v>
      </c>
      <c r="D3031" s="1" t="s">
        <v>78</v>
      </c>
      <c r="E3031" s="1" t="s">
        <v>1425</v>
      </c>
      <c r="F3031" s="1" t="s">
        <v>32900</v>
      </c>
      <c r="G3031" s="1" t="s">
        <v>655</v>
      </c>
      <c r="H3031" t="s">
        <v>1424</v>
      </c>
      <c r="I3031" s="1" t="s">
        <v>41</v>
      </c>
      <c r="J3031">
        <v>4.7</v>
      </c>
    </row>
    <row r="3032" spans="1:10" hidden="1" x14ac:dyDescent="0.25">
      <c r="A3032" s="24" t="str">
        <f t="shared" si="49"/>
        <v>7324THARCELOR (BERTON SICARD)</v>
      </c>
      <c r="B3032" s="1" t="s">
        <v>1426</v>
      </c>
      <c r="C3032" s="1" t="s">
        <v>32898</v>
      </c>
      <c r="D3032" s="1" t="s">
        <v>78</v>
      </c>
      <c r="E3032" s="1" t="s">
        <v>1425</v>
      </c>
      <c r="F3032" s="1" t="s">
        <v>32900</v>
      </c>
      <c r="G3032" s="1" t="s">
        <v>655</v>
      </c>
      <c r="H3032" t="s">
        <v>1426</v>
      </c>
      <c r="I3032" s="1" t="s">
        <v>41</v>
      </c>
      <c r="J3032">
        <v>6.5</v>
      </c>
    </row>
    <row r="3033" spans="1:10" hidden="1" x14ac:dyDescent="0.25">
      <c r="A3033" s="24" t="str">
        <f t="shared" si="49"/>
        <v>7325THARCELOR (BERTON SICARD)</v>
      </c>
      <c r="B3033" s="1" t="s">
        <v>1427</v>
      </c>
      <c r="C3033" s="1" t="s">
        <v>32898</v>
      </c>
      <c r="D3033" s="1" t="s">
        <v>168</v>
      </c>
      <c r="E3033" s="1" t="s">
        <v>1428</v>
      </c>
      <c r="F3033" s="1" t="s">
        <v>32900</v>
      </c>
      <c r="G3033" s="1" t="s">
        <v>655</v>
      </c>
      <c r="H3033" t="s">
        <v>1427</v>
      </c>
      <c r="I3033" s="1" t="s">
        <v>41</v>
      </c>
      <c r="J3033">
        <v>6.5</v>
      </c>
    </row>
    <row r="3034" spans="1:10" hidden="1" x14ac:dyDescent="0.25">
      <c r="A3034" s="24" t="str">
        <f t="shared" si="49"/>
        <v>7330THARCELOR (BERTON SICARD)</v>
      </c>
      <c r="B3034" s="1" t="s">
        <v>1429</v>
      </c>
      <c r="C3034" s="1" t="s">
        <v>32898</v>
      </c>
      <c r="D3034" s="1" t="s">
        <v>78</v>
      </c>
      <c r="E3034" s="1" t="s">
        <v>1430</v>
      </c>
      <c r="F3034" s="1" t="s">
        <v>32900</v>
      </c>
      <c r="G3034" s="1" t="s">
        <v>655</v>
      </c>
      <c r="H3034" t="s">
        <v>1429</v>
      </c>
      <c r="I3034" s="1" t="s">
        <v>41</v>
      </c>
      <c r="J3034">
        <v>6.5</v>
      </c>
    </row>
    <row r="3035" spans="1:10" hidden="1" x14ac:dyDescent="0.25">
      <c r="A3035" s="24" t="str">
        <f t="shared" si="49"/>
        <v>7604ARCELOR (BERTON SICARD)</v>
      </c>
      <c r="B3035" s="1">
        <v>7604</v>
      </c>
      <c r="C3035" s="1" t="s">
        <v>32898</v>
      </c>
      <c r="D3035" s="1" t="s">
        <v>78</v>
      </c>
      <c r="E3035" s="1" t="s">
        <v>2105</v>
      </c>
      <c r="F3035" s="1" t="s">
        <v>32900</v>
      </c>
      <c r="G3035" s="1" t="s">
        <v>655</v>
      </c>
      <c r="H3035">
        <v>7604</v>
      </c>
      <c r="I3035" s="1" t="s">
        <v>41</v>
      </c>
      <c r="J3035">
        <v>6.5</v>
      </c>
    </row>
    <row r="3036" spans="1:10" hidden="1" x14ac:dyDescent="0.25">
      <c r="A3036" s="24" t="str">
        <f t="shared" si="49"/>
        <v>7604ARCELOR (BERTON SICARD)</v>
      </c>
      <c r="B3036" s="1">
        <v>7604</v>
      </c>
      <c r="C3036" s="1" t="s">
        <v>32898</v>
      </c>
      <c r="D3036" s="1" t="s">
        <v>78</v>
      </c>
      <c r="E3036" s="1" t="s">
        <v>2105</v>
      </c>
      <c r="F3036" s="1" t="s">
        <v>32900</v>
      </c>
      <c r="G3036" s="1" t="s">
        <v>655</v>
      </c>
      <c r="H3036">
        <v>7604</v>
      </c>
      <c r="I3036" s="1" t="s">
        <v>41</v>
      </c>
      <c r="J3036">
        <v>6.5</v>
      </c>
    </row>
    <row r="3037" spans="1:10" hidden="1" x14ac:dyDescent="0.25">
      <c r="A3037" s="24" t="str">
        <f t="shared" si="49"/>
        <v>7607/4THARCELOR (BERTON SICARD)</v>
      </c>
      <c r="B3037" s="1" t="s">
        <v>1437</v>
      </c>
      <c r="C3037" s="1" t="s">
        <v>32898</v>
      </c>
      <c r="D3037" s="1" t="s">
        <v>78</v>
      </c>
      <c r="E3037" s="1" t="s">
        <v>1438</v>
      </c>
      <c r="F3037" s="1" t="s">
        <v>32900</v>
      </c>
      <c r="G3037" s="1" t="s">
        <v>655</v>
      </c>
      <c r="H3037" t="s">
        <v>1437</v>
      </c>
      <c r="I3037" s="1" t="s">
        <v>41</v>
      </c>
      <c r="J3037">
        <v>4.5</v>
      </c>
    </row>
    <row r="3038" spans="1:10" hidden="1" x14ac:dyDescent="0.25">
      <c r="A3038" s="24" t="str">
        <f t="shared" si="49"/>
        <v>7607THARCELOR (BERTON SICARD)</v>
      </c>
      <c r="B3038" s="1" t="s">
        <v>1439</v>
      </c>
      <c r="C3038" s="1" t="s">
        <v>32898</v>
      </c>
      <c r="D3038" s="1" t="s">
        <v>78</v>
      </c>
      <c r="E3038" s="1" t="s">
        <v>1438</v>
      </c>
      <c r="F3038" s="1" t="s">
        <v>32900</v>
      </c>
      <c r="G3038" s="1" t="s">
        <v>655</v>
      </c>
      <c r="H3038" t="s">
        <v>1439</v>
      </c>
      <c r="I3038" s="1" t="s">
        <v>41</v>
      </c>
      <c r="J3038">
        <v>6.5</v>
      </c>
    </row>
    <row r="3039" spans="1:10" hidden="1" x14ac:dyDescent="0.25">
      <c r="A3039" s="24" t="str">
        <f t="shared" si="49"/>
        <v>7618ARCELOR (BERTON SICARD)</v>
      </c>
      <c r="B3039" s="1">
        <v>7618</v>
      </c>
      <c r="C3039" s="1" t="s">
        <v>32898</v>
      </c>
      <c r="D3039" s="1" t="s">
        <v>78</v>
      </c>
      <c r="E3039" s="1" t="s">
        <v>1443</v>
      </c>
      <c r="F3039" s="1" t="s">
        <v>32900</v>
      </c>
      <c r="G3039" s="1" t="s">
        <v>655</v>
      </c>
      <c r="H3039">
        <v>7618</v>
      </c>
      <c r="I3039" s="1" t="s">
        <v>41</v>
      </c>
      <c r="J3039">
        <v>6.5</v>
      </c>
    </row>
    <row r="3040" spans="1:10" hidden="1" x14ac:dyDescent="0.25">
      <c r="A3040" s="24" t="str">
        <f t="shared" si="49"/>
        <v>7619ARCELOR (BERTON SICARD)</v>
      </c>
      <c r="B3040" s="1">
        <v>7619</v>
      </c>
      <c r="C3040" s="1" t="s">
        <v>32898</v>
      </c>
      <c r="D3040" s="1" t="s">
        <v>168</v>
      </c>
      <c r="E3040" s="1" t="s">
        <v>1444</v>
      </c>
      <c r="F3040" s="1" t="s">
        <v>32900</v>
      </c>
      <c r="G3040" s="1" t="s">
        <v>655</v>
      </c>
      <c r="H3040">
        <v>7619</v>
      </c>
      <c r="I3040" s="1" t="s">
        <v>41</v>
      </c>
      <c r="J3040">
        <v>6.5</v>
      </c>
    </row>
    <row r="3041" spans="1:10" hidden="1" x14ac:dyDescent="0.25">
      <c r="A3041" s="24" t="str">
        <f t="shared" si="49"/>
        <v>7622ARCELOR (BERTON SICARD)</v>
      </c>
      <c r="B3041" s="1">
        <v>7622</v>
      </c>
      <c r="C3041" s="1" t="s">
        <v>32898</v>
      </c>
      <c r="D3041" s="1" t="s">
        <v>78</v>
      </c>
      <c r="E3041" s="1" t="s">
        <v>1446</v>
      </c>
      <c r="F3041" s="1" t="s">
        <v>32900</v>
      </c>
      <c r="G3041" s="1" t="s">
        <v>655</v>
      </c>
      <c r="H3041">
        <v>7622</v>
      </c>
      <c r="I3041" s="1" t="s">
        <v>41</v>
      </c>
      <c r="J3041">
        <v>6.5</v>
      </c>
    </row>
    <row r="3042" spans="1:10" hidden="1" x14ac:dyDescent="0.25">
      <c r="A3042" s="24" t="str">
        <f t="shared" si="49"/>
        <v>7624/4ARCELOR (BERTON SICARD)</v>
      </c>
      <c r="B3042" s="1" t="s">
        <v>1449</v>
      </c>
      <c r="C3042" s="1" t="s">
        <v>32898</v>
      </c>
      <c r="D3042" s="1" t="s">
        <v>78</v>
      </c>
      <c r="E3042" s="1" t="s">
        <v>1448</v>
      </c>
      <c r="F3042" s="1" t="s">
        <v>32900</v>
      </c>
      <c r="G3042" s="1" t="s">
        <v>655</v>
      </c>
      <c r="H3042" t="s">
        <v>1449</v>
      </c>
      <c r="I3042" s="1" t="s">
        <v>41</v>
      </c>
      <c r="J3042">
        <v>4.7</v>
      </c>
    </row>
    <row r="3043" spans="1:10" hidden="1" x14ac:dyDescent="0.25">
      <c r="A3043" s="24" t="str">
        <f t="shared" si="49"/>
        <v>7625ARCELOR (BERTON SICARD)</v>
      </c>
      <c r="B3043" s="1">
        <v>7625</v>
      </c>
      <c r="C3043" s="1" t="s">
        <v>32898</v>
      </c>
      <c r="D3043" s="1" t="s">
        <v>78</v>
      </c>
      <c r="E3043" s="1" t="s">
        <v>1450</v>
      </c>
      <c r="F3043" s="1" t="s">
        <v>32900</v>
      </c>
      <c r="G3043" s="1" t="s">
        <v>655</v>
      </c>
      <c r="H3043">
        <v>7625</v>
      </c>
      <c r="I3043" s="1" t="s">
        <v>41</v>
      </c>
      <c r="J3043">
        <v>6.5</v>
      </c>
    </row>
    <row r="3044" spans="1:10" hidden="1" x14ac:dyDescent="0.25">
      <c r="A3044" s="24" t="str">
        <f t="shared" si="49"/>
        <v>7626/4ARCELOR (BERTON SICARD)</v>
      </c>
      <c r="B3044" s="1" t="s">
        <v>1451</v>
      </c>
      <c r="C3044" s="1" t="s">
        <v>32898</v>
      </c>
      <c r="D3044" s="1" t="s">
        <v>78</v>
      </c>
      <c r="E3044" s="1" t="s">
        <v>636</v>
      </c>
      <c r="F3044" s="1" t="s">
        <v>32900</v>
      </c>
      <c r="G3044" s="1" t="s">
        <v>655</v>
      </c>
      <c r="H3044" t="s">
        <v>1451</v>
      </c>
      <c r="I3044" s="1" t="s">
        <v>41</v>
      </c>
      <c r="J3044">
        <v>4.7</v>
      </c>
    </row>
    <row r="3045" spans="1:10" hidden="1" x14ac:dyDescent="0.25">
      <c r="A3045" s="24" t="str">
        <f t="shared" si="49"/>
        <v>7627ARCELOR (BERTON SICARD)</v>
      </c>
      <c r="B3045" s="1">
        <v>7627</v>
      </c>
      <c r="C3045" s="1" t="s">
        <v>32898</v>
      </c>
      <c r="D3045" s="1" t="s">
        <v>78</v>
      </c>
      <c r="E3045" s="1" t="s">
        <v>1452</v>
      </c>
      <c r="F3045" s="1" t="s">
        <v>32900</v>
      </c>
      <c r="G3045" s="1" t="s">
        <v>655</v>
      </c>
      <c r="H3045">
        <v>7627</v>
      </c>
      <c r="I3045" s="1" t="s">
        <v>41</v>
      </c>
      <c r="J3045">
        <v>6.5</v>
      </c>
    </row>
    <row r="3046" spans="1:10" hidden="1" x14ac:dyDescent="0.25">
      <c r="A3046" s="24" t="str">
        <f t="shared" si="49"/>
        <v>7628ARCELOR (BERTON SICARD)</v>
      </c>
      <c r="B3046" s="1">
        <v>7628</v>
      </c>
      <c r="C3046" s="1" t="s">
        <v>32898</v>
      </c>
      <c r="D3046" s="1" t="s">
        <v>78</v>
      </c>
      <c r="E3046" s="1" t="s">
        <v>1453</v>
      </c>
      <c r="F3046" s="1" t="s">
        <v>32900</v>
      </c>
      <c r="G3046" s="1" t="s">
        <v>655</v>
      </c>
      <c r="H3046">
        <v>7628</v>
      </c>
      <c r="I3046" s="1" t="s">
        <v>41</v>
      </c>
      <c r="J3046">
        <v>6.5</v>
      </c>
    </row>
    <row r="3047" spans="1:10" hidden="1" x14ac:dyDescent="0.25">
      <c r="A3047" s="24" t="str">
        <f t="shared" si="49"/>
        <v>7628/4ARCELOR (BERTON SICARD)</v>
      </c>
      <c r="B3047" s="1" t="s">
        <v>1454</v>
      </c>
      <c r="C3047" s="1" t="s">
        <v>32898</v>
      </c>
      <c r="D3047" s="1" t="s">
        <v>78</v>
      </c>
      <c r="E3047" s="1" t="s">
        <v>1453</v>
      </c>
      <c r="F3047" s="1" t="s">
        <v>32900</v>
      </c>
      <c r="G3047" s="1" t="s">
        <v>655</v>
      </c>
      <c r="H3047" t="s">
        <v>1454</v>
      </c>
      <c r="I3047" s="1" t="s">
        <v>41</v>
      </c>
      <c r="J3047">
        <v>4</v>
      </c>
    </row>
    <row r="3048" spans="1:10" hidden="1" x14ac:dyDescent="0.25">
      <c r="A3048" s="24" t="str">
        <f t="shared" si="49"/>
        <v>7629ARCELOR (BERTON SICARD)</v>
      </c>
      <c r="B3048" s="1">
        <v>7629</v>
      </c>
      <c r="C3048" s="1" t="s">
        <v>32898</v>
      </c>
      <c r="D3048" s="1" t="s">
        <v>78</v>
      </c>
      <c r="E3048" s="1" t="s">
        <v>1455</v>
      </c>
      <c r="F3048" s="1" t="s">
        <v>32900</v>
      </c>
      <c r="G3048" s="1" t="s">
        <v>655</v>
      </c>
      <c r="H3048">
        <v>7629</v>
      </c>
      <c r="I3048" s="1" t="s">
        <v>41</v>
      </c>
      <c r="J3048">
        <v>6.5</v>
      </c>
    </row>
    <row r="3049" spans="1:10" hidden="1" x14ac:dyDescent="0.25">
      <c r="A3049" s="24" t="str">
        <f t="shared" si="49"/>
        <v>7633ARCELOR (BERTON SICARD)</v>
      </c>
      <c r="B3049" s="1">
        <v>7633</v>
      </c>
      <c r="C3049" s="1" t="s">
        <v>32898</v>
      </c>
      <c r="D3049" s="1" t="s">
        <v>78</v>
      </c>
      <c r="E3049" s="1" t="s">
        <v>1456</v>
      </c>
      <c r="F3049" s="1" t="s">
        <v>32900</v>
      </c>
      <c r="G3049" s="1" t="s">
        <v>655</v>
      </c>
      <c r="H3049">
        <v>7633</v>
      </c>
      <c r="I3049" s="1" t="s">
        <v>41</v>
      </c>
      <c r="J3049">
        <v>6.5</v>
      </c>
    </row>
    <row r="3050" spans="1:10" hidden="1" x14ac:dyDescent="0.25">
      <c r="A3050" s="24" t="str">
        <f t="shared" si="49"/>
        <v>7635THARCELOR (BERTON SICARD)</v>
      </c>
      <c r="B3050" s="1" t="s">
        <v>1458</v>
      </c>
      <c r="C3050" s="1" t="s">
        <v>32898</v>
      </c>
      <c r="D3050" s="1" t="s">
        <v>78</v>
      </c>
      <c r="E3050" s="1" t="s">
        <v>1459</v>
      </c>
      <c r="F3050" s="1" t="s">
        <v>32900</v>
      </c>
      <c r="G3050" s="1" t="s">
        <v>655</v>
      </c>
      <c r="H3050" t="s">
        <v>1458</v>
      </c>
      <c r="I3050" s="1" t="s">
        <v>41</v>
      </c>
      <c r="J3050">
        <v>6.5</v>
      </c>
    </row>
    <row r="3051" spans="1:10" hidden="1" x14ac:dyDescent="0.25">
      <c r="A3051" s="24" t="str">
        <f t="shared" si="49"/>
        <v>7637THARCELOR (BERTON SICARD)</v>
      </c>
      <c r="B3051" s="1" t="s">
        <v>1461</v>
      </c>
      <c r="C3051" s="1" t="s">
        <v>32898</v>
      </c>
      <c r="D3051" s="1" t="s">
        <v>78</v>
      </c>
      <c r="E3051" s="1" t="s">
        <v>1462</v>
      </c>
      <c r="F3051" s="1" t="s">
        <v>32900</v>
      </c>
      <c r="G3051" s="1" t="s">
        <v>655</v>
      </c>
      <c r="H3051" t="s">
        <v>1461</v>
      </c>
      <c r="I3051" s="1" t="s">
        <v>41</v>
      </c>
      <c r="J3051">
        <v>6.5</v>
      </c>
    </row>
    <row r="3052" spans="1:10" hidden="1" x14ac:dyDescent="0.25">
      <c r="A3052" s="24" t="str">
        <f t="shared" si="49"/>
        <v>7638ARCELOR (BERTON SICARD)</v>
      </c>
      <c r="B3052" s="1">
        <v>7638</v>
      </c>
      <c r="C3052" s="1" t="s">
        <v>32898</v>
      </c>
      <c r="D3052" s="1" t="s">
        <v>78</v>
      </c>
      <c r="E3052" s="1" t="s">
        <v>2106</v>
      </c>
      <c r="F3052" s="1" t="s">
        <v>32900</v>
      </c>
      <c r="G3052" s="1" t="s">
        <v>655</v>
      </c>
      <c r="H3052">
        <v>7638</v>
      </c>
      <c r="I3052" s="1" t="s">
        <v>41</v>
      </c>
      <c r="J3052">
        <v>6.5</v>
      </c>
    </row>
    <row r="3053" spans="1:10" hidden="1" x14ac:dyDescent="0.25">
      <c r="A3053" s="24" t="str">
        <f t="shared" si="49"/>
        <v>7638ARCELOR (BERTON SICARD)</v>
      </c>
      <c r="B3053" s="1">
        <v>7638</v>
      </c>
      <c r="C3053" s="1" t="s">
        <v>32898</v>
      </c>
      <c r="D3053" s="1" t="s">
        <v>78</v>
      </c>
      <c r="E3053" s="1" t="s">
        <v>2106</v>
      </c>
      <c r="F3053" s="1" t="s">
        <v>32900</v>
      </c>
      <c r="G3053" s="1" t="s">
        <v>655</v>
      </c>
      <c r="H3053">
        <v>7638</v>
      </c>
      <c r="I3053" s="1" t="s">
        <v>41</v>
      </c>
      <c r="J3053">
        <v>6.5</v>
      </c>
    </row>
    <row r="3054" spans="1:10" hidden="1" x14ac:dyDescent="0.25">
      <c r="A3054" s="24" t="str">
        <f t="shared" si="49"/>
        <v>7643ARCELOR (BERTON SICARD)</v>
      </c>
      <c r="B3054" s="1">
        <v>7643</v>
      </c>
      <c r="C3054" s="1" t="s">
        <v>32898</v>
      </c>
      <c r="D3054" s="1" t="s">
        <v>78</v>
      </c>
      <c r="E3054" s="1" t="s">
        <v>2107</v>
      </c>
      <c r="F3054" s="1" t="s">
        <v>32900</v>
      </c>
      <c r="G3054" s="1" t="s">
        <v>655</v>
      </c>
      <c r="H3054">
        <v>7643</v>
      </c>
      <c r="I3054" s="1" t="s">
        <v>41</v>
      </c>
      <c r="J3054">
        <v>6.5</v>
      </c>
    </row>
    <row r="3055" spans="1:10" hidden="1" x14ac:dyDescent="0.25">
      <c r="A3055" s="24" t="str">
        <f t="shared" si="49"/>
        <v>7644ARCELOR (BERTON SICARD)</v>
      </c>
      <c r="B3055" s="1">
        <v>7644</v>
      </c>
      <c r="C3055" s="1" t="s">
        <v>32898</v>
      </c>
      <c r="D3055" s="1" t="s">
        <v>78</v>
      </c>
      <c r="E3055" s="1" t="s">
        <v>1463</v>
      </c>
      <c r="F3055" s="1" t="s">
        <v>32900</v>
      </c>
      <c r="G3055" s="1" t="s">
        <v>655</v>
      </c>
      <c r="H3055">
        <v>7644</v>
      </c>
      <c r="I3055" s="1" t="s">
        <v>41</v>
      </c>
      <c r="J3055">
        <v>6.5</v>
      </c>
    </row>
    <row r="3056" spans="1:10" hidden="1" x14ac:dyDescent="0.25">
      <c r="A3056" s="24" t="str">
        <f t="shared" si="49"/>
        <v>7638ARCELOR (BERTON SICARD)</v>
      </c>
      <c r="B3056" s="1">
        <v>7638</v>
      </c>
      <c r="C3056" s="1" t="s">
        <v>32898</v>
      </c>
      <c r="D3056" s="1" t="s">
        <v>78</v>
      </c>
      <c r="E3056" s="1" t="s">
        <v>2106</v>
      </c>
      <c r="F3056" s="1" t="s">
        <v>32900</v>
      </c>
      <c r="G3056" s="1" t="s">
        <v>655</v>
      </c>
      <c r="H3056">
        <v>7638</v>
      </c>
      <c r="I3056" s="1" t="s">
        <v>41</v>
      </c>
      <c r="J3056">
        <v>6.5</v>
      </c>
    </row>
    <row r="3057" spans="1:10" hidden="1" x14ac:dyDescent="0.25">
      <c r="A3057" s="24" t="str">
        <f t="shared" si="49"/>
        <v>7646/4ARCELOR (BERTON SICARD)</v>
      </c>
      <c r="B3057" s="1" t="s">
        <v>1464</v>
      </c>
      <c r="C3057" s="1" t="s">
        <v>32898</v>
      </c>
      <c r="D3057" s="1" t="s">
        <v>78</v>
      </c>
      <c r="E3057" s="1" t="s">
        <v>293</v>
      </c>
      <c r="F3057" s="1" t="s">
        <v>32900</v>
      </c>
      <c r="G3057" s="1" t="s">
        <v>655</v>
      </c>
      <c r="H3057" t="s">
        <v>1464</v>
      </c>
      <c r="I3057" s="1" t="s">
        <v>41</v>
      </c>
      <c r="J3057">
        <v>4.7</v>
      </c>
    </row>
    <row r="3058" spans="1:10" hidden="1" x14ac:dyDescent="0.25">
      <c r="A3058" s="24" t="str">
        <f t="shared" si="49"/>
        <v>7649ARCELOR (BERTON SICARD)</v>
      </c>
      <c r="B3058" s="1">
        <v>7649</v>
      </c>
      <c r="C3058" s="1" t="s">
        <v>32898</v>
      </c>
      <c r="D3058" s="1" t="s">
        <v>32899</v>
      </c>
      <c r="E3058" s="1" t="s">
        <v>1465</v>
      </c>
      <c r="F3058" s="1" t="s">
        <v>32900</v>
      </c>
      <c r="G3058" s="1" t="s">
        <v>655</v>
      </c>
      <c r="H3058">
        <v>7649</v>
      </c>
      <c r="I3058" s="1" t="s">
        <v>41</v>
      </c>
      <c r="J3058">
        <v>6.5</v>
      </c>
    </row>
    <row r="3059" spans="1:10" hidden="1" x14ac:dyDescent="0.25">
      <c r="A3059" s="24" t="str">
        <f t="shared" si="49"/>
        <v>7638ARCELOR (BERTON SICARD)</v>
      </c>
      <c r="B3059" s="1">
        <v>7638</v>
      </c>
      <c r="C3059" s="1" t="s">
        <v>32898</v>
      </c>
      <c r="D3059" s="1" t="s">
        <v>78</v>
      </c>
      <c r="E3059" s="1" t="s">
        <v>2106</v>
      </c>
      <c r="F3059" s="1" t="s">
        <v>32900</v>
      </c>
      <c r="G3059" s="1" t="s">
        <v>655</v>
      </c>
      <c r="H3059">
        <v>7638</v>
      </c>
      <c r="I3059" s="1" t="s">
        <v>41</v>
      </c>
      <c r="J3059">
        <v>6.5</v>
      </c>
    </row>
    <row r="3060" spans="1:10" hidden="1" x14ac:dyDescent="0.25">
      <c r="A3060" s="24" t="str">
        <f t="shared" si="49"/>
        <v>7653ARCELOR (BERTON SICARD)</v>
      </c>
      <c r="B3060" s="1">
        <v>7653</v>
      </c>
      <c r="C3060" s="1" t="s">
        <v>32898</v>
      </c>
      <c r="D3060" s="1" t="s">
        <v>32899</v>
      </c>
      <c r="E3060" s="1" t="s">
        <v>1468</v>
      </c>
      <c r="F3060" s="1" t="s">
        <v>32900</v>
      </c>
      <c r="G3060" s="1" t="s">
        <v>655</v>
      </c>
      <c r="H3060">
        <v>7653</v>
      </c>
      <c r="I3060" s="1" t="s">
        <v>41</v>
      </c>
      <c r="J3060">
        <v>6.5</v>
      </c>
    </row>
    <row r="3061" spans="1:10" hidden="1" x14ac:dyDescent="0.25">
      <c r="A3061" s="24" t="str">
        <f t="shared" si="49"/>
        <v>7653/4ARCELOR (BERTON SICARD)</v>
      </c>
      <c r="B3061" s="1" t="s">
        <v>1469</v>
      </c>
      <c r="C3061" s="1" t="s">
        <v>32898</v>
      </c>
      <c r="D3061" s="1" t="s">
        <v>32899</v>
      </c>
      <c r="E3061" s="1" t="s">
        <v>1468</v>
      </c>
      <c r="F3061" s="1" t="s">
        <v>32900</v>
      </c>
      <c r="G3061" s="1" t="s">
        <v>655</v>
      </c>
      <c r="H3061" t="s">
        <v>1469</v>
      </c>
      <c r="I3061" s="1" t="s">
        <v>41</v>
      </c>
      <c r="J3061">
        <v>4</v>
      </c>
    </row>
    <row r="3062" spans="1:10" hidden="1" x14ac:dyDescent="0.25">
      <c r="A3062" s="24" t="str">
        <f t="shared" si="49"/>
        <v>7655/4ARCELOR (BERTON SICARD)</v>
      </c>
      <c r="B3062" s="1" t="s">
        <v>1470</v>
      </c>
      <c r="C3062" s="1" t="s">
        <v>32898</v>
      </c>
      <c r="D3062" s="1" t="s">
        <v>78</v>
      </c>
      <c r="E3062" s="1" t="s">
        <v>1471</v>
      </c>
      <c r="F3062" s="1" t="s">
        <v>32900</v>
      </c>
      <c r="G3062" s="1" t="s">
        <v>655</v>
      </c>
      <c r="H3062" t="s">
        <v>1470</v>
      </c>
      <c r="I3062" s="1" t="s">
        <v>41</v>
      </c>
      <c r="J3062">
        <v>4.7</v>
      </c>
    </row>
    <row r="3063" spans="1:10" hidden="1" x14ac:dyDescent="0.25">
      <c r="A3063" s="24" t="str">
        <f t="shared" si="49"/>
        <v>7658THPARCELOR (BERTON SICARD)</v>
      </c>
      <c r="B3063" s="1" t="s">
        <v>1473</v>
      </c>
      <c r="C3063" s="1" t="s">
        <v>32898</v>
      </c>
      <c r="D3063" s="1" t="s">
        <v>78</v>
      </c>
      <c r="E3063" s="1" t="s">
        <v>1474</v>
      </c>
      <c r="F3063" s="1" t="s">
        <v>32900</v>
      </c>
      <c r="G3063" s="1" t="s">
        <v>655</v>
      </c>
      <c r="H3063" t="s">
        <v>1473</v>
      </c>
      <c r="I3063" s="1" t="s">
        <v>41</v>
      </c>
      <c r="J3063">
        <v>6.5</v>
      </c>
    </row>
    <row r="3064" spans="1:10" hidden="1" x14ac:dyDescent="0.25">
      <c r="A3064" s="24" t="str">
        <f t="shared" si="49"/>
        <v>7659ARCELOR (BERTON SICARD)</v>
      </c>
      <c r="B3064" s="1">
        <v>7659</v>
      </c>
      <c r="C3064" s="1" t="s">
        <v>32898</v>
      </c>
      <c r="D3064" s="1" t="s">
        <v>78</v>
      </c>
      <c r="E3064" s="1" t="s">
        <v>1354</v>
      </c>
      <c r="F3064" s="1" t="s">
        <v>32900</v>
      </c>
      <c r="G3064" s="1" t="s">
        <v>655</v>
      </c>
      <c r="H3064">
        <v>7659</v>
      </c>
      <c r="I3064" s="1" t="s">
        <v>41</v>
      </c>
      <c r="J3064">
        <v>6.5</v>
      </c>
    </row>
    <row r="3065" spans="1:10" hidden="1" x14ac:dyDescent="0.25">
      <c r="A3065" s="24" t="str">
        <f t="shared" si="49"/>
        <v>7661ARCELOR (BERTON SICARD)</v>
      </c>
      <c r="B3065" s="1">
        <v>7661</v>
      </c>
      <c r="C3065" s="1" t="s">
        <v>32898</v>
      </c>
      <c r="D3065" s="1" t="s">
        <v>32899</v>
      </c>
      <c r="E3065" s="1" t="s">
        <v>1476</v>
      </c>
      <c r="F3065" s="1" t="s">
        <v>32900</v>
      </c>
      <c r="G3065" s="1" t="s">
        <v>655</v>
      </c>
      <c r="H3065">
        <v>7661</v>
      </c>
      <c r="I3065" s="1" t="s">
        <v>41</v>
      </c>
      <c r="J3065">
        <v>6.5</v>
      </c>
    </row>
    <row r="3066" spans="1:10" hidden="1" x14ac:dyDescent="0.25">
      <c r="A3066" s="24" t="str">
        <f t="shared" si="49"/>
        <v>7661/4ARCELOR (BERTON SICARD)</v>
      </c>
      <c r="B3066" s="1" t="s">
        <v>1477</v>
      </c>
      <c r="C3066" s="1" t="s">
        <v>32898</v>
      </c>
      <c r="D3066" s="1" t="s">
        <v>32899</v>
      </c>
      <c r="E3066" s="1" t="s">
        <v>1476</v>
      </c>
      <c r="F3066" s="1" t="s">
        <v>32900</v>
      </c>
      <c r="G3066" s="1" t="s">
        <v>655</v>
      </c>
      <c r="H3066" t="s">
        <v>1477</v>
      </c>
      <c r="I3066" s="1" t="s">
        <v>41</v>
      </c>
      <c r="J3066">
        <v>4.7</v>
      </c>
    </row>
    <row r="3067" spans="1:10" hidden="1" x14ac:dyDescent="0.25">
      <c r="A3067" s="24" t="str">
        <f t="shared" si="49"/>
        <v>7662ARCELOR (BERTON SICARD)</v>
      </c>
      <c r="B3067" s="1">
        <v>7662</v>
      </c>
      <c r="C3067" s="1" t="s">
        <v>32898</v>
      </c>
      <c r="D3067" s="1" t="s">
        <v>78</v>
      </c>
      <c r="E3067" s="1" t="s">
        <v>1478</v>
      </c>
      <c r="F3067" s="1" t="s">
        <v>32900</v>
      </c>
      <c r="G3067" s="1" t="s">
        <v>655</v>
      </c>
      <c r="H3067">
        <v>7662</v>
      </c>
      <c r="I3067" s="1" t="s">
        <v>41</v>
      </c>
      <c r="J3067">
        <v>6.5</v>
      </c>
    </row>
    <row r="3068" spans="1:10" hidden="1" x14ac:dyDescent="0.25">
      <c r="A3068" s="24" t="str">
        <f t="shared" si="49"/>
        <v>7662/4ARCELOR (BERTON SICARD)</v>
      </c>
      <c r="B3068" s="1" t="s">
        <v>1479</v>
      </c>
      <c r="C3068" s="1" t="s">
        <v>32898</v>
      </c>
      <c r="D3068" s="1" t="s">
        <v>78</v>
      </c>
      <c r="E3068" s="1" t="s">
        <v>1478</v>
      </c>
      <c r="F3068" s="1" t="s">
        <v>32900</v>
      </c>
      <c r="G3068" s="1" t="s">
        <v>655</v>
      </c>
      <c r="H3068" t="s">
        <v>1479</v>
      </c>
      <c r="I3068" s="1" t="s">
        <v>41</v>
      </c>
      <c r="J3068">
        <v>4.7</v>
      </c>
    </row>
    <row r="3069" spans="1:10" hidden="1" x14ac:dyDescent="0.25">
      <c r="A3069" s="24" t="str">
        <f t="shared" si="49"/>
        <v>7663ARCELOR (BERTON SICARD)</v>
      </c>
      <c r="B3069" s="1">
        <v>7663</v>
      </c>
      <c r="C3069" s="1" t="s">
        <v>32898</v>
      </c>
      <c r="D3069" s="1" t="s">
        <v>78</v>
      </c>
      <c r="E3069" s="1" t="s">
        <v>1480</v>
      </c>
      <c r="F3069" s="1" t="s">
        <v>32900</v>
      </c>
      <c r="G3069" s="1" t="s">
        <v>655</v>
      </c>
      <c r="H3069">
        <v>7663</v>
      </c>
      <c r="I3069" s="1" t="s">
        <v>41</v>
      </c>
      <c r="J3069">
        <v>6.5</v>
      </c>
    </row>
    <row r="3070" spans="1:10" hidden="1" x14ac:dyDescent="0.25">
      <c r="A3070" s="24" t="str">
        <f t="shared" si="49"/>
        <v>7664/4ARCELOR (BERTON SICARD)</v>
      </c>
      <c r="B3070" s="1" t="s">
        <v>1481</v>
      </c>
      <c r="C3070" s="1" t="s">
        <v>32898</v>
      </c>
      <c r="D3070" s="1" t="s">
        <v>78</v>
      </c>
      <c r="E3070" s="1" t="s">
        <v>1482</v>
      </c>
      <c r="F3070" s="1" t="s">
        <v>32900</v>
      </c>
      <c r="G3070" s="1" t="s">
        <v>655</v>
      </c>
      <c r="H3070" t="s">
        <v>1481</v>
      </c>
      <c r="I3070" s="1" t="s">
        <v>41</v>
      </c>
      <c r="J3070">
        <v>4.7</v>
      </c>
    </row>
    <row r="3071" spans="1:10" hidden="1" x14ac:dyDescent="0.25">
      <c r="A3071" s="24" t="str">
        <f t="shared" si="49"/>
        <v>7665ARCELOR (BERTON SICARD)</v>
      </c>
      <c r="B3071" s="1">
        <v>7665</v>
      </c>
      <c r="C3071" s="1" t="s">
        <v>32898</v>
      </c>
      <c r="D3071" s="1" t="s">
        <v>168</v>
      </c>
      <c r="E3071" s="1" t="s">
        <v>1483</v>
      </c>
      <c r="F3071" s="1" t="s">
        <v>32900</v>
      </c>
      <c r="G3071" s="1" t="s">
        <v>655</v>
      </c>
      <c r="H3071">
        <v>7665</v>
      </c>
      <c r="I3071" s="1" t="s">
        <v>41</v>
      </c>
      <c r="J3071">
        <v>6.5</v>
      </c>
    </row>
    <row r="3072" spans="1:10" hidden="1" x14ac:dyDescent="0.25">
      <c r="A3072" s="24" t="str">
        <f t="shared" si="49"/>
        <v>7665/4ARCELOR (BERTON SICARD)</v>
      </c>
      <c r="B3072" s="1" t="s">
        <v>1484</v>
      </c>
      <c r="C3072" s="1" t="s">
        <v>32898</v>
      </c>
      <c r="D3072" s="1" t="s">
        <v>168</v>
      </c>
      <c r="E3072" s="1" t="s">
        <v>1483</v>
      </c>
      <c r="F3072" s="1" t="s">
        <v>32900</v>
      </c>
      <c r="G3072" s="1" t="s">
        <v>655</v>
      </c>
      <c r="H3072" t="s">
        <v>1484</v>
      </c>
      <c r="I3072" s="1" t="s">
        <v>41</v>
      </c>
      <c r="J3072">
        <v>4.7</v>
      </c>
    </row>
    <row r="3073" spans="1:10" hidden="1" x14ac:dyDescent="0.25">
      <c r="A3073" s="24" t="str">
        <f t="shared" si="49"/>
        <v>7668THARCELOR (BERTON SICARD)</v>
      </c>
      <c r="B3073" s="1" t="s">
        <v>1486</v>
      </c>
      <c r="C3073" s="1" t="s">
        <v>32898</v>
      </c>
      <c r="D3073" s="1" t="s">
        <v>168</v>
      </c>
      <c r="E3073" s="1" t="s">
        <v>1487</v>
      </c>
      <c r="F3073" s="1" t="s">
        <v>32900</v>
      </c>
      <c r="G3073" s="1" t="s">
        <v>655</v>
      </c>
      <c r="H3073" t="s">
        <v>1486</v>
      </c>
      <c r="I3073" s="1" t="s">
        <v>41</v>
      </c>
      <c r="J3073">
        <v>6.5</v>
      </c>
    </row>
    <row r="3074" spans="1:10" hidden="1" x14ac:dyDescent="0.25">
      <c r="A3074" s="24" t="str">
        <f t="shared" si="49"/>
        <v>7638ARCELOR (BERTON SICARD)</v>
      </c>
      <c r="B3074" s="1">
        <v>7638</v>
      </c>
      <c r="C3074" s="1" t="s">
        <v>32898</v>
      </c>
      <c r="D3074" s="1" t="s">
        <v>78</v>
      </c>
      <c r="E3074" s="1" t="s">
        <v>2106</v>
      </c>
      <c r="F3074" s="1" t="s">
        <v>32900</v>
      </c>
      <c r="G3074" s="1" t="s">
        <v>655</v>
      </c>
      <c r="H3074">
        <v>7638</v>
      </c>
      <c r="I3074" s="1" t="s">
        <v>41</v>
      </c>
      <c r="J3074">
        <v>6.5</v>
      </c>
    </row>
    <row r="3075" spans="1:10" hidden="1" x14ac:dyDescent="0.25">
      <c r="A3075" s="24" t="str">
        <f t="shared" si="49"/>
        <v>7673ARCELOR (BERTON SICARD)</v>
      </c>
      <c r="B3075" s="1">
        <v>7673</v>
      </c>
      <c r="C3075" s="1" t="s">
        <v>32898</v>
      </c>
      <c r="D3075" s="1" t="s">
        <v>78</v>
      </c>
      <c r="E3075" s="1" t="s">
        <v>1490</v>
      </c>
      <c r="F3075" s="1" t="s">
        <v>32900</v>
      </c>
      <c r="G3075" s="1" t="s">
        <v>655</v>
      </c>
      <c r="H3075">
        <v>7673</v>
      </c>
      <c r="I3075" s="1" t="s">
        <v>41</v>
      </c>
      <c r="J3075">
        <v>6.5</v>
      </c>
    </row>
    <row r="3076" spans="1:10" hidden="1" x14ac:dyDescent="0.25">
      <c r="A3076" s="24" t="str">
        <f t="shared" si="49"/>
        <v>7674ARCELOR (BERTON SICARD)</v>
      </c>
      <c r="B3076" s="1">
        <v>7674</v>
      </c>
      <c r="C3076" s="1" t="s">
        <v>32898</v>
      </c>
      <c r="D3076" s="1" t="s">
        <v>78</v>
      </c>
      <c r="E3076" s="1" t="s">
        <v>1491</v>
      </c>
      <c r="F3076" s="1" t="s">
        <v>32900</v>
      </c>
      <c r="G3076" s="1" t="s">
        <v>655</v>
      </c>
      <c r="H3076">
        <v>7674</v>
      </c>
      <c r="I3076" s="1" t="s">
        <v>41</v>
      </c>
      <c r="J3076">
        <v>6.5</v>
      </c>
    </row>
    <row r="3077" spans="1:10" hidden="1" x14ac:dyDescent="0.25">
      <c r="A3077" s="24" t="str">
        <f t="shared" si="49"/>
        <v>7679ARCELOR (BERTON SICARD)</v>
      </c>
      <c r="B3077" s="1">
        <v>7679</v>
      </c>
      <c r="C3077" s="1" t="s">
        <v>32898</v>
      </c>
      <c r="D3077" s="1" t="s">
        <v>168</v>
      </c>
      <c r="E3077" s="1" t="s">
        <v>1493</v>
      </c>
      <c r="F3077" s="1" t="s">
        <v>32900</v>
      </c>
      <c r="G3077" s="1" t="s">
        <v>655</v>
      </c>
      <c r="H3077">
        <v>7679</v>
      </c>
      <c r="I3077" s="1" t="s">
        <v>41</v>
      </c>
      <c r="J3077">
        <v>6.5</v>
      </c>
    </row>
    <row r="3078" spans="1:10" hidden="1" x14ac:dyDescent="0.25">
      <c r="A3078" s="24" t="str">
        <f t="shared" si="49"/>
        <v>7680THARCELOR (BERTON SICARD)</v>
      </c>
      <c r="B3078" s="1" t="s">
        <v>1494</v>
      </c>
      <c r="C3078" s="1" t="s">
        <v>32898</v>
      </c>
      <c r="D3078" s="1" t="s">
        <v>78</v>
      </c>
      <c r="E3078" s="1" t="s">
        <v>1495</v>
      </c>
      <c r="F3078" s="1" t="s">
        <v>32900</v>
      </c>
      <c r="G3078" s="1" t="s">
        <v>655</v>
      </c>
      <c r="H3078" t="s">
        <v>1494</v>
      </c>
      <c r="I3078" s="1" t="s">
        <v>41</v>
      </c>
      <c r="J3078">
        <v>6.5</v>
      </c>
    </row>
    <row r="3079" spans="1:10" hidden="1" x14ac:dyDescent="0.25">
      <c r="A3079" s="24" t="str">
        <f t="shared" si="49"/>
        <v>7681THARCELOR (BERTON SICARD)</v>
      </c>
      <c r="B3079" s="1" t="s">
        <v>1496</v>
      </c>
      <c r="C3079" s="1" t="s">
        <v>32898</v>
      </c>
      <c r="D3079" s="1" t="s">
        <v>78</v>
      </c>
      <c r="E3079" s="1" t="s">
        <v>1497</v>
      </c>
      <c r="F3079" s="1" t="s">
        <v>32900</v>
      </c>
      <c r="G3079" s="1" t="s">
        <v>655</v>
      </c>
      <c r="H3079" t="s">
        <v>1496</v>
      </c>
      <c r="I3079" s="1" t="s">
        <v>41</v>
      </c>
      <c r="J3079">
        <v>6.5</v>
      </c>
    </row>
    <row r="3080" spans="1:10" hidden="1" x14ac:dyDescent="0.25">
      <c r="A3080" s="24" t="str">
        <f t="shared" si="49"/>
        <v>7682THARCELOR (BERTON SICARD)</v>
      </c>
      <c r="B3080" s="1" t="s">
        <v>1498</v>
      </c>
      <c r="C3080" s="1" t="s">
        <v>32898</v>
      </c>
      <c r="D3080" s="1" t="s">
        <v>78</v>
      </c>
      <c r="E3080" s="1" t="s">
        <v>1499</v>
      </c>
      <c r="F3080" s="1" t="s">
        <v>32900</v>
      </c>
      <c r="G3080" s="1" t="s">
        <v>655</v>
      </c>
      <c r="H3080" t="s">
        <v>1498</v>
      </c>
      <c r="I3080" s="1" t="s">
        <v>41</v>
      </c>
      <c r="J3080">
        <v>6.5</v>
      </c>
    </row>
    <row r="3081" spans="1:10" hidden="1" x14ac:dyDescent="0.25">
      <c r="A3081" s="24" t="str">
        <f t="shared" si="49"/>
        <v>7683THARCELOR (BERTON SICARD)</v>
      </c>
      <c r="B3081" s="1" t="s">
        <v>1500</v>
      </c>
      <c r="C3081" s="1" t="s">
        <v>32898</v>
      </c>
      <c r="D3081" s="1" t="s">
        <v>78</v>
      </c>
      <c r="E3081" s="1" t="s">
        <v>1501</v>
      </c>
      <c r="F3081" s="1" t="s">
        <v>32900</v>
      </c>
      <c r="G3081" s="1" t="s">
        <v>655</v>
      </c>
      <c r="H3081" t="s">
        <v>1500</v>
      </c>
      <c r="I3081" s="1" t="s">
        <v>41</v>
      </c>
      <c r="J3081">
        <v>6.5</v>
      </c>
    </row>
    <row r="3082" spans="1:10" hidden="1" x14ac:dyDescent="0.25">
      <c r="A3082" s="24" t="str">
        <f t="shared" si="49"/>
        <v>7684THARCELOR (BERTON SICARD)</v>
      </c>
      <c r="B3082" s="1" t="s">
        <v>1502</v>
      </c>
      <c r="C3082" s="1" t="s">
        <v>32898</v>
      </c>
      <c r="D3082" s="1" t="s">
        <v>78</v>
      </c>
      <c r="E3082" s="1" t="s">
        <v>1503</v>
      </c>
      <c r="F3082" s="1" t="s">
        <v>32900</v>
      </c>
      <c r="G3082" s="1" t="s">
        <v>655</v>
      </c>
      <c r="H3082" t="s">
        <v>1502</v>
      </c>
      <c r="I3082" s="1" t="s">
        <v>41</v>
      </c>
      <c r="J3082">
        <v>6.5</v>
      </c>
    </row>
    <row r="3083" spans="1:10" hidden="1" x14ac:dyDescent="0.25">
      <c r="A3083" s="24" t="str">
        <f t="shared" si="49"/>
        <v>7638ARCELOR (BERTON SICARD)</v>
      </c>
      <c r="B3083" s="1">
        <v>7638</v>
      </c>
      <c r="C3083" s="1" t="s">
        <v>32898</v>
      </c>
      <c r="D3083" s="1" t="s">
        <v>78</v>
      </c>
      <c r="E3083" s="1" t="s">
        <v>2106</v>
      </c>
      <c r="F3083" s="1" t="s">
        <v>32900</v>
      </c>
      <c r="G3083" s="1" t="s">
        <v>655</v>
      </c>
      <c r="H3083">
        <v>7638</v>
      </c>
      <c r="I3083" s="1" t="s">
        <v>41</v>
      </c>
      <c r="J3083">
        <v>6.5</v>
      </c>
    </row>
    <row r="3084" spans="1:10" hidden="1" x14ac:dyDescent="0.25">
      <c r="A3084" s="24" t="str">
        <f t="shared" ref="A3084:A3147" si="50">B3084&amp;F3084</f>
        <v>7690ARCELOR (BERTON SICARD)</v>
      </c>
      <c r="B3084" s="1">
        <v>7690</v>
      </c>
      <c r="C3084" s="1" t="s">
        <v>32898</v>
      </c>
      <c r="D3084" s="1" t="s">
        <v>78</v>
      </c>
      <c r="E3084" s="1" t="s">
        <v>1505</v>
      </c>
      <c r="F3084" s="1" t="s">
        <v>32900</v>
      </c>
      <c r="G3084" s="1" t="s">
        <v>655</v>
      </c>
      <c r="H3084">
        <v>7690</v>
      </c>
      <c r="I3084" s="1" t="s">
        <v>41</v>
      </c>
      <c r="J3084">
        <v>6.5</v>
      </c>
    </row>
    <row r="3085" spans="1:10" hidden="1" x14ac:dyDescent="0.25">
      <c r="A3085" s="24" t="str">
        <f t="shared" si="50"/>
        <v>7691THARCELOR (BERTON SICARD)</v>
      </c>
      <c r="B3085" s="1" t="s">
        <v>1506</v>
      </c>
      <c r="C3085" s="1" t="s">
        <v>32898</v>
      </c>
      <c r="D3085" s="1" t="s">
        <v>78</v>
      </c>
      <c r="E3085" s="1" t="s">
        <v>1507</v>
      </c>
      <c r="F3085" s="1" t="s">
        <v>32900</v>
      </c>
      <c r="G3085" s="1" t="s">
        <v>655</v>
      </c>
      <c r="H3085" t="s">
        <v>1506</v>
      </c>
      <c r="I3085" s="1" t="s">
        <v>41</v>
      </c>
      <c r="J3085">
        <v>6.5</v>
      </c>
    </row>
    <row r="3086" spans="1:10" x14ac:dyDescent="0.25">
      <c r="A3086" s="24" t="str">
        <f t="shared" si="50"/>
        <v>7766ARCELOR (BERTON SICARD)</v>
      </c>
      <c r="B3086" s="1">
        <v>7766</v>
      </c>
      <c r="C3086" s="1" t="s">
        <v>32898</v>
      </c>
      <c r="D3086" s="1" t="s">
        <v>78</v>
      </c>
      <c r="E3086" s="1" t="s">
        <v>1509</v>
      </c>
      <c r="F3086" s="1" t="s">
        <v>32900</v>
      </c>
      <c r="G3086" s="1" t="s">
        <v>655</v>
      </c>
      <c r="H3086">
        <v>7766</v>
      </c>
      <c r="I3086" s="1" t="s">
        <v>41</v>
      </c>
      <c r="J3086">
        <v>6</v>
      </c>
    </row>
    <row r="3087" spans="1:10" hidden="1" x14ac:dyDescent="0.25">
      <c r="A3087" s="24" t="str">
        <f t="shared" si="50"/>
        <v>7785ARCELOR (BERTON SICARD)</v>
      </c>
      <c r="B3087" s="1">
        <v>7785</v>
      </c>
      <c r="C3087" s="1" t="s">
        <v>32898</v>
      </c>
      <c r="D3087" s="1" t="s">
        <v>78</v>
      </c>
      <c r="E3087" s="1" t="s">
        <v>1511</v>
      </c>
      <c r="F3087" s="1" t="s">
        <v>32900</v>
      </c>
      <c r="G3087" s="1" t="s">
        <v>655</v>
      </c>
      <c r="H3087">
        <v>7785</v>
      </c>
      <c r="I3087" s="1" t="s">
        <v>41</v>
      </c>
      <c r="J3087">
        <v>6.5</v>
      </c>
    </row>
    <row r="3088" spans="1:10" hidden="1" x14ac:dyDescent="0.25">
      <c r="A3088" s="24" t="str">
        <f t="shared" si="50"/>
        <v>7795ARCELOR (BERTON SICARD)</v>
      </c>
      <c r="B3088" s="1">
        <v>7795</v>
      </c>
      <c r="C3088" s="1" t="s">
        <v>32898</v>
      </c>
      <c r="D3088" s="1" t="s">
        <v>32899</v>
      </c>
      <c r="E3088" s="1" t="s">
        <v>1514</v>
      </c>
      <c r="F3088" s="1" t="s">
        <v>32900</v>
      </c>
      <c r="G3088" s="1" t="s">
        <v>655</v>
      </c>
      <c r="H3088">
        <v>7795</v>
      </c>
      <c r="I3088" s="1" t="s">
        <v>41</v>
      </c>
      <c r="J3088">
        <v>6.5</v>
      </c>
    </row>
    <row r="3089" spans="1:10" hidden="1" x14ac:dyDescent="0.25">
      <c r="A3089" s="24" t="str">
        <f t="shared" si="50"/>
        <v>7604ARCELOR (BERTON SICARD)</v>
      </c>
      <c r="B3089" s="1">
        <v>7604</v>
      </c>
      <c r="C3089" s="1" t="s">
        <v>32898</v>
      </c>
      <c r="D3089" s="1" t="s">
        <v>78</v>
      </c>
      <c r="E3089" s="1" t="s">
        <v>2105</v>
      </c>
      <c r="F3089" s="1" t="s">
        <v>32900</v>
      </c>
      <c r="G3089" s="1" t="s">
        <v>655</v>
      </c>
      <c r="H3089">
        <v>7604</v>
      </c>
      <c r="I3089" s="1" t="s">
        <v>41</v>
      </c>
      <c r="J3089">
        <v>6.5</v>
      </c>
    </row>
    <row r="3090" spans="1:10" hidden="1" x14ac:dyDescent="0.25">
      <c r="A3090" s="24" t="str">
        <f t="shared" si="50"/>
        <v>7604ARCELOR (BERTON SICARD)</v>
      </c>
      <c r="B3090" s="1">
        <v>7604</v>
      </c>
      <c r="C3090" s="1" t="s">
        <v>32898</v>
      </c>
      <c r="D3090" s="1" t="s">
        <v>78</v>
      </c>
      <c r="E3090" s="1" t="s">
        <v>2105</v>
      </c>
      <c r="F3090" s="1" t="s">
        <v>32900</v>
      </c>
      <c r="G3090" s="1" t="s">
        <v>655</v>
      </c>
      <c r="H3090">
        <v>7604</v>
      </c>
      <c r="I3090" s="1" t="s">
        <v>41</v>
      </c>
      <c r="J3090">
        <v>6.5</v>
      </c>
    </row>
    <row r="3091" spans="1:10" hidden="1" x14ac:dyDescent="0.25">
      <c r="A3091" s="24" t="str">
        <f t="shared" si="50"/>
        <v>7816/4ARCELOR (BERTON SICARD)</v>
      </c>
      <c r="B3091" s="1" t="s">
        <v>1515</v>
      </c>
      <c r="C3091" s="1" t="s">
        <v>32898</v>
      </c>
      <c r="D3091" s="1" t="s">
        <v>78</v>
      </c>
      <c r="E3091" s="1" t="s">
        <v>290</v>
      </c>
      <c r="F3091" s="1" t="s">
        <v>32900</v>
      </c>
      <c r="G3091" s="1" t="s">
        <v>655</v>
      </c>
      <c r="H3091" t="s">
        <v>1515</v>
      </c>
      <c r="I3091" s="1" t="s">
        <v>41</v>
      </c>
      <c r="J3091">
        <v>4.7</v>
      </c>
    </row>
    <row r="3092" spans="1:10" hidden="1" x14ac:dyDescent="0.25">
      <c r="A3092" s="24" t="str">
        <f t="shared" si="50"/>
        <v>7816/4MARCELOR (BERTON SICARD)</v>
      </c>
      <c r="B3092" s="1" t="s">
        <v>1516</v>
      </c>
      <c r="C3092" s="1" t="s">
        <v>32898</v>
      </c>
      <c r="D3092" s="1" t="s">
        <v>78</v>
      </c>
      <c r="E3092" s="1" t="s">
        <v>290</v>
      </c>
      <c r="F3092" s="1" t="s">
        <v>32900</v>
      </c>
      <c r="G3092" s="1" t="s">
        <v>655</v>
      </c>
      <c r="H3092" t="s">
        <v>1516</v>
      </c>
      <c r="I3092" s="1" t="s">
        <v>41</v>
      </c>
      <c r="J3092">
        <v>4</v>
      </c>
    </row>
    <row r="3093" spans="1:10" hidden="1" x14ac:dyDescent="0.25">
      <c r="A3093" s="24" t="str">
        <f t="shared" si="50"/>
        <v>7817ARCELOR (BERTON SICARD)</v>
      </c>
      <c r="B3093" s="1">
        <v>7817</v>
      </c>
      <c r="C3093" s="1" t="s">
        <v>32898</v>
      </c>
      <c r="D3093" s="1" t="s">
        <v>78</v>
      </c>
      <c r="E3093" s="1" t="s">
        <v>1517</v>
      </c>
      <c r="F3093" s="1" t="s">
        <v>32900</v>
      </c>
      <c r="G3093" s="1" t="s">
        <v>655</v>
      </c>
      <c r="H3093">
        <v>7817</v>
      </c>
      <c r="I3093" s="1" t="s">
        <v>41</v>
      </c>
      <c r="J3093">
        <v>6.5</v>
      </c>
    </row>
    <row r="3094" spans="1:10" hidden="1" x14ac:dyDescent="0.25">
      <c r="A3094" s="24" t="str">
        <f t="shared" si="50"/>
        <v>7818ARCELOR (BERTON SICARD)</v>
      </c>
      <c r="B3094" s="1">
        <v>7818</v>
      </c>
      <c r="C3094" s="1" t="s">
        <v>32898</v>
      </c>
      <c r="D3094" s="1" t="s">
        <v>78</v>
      </c>
      <c r="E3094" s="1" t="s">
        <v>1518</v>
      </c>
      <c r="F3094" s="1" t="s">
        <v>32900</v>
      </c>
      <c r="G3094" s="1" t="s">
        <v>655</v>
      </c>
      <c r="H3094">
        <v>7818</v>
      </c>
      <c r="I3094" s="1" t="s">
        <v>41</v>
      </c>
      <c r="J3094">
        <v>6.5</v>
      </c>
    </row>
    <row r="3095" spans="1:10" hidden="1" x14ac:dyDescent="0.25">
      <c r="A3095" s="24" t="str">
        <f t="shared" si="50"/>
        <v>7820ARCELOR (BERTON SICARD)</v>
      </c>
      <c r="B3095" s="1">
        <v>7820</v>
      </c>
      <c r="C3095" s="1" t="s">
        <v>32898</v>
      </c>
      <c r="D3095" s="1" t="s">
        <v>78</v>
      </c>
      <c r="E3095" s="1" t="s">
        <v>1519</v>
      </c>
      <c r="F3095" s="1" t="s">
        <v>32900</v>
      </c>
      <c r="G3095" s="1" t="s">
        <v>655</v>
      </c>
      <c r="H3095">
        <v>7820</v>
      </c>
      <c r="I3095" s="1" t="s">
        <v>41</v>
      </c>
      <c r="J3095">
        <v>6.5</v>
      </c>
    </row>
    <row r="3096" spans="1:10" hidden="1" x14ac:dyDescent="0.25">
      <c r="A3096" s="24" t="str">
        <f t="shared" si="50"/>
        <v>7824ARCELOR (BERTON SICARD)</v>
      </c>
      <c r="B3096" s="1">
        <v>7824</v>
      </c>
      <c r="C3096" s="1" t="s">
        <v>32898</v>
      </c>
      <c r="D3096" s="1" t="s">
        <v>78</v>
      </c>
      <c r="E3096" s="1" t="s">
        <v>1520</v>
      </c>
      <c r="F3096" s="1" t="s">
        <v>32900</v>
      </c>
      <c r="G3096" s="1" t="s">
        <v>655</v>
      </c>
      <c r="H3096">
        <v>7824</v>
      </c>
      <c r="I3096" s="1" t="s">
        <v>41</v>
      </c>
      <c r="J3096">
        <v>6.5</v>
      </c>
    </row>
    <row r="3097" spans="1:10" hidden="1" x14ac:dyDescent="0.25">
      <c r="A3097" s="24" t="str">
        <f t="shared" si="50"/>
        <v>7828ARCELOR (BERTON SICARD)</v>
      </c>
      <c r="B3097" s="1">
        <v>7828</v>
      </c>
      <c r="C3097" s="1" t="s">
        <v>32898</v>
      </c>
      <c r="D3097" s="1" t="s">
        <v>78</v>
      </c>
      <c r="E3097" s="1" t="s">
        <v>1522</v>
      </c>
      <c r="F3097" s="1" t="s">
        <v>32900</v>
      </c>
      <c r="G3097" s="1" t="s">
        <v>655</v>
      </c>
      <c r="H3097">
        <v>7828</v>
      </c>
      <c r="I3097" s="1" t="s">
        <v>41</v>
      </c>
      <c r="J3097">
        <v>6.5</v>
      </c>
    </row>
    <row r="3098" spans="1:10" hidden="1" x14ac:dyDescent="0.25">
      <c r="A3098" s="24" t="str">
        <f t="shared" si="50"/>
        <v>7835ARCELOR (BERTON SICARD)</v>
      </c>
      <c r="B3098" s="1">
        <v>7835</v>
      </c>
      <c r="C3098" s="1" t="s">
        <v>32898</v>
      </c>
      <c r="D3098" s="1" t="s">
        <v>78</v>
      </c>
      <c r="E3098" s="1" t="s">
        <v>1523</v>
      </c>
      <c r="F3098" s="1" t="s">
        <v>32900</v>
      </c>
      <c r="G3098" s="1" t="s">
        <v>655</v>
      </c>
      <c r="H3098">
        <v>7835</v>
      </c>
      <c r="I3098" s="1" t="s">
        <v>41</v>
      </c>
      <c r="J3098">
        <v>6.5</v>
      </c>
    </row>
    <row r="3099" spans="1:10" hidden="1" x14ac:dyDescent="0.25">
      <c r="A3099" s="24" t="str">
        <f t="shared" si="50"/>
        <v>7836/4ARCELOR (BERTON SICARD)</v>
      </c>
      <c r="B3099" s="1" t="s">
        <v>1525</v>
      </c>
      <c r="C3099" s="1" t="s">
        <v>32898</v>
      </c>
      <c r="D3099" s="1" t="s">
        <v>78</v>
      </c>
      <c r="E3099" s="1" t="s">
        <v>1524</v>
      </c>
      <c r="F3099" s="1" t="s">
        <v>32900</v>
      </c>
      <c r="G3099" s="1" t="s">
        <v>655</v>
      </c>
      <c r="H3099" t="s">
        <v>1525</v>
      </c>
      <c r="I3099" s="1" t="s">
        <v>41</v>
      </c>
      <c r="J3099">
        <v>4.7</v>
      </c>
    </row>
    <row r="3100" spans="1:10" hidden="1" x14ac:dyDescent="0.25">
      <c r="A3100" s="24" t="str">
        <f t="shared" si="50"/>
        <v>8108ARCELOR (BERTON SICARD)</v>
      </c>
      <c r="B3100" s="1">
        <v>8108</v>
      </c>
      <c r="C3100" s="1" t="s">
        <v>32898</v>
      </c>
      <c r="D3100" s="1" t="s">
        <v>78</v>
      </c>
      <c r="E3100" s="1" t="s">
        <v>1534</v>
      </c>
      <c r="F3100" s="1" t="s">
        <v>32900</v>
      </c>
      <c r="G3100" s="1" t="s">
        <v>655</v>
      </c>
      <c r="H3100">
        <v>8108</v>
      </c>
      <c r="I3100" s="1" t="s">
        <v>41</v>
      </c>
      <c r="J3100">
        <v>6.5</v>
      </c>
    </row>
    <row r="3101" spans="1:10" hidden="1" x14ac:dyDescent="0.25">
      <c r="A3101" s="24" t="str">
        <f t="shared" si="50"/>
        <v>8110ARCELOR (BERTON SICARD)</v>
      </c>
      <c r="B3101" s="1">
        <v>8110</v>
      </c>
      <c r="C3101" s="1" t="s">
        <v>32898</v>
      </c>
      <c r="D3101" s="1" t="s">
        <v>78</v>
      </c>
      <c r="E3101" s="1" t="s">
        <v>1535</v>
      </c>
      <c r="F3101" s="1" t="s">
        <v>32900</v>
      </c>
      <c r="G3101" s="1" t="s">
        <v>655</v>
      </c>
      <c r="H3101">
        <v>8110</v>
      </c>
      <c r="I3101" s="1" t="s">
        <v>41</v>
      </c>
      <c r="J3101">
        <v>6.5</v>
      </c>
    </row>
    <row r="3102" spans="1:10" hidden="1" x14ac:dyDescent="0.25">
      <c r="A3102" s="24" t="str">
        <f t="shared" si="50"/>
        <v>8177ARCELOR (BERTON SICARD)</v>
      </c>
      <c r="B3102" s="1">
        <v>8177</v>
      </c>
      <c r="C3102" s="1" t="s">
        <v>32898</v>
      </c>
      <c r="D3102" s="1" t="s">
        <v>78</v>
      </c>
      <c r="E3102" s="1" t="s">
        <v>2108</v>
      </c>
      <c r="F3102" s="1" t="s">
        <v>32900</v>
      </c>
      <c r="G3102" s="1" t="s">
        <v>655</v>
      </c>
      <c r="H3102">
        <v>8177</v>
      </c>
      <c r="I3102" s="1" t="s">
        <v>41</v>
      </c>
      <c r="J3102">
        <v>6.5</v>
      </c>
    </row>
    <row r="3103" spans="1:10" hidden="1" x14ac:dyDescent="0.25">
      <c r="A3103" s="24" t="str">
        <f t="shared" si="50"/>
        <v>8178ARCELOR (BERTON SICARD)</v>
      </c>
      <c r="B3103" s="1">
        <v>8178</v>
      </c>
      <c r="C3103" s="1" t="s">
        <v>32898</v>
      </c>
      <c r="D3103" s="1" t="s">
        <v>78</v>
      </c>
      <c r="E3103" s="1" t="s">
        <v>2109</v>
      </c>
      <c r="F3103" s="1" t="s">
        <v>32900</v>
      </c>
      <c r="G3103" s="1" t="s">
        <v>655</v>
      </c>
      <c r="H3103">
        <v>8178</v>
      </c>
      <c r="I3103" s="1" t="s">
        <v>41</v>
      </c>
      <c r="J3103">
        <v>6.5</v>
      </c>
    </row>
    <row r="3104" spans="1:10" hidden="1" x14ac:dyDescent="0.25">
      <c r="A3104" s="24" t="str">
        <f t="shared" si="50"/>
        <v>8179ARCELOR (BERTON SICARD)</v>
      </c>
      <c r="B3104" s="1">
        <v>8179</v>
      </c>
      <c r="C3104" s="1" t="s">
        <v>32898</v>
      </c>
      <c r="D3104" s="1" t="s">
        <v>78</v>
      </c>
      <c r="E3104" s="1" t="s">
        <v>1536</v>
      </c>
      <c r="F3104" s="1" t="s">
        <v>32900</v>
      </c>
      <c r="G3104" s="1" t="s">
        <v>655</v>
      </c>
      <c r="H3104">
        <v>8179</v>
      </c>
      <c r="I3104" s="1" t="s">
        <v>41</v>
      </c>
      <c r="J3104">
        <v>6.5</v>
      </c>
    </row>
    <row r="3105" spans="1:10" hidden="1" x14ac:dyDescent="0.25">
      <c r="A3105" s="24" t="str">
        <f t="shared" si="50"/>
        <v>8181ARCELOR (BERTON SICARD)</v>
      </c>
      <c r="B3105" s="1">
        <v>8181</v>
      </c>
      <c r="C3105" s="1" t="s">
        <v>32898</v>
      </c>
      <c r="D3105" s="1" t="s">
        <v>78</v>
      </c>
      <c r="E3105" s="1" t="s">
        <v>1537</v>
      </c>
      <c r="F3105" s="1" t="s">
        <v>32900</v>
      </c>
      <c r="G3105" s="1" t="s">
        <v>655</v>
      </c>
      <c r="H3105">
        <v>8181</v>
      </c>
      <c r="I3105" s="1" t="s">
        <v>41</v>
      </c>
      <c r="J3105">
        <v>6.5</v>
      </c>
    </row>
    <row r="3106" spans="1:10" hidden="1" x14ac:dyDescent="0.25">
      <c r="A3106" s="24" t="str">
        <f t="shared" si="50"/>
        <v>8183ARCELOR (BERTON SICARD)</v>
      </c>
      <c r="B3106" s="1">
        <v>8183</v>
      </c>
      <c r="C3106" s="1" t="s">
        <v>32898</v>
      </c>
      <c r="D3106" s="1" t="s">
        <v>78</v>
      </c>
      <c r="E3106" s="1" t="s">
        <v>1538</v>
      </c>
      <c r="F3106" s="1" t="s">
        <v>32900</v>
      </c>
      <c r="G3106" s="1" t="s">
        <v>655</v>
      </c>
      <c r="H3106">
        <v>8183</v>
      </c>
      <c r="I3106" s="1" t="s">
        <v>41</v>
      </c>
      <c r="J3106">
        <v>6.5</v>
      </c>
    </row>
    <row r="3107" spans="1:10" hidden="1" x14ac:dyDescent="0.25">
      <c r="A3107" s="24" t="str">
        <f t="shared" si="50"/>
        <v>8184ARCELOR (BERTON SICARD)</v>
      </c>
      <c r="B3107" s="1">
        <v>8184</v>
      </c>
      <c r="C3107" s="1" t="s">
        <v>32898</v>
      </c>
      <c r="D3107" s="1" t="s">
        <v>78</v>
      </c>
      <c r="E3107" s="1" t="s">
        <v>2110</v>
      </c>
      <c r="F3107" s="1" t="s">
        <v>32900</v>
      </c>
      <c r="G3107" s="1" t="s">
        <v>655</v>
      </c>
      <c r="H3107">
        <v>8184</v>
      </c>
      <c r="I3107" s="1" t="s">
        <v>41</v>
      </c>
      <c r="J3107">
        <v>6.5</v>
      </c>
    </row>
    <row r="3108" spans="1:10" hidden="1" x14ac:dyDescent="0.25">
      <c r="A3108" s="24" t="str">
        <f t="shared" si="50"/>
        <v>8186ARCELOR (BERTON SICARD)</v>
      </c>
      <c r="B3108" s="1">
        <v>8186</v>
      </c>
      <c r="C3108" s="1" t="s">
        <v>32898</v>
      </c>
      <c r="D3108" s="1" t="s">
        <v>78</v>
      </c>
      <c r="E3108" s="1" t="s">
        <v>2111</v>
      </c>
      <c r="F3108" s="1" t="s">
        <v>32900</v>
      </c>
      <c r="G3108" s="1" t="s">
        <v>655</v>
      </c>
      <c r="H3108">
        <v>8186</v>
      </c>
      <c r="I3108" s="1" t="s">
        <v>41</v>
      </c>
      <c r="J3108">
        <v>6.5</v>
      </c>
    </row>
    <row r="3109" spans="1:10" hidden="1" x14ac:dyDescent="0.25">
      <c r="A3109" s="24" t="str">
        <f t="shared" si="50"/>
        <v>8187ARCELOR (BERTON SICARD)</v>
      </c>
      <c r="B3109" s="1">
        <v>8187</v>
      </c>
      <c r="C3109" s="1" t="s">
        <v>32898</v>
      </c>
      <c r="D3109" s="1" t="s">
        <v>78</v>
      </c>
      <c r="E3109" s="1" t="s">
        <v>1539</v>
      </c>
      <c r="F3109" s="1" t="s">
        <v>32900</v>
      </c>
      <c r="G3109" s="1" t="s">
        <v>655</v>
      </c>
      <c r="H3109">
        <v>8187</v>
      </c>
      <c r="I3109" s="1" t="s">
        <v>41</v>
      </c>
      <c r="J3109">
        <v>6.5</v>
      </c>
    </row>
    <row r="3110" spans="1:10" hidden="1" x14ac:dyDescent="0.25">
      <c r="A3110" s="24" t="str">
        <f t="shared" si="50"/>
        <v>8198ARCELOR (BERTON SICARD)</v>
      </c>
      <c r="B3110" s="1">
        <v>8198</v>
      </c>
      <c r="C3110" s="1" t="s">
        <v>32898</v>
      </c>
      <c r="D3110" s="1" t="s">
        <v>78</v>
      </c>
      <c r="E3110" s="1" t="s">
        <v>1540</v>
      </c>
      <c r="F3110" s="1" t="s">
        <v>32900</v>
      </c>
      <c r="G3110" s="1" t="s">
        <v>655</v>
      </c>
      <c r="H3110">
        <v>8198</v>
      </c>
      <c r="I3110" s="1" t="s">
        <v>41</v>
      </c>
      <c r="J3110">
        <v>6.5</v>
      </c>
    </row>
    <row r="3111" spans="1:10" hidden="1" x14ac:dyDescent="0.25">
      <c r="A3111" s="24" t="str">
        <f t="shared" si="50"/>
        <v>8200ARCELOR (BERTON SICARD)</v>
      </c>
      <c r="B3111" s="1">
        <v>8200</v>
      </c>
      <c r="C3111" s="1" t="s">
        <v>32898</v>
      </c>
      <c r="D3111" s="1" t="s">
        <v>78</v>
      </c>
      <c r="E3111" s="1" t="s">
        <v>1541</v>
      </c>
      <c r="F3111" s="1" t="s">
        <v>32900</v>
      </c>
      <c r="G3111" s="1" t="s">
        <v>655</v>
      </c>
      <c r="H3111">
        <v>8200</v>
      </c>
      <c r="I3111" s="1" t="s">
        <v>41</v>
      </c>
      <c r="J3111">
        <v>6.5</v>
      </c>
    </row>
    <row r="3112" spans="1:10" hidden="1" x14ac:dyDescent="0.25">
      <c r="A3112" s="24" t="str">
        <f t="shared" si="50"/>
        <v>8201ARCELOR (BERTON SICARD)</v>
      </c>
      <c r="B3112" s="1">
        <v>8201</v>
      </c>
      <c r="C3112" s="1" t="s">
        <v>32898</v>
      </c>
      <c r="D3112" s="1" t="s">
        <v>78</v>
      </c>
      <c r="E3112" s="1" t="s">
        <v>1542</v>
      </c>
      <c r="F3112" s="1" t="s">
        <v>32900</v>
      </c>
      <c r="G3112" s="1" t="s">
        <v>655</v>
      </c>
      <c r="H3112">
        <v>8201</v>
      </c>
      <c r="I3112" s="1" t="s">
        <v>41</v>
      </c>
      <c r="J3112">
        <v>6.5</v>
      </c>
    </row>
    <row r="3113" spans="1:10" hidden="1" x14ac:dyDescent="0.25">
      <c r="A3113" s="24" t="str">
        <f t="shared" si="50"/>
        <v>8205ARCELOR (BERTON SICARD)</v>
      </c>
      <c r="B3113" s="1">
        <v>8205</v>
      </c>
      <c r="C3113" s="1" t="s">
        <v>32898</v>
      </c>
      <c r="D3113" s="1" t="s">
        <v>78</v>
      </c>
      <c r="E3113" s="1" t="s">
        <v>1543</v>
      </c>
      <c r="F3113" s="1" t="s">
        <v>32900</v>
      </c>
      <c r="G3113" s="1" t="s">
        <v>655</v>
      </c>
      <c r="H3113">
        <v>8205</v>
      </c>
      <c r="I3113" s="1" t="s">
        <v>41</v>
      </c>
      <c r="J3113">
        <v>6.5</v>
      </c>
    </row>
    <row r="3114" spans="1:10" hidden="1" x14ac:dyDescent="0.25">
      <c r="A3114" s="24" t="str">
        <f t="shared" si="50"/>
        <v>8213ARCELOR (BERTON SICARD)</v>
      </c>
      <c r="B3114" s="1">
        <v>8213</v>
      </c>
      <c r="C3114" s="1" t="s">
        <v>32898</v>
      </c>
      <c r="D3114" s="1" t="s">
        <v>78</v>
      </c>
      <c r="E3114" s="1" t="s">
        <v>1544</v>
      </c>
      <c r="F3114" s="1" t="s">
        <v>32900</v>
      </c>
      <c r="G3114" s="1" t="s">
        <v>655</v>
      </c>
      <c r="H3114">
        <v>8213</v>
      </c>
      <c r="I3114" s="1" t="s">
        <v>41</v>
      </c>
      <c r="J3114">
        <v>6.5</v>
      </c>
    </row>
    <row r="3115" spans="1:10" hidden="1" x14ac:dyDescent="0.25">
      <c r="A3115" s="24" t="str">
        <f t="shared" si="50"/>
        <v>8242ARCELOR (BERTON SICARD)</v>
      </c>
      <c r="B3115" s="1">
        <v>8242</v>
      </c>
      <c r="C3115" s="1" t="s">
        <v>32898</v>
      </c>
      <c r="D3115" s="1" t="s">
        <v>78</v>
      </c>
      <c r="E3115" s="1" t="s">
        <v>2112</v>
      </c>
      <c r="F3115" s="1" t="s">
        <v>32900</v>
      </c>
      <c r="G3115" s="1" t="s">
        <v>655</v>
      </c>
      <c r="H3115">
        <v>8242</v>
      </c>
      <c r="I3115" s="1" t="s">
        <v>41</v>
      </c>
      <c r="J3115">
        <v>6.5</v>
      </c>
    </row>
    <row r="3116" spans="1:10" hidden="1" x14ac:dyDescent="0.25">
      <c r="A3116" s="24" t="str">
        <f t="shared" si="50"/>
        <v>8289ARCELOR (BERTON SICARD)</v>
      </c>
      <c r="B3116" s="1">
        <v>8289</v>
      </c>
      <c r="C3116" s="1" t="s">
        <v>32898</v>
      </c>
      <c r="D3116" s="1" t="s">
        <v>78</v>
      </c>
      <c r="E3116" s="1" t="s">
        <v>1545</v>
      </c>
      <c r="F3116" s="1" t="s">
        <v>32900</v>
      </c>
      <c r="G3116" s="1" t="s">
        <v>655</v>
      </c>
      <c r="H3116">
        <v>8289</v>
      </c>
      <c r="I3116" s="1" t="s">
        <v>41</v>
      </c>
      <c r="J3116">
        <v>6.5</v>
      </c>
    </row>
    <row r="3117" spans="1:10" hidden="1" x14ac:dyDescent="0.25">
      <c r="A3117" s="24" t="str">
        <f t="shared" si="50"/>
        <v>8291ARCELOR (BERTON SICARD)</v>
      </c>
      <c r="B3117" s="1">
        <v>8291</v>
      </c>
      <c r="C3117" s="1" t="s">
        <v>32898</v>
      </c>
      <c r="D3117" s="1" t="s">
        <v>78</v>
      </c>
      <c r="E3117" s="1" t="s">
        <v>1549</v>
      </c>
      <c r="F3117" s="1" t="s">
        <v>32900</v>
      </c>
      <c r="G3117" s="1" t="s">
        <v>655</v>
      </c>
      <c r="H3117">
        <v>8291</v>
      </c>
      <c r="I3117" s="1" t="s">
        <v>41</v>
      </c>
      <c r="J3117">
        <v>6.5</v>
      </c>
    </row>
    <row r="3118" spans="1:10" hidden="1" x14ac:dyDescent="0.25">
      <c r="A3118" s="24" t="str">
        <f t="shared" si="50"/>
        <v>8292ARCELOR (BERTON SICARD)</v>
      </c>
      <c r="B3118" s="1">
        <v>8292</v>
      </c>
      <c r="C3118" s="1" t="s">
        <v>32898</v>
      </c>
      <c r="D3118" s="1" t="s">
        <v>78</v>
      </c>
      <c r="E3118" s="1" t="s">
        <v>1550</v>
      </c>
      <c r="F3118" s="1" t="s">
        <v>32900</v>
      </c>
      <c r="G3118" s="1" t="s">
        <v>655</v>
      </c>
      <c r="H3118">
        <v>8292</v>
      </c>
      <c r="I3118" s="1" t="s">
        <v>41</v>
      </c>
      <c r="J3118">
        <v>6.5</v>
      </c>
    </row>
    <row r="3119" spans="1:10" hidden="1" x14ac:dyDescent="0.25">
      <c r="A3119" s="24" t="str">
        <f t="shared" si="50"/>
        <v>8293ARCELOR (BERTON SICARD)</v>
      </c>
      <c r="B3119" s="1">
        <v>8293</v>
      </c>
      <c r="C3119" s="1" t="s">
        <v>32898</v>
      </c>
      <c r="D3119" s="1" t="s">
        <v>78</v>
      </c>
      <c r="E3119" s="1" t="s">
        <v>1551</v>
      </c>
      <c r="F3119" s="1" t="s">
        <v>32900</v>
      </c>
      <c r="G3119" s="1" t="s">
        <v>655</v>
      </c>
      <c r="H3119">
        <v>8293</v>
      </c>
      <c r="I3119" s="1" t="s">
        <v>41</v>
      </c>
      <c r="J3119">
        <v>6.5</v>
      </c>
    </row>
    <row r="3120" spans="1:10" hidden="1" x14ac:dyDescent="0.25">
      <c r="A3120" s="24" t="str">
        <f t="shared" si="50"/>
        <v>8294ARCELOR (BERTON SICARD)</v>
      </c>
      <c r="B3120" s="1">
        <v>8294</v>
      </c>
      <c r="C3120" s="1" t="s">
        <v>32898</v>
      </c>
      <c r="D3120" s="1" t="s">
        <v>78</v>
      </c>
      <c r="E3120" s="1" t="s">
        <v>1551</v>
      </c>
      <c r="F3120" s="1" t="s">
        <v>32900</v>
      </c>
      <c r="G3120" s="1" t="s">
        <v>655</v>
      </c>
      <c r="H3120">
        <v>8294</v>
      </c>
      <c r="I3120" s="1" t="s">
        <v>41</v>
      </c>
      <c r="J3120">
        <v>6.5</v>
      </c>
    </row>
    <row r="3121" spans="1:10" hidden="1" x14ac:dyDescent="0.25">
      <c r="A3121" s="24" t="str">
        <f t="shared" si="50"/>
        <v>8500ARCELOR (BERTON SICARD)</v>
      </c>
      <c r="B3121" s="1">
        <v>8500</v>
      </c>
      <c r="C3121" s="1" t="s">
        <v>32898</v>
      </c>
      <c r="D3121" s="1" t="s">
        <v>78</v>
      </c>
      <c r="E3121" s="1" t="s">
        <v>1555</v>
      </c>
      <c r="F3121" s="1" t="s">
        <v>32900</v>
      </c>
      <c r="G3121" s="1" t="s">
        <v>655</v>
      </c>
      <c r="H3121">
        <v>8500</v>
      </c>
      <c r="I3121" s="1" t="s">
        <v>41</v>
      </c>
      <c r="J3121">
        <v>6.5</v>
      </c>
    </row>
    <row r="3122" spans="1:10" hidden="1" x14ac:dyDescent="0.25">
      <c r="A3122" s="24" t="str">
        <f t="shared" si="50"/>
        <v>8501ARCELOR (BERTON SICARD)</v>
      </c>
      <c r="B3122" s="1">
        <v>8501</v>
      </c>
      <c r="C3122" s="1" t="s">
        <v>32898</v>
      </c>
      <c r="D3122" s="1" t="s">
        <v>78</v>
      </c>
      <c r="E3122" s="1" t="s">
        <v>1556</v>
      </c>
      <c r="F3122" s="1" t="s">
        <v>32900</v>
      </c>
      <c r="G3122" s="1" t="s">
        <v>655</v>
      </c>
      <c r="H3122">
        <v>8501</v>
      </c>
      <c r="I3122" s="1" t="s">
        <v>41</v>
      </c>
      <c r="J3122">
        <v>6.5</v>
      </c>
    </row>
    <row r="3123" spans="1:10" hidden="1" x14ac:dyDescent="0.25">
      <c r="A3123" s="24" t="str">
        <f t="shared" si="50"/>
        <v>8502ARCELOR (BERTON SICARD)</v>
      </c>
      <c r="B3123" s="1">
        <v>8502</v>
      </c>
      <c r="C3123" s="1" t="s">
        <v>32898</v>
      </c>
      <c r="D3123" s="1" t="s">
        <v>78</v>
      </c>
      <c r="E3123" s="1" t="s">
        <v>1557</v>
      </c>
      <c r="F3123" s="1" t="s">
        <v>32900</v>
      </c>
      <c r="G3123" s="1" t="s">
        <v>655</v>
      </c>
      <c r="H3123">
        <v>8502</v>
      </c>
      <c r="I3123" s="1" t="s">
        <v>41</v>
      </c>
      <c r="J3123">
        <v>6.5</v>
      </c>
    </row>
    <row r="3124" spans="1:10" hidden="1" x14ac:dyDescent="0.25">
      <c r="A3124" s="24" t="str">
        <f t="shared" si="50"/>
        <v>8503ARCELOR (BERTON SICARD)</v>
      </c>
      <c r="B3124" s="1">
        <v>8503</v>
      </c>
      <c r="C3124" s="1" t="s">
        <v>32898</v>
      </c>
      <c r="D3124" s="1" t="s">
        <v>78</v>
      </c>
      <c r="E3124" s="1" t="s">
        <v>1558</v>
      </c>
      <c r="F3124" s="1" t="s">
        <v>32900</v>
      </c>
      <c r="G3124" s="1" t="s">
        <v>655</v>
      </c>
      <c r="H3124">
        <v>8503</v>
      </c>
      <c r="I3124" s="1" t="s">
        <v>41</v>
      </c>
      <c r="J3124">
        <v>6.5</v>
      </c>
    </row>
    <row r="3125" spans="1:10" hidden="1" x14ac:dyDescent="0.25">
      <c r="A3125" s="24" t="str">
        <f t="shared" si="50"/>
        <v>8504ARCELOR (BERTON SICARD)</v>
      </c>
      <c r="B3125" s="1">
        <v>8504</v>
      </c>
      <c r="C3125" s="1" t="s">
        <v>32898</v>
      </c>
      <c r="D3125" s="1" t="s">
        <v>78</v>
      </c>
      <c r="E3125" s="1" t="s">
        <v>1559</v>
      </c>
      <c r="F3125" s="1" t="s">
        <v>32900</v>
      </c>
      <c r="G3125" s="1" t="s">
        <v>655</v>
      </c>
      <c r="H3125">
        <v>8504</v>
      </c>
      <c r="I3125" s="1" t="s">
        <v>41</v>
      </c>
      <c r="J3125">
        <v>6.5</v>
      </c>
    </row>
    <row r="3126" spans="1:10" hidden="1" x14ac:dyDescent="0.25">
      <c r="A3126" s="24" t="str">
        <f t="shared" si="50"/>
        <v>8505ARCELOR (BERTON SICARD)</v>
      </c>
      <c r="B3126" s="1">
        <v>8505</v>
      </c>
      <c r="C3126" s="1" t="s">
        <v>32898</v>
      </c>
      <c r="D3126" s="1" t="s">
        <v>78</v>
      </c>
      <c r="E3126" s="1" t="s">
        <v>1560</v>
      </c>
      <c r="F3126" s="1" t="s">
        <v>32900</v>
      </c>
      <c r="G3126" s="1" t="s">
        <v>655</v>
      </c>
      <c r="H3126">
        <v>8505</v>
      </c>
      <c r="I3126" s="1" t="s">
        <v>41</v>
      </c>
      <c r="J3126">
        <v>6.5</v>
      </c>
    </row>
    <row r="3127" spans="1:10" hidden="1" x14ac:dyDescent="0.25">
      <c r="A3127" s="24" t="str">
        <f t="shared" si="50"/>
        <v>8506ARCELOR (BERTON SICARD)</v>
      </c>
      <c r="B3127" s="1">
        <v>8506</v>
      </c>
      <c r="C3127" s="1" t="s">
        <v>32898</v>
      </c>
      <c r="D3127" s="1" t="s">
        <v>78</v>
      </c>
      <c r="E3127" s="1" t="s">
        <v>1561</v>
      </c>
      <c r="F3127" s="1" t="s">
        <v>32900</v>
      </c>
      <c r="G3127" s="1" t="s">
        <v>655</v>
      </c>
      <c r="H3127">
        <v>8506</v>
      </c>
      <c r="I3127" s="1" t="s">
        <v>41</v>
      </c>
      <c r="J3127">
        <v>6.5</v>
      </c>
    </row>
    <row r="3128" spans="1:10" hidden="1" x14ac:dyDescent="0.25">
      <c r="A3128" s="24" t="str">
        <f t="shared" si="50"/>
        <v>8507ARCELOR (BERTON SICARD)</v>
      </c>
      <c r="B3128" s="1">
        <v>8507</v>
      </c>
      <c r="C3128" s="1" t="s">
        <v>32898</v>
      </c>
      <c r="D3128" s="1" t="s">
        <v>78</v>
      </c>
      <c r="E3128" s="1" t="s">
        <v>1562</v>
      </c>
      <c r="F3128" s="1" t="s">
        <v>32900</v>
      </c>
      <c r="G3128" s="1" t="s">
        <v>655</v>
      </c>
      <c r="H3128">
        <v>8507</v>
      </c>
      <c r="I3128" s="1" t="s">
        <v>41</v>
      </c>
      <c r="J3128">
        <v>6.5</v>
      </c>
    </row>
    <row r="3129" spans="1:10" hidden="1" x14ac:dyDescent="0.25">
      <c r="A3129" s="24" t="str">
        <f t="shared" si="50"/>
        <v>8508ARCELOR (BERTON SICARD)</v>
      </c>
      <c r="B3129" s="1">
        <v>8508</v>
      </c>
      <c r="C3129" s="1" t="s">
        <v>32898</v>
      </c>
      <c r="D3129" s="1" t="s">
        <v>78</v>
      </c>
      <c r="E3129" s="1" t="s">
        <v>1563</v>
      </c>
      <c r="F3129" s="1" t="s">
        <v>32900</v>
      </c>
      <c r="G3129" s="1" t="s">
        <v>655</v>
      </c>
      <c r="H3129">
        <v>8508</v>
      </c>
      <c r="I3129" s="1" t="s">
        <v>41</v>
      </c>
      <c r="J3129">
        <v>6.5</v>
      </c>
    </row>
    <row r="3130" spans="1:10" hidden="1" x14ac:dyDescent="0.25">
      <c r="A3130" s="24" t="str">
        <f t="shared" si="50"/>
        <v>8509ARCELOR (BERTON SICARD)</v>
      </c>
      <c r="B3130" s="1">
        <v>8509</v>
      </c>
      <c r="C3130" s="1" t="s">
        <v>32898</v>
      </c>
      <c r="D3130" s="1" t="s">
        <v>78</v>
      </c>
      <c r="E3130" s="1" t="s">
        <v>1564</v>
      </c>
      <c r="F3130" s="1" t="s">
        <v>32900</v>
      </c>
      <c r="G3130" s="1" t="s">
        <v>655</v>
      </c>
      <c r="H3130">
        <v>8509</v>
      </c>
      <c r="I3130" s="1" t="s">
        <v>41</v>
      </c>
      <c r="J3130">
        <v>6.5</v>
      </c>
    </row>
    <row r="3131" spans="1:10" hidden="1" x14ac:dyDescent="0.25">
      <c r="A3131" s="24" t="str">
        <f t="shared" si="50"/>
        <v>8510ARCELOR (BERTON SICARD)</v>
      </c>
      <c r="B3131" s="1">
        <v>8510</v>
      </c>
      <c r="C3131" s="1" t="s">
        <v>32898</v>
      </c>
      <c r="D3131" s="1" t="s">
        <v>78</v>
      </c>
      <c r="E3131" s="1" t="s">
        <v>1565</v>
      </c>
      <c r="F3131" s="1" t="s">
        <v>32900</v>
      </c>
      <c r="G3131" s="1" t="s">
        <v>655</v>
      </c>
      <c r="H3131">
        <v>8510</v>
      </c>
      <c r="I3131" s="1" t="s">
        <v>41</v>
      </c>
      <c r="J3131">
        <v>6.5</v>
      </c>
    </row>
    <row r="3132" spans="1:10" hidden="1" x14ac:dyDescent="0.25">
      <c r="A3132" s="24" t="str">
        <f t="shared" si="50"/>
        <v>8511ARCELOR (BERTON SICARD)</v>
      </c>
      <c r="B3132" s="1">
        <v>8511</v>
      </c>
      <c r="C3132" s="1" t="s">
        <v>32898</v>
      </c>
      <c r="D3132" s="1" t="s">
        <v>78</v>
      </c>
      <c r="E3132" s="1" t="s">
        <v>1566</v>
      </c>
      <c r="F3132" s="1" t="s">
        <v>32900</v>
      </c>
      <c r="G3132" s="1" t="s">
        <v>655</v>
      </c>
      <c r="H3132">
        <v>8511</v>
      </c>
      <c r="I3132" s="1" t="s">
        <v>41</v>
      </c>
      <c r="J3132">
        <v>6.5</v>
      </c>
    </row>
    <row r="3133" spans="1:10" hidden="1" x14ac:dyDescent="0.25">
      <c r="A3133" s="24" t="str">
        <f t="shared" si="50"/>
        <v>8512ARCELOR (BERTON SICARD)</v>
      </c>
      <c r="B3133" s="1">
        <v>8512</v>
      </c>
      <c r="C3133" s="1" t="s">
        <v>32898</v>
      </c>
      <c r="D3133" s="1" t="s">
        <v>78</v>
      </c>
      <c r="E3133" s="1" t="s">
        <v>1567</v>
      </c>
      <c r="F3133" s="1" t="s">
        <v>32900</v>
      </c>
      <c r="G3133" s="1" t="s">
        <v>655</v>
      </c>
      <c r="H3133">
        <v>8512</v>
      </c>
      <c r="I3133" s="1" t="s">
        <v>41</v>
      </c>
      <c r="J3133">
        <v>6.5</v>
      </c>
    </row>
    <row r="3134" spans="1:10" hidden="1" x14ac:dyDescent="0.25">
      <c r="A3134" s="24" t="str">
        <f t="shared" si="50"/>
        <v>8513ARCELOR (BERTON SICARD)</v>
      </c>
      <c r="B3134" s="1">
        <v>8513</v>
      </c>
      <c r="C3134" s="1" t="s">
        <v>32898</v>
      </c>
      <c r="D3134" s="1" t="s">
        <v>78</v>
      </c>
      <c r="E3134" s="1" t="s">
        <v>1568</v>
      </c>
      <c r="F3134" s="1" t="s">
        <v>32900</v>
      </c>
      <c r="G3134" s="1" t="s">
        <v>655</v>
      </c>
      <c r="H3134">
        <v>8513</v>
      </c>
      <c r="I3134" s="1" t="s">
        <v>41</v>
      </c>
      <c r="J3134">
        <v>6.5</v>
      </c>
    </row>
    <row r="3135" spans="1:10" hidden="1" x14ac:dyDescent="0.25">
      <c r="A3135" s="24" t="str">
        <f t="shared" si="50"/>
        <v>8514ARCELOR (BERTON SICARD)</v>
      </c>
      <c r="B3135" s="1">
        <v>8514</v>
      </c>
      <c r="C3135" s="1" t="s">
        <v>32898</v>
      </c>
      <c r="D3135" s="1" t="s">
        <v>78</v>
      </c>
      <c r="E3135" s="1" t="s">
        <v>1569</v>
      </c>
      <c r="F3135" s="1" t="s">
        <v>32900</v>
      </c>
      <c r="G3135" s="1" t="s">
        <v>655</v>
      </c>
      <c r="H3135">
        <v>8514</v>
      </c>
      <c r="I3135" s="1" t="s">
        <v>41</v>
      </c>
      <c r="J3135">
        <v>6.5</v>
      </c>
    </row>
    <row r="3136" spans="1:10" hidden="1" x14ac:dyDescent="0.25">
      <c r="A3136" s="24" t="str">
        <f t="shared" si="50"/>
        <v>8515ARCELOR (BERTON SICARD)</v>
      </c>
      <c r="B3136" s="1">
        <v>8515</v>
      </c>
      <c r="C3136" s="1" t="s">
        <v>32898</v>
      </c>
      <c r="D3136" s="1" t="s">
        <v>78</v>
      </c>
      <c r="E3136" s="1" t="s">
        <v>1570</v>
      </c>
      <c r="F3136" s="1" t="s">
        <v>32900</v>
      </c>
      <c r="G3136" s="1" t="s">
        <v>655</v>
      </c>
      <c r="H3136">
        <v>8515</v>
      </c>
      <c r="I3136" s="1" t="s">
        <v>41</v>
      </c>
      <c r="J3136">
        <v>6.5</v>
      </c>
    </row>
    <row r="3137" spans="1:10" hidden="1" x14ac:dyDescent="0.25">
      <c r="A3137" s="24" t="str">
        <f t="shared" si="50"/>
        <v>8516ARCELOR (BERTON SICARD)</v>
      </c>
      <c r="B3137" s="1">
        <v>8516</v>
      </c>
      <c r="C3137" s="1" t="s">
        <v>32898</v>
      </c>
      <c r="D3137" s="1" t="s">
        <v>78</v>
      </c>
      <c r="E3137" s="1" t="s">
        <v>1571</v>
      </c>
      <c r="F3137" s="1" t="s">
        <v>32900</v>
      </c>
      <c r="G3137" s="1" t="s">
        <v>655</v>
      </c>
      <c r="H3137">
        <v>8516</v>
      </c>
      <c r="I3137" s="1" t="s">
        <v>41</v>
      </c>
      <c r="J3137">
        <v>6.5</v>
      </c>
    </row>
    <row r="3138" spans="1:10" hidden="1" x14ac:dyDescent="0.25">
      <c r="A3138" s="24" t="str">
        <f t="shared" si="50"/>
        <v>8518ARCELOR (BERTON SICARD)</v>
      </c>
      <c r="B3138" s="1">
        <v>8518</v>
      </c>
      <c r="C3138" s="1" t="s">
        <v>32898</v>
      </c>
      <c r="D3138" s="1" t="s">
        <v>78</v>
      </c>
      <c r="E3138" s="1" t="s">
        <v>1572</v>
      </c>
      <c r="F3138" s="1" t="s">
        <v>32900</v>
      </c>
      <c r="G3138" s="1" t="s">
        <v>655</v>
      </c>
      <c r="H3138">
        <v>8518</v>
      </c>
      <c r="I3138" s="1" t="s">
        <v>41</v>
      </c>
      <c r="J3138">
        <v>6.5</v>
      </c>
    </row>
    <row r="3139" spans="1:10" hidden="1" x14ac:dyDescent="0.25">
      <c r="A3139" s="24" t="str">
        <f t="shared" si="50"/>
        <v>8519ARCELOR (BERTON SICARD)</v>
      </c>
      <c r="B3139" s="1">
        <v>8519</v>
      </c>
      <c r="C3139" s="1" t="s">
        <v>32898</v>
      </c>
      <c r="D3139" s="1" t="s">
        <v>78</v>
      </c>
      <c r="E3139" s="1" t="s">
        <v>1573</v>
      </c>
      <c r="F3139" s="1" t="s">
        <v>32900</v>
      </c>
      <c r="G3139" s="1" t="s">
        <v>655</v>
      </c>
      <c r="H3139">
        <v>8519</v>
      </c>
      <c r="I3139" s="1" t="s">
        <v>41</v>
      </c>
      <c r="J3139">
        <v>6.5</v>
      </c>
    </row>
    <row r="3140" spans="1:10" hidden="1" x14ac:dyDescent="0.25">
      <c r="A3140" s="24" t="str">
        <f t="shared" si="50"/>
        <v>8520ARCELOR (BERTON SICARD)</v>
      </c>
      <c r="B3140" s="1">
        <v>8520</v>
      </c>
      <c r="C3140" s="1" t="s">
        <v>32898</v>
      </c>
      <c r="D3140" s="1" t="s">
        <v>78</v>
      </c>
      <c r="E3140" s="1" t="s">
        <v>1574</v>
      </c>
      <c r="F3140" s="1" t="s">
        <v>32900</v>
      </c>
      <c r="G3140" s="1" t="s">
        <v>655</v>
      </c>
      <c r="H3140">
        <v>8520</v>
      </c>
      <c r="I3140" s="1" t="s">
        <v>41</v>
      </c>
      <c r="J3140">
        <v>6.5</v>
      </c>
    </row>
    <row r="3141" spans="1:10" hidden="1" x14ac:dyDescent="0.25">
      <c r="A3141" s="24" t="str">
        <f t="shared" si="50"/>
        <v>8521ARCELOR (BERTON SICARD)</v>
      </c>
      <c r="B3141" s="1">
        <v>8521</v>
      </c>
      <c r="C3141" s="1" t="s">
        <v>32898</v>
      </c>
      <c r="D3141" s="1" t="s">
        <v>168</v>
      </c>
      <c r="E3141" s="1" t="s">
        <v>1575</v>
      </c>
      <c r="F3141" s="1" t="s">
        <v>32900</v>
      </c>
      <c r="G3141" s="1" t="s">
        <v>655</v>
      </c>
      <c r="H3141">
        <v>8521</v>
      </c>
      <c r="I3141" s="1" t="s">
        <v>41</v>
      </c>
      <c r="J3141">
        <v>6.5</v>
      </c>
    </row>
    <row r="3142" spans="1:10" hidden="1" x14ac:dyDescent="0.25">
      <c r="A3142" s="24" t="str">
        <f t="shared" si="50"/>
        <v>8522ARCELOR (BERTON SICARD)</v>
      </c>
      <c r="B3142" s="1">
        <v>8522</v>
      </c>
      <c r="C3142" s="1" t="s">
        <v>32898</v>
      </c>
      <c r="D3142" s="1" t="s">
        <v>168</v>
      </c>
      <c r="E3142" s="1" t="s">
        <v>1576</v>
      </c>
      <c r="F3142" s="1" t="s">
        <v>32900</v>
      </c>
      <c r="G3142" s="1" t="s">
        <v>655</v>
      </c>
      <c r="H3142">
        <v>8522</v>
      </c>
      <c r="I3142" s="1" t="s">
        <v>41</v>
      </c>
      <c r="J3142">
        <v>6.5</v>
      </c>
    </row>
    <row r="3143" spans="1:10" hidden="1" x14ac:dyDescent="0.25">
      <c r="A3143" s="24" t="str">
        <f t="shared" si="50"/>
        <v>8523ARCELOR (BERTON SICARD)</v>
      </c>
      <c r="B3143" s="1">
        <v>8523</v>
      </c>
      <c r="C3143" s="1" t="s">
        <v>32898</v>
      </c>
      <c r="D3143" s="1" t="s">
        <v>168</v>
      </c>
      <c r="E3143" s="1" t="s">
        <v>1577</v>
      </c>
      <c r="F3143" s="1" t="s">
        <v>32900</v>
      </c>
      <c r="G3143" s="1" t="s">
        <v>655</v>
      </c>
      <c r="H3143">
        <v>8523</v>
      </c>
      <c r="I3143" s="1" t="s">
        <v>41</v>
      </c>
      <c r="J3143">
        <v>6.5</v>
      </c>
    </row>
    <row r="3144" spans="1:10" hidden="1" x14ac:dyDescent="0.25">
      <c r="A3144" s="24" t="str">
        <f t="shared" si="50"/>
        <v>8524ARCELOR (BERTON SICARD)</v>
      </c>
      <c r="B3144" s="1">
        <v>8524</v>
      </c>
      <c r="C3144" s="1" t="s">
        <v>32898</v>
      </c>
      <c r="D3144" s="1" t="s">
        <v>168</v>
      </c>
      <c r="E3144" s="1" t="s">
        <v>1577</v>
      </c>
      <c r="F3144" s="1" t="s">
        <v>32900</v>
      </c>
      <c r="G3144" s="1" t="s">
        <v>655</v>
      </c>
      <c r="H3144">
        <v>8524</v>
      </c>
      <c r="I3144" s="1" t="s">
        <v>41</v>
      </c>
      <c r="J3144">
        <v>6.5</v>
      </c>
    </row>
    <row r="3145" spans="1:10" hidden="1" x14ac:dyDescent="0.25">
      <c r="A3145" s="24" t="str">
        <f t="shared" si="50"/>
        <v>8525ARCELOR (BERTON SICARD)</v>
      </c>
      <c r="B3145" s="1">
        <v>8525</v>
      </c>
      <c r="C3145" s="1" t="s">
        <v>32898</v>
      </c>
      <c r="D3145" s="1" t="s">
        <v>168</v>
      </c>
      <c r="E3145" s="1" t="s">
        <v>1578</v>
      </c>
      <c r="F3145" s="1" t="s">
        <v>32900</v>
      </c>
      <c r="G3145" s="1" t="s">
        <v>655</v>
      </c>
      <c r="H3145">
        <v>8525</v>
      </c>
      <c r="I3145" s="1" t="s">
        <v>41</v>
      </c>
      <c r="J3145">
        <v>6.5</v>
      </c>
    </row>
    <row r="3146" spans="1:10" hidden="1" x14ac:dyDescent="0.25">
      <c r="A3146" s="24" t="str">
        <f t="shared" si="50"/>
        <v>8535ARCELOR (BERTON SICARD)</v>
      </c>
      <c r="B3146" s="1">
        <v>8535</v>
      </c>
      <c r="C3146" s="1" t="s">
        <v>32898</v>
      </c>
      <c r="D3146" s="1" t="s">
        <v>78</v>
      </c>
      <c r="E3146" s="1" t="s">
        <v>1580</v>
      </c>
      <c r="F3146" s="1" t="s">
        <v>32900</v>
      </c>
      <c r="G3146" s="1" t="s">
        <v>655</v>
      </c>
      <c r="H3146">
        <v>8535</v>
      </c>
      <c r="I3146" s="1" t="s">
        <v>41</v>
      </c>
      <c r="J3146">
        <v>6.5</v>
      </c>
    </row>
    <row r="3147" spans="1:10" hidden="1" x14ac:dyDescent="0.25">
      <c r="A3147" s="24" t="str">
        <f t="shared" si="50"/>
        <v>8536ARCELOR (BERTON SICARD)</v>
      </c>
      <c r="B3147" s="1">
        <v>8536</v>
      </c>
      <c r="C3147" s="1" t="s">
        <v>32898</v>
      </c>
      <c r="D3147" s="1" t="s">
        <v>78</v>
      </c>
      <c r="E3147" s="1" t="s">
        <v>1581</v>
      </c>
      <c r="F3147" s="1" t="s">
        <v>32900</v>
      </c>
      <c r="G3147" s="1" t="s">
        <v>655</v>
      </c>
      <c r="H3147">
        <v>8536</v>
      </c>
      <c r="I3147" s="1" t="s">
        <v>41</v>
      </c>
      <c r="J3147">
        <v>6.5</v>
      </c>
    </row>
    <row r="3148" spans="1:10" hidden="1" x14ac:dyDescent="0.25">
      <c r="A3148" s="24" t="str">
        <f t="shared" ref="A3148:A3211" si="51">B3148&amp;F3148</f>
        <v>8537ARCELOR (BERTON SICARD)</v>
      </c>
      <c r="B3148" s="1">
        <v>8537</v>
      </c>
      <c r="C3148" s="1" t="s">
        <v>32898</v>
      </c>
      <c r="D3148" s="1" t="s">
        <v>78</v>
      </c>
      <c r="E3148" s="1" t="s">
        <v>1582</v>
      </c>
      <c r="F3148" s="1" t="s">
        <v>32900</v>
      </c>
      <c r="G3148" s="1" t="s">
        <v>655</v>
      </c>
      <c r="H3148">
        <v>8537</v>
      </c>
      <c r="I3148" s="1" t="s">
        <v>41</v>
      </c>
      <c r="J3148">
        <v>6.5</v>
      </c>
    </row>
    <row r="3149" spans="1:10" hidden="1" x14ac:dyDescent="0.25">
      <c r="A3149" s="24" t="str">
        <f t="shared" si="51"/>
        <v>8541ARCELOR (BERTON SICARD)</v>
      </c>
      <c r="B3149" s="1">
        <v>8541</v>
      </c>
      <c r="C3149" s="1" t="s">
        <v>32898</v>
      </c>
      <c r="D3149" s="1" t="s">
        <v>78</v>
      </c>
      <c r="E3149" s="1" t="s">
        <v>1583</v>
      </c>
      <c r="F3149" s="1" t="s">
        <v>32900</v>
      </c>
      <c r="G3149" s="1" t="s">
        <v>655</v>
      </c>
      <c r="H3149">
        <v>8541</v>
      </c>
      <c r="I3149" s="1" t="s">
        <v>41</v>
      </c>
      <c r="J3149">
        <v>6.5</v>
      </c>
    </row>
    <row r="3150" spans="1:10" hidden="1" x14ac:dyDescent="0.25">
      <c r="A3150" s="24" t="str">
        <f t="shared" si="51"/>
        <v>8542ARCELOR (BERTON SICARD)</v>
      </c>
      <c r="B3150" s="1">
        <v>8542</v>
      </c>
      <c r="C3150" s="1" t="s">
        <v>32898</v>
      </c>
      <c r="D3150" s="1" t="s">
        <v>168</v>
      </c>
      <c r="E3150" s="1" t="s">
        <v>1584</v>
      </c>
      <c r="F3150" s="1" t="s">
        <v>32900</v>
      </c>
      <c r="G3150" s="1" t="s">
        <v>655</v>
      </c>
      <c r="H3150">
        <v>8542</v>
      </c>
      <c r="I3150" s="1" t="s">
        <v>41</v>
      </c>
      <c r="J3150">
        <v>6.5</v>
      </c>
    </row>
    <row r="3151" spans="1:10" hidden="1" x14ac:dyDescent="0.25">
      <c r="A3151" s="24" t="str">
        <f t="shared" si="51"/>
        <v>8556ARCELOR (BERTON SICARD)</v>
      </c>
      <c r="B3151" s="1">
        <v>8556</v>
      </c>
      <c r="C3151" s="1" t="s">
        <v>32898</v>
      </c>
      <c r="D3151" s="1" t="s">
        <v>78</v>
      </c>
      <c r="E3151" s="1" t="s">
        <v>1585</v>
      </c>
      <c r="F3151" s="1" t="s">
        <v>32900</v>
      </c>
      <c r="G3151" s="1" t="s">
        <v>655</v>
      </c>
      <c r="H3151">
        <v>8556</v>
      </c>
      <c r="I3151" s="1" t="s">
        <v>41</v>
      </c>
      <c r="J3151">
        <v>6.5</v>
      </c>
    </row>
    <row r="3152" spans="1:10" hidden="1" x14ac:dyDescent="0.25">
      <c r="A3152" s="24" t="str">
        <f t="shared" si="51"/>
        <v>8557ARCELOR (BERTON SICARD)</v>
      </c>
      <c r="B3152" s="1">
        <v>8557</v>
      </c>
      <c r="C3152" s="1" t="s">
        <v>32898</v>
      </c>
      <c r="D3152" s="1" t="s">
        <v>78</v>
      </c>
      <c r="E3152" s="1" t="s">
        <v>1586</v>
      </c>
      <c r="F3152" s="1" t="s">
        <v>32900</v>
      </c>
      <c r="G3152" s="1" t="s">
        <v>655</v>
      </c>
      <c r="H3152">
        <v>8557</v>
      </c>
      <c r="I3152" s="1" t="s">
        <v>41</v>
      </c>
      <c r="J3152">
        <v>6.5</v>
      </c>
    </row>
    <row r="3153" spans="1:10" hidden="1" x14ac:dyDescent="0.25">
      <c r="A3153" s="24" t="str">
        <f t="shared" si="51"/>
        <v>8568ARCELOR (BERTON SICARD)</v>
      </c>
      <c r="B3153" s="1">
        <v>8568</v>
      </c>
      <c r="C3153" s="1" t="s">
        <v>32898</v>
      </c>
      <c r="D3153" s="1" t="s">
        <v>78</v>
      </c>
      <c r="E3153" s="1" t="s">
        <v>1589</v>
      </c>
      <c r="F3153" s="1" t="s">
        <v>32900</v>
      </c>
      <c r="G3153" s="1" t="s">
        <v>655</v>
      </c>
      <c r="H3153">
        <v>8568</v>
      </c>
      <c r="I3153" s="1" t="s">
        <v>41</v>
      </c>
      <c r="J3153">
        <v>6.5</v>
      </c>
    </row>
    <row r="3154" spans="1:10" hidden="1" x14ac:dyDescent="0.25">
      <c r="A3154" s="24" t="str">
        <f t="shared" si="51"/>
        <v>8573ARCELOR (BERTON SICARD)</v>
      </c>
      <c r="B3154" s="1">
        <v>8573</v>
      </c>
      <c r="C3154" s="1" t="s">
        <v>32898</v>
      </c>
      <c r="D3154" s="1" t="s">
        <v>78</v>
      </c>
      <c r="E3154" s="1" t="s">
        <v>1591</v>
      </c>
      <c r="F3154" s="1" t="s">
        <v>32900</v>
      </c>
      <c r="G3154" s="1" t="s">
        <v>655</v>
      </c>
      <c r="H3154">
        <v>8573</v>
      </c>
      <c r="I3154" s="1" t="s">
        <v>41</v>
      </c>
      <c r="J3154">
        <v>6.5</v>
      </c>
    </row>
    <row r="3155" spans="1:10" hidden="1" x14ac:dyDescent="0.25">
      <c r="A3155" s="24" t="str">
        <f t="shared" si="51"/>
        <v>8574ARCELOR (BERTON SICARD)</v>
      </c>
      <c r="B3155" s="1">
        <v>8574</v>
      </c>
      <c r="C3155" s="1" t="s">
        <v>32898</v>
      </c>
      <c r="D3155" s="1" t="s">
        <v>78</v>
      </c>
      <c r="E3155" s="1" t="s">
        <v>1592</v>
      </c>
      <c r="F3155" s="1" t="s">
        <v>32900</v>
      </c>
      <c r="G3155" s="1" t="s">
        <v>655</v>
      </c>
      <c r="H3155">
        <v>8574</v>
      </c>
      <c r="I3155" s="1" t="s">
        <v>41</v>
      </c>
      <c r="J3155">
        <v>6.5</v>
      </c>
    </row>
    <row r="3156" spans="1:10" hidden="1" x14ac:dyDescent="0.25">
      <c r="A3156" s="24" t="str">
        <f t="shared" si="51"/>
        <v>8575ARCELOR (BERTON SICARD)</v>
      </c>
      <c r="B3156" s="1">
        <v>8575</v>
      </c>
      <c r="C3156" s="1" t="s">
        <v>32898</v>
      </c>
      <c r="D3156" s="1" t="s">
        <v>78</v>
      </c>
      <c r="E3156" s="1" t="s">
        <v>2113</v>
      </c>
      <c r="F3156" s="1" t="s">
        <v>32900</v>
      </c>
      <c r="G3156" s="1" t="s">
        <v>655</v>
      </c>
      <c r="H3156">
        <v>8575</v>
      </c>
      <c r="I3156" s="1" t="s">
        <v>41</v>
      </c>
      <c r="J3156">
        <v>6.5</v>
      </c>
    </row>
    <row r="3157" spans="1:10" hidden="1" x14ac:dyDescent="0.25">
      <c r="A3157" s="24" t="str">
        <f t="shared" si="51"/>
        <v>8582ARCELOR (BERTON SICARD)</v>
      </c>
      <c r="B3157" s="1">
        <v>8582</v>
      </c>
      <c r="C3157" s="1" t="s">
        <v>32898</v>
      </c>
      <c r="D3157" s="1" t="s">
        <v>78</v>
      </c>
      <c r="E3157" s="1" t="s">
        <v>2114</v>
      </c>
      <c r="F3157" s="1" t="s">
        <v>32900</v>
      </c>
      <c r="G3157" s="1" t="s">
        <v>655</v>
      </c>
      <c r="H3157">
        <v>8582</v>
      </c>
      <c r="I3157" s="1" t="s">
        <v>41</v>
      </c>
      <c r="J3157">
        <v>6.5</v>
      </c>
    </row>
    <row r="3158" spans="1:10" hidden="1" x14ac:dyDescent="0.25">
      <c r="A3158" s="24" t="str">
        <f t="shared" si="51"/>
        <v>8667ARCELOR (BERTON SICARD)</v>
      </c>
      <c r="B3158" s="1">
        <v>8667</v>
      </c>
      <c r="C3158" s="1" t="s">
        <v>32898</v>
      </c>
      <c r="D3158" s="1" t="s">
        <v>78</v>
      </c>
      <c r="E3158" s="1" t="s">
        <v>2115</v>
      </c>
      <c r="F3158" s="1" t="s">
        <v>32900</v>
      </c>
      <c r="G3158" s="1" t="s">
        <v>655</v>
      </c>
      <c r="H3158">
        <v>8667</v>
      </c>
      <c r="I3158" s="1" t="s">
        <v>41</v>
      </c>
      <c r="J3158">
        <v>1</v>
      </c>
    </row>
    <row r="3159" spans="1:10" hidden="1" x14ac:dyDescent="0.25">
      <c r="A3159" s="24" t="str">
        <f t="shared" si="51"/>
        <v>8668ARCELOR (BERTON SICARD)</v>
      </c>
      <c r="B3159" s="1">
        <v>8668</v>
      </c>
      <c r="C3159" s="1" t="s">
        <v>32898</v>
      </c>
      <c r="D3159" s="1" t="s">
        <v>78</v>
      </c>
      <c r="E3159" s="1" t="s">
        <v>2116</v>
      </c>
      <c r="F3159" s="1" t="s">
        <v>32900</v>
      </c>
      <c r="G3159" s="1" t="s">
        <v>655</v>
      </c>
      <c r="H3159">
        <v>8668</v>
      </c>
      <c r="I3159" s="1" t="s">
        <v>41</v>
      </c>
      <c r="J3159">
        <v>1</v>
      </c>
    </row>
    <row r="3160" spans="1:10" hidden="1" x14ac:dyDescent="0.25">
      <c r="A3160" s="24" t="str">
        <f t="shared" si="51"/>
        <v>8670ARCELOR (BERTON SICARD)</v>
      </c>
      <c r="B3160" s="1">
        <v>8670</v>
      </c>
      <c r="C3160" s="1" t="s">
        <v>32898</v>
      </c>
      <c r="D3160" s="1" t="s">
        <v>78</v>
      </c>
      <c r="E3160" s="1" t="s">
        <v>1593</v>
      </c>
      <c r="F3160" s="1" t="s">
        <v>32900</v>
      </c>
      <c r="G3160" s="1" t="s">
        <v>655</v>
      </c>
      <c r="H3160">
        <v>8670</v>
      </c>
      <c r="I3160" s="1" t="s">
        <v>41</v>
      </c>
      <c r="J3160">
        <v>6.5</v>
      </c>
    </row>
    <row r="3161" spans="1:10" hidden="1" x14ac:dyDescent="0.25">
      <c r="A3161" s="24" t="str">
        <f t="shared" si="51"/>
        <v>8671ARCELOR (BERTON SICARD)</v>
      </c>
      <c r="B3161" s="1">
        <v>8671</v>
      </c>
      <c r="C3161" s="1" t="s">
        <v>32898</v>
      </c>
      <c r="D3161" s="1" t="s">
        <v>78</v>
      </c>
      <c r="E3161" s="1" t="s">
        <v>1594</v>
      </c>
      <c r="F3161" s="1" t="s">
        <v>32900</v>
      </c>
      <c r="G3161" s="1" t="s">
        <v>655</v>
      </c>
      <c r="H3161">
        <v>8671</v>
      </c>
      <c r="I3161" s="1" t="s">
        <v>41</v>
      </c>
      <c r="J3161">
        <v>6.5</v>
      </c>
    </row>
    <row r="3162" spans="1:10" hidden="1" x14ac:dyDescent="0.25">
      <c r="A3162" s="24" t="str">
        <f t="shared" si="51"/>
        <v>8803ARCELOR (BERTON SICARD)</v>
      </c>
      <c r="B3162" s="1">
        <v>8803</v>
      </c>
      <c r="C3162" s="1" t="s">
        <v>32898</v>
      </c>
      <c r="D3162" s="1" t="s">
        <v>78</v>
      </c>
      <c r="E3162" s="1" t="s">
        <v>1595</v>
      </c>
      <c r="F3162" s="1" t="s">
        <v>32900</v>
      </c>
      <c r="G3162" s="1" t="s">
        <v>655</v>
      </c>
      <c r="H3162">
        <v>8803</v>
      </c>
      <c r="I3162" s="1" t="s">
        <v>41</v>
      </c>
      <c r="J3162">
        <v>6</v>
      </c>
    </row>
    <row r="3163" spans="1:10" hidden="1" x14ac:dyDescent="0.25">
      <c r="A3163" s="24" t="str">
        <f t="shared" si="51"/>
        <v>8810ARCELOR (BERTON SICARD)</v>
      </c>
      <c r="B3163" s="1">
        <v>8810</v>
      </c>
      <c r="C3163" s="1" t="s">
        <v>32898</v>
      </c>
      <c r="D3163" s="1" t="s">
        <v>78</v>
      </c>
      <c r="E3163" s="1" t="s">
        <v>480</v>
      </c>
      <c r="F3163" s="1" t="s">
        <v>32900</v>
      </c>
      <c r="G3163" s="1" t="s">
        <v>655</v>
      </c>
      <c r="H3163">
        <v>8810</v>
      </c>
      <c r="I3163" s="1" t="s">
        <v>41</v>
      </c>
      <c r="J3163">
        <v>6</v>
      </c>
    </row>
    <row r="3164" spans="1:10" hidden="1" x14ac:dyDescent="0.25">
      <c r="A3164" s="24" t="str">
        <f t="shared" si="51"/>
        <v>8811ARCELOR (BERTON SICARD)</v>
      </c>
      <c r="B3164" s="1">
        <v>8811</v>
      </c>
      <c r="C3164" s="1" t="s">
        <v>32898</v>
      </c>
      <c r="D3164" s="1" t="s">
        <v>78</v>
      </c>
      <c r="E3164" s="1" t="s">
        <v>1596</v>
      </c>
      <c r="F3164" s="1" t="s">
        <v>32900</v>
      </c>
      <c r="G3164" s="1" t="s">
        <v>655</v>
      </c>
      <c r="H3164">
        <v>8811</v>
      </c>
      <c r="I3164" s="1" t="s">
        <v>41</v>
      </c>
      <c r="J3164">
        <v>6</v>
      </c>
    </row>
    <row r="3165" spans="1:10" hidden="1" x14ac:dyDescent="0.25">
      <c r="A3165" s="24" t="str">
        <f t="shared" si="51"/>
        <v>8813ARCELOR (BERTON SICARD)</v>
      </c>
      <c r="B3165" s="1">
        <v>8813</v>
      </c>
      <c r="C3165" s="1" t="s">
        <v>32898</v>
      </c>
      <c r="D3165" s="1" t="s">
        <v>78</v>
      </c>
      <c r="E3165" s="1" t="s">
        <v>1597</v>
      </c>
      <c r="F3165" s="1" t="s">
        <v>32900</v>
      </c>
      <c r="G3165" s="1" t="s">
        <v>655</v>
      </c>
      <c r="H3165">
        <v>8813</v>
      </c>
      <c r="I3165" s="1" t="s">
        <v>41</v>
      </c>
      <c r="J3165">
        <v>6.5</v>
      </c>
    </row>
    <row r="3166" spans="1:10" hidden="1" x14ac:dyDescent="0.25">
      <c r="A3166" s="24" t="str">
        <f t="shared" si="51"/>
        <v>8814ARCELOR (BERTON SICARD)</v>
      </c>
      <c r="B3166" s="1">
        <v>8814</v>
      </c>
      <c r="C3166" s="1" t="s">
        <v>32898</v>
      </c>
      <c r="D3166" s="1" t="s">
        <v>78</v>
      </c>
      <c r="E3166" s="1" t="s">
        <v>1598</v>
      </c>
      <c r="F3166" s="1" t="s">
        <v>32900</v>
      </c>
      <c r="G3166" s="1" t="s">
        <v>655</v>
      </c>
      <c r="H3166">
        <v>8814</v>
      </c>
      <c r="I3166" s="1" t="s">
        <v>41</v>
      </c>
      <c r="J3166">
        <v>6.5</v>
      </c>
    </row>
    <row r="3167" spans="1:10" hidden="1" x14ac:dyDescent="0.25">
      <c r="A3167" s="24" t="str">
        <f t="shared" si="51"/>
        <v>8815ARCELOR (BERTON SICARD)</v>
      </c>
      <c r="B3167" s="1">
        <v>8815</v>
      </c>
      <c r="C3167" s="1" t="s">
        <v>32898</v>
      </c>
      <c r="D3167" s="1" t="s">
        <v>78</v>
      </c>
      <c r="E3167" s="1" t="s">
        <v>1599</v>
      </c>
      <c r="F3167" s="1" t="s">
        <v>32900</v>
      </c>
      <c r="G3167" s="1" t="s">
        <v>655</v>
      </c>
      <c r="H3167">
        <v>8815</v>
      </c>
      <c r="I3167" s="1" t="s">
        <v>41</v>
      </c>
      <c r="J3167">
        <v>6.5</v>
      </c>
    </row>
    <row r="3168" spans="1:10" hidden="1" x14ac:dyDescent="0.25">
      <c r="A3168" s="24" t="str">
        <f t="shared" si="51"/>
        <v>8822ARCELOR (BERTON SICARD)</v>
      </c>
      <c r="B3168" s="1">
        <v>8822</v>
      </c>
      <c r="C3168" s="1" t="s">
        <v>32898</v>
      </c>
      <c r="D3168" s="1" t="s">
        <v>78</v>
      </c>
      <c r="E3168" s="1" t="s">
        <v>1600</v>
      </c>
      <c r="F3168" s="1" t="s">
        <v>32900</v>
      </c>
      <c r="G3168" s="1" t="s">
        <v>655</v>
      </c>
      <c r="H3168">
        <v>8822</v>
      </c>
      <c r="I3168" s="1" t="s">
        <v>41</v>
      </c>
      <c r="J3168">
        <v>6</v>
      </c>
    </row>
    <row r="3169" spans="1:10" hidden="1" x14ac:dyDescent="0.25">
      <c r="A3169" s="24" t="str">
        <f t="shared" si="51"/>
        <v>8823ARCELOR (BERTON SICARD)</v>
      </c>
      <c r="B3169" s="1">
        <v>8823</v>
      </c>
      <c r="C3169" s="1" t="s">
        <v>32898</v>
      </c>
      <c r="D3169" s="1" t="s">
        <v>78</v>
      </c>
      <c r="E3169" s="1" t="s">
        <v>1601</v>
      </c>
      <c r="F3169" s="1" t="s">
        <v>32900</v>
      </c>
      <c r="G3169" s="1" t="s">
        <v>655</v>
      </c>
      <c r="H3169">
        <v>8823</v>
      </c>
      <c r="I3169" s="1" t="s">
        <v>41</v>
      </c>
      <c r="J3169">
        <v>6.5</v>
      </c>
    </row>
    <row r="3170" spans="1:10" hidden="1" x14ac:dyDescent="0.25">
      <c r="A3170" s="24" t="str">
        <f t="shared" si="51"/>
        <v>8830ARCELOR (BERTON SICARD)</v>
      </c>
      <c r="B3170" s="1">
        <v>8830</v>
      </c>
      <c r="C3170" s="1" t="s">
        <v>32898</v>
      </c>
      <c r="D3170" s="1" t="s">
        <v>78</v>
      </c>
      <c r="E3170" s="1" t="s">
        <v>1602</v>
      </c>
      <c r="F3170" s="1" t="s">
        <v>32900</v>
      </c>
      <c r="G3170" s="1" t="s">
        <v>655</v>
      </c>
      <c r="H3170">
        <v>8830</v>
      </c>
      <c r="I3170" s="1" t="s">
        <v>41</v>
      </c>
      <c r="J3170">
        <v>6</v>
      </c>
    </row>
    <row r="3171" spans="1:10" hidden="1" x14ac:dyDescent="0.25">
      <c r="A3171" s="24" t="str">
        <f t="shared" si="51"/>
        <v>8832ARCELOR (BERTON SICARD)</v>
      </c>
      <c r="B3171" s="1">
        <v>8832</v>
      </c>
      <c r="C3171" s="1" t="s">
        <v>32898</v>
      </c>
      <c r="D3171" s="1" t="s">
        <v>78</v>
      </c>
      <c r="E3171" s="1" t="s">
        <v>2117</v>
      </c>
      <c r="F3171" s="1" t="s">
        <v>32900</v>
      </c>
      <c r="G3171" s="1" t="s">
        <v>655</v>
      </c>
      <c r="H3171">
        <v>8832</v>
      </c>
      <c r="I3171" s="1" t="s">
        <v>41</v>
      </c>
      <c r="J3171">
        <v>6</v>
      </c>
    </row>
    <row r="3172" spans="1:10" hidden="1" x14ac:dyDescent="0.25">
      <c r="A3172" s="24" t="str">
        <f t="shared" si="51"/>
        <v>8843THARCELOR (BERTON SICARD)</v>
      </c>
      <c r="B3172" s="1" t="s">
        <v>1604</v>
      </c>
      <c r="C3172" s="1" t="s">
        <v>32898</v>
      </c>
      <c r="D3172" s="1" t="s">
        <v>78</v>
      </c>
      <c r="E3172" s="1" t="s">
        <v>1605</v>
      </c>
      <c r="F3172" s="1" t="s">
        <v>32900</v>
      </c>
      <c r="G3172" s="1" t="s">
        <v>655</v>
      </c>
      <c r="H3172" t="s">
        <v>1604</v>
      </c>
      <c r="I3172" s="1" t="s">
        <v>41</v>
      </c>
      <c r="J3172">
        <v>6.5</v>
      </c>
    </row>
    <row r="3173" spans="1:10" hidden="1" x14ac:dyDescent="0.25">
      <c r="A3173" s="24" t="str">
        <f t="shared" si="51"/>
        <v>8844ARCELOR (BERTON SICARD)</v>
      </c>
      <c r="B3173" s="1">
        <v>8844</v>
      </c>
      <c r="C3173" s="1" t="s">
        <v>32898</v>
      </c>
      <c r="D3173" s="1" t="s">
        <v>78</v>
      </c>
      <c r="E3173" s="1" t="s">
        <v>1606</v>
      </c>
      <c r="F3173" s="1" t="s">
        <v>32900</v>
      </c>
      <c r="G3173" s="1" t="s">
        <v>655</v>
      </c>
      <c r="H3173">
        <v>8844</v>
      </c>
      <c r="I3173" s="1" t="s">
        <v>41</v>
      </c>
      <c r="J3173">
        <v>6.5</v>
      </c>
    </row>
    <row r="3174" spans="1:10" hidden="1" x14ac:dyDescent="0.25">
      <c r="A3174" s="24" t="str">
        <f t="shared" si="51"/>
        <v>8853ARCELOR (BERTON SICARD)</v>
      </c>
      <c r="B3174" s="1">
        <v>8853</v>
      </c>
      <c r="C3174" s="1" t="s">
        <v>32898</v>
      </c>
      <c r="D3174" s="1" t="s">
        <v>78</v>
      </c>
      <c r="E3174" s="1" t="s">
        <v>1607</v>
      </c>
      <c r="F3174" s="1" t="s">
        <v>32900</v>
      </c>
      <c r="G3174" s="1" t="s">
        <v>655</v>
      </c>
      <c r="H3174">
        <v>8853</v>
      </c>
      <c r="I3174" s="1" t="s">
        <v>41</v>
      </c>
      <c r="J3174">
        <v>6.5</v>
      </c>
    </row>
    <row r="3175" spans="1:10" hidden="1" x14ac:dyDescent="0.25">
      <c r="A3175" s="24" t="str">
        <f t="shared" si="51"/>
        <v>8859ARCELOR (BERTON SICARD)</v>
      </c>
      <c r="B3175" s="1">
        <v>8859</v>
      </c>
      <c r="C3175" s="1" t="s">
        <v>32898</v>
      </c>
      <c r="D3175" s="1" t="s">
        <v>78</v>
      </c>
      <c r="E3175" s="1" t="s">
        <v>2118</v>
      </c>
      <c r="F3175" s="1" t="s">
        <v>32900</v>
      </c>
      <c r="G3175" s="1" t="s">
        <v>655</v>
      </c>
      <c r="H3175">
        <v>8859</v>
      </c>
      <c r="I3175" s="1" t="s">
        <v>41</v>
      </c>
      <c r="J3175">
        <v>6</v>
      </c>
    </row>
    <row r="3176" spans="1:10" hidden="1" x14ac:dyDescent="0.25">
      <c r="A3176" s="24" t="str">
        <f t="shared" si="51"/>
        <v>8873ARCELOR (BERTON SICARD)</v>
      </c>
      <c r="B3176" s="1">
        <v>8873</v>
      </c>
      <c r="C3176" s="1" t="s">
        <v>32898</v>
      </c>
      <c r="D3176" s="1" t="s">
        <v>78</v>
      </c>
      <c r="E3176" s="1" t="s">
        <v>1608</v>
      </c>
      <c r="F3176" s="1" t="s">
        <v>32900</v>
      </c>
      <c r="G3176" s="1" t="s">
        <v>655</v>
      </c>
      <c r="H3176">
        <v>8873</v>
      </c>
      <c r="I3176" s="1" t="s">
        <v>41</v>
      </c>
      <c r="J3176">
        <v>6.5</v>
      </c>
    </row>
    <row r="3177" spans="1:10" hidden="1" x14ac:dyDescent="0.25">
      <c r="A3177" s="24" t="str">
        <f t="shared" si="51"/>
        <v>8920ARCELOR (BERTON SICARD)</v>
      </c>
      <c r="B3177" s="1">
        <v>8920</v>
      </c>
      <c r="C3177" s="1" t="s">
        <v>32898</v>
      </c>
      <c r="D3177" s="1" t="s">
        <v>78</v>
      </c>
      <c r="E3177" s="1" t="s">
        <v>2119</v>
      </c>
      <c r="F3177" s="1" t="s">
        <v>32900</v>
      </c>
      <c r="G3177" s="1" t="s">
        <v>655</v>
      </c>
      <c r="H3177">
        <v>8920</v>
      </c>
      <c r="I3177" s="1" t="s">
        <v>41</v>
      </c>
      <c r="J3177">
        <v>1</v>
      </c>
    </row>
    <row r="3178" spans="1:10" hidden="1" x14ac:dyDescent="0.25">
      <c r="A3178" s="24" t="str">
        <f t="shared" si="51"/>
        <v>8921ARCELOR (BERTON SICARD)</v>
      </c>
      <c r="B3178" s="1">
        <v>8921</v>
      </c>
      <c r="C3178" s="1" t="s">
        <v>32898</v>
      </c>
      <c r="D3178" s="1" t="s">
        <v>78</v>
      </c>
      <c r="E3178" s="1" t="s">
        <v>2120</v>
      </c>
      <c r="F3178" s="1" t="s">
        <v>32900</v>
      </c>
      <c r="G3178" s="1" t="s">
        <v>655</v>
      </c>
      <c r="H3178">
        <v>8921</v>
      </c>
      <c r="I3178" s="1" t="s">
        <v>41</v>
      </c>
      <c r="J3178">
        <v>1</v>
      </c>
    </row>
    <row r="3179" spans="1:10" hidden="1" x14ac:dyDescent="0.25">
      <c r="A3179" s="24" t="str">
        <f t="shared" si="51"/>
        <v>9002ARCELOR (BERTON SICARD)</v>
      </c>
      <c r="B3179" s="1">
        <v>9002</v>
      </c>
      <c r="C3179" s="1" t="s">
        <v>32898</v>
      </c>
      <c r="D3179" s="1" t="s">
        <v>78</v>
      </c>
      <c r="E3179" s="1" t="s">
        <v>1609</v>
      </c>
      <c r="F3179" s="1" t="s">
        <v>32900</v>
      </c>
      <c r="G3179" s="1" t="s">
        <v>655</v>
      </c>
      <c r="H3179">
        <v>9002</v>
      </c>
      <c r="I3179" s="1" t="s">
        <v>41</v>
      </c>
      <c r="J3179">
        <v>6.5</v>
      </c>
    </row>
    <row r="3180" spans="1:10" hidden="1" x14ac:dyDescent="0.25">
      <c r="A3180" s="24" t="str">
        <f t="shared" si="51"/>
        <v>9022ARCELOR (BERTON SICARD)</v>
      </c>
      <c r="B3180" s="1">
        <v>9022</v>
      </c>
      <c r="C3180" s="1" t="s">
        <v>32898</v>
      </c>
      <c r="D3180" s="1" t="s">
        <v>168</v>
      </c>
      <c r="E3180" s="1" t="s">
        <v>2121</v>
      </c>
      <c r="F3180" s="1" t="s">
        <v>32900</v>
      </c>
      <c r="G3180" s="1" t="s">
        <v>655</v>
      </c>
      <c r="H3180">
        <v>9022</v>
      </c>
      <c r="I3180" s="1" t="s">
        <v>41</v>
      </c>
      <c r="J3180">
        <v>6</v>
      </c>
    </row>
    <row r="3181" spans="1:10" hidden="1" x14ac:dyDescent="0.25">
      <c r="A3181" s="24" t="str">
        <f t="shared" si="51"/>
        <v>9022/3ARCELOR (BERTON SICARD)</v>
      </c>
      <c r="B3181" s="1" t="s">
        <v>2122</v>
      </c>
      <c r="C3181" s="1" t="s">
        <v>32898</v>
      </c>
      <c r="D3181" s="1" t="s">
        <v>78</v>
      </c>
      <c r="E3181" s="1" t="s">
        <v>2123</v>
      </c>
      <c r="F3181" s="1" t="s">
        <v>32900</v>
      </c>
      <c r="G3181" s="1" t="s">
        <v>655</v>
      </c>
      <c r="H3181" t="s">
        <v>2122</v>
      </c>
      <c r="I3181" s="1" t="s">
        <v>41</v>
      </c>
      <c r="J3181">
        <v>3</v>
      </c>
    </row>
    <row r="3182" spans="1:10" hidden="1" x14ac:dyDescent="0.25">
      <c r="A3182" s="24" t="str">
        <f t="shared" si="51"/>
        <v>9023ARCELOR (BERTON SICARD)</v>
      </c>
      <c r="B3182" s="1">
        <v>9023</v>
      </c>
      <c r="C3182" s="1" t="s">
        <v>32898</v>
      </c>
      <c r="D3182" s="1" t="s">
        <v>168</v>
      </c>
      <c r="E3182" s="1" t="s">
        <v>2124</v>
      </c>
      <c r="F3182" s="1" t="s">
        <v>32900</v>
      </c>
      <c r="G3182" s="1" t="s">
        <v>655</v>
      </c>
      <c r="H3182">
        <v>9023</v>
      </c>
      <c r="I3182" s="1" t="s">
        <v>41</v>
      </c>
      <c r="J3182">
        <v>6</v>
      </c>
    </row>
    <row r="3183" spans="1:10" hidden="1" x14ac:dyDescent="0.25">
      <c r="A3183" s="24" t="str">
        <f t="shared" si="51"/>
        <v>9023/3ARCELOR (BERTON SICARD)</v>
      </c>
      <c r="B3183" s="1" t="s">
        <v>2125</v>
      </c>
      <c r="C3183" s="1" t="s">
        <v>32898</v>
      </c>
      <c r="D3183" s="1" t="s">
        <v>78</v>
      </c>
      <c r="E3183" s="1" t="s">
        <v>2126</v>
      </c>
      <c r="F3183" s="1" t="s">
        <v>32900</v>
      </c>
      <c r="G3183" s="1" t="s">
        <v>655</v>
      </c>
      <c r="H3183" t="s">
        <v>2125</v>
      </c>
      <c r="I3183" s="1" t="s">
        <v>41</v>
      </c>
      <c r="J3183">
        <v>3</v>
      </c>
    </row>
    <row r="3184" spans="1:10" hidden="1" x14ac:dyDescent="0.25">
      <c r="A3184" s="24" t="str">
        <f t="shared" si="51"/>
        <v>9130ARCELOR (BERTON SICARD)</v>
      </c>
      <c r="B3184" s="1">
        <v>9130</v>
      </c>
      <c r="C3184" s="1" t="s">
        <v>32898</v>
      </c>
      <c r="D3184" s="1" t="s">
        <v>78</v>
      </c>
      <c r="E3184" s="1" t="s">
        <v>1321</v>
      </c>
      <c r="F3184" s="1" t="s">
        <v>32900</v>
      </c>
      <c r="G3184" s="1" t="s">
        <v>655</v>
      </c>
      <c r="H3184">
        <v>9130</v>
      </c>
      <c r="I3184" s="1" t="s">
        <v>41</v>
      </c>
      <c r="J3184">
        <v>6.5</v>
      </c>
    </row>
    <row r="3185" spans="1:10" hidden="1" x14ac:dyDescent="0.25">
      <c r="A3185" s="24" t="str">
        <f t="shared" si="51"/>
        <v>9131ARCELOR (BERTON SICARD)</v>
      </c>
      <c r="B3185" s="1">
        <v>9131</v>
      </c>
      <c r="C3185" s="1" t="s">
        <v>32898</v>
      </c>
      <c r="D3185" s="1" t="s">
        <v>78</v>
      </c>
      <c r="E3185" s="1" t="s">
        <v>1322</v>
      </c>
      <c r="F3185" s="1" t="s">
        <v>32900</v>
      </c>
      <c r="G3185" s="1" t="s">
        <v>655</v>
      </c>
      <c r="H3185">
        <v>9131</v>
      </c>
      <c r="I3185" s="1" t="s">
        <v>41</v>
      </c>
      <c r="J3185">
        <v>6.5</v>
      </c>
    </row>
    <row r="3186" spans="1:10" hidden="1" x14ac:dyDescent="0.25">
      <c r="A3186" s="24" t="str">
        <f t="shared" si="51"/>
        <v>9132ARCELOR (BERTON SICARD)</v>
      </c>
      <c r="B3186" s="1">
        <v>9132</v>
      </c>
      <c r="C3186" s="1" t="s">
        <v>32898</v>
      </c>
      <c r="D3186" s="1" t="s">
        <v>78</v>
      </c>
      <c r="E3186" s="1" t="s">
        <v>1323</v>
      </c>
      <c r="F3186" s="1" t="s">
        <v>32900</v>
      </c>
      <c r="G3186" s="1" t="s">
        <v>655</v>
      </c>
      <c r="H3186">
        <v>9132</v>
      </c>
      <c r="I3186" s="1" t="s">
        <v>41</v>
      </c>
      <c r="J3186">
        <v>6.5</v>
      </c>
    </row>
    <row r="3187" spans="1:10" hidden="1" x14ac:dyDescent="0.25">
      <c r="A3187" s="24" t="str">
        <f t="shared" si="51"/>
        <v>9133ARCELOR (BERTON SICARD)</v>
      </c>
      <c r="B3187" s="1">
        <v>9133</v>
      </c>
      <c r="C3187" s="1" t="s">
        <v>32898</v>
      </c>
      <c r="D3187" s="1" t="s">
        <v>78</v>
      </c>
      <c r="E3187" s="1" t="s">
        <v>1326</v>
      </c>
      <c r="F3187" s="1" t="s">
        <v>32900</v>
      </c>
      <c r="G3187" s="1" t="s">
        <v>655</v>
      </c>
      <c r="H3187">
        <v>9133</v>
      </c>
      <c r="I3187" s="1" t="s">
        <v>41</v>
      </c>
      <c r="J3187">
        <v>6.5</v>
      </c>
    </row>
    <row r="3188" spans="1:10" hidden="1" x14ac:dyDescent="0.25">
      <c r="A3188" s="24" t="str">
        <f t="shared" si="51"/>
        <v>9142ARCELOR (BERTON SICARD)</v>
      </c>
      <c r="B3188" s="1">
        <v>9142</v>
      </c>
      <c r="C3188" s="1" t="s">
        <v>32898</v>
      </c>
      <c r="D3188" s="1" t="s">
        <v>78</v>
      </c>
      <c r="E3188" s="1" t="s">
        <v>1610</v>
      </c>
      <c r="F3188" s="1" t="s">
        <v>32900</v>
      </c>
      <c r="G3188" s="1" t="s">
        <v>655</v>
      </c>
      <c r="H3188">
        <v>9142</v>
      </c>
      <c r="I3188" s="1" t="s">
        <v>41</v>
      </c>
      <c r="J3188">
        <v>6.5</v>
      </c>
    </row>
    <row r="3189" spans="1:10" hidden="1" x14ac:dyDescent="0.25">
      <c r="A3189" s="24" t="str">
        <f t="shared" si="51"/>
        <v>9143ARCELOR (BERTON SICARD)</v>
      </c>
      <c r="B3189" s="1">
        <v>9143</v>
      </c>
      <c r="C3189" s="1" t="s">
        <v>32898</v>
      </c>
      <c r="D3189" s="1" t="s">
        <v>78</v>
      </c>
      <c r="E3189" s="1" t="s">
        <v>1611</v>
      </c>
      <c r="F3189" s="1" t="s">
        <v>32900</v>
      </c>
      <c r="G3189" s="1" t="s">
        <v>655</v>
      </c>
      <c r="H3189">
        <v>9143</v>
      </c>
      <c r="I3189" s="1" t="s">
        <v>41</v>
      </c>
      <c r="J3189">
        <v>6.5</v>
      </c>
    </row>
    <row r="3190" spans="1:10" hidden="1" x14ac:dyDescent="0.25">
      <c r="A3190" s="24" t="str">
        <f t="shared" si="51"/>
        <v>9145ARCELOR (BERTON SICARD)</v>
      </c>
      <c r="B3190" s="1">
        <v>9145</v>
      </c>
      <c r="C3190" s="1" t="s">
        <v>32898</v>
      </c>
      <c r="D3190" s="1" t="s">
        <v>78</v>
      </c>
      <c r="E3190" s="1" t="s">
        <v>679</v>
      </c>
      <c r="F3190" s="1" t="s">
        <v>32900</v>
      </c>
      <c r="G3190" s="1" t="s">
        <v>655</v>
      </c>
      <c r="H3190">
        <v>9145</v>
      </c>
      <c r="I3190" s="1" t="s">
        <v>41</v>
      </c>
      <c r="J3190">
        <v>6.5</v>
      </c>
    </row>
    <row r="3191" spans="1:10" hidden="1" x14ac:dyDescent="0.25">
      <c r="A3191" s="24" t="str">
        <f t="shared" si="51"/>
        <v>9146ARCELOR (BERTON SICARD)</v>
      </c>
      <c r="B3191" s="1">
        <v>9146</v>
      </c>
      <c r="C3191" s="1" t="s">
        <v>32898</v>
      </c>
      <c r="D3191" s="1" t="s">
        <v>78</v>
      </c>
      <c r="E3191" s="1" t="s">
        <v>1324</v>
      </c>
      <c r="F3191" s="1" t="s">
        <v>32900</v>
      </c>
      <c r="G3191" s="1" t="s">
        <v>655</v>
      </c>
      <c r="H3191">
        <v>9146</v>
      </c>
      <c r="I3191" s="1" t="s">
        <v>41</v>
      </c>
      <c r="J3191">
        <v>6.5</v>
      </c>
    </row>
    <row r="3192" spans="1:10" hidden="1" x14ac:dyDescent="0.25">
      <c r="A3192" s="24" t="str">
        <f t="shared" si="51"/>
        <v>9147ARCELOR (BERTON SICARD)</v>
      </c>
      <c r="B3192" s="1">
        <v>9147</v>
      </c>
      <c r="C3192" s="1" t="s">
        <v>32898</v>
      </c>
      <c r="D3192" s="1" t="s">
        <v>78</v>
      </c>
      <c r="E3192" s="1" t="s">
        <v>1325</v>
      </c>
      <c r="F3192" s="1" t="s">
        <v>32900</v>
      </c>
      <c r="G3192" s="1" t="s">
        <v>655</v>
      </c>
      <c r="H3192">
        <v>9147</v>
      </c>
      <c r="I3192" s="1" t="s">
        <v>41</v>
      </c>
      <c r="J3192">
        <v>6.5</v>
      </c>
    </row>
    <row r="3193" spans="1:10" hidden="1" x14ac:dyDescent="0.25">
      <c r="A3193" s="24" t="str">
        <f t="shared" si="51"/>
        <v>9148ARCELOR (BERTON SICARD)</v>
      </c>
      <c r="B3193" s="1">
        <v>9148</v>
      </c>
      <c r="C3193" s="1" t="s">
        <v>32898</v>
      </c>
      <c r="D3193" s="1" t="s">
        <v>78</v>
      </c>
      <c r="E3193" s="1" t="s">
        <v>1612</v>
      </c>
      <c r="F3193" s="1" t="s">
        <v>32900</v>
      </c>
      <c r="G3193" s="1" t="s">
        <v>655</v>
      </c>
      <c r="H3193">
        <v>9148</v>
      </c>
      <c r="I3193" s="1" t="s">
        <v>41</v>
      </c>
      <c r="J3193">
        <v>6.5</v>
      </c>
    </row>
    <row r="3194" spans="1:10" hidden="1" x14ac:dyDescent="0.25">
      <c r="A3194" s="24" t="str">
        <f t="shared" si="51"/>
        <v>9154ARCELOR (BERTON SICARD)</v>
      </c>
      <c r="B3194" s="1">
        <v>9154</v>
      </c>
      <c r="C3194" s="1" t="s">
        <v>32898</v>
      </c>
      <c r="D3194" s="1" t="s">
        <v>78</v>
      </c>
      <c r="E3194" s="1" t="s">
        <v>1611</v>
      </c>
      <c r="F3194" s="1" t="s">
        <v>32900</v>
      </c>
      <c r="G3194" s="1" t="s">
        <v>655</v>
      </c>
      <c r="H3194">
        <v>9154</v>
      </c>
      <c r="I3194" s="1" t="s">
        <v>41</v>
      </c>
      <c r="J3194">
        <v>6.5</v>
      </c>
    </row>
    <row r="3195" spans="1:10" hidden="1" x14ac:dyDescent="0.25">
      <c r="A3195" s="24" t="str">
        <f t="shared" si="51"/>
        <v>9155ARCELOR (BERTON SICARD)</v>
      </c>
      <c r="B3195" s="1">
        <v>9155</v>
      </c>
      <c r="C3195" s="1" t="s">
        <v>32898</v>
      </c>
      <c r="D3195" s="1" t="s">
        <v>78</v>
      </c>
      <c r="E3195" s="1" t="s">
        <v>1331</v>
      </c>
      <c r="F3195" s="1" t="s">
        <v>32900</v>
      </c>
      <c r="G3195" s="1" t="s">
        <v>655</v>
      </c>
      <c r="H3195">
        <v>9155</v>
      </c>
      <c r="I3195" s="1" t="s">
        <v>41</v>
      </c>
      <c r="J3195">
        <v>6.5</v>
      </c>
    </row>
    <row r="3196" spans="1:10" hidden="1" x14ac:dyDescent="0.25">
      <c r="A3196" s="24" t="str">
        <f t="shared" si="51"/>
        <v>9156ARCELOR (BERTON SICARD)</v>
      </c>
      <c r="B3196" s="1">
        <v>9156</v>
      </c>
      <c r="C3196" s="1" t="s">
        <v>32898</v>
      </c>
      <c r="D3196" s="1" t="s">
        <v>78</v>
      </c>
      <c r="E3196" s="1" t="s">
        <v>1614</v>
      </c>
      <c r="F3196" s="1" t="s">
        <v>32900</v>
      </c>
      <c r="G3196" s="1" t="s">
        <v>655</v>
      </c>
      <c r="H3196">
        <v>9156</v>
      </c>
      <c r="I3196" s="1" t="s">
        <v>41</v>
      </c>
      <c r="J3196">
        <v>6.5</v>
      </c>
    </row>
    <row r="3197" spans="1:10" hidden="1" x14ac:dyDescent="0.25">
      <c r="A3197" s="24" t="str">
        <f t="shared" si="51"/>
        <v>9157ARCELOR (BERTON SICARD)</v>
      </c>
      <c r="B3197" s="1">
        <v>9157</v>
      </c>
      <c r="C3197" s="1" t="s">
        <v>32898</v>
      </c>
      <c r="D3197" s="1" t="s">
        <v>78</v>
      </c>
      <c r="E3197" s="1" t="s">
        <v>1615</v>
      </c>
      <c r="F3197" s="1" t="s">
        <v>32900</v>
      </c>
      <c r="G3197" s="1" t="s">
        <v>655</v>
      </c>
      <c r="H3197">
        <v>9157</v>
      </c>
      <c r="I3197" s="1" t="s">
        <v>41</v>
      </c>
      <c r="J3197">
        <v>6.5</v>
      </c>
    </row>
    <row r="3198" spans="1:10" hidden="1" x14ac:dyDescent="0.25">
      <c r="A3198" s="24" t="str">
        <f t="shared" si="51"/>
        <v>9162ARCELOR (BERTON SICARD)</v>
      </c>
      <c r="B3198" s="1">
        <v>9162</v>
      </c>
      <c r="C3198" s="1" t="s">
        <v>32898</v>
      </c>
      <c r="D3198" s="1" t="s">
        <v>78</v>
      </c>
      <c r="E3198" s="1" t="s">
        <v>1619</v>
      </c>
      <c r="F3198" s="1" t="s">
        <v>32900</v>
      </c>
      <c r="G3198" s="1" t="s">
        <v>655</v>
      </c>
      <c r="H3198">
        <v>9162</v>
      </c>
      <c r="I3198" s="1" t="s">
        <v>41</v>
      </c>
      <c r="J3198">
        <v>6.5</v>
      </c>
    </row>
    <row r="3199" spans="1:10" hidden="1" x14ac:dyDescent="0.25">
      <c r="A3199" s="24" t="str">
        <f t="shared" si="51"/>
        <v>9163ARCELOR (BERTON SICARD)</v>
      </c>
      <c r="B3199" s="1">
        <v>9163</v>
      </c>
      <c r="C3199" s="1" t="s">
        <v>32898</v>
      </c>
      <c r="D3199" s="1" t="s">
        <v>78</v>
      </c>
      <c r="E3199" s="1" t="s">
        <v>1620</v>
      </c>
      <c r="F3199" s="1" t="s">
        <v>32900</v>
      </c>
      <c r="G3199" s="1" t="s">
        <v>655</v>
      </c>
      <c r="H3199">
        <v>9163</v>
      </c>
      <c r="I3199" s="1" t="s">
        <v>41</v>
      </c>
      <c r="J3199">
        <v>6.5</v>
      </c>
    </row>
    <row r="3200" spans="1:10" hidden="1" x14ac:dyDescent="0.25">
      <c r="A3200" s="24" t="str">
        <f t="shared" si="51"/>
        <v>9174ARCELOR (BERTON SICARD)</v>
      </c>
      <c r="B3200" s="1">
        <v>9174</v>
      </c>
      <c r="C3200" s="1" t="s">
        <v>32898</v>
      </c>
      <c r="D3200" s="1" t="s">
        <v>78</v>
      </c>
      <c r="E3200" s="1" t="s">
        <v>1610</v>
      </c>
      <c r="F3200" s="1" t="s">
        <v>32900</v>
      </c>
      <c r="G3200" s="1" t="s">
        <v>655</v>
      </c>
      <c r="H3200">
        <v>9174</v>
      </c>
      <c r="I3200" s="1" t="s">
        <v>41</v>
      </c>
      <c r="J3200">
        <v>6.5</v>
      </c>
    </row>
    <row r="3201" spans="1:10" hidden="1" x14ac:dyDescent="0.25">
      <c r="A3201" s="24" t="str">
        <f t="shared" si="51"/>
        <v>9190ARCELOR (BERTON SICARD)</v>
      </c>
      <c r="B3201" s="1">
        <v>9190</v>
      </c>
      <c r="C3201" s="1" t="s">
        <v>32898</v>
      </c>
      <c r="D3201" s="1" t="s">
        <v>78</v>
      </c>
      <c r="E3201" s="1" t="s">
        <v>1621</v>
      </c>
      <c r="F3201" s="1" t="s">
        <v>32900</v>
      </c>
      <c r="G3201" s="1" t="s">
        <v>655</v>
      </c>
      <c r="H3201">
        <v>9190</v>
      </c>
      <c r="I3201" s="1" t="s">
        <v>41</v>
      </c>
      <c r="J3201">
        <v>6.5</v>
      </c>
    </row>
    <row r="3202" spans="1:10" hidden="1" x14ac:dyDescent="0.25">
      <c r="A3202" s="24" t="str">
        <f t="shared" si="51"/>
        <v>9190/4ARCELOR (BERTON SICARD)</v>
      </c>
      <c r="B3202" s="1" t="s">
        <v>1622</v>
      </c>
      <c r="C3202" s="1" t="s">
        <v>32898</v>
      </c>
      <c r="D3202" s="1" t="s">
        <v>78</v>
      </c>
      <c r="E3202" s="1" t="s">
        <v>1621</v>
      </c>
      <c r="F3202" s="1" t="s">
        <v>32900</v>
      </c>
      <c r="G3202" s="1" t="s">
        <v>655</v>
      </c>
      <c r="H3202" t="s">
        <v>1622</v>
      </c>
      <c r="I3202" s="1" t="s">
        <v>41</v>
      </c>
      <c r="J3202">
        <v>4.5999999999999996</v>
      </c>
    </row>
    <row r="3203" spans="1:10" hidden="1" x14ac:dyDescent="0.25">
      <c r="A3203" s="24" t="str">
        <f t="shared" si="51"/>
        <v>9191ARCELOR (BERTON SICARD)</v>
      </c>
      <c r="B3203" s="1">
        <v>9191</v>
      </c>
      <c r="C3203" s="1" t="s">
        <v>32898</v>
      </c>
      <c r="D3203" s="1" t="s">
        <v>78</v>
      </c>
      <c r="E3203" s="1" t="s">
        <v>1623</v>
      </c>
      <c r="F3203" s="1" t="s">
        <v>32900</v>
      </c>
      <c r="G3203" s="1" t="s">
        <v>655</v>
      </c>
      <c r="H3203">
        <v>9191</v>
      </c>
      <c r="I3203" s="1" t="s">
        <v>41</v>
      </c>
      <c r="J3203">
        <v>6.5</v>
      </c>
    </row>
    <row r="3204" spans="1:10" hidden="1" x14ac:dyDescent="0.25">
      <c r="A3204" s="24" t="str">
        <f t="shared" si="51"/>
        <v>9191/4ARCELOR (BERTON SICARD)</v>
      </c>
      <c r="B3204" s="1" t="s">
        <v>1624</v>
      </c>
      <c r="C3204" s="1" t="s">
        <v>32898</v>
      </c>
      <c r="D3204" s="1" t="s">
        <v>78</v>
      </c>
      <c r="E3204" s="1" t="s">
        <v>1623</v>
      </c>
      <c r="F3204" s="1" t="s">
        <v>32900</v>
      </c>
      <c r="G3204" s="1" t="s">
        <v>655</v>
      </c>
      <c r="H3204" t="s">
        <v>1624</v>
      </c>
      <c r="I3204" s="1" t="s">
        <v>41</v>
      </c>
      <c r="J3204">
        <v>4.5999999999999996</v>
      </c>
    </row>
    <row r="3205" spans="1:10" hidden="1" x14ac:dyDescent="0.25">
      <c r="A3205" s="24" t="str">
        <f t="shared" si="51"/>
        <v>9192ARCELOR (BERTON SICARD)</v>
      </c>
      <c r="B3205" s="1">
        <v>9192</v>
      </c>
      <c r="C3205" s="1" t="s">
        <v>32898</v>
      </c>
      <c r="D3205" s="1" t="s">
        <v>78</v>
      </c>
      <c r="E3205" s="1" t="s">
        <v>1625</v>
      </c>
      <c r="F3205" s="1" t="s">
        <v>32900</v>
      </c>
      <c r="G3205" s="1" t="s">
        <v>655</v>
      </c>
      <c r="H3205">
        <v>9192</v>
      </c>
      <c r="I3205" s="1" t="s">
        <v>41</v>
      </c>
      <c r="J3205">
        <v>6.5</v>
      </c>
    </row>
    <row r="3206" spans="1:10" hidden="1" x14ac:dyDescent="0.25">
      <c r="A3206" s="24" t="str">
        <f t="shared" si="51"/>
        <v>9192/4ARCELOR (BERTON SICARD)</v>
      </c>
      <c r="B3206" s="1" t="s">
        <v>1626</v>
      </c>
      <c r="C3206" s="1" t="s">
        <v>32898</v>
      </c>
      <c r="D3206" s="1" t="s">
        <v>78</v>
      </c>
      <c r="E3206" s="1" t="s">
        <v>1625</v>
      </c>
      <c r="F3206" s="1" t="s">
        <v>32900</v>
      </c>
      <c r="G3206" s="1" t="s">
        <v>655</v>
      </c>
      <c r="H3206" t="s">
        <v>1626</v>
      </c>
      <c r="I3206" s="1" t="s">
        <v>41</v>
      </c>
      <c r="J3206">
        <v>4.5999999999999996</v>
      </c>
    </row>
    <row r="3207" spans="1:10" hidden="1" x14ac:dyDescent="0.25">
      <c r="A3207" s="24" t="str">
        <f t="shared" si="51"/>
        <v>9194ARCELOR (BERTON SICARD)</v>
      </c>
      <c r="B3207" s="1">
        <v>9194</v>
      </c>
      <c r="C3207" s="1" t="s">
        <v>32898</v>
      </c>
      <c r="D3207" s="1" t="s">
        <v>78</v>
      </c>
      <c r="E3207" s="1" t="s">
        <v>1627</v>
      </c>
      <c r="F3207" s="1" t="s">
        <v>32900</v>
      </c>
      <c r="G3207" s="1" t="s">
        <v>655</v>
      </c>
      <c r="H3207">
        <v>9194</v>
      </c>
      <c r="I3207" s="1" t="s">
        <v>41</v>
      </c>
      <c r="J3207">
        <v>6.5</v>
      </c>
    </row>
    <row r="3208" spans="1:10" hidden="1" x14ac:dyDescent="0.25">
      <c r="A3208" s="24" t="str">
        <f t="shared" si="51"/>
        <v>9194/4ARCELOR (BERTON SICARD)</v>
      </c>
      <c r="B3208" s="1" t="s">
        <v>1628</v>
      </c>
      <c r="C3208" s="1" t="s">
        <v>32898</v>
      </c>
      <c r="D3208" s="1" t="s">
        <v>78</v>
      </c>
      <c r="E3208" s="1" t="s">
        <v>1627</v>
      </c>
      <c r="F3208" s="1" t="s">
        <v>32900</v>
      </c>
      <c r="G3208" s="1" t="s">
        <v>655</v>
      </c>
      <c r="H3208" t="s">
        <v>1628</v>
      </c>
      <c r="I3208" s="1" t="s">
        <v>41</v>
      </c>
      <c r="J3208">
        <v>4.5999999999999996</v>
      </c>
    </row>
    <row r="3209" spans="1:10" hidden="1" x14ac:dyDescent="0.25">
      <c r="A3209" s="24" t="str">
        <f t="shared" si="51"/>
        <v>9195ARCELOR (BERTON SICARD)</v>
      </c>
      <c r="B3209" s="1">
        <v>9195</v>
      </c>
      <c r="C3209" s="1" t="s">
        <v>32898</v>
      </c>
      <c r="D3209" s="1" t="s">
        <v>78</v>
      </c>
      <c r="E3209" s="1" t="s">
        <v>1629</v>
      </c>
      <c r="F3209" s="1" t="s">
        <v>32900</v>
      </c>
      <c r="G3209" s="1" t="s">
        <v>655</v>
      </c>
      <c r="H3209">
        <v>9195</v>
      </c>
      <c r="I3209" s="1" t="s">
        <v>41</v>
      </c>
      <c r="J3209">
        <v>6.5</v>
      </c>
    </row>
    <row r="3210" spans="1:10" hidden="1" x14ac:dyDescent="0.25">
      <c r="A3210" s="24" t="str">
        <f t="shared" si="51"/>
        <v>9196ARCELOR (BERTON SICARD)</v>
      </c>
      <c r="B3210" s="1">
        <v>9196</v>
      </c>
      <c r="C3210" s="1" t="s">
        <v>32898</v>
      </c>
      <c r="D3210" s="1" t="s">
        <v>78</v>
      </c>
      <c r="E3210" s="1" t="s">
        <v>1073</v>
      </c>
      <c r="F3210" s="1" t="s">
        <v>32900</v>
      </c>
      <c r="G3210" s="1" t="s">
        <v>655</v>
      </c>
      <c r="H3210">
        <v>9196</v>
      </c>
      <c r="I3210" s="1" t="s">
        <v>41</v>
      </c>
      <c r="J3210">
        <v>6.5</v>
      </c>
    </row>
    <row r="3211" spans="1:10" hidden="1" x14ac:dyDescent="0.25">
      <c r="A3211" s="24" t="str">
        <f t="shared" si="51"/>
        <v>9290/4THARCELOR (BERTON SICARD)</v>
      </c>
      <c r="B3211" s="1" t="s">
        <v>1630</v>
      </c>
      <c r="C3211" s="1" t="s">
        <v>32898</v>
      </c>
      <c r="D3211" s="1" t="s">
        <v>78</v>
      </c>
      <c r="E3211" s="1" t="s">
        <v>1621</v>
      </c>
      <c r="F3211" s="1" t="s">
        <v>32900</v>
      </c>
      <c r="G3211" s="1" t="s">
        <v>655</v>
      </c>
      <c r="H3211" t="s">
        <v>1630</v>
      </c>
      <c r="I3211" s="1" t="s">
        <v>41</v>
      </c>
      <c r="J3211">
        <v>4.5999999999999996</v>
      </c>
    </row>
    <row r="3212" spans="1:10" hidden="1" x14ac:dyDescent="0.25">
      <c r="A3212" s="24" t="str">
        <f t="shared" ref="A3212:A3275" si="52">B3212&amp;F3212</f>
        <v>9290THARCELOR (BERTON SICARD)</v>
      </c>
      <c r="B3212" s="1" t="s">
        <v>1631</v>
      </c>
      <c r="C3212" s="1" t="s">
        <v>32898</v>
      </c>
      <c r="D3212" s="1" t="s">
        <v>78</v>
      </c>
      <c r="E3212" s="1" t="s">
        <v>1621</v>
      </c>
      <c r="F3212" s="1" t="s">
        <v>32900</v>
      </c>
      <c r="G3212" s="1" t="s">
        <v>655</v>
      </c>
      <c r="H3212" t="s">
        <v>1631</v>
      </c>
      <c r="I3212" s="1" t="s">
        <v>41</v>
      </c>
      <c r="J3212">
        <v>6.5</v>
      </c>
    </row>
    <row r="3213" spans="1:10" hidden="1" x14ac:dyDescent="0.25">
      <c r="A3213" s="24" t="str">
        <f t="shared" si="52"/>
        <v>9291/4THARCELOR (BERTON SICARD)</v>
      </c>
      <c r="B3213" s="1" t="s">
        <v>1632</v>
      </c>
      <c r="C3213" s="1" t="s">
        <v>32898</v>
      </c>
      <c r="D3213" s="1" t="s">
        <v>78</v>
      </c>
      <c r="E3213" s="1" t="s">
        <v>1633</v>
      </c>
      <c r="F3213" s="1" t="s">
        <v>32900</v>
      </c>
      <c r="G3213" s="1" t="s">
        <v>655</v>
      </c>
      <c r="H3213" t="s">
        <v>1632</v>
      </c>
      <c r="I3213" s="1" t="s">
        <v>41</v>
      </c>
      <c r="J3213">
        <v>4.5999999999999996</v>
      </c>
    </row>
    <row r="3214" spans="1:10" hidden="1" x14ac:dyDescent="0.25">
      <c r="A3214" s="24" t="str">
        <f t="shared" si="52"/>
        <v>9291THARCELOR (BERTON SICARD)</v>
      </c>
      <c r="B3214" s="1" t="s">
        <v>1634</v>
      </c>
      <c r="C3214" s="1" t="s">
        <v>32898</v>
      </c>
      <c r="D3214" s="1" t="s">
        <v>78</v>
      </c>
      <c r="E3214" s="1" t="s">
        <v>1633</v>
      </c>
      <c r="F3214" s="1" t="s">
        <v>32900</v>
      </c>
      <c r="G3214" s="1" t="s">
        <v>655</v>
      </c>
      <c r="H3214" t="s">
        <v>1634</v>
      </c>
      <c r="I3214" s="1" t="s">
        <v>41</v>
      </c>
      <c r="J3214">
        <v>6.5</v>
      </c>
    </row>
    <row r="3215" spans="1:10" hidden="1" x14ac:dyDescent="0.25">
      <c r="A3215" s="24" t="str">
        <f t="shared" si="52"/>
        <v>9292/4THARCELOR (BERTON SICARD)</v>
      </c>
      <c r="B3215" s="1" t="s">
        <v>1635</v>
      </c>
      <c r="C3215" s="1" t="s">
        <v>32898</v>
      </c>
      <c r="D3215" s="1" t="s">
        <v>78</v>
      </c>
      <c r="E3215" s="1" t="s">
        <v>1625</v>
      </c>
      <c r="F3215" s="1" t="s">
        <v>32900</v>
      </c>
      <c r="G3215" s="1" t="s">
        <v>655</v>
      </c>
      <c r="H3215" t="s">
        <v>1635</v>
      </c>
      <c r="I3215" s="1" t="s">
        <v>41</v>
      </c>
      <c r="J3215">
        <v>4.5999999999999996</v>
      </c>
    </row>
    <row r="3216" spans="1:10" hidden="1" x14ac:dyDescent="0.25">
      <c r="A3216" s="24" t="str">
        <f t="shared" si="52"/>
        <v>9292THARCELOR (BERTON SICARD)</v>
      </c>
      <c r="B3216" s="1" t="s">
        <v>1636</v>
      </c>
      <c r="C3216" s="1" t="s">
        <v>32898</v>
      </c>
      <c r="D3216" s="1" t="s">
        <v>78</v>
      </c>
      <c r="E3216" s="1" t="s">
        <v>1625</v>
      </c>
      <c r="F3216" s="1" t="s">
        <v>32900</v>
      </c>
      <c r="G3216" s="1" t="s">
        <v>655</v>
      </c>
      <c r="H3216" t="s">
        <v>1636</v>
      </c>
      <c r="I3216" s="1" t="s">
        <v>41</v>
      </c>
      <c r="J3216">
        <v>6.5</v>
      </c>
    </row>
    <row r="3217" spans="1:10" hidden="1" x14ac:dyDescent="0.25">
      <c r="A3217" s="24" t="str">
        <f t="shared" si="52"/>
        <v>9294/4THARCELOR (BERTON SICARD)</v>
      </c>
      <c r="B3217" s="1" t="s">
        <v>1637</v>
      </c>
      <c r="C3217" s="1" t="s">
        <v>32898</v>
      </c>
      <c r="D3217" s="1" t="s">
        <v>78</v>
      </c>
      <c r="E3217" s="1" t="s">
        <v>1627</v>
      </c>
      <c r="F3217" s="1" t="s">
        <v>32900</v>
      </c>
      <c r="G3217" s="1" t="s">
        <v>655</v>
      </c>
      <c r="H3217" t="s">
        <v>1637</v>
      </c>
      <c r="I3217" s="1" t="s">
        <v>41</v>
      </c>
      <c r="J3217">
        <v>4.5999999999999996</v>
      </c>
    </row>
    <row r="3218" spans="1:10" hidden="1" x14ac:dyDescent="0.25">
      <c r="A3218" s="24" t="str">
        <f t="shared" si="52"/>
        <v>9294THARCELOR (BERTON SICARD)</v>
      </c>
      <c r="B3218" s="1" t="s">
        <v>1638</v>
      </c>
      <c r="C3218" s="1" t="s">
        <v>32898</v>
      </c>
      <c r="D3218" s="1" t="s">
        <v>78</v>
      </c>
      <c r="E3218" s="1" t="s">
        <v>1627</v>
      </c>
      <c r="F3218" s="1" t="s">
        <v>32900</v>
      </c>
      <c r="G3218" s="1" t="s">
        <v>655</v>
      </c>
      <c r="H3218" t="s">
        <v>1638</v>
      </c>
      <c r="I3218" s="1" t="s">
        <v>41</v>
      </c>
      <c r="J3218">
        <v>6.5</v>
      </c>
    </row>
    <row r="3219" spans="1:10" hidden="1" x14ac:dyDescent="0.25">
      <c r="A3219" s="24" t="str">
        <f t="shared" si="52"/>
        <v>9296THARCELOR (BERTON SICARD)</v>
      </c>
      <c r="B3219" s="1" t="s">
        <v>1641</v>
      </c>
      <c r="C3219" s="1" t="s">
        <v>32898</v>
      </c>
      <c r="D3219" s="1" t="s">
        <v>78</v>
      </c>
      <c r="E3219" s="1" t="s">
        <v>1073</v>
      </c>
      <c r="F3219" s="1" t="s">
        <v>32900</v>
      </c>
      <c r="G3219" s="1" t="s">
        <v>655</v>
      </c>
      <c r="H3219" t="s">
        <v>1641</v>
      </c>
      <c r="I3219" s="1" t="s">
        <v>41</v>
      </c>
      <c r="J3219">
        <v>6.5</v>
      </c>
    </row>
    <row r="3220" spans="1:10" hidden="1" x14ac:dyDescent="0.25">
      <c r="A3220" s="24" t="str">
        <f t="shared" si="52"/>
        <v>9303ARCELOR (BERTON SICARD)</v>
      </c>
      <c r="B3220" s="1">
        <v>9303</v>
      </c>
      <c r="C3220" s="1" t="s">
        <v>32898</v>
      </c>
      <c r="D3220" s="1" t="s">
        <v>78</v>
      </c>
      <c r="E3220" s="1" t="s">
        <v>1642</v>
      </c>
      <c r="F3220" s="1" t="s">
        <v>32900</v>
      </c>
      <c r="G3220" s="1" t="s">
        <v>655</v>
      </c>
      <c r="H3220">
        <v>9303</v>
      </c>
      <c r="I3220" s="1" t="s">
        <v>41</v>
      </c>
      <c r="J3220">
        <v>6.5</v>
      </c>
    </row>
    <row r="3221" spans="1:10" hidden="1" x14ac:dyDescent="0.25">
      <c r="A3221" s="24" t="str">
        <f t="shared" si="52"/>
        <v>9304ARCELOR (BERTON SICARD)</v>
      </c>
      <c r="B3221" s="1">
        <v>9304</v>
      </c>
      <c r="C3221" s="1" t="s">
        <v>32898</v>
      </c>
      <c r="D3221" s="1" t="s">
        <v>78</v>
      </c>
      <c r="E3221" s="1" t="s">
        <v>1642</v>
      </c>
      <c r="F3221" s="1" t="s">
        <v>32900</v>
      </c>
      <c r="G3221" s="1" t="s">
        <v>655</v>
      </c>
      <c r="H3221">
        <v>9304</v>
      </c>
      <c r="I3221" s="1" t="s">
        <v>41</v>
      </c>
      <c r="J3221">
        <v>6.5</v>
      </c>
    </row>
    <row r="3222" spans="1:10" hidden="1" x14ac:dyDescent="0.25">
      <c r="A3222" s="24" t="str">
        <f t="shared" si="52"/>
        <v>9305ARCELOR (BERTON SICARD)</v>
      </c>
      <c r="B3222" s="1">
        <v>9305</v>
      </c>
      <c r="C3222" s="1" t="s">
        <v>32898</v>
      </c>
      <c r="D3222" s="1" t="s">
        <v>78</v>
      </c>
      <c r="E3222" s="1" t="s">
        <v>1643</v>
      </c>
      <c r="F3222" s="1" t="s">
        <v>32900</v>
      </c>
      <c r="G3222" s="1" t="s">
        <v>655</v>
      </c>
      <c r="H3222">
        <v>9305</v>
      </c>
      <c r="I3222" s="1" t="s">
        <v>41</v>
      </c>
      <c r="J3222">
        <v>6.5</v>
      </c>
    </row>
    <row r="3223" spans="1:10" hidden="1" x14ac:dyDescent="0.25">
      <c r="A3223" s="24" t="str">
        <f t="shared" si="52"/>
        <v>9309ARCELOR (BERTON SICARD)</v>
      </c>
      <c r="B3223" s="1">
        <v>9309</v>
      </c>
      <c r="C3223" s="1" t="s">
        <v>32898</v>
      </c>
      <c r="D3223" s="1" t="s">
        <v>78</v>
      </c>
      <c r="E3223" s="1" t="s">
        <v>1642</v>
      </c>
      <c r="F3223" s="1" t="s">
        <v>32900</v>
      </c>
      <c r="G3223" s="1" t="s">
        <v>655</v>
      </c>
      <c r="H3223">
        <v>9309</v>
      </c>
      <c r="I3223" s="1" t="s">
        <v>41</v>
      </c>
      <c r="J3223">
        <v>6.5</v>
      </c>
    </row>
    <row r="3224" spans="1:10" hidden="1" x14ac:dyDescent="0.25">
      <c r="A3224" s="24" t="str">
        <f t="shared" si="52"/>
        <v>9317ARCELOR (BERTON SICARD)</v>
      </c>
      <c r="B3224" s="1">
        <v>9317</v>
      </c>
      <c r="C3224" s="1" t="s">
        <v>32898</v>
      </c>
      <c r="D3224" s="1" t="s">
        <v>78</v>
      </c>
      <c r="E3224" s="1" t="s">
        <v>1644</v>
      </c>
      <c r="F3224" s="1" t="s">
        <v>32900</v>
      </c>
      <c r="G3224" s="1" t="s">
        <v>655</v>
      </c>
      <c r="H3224">
        <v>9317</v>
      </c>
      <c r="I3224" s="1" t="s">
        <v>41</v>
      </c>
      <c r="J3224">
        <v>6.5</v>
      </c>
    </row>
    <row r="3225" spans="1:10" hidden="1" x14ac:dyDescent="0.25">
      <c r="A3225" s="24" t="str">
        <f t="shared" si="52"/>
        <v>9319ARCELOR (BERTON SICARD)</v>
      </c>
      <c r="B3225" s="1">
        <v>9319</v>
      </c>
      <c r="C3225" s="1" t="s">
        <v>32898</v>
      </c>
      <c r="D3225" s="1" t="s">
        <v>78</v>
      </c>
      <c r="E3225" s="1" t="s">
        <v>1644</v>
      </c>
      <c r="F3225" s="1" t="s">
        <v>32900</v>
      </c>
      <c r="G3225" s="1" t="s">
        <v>655</v>
      </c>
      <c r="H3225">
        <v>9319</v>
      </c>
      <c r="I3225" s="1" t="s">
        <v>41</v>
      </c>
      <c r="J3225">
        <v>6.5</v>
      </c>
    </row>
    <row r="3226" spans="1:10" hidden="1" x14ac:dyDescent="0.25">
      <c r="A3226" s="24" t="str">
        <f t="shared" si="52"/>
        <v>9323ARCELOR (BERTON SICARD)</v>
      </c>
      <c r="B3226" s="1">
        <v>9323</v>
      </c>
      <c r="C3226" s="1" t="s">
        <v>32898</v>
      </c>
      <c r="D3226" s="1" t="s">
        <v>78</v>
      </c>
      <c r="E3226" s="1" t="s">
        <v>1645</v>
      </c>
      <c r="F3226" s="1" t="s">
        <v>32900</v>
      </c>
      <c r="G3226" s="1" t="s">
        <v>655</v>
      </c>
      <c r="H3226">
        <v>9323</v>
      </c>
      <c r="I3226" s="1" t="s">
        <v>41</v>
      </c>
      <c r="J3226">
        <v>6.5</v>
      </c>
    </row>
    <row r="3227" spans="1:10" hidden="1" x14ac:dyDescent="0.25">
      <c r="A3227" s="24" t="str">
        <f t="shared" si="52"/>
        <v>9330ARCELOR (BERTON SICARD)</v>
      </c>
      <c r="B3227" s="1">
        <v>9330</v>
      </c>
      <c r="C3227" s="1" t="s">
        <v>32898</v>
      </c>
      <c r="D3227" s="1" t="s">
        <v>78</v>
      </c>
      <c r="E3227" s="1" t="s">
        <v>2127</v>
      </c>
      <c r="F3227" s="1" t="s">
        <v>32900</v>
      </c>
      <c r="G3227" s="1" t="s">
        <v>655</v>
      </c>
      <c r="H3227">
        <v>9330</v>
      </c>
      <c r="I3227" s="1" t="s">
        <v>41</v>
      </c>
      <c r="J3227">
        <v>6.5</v>
      </c>
    </row>
    <row r="3228" spans="1:10" hidden="1" x14ac:dyDescent="0.25">
      <c r="A3228" s="24" t="str">
        <f t="shared" si="52"/>
        <v>9333ARCELOR (BERTON SICARD)</v>
      </c>
      <c r="B3228" s="1">
        <v>9333</v>
      </c>
      <c r="C3228" s="1" t="s">
        <v>32898</v>
      </c>
      <c r="D3228" s="1" t="s">
        <v>78</v>
      </c>
      <c r="E3228" s="1" t="s">
        <v>1646</v>
      </c>
      <c r="F3228" s="1" t="s">
        <v>32900</v>
      </c>
      <c r="G3228" s="1" t="s">
        <v>655</v>
      </c>
      <c r="H3228">
        <v>9333</v>
      </c>
      <c r="I3228" s="1" t="s">
        <v>41</v>
      </c>
      <c r="J3228">
        <v>6.5</v>
      </c>
    </row>
    <row r="3229" spans="1:10" hidden="1" x14ac:dyDescent="0.25">
      <c r="A3229" s="24" t="str">
        <f t="shared" si="52"/>
        <v>9334ARCELOR (BERTON SICARD)</v>
      </c>
      <c r="B3229" s="1">
        <v>9334</v>
      </c>
      <c r="C3229" s="1" t="s">
        <v>32898</v>
      </c>
      <c r="D3229" s="1" t="s">
        <v>78</v>
      </c>
      <c r="E3229" s="1" t="s">
        <v>1647</v>
      </c>
      <c r="F3229" s="1" t="s">
        <v>32900</v>
      </c>
      <c r="G3229" s="1" t="s">
        <v>655</v>
      </c>
      <c r="H3229">
        <v>9334</v>
      </c>
      <c r="I3229" s="1" t="s">
        <v>41</v>
      </c>
      <c r="J3229">
        <v>6.5</v>
      </c>
    </row>
    <row r="3230" spans="1:10" hidden="1" x14ac:dyDescent="0.25">
      <c r="A3230" s="24" t="str">
        <f t="shared" si="52"/>
        <v>9335ARCELOR (BERTON SICARD)</v>
      </c>
      <c r="B3230" s="1">
        <v>9335</v>
      </c>
      <c r="C3230" s="1" t="s">
        <v>32898</v>
      </c>
      <c r="D3230" s="1" t="s">
        <v>78</v>
      </c>
      <c r="E3230" s="1" t="s">
        <v>1648</v>
      </c>
      <c r="F3230" s="1" t="s">
        <v>32900</v>
      </c>
      <c r="G3230" s="1" t="s">
        <v>655</v>
      </c>
      <c r="H3230">
        <v>9335</v>
      </c>
      <c r="I3230" s="1" t="s">
        <v>41</v>
      </c>
      <c r="J3230">
        <v>6.5</v>
      </c>
    </row>
    <row r="3231" spans="1:10" hidden="1" x14ac:dyDescent="0.25">
      <c r="A3231" s="24" t="str">
        <f t="shared" si="52"/>
        <v>9336ARCELOR (BERTON SICARD)</v>
      </c>
      <c r="B3231" s="1">
        <v>9336</v>
      </c>
      <c r="C3231" s="1" t="s">
        <v>32898</v>
      </c>
      <c r="D3231" s="1" t="s">
        <v>78</v>
      </c>
      <c r="E3231" s="1" t="s">
        <v>1649</v>
      </c>
      <c r="F3231" s="1" t="s">
        <v>32900</v>
      </c>
      <c r="G3231" s="1" t="s">
        <v>655</v>
      </c>
      <c r="H3231">
        <v>9336</v>
      </c>
      <c r="I3231" s="1" t="s">
        <v>41</v>
      </c>
      <c r="J3231">
        <v>6.5</v>
      </c>
    </row>
    <row r="3232" spans="1:10" hidden="1" x14ac:dyDescent="0.25">
      <c r="A3232" s="24" t="str">
        <f t="shared" si="52"/>
        <v>9337ARCELOR (BERTON SICARD)</v>
      </c>
      <c r="B3232" s="1">
        <v>9337</v>
      </c>
      <c r="C3232" s="1" t="s">
        <v>32898</v>
      </c>
      <c r="D3232" s="1" t="s">
        <v>78</v>
      </c>
      <c r="E3232" s="1" t="s">
        <v>1650</v>
      </c>
      <c r="F3232" s="1" t="s">
        <v>32900</v>
      </c>
      <c r="G3232" s="1" t="s">
        <v>655</v>
      </c>
      <c r="H3232">
        <v>9337</v>
      </c>
      <c r="I3232" s="1" t="s">
        <v>41</v>
      </c>
      <c r="J3232">
        <v>6.5</v>
      </c>
    </row>
    <row r="3233" spans="1:10" hidden="1" x14ac:dyDescent="0.25">
      <c r="A3233" s="24" t="str">
        <f t="shared" si="52"/>
        <v>9338ARCELOR (BERTON SICARD)</v>
      </c>
      <c r="B3233" s="1">
        <v>9338</v>
      </c>
      <c r="C3233" s="1" t="s">
        <v>32898</v>
      </c>
      <c r="D3233" s="1" t="s">
        <v>78</v>
      </c>
      <c r="E3233" s="1" t="s">
        <v>1609</v>
      </c>
      <c r="F3233" s="1" t="s">
        <v>32900</v>
      </c>
      <c r="G3233" s="1" t="s">
        <v>655</v>
      </c>
      <c r="H3233">
        <v>9338</v>
      </c>
      <c r="I3233" s="1" t="s">
        <v>41</v>
      </c>
      <c r="J3233">
        <v>6.5</v>
      </c>
    </row>
    <row r="3234" spans="1:10" hidden="1" x14ac:dyDescent="0.25">
      <c r="A3234" s="24" t="str">
        <f t="shared" si="52"/>
        <v>9339ARCELOR (BERTON SICARD)</v>
      </c>
      <c r="B3234" s="1">
        <v>9339</v>
      </c>
      <c r="C3234" s="1" t="s">
        <v>32898</v>
      </c>
      <c r="D3234" s="1" t="s">
        <v>78</v>
      </c>
      <c r="E3234" s="1" t="s">
        <v>1651</v>
      </c>
      <c r="F3234" s="1" t="s">
        <v>32900</v>
      </c>
      <c r="G3234" s="1" t="s">
        <v>655</v>
      </c>
      <c r="H3234">
        <v>9339</v>
      </c>
      <c r="I3234" s="1" t="s">
        <v>41</v>
      </c>
      <c r="J3234">
        <v>6.5</v>
      </c>
    </row>
    <row r="3235" spans="1:10" hidden="1" x14ac:dyDescent="0.25">
      <c r="A3235" s="24" t="str">
        <f t="shared" si="52"/>
        <v>9343ARCELOR (BERTON SICARD)</v>
      </c>
      <c r="B3235" s="1">
        <v>9343</v>
      </c>
      <c r="C3235" s="1" t="s">
        <v>32898</v>
      </c>
      <c r="D3235" s="1" t="s">
        <v>78</v>
      </c>
      <c r="E3235" s="1" t="s">
        <v>1652</v>
      </c>
      <c r="F3235" s="1" t="s">
        <v>32900</v>
      </c>
      <c r="G3235" s="1" t="s">
        <v>655</v>
      </c>
      <c r="H3235">
        <v>9343</v>
      </c>
      <c r="I3235" s="1" t="s">
        <v>41</v>
      </c>
      <c r="J3235">
        <v>6.5</v>
      </c>
    </row>
    <row r="3236" spans="1:10" hidden="1" x14ac:dyDescent="0.25">
      <c r="A3236" s="24" t="str">
        <f t="shared" si="52"/>
        <v>9348ARCELOR (BERTON SICARD)</v>
      </c>
      <c r="B3236" s="1">
        <v>9348</v>
      </c>
      <c r="C3236" s="1" t="s">
        <v>32898</v>
      </c>
      <c r="D3236" s="1" t="s">
        <v>78</v>
      </c>
      <c r="E3236" s="1" t="s">
        <v>1653</v>
      </c>
      <c r="F3236" s="1" t="s">
        <v>32900</v>
      </c>
      <c r="G3236" s="1" t="s">
        <v>655</v>
      </c>
      <c r="H3236">
        <v>9348</v>
      </c>
      <c r="I3236" s="1" t="s">
        <v>41</v>
      </c>
      <c r="J3236">
        <v>6.5</v>
      </c>
    </row>
    <row r="3237" spans="1:10" hidden="1" x14ac:dyDescent="0.25">
      <c r="A3237" s="24" t="str">
        <f t="shared" si="52"/>
        <v>9354ARCELOR (BERTON SICARD)</v>
      </c>
      <c r="B3237" s="1">
        <v>9354</v>
      </c>
      <c r="C3237" s="1" t="s">
        <v>32898</v>
      </c>
      <c r="D3237" s="1" t="s">
        <v>78</v>
      </c>
      <c r="E3237" s="1" t="s">
        <v>1655</v>
      </c>
      <c r="F3237" s="1" t="s">
        <v>32900</v>
      </c>
      <c r="G3237" s="1" t="s">
        <v>655</v>
      </c>
      <c r="H3237">
        <v>9354</v>
      </c>
      <c r="I3237" s="1" t="s">
        <v>41</v>
      </c>
      <c r="J3237">
        <v>6.5</v>
      </c>
    </row>
    <row r="3238" spans="1:10" hidden="1" x14ac:dyDescent="0.25">
      <c r="A3238" s="24" t="str">
        <f t="shared" si="52"/>
        <v>9356THARCELOR (BERTON SICARD)</v>
      </c>
      <c r="B3238" s="1" t="s">
        <v>1656</v>
      </c>
      <c r="C3238" s="1" t="s">
        <v>32898</v>
      </c>
      <c r="D3238" s="1" t="s">
        <v>78</v>
      </c>
      <c r="E3238" s="1" t="s">
        <v>1657</v>
      </c>
      <c r="F3238" s="1" t="s">
        <v>32900</v>
      </c>
      <c r="G3238" s="1" t="s">
        <v>655</v>
      </c>
      <c r="H3238" t="s">
        <v>1656</v>
      </c>
      <c r="I3238" s="1" t="s">
        <v>41</v>
      </c>
      <c r="J3238">
        <v>6.5</v>
      </c>
    </row>
    <row r="3239" spans="1:10" hidden="1" x14ac:dyDescent="0.25">
      <c r="A3239" s="24" t="str">
        <f t="shared" si="52"/>
        <v>9357THARCELOR (BERTON SICARD)</v>
      </c>
      <c r="B3239" s="1" t="s">
        <v>1658</v>
      </c>
      <c r="C3239" s="1" t="s">
        <v>32898</v>
      </c>
      <c r="D3239" s="1" t="s">
        <v>78</v>
      </c>
      <c r="E3239" s="1" t="s">
        <v>1659</v>
      </c>
      <c r="F3239" s="1" t="s">
        <v>32900</v>
      </c>
      <c r="G3239" s="1" t="s">
        <v>655</v>
      </c>
      <c r="H3239" t="s">
        <v>1658</v>
      </c>
      <c r="I3239" s="1" t="s">
        <v>41</v>
      </c>
      <c r="J3239">
        <v>6.5</v>
      </c>
    </row>
    <row r="3240" spans="1:10" hidden="1" x14ac:dyDescent="0.25">
      <c r="A3240" s="24" t="str">
        <f t="shared" si="52"/>
        <v>9359THARCELOR (BERTON SICARD)</v>
      </c>
      <c r="B3240" s="1" t="s">
        <v>1660</v>
      </c>
      <c r="C3240" s="1" t="s">
        <v>32898</v>
      </c>
      <c r="D3240" s="1" t="s">
        <v>78</v>
      </c>
      <c r="E3240" s="1" t="s">
        <v>1642</v>
      </c>
      <c r="F3240" s="1" t="s">
        <v>32900</v>
      </c>
      <c r="G3240" s="1" t="s">
        <v>655</v>
      </c>
      <c r="H3240" t="s">
        <v>1660</v>
      </c>
      <c r="I3240" s="1" t="s">
        <v>41</v>
      </c>
      <c r="J3240">
        <v>6.5</v>
      </c>
    </row>
    <row r="3241" spans="1:10" hidden="1" x14ac:dyDescent="0.25">
      <c r="A3241" s="24" t="str">
        <f t="shared" si="52"/>
        <v>9363THARCELOR (BERTON SICARD)</v>
      </c>
      <c r="B3241" s="1" t="s">
        <v>1661</v>
      </c>
      <c r="C3241" s="1" t="s">
        <v>32898</v>
      </c>
      <c r="D3241" s="1" t="s">
        <v>78</v>
      </c>
      <c r="E3241" s="1" t="s">
        <v>1642</v>
      </c>
      <c r="F3241" s="1" t="s">
        <v>32900</v>
      </c>
      <c r="G3241" s="1" t="s">
        <v>655</v>
      </c>
      <c r="H3241" t="s">
        <v>1661</v>
      </c>
      <c r="I3241" s="1" t="s">
        <v>41</v>
      </c>
      <c r="J3241">
        <v>6.5</v>
      </c>
    </row>
    <row r="3242" spans="1:10" hidden="1" x14ac:dyDescent="0.25">
      <c r="A3242" s="24" t="str">
        <f t="shared" si="52"/>
        <v>9364THARCELOR (BERTON SICARD)</v>
      </c>
      <c r="B3242" s="1" t="s">
        <v>1662</v>
      </c>
      <c r="C3242" s="1" t="s">
        <v>32898</v>
      </c>
      <c r="D3242" s="1" t="s">
        <v>78</v>
      </c>
      <c r="E3242" s="1" t="s">
        <v>1642</v>
      </c>
      <c r="F3242" s="1" t="s">
        <v>32900</v>
      </c>
      <c r="G3242" s="1" t="s">
        <v>655</v>
      </c>
      <c r="H3242" t="s">
        <v>1662</v>
      </c>
      <c r="I3242" s="1" t="s">
        <v>41</v>
      </c>
      <c r="J3242">
        <v>6.5</v>
      </c>
    </row>
    <row r="3243" spans="1:10" hidden="1" x14ac:dyDescent="0.25">
      <c r="A3243" s="24" t="str">
        <f t="shared" si="52"/>
        <v>9365THARCELOR (BERTON SICARD)</v>
      </c>
      <c r="B3243" s="1" t="s">
        <v>1663</v>
      </c>
      <c r="C3243" s="1" t="s">
        <v>32898</v>
      </c>
      <c r="D3243" s="1" t="s">
        <v>78</v>
      </c>
      <c r="E3243" s="1" t="s">
        <v>1664</v>
      </c>
      <c r="F3243" s="1" t="s">
        <v>32900</v>
      </c>
      <c r="G3243" s="1" t="s">
        <v>655</v>
      </c>
      <c r="H3243" t="s">
        <v>1663</v>
      </c>
      <c r="I3243" s="1" t="s">
        <v>41</v>
      </c>
      <c r="J3243">
        <v>6.5</v>
      </c>
    </row>
    <row r="3244" spans="1:10" hidden="1" x14ac:dyDescent="0.25">
      <c r="A3244" s="24" t="str">
        <f t="shared" si="52"/>
        <v>9366THARCELOR (BERTON SICARD)</v>
      </c>
      <c r="B3244" s="1" t="s">
        <v>1665</v>
      </c>
      <c r="C3244" s="1" t="s">
        <v>32898</v>
      </c>
      <c r="D3244" s="1" t="s">
        <v>78</v>
      </c>
      <c r="E3244" s="1" t="s">
        <v>1666</v>
      </c>
      <c r="F3244" s="1" t="s">
        <v>32900</v>
      </c>
      <c r="G3244" s="1" t="s">
        <v>655</v>
      </c>
      <c r="H3244" t="s">
        <v>1665</v>
      </c>
      <c r="I3244" s="1" t="s">
        <v>41</v>
      </c>
      <c r="J3244">
        <v>6.5</v>
      </c>
    </row>
    <row r="3245" spans="1:10" hidden="1" x14ac:dyDescent="0.25">
      <c r="A3245" s="24" t="str">
        <f t="shared" si="52"/>
        <v>9367THARCELOR (BERTON SICARD)</v>
      </c>
      <c r="B3245" s="1" t="s">
        <v>1667</v>
      </c>
      <c r="C3245" s="1" t="s">
        <v>32898</v>
      </c>
      <c r="D3245" s="1" t="s">
        <v>78</v>
      </c>
      <c r="E3245" s="1" t="s">
        <v>1668</v>
      </c>
      <c r="F3245" s="1" t="s">
        <v>32900</v>
      </c>
      <c r="G3245" s="1" t="s">
        <v>655</v>
      </c>
      <c r="H3245" t="s">
        <v>1667</v>
      </c>
      <c r="I3245" s="1" t="s">
        <v>41</v>
      </c>
      <c r="J3245">
        <v>6.5</v>
      </c>
    </row>
    <row r="3246" spans="1:10" hidden="1" x14ac:dyDescent="0.25">
      <c r="A3246" s="24" t="str">
        <f t="shared" si="52"/>
        <v>9368THARCELOR (BERTON SICARD)</v>
      </c>
      <c r="B3246" s="1" t="s">
        <v>1669</v>
      </c>
      <c r="C3246" s="1" t="s">
        <v>32898</v>
      </c>
      <c r="D3246" s="1" t="s">
        <v>78</v>
      </c>
      <c r="E3246" s="1" t="s">
        <v>1670</v>
      </c>
      <c r="F3246" s="1" t="s">
        <v>32900</v>
      </c>
      <c r="G3246" s="1" t="s">
        <v>655</v>
      </c>
      <c r="H3246" t="s">
        <v>1669</v>
      </c>
      <c r="I3246" s="1" t="s">
        <v>41</v>
      </c>
      <c r="J3246">
        <v>6.5</v>
      </c>
    </row>
    <row r="3247" spans="1:10" hidden="1" x14ac:dyDescent="0.25">
      <c r="A3247" s="24" t="str">
        <f t="shared" si="52"/>
        <v>9371THARCELOR (BERTON SICARD)</v>
      </c>
      <c r="B3247" s="1" t="s">
        <v>1671</v>
      </c>
      <c r="C3247" s="1" t="s">
        <v>32898</v>
      </c>
      <c r="D3247" s="1" t="s">
        <v>78</v>
      </c>
      <c r="E3247" s="1" t="s">
        <v>1644</v>
      </c>
      <c r="F3247" s="1" t="s">
        <v>32900</v>
      </c>
      <c r="G3247" s="1" t="s">
        <v>655</v>
      </c>
      <c r="H3247" t="s">
        <v>1671</v>
      </c>
      <c r="I3247" s="1" t="s">
        <v>41</v>
      </c>
      <c r="J3247">
        <v>6.5</v>
      </c>
    </row>
    <row r="3248" spans="1:10" hidden="1" x14ac:dyDescent="0.25">
      <c r="A3248" s="24" t="str">
        <f t="shared" si="52"/>
        <v>9373THARCELOR (BERTON SICARD)</v>
      </c>
      <c r="B3248" s="1" t="s">
        <v>1672</v>
      </c>
      <c r="C3248" s="1" t="s">
        <v>32898</v>
      </c>
      <c r="D3248" s="1" t="s">
        <v>78</v>
      </c>
      <c r="E3248" s="1" t="s">
        <v>1644</v>
      </c>
      <c r="F3248" s="1" t="s">
        <v>32900</v>
      </c>
      <c r="G3248" s="1" t="s">
        <v>655</v>
      </c>
      <c r="H3248" t="s">
        <v>1672</v>
      </c>
      <c r="I3248" s="1" t="s">
        <v>41</v>
      </c>
      <c r="J3248">
        <v>6.5</v>
      </c>
    </row>
    <row r="3249" spans="1:10" hidden="1" x14ac:dyDescent="0.25">
      <c r="A3249" s="24" t="str">
        <f t="shared" si="52"/>
        <v>9374THARCELOR (BERTON SICARD)</v>
      </c>
      <c r="B3249" s="1" t="s">
        <v>1673</v>
      </c>
      <c r="C3249" s="1" t="s">
        <v>32898</v>
      </c>
      <c r="D3249" s="1" t="s">
        <v>78</v>
      </c>
      <c r="E3249" s="1" t="s">
        <v>1674</v>
      </c>
      <c r="F3249" s="1" t="s">
        <v>32900</v>
      </c>
      <c r="G3249" s="1" t="s">
        <v>655</v>
      </c>
      <c r="H3249" t="s">
        <v>1673</v>
      </c>
      <c r="I3249" s="1" t="s">
        <v>41</v>
      </c>
      <c r="J3249">
        <v>6.5</v>
      </c>
    </row>
    <row r="3250" spans="1:10" hidden="1" x14ac:dyDescent="0.25">
      <c r="A3250" s="24" t="str">
        <f t="shared" si="52"/>
        <v>9375THARCELOR (BERTON SICARD)</v>
      </c>
      <c r="B3250" s="1" t="s">
        <v>1675</v>
      </c>
      <c r="C3250" s="1" t="s">
        <v>32898</v>
      </c>
      <c r="D3250" s="1" t="s">
        <v>78</v>
      </c>
      <c r="E3250" s="1" t="s">
        <v>1676</v>
      </c>
      <c r="F3250" s="1" t="s">
        <v>32900</v>
      </c>
      <c r="G3250" s="1" t="s">
        <v>655</v>
      </c>
      <c r="H3250" t="s">
        <v>1675</v>
      </c>
      <c r="I3250" s="1" t="s">
        <v>41</v>
      </c>
      <c r="J3250">
        <v>6.5</v>
      </c>
    </row>
    <row r="3251" spans="1:10" hidden="1" x14ac:dyDescent="0.25">
      <c r="A3251" s="24" t="str">
        <f t="shared" si="52"/>
        <v>9376THARCELOR (BERTON SICARD)</v>
      </c>
      <c r="B3251" s="1" t="s">
        <v>1677</v>
      </c>
      <c r="C3251" s="1" t="s">
        <v>32898</v>
      </c>
      <c r="D3251" s="1" t="s">
        <v>78</v>
      </c>
      <c r="E3251" s="1" t="s">
        <v>1678</v>
      </c>
      <c r="F3251" s="1" t="s">
        <v>32900</v>
      </c>
      <c r="G3251" s="1" t="s">
        <v>655</v>
      </c>
      <c r="H3251" t="s">
        <v>1677</v>
      </c>
      <c r="I3251" s="1" t="s">
        <v>41</v>
      </c>
      <c r="J3251">
        <v>6.5</v>
      </c>
    </row>
    <row r="3252" spans="1:10" hidden="1" x14ac:dyDescent="0.25">
      <c r="A3252" s="24" t="str">
        <f t="shared" si="52"/>
        <v>9377THARCELOR (BERTON SICARD)</v>
      </c>
      <c r="B3252" s="1" t="s">
        <v>1679</v>
      </c>
      <c r="C3252" s="1" t="s">
        <v>32898</v>
      </c>
      <c r="D3252" s="1" t="s">
        <v>78</v>
      </c>
      <c r="E3252" s="1" t="s">
        <v>1680</v>
      </c>
      <c r="F3252" s="1" t="s">
        <v>32900</v>
      </c>
      <c r="G3252" s="1" t="s">
        <v>655</v>
      </c>
      <c r="H3252" t="s">
        <v>1679</v>
      </c>
      <c r="I3252" s="1" t="s">
        <v>41</v>
      </c>
      <c r="J3252">
        <v>6.5</v>
      </c>
    </row>
    <row r="3253" spans="1:10" hidden="1" x14ac:dyDescent="0.25">
      <c r="A3253" s="24" t="str">
        <f t="shared" si="52"/>
        <v>9390ARCELOR (BERTON SICARD)</v>
      </c>
      <c r="B3253" s="1">
        <v>9390</v>
      </c>
      <c r="C3253" s="1" t="s">
        <v>32898</v>
      </c>
      <c r="D3253" s="1" t="s">
        <v>78</v>
      </c>
      <c r="E3253" s="1" t="s">
        <v>1681</v>
      </c>
      <c r="F3253" s="1" t="s">
        <v>32900</v>
      </c>
      <c r="G3253" s="1" t="s">
        <v>655</v>
      </c>
      <c r="H3253">
        <v>9390</v>
      </c>
      <c r="I3253" s="1" t="s">
        <v>41</v>
      </c>
      <c r="J3253">
        <v>6.5</v>
      </c>
    </row>
    <row r="3254" spans="1:10" hidden="1" x14ac:dyDescent="0.25">
      <c r="A3254" s="24" t="str">
        <f t="shared" si="52"/>
        <v>9391ARCELOR (BERTON SICARD)</v>
      </c>
      <c r="B3254" s="1">
        <v>9391</v>
      </c>
      <c r="C3254" s="1" t="s">
        <v>32898</v>
      </c>
      <c r="D3254" s="1" t="s">
        <v>78</v>
      </c>
      <c r="E3254" s="1" t="s">
        <v>1682</v>
      </c>
      <c r="F3254" s="1" t="s">
        <v>32900</v>
      </c>
      <c r="G3254" s="1" t="s">
        <v>655</v>
      </c>
      <c r="H3254">
        <v>9391</v>
      </c>
      <c r="I3254" s="1" t="s">
        <v>41</v>
      </c>
      <c r="J3254">
        <v>6.5</v>
      </c>
    </row>
    <row r="3255" spans="1:10" hidden="1" x14ac:dyDescent="0.25">
      <c r="A3255" s="24" t="str">
        <f t="shared" si="52"/>
        <v>9392ARCELOR (BERTON SICARD)</v>
      </c>
      <c r="B3255" s="1">
        <v>9392</v>
      </c>
      <c r="C3255" s="1" t="s">
        <v>32898</v>
      </c>
      <c r="D3255" s="1" t="s">
        <v>78</v>
      </c>
      <c r="E3255" s="1" t="s">
        <v>1683</v>
      </c>
      <c r="F3255" s="1" t="s">
        <v>32900</v>
      </c>
      <c r="G3255" s="1" t="s">
        <v>655</v>
      </c>
      <c r="H3255">
        <v>9392</v>
      </c>
      <c r="I3255" s="1" t="s">
        <v>41</v>
      </c>
      <c r="J3255">
        <v>6.5</v>
      </c>
    </row>
    <row r="3256" spans="1:10" hidden="1" x14ac:dyDescent="0.25">
      <c r="A3256" s="24" t="str">
        <f t="shared" si="52"/>
        <v>9393ARCELOR (BERTON SICARD)</v>
      </c>
      <c r="B3256" s="1">
        <v>9393</v>
      </c>
      <c r="C3256" s="1" t="s">
        <v>32898</v>
      </c>
      <c r="D3256" s="1" t="s">
        <v>78</v>
      </c>
      <c r="E3256" s="1" t="s">
        <v>1684</v>
      </c>
      <c r="F3256" s="1" t="s">
        <v>32900</v>
      </c>
      <c r="G3256" s="1" t="s">
        <v>655</v>
      </c>
      <c r="H3256">
        <v>9393</v>
      </c>
      <c r="I3256" s="1" t="s">
        <v>41</v>
      </c>
      <c r="J3256">
        <v>6.5</v>
      </c>
    </row>
    <row r="3257" spans="1:10" hidden="1" x14ac:dyDescent="0.25">
      <c r="A3257" s="24" t="str">
        <f t="shared" si="52"/>
        <v>9394ARCELOR (BERTON SICARD)</v>
      </c>
      <c r="B3257" s="1">
        <v>9394</v>
      </c>
      <c r="C3257" s="1" t="s">
        <v>32898</v>
      </c>
      <c r="D3257" s="1" t="s">
        <v>78</v>
      </c>
      <c r="E3257" s="1" t="s">
        <v>1685</v>
      </c>
      <c r="F3257" s="1" t="s">
        <v>32900</v>
      </c>
      <c r="G3257" s="1" t="s">
        <v>655</v>
      </c>
      <c r="H3257">
        <v>9394</v>
      </c>
      <c r="I3257" s="1" t="s">
        <v>41</v>
      </c>
      <c r="J3257">
        <v>6.5</v>
      </c>
    </row>
    <row r="3258" spans="1:10" hidden="1" x14ac:dyDescent="0.25">
      <c r="A3258" s="24" t="str">
        <f t="shared" si="52"/>
        <v>9396ARCELOR (BERTON SICARD)</v>
      </c>
      <c r="B3258" s="1">
        <v>9396</v>
      </c>
      <c r="C3258" s="1" t="s">
        <v>32898</v>
      </c>
      <c r="D3258" s="1" t="s">
        <v>78</v>
      </c>
      <c r="E3258" s="1" t="s">
        <v>1686</v>
      </c>
      <c r="F3258" s="1" t="s">
        <v>32900</v>
      </c>
      <c r="G3258" s="1" t="s">
        <v>655</v>
      </c>
      <c r="H3258">
        <v>9396</v>
      </c>
      <c r="I3258" s="1" t="s">
        <v>41</v>
      </c>
      <c r="J3258">
        <v>6.5</v>
      </c>
    </row>
    <row r="3259" spans="1:10" hidden="1" x14ac:dyDescent="0.25">
      <c r="A3259" s="24" t="str">
        <f t="shared" si="52"/>
        <v>9397ARCELOR (BERTON SICARD)</v>
      </c>
      <c r="B3259" s="1">
        <v>9397</v>
      </c>
      <c r="C3259" s="1" t="s">
        <v>32898</v>
      </c>
      <c r="D3259" s="1" t="s">
        <v>168</v>
      </c>
      <c r="E3259" s="1" t="s">
        <v>1687</v>
      </c>
      <c r="F3259" s="1" t="s">
        <v>32900</v>
      </c>
      <c r="G3259" s="1" t="s">
        <v>655</v>
      </c>
      <c r="H3259">
        <v>9397</v>
      </c>
      <c r="I3259" s="1" t="s">
        <v>41</v>
      </c>
      <c r="J3259">
        <v>6.5</v>
      </c>
    </row>
    <row r="3260" spans="1:10" hidden="1" x14ac:dyDescent="0.25">
      <c r="A3260" s="24" t="str">
        <f t="shared" si="52"/>
        <v>9460ARCELOR (BERTON SICARD)</v>
      </c>
      <c r="B3260" s="1">
        <v>9460</v>
      </c>
      <c r="C3260" s="1" t="s">
        <v>32898</v>
      </c>
      <c r="D3260" s="1" t="s">
        <v>78</v>
      </c>
      <c r="E3260" s="1" t="s">
        <v>2065</v>
      </c>
      <c r="F3260" s="1" t="s">
        <v>32900</v>
      </c>
      <c r="G3260" s="1" t="s">
        <v>655</v>
      </c>
      <c r="H3260">
        <v>9460</v>
      </c>
      <c r="I3260" s="1" t="s">
        <v>41</v>
      </c>
      <c r="J3260">
        <v>1</v>
      </c>
    </row>
    <row r="3261" spans="1:10" hidden="1" x14ac:dyDescent="0.25">
      <c r="A3261" s="24" t="str">
        <f t="shared" si="52"/>
        <v>9617ARCELOR (BERTON SICARD)</v>
      </c>
      <c r="B3261" s="1">
        <v>9617</v>
      </c>
      <c r="C3261" s="1" t="s">
        <v>32898</v>
      </c>
      <c r="D3261" s="1" t="s">
        <v>78</v>
      </c>
      <c r="E3261" s="1" t="s">
        <v>2128</v>
      </c>
      <c r="F3261" s="1" t="s">
        <v>32900</v>
      </c>
      <c r="G3261" s="1" t="s">
        <v>655</v>
      </c>
      <c r="H3261">
        <v>9617</v>
      </c>
      <c r="I3261" s="1" t="s">
        <v>41</v>
      </c>
      <c r="J3261">
        <v>1</v>
      </c>
    </row>
    <row r="3262" spans="1:10" hidden="1" x14ac:dyDescent="0.25">
      <c r="A3262" s="24" t="str">
        <f t="shared" si="52"/>
        <v>9804ARCELOR (BERTON SICARD)</v>
      </c>
      <c r="B3262" s="1">
        <v>9804</v>
      </c>
      <c r="C3262" s="1" t="s">
        <v>32898</v>
      </c>
      <c r="D3262" s="1" t="s">
        <v>78</v>
      </c>
      <c r="E3262" s="1" t="s">
        <v>2129</v>
      </c>
      <c r="F3262" s="1" t="s">
        <v>32900</v>
      </c>
      <c r="G3262" s="1" t="s">
        <v>655</v>
      </c>
      <c r="H3262">
        <v>9804</v>
      </c>
      <c r="I3262" s="1" t="s">
        <v>41</v>
      </c>
      <c r="J3262">
        <v>1</v>
      </c>
    </row>
    <row r="3263" spans="1:10" hidden="1" x14ac:dyDescent="0.25">
      <c r="A3263" s="24" t="str">
        <f t="shared" si="52"/>
        <v>9848ARCELOR (BERTON SICARD)</v>
      </c>
      <c r="B3263" s="1">
        <v>9848</v>
      </c>
      <c r="C3263" s="1" t="s">
        <v>32898</v>
      </c>
      <c r="D3263" s="1" t="s">
        <v>78</v>
      </c>
      <c r="E3263" s="1" t="s">
        <v>2131</v>
      </c>
      <c r="F3263" s="1" t="s">
        <v>32900</v>
      </c>
      <c r="G3263" s="1" t="s">
        <v>655</v>
      </c>
      <c r="H3263">
        <v>9848</v>
      </c>
      <c r="I3263" s="1" t="s">
        <v>41</v>
      </c>
      <c r="J3263">
        <v>1</v>
      </c>
    </row>
    <row r="3264" spans="1:10" hidden="1" x14ac:dyDescent="0.25">
      <c r="A3264" s="24" t="str">
        <f t="shared" si="52"/>
        <v>9865ARCELOR (BERTON SICARD)</v>
      </c>
      <c r="B3264" s="1">
        <v>9865</v>
      </c>
      <c r="C3264" s="1" t="s">
        <v>32898</v>
      </c>
      <c r="D3264" s="1" t="s">
        <v>78</v>
      </c>
      <c r="E3264" s="1" t="s">
        <v>2132</v>
      </c>
      <c r="F3264" s="1" t="s">
        <v>32900</v>
      </c>
      <c r="G3264" s="1" t="s">
        <v>655</v>
      </c>
      <c r="H3264">
        <v>9865</v>
      </c>
      <c r="I3264" s="1" t="s">
        <v>41</v>
      </c>
      <c r="J3264">
        <v>1</v>
      </c>
    </row>
    <row r="3265" spans="1:10" hidden="1" x14ac:dyDescent="0.25">
      <c r="A3265" s="24" t="str">
        <f t="shared" si="52"/>
        <v>9882ARCELOR (BERTON SICARD)</v>
      </c>
      <c r="B3265" s="1">
        <v>9882</v>
      </c>
      <c r="C3265" s="1" t="s">
        <v>32898</v>
      </c>
      <c r="D3265" s="1" t="s">
        <v>78</v>
      </c>
      <c r="E3265" s="1" t="s">
        <v>2133</v>
      </c>
      <c r="F3265" s="1" t="s">
        <v>32900</v>
      </c>
      <c r="G3265" s="1" t="s">
        <v>655</v>
      </c>
      <c r="H3265">
        <v>9882</v>
      </c>
      <c r="I3265" s="1" t="s">
        <v>41</v>
      </c>
      <c r="J3265">
        <v>1</v>
      </c>
    </row>
    <row r="3266" spans="1:10" hidden="1" x14ac:dyDescent="0.25">
      <c r="A3266" s="24" t="str">
        <f t="shared" si="52"/>
        <v>9890ARCELOR (BERTON SICARD)</v>
      </c>
      <c r="B3266" s="1">
        <v>9890</v>
      </c>
      <c r="C3266" s="1" t="s">
        <v>32898</v>
      </c>
      <c r="D3266" s="1" t="s">
        <v>78</v>
      </c>
      <c r="E3266" s="1" t="s">
        <v>2134</v>
      </c>
      <c r="F3266" s="1" t="s">
        <v>32900</v>
      </c>
      <c r="G3266" s="1" t="s">
        <v>655</v>
      </c>
      <c r="H3266">
        <v>9890</v>
      </c>
      <c r="I3266" s="1" t="s">
        <v>41</v>
      </c>
      <c r="J3266">
        <v>1</v>
      </c>
    </row>
    <row r="3267" spans="1:10" hidden="1" x14ac:dyDescent="0.25">
      <c r="A3267" s="24" t="str">
        <f t="shared" si="52"/>
        <v>9895ARCELOR (BERTON SICARD)</v>
      </c>
      <c r="B3267" s="1">
        <v>9895</v>
      </c>
      <c r="C3267" s="1" t="s">
        <v>32898</v>
      </c>
      <c r="D3267" s="1" t="s">
        <v>78</v>
      </c>
      <c r="E3267" s="1" t="s">
        <v>2135</v>
      </c>
      <c r="F3267" s="1" t="s">
        <v>32900</v>
      </c>
      <c r="G3267" s="1" t="s">
        <v>655</v>
      </c>
      <c r="H3267">
        <v>9895</v>
      </c>
      <c r="I3267" s="1" t="s">
        <v>41</v>
      </c>
      <c r="J3267">
        <v>1</v>
      </c>
    </row>
    <row r="3268" spans="1:10" hidden="1" x14ac:dyDescent="0.25">
      <c r="A3268" s="24" t="str">
        <f t="shared" si="52"/>
        <v>9897ARCELOR (BERTON SICARD)</v>
      </c>
      <c r="B3268" s="1">
        <v>9897</v>
      </c>
      <c r="C3268" s="1" t="s">
        <v>32898</v>
      </c>
      <c r="D3268" s="1" t="s">
        <v>78</v>
      </c>
      <c r="E3268" s="1" t="s">
        <v>2136</v>
      </c>
      <c r="F3268" s="1" t="s">
        <v>32900</v>
      </c>
      <c r="G3268" s="1" t="s">
        <v>655</v>
      </c>
      <c r="H3268">
        <v>9897</v>
      </c>
      <c r="I3268" s="1" t="s">
        <v>41</v>
      </c>
      <c r="J3268">
        <v>1</v>
      </c>
    </row>
    <row r="3269" spans="1:10" hidden="1" x14ac:dyDescent="0.25">
      <c r="A3269" s="24" t="str">
        <f t="shared" si="52"/>
        <v>9918ARCELOR (BERTON SICARD)</v>
      </c>
      <c r="B3269" s="1">
        <v>9918</v>
      </c>
      <c r="C3269" s="1" t="s">
        <v>32898</v>
      </c>
      <c r="D3269" s="1" t="s">
        <v>78</v>
      </c>
      <c r="E3269" s="1" t="s">
        <v>2139</v>
      </c>
      <c r="F3269" s="1" t="s">
        <v>32900</v>
      </c>
      <c r="G3269" s="1" t="s">
        <v>655</v>
      </c>
      <c r="H3269">
        <v>9918</v>
      </c>
      <c r="I3269" s="1" t="s">
        <v>41</v>
      </c>
      <c r="J3269">
        <v>1</v>
      </c>
    </row>
    <row r="3270" spans="1:10" hidden="1" x14ac:dyDescent="0.25">
      <c r="A3270" s="24" t="str">
        <f t="shared" si="52"/>
        <v>9921ARCELOR (BERTON SICARD)</v>
      </c>
      <c r="B3270" s="1">
        <v>9921</v>
      </c>
      <c r="C3270" s="1" t="s">
        <v>32898</v>
      </c>
      <c r="D3270" s="1" t="s">
        <v>78</v>
      </c>
      <c r="E3270" s="1" t="s">
        <v>2141</v>
      </c>
      <c r="F3270" s="1" t="s">
        <v>32900</v>
      </c>
      <c r="G3270" s="1" t="s">
        <v>655</v>
      </c>
      <c r="H3270">
        <v>9921</v>
      </c>
      <c r="I3270" s="1" t="s">
        <v>41</v>
      </c>
      <c r="J3270">
        <v>1</v>
      </c>
    </row>
    <row r="3271" spans="1:10" hidden="1" x14ac:dyDescent="0.25">
      <c r="A3271" s="24" t="str">
        <f t="shared" si="52"/>
        <v>9923ARCELOR (BERTON SICARD)</v>
      </c>
      <c r="B3271" s="1">
        <v>9923</v>
      </c>
      <c r="C3271" s="1" t="s">
        <v>32898</v>
      </c>
      <c r="D3271" s="1" t="s">
        <v>78</v>
      </c>
      <c r="E3271" s="1" t="s">
        <v>2142</v>
      </c>
      <c r="F3271" s="1" t="s">
        <v>32900</v>
      </c>
      <c r="G3271" s="1" t="s">
        <v>655</v>
      </c>
      <c r="H3271">
        <v>9923</v>
      </c>
      <c r="I3271" s="1" t="s">
        <v>41</v>
      </c>
      <c r="J3271">
        <v>1</v>
      </c>
    </row>
    <row r="3272" spans="1:10" hidden="1" x14ac:dyDescent="0.25">
      <c r="A3272" s="24" t="str">
        <f t="shared" si="52"/>
        <v>9934ARCELOR (BERTON SICARD)</v>
      </c>
      <c r="B3272" s="1">
        <v>9934</v>
      </c>
      <c r="C3272" s="1" t="s">
        <v>32898</v>
      </c>
      <c r="D3272" s="1" t="s">
        <v>78</v>
      </c>
      <c r="E3272" s="1" t="s">
        <v>1688</v>
      </c>
      <c r="F3272" s="1" t="s">
        <v>32900</v>
      </c>
      <c r="G3272" s="1" t="s">
        <v>655</v>
      </c>
      <c r="H3272">
        <v>9934</v>
      </c>
      <c r="I3272" s="1" t="s">
        <v>41</v>
      </c>
      <c r="J3272">
        <v>1</v>
      </c>
    </row>
    <row r="3273" spans="1:10" hidden="1" x14ac:dyDescent="0.25">
      <c r="A3273" s="24" t="str">
        <f t="shared" si="52"/>
        <v>9935ARCELOR (BERTON SICARD)</v>
      </c>
      <c r="B3273" s="1">
        <v>9935</v>
      </c>
      <c r="C3273" s="1" t="s">
        <v>32898</v>
      </c>
      <c r="D3273" s="1" t="s">
        <v>78</v>
      </c>
      <c r="E3273" s="1" t="s">
        <v>1689</v>
      </c>
      <c r="F3273" s="1" t="s">
        <v>32900</v>
      </c>
      <c r="G3273" s="1" t="s">
        <v>655</v>
      </c>
      <c r="H3273">
        <v>9935</v>
      </c>
      <c r="I3273" s="1" t="s">
        <v>41</v>
      </c>
      <c r="J3273">
        <v>1</v>
      </c>
    </row>
    <row r="3274" spans="1:10" hidden="1" x14ac:dyDescent="0.25">
      <c r="A3274" s="24" t="str">
        <f t="shared" si="52"/>
        <v>9935AARCELOR (BERTON SICARD)</v>
      </c>
      <c r="B3274" s="1" t="s">
        <v>2145</v>
      </c>
      <c r="C3274" s="1" t="s">
        <v>32898</v>
      </c>
      <c r="D3274" s="1" t="s">
        <v>78</v>
      </c>
      <c r="E3274" s="1" t="s">
        <v>2146</v>
      </c>
      <c r="F3274" s="1" t="s">
        <v>32900</v>
      </c>
      <c r="G3274" s="1" t="s">
        <v>655</v>
      </c>
      <c r="H3274" t="s">
        <v>2145</v>
      </c>
      <c r="I3274" s="1" t="s">
        <v>41</v>
      </c>
      <c r="J3274">
        <v>1</v>
      </c>
    </row>
    <row r="3275" spans="1:10" hidden="1" x14ac:dyDescent="0.25">
      <c r="A3275" s="24" t="str">
        <f t="shared" si="52"/>
        <v>9936ARCELOR (BERTON SICARD)</v>
      </c>
      <c r="B3275" s="1">
        <v>9936</v>
      </c>
      <c r="C3275" s="1" t="s">
        <v>32898</v>
      </c>
      <c r="D3275" s="1" t="s">
        <v>78</v>
      </c>
      <c r="E3275" s="1" t="s">
        <v>1690</v>
      </c>
      <c r="F3275" s="1" t="s">
        <v>32900</v>
      </c>
      <c r="G3275" s="1" t="s">
        <v>655</v>
      </c>
      <c r="H3275">
        <v>9936</v>
      </c>
      <c r="I3275" s="1" t="s">
        <v>41</v>
      </c>
      <c r="J3275">
        <v>1</v>
      </c>
    </row>
    <row r="3276" spans="1:10" hidden="1" x14ac:dyDescent="0.25">
      <c r="A3276" s="24" t="str">
        <f t="shared" ref="A3276:A3339" si="53">B3276&amp;F3276</f>
        <v>9937ARCELOR (BERTON SICARD)</v>
      </c>
      <c r="B3276" s="1">
        <v>9937</v>
      </c>
      <c r="C3276" s="1" t="s">
        <v>32898</v>
      </c>
      <c r="D3276" s="1" t="s">
        <v>78</v>
      </c>
      <c r="E3276" s="1" t="s">
        <v>1691</v>
      </c>
      <c r="F3276" s="1" t="s">
        <v>32900</v>
      </c>
      <c r="G3276" s="1" t="s">
        <v>655</v>
      </c>
      <c r="H3276">
        <v>9937</v>
      </c>
      <c r="I3276" s="1" t="s">
        <v>41</v>
      </c>
      <c r="J3276">
        <v>1</v>
      </c>
    </row>
    <row r="3277" spans="1:10" hidden="1" x14ac:dyDescent="0.25">
      <c r="A3277" s="24" t="str">
        <f t="shared" si="53"/>
        <v>9937AARCELOR (BERTON SICARD)</v>
      </c>
      <c r="B3277" s="1" t="s">
        <v>2147</v>
      </c>
      <c r="C3277" s="1" t="s">
        <v>32898</v>
      </c>
      <c r="D3277" s="1" t="s">
        <v>78</v>
      </c>
      <c r="E3277" s="1" t="s">
        <v>2148</v>
      </c>
      <c r="F3277" s="1" t="s">
        <v>32900</v>
      </c>
      <c r="G3277" s="1" t="s">
        <v>655</v>
      </c>
      <c r="H3277" t="s">
        <v>2147</v>
      </c>
      <c r="I3277" s="1" t="s">
        <v>41</v>
      </c>
      <c r="J3277">
        <v>1</v>
      </c>
    </row>
    <row r="3278" spans="1:10" hidden="1" x14ac:dyDescent="0.25">
      <c r="A3278" s="24" t="str">
        <f t="shared" si="53"/>
        <v>9948ARCELOR (BERTON SICARD)</v>
      </c>
      <c r="B3278" s="1">
        <v>9948</v>
      </c>
      <c r="C3278" s="1" t="s">
        <v>32898</v>
      </c>
      <c r="D3278" s="1" t="s">
        <v>78</v>
      </c>
      <c r="E3278" s="1" t="s">
        <v>2150</v>
      </c>
      <c r="F3278" s="1" t="s">
        <v>32900</v>
      </c>
      <c r="G3278" s="1" t="s">
        <v>655</v>
      </c>
      <c r="H3278">
        <v>9948</v>
      </c>
      <c r="I3278" s="1" t="s">
        <v>41</v>
      </c>
      <c r="J3278">
        <v>1</v>
      </c>
    </row>
    <row r="3279" spans="1:10" hidden="1" x14ac:dyDescent="0.25">
      <c r="A3279" s="24" t="str">
        <f t="shared" si="53"/>
        <v>9960ARCELOR (BERTON SICARD)</v>
      </c>
      <c r="B3279" s="1">
        <v>9960</v>
      </c>
      <c r="C3279" s="1" t="s">
        <v>32898</v>
      </c>
      <c r="D3279" s="1" t="s">
        <v>78</v>
      </c>
      <c r="E3279" s="1" t="s">
        <v>2151</v>
      </c>
      <c r="F3279" s="1" t="s">
        <v>32900</v>
      </c>
      <c r="G3279" s="1" t="s">
        <v>655</v>
      </c>
      <c r="H3279">
        <v>9960</v>
      </c>
      <c r="I3279" s="1" t="s">
        <v>41</v>
      </c>
      <c r="J3279">
        <v>1</v>
      </c>
    </row>
    <row r="3280" spans="1:10" hidden="1" x14ac:dyDescent="0.25">
      <c r="A3280" s="24" t="str">
        <f t="shared" si="53"/>
        <v>9961ARCELOR (BERTON SICARD)</v>
      </c>
      <c r="B3280" s="1">
        <v>9961</v>
      </c>
      <c r="C3280" s="1" t="s">
        <v>32898</v>
      </c>
      <c r="D3280" s="1" t="s">
        <v>78</v>
      </c>
      <c r="E3280" s="1" t="s">
        <v>2152</v>
      </c>
      <c r="F3280" s="1" t="s">
        <v>32900</v>
      </c>
      <c r="G3280" s="1" t="s">
        <v>655</v>
      </c>
      <c r="H3280">
        <v>9961</v>
      </c>
      <c r="I3280" s="1" t="s">
        <v>41</v>
      </c>
      <c r="J3280">
        <v>1</v>
      </c>
    </row>
    <row r="3281" spans="1:10" hidden="1" x14ac:dyDescent="0.25">
      <c r="A3281" s="24" t="str">
        <f t="shared" si="53"/>
        <v>9963ARCELOR (BERTON SICARD)</v>
      </c>
      <c r="B3281" s="1">
        <v>9963</v>
      </c>
      <c r="C3281" s="1" t="s">
        <v>32898</v>
      </c>
      <c r="D3281" s="1" t="s">
        <v>78</v>
      </c>
      <c r="E3281" s="1" t="s">
        <v>2153</v>
      </c>
      <c r="F3281" s="1" t="s">
        <v>32900</v>
      </c>
      <c r="G3281" s="1" t="s">
        <v>655</v>
      </c>
      <c r="H3281">
        <v>9963</v>
      </c>
      <c r="I3281" s="1" t="s">
        <v>41</v>
      </c>
      <c r="J3281">
        <v>1</v>
      </c>
    </row>
    <row r="3282" spans="1:10" hidden="1" x14ac:dyDescent="0.25">
      <c r="A3282" s="24" t="str">
        <f t="shared" si="53"/>
        <v>121009ARCELOR (BERTON SICARD)</v>
      </c>
      <c r="B3282" s="1">
        <v>121009</v>
      </c>
      <c r="C3282" s="1" t="s">
        <v>32898</v>
      </c>
      <c r="D3282" s="1" t="s">
        <v>32837</v>
      </c>
      <c r="E3282" s="1" t="s">
        <v>1695</v>
      </c>
      <c r="F3282" s="1" t="s">
        <v>32900</v>
      </c>
      <c r="G3282" s="1" t="s">
        <v>655</v>
      </c>
      <c r="H3282">
        <v>121009</v>
      </c>
      <c r="I3282" s="1" t="s">
        <v>41</v>
      </c>
      <c r="J3282">
        <v>6.5</v>
      </c>
    </row>
    <row r="3283" spans="1:10" hidden="1" x14ac:dyDescent="0.25">
      <c r="A3283" s="24" t="str">
        <f t="shared" si="53"/>
        <v>121013ARCELOR (BERTON SICARD)</v>
      </c>
      <c r="B3283" s="1">
        <v>121013</v>
      </c>
      <c r="C3283" s="1" t="s">
        <v>32898</v>
      </c>
      <c r="D3283" s="1" t="s">
        <v>32837</v>
      </c>
      <c r="E3283" s="1" t="s">
        <v>2154</v>
      </c>
      <c r="F3283" s="1" t="s">
        <v>32900</v>
      </c>
      <c r="G3283" s="1" t="s">
        <v>655</v>
      </c>
      <c r="H3283">
        <v>121013</v>
      </c>
      <c r="I3283" s="1" t="s">
        <v>41</v>
      </c>
      <c r="J3283">
        <v>6.5</v>
      </c>
    </row>
    <row r="3284" spans="1:10" hidden="1" x14ac:dyDescent="0.25">
      <c r="A3284" s="24" t="str">
        <f t="shared" si="53"/>
        <v>410000ARCELOR (BERTON SICARD)</v>
      </c>
      <c r="B3284" s="1">
        <v>410000</v>
      </c>
      <c r="C3284" s="1" t="s">
        <v>32898</v>
      </c>
      <c r="D3284" s="1" t="s">
        <v>78</v>
      </c>
      <c r="E3284" s="1" t="s">
        <v>1699</v>
      </c>
      <c r="F3284" s="1" t="s">
        <v>32900</v>
      </c>
      <c r="G3284" s="1" t="s">
        <v>655</v>
      </c>
      <c r="H3284">
        <v>410000</v>
      </c>
      <c r="I3284" s="1" t="s">
        <v>41</v>
      </c>
      <c r="J3284">
        <v>6.5</v>
      </c>
    </row>
    <row r="3285" spans="1:10" hidden="1" x14ac:dyDescent="0.25">
      <c r="A3285" s="24" t="str">
        <f t="shared" si="53"/>
        <v>410001ARCELOR (BERTON SICARD)</v>
      </c>
      <c r="B3285" s="1">
        <v>410001</v>
      </c>
      <c r="C3285" s="1" t="s">
        <v>32898</v>
      </c>
      <c r="D3285" s="1" t="s">
        <v>78</v>
      </c>
      <c r="E3285" s="1" t="s">
        <v>1700</v>
      </c>
      <c r="F3285" s="1" t="s">
        <v>32900</v>
      </c>
      <c r="G3285" s="1" t="s">
        <v>655</v>
      </c>
      <c r="H3285">
        <v>410001</v>
      </c>
      <c r="I3285" s="1" t="s">
        <v>41</v>
      </c>
      <c r="J3285">
        <v>6.5</v>
      </c>
    </row>
    <row r="3286" spans="1:10" hidden="1" x14ac:dyDescent="0.25">
      <c r="A3286" s="24" t="str">
        <f t="shared" si="53"/>
        <v>410002ARCELOR (BERTON SICARD)</v>
      </c>
      <c r="B3286" s="1">
        <v>410002</v>
      </c>
      <c r="C3286" s="1" t="s">
        <v>32898</v>
      </c>
      <c r="D3286" s="1" t="s">
        <v>78</v>
      </c>
      <c r="E3286" s="1" t="s">
        <v>1243</v>
      </c>
      <c r="F3286" s="1" t="s">
        <v>32900</v>
      </c>
      <c r="G3286" s="1" t="s">
        <v>655</v>
      </c>
      <c r="H3286">
        <v>410002</v>
      </c>
      <c r="I3286" s="1" t="s">
        <v>41</v>
      </c>
      <c r="J3286">
        <v>6.5</v>
      </c>
    </row>
    <row r="3287" spans="1:10" hidden="1" x14ac:dyDescent="0.25">
      <c r="A3287" s="24" t="str">
        <f t="shared" si="53"/>
        <v>410003ARCELOR (BERTON SICARD)</v>
      </c>
      <c r="B3287" s="1">
        <v>410003</v>
      </c>
      <c r="C3287" s="1" t="s">
        <v>32898</v>
      </c>
      <c r="D3287" s="1" t="s">
        <v>78</v>
      </c>
      <c r="E3287" s="1" t="s">
        <v>1701</v>
      </c>
      <c r="F3287" s="1" t="s">
        <v>32900</v>
      </c>
      <c r="G3287" s="1" t="s">
        <v>655</v>
      </c>
      <c r="H3287">
        <v>410003</v>
      </c>
      <c r="I3287" s="1" t="s">
        <v>41</v>
      </c>
      <c r="J3287">
        <v>6.5</v>
      </c>
    </row>
    <row r="3288" spans="1:10" hidden="1" x14ac:dyDescent="0.25">
      <c r="A3288" s="24" t="str">
        <f t="shared" si="53"/>
        <v>410004ARCELOR (BERTON SICARD)</v>
      </c>
      <c r="B3288" s="1">
        <v>410004</v>
      </c>
      <c r="C3288" s="1" t="s">
        <v>32898</v>
      </c>
      <c r="D3288" s="1" t="s">
        <v>78</v>
      </c>
      <c r="E3288" s="1" t="s">
        <v>1243</v>
      </c>
      <c r="F3288" s="1" t="s">
        <v>32900</v>
      </c>
      <c r="G3288" s="1" t="s">
        <v>655</v>
      </c>
      <c r="H3288">
        <v>410004</v>
      </c>
      <c r="I3288" s="1" t="s">
        <v>41</v>
      </c>
      <c r="J3288">
        <v>6.5</v>
      </c>
    </row>
    <row r="3289" spans="1:10" hidden="1" x14ac:dyDescent="0.25">
      <c r="A3289" s="24" t="str">
        <f t="shared" si="53"/>
        <v>410005ARCELOR (BERTON SICARD)</v>
      </c>
      <c r="B3289" s="1">
        <v>410005</v>
      </c>
      <c r="C3289" s="1" t="s">
        <v>32898</v>
      </c>
      <c r="D3289" s="1" t="s">
        <v>78</v>
      </c>
      <c r="E3289" s="1" t="s">
        <v>1702</v>
      </c>
      <c r="F3289" s="1" t="s">
        <v>32900</v>
      </c>
      <c r="G3289" s="1" t="s">
        <v>655</v>
      </c>
      <c r="H3289">
        <v>410005</v>
      </c>
      <c r="I3289" s="1" t="s">
        <v>41</v>
      </c>
      <c r="J3289">
        <v>6.5</v>
      </c>
    </row>
    <row r="3290" spans="1:10" hidden="1" x14ac:dyDescent="0.25">
      <c r="A3290" s="24" t="str">
        <f t="shared" si="53"/>
        <v>410006ARCELOR (BERTON SICARD)</v>
      </c>
      <c r="B3290" s="1">
        <v>410006</v>
      </c>
      <c r="C3290" s="1" t="s">
        <v>32898</v>
      </c>
      <c r="D3290" s="1" t="s">
        <v>78</v>
      </c>
      <c r="E3290" s="1" t="s">
        <v>1703</v>
      </c>
      <c r="F3290" s="1" t="s">
        <v>32900</v>
      </c>
      <c r="G3290" s="1" t="s">
        <v>655</v>
      </c>
      <c r="H3290">
        <v>410006</v>
      </c>
      <c r="I3290" s="1" t="s">
        <v>41</v>
      </c>
      <c r="J3290">
        <v>6.5</v>
      </c>
    </row>
    <row r="3291" spans="1:10" hidden="1" x14ac:dyDescent="0.25">
      <c r="A3291" s="24" t="str">
        <f t="shared" si="53"/>
        <v>410007ARCELOR (BERTON SICARD)</v>
      </c>
      <c r="B3291" s="1">
        <v>410007</v>
      </c>
      <c r="C3291" s="1" t="s">
        <v>32898</v>
      </c>
      <c r="D3291" s="1" t="s">
        <v>78</v>
      </c>
      <c r="E3291" s="1" t="s">
        <v>1187</v>
      </c>
      <c r="F3291" s="1" t="s">
        <v>32900</v>
      </c>
      <c r="G3291" s="1" t="s">
        <v>655</v>
      </c>
      <c r="H3291">
        <v>410007</v>
      </c>
      <c r="I3291" s="1" t="s">
        <v>41</v>
      </c>
      <c r="J3291">
        <v>6.5</v>
      </c>
    </row>
    <row r="3292" spans="1:10" hidden="1" x14ac:dyDescent="0.25">
      <c r="A3292" s="24" t="str">
        <f t="shared" si="53"/>
        <v>410009ARCELOR (BERTON SICARD)</v>
      </c>
      <c r="B3292" s="1">
        <v>410009</v>
      </c>
      <c r="C3292" s="1" t="s">
        <v>32898</v>
      </c>
      <c r="D3292" s="1" t="s">
        <v>78</v>
      </c>
      <c r="E3292" s="1" t="s">
        <v>1704</v>
      </c>
      <c r="F3292" s="1" t="s">
        <v>32900</v>
      </c>
      <c r="G3292" s="1" t="s">
        <v>655</v>
      </c>
      <c r="H3292">
        <v>410009</v>
      </c>
      <c r="I3292" s="1" t="s">
        <v>41</v>
      </c>
      <c r="J3292">
        <v>6.5</v>
      </c>
    </row>
    <row r="3293" spans="1:10" hidden="1" x14ac:dyDescent="0.25">
      <c r="A3293" s="24" t="str">
        <f t="shared" si="53"/>
        <v>410010ARCELOR (BERTON SICARD)</v>
      </c>
      <c r="B3293" s="1">
        <v>410010</v>
      </c>
      <c r="C3293" s="1" t="s">
        <v>32898</v>
      </c>
      <c r="D3293" s="1" t="s">
        <v>168</v>
      </c>
      <c r="E3293" s="1" t="s">
        <v>1705</v>
      </c>
      <c r="F3293" s="1" t="s">
        <v>32900</v>
      </c>
      <c r="G3293" s="1" t="s">
        <v>655</v>
      </c>
      <c r="H3293">
        <v>410010</v>
      </c>
      <c r="I3293" s="1" t="s">
        <v>41</v>
      </c>
      <c r="J3293">
        <v>6.5</v>
      </c>
    </row>
    <row r="3294" spans="1:10" hidden="1" x14ac:dyDescent="0.25">
      <c r="A3294" s="24" t="str">
        <f t="shared" si="53"/>
        <v>410011ARCELOR (BERTON SICARD)</v>
      </c>
      <c r="B3294" s="1">
        <v>410011</v>
      </c>
      <c r="C3294" s="1" t="s">
        <v>32898</v>
      </c>
      <c r="D3294" s="1" t="s">
        <v>78</v>
      </c>
      <c r="E3294" s="1" t="s">
        <v>1706</v>
      </c>
      <c r="F3294" s="1" t="s">
        <v>32900</v>
      </c>
      <c r="G3294" s="1" t="s">
        <v>655</v>
      </c>
      <c r="H3294">
        <v>410011</v>
      </c>
      <c r="I3294" s="1" t="s">
        <v>41</v>
      </c>
      <c r="J3294">
        <v>6.5</v>
      </c>
    </row>
    <row r="3295" spans="1:10" hidden="1" x14ac:dyDescent="0.25">
      <c r="A3295" s="24" t="str">
        <f t="shared" si="53"/>
        <v>410015ARCELOR (BERTON SICARD)</v>
      </c>
      <c r="B3295" s="1">
        <v>410015</v>
      </c>
      <c r="C3295" s="1" t="s">
        <v>32898</v>
      </c>
      <c r="D3295" s="1" t="s">
        <v>78</v>
      </c>
      <c r="E3295" s="1" t="s">
        <v>1707</v>
      </c>
      <c r="F3295" s="1" t="s">
        <v>32900</v>
      </c>
      <c r="G3295" s="1" t="s">
        <v>655</v>
      </c>
      <c r="H3295">
        <v>410015</v>
      </c>
      <c r="I3295" s="1" t="s">
        <v>41</v>
      </c>
      <c r="J3295">
        <v>6.5</v>
      </c>
    </row>
    <row r="3296" spans="1:10" hidden="1" x14ac:dyDescent="0.25">
      <c r="A3296" s="24" t="str">
        <f t="shared" si="53"/>
        <v>410016ARCELOR (BERTON SICARD)</v>
      </c>
      <c r="B3296" s="1">
        <v>410016</v>
      </c>
      <c r="C3296" s="1" t="s">
        <v>32898</v>
      </c>
      <c r="D3296" s="1" t="s">
        <v>168</v>
      </c>
      <c r="E3296" s="1" t="s">
        <v>1708</v>
      </c>
      <c r="F3296" s="1" t="s">
        <v>32900</v>
      </c>
      <c r="G3296" s="1" t="s">
        <v>655</v>
      </c>
      <c r="H3296">
        <v>410016</v>
      </c>
      <c r="I3296" s="1" t="s">
        <v>41</v>
      </c>
      <c r="J3296">
        <v>6.5</v>
      </c>
    </row>
    <row r="3297" spans="1:10" hidden="1" x14ac:dyDescent="0.25">
      <c r="A3297" s="24" t="str">
        <f t="shared" si="53"/>
        <v>410030ARCELOR (BERTON SICARD)</v>
      </c>
      <c r="B3297" s="1">
        <v>410030</v>
      </c>
      <c r="C3297" s="1" t="s">
        <v>32898</v>
      </c>
      <c r="D3297" s="1" t="s">
        <v>78</v>
      </c>
      <c r="E3297" s="1" t="s">
        <v>1709</v>
      </c>
      <c r="F3297" s="1" t="s">
        <v>32900</v>
      </c>
      <c r="G3297" s="1" t="s">
        <v>655</v>
      </c>
      <c r="H3297">
        <v>410030</v>
      </c>
      <c r="I3297" s="1" t="s">
        <v>41</v>
      </c>
      <c r="J3297">
        <v>6.5</v>
      </c>
    </row>
    <row r="3298" spans="1:10" hidden="1" x14ac:dyDescent="0.25">
      <c r="A3298" s="24" t="str">
        <f t="shared" si="53"/>
        <v>410031ARCELOR (BERTON SICARD)</v>
      </c>
      <c r="B3298" s="1">
        <v>410031</v>
      </c>
      <c r="C3298" s="1" t="s">
        <v>32898</v>
      </c>
      <c r="D3298" s="1" t="s">
        <v>78</v>
      </c>
      <c r="E3298" s="1" t="s">
        <v>1710</v>
      </c>
      <c r="F3298" s="1" t="s">
        <v>32900</v>
      </c>
      <c r="G3298" s="1" t="s">
        <v>655</v>
      </c>
      <c r="H3298">
        <v>410031</v>
      </c>
      <c r="I3298" s="1" t="s">
        <v>41</v>
      </c>
      <c r="J3298">
        <v>6.5</v>
      </c>
    </row>
    <row r="3299" spans="1:10" hidden="1" x14ac:dyDescent="0.25">
      <c r="A3299" s="24" t="str">
        <f t="shared" si="53"/>
        <v>410031/1ARCELOR (BERTON SICARD)</v>
      </c>
      <c r="B3299" s="1" t="s">
        <v>1711</v>
      </c>
      <c r="C3299" s="1" t="s">
        <v>32898</v>
      </c>
      <c r="D3299" s="1" t="s">
        <v>78</v>
      </c>
      <c r="E3299" s="1" t="s">
        <v>1712</v>
      </c>
      <c r="F3299" s="1" t="s">
        <v>32900</v>
      </c>
      <c r="G3299" s="1" t="s">
        <v>655</v>
      </c>
      <c r="H3299" t="s">
        <v>1711</v>
      </c>
      <c r="I3299" s="1" t="s">
        <v>41</v>
      </c>
      <c r="J3299">
        <v>1</v>
      </c>
    </row>
    <row r="3300" spans="1:10" hidden="1" x14ac:dyDescent="0.25">
      <c r="A3300" s="24" t="str">
        <f t="shared" si="53"/>
        <v>410032ARCELOR (BERTON SICARD)</v>
      </c>
      <c r="B3300" s="1">
        <v>410032</v>
      </c>
      <c r="C3300" s="1" t="s">
        <v>32898</v>
      </c>
      <c r="D3300" s="1" t="s">
        <v>78</v>
      </c>
      <c r="E3300" s="1" t="s">
        <v>1713</v>
      </c>
      <c r="F3300" s="1" t="s">
        <v>32900</v>
      </c>
      <c r="G3300" s="1" t="s">
        <v>655</v>
      </c>
      <c r="H3300">
        <v>410032</v>
      </c>
      <c r="I3300" s="1" t="s">
        <v>41</v>
      </c>
      <c r="J3300">
        <v>6.5</v>
      </c>
    </row>
    <row r="3301" spans="1:10" hidden="1" x14ac:dyDescent="0.25">
      <c r="A3301" s="24" t="str">
        <f t="shared" si="53"/>
        <v>410033ARCELOR (BERTON SICARD)</v>
      </c>
      <c r="B3301" s="1">
        <v>410033</v>
      </c>
      <c r="C3301" s="1" t="s">
        <v>32898</v>
      </c>
      <c r="D3301" s="1" t="s">
        <v>78</v>
      </c>
      <c r="E3301" s="1" t="s">
        <v>1714</v>
      </c>
      <c r="F3301" s="1" t="s">
        <v>32900</v>
      </c>
      <c r="G3301" s="1" t="s">
        <v>655</v>
      </c>
      <c r="H3301">
        <v>410033</v>
      </c>
      <c r="I3301" s="1" t="s">
        <v>41</v>
      </c>
      <c r="J3301">
        <v>6.5</v>
      </c>
    </row>
    <row r="3302" spans="1:10" hidden="1" x14ac:dyDescent="0.25">
      <c r="A3302" s="24" t="str">
        <f t="shared" si="53"/>
        <v>410034ARCELOR (BERTON SICARD)</v>
      </c>
      <c r="B3302" s="1">
        <v>410034</v>
      </c>
      <c r="C3302" s="1" t="s">
        <v>32898</v>
      </c>
      <c r="D3302" s="1" t="s">
        <v>78</v>
      </c>
      <c r="E3302" s="1" t="s">
        <v>1715</v>
      </c>
      <c r="F3302" s="1" t="s">
        <v>32900</v>
      </c>
      <c r="G3302" s="1" t="s">
        <v>655</v>
      </c>
      <c r="H3302">
        <v>410034</v>
      </c>
      <c r="I3302" s="1" t="s">
        <v>41</v>
      </c>
      <c r="J3302">
        <v>6.5</v>
      </c>
    </row>
    <row r="3303" spans="1:10" hidden="1" x14ac:dyDescent="0.25">
      <c r="A3303" s="24" t="str">
        <f t="shared" si="53"/>
        <v>410036ARCELOR (BERTON SICARD)</v>
      </c>
      <c r="B3303" s="1">
        <v>410036</v>
      </c>
      <c r="C3303" s="1" t="s">
        <v>32898</v>
      </c>
      <c r="D3303" s="1" t="s">
        <v>78</v>
      </c>
      <c r="E3303" s="1" t="s">
        <v>1716</v>
      </c>
      <c r="F3303" s="1" t="s">
        <v>32900</v>
      </c>
      <c r="G3303" s="1" t="s">
        <v>655</v>
      </c>
      <c r="H3303">
        <v>410036</v>
      </c>
      <c r="I3303" s="1" t="s">
        <v>41</v>
      </c>
      <c r="J3303">
        <v>6.5</v>
      </c>
    </row>
    <row r="3304" spans="1:10" hidden="1" x14ac:dyDescent="0.25">
      <c r="A3304" s="24" t="str">
        <f t="shared" si="53"/>
        <v>410037ARCELOR (BERTON SICARD)</v>
      </c>
      <c r="B3304" s="1">
        <v>410037</v>
      </c>
      <c r="C3304" s="1" t="s">
        <v>32898</v>
      </c>
      <c r="D3304" s="1" t="s">
        <v>78</v>
      </c>
      <c r="E3304" s="1" t="s">
        <v>1715</v>
      </c>
      <c r="F3304" s="1" t="s">
        <v>32900</v>
      </c>
      <c r="G3304" s="1" t="s">
        <v>655</v>
      </c>
      <c r="H3304">
        <v>410037</v>
      </c>
      <c r="I3304" s="1" t="s">
        <v>41</v>
      </c>
      <c r="J3304">
        <v>6.5</v>
      </c>
    </row>
    <row r="3305" spans="1:10" hidden="1" x14ac:dyDescent="0.25">
      <c r="A3305" s="24" t="str">
        <f t="shared" si="53"/>
        <v>410040ARCELOR (BERTON SICARD)</v>
      </c>
      <c r="B3305" s="1">
        <v>410040</v>
      </c>
      <c r="C3305" s="1" t="s">
        <v>32898</v>
      </c>
      <c r="D3305" s="1" t="s">
        <v>78</v>
      </c>
      <c r="E3305" s="1" t="s">
        <v>1717</v>
      </c>
      <c r="F3305" s="1" t="s">
        <v>32900</v>
      </c>
      <c r="G3305" s="1" t="s">
        <v>655</v>
      </c>
      <c r="H3305">
        <v>410040</v>
      </c>
      <c r="I3305" s="1" t="s">
        <v>41</v>
      </c>
      <c r="J3305">
        <v>6.5</v>
      </c>
    </row>
    <row r="3306" spans="1:10" hidden="1" x14ac:dyDescent="0.25">
      <c r="A3306" s="24" t="str">
        <f t="shared" si="53"/>
        <v>410041ARCELOR (BERTON SICARD)</v>
      </c>
      <c r="B3306" s="1">
        <v>410041</v>
      </c>
      <c r="C3306" s="1" t="s">
        <v>32898</v>
      </c>
      <c r="D3306" s="1" t="s">
        <v>78</v>
      </c>
      <c r="E3306" s="1" t="s">
        <v>1717</v>
      </c>
      <c r="F3306" s="1" t="s">
        <v>32900</v>
      </c>
      <c r="G3306" s="1" t="s">
        <v>655</v>
      </c>
      <c r="H3306">
        <v>410041</v>
      </c>
      <c r="I3306" s="1" t="s">
        <v>41</v>
      </c>
      <c r="J3306">
        <v>6.5</v>
      </c>
    </row>
    <row r="3307" spans="1:10" hidden="1" x14ac:dyDescent="0.25">
      <c r="A3307" s="24" t="str">
        <f t="shared" si="53"/>
        <v>410042ARCELOR (BERTON SICARD)</v>
      </c>
      <c r="B3307" s="1">
        <v>410042</v>
      </c>
      <c r="C3307" s="1" t="s">
        <v>32898</v>
      </c>
      <c r="D3307" s="1" t="s">
        <v>78</v>
      </c>
      <c r="E3307" s="1" t="s">
        <v>1718</v>
      </c>
      <c r="F3307" s="1" t="s">
        <v>32900</v>
      </c>
      <c r="G3307" s="1" t="s">
        <v>655</v>
      </c>
      <c r="H3307">
        <v>410042</v>
      </c>
      <c r="I3307" s="1" t="s">
        <v>41</v>
      </c>
      <c r="J3307">
        <v>6.5</v>
      </c>
    </row>
    <row r="3308" spans="1:10" hidden="1" x14ac:dyDescent="0.25">
      <c r="A3308" s="24" t="str">
        <f t="shared" si="53"/>
        <v>410043ARCELOR (BERTON SICARD)</v>
      </c>
      <c r="B3308" s="1">
        <v>410043</v>
      </c>
      <c r="C3308" s="1" t="s">
        <v>32898</v>
      </c>
      <c r="D3308" s="1" t="s">
        <v>78</v>
      </c>
      <c r="E3308" s="1" t="s">
        <v>1718</v>
      </c>
      <c r="F3308" s="1" t="s">
        <v>32900</v>
      </c>
      <c r="G3308" s="1" t="s">
        <v>655</v>
      </c>
      <c r="H3308">
        <v>410043</v>
      </c>
      <c r="I3308" s="1" t="s">
        <v>41</v>
      </c>
      <c r="J3308">
        <v>6.5</v>
      </c>
    </row>
    <row r="3309" spans="1:10" hidden="1" x14ac:dyDescent="0.25">
      <c r="A3309" s="24" t="str">
        <f t="shared" si="53"/>
        <v>410044ARCELOR (BERTON SICARD)</v>
      </c>
      <c r="B3309" s="1">
        <v>410044</v>
      </c>
      <c r="C3309" s="1" t="s">
        <v>32898</v>
      </c>
      <c r="D3309" s="1" t="s">
        <v>78</v>
      </c>
      <c r="E3309" s="1" t="s">
        <v>1719</v>
      </c>
      <c r="F3309" s="1" t="s">
        <v>32900</v>
      </c>
      <c r="G3309" s="1" t="s">
        <v>655</v>
      </c>
      <c r="H3309">
        <v>410044</v>
      </c>
      <c r="I3309" s="1" t="s">
        <v>41</v>
      </c>
      <c r="J3309">
        <v>6.5</v>
      </c>
    </row>
    <row r="3310" spans="1:10" hidden="1" x14ac:dyDescent="0.25">
      <c r="A3310" s="24" t="str">
        <f t="shared" si="53"/>
        <v>410044NARCELOR (BERTON SICARD)</v>
      </c>
      <c r="B3310" s="1" t="s">
        <v>1720</v>
      </c>
      <c r="C3310" s="1" t="s">
        <v>32898</v>
      </c>
      <c r="D3310" s="1" t="s">
        <v>78</v>
      </c>
      <c r="E3310" s="1" t="s">
        <v>1721</v>
      </c>
      <c r="F3310" s="1" t="s">
        <v>32900</v>
      </c>
      <c r="G3310" s="1" t="s">
        <v>655</v>
      </c>
      <c r="H3310" t="s">
        <v>1720</v>
      </c>
      <c r="I3310" s="1" t="s">
        <v>41</v>
      </c>
      <c r="J3310">
        <v>6.5</v>
      </c>
    </row>
    <row r="3311" spans="1:10" hidden="1" x14ac:dyDescent="0.25">
      <c r="A3311" s="24" t="str">
        <f t="shared" si="53"/>
        <v>410046ARCELOR (BERTON SICARD)</v>
      </c>
      <c r="B3311" s="1">
        <v>410046</v>
      </c>
      <c r="C3311" s="1" t="s">
        <v>32898</v>
      </c>
      <c r="D3311" s="1" t="s">
        <v>78</v>
      </c>
      <c r="E3311" s="1" t="s">
        <v>1723</v>
      </c>
      <c r="F3311" s="1" t="s">
        <v>32900</v>
      </c>
      <c r="G3311" s="1" t="s">
        <v>655</v>
      </c>
      <c r="H3311">
        <v>410046</v>
      </c>
      <c r="I3311" s="1" t="s">
        <v>41</v>
      </c>
      <c r="J3311">
        <v>6.5</v>
      </c>
    </row>
    <row r="3312" spans="1:10" hidden="1" x14ac:dyDescent="0.25">
      <c r="A3312" s="24" t="str">
        <f t="shared" si="53"/>
        <v>410049ARCELOR (BERTON SICARD)</v>
      </c>
      <c r="B3312" s="1">
        <v>410049</v>
      </c>
      <c r="C3312" s="1" t="s">
        <v>32898</v>
      </c>
      <c r="D3312" s="1" t="s">
        <v>78</v>
      </c>
      <c r="E3312" s="1" t="s">
        <v>1725</v>
      </c>
      <c r="F3312" s="1" t="s">
        <v>32900</v>
      </c>
      <c r="G3312" s="1" t="s">
        <v>655</v>
      </c>
      <c r="H3312">
        <v>410049</v>
      </c>
      <c r="I3312" s="1" t="s">
        <v>41</v>
      </c>
      <c r="J3312">
        <v>6.5</v>
      </c>
    </row>
    <row r="3313" spans="1:10" hidden="1" x14ac:dyDescent="0.25">
      <c r="A3313" s="24" t="str">
        <f t="shared" si="53"/>
        <v>410050ARCELOR (BERTON SICARD)</v>
      </c>
      <c r="B3313" s="1">
        <v>410050</v>
      </c>
      <c r="C3313" s="1" t="s">
        <v>32898</v>
      </c>
      <c r="D3313" s="1" t="s">
        <v>78</v>
      </c>
      <c r="E3313" s="1" t="s">
        <v>1726</v>
      </c>
      <c r="F3313" s="1" t="s">
        <v>32900</v>
      </c>
      <c r="G3313" s="1" t="s">
        <v>655</v>
      </c>
      <c r="H3313">
        <v>410050</v>
      </c>
      <c r="I3313" s="1" t="s">
        <v>41</v>
      </c>
      <c r="J3313">
        <v>6.5</v>
      </c>
    </row>
    <row r="3314" spans="1:10" hidden="1" x14ac:dyDescent="0.25">
      <c r="A3314" s="24" t="str">
        <f t="shared" si="53"/>
        <v>410051ARCELOR (BERTON SICARD)</v>
      </c>
      <c r="B3314" s="1">
        <v>410051</v>
      </c>
      <c r="C3314" s="1" t="s">
        <v>32898</v>
      </c>
      <c r="D3314" s="1" t="s">
        <v>78</v>
      </c>
      <c r="E3314" s="1" t="s">
        <v>1727</v>
      </c>
      <c r="F3314" s="1" t="s">
        <v>32900</v>
      </c>
      <c r="G3314" s="1" t="s">
        <v>655</v>
      </c>
      <c r="H3314">
        <v>410051</v>
      </c>
      <c r="I3314" s="1" t="s">
        <v>41</v>
      </c>
      <c r="J3314">
        <v>6.5</v>
      </c>
    </row>
    <row r="3315" spans="1:10" hidden="1" x14ac:dyDescent="0.25">
      <c r="A3315" s="24" t="str">
        <f t="shared" si="53"/>
        <v>410054ARCELOR (BERTON SICARD)</v>
      </c>
      <c r="B3315" s="1">
        <v>410054</v>
      </c>
      <c r="C3315" s="1" t="s">
        <v>32898</v>
      </c>
      <c r="D3315" s="1" t="s">
        <v>78</v>
      </c>
      <c r="E3315" s="1" t="s">
        <v>1728</v>
      </c>
      <c r="F3315" s="1" t="s">
        <v>32900</v>
      </c>
      <c r="G3315" s="1" t="s">
        <v>655</v>
      </c>
      <c r="H3315">
        <v>410054</v>
      </c>
      <c r="I3315" s="1" t="s">
        <v>41</v>
      </c>
      <c r="J3315">
        <v>6.5</v>
      </c>
    </row>
    <row r="3316" spans="1:10" hidden="1" x14ac:dyDescent="0.25">
      <c r="A3316" s="24" t="str">
        <f t="shared" si="53"/>
        <v>410060ARCELOR (BERTON SICARD)</v>
      </c>
      <c r="B3316" s="1">
        <v>410060</v>
      </c>
      <c r="C3316" s="1" t="s">
        <v>32898</v>
      </c>
      <c r="D3316" s="1" t="s">
        <v>168</v>
      </c>
      <c r="E3316" s="1" t="s">
        <v>1729</v>
      </c>
      <c r="F3316" s="1" t="s">
        <v>32900</v>
      </c>
      <c r="G3316" s="1" t="s">
        <v>655</v>
      </c>
      <c r="H3316">
        <v>410060</v>
      </c>
      <c r="I3316" s="1" t="s">
        <v>41</v>
      </c>
      <c r="J3316">
        <v>6.5</v>
      </c>
    </row>
    <row r="3317" spans="1:10" hidden="1" x14ac:dyDescent="0.25">
      <c r="A3317" s="24" t="str">
        <f t="shared" si="53"/>
        <v>410061ARCELOR (BERTON SICARD)</v>
      </c>
      <c r="B3317" s="1">
        <v>410061</v>
      </c>
      <c r="C3317" s="1" t="s">
        <v>32898</v>
      </c>
      <c r="D3317" s="1" t="s">
        <v>168</v>
      </c>
      <c r="E3317" s="1" t="s">
        <v>1730</v>
      </c>
      <c r="F3317" s="1" t="s">
        <v>32900</v>
      </c>
      <c r="G3317" s="1" t="s">
        <v>655</v>
      </c>
      <c r="H3317">
        <v>410061</v>
      </c>
      <c r="I3317" s="1" t="s">
        <v>41</v>
      </c>
      <c r="J3317">
        <v>6.5</v>
      </c>
    </row>
    <row r="3318" spans="1:10" hidden="1" x14ac:dyDescent="0.25">
      <c r="A3318" s="24" t="str">
        <f t="shared" si="53"/>
        <v>410062ARCELOR (BERTON SICARD)</v>
      </c>
      <c r="B3318" s="1">
        <v>410062</v>
      </c>
      <c r="C3318" s="1" t="s">
        <v>32898</v>
      </c>
      <c r="D3318" s="1" t="s">
        <v>168</v>
      </c>
      <c r="E3318" s="1" t="s">
        <v>1731</v>
      </c>
      <c r="F3318" s="1" t="s">
        <v>32900</v>
      </c>
      <c r="G3318" s="1" t="s">
        <v>655</v>
      </c>
      <c r="H3318">
        <v>410062</v>
      </c>
      <c r="I3318" s="1" t="s">
        <v>41</v>
      </c>
      <c r="J3318">
        <v>6.5</v>
      </c>
    </row>
    <row r="3319" spans="1:10" hidden="1" x14ac:dyDescent="0.25">
      <c r="A3319" s="24" t="str">
        <f t="shared" si="53"/>
        <v>410063ARCELOR (BERTON SICARD)</v>
      </c>
      <c r="B3319" s="1">
        <v>410063</v>
      </c>
      <c r="C3319" s="1" t="s">
        <v>32898</v>
      </c>
      <c r="D3319" s="1" t="s">
        <v>168</v>
      </c>
      <c r="E3319" s="1" t="s">
        <v>1732</v>
      </c>
      <c r="F3319" s="1" t="s">
        <v>32900</v>
      </c>
      <c r="G3319" s="1" t="s">
        <v>655</v>
      </c>
      <c r="H3319">
        <v>410063</v>
      </c>
      <c r="I3319" s="1" t="s">
        <v>41</v>
      </c>
      <c r="J3319">
        <v>6.5</v>
      </c>
    </row>
    <row r="3320" spans="1:10" hidden="1" x14ac:dyDescent="0.25">
      <c r="A3320" s="24" t="str">
        <f t="shared" si="53"/>
        <v>410065ARCELOR (BERTON SICARD)</v>
      </c>
      <c r="B3320" s="1">
        <v>410065</v>
      </c>
      <c r="C3320" s="1" t="s">
        <v>32898</v>
      </c>
      <c r="D3320" s="1" t="s">
        <v>78</v>
      </c>
      <c r="E3320" s="1" t="s">
        <v>1733</v>
      </c>
      <c r="F3320" s="1" t="s">
        <v>32900</v>
      </c>
      <c r="G3320" s="1" t="s">
        <v>655</v>
      </c>
      <c r="H3320">
        <v>410065</v>
      </c>
      <c r="I3320" s="1" t="s">
        <v>41</v>
      </c>
      <c r="J3320">
        <v>6.5</v>
      </c>
    </row>
    <row r="3321" spans="1:10" hidden="1" x14ac:dyDescent="0.25">
      <c r="A3321" s="24" t="str">
        <f t="shared" si="53"/>
        <v>410066ARCELOR (BERTON SICARD)</v>
      </c>
      <c r="B3321" s="1">
        <v>410066</v>
      </c>
      <c r="C3321" s="1" t="s">
        <v>32898</v>
      </c>
      <c r="D3321" s="1" t="s">
        <v>78</v>
      </c>
      <c r="E3321" s="1" t="s">
        <v>1734</v>
      </c>
      <c r="F3321" s="1" t="s">
        <v>32900</v>
      </c>
      <c r="G3321" s="1" t="s">
        <v>655</v>
      </c>
      <c r="H3321">
        <v>410066</v>
      </c>
      <c r="I3321" s="1" t="s">
        <v>41</v>
      </c>
      <c r="J3321">
        <v>6.5</v>
      </c>
    </row>
    <row r="3322" spans="1:10" hidden="1" x14ac:dyDescent="0.25">
      <c r="A3322" s="24" t="str">
        <f t="shared" si="53"/>
        <v>410067ARCELOR (BERTON SICARD)</v>
      </c>
      <c r="B3322" s="1">
        <v>410067</v>
      </c>
      <c r="C3322" s="1" t="s">
        <v>32898</v>
      </c>
      <c r="D3322" s="1" t="s">
        <v>168</v>
      </c>
      <c r="E3322" s="1" t="s">
        <v>454</v>
      </c>
      <c r="F3322" s="1" t="s">
        <v>32900</v>
      </c>
      <c r="G3322" s="1" t="s">
        <v>655</v>
      </c>
      <c r="H3322">
        <v>410067</v>
      </c>
      <c r="I3322" s="1" t="s">
        <v>41</v>
      </c>
      <c r="J3322">
        <v>6.5</v>
      </c>
    </row>
    <row r="3323" spans="1:10" hidden="1" x14ac:dyDescent="0.25">
      <c r="A3323" s="24" t="str">
        <f t="shared" si="53"/>
        <v>410068ARCELOR (BERTON SICARD)</v>
      </c>
      <c r="B3323" s="1">
        <v>410068</v>
      </c>
      <c r="C3323" s="1" t="s">
        <v>32898</v>
      </c>
      <c r="D3323" s="1" t="s">
        <v>78</v>
      </c>
      <c r="E3323" s="1" t="s">
        <v>1735</v>
      </c>
      <c r="F3323" s="1" t="s">
        <v>32900</v>
      </c>
      <c r="G3323" s="1" t="s">
        <v>655</v>
      </c>
      <c r="H3323">
        <v>410068</v>
      </c>
      <c r="I3323" s="1" t="s">
        <v>41</v>
      </c>
      <c r="J3323">
        <v>6.5</v>
      </c>
    </row>
    <row r="3324" spans="1:10" hidden="1" x14ac:dyDescent="0.25">
      <c r="A3324" s="24" t="str">
        <f t="shared" si="53"/>
        <v>410070ARCELOR (BERTON SICARD)</v>
      </c>
      <c r="B3324" s="1">
        <v>410070</v>
      </c>
      <c r="C3324" s="1" t="s">
        <v>32898</v>
      </c>
      <c r="D3324" s="1" t="s">
        <v>168</v>
      </c>
      <c r="E3324" s="1" t="s">
        <v>1150</v>
      </c>
      <c r="F3324" s="1" t="s">
        <v>32900</v>
      </c>
      <c r="G3324" s="1" t="s">
        <v>655</v>
      </c>
      <c r="H3324">
        <v>410070</v>
      </c>
      <c r="I3324" s="1" t="s">
        <v>41</v>
      </c>
      <c r="J3324">
        <v>6.5</v>
      </c>
    </row>
    <row r="3325" spans="1:10" hidden="1" x14ac:dyDescent="0.25">
      <c r="A3325" s="24" t="str">
        <f t="shared" si="53"/>
        <v>410072ARCELOR (BERTON SICARD)</v>
      </c>
      <c r="B3325" s="1">
        <v>410072</v>
      </c>
      <c r="C3325" s="1" t="s">
        <v>32898</v>
      </c>
      <c r="D3325" s="1" t="s">
        <v>78</v>
      </c>
      <c r="E3325" s="1" t="s">
        <v>1737</v>
      </c>
      <c r="F3325" s="1" t="s">
        <v>32900</v>
      </c>
      <c r="G3325" s="1" t="s">
        <v>655</v>
      </c>
      <c r="H3325">
        <v>410072</v>
      </c>
      <c r="I3325" s="1" t="s">
        <v>41</v>
      </c>
      <c r="J3325">
        <v>6.5</v>
      </c>
    </row>
    <row r="3326" spans="1:10" hidden="1" x14ac:dyDescent="0.25">
      <c r="A3326" s="24" t="str">
        <f t="shared" si="53"/>
        <v>410073ARCELOR (BERTON SICARD)</v>
      </c>
      <c r="B3326" s="1">
        <v>410073</v>
      </c>
      <c r="C3326" s="1" t="s">
        <v>32898</v>
      </c>
      <c r="D3326" s="1" t="s">
        <v>78</v>
      </c>
      <c r="E3326" s="1" t="s">
        <v>1738</v>
      </c>
      <c r="F3326" s="1" t="s">
        <v>32900</v>
      </c>
      <c r="G3326" s="1" t="s">
        <v>655</v>
      </c>
      <c r="H3326">
        <v>410073</v>
      </c>
      <c r="I3326" s="1" t="s">
        <v>41</v>
      </c>
      <c r="J3326">
        <v>6.5</v>
      </c>
    </row>
    <row r="3327" spans="1:10" hidden="1" x14ac:dyDescent="0.25">
      <c r="A3327" s="24" t="str">
        <f t="shared" si="53"/>
        <v>410074ARCELOR (BERTON SICARD)</v>
      </c>
      <c r="B3327" s="1">
        <v>410074</v>
      </c>
      <c r="C3327" s="1" t="s">
        <v>32898</v>
      </c>
      <c r="D3327" s="1" t="s">
        <v>78</v>
      </c>
      <c r="E3327" s="1" t="s">
        <v>1739</v>
      </c>
      <c r="F3327" s="1" t="s">
        <v>32900</v>
      </c>
      <c r="G3327" s="1" t="s">
        <v>655</v>
      </c>
      <c r="H3327">
        <v>410074</v>
      </c>
      <c r="I3327" s="1" t="s">
        <v>41</v>
      </c>
      <c r="J3327">
        <v>6.5</v>
      </c>
    </row>
    <row r="3328" spans="1:10" hidden="1" x14ac:dyDescent="0.25">
      <c r="A3328" s="24" t="str">
        <f t="shared" si="53"/>
        <v>410076ARCELOR (BERTON SICARD)</v>
      </c>
      <c r="B3328" s="1">
        <v>410076</v>
      </c>
      <c r="C3328" s="1" t="s">
        <v>32898</v>
      </c>
      <c r="D3328" s="1" t="s">
        <v>78</v>
      </c>
      <c r="E3328" s="1" t="s">
        <v>1740</v>
      </c>
      <c r="F3328" s="1" t="s">
        <v>32900</v>
      </c>
      <c r="G3328" s="1" t="s">
        <v>655</v>
      </c>
      <c r="H3328">
        <v>410076</v>
      </c>
      <c r="I3328" s="1" t="s">
        <v>41</v>
      </c>
      <c r="J3328">
        <v>6.5</v>
      </c>
    </row>
    <row r="3329" spans="1:10" hidden="1" x14ac:dyDescent="0.25">
      <c r="A3329" s="24" t="str">
        <f t="shared" si="53"/>
        <v>410080ARCELOR (BERTON SICARD)</v>
      </c>
      <c r="B3329" s="1">
        <v>410080</v>
      </c>
      <c r="C3329" s="1" t="s">
        <v>32898</v>
      </c>
      <c r="D3329" s="1" t="s">
        <v>78</v>
      </c>
      <c r="E3329" s="1" t="s">
        <v>1742</v>
      </c>
      <c r="F3329" s="1" t="s">
        <v>32900</v>
      </c>
      <c r="G3329" s="1" t="s">
        <v>655</v>
      </c>
      <c r="H3329">
        <v>410080</v>
      </c>
      <c r="I3329" s="1" t="s">
        <v>41</v>
      </c>
      <c r="J3329">
        <v>6.5</v>
      </c>
    </row>
    <row r="3330" spans="1:10" hidden="1" x14ac:dyDescent="0.25">
      <c r="A3330" s="24" t="str">
        <f t="shared" si="53"/>
        <v>410081ARCELOR (BERTON SICARD)</v>
      </c>
      <c r="B3330" s="1">
        <v>410081</v>
      </c>
      <c r="C3330" s="1" t="s">
        <v>32898</v>
      </c>
      <c r="D3330" s="1" t="s">
        <v>78</v>
      </c>
      <c r="E3330" s="1" t="s">
        <v>1743</v>
      </c>
      <c r="F3330" s="1" t="s">
        <v>32900</v>
      </c>
      <c r="G3330" s="1" t="s">
        <v>655</v>
      </c>
      <c r="H3330">
        <v>410081</v>
      </c>
      <c r="I3330" s="1" t="s">
        <v>41</v>
      </c>
      <c r="J3330">
        <v>6.5</v>
      </c>
    </row>
    <row r="3331" spans="1:10" hidden="1" x14ac:dyDescent="0.25">
      <c r="A3331" s="24" t="str">
        <f t="shared" si="53"/>
        <v>413000ARCELOR (BERTON SICARD)</v>
      </c>
      <c r="B3331" s="1">
        <v>413000</v>
      </c>
      <c r="C3331" s="1" t="s">
        <v>32898</v>
      </c>
      <c r="D3331" s="1" t="s">
        <v>78</v>
      </c>
      <c r="E3331" s="1" t="s">
        <v>1744</v>
      </c>
      <c r="F3331" s="1" t="s">
        <v>32900</v>
      </c>
      <c r="G3331" s="1" t="s">
        <v>655</v>
      </c>
      <c r="H3331">
        <v>413000</v>
      </c>
      <c r="I3331" s="1" t="s">
        <v>41</v>
      </c>
      <c r="J3331">
        <v>6.5</v>
      </c>
    </row>
    <row r="3332" spans="1:10" hidden="1" x14ac:dyDescent="0.25">
      <c r="A3332" s="24" t="str">
        <f t="shared" si="53"/>
        <v>413001ARCELOR (BERTON SICARD)</v>
      </c>
      <c r="B3332" s="1">
        <v>413001</v>
      </c>
      <c r="C3332" s="1" t="s">
        <v>32898</v>
      </c>
      <c r="D3332" s="1" t="s">
        <v>78</v>
      </c>
      <c r="E3332" s="1" t="s">
        <v>1745</v>
      </c>
      <c r="F3332" s="1" t="s">
        <v>32900</v>
      </c>
      <c r="G3332" s="1" t="s">
        <v>655</v>
      </c>
      <c r="H3332">
        <v>413001</v>
      </c>
      <c r="I3332" s="1" t="s">
        <v>41</v>
      </c>
      <c r="J3332">
        <v>6.5</v>
      </c>
    </row>
    <row r="3333" spans="1:10" hidden="1" x14ac:dyDescent="0.25">
      <c r="A3333" s="24" t="str">
        <f t="shared" si="53"/>
        <v>413002ARCELOR (BERTON SICARD)</v>
      </c>
      <c r="B3333" s="1">
        <v>413002</v>
      </c>
      <c r="C3333" s="1" t="s">
        <v>32898</v>
      </c>
      <c r="D3333" s="1" t="s">
        <v>78</v>
      </c>
      <c r="E3333" s="1" t="s">
        <v>1243</v>
      </c>
      <c r="F3333" s="1" t="s">
        <v>32900</v>
      </c>
      <c r="G3333" s="1" t="s">
        <v>655</v>
      </c>
      <c r="H3333">
        <v>413002</v>
      </c>
      <c r="I3333" s="1" t="s">
        <v>41</v>
      </c>
      <c r="J3333">
        <v>6.5</v>
      </c>
    </row>
    <row r="3334" spans="1:10" hidden="1" x14ac:dyDescent="0.25">
      <c r="A3334" s="24" t="str">
        <f t="shared" si="53"/>
        <v>413003ARCELOR (BERTON SICARD)</v>
      </c>
      <c r="B3334" s="1">
        <v>413003</v>
      </c>
      <c r="C3334" s="1" t="s">
        <v>32898</v>
      </c>
      <c r="D3334" s="1" t="s">
        <v>78</v>
      </c>
      <c r="E3334" s="1" t="s">
        <v>1746</v>
      </c>
      <c r="F3334" s="1" t="s">
        <v>32900</v>
      </c>
      <c r="G3334" s="1" t="s">
        <v>655</v>
      </c>
      <c r="H3334">
        <v>413003</v>
      </c>
      <c r="I3334" s="1" t="s">
        <v>41</v>
      </c>
      <c r="J3334">
        <v>6.5</v>
      </c>
    </row>
    <row r="3335" spans="1:10" hidden="1" x14ac:dyDescent="0.25">
      <c r="A3335" s="24" t="str">
        <f t="shared" si="53"/>
        <v>413004ARCELOR (BERTON SICARD)</v>
      </c>
      <c r="B3335" s="1">
        <v>413004</v>
      </c>
      <c r="C3335" s="1" t="s">
        <v>32898</v>
      </c>
      <c r="D3335" s="1" t="s">
        <v>78</v>
      </c>
      <c r="E3335" s="1" t="s">
        <v>1747</v>
      </c>
      <c r="F3335" s="1" t="s">
        <v>32900</v>
      </c>
      <c r="G3335" s="1" t="s">
        <v>655</v>
      </c>
      <c r="H3335">
        <v>413004</v>
      </c>
      <c r="I3335" s="1" t="s">
        <v>41</v>
      </c>
      <c r="J3335">
        <v>6.5</v>
      </c>
    </row>
    <row r="3336" spans="1:10" hidden="1" x14ac:dyDescent="0.25">
      <c r="A3336" s="24" t="str">
        <f t="shared" si="53"/>
        <v>413009ARCELOR (BERTON SICARD)</v>
      </c>
      <c r="B3336" s="1">
        <v>413009</v>
      </c>
      <c r="C3336" s="1" t="s">
        <v>32898</v>
      </c>
      <c r="D3336" s="1" t="s">
        <v>78</v>
      </c>
      <c r="E3336" s="1" t="s">
        <v>1748</v>
      </c>
      <c r="F3336" s="1" t="s">
        <v>32900</v>
      </c>
      <c r="G3336" s="1" t="s">
        <v>655</v>
      </c>
      <c r="H3336">
        <v>413009</v>
      </c>
      <c r="I3336" s="1" t="s">
        <v>41</v>
      </c>
      <c r="J3336">
        <v>6.5</v>
      </c>
    </row>
    <row r="3337" spans="1:10" hidden="1" x14ac:dyDescent="0.25">
      <c r="A3337" s="24" t="str">
        <f t="shared" si="53"/>
        <v>413016ARCELOR (BERTON SICARD)</v>
      </c>
      <c r="B3337" s="1">
        <v>413016</v>
      </c>
      <c r="C3337" s="1" t="s">
        <v>32898</v>
      </c>
      <c r="D3337" s="1" t="s">
        <v>78</v>
      </c>
      <c r="E3337" s="1" t="s">
        <v>1749</v>
      </c>
      <c r="F3337" s="1" t="s">
        <v>32900</v>
      </c>
      <c r="G3337" s="1" t="s">
        <v>655</v>
      </c>
      <c r="H3337">
        <v>413016</v>
      </c>
      <c r="I3337" s="1" t="s">
        <v>41</v>
      </c>
      <c r="J3337">
        <v>6.5</v>
      </c>
    </row>
    <row r="3338" spans="1:10" hidden="1" x14ac:dyDescent="0.25">
      <c r="A3338" s="24" t="str">
        <f t="shared" si="53"/>
        <v>7604ARCELOR (BERTON SICARD)</v>
      </c>
      <c r="B3338" s="1">
        <v>7604</v>
      </c>
      <c r="C3338" s="1" t="s">
        <v>32898</v>
      </c>
      <c r="D3338" s="1" t="s">
        <v>78</v>
      </c>
      <c r="E3338" s="1" t="s">
        <v>2105</v>
      </c>
      <c r="F3338" s="1" t="s">
        <v>32900</v>
      </c>
      <c r="G3338" s="1" t="s">
        <v>655</v>
      </c>
      <c r="H3338">
        <v>7604</v>
      </c>
      <c r="I3338" s="1" t="s">
        <v>41</v>
      </c>
      <c r="J3338">
        <v>6.5</v>
      </c>
    </row>
    <row r="3339" spans="1:10" hidden="1" x14ac:dyDescent="0.25">
      <c r="A3339" s="24" t="str">
        <f t="shared" si="53"/>
        <v>413030ARCELOR (BERTON SICARD)</v>
      </c>
      <c r="B3339" s="1">
        <v>413030</v>
      </c>
      <c r="C3339" s="1" t="s">
        <v>32898</v>
      </c>
      <c r="D3339" s="1" t="s">
        <v>78</v>
      </c>
      <c r="E3339" s="1" t="s">
        <v>1709</v>
      </c>
      <c r="F3339" s="1" t="s">
        <v>32900</v>
      </c>
      <c r="G3339" s="1" t="s">
        <v>655</v>
      </c>
      <c r="H3339">
        <v>413030</v>
      </c>
      <c r="I3339" s="1" t="s">
        <v>41</v>
      </c>
      <c r="J3339">
        <v>6.5</v>
      </c>
    </row>
    <row r="3340" spans="1:10" hidden="1" x14ac:dyDescent="0.25">
      <c r="A3340" s="24" t="str">
        <f t="shared" ref="A3340:A3403" si="54">B3340&amp;F3340</f>
        <v>413031ARCELOR (BERTON SICARD)</v>
      </c>
      <c r="B3340" s="1">
        <v>413031</v>
      </c>
      <c r="C3340" s="1" t="s">
        <v>32898</v>
      </c>
      <c r="D3340" s="1" t="s">
        <v>78</v>
      </c>
      <c r="E3340" s="1" t="s">
        <v>1750</v>
      </c>
      <c r="F3340" s="1" t="s">
        <v>32900</v>
      </c>
      <c r="G3340" s="1" t="s">
        <v>655</v>
      </c>
      <c r="H3340">
        <v>413031</v>
      </c>
      <c r="I3340" s="1" t="s">
        <v>41</v>
      </c>
      <c r="J3340">
        <v>6.5</v>
      </c>
    </row>
    <row r="3341" spans="1:10" hidden="1" x14ac:dyDescent="0.25">
      <c r="A3341" s="24" t="str">
        <f t="shared" si="54"/>
        <v>413032ARCELOR (BERTON SICARD)</v>
      </c>
      <c r="B3341" s="1">
        <v>413032</v>
      </c>
      <c r="C3341" s="1" t="s">
        <v>32898</v>
      </c>
      <c r="D3341" s="1" t="s">
        <v>78</v>
      </c>
      <c r="E3341" s="1" t="s">
        <v>1751</v>
      </c>
      <c r="F3341" s="1" t="s">
        <v>32900</v>
      </c>
      <c r="G3341" s="1" t="s">
        <v>655</v>
      </c>
      <c r="H3341">
        <v>413032</v>
      </c>
      <c r="I3341" s="1" t="s">
        <v>41</v>
      </c>
      <c r="J3341">
        <v>6.5</v>
      </c>
    </row>
    <row r="3342" spans="1:10" hidden="1" x14ac:dyDescent="0.25">
      <c r="A3342" s="24" t="str">
        <f t="shared" si="54"/>
        <v>413033ARCELOR (BERTON SICARD)</v>
      </c>
      <c r="B3342" s="1">
        <v>413033</v>
      </c>
      <c r="C3342" s="1" t="s">
        <v>32898</v>
      </c>
      <c r="D3342" s="1" t="s">
        <v>78</v>
      </c>
      <c r="E3342" s="1" t="s">
        <v>1752</v>
      </c>
      <c r="F3342" s="1" t="s">
        <v>32900</v>
      </c>
      <c r="G3342" s="1" t="s">
        <v>655</v>
      </c>
      <c r="H3342">
        <v>413033</v>
      </c>
      <c r="I3342" s="1" t="s">
        <v>41</v>
      </c>
      <c r="J3342">
        <v>6.5</v>
      </c>
    </row>
    <row r="3343" spans="1:10" hidden="1" x14ac:dyDescent="0.25">
      <c r="A3343" s="24" t="str">
        <f t="shared" si="54"/>
        <v>413035ARCELOR (BERTON SICARD)</v>
      </c>
      <c r="B3343" s="1">
        <v>413035</v>
      </c>
      <c r="C3343" s="1" t="s">
        <v>32898</v>
      </c>
      <c r="D3343" s="1" t="s">
        <v>78</v>
      </c>
      <c r="E3343" s="1" t="s">
        <v>1753</v>
      </c>
      <c r="F3343" s="1" t="s">
        <v>32900</v>
      </c>
      <c r="G3343" s="1" t="s">
        <v>655</v>
      </c>
      <c r="H3343">
        <v>413035</v>
      </c>
      <c r="I3343" s="1" t="s">
        <v>41</v>
      </c>
      <c r="J3343">
        <v>6.5</v>
      </c>
    </row>
    <row r="3344" spans="1:10" hidden="1" x14ac:dyDescent="0.25">
      <c r="A3344" s="24" t="str">
        <f t="shared" si="54"/>
        <v>413036ARCELOR (BERTON SICARD)</v>
      </c>
      <c r="B3344" s="1">
        <v>413036</v>
      </c>
      <c r="C3344" s="1" t="s">
        <v>32898</v>
      </c>
      <c r="D3344" s="1" t="s">
        <v>78</v>
      </c>
      <c r="E3344" s="1" t="s">
        <v>1754</v>
      </c>
      <c r="F3344" s="1" t="s">
        <v>32900</v>
      </c>
      <c r="G3344" s="1" t="s">
        <v>655</v>
      </c>
      <c r="H3344">
        <v>413036</v>
      </c>
      <c r="I3344" s="1" t="s">
        <v>41</v>
      </c>
      <c r="J3344">
        <v>6.5</v>
      </c>
    </row>
    <row r="3345" spans="1:10" hidden="1" x14ac:dyDescent="0.25">
      <c r="A3345" s="24" t="str">
        <f t="shared" si="54"/>
        <v>413037ARCELOR (BERTON SICARD)</v>
      </c>
      <c r="B3345" s="1">
        <v>413037</v>
      </c>
      <c r="C3345" s="1" t="s">
        <v>32898</v>
      </c>
      <c r="D3345" s="1" t="s">
        <v>78</v>
      </c>
      <c r="E3345" s="1" t="s">
        <v>1755</v>
      </c>
      <c r="F3345" s="1" t="s">
        <v>32900</v>
      </c>
      <c r="G3345" s="1" t="s">
        <v>655</v>
      </c>
      <c r="H3345">
        <v>413037</v>
      </c>
      <c r="I3345" s="1" t="s">
        <v>41</v>
      </c>
      <c r="J3345">
        <v>6.5</v>
      </c>
    </row>
    <row r="3346" spans="1:10" hidden="1" x14ac:dyDescent="0.25">
      <c r="A3346" s="24" t="str">
        <f t="shared" si="54"/>
        <v>413038ARCELOR (BERTON SICARD)</v>
      </c>
      <c r="B3346" s="1">
        <v>413038</v>
      </c>
      <c r="C3346" s="1" t="s">
        <v>32898</v>
      </c>
      <c r="D3346" s="1" t="s">
        <v>78</v>
      </c>
      <c r="E3346" s="1" t="s">
        <v>1756</v>
      </c>
      <c r="F3346" s="1" t="s">
        <v>32900</v>
      </c>
      <c r="G3346" s="1" t="s">
        <v>655</v>
      </c>
      <c r="H3346">
        <v>413038</v>
      </c>
      <c r="I3346" s="1" t="s">
        <v>41</v>
      </c>
      <c r="J3346">
        <v>6.5</v>
      </c>
    </row>
    <row r="3347" spans="1:10" hidden="1" x14ac:dyDescent="0.25">
      <c r="A3347" s="24" t="str">
        <f t="shared" si="54"/>
        <v>413039ARCELOR (BERTON SICARD)</v>
      </c>
      <c r="B3347" s="1">
        <v>413039</v>
      </c>
      <c r="C3347" s="1" t="s">
        <v>32898</v>
      </c>
      <c r="D3347" s="1" t="s">
        <v>78</v>
      </c>
      <c r="E3347" s="1" t="s">
        <v>1750</v>
      </c>
      <c r="F3347" s="1" t="s">
        <v>32900</v>
      </c>
      <c r="G3347" s="1" t="s">
        <v>655</v>
      </c>
      <c r="H3347">
        <v>413039</v>
      </c>
      <c r="I3347" s="1" t="s">
        <v>41</v>
      </c>
      <c r="J3347">
        <v>6.5</v>
      </c>
    </row>
    <row r="3348" spans="1:10" hidden="1" x14ac:dyDescent="0.25">
      <c r="A3348" s="24" t="str">
        <f t="shared" si="54"/>
        <v>413040NRARCELOR (BERTON SICARD)</v>
      </c>
      <c r="B3348" s="1" t="s">
        <v>2155</v>
      </c>
      <c r="C3348" s="1" t="s">
        <v>32898</v>
      </c>
      <c r="D3348" s="1" t="s">
        <v>78</v>
      </c>
      <c r="E3348" s="1" t="s">
        <v>2156</v>
      </c>
      <c r="F3348" s="1" t="s">
        <v>32900</v>
      </c>
      <c r="G3348" s="1" t="s">
        <v>655</v>
      </c>
      <c r="H3348" t="s">
        <v>2155</v>
      </c>
      <c r="I3348" s="1" t="s">
        <v>41</v>
      </c>
      <c r="J3348">
        <v>6.5</v>
      </c>
    </row>
    <row r="3349" spans="1:10" hidden="1" x14ac:dyDescent="0.25">
      <c r="A3349" s="24" t="str">
        <f t="shared" si="54"/>
        <v>413041NRARCELOR (BERTON SICARD)</v>
      </c>
      <c r="B3349" s="1" t="s">
        <v>2157</v>
      </c>
      <c r="C3349" s="1" t="s">
        <v>32898</v>
      </c>
      <c r="D3349" s="1" t="s">
        <v>78</v>
      </c>
      <c r="E3349" s="1" t="s">
        <v>2158</v>
      </c>
      <c r="F3349" s="1" t="s">
        <v>32900</v>
      </c>
      <c r="G3349" s="1" t="s">
        <v>655</v>
      </c>
      <c r="H3349" t="s">
        <v>2157</v>
      </c>
      <c r="I3349" s="1" t="s">
        <v>41</v>
      </c>
      <c r="J3349">
        <v>6.5</v>
      </c>
    </row>
    <row r="3350" spans="1:10" hidden="1" x14ac:dyDescent="0.25">
      <c r="A3350" s="24" t="str">
        <f t="shared" si="54"/>
        <v>413042NRARCELOR (BERTON SICARD)</v>
      </c>
      <c r="B3350" s="1" t="s">
        <v>2159</v>
      </c>
      <c r="C3350" s="1" t="s">
        <v>32898</v>
      </c>
      <c r="D3350" s="1" t="s">
        <v>78</v>
      </c>
      <c r="E3350" s="1" t="s">
        <v>2160</v>
      </c>
      <c r="F3350" s="1" t="s">
        <v>32900</v>
      </c>
      <c r="G3350" s="1" t="s">
        <v>655</v>
      </c>
      <c r="H3350" t="s">
        <v>2159</v>
      </c>
      <c r="I3350" s="1" t="s">
        <v>41</v>
      </c>
      <c r="J3350">
        <v>6.5</v>
      </c>
    </row>
    <row r="3351" spans="1:10" hidden="1" x14ac:dyDescent="0.25">
      <c r="A3351" s="24" t="str">
        <f t="shared" si="54"/>
        <v>413043NRARCELOR (BERTON SICARD)</v>
      </c>
      <c r="B3351" s="1" t="s">
        <v>2161</v>
      </c>
      <c r="C3351" s="1" t="s">
        <v>32898</v>
      </c>
      <c r="D3351" s="1" t="s">
        <v>78</v>
      </c>
      <c r="E3351" s="1" t="s">
        <v>2162</v>
      </c>
      <c r="F3351" s="1" t="s">
        <v>32900</v>
      </c>
      <c r="G3351" s="1" t="s">
        <v>655</v>
      </c>
      <c r="H3351" t="s">
        <v>2161</v>
      </c>
      <c r="I3351" s="1" t="s">
        <v>41</v>
      </c>
      <c r="J3351">
        <v>6.5</v>
      </c>
    </row>
    <row r="3352" spans="1:10" hidden="1" x14ac:dyDescent="0.25">
      <c r="A3352" s="24" t="str">
        <f t="shared" si="54"/>
        <v>413048ARCELOR (BERTON SICARD)</v>
      </c>
      <c r="B3352" s="1">
        <v>413048</v>
      </c>
      <c r="C3352" s="1" t="s">
        <v>32898</v>
      </c>
      <c r="D3352" s="1" t="s">
        <v>78</v>
      </c>
      <c r="E3352" s="1" t="s">
        <v>2163</v>
      </c>
      <c r="F3352" s="1" t="s">
        <v>32900</v>
      </c>
      <c r="G3352" s="1" t="s">
        <v>655</v>
      </c>
      <c r="H3352">
        <v>413048</v>
      </c>
      <c r="I3352" s="1" t="s">
        <v>41</v>
      </c>
      <c r="J3352">
        <v>6.5</v>
      </c>
    </row>
    <row r="3353" spans="1:10" hidden="1" x14ac:dyDescent="0.25">
      <c r="A3353" s="24" t="str">
        <f t="shared" si="54"/>
        <v>413049ARCELOR (BERTON SICARD)</v>
      </c>
      <c r="B3353" s="1">
        <v>413049</v>
      </c>
      <c r="C3353" s="1" t="s">
        <v>32898</v>
      </c>
      <c r="D3353" s="1" t="s">
        <v>78</v>
      </c>
      <c r="E3353" s="1" t="s">
        <v>2163</v>
      </c>
      <c r="F3353" s="1" t="s">
        <v>32900</v>
      </c>
      <c r="G3353" s="1" t="s">
        <v>655</v>
      </c>
      <c r="H3353">
        <v>413049</v>
      </c>
      <c r="I3353" s="1" t="s">
        <v>41</v>
      </c>
      <c r="J3353">
        <v>6.5</v>
      </c>
    </row>
    <row r="3354" spans="1:10" hidden="1" x14ac:dyDescent="0.25">
      <c r="A3354" s="24" t="str">
        <f t="shared" si="54"/>
        <v>413050NRARCELOR (BERTON SICARD)</v>
      </c>
      <c r="B3354" s="1" t="s">
        <v>2164</v>
      </c>
      <c r="C3354" s="1" t="s">
        <v>32898</v>
      </c>
      <c r="D3354" s="1" t="s">
        <v>78</v>
      </c>
      <c r="E3354" s="1" t="s">
        <v>2165</v>
      </c>
      <c r="F3354" s="1" t="s">
        <v>32900</v>
      </c>
      <c r="G3354" s="1" t="s">
        <v>655</v>
      </c>
      <c r="H3354" t="s">
        <v>2164</v>
      </c>
      <c r="I3354" s="1" t="s">
        <v>41</v>
      </c>
      <c r="J3354">
        <v>6.5</v>
      </c>
    </row>
    <row r="3355" spans="1:10" hidden="1" x14ac:dyDescent="0.25">
      <c r="A3355" s="24" t="str">
        <f t="shared" si="54"/>
        <v>413051ARCELOR (BERTON SICARD)</v>
      </c>
      <c r="B3355" s="1">
        <v>413051</v>
      </c>
      <c r="C3355" s="1" t="s">
        <v>32898</v>
      </c>
      <c r="D3355" s="1" t="s">
        <v>78</v>
      </c>
      <c r="E3355" s="1" t="s">
        <v>1757</v>
      </c>
      <c r="F3355" s="1" t="s">
        <v>32900</v>
      </c>
      <c r="G3355" s="1" t="s">
        <v>655</v>
      </c>
      <c r="H3355">
        <v>413051</v>
      </c>
      <c r="I3355" s="1" t="s">
        <v>41</v>
      </c>
      <c r="J3355">
        <v>6.5</v>
      </c>
    </row>
    <row r="3356" spans="1:10" hidden="1" x14ac:dyDescent="0.25">
      <c r="A3356" s="24" t="str">
        <f t="shared" si="54"/>
        <v>413053ARCELOR (BERTON SICARD)</v>
      </c>
      <c r="B3356" s="1">
        <v>413053</v>
      </c>
      <c r="C3356" s="1" t="s">
        <v>32898</v>
      </c>
      <c r="D3356" s="1" t="s">
        <v>78</v>
      </c>
      <c r="E3356" s="1" t="s">
        <v>1758</v>
      </c>
      <c r="F3356" s="1" t="s">
        <v>32900</v>
      </c>
      <c r="G3356" s="1" t="s">
        <v>655</v>
      </c>
      <c r="H3356">
        <v>413053</v>
      </c>
      <c r="I3356" s="1" t="s">
        <v>41</v>
      </c>
      <c r="J3356">
        <v>6.5</v>
      </c>
    </row>
    <row r="3357" spans="1:10" hidden="1" x14ac:dyDescent="0.25">
      <c r="A3357" s="24" t="str">
        <f t="shared" si="54"/>
        <v>413057ARCELOR (BERTON SICARD)</v>
      </c>
      <c r="B3357" s="1">
        <v>413057</v>
      </c>
      <c r="C3357" s="1" t="s">
        <v>32898</v>
      </c>
      <c r="D3357" s="1" t="s">
        <v>78</v>
      </c>
      <c r="E3357" s="1" t="s">
        <v>1759</v>
      </c>
      <c r="F3357" s="1" t="s">
        <v>32900</v>
      </c>
      <c r="G3357" s="1" t="s">
        <v>655</v>
      </c>
      <c r="H3357">
        <v>413057</v>
      </c>
      <c r="I3357" s="1" t="s">
        <v>41</v>
      </c>
      <c r="J3357">
        <v>6.5</v>
      </c>
    </row>
    <row r="3358" spans="1:10" hidden="1" x14ac:dyDescent="0.25">
      <c r="A3358" s="24" t="str">
        <f t="shared" si="54"/>
        <v>413058ARCELOR (BERTON SICARD)</v>
      </c>
      <c r="B3358" s="1">
        <v>413058</v>
      </c>
      <c r="C3358" s="1" t="s">
        <v>32898</v>
      </c>
      <c r="D3358" s="1" t="s">
        <v>78</v>
      </c>
      <c r="E3358" s="1" t="s">
        <v>1760</v>
      </c>
      <c r="F3358" s="1" t="s">
        <v>32900</v>
      </c>
      <c r="G3358" s="1" t="s">
        <v>655</v>
      </c>
      <c r="H3358">
        <v>413058</v>
      </c>
      <c r="I3358" s="1" t="s">
        <v>41</v>
      </c>
      <c r="J3358">
        <v>6.5</v>
      </c>
    </row>
    <row r="3359" spans="1:10" hidden="1" x14ac:dyDescent="0.25">
      <c r="A3359" s="24" t="str">
        <f t="shared" si="54"/>
        <v>413059ARCELOR (BERTON SICARD)</v>
      </c>
      <c r="B3359" s="1">
        <v>413059</v>
      </c>
      <c r="C3359" s="1" t="s">
        <v>32898</v>
      </c>
      <c r="D3359" s="1" t="s">
        <v>78</v>
      </c>
      <c r="E3359" s="1" t="s">
        <v>1761</v>
      </c>
      <c r="F3359" s="1" t="s">
        <v>32900</v>
      </c>
      <c r="G3359" s="1" t="s">
        <v>655</v>
      </c>
      <c r="H3359">
        <v>413059</v>
      </c>
      <c r="I3359" s="1" t="s">
        <v>41</v>
      </c>
      <c r="J3359">
        <v>6.5</v>
      </c>
    </row>
    <row r="3360" spans="1:10" hidden="1" x14ac:dyDescent="0.25">
      <c r="A3360" s="24" t="str">
        <f t="shared" si="54"/>
        <v>413060ARCELOR (BERTON SICARD)</v>
      </c>
      <c r="B3360" s="1">
        <v>413060</v>
      </c>
      <c r="C3360" s="1" t="s">
        <v>32898</v>
      </c>
      <c r="D3360" s="1" t="s">
        <v>78</v>
      </c>
      <c r="E3360" s="1" t="s">
        <v>1762</v>
      </c>
      <c r="F3360" s="1" t="s">
        <v>32900</v>
      </c>
      <c r="G3360" s="1" t="s">
        <v>655</v>
      </c>
      <c r="H3360">
        <v>413060</v>
      </c>
      <c r="I3360" s="1" t="s">
        <v>41</v>
      </c>
      <c r="J3360">
        <v>6.5</v>
      </c>
    </row>
    <row r="3361" spans="1:10" hidden="1" x14ac:dyDescent="0.25">
      <c r="A3361" s="24" t="str">
        <f t="shared" si="54"/>
        <v>413061ARCELOR (BERTON SICARD)</v>
      </c>
      <c r="B3361" s="1">
        <v>413061</v>
      </c>
      <c r="C3361" s="1" t="s">
        <v>32898</v>
      </c>
      <c r="D3361" s="1" t="s">
        <v>78</v>
      </c>
      <c r="E3361" s="1" t="s">
        <v>1763</v>
      </c>
      <c r="F3361" s="1" t="s">
        <v>32900</v>
      </c>
      <c r="G3361" s="1" t="s">
        <v>655</v>
      </c>
      <c r="H3361">
        <v>413061</v>
      </c>
      <c r="I3361" s="1" t="s">
        <v>41</v>
      </c>
      <c r="J3361">
        <v>6.5</v>
      </c>
    </row>
    <row r="3362" spans="1:10" hidden="1" x14ac:dyDescent="0.25">
      <c r="A3362" s="24" t="str">
        <f t="shared" si="54"/>
        <v>413063NRARCELOR (BERTON SICARD)</v>
      </c>
      <c r="B3362" s="1" t="s">
        <v>2166</v>
      </c>
      <c r="C3362" s="1" t="s">
        <v>32898</v>
      </c>
      <c r="D3362" s="1" t="s">
        <v>78</v>
      </c>
      <c r="E3362" s="1" t="s">
        <v>2167</v>
      </c>
      <c r="F3362" s="1" t="s">
        <v>32900</v>
      </c>
      <c r="G3362" s="1" t="s">
        <v>655</v>
      </c>
      <c r="H3362" t="s">
        <v>2166</v>
      </c>
      <c r="I3362" s="1" t="s">
        <v>41</v>
      </c>
      <c r="J3362">
        <v>6.5</v>
      </c>
    </row>
    <row r="3363" spans="1:10" hidden="1" x14ac:dyDescent="0.25">
      <c r="A3363" s="24" t="str">
        <f t="shared" si="54"/>
        <v>413064NRARCELOR (BERTON SICARD)</v>
      </c>
      <c r="B3363" s="1" t="s">
        <v>2168</v>
      </c>
      <c r="C3363" s="1" t="s">
        <v>32898</v>
      </c>
      <c r="D3363" s="1" t="s">
        <v>78</v>
      </c>
      <c r="E3363" s="1" t="s">
        <v>2169</v>
      </c>
      <c r="F3363" s="1" t="s">
        <v>32900</v>
      </c>
      <c r="G3363" s="1" t="s">
        <v>655</v>
      </c>
      <c r="H3363" t="s">
        <v>2168</v>
      </c>
      <c r="I3363" s="1" t="s">
        <v>41</v>
      </c>
      <c r="J3363">
        <v>6.5</v>
      </c>
    </row>
    <row r="3364" spans="1:10" hidden="1" x14ac:dyDescent="0.25">
      <c r="A3364" s="24" t="str">
        <f t="shared" si="54"/>
        <v>413065ARCELOR (BERTON SICARD)</v>
      </c>
      <c r="B3364" s="1">
        <v>413065</v>
      </c>
      <c r="C3364" s="1" t="s">
        <v>32898</v>
      </c>
      <c r="D3364" s="1" t="s">
        <v>78</v>
      </c>
      <c r="E3364" s="1" t="s">
        <v>1764</v>
      </c>
      <c r="F3364" s="1" t="s">
        <v>32900</v>
      </c>
      <c r="G3364" s="1" t="s">
        <v>655</v>
      </c>
      <c r="H3364">
        <v>413065</v>
      </c>
      <c r="I3364" s="1" t="s">
        <v>41</v>
      </c>
      <c r="J3364">
        <v>6.5</v>
      </c>
    </row>
    <row r="3365" spans="1:10" hidden="1" x14ac:dyDescent="0.25">
      <c r="A3365" s="24" t="str">
        <f t="shared" si="54"/>
        <v>413066ARCELOR (BERTON SICARD)</v>
      </c>
      <c r="B3365" s="1">
        <v>413066</v>
      </c>
      <c r="C3365" s="1" t="s">
        <v>32898</v>
      </c>
      <c r="D3365" s="1" t="s">
        <v>78</v>
      </c>
      <c r="E3365" s="1" t="s">
        <v>1765</v>
      </c>
      <c r="F3365" s="1" t="s">
        <v>32900</v>
      </c>
      <c r="G3365" s="1" t="s">
        <v>655</v>
      </c>
      <c r="H3365">
        <v>413066</v>
      </c>
      <c r="I3365" s="1" t="s">
        <v>41</v>
      </c>
      <c r="J3365">
        <v>6.5</v>
      </c>
    </row>
    <row r="3366" spans="1:10" hidden="1" x14ac:dyDescent="0.25">
      <c r="A3366" s="24" t="str">
        <f t="shared" si="54"/>
        <v>413067NRARCELOR (BERTON SICARD)</v>
      </c>
      <c r="B3366" s="1" t="s">
        <v>2170</v>
      </c>
      <c r="C3366" s="1" t="s">
        <v>32898</v>
      </c>
      <c r="D3366" s="1" t="s">
        <v>78</v>
      </c>
      <c r="E3366" s="1" t="s">
        <v>2171</v>
      </c>
      <c r="F3366" s="1" t="s">
        <v>32900</v>
      </c>
      <c r="G3366" s="1" t="s">
        <v>655</v>
      </c>
      <c r="H3366" t="s">
        <v>2170</v>
      </c>
      <c r="I3366" s="1" t="s">
        <v>41</v>
      </c>
      <c r="J3366">
        <v>6.5</v>
      </c>
    </row>
    <row r="3367" spans="1:10" hidden="1" x14ac:dyDescent="0.25">
      <c r="A3367" s="24" t="str">
        <f t="shared" si="54"/>
        <v>413070ARCELOR (BERTON SICARD)</v>
      </c>
      <c r="B3367" s="1">
        <v>413070</v>
      </c>
      <c r="C3367" s="1" t="s">
        <v>32898</v>
      </c>
      <c r="D3367" s="1" t="s">
        <v>78</v>
      </c>
      <c r="E3367" s="1" t="s">
        <v>1766</v>
      </c>
      <c r="F3367" s="1" t="s">
        <v>32900</v>
      </c>
      <c r="G3367" s="1" t="s">
        <v>655</v>
      </c>
      <c r="H3367">
        <v>413070</v>
      </c>
      <c r="I3367" s="1" t="s">
        <v>41</v>
      </c>
      <c r="J3367">
        <v>6.5</v>
      </c>
    </row>
    <row r="3368" spans="1:10" hidden="1" x14ac:dyDescent="0.25">
      <c r="A3368" s="24" t="str">
        <f t="shared" si="54"/>
        <v>413071ARCELOR (BERTON SICARD)</v>
      </c>
      <c r="B3368" s="1">
        <v>413071</v>
      </c>
      <c r="C3368" s="1" t="s">
        <v>32898</v>
      </c>
      <c r="D3368" s="1" t="s">
        <v>78</v>
      </c>
      <c r="E3368" s="1" t="s">
        <v>1767</v>
      </c>
      <c r="F3368" s="1" t="s">
        <v>32900</v>
      </c>
      <c r="G3368" s="1" t="s">
        <v>655</v>
      </c>
      <c r="H3368">
        <v>413071</v>
      </c>
      <c r="I3368" s="1" t="s">
        <v>41</v>
      </c>
      <c r="J3368">
        <v>6.5</v>
      </c>
    </row>
    <row r="3369" spans="1:10" hidden="1" x14ac:dyDescent="0.25">
      <c r="A3369" s="24" t="str">
        <f t="shared" si="54"/>
        <v>413072ARCELOR (BERTON SICARD)</v>
      </c>
      <c r="B3369" s="1">
        <v>413072</v>
      </c>
      <c r="C3369" s="1" t="s">
        <v>32898</v>
      </c>
      <c r="D3369" s="1" t="s">
        <v>78</v>
      </c>
      <c r="E3369" s="1" t="s">
        <v>1768</v>
      </c>
      <c r="F3369" s="1" t="s">
        <v>32900</v>
      </c>
      <c r="G3369" s="1" t="s">
        <v>655</v>
      </c>
      <c r="H3369">
        <v>413072</v>
      </c>
      <c r="I3369" s="1" t="s">
        <v>41</v>
      </c>
      <c r="J3369">
        <v>6.5</v>
      </c>
    </row>
    <row r="3370" spans="1:10" hidden="1" x14ac:dyDescent="0.25">
      <c r="A3370" s="24" t="str">
        <f t="shared" si="54"/>
        <v>413073ARCELOR (BERTON SICARD)</v>
      </c>
      <c r="B3370" s="1">
        <v>413073</v>
      </c>
      <c r="C3370" s="1" t="s">
        <v>32898</v>
      </c>
      <c r="D3370" s="1" t="s">
        <v>78</v>
      </c>
      <c r="E3370" s="1" t="s">
        <v>1769</v>
      </c>
      <c r="F3370" s="1" t="s">
        <v>32900</v>
      </c>
      <c r="G3370" s="1" t="s">
        <v>655</v>
      </c>
      <c r="H3370">
        <v>413073</v>
      </c>
      <c r="I3370" s="1" t="s">
        <v>41</v>
      </c>
      <c r="J3370">
        <v>6.5</v>
      </c>
    </row>
    <row r="3371" spans="1:10" hidden="1" x14ac:dyDescent="0.25">
      <c r="A3371" s="24" t="str">
        <f t="shared" si="54"/>
        <v>413074ARCELOR (BERTON SICARD)</v>
      </c>
      <c r="B3371" s="1">
        <v>413074</v>
      </c>
      <c r="C3371" s="1" t="s">
        <v>32898</v>
      </c>
      <c r="D3371" s="1" t="s">
        <v>78</v>
      </c>
      <c r="E3371" s="1" t="s">
        <v>1770</v>
      </c>
      <c r="F3371" s="1" t="s">
        <v>32900</v>
      </c>
      <c r="G3371" s="1" t="s">
        <v>655</v>
      </c>
      <c r="H3371">
        <v>413074</v>
      </c>
      <c r="I3371" s="1" t="s">
        <v>41</v>
      </c>
      <c r="J3371">
        <v>6.5</v>
      </c>
    </row>
    <row r="3372" spans="1:10" hidden="1" x14ac:dyDescent="0.25">
      <c r="A3372" s="24" t="str">
        <f t="shared" si="54"/>
        <v>413075ARCELOR (BERTON SICARD)</v>
      </c>
      <c r="B3372" s="1">
        <v>413075</v>
      </c>
      <c r="C3372" s="1" t="s">
        <v>32898</v>
      </c>
      <c r="D3372" s="1" t="s">
        <v>78</v>
      </c>
      <c r="E3372" s="1" t="s">
        <v>1771</v>
      </c>
      <c r="F3372" s="1" t="s">
        <v>32900</v>
      </c>
      <c r="G3372" s="1" t="s">
        <v>655</v>
      </c>
      <c r="H3372">
        <v>413075</v>
      </c>
      <c r="I3372" s="1" t="s">
        <v>41</v>
      </c>
      <c r="J3372">
        <v>6.5</v>
      </c>
    </row>
    <row r="3373" spans="1:10" hidden="1" x14ac:dyDescent="0.25">
      <c r="A3373" s="24" t="str">
        <f t="shared" si="54"/>
        <v>413076ARCELOR (BERTON SICARD)</v>
      </c>
      <c r="B3373" s="1">
        <v>413076</v>
      </c>
      <c r="C3373" s="1" t="s">
        <v>32898</v>
      </c>
      <c r="D3373" s="1" t="s">
        <v>78</v>
      </c>
      <c r="E3373" s="1" t="s">
        <v>1772</v>
      </c>
      <c r="F3373" s="1" t="s">
        <v>32900</v>
      </c>
      <c r="G3373" s="1" t="s">
        <v>655</v>
      </c>
      <c r="H3373">
        <v>413076</v>
      </c>
      <c r="I3373" s="1" t="s">
        <v>41</v>
      </c>
      <c r="J3373">
        <v>6.5</v>
      </c>
    </row>
    <row r="3374" spans="1:10" hidden="1" x14ac:dyDescent="0.25">
      <c r="A3374" s="24" t="str">
        <f t="shared" si="54"/>
        <v>413077ARCELOR (BERTON SICARD)</v>
      </c>
      <c r="B3374" s="1">
        <v>413077</v>
      </c>
      <c r="C3374" s="1" t="s">
        <v>32898</v>
      </c>
      <c r="D3374" s="1" t="s">
        <v>78</v>
      </c>
      <c r="E3374" s="1" t="s">
        <v>1704</v>
      </c>
      <c r="F3374" s="1" t="s">
        <v>32900</v>
      </c>
      <c r="G3374" s="1" t="s">
        <v>655</v>
      </c>
      <c r="H3374">
        <v>413077</v>
      </c>
      <c r="I3374" s="1" t="s">
        <v>41</v>
      </c>
      <c r="J3374">
        <v>6.5</v>
      </c>
    </row>
    <row r="3375" spans="1:10" hidden="1" x14ac:dyDescent="0.25">
      <c r="A3375" s="24" t="str">
        <f t="shared" si="54"/>
        <v>413078ARCELOR (BERTON SICARD)</v>
      </c>
      <c r="B3375" s="1">
        <v>413078</v>
      </c>
      <c r="C3375" s="1" t="s">
        <v>32898</v>
      </c>
      <c r="D3375" s="1" t="s">
        <v>78</v>
      </c>
      <c r="E3375" s="1" t="s">
        <v>1773</v>
      </c>
      <c r="F3375" s="1" t="s">
        <v>32900</v>
      </c>
      <c r="G3375" s="1" t="s">
        <v>655</v>
      </c>
      <c r="H3375">
        <v>413078</v>
      </c>
      <c r="I3375" s="1" t="s">
        <v>41</v>
      </c>
      <c r="J3375">
        <v>6.5</v>
      </c>
    </row>
    <row r="3376" spans="1:10" hidden="1" x14ac:dyDescent="0.25">
      <c r="A3376" s="24" t="str">
        <f t="shared" si="54"/>
        <v>413079ARCELOR (BERTON SICARD)</v>
      </c>
      <c r="B3376" s="1">
        <v>413079</v>
      </c>
      <c r="C3376" s="1" t="s">
        <v>32898</v>
      </c>
      <c r="D3376" s="1" t="s">
        <v>78</v>
      </c>
      <c r="E3376" s="1" t="s">
        <v>1243</v>
      </c>
      <c r="F3376" s="1" t="s">
        <v>32900</v>
      </c>
      <c r="G3376" s="1" t="s">
        <v>655</v>
      </c>
      <c r="H3376">
        <v>413079</v>
      </c>
      <c r="I3376" s="1" t="s">
        <v>41</v>
      </c>
      <c r="J3376">
        <v>6.5</v>
      </c>
    </row>
    <row r="3377" spans="1:10" hidden="1" x14ac:dyDescent="0.25">
      <c r="A3377" s="24" t="str">
        <f t="shared" si="54"/>
        <v>413080ARCELOR (BERTON SICARD)</v>
      </c>
      <c r="B3377" s="1">
        <v>413080</v>
      </c>
      <c r="C3377" s="1" t="s">
        <v>32898</v>
      </c>
      <c r="D3377" s="1" t="s">
        <v>78</v>
      </c>
      <c r="E3377" s="1" t="s">
        <v>1774</v>
      </c>
      <c r="F3377" s="1" t="s">
        <v>32900</v>
      </c>
      <c r="G3377" s="1" t="s">
        <v>655</v>
      </c>
      <c r="H3377">
        <v>413080</v>
      </c>
      <c r="I3377" s="1" t="s">
        <v>41</v>
      </c>
      <c r="J3377">
        <v>6.5</v>
      </c>
    </row>
    <row r="3378" spans="1:10" hidden="1" x14ac:dyDescent="0.25">
      <c r="A3378" s="24" t="str">
        <f t="shared" si="54"/>
        <v>413083ARCELOR (BERTON SICARD)</v>
      </c>
      <c r="B3378" s="1">
        <v>413083</v>
      </c>
      <c r="C3378" s="1" t="s">
        <v>32898</v>
      </c>
      <c r="D3378" s="1" t="s">
        <v>78</v>
      </c>
      <c r="E3378" s="1" t="s">
        <v>1775</v>
      </c>
      <c r="F3378" s="1" t="s">
        <v>32900</v>
      </c>
      <c r="G3378" s="1" t="s">
        <v>655</v>
      </c>
      <c r="H3378">
        <v>413083</v>
      </c>
      <c r="I3378" s="1" t="s">
        <v>41</v>
      </c>
      <c r="J3378">
        <v>6.5</v>
      </c>
    </row>
    <row r="3379" spans="1:10" hidden="1" x14ac:dyDescent="0.25">
      <c r="A3379" s="24" t="str">
        <f t="shared" si="54"/>
        <v>413085ARCELOR (BERTON SICARD)</v>
      </c>
      <c r="B3379" s="1">
        <v>413085</v>
      </c>
      <c r="C3379" s="1" t="s">
        <v>32898</v>
      </c>
      <c r="D3379" s="1" t="s">
        <v>78</v>
      </c>
      <c r="E3379" s="1" t="s">
        <v>1740</v>
      </c>
      <c r="F3379" s="1" t="s">
        <v>32900</v>
      </c>
      <c r="G3379" s="1" t="s">
        <v>655</v>
      </c>
      <c r="H3379">
        <v>413085</v>
      </c>
      <c r="I3379" s="1" t="s">
        <v>41</v>
      </c>
      <c r="J3379">
        <v>6.5</v>
      </c>
    </row>
    <row r="3380" spans="1:10" hidden="1" x14ac:dyDescent="0.25">
      <c r="A3380" s="24" t="str">
        <f t="shared" si="54"/>
        <v>413090ARCELOR (BERTON SICARD)</v>
      </c>
      <c r="B3380" s="1">
        <v>413090</v>
      </c>
      <c r="C3380" s="1" t="s">
        <v>32898</v>
      </c>
      <c r="D3380" s="1" t="s">
        <v>78</v>
      </c>
      <c r="E3380" s="1" t="s">
        <v>1776</v>
      </c>
      <c r="F3380" s="1" t="s">
        <v>32900</v>
      </c>
      <c r="G3380" s="1" t="s">
        <v>655</v>
      </c>
      <c r="H3380">
        <v>413090</v>
      </c>
      <c r="I3380" s="1" t="s">
        <v>41</v>
      </c>
      <c r="J3380">
        <v>6.5</v>
      </c>
    </row>
    <row r="3381" spans="1:10" hidden="1" x14ac:dyDescent="0.25">
      <c r="A3381" s="24" t="str">
        <f t="shared" si="54"/>
        <v>413091ARCELOR (BERTON SICARD)</v>
      </c>
      <c r="B3381" s="1">
        <v>413091</v>
      </c>
      <c r="C3381" s="1" t="s">
        <v>32898</v>
      </c>
      <c r="D3381" s="1" t="s">
        <v>78</v>
      </c>
      <c r="E3381" s="1" t="s">
        <v>1777</v>
      </c>
      <c r="F3381" s="1" t="s">
        <v>32900</v>
      </c>
      <c r="G3381" s="1" t="s">
        <v>655</v>
      </c>
      <c r="H3381">
        <v>413091</v>
      </c>
      <c r="I3381" s="1" t="s">
        <v>41</v>
      </c>
      <c r="J3381">
        <v>6.5</v>
      </c>
    </row>
    <row r="3382" spans="1:10" hidden="1" x14ac:dyDescent="0.25">
      <c r="A3382" s="24" t="str">
        <f t="shared" si="54"/>
        <v>420000ARCELOR (BERTON SICARD)</v>
      </c>
      <c r="B3382" s="1">
        <v>420000</v>
      </c>
      <c r="C3382" s="1" t="s">
        <v>32898</v>
      </c>
      <c r="D3382" s="1" t="s">
        <v>78</v>
      </c>
      <c r="E3382" s="1" t="s">
        <v>1287</v>
      </c>
      <c r="F3382" s="1" t="s">
        <v>32900</v>
      </c>
      <c r="G3382" s="1" t="s">
        <v>655</v>
      </c>
      <c r="H3382">
        <v>420000</v>
      </c>
      <c r="I3382" s="1" t="s">
        <v>41</v>
      </c>
      <c r="J3382">
        <v>6.5</v>
      </c>
    </row>
    <row r="3383" spans="1:10" hidden="1" x14ac:dyDescent="0.25">
      <c r="A3383" s="24" t="str">
        <f t="shared" si="54"/>
        <v>420001ARCELOR (BERTON SICARD)</v>
      </c>
      <c r="B3383" s="1">
        <v>420001</v>
      </c>
      <c r="C3383" s="1" t="s">
        <v>32898</v>
      </c>
      <c r="D3383" s="1" t="s">
        <v>78</v>
      </c>
      <c r="E3383" s="1" t="s">
        <v>1778</v>
      </c>
      <c r="F3383" s="1" t="s">
        <v>32900</v>
      </c>
      <c r="G3383" s="1" t="s">
        <v>655</v>
      </c>
      <c r="H3383">
        <v>420001</v>
      </c>
      <c r="I3383" s="1" t="s">
        <v>41</v>
      </c>
      <c r="J3383">
        <v>6.5</v>
      </c>
    </row>
    <row r="3384" spans="1:10" hidden="1" x14ac:dyDescent="0.25">
      <c r="A3384" s="24" t="str">
        <f t="shared" si="54"/>
        <v>420002ARCELOR (BERTON SICARD)</v>
      </c>
      <c r="B3384" s="1">
        <v>420002</v>
      </c>
      <c r="C3384" s="1" t="s">
        <v>32898</v>
      </c>
      <c r="D3384" s="1" t="s">
        <v>78</v>
      </c>
      <c r="E3384" s="1" t="s">
        <v>1779</v>
      </c>
      <c r="F3384" s="1" t="s">
        <v>32900</v>
      </c>
      <c r="G3384" s="1" t="s">
        <v>655</v>
      </c>
      <c r="H3384">
        <v>420002</v>
      </c>
      <c r="I3384" s="1" t="s">
        <v>41</v>
      </c>
      <c r="J3384">
        <v>6.5</v>
      </c>
    </row>
    <row r="3385" spans="1:10" hidden="1" x14ac:dyDescent="0.25">
      <c r="A3385" s="24" t="str">
        <f t="shared" si="54"/>
        <v>420004ARCELOR (BERTON SICARD)</v>
      </c>
      <c r="B3385" s="1">
        <v>420004</v>
      </c>
      <c r="C3385" s="1" t="s">
        <v>32898</v>
      </c>
      <c r="D3385" s="1" t="s">
        <v>78</v>
      </c>
      <c r="E3385" s="1" t="s">
        <v>1781</v>
      </c>
      <c r="F3385" s="1" t="s">
        <v>32900</v>
      </c>
      <c r="G3385" s="1" t="s">
        <v>655</v>
      </c>
      <c r="H3385">
        <v>420004</v>
      </c>
      <c r="I3385" s="1" t="s">
        <v>41</v>
      </c>
      <c r="J3385">
        <v>6.5</v>
      </c>
    </row>
    <row r="3386" spans="1:10" hidden="1" x14ac:dyDescent="0.25">
      <c r="A3386" s="24" t="str">
        <f t="shared" si="54"/>
        <v>420005ARCELOR (BERTON SICARD)</v>
      </c>
      <c r="B3386" s="1">
        <v>420005</v>
      </c>
      <c r="C3386" s="1" t="s">
        <v>32898</v>
      </c>
      <c r="D3386" s="1" t="s">
        <v>78</v>
      </c>
      <c r="E3386" s="1" t="s">
        <v>1782</v>
      </c>
      <c r="F3386" s="1" t="s">
        <v>32900</v>
      </c>
      <c r="G3386" s="1" t="s">
        <v>655</v>
      </c>
      <c r="H3386">
        <v>420005</v>
      </c>
      <c r="I3386" s="1" t="s">
        <v>41</v>
      </c>
      <c r="J3386">
        <v>6.5</v>
      </c>
    </row>
    <row r="3387" spans="1:10" hidden="1" x14ac:dyDescent="0.25">
      <c r="A3387" s="24" t="str">
        <f t="shared" si="54"/>
        <v>420006ARCELOR (BERTON SICARD)</v>
      </c>
      <c r="B3387" s="1">
        <v>420006</v>
      </c>
      <c r="C3387" s="1" t="s">
        <v>32898</v>
      </c>
      <c r="D3387" s="1" t="s">
        <v>78</v>
      </c>
      <c r="E3387" s="1" t="s">
        <v>1783</v>
      </c>
      <c r="F3387" s="1" t="s">
        <v>32900</v>
      </c>
      <c r="G3387" s="1" t="s">
        <v>655</v>
      </c>
      <c r="H3387">
        <v>420006</v>
      </c>
      <c r="I3387" s="1" t="s">
        <v>41</v>
      </c>
      <c r="J3387">
        <v>6.5</v>
      </c>
    </row>
    <row r="3388" spans="1:10" hidden="1" x14ac:dyDescent="0.25">
      <c r="A3388" s="24" t="str">
        <f t="shared" si="54"/>
        <v>420011ARCELOR (BERTON SICARD)</v>
      </c>
      <c r="B3388" s="1">
        <v>420011</v>
      </c>
      <c r="C3388" s="1" t="s">
        <v>32898</v>
      </c>
      <c r="D3388" s="1" t="s">
        <v>78</v>
      </c>
      <c r="E3388" s="1" t="s">
        <v>1785</v>
      </c>
      <c r="F3388" s="1" t="s">
        <v>32900</v>
      </c>
      <c r="G3388" s="1" t="s">
        <v>655</v>
      </c>
      <c r="H3388">
        <v>420011</v>
      </c>
      <c r="I3388" s="1" t="s">
        <v>41</v>
      </c>
      <c r="J3388">
        <v>6.5</v>
      </c>
    </row>
    <row r="3389" spans="1:10" hidden="1" x14ac:dyDescent="0.25">
      <c r="A3389" s="24" t="str">
        <f t="shared" si="54"/>
        <v>420012ARCELOR (BERTON SICARD)</v>
      </c>
      <c r="B3389" s="1">
        <v>420012</v>
      </c>
      <c r="C3389" s="1" t="s">
        <v>32898</v>
      </c>
      <c r="D3389" s="1" t="s">
        <v>78</v>
      </c>
      <c r="E3389" s="1" t="s">
        <v>1786</v>
      </c>
      <c r="F3389" s="1" t="s">
        <v>32900</v>
      </c>
      <c r="G3389" s="1" t="s">
        <v>655</v>
      </c>
      <c r="H3389">
        <v>420012</v>
      </c>
      <c r="I3389" s="1" t="s">
        <v>41</v>
      </c>
      <c r="J3389">
        <v>6.5</v>
      </c>
    </row>
    <row r="3390" spans="1:10" hidden="1" x14ac:dyDescent="0.25">
      <c r="A3390" s="24" t="str">
        <f t="shared" si="54"/>
        <v>420013ARCELOR (BERTON SICARD)</v>
      </c>
      <c r="B3390" s="1">
        <v>420013</v>
      </c>
      <c r="C3390" s="1" t="s">
        <v>32898</v>
      </c>
      <c r="D3390" s="1" t="s">
        <v>78</v>
      </c>
      <c r="E3390" s="1" t="s">
        <v>1787</v>
      </c>
      <c r="F3390" s="1" t="s">
        <v>32900</v>
      </c>
      <c r="G3390" s="1" t="s">
        <v>655</v>
      </c>
      <c r="H3390">
        <v>420013</v>
      </c>
      <c r="I3390" s="1" t="s">
        <v>41</v>
      </c>
      <c r="J3390">
        <v>6.5</v>
      </c>
    </row>
    <row r="3391" spans="1:10" hidden="1" x14ac:dyDescent="0.25">
      <c r="A3391" s="24" t="str">
        <f t="shared" si="54"/>
        <v>420014ARCELOR (BERTON SICARD)</v>
      </c>
      <c r="B3391" s="1">
        <v>420014</v>
      </c>
      <c r="C3391" s="1" t="s">
        <v>32898</v>
      </c>
      <c r="D3391" s="1" t="s">
        <v>78</v>
      </c>
      <c r="E3391" s="1" t="s">
        <v>1788</v>
      </c>
      <c r="F3391" s="1" t="s">
        <v>32900</v>
      </c>
      <c r="G3391" s="1" t="s">
        <v>655</v>
      </c>
      <c r="H3391">
        <v>420014</v>
      </c>
      <c r="I3391" s="1" t="s">
        <v>41</v>
      </c>
      <c r="J3391">
        <v>6.5</v>
      </c>
    </row>
    <row r="3392" spans="1:10" hidden="1" x14ac:dyDescent="0.25">
      <c r="A3392" s="24" t="str">
        <f t="shared" si="54"/>
        <v>420018ARCELOR (BERTON SICARD)</v>
      </c>
      <c r="B3392" s="1">
        <v>420018</v>
      </c>
      <c r="C3392" s="1" t="s">
        <v>32898</v>
      </c>
      <c r="D3392" s="1" t="s">
        <v>78</v>
      </c>
      <c r="E3392" s="1" t="s">
        <v>1789</v>
      </c>
      <c r="F3392" s="1" t="s">
        <v>32900</v>
      </c>
      <c r="G3392" s="1" t="s">
        <v>655</v>
      </c>
      <c r="H3392">
        <v>420018</v>
      </c>
      <c r="I3392" s="1" t="s">
        <v>41</v>
      </c>
      <c r="J3392">
        <v>6.5</v>
      </c>
    </row>
    <row r="3393" spans="1:10" hidden="1" x14ac:dyDescent="0.25">
      <c r="A3393" s="24" t="str">
        <f t="shared" si="54"/>
        <v>420019ARCELOR (BERTON SICARD)</v>
      </c>
      <c r="B3393" s="1">
        <v>420019</v>
      </c>
      <c r="C3393" s="1" t="s">
        <v>32898</v>
      </c>
      <c r="D3393" s="1" t="s">
        <v>78</v>
      </c>
      <c r="E3393" s="1" t="s">
        <v>1790</v>
      </c>
      <c r="F3393" s="1" t="s">
        <v>32900</v>
      </c>
      <c r="G3393" s="1" t="s">
        <v>655</v>
      </c>
      <c r="H3393">
        <v>420019</v>
      </c>
      <c r="I3393" s="1" t="s">
        <v>41</v>
      </c>
      <c r="J3393">
        <v>6.5</v>
      </c>
    </row>
    <row r="3394" spans="1:10" hidden="1" x14ac:dyDescent="0.25">
      <c r="A3394" s="24" t="str">
        <f t="shared" si="54"/>
        <v>420021ARCELOR (BERTON SICARD)</v>
      </c>
      <c r="B3394" s="1">
        <v>420021</v>
      </c>
      <c r="C3394" s="1" t="s">
        <v>32898</v>
      </c>
      <c r="D3394" s="1" t="s">
        <v>78</v>
      </c>
      <c r="E3394" s="1" t="s">
        <v>1791</v>
      </c>
      <c r="F3394" s="1" t="s">
        <v>32900</v>
      </c>
      <c r="G3394" s="1" t="s">
        <v>655</v>
      </c>
      <c r="H3394">
        <v>420021</v>
      </c>
      <c r="I3394" s="1" t="s">
        <v>41</v>
      </c>
      <c r="J3394">
        <v>6.5</v>
      </c>
    </row>
    <row r="3395" spans="1:10" hidden="1" x14ac:dyDescent="0.25">
      <c r="A3395" s="24" t="str">
        <f t="shared" si="54"/>
        <v>420023ARCELOR (BERTON SICARD)</v>
      </c>
      <c r="B3395" s="1">
        <v>420023</v>
      </c>
      <c r="C3395" s="1" t="s">
        <v>32898</v>
      </c>
      <c r="D3395" s="1" t="s">
        <v>78</v>
      </c>
      <c r="E3395" s="1" t="s">
        <v>1792</v>
      </c>
      <c r="F3395" s="1" t="s">
        <v>32900</v>
      </c>
      <c r="G3395" s="1" t="s">
        <v>655</v>
      </c>
      <c r="H3395">
        <v>420023</v>
      </c>
      <c r="I3395" s="1" t="s">
        <v>41</v>
      </c>
      <c r="J3395">
        <v>6.5</v>
      </c>
    </row>
    <row r="3396" spans="1:10" hidden="1" x14ac:dyDescent="0.25">
      <c r="A3396" s="24" t="str">
        <f t="shared" si="54"/>
        <v>420024ARCELOR (BERTON SICARD)</v>
      </c>
      <c r="B3396" s="1">
        <v>420024</v>
      </c>
      <c r="C3396" s="1" t="s">
        <v>32898</v>
      </c>
      <c r="D3396" s="1" t="s">
        <v>78</v>
      </c>
      <c r="E3396" s="1" t="s">
        <v>1793</v>
      </c>
      <c r="F3396" s="1" t="s">
        <v>32900</v>
      </c>
      <c r="G3396" s="1" t="s">
        <v>655</v>
      </c>
      <c r="H3396">
        <v>420024</v>
      </c>
      <c r="I3396" s="1" t="s">
        <v>41</v>
      </c>
      <c r="J3396">
        <v>6.5</v>
      </c>
    </row>
    <row r="3397" spans="1:10" hidden="1" x14ac:dyDescent="0.25">
      <c r="A3397" s="24" t="str">
        <f t="shared" si="54"/>
        <v>420025ARCELOR (BERTON SICARD)</v>
      </c>
      <c r="B3397" s="1">
        <v>420025</v>
      </c>
      <c r="C3397" s="1" t="s">
        <v>32898</v>
      </c>
      <c r="D3397" s="1" t="s">
        <v>78</v>
      </c>
      <c r="E3397" s="1" t="s">
        <v>1794</v>
      </c>
      <c r="F3397" s="1" t="s">
        <v>32900</v>
      </c>
      <c r="G3397" s="1" t="s">
        <v>655</v>
      </c>
      <c r="H3397">
        <v>420025</v>
      </c>
      <c r="I3397" s="1" t="s">
        <v>41</v>
      </c>
      <c r="J3397">
        <v>6.5</v>
      </c>
    </row>
    <row r="3398" spans="1:10" hidden="1" x14ac:dyDescent="0.25">
      <c r="A3398" s="24" t="str">
        <f t="shared" si="54"/>
        <v>420026ARCELOR (BERTON SICARD)</v>
      </c>
      <c r="B3398" s="1">
        <v>420026</v>
      </c>
      <c r="C3398" s="1" t="s">
        <v>32898</v>
      </c>
      <c r="D3398" s="1" t="s">
        <v>78</v>
      </c>
      <c r="E3398" s="1" t="s">
        <v>1795</v>
      </c>
      <c r="F3398" s="1" t="s">
        <v>32900</v>
      </c>
      <c r="G3398" s="1" t="s">
        <v>655</v>
      </c>
      <c r="H3398">
        <v>420026</v>
      </c>
      <c r="I3398" s="1" t="s">
        <v>41</v>
      </c>
      <c r="J3398">
        <v>6.5</v>
      </c>
    </row>
    <row r="3399" spans="1:10" hidden="1" x14ac:dyDescent="0.25">
      <c r="A3399" s="24" t="str">
        <f t="shared" si="54"/>
        <v>420028ARCELOR (BERTON SICARD)</v>
      </c>
      <c r="B3399" s="1">
        <v>420028</v>
      </c>
      <c r="C3399" s="1" t="s">
        <v>32898</v>
      </c>
      <c r="D3399" s="1" t="s">
        <v>78</v>
      </c>
      <c r="E3399" s="1" t="s">
        <v>1797</v>
      </c>
      <c r="F3399" s="1" t="s">
        <v>32900</v>
      </c>
      <c r="G3399" s="1" t="s">
        <v>655</v>
      </c>
      <c r="H3399">
        <v>420028</v>
      </c>
      <c r="I3399" s="1" t="s">
        <v>41</v>
      </c>
      <c r="J3399">
        <v>6.5</v>
      </c>
    </row>
    <row r="3400" spans="1:10" hidden="1" x14ac:dyDescent="0.25">
      <c r="A3400" s="24" t="str">
        <f t="shared" si="54"/>
        <v>420030ARCELOR (BERTON SICARD)</v>
      </c>
      <c r="B3400" s="1">
        <v>420030</v>
      </c>
      <c r="C3400" s="1" t="s">
        <v>32898</v>
      </c>
      <c r="D3400" s="1" t="s">
        <v>78</v>
      </c>
      <c r="E3400" s="1" t="s">
        <v>1799</v>
      </c>
      <c r="F3400" s="1" t="s">
        <v>32900</v>
      </c>
      <c r="G3400" s="1" t="s">
        <v>655</v>
      </c>
      <c r="H3400">
        <v>420030</v>
      </c>
      <c r="I3400" s="1" t="s">
        <v>41</v>
      </c>
      <c r="J3400">
        <v>6.5</v>
      </c>
    </row>
    <row r="3401" spans="1:10" hidden="1" x14ac:dyDescent="0.25">
      <c r="A3401" s="24" t="str">
        <f t="shared" si="54"/>
        <v>420031ARCELOR (BERTON SICARD)</v>
      </c>
      <c r="B3401" s="1">
        <v>420031</v>
      </c>
      <c r="C3401" s="1" t="s">
        <v>32898</v>
      </c>
      <c r="D3401" s="1" t="s">
        <v>78</v>
      </c>
      <c r="E3401" s="1" t="s">
        <v>1800</v>
      </c>
      <c r="F3401" s="1" t="s">
        <v>32900</v>
      </c>
      <c r="G3401" s="1" t="s">
        <v>655</v>
      </c>
      <c r="H3401">
        <v>420031</v>
      </c>
      <c r="I3401" s="1" t="s">
        <v>41</v>
      </c>
      <c r="J3401">
        <v>6.5</v>
      </c>
    </row>
    <row r="3402" spans="1:10" hidden="1" x14ac:dyDescent="0.25">
      <c r="A3402" s="24" t="str">
        <f t="shared" si="54"/>
        <v>420032ARCELOR (BERTON SICARD)</v>
      </c>
      <c r="B3402" s="1">
        <v>420032</v>
      </c>
      <c r="C3402" s="1" t="s">
        <v>32898</v>
      </c>
      <c r="D3402" s="1" t="s">
        <v>78</v>
      </c>
      <c r="E3402" s="1" t="s">
        <v>1801</v>
      </c>
      <c r="F3402" s="1" t="s">
        <v>32900</v>
      </c>
      <c r="G3402" s="1" t="s">
        <v>655</v>
      </c>
      <c r="H3402">
        <v>420032</v>
      </c>
      <c r="I3402" s="1" t="s">
        <v>41</v>
      </c>
      <c r="J3402">
        <v>6.5</v>
      </c>
    </row>
    <row r="3403" spans="1:10" hidden="1" x14ac:dyDescent="0.25">
      <c r="A3403" s="24" t="str">
        <f t="shared" si="54"/>
        <v>420033ARCELOR (BERTON SICARD)</v>
      </c>
      <c r="B3403" s="1">
        <v>420033</v>
      </c>
      <c r="C3403" s="1" t="s">
        <v>32898</v>
      </c>
      <c r="D3403" s="1" t="s">
        <v>78</v>
      </c>
      <c r="E3403" s="1" t="s">
        <v>1802</v>
      </c>
      <c r="F3403" s="1" t="s">
        <v>32900</v>
      </c>
      <c r="G3403" s="1" t="s">
        <v>655</v>
      </c>
      <c r="H3403">
        <v>420033</v>
      </c>
      <c r="I3403" s="1" t="s">
        <v>41</v>
      </c>
      <c r="J3403">
        <v>6.5</v>
      </c>
    </row>
    <row r="3404" spans="1:10" hidden="1" x14ac:dyDescent="0.25">
      <c r="A3404" s="24" t="str">
        <f t="shared" ref="A3404:A3467" si="55">B3404&amp;F3404</f>
        <v>420034ARCELOR (BERTON SICARD)</v>
      </c>
      <c r="B3404" s="1">
        <v>420034</v>
      </c>
      <c r="C3404" s="1" t="s">
        <v>32898</v>
      </c>
      <c r="D3404" s="1" t="s">
        <v>78</v>
      </c>
      <c r="E3404" s="1" t="s">
        <v>1803</v>
      </c>
      <c r="F3404" s="1" t="s">
        <v>32900</v>
      </c>
      <c r="G3404" s="1" t="s">
        <v>655</v>
      </c>
      <c r="H3404">
        <v>420034</v>
      </c>
      <c r="I3404" s="1" t="s">
        <v>41</v>
      </c>
      <c r="J3404">
        <v>6.5</v>
      </c>
    </row>
    <row r="3405" spans="1:10" hidden="1" x14ac:dyDescent="0.25">
      <c r="A3405" s="24" t="str">
        <f t="shared" si="55"/>
        <v>420035ARCELOR (BERTON SICARD)</v>
      </c>
      <c r="B3405" s="1">
        <v>420035</v>
      </c>
      <c r="C3405" s="1" t="s">
        <v>32898</v>
      </c>
      <c r="D3405" s="1" t="s">
        <v>78</v>
      </c>
      <c r="E3405" s="1" t="s">
        <v>1804</v>
      </c>
      <c r="F3405" s="1" t="s">
        <v>32900</v>
      </c>
      <c r="G3405" s="1" t="s">
        <v>655</v>
      </c>
      <c r="H3405">
        <v>420035</v>
      </c>
      <c r="I3405" s="1" t="s">
        <v>41</v>
      </c>
      <c r="J3405">
        <v>6.5</v>
      </c>
    </row>
    <row r="3406" spans="1:10" hidden="1" x14ac:dyDescent="0.25">
      <c r="A3406" s="24" t="str">
        <f t="shared" si="55"/>
        <v>420036ARCELOR (BERTON SICARD)</v>
      </c>
      <c r="B3406" s="1">
        <v>420036</v>
      </c>
      <c r="C3406" s="1" t="s">
        <v>32898</v>
      </c>
      <c r="D3406" s="1" t="s">
        <v>78</v>
      </c>
      <c r="E3406" s="1" t="s">
        <v>1805</v>
      </c>
      <c r="F3406" s="1" t="s">
        <v>32900</v>
      </c>
      <c r="G3406" s="1" t="s">
        <v>655</v>
      </c>
      <c r="H3406">
        <v>420036</v>
      </c>
      <c r="I3406" s="1" t="s">
        <v>41</v>
      </c>
      <c r="J3406">
        <v>6.5</v>
      </c>
    </row>
    <row r="3407" spans="1:10" hidden="1" x14ac:dyDescent="0.25">
      <c r="A3407" s="24" t="str">
        <f t="shared" si="55"/>
        <v>420037ARCELOR (BERTON SICARD)</v>
      </c>
      <c r="B3407" s="1">
        <v>420037</v>
      </c>
      <c r="C3407" s="1" t="s">
        <v>32898</v>
      </c>
      <c r="D3407" s="1" t="s">
        <v>78</v>
      </c>
      <c r="E3407" s="1" t="s">
        <v>1806</v>
      </c>
      <c r="F3407" s="1" t="s">
        <v>32900</v>
      </c>
      <c r="G3407" s="1" t="s">
        <v>655</v>
      </c>
      <c r="H3407">
        <v>420037</v>
      </c>
      <c r="I3407" s="1" t="s">
        <v>41</v>
      </c>
      <c r="J3407">
        <v>6.5</v>
      </c>
    </row>
    <row r="3408" spans="1:10" hidden="1" x14ac:dyDescent="0.25">
      <c r="A3408" s="24" t="str">
        <f t="shared" si="55"/>
        <v>420038ARCELOR (BERTON SICARD)</v>
      </c>
      <c r="B3408" s="1">
        <v>420038</v>
      </c>
      <c r="C3408" s="1" t="s">
        <v>32898</v>
      </c>
      <c r="D3408" s="1" t="s">
        <v>78</v>
      </c>
      <c r="E3408" s="1" t="s">
        <v>1807</v>
      </c>
      <c r="F3408" s="1" t="s">
        <v>32900</v>
      </c>
      <c r="G3408" s="1" t="s">
        <v>655</v>
      </c>
      <c r="H3408">
        <v>420038</v>
      </c>
      <c r="I3408" s="1" t="s">
        <v>41</v>
      </c>
      <c r="J3408">
        <v>6.5</v>
      </c>
    </row>
    <row r="3409" spans="1:10" hidden="1" x14ac:dyDescent="0.25">
      <c r="A3409" s="24" t="str">
        <f t="shared" si="55"/>
        <v>420039ARCELOR (BERTON SICARD)</v>
      </c>
      <c r="B3409" s="1">
        <v>420039</v>
      </c>
      <c r="C3409" s="1" t="s">
        <v>32898</v>
      </c>
      <c r="D3409" s="1" t="s">
        <v>78</v>
      </c>
      <c r="E3409" s="1" t="s">
        <v>1808</v>
      </c>
      <c r="F3409" s="1" t="s">
        <v>32900</v>
      </c>
      <c r="G3409" s="1" t="s">
        <v>655</v>
      </c>
      <c r="H3409">
        <v>420039</v>
      </c>
      <c r="I3409" s="1" t="s">
        <v>41</v>
      </c>
      <c r="J3409">
        <v>6.5</v>
      </c>
    </row>
    <row r="3410" spans="1:10" hidden="1" x14ac:dyDescent="0.25">
      <c r="A3410" s="24" t="str">
        <f t="shared" si="55"/>
        <v>420040ARCELOR (BERTON SICARD)</v>
      </c>
      <c r="B3410" s="1">
        <v>420040</v>
      </c>
      <c r="C3410" s="1" t="s">
        <v>32898</v>
      </c>
      <c r="D3410" s="1" t="s">
        <v>78</v>
      </c>
      <c r="E3410" s="1" t="s">
        <v>1809</v>
      </c>
      <c r="F3410" s="1" t="s">
        <v>32900</v>
      </c>
      <c r="G3410" s="1" t="s">
        <v>655</v>
      </c>
      <c r="H3410">
        <v>420040</v>
      </c>
      <c r="I3410" s="1" t="s">
        <v>41</v>
      </c>
      <c r="J3410">
        <v>6.5</v>
      </c>
    </row>
    <row r="3411" spans="1:10" hidden="1" x14ac:dyDescent="0.25">
      <c r="A3411" s="24" t="str">
        <f t="shared" si="55"/>
        <v>420041ARCELOR (BERTON SICARD)</v>
      </c>
      <c r="B3411" s="1">
        <v>420041</v>
      </c>
      <c r="C3411" s="1" t="s">
        <v>32898</v>
      </c>
      <c r="D3411" s="1" t="s">
        <v>78</v>
      </c>
      <c r="E3411" s="1" t="s">
        <v>1810</v>
      </c>
      <c r="F3411" s="1" t="s">
        <v>32900</v>
      </c>
      <c r="G3411" s="1" t="s">
        <v>655</v>
      </c>
      <c r="H3411">
        <v>420041</v>
      </c>
      <c r="I3411" s="1" t="s">
        <v>41</v>
      </c>
      <c r="J3411">
        <v>6.5</v>
      </c>
    </row>
    <row r="3412" spans="1:10" hidden="1" x14ac:dyDescent="0.25">
      <c r="A3412" s="24" t="str">
        <f t="shared" si="55"/>
        <v>420042ARCELOR (BERTON SICARD)</v>
      </c>
      <c r="B3412" s="1">
        <v>420042</v>
      </c>
      <c r="C3412" s="1" t="s">
        <v>32898</v>
      </c>
      <c r="D3412" s="1" t="s">
        <v>78</v>
      </c>
      <c r="E3412" s="1" t="s">
        <v>1811</v>
      </c>
      <c r="F3412" s="1" t="s">
        <v>32900</v>
      </c>
      <c r="G3412" s="1" t="s">
        <v>655</v>
      </c>
      <c r="H3412">
        <v>420042</v>
      </c>
      <c r="I3412" s="1" t="s">
        <v>41</v>
      </c>
      <c r="J3412">
        <v>6.5</v>
      </c>
    </row>
    <row r="3413" spans="1:10" hidden="1" x14ac:dyDescent="0.25">
      <c r="A3413" s="24" t="str">
        <f t="shared" si="55"/>
        <v>420049ARCELOR (BERTON SICARD)</v>
      </c>
      <c r="B3413" s="1">
        <v>420049</v>
      </c>
      <c r="C3413" s="1" t="s">
        <v>32898</v>
      </c>
      <c r="D3413" s="1" t="s">
        <v>78</v>
      </c>
      <c r="E3413" s="1" t="s">
        <v>1812</v>
      </c>
      <c r="F3413" s="1" t="s">
        <v>32900</v>
      </c>
      <c r="G3413" s="1" t="s">
        <v>655</v>
      </c>
      <c r="H3413">
        <v>420049</v>
      </c>
      <c r="I3413" s="1" t="s">
        <v>41</v>
      </c>
      <c r="J3413">
        <v>6.5</v>
      </c>
    </row>
    <row r="3414" spans="1:10" hidden="1" x14ac:dyDescent="0.25">
      <c r="A3414" s="24" t="str">
        <f t="shared" si="55"/>
        <v>420050ARCELOR (BERTON SICARD)</v>
      </c>
      <c r="B3414" s="1">
        <v>420050</v>
      </c>
      <c r="C3414" s="1" t="s">
        <v>32898</v>
      </c>
      <c r="D3414" s="1" t="s">
        <v>78</v>
      </c>
      <c r="E3414" s="1" t="s">
        <v>677</v>
      </c>
      <c r="F3414" s="1" t="s">
        <v>32900</v>
      </c>
      <c r="G3414" s="1" t="s">
        <v>655</v>
      </c>
      <c r="H3414">
        <v>420050</v>
      </c>
      <c r="I3414" s="1" t="s">
        <v>41</v>
      </c>
      <c r="J3414">
        <v>6.5</v>
      </c>
    </row>
    <row r="3415" spans="1:10" hidden="1" x14ac:dyDescent="0.25">
      <c r="A3415" s="24" t="str">
        <f t="shared" si="55"/>
        <v>420051ARCELOR (BERTON SICARD)</v>
      </c>
      <c r="B3415" s="1">
        <v>420051</v>
      </c>
      <c r="C3415" s="1" t="s">
        <v>32898</v>
      </c>
      <c r="D3415" s="1" t="s">
        <v>78</v>
      </c>
      <c r="E3415" s="1" t="s">
        <v>1813</v>
      </c>
      <c r="F3415" s="1" t="s">
        <v>32900</v>
      </c>
      <c r="G3415" s="1" t="s">
        <v>655</v>
      </c>
      <c r="H3415">
        <v>420051</v>
      </c>
      <c r="I3415" s="1" t="s">
        <v>41</v>
      </c>
      <c r="J3415">
        <v>6.5</v>
      </c>
    </row>
    <row r="3416" spans="1:10" hidden="1" x14ac:dyDescent="0.25">
      <c r="A3416" s="24" t="str">
        <f t="shared" si="55"/>
        <v>420052ARCELOR (BERTON SICARD)</v>
      </c>
      <c r="B3416" s="1">
        <v>420052</v>
      </c>
      <c r="C3416" s="1" t="s">
        <v>32898</v>
      </c>
      <c r="D3416" s="1" t="s">
        <v>78</v>
      </c>
      <c r="E3416" s="1" t="s">
        <v>1814</v>
      </c>
      <c r="F3416" s="1" t="s">
        <v>32900</v>
      </c>
      <c r="G3416" s="1" t="s">
        <v>655</v>
      </c>
      <c r="H3416">
        <v>420052</v>
      </c>
      <c r="I3416" s="1" t="s">
        <v>41</v>
      </c>
      <c r="J3416">
        <v>6.5</v>
      </c>
    </row>
    <row r="3417" spans="1:10" hidden="1" x14ac:dyDescent="0.25">
      <c r="A3417" s="24" t="str">
        <f t="shared" si="55"/>
        <v>420053ARCELOR (BERTON SICARD)</v>
      </c>
      <c r="B3417" s="1">
        <v>420053</v>
      </c>
      <c r="C3417" s="1" t="s">
        <v>32898</v>
      </c>
      <c r="D3417" s="1" t="s">
        <v>78</v>
      </c>
      <c r="E3417" s="1" t="s">
        <v>1815</v>
      </c>
      <c r="F3417" s="1" t="s">
        <v>32900</v>
      </c>
      <c r="G3417" s="1" t="s">
        <v>655</v>
      </c>
      <c r="H3417">
        <v>420053</v>
      </c>
      <c r="I3417" s="1" t="s">
        <v>41</v>
      </c>
      <c r="J3417">
        <v>6.5</v>
      </c>
    </row>
    <row r="3418" spans="1:10" hidden="1" x14ac:dyDescent="0.25">
      <c r="A3418" s="24" t="str">
        <f t="shared" si="55"/>
        <v>420054ARCELOR (BERTON SICARD)</v>
      </c>
      <c r="B3418" s="1">
        <v>420054</v>
      </c>
      <c r="C3418" s="1" t="s">
        <v>32898</v>
      </c>
      <c r="D3418" s="1" t="s">
        <v>78</v>
      </c>
      <c r="E3418" s="1" t="s">
        <v>1816</v>
      </c>
      <c r="F3418" s="1" t="s">
        <v>32900</v>
      </c>
      <c r="G3418" s="1" t="s">
        <v>655</v>
      </c>
      <c r="H3418">
        <v>420054</v>
      </c>
      <c r="I3418" s="1" t="s">
        <v>41</v>
      </c>
      <c r="J3418">
        <v>6.5</v>
      </c>
    </row>
    <row r="3419" spans="1:10" hidden="1" x14ac:dyDescent="0.25">
      <c r="A3419" s="24" t="str">
        <f t="shared" si="55"/>
        <v>420055ARCELOR (BERTON SICARD)</v>
      </c>
      <c r="B3419" s="1">
        <v>420055</v>
      </c>
      <c r="C3419" s="1" t="s">
        <v>32898</v>
      </c>
      <c r="D3419" s="1" t="s">
        <v>78</v>
      </c>
      <c r="E3419" s="1" t="s">
        <v>1796</v>
      </c>
      <c r="F3419" s="1" t="s">
        <v>32900</v>
      </c>
      <c r="G3419" s="1" t="s">
        <v>655</v>
      </c>
      <c r="H3419">
        <v>420055</v>
      </c>
      <c r="I3419" s="1" t="s">
        <v>41</v>
      </c>
      <c r="J3419">
        <v>6.5</v>
      </c>
    </row>
    <row r="3420" spans="1:10" hidden="1" x14ac:dyDescent="0.25">
      <c r="A3420" s="24" t="str">
        <f t="shared" si="55"/>
        <v>420056ARCELOR (BERTON SICARD)</v>
      </c>
      <c r="B3420" s="1">
        <v>420056</v>
      </c>
      <c r="C3420" s="1" t="s">
        <v>32898</v>
      </c>
      <c r="D3420" s="1" t="s">
        <v>78</v>
      </c>
      <c r="E3420" s="1" t="s">
        <v>1817</v>
      </c>
      <c r="F3420" s="1" t="s">
        <v>32900</v>
      </c>
      <c r="G3420" s="1" t="s">
        <v>655</v>
      </c>
      <c r="H3420">
        <v>420056</v>
      </c>
      <c r="I3420" s="1" t="s">
        <v>41</v>
      </c>
      <c r="J3420">
        <v>6.5</v>
      </c>
    </row>
    <row r="3421" spans="1:10" hidden="1" x14ac:dyDescent="0.25">
      <c r="A3421" s="24" t="str">
        <f t="shared" si="55"/>
        <v>420057ARCELOR (BERTON SICARD)</v>
      </c>
      <c r="B3421" s="1">
        <v>420057</v>
      </c>
      <c r="C3421" s="1" t="s">
        <v>32898</v>
      </c>
      <c r="D3421" s="1" t="s">
        <v>78</v>
      </c>
      <c r="E3421" s="1" t="s">
        <v>1818</v>
      </c>
      <c r="F3421" s="1" t="s">
        <v>32900</v>
      </c>
      <c r="G3421" s="1" t="s">
        <v>655</v>
      </c>
      <c r="H3421">
        <v>420057</v>
      </c>
      <c r="I3421" s="1" t="s">
        <v>41</v>
      </c>
      <c r="J3421">
        <v>6.5</v>
      </c>
    </row>
    <row r="3422" spans="1:10" hidden="1" x14ac:dyDescent="0.25">
      <c r="A3422" s="24" t="str">
        <f t="shared" si="55"/>
        <v>420058ARCELOR (BERTON SICARD)</v>
      </c>
      <c r="B3422" s="1">
        <v>420058</v>
      </c>
      <c r="C3422" s="1" t="s">
        <v>32898</v>
      </c>
      <c r="D3422" s="1" t="s">
        <v>78</v>
      </c>
      <c r="E3422" s="1" t="s">
        <v>1819</v>
      </c>
      <c r="F3422" s="1" t="s">
        <v>32900</v>
      </c>
      <c r="G3422" s="1" t="s">
        <v>655</v>
      </c>
      <c r="H3422">
        <v>420058</v>
      </c>
      <c r="I3422" s="1" t="s">
        <v>41</v>
      </c>
      <c r="J3422">
        <v>6.5</v>
      </c>
    </row>
    <row r="3423" spans="1:10" hidden="1" x14ac:dyDescent="0.25">
      <c r="A3423" s="24" t="str">
        <f t="shared" si="55"/>
        <v>420059ARCELOR (BERTON SICARD)</v>
      </c>
      <c r="B3423" s="1">
        <v>420059</v>
      </c>
      <c r="C3423" s="1" t="s">
        <v>32898</v>
      </c>
      <c r="D3423" s="1" t="s">
        <v>78</v>
      </c>
      <c r="E3423" s="1" t="s">
        <v>1820</v>
      </c>
      <c r="F3423" s="1" t="s">
        <v>32900</v>
      </c>
      <c r="G3423" s="1" t="s">
        <v>655</v>
      </c>
      <c r="H3423">
        <v>420059</v>
      </c>
      <c r="I3423" s="1" t="s">
        <v>41</v>
      </c>
      <c r="J3423">
        <v>6.5</v>
      </c>
    </row>
    <row r="3424" spans="1:10" hidden="1" x14ac:dyDescent="0.25">
      <c r="A3424" s="24" t="str">
        <f t="shared" si="55"/>
        <v>420062ARCELOR (BERTON SICARD)</v>
      </c>
      <c r="B3424" s="1">
        <v>420062</v>
      </c>
      <c r="C3424" s="1" t="s">
        <v>32898</v>
      </c>
      <c r="D3424" s="1" t="s">
        <v>78</v>
      </c>
      <c r="E3424" s="1" t="s">
        <v>1821</v>
      </c>
      <c r="F3424" s="1" t="s">
        <v>32900</v>
      </c>
      <c r="G3424" s="1" t="s">
        <v>655</v>
      </c>
      <c r="H3424">
        <v>420062</v>
      </c>
      <c r="I3424" s="1" t="s">
        <v>41</v>
      </c>
      <c r="J3424">
        <v>6.5</v>
      </c>
    </row>
    <row r="3425" spans="1:10" hidden="1" x14ac:dyDescent="0.25">
      <c r="A3425" s="24" t="str">
        <f t="shared" si="55"/>
        <v>420063ARCELOR (BERTON SICARD)</v>
      </c>
      <c r="B3425" s="1">
        <v>420063</v>
      </c>
      <c r="C3425" s="1" t="s">
        <v>32898</v>
      </c>
      <c r="D3425" s="1" t="s">
        <v>78</v>
      </c>
      <c r="E3425" s="1" t="s">
        <v>1822</v>
      </c>
      <c r="F3425" s="1" t="s">
        <v>32900</v>
      </c>
      <c r="G3425" s="1" t="s">
        <v>655</v>
      </c>
      <c r="H3425">
        <v>420063</v>
      </c>
      <c r="I3425" s="1" t="s">
        <v>41</v>
      </c>
      <c r="J3425">
        <v>6.5</v>
      </c>
    </row>
    <row r="3426" spans="1:10" hidden="1" x14ac:dyDescent="0.25">
      <c r="A3426" s="24" t="str">
        <f t="shared" si="55"/>
        <v>420064ARCELOR (BERTON SICARD)</v>
      </c>
      <c r="B3426" s="1">
        <v>420064</v>
      </c>
      <c r="C3426" s="1" t="s">
        <v>32898</v>
      </c>
      <c r="D3426" s="1" t="s">
        <v>78</v>
      </c>
      <c r="E3426" s="1" t="s">
        <v>1823</v>
      </c>
      <c r="F3426" s="1" t="s">
        <v>32900</v>
      </c>
      <c r="G3426" s="1" t="s">
        <v>655</v>
      </c>
      <c r="H3426">
        <v>420064</v>
      </c>
      <c r="I3426" s="1" t="s">
        <v>41</v>
      </c>
      <c r="J3426">
        <v>6.5</v>
      </c>
    </row>
    <row r="3427" spans="1:10" hidden="1" x14ac:dyDescent="0.25">
      <c r="A3427" s="24" t="str">
        <f t="shared" si="55"/>
        <v>420067ARCELOR (BERTON SICARD)</v>
      </c>
      <c r="B3427" s="1">
        <v>420067</v>
      </c>
      <c r="C3427" s="1" t="s">
        <v>32898</v>
      </c>
      <c r="D3427" s="1" t="s">
        <v>78</v>
      </c>
      <c r="E3427" s="1" t="s">
        <v>1825</v>
      </c>
      <c r="F3427" s="1" t="s">
        <v>32900</v>
      </c>
      <c r="G3427" s="1" t="s">
        <v>655</v>
      </c>
      <c r="H3427">
        <v>420067</v>
      </c>
      <c r="I3427" s="1" t="s">
        <v>41</v>
      </c>
      <c r="J3427">
        <v>6.5</v>
      </c>
    </row>
    <row r="3428" spans="1:10" hidden="1" x14ac:dyDescent="0.25">
      <c r="A3428" s="24" t="str">
        <f t="shared" si="55"/>
        <v>420068ARCELOR (BERTON SICARD)</v>
      </c>
      <c r="B3428" s="1">
        <v>420068</v>
      </c>
      <c r="C3428" s="1" t="s">
        <v>32898</v>
      </c>
      <c r="D3428" s="1" t="s">
        <v>78</v>
      </c>
      <c r="E3428" s="1" t="s">
        <v>1826</v>
      </c>
      <c r="F3428" s="1" t="s">
        <v>32900</v>
      </c>
      <c r="G3428" s="1" t="s">
        <v>655</v>
      </c>
      <c r="H3428">
        <v>420068</v>
      </c>
      <c r="I3428" s="1" t="s">
        <v>41</v>
      </c>
      <c r="J3428">
        <v>6.5</v>
      </c>
    </row>
    <row r="3429" spans="1:10" hidden="1" x14ac:dyDescent="0.25">
      <c r="A3429" s="24" t="str">
        <f t="shared" si="55"/>
        <v>420070ARCELOR (BERTON SICARD)</v>
      </c>
      <c r="B3429" s="1">
        <v>420070</v>
      </c>
      <c r="C3429" s="1" t="s">
        <v>32898</v>
      </c>
      <c r="D3429" s="1" t="s">
        <v>78</v>
      </c>
      <c r="E3429" s="1" t="s">
        <v>677</v>
      </c>
      <c r="F3429" s="1" t="s">
        <v>32900</v>
      </c>
      <c r="G3429" s="1" t="s">
        <v>655</v>
      </c>
      <c r="H3429">
        <v>420070</v>
      </c>
      <c r="I3429" s="1" t="s">
        <v>41</v>
      </c>
      <c r="J3429">
        <v>6.5</v>
      </c>
    </row>
    <row r="3430" spans="1:10" hidden="1" x14ac:dyDescent="0.25">
      <c r="A3430" s="24" t="str">
        <f t="shared" si="55"/>
        <v>420072ARCELOR (BERTON SICARD)</v>
      </c>
      <c r="B3430" s="1">
        <v>420072</v>
      </c>
      <c r="C3430" s="1" t="s">
        <v>32898</v>
      </c>
      <c r="D3430" s="1" t="s">
        <v>78</v>
      </c>
      <c r="E3430" s="1" t="s">
        <v>1827</v>
      </c>
      <c r="F3430" s="1" t="s">
        <v>32900</v>
      </c>
      <c r="G3430" s="1" t="s">
        <v>655</v>
      </c>
      <c r="H3430">
        <v>420072</v>
      </c>
      <c r="I3430" s="1" t="s">
        <v>41</v>
      </c>
      <c r="J3430">
        <v>6.5</v>
      </c>
    </row>
    <row r="3431" spans="1:10" hidden="1" x14ac:dyDescent="0.25">
      <c r="A3431" s="24" t="str">
        <f t="shared" si="55"/>
        <v>420160ARCELOR (BERTON SICARD)</v>
      </c>
      <c r="B3431" s="1">
        <v>420160</v>
      </c>
      <c r="C3431" s="1" t="s">
        <v>32898</v>
      </c>
      <c r="D3431" s="1" t="s">
        <v>78</v>
      </c>
      <c r="E3431" s="1" t="s">
        <v>1828</v>
      </c>
      <c r="F3431" s="1" t="s">
        <v>32900</v>
      </c>
      <c r="G3431" s="1" t="s">
        <v>655</v>
      </c>
      <c r="H3431">
        <v>420160</v>
      </c>
      <c r="I3431" s="1" t="s">
        <v>41</v>
      </c>
      <c r="J3431">
        <v>6.5</v>
      </c>
    </row>
    <row r="3432" spans="1:10" hidden="1" x14ac:dyDescent="0.25">
      <c r="A3432" s="24" t="str">
        <f t="shared" si="55"/>
        <v>420162ARCELOR (BERTON SICARD)</v>
      </c>
      <c r="B3432" s="1">
        <v>420162</v>
      </c>
      <c r="C3432" s="1" t="s">
        <v>32898</v>
      </c>
      <c r="D3432" s="1" t="s">
        <v>78</v>
      </c>
      <c r="E3432" s="1" t="s">
        <v>1829</v>
      </c>
      <c r="F3432" s="1" t="s">
        <v>32900</v>
      </c>
      <c r="G3432" s="1" t="s">
        <v>655</v>
      </c>
      <c r="H3432">
        <v>420162</v>
      </c>
      <c r="I3432" s="1" t="s">
        <v>41</v>
      </c>
      <c r="J3432">
        <v>6.5</v>
      </c>
    </row>
    <row r="3433" spans="1:10" hidden="1" x14ac:dyDescent="0.25">
      <c r="A3433" s="24" t="str">
        <f t="shared" si="55"/>
        <v>420163ARCELOR (BERTON SICARD)</v>
      </c>
      <c r="B3433" s="1">
        <v>420163</v>
      </c>
      <c r="C3433" s="1" t="s">
        <v>32898</v>
      </c>
      <c r="D3433" s="1" t="s">
        <v>78</v>
      </c>
      <c r="E3433" s="1" t="s">
        <v>1830</v>
      </c>
      <c r="F3433" s="1" t="s">
        <v>32900</v>
      </c>
      <c r="G3433" s="1" t="s">
        <v>655</v>
      </c>
      <c r="H3433">
        <v>420163</v>
      </c>
      <c r="I3433" s="1" t="s">
        <v>41</v>
      </c>
      <c r="J3433">
        <v>6.5</v>
      </c>
    </row>
    <row r="3434" spans="1:10" hidden="1" x14ac:dyDescent="0.25">
      <c r="A3434" s="24" t="str">
        <f t="shared" si="55"/>
        <v>420164ARCELOR (BERTON SICARD)</v>
      </c>
      <c r="B3434" s="1">
        <v>420164</v>
      </c>
      <c r="C3434" s="1" t="s">
        <v>32898</v>
      </c>
      <c r="D3434" s="1" t="s">
        <v>78</v>
      </c>
      <c r="E3434" s="1" t="s">
        <v>1831</v>
      </c>
      <c r="F3434" s="1" t="s">
        <v>32900</v>
      </c>
      <c r="G3434" s="1" t="s">
        <v>655</v>
      </c>
      <c r="H3434">
        <v>420164</v>
      </c>
      <c r="I3434" s="1" t="s">
        <v>41</v>
      </c>
      <c r="J3434">
        <v>6.5</v>
      </c>
    </row>
    <row r="3435" spans="1:10" hidden="1" x14ac:dyDescent="0.25">
      <c r="A3435" s="24" t="str">
        <f t="shared" si="55"/>
        <v>420166ARCELOR (BERTON SICARD)</v>
      </c>
      <c r="B3435" s="1">
        <v>420166</v>
      </c>
      <c r="C3435" s="1" t="s">
        <v>32898</v>
      </c>
      <c r="D3435" s="1" t="s">
        <v>78</v>
      </c>
      <c r="E3435" s="1" t="s">
        <v>1832</v>
      </c>
      <c r="F3435" s="1" t="s">
        <v>32900</v>
      </c>
      <c r="G3435" s="1" t="s">
        <v>655</v>
      </c>
      <c r="H3435">
        <v>420166</v>
      </c>
      <c r="I3435" s="1" t="s">
        <v>41</v>
      </c>
      <c r="J3435">
        <v>6.5</v>
      </c>
    </row>
    <row r="3436" spans="1:10" hidden="1" x14ac:dyDescent="0.25">
      <c r="A3436" s="24" t="str">
        <f t="shared" si="55"/>
        <v>420167ARCELOR (BERTON SICARD)</v>
      </c>
      <c r="B3436" s="1">
        <v>420167</v>
      </c>
      <c r="C3436" s="1" t="s">
        <v>32898</v>
      </c>
      <c r="D3436" s="1" t="s">
        <v>78</v>
      </c>
      <c r="E3436" s="1" t="s">
        <v>1833</v>
      </c>
      <c r="F3436" s="1" t="s">
        <v>32900</v>
      </c>
      <c r="G3436" s="1" t="s">
        <v>655</v>
      </c>
      <c r="H3436">
        <v>420167</v>
      </c>
      <c r="I3436" s="1" t="s">
        <v>41</v>
      </c>
      <c r="J3436">
        <v>6.5</v>
      </c>
    </row>
    <row r="3437" spans="1:10" hidden="1" x14ac:dyDescent="0.25">
      <c r="A3437" s="24" t="str">
        <f t="shared" si="55"/>
        <v>423003ARCELOR (BERTON SICARD)</v>
      </c>
      <c r="B3437" s="1">
        <v>423003</v>
      </c>
      <c r="C3437" s="1" t="s">
        <v>32898</v>
      </c>
      <c r="D3437" s="1" t="s">
        <v>78</v>
      </c>
      <c r="E3437" s="1" t="s">
        <v>1834</v>
      </c>
      <c r="F3437" s="1" t="s">
        <v>32900</v>
      </c>
      <c r="G3437" s="1" t="s">
        <v>655</v>
      </c>
      <c r="H3437">
        <v>423003</v>
      </c>
      <c r="I3437" s="1" t="s">
        <v>41</v>
      </c>
      <c r="J3437">
        <v>6.5</v>
      </c>
    </row>
    <row r="3438" spans="1:10" hidden="1" x14ac:dyDescent="0.25">
      <c r="A3438" s="24" t="str">
        <f t="shared" si="55"/>
        <v>423004ARCELOR (BERTON SICARD)</v>
      </c>
      <c r="B3438" s="1">
        <v>423004</v>
      </c>
      <c r="C3438" s="1" t="s">
        <v>32898</v>
      </c>
      <c r="D3438" s="1" t="s">
        <v>78</v>
      </c>
      <c r="E3438" s="1" t="s">
        <v>1835</v>
      </c>
      <c r="F3438" s="1" t="s">
        <v>32900</v>
      </c>
      <c r="G3438" s="1" t="s">
        <v>655</v>
      </c>
      <c r="H3438">
        <v>423004</v>
      </c>
      <c r="I3438" s="1" t="s">
        <v>41</v>
      </c>
      <c r="J3438">
        <v>6.5</v>
      </c>
    </row>
    <row r="3439" spans="1:10" hidden="1" x14ac:dyDescent="0.25">
      <c r="A3439" s="24" t="str">
        <f t="shared" si="55"/>
        <v>423005ARCELOR (BERTON SICARD)</v>
      </c>
      <c r="B3439" s="1">
        <v>423005</v>
      </c>
      <c r="C3439" s="1" t="s">
        <v>32898</v>
      </c>
      <c r="D3439" s="1" t="s">
        <v>78</v>
      </c>
      <c r="E3439" s="1" t="s">
        <v>1834</v>
      </c>
      <c r="F3439" s="1" t="s">
        <v>32900</v>
      </c>
      <c r="G3439" s="1" t="s">
        <v>655</v>
      </c>
      <c r="H3439">
        <v>423005</v>
      </c>
      <c r="I3439" s="1" t="s">
        <v>41</v>
      </c>
      <c r="J3439">
        <v>6.5</v>
      </c>
    </row>
    <row r="3440" spans="1:10" hidden="1" x14ac:dyDescent="0.25">
      <c r="A3440" s="24" t="str">
        <f t="shared" si="55"/>
        <v>423006ARCELOR (BERTON SICARD)</v>
      </c>
      <c r="B3440" s="1">
        <v>423006</v>
      </c>
      <c r="C3440" s="1" t="s">
        <v>32898</v>
      </c>
      <c r="D3440" s="1" t="s">
        <v>78</v>
      </c>
      <c r="E3440" s="1" t="s">
        <v>1836</v>
      </c>
      <c r="F3440" s="1" t="s">
        <v>32900</v>
      </c>
      <c r="G3440" s="1" t="s">
        <v>655</v>
      </c>
      <c r="H3440">
        <v>423006</v>
      </c>
      <c r="I3440" s="1" t="s">
        <v>41</v>
      </c>
      <c r="J3440">
        <v>6.5</v>
      </c>
    </row>
    <row r="3441" spans="1:10" hidden="1" x14ac:dyDescent="0.25">
      <c r="A3441" s="24" t="str">
        <f t="shared" si="55"/>
        <v>423008ARCELOR (BERTON SICARD)</v>
      </c>
      <c r="B3441" s="1">
        <v>423008</v>
      </c>
      <c r="C3441" s="1" t="s">
        <v>32898</v>
      </c>
      <c r="D3441" s="1" t="s">
        <v>78</v>
      </c>
      <c r="E3441" s="1" t="s">
        <v>2173</v>
      </c>
      <c r="F3441" s="1" t="s">
        <v>32900</v>
      </c>
      <c r="G3441" s="1" t="s">
        <v>655</v>
      </c>
      <c r="H3441">
        <v>423008</v>
      </c>
      <c r="I3441" s="1" t="s">
        <v>41</v>
      </c>
      <c r="J3441">
        <v>6.5</v>
      </c>
    </row>
    <row r="3442" spans="1:10" hidden="1" x14ac:dyDescent="0.25">
      <c r="A3442" s="24" t="str">
        <f t="shared" si="55"/>
        <v>423009ARCELOR (BERTON SICARD)</v>
      </c>
      <c r="B3442" s="1">
        <v>423009</v>
      </c>
      <c r="C3442" s="1" t="s">
        <v>32898</v>
      </c>
      <c r="D3442" s="1" t="s">
        <v>78</v>
      </c>
      <c r="E3442" s="1" t="s">
        <v>1838</v>
      </c>
      <c r="F3442" s="1" t="s">
        <v>32900</v>
      </c>
      <c r="G3442" s="1" t="s">
        <v>655</v>
      </c>
      <c r="H3442">
        <v>423009</v>
      </c>
      <c r="I3442" s="1" t="s">
        <v>41</v>
      </c>
      <c r="J3442">
        <v>6.5</v>
      </c>
    </row>
    <row r="3443" spans="1:10" hidden="1" x14ac:dyDescent="0.25">
      <c r="A3443" s="24" t="str">
        <f t="shared" si="55"/>
        <v>423031ARCELOR (BERTON SICARD)</v>
      </c>
      <c r="B3443" s="1">
        <v>423031</v>
      </c>
      <c r="C3443" s="1" t="s">
        <v>32898</v>
      </c>
      <c r="D3443" s="1" t="s">
        <v>78</v>
      </c>
      <c r="E3443" s="1" t="s">
        <v>1840</v>
      </c>
      <c r="F3443" s="1" t="s">
        <v>32900</v>
      </c>
      <c r="G3443" s="1" t="s">
        <v>655</v>
      </c>
      <c r="H3443">
        <v>423031</v>
      </c>
      <c r="I3443" s="1" t="s">
        <v>41</v>
      </c>
      <c r="J3443">
        <v>6.5</v>
      </c>
    </row>
    <row r="3444" spans="1:10" hidden="1" x14ac:dyDescent="0.25">
      <c r="A3444" s="24" t="str">
        <f t="shared" si="55"/>
        <v>423032ARCELOR (BERTON SICARD)</v>
      </c>
      <c r="B3444" s="1">
        <v>423032</v>
      </c>
      <c r="C3444" s="1" t="s">
        <v>32898</v>
      </c>
      <c r="D3444" s="1" t="s">
        <v>78</v>
      </c>
      <c r="E3444" s="1" t="s">
        <v>1841</v>
      </c>
      <c r="F3444" s="1" t="s">
        <v>32900</v>
      </c>
      <c r="G3444" s="1" t="s">
        <v>655</v>
      </c>
      <c r="H3444">
        <v>423032</v>
      </c>
      <c r="I3444" s="1" t="s">
        <v>41</v>
      </c>
      <c r="J3444">
        <v>6.5</v>
      </c>
    </row>
    <row r="3445" spans="1:10" hidden="1" x14ac:dyDescent="0.25">
      <c r="A3445" s="24" t="str">
        <f t="shared" si="55"/>
        <v>423033ARCELOR (BERTON SICARD)</v>
      </c>
      <c r="B3445" s="1">
        <v>423033</v>
      </c>
      <c r="C3445" s="1" t="s">
        <v>32898</v>
      </c>
      <c r="D3445" s="1" t="s">
        <v>78</v>
      </c>
      <c r="E3445" s="1" t="s">
        <v>1842</v>
      </c>
      <c r="F3445" s="1" t="s">
        <v>32900</v>
      </c>
      <c r="G3445" s="1" t="s">
        <v>655</v>
      </c>
      <c r="H3445">
        <v>423033</v>
      </c>
      <c r="I3445" s="1" t="s">
        <v>41</v>
      </c>
      <c r="J3445">
        <v>6.5</v>
      </c>
    </row>
    <row r="3446" spans="1:10" hidden="1" x14ac:dyDescent="0.25">
      <c r="A3446" s="24" t="str">
        <f t="shared" si="55"/>
        <v>423034ARCELOR (BERTON SICARD)</v>
      </c>
      <c r="B3446" s="1">
        <v>423034</v>
      </c>
      <c r="C3446" s="1" t="s">
        <v>32898</v>
      </c>
      <c r="D3446" s="1" t="s">
        <v>78</v>
      </c>
      <c r="E3446" s="1" t="s">
        <v>1843</v>
      </c>
      <c r="F3446" s="1" t="s">
        <v>32900</v>
      </c>
      <c r="G3446" s="1" t="s">
        <v>655</v>
      </c>
      <c r="H3446">
        <v>423034</v>
      </c>
      <c r="I3446" s="1" t="s">
        <v>41</v>
      </c>
      <c r="J3446">
        <v>6.5</v>
      </c>
    </row>
    <row r="3447" spans="1:10" hidden="1" x14ac:dyDescent="0.25">
      <c r="A3447" s="24" t="str">
        <f t="shared" si="55"/>
        <v>423036ARCELOR (BERTON SICARD)</v>
      </c>
      <c r="B3447" s="1">
        <v>423036</v>
      </c>
      <c r="C3447" s="1" t="s">
        <v>32898</v>
      </c>
      <c r="D3447" s="1" t="s">
        <v>78</v>
      </c>
      <c r="E3447" s="1" t="s">
        <v>1844</v>
      </c>
      <c r="F3447" s="1" t="s">
        <v>32900</v>
      </c>
      <c r="G3447" s="1" t="s">
        <v>655</v>
      </c>
      <c r="H3447">
        <v>423036</v>
      </c>
      <c r="I3447" s="1" t="s">
        <v>41</v>
      </c>
      <c r="J3447">
        <v>6.5</v>
      </c>
    </row>
    <row r="3448" spans="1:10" hidden="1" x14ac:dyDescent="0.25">
      <c r="A3448" s="24" t="str">
        <f t="shared" si="55"/>
        <v>423037ARCELOR (BERTON SICARD)</v>
      </c>
      <c r="B3448" s="1">
        <v>423037</v>
      </c>
      <c r="C3448" s="1" t="s">
        <v>32898</v>
      </c>
      <c r="D3448" s="1" t="s">
        <v>78</v>
      </c>
      <c r="E3448" s="1" t="s">
        <v>1845</v>
      </c>
      <c r="F3448" s="1" t="s">
        <v>32900</v>
      </c>
      <c r="G3448" s="1" t="s">
        <v>655</v>
      </c>
      <c r="H3448">
        <v>423037</v>
      </c>
      <c r="I3448" s="1" t="s">
        <v>41</v>
      </c>
      <c r="J3448">
        <v>6.5</v>
      </c>
    </row>
    <row r="3449" spans="1:10" hidden="1" x14ac:dyDescent="0.25">
      <c r="A3449" s="24" t="str">
        <f t="shared" si="55"/>
        <v>423040ARCELOR (BERTON SICARD)</v>
      </c>
      <c r="B3449" s="1">
        <v>423040</v>
      </c>
      <c r="C3449" s="1" t="s">
        <v>32898</v>
      </c>
      <c r="D3449" s="1" t="s">
        <v>78</v>
      </c>
      <c r="E3449" s="1" t="s">
        <v>1846</v>
      </c>
      <c r="F3449" s="1" t="s">
        <v>32900</v>
      </c>
      <c r="G3449" s="1" t="s">
        <v>655</v>
      </c>
      <c r="H3449">
        <v>423040</v>
      </c>
      <c r="I3449" s="1" t="s">
        <v>41</v>
      </c>
      <c r="J3449">
        <v>6.5</v>
      </c>
    </row>
    <row r="3450" spans="1:10" hidden="1" x14ac:dyDescent="0.25">
      <c r="A3450" s="24" t="str">
        <f t="shared" si="55"/>
        <v>423041ARCELOR (BERTON SICARD)</v>
      </c>
      <c r="B3450" s="1">
        <v>423041</v>
      </c>
      <c r="C3450" s="1" t="s">
        <v>32898</v>
      </c>
      <c r="D3450" s="1" t="s">
        <v>78</v>
      </c>
      <c r="E3450" s="1" t="s">
        <v>677</v>
      </c>
      <c r="F3450" s="1" t="s">
        <v>32900</v>
      </c>
      <c r="G3450" s="1" t="s">
        <v>655</v>
      </c>
      <c r="H3450">
        <v>423041</v>
      </c>
      <c r="I3450" s="1" t="s">
        <v>41</v>
      </c>
      <c r="J3450">
        <v>6.5</v>
      </c>
    </row>
    <row r="3451" spans="1:10" hidden="1" x14ac:dyDescent="0.25">
      <c r="A3451" s="24" t="str">
        <f t="shared" si="55"/>
        <v>423042ARCELOR (BERTON SICARD)</v>
      </c>
      <c r="B3451" s="1">
        <v>423042</v>
      </c>
      <c r="C3451" s="1" t="s">
        <v>32898</v>
      </c>
      <c r="D3451" s="1" t="s">
        <v>78</v>
      </c>
      <c r="E3451" s="1" t="s">
        <v>1847</v>
      </c>
      <c r="F3451" s="1" t="s">
        <v>32900</v>
      </c>
      <c r="G3451" s="1" t="s">
        <v>655</v>
      </c>
      <c r="H3451">
        <v>423042</v>
      </c>
      <c r="I3451" s="1" t="s">
        <v>41</v>
      </c>
      <c r="J3451">
        <v>6.5</v>
      </c>
    </row>
    <row r="3452" spans="1:10" hidden="1" x14ac:dyDescent="0.25">
      <c r="A3452" s="24" t="str">
        <f t="shared" si="55"/>
        <v>423043ARCELOR (BERTON SICARD)</v>
      </c>
      <c r="B3452" s="1">
        <v>423043</v>
      </c>
      <c r="C3452" s="1" t="s">
        <v>32898</v>
      </c>
      <c r="D3452" s="1" t="s">
        <v>78</v>
      </c>
      <c r="E3452" s="1" t="s">
        <v>1827</v>
      </c>
      <c r="F3452" s="1" t="s">
        <v>32900</v>
      </c>
      <c r="G3452" s="1" t="s">
        <v>655</v>
      </c>
      <c r="H3452">
        <v>423043</v>
      </c>
      <c r="I3452" s="1" t="s">
        <v>41</v>
      </c>
      <c r="J3452">
        <v>6.5</v>
      </c>
    </row>
    <row r="3453" spans="1:10" hidden="1" x14ac:dyDescent="0.25">
      <c r="A3453" s="24" t="str">
        <f t="shared" si="55"/>
        <v>423044ARCELOR (BERTON SICARD)</v>
      </c>
      <c r="B3453" s="1">
        <v>423044</v>
      </c>
      <c r="C3453" s="1" t="s">
        <v>32898</v>
      </c>
      <c r="D3453" s="1" t="s">
        <v>78</v>
      </c>
      <c r="E3453" s="1" t="s">
        <v>677</v>
      </c>
      <c r="F3453" s="1" t="s">
        <v>32900</v>
      </c>
      <c r="G3453" s="1" t="s">
        <v>655</v>
      </c>
      <c r="H3453">
        <v>423044</v>
      </c>
      <c r="I3453" s="1" t="s">
        <v>41</v>
      </c>
      <c r="J3453">
        <v>6.5</v>
      </c>
    </row>
    <row r="3454" spans="1:10" hidden="1" x14ac:dyDescent="0.25">
      <c r="A3454" s="24" t="str">
        <f t="shared" si="55"/>
        <v>450037ARCELOR (BERTON SICARD)</v>
      </c>
      <c r="B3454" s="1">
        <v>450037</v>
      </c>
      <c r="C3454" s="1" t="s">
        <v>32898</v>
      </c>
      <c r="D3454" s="1" t="s">
        <v>78</v>
      </c>
      <c r="E3454" s="1" t="s">
        <v>2175</v>
      </c>
      <c r="F3454" s="1" t="s">
        <v>32900</v>
      </c>
      <c r="G3454" s="1" t="s">
        <v>655</v>
      </c>
      <c r="H3454">
        <v>450037</v>
      </c>
      <c r="I3454" s="1" t="s">
        <v>41</v>
      </c>
      <c r="J3454">
        <v>2</v>
      </c>
    </row>
    <row r="3455" spans="1:10" hidden="1" x14ac:dyDescent="0.25">
      <c r="A3455" s="24" t="str">
        <f t="shared" si="55"/>
        <v>450074ARCELOR (BERTON SICARD)</v>
      </c>
      <c r="B3455" s="1">
        <v>450074</v>
      </c>
      <c r="C3455" s="1" t="s">
        <v>32898</v>
      </c>
      <c r="D3455" s="1" t="s">
        <v>78</v>
      </c>
      <c r="E3455" s="1" t="s">
        <v>1848</v>
      </c>
      <c r="F3455" s="1" t="s">
        <v>32900</v>
      </c>
      <c r="G3455" s="1" t="s">
        <v>655</v>
      </c>
      <c r="H3455">
        <v>450074</v>
      </c>
      <c r="I3455" s="1" t="s">
        <v>41</v>
      </c>
      <c r="J3455">
        <v>1</v>
      </c>
    </row>
    <row r="3456" spans="1:10" hidden="1" x14ac:dyDescent="0.25">
      <c r="A3456" s="24" t="str">
        <f t="shared" si="55"/>
        <v>450074DARCELOR (BERTON SICARD)</v>
      </c>
      <c r="B3456" s="1" t="s">
        <v>2176</v>
      </c>
      <c r="C3456" s="1" t="s">
        <v>32898</v>
      </c>
      <c r="D3456" s="1" t="s">
        <v>78</v>
      </c>
      <c r="E3456" s="1" t="s">
        <v>2177</v>
      </c>
      <c r="F3456" s="1" t="s">
        <v>32900</v>
      </c>
      <c r="G3456" s="1" t="s">
        <v>655</v>
      </c>
      <c r="H3456" t="s">
        <v>2176</v>
      </c>
      <c r="I3456" s="1" t="s">
        <v>41</v>
      </c>
      <c r="J3456">
        <v>1</v>
      </c>
    </row>
    <row r="3457" spans="1:10" hidden="1" x14ac:dyDescent="0.25">
      <c r="A3457" s="24" t="str">
        <f t="shared" si="55"/>
        <v>450074GARCELOR (BERTON SICARD)</v>
      </c>
      <c r="B3457" s="1" t="s">
        <v>2178</v>
      </c>
      <c r="C3457" s="1" t="s">
        <v>32898</v>
      </c>
      <c r="D3457" s="1" t="s">
        <v>78</v>
      </c>
      <c r="E3457" s="1" t="s">
        <v>2179</v>
      </c>
      <c r="F3457" s="1" t="s">
        <v>32900</v>
      </c>
      <c r="G3457" s="1" t="s">
        <v>655</v>
      </c>
      <c r="H3457" t="s">
        <v>2178</v>
      </c>
      <c r="I3457" s="1" t="s">
        <v>41</v>
      </c>
      <c r="J3457">
        <v>1</v>
      </c>
    </row>
    <row r="3458" spans="1:10" hidden="1" x14ac:dyDescent="0.25">
      <c r="A3458" s="24" t="str">
        <f t="shared" si="55"/>
        <v>450075AARCELOR (BERTON SICARD)</v>
      </c>
      <c r="B3458" s="1" t="s">
        <v>2180</v>
      </c>
      <c r="C3458" s="1" t="s">
        <v>32898</v>
      </c>
      <c r="D3458" s="1" t="s">
        <v>78</v>
      </c>
      <c r="E3458" s="1" t="s">
        <v>2181</v>
      </c>
      <c r="F3458" s="1" t="s">
        <v>32900</v>
      </c>
      <c r="G3458" s="1" t="s">
        <v>655</v>
      </c>
      <c r="H3458" t="s">
        <v>2180</v>
      </c>
      <c r="I3458" s="1" t="s">
        <v>41</v>
      </c>
      <c r="J3458">
        <v>1</v>
      </c>
    </row>
    <row r="3459" spans="1:10" hidden="1" x14ac:dyDescent="0.25">
      <c r="A3459" s="24" t="str">
        <f t="shared" si="55"/>
        <v>450076AARCELOR (BERTON SICARD)</v>
      </c>
      <c r="B3459" s="1" t="s">
        <v>2182</v>
      </c>
      <c r="C3459" s="1" t="s">
        <v>32898</v>
      </c>
      <c r="D3459" s="1" t="s">
        <v>78</v>
      </c>
      <c r="E3459" s="1" t="s">
        <v>2183</v>
      </c>
      <c r="F3459" s="1" t="s">
        <v>32900</v>
      </c>
      <c r="G3459" s="1" t="s">
        <v>655</v>
      </c>
      <c r="H3459" t="s">
        <v>2182</v>
      </c>
      <c r="I3459" s="1" t="s">
        <v>41</v>
      </c>
      <c r="J3459">
        <v>1</v>
      </c>
    </row>
    <row r="3460" spans="1:10" hidden="1" x14ac:dyDescent="0.25">
      <c r="A3460" s="24" t="str">
        <f t="shared" si="55"/>
        <v>450090ARCELOR (BERTON SICARD)</v>
      </c>
      <c r="B3460" s="1">
        <v>450090</v>
      </c>
      <c r="C3460" s="1" t="s">
        <v>32898</v>
      </c>
      <c r="D3460" s="1" t="s">
        <v>78</v>
      </c>
      <c r="E3460" s="1" t="s">
        <v>2185</v>
      </c>
      <c r="F3460" s="1" t="s">
        <v>32900</v>
      </c>
      <c r="G3460" s="1" t="s">
        <v>655</v>
      </c>
      <c r="H3460">
        <v>450090</v>
      </c>
      <c r="I3460" s="1" t="s">
        <v>41</v>
      </c>
      <c r="J3460">
        <v>1</v>
      </c>
    </row>
    <row r="3461" spans="1:10" hidden="1" x14ac:dyDescent="0.25">
      <c r="A3461" s="24" t="str">
        <f t="shared" si="55"/>
        <v>450098ARCELOR (BERTON SICARD)</v>
      </c>
      <c r="B3461" s="1">
        <v>450098</v>
      </c>
      <c r="C3461" s="1" t="s">
        <v>32898</v>
      </c>
      <c r="D3461" s="1" t="s">
        <v>78</v>
      </c>
      <c r="E3461" s="1" t="s">
        <v>1849</v>
      </c>
      <c r="F3461" s="1" t="s">
        <v>32900</v>
      </c>
      <c r="G3461" s="1" t="s">
        <v>655</v>
      </c>
      <c r="H3461">
        <v>450098</v>
      </c>
      <c r="I3461" s="1" t="s">
        <v>41</v>
      </c>
      <c r="J3461">
        <v>50</v>
      </c>
    </row>
    <row r="3462" spans="1:10" hidden="1" x14ac:dyDescent="0.25">
      <c r="A3462" s="24" t="str">
        <f t="shared" si="55"/>
        <v>450127ARCELOR (BERTON SICARD)</v>
      </c>
      <c r="B3462" s="1">
        <v>450127</v>
      </c>
      <c r="C3462" s="1" t="s">
        <v>32898</v>
      </c>
      <c r="D3462" s="1" t="s">
        <v>78</v>
      </c>
      <c r="E3462" s="1" t="s">
        <v>2187</v>
      </c>
      <c r="F3462" s="1" t="s">
        <v>32900</v>
      </c>
      <c r="G3462" s="1" t="s">
        <v>655</v>
      </c>
      <c r="H3462">
        <v>450127</v>
      </c>
      <c r="I3462" s="1" t="s">
        <v>41</v>
      </c>
      <c r="J3462">
        <v>1</v>
      </c>
    </row>
    <row r="3463" spans="1:10" hidden="1" x14ac:dyDescent="0.25">
      <c r="A3463" s="24" t="str">
        <f t="shared" si="55"/>
        <v>450129ARCELOR (BERTON SICARD)</v>
      </c>
      <c r="B3463" s="1">
        <v>450129</v>
      </c>
      <c r="C3463" s="1" t="s">
        <v>32898</v>
      </c>
      <c r="D3463" s="1" t="s">
        <v>78</v>
      </c>
      <c r="E3463" s="1" t="s">
        <v>2188</v>
      </c>
      <c r="F3463" s="1" t="s">
        <v>32900</v>
      </c>
      <c r="G3463" s="1" t="s">
        <v>655</v>
      </c>
      <c r="H3463">
        <v>450129</v>
      </c>
      <c r="I3463" s="1" t="s">
        <v>41</v>
      </c>
      <c r="J3463">
        <v>1</v>
      </c>
    </row>
    <row r="3464" spans="1:10" hidden="1" x14ac:dyDescent="0.25">
      <c r="A3464" s="24" t="str">
        <f t="shared" si="55"/>
        <v>450138ARCELOR (BERTON SICARD)</v>
      </c>
      <c r="B3464" s="1">
        <v>450138</v>
      </c>
      <c r="C3464" s="1" t="s">
        <v>32898</v>
      </c>
      <c r="D3464" s="1" t="s">
        <v>32837</v>
      </c>
      <c r="E3464" s="1" t="s">
        <v>2189</v>
      </c>
      <c r="F3464" s="1" t="s">
        <v>32900</v>
      </c>
      <c r="G3464" s="1" t="s">
        <v>655</v>
      </c>
      <c r="H3464">
        <v>450138</v>
      </c>
      <c r="I3464" s="1" t="s">
        <v>41</v>
      </c>
      <c r="J3464">
        <v>1</v>
      </c>
    </row>
    <row r="3465" spans="1:10" hidden="1" x14ac:dyDescent="0.25">
      <c r="A3465" s="24" t="str">
        <f t="shared" si="55"/>
        <v>450147ARCELOR (BERTON SICARD)</v>
      </c>
      <c r="B3465" s="1">
        <v>450147</v>
      </c>
      <c r="C3465" s="1" t="s">
        <v>32898</v>
      </c>
      <c r="D3465" s="1" t="s">
        <v>78</v>
      </c>
      <c r="E3465" s="1" t="s">
        <v>2191</v>
      </c>
      <c r="F3465" s="1" t="s">
        <v>32900</v>
      </c>
      <c r="G3465" s="1" t="s">
        <v>655</v>
      </c>
      <c r="H3465">
        <v>450147</v>
      </c>
      <c r="I3465" s="1" t="s">
        <v>41</v>
      </c>
      <c r="J3465">
        <v>1</v>
      </c>
    </row>
    <row r="3466" spans="1:10" hidden="1" x14ac:dyDescent="0.25">
      <c r="A3466" s="24" t="str">
        <f t="shared" si="55"/>
        <v>460100ARCELOR (BERTON SICARD)</v>
      </c>
      <c r="B3466" s="1">
        <v>460100</v>
      </c>
      <c r="C3466" s="1" t="s">
        <v>32898</v>
      </c>
      <c r="D3466" s="1" t="s">
        <v>78</v>
      </c>
      <c r="E3466" s="1" t="s">
        <v>2192</v>
      </c>
      <c r="F3466" s="1" t="s">
        <v>32900</v>
      </c>
      <c r="G3466" s="1" t="s">
        <v>655</v>
      </c>
      <c r="H3466">
        <v>460100</v>
      </c>
      <c r="I3466" s="1" t="s">
        <v>41</v>
      </c>
      <c r="J3466">
        <v>1</v>
      </c>
    </row>
    <row r="3467" spans="1:10" hidden="1" x14ac:dyDescent="0.25">
      <c r="A3467" s="24" t="str">
        <f t="shared" si="55"/>
        <v>460103ARCELOR (BERTON SICARD)</v>
      </c>
      <c r="B3467" s="1">
        <v>460103</v>
      </c>
      <c r="C3467" s="1" t="s">
        <v>32898</v>
      </c>
      <c r="D3467" s="1" t="s">
        <v>78</v>
      </c>
      <c r="E3467" s="1" t="s">
        <v>2193</v>
      </c>
      <c r="F3467" s="1" t="s">
        <v>32900</v>
      </c>
      <c r="G3467" s="1" t="s">
        <v>655</v>
      </c>
      <c r="H3467">
        <v>460103</v>
      </c>
      <c r="I3467" s="1" t="s">
        <v>41</v>
      </c>
      <c r="J3467">
        <v>1</v>
      </c>
    </row>
    <row r="3468" spans="1:10" hidden="1" x14ac:dyDescent="0.25">
      <c r="A3468" s="24" t="str">
        <f t="shared" ref="A3468:A3531" si="56">B3468&amp;F3468</f>
        <v>460104ARCELOR (BERTON SICARD)</v>
      </c>
      <c r="B3468" s="1">
        <v>460104</v>
      </c>
      <c r="C3468" s="1" t="s">
        <v>32898</v>
      </c>
      <c r="D3468" s="1" t="s">
        <v>78</v>
      </c>
      <c r="E3468" s="1" t="s">
        <v>2194</v>
      </c>
      <c r="F3468" s="1" t="s">
        <v>32900</v>
      </c>
      <c r="G3468" s="1" t="s">
        <v>655</v>
      </c>
      <c r="H3468">
        <v>460104</v>
      </c>
      <c r="I3468" s="1" t="s">
        <v>41</v>
      </c>
      <c r="J3468">
        <v>1</v>
      </c>
    </row>
    <row r="3469" spans="1:10" hidden="1" x14ac:dyDescent="0.25">
      <c r="A3469" s="24" t="str">
        <f t="shared" si="56"/>
        <v>510000ARCELOR (BERTON SICARD)</v>
      </c>
      <c r="B3469" s="1">
        <v>510000</v>
      </c>
      <c r="C3469" s="1" t="s">
        <v>32898</v>
      </c>
      <c r="D3469" s="1" t="s">
        <v>78</v>
      </c>
      <c r="E3469" s="1" t="s">
        <v>1850</v>
      </c>
      <c r="F3469" s="1" t="s">
        <v>32900</v>
      </c>
      <c r="G3469" s="1" t="s">
        <v>655</v>
      </c>
      <c r="H3469">
        <v>510000</v>
      </c>
      <c r="I3469" s="1" t="s">
        <v>41</v>
      </c>
      <c r="J3469">
        <v>6.5</v>
      </c>
    </row>
    <row r="3470" spans="1:10" hidden="1" x14ac:dyDescent="0.25">
      <c r="A3470" s="24" t="str">
        <f t="shared" si="56"/>
        <v>510001ARCELOR (BERTON SICARD)</v>
      </c>
      <c r="B3470" s="1">
        <v>510001</v>
      </c>
      <c r="C3470" s="1" t="s">
        <v>32898</v>
      </c>
      <c r="D3470" s="1" t="s">
        <v>78</v>
      </c>
      <c r="E3470" s="1" t="s">
        <v>1851</v>
      </c>
      <c r="F3470" s="1" t="s">
        <v>32900</v>
      </c>
      <c r="G3470" s="1" t="s">
        <v>655</v>
      </c>
      <c r="H3470">
        <v>510001</v>
      </c>
      <c r="I3470" s="1" t="s">
        <v>41</v>
      </c>
      <c r="J3470">
        <v>6.5</v>
      </c>
    </row>
    <row r="3471" spans="1:10" hidden="1" x14ac:dyDescent="0.25">
      <c r="A3471" s="24" t="str">
        <f t="shared" si="56"/>
        <v>510002ARCELOR (BERTON SICARD)</v>
      </c>
      <c r="B3471" s="1">
        <v>510002</v>
      </c>
      <c r="C3471" s="1" t="s">
        <v>32898</v>
      </c>
      <c r="D3471" s="1" t="s">
        <v>78</v>
      </c>
      <c r="E3471" s="1" t="s">
        <v>717</v>
      </c>
      <c r="F3471" s="1" t="s">
        <v>32900</v>
      </c>
      <c r="G3471" s="1" t="s">
        <v>655</v>
      </c>
      <c r="H3471">
        <v>510002</v>
      </c>
      <c r="I3471" s="1" t="s">
        <v>41</v>
      </c>
      <c r="J3471">
        <v>6.5</v>
      </c>
    </row>
    <row r="3472" spans="1:10" hidden="1" x14ac:dyDescent="0.25">
      <c r="A3472" s="24" t="str">
        <f t="shared" si="56"/>
        <v>510003ARCELOR (BERTON SICARD)</v>
      </c>
      <c r="B3472" s="1">
        <v>510003</v>
      </c>
      <c r="C3472" s="1" t="s">
        <v>32898</v>
      </c>
      <c r="D3472" s="1" t="s">
        <v>78</v>
      </c>
      <c r="E3472" s="1" t="s">
        <v>719</v>
      </c>
      <c r="F3472" s="1" t="s">
        <v>32900</v>
      </c>
      <c r="G3472" s="1" t="s">
        <v>655</v>
      </c>
      <c r="H3472">
        <v>510003</v>
      </c>
      <c r="I3472" s="1" t="s">
        <v>41</v>
      </c>
      <c r="J3472">
        <v>6.5</v>
      </c>
    </row>
    <row r="3473" spans="1:10" hidden="1" x14ac:dyDescent="0.25">
      <c r="A3473" s="24" t="str">
        <f t="shared" si="56"/>
        <v>510004ARCELOR (BERTON SICARD)</v>
      </c>
      <c r="B3473" s="1">
        <v>510004</v>
      </c>
      <c r="C3473" s="1" t="s">
        <v>32898</v>
      </c>
      <c r="D3473" s="1" t="s">
        <v>78</v>
      </c>
      <c r="E3473" s="1" t="s">
        <v>1852</v>
      </c>
      <c r="F3473" s="1" t="s">
        <v>32900</v>
      </c>
      <c r="G3473" s="1" t="s">
        <v>655</v>
      </c>
      <c r="H3473">
        <v>510004</v>
      </c>
      <c r="I3473" s="1" t="s">
        <v>41</v>
      </c>
      <c r="J3473">
        <v>6.5</v>
      </c>
    </row>
    <row r="3474" spans="1:10" hidden="1" x14ac:dyDescent="0.25">
      <c r="A3474" s="24" t="str">
        <f t="shared" si="56"/>
        <v>510005ARCELOR (BERTON SICARD)</v>
      </c>
      <c r="B3474" s="1">
        <v>510005</v>
      </c>
      <c r="C3474" s="1" t="s">
        <v>32898</v>
      </c>
      <c r="D3474" s="1" t="s">
        <v>78</v>
      </c>
      <c r="E3474" s="1" t="s">
        <v>1853</v>
      </c>
      <c r="F3474" s="1" t="s">
        <v>32900</v>
      </c>
      <c r="G3474" s="1" t="s">
        <v>655</v>
      </c>
      <c r="H3474">
        <v>510005</v>
      </c>
      <c r="I3474" s="1" t="s">
        <v>41</v>
      </c>
      <c r="J3474">
        <v>6.5</v>
      </c>
    </row>
    <row r="3475" spans="1:10" hidden="1" x14ac:dyDescent="0.25">
      <c r="A3475" s="24" t="str">
        <f t="shared" si="56"/>
        <v>510006ARCELOR (BERTON SICARD)</v>
      </c>
      <c r="B3475" s="1">
        <v>510006</v>
      </c>
      <c r="C3475" s="1" t="s">
        <v>32898</v>
      </c>
      <c r="D3475" s="1" t="s">
        <v>78</v>
      </c>
      <c r="E3475" s="1" t="s">
        <v>693</v>
      </c>
      <c r="F3475" s="1" t="s">
        <v>32900</v>
      </c>
      <c r="G3475" s="1" t="s">
        <v>655</v>
      </c>
      <c r="H3475">
        <v>510006</v>
      </c>
      <c r="I3475" s="1" t="s">
        <v>41</v>
      </c>
      <c r="J3475">
        <v>6.5</v>
      </c>
    </row>
    <row r="3476" spans="1:10" hidden="1" x14ac:dyDescent="0.25">
      <c r="A3476" s="24" t="str">
        <f t="shared" si="56"/>
        <v>510007ARCELOR (BERTON SICARD)</v>
      </c>
      <c r="B3476" s="1">
        <v>510007</v>
      </c>
      <c r="C3476" s="1" t="s">
        <v>32898</v>
      </c>
      <c r="D3476" s="1" t="s">
        <v>78</v>
      </c>
      <c r="E3476" s="1" t="s">
        <v>695</v>
      </c>
      <c r="F3476" s="1" t="s">
        <v>32900</v>
      </c>
      <c r="G3476" s="1" t="s">
        <v>655</v>
      </c>
      <c r="H3476">
        <v>510007</v>
      </c>
      <c r="I3476" s="1" t="s">
        <v>41</v>
      </c>
      <c r="J3476">
        <v>6.5</v>
      </c>
    </row>
    <row r="3477" spans="1:10" hidden="1" x14ac:dyDescent="0.25">
      <c r="A3477" s="24" t="str">
        <f t="shared" si="56"/>
        <v>510008ARCELOR (BERTON SICARD)</v>
      </c>
      <c r="B3477" s="1">
        <v>510008</v>
      </c>
      <c r="C3477" s="1" t="s">
        <v>32898</v>
      </c>
      <c r="D3477" s="1" t="s">
        <v>78</v>
      </c>
      <c r="E3477" s="1" t="s">
        <v>1854</v>
      </c>
      <c r="F3477" s="1" t="s">
        <v>32900</v>
      </c>
      <c r="G3477" s="1" t="s">
        <v>655</v>
      </c>
      <c r="H3477">
        <v>510008</v>
      </c>
      <c r="I3477" s="1" t="s">
        <v>41</v>
      </c>
      <c r="J3477">
        <v>6.5</v>
      </c>
    </row>
    <row r="3478" spans="1:10" hidden="1" x14ac:dyDescent="0.25">
      <c r="A3478" s="24" t="str">
        <f t="shared" si="56"/>
        <v>510008/1ARCELOR (BERTON SICARD)</v>
      </c>
      <c r="B3478" s="1" t="s">
        <v>1855</v>
      </c>
      <c r="C3478" s="1" t="s">
        <v>32898</v>
      </c>
      <c r="D3478" s="1" t="s">
        <v>78</v>
      </c>
      <c r="E3478" s="1" t="s">
        <v>1856</v>
      </c>
      <c r="F3478" s="1" t="s">
        <v>32900</v>
      </c>
      <c r="G3478" s="1" t="s">
        <v>655</v>
      </c>
      <c r="H3478" t="s">
        <v>1855</v>
      </c>
      <c r="I3478" s="1" t="s">
        <v>41</v>
      </c>
      <c r="J3478">
        <v>1</v>
      </c>
    </row>
    <row r="3479" spans="1:10" hidden="1" x14ac:dyDescent="0.25">
      <c r="A3479" s="24" t="str">
        <f t="shared" si="56"/>
        <v>510009ARCELOR (BERTON SICARD)</v>
      </c>
      <c r="B3479" s="1">
        <v>510009</v>
      </c>
      <c r="C3479" s="1" t="s">
        <v>32898</v>
      </c>
      <c r="D3479" s="1" t="s">
        <v>78</v>
      </c>
      <c r="E3479" s="1" t="s">
        <v>2195</v>
      </c>
      <c r="F3479" s="1" t="s">
        <v>32900</v>
      </c>
      <c r="G3479" s="1" t="s">
        <v>655</v>
      </c>
      <c r="H3479">
        <v>510009</v>
      </c>
      <c r="I3479" s="1" t="s">
        <v>41</v>
      </c>
      <c r="J3479">
        <v>6.5</v>
      </c>
    </row>
    <row r="3480" spans="1:10" hidden="1" x14ac:dyDescent="0.25">
      <c r="A3480" s="24" t="str">
        <f t="shared" si="56"/>
        <v>510010ARCELOR (BERTON SICARD)</v>
      </c>
      <c r="B3480" s="1">
        <v>510010</v>
      </c>
      <c r="C3480" s="1" t="s">
        <v>32898</v>
      </c>
      <c r="D3480" s="1" t="s">
        <v>78</v>
      </c>
      <c r="E3480" s="1" t="s">
        <v>1857</v>
      </c>
      <c r="F3480" s="1" t="s">
        <v>32900</v>
      </c>
      <c r="G3480" s="1" t="s">
        <v>655</v>
      </c>
      <c r="H3480">
        <v>510010</v>
      </c>
      <c r="I3480" s="1" t="s">
        <v>41</v>
      </c>
      <c r="J3480">
        <v>6.5</v>
      </c>
    </row>
    <row r="3481" spans="1:10" hidden="1" x14ac:dyDescent="0.25">
      <c r="A3481" s="24" t="str">
        <f t="shared" si="56"/>
        <v>510012ARCELOR (BERTON SICARD)</v>
      </c>
      <c r="B3481" s="1">
        <v>510012</v>
      </c>
      <c r="C3481" s="1" t="s">
        <v>32898</v>
      </c>
      <c r="D3481" s="1" t="s">
        <v>78</v>
      </c>
      <c r="E3481" s="1" t="s">
        <v>1858</v>
      </c>
      <c r="F3481" s="1" t="s">
        <v>32900</v>
      </c>
      <c r="G3481" s="1" t="s">
        <v>655</v>
      </c>
      <c r="H3481">
        <v>510012</v>
      </c>
      <c r="I3481" s="1" t="s">
        <v>41</v>
      </c>
      <c r="J3481">
        <v>6.5</v>
      </c>
    </row>
    <row r="3482" spans="1:10" hidden="1" x14ac:dyDescent="0.25">
      <c r="A3482" s="24" t="str">
        <f t="shared" si="56"/>
        <v>510013ARCELOR (BERTON SICARD)</v>
      </c>
      <c r="B3482" s="1">
        <v>510013</v>
      </c>
      <c r="C3482" s="1" t="s">
        <v>32898</v>
      </c>
      <c r="D3482" s="1" t="s">
        <v>78</v>
      </c>
      <c r="E3482" s="1" t="s">
        <v>1859</v>
      </c>
      <c r="F3482" s="1" t="s">
        <v>32900</v>
      </c>
      <c r="G3482" s="1" t="s">
        <v>655</v>
      </c>
      <c r="H3482">
        <v>510013</v>
      </c>
      <c r="I3482" s="1" t="s">
        <v>41</v>
      </c>
      <c r="J3482">
        <v>6.5</v>
      </c>
    </row>
    <row r="3483" spans="1:10" hidden="1" x14ac:dyDescent="0.25">
      <c r="A3483" s="24" t="str">
        <f t="shared" si="56"/>
        <v>510014ARCELOR (BERTON SICARD)</v>
      </c>
      <c r="B3483" s="1">
        <v>510014</v>
      </c>
      <c r="C3483" s="1" t="s">
        <v>32898</v>
      </c>
      <c r="D3483" s="1" t="s">
        <v>78</v>
      </c>
      <c r="E3483" s="1" t="s">
        <v>1860</v>
      </c>
      <c r="F3483" s="1" t="s">
        <v>32900</v>
      </c>
      <c r="G3483" s="1" t="s">
        <v>655</v>
      </c>
      <c r="H3483">
        <v>510014</v>
      </c>
      <c r="I3483" s="1" t="s">
        <v>41</v>
      </c>
      <c r="J3483">
        <v>6.5</v>
      </c>
    </row>
    <row r="3484" spans="1:10" hidden="1" x14ac:dyDescent="0.25">
      <c r="A3484" s="24" t="str">
        <f t="shared" si="56"/>
        <v>510015ARCELOR (BERTON SICARD)</v>
      </c>
      <c r="B3484" s="1">
        <v>510015</v>
      </c>
      <c r="C3484" s="1" t="s">
        <v>32898</v>
      </c>
      <c r="D3484" s="1" t="s">
        <v>78</v>
      </c>
      <c r="E3484" s="1" t="s">
        <v>742</v>
      </c>
      <c r="F3484" s="1" t="s">
        <v>32900</v>
      </c>
      <c r="G3484" s="1" t="s">
        <v>655</v>
      </c>
      <c r="H3484">
        <v>510015</v>
      </c>
      <c r="I3484" s="1" t="s">
        <v>41</v>
      </c>
      <c r="J3484">
        <v>6.5</v>
      </c>
    </row>
    <row r="3485" spans="1:10" hidden="1" x14ac:dyDescent="0.25">
      <c r="A3485" s="24" t="str">
        <f t="shared" si="56"/>
        <v>510020ARCELOR (BERTON SICARD)</v>
      </c>
      <c r="B3485" s="1">
        <v>510020</v>
      </c>
      <c r="C3485" s="1" t="s">
        <v>32898</v>
      </c>
      <c r="D3485" s="1" t="s">
        <v>78</v>
      </c>
      <c r="E3485" s="1" t="s">
        <v>1861</v>
      </c>
      <c r="F3485" s="1" t="s">
        <v>32900</v>
      </c>
      <c r="G3485" s="1" t="s">
        <v>655</v>
      </c>
      <c r="H3485">
        <v>510020</v>
      </c>
      <c r="I3485" s="1" t="s">
        <v>41</v>
      </c>
      <c r="J3485">
        <v>6.5</v>
      </c>
    </row>
    <row r="3486" spans="1:10" hidden="1" x14ac:dyDescent="0.25">
      <c r="A3486" s="24" t="str">
        <f t="shared" si="56"/>
        <v>510021ARCELOR (BERTON SICARD)</v>
      </c>
      <c r="B3486" s="1">
        <v>510021</v>
      </c>
      <c r="C3486" s="1" t="s">
        <v>32898</v>
      </c>
      <c r="D3486" s="1" t="s">
        <v>78</v>
      </c>
      <c r="E3486" s="1" t="s">
        <v>1740</v>
      </c>
      <c r="F3486" s="1" t="s">
        <v>32900</v>
      </c>
      <c r="G3486" s="1" t="s">
        <v>655</v>
      </c>
      <c r="H3486">
        <v>510021</v>
      </c>
      <c r="I3486" s="1" t="s">
        <v>41</v>
      </c>
      <c r="J3486">
        <v>6.5</v>
      </c>
    </row>
    <row r="3487" spans="1:10" hidden="1" x14ac:dyDescent="0.25">
      <c r="A3487" s="24" t="str">
        <f t="shared" si="56"/>
        <v>510023ARCELOR (BERTON SICARD)</v>
      </c>
      <c r="B3487" s="1">
        <v>510023</v>
      </c>
      <c r="C3487" s="1" t="s">
        <v>32898</v>
      </c>
      <c r="D3487" s="1" t="s">
        <v>78</v>
      </c>
      <c r="E3487" s="1" t="s">
        <v>1863</v>
      </c>
      <c r="F3487" s="1" t="s">
        <v>32900</v>
      </c>
      <c r="G3487" s="1" t="s">
        <v>655</v>
      </c>
      <c r="H3487">
        <v>510023</v>
      </c>
      <c r="I3487" s="1" t="s">
        <v>41</v>
      </c>
      <c r="J3487">
        <v>6.5</v>
      </c>
    </row>
    <row r="3488" spans="1:10" hidden="1" x14ac:dyDescent="0.25">
      <c r="A3488" s="24" t="str">
        <f t="shared" si="56"/>
        <v>7604ARCELOR (BERTON SICARD)</v>
      </c>
      <c r="B3488" s="1">
        <v>7604</v>
      </c>
      <c r="C3488" s="1" t="s">
        <v>32898</v>
      </c>
      <c r="D3488" s="1" t="s">
        <v>78</v>
      </c>
      <c r="E3488" s="1" t="s">
        <v>2105</v>
      </c>
      <c r="F3488" s="1" t="s">
        <v>32900</v>
      </c>
      <c r="G3488" s="1" t="s">
        <v>655</v>
      </c>
      <c r="H3488">
        <v>7604</v>
      </c>
      <c r="I3488" s="1" t="s">
        <v>41</v>
      </c>
      <c r="J3488">
        <v>6.5</v>
      </c>
    </row>
    <row r="3489" spans="1:10" hidden="1" x14ac:dyDescent="0.25">
      <c r="A3489" s="24" t="str">
        <f t="shared" si="56"/>
        <v>510026ARCELOR (BERTON SICARD)</v>
      </c>
      <c r="B3489" s="1">
        <v>510026</v>
      </c>
      <c r="C3489" s="1" t="s">
        <v>32898</v>
      </c>
      <c r="D3489" s="1" t="s">
        <v>78</v>
      </c>
      <c r="E3489" s="1" t="s">
        <v>1864</v>
      </c>
      <c r="F3489" s="1" t="s">
        <v>32900</v>
      </c>
      <c r="G3489" s="1" t="s">
        <v>655</v>
      </c>
      <c r="H3489">
        <v>510026</v>
      </c>
      <c r="I3489" s="1" t="s">
        <v>41</v>
      </c>
      <c r="J3489">
        <v>6.5</v>
      </c>
    </row>
    <row r="3490" spans="1:10" hidden="1" x14ac:dyDescent="0.25">
      <c r="A3490" s="24" t="str">
        <f t="shared" si="56"/>
        <v>510027ARCELOR (BERTON SICARD)</v>
      </c>
      <c r="B3490" s="1">
        <v>510027</v>
      </c>
      <c r="C3490" s="1" t="s">
        <v>32898</v>
      </c>
      <c r="D3490" s="1" t="s">
        <v>78</v>
      </c>
      <c r="E3490" s="1" t="s">
        <v>1865</v>
      </c>
      <c r="F3490" s="1" t="s">
        <v>32900</v>
      </c>
      <c r="G3490" s="1" t="s">
        <v>655</v>
      </c>
      <c r="H3490">
        <v>510027</v>
      </c>
      <c r="I3490" s="1" t="s">
        <v>41</v>
      </c>
      <c r="J3490">
        <v>6.5</v>
      </c>
    </row>
    <row r="3491" spans="1:10" hidden="1" x14ac:dyDescent="0.25">
      <c r="A3491" s="24" t="str">
        <f t="shared" si="56"/>
        <v>510028ARCELOR (BERTON SICARD)</v>
      </c>
      <c r="B3491" s="1">
        <v>510028</v>
      </c>
      <c r="C3491" s="1" t="s">
        <v>32898</v>
      </c>
      <c r="D3491" s="1" t="s">
        <v>78</v>
      </c>
      <c r="E3491" s="1" t="s">
        <v>1866</v>
      </c>
      <c r="F3491" s="1" t="s">
        <v>32900</v>
      </c>
      <c r="G3491" s="1" t="s">
        <v>655</v>
      </c>
      <c r="H3491">
        <v>510028</v>
      </c>
      <c r="I3491" s="1" t="s">
        <v>41</v>
      </c>
      <c r="J3491">
        <v>6.5</v>
      </c>
    </row>
    <row r="3492" spans="1:10" hidden="1" x14ac:dyDescent="0.25">
      <c r="A3492" s="24" t="str">
        <f t="shared" si="56"/>
        <v>513004ARCELOR (BERTON SICARD)</v>
      </c>
      <c r="B3492" s="1">
        <v>513004</v>
      </c>
      <c r="C3492" s="1" t="s">
        <v>32898</v>
      </c>
      <c r="D3492" s="1" t="s">
        <v>78</v>
      </c>
      <c r="E3492" s="1" t="s">
        <v>1867</v>
      </c>
      <c r="F3492" s="1" t="s">
        <v>32900</v>
      </c>
      <c r="G3492" s="1" t="s">
        <v>655</v>
      </c>
      <c r="H3492">
        <v>513004</v>
      </c>
      <c r="I3492" s="1" t="s">
        <v>41</v>
      </c>
      <c r="J3492">
        <v>6.5</v>
      </c>
    </row>
    <row r="3493" spans="1:10" hidden="1" x14ac:dyDescent="0.25">
      <c r="A3493" s="24" t="str">
        <f t="shared" si="56"/>
        <v>513006ARCELOR (BERTON SICARD)</v>
      </c>
      <c r="B3493" s="1">
        <v>513006</v>
      </c>
      <c r="C3493" s="1" t="s">
        <v>32898</v>
      </c>
      <c r="D3493" s="1" t="s">
        <v>78</v>
      </c>
      <c r="E3493" s="1" t="s">
        <v>2196</v>
      </c>
      <c r="F3493" s="1" t="s">
        <v>32900</v>
      </c>
      <c r="G3493" s="1" t="s">
        <v>655</v>
      </c>
      <c r="H3493">
        <v>513006</v>
      </c>
      <c r="I3493" s="1" t="s">
        <v>41</v>
      </c>
      <c r="J3493">
        <v>6.5</v>
      </c>
    </row>
    <row r="3494" spans="1:10" hidden="1" x14ac:dyDescent="0.25">
      <c r="A3494" s="24" t="str">
        <f t="shared" si="56"/>
        <v>513007ARCELOR (BERTON SICARD)</v>
      </c>
      <c r="B3494" s="1">
        <v>513007</v>
      </c>
      <c r="C3494" s="1" t="s">
        <v>32898</v>
      </c>
      <c r="D3494" s="1" t="s">
        <v>78</v>
      </c>
      <c r="E3494" s="1" t="s">
        <v>1868</v>
      </c>
      <c r="F3494" s="1" t="s">
        <v>32900</v>
      </c>
      <c r="G3494" s="1" t="s">
        <v>655</v>
      </c>
      <c r="H3494">
        <v>513007</v>
      </c>
      <c r="I3494" s="1" t="s">
        <v>41</v>
      </c>
      <c r="J3494">
        <v>6.5</v>
      </c>
    </row>
    <row r="3495" spans="1:10" hidden="1" x14ac:dyDescent="0.25">
      <c r="A3495" s="24" t="str">
        <f t="shared" si="56"/>
        <v>520002ARCELOR (BERTON SICARD)</v>
      </c>
      <c r="B3495" s="1">
        <v>520002</v>
      </c>
      <c r="C3495" s="1" t="s">
        <v>32898</v>
      </c>
      <c r="D3495" s="1" t="s">
        <v>78</v>
      </c>
      <c r="E3495" s="1" t="s">
        <v>1869</v>
      </c>
      <c r="F3495" s="1" t="s">
        <v>32900</v>
      </c>
      <c r="G3495" s="1" t="s">
        <v>655</v>
      </c>
      <c r="H3495">
        <v>520002</v>
      </c>
      <c r="I3495" s="1" t="s">
        <v>41</v>
      </c>
      <c r="J3495">
        <v>6.5</v>
      </c>
    </row>
    <row r="3496" spans="1:10" hidden="1" x14ac:dyDescent="0.25">
      <c r="A3496" s="24" t="str">
        <f t="shared" si="56"/>
        <v>520003ARCELOR (BERTON SICARD)</v>
      </c>
      <c r="B3496" s="1">
        <v>520003</v>
      </c>
      <c r="C3496" s="1" t="s">
        <v>32898</v>
      </c>
      <c r="D3496" s="1" t="s">
        <v>168</v>
      </c>
      <c r="E3496" s="1" t="s">
        <v>1870</v>
      </c>
      <c r="F3496" s="1" t="s">
        <v>32900</v>
      </c>
      <c r="G3496" s="1" t="s">
        <v>655</v>
      </c>
      <c r="H3496">
        <v>520003</v>
      </c>
      <c r="I3496" s="1" t="s">
        <v>41</v>
      </c>
      <c r="J3496">
        <v>6.5</v>
      </c>
    </row>
    <row r="3497" spans="1:10" hidden="1" x14ac:dyDescent="0.25">
      <c r="A3497" s="24" t="str">
        <f t="shared" si="56"/>
        <v>520004ARCELOR (BERTON SICARD)</v>
      </c>
      <c r="B3497" s="1">
        <v>520004</v>
      </c>
      <c r="C3497" s="1" t="s">
        <v>32898</v>
      </c>
      <c r="D3497" s="1" t="s">
        <v>168</v>
      </c>
      <c r="E3497" s="1" t="s">
        <v>1871</v>
      </c>
      <c r="F3497" s="1" t="s">
        <v>32900</v>
      </c>
      <c r="G3497" s="1" t="s">
        <v>655</v>
      </c>
      <c r="H3497">
        <v>520004</v>
      </c>
      <c r="I3497" s="1" t="s">
        <v>41</v>
      </c>
      <c r="J3497">
        <v>6.5</v>
      </c>
    </row>
    <row r="3498" spans="1:10" hidden="1" x14ac:dyDescent="0.25">
      <c r="A3498" s="24" t="str">
        <f t="shared" si="56"/>
        <v>520005ARCELOR (BERTON SICARD)</v>
      </c>
      <c r="B3498" s="1">
        <v>520005</v>
      </c>
      <c r="C3498" s="1" t="s">
        <v>32898</v>
      </c>
      <c r="D3498" s="1" t="s">
        <v>78</v>
      </c>
      <c r="E3498" s="1" t="s">
        <v>1872</v>
      </c>
      <c r="F3498" s="1" t="s">
        <v>32900</v>
      </c>
      <c r="G3498" s="1" t="s">
        <v>655</v>
      </c>
      <c r="H3498">
        <v>520005</v>
      </c>
      <c r="I3498" s="1" t="s">
        <v>41</v>
      </c>
      <c r="J3498">
        <v>6.5</v>
      </c>
    </row>
    <row r="3499" spans="1:10" hidden="1" x14ac:dyDescent="0.25">
      <c r="A3499" s="24" t="str">
        <f t="shared" si="56"/>
        <v>520006ARCELOR (BERTON SICARD)</v>
      </c>
      <c r="B3499" s="1">
        <v>520006</v>
      </c>
      <c r="C3499" s="1" t="s">
        <v>32898</v>
      </c>
      <c r="D3499" s="1" t="s">
        <v>168</v>
      </c>
      <c r="E3499" s="1" t="s">
        <v>1873</v>
      </c>
      <c r="F3499" s="1" t="s">
        <v>32900</v>
      </c>
      <c r="G3499" s="1" t="s">
        <v>655</v>
      </c>
      <c r="H3499">
        <v>520006</v>
      </c>
      <c r="I3499" s="1" t="s">
        <v>41</v>
      </c>
      <c r="J3499">
        <v>4.7</v>
      </c>
    </row>
    <row r="3500" spans="1:10" hidden="1" x14ac:dyDescent="0.25">
      <c r="A3500" s="24" t="str">
        <f t="shared" si="56"/>
        <v>520008ARCELOR (BERTON SICARD)</v>
      </c>
      <c r="B3500" s="1">
        <v>520008</v>
      </c>
      <c r="C3500" s="1" t="s">
        <v>32898</v>
      </c>
      <c r="D3500" s="1" t="s">
        <v>78</v>
      </c>
      <c r="E3500" s="1" t="s">
        <v>1874</v>
      </c>
      <c r="F3500" s="1" t="s">
        <v>32900</v>
      </c>
      <c r="G3500" s="1" t="s">
        <v>655</v>
      </c>
      <c r="H3500">
        <v>520008</v>
      </c>
      <c r="I3500" s="1" t="s">
        <v>41</v>
      </c>
      <c r="J3500">
        <v>6.5</v>
      </c>
    </row>
    <row r="3501" spans="1:10" hidden="1" x14ac:dyDescent="0.25">
      <c r="A3501" s="24" t="str">
        <f t="shared" si="56"/>
        <v>520010ARCELOR (BERTON SICARD)</v>
      </c>
      <c r="B3501" s="1">
        <v>520010</v>
      </c>
      <c r="C3501" s="1" t="s">
        <v>32898</v>
      </c>
      <c r="D3501" s="1" t="s">
        <v>78</v>
      </c>
      <c r="E3501" s="1" t="s">
        <v>1875</v>
      </c>
      <c r="F3501" s="1" t="s">
        <v>32900</v>
      </c>
      <c r="G3501" s="1" t="s">
        <v>655</v>
      </c>
      <c r="H3501">
        <v>520010</v>
      </c>
      <c r="I3501" s="1" t="s">
        <v>41</v>
      </c>
      <c r="J3501">
        <v>4.7</v>
      </c>
    </row>
    <row r="3502" spans="1:10" hidden="1" x14ac:dyDescent="0.25">
      <c r="A3502" s="24" t="str">
        <f t="shared" si="56"/>
        <v>520012ARCELOR (BERTON SICARD)</v>
      </c>
      <c r="B3502" s="1">
        <v>520012</v>
      </c>
      <c r="C3502" s="1" t="s">
        <v>32898</v>
      </c>
      <c r="D3502" s="1" t="s">
        <v>78</v>
      </c>
      <c r="E3502" s="1" t="s">
        <v>1877</v>
      </c>
      <c r="F3502" s="1" t="s">
        <v>32900</v>
      </c>
      <c r="G3502" s="1" t="s">
        <v>655</v>
      </c>
      <c r="H3502">
        <v>520012</v>
      </c>
      <c r="I3502" s="1" t="s">
        <v>41</v>
      </c>
      <c r="J3502">
        <v>4.7</v>
      </c>
    </row>
    <row r="3503" spans="1:10" hidden="1" x14ac:dyDescent="0.25">
      <c r="A3503" s="24" t="str">
        <f t="shared" si="56"/>
        <v>520014ARCELOR (BERTON SICARD)</v>
      </c>
      <c r="B3503" s="1">
        <v>520014</v>
      </c>
      <c r="C3503" s="1" t="s">
        <v>32898</v>
      </c>
      <c r="D3503" s="1" t="s">
        <v>78</v>
      </c>
      <c r="E3503" s="1" t="s">
        <v>1879</v>
      </c>
      <c r="F3503" s="1" t="s">
        <v>32900</v>
      </c>
      <c r="G3503" s="1" t="s">
        <v>655</v>
      </c>
      <c r="H3503">
        <v>520014</v>
      </c>
      <c r="I3503" s="1" t="s">
        <v>41</v>
      </c>
      <c r="J3503">
        <v>6.5</v>
      </c>
    </row>
    <row r="3504" spans="1:10" hidden="1" x14ac:dyDescent="0.25">
      <c r="A3504" s="24" t="str">
        <f t="shared" si="56"/>
        <v>550034ARCELOR (BERTON SICARD)</v>
      </c>
      <c r="B3504" s="1">
        <v>550034</v>
      </c>
      <c r="C3504" s="1" t="s">
        <v>32898</v>
      </c>
      <c r="D3504" s="1" t="s">
        <v>78</v>
      </c>
      <c r="E3504" s="1" t="s">
        <v>2200</v>
      </c>
      <c r="F3504" s="1" t="s">
        <v>32900</v>
      </c>
      <c r="G3504" s="1" t="s">
        <v>655</v>
      </c>
      <c r="H3504">
        <v>550034</v>
      </c>
      <c r="I3504" s="1" t="s">
        <v>41</v>
      </c>
      <c r="J3504">
        <v>1</v>
      </c>
    </row>
    <row r="3505" spans="1:10" hidden="1" x14ac:dyDescent="0.25">
      <c r="A3505" s="24" t="str">
        <f t="shared" si="56"/>
        <v>550048ARCELOR (BERTON SICARD)</v>
      </c>
      <c r="B3505" s="1">
        <v>550048</v>
      </c>
      <c r="C3505" s="1" t="s">
        <v>32898</v>
      </c>
      <c r="D3505" s="1" t="s">
        <v>78</v>
      </c>
      <c r="E3505" s="1" t="s">
        <v>2206</v>
      </c>
      <c r="F3505" s="1" t="s">
        <v>32900</v>
      </c>
      <c r="G3505" s="1" t="s">
        <v>655</v>
      </c>
      <c r="H3505">
        <v>550048</v>
      </c>
      <c r="I3505" s="1" t="s">
        <v>41</v>
      </c>
      <c r="J3505">
        <v>1</v>
      </c>
    </row>
    <row r="3506" spans="1:10" hidden="1" x14ac:dyDescent="0.25">
      <c r="A3506" s="24" t="str">
        <f t="shared" si="56"/>
        <v>550052ARCELOR (BERTON SICARD)</v>
      </c>
      <c r="B3506" s="1">
        <v>550052</v>
      </c>
      <c r="C3506" s="1" t="s">
        <v>32898</v>
      </c>
      <c r="D3506" s="1" t="s">
        <v>78</v>
      </c>
      <c r="E3506" s="1" t="s">
        <v>2207</v>
      </c>
      <c r="F3506" s="1" t="s">
        <v>32900</v>
      </c>
      <c r="G3506" s="1" t="s">
        <v>655</v>
      </c>
      <c r="H3506">
        <v>550052</v>
      </c>
      <c r="I3506" s="1" t="s">
        <v>41</v>
      </c>
      <c r="J3506">
        <v>1</v>
      </c>
    </row>
    <row r="3507" spans="1:10" hidden="1" x14ac:dyDescent="0.25">
      <c r="A3507" s="24" t="str">
        <f t="shared" si="56"/>
        <v>550076ARCELOR (BERTON SICARD)</v>
      </c>
      <c r="B3507" s="1">
        <v>550076</v>
      </c>
      <c r="C3507" s="1" t="s">
        <v>32898</v>
      </c>
      <c r="D3507" s="1" t="s">
        <v>78</v>
      </c>
      <c r="E3507" s="1" t="s">
        <v>2208</v>
      </c>
      <c r="F3507" s="1" t="s">
        <v>32900</v>
      </c>
      <c r="G3507" s="1" t="s">
        <v>655</v>
      </c>
      <c r="H3507">
        <v>550076</v>
      </c>
      <c r="I3507" s="1" t="s">
        <v>41</v>
      </c>
      <c r="J3507">
        <v>1</v>
      </c>
    </row>
    <row r="3508" spans="1:10" hidden="1" x14ac:dyDescent="0.25">
      <c r="A3508" s="24" t="str">
        <f t="shared" si="56"/>
        <v>560011ARCELOR (BERTON SICARD)</v>
      </c>
      <c r="B3508" s="1">
        <v>560011</v>
      </c>
      <c r="C3508" s="1" t="s">
        <v>32898</v>
      </c>
      <c r="D3508" s="1" t="s">
        <v>78</v>
      </c>
      <c r="E3508" s="1" t="s">
        <v>1989</v>
      </c>
      <c r="F3508" s="1" t="s">
        <v>32900</v>
      </c>
      <c r="G3508" s="1" t="s">
        <v>655</v>
      </c>
      <c r="H3508">
        <v>560011</v>
      </c>
      <c r="I3508" s="1" t="s">
        <v>41</v>
      </c>
      <c r="J3508">
        <v>1</v>
      </c>
    </row>
    <row r="3509" spans="1:10" hidden="1" x14ac:dyDescent="0.25">
      <c r="A3509" s="24" t="str">
        <f t="shared" si="56"/>
        <v>560032ARCELOR (BERTON SICARD)</v>
      </c>
      <c r="B3509" s="1">
        <v>560032</v>
      </c>
      <c r="C3509" s="1" t="s">
        <v>32898</v>
      </c>
      <c r="D3509" s="1" t="s">
        <v>78</v>
      </c>
      <c r="E3509" s="1" t="s">
        <v>2209</v>
      </c>
      <c r="F3509" s="1" t="s">
        <v>32900</v>
      </c>
      <c r="G3509" s="1" t="s">
        <v>655</v>
      </c>
      <c r="H3509">
        <v>560032</v>
      </c>
      <c r="I3509" s="1" t="s">
        <v>41</v>
      </c>
      <c r="J3509">
        <v>1</v>
      </c>
    </row>
    <row r="3510" spans="1:10" hidden="1" x14ac:dyDescent="0.25">
      <c r="A3510" s="24" t="str">
        <f t="shared" si="56"/>
        <v>620000ARCELOR (BERTON SICARD)</v>
      </c>
      <c r="B3510" s="1">
        <v>620000</v>
      </c>
      <c r="C3510" s="1" t="s">
        <v>32898</v>
      </c>
      <c r="D3510" s="1" t="s">
        <v>78</v>
      </c>
      <c r="E3510" s="1" t="s">
        <v>2210</v>
      </c>
      <c r="F3510" s="1" t="s">
        <v>32900</v>
      </c>
      <c r="G3510" s="1" t="s">
        <v>655</v>
      </c>
      <c r="H3510">
        <v>620000</v>
      </c>
      <c r="I3510" s="1" t="s">
        <v>41</v>
      </c>
      <c r="J3510">
        <v>6.5</v>
      </c>
    </row>
    <row r="3511" spans="1:10" hidden="1" x14ac:dyDescent="0.25">
      <c r="A3511" s="24" t="str">
        <f t="shared" si="56"/>
        <v>620003ARCELOR (BERTON SICARD)</v>
      </c>
      <c r="B3511" s="1">
        <v>620003</v>
      </c>
      <c r="C3511" s="1" t="s">
        <v>32898</v>
      </c>
      <c r="D3511" s="1" t="s">
        <v>78</v>
      </c>
      <c r="E3511" s="1" t="s">
        <v>1880</v>
      </c>
      <c r="F3511" s="1" t="s">
        <v>32900</v>
      </c>
      <c r="G3511" s="1" t="s">
        <v>655</v>
      </c>
      <c r="H3511">
        <v>620003</v>
      </c>
      <c r="I3511" s="1" t="s">
        <v>41</v>
      </c>
      <c r="J3511">
        <v>6.5</v>
      </c>
    </row>
    <row r="3512" spans="1:10" hidden="1" x14ac:dyDescent="0.25">
      <c r="A3512" s="24" t="str">
        <f t="shared" si="56"/>
        <v>620004ARCELOR (BERTON SICARD)</v>
      </c>
      <c r="B3512" s="1">
        <v>620004</v>
      </c>
      <c r="C3512" s="1" t="s">
        <v>32898</v>
      </c>
      <c r="D3512" s="1" t="s">
        <v>78</v>
      </c>
      <c r="E3512" s="1" t="s">
        <v>1881</v>
      </c>
      <c r="F3512" s="1" t="s">
        <v>32900</v>
      </c>
      <c r="G3512" s="1" t="s">
        <v>655</v>
      </c>
      <c r="H3512">
        <v>620004</v>
      </c>
      <c r="I3512" s="1" t="s">
        <v>41</v>
      </c>
      <c r="J3512">
        <v>6.5</v>
      </c>
    </row>
    <row r="3513" spans="1:10" hidden="1" x14ac:dyDescent="0.25">
      <c r="A3513" s="24" t="str">
        <f t="shared" si="56"/>
        <v>620008ARCELOR (BERTON SICARD)</v>
      </c>
      <c r="B3513" s="1">
        <v>620008</v>
      </c>
      <c r="C3513" s="1" t="s">
        <v>32898</v>
      </c>
      <c r="D3513" s="1" t="s">
        <v>78</v>
      </c>
      <c r="E3513" s="1" t="s">
        <v>1882</v>
      </c>
      <c r="F3513" s="1" t="s">
        <v>32900</v>
      </c>
      <c r="G3513" s="1" t="s">
        <v>655</v>
      </c>
      <c r="H3513">
        <v>620008</v>
      </c>
      <c r="I3513" s="1" t="s">
        <v>41</v>
      </c>
      <c r="J3513">
        <v>6.5</v>
      </c>
    </row>
    <row r="3514" spans="1:10" hidden="1" x14ac:dyDescent="0.25">
      <c r="A3514" s="24" t="str">
        <f t="shared" si="56"/>
        <v>710001ARCELOR (BERTON SICARD)</v>
      </c>
      <c r="B3514" s="1">
        <v>710001</v>
      </c>
      <c r="C3514" s="1" t="s">
        <v>32898</v>
      </c>
      <c r="D3514" s="1" t="s">
        <v>78</v>
      </c>
      <c r="E3514" s="1" t="s">
        <v>1883</v>
      </c>
      <c r="F3514" s="1" t="s">
        <v>32900</v>
      </c>
      <c r="G3514" s="1" t="s">
        <v>655</v>
      </c>
      <c r="H3514">
        <v>710001</v>
      </c>
      <c r="I3514" s="1" t="s">
        <v>41</v>
      </c>
      <c r="J3514">
        <v>6.5</v>
      </c>
    </row>
    <row r="3515" spans="1:10" hidden="1" x14ac:dyDescent="0.25">
      <c r="A3515" s="24" t="str">
        <f t="shared" si="56"/>
        <v>710002ARCELOR (BERTON SICARD)</v>
      </c>
      <c r="B3515" s="1">
        <v>710002</v>
      </c>
      <c r="C3515" s="1" t="s">
        <v>32898</v>
      </c>
      <c r="D3515" s="1" t="s">
        <v>78</v>
      </c>
      <c r="E3515" s="1" t="s">
        <v>1884</v>
      </c>
      <c r="F3515" s="1" t="s">
        <v>32900</v>
      </c>
      <c r="G3515" s="1" t="s">
        <v>655</v>
      </c>
      <c r="H3515">
        <v>710002</v>
      </c>
      <c r="I3515" s="1" t="s">
        <v>41</v>
      </c>
      <c r="J3515">
        <v>6.5</v>
      </c>
    </row>
    <row r="3516" spans="1:10" hidden="1" x14ac:dyDescent="0.25">
      <c r="A3516" s="24" t="str">
        <f t="shared" si="56"/>
        <v>720001ARCELOR (BERTON SICARD)</v>
      </c>
      <c r="B3516" s="1">
        <v>720001</v>
      </c>
      <c r="C3516" s="1" t="s">
        <v>32898</v>
      </c>
      <c r="D3516" s="1" t="s">
        <v>78</v>
      </c>
      <c r="E3516" s="1" t="s">
        <v>1889</v>
      </c>
      <c r="F3516" s="1" t="s">
        <v>32900</v>
      </c>
      <c r="G3516" s="1" t="s">
        <v>655</v>
      </c>
      <c r="H3516">
        <v>720001</v>
      </c>
      <c r="I3516" s="1" t="s">
        <v>41</v>
      </c>
      <c r="J3516">
        <v>6.5</v>
      </c>
    </row>
    <row r="3517" spans="1:10" hidden="1" x14ac:dyDescent="0.25">
      <c r="A3517" s="24" t="str">
        <f t="shared" si="56"/>
        <v>720002ARCELOR (BERTON SICARD)</v>
      </c>
      <c r="B3517" s="1">
        <v>720002</v>
      </c>
      <c r="C3517" s="1" t="s">
        <v>32898</v>
      </c>
      <c r="D3517" s="1" t="s">
        <v>78</v>
      </c>
      <c r="E3517" s="1" t="s">
        <v>1890</v>
      </c>
      <c r="F3517" s="1" t="s">
        <v>32900</v>
      </c>
      <c r="G3517" s="1" t="s">
        <v>655</v>
      </c>
      <c r="H3517">
        <v>720002</v>
      </c>
      <c r="I3517" s="1" t="s">
        <v>41</v>
      </c>
      <c r="J3517">
        <v>6.5</v>
      </c>
    </row>
    <row r="3518" spans="1:10" hidden="1" x14ac:dyDescent="0.25">
      <c r="A3518" s="24" t="str">
        <f t="shared" si="56"/>
        <v>720003ARCELOR (BERTON SICARD)</v>
      </c>
      <c r="B3518" s="1">
        <v>720003</v>
      </c>
      <c r="C3518" s="1" t="s">
        <v>32898</v>
      </c>
      <c r="D3518" s="1" t="s">
        <v>78</v>
      </c>
      <c r="E3518" s="1" t="s">
        <v>1891</v>
      </c>
      <c r="F3518" s="1" t="s">
        <v>32900</v>
      </c>
      <c r="G3518" s="1" t="s">
        <v>655</v>
      </c>
      <c r="H3518">
        <v>720003</v>
      </c>
      <c r="I3518" s="1" t="s">
        <v>41</v>
      </c>
      <c r="J3518">
        <v>6.5</v>
      </c>
    </row>
    <row r="3519" spans="1:10" hidden="1" x14ac:dyDescent="0.25">
      <c r="A3519" s="24" t="str">
        <f t="shared" si="56"/>
        <v>720004ARCELOR (BERTON SICARD)</v>
      </c>
      <c r="B3519" s="1">
        <v>720004</v>
      </c>
      <c r="C3519" s="1" t="s">
        <v>32898</v>
      </c>
      <c r="D3519" s="1" t="s">
        <v>78</v>
      </c>
      <c r="E3519" s="1" t="s">
        <v>1892</v>
      </c>
      <c r="F3519" s="1" t="s">
        <v>32900</v>
      </c>
      <c r="G3519" s="1" t="s">
        <v>655</v>
      </c>
      <c r="H3519">
        <v>720004</v>
      </c>
      <c r="I3519" s="1" t="s">
        <v>41</v>
      </c>
      <c r="J3519">
        <v>6.5</v>
      </c>
    </row>
    <row r="3520" spans="1:10" hidden="1" x14ac:dyDescent="0.25">
      <c r="A3520" s="24" t="str">
        <f t="shared" si="56"/>
        <v>720010ARCELOR (BERTON SICARD)</v>
      </c>
      <c r="B3520" s="1">
        <v>720010</v>
      </c>
      <c r="C3520" s="1" t="s">
        <v>32898</v>
      </c>
      <c r="D3520" s="1" t="s">
        <v>78</v>
      </c>
      <c r="E3520" s="1" t="s">
        <v>1893</v>
      </c>
      <c r="F3520" s="1" t="s">
        <v>32900</v>
      </c>
      <c r="G3520" s="1" t="s">
        <v>655</v>
      </c>
      <c r="H3520">
        <v>720010</v>
      </c>
      <c r="I3520" s="1" t="s">
        <v>41</v>
      </c>
      <c r="J3520">
        <v>6.5</v>
      </c>
    </row>
    <row r="3521" spans="1:10" hidden="1" x14ac:dyDescent="0.25">
      <c r="A3521" s="24" t="str">
        <f t="shared" si="56"/>
        <v>720012ARCELOR (BERTON SICARD)</v>
      </c>
      <c r="B3521" s="1">
        <v>720012</v>
      </c>
      <c r="C3521" s="1" t="s">
        <v>32898</v>
      </c>
      <c r="D3521" s="1" t="s">
        <v>78</v>
      </c>
      <c r="E3521" s="1" t="s">
        <v>1895</v>
      </c>
      <c r="F3521" s="1" t="s">
        <v>32900</v>
      </c>
      <c r="G3521" s="1" t="s">
        <v>655</v>
      </c>
      <c r="H3521">
        <v>720012</v>
      </c>
      <c r="I3521" s="1" t="s">
        <v>41</v>
      </c>
      <c r="J3521">
        <v>6.5</v>
      </c>
    </row>
    <row r="3522" spans="1:10" hidden="1" x14ac:dyDescent="0.25">
      <c r="A3522" s="24" t="str">
        <f t="shared" si="56"/>
        <v>720013ARCELOR (BERTON SICARD)</v>
      </c>
      <c r="B3522" s="1">
        <v>720013</v>
      </c>
      <c r="C3522" s="1" t="s">
        <v>32898</v>
      </c>
      <c r="D3522" s="1" t="s">
        <v>168</v>
      </c>
      <c r="E3522" s="1" t="s">
        <v>1896</v>
      </c>
      <c r="F3522" s="1" t="s">
        <v>32900</v>
      </c>
      <c r="G3522" s="1" t="s">
        <v>655</v>
      </c>
      <c r="H3522">
        <v>720013</v>
      </c>
      <c r="I3522" s="1" t="s">
        <v>41</v>
      </c>
      <c r="J3522">
        <v>6.5</v>
      </c>
    </row>
    <row r="3523" spans="1:10" hidden="1" x14ac:dyDescent="0.25">
      <c r="A3523" s="24" t="str">
        <f t="shared" si="56"/>
        <v>720014ARCELOR (BERTON SICARD)</v>
      </c>
      <c r="B3523" s="1">
        <v>720014</v>
      </c>
      <c r="C3523" s="1" t="s">
        <v>32898</v>
      </c>
      <c r="D3523" s="1" t="s">
        <v>78</v>
      </c>
      <c r="E3523" s="1" t="s">
        <v>1897</v>
      </c>
      <c r="F3523" s="1" t="s">
        <v>32900</v>
      </c>
      <c r="G3523" s="1" t="s">
        <v>655</v>
      </c>
      <c r="H3523">
        <v>720014</v>
      </c>
      <c r="I3523" s="1" t="s">
        <v>41</v>
      </c>
      <c r="J3523">
        <v>6.5</v>
      </c>
    </row>
    <row r="3524" spans="1:10" hidden="1" x14ac:dyDescent="0.25">
      <c r="A3524" s="24" t="str">
        <f t="shared" si="56"/>
        <v>720020ARCELOR (BERTON SICARD)</v>
      </c>
      <c r="B3524" s="1">
        <v>720020</v>
      </c>
      <c r="C3524" s="1" t="s">
        <v>32898</v>
      </c>
      <c r="D3524" s="1" t="s">
        <v>168</v>
      </c>
      <c r="E3524" s="1" t="s">
        <v>1898</v>
      </c>
      <c r="F3524" s="1" t="s">
        <v>32900</v>
      </c>
      <c r="G3524" s="1" t="s">
        <v>655</v>
      </c>
      <c r="H3524">
        <v>720020</v>
      </c>
      <c r="I3524" s="1" t="s">
        <v>41</v>
      </c>
      <c r="J3524">
        <v>6.5</v>
      </c>
    </row>
    <row r="3525" spans="1:10" hidden="1" x14ac:dyDescent="0.25">
      <c r="A3525" s="24" t="str">
        <f t="shared" si="56"/>
        <v>720021ARCELOR (BERTON SICARD)</v>
      </c>
      <c r="B3525" s="1">
        <v>720021</v>
      </c>
      <c r="C3525" s="1" t="s">
        <v>32898</v>
      </c>
      <c r="D3525" s="1" t="s">
        <v>168</v>
      </c>
      <c r="E3525" s="1" t="s">
        <v>1899</v>
      </c>
      <c r="F3525" s="1" t="s">
        <v>32900</v>
      </c>
      <c r="G3525" s="1" t="s">
        <v>655</v>
      </c>
      <c r="H3525">
        <v>720021</v>
      </c>
      <c r="I3525" s="1" t="s">
        <v>41</v>
      </c>
      <c r="J3525">
        <v>6.5</v>
      </c>
    </row>
    <row r="3526" spans="1:10" hidden="1" x14ac:dyDescent="0.25">
      <c r="A3526" s="24" t="str">
        <f t="shared" si="56"/>
        <v>720060ARCELOR (BERTON SICARD)</v>
      </c>
      <c r="B3526" s="1">
        <v>720060</v>
      </c>
      <c r="C3526" s="1" t="s">
        <v>32898</v>
      </c>
      <c r="D3526" s="1" t="s">
        <v>78</v>
      </c>
      <c r="E3526" s="1" t="s">
        <v>2211</v>
      </c>
      <c r="F3526" s="1" t="s">
        <v>32900</v>
      </c>
      <c r="G3526" s="1" t="s">
        <v>655</v>
      </c>
      <c r="H3526">
        <v>720060</v>
      </c>
      <c r="I3526" s="1" t="s">
        <v>41</v>
      </c>
      <c r="J3526">
        <v>4</v>
      </c>
    </row>
    <row r="3527" spans="1:10" hidden="1" x14ac:dyDescent="0.25">
      <c r="A3527" s="24" t="str">
        <f t="shared" si="56"/>
        <v>760027ARCELOR (BERTON SICARD)</v>
      </c>
      <c r="B3527" s="1">
        <v>760027</v>
      </c>
      <c r="C3527" s="1" t="s">
        <v>32898</v>
      </c>
      <c r="D3527" s="1" t="s">
        <v>78</v>
      </c>
      <c r="E3527" s="1" t="s">
        <v>2212</v>
      </c>
      <c r="F3527" s="1" t="s">
        <v>32900</v>
      </c>
      <c r="G3527" s="1" t="s">
        <v>655</v>
      </c>
      <c r="H3527">
        <v>760027</v>
      </c>
      <c r="I3527" s="1" t="s">
        <v>41</v>
      </c>
      <c r="J3527">
        <v>4</v>
      </c>
    </row>
    <row r="3528" spans="1:10" hidden="1" x14ac:dyDescent="0.25">
      <c r="A3528" s="24" t="str">
        <f t="shared" si="56"/>
        <v>910000ARCELOR (BERTON SICARD)</v>
      </c>
      <c r="B3528" s="1">
        <v>910000</v>
      </c>
      <c r="C3528" s="1" t="s">
        <v>32898</v>
      </c>
      <c r="D3528" s="1" t="s">
        <v>78</v>
      </c>
      <c r="E3528" s="1" t="s">
        <v>1922</v>
      </c>
      <c r="F3528" s="1" t="s">
        <v>32900</v>
      </c>
      <c r="G3528" s="1" t="s">
        <v>655</v>
      </c>
      <c r="H3528">
        <v>910000</v>
      </c>
      <c r="I3528" s="1" t="s">
        <v>41</v>
      </c>
      <c r="J3528">
        <v>6.5</v>
      </c>
    </row>
    <row r="3529" spans="1:10" hidden="1" x14ac:dyDescent="0.25">
      <c r="A3529" s="24" t="str">
        <f t="shared" si="56"/>
        <v>910001ARCELOR (BERTON SICARD)</v>
      </c>
      <c r="B3529" s="1">
        <v>910001</v>
      </c>
      <c r="C3529" s="1" t="s">
        <v>32898</v>
      </c>
      <c r="D3529" s="1" t="s">
        <v>78</v>
      </c>
      <c r="E3529" s="1" t="s">
        <v>1923</v>
      </c>
      <c r="F3529" s="1" t="s">
        <v>32900</v>
      </c>
      <c r="G3529" s="1" t="s">
        <v>655</v>
      </c>
      <c r="H3529">
        <v>910001</v>
      </c>
      <c r="I3529" s="1" t="s">
        <v>41</v>
      </c>
      <c r="J3529">
        <v>6.5</v>
      </c>
    </row>
    <row r="3530" spans="1:10" hidden="1" x14ac:dyDescent="0.25">
      <c r="A3530" s="24" t="str">
        <f t="shared" si="56"/>
        <v>910002ARCELOR (BERTON SICARD)</v>
      </c>
      <c r="B3530" s="1">
        <v>910002</v>
      </c>
      <c r="C3530" s="1" t="s">
        <v>32898</v>
      </c>
      <c r="D3530" s="1" t="s">
        <v>78</v>
      </c>
      <c r="E3530" s="1" t="s">
        <v>1924</v>
      </c>
      <c r="F3530" s="1" t="s">
        <v>32900</v>
      </c>
      <c r="G3530" s="1" t="s">
        <v>655</v>
      </c>
      <c r="H3530">
        <v>910002</v>
      </c>
      <c r="I3530" s="1" t="s">
        <v>41</v>
      </c>
      <c r="J3530">
        <v>6.5</v>
      </c>
    </row>
    <row r="3531" spans="1:10" hidden="1" x14ac:dyDescent="0.25">
      <c r="A3531" s="24" t="str">
        <f t="shared" si="56"/>
        <v>910003ARCELOR (BERTON SICARD)</v>
      </c>
      <c r="B3531" s="1">
        <v>910003</v>
      </c>
      <c r="C3531" s="1" t="s">
        <v>32898</v>
      </c>
      <c r="D3531" s="1" t="s">
        <v>78</v>
      </c>
      <c r="E3531" s="1" t="s">
        <v>1925</v>
      </c>
      <c r="F3531" s="1" t="s">
        <v>32900</v>
      </c>
      <c r="G3531" s="1" t="s">
        <v>655</v>
      </c>
      <c r="H3531">
        <v>910003</v>
      </c>
      <c r="I3531" s="1" t="s">
        <v>41</v>
      </c>
      <c r="J3531">
        <v>6.5</v>
      </c>
    </row>
    <row r="3532" spans="1:10" hidden="1" x14ac:dyDescent="0.25">
      <c r="A3532" s="24" t="str">
        <f t="shared" ref="A3532:A3595" si="57">B3532&amp;F3532</f>
        <v>910004ARCELOR (BERTON SICARD)</v>
      </c>
      <c r="B3532" s="1">
        <v>910004</v>
      </c>
      <c r="C3532" s="1" t="s">
        <v>32898</v>
      </c>
      <c r="D3532" s="1" t="s">
        <v>78</v>
      </c>
      <c r="E3532" s="1" t="s">
        <v>1926</v>
      </c>
      <c r="F3532" s="1" t="s">
        <v>32900</v>
      </c>
      <c r="G3532" s="1" t="s">
        <v>655</v>
      </c>
      <c r="H3532">
        <v>910004</v>
      </c>
      <c r="I3532" s="1" t="s">
        <v>41</v>
      </c>
      <c r="J3532">
        <v>6.5</v>
      </c>
    </row>
    <row r="3533" spans="1:10" hidden="1" x14ac:dyDescent="0.25">
      <c r="A3533" s="24" t="str">
        <f t="shared" si="57"/>
        <v>910005ARCELOR (BERTON SICARD)</v>
      </c>
      <c r="B3533" s="1">
        <v>910005</v>
      </c>
      <c r="C3533" s="1" t="s">
        <v>32898</v>
      </c>
      <c r="D3533" s="1" t="s">
        <v>78</v>
      </c>
      <c r="E3533" s="1" t="s">
        <v>1927</v>
      </c>
      <c r="F3533" s="1" t="s">
        <v>32900</v>
      </c>
      <c r="G3533" s="1" t="s">
        <v>655</v>
      </c>
      <c r="H3533">
        <v>910005</v>
      </c>
      <c r="I3533" s="1" t="s">
        <v>41</v>
      </c>
      <c r="J3533">
        <v>6.5</v>
      </c>
    </row>
    <row r="3534" spans="1:10" hidden="1" x14ac:dyDescent="0.25">
      <c r="A3534" s="24" t="str">
        <f t="shared" si="57"/>
        <v>910006ARCELOR (BERTON SICARD)</v>
      </c>
      <c r="B3534" s="1">
        <v>910006</v>
      </c>
      <c r="C3534" s="1" t="s">
        <v>32898</v>
      </c>
      <c r="D3534" s="1" t="s">
        <v>78</v>
      </c>
      <c r="E3534" s="1" t="s">
        <v>1928</v>
      </c>
      <c r="F3534" s="1" t="s">
        <v>32900</v>
      </c>
      <c r="G3534" s="1" t="s">
        <v>655</v>
      </c>
      <c r="H3534">
        <v>910006</v>
      </c>
      <c r="I3534" s="1" t="s">
        <v>41</v>
      </c>
      <c r="J3534">
        <v>6.5</v>
      </c>
    </row>
    <row r="3535" spans="1:10" hidden="1" x14ac:dyDescent="0.25">
      <c r="A3535" s="24" t="str">
        <f t="shared" si="57"/>
        <v>910007ARCELOR (BERTON SICARD)</v>
      </c>
      <c r="B3535" s="1">
        <v>910007</v>
      </c>
      <c r="C3535" s="1" t="s">
        <v>32898</v>
      </c>
      <c r="D3535" s="1" t="s">
        <v>78</v>
      </c>
      <c r="E3535" s="1" t="s">
        <v>1929</v>
      </c>
      <c r="F3535" s="1" t="s">
        <v>32900</v>
      </c>
      <c r="G3535" s="1" t="s">
        <v>655</v>
      </c>
      <c r="H3535">
        <v>910007</v>
      </c>
      <c r="I3535" s="1" t="s">
        <v>41</v>
      </c>
      <c r="J3535">
        <v>6.5</v>
      </c>
    </row>
    <row r="3536" spans="1:10" hidden="1" x14ac:dyDescent="0.25">
      <c r="A3536" s="24" t="str">
        <f t="shared" si="57"/>
        <v>910008ARCELOR (BERTON SICARD)</v>
      </c>
      <c r="B3536" s="1">
        <v>910008</v>
      </c>
      <c r="C3536" s="1" t="s">
        <v>32898</v>
      </c>
      <c r="D3536" s="1" t="s">
        <v>78</v>
      </c>
      <c r="E3536" s="1" t="s">
        <v>1740</v>
      </c>
      <c r="F3536" s="1" t="s">
        <v>32900</v>
      </c>
      <c r="G3536" s="1" t="s">
        <v>655</v>
      </c>
      <c r="H3536">
        <v>910008</v>
      </c>
      <c r="I3536" s="1" t="s">
        <v>41</v>
      </c>
      <c r="J3536">
        <v>6.5</v>
      </c>
    </row>
    <row r="3537" spans="1:10" hidden="1" x14ac:dyDescent="0.25">
      <c r="A3537" s="24" t="str">
        <f t="shared" si="57"/>
        <v>910010ARCELOR (BERTON SICARD)</v>
      </c>
      <c r="B3537" s="1">
        <v>910010</v>
      </c>
      <c r="C3537" s="1" t="s">
        <v>32898</v>
      </c>
      <c r="D3537" s="1" t="s">
        <v>78</v>
      </c>
      <c r="E3537" s="1" t="s">
        <v>1930</v>
      </c>
      <c r="F3537" s="1" t="s">
        <v>32900</v>
      </c>
      <c r="G3537" s="1" t="s">
        <v>655</v>
      </c>
      <c r="H3537">
        <v>910010</v>
      </c>
      <c r="I3537" s="1" t="s">
        <v>41</v>
      </c>
      <c r="J3537">
        <v>6.5</v>
      </c>
    </row>
    <row r="3538" spans="1:10" hidden="1" x14ac:dyDescent="0.25">
      <c r="A3538" s="24" t="str">
        <f t="shared" si="57"/>
        <v>910010/4ARCELOR (BERTON SICARD)</v>
      </c>
      <c r="B3538" s="1" t="s">
        <v>1931</v>
      </c>
      <c r="C3538" s="1" t="s">
        <v>32898</v>
      </c>
      <c r="D3538" s="1" t="s">
        <v>78</v>
      </c>
      <c r="E3538" s="1" t="s">
        <v>1930</v>
      </c>
      <c r="F3538" s="1" t="s">
        <v>32900</v>
      </c>
      <c r="G3538" s="1" t="s">
        <v>655</v>
      </c>
      <c r="H3538" t="s">
        <v>1931</v>
      </c>
      <c r="I3538" s="1" t="s">
        <v>41</v>
      </c>
      <c r="J3538">
        <v>4.5999999999999996</v>
      </c>
    </row>
    <row r="3539" spans="1:10" hidden="1" x14ac:dyDescent="0.25">
      <c r="A3539" s="24" t="str">
        <f t="shared" si="57"/>
        <v>910010BARCELOR (BERTON SICARD)</v>
      </c>
      <c r="B3539" s="1" t="s">
        <v>2213</v>
      </c>
      <c r="C3539" s="1" t="s">
        <v>32898</v>
      </c>
      <c r="D3539" s="1" t="s">
        <v>32837</v>
      </c>
      <c r="E3539" s="1" t="s">
        <v>2214</v>
      </c>
      <c r="F3539" s="1" t="s">
        <v>32900</v>
      </c>
      <c r="G3539" s="1" t="s">
        <v>655</v>
      </c>
      <c r="H3539" t="s">
        <v>2213</v>
      </c>
      <c r="I3539" s="1" t="s">
        <v>41</v>
      </c>
      <c r="J3539">
        <v>6.5</v>
      </c>
    </row>
    <row r="3540" spans="1:10" hidden="1" x14ac:dyDescent="0.25">
      <c r="A3540" s="24" t="str">
        <f t="shared" si="57"/>
        <v>910010B4ARCELOR (BERTON SICARD)</v>
      </c>
      <c r="B3540" s="1" t="s">
        <v>2215</v>
      </c>
      <c r="C3540" s="1" t="s">
        <v>32898</v>
      </c>
      <c r="D3540" s="1" t="s">
        <v>32837</v>
      </c>
      <c r="E3540" s="1" t="s">
        <v>2214</v>
      </c>
      <c r="F3540" s="1" t="s">
        <v>32900</v>
      </c>
      <c r="G3540" s="1" t="s">
        <v>655</v>
      </c>
      <c r="H3540" t="s">
        <v>2215</v>
      </c>
      <c r="I3540" s="1" t="s">
        <v>41</v>
      </c>
      <c r="J3540">
        <v>4.5999999999999996</v>
      </c>
    </row>
    <row r="3541" spans="1:10" hidden="1" x14ac:dyDescent="0.25">
      <c r="A3541" s="24" t="str">
        <f t="shared" si="57"/>
        <v>910011ARCELOR (BERTON SICARD)</v>
      </c>
      <c r="B3541" s="1">
        <v>910011</v>
      </c>
      <c r="C3541" s="1" t="s">
        <v>32898</v>
      </c>
      <c r="D3541" s="1" t="s">
        <v>78</v>
      </c>
      <c r="E3541" s="1" t="s">
        <v>1932</v>
      </c>
      <c r="F3541" s="1" t="s">
        <v>32900</v>
      </c>
      <c r="G3541" s="1" t="s">
        <v>655</v>
      </c>
      <c r="H3541">
        <v>910011</v>
      </c>
      <c r="I3541" s="1" t="s">
        <v>41</v>
      </c>
      <c r="J3541">
        <v>6.5</v>
      </c>
    </row>
    <row r="3542" spans="1:10" hidden="1" x14ac:dyDescent="0.25">
      <c r="A3542" s="24" t="str">
        <f t="shared" si="57"/>
        <v>910011/4ARCELOR (BERTON SICARD)</v>
      </c>
      <c r="B3542" s="1" t="s">
        <v>1933</v>
      </c>
      <c r="C3542" s="1" t="s">
        <v>32898</v>
      </c>
      <c r="D3542" s="1" t="s">
        <v>78</v>
      </c>
      <c r="E3542" s="1" t="s">
        <v>1932</v>
      </c>
      <c r="F3542" s="1" t="s">
        <v>32900</v>
      </c>
      <c r="G3542" s="1" t="s">
        <v>655</v>
      </c>
      <c r="H3542" t="s">
        <v>1933</v>
      </c>
      <c r="I3542" s="1" t="s">
        <v>41</v>
      </c>
      <c r="J3542">
        <v>4.5999999999999996</v>
      </c>
    </row>
    <row r="3543" spans="1:10" hidden="1" x14ac:dyDescent="0.25">
      <c r="A3543" s="24" t="str">
        <f t="shared" si="57"/>
        <v>910011B4ARCELOR (BERTON SICARD)</v>
      </c>
      <c r="B3543" s="1" t="s">
        <v>2216</v>
      </c>
      <c r="C3543" s="1" t="s">
        <v>32898</v>
      </c>
      <c r="D3543" s="1" t="s">
        <v>32837</v>
      </c>
      <c r="E3543" s="1" t="s">
        <v>2217</v>
      </c>
      <c r="F3543" s="1" t="s">
        <v>32900</v>
      </c>
      <c r="G3543" s="1" t="s">
        <v>655</v>
      </c>
      <c r="H3543" t="s">
        <v>2216</v>
      </c>
      <c r="I3543" s="1" t="s">
        <v>41</v>
      </c>
      <c r="J3543">
        <v>4.5999999999999996</v>
      </c>
    </row>
    <row r="3544" spans="1:10" hidden="1" x14ac:dyDescent="0.25">
      <c r="A3544" s="24" t="str">
        <f t="shared" si="57"/>
        <v>910012ARCELOR (BERTON SICARD)</v>
      </c>
      <c r="B3544" s="1">
        <v>910012</v>
      </c>
      <c r="C3544" s="1" t="s">
        <v>32898</v>
      </c>
      <c r="D3544" s="1" t="s">
        <v>78</v>
      </c>
      <c r="E3544" s="1" t="s">
        <v>1934</v>
      </c>
      <c r="F3544" s="1" t="s">
        <v>32900</v>
      </c>
      <c r="G3544" s="1" t="s">
        <v>655</v>
      </c>
      <c r="H3544">
        <v>910012</v>
      </c>
      <c r="I3544" s="1" t="s">
        <v>41</v>
      </c>
      <c r="J3544">
        <v>6.5</v>
      </c>
    </row>
    <row r="3545" spans="1:10" hidden="1" x14ac:dyDescent="0.25">
      <c r="A3545" s="24" t="str">
        <f t="shared" si="57"/>
        <v>910012/4ARCELOR (BERTON SICARD)</v>
      </c>
      <c r="B3545" s="1" t="s">
        <v>1935</v>
      </c>
      <c r="C3545" s="1" t="s">
        <v>32898</v>
      </c>
      <c r="D3545" s="1" t="s">
        <v>78</v>
      </c>
      <c r="E3545" s="1" t="s">
        <v>1934</v>
      </c>
      <c r="F3545" s="1" t="s">
        <v>32900</v>
      </c>
      <c r="G3545" s="1" t="s">
        <v>655</v>
      </c>
      <c r="H3545" t="s">
        <v>1935</v>
      </c>
      <c r="I3545" s="1" t="s">
        <v>41</v>
      </c>
      <c r="J3545">
        <v>4.5999999999999996</v>
      </c>
    </row>
    <row r="3546" spans="1:10" hidden="1" x14ac:dyDescent="0.25">
      <c r="A3546" s="24" t="str">
        <f t="shared" si="57"/>
        <v>910013ARCELOR (BERTON SICARD)</v>
      </c>
      <c r="B3546" s="1">
        <v>910013</v>
      </c>
      <c r="C3546" s="1" t="s">
        <v>32898</v>
      </c>
      <c r="D3546" s="1" t="s">
        <v>78</v>
      </c>
      <c r="E3546" s="1" t="s">
        <v>1936</v>
      </c>
      <c r="F3546" s="1" t="s">
        <v>32900</v>
      </c>
      <c r="G3546" s="1" t="s">
        <v>655</v>
      </c>
      <c r="H3546">
        <v>910013</v>
      </c>
      <c r="I3546" s="1" t="s">
        <v>41</v>
      </c>
      <c r="J3546">
        <v>6.5</v>
      </c>
    </row>
    <row r="3547" spans="1:10" hidden="1" x14ac:dyDescent="0.25">
      <c r="A3547" s="24" t="str">
        <f t="shared" si="57"/>
        <v>910013/4ARCELOR (BERTON SICARD)</v>
      </c>
      <c r="B3547" s="1" t="s">
        <v>1937</v>
      </c>
      <c r="C3547" s="1" t="s">
        <v>32898</v>
      </c>
      <c r="D3547" s="1" t="s">
        <v>78</v>
      </c>
      <c r="E3547" s="1" t="s">
        <v>1936</v>
      </c>
      <c r="F3547" s="1" t="s">
        <v>32900</v>
      </c>
      <c r="G3547" s="1" t="s">
        <v>655</v>
      </c>
      <c r="H3547" t="s">
        <v>1937</v>
      </c>
      <c r="I3547" s="1" t="s">
        <v>41</v>
      </c>
      <c r="J3547">
        <v>4.5999999999999996</v>
      </c>
    </row>
    <row r="3548" spans="1:10" hidden="1" x14ac:dyDescent="0.25">
      <c r="A3548" s="24" t="str">
        <f t="shared" si="57"/>
        <v>910013B4ARCELOR (BERTON SICARD)</v>
      </c>
      <c r="B3548" s="1" t="s">
        <v>2218</v>
      </c>
      <c r="C3548" s="1" t="s">
        <v>32898</v>
      </c>
      <c r="D3548" s="1" t="s">
        <v>32837</v>
      </c>
      <c r="E3548" s="1" t="s">
        <v>2219</v>
      </c>
      <c r="F3548" s="1" t="s">
        <v>32900</v>
      </c>
      <c r="G3548" s="1" t="s">
        <v>655</v>
      </c>
      <c r="H3548" t="s">
        <v>2218</v>
      </c>
      <c r="I3548" s="1" t="s">
        <v>41</v>
      </c>
      <c r="J3548">
        <v>4.5999999999999996</v>
      </c>
    </row>
    <row r="3549" spans="1:10" hidden="1" x14ac:dyDescent="0.25">
      <c r="A3549" s="24" t="str">
        <f t="shared" si="57"/>
        <v>910014ARCELOR (BERTON SICARD)</v>
      </c>
      <c r="B3549" s="1">
        <v>910014</v>
      </c>
      <c r="C3549" s="1" t="s">
        <v>32898</v>
      </c>
      <c r="D3549" s="1" t="s">
        <v>78</v>
      </c>
      <c r="E3549" s="1" t="s">
        <v>1938</v>
      </c>
      <c r="F3549" s="1" t="s">
        <v>32900</v>
      </c>
      <c r="G3549" s="1" t="s">
        <v>655</v>
      </c>
      <c r="H3549">
        <v>910014</v>
      </c>
      <c r="I3549" s="1" t="s">
        <v>41</v>
      </c>
      <c r="J3549">
        <v>6.5</v>
      </c>
    </row>
    <row r="3550" spans="1:10" hidden="1" x14ac:dyDescent="0.25">
      <c r="A3550" s="24" t="str">
        <f t="shared" si="57"/>
        <v>910014/4ARCELOR (BERTON SICARD)</v>
      </c>
      <c r="B3550" s="1" t="s">
        <v>1939</v>
      </c>
      <c r="C3550" s="1" t="s">
        <v>32898</v>
      </c>
      <c r="D3550" s="1" t="s">
        <v>78</v>
      </c>
      <c r="E3550" s="1" t="s">
        <v>1938</v>
      </c>
      <c r="F3550" s="1" t="s">
        <v>32900</v>
      </c>
      <c r="G3550" s="1" t="s">
        <v>655</v>
      </c>
      <c r="H3550" t="s">
        <v>1939</v>
      </c>
      <c r="I3550" s="1" t="s">
        <v>41</v>
      </c>
      <c r="J3550">
        <v>4.5999999999999996</v>
      </c>
    </row>
    <row r="3551" spans="1:10" hidden="1" x14ac:dyDescent="0.25">
      <c r="A3551" s="24" t="str">
        <f t="shared" si="57"/>
        <v>910016BARCELOR (BERTON SICARD)</v>
      </c>
      <c r="B3551" s="1" t="s">
        <v>1940</v>
      </c>
      <c r="C3551" s="1" t="s">
        <v>32898</v>
      </c>
      <c r="D3551" s="1" t="s">
        <v>78</v>
      </c>
      <c r="E3551" s="1" t="s">
        <v>1941</v>
      </c>
      <c r="F3551" s="1" t="s">
        <v>32900</v>
      </c>
      <c r="G3551" s="1" t="s">
        <v>655</v>
      </c>
      <c r="H3551" t="s">
        <v>1940</v>
      </c>
      <c r="I3551" s="1" t="s">
        <v>41</v>
      </c>
      <c r="J3551">
        <v>6.5</v>
      </c>
    </row>
    <row r="3552" spans="1:10" hidden="1" x14ac:dyDescent="0.25">
      <c r="A3552" s="24" t="str">
        <f t="shared" si="57"/>
        <v>910020ARCELOR (BERTON SICARD)</v>
      </c>
      <c r="B3552" s="1">
        <v>910020</v>
      </c>
      <c r="C3552" s="1" t="s">
        <v>32898</v>
      </c>
      <c r="D3552" s="1" t="s">
        <v>78</v>
      </c>
      <c r="E3552" s="1" t="s">
        <v>1942</v>
      </c>
      <c r="F3552" s="1" t="s">
        <v>32900</v>
      </c>
      <c r="G3552" s="1" t="s">
        <v>655</v>
      </c>
      <c r="H3552">
        <v>910020</v>
      </c>
      <c r="I3552" s="1" t="s">
        <v>41</v>
      </c>
      <c r="J3552">
        <v>6.5</v>
      </c>
    </row>
    <row r="3553" spans="1:10" hidden="1" x14ac:dyDescent="0.25">
      <c r="A3553" s="24" t="str">
        <f t="shared" si="57"/>
        <v>910020/4ARCELOR (BERTON SICARD)</v>
      </c>
      <c r="B3553" s="1" t="s">
        <v>1943</v>
      </c>
      <c r="C3553" s="1" t="s">
        <v>32898</v>
      </c>
      <c r="D3553" s="1" t="s">
        <v>78</v>
      </c>
      <c r="E3553" s="1" t="s">
        <v>1942</v>
      </c>
      <c r="F3553" s="1" t="s">
        <v>32900</v>
      </c>
      <c r="G3553" s="1" t="s">
        <v>655</v>
      </c>
      <c r="H3553" t="s">
        <v>1943</v>
      </c>
      <c r="I3553" s="1" t="s">
        <v>41</v>
      </c>
      <c r="J3553">
        <v>4.5999999999999996</v>
      </c>
    </row>
    <row r="3554" spans="1:10" hidden="1" x14ac:dyDescent="0.25">
      <c r="A3554" s="24" t="str">
        <f t="shared" si="57"/>
        <v>910021ARCELOR (BERTON SICARD)</v>
      </c>
      <c r="B3554" s="1">
        <v>910021</v>
      </c>
      <c r="C3554" s="1" t="s">
        <v>32898</v>
      </c>
      <c r="D3554" s="1" t="s">
        <v>78</v>
      </c>
      <c r="E3554" s="1" t="s">
        <v>1944</v>
      </c>
      <c r="F3554" s="1" t="s">
        <v>32900</v>
      </c>
      <c r="G3554" s="1" t="s">
        <v>655</v>
      </c>
      <c r="H3554">
        <v>910021</v>
      </c>
      <c r="I3554" s="1" t="s">
        <v>41</v>
      </c>
      <c r="J3554">
        <v>6.5</v>
      </c>
    </row>
    <row r="3555" spans="1:10" hidden="1" x14ac:dyDescent="0.25">
      <c r="A3555" s="24" t="str">
        <f t="shared" si="57"/>
        <v>910021/4ARCELOR (BERTON SICARD)</v>
      </c>
      <c r="B3555" s="1" t="s">
        <v>1945</v>
      </c>
      <c r="C3555" s="1" t="s">
        <v>32898</v>
      </c>
      <c r="D3555" s="1" t="s">
        <v>78</v>
      </c>
      <c r="E3555" s="1" t="s">
        <v>1944</v>
      </c>
      <c r="F3555" s="1" t="s">
        <v>32900</v>
      </c>
      <c r="G3555" s="1" t="s">
        <v>655</v>
      </c>
      <c r="H3555" t="s">
        <v>1945</v>
      </c>
      <c r="I3555" s="1" t="s">
        <v>41</v>
      </c>
      <c r="J3555">
        <v>4.5999999999999996</v>
      </c>
    </row>
    <row r="3556" spans="1:10" hidden="1" x14ac:dyDescent="0.25">
      <c r="A3556" s="24" t="str">
        <f t="shared" si="57"/>
        <v>910022ARCELOR (BERTON SICARD)</v>
      </c>
      <c r="B3556" s="1">
        <v>910022</v>
      </c>
      <c r="C3556" s="1" t="s">
        <v>32898</v>
      </c>
      <c r="D3556" s="1" t="s">
        <v>78</v>
      </c>
      <c r="E3556" s="1" t="s">
        <v>1946</v>
      </c>
      <c r="F3556" s="1" t="s">
        <v>32900</v>
      </c>
      <c r="G3556" s="1" t="s">
        <v>655</v>
      </c>
      <c r="H3556">
        <v>910022</v>
      </c>
      <c r="I3556" s="1" t="s">
        <v>41</v>
      </c>
      <c r="J3556">
        <v>6.5</v>
      </c>
    </row>
    <row r="3557" spans="1:10" hidden="1" x14ac:dyDescent="0.25">
      <c r="A3557" s="24" t="str">
        <f t="shared" si="57"/>
        <v>910022/4ARCELOR (BERTON SICARD)</v>
      </c>
      <c r="B3557" s="1" t="s">
        <v>1947</v>
      </c>
      <c r="C3557" s="1" t="s">
        <v>32898</v>
      </c>
      <c r="D3557" s="1" t="s">
        <v>78</v>
      </c>
      <c r="E3557" s="1" t="s">
        <v>1946</v>
      </c>
      <c r="F3557" s="1" t="s">
        <v>32900</v>
      </c>
      <c r="G3557" s="1" t="s">
        <v>655</v>
      </c>
      <c r="H3557" t="s">
        <v>1947</v>
      </c>
      <c r="I3557" s="1" t="s">
        <v>41</v>
      </c>
      <c r="J3557">
        <v>4.5999999999999996</v>
      </c>
    </row>
    <row r="3558" spans="1:10" hidden="1" x14ac:dyDescent="0.25">
      <c r="A3558" s="24" t="str">
        <f t="shared" si="57"/>
        <v>910023ARCELOR (BERTON SICARD)</v>
      </c>
      <c r="B3558" s="1">
        <v>910023</v>
      </c>
      <c r="C3558" s="1" t="s">
        <v>32898</v>
      </c>
      <c r="D3558" s="1" t="s">
        <v>78</v>
      </c>
      <c r="E3558" s="1" t="s">
        <v>1948</v>
      </c>
      <c r="F3558" s="1" t="s">
        <v>32900</v>
      </c>
      <c r="G3558" s="1" t="s">
        <v>655</v>
      </c>
      <c r="H3558">
        <v>910023</v>
      </c>
      <c r="I3558" s="1" t="s">
        <v>41</v>
      </c>
      <c r="J3558">
        <v>6.5</v>
      </c>
    </row>
    <row r="3559" spans="1:10" hidden="1" x14ac:dyDescent="0.25">
      <c r="A3559" s="24" t="str">
        <f t="shared" si="57"/>
        <v>910023/4ARCELOR (BERTON SICARD)</v>
      </c>
      <c r="B3559" s="1" t="s">
        <v>1949</v>
      </c>
      <c r="C3559" s="1" t="s">
        <v>32898</v>
      </c>
      <c r="D3559" s="1" t="s">
        <v>78</v>
      </c>
      <c r="E3559" s="1" t="s">
        <v>1948</v>
      </c>
      <c r="F3559" s="1" t="s">
        <v>32900</v>
      </c>
      <c r="G3559" s="1" t="s">
        <v>655</v>
      </c>
      <c r="H3559" t="s">
        <v>1949</v>
      </c>
      <c r="I3559" s="1" t="s">
        <v>41</v>
      </c>
      <c r="J3559">
        <v>4.5999999999999996</v>
      </c>
    </row>
    <row r="3560" spans="1:10" hidden="1" x14ac:dyDescent="0.25">
      <c r="A3560" s="24" t="str">
        <f t="shared" si="57"/>
        <v>910030ARCELOR (BERTON SICARD)</v>
      </c>
      <c r="B3560" s="1">
        <v>910030</v>
      </c>
      <c r="C3560" s="1" t="s">
        <v>32898</v>
      </c>
      <c r="D3560" s="1" t="s">
        <v>78</v>
      </c>
      <c r="E3560" s="1" t="s">
        <v>1629</v>
      </c>
      <c r="F3560" s="1" t="s">
        <v>32900</v>
      </c>
      <c r="G3560" s="1" t="s">
        <v>655</v>
      </c>
      <c r="H3560">
        <v>910030</v>
      </c>
      <c r="I3560" s="1" t="s">
        <v>41</v>
      </c>
      <c r="J3560">
        <v>6.5</v>
      </c>
    </row>
    <row r="3561" spans="1:10" hidden="1" x14ac:dyDescent="0.25">
      <c r="A3561" s="24" t="str">
        <f t="shared" si="57"/>
        <v>910031ARCELOR (BERTON SICARD)</v>
      </c>
      <c r="B3561" s="1">
        <v>910031</v>
      </c>
      <c r="C3561" s="1" t="s">
        <v>32898</v>
      </c>
      <c r="D3561" s="1" t="s">
        <v>78</v>
      </c>
      <c r="E3561" s="1" t="s">
        <v>1073</v>
      </c>
      <c r="F3561" s="1" t="s">
        <v>32900</v>
      </c>
      <c r="G3561" s="1" t="s">
        <v>655</v>
      </c>
      <c r="H3561">
        <v>910031</v>
      </c>
      <c r="I3561" s="1" t="s">
        <v>41</v>
      </c>
      <c r="J3561">
        <v>6.5</v>
      </c>
    </row>
    <row r="3562" spans="1:10" hidden="1" x14ac:dyDescent="0.25">
      <c r="A3562" s="24" t="str">
        <f t="shared" si="57"/>
        <v>910041ARCELOR (BERTON SICARD)</v>
      </c>
      <c r="B3562" s="1">
        <v>910041</v>
      </c>
      <c r="C3562" s="1" t="s">
        <v>32898</v>
      </c>
      <c r="D3562" s="1" t="s">
        <v>78</v>
      </c>
      <c r="E3562" s="1" t="s">
        <v>1685</v>
      </c>
      <c r="F3562" s="1" t="s">
        <v>32900</v>
      </c>
      <c r="G3562" s="1" t="s">
        <v>655</v>
      </c>
      <c r="H3562">
        <v>910041</v>
      </c>
      <c r="I3562" s="1" t="s">
        <v>41</v>
      </c>
      <c r="J3562">
        <v>6.5</v>
      </c>
    </row>
    <row r="3563" spans="1:10" hidden="1" x14ac:dyDescent="0.25">
      <c r="A3563" s="24" t="str">
        <f t="shared" si="57"/>
        <v>910050ARCELOR (BERTON SICARD)</v>
      </c>
      <c r="B3563" s="1">
        <v>910050</v>
      </c>
      <c r="C3563" s="1" t="s">
        <v>32898</v>
      </c>
      <c r="D3563" s="1" t="s">
        <v>78</v>
      </c>
      <c r="E3563" s="1" t="s">
        <v>1951</v>
      </c>
      <c r="F3563" s="1" t="s">
        <v>32900</v>
      </c>
      <c r="G3563" s="1" t="s">
        <v>655</v>
      </c>
      <c r="H3563">
        <v>910050</v>
      </c>
      <c r="I3563" s="1" t="s">
        <v>41</v>
      </c>
      <c r="J3563">
        <v>6.5</v>
      </c>
    </row>
    <row r="3564" spans="1:10" hidden="1" x14ac:dyDescent="0.25">
      <c r="A3564" s="24" t="str">
        <f t="shared" si="57"/>
        <v>910051ARCELOR (BERTON SICARD)</v>
      </c>
      <c r="B3564" s="1">
        <v>910051</v>
      </c>
      <c r="C3564" s="1" t="s">
        <v>32898</v>
      </c>
      <c r="D3564" s="1" t="s">
        <v>78</v>
      </c>
      <c r="E3564" s="1" t="s">
        <v>1952</v>
      </c>
      <c r="F3564" s="1" t="s">
        <v>32900</v>
      </c>
      <c r="G3564" s="1" t="s">
        <v>655</v>
      </c>
      <c r="H3564">
        <v>910051</v>
      </c>
      <c r="I3564" s="1" t="s">
        <v>41</v>
      </c>
      <c r="J3564">
        <v>6.5</v>
      </c>
    </row>
    <row r="3565" spans="1:10" hidden="1" x14ac:dyDescent="0.25">
      <c r="A3565" s="24" t="str">
        <f t="shared" si="57"/>
        <v>910051NARCELOR (BERTON SICARD)</v>
      </c>
      <c r="B3565" s="1" t="s">
        <v>1953</v>
      </c>
      <c r="C3565" s="1" t="s">
        <v>32898</v>
      </c>
      <c r="D3565" s="1" t="s">
        <v>78</v>
      </c>
      <c r="E3565" s="1" t="s">
        <v>1952</v>
      </c>
      <c r="F3565" s="1" t="s">
        <v>32900</v>
      </c>
      <c r="G3565" s="1" t="s">
        <v>655</v>
      </c>
      <c r="H3565" t="s">
        <v>1953</v>
      </c>
      <c r="I3565" s="1" t="s">
        <v>41</v>
      </c>
      <c r="J3565">
        <v>6.5</v>
      </c>
    </row>
    <row r="3566" spans="1:10" hidden="1" x14ac:dyDescent="0.25">
      <c r="A3566" s="24" t="str">
        <f t="shared" si="57"/>
        <v>910052ARCELOR (BERTON SICARD)</v>
      </c>
      <c r="B3566" s="1">
        <v>910052</v>
      </c>
      <c r="C3566" s="1" t="s">
        <v>32898</v>
      </c>
      <c r="D3566" s="1" t="s">
        <v>78</v>
      </c>
      <c r="E3566" s="1" t="s">
        <v>1954</v>
      </c>
      <c r="F3566" s="1" t="s">
        <v>32900</v>
      </c>
      <c r="G3566" s="1" t="s">
        <v>655</v>
      </c>
      <c r="H3566">
        <v>910052</v>
      </c>
      <c r="I3566" s="1" t="s">
        <v>41</v>
      </c>
      <c r="J3566">
        <v>6.5</v>
      </c>
    </row>
    <row r="3567" spans="1:10" hidden="1" x14ac:dyDescent="0.25">
      <c r="A3567" s="24" t="str">
        <f t="shared" si="57"/>
        <v>910200ARCELOR (BERTON SICARD)</v>
      </c>
      <c r="B3567" s="1">
        <v>910200</v>
      </c>
      <c r="C3567" s="1" t="s">
        <v>32898</v>
      </c>
      <c r="D3567" s="1" t="s">
        <v>78</v>
      </c>
      <c r="E3567" s="1" t="s">
        <v>1922</v>
      </c>
      <c r="F3567" s="1" t="s">
        <v>32900</v>
      </c>
      <c r="G3567" s="1" t="s">
        <v>655</v>
      </c>
      <c r="H3567">
        <v>910200</v>
      </c>
      <c r="I3567" s="1" t="s">
        <v>41</v>
      </c>
      <c r="J3567">
        <v>6.5</v>
      </c>
    </row>
    <row r="3568" spans="1:10" hidden="1" x14ac:dyDescent="0.25">
      <c r="A3568" s="24" t="str">
        <f t="shared" si="57"/>
        <v>910210PARCELOR (BERTON SICARD)</v>
      </c>
      <c r="B3568" s="1" t="s">
        <v>1956</v>
      </c>
      <c r="C3568" s="1" t="s">
        <v>32898</v>
      </c>
      <c r="D3568" s="1" t="s">
        <v>78</v>
      </c>
      <c r="E3568" s="1" t="s">
        <v>1957</v>
      </c>
      <c r="F3568" s="1" t="s">
        <v>32900</v>
      </c>
      <c r="G3568" s="1" t="s">
        <v>655</v>
      </c>
      <c r="H3568" t="s">
        <v>1956</v>
      </c>
      <c r="I3568" s="1" t="s">
        <v>41</v>
      </c>
      <c r="J3568">
        <v>6.5</v>
      </c>
    </row>
    <row r="3569" spans="1:10" hidden="1" x14ac:dyDescent="0.25">
      <c r="A3569" s="24" t="str">
        <f t="shared" si="57"/>
        <v>920001ARCELOR (BERTON SICARD)</v>
      </c>
      <c r="B3569" s="1">
        <v>920001</v>
      </c>
      <c r="C3569" s="1" t="s">
        <v>32898</v>
      </c>
      <c r="D3569" s="1" t="s">
        <v>78</v>
      </c>
      <c r="E3569" s="1" t="s">
        <v>2220</v>
      </c>
      <c r="F3569" s="1" t="s">
        <v>32900</v>
      </c>
      <c r="G3569" s="1" t="s">
        <v>655</v>
      </c>
      <c r="H3569">
        <v>920001</v>
      </c>
      <c r="I3569" s="1" t="s">
        <v>41</v>
      </c>
      <c r="J3569">
        <v>6.5</v>
      </c>
    </row>
    <row r="3570" spans="1:10" hidden="1" x14ac:dyDescent="0.25">
      <c r="A3570" s="24" t="str">
        <f t="shared" si="57"/>
        <v>920003ARCELOR (BERTON SICARD)</v>
      </c>
      <c r="B3570" s="1">
        <v>920003</v>
      </c>
      <c r="C3570" s="1" t="s">
        <v>32898</v>
      </c>
      <c r="D3570" s="1" t="s">
        <v>78</v>
      </c>
      <c r="E3570" s="1" t="s">
        <v>1963</v>
      </c>
      <c r="F3570" s="1" t="s">
        <v>32900</v>
      </c>
      <c r="G3570" s="1" t="s">
        <v>655</v>
      </c>
      <c r="H3570">
        <v>920003</v>
      </c>
      <c r="I3570" s="1" t="s">
        <v>41</v>
      </c>
      <c r="J3570">
        <v>6.5</v>
      </c>
    </row>
    <row r="3571" spans="1:10" hidden="1" x14ac:dyDescent="0.25">
      <c r="A3571" s="24" t="str">
        <f t="shared" si="57"/>
        <v>920004ARCELOR (BERTON SICARD)</v>
      </c>
      <c r="B3571" s="1">
        <v>920004</v>
      </c>
      <c r="C3571" s="1" t="s">
        <v>32898</v>
      </c>
      <c r="D3571" s="1" t="s">
        <v>78</v>
      </c>
      <c r="E3571" s="1" t="s">
        <v>1964</v>
      </c>
      <c r="F3571" s="1" t="s">
        <v>32900</v>
      </c>
      <c r="G3571" s="1" t="s">
        <v>655</v>
      </c>
      <c r="H3571">
        <v>920004</v>
      </c>
      <c r="I3571" s="1" t="s">
        <v>41</v>
      </c>
      <c r="J3571">
        <v>6.5</v>
      </c>
    </row>
    <row r="3572" spans="1:10" hidden="1" x14ac:dyDescent="0.25">
      <c r="A3572" s="24" t="str">
        <f t="shared" si="57"/>
        <v>920005ARCELOR (BERTON SICARD)</v>
      </c>
      <c r="B3572" s="1">
        <v>920005</v>
      </c>
      <c r="C3572" s="1" t="s">
        <v>32898</v>
      </c>
      <c r="D3572" s="1" t="s">
        <v>78</v>
      </c>
      <c r="E3572" s="1" t="s">
        <v>1965</v>
      </c>
      <c r="F3572" s="1" t="s">
        <v>32900</v>
      </c>
      <c r="G3572" s="1" t="s">
        <v>655</v>
      </c>
      <c r="H3572">
        <v>920005</v>
      </c>
      <c r="I3572" s="1" t="s">
        <v>41</v>
      </c>
      <c r="J3572">
        <v>6.5</v>
      </c>
    </row>
    <row r="3573" spans="1:10" hidden="1" x14ac:dyDescent="0.25">
      <c r="A3573" s="24" t="str">
        <f t="shared" si="57"/>
        <v>920006ARCELOR (BERTON SICARD)</v>
      </c>
      <c r="B3573" s="1">
        <v>920006</v>
      </c>
      <c r="C3573" s="1" t="s">
        <v>32898</v>
      </c>
      <c r="D3573" s="1" t="s">
        <v>78</v>
      </c>
      <c r="E3573" s="1" t="s">
        <v>1963</v>
      </c>
      <c r="F3573" s="1" t="s">
        <v>32900</v>
      </c>
      <c r="G3573" s="1" t="s">
        <v>655</v>
      </c>
      <c r="H3573">
        <v>920006</v>
      </c>
      <c r="I3573" s="1" t="s">
        <v>41</v>
      </c>
      <c r="J3573">
        <v>6.5</v>
      </c>
    </row>
    <row r="3574" spans="1:10" hidden="1" x14ac:dyDescent="0.25">
      <c r="A3574" s="24" t="str">
        <f t="shared" si="57"/>
        <v>920007ARCELOR (BERTON SICARD)</v>
      </c>
      <c r="B3574" s="1">
        <v>920007</v>
      </c>
      <c r="C3574" s="1" t="s">
        <v>32898</v>
      </c>
      <c r="D3574" s="1" t="s">
        <v>78</v>
      </c>
      <c r="E3574" s="1" t="s">
        <v>1966</v>
      </c>
      <c r="F3574" s="1" t="s">
        <v>32900</v>
      </c>
      <c r="G3574" s="1" t="s">
        <v>655</v>
      </c>
      <c r="H3574">
        <v>920007</v>
      </c>
      <c r="I3574" s="1" t="s">
        <v>41</v>
      </c>
      <c r="J3574">
        <v>6.5</v>
      </c>
    </row>
    <row r="3575" spans="1:10" hidden="1" x14ac:dyDescent="0.25">
      <c r="A3575" s="24" t="str">
        <f t="shared" si="57"/>
        <v>920008ARCELOR (BERTON SICARD)</v>
      </c>
      <c r="B3575" s="1">
        <v>920008</v>
      </c>
      <c r="C3575" s="1" t="s">
        <v>32898</v>
      </c>
      <c r="D3575" s="1" t="s">
        <v>78</v>
      </c>
      <c r="E3575" s="1" t="s">
        <v>1967</v>
      </c>
      <c r="F3575" s="1" t="s">
        <v>32900</v>
      </c>
      <c r="G3575" s="1" t="s">
        <v>655</v>
      </c>
      <c r="H3575">
        <v>920008</v>
      </c>
      <c r="I3575" s="1" t="s">
        <v>41</v>
      </c>
      <c r="J3575">
        <v>6.5</v>
      </c>
    </row>
    <row r="3576" spans="1:10" hidden="1" x14ac:dyDescent="0.25">
      <c r="A3576" s="24" t="str">
        <f t="shared" si="57"/>
        <v>920009ARCELOR (BERTON SICARD)</v>
      </c>
      <c r="B3576" s="1">
        <v>920009</v>
      </c>
      <c r="C3576" s="1" t="s">
        <v>32898</v>
      </c>
      <c r="D3576" s="1" t="s">
        <v>78</v>
      </c>
      <c r="E3576" s="1" t="s">
        <v>1968</v>
      </c>
      <c r="F3576" s="1" t="s">
        <v>32900</v>
      </c>
      <c r="G3576" s="1" t="s">
        <v>655</v>
      </c>
      <c r="H3576">
        <v>920009</v>
      </c>
      <c r="I3576" s="1" t="s">
        <v>41</v>
      </c>
      <c r="J3576">
        <v>6.5</v>
      </c>
    </row>
    <row r="3577" spans="1:10" hidden="1" x14ac:dyDescent="0.25">
      <c r="A3577" s="24" t="str">
        <f t="shared" si="57"/>
        <v>920011ARCELOR (BERTON SICARD)</v>
      </c>
      <c r="B3577" s="1">
        <v>920011</v>
      </c>
      <c r="C3577" s="1" t="s">
        <v>32898</v>
      </c>
      <c r="D3577" s="1" t="s">
        <v>78</v>
      </c>
      <c r="E3577" s="1" t="s">
        <v>1970</v>
      </c>
      <c r="F3577" s="1" t="s">
        <v>32900</v>
      </c>
      <c r="G3577" s="1" t="s">
        <v>655</v>
      </c>
      <c r="H3577">
        <v>920011</v>
      </c>
      <c r="I3577" s="1" t="s">
        <v>41</v>
      </c>
      <c r="J3577">
        <v>6.5</v>
      </c>
    </row>
    <row r="3578" spans="1:10" hidden="1" x14ac:dyDescent="0.25">
      <c r="A3578" s="24" t="str">
        <f t="shared" si="57"/>
        <v>920012ARCELOR (BERTON SICARD)</v>
      </c>
      <c r="B3578" s="1">
        <v>920012</v>
      </c>
      <c r="C3578" s="1" t="s">
        <v>32898</v>
      </c>
      <c r="D3578" s="1" t="s">
        <v>78</v>
      </c>
      <c r="E3578" s="1" t="s">
        <v>1971</v>
      </c>
      <c r="F3578" s="1" t="s">
        <v>32900</v>
      </c>
      <c r="G3578" s="1" t="s">
        <v>655</v>
      </c>
      <c r="H3578">
        <v>920012</v>
      </c>
      <c r="I3578" s="1" t="s">
        <v>41</v>
      </c>
      <c r="J3578">
        <v>6.5</v>
      </c>
    </row>
    <row r="3579" spans="1:10" hidden="1" x14ac:dyDescent="0.25">
      <c r="A3579" s="24" t="str">
        <f t="shared" si="57"/>
        <v>920013ARCELOR (BERTON SICARD)</v>
      </c>
      <c r="B3579" s="1">
        <v>920013</v>
      </c>
      <c r="C3579" s="1" t="s">
        <v>32898</v>
      </c>
      <c r="D3579" s="1" t="s">
        <v>78</v>
      </c>
      <c r="E3579" s="1" t="s">
        <v>1972</v>
      </c>
      <c r="F3579" s="1" t="s">
        <v>32900</v>
      </c>
      <c r="G3579" s="1" t="s">
        <v>655</v>
      </c>
      <c r="H3579">
        <v>920013</v>
      </c>
      <c r="I3579" s="1" t="s">
        <v>41</v>
      </c>
      <c r="J3579">
        <v>6.5</v>
      </c>
    </row>
    <row r="3580" spans="1:10" hidden="1" x14ac:dyDescent="0.25">
      <c r="A3580" s="24" t="str">
        <f t="shared" si="57"/>
        <v>920014ARCELOR (BERTON SICARD)</v>
      </c>
      <c r="B3580" s="1">
        <v>920014</v>
      </c>
      <c r="C3580" s="1" t="s">
        <v>32898</v>
      </c>
      <c r="D3580" s="1" t="s">
        <v>78</v>
      </c>
      <c r="E3580" s="1" t="s">
        <v>1973</v>
      </c>
      <c r="F3580" s="1" t="s">
        <v>32900</v>
      </c>
      <c r="G3580" s="1" t="s">
        <v>655</v>
      </c>
      <c r="H3580">
        <v>920014</v>
      </c>
      <c r="I3580" s="1" t="s">
        <v>41</v>
      </c>
      <c r="J3580">
        <v>6.5</v>
      </c>
    </row>
    <row r="3581" spans="1:10" hidden="1" x14ac:dyDescent="0.25">
      <c r="A3581" s="24" t="str">
        <f t="shared" si="57"/>
        <v>920025ARCELOR (BERTON SICARD)</v>
      </c>
      <c r="B3581" s="1">
        <v>920025</v>
      </c>
      <c r="C3581" s="1" t="s">
        <v>32898</v>
      </c>
      <c r="D3581" s="1" t="s">
        <v>78</v>
      </c>
      <c r="E3581" s="1" t="s">
        <v>1976</v>
      </c>
      <c r="F3581" s="1" t="s">
        <v>32900</v>
      </c>
      <c r="G3581" s="1" t="s">
        <v>655</v>
      </c>
      <c r="H3581">
        <v>920025</v>
      </c>
      <c r="I3581" s="1" t="s">
        <v>41</v>
      </c>
      <c r="J3581">
        <v>6.5</v>
      </c>
    </row>
    <row r="3582" spans="1:10" hidden="1" x14ac:dyDescent="0.25">
      <c r="A3582" s="24" t="str">
        <f t="shared" si="57"/>
        <v>920042ARCELOR (BERTON SICARD)</v>
      </c>
      <c r="B3582" s="1">
        <v>920042</v>
      </c>
      <c r="C3582" s="1" t="s">
        <v>32898</v>
      </c>
      <c r="D3582" s="1" t="s">
        <v>78</v>
      </c>
      <c r="E3582" s="1" t="s">
        <v>1977</v>
      </c>
      <c r="F3582" s="1" t="s">
        <v>32900</v>
      </c>
      <c r="G3582" s="1" t="s">
        <v>655</v>
      </c>
      <c r="H3582">
        <v>920042</v>
      </c>
      <c r="I3582" s="1" t="s">
        <v>41</v>
      </c>
      <c r="J3582">
        <v>6.5</v>
      </c>
    </row>
    <row r="3583" spans="1:10" hidden="1" x14ac:dyDescent="0.25">
      <c r="A3583" s="24" t="str">
        <f t="shared" si="57"/>
        <v>920043ARCELOR (BERTON SICARD)</v>
      </c>
      <c r="B3583" s="1">
        <v>920043</v>
      </c>
      <c r="C3583" s="1" t="s">
        <v>32898</v>
      </c>
      <c r="D3583" s="1" t="s">
        <v>78</v>
      </c>
      <c r="E3583" s="1" t="s">
        <v>1978</v>
      </c>
      <c r="F3583" s="1" t="s">
        <v>32900</v>
      </c>
      <c r="G3583" s="1" t="s">
        <v>655</v>
      </c>
      <c r="H3583">
        <v>920043</v>
      </c>
      <c r="I3583" s="1" t="s">
        <v>41</v>
      </c>
      <c r="J3583">
        <v>6.5</v>
      </c>
    </row>
    <row r="3584" spans="1:10" hidden="1" x14ac:dyDescent="0.25">
      <c r="A3584" s="24" t="str">
        <f t="shared" si="57"/>
        <v>920044ARCELOR (BERTON SICARD)</v>
      </c>
      <c r="B3584" s="1">
        <v>920044</v>
      </c>
      <c r="C3584" s="1" t="s">
        <v>32898</v>
      </c>
      <c r="D3584" s="1" t="s">
        <v>78</v>
      </c>
      <c r="E3584" s="1" t="s">
        <v>2220</v>
      </c>
      <c r="F3584" s="1" t="s">
        <v>32900</v>
      </c>
      <c r="G3584" s="1" t="s">
        <v>655</v>
      </c>
      <c r="H3584">
        <v>920044</v>
      </c>
      <c r="I3584" s="1" t="s">
        <v>41</v>
      </c>
      <c r="J3584">
        <v>6.5</v>
      </c>
    </row>
    <row r="3585" spans="1:10" hidden="1" x14ac:dyDescent="0.25">
      <c r="A3585" s="24" t="str">
        <f t="shared" si="57"/>
        <v>920221ARCELOR (BERTON SICARD)</v>
      </c>
      <c r="B3585" s="1">
        <v>920221</v>
      </c>
      <c r="C3585" s="1" t="s">
        <v>32898</v>
      </c>
      <c r="D3585" s="1" t="s">
        <v>78</v>
      </c>
      <c r="E3585" s="1" t="s">
        <v>1983</v>
      </c>
      <c r="F3585" s="1" t="s">
        <v>32900</v>
      </c>
      <c r="G3585" s="1" t="s">
        <v>655</v>
      </c>
      <c r="H3585">
        <v>920221</v>
      </c>
      <c r="I3585" s="1" t="s">
        <v>41</v>
      </c>
      <c r="J3585">
        <v>6.5</v>
      </c>
    </row>
    <row r="3586" spans="1:10" hidden="1" x14ac:dyDescent="0.25">
      <c r="A3586" s="24" t="str">
        <f t="shared" si="57"/>
        <v>920223ARCELOR (BERTON SICARD)</v>
      </c>
      <c r="B3586" s="1">
        <v>920223</v>
      </c>
      <c r="C3586" s="1" t="s">
        <v>32898</v>
      </c>
      <c r="D3586" s="1" t="s">
        <v>78</v>
      </c>
      <c r="E3586" s="1" t="s">
        <v>1986</v>
      </c>
      <c r="F3586" s="1" t="s">
        <v>32900</v>
      </c>
      <c r="G3586" s="1" t="s">
        <v>655</v>
      </c>
      <c r="H3586">
        <v>920223</v>
      </c>
      <c r="I3586" s="1" t="s">
        <v>41</v>
      </c>
      <c r="J3586">
        <v>6.5</v>
      </c>
    </row>
    <row r="3587" spans="1:10" hidden="1" x14ac:dyDescent="0.25">
      <c r="A3587" s="24" t="str">
        <f t="shared" si="57"/>
        <v>920224ARCELOR (BERTON SICARD)</v>
      </c>
      <c r="B3587" s="1">
        <v>920224</v>
      </c>
      <c r="C3587" s="1" t="s">
        <v>32898</v>
      </c>
      <c r="D3587" s="1" t="s">
        <v>168</v>
      </c>
      <c r="E3587" s="1" t="s">
        <v>1493</v>
      </c>
      <c r="F3587" s="1" t="s">
        <v>32900</v>
      </c>
      <c r="G3587" s="1" t="s">
        <v>655</v>
      </c>
      <c r="H3587">
        <v>920224</v>
      </c>
      <c r="I3587" s="1" t="s">
        <v>41</v>
      </c>
      <c r="J3587">
        <v>6.5</v>
      </c>
    </row>
    <row r="3588" spans="1:10" hidden="1" x14ac:dyDescent="0.25">
      <c r="A3588" s="24" t="str">
        <f t="shared" si="57"/>
        <v>A5032ARCELOR (BERTON SICARD)</v>
      </c>
      <c r="B3588" s="1" t="s">
        <v>1988</v>
      </c>
      <c r="C3588" s="1" t="s">
        <v>32898</v>
      </c>
      <c r="D3588" s="1" t="s">
        <v>78</v>
      </c>
      <c r="E3588" s="1" t="s">
        <v>1989</v>
      </c>
      <c r="F3588" s="1" t="s">
        <v>32900</v>
      </c>
      <c r="G3588" s="1" t="s">
        <v>655</v>
      </c>
      <c r="H3588" t="s">
        <v>1988</v>
      </c>
      <c r="I3588" s="1" t="s">
        <v>41</v>
      </c>
      <c r="J3588">
        <v>1</v>
      </c>
    </row>
    <row r="3589" spans="1:10" hidden="1" x14ac:dyDescent="0.25">
      <c r="A3589" s="24" t="str">
        <f t="shared" si="57"/>
        <v>A5080ARCELOR (BERTON SICARD)</v>
      </c>
      <c r="B3589" s="1" t="s">
        <v>1998</v>
      </c>
      <c r="C3589" s="1" t="s">
        <v>32898</v>
      </c>
      <c r="D3589" s="1" t="s">
        <v>78</v>
      </c>
      <c r="E3589" s="1" t="s">
        <v>1999</v>
      </c>
      <c r="F3589" s="1" t="s">
        <v>32900</v>
      </c>
      <c r="G3589" s="1" t="s">
        <v>655</v>
      </c>
      <c r="H3589" t="s">
        <v>1998</v>
      </c>
      <c r="I3589" s="1" t="s">
        <v>41</v>
      </c>
      <c r="J3589">
        <v>1</v>
      </c>
    </row>
    <row r="3590" spans="1:10" hidden="1" x14ac:dyDescent="0.25">
      <c r="A3590" s="24" t="str">
        <f t="shared" si="57"/>
        <v>A5081ARCELOR (BERTON SICARD)</v>
      </c>
      <c r="B3590" s="1" t="s">
        <v>2000</v>
      </c>
      <c r="C3590" s="1" t="s">
        <v>32898</v>
      </c>
      <c r="D3590" s="1" t="s">
        <v>78</v>
      </c>
      <c r="E3590" s="1" t="s">
        <v>2001</v>
      </c>
      <c r="F3590" s="1" t="s">
        <v>32900</v>
      </c>
      <c r="G3590" s="1" t="s">
        <v>655</v>
      </c>
      <c r="H3590" t="s">
        <v>2000</v>
      </c>
      <c r="I3590" s="1" t="s">
        <v>41</v>
      </c>
      <c r="J3590">
        <v>1</v>
      </c>
    </row>
    <row r="3591" spans="1:10" hidden="1" x14ac:dyDescent="0.25">
      <c r="A3591" s="24" t="str">
        <f t="shared" si="57"/>
        <v>A5082ARCELOR (BERTON SICARD)</v>
      </c>
      <c r="B3591" s="1" t="s">
        <v>2002</v>
      </c>
      <c r="C3591" s="1" t="s">
        <v>32898</v>
      </c>
      <c r="D3591" s="1" t="s">
        <v>78</v>
      </c>
      <c r="E3591" s="1" t="s">
        <v>2003</v>
      </c>
      <c r="F3591" s="1" t="s">
        <v>32900</v>
      </c>
      <c r="G3591" s="1" t="s">
        <v>655</v>
      </c>
      <c r="H3591" t="s">
        <v>2002</v>
      </c>
      <c r="I3591" s="1" t="s">
        <v>41</v>
      </c>
      <c r="J3591">
        <v>1</v>
      </c>
    </row>
    <row r="3592" spans="1:10" hidden="1" x14ac:dyDescent="0.25">
      <c r="A3592" s="24" t="str">
        <f t="shared" si="57"/>
        <v>A5083ARCELOR (BERTON SICARD)</v>
      </c>
      <c r="B3592" s="1" t="s">
        <v>2004</v>
      </c>
      <c r="C3592" s="1" t="s">
        <v>32898</v>
      </c>
      <c r="D3592" s="1" t="s">
        <v>78</v>
      </c>
      <c r="E3592" s="1" t="s">
        <v>2005</v>
      </c>
      <c r="F3592" s="1" t="s">
        <v>32900</v>
      </c>
      <c r="G3592" s="1" t="s">
        <v>655</v>
      </c>
      <c r="H3592" t="s">
        <v>2004</v>
      </c>
      <c r="I3592" s="1" t="s">
        <v>41</v>
      </c>
      <c r="J3592">
        <v>1</v>
      </c>
    </row>
    <row r="3593" spans="1:10" hidden="1" x14ac:dyDescent="0.25">
      <c r="A3593" s="24" t="str">
        <f t="shared" si="57"/>
        <v>A5084ARCELOR (BERTON SICARD)</v>
      </c>
      <c r="B3593" s="1" t="s">
        <v>2006</v>
      </c>
      <c r="C3593" s="1" t="s">
        <v>32898</v>
      </c>
      <c r="D3593" s="1" t="s">
        <v>78</v>
      </c>
      <c r="E3593" s="1" t="s">
        <v>2007</v>
      </c>
      <c r="F3593" s="1" t="s">
        <v>32900</v>
      </c>
      <c r="G3593" s="1" t="s">
        <v>655</v>
      </c>
      <c r="H3593" t="s">
        <v>2006</v>
      </c>
      <c r="I3593" s="1" t="s">
        <v>41</v>
      </c>
      <c r="J3593">
        <v>1</v>
      </c>
    </row>
    <row r="3594" spans="1:10" hidden="1" x14ac:dyDescent="0.25">
      <c r="A3594" s="24" t="str">
        <f t="shared" si="57"/>
        <v>P5003ARCELOR (BERTON SICARD)</v>
      </c>
      <c r="B3594" s="1" t="s">
        <v>676</v>
      </c>
      <c r="C3594" s="1" t="s">
        <v>32898</v>
      </c>
      <c r="D3594" s="1" t="s">
        <v>78</v>
      </c>
      <c r="E3594" s="1" t="s">
        <v>677</v>
      </c>
      <c r="F3594" s="1" t="s">
        <v>32900</v>
      </c>
      <c r="G3594" s="1" t="s">
        <v>655</v>
      </c>
      <c r="H3594" t="s">
        <v>676</v>
      </c>
      <c r="I3594" s="1" t="s">
        <v>41</v>
      </c>
      <c r="J3594">
        <v>6.5</v>
      </c>
    </row>
    <row r="3595" spans="1:10" hidden="1" x14ac:dyDescent="0.25">
      <c r="A3595" s="24" t="str">
        <f t="shared" si="57"/>
        <v>P5004ARCELOR (BERTON SICARD)</v>
      </c>
      <c r="B3595" s="1" t="s">
        <v>678</v>
      </c>
      <c r="C3595" s="1" t="s">
        <v>32898</v>
      </c>
      <c r="D3595" s="1" t="s">
        <v>78</v>
      </c>
      <c r="E3595" s="1" t="s">
        <v>679</v>
      </c>
      <c r="F3595" s="1" t="s">
        <v>32900</v>
      </c>
      <c r="G3595" s="1" t="s">
        <v>655</v>
      </c>
      <c r="H3595" t="s">
        <v>678</v>
      </c>
      <c r="I3595" s="1" t="s">
        <v>41</v>
      </c>
      <c r="J3595">
        <v>6.5</v>
      </c>
    </row>
    <row r="3596" spans="1:10" hidden="1" x14ac:dyDescent="0.25">
      <c r="A3596" s="24" t="str">
        <f t="shared" ref="A3596:A3659" si="58">B3596&amp;F3596</f>
        <v>P5005ARCELOR (BERTON SICARD)</v>
      </c>
      <c r="B3596" s="1" t="s">
        <v>680</v>
      </c>
      <c r="C3596" s="1" t="s">
        <v>32898</v>
      </c>
      <c r="D3596" s="1" t="s">
        <v>78</v>
      </c>
      <c r="E3596" s="1" t="s">
        <v>681</v>
      </c>
      <c r="F3596" s="1" t="s">
        <v>32900</v>
      </c>
      <c r="G3596" s="1" t="s">
        <v>655</v>
      </c>
      <c r="H3596" t="s">
        <v>680</v>
      </c>
      <c r="I3596" s="1" t="s">
        <v>41</v>
      </c>
      <c r="J3596">
        <v>6.5</v>
      </c>
    </row>
    <row r="3597" spans="1:10" hidden="1" x14ac:dyDescent="0.25">
      <c r="A3597" s="24" t="str">
        <f t="shared" si="58"/>
        <v>P5006TARCELOR (BERTON SICARD)</v>
      </c>
      <c r="B3597" s="1" t="s">
        <v>682</v>
      </c>
      <c r="C3597" s="1" t="s">
        <v>32898</v>
      </c>
      <c r="D3597" s="1" t="s">
        <v>78</v>
      </c>
      <c r="E3597" s="1" t="s">
        <v>683</v>
      </c>
      <c r="F3597" s="1" t="s">
        <v>32900</v>
      </c>
      <c r="G3597" s="1" t="s">
        <v>655</v>
      </c>
      <c r="H3597" t="s">
        <v>682</v>
      </c>
      <c r="I3597" s="1" t="s">
        <v>41</v>
      </c>
      <c r="J3597">
        <v>6.5</v>
      </c>
    </row>
    <row r="3598" spans="1:10" hidden="1" x14ac:dyDescent="0.25">
      <c r="A3598" s="24" t="str">
        <f t="shared" si="58"/>
        <v>P5007TARCELOR (BERTON SICARD)</v>
      </c>
      <c r="B3598" s="1" t="s">
        <v>684</v>
      </c>
      <c r="C3598" s="1" t="s">
        <v>32898</v>
      </c>
      <c r="D3598" s="1" t="s">
        <v>78</v>
      </c>
      <c r="E3598" s="1" t="s">
        <v>685</v>
      </c>
      <c r="F3598" s="1" t="s">
        <v>32900</v>
      </c>
      <c r="G3598" s="1" t="s">
        <v>655</v>
      </c>
      <c r="H3598" t="s">
        <v>684</v>
      </c>
      <c r="I3598" s="1" t="s">
        <v>41</v>
      </c>
      <c r="J3598">
        <v>6.5</v>
      </c>
    </row>
    <row r="3599" spans="1:10" hidden="1" x14ac:dyDescent="0.25">
      <c r="A3599" s="24" t="str">
        <f t="shared" si="58"/>
        <v>P5008TARCELOR (BERTON SICARD)</v>
      </c>
      <c r="B3599" s="1" t="s">
        <v>686</v>
      </c>
      <c r="C3599" s="1" t="s">
        <v>32898</v>
      </c>
      <c r="D3599" s="1" t="s">
        <v>78</v>
      </c>
      <c r="E3599" s="1" t="s">
        <v>687</v>
      </c>
      <c r="F3599" s="1" t="s">
        <v>32900</v>
      </c>
      <c r="G3599" s="1" t="s">
        <v>655</v>
      </c>
      <c r="H3599" t="s">
        <v>686</v>
      </c>
      <c r="I3599" s="1" t="s">
        <v>41</v>
      </c>
      <c r="J3599">
        <v>6.5</v>
      </c>
    </row>
    <row r="3600" spans="1:10" hidden="1" x14ac:dyDescent="0.25">
      <c r="A3600" s="24" t="str">
        <f t="shared" si="58"/>
        <v>P5009TARCELOR (BERTON SICARD)</v>
      </c>
      <c r="B3600" s="1" t="s">
        <v>688</v>
      </c>
      <c r="C3600" s="1" t="s">
        <v>32898</v>
      </c>
      <c r="D3600" s="1" t="s">
        <v>78</v>
      </c>
      <c r="E3600" s="1" t="s">
        <v>689</v>
      </c>
      <c r="F3600" s="1" t="s">
        <v>32900</v>
      </c>
      <c r="G3600" s="1" t="s">
        <v>655</v>
      </c>
      <c r="H3600" t="s">
        <v>688</v>
      </c>
      <c r="I3600" s="1" t="s">
        <v>41</v>
      </c>
      <c r="J3600">
        <v>6.5</v>
      </c>
    </row>
    <row r="3601" spans="1:10" hidden="1" x14ac:dyDescent="0.25">
      <c r="A3601" s="24" t="str">
        <f t="shared" si="58"/>
        <v>P5010TARCELOR (BERTON SICARD)</v>
      </c>
      <c r="B3601" s="1" t="s">
        <v>690</v>
      </c>
      <c r="C3601" s="1" t="s">
        <v>32898</v>
      </c>
      <c r="D3601" s="1" t="s">
        <v>78</v>
      </c>
      <c r="E3601" s="1" t="s">
        <v>691</v>
      </c>
      <c r="F3601" s="1" t="s">
        <v>32900</v>
      </c>
      <c r="G3601" s="1" t="s">
        <v>655</v>
      </c>
      <c r="H3601" t="s">
        <v>690</v>
      </c>
      <c r="I3601" s="1" t="s">
        <v>41</v>
      </c>
      <c r="J3601">
        <v>6.5</v>
      </c>
    </row>
    <row r="3602" spans="1:10" hidden="1" x14ac:dyDescent="0.25">
      <c r="A3602" s="24" t="str">
        <f t="shared" si="58"/>
        <v>P5011TARCELOR (BERTON SICARD)</v>
      </c>
      <c r="B3602" s="1" t="s">
        <v>692</v>
      </c>
      <c r="C3602" s="1" t="s">
        <v>32898</v>
      </c>
      <c r="D3602" s="1" t="s">
        <v>78</v>
      </c>
      <c r="E3602" s="1" t="s">
        <v>693</v>
      </c>
      <c r="F3602" s="1" t="s">
        <v>32900</v>
      </c>
      <c r="G3602" s="1" t="s">
        <v>655</v>
      </c>
      <c r="H3602" t="s">
        <v>692</v>
      </c>
      <c r="I3602" s="1" t="s">
        <v>41</v>
      </c>
      <c r="J3602">
        <v>6.5</v>
      </c>
    </row>
    <row r="3603" spans="1:10" hidden="1" x14ac:dyDescent="0.25">
      <c r="A3603" s="24" t="str">
        <f t="shared" si="58"/>
        <v>P5012TARCELOR (BERTON SICARD)</v>
      </c>
      <c r="B3603" s="1" t="s">
        <v>694</v>
      </c>
      <c r="C3603" s="1" t="s">
        <v>32898</v>
      </c>
      <c r="D3603" s="1" t="s">
        <v>78</v>
      </c>
      <c r="E3603" s="1" t="s">
        <v>695</v>
      </c>
      <c r="F3603" s="1" t="s">
        <v>32900</v>
      </c>
      <c r="G3603" s="1" t="s">
        <v>655</v>
      </c>
      <c r="H3603" t="s">
        <v>694</v>
      </c>
      <c r="I3603" s="1" t="s">
        <v>41</v>
      </c>
      <c r="J3603">
        <v>6.5</v>
      </c>
    </row>
    <row r="3604" spans="1:10" hidden="1" x14ac:dyDescent="0.25">
      <c r="A3604" s="24" t="str">
        <f t="shared" si="58"/>
        <v>P5013TARCELOR (BERTON SICARD)</v>
      </c>
      <c r="B3604" s="1" t="s">
        <v>696</v>
      </c>
      <c r="C3604" s="1" t="s">
        <v>32898</v>
      </c>
      <c r="D3604" s="1" t="s">
        <v>78</v>
      </c>
      <c r="E3604" s="1" t="s">
        <v>697</v>
      </c>
      <c r="F3604" s="1" t="s">
        <v>32900</v>
      </c>
      <c r="G3604" s="1" t="s">
        <v>655</v>
      </c>
      <c r="H3604" t="s">
        <v>696</v>
      </c>
      <c r="I3604" s="1" t="s">
        <v>41</v>
      </c>
      <c r="J3604">
        <v>6.5</v>
      </c>
    </row>
    <row r="3605" spans="1:10" hidden="1" x14ac:dyDescent="0.25">
      <c r="A3605" s="24" t="str">
        <f t="shared" si="58"/>
        <v>P5014TARCELOR (BERTON SICARD)</v>
      </c>
      <c r="B3605" s="1" t="s">
        <v>698</v>
      </c>
      <c r="C3605" s="1" t="s">
        <v>32898</v>
      </c>
      <c r="D3605" s="1" t="s">
        <v>78</v>
      </c>
      <c r="E3605" s="1" t="s">
        <v>699</v>
      </c>
      <c r="F3605" s="1" t="s">
        <v>32900</v>
      </c>
      <c r="G3605" s="1" t="s">
        <v>655</v>
      </c>
      <c r="H3605" t="s">
        <v>698</v>
      </c>
      <c r="I3605" s="1" t="s">
        <v>41</v>
      </c>
      <c r="J3605">
        <v>6.5</v>
      </c>
    </row>
    <row r="3606" spans="1:10" hidden="1" x14ac:dyDescent="0.25">
      <c r="A3606" s="24" t="str">
        <f t="shared" si="58"/>
        <v>P5015TARCELOR (BERTON SICARD)</v>
      </c>
      <c r="B3606" s="1" t="s">
        <v>700</v>
      </c>
      <c r="C3606" s="1" t="s">
        <v>32898</v>
      </c>
      <c r="D3606" s="1" t="s">
        <v>78</v>
      </c>
      <c r="E3606" s="1" t="s">
        <v>701</v>
      </c>
      <c r="F3606" s="1" t="s">
        <v>32900</v>
      </c>
      <c r="G3606" s="1" t="s">
        <v>655</v>
      </c>
      <c r="H3606" t="s">
        <v>700</v>
      </c>
      <c r="I3606" s="1" t="s">
        <v>41</v>
      </c>
      <c r="J3606">
        <v>6.5</v>
      </c>
    </row>
    <row r="3607" spans="1:10" hidden="1" x14ac:dyDescent="0.25">
      <c r="A3607" s="24" t="str">
        <f t="shared" si="58"/>
        <v>P5016TARCELOR (BERTON SICARD)</v>
      </c>
      <c r="B3607" s="1" t="s">
        <v>702</v>
      </c>
      <c r="C3607" s="1" t="s">
        <v>32898</v>
      </c>
      <c r="D3607" s="1" t="s">
        <v>78</v>
      </c>
      <c r="E3607" s="1" t="s">
        <v>703</v>
      </c>
      <c r="F3607" s="1" t="s">
        <v>32900</v>
      </c>
      <c r="G3607" s="1" t="s">
        <v>655</v>
      </c>
      <c r="H3607" t="s">
        <v>702</v>
      </c>
      <c r="I3607" s="1" t="s">
        <v>41</v>
      </c>
      <c r="J3607">
        <v>6.5</v>
      </c>
    </row>
    <row r="3608" spans="1:10" hidden="1" x14ac:dyDescent="0.25">
      <c r="A3608" s="24" t="str">
        <f t="shared" si="58"/>
        <v>P5017TARCELOR (BERTON SICARD)</v>
      </c>
      <c r="B3608" s="1" t="s">
        <v>704</v>
      </c>
      <c r="C3608" s="1" t="s">
        <v>32898</v>
      </c>
      <c r="D3608" s="1" t="s">
        <v>78</v>
      </c>
      <c r="E3608" s="1" t="s">
        <v>705</v>
      </c>
      <c r="F3608" s="1" t="s">
        <v>32900</v>
      </c>
      <c r="G3608" s="1" t="s">
        <v>655</v>
      </c>
      <c r="H3608" t="s">
        <v>704</v>
      </c>
      <c r="I3608" s="1" t="s">
        <v>41</v>
      </c>
      <c r="J3608">
        <v>6.5</v>
      </c>
    </row>
    <row r="3609" spans="1:10" hidden="1" x14ac:dyDescent="0.25">
      <c r="A3609" s="24" t="str">
        <f t="shared" si="58"/>
        <v>P5018TARCELOR (BERTON SICARD)</v>
      </c>
      <c r="B3609" s="1" t="s">
        <v>706</v>
      </c>
      <c r="C3609" s="1" t="s">
        <v>32898</v>
      </c>
      <c r="D3609" s="1" t="s">
        <v>78</v>
      </c>
      <c r="E3609" s="1" t="s">
        <v>707</v>
      </c>
      <c r="F3609" s="1" t="s">
        <v>32900</v>
      </c>
      <c r="G3609" s="1" t="s">
        <v>655</v>
      </c>
      <c r="H3609" t="s">
        <v>706</v>
      </c>
      <c r="I3609" s="1" t="s">
        <v>41</v>
      </c>
      <c r="J3609">
        <v>6.5</v>
      </c>
    </row>
    <row r="3610" spans="1:10" hidden="1" x14ac:dyDescent="0.25">
      <c r="A3610" s="24" t="str">
        <f t="shared" si="58"/>
        <v>P5019TARCELOR (BERTON SICARD)</v>
      </c>
      <c r="B3610" s="1" t="s">
        <v>708</v>
      </c>
      <c r="C3610" s="1" t="s">
        <v>32898</v>
      </c>
      <c r="D3610" s="1" t="s">
        <v>78</v>
      </c>
      <c r="E3610" s="1" t="s">
        <v>709</v>
      </c>
      <c r="F3610" s="1" t="s">
        <v>32900</v>
      </c>
      <c r="G3610" s="1" t="s">
        <v>655</v>
      </c>
      <c r="H3610" t="s">
        <v>708</v>
      </c>
      <c r="I3610" s="1" t="s">
        <v>41</v>
      </c>
      <c r="J3610">
        <v>6.5</v>
      </c>
    </row>
    <row r="3611" spans="1:10" hidden="1" x14ac:dyDescent="0.25">
      <c r="A3611" s="24" t="str">
        <f t="shared" si="58"/>
        <v>P5020TARCELOR (BERTON SICARD)</v>
      </c>
      <c r="B3611" s="1" t="s">
        <v>710</v>
      </c>
      <c r="C3611" s="1" t="s">
        <v>32898</v>
      </c>
      <c r="D3611" s="1" t="s">
        <v>78</v>
      </c>
      <c r="E3611" s="1" t="s">
        <v>711</v>
      </c>
      <c r="F3611" s="1" t="s">
        <v>32900</v>
      </c>
      <c r="G3611" s="1" t="s">
        <v>655</v>
      </c>
      <c r="H3611" t="s">
        <v>710</v>
      </c>
      <c r="I3611" s="1" t="s">
        <v>41</v>
      </c>
      <c r="J3611">
        <v>6.5</v>
      </c>
    </row>
    <row r="3612" spans="1:10" hidden="1" x14ac:dyDescent="0.25">
      <c r="A3612" s="24" t="str">
        <f t="shared" si="58"/>
        <v>P5021TARCELOR (BERTON SICARD)</v>
      </c>
      <c r="B3612" s="1" t="s">
        <v>712</v>
      </c>
      <c r="C3612" s="1" t="s">
        <v>32898</v>
      </c>
      <c r="D3612" s="1" t="s">
        <v>78</v>
      </c>
      <c r="E3612" s="1" t="s">
        <v>713</v>
      </c>
      <c r="F3612" s="1" t="s">
        <v>32900</v>
      </c>
      <c r="G3612" s="1" t="s">
        <v>655</v>
      </c>
      <c r="H3612" t="s">
        <v>712</v>
      </c>
      <c r="I3612" s="1" t="s">
        <v>41</v>
      </c>
      <c r="J3612">
        <v>6.5</v>
      </c>
    </row>
    <row r="3613" spans="1:10" hidden="1" x14ac:dyDescent="0.25">
      <c r="A3613" s="24" t="str">
        <f t="shared" si="58"/>
        <v>P5022ARCELOR (BERTON SICARD)</v>
      </c>
      <c r="B3613" s="1" t="s">
        <v>714</v>
      </c>
      <c r="C3613" s="1" t="s">
        <v>32898</v>
      </c>
      <c r="D3613" s="1" t="s">
        <v>78</v>
      </c>
      <c r="E3613" s="1" t="s">
        <v>715</v>
      </c>
      <c r="F3613" s="1" t="s">
        <v>32900</v>
      </c>
      <c r="G3613" s="1" t="s">
        <v>655</v>
      </c>
      <c r="H3613" t="s">
        <v>714</v>
      </c>
      <c r="I3613" s="1" t="s">
        <v>41</v>
      </c>
      <c r="J3613">
        <v>6.5</v>
      </c>
    </row>
    <row r="3614" spans="1:10" hidden="1" x14ac:dyDescent="0.25">
      <c r="A3614" s="24" t="str">
        <f t="shared" si="58"/>
        <v>P5023TARCELOR (BERTON SICARD)</v>
      </c>
      <c r="B3614" s="1" t="s">
        <v>716</v>
      </c>
      <c r="C3614" s="1" t="s">
        <v>32898</v>
      </c>
      <c r="D3614" s="1" t="s">
        <v>78</v>
      </c>
      <c r="E3614" s="1" t="s">
        <v>717</v>
      </c>
      <c r="F3614" s="1" t="s">
        <v>32900</v>
      </c>
      <c r="G3614" s="1" t="s">
        <v>655</v>
      </c>
      <c r="H3614" t="s">
        <v>716</v>
      </c>
      <c r="I3614" s="1" t="s">
        <v>41</v>
      </c>
      <c r="J3614">
        <v>6.5</v>
      </c>
    </row>
    <row r="3615" spans="1:10" hidden="1" x14ac:dyDescent="0.25">
      <c r="A3615" s="24" t="str">
        <f t="shared" si="58"/>
        <v>P5024TARCELOR (BERTON SICARD)</v>
      </c>
      <c r="B3615" s="1" t="s">
        <v>718</v>
      </c>
      <c r="C3615" s="1" t="s">
        <v>32898</v>
      </c>
      <c r="D3615" s="1" t="s">
        <v>78</v>
      </c>
      <c r="E3615" s="1" t="s">
        <v>719</v>
      </c>
      <c r="F3615" s="1" t="s">
        <v>32900</v>
      </c>
      <c r="G3615" s="1" t="s">
        <v>655</v>
      </c>
      <c r="H3615" t="s">
        <v>718</v>
      </c>
      <c r="I3615" s="1" t="s">
        <v>41</v>
      </c>
      <c r="J3615">
        <v>6.5</v>
      </c>
    </row>
    <row r="3616" spans="1:10" hidden="1" x14ac:dyDescent="0.25">
      <c r="A3616" s="24" t="str">
        <f t="shared" si="58"/>
        <v>P5025ARCELOR (BERTON SICARD)</v>
      </c>
      <c r="B3616" s="1" t="s">
        <v>720</v>
      </c>
      <c r="C3616" s="1" t="s">
        <v>32898</v>
      </c>
      <c r="D3616" s="1" t="s">
        <v>78</v>
      </c>
      <c r="E3616" s="1" t="s">
        <v>683</v>
      </c>
      <c r="F3616" s="1" t="s">
        <v>32900</v>
      </c>
      <c r="G3616" s="1" t="s">
        <v>655</v>
      </c>
      <c r="H3616" t="s">
        <v>720</v>
      </c>
      <c r="I3616" s="1" t="s">
        <v>41</v>
      </c>
      <c r="J3616">
        <v>6.5</v>
      </c>
    </row>
    <row r="3617" spans="1:10" hidden="1" x14ac:dyDescent="0.25">
      <c r="A3617" s="24" t="str">
        <f t="shared" si="58"/>
        <v>P5026ARCELOR (BERTON SICARD)</v>
      </c>
      <c r="B3617" s="1" t="s">
        <v>721</v>
      </c>
      <c r="C3617" s="1" t="s">
        <v>32898</v>
      </c>
      <c r="D3617" s="1" t="s">
        <v>78</v>
      </c>
      <c r="E3617" s="1" t="s">
        <v>685</v>
      </c>
      <c r="F3617" s="1" t="s">
        <v>32900</v>
      </c>
      <c r="G3617" s="1" t="s">
        <v>655</v>
      </c>
      <c r="H3617" t="s">
        <v>721</v>
      </c>
      <c r="I3617" s="1" t="s">
        <v>41</v>
      </c>
      <c r="J3617">
        <v>6.5</v>
      </c>
    </row>
    <row r="3618" spans="1:10" hidden="1" x14ac:dyDescent="0.25">
      <c r="A3618" s="24" t="str">
        <f t="shared" si="58"/>
        <v>P5027ARCELOR (BERTON SICARD)</v>
      </c>
      <c r="B3618" s="1" t="s">
        <v>722</v>
      </c>
      <c r="C3618" s="1" t="s">
        <v>32898</v>
      </c>
      <c r="D3618" s="1" t="s">
        <v>78</v>
      </c>
      <c r="E3618" s="1" t="s">
        <v>687</v>
      </c>
      <c r="F3618" s="1" t="s">
        <v>32900</v>
      </c>
      <c r="G3618" s="1" t="s">
        <v>655</v>
      </c>
      <c r="H3618" t="s">
        <v>722</v>
      </c>
      <c r="I3618" s="1" t="s">
        <v>41</v>
      </c>
      <c r="J3618">
        <v>6.5</v>
      </c>
    </row>
    <row r="3619" spans="1:10" hidden="1" x14ac:dyDescent="0.25">
      <c r="A3619" s="24" t="str">
        <f t="shared" si="58"/>
        <v>P5028ARCELOR (BERTON SICARD)</v>
      </c>
      <c r="B3619" s="1" t="s">
        <v>723</v>
      </c>
      <c r="C3619" s="1" t="s">
        <v>32898</v>
      </c>
      <c r="D3619" s="1" t="s">
        <v>78</v>
      </c>
      <c r="E3619" s="1" t="s">
        <v>689</v>
      </c>
      <c r="F3619" s="1" t="s">
        <v>32900</v>
      </c>
      <c r="G3619" s="1" t="s">
        <v>655</v>
      </c>
      <c r="H3619" t="s">
        <v>723</v>
      </c>
      <c r="I3619" s="1" t="s">
        <v>41</v>
      </c>
      <c r="J3619">
        <v>6.5</v>
      </c>
    </row>
    <row r="3620" spans="1:10" hidden="1" x14ac:dyDescent="0.25">
      <c r="A3620" s="24" t="str">
        <f t="shared" si="58"/>
        <v>P5029ARCELOR (BERTON SICARD)</v>
      </c>
      <c r="B3620" s="1" t="s">
        <v>724</v>
      </c>
      <c r="C3620" s="1" t="s">
        <v>32898</v>
      </c>
      <c r="D3620" s="1" t="s">
        <v>78</v>
      </c>
      <c r="E3620" s="1" t="s">
        <v>691</v>
      </c>
      <c r="F3620" s="1" t="s">
        <v>32900</v>
      </c>
      <c r="G3620" s="1" t="s">
        <v>655</v>
      </c>
      <c r="H3620" t="s">
        <v>724</v>
      </c>
      <c r="I3620" s="1" t="s">
        <v>41</v>
      </c>
      <c r="J3620">
        <v>6.5</v>
      </c>
    </row>
    <row r="3621" spans="1:10" hidden="1" x14ac:dyDescent="0.25">
      <c r="A3621" s="24" t="str">
        <f t="shared" si="58"/>
        <v>P5030ARCELOR (BERTON SICARD)</v>
      </c>
      <c r="B3621" s="1" t="s">
        <v>725</v>
      </c>
      <c r="C3621" s="1" t="s">
        <v>32898</v>
      </c>
      <c r="D3621" s="1" t="s">
        <v>78</v>
      </c>
      <c r="E3621" s="1" t="s">
        <v>726</v>
      </c>
      <c r="F3621" s="1" t="s">
        <v>32900</v>
      </c>
      <c r="G3621" s="1" t="s">
        <v>655</v>
      </c>
      <c r="H3621" t="s">
        <v>725</v>
      </c>
      <c r="I3621" s="1" t="s">
        <v>41</v>
      </c>
      <c r="J3621">
        <v>6.5</v>
      </c>
    </row>
    <row r="3622" spans="1:10" hidden="1" x14ac:dyDescent="0.25">
      <c r="A3622" s="24" t="str">
        <f t="shared" si="58"/>
        <v>P5031ARCELOR (BERTON SICARD)</v>
      </c>
      <c r="B3622" s="1" t="s">
        <v>727</v>
      </c>
      <c r="C3622" s="1" t="s">
        <v>32898</v>
      </c>
      <c r="D3622" s="1" t="s">
        <v>78</v>
      </c>
      <c r="E3622" s="1" t="s">
        <v>728</v>
      </c>
      <c r="F3622" s="1" t="s">
        <v>32900</v>
      </c>
      <c r="G3622" s="1" t="s">
        <v>655</v>
      </c>
      <c r="H3622" t="s">
        <v>727</v>
      </c>
      <c r="I3622" s="1" t="s">
        <v>41</v>
      </c>
      <c r="J3622">
        <v>6.5</v>
      </c>
    </row>
    <row r="3623" spans="1:10" hidden="1" x14ac:dyDescent="0.25">
      <c r="A3623" s="24" t="str">
        <f t="shared" si="58"/>
        <v>P5032ARCELOR (BERTON SICARD)</v>
      </c>
      <c r="B3623" s="1" t="s">
        <v>729</v>
      </c>
      <c r="C3623" s="1" t="s">
        <v>32898</v>
      </c>
      <c r="D3623" s="1" t="s">
        <v>78</v>
      </c>
      <c r="E3623" s="1" t="s">
        <v>730</v>
      </c>
      <c r="F3623" s="1" t="s">
        <v>32900</v>
      </c>
      <c r="G3623" s="1" t="s">
        <v>655</v>
      </c>
      <c r="H3623" t="s">
        <v>729</v>
      </c>
      <c r="I3623" s="1" t="s">
        <v>41</v>
      </c>
      <c r="J3623">
        <v>6.5</v>
      </c>
    </row>
    <row r="3624" spans="1:10" hidden="1" x14ac:dyDescent="0.25">
      <c r="A3624" s="24" t="str">
        <f t="shared" si="58"/>
        <v>P5033ARCELOR (BERTON SICARD)</v>
      </c>
      <c r="B3624" s="1" t="s">
        <v>731</v>
      </c>
      <c r="C3624" s="1" t="s">
        <v>32898</v>
      </c>
      <c r="D3624" s="1" t="s">
        <v>78</v>
      </c>
      <c r="E3624" s="1" t="s">
        <v>732</v>
      </c>
      <c r="F3624" s="1" t="s">
        <v>32900</v>
      </c>
      <c r="G3624" s="1" t="s">
        <v>655</v>
      </c>
      <c r="H3624" t="s">
        <v>731</v>
      </c>
      <c r="I3624" s="1" t="s">
        <v>41</v>
      </c>
      <c r="J3624">
        <v>6.5</v>
      </c>
    </row>
    <row r="3625" spans="1:10" hidden="1" x14ac:dyDescent="0.25">
      <c r="A3625" s="24" t="str">
        <f t="shared" si="58"/>
        <v>P5034ARCELOR (BERTON SICARD)</v>
      </c>
      <c r="B3625" s="1" t="s">
        <v>733</v>
      </c>
      <c r="C3625" s="1" t="s">
        <v>32898</v>
      </c>
      <c r="D3625" s="1" t="s">
        <v>78</v>
      </c>
      <c r="E3625" s="1" t="s">
        <v>734</v>
      </c>
      <c r="F3625" s="1" t="s">
        <v>32900</v>
      </c>
      <c r="G3625" s="1" t="s">
        <v>655</v>
      </c>
      <c r="H3625" t="s">
        <v>733</v>
      </c>
      <c r="I3625" s="1" t="s">
        <v>41</v>
      </c>
      <c r="J3625">
        <v>6.5</v>
      </c>
    </row>
    <row r="3626" spans="1:10" hidden="1" x14ac:dyDescent="0.25">
      <c r="A3626" s="24" t="str">
        <f t="shared" si="58"/>
        <v>P5035ARCELOR (BERTON SICARD)</v>
      </c>
      <c r="B3626" s="1" t="s">
        <v>735</v>
      </c>
      <c r="C3626" s="1" t="s">
        <v>32898</v>
      </c>
      <c r="D3626" s="1" t="s">
        <v>78</v>
      </c>
      <c r="E3626" s="1" t="s">
        <v>736</v>
      </c>
      <c r="F3626" s="1" t="s">
        <v>32900</v>
      </c>
      <c r="G3626" s="1" t="s">
        <v>655</v>
      </c>
      <c r="H3626" t="s">
        <v>735</v>
      </c>
      <c r="I3626" s="1" t="s">
        <v>41</v>
      </c>
      <c r="J3626">
        <v>6.5</v>
      </c>
    </row>
    <row r="3627" spans="1:10" hidden="1" x14ac:dyDescent="0.25">
      <c r="A3627" s="24" t="str">
        <f t="shared" si="58"/>
        <v>P5036ARCELOR (BERTON SICARD)</v>
      </c>
      <c r="B3627" s="1" t="s">
        <v>737</v>
      </c>
      <c r="C3627" s="1" t="s">
        <v>32898</v>
      </c>
      <c r="D3627" s="1" t="s">
        <v>78</v>
      </c>
      <c r="E3627" s="1" t="s">
        <v>738</v>
      </c>
      <c r="F3627" s="1" t="s">
        <v>32900</v>
      </c>
      <c r="G3627" s="1" t="s">
        <v>655</v>
      </c>
      <c r="H3627" t="s">
        <v>737</v>
      </c>
      <c r="I3627" s="1" t="s">
        <v>41</v>
      </c>
      <c r="J3627">
        <v>6.5</v>
      </c>
    </row>
    <row r="3628" spans="1:10" hidden="1" x14ac:dyDescent="0.25">
      <c r="A3628" s="24" t="str">
        <f t="shared" si="58"/>
        <v>P5038TARCELOR (BERTON SICARD)</v>
      </c>
      <c r="B3628" s="1" t="s">
        <v>739</v>
      </c>
      <c r="C3628" s="1" t="s">
        <v>32898</v>
      </c>
      <c r="D3628" s="1" t="s">
        <v>78</v>
      </c>
      <c r="E3628" s="1" t="s">
        <v>740</v>
      </c>
      <c r="F3628" s="1" t="s">
        <v>32900</v>
      </c>
      <c r="G3628" s="1" t="s">
        <v>655</v>
      </c>
      <c r="H3628" t="s">
        <v>739</v>
      </c>
      <c r="I3628" s="1" t="s">
        <v>41</v>
      </c>
      <c r="J3628">
        <v>6.5</v>
      </c>
    </row>
    <row r="3629" spans="1:10" hidden="1" x14ac:dyDescent="0.25">
      <c r="A3629" s="24" t="str">
        <f t="shared" si="58"/>
        <v>P5039TARCELOR (BERTON SICARD)</v>
      </c>
      <c r="B3629" s="1" t="s">
        <v>741</v>
      </c>
      <c r="C3629" s="1" t="s">
        <v>32898</v>
      </c>
      <c r="D3629" s="1" t="s">
        <v>78</v>
      </c>
      <c r="E3629" s="1" t="s">
        <v>742</v>
      </c>
      <c r="F3629" s="1" t="s">
        <v>32900</v>
      </c>
      <c r="G3629" s="1" t="s">
        <v>655</v>
      </c>
      <c r="H3629" t="s">
        <v>741</v>
      </c>
      <c r="I3629" s="1" t="s">
        <v>41</v>
      </c>
      <c r="J3629">
        <v>6.5</v>
      </c>
    </row>
    <row r="3630" spans="1:10" hidden="1" x14ac:dyDescent="0.25">
      <c r="A3630" s="24" t="str">
        <f t="shared" si="58"/>
        <v>P5040ARCELOR (BERTON SICARD)</v>
      </c>
      <c r="B3630" s="1" t="s">
        <v>743</v>
      </c>
      <c r="C3630" s="1" t="s">
        <v>32898</v>
      </c>
      <c r="D3630" s="1" t="s">
        <v>78</v>
      </c>
      <c r="E3630" s="1" t="s">
        <v>717</v>
      </c>
      <c r="F3630" s="1" t="s">
        <v>32900</v>
      </c>
      <c r="G3630" s="1" t="s">
        <v>655</v>
      </c>
      <c r="H3630" t="s">
        <v>743</v>
      </c>
      <c r="I3630" s="1" t="s">
        <v>41</v>
      </c>
      <c r="J3630">
        <v>6.5</v>
      </c>
    </row>
    <row r="3631" spans="1:10" hidden="1" x14ac:dyDescent="0.25">
      <c r="A3631" s="24" t="str">
        <f t="shared" si="58"/>
        <v>P5041ARCELOR (BERTON SICARD)</v>
      </c>
      <c r="B3631" s="1" t="s">
        <v>744</v>
      </c>
      <c r="C3631" s="1" t="s">
        <v>32898</v>
      </c>
      <c r="D3631" s="1" t="s">
        <v>78</v>
      </c>
      <c r="E3631" s="1" t="s">
        <v>719</v>
      </c>
      <c r="F3631" s="1" t="s">
        <v>32900</v>
      </c>
      <c r="G3631" s="1" t="s">
        <v>655</v>
      </c>
      <c r="H3631" t="s">
        <v>744</v>
      </c>
      <c r="I3631" s="1" t="s">
        <v>41</v>
      </c>
      <c r="J3631">
        <v>6.5</v>
      </c>
    </row>
    <row r="3632" spans="1:10" hidden="1" x14ac:dyDescent="0.25">
      <c r="A3632" s="24" t="str">
        <f t="shared" si="58"/>
        <v>P5043ARCELOR (BERTON SICARD)</v>
      </c>
      <c r="B3632" s="1" t="s">
        <v>745</v>
      </c>
      <c r="C3632" s="1" t="s">
        <v>32898</v>
      </c>
      <c r="D3632" s="1" t="s">
        <v>78</v>
      </c>
      <c r="E3632" s="1" t="s">
        <v>695</v>
      </c>
      <c r="F3632" s="1" t="s">
        <v>32900</v>
      </c>
      <c r="G3632" s="1" t="s">
        <v>655</v>
      </c>
      <c r="H3632" t="s">
        <v>745</v>
      </c>
      <c r="I3632" s="1" t="s">
        <v>41</v>
      </c>
      <c r="J3632">
        <v>6.5</v>
      </c>
    </row>
    <row r="3633" spans="1:10" hidden="1" x14ac:dyDescent="0.25">
      <c r="A3633" s="24" t="str">
        <f t="shared" si="58"/>
        <v>P5044ARCELOR (BERTON SICARD)</v>
      </c>
      <c r="B3633" s="1" t="s">
        <v>746</v>
      </c>
      <c r="C3633" s="1" t="s">
        <v>32898</v>
      </c>
      <c r="D3633" s="1" t="s">
        <v>78</v>
      </c>
      <c r="E3633" s="1" t="s">
        <v>693</v>
      </c>
      <c r="F3633" s="1" t="s">
        <v>32900</v>
      </c>
      <c r="G3633" s="1" t="s">
        <v>655</v>
      </c>
      <c r="H3633" t="s">
        <v>746</v>
      </c>
      <c r="I3633" s="1" t="s">
        <v>41</v>
      </c>
      <c r="J3633">
        <v>6.5</v>
      </c>
    </row>
    <row r="3634" spans="1:10" hidden="1" x14ac:dyDescent="0.25">
      <c r="A3634" s="24" t="str">
        <f t="shared" si="58"/>
        <v>P5049TARCELOR (BERTON SICARD)</v>
      </c>
      <c r="B3634" s="1" t="s">
        <v>747</v>
      </c>
      <c r="C3634" s="1" t="s">
        <v>32898</v>
      </c>
      <c r="D3634" s="1" t="s">
        <v>168</v>
      </c>
      <c r="E3634" s="1" t="s">
        <v>748</v>
      </c>
      <c r="F3634" s="1" t="s">
        <v>32900</v>
      </c>
      <c r="G3634" s="1" t="s">
        <v>655</v>
      </c>
      <c r="H3634" t="s">
        <v>747</v>
      </c>
      <c r="I3634" s="1" t="s">
        <v>41</v>
      </c>
      <c r="J3634">
        <v>6.5</v>
      </c>
    </row>
    <row r="3635" spans="1:10" hidden="1" x14ac:dyDescent="0.25">
      <c r="A3635" s="24" t="str">
        <f t="shared" si="58"/>
        <v>P5053TARCELOR (BERTON SICARD)</v>
      </c>
      <c r="B3635" s="1" t="s">
        <v>749</v>
      </c>
      <c r="C3635" s="1" t="s">
        <v>32898</v>
      </c>
      <c r="D3635" s="1" t="s">
        <v>78</v>
      </c>
      <c r="E3635" s="1" t="s">
        <v>750</v>
      </c>
      <c r="F3635" s="1" t="s">
        <v>32900</v>
      </c>
      <c r="G3635" s="1" t="s">
        <v>655</v>
      </c>
      <c r="H3635" t="s">
        <v>749</v>
      </c>
      <c r="I3635" s="1" t="s">
        <v>41</v>
      </c>
      <c r="J3635">
        <v>6.5</v>
      </c>
    </row>
    <row r="3636" spans="1:10" hidden="1" x14ac:dyDescent="0.25">
      <c r="A3636" s="24" t="str">
        <f t="shared" si="58"/>
        <v>P5054TARCELOR (BERTON SICARD)</v>
      </c>
      <c r="B3636" s="1" t="s">
        <v>751</v>
      </c>
      <c r="C3636" s="1" t="s">
        <v>32898</v>
      </c>
      <c r="D3636" s="1" t="s">
        <v>78</v>
      </c>
      <c r="E3636" s="1" t="s">
        <v>752</v>
      </c>
      <c r="F3636" s="1" t="s">
        <v>32900</v>
      </c>
      <c r="G3636" s="1" t="s">
        <v>655</v>
      </c>
      <c r="H3636" t="s">
        <v>751</v>
      </c>
      <c r="I3636" s="1" t="s">
        <v>41</v>
      </c>
      <c r="J3636">
        <v>6.5</v>
      </c>
    </row>
    <row r="3637" spans="1:10" hidden="1" x14ac:dyDescent="0.25">
      <c r="A3637" s="24" t="str">
        <f t="shared" si="58"/>
        <v>P5055ARCELOR (BERTON SICARD)</v>
      </c>
      <c r="B3637" s="1" t="s">
        <v>753</v>
      </c>
      <c r="C3637" s="1" t="s">
        <v>32898</v>
      </c>
      <c r="D3637" s="1" t="s">
        <v>78</v>
      </c>
      <c r="E3637" s="1" t="s">
        <v>754</v>
      </c>
      <c r="F3637" s="1" t="s">
        <v>32900</v>
      </c>
      <c r="G3637" s="1" t="s">
        <v>655</v>
      </c>
      <c r="H3637" t="s">
        <v>753</v>
      </c>
      <c r="I3637" s="1" t="s">
        <v>41</v>
      </c>
      <c r="J3637">
        <v>6.5</v>
      </c>
    </row>
    <row r="3638" spans="1:10" hidden="1" x14ac:dyDescent="0.25">
      <c r="A3638" s="24" t="str">
        <f t="shared" si="58"/>
        <v>P5058ARCELOR (BERTON SICARD)</v>
      </c>
      <c r="B3638" s="1" t="s">
        <v>757</v>
      </c>
      <c r="C3638" s="1" t="s">
        <v>32898</v>
      </c>
      <c r="D3638" s="1" t="s">
        <v>78</v>
      </c>
      <c r="E3638" s="1" t="s">
        <v>758</v>
      </c>
      <c r="F3638" s="1" t="s">
        <v>32900</v>
      </c>
      <c r="G3638" s="1" t="s">
        <v>655</v>
      </c>
      <c r="H3638" t="s">
        <v>757</v>
      </c>
      <c r="I3638" s="1" t="s">
        <v>41</v>
      </c>
      <c r="J3638">
        <v>6.5</v>
      </c>
    </row>
    <row r="3639" spans="1:10" hidden="1" x14ac:dyDescent="0.25">
      <c r="A3639" s="24" t="str">
        <f t="shared" si="58"/>
        <v>P5061TARCELOR (BERTON SICARD)</v>
      </c>
      <c r="B3639" s="1" t="s">
        <v>759</v>
      </c>
      <c r="C3639" s="1" t="s">
        <v>32898</v>
      </c>
      <c r="D3639" s="1" t="s">
        <v>78</v>
      </c>
      <c r="E3639" s="1" t="s">
        <v>760</v>
      </c>
      <c r="F3639" s="1" t="s">
        <v>32900</v>
      </c>
      <c r="G3639" s="1" t="s">
        <v>655</v>
      </c>
      <c r="H3639" t="s">
        <v>759</v>
      </c>
      <c r="I3639" s="1" t="s">
        <v>41</v>
      </c>
      <c r="J3639">
        <v>6.5</v>
      </c>
    </row>
    <row r="3640" spans="1:10" hidden="1" x14ac:dyDescent="0.25">
      <c r="A3640" s="24" t="str">
        <f t="shared" si="58"/>
        <v>P5064ARCELOR (BERTON SICARD)</v>
      </c>
      <c r="B3640" s="1" t="s">
        <v>761</v>
      </c>
      <c r="C3640" s="1" t="s">
        <v>32898</v>
      </c>
      <c r="D3640" s="1" t="s">
        <v>78</v>
      </c>
      <c r="E3640" s="1" t="s">
        <v>740</v>
      </c>
      <c r="F3640" s="1" t="s">
        <v>32900</v>
      </c>
      <c r="G3640" s="1" t="s">
        <v>655</v>
      </c>
      <c r="H3640" t="s">
        <v>761</v>
      </c>
      <c r="I3640" s="1" t="s">
        <v>41</v>
      </c>
      <c r="J3640">
        <v>6.5</v>
      </c>
    </row>
    <row r="3641" spans="1:10" hidden="1" x14ac:dyDescent="0.25">
      <c r="A3641" s="24" t="str">
        <f t="shared" si="58"/>
        <v>P5065ARCELOR (BERTON SICARD)</v>
      </c>
      <c r="B3641" s="1" t="s">
        <v>762</v>
      </c>
      <c r="C3641" s="1" t="s">
        <v>32898</v>
      </c>
      <c r="D3641" s="1" t="s">
        <v>78</v>
      </c>
      <c r="E3641" s="1" t="s">
        <v>742</v>
      </c>
      <c r="F3641" s="1" t="s">
        <v>32900</v>
      </c>
      <c r="G3641" s="1" t="s">
        <v>655</v>
      </c>
      <c r="H3641" t="s">
        <v>762</v>
      </c>
      <c r="I3641" s="1" t="s">
        <v>41</v>
      </c>
      <c r="J3641">
        <v>6.5</v>
      </c>
    </row>
    <row r="3642" spans="1:10" hidden="1" x14ac:dyDescent="0.25">
      <c r="A3642" s="24" t="str">
        <f t="shared" si="58"/>
        <v>P5066TARCELOR (BERTON SICARD)</v>
      </c>
      <c r="B3642" s="1" t="s">
        <v>763</v>
      </c>
      <c r="C3642" s="1" t="s">
        <v>32898</v>
      </c>
      <c r="D3642" s="1" t="s">
        <v>78</v>
      </c>
      <c r="E3642" s="1" t="s">
        <v>764</v>
      </c>
      <c r="F3642" s="1" t="s">
        <v>32900</v>
      </c>
      <c r="G3642" s="1" t="s">
        <v>655</v>
      </c>
      <c r="H3642" t="s">
        <v>763</v>
      </c>
      <c r="I3642" s="1" t="s">
        <v>41</v>
      </c>
      <c r="J3642">
        <v>6.5</v>
      </c>
    </row>
    <row r="3643" spans="1:10" hidden="1" x14ac:dyDescent="0.25">
      <c r="A3643" s="24" t="str">
        <f t="shared" si="58"/>
        <v>P5066T/1ARCELOR (BERTON SICARD)</v>
      </c>
      <c r="B3643" s="1" t="s">
        <v>765</v>
      </c>
      <c r="C3643" s="1" t="s">
        <v>32898</v>
      </c>
      <c r="D3643" s="1" t="s">
        <v>78</v>
      </c>
      <c r="E3643" s="1" t="s">
        <v>766</v>
      </c>
      <c r="F3643" s="1" t="s">
        <v>32900</v>
      </c>
      <c r="G3643" s="1" t="s">
        <v>655</v>
      </c>
      <c r="H3643" t="s">
        <v>765</v>
      </c>
      <c r="I3643" s="1" t="s">
        <v>41</v>
      </c>
      <c r="J3643">
        <v>1</v>
      </c>
    </row>
    <row r="3644" spans="1:10" hidden="1" x14ac:dyDescent="0.25">
      <c r="A3644" s="24" t="str">
        <f t="shared" si="58"/>
        <v>P5067ARCELOR (BERTON SICARD)</v>
      </c>
      <c r="B3644" s="1" t="s">
        <v>767</v>
      </c>
      <c r="C3644" s="1" t="s">
        <v>32898</v>
      </c>
      <c r="D3644" s="1" t="s">
        <v>78</v>
      </c>
      <c r="E3644" s="1" t="s">
        <v>768</v>
      </c>
      <c r="F3644" s="1" t="s">
        <v>32900</v>
      </c>
      <c r="G3644" s="1" t="s">
        <v>655</v>
      </c>
      <c r="H3644" t="s">
        <v>767</v>
      </c>
      <c r="I3644" s="1" t="s">
        <v>41</v>
      </c>
      <c r="J3644">
        <v>6.5</v>
      </c>
    </row>
    <row r="3645" spans="1:10" hidden="1" x14ac:dyDescent="0.25">
      <c r="A3645" s="24" t="str">
        <f t="shared" si="58"/>
        <v>P5068ARCELOR (BERTON SICARD)</v>
      </c>
      <c r="B3645" s="1" t="s">
        <v>769</v>
      </c>
      <c r="C3645" s="1" t="s">
        <v>32898</v>
      </c>
      <c r="D3645" s="1" t="s">
        <v>78</v>
      </c>
      <c r="E3645" s="1" t="s">
        <v>764</v>
      </c>
      <c r="F3645" s="1" t="s">
        <v>32900</v>
      </c>
      <c r="G3645" s="1" t="s">
        <v>655</v>
      </c>
      <c r="H3645" t="s">
        <v>769</v>
      </c>
      <c r="I3645" s="1" t="s">
        <v>41</v>
      </c>
      <c r="J3645">
        <v>6.5</v>
      </c>
    </row>
    <row r="3646" spans="1:10" hidden="1" x14ac:dyDescent="0.25">
      <c r="A3646" s="24" t="str">
        <f t="shared" si="58"/>
        <v>P5068/1ARCELOR (BERTON SICARD)</v>
      </c>
      <c r="B3646" s="1" t="s">
        <v>770</v>
      </c>
      <c r="C3646" s="1" t="s">
        <v>32898</v>
      </c>
      <c r="D3646" s="1" t="s">
        <v>78</v>
      </c>
      <c r="E3646" s="1" t="s">
        <v>771</v>
      </c>
      <c r="F3646" s="1" t="s">
        <v>32900</v>
      </c>
      <c r="G3646" s="1" t="s">
        <v>655</v>
      </c>
      <c r="H3646" t="s">
        <v>770</v>
      </c>
      <c r="I3646" s="1" t="s">
        <v>41</v>
      </c>
      <c r="J3646">
        <v>1</v>
      </c>
    </row>
    <row r="3647" spans="1:10" hidden="1" x14ac:dyDescent="0.25">
      <c r="A3647" s="24" t="str">
        <f t="shared" si="58"/>
        <v>P5071TARCELOR (BERTON SICARD)</v>
      </c>
      <c r="B3647" s="1" t="s">
        <v>772</v>
      </c>
      <c r="C3647" s="1" t="s">
        <v>32898</v>
      </c>
      <c r="D3647" s="1" t="s">
        <v>78</v>
      </c>
      <c r="E3647" s="1" t="s">
        <v>773</v>
      </c>
      <c r="F3647" s="1" t="s">
        <v>32900</v>
      </c>
      <c r="G3647" s="1" t="s">
        <v>655</v>
      </c>
      <c r="H3647" t="s">
        <v>772</v>
      </c>
      <c r="I3647" s="1" t="s">
        <v>41</v>
      </c>
      <c r="J3647">
        <v>6.5</v>
      </c>
    </row>
    <row r="3648" spans="1:10" hidden="1" x14ac:dyDescent="0.25">
      <c r="A3648" s="24" t="str">
        <f t="shared" si="58"/>
        <v>P5072ARCELOR (BERTON SICARD)</v>
      </c>
      <c r="B3648" s="1" t="s">
        <v>774</v>
      </c>
      <c r="C3648" s="1" t="s">
        <v>32898</v>
      </c>
      <c r="D3648" s="1" t="s">
        <v>78</v>
      </c>
      <c r="E3648" s="1" t="s">
        <v>775</v>
      </c>
      <c r="F3648" s="1" t="s">
        <v>32900</v>
      </c>
      <c r="G3648" s="1" t="s">
        <v>655</v>
      </c>
      <c r="H3648" t="s">
        <v>774</v>
      </c>
      <c r="I3648" s="1" t="s">
        <v>41</v>
      </c>
      <c r="J3648">
        <v>6.5</v>
      </c>
    </row>
    <row r="3649" spans="1:10" hidden="1" x14ac:dyDescent="0.25">
      <c r="A3649" s="24" t="str">
        <f t="shared" si="58"/>
        <v>P5073TARCELOR (BERTON SICARD)</v>
      </c>
      <c r="B3649" s="1" t="s">
        <v>776</v>
      </c>
      <c r="C3649" s="1" t="s">
        <v>32898</v>
      </c>
      <c r="D3649" s="1" t="s">
        <v>78</v>
      </c>
      <c r="E3649" s="1" t="s">
        <v>777</v>
      </c>
      <c r="F3649" s="1" t="s">
        <v>32900</v>
      </c>
      <c r="G3649" s="1" t="s">
        <v>655</v>
      </c>
      <c r="H3649" t="s">
        <v>776</v>
      </c>
      <c r="I3649" s="1" t="s">
        <v>41</v>
      </c>
      <c r="J3649">
        <v>6.5</v>
      </c>
    </row>
    <row r="3650" spans="1:10" hidden="1" x14ac:dyDescent="0.25">
      <c r="A3650" s="24" t="str">
        <f t="shared" si="58"/>
        <v>P5074TARCELOR (BERTON SICARD)</v>
      </c>
      <c r="B3650" s="1" t="s">
        <v>778</v>
      </c>
      <c r="C3650" s="1" t="s">
        <v>32898</v>
      </c>
      <c r="D3650" s="1" t="s">
        <v>78</v>
      </c>
      <c r="E3650" s="1" t="s">
        <v>779</v>
      </c>
      <c r="F3650" s="1" t="s">
        <v>32900</v>
      </c>
      <c r="G3650" s="1" t="s">
        <v>655</v>
      </c>
      <c r="H3650" t="s">
        <v>778</v>
      </c>
      <c r="I3650" s="1" t="s">
        <v>41</v>
      </c>
      <c r="J3650">
        <v>6.5</v>
      </c>
    </row>
    <row r="3651" spans="1:10" hidden="1" x14ac:dyDescent="0.25">
      <c r="A3651" s="24" t="str">
        <f t="shared" si="58"/>
        <v>P5075TARCELOR (BERTON SICARD)</v>
      </c>
      <c r="B3651" s="1" t="s">
        <v>780</v>
      </c>
      <c r="C3651" s="1" t="s">
        <v>32898</v>
      </c>
      <c r="D3651" s="1" t="s">
        <v>78</v>
      </c>
      <c r="E3651" s="1" t="s">
        <v>781</v>
      </c>
      <c r="F3651" s="1" t="s">
        <v>32900</v>
      </c>
      <c r="G3651" s="1" t="s">
        <v>655</v>
      </c>
      <c r="H3651" t="s">
        <v>780</v>
      </c>
      <c r="I3651" s="1" t="s">
        <v>41</v>
      </c>
      <c r="J3651">
        <v>6.5</v>
      </c>
    </row>
    <row r="3652" spans="1:10" hidden="1" x14ac:dyDescent="0.25">
      <c r="A3652" s="24" t="str">
        <f t="shared" si="58"/>
        <v>P5076ARCELOR (BERTON SICARD)</v>
      </c>
      <c r="B3652" s="1" t="s">
        <v>782</v>
      </c>
      <c r="C3652" s="1" t="s">
        <v>32898</v>
      </c>
      <c r="D3652" s="1" t="s">
        <v>78</v>
      </c>
      <c r="E3652" s="1" t="s">
        <v>783</v>
      </c>
      <c r="F3652" s="1" t="s">
        <v>32900</v>
      </c>
      <c r="G3652" s="1" t="s">
        <v>655</v>
      </c>
      <c r="H3652" t="s">
        <v>782</v>
      </c>
      <c r="I3652" s="1" t="s">
        <v>41</v>
      </c>
      <c r="J3652">
        <v>6.5</v>
      </c>
    </row>
    <row r="3653" spans="1:10" hidden="1" x14ac:dyDescent="0.25">
      <c r="A3653" s="24" t="str">
        <f t="shared" si="58"/>
        <v>P5077ARCELOR (BERTON SICARD)</v>
      </c>
      <c r="B3653" s="1" t="s">
        <v>784</v>
      </c>
      <c r="C3653" s="1" t="s">
        <v>32898</v>
      </c>
      <c r="D3653" s="1" t="s">
        <v>78</v>
      </c>
      <c r="E3653" s="1" t="s">
        <v>785</v>
      </c>
      <c r="F3653" s="1" t="s">
        <v>32900</v>
      </c>
      <c r="G3653" s="1" t="s">
        <v>655</v>
      </c>
      <c r="H3653" t="s">
        <v>784</v>
      </c>
      <c r="I3653" s="1" t="s">
        <v>41</v>
      </c>
      <c r="J3653">
        <v>6.5</v>
      </c>
    </row>
    <row r="3654" spans="1:10" hidden="1" x14ac:dyDescent="0.25">
      <c r="A3654" s="24" t="str">
        <f t="shared" si="58"/>
        <v>P6039ARCELOR (BERTON SICARD)</v>
      </c>
      <c r="B3654" s="1" t="s">
        <v>788</v>
      </c>
      <c r="C3654" s="1" t="s">
        <v>32898</v>
      </c>
      <c r="D3654" s="1" t="s">
        <v>78</v>
      </c>
      <c r="E3654" s="1" t="s">
        <v>789</v>
      </c>
      <c r="F3654" s="1" t="s">
        <v>32900</v>
      </c>
      <c r="G3654" s="1" t="s">
        <v>655</v>
      </c>
      <c r="H3654" t="s">
        <v>788</v>
      </c>
      <c r="I3654" s="1" t="s">
        <v>41</v>
      </c>
      <c r="J3654">
        <v>5.8</v>
      </c>
    </row>
    <row r="3655" spans="1:10" hidden="1" x14ac:dyDescent="0.25">
      <c r="A3655" s="24" t="str">
        <f t="shared" si="58"/>
        <v>P6040ARCELOR (BERTON SICARD)</v>
      </c>
      <c r="B3655" s="1" t="s">
        <v>790</v>
      </c>
      <c r="C3655" s="1" t="s">
        <v>32898</v>
      </c>
      <c r="D3655" s="1" t="s">
        <v>78</v>
      </c>
      <c r="E3655" s="1" t="s">
        <v>791</v>
      </c>
      <c r="F3655" s="1" t="s">
        <v>32900</v>
      </c>
      <c r="G3655" s="1" t="s">
        <v>655</v>
      </c>
      <c r="H3655" t="s">
        <v>790</v>
      </c>
      <c r="I3655" s="1" t="s">
        <v>41</v>
      </c>
      <c r="J3655">
        <v>5.8</v>
      </c>
    </row>
    <row r="3656" spans="1:10" hidden="1" x14ac:dyDescent="0.25">
      <c r="A3656" s="24" t="str">
        <f t="shared" si="58"/>
        <v>P6041ARCELOR (BERTON SICARD)</v>
      </c>
      <c r="B3656" s="1" t="s">
        <v>792</v>
      </c>
      <c r="C3656" s="1" t="s">
        <v>32898</v>
      </c>
      <c r="D3656" s="1" t="s">
        <v>78</v>
      </c>
      <c r="E3656" s="1" t="s">
        <v>793</v>
      </c>
      <c r="F3656" s="1" t="s">
        <v>32900</v>
      </c>
      <c r="G3656" s="1" t="s">
        <v>655</v>
      </c>
      <c r="H3656" t="s">
        <v>792</v>
      </c>
      <c r="I3656" s="1" t="s">
        <v>41</v>
      </c>
      <c r="J3656">
        <v>5.8</v>
      </c>
    </row>
    <row r="3657" spans="1:10" hidden="1" x14ac:dyDescent="0.25">
      <c r="A3657" s="24" t="str">
        <f t="shared" si="58"/>
        <v>P6046ARCELOR (BERTON SICARD)</v>
      </c>
      <c r="B3657" s="1" t="s">
        <v>794</v>
      </c>
      <c r="C3657" s="1" t="s">
        <v>32898</v>
      </c>
      <c r="D3657" s="1" t="s">
        <v>78</v>
      </c>
      <c r="E3657" s="1" t="s">
        <v>795</v>
      </c>
      <c r="F3657" s="1" t="s">
        <v>32900</v>
      </c>
      <c r="G3657" s="1" t="s">
        <v>655</v>
      </c>
      <c r="H3657" t="s">
        <v>794</v>
      </c>
      <c r="I3657" s="1" t="s">
        <v>41</v>
      </c>
      <c r="J3657">
        <v>5.8</v>
      </c>
    </row>
    <row r="3658" spans="1:10" hidden="1" x14ac:dyDescent="0.25">
      <c r="A3658" s="24" t="str">
        <f t="shared" si="58"/>
        <v>P6050ARCELOR (BERTON SICARD)</v>
      </c>
      <c r="B3658" s="1" t="s">
        <v>2221</v>
      </c>
      <c r="C3658" s="1" t="s">
        <v>32898</v>
      </c>
      <c r="D3658" s="1" t="s">
        <v>78</v>
      </c>
      <c r="E3658" s="1" t="s">
        <v>2222</v>
      </c>
      <c r="F3658" s="1" t="s">
        <v>32900</v>
      </c>
      <c r="G3658" s="1" t="s">
        <v>655</v>
      </c>
      <c r="H3658" t="s">
        <v>2221</v>
      </c>
      <c r="I3658" s="1" t="s">
        <v>41</v>
      </c>
      <c r="J3658">
        <v>6.5</v>
      </c>
    </row>
    <row r="3659" spans="1:10" hidden="1" x14ac:dyDescent="0.25">
      <c r="A3659" s="24" t="str">
        <f t="shared" si="58"/>
        <v>P6051ARCELOR (BERTON SICARD)</v>
      </c>
      <c r="B3659" s="1" t="s">
        <v>798</v>
      </c>
      <c r="C3659" s="1" t="s">
        <v>32898</v>
      </c>
      <c r="D3659" s="1" t="s">
        <v>78</v>
      </c>
      <c r="E3659" s="1" t="s">
        <v>799</v>
      </c>
      <c r="F3659" s="1" t="s">
        <v>32900</v>
      </c>
      <c r="G3659" s="1" t="s">
        <v>655</v>
      </c>
      <c r="H3659" t="s">
        <v>798</v>
      </c>
      <c r="I3659" s="1" t="s">
        <v>41</v>
      </c>
      <c r="J3659">
        <v>5.8</v>
      </c>
    </row>
    <row r="3660" spans="1:10" hidden="1" x14ac:dyDescent="0.25">
      <c r="A3660" s="24" t="str">
        <f t="shared" ref="A3660:A3723" si="59">B3660&amp;F3660</f>
        <v>P6052ARCELOR (BERTON SICARD)</v>
      </c>
      <c r="B3660" s="1" t="s">
        <v>800</v>
      </c>
      <c r="C3660" s="1" t="s">
        <v>32898</v>
      </c>
      <c r="D3660" s="1" t="s">
        <v>78</v>
      </c>
      <c r="E3660" s="1" t="s">
        <v>801</v>
      </c>
      <c r="F3660" s="1" t="s">
        <v>32900</v>
      </c>
      <c r="G3660" s="1" t="s">
        <v>655</v>
      </c>
      <c r="H3660" t="s">
        <v>800</v>
      </c>
      <c r="I3660" s="1" t="s">
        <v>41</v>
      </c>
      <c r="J3660">
        <v>5.8</v>
      </c>
    </row>
    <row r="3661" spans="1:10" hidden="1" x14ac:dyDescent="0.25">
      <c r="A3661" s="24" t="str">
        <f t="shared" si="59"/>
        <v>P6053ARCELOR (BERTON SICARD)</v>
      </c>
      <c r="B3661" s="1" t="s">
        <v>802</v>
      </c>
      <c r="C3661" s="1" t="s">
        <v>32898</v>
      </c>
      <c r="D3661" s="1" t="s">
        <v>32837</v>
      </c>
      <c r="E3661" s="1" t="s">
        <v>803</v>
      </c>
      <c r="F3661" s="1" t="s">
        <v>32900</v>
      </c>
      <c r="G3661" s="1" t="s">
        <v>655</v>
      </c>
      <c r="H3661" t="s">
        <v>802</v>
      </c>
      <c r="I3661" s="1" t="s">
        <v>41</v>
      </c>
      <c r="J3661">
        <v>5.8</v>
      </c>
    </row>
    <row r="3662" spans="1:10" hidden="1" x14ac:dyDescent="0.25">
      <c r="A3662" s="24" t="str">
        <f t="shared" si="59"/>
        <v>P6056ARCELOR (BERTON SICARD)</v>
      </c>
      <c r="B3662" s="1" t="s">
        <v>805</v>
      </c>
      <c r="C3662" s="1" t="s">
        <v>32898</v>
      </c>
      <c r="D3662" s="1" t="s">
        <v>78</v>
      </c>
      <c r="E3662" s="1" t="s">
        <v>806</v>
      </c>
      <c r="F3662" s="1" t="s">
        <v>32900</v>
      </c>
      <c r="G3662" s="1" t="s">
        <v>655</v>
      </c>
      <c r="H3662" t="s">
        <v>805</v>
      </c>
      <c r="I3662" s="1" t="s">
        <v>41</v>
      </c>
      <c r="J3662">
        <v>6.5</v>
      </c>
    </row>
    <row r="3663" spans="1:10" hidden="1" x14ac:dyDescent="0.25">
      <c r="A3663" s="24" t="str">
        <f t="shared" si="59"/>
        <v>P6057ARCELOR (BERTON SICARD)</v>
      </c>
      <c r="B3663" s="1" t="s">
        <v>807</v>
      </c>
      <c r="C3663" s="1" t="s">
        <v>32898</v>
      </c>
      <c r="D3663" s="1" t="s">
        <v>78</v>
      </c>
      <c r="E3663" s="1" t="s">
        <v>808</v>
      </c>
      <c r="F3663" s="1" t="s">
        <v>32900</v>
      </c>
      <c r="G3663" s="1" t="s">
        <v>655</v>
      </c>
      <c r="H3663" t="s">
        <v>807</v>
      </c>
      <c r="I3663" s="1" t="s">
        <v>41</v>
      </c>
      <c r="J3663">
        <v>6.5</v>
      </c>
    </row>
    <row r="3664" spans="1:10" hidden="1" x14ac:dyDescent="0.25">
      <c r="A3664" s="24" t="str">
        <f t="shared" si="59"/>
        <v>P6058ARCELOR (BERTON SICARD)</v>
      </c>
      <c r="B3664" s="1" t="s">
        <v>809</v>
      </c>
      <c r="C3664" s="1" t="s">
        <v>32898</v>
      </c>
      <c r="D3664" s="1" t="s">
        <v>78</v>
      </c>
      <c r="E3664" s="1" t="s">
        <v>810</v>
      </c>
      <c r="F3664" s="1" t="s">
        <v>32900</v>
      </c>
      <c r="G3664" s="1" t="s">
        <v>655</v>
      </c>
      <c r="H3664" t="s">
        <v>809</v>
      </c>
      <c r="I3664" s="1" t="s">
        <v>41</v>
      </c>
      <c r="J3664">
        <v>6.5</v>
      </c>
    </row>
    <row r="3665" spans="1:10" hidden="1" x14ac:dyDescent="0.25">
      <c r="A3665" s="24" t="str">
        <f t="shared" si="59"/>
        <v>P6060ARCELOR (BERTON SICARD)</v>
      </c>
      <c r="B3665" s="1" t="s">
        <v>811</v>
      </c>
      <c r="C3665" s="1" t="s">
        <v>32898</v>
      </c>
      <c r="D3665" s="1" t="s">
        <v>78</v>
      </c>
      <c r="E3665" s="1" t="s">
        <v>812</v>
      </c>
      <c r="F3665" s="1" t="s">
        <v>32900</v>
      </c>
      <c r="G3665" s="1" t="s">
        <v>655</v>
      </c>
      <c r="H3665" t="s">
        <v>811</v>
      </c>
      <c r="I3665" s="1" t="s">
        <v>41</v>
      </c>
      <c r="J3665">
        <v>6.5</v>
      </c>
    </row>
    <row r="3666" spans="1:10" hidden="1" x14ac:dyDescent="0.25">
      <c r="A3666" s="24" t="str">
        <f t="shared" si="59"/>
        <v>P6061ARCELOR (BERTON SICARD)</v>
      </c>
      <c r="B3666" s="1" t="s">
        <v>813</v>
      </c>
      <c r="C3666" s="1" t="s">
        <v>32898</v>
      </c>
      <c r="D3666" s="1" t="s">
        <v>78</v>
      </c>
      <c r="E3666" s="1" t="s">
        <v>814</v>
      </c>
      <c r="F3666" s="1" t="s">
        <v>32900</v>
      </c>
      <c r="G3666" s="1" t="s">
        <v>655</v>
      </c>
      <c r="H3666" t="s">
        <v>813</v>
      </c>
      <c r="I3666" s="1" t="s">
        <v>41</v>
      </c>
      <c r="J3666">
        <v>6.5</v>
      </c>
    </row>
    <row r="3667" spans="1:10" hidden="1" x14ac:dyDescent="0.25">
      <c r="A3667" s="24" t="str">
        <f t="shared" si="59"/>
        <v>P6062ARCELOR (BERTON SICARD)</v>
      </c>
      <c r="B3667" s="1" t="s">
        <v>815</v>
      </c>
      <c r="C3667" s="1" t="s">
        <v>32898</v>
      </c>
      <c r="D3667" s="1" t="s">
        <v>78</v>
      </c>
      <c r="E3667" s="1" t="s">
        <v>816</v>
      </c>
      <c r="F3667" s="1" t="s">
        <v>32900</v>
      </c>
      <c r="G3667" s="1" t="s">
        <v>655</v>
      </c>
      <c r="H3667" t="s">
        <v>815</v>
      </c>
      <c r="I3667" s="1" t="s">
        <v>41</v>
      </c>
      <c r="J3667">
        <v>6.5</v>
      </c>
    </row>
    <row r="3668" spans="1:10" hidden="1" x14ac:dyDescent="0.25">
      <c r="A3668" s="24" t="str">
        <f t="shared" si="59"/>
        <v>P6063ARCELOR (BERTON SICARD)</v>
      </c>
      <c r="B3668" s="1" t="s">
        <v>817</v>
      </c>
      <c r="C3668" s="1" t="s">
        <v>32898</v>
      </c>
      <c r="D3668" s="1" t="s">
        <v>78</v>
      </c>
      <c r="E3668" s="1" t="s">
        <v>818</v>
      </c>
      <c r="F3668" s="1" t="s">
        <v>32900</v>
      </c>
      <c r="G3668" s="1" t="s">
        <v>655</v>
      </c>
      <c r="H3668" t="s">
        <v>817</v>
      </c>
      <c r="I3668" s="1" t="s">
        <v>41</v>
      </c>
      <c r="J3668">
        <v>6.5</v>
      </c>
    </row>
    <row r="3669" spans="1:10" x14ac:dyDescent="0.25">
      <c r="A3669" s="24" t="str">
        <f t="shared" si="59"/>
        <v>TU125125ARCELOR (BERTON SICARD)</v>
      </c>
      <c r="B3669" s="1" t="s">
        <v>823</v>
      </c>
      <c r="C3669" s="1" t="s">
        <v>32898</v>
      </c>
      <c r="D3669" s="1" t="s">
        <v>78</v>
      </c>
      <c r="E3669" s="1" t="s">
        <v>824</v>
      </c>
      <c r="F3669" s="1" t="s">
        <v>32900</v>
      </c>
      <c r="G3669" s="1" t="s">
        <v>655</v>
      </c>
      <c r="H3669" t="s">
        <v>823</v>
      </c>
      <c r="I3669" s="1" t="s">
        <v>41</v>
      </c>
      <c r="J3669">
        <v>6.5</v>
      </c>
    </row>
    <row r="3670" spans="1:10" x14ac:dyDescent="0.25">
      <c r="A3670" s="24" t="str">
        <f t="shared" si="59"/>
        <v>TU2010X2ARCELOR (BERTON SICARD)</v>
      </c>
      <c r="B3670" s="1" t="s">
        <v>825</v>
      </c>
      <c r="C3670" s="1" t="s">
        <v>32898</v>
      </c>
      <c r="D3670" s="1" t="s">
        <v>78</v>
      </c>
      <c r="E3670" s="1" t="s">
        <v>826</v>
      </c>
      <c r="F3670" s="1" t="s">
        <v>32900</v>
      </c>
      <c r="G3670" s="1" t="s">
        <v>655</v>
      </c>
      <c r="H3670" t="s">
        <v>825</v>
      </c>
      <c r="I3670" s="1" t="s">
        <v>41</v>
      </c>
      <c r="J3670">
        <v>6.5</v>
      </c>
    </row>
    <row r="3671" spans="1:10" x14ac:dyDescent="0.25">
      <c r="A3671" s="24" t="str">
        <f t="shared" si="59"/>
        <v>TU2020X2ARCELOR (BERTON SICARD)</v>
      </c>
      <c r="B3671" s="1" t="s">
        <v>827</v>
      </c>
      <c r="C3671" s="1" t="s">
        <v>32898</v>
      </c>
      <c r="D3671" s="1" t="s">
        <v>78</v>
      </c>
      <c r="E3671" s="1" t="s">
        <v>828</v>
      </c>
      <c r="F3671" s="1" t="s">
        <v>32900</v>
      </c>
      <c r="G3671" s="1" t="s">
        <v>655</v>
      </c>
      <c r="H3671" t="s">
        <v>827</v>
      </c>
      <c r="I3671" s="1" t="s">
        <v>41</v>
      </c>
      <c r="J3671">
        <v>6.5</v>
      </c>
    </row>
    <row r="3672" spans="1:10" x14ac:dyDescent="0.25">
      <c r="A3672" s="24" t="str">
        <f t="shared" si="59"/>
        <v>TU2525X2ARCELOR (BERTON SICARD)</v>
      </c>
      <c r="B3672" s="1" t="s">
        <v>829</v>
      </c>
      <c r="C3672" s="1" t="s">
        <v>32898</v>
      </c>
      <c r="D3672" s="1" t="s">
        <v>78</v>
      </c>
      <c r="E3672" s="1" t="s">
        <v>830</v>
      </c>
      <c r="F3672" s="1" t="s">
        <v>32900</v>
      </c>
      <c r="G3672" s="1" t="s">
        <v>655</v>
      </c>
      <c r="H3672" t="s">
        <v>829</v>
      </c>
      <c r="I3672" s="1" t="s">
        <v>41</v>
      </c>
      <c r="J3672">
        <v>6.5</v>
      </c>
    </row>
    <row r="3673" spans="1:10" x14ac:dyDescent="0.25">
      <c r="A3673" s="24" t="str">
        <f t="shared" si="59"/>
        <v>TU3010X2ARCELOR (BERTON SICARD)</v>
      </c>
      <c r="B3673" s="1" t="s">
        <v>831</v>
      </c>
      <c r="C3673" s="1" t="s">
        <v>32898</v>
      </c>
      <c r="D3673" s="1" t="s">
        <v>78</v>
      </c>
      <c r="E3673" s="1" t="s">
        <v>832</v>
      </c>
      <c r="F3673" s="1" t="s">
        <v>32900</v>
      </c>
      <c r="G3673" s="1" t="s">
        <v>655</v>
      </c>
      <c r="H3673" t="s">
        <v>831</v>
      </c>
      <c r="I3673" s="1" t="s">
        <v>41</v>
      </c>
      <c r="J3673">
        <v>6.5</v>
      </c>
    </row>
    <row r="3674" spans="1:10" x14ac:dyDescent="0.25">
      <c r="A3674" s="24" t="str">
        <f t="shared" si="59"/>
        <v>TU40X2ARCELOR (BERTON SICARD)</v>
      </c>
      <c r="B3674" s="1" t="s">
        <v>835</v>
      </c>
      <c r="C3674" s="1" t="s">
        <v>32898</v>
      </c>
      <c r="D3674" s="1" t="s">
        <v>78</v>
      </c>
      <c r="E3674" s="1" t="s">
        <v>836</v>
      </c>
      <c r="F3674" s="1" t="s">
        <v>32900</v>
      </c>
      <c r="G3674" s="1" t="s">
        <v>655</v>
      </c>
      <c r="H3674" t="s">
        <v>835</v>
      </c>
      <c r="I3674" s="1" t="s">
        <v>41</v>
      </c>
      <c r="J3674">
        <v>6.5</v>
      </c>
    </row>
    <row r="3675" spans="1:10" x14ac:dyDescent="0.25">
      <c r="A3675" s="24" t="str">
        <f t="shared" si="59"/>
        <v>TU4020X2ARCELOR (BERTON SICARD)</v>
      </c>
      <c r="B3675" s="1" t="s">
        <v>837</v>
      </c>
      <c r="C3675" s="1" t="s">
        <v>32898</v>
      </c>
      <c r="D3675" s="1" t="s">
        <v>78</v>
      </c>
      <c r="E3675" s="1" t="s">
        <v>838</v>
      </c>
      <c r="F3675" s="1" t="s">
        <v>32900</v>
      </c>
      <c r="G3675" s="1" t="s">
        <v>655</v>
      </c>
      <c r="H3675" t="s">
        <v>837</v>
      </c>
      <c r="I3675" s="1" t="s">
        <v>41</v>
      </c>
      <c r="J3675">
        <v>6.5</v>
      </c>
    </row>
    <row r="3676" spans="1:10" x14ac:dyDescent="0.25">
      <c r="A3676" s="24" t="str">
        <f t="shared" si="59"/>
        <v>TU4545/2ARCELOR (BERTON SICARD)</v>
      </c>
      <c r="B3676" s="1" t="s">
        <v>841</v>
      </c>
      <c r="C3676" s="1" t="s">
        <v>32898</v>
      </c>
      <c r="D3676" s="1" t="s">
        <v>78</v>
      </c>
      <c r="E3676" s="1" t="s">
        <v>842</v>
      </c>
      <c r="F3676" s="1" t="s">
        <v>32900</v>
      </c>
      <c r="G3676" s="1" t="s">
        <v>655</v>
      </c>
      <c r="H3676" t="s">
        <v>841</v>
      </c>
      <c r="I3676" s="1" t="s">
        <v>41</v>
      </c>
      <c r="J3676">
        <v>1995</v>
      </c>
    </row>
    <row r="3677" spans="1:10" x14ac:dyDescent="0.25">
      <c r="A3677" s="24" t="str">
        <f t="shared" si="59"/>
        <v>TU454515ARCELOR (BERTON SICARD)</v>
      </c>
      <c r="B3677" s="1" t="s">
        <v>843</v>
      </c>
      <c r="C3677" s="1" t="s">
        <v>32898</v>
      </c>
      <c r="D3677" s="1" t="s">
        <v>78</v>
      </c>
      <c r="E3677" s="1" t="s">
        <v>844</v>
      </c>
      <c r="F3677" s="1" t="s">
        <v>32900</v>
      </c>
      <c r="G3677" s="1" t="s">
        <v>655</v>
      </c>
      <c r="H3677" t="s">
        <v>843</v>
      </c>
      <c r="I3677" s="1" t="s">
        <v>41</v>
      </c>
      <c r="J3677">
        <v>6</v>
      </c>
    </row>
    <row r="3678" spans="1:10" x14ac:dyDescent="0.25">
      <c r="A3678" s="24" t="str">
        <f t="shared" si="59"/>
        <v>TU50X2ARCELOR (BERTON SICARD)</v>
      </c>
      <c r="B3678" s="1" t="s">
        <v>845</v>
      </c>
      <c r="C3678" s="1" t="s">
        <v>32898</v>
      </c>
      <c r="D3678" s="1" t="s">
        <v>78</v>
      </c>
      <c r="E3678" s="1" t="s">
        <v>846</v>
      </c>
      <c r="F3678" s="1" t="s">
        <v>32900</v>
      </c>
      <c r="G3678" s="1" t="s">
        <v>655</v>
      </c>
      <c r="H3678" t="s">
        <v>845</v>
      </c>
      <c r="I3678" s="1" t="s">
        <v>41</v>
      </c>
      <c r="J3678">
        <v>4.5999999999999996</v>
      </c>
    </row>
    <row r="3679" spans="1:10" x14ac:dyDescent="0.25">
      <c r="A3679" s="24" t="str">
        <f t="shared" si="59"/>
        <v>TU503017ARCELOR (BERTON SICARD)</v>
      </c>
      <c r="B3679" s="1" t="s">
        <v>847</v>
      </c>
      <c r="C3679" s="1" t="s">
        <v>32898</v>
      </c>
      <c r="D3679" s="1" t="s">
        <v>78</v>
      </c>
      <c r="E3679" s="1" t="s">
        <v>848</v>
      </c>
      <c r="F3679" s="1" t="s">
        <v>32900</v>
      </c>
      <c r="G3679" s="1" t="s">
        <v>655</v>
      </c>
      <c r="H3679" t="s">
        <v>847</v>
      </c>
      <c r="I3679" s="1" t="s">
        <v>41</v>
      </c>
      <c r="J3679">
        <v>6.5</v>
      </c>
    </row>
    <row r="3680" spans="1:10" x14ac:dyDescent="0.25">
      <c r="A3680" s="24" t="str">
        <f t="shared" si="59"/>
        <v>TU60X2/3ARCELOR (BERTON SICARD)</v>
      </c>
      <c r="B3680" s="1" t="s">
        <v>851</v>
      </c>
      <c r="C3680" s="1" t="s">
        <v>32898</v>
      </c>
      <c r="D3680" s="1" t="s">
        <v>78</v>
      </c>
      <c r="E3680" s="1" t="s">
        <v>852</v>
      </c>
      <c r="F3680" s="1" t="s">
        <v>32900</v>
      </c>
      <c r="G3680" s="1" t="s">
        <v>655</v>
      </c>
      <c r="H3680" t="s">
        <v>851</v>
      </c>
      <c r="I3680" s="1" t="s">
        <v>41</v>
      </c>
      <c r="J3680">
        <v>3.2</v>
      </c>
    </row>
    <row r="3681" spans="1:10" x14ac:dyDescent="0.25">
      <c r="A3681" s="24" t="str">
        <f t="shared" si="59"/>
        <v>TU6020X2ARCELOR (BERTON SICARD)</v>
      </c>
      <c r="B3681" s="1" t="s">
        <v>853</v>
      </c>
      <c r="C3681" s="1" t="s">
        <v>32898</v>
      </c>
      <c r="D3681" s="1" t="s">
        <v>78</v>
      </c>
      <c r="E3681" s="1" t="s">
        <v>854</v>
      </c>
      <c r="F3681" s="1" t="s">
        <v>32900</v>
      </c>
      <c r="G3681" s="1" t="s">
        <v>655</v>
      </c>
      <c r="H3681" t="s">
        <v>853</v>
      </c>
      <c r="I3681" s="1" t="s">
        <v>41</v>
      </c>
      <c r="J3681">
        <v>6.5</v>
      </c>
    </row>
    <row r="3682" spans="1:10" x14ac:dyDescent="0.25">
      <c r="A3682" s="24" t="str">
        <f t="shared" si="59"/>
        <v>TU7070X2ARCELOR (BERTON SICARD)</v>
      </c>
      <c r="B3682" s="1" t="s">
        <v>857</v>
      </c>
      <c r="C3682" s="1" t="s">
        <v>32898</v>
      </c>
      <c r="D3682" s="1" t="s">
        <v>78</v>
      </c>
      <c r="E3682" s="1" t="s">
        <v>858</v>
      </c>
      <c r="F3682" s="1" t="s">
        <v>32900</v>
      </c>
      <c r="G3682" s="1" t="s">
        <v>655</v>
      </c>
      <c r="H3682" t="s">
        <v>857</v>
      </c>
      <c r="I3682" s="1" t="s">
        <v>41</v>
      </c>
      <c r="J3682">
        <v>6.5</v>
      </c>
    </row>
    <row r="3683" spans="1:10" x14ac:dyDescent="0.25">
      <c r="A3683" s="24" t="str">
        <f t="shared" si="59"/>
        <v>TU80X2ARCELOR (BERTON SICARD)</v>
      </c>
      <c r="B3683" s="1" t="s">
        <v>859</v>
      </c>
      <c r="C3683" s="1" t="s">
        <v>32898</v>
      </c>
      <c r="D3683" s="1" t="s">
        <v>78</v>
      </c>
      <c r="E3683" s="1" t="s">
        <v>860</v>
      </c>
      <c r="F3683" s="1" t="s">
        <v>32900</v>
      </c>
      <c r="G3683" s="1" t="s">
        <v>655</v>
      </c>
      <c r="H3683" t="s">
        <v>859</v>
      </c>
      <c r="I3683" s="1" t="s">
        <v>41</v>
      </c>
      <c r="J3683">
        <v>6.5</v>
      </c>
    </row>
    <row r="3684" spans="1:10" hidden="1" x14ac:dyDescent="0.25">
      <c r="A3684" s="24" t="str">
        <f t="shared" si="59"/>
        <v>T4040X3ARCELOR (BERTON SICARD)</v>
      </c>
      <c r="B3684" s="1" t="s">
        <v>861</v>
      </c>
      <c r="C3684" s="1" t="s">
        <v>32898</v>
      </c>
      <c r="D3684" s="1" t="s">
        <v>168</v>
      </c>
      <c r="E3684" s="1" t="s">
        <v>862</v>
      </c>
      <c r="F3684" s="1" t="s">
        <v>32900</v>
      </c>
      <c r="G3684" s="1" t="s">
        <v>655</v>
      </c>
      <c r="H3684" t="s">
        <v>861</v>
      </c>
      <c r="I3684" s="1" t="s">
        <v>41</v>
      </c>
      <c r="J3684">
        <v>6.5</v>
      </c>
    </row>
    <row r="3685" spans="1:10" hidden="1" x14ac:dyDescent="0.25">
      <c r="A3685" s="24" t="str">
        <f t="shared" si="59"/>
        <v>U109X2ARCELOR (BERTON SICARD)</v>
      </c>
      <c r="B3685" s="1" t="s">
        <v>863</v>
      </c>
      <c r="C3685" s="1" t="s">
        <v>32898</v>
      </c>
      <c r="D3685" s="1" t="s">
        <v>78</v>
      </c>
      <c r="E3685" s="1" t="s">
        <v>864</v>
      </c>
      <c r="F3685" s="1" t="s">
        <v>32900</v>
      </c>
      <c r="G3685" s="1" t="s">
        <v>655</v>
      </c>
      <c r="H3685" t="s">
        <v>863</v>
      </c>
      <c r="I3685" s="1" t="s">
        <v>41</v>
      </c>
      <c r="J3685">
        <v>6.5</v>
      </c>
    </row>
    <row r="3686" spans="1:10" hidden="1" x14ac:dyDescent="0.25">
      <c r="A3686" s="24" t="str">
        <f t="shared" si="59"/>
        <v>U15X29ARCELOR (BERTON SICARD)</v>
      </c>
      <c r="B3686" s="1" t="s">
        <v>865</v>
      </c>
      <c r="C3686" s="1" t="s">
        <v>32898</v>
      </c>
      <c r="D3686" s="1" t="s">
        <v>78</v>
      </c>
      <c r="E3686" s="1" t="s">
        <v>866</v>
      </c>
      <c r="F3686" s="1" t="s">
        <v>32900</v>
      </c>
      <c r="G3686" s="1" t="s">
        <v>655</v>
      </c>
      <c r="H3686" t="s">
        <v>865</v>
      </c>
      <c r="I3686" s="1" t="s">
        <v>41</v>
      </c>
      <c r="J3686">
        <v>6.5</v>
      </c>
    </row>
    <row r="3687" spans="1:10" hidden="1" x14ac:dyDescent="0.25">
      <c r="A3687" s="24" t="str">
        <f t="shared" si="59"/>
        <v>U15X32ARCELOR (BERTON SICARD)</v>
      </c>
      <c r="B3687" s="1" t="s">
        <v>867</v>
      </c>
      <c r="C3687" s="1" t="s">
        <v>32898</v>
      </c>
      <c r="D3687" s="1" t="s">
        <v>78</v>
      </c>
      <c r="E3687" s="1" t="s">
        <v>868</v>
      </c>
      <c r="F3687" s="1" t="s">
        <v>32900</v>
      </c>
      <c r="G3687" s="1" t="s">
        <v>655</v>
      </c>
      <c r="H3687" t="s">
        <v>867</v>
      </c>
      <c r="I3687" s="1" t="s">
        <v>41</v>
      </c>
      <c r="J3687">
        <v>6.5</v>
      </c>
    </row>
    <row r="3688" spans="1:10" hidden="1" x14ac:dyDescent="0.25">
      <c r="A3688" s="24" t="str">
        <f t="shared" si="59"/>
        <v>U2012X2ARCELOR (BERTON SICARD)</v>
      </c>
      <c r="B3688" s="1" t="s">
        <v>869</v>
      </c>
      <c r="C3688" s="1" t="s">
        <v>32898</v>
      </c>
      <c r="D3688" s="1" t="s">
        <v>78</v>
      </c>
      <c r="E3688" s="1" t="s">
        <v>870</v>
      </c>
      <c r="F3688" s="1" t="s">
        <v>32900</v>
      </c>
      <c r="G3688" s="1" t="s">
        <v>655</v>
      </c>
      <c r="H3688" t="s">
        <v>869</v>
      </c>
      <c r="I3688" s="1" t="s">
        <v>41</v>
      </c>
      <c r="J3688">
        <v>6.5</v>
      </c>
    </row>
    <row r="3689" spans="1:10" hidden="1" x14ac:dyDescent="0.25">
      <c r="A3689" s="24" t="str">
        <f t="shared" si="59"/>
        <v>U2015X2ARCELOR (BERTON SICARD)</v>
      </c>
      <c r="B3689" s="1" t="s">
        <v>871</v>
      </c>
      <c r="C3689" s="1" t="s">
        <v>32898</v>
      </c>
      <c r="D3689" s="1" t="s">
        <v>78</v>
      </c>
      <c r="E3689" s="1" t="s">
        <v>872</v>
      </c>
      <c r="F3689" s="1" t="s">
        <v>32900</v>
      </c>
      <c r="G3689" s="1" t="s">
        <v>655</v>
      </c>
      <c r="H3689" t="s">
        <v>871</v>
      </c>
      <c r="I3689" s="1" t="s">
        <v>41</v>
      </c>
      <c r="J3689">
        <v>6.5</v>
      </c>
    </row>
    <row r="3690" spans="1:10" hidden="1" x14ac:dyDescent="0.25">
      <c r="A3690" s="24" t="str">
        <f t="shared" si="59"/>
        <v>U2020X2ARCELOR (BERTON SICARD)</v>
      </c>
      <c r="B3690" s="1" t="s">
        <v>873</v>
      </c>
      <c r="C3690" s="1" t="s">
        <v>32898</v>
      </c>
      <c r="D3690" s="1" t="s">
        <v>78</v>
      </c>
      <c r="E3690" s="1" t="s">
        <v>874</v>
      </c>
      <c r="F3690" s="1" t="s">
        <v>32900</v>
      </c>
      <c r="G3690" s="1" t="s">
        <v>655</v>
      </c>
      <c r="H3690" t="s">
        <v>873</v>
      </c>
      <c r="I3690" s="1" t="s">
        <v>41</v>
      </c>
      <c r="J3690">
        <v>6.5</v>
      </c>
    </row>
    <row r="3691" spans="1:10" hidden="1" x14ac:dyDescent="0.25">
      <c r="A3691" s="24" t="str">
        <f t="shared" si="59"/>
        <v>U2045X2ARCELOR (BERTON SICARD)</v>
      </c>
      <c r="B3691" s="1" t="s">
        <v>875</v>
      </c>
      <c r="C3691" s="1" t="s">
        <v>32898</v>
      </c>
      <c r="D3691" s="1" t="s">
        <v>78</v>
      </c>
      <c r="E3691" s="1" t="s">
        <v>876</v>
      </c>
      <c r="F3691" s="1" t="s">
        <v>32900</v>
      </c>
      <c r="G3691" s="1" t="s">
        <v>655</v>
      </c>
      <c r="H3691" t="s">
        <v>875</v>
      </c>
      <c r="I3691" s="1" t="s">
        <v>41</v>
      </c>
      <c r="J3691">
        <v>6.5</v>
      </c>
    </row>
    <row r="3692" spans="1:10" hidden="1" x14ac:dyDescent="0.25">
      <c r="A3692" s="24" t="str">
        <f t="shared" si="59"/>
        <v>U2525X2ARCELOR (BERTON SICARD)</v>
      </c>
      <c r="B3692" s="1" t="s">
        <v>877</v>
      </c>
      <c r="C3692" s="1" t="s">
        <v>32898</v>
      </c>
      <c r="D3692" s="1" t="s">
        <v>78</v>
      </c>
      <c r="E3692" s="1" t="s">
        <v>878</v>
      </c>
      <c r="F3692" s="1" t="s">
        <v>32900</v>
      </c>
      <c r="G3692" s="1" t="s">
        <v>655</v>
      </c>
      <c r="H3692" t="s">
        <v>877</v>
      </c>
      <c r="I3692" s="1" t="s">
        <v>41</v>
      </c>
      <c r="J3692">
        <v>6.5</v>
      </c>
    </row>
    <row r="3693" spans="1:10" hidden="1" x14ac:dyDescent="0.25">
      <c r="A3693" s="24" t="str">
        <f t="shared" si="59"/>
        <v>U2540X2ARCELOR (BERTON SICARD)</v>
      </c>
      <c r="B3693" s="1" t="s">
        <v>879</v>
      </c>
      <c r="C3693" s="1" t="s">
        <v>32898</v>
      </c>
      <c r="D3693" s="1" t="s">
        <v>78</v>
      </c>
      <c r="E3693" s="1" t="s">
        <v>880</v>
      </c>
      <c r="F3693" s="1" t="s">
        <v>32900</v>
      </c>
      <c r="G3693" s="1" t="s">
        <v>655</v>
      </c>
      <c r="H3693" t="s">
        <v>879</v>
      </c>
      <c r="I3693" s="1" t="s">
        <v>41</v>
      </c>
      <c r="J3693">
        <v>6.5</v>
      </c>
    </row>
    <row r="3694" spans="1:10" hidden="1" x14ac:dyDescent="0.25">
      <c r="A3694" s="24" t="str">
        <f t="shared" si="59"/>
        <v>U3020X2ARCELOR (BERTON SICARD)</v>
      </c>
      <c r="B3694" s="1" t="s">
        <v>881</v>
      </c>
      <c r="C3694" s="1" t="s">
        <v>32898</v>
      </c>
      <c r="D3694" s="1" t="s">
        <v>78</v>
      </c>
      <c r="E3694" s="1" t="s">
        <v>882</v>
      </c>
      <c r="F3694" s="1" t="s">
        <v>32900</v>
      </c>
      <c r="G3694" s="1" t="s">
        <v>655</v>
      </c>
      <c r="H3694" t="s">
        <v>881</v>
      </c>
      <c r="I3694" s="1" t="s">
        <v>41</v>
      </c>
      <c r="J3694">
        <v>6.5</v>
      </c>
    </row>
    <row r="3695" spans="1:10" hidden="1" x14ac:dyDescent="0.25">
      <c r="A3695" s="24" t="str">
        <f t="shared" si="59"/>
        <v>11/140ARCELOR (BERTON SICARD)</v>
      </c>
      <c r="B3695" s="1" t="s">
        <v>883</v>
      </c>
      <c r="C3695" s="1" t="s">
        <v>32898</v>
      </c>
      <c r="D3695" s="1" t="s">
        <v>78</v>
      </c>
      <c r="E3695" s="1" t="s">
        <v>884</v>
      </c>
      <c r="F3695" s="1" t="s">
        <v>32900</v>
      </c>
      <c r="G3695" s="1" t="s">
        <v>655</v>
      </c>
      <c r="H3695" t="s">
        <v>883</v>
      </c>
      <c r="I3695" s="1" t="s">
        <v>41</v>
      </c>
      <c r="J3695">
        <v>6</v>
      </c>
    </row>
    <row r="3696" spans="1:10" hidden="1" x14ac:dyDescent="0.25">
      <c r="A3696" s="24" t="str">
        <f t="shared" si="59"/>
        <v>20LARCELOR (BERTON SICARD)</v>
      </c>
      <c r="B3696" s="1" t="s">
        <v>885</v>
      </c>
      <c r="C3696" s="1" t="s">
        <v>32898</v>
      </c>
      <c r="D3696" s="1" t="s">
        <v>78</v>
      </c>
      <c r="E3696" s="1" t="s">
        <v>886</v>
      </c>
      <c r="F3696" s="1" t="s">
        <v>32900</v>
      </c>
      <c r="G3696" s="1" t="s">
        <v>655</v>
      </c>
      <c r="H3696" t="s">
        <v>885</v>
      </c>
      <c r="I3696" s="1" t="s">
        <v>41</v>
      </c>
      <c r="J3696">
        <v>6</v>
      </c>
    </row>
    <row r="3697" spans="1:10" hidden="1" x14ac:dyDescent="0.25">
      <c r="A3697" s="24" t="str">
        <f t="shared" si="59"/>
        <v>21LARCELOR (BERTON SICARD)</v>
      </c>
      <c r="B3697" s="1" t="s">
        <v>887</v>
      </c>
      <c r="C3697" s="1" t="s">
        <v>32898</v>
      </c>
      <c r="D3697" s="1" t="s">
        <v>78</v>
      </c>
      <c r="E3697" s="1" t="s">
        <v>888</v>
      </c>
      <c r="F3697" s="1" t="s">
        <v>32900</v>
      </c>
      <c r="G3697" s="1" t="s">
        <v>655</v>
      </c>
      <c r="H3697" t="s">
        <v>887</v>
      </c>
      <c r="I3697" s="1" t="s">
        <v>41</v>
      </c>
      <c r="J3697">
        <v>6</v>
      </c>
    </row>
    <row r="3698" spans="1:10" hidden="1" x14ac:dyDescent="0.25">
      <c r="A3698" s="24" t="str">
        <f t="shared" si="59"/>
        <v>23/20LARCELOR (BERTON SICARD)</v>
      </c>
      <c r="B3698" s="1" t="s">
        <v>889</v>
      </c>
      <c r="C3698" s="1" t="s">
        <v>32898</v>
      </c>
      <c r="D3698" s="1" t="s">
        <v>78</v>
      </c>
      <c r="E3698" s="1" t="s">
        <v>886</v>
      </c>
      <c r="F3698" s="1" t="s">
        <v>32900</v>
      </c>
      <c r="G3698" s="1" t="s">
        <v>655</v>
      </c>
      <c r="H3698" t="s">
        <v>889</v>
      </c>
      <c r="I3698" s="1" t="s">
        <v>41</v>
      </c>
      <c r="J3698">
        <v>6</v>
      </c>
    </row>
    <row r="3699" spans="1:10" hidden="1" x14ac:dyDescent="0.25">
      <c r="A3699" s="24" t="str">
        <f t="shared" si="59"/>
        <v>23/25LARCELOR (BERTON SICARD)</v>
      </c>
      <c r="B3699" s="1" t="s">
        <v>890</v>
      </c>
      <c r="C3699" s="1" t="s">
        <v>32898</v>
      </c>
      <c r="D3699" s="1" t="s">
        <v>78</v>
      </c>
      <c r="E3699" s="1" t="s">
        <v>888</v>
      </c>
      <c r="F3699" s="1" t="s">
        <v>32900</v>
      </c>
      <c r="G3699" s="1" t="s">
        <v>655</v>
      </c>
      <c r="H3699" t="s">
        <v>890</v>
      </c>
      <c r="I3699" s="1" t="s">
        <v>41</v>
      </c>
      <c r="J3699">
        <v>6</v>
      </c>
    </row>
    <row r="3700" spans="1:10" hidden="1" x14ac:dyDescent="0.25">
      <c r="A3700" s="24" t="str">
        <f t="shared" si="59"/>
        <v>26LARCELOR (BERTON SICARD)</v>
      </c>
      <c r="B3700" s="1" t="s">
        <v>891</v>
      </c>
      <c r="C3700" s="1" t="s">
        <v>32898</v>
      </c>
      <c r="D3700" s="1" t="s">
        <v>78</v>
      </c>
      <c r="E3700" s="1" t="s">
        <v>886</v>
      </c>
      <c r="F3700" s="1" t="s">
        <v>32900</v>
      </c>
      <c r="G3700" s="1" t="s">
        <v>655</v>
      </c>
      <c r="H3700" t="s">
        <v>891</v>
      </c>
      <c r="I3700" s="1" t="s">
        <v>41</v>
      </c>
      <c r="J3700">
        <v>6</v>
      </c>
    </row>
    <row r="3701" spans="1:10" hidden="1" x14ac:dyDescent="0.25">
      <c r="A3701" s="24" t="str">
        <f t="shared" si="59"/>
        <v>27/20LARCELOR (BERTON SICARD)</v>
      </c>
      <c r="B3701" s="1" t="s">
        <v>893</v>
      </c>
      <c r="C3701" s="1" t="s">
        <v>32898</v>
      </c>
      <c r="D3701" s="1" t="s">
        <v>78</v>
      </c>
      <c r="E3701" s="1" t="s">
        <v>886</v>
      </c>
      <c r="F3701" s="1" t="s">
        <v>32900</v>
      </c>
      <c r="G3701" s="1" t="s">
        <v>655</v>
      </c>
      <c r="H3701" t="s">
        <v>893</v>
      </c>
      <c r="I3701" s="1" t="s">
        <v>41</v>
      </c>
      <c r="J3701">
        <v>6</v>
      </c>
    </row>
    <row r="3702" spans="1:10" hidden="1" x14ac:dyDescent="0.25">
      <c r="A3702" s="24" t="str">
        <f t="shared" si="59"/>
        <v>103ARCELOR (BERTON SICARD)</v>
      </c>
      <c r="B3702" s="1">
        <v>103</v>
      </c>
      <c r="C3702" s="1" t="s">
        <v>32898</v>
      </c>
      <c r="D3702" s="1" t="s">
        <v>78</v>
      </c>
      <c r="E3702" s="1" t="s">
        <v>896</v>
      </c>
      <c r="F3702" s="1" t="s">
        <v>32900</v>
      </c>
      <c r="G3702" s="1" t="s">
        <v>655</v>
      </c>
      <c r="H3702">
        <v>103</v>
      </c>
      <c r="I3702" s="1" t="s">
        <v>41</v>
      </c>
      <c r="J3702">
        <v>6</v>
      </c>
    </row>
    <row r="3703" spans="1:10" hidden="1" x14ac:dyDescent="0.25">
      <c r="A3703" s="24" t="str">
        <f t="shared" si="59"/>
        <v>104ARCELOR (BERTON SICARD)</v>
      </c>
      <c r="B3703" s="1">
        <v>104</v>
      </c>
      <c r="C3703" s="1" t="s">
        <v>32898</v>
      </c>
      <c r="D3703" s="1" t="s">
        <v>78</v>
      </c>
      <c r="E3703" s="1" t="s">
        <v>897</v>
      </c>
      <c r="F3703" s="1" t="s">
        <v>32900</v>
      </c>
      <c r="G3703" s="1" t="s">
        <v>655</v>
      </c>
      <c r="H3703">
        <v>104</v>
      </c>
      <c r="I3703" s="1" t="s">
        <v>41</v>
      </c>
      <c r="J3703">
        <v>6</v>
      </c>
    </row>
    <row r="3704" spans="1:10" hidden="1" x14ac:dyDescent="0.25">
      <c r="A3704" s="24" t="str">
        <f t="shared" si="59"/>
        <v>108ARCELOR (BERTON SICARD)</v>
      </c>
      <c r="B3704" s="1">
        <v>108</v>
      </c>
      <c r="C3704" s="1" t="s">
        <v>32898</v>
      </c>
      <c r="D3704" s="1" t="s">
        <v>78</v>
      </c>
      <c r="E3704" s="1" t="s">
        <v>899</v>
      </c>
      <c r="F3704" s="1" t="s">
        <v>32900</v>
      </c>
      <c r="G3704" s="1" t="s">
        <v>655</v>
      </c>
      <c r="H3704">
        <v>108</v>
      </c>
      <c r="I3704" s="1" t="s">
        <v>41</v>
      </c>
      <c r="J3704">
        <v>6</v>
      </c>
    </row>
    <row r="3705" spans="1:10" hidden="1" x14ac:dyDescent="0.25">
      <c r="A3705" s="24" t="str">
        <f t="shared" si="59"/>
        <v>112ARCELOR (BERTON SICARD)</v>
      </c>
      <c r="B3705" s="1">
        <v>112</v>
      </c>
      <c r="C3705" s="1" t="s">
        <v>32898</v>
      </c>
      <c r="D3705" s="1" t="s">
        <v>78</v>
      </c>
      <c r="E3705" s="1" t="s">
        <v>900</v>
      </c>
      <c r="F3705" s="1" t="s">
        <v>32900</v>
      </c>
      <c r="G3705" s="1" t="s">
        <v>655</v>
      </c>
      <c r="H3705">
        <v>112</v>
      </c>
      <c r="I3705" s="1" t="s">
        <v>41</v>
      </c>
      <c r="J3705">
        <v>6</v>
      </c>
    </row>
    <row r="3706" spans="1:10" hidden="1" x14ac:dyDescent="0.25">
      <c r="A3706" s="24" t="str">
        <f t="shared" si="59"/>
        <v>140ARCELOR (BERTON SICARD)</v>
      </c>
      <c r="B3706" s="1">
        <v>140</v>
      </c>
      <c r="C3706" s="1" t="s">
        <v>32898</v>
      </c>
      <c r="D3706" s="1" t="s">
        <v>78</v>
      </c>
      <c r="E3706" s="1" t="s">
        <v>905</v>
      </c>
      <c r="F3706" s="1" t="s">
        <v>32900</v>
      </c>
      <c r="G3706" s="1" t="s">
        <v>655</v>
      </c>
      <c r="H3706">
        <v>140</v>
      </c>
      <c r="I3706" s="1" t="s">
        <v>41</v>
      </c>
      <c r="J3706">
        <v>6</v>
      </c>
    </row>
    <row r="3707" spans="1:10" hidden="1" x14ac:dyDescent="0.25">
      <c r="A3707" s="24" t="str">
        <f t="shared" si="59"/>
        <v>140/RARCELOR (BERTON SICARD)</v>
      </c>
      <c r="B3707" s="1" t="s">
        <v>906</v>
      </c>
      <c r="C3707" s="1" t="s">
        <v>32898</v>
      </c>
      <c r="D3707" s="1" t="s">
        <v>78</v>
      </c>
      <c r="E3707" s="1" t="s">
        <v>907</v>
      </c>
      <c r="F3707" s="1" t="s">
        <v>32900</v>
      </c>
      <c r="G3707" s="1" t="s">
        <v>655</v>
      </c>
      <c r="H3707" t="s">
        <v>906</v>
      </c>
      <c r="I3707" s="1" t="s">
        <v>41</v>
      </c>
      <c r="J3707">
        <v>6</v>
      </c>
    </row>
    <row r="3708" spans="1:10" hidden="1" x14ac:dyDescent="0.25">
      <c r="A3708" s="24" t="str">
        <f t="shared" si="59"/>
        <v>141ARCELOR (BERTON SICARD)</v>
      </c>
      <c r="B3708" s="1">
        <v>141</v>
      </c>
      <c r="C3708" s="1" t="s">
        <v>32898</v>
      </c>
      <c r="D3708" s="1" t="s">
        <v>78</v>
      </c>
      <c r="E3708" s="1" t="s">
        <v>908</v>
      </c>
      <c r="F3708" s="1" t="s">
        <v>32900</v>
      </c>
      <c r="G3708" s="1" t="s">
        <v>655</v>
      </c>
      <c r="H3708">
        <v>141</v>
      </c>
      <c r="I3708" s="1" t="s">
        <v>41</v>
      </c>
      <c r="J3708">
        <v>6</v>
      </c>
    </row>
    <row r="3709" spans="1:10" hidden="1" x14ac:dyDescent="0.25">
      <c r="A3709" s="24" t="str">
        <f t="shared" si="59"/>
        <v>142ARCELOR (BERTON SICARD)</v>
      </c>
      <c r="B3709" s="1">
        <v>142</v>
      </c>
      <c r="C3709" s="1" t="s">
        <v>32898</v>
      </c>
      <c r="D3709" s="1" t="s">
        <v>78</v>
      </c>
      <c r="E3709" s="1" t="s">
        <v>909</v>
      </c>
      <c r="F3709" s="1" t="s">
        <v>32900</v>
      </c>
      <c r="G3709" s="1" t="s">
        <v>655</v>
      </c>
      <c r="H3709">
        <v>142</v>
      </c>
      <c r="I3709" s="1" t="s">
        <v>41</v>
      </c>
      <c r="J3709">
        <v>6</v>
      </c>
    </row>
    <row r="3710" spans="1:10" hidden="1" x14ac:dyDescent="0.25">
      <c r="A3710" s="24" t="str">
        <f t="shared" si="59"/>
        <v>143/15ARCELOR (BERTON SICARD)</v>
      </c>
      <c r="B3710" s="1" t="s">
        <v>912</v>
      </c>
      <c r="C3710" s="1" t="s">
        <v>32898</v>
      </c>
      <c r="D3710" s="1" t="s">
        <v>78</v>
      </c>
      <c r="E3710" s="1" t="s">
        <v>913</v>
      </c>
      <c r="F3710" s="1" t="s">
        <v>32900</v>
      </c>
      <c r="G3710" s="1" t="s">
        <v>655</v>
      </c>
      <c r="H3710" t="s">
        <v>912</v>
      </c>
      <c r="I3710" s="1" t="s">
        <v>41</v>
      </c>
      <c r="J3710">
        <v>6</v>
      </c>
    </row>
    <row r="3711" spans="1:10" hidden="1" x14ac:dyDescent="0.25">
      <c r="A3711" s="24" t="str">
        <f t="shared" si="59"/>
        <v>143/151ARCELOR (BERTON SICARD)</v>
      </c>
      <c r="B3711" s="1" t="s">
        <v>914</v>
      </c>
      <c r="C3711" s="1" t="s">
        <v>32898</v>
      </c>
      <c r="D3711" s="1" t="s">
        <v>78</v>
      </c>
      <c r="E3711" s="1" t="s">
        <v>915</v>
      </c>
      <c r="F3711" s="1" t="s">
        <v>32900</v>
      </c>
      <c r="G3711" s="1" t="s">
        <v>655</v>
      </c>
      <c r="H3711" t="s">
        <v>914</v>
      </c>
      <c r="I3711" s="1" t="s">
        <v>41</v>
      </c>
      <c r="J3711">
        <v>1</v>
      </c>
    </row>
    <row r="3712" spans="1:10" hidden="1" x14ac:dyDescent="0.25">
      <c r="A3712" s="24" t="str">
        <f t="shared" si="59"/>
        <v>143/80ARCELOR (BERTON SICARD)</v>
      </c>
      <c r="B3712" s="1" t="s">
        <v>916</v>
      </c>
      <c r="C3712" s="1" t="s">
        <v>32898</v>
      </c>
      <c r="D3712" s="1" t="s">
        <v>78</v>
      </c>
      <c r="E3712" s="1" t="s">
        <v>917</v>
      </c>
      <c r="F3712" s="1" t="s">
        <v>32900</v>
      </c>
      <c r="G3712" s="1" t="s">
        <v>655</v>
      </c>
      <c r="H3712" t="s">
        <v>916</v>
      </c>
      <c r="I3712" s="1" t="s">
        <v>41</v>
      </c>
      <c r="J3712">
        <v>6</v>
      </c>
    </row>
    <row r="3713" spans="1:10" hidden="1" x14ac:dyDescent="0.25">
      <c r="A3713" s="24" t="str">
        <f t="shared" si="59"/>
        <v>143/801ARCELOR (BERTON SICARD)</v>
      </c>
      <c r="B3713" s="1" t="s">
        <v>918</v>
      </c>
      <c r="C3713" s="1" t="s">
        <v>32898</v>
      </c>
      <c r="D3713" s="1" t="s">
        <v>78</v>
      </c>
      <c r="E3713" s="1" t="s">
        <v>919</v>
      </c>
      <c r="F3713" s="1" t="s">
        <v>32900</v>
      </c>
      <c r="G3713" s="1" t="s">
        <v>655</v>
      </c>
      <c r="H3713" t="s">
        <v>918</v>
      </c>
      <c r="I3713" s="1" t="s">
        <v>41</v>
      </c>
      <c r="J3713">
        <v>1</v>
      </c>
    </row>
    <row r="3714" spans="1:10" hidden="1" x14ac:dyDescent="0.25">
      <c r="A3714" s="24" t="str">
        <f t="shared" si="59"/>
        <v>146ARCELOR (BERTON SICARD)</v>
      </c>
      <c r="B3714" s="1">
        <v>146</v>
      </c>
      <c r="C3714" s="1" t="s">
        <v>32898</v>
      </c>
      <c r="D3714" s="1" t="s">
        <v>78</v>
      </c>
      <c r="E3714" s="1" t="s">
        <v>925</v>
      </c>
      <c r="F3714" s="1" t="s">
        <v>32900</v>
      </c>
      <c r="G3714" s="1" t="s">
        <v>655</v>
      </c>
      <c r="H3714">
        <v>146</v>
      </c>
      <c r="I3714" s="1" t="s">
        <v>41</v>
      </c>
      <c r="J3714">
        <v>6</v>
      </c>
    </row>
    <row r="3715" spans="1:10" hidden="1" x14ac:dyDescent="0.25">
      <c r="A3715" s="24" t="str">
        <f t="shared" si="59"/>
        <v>148ARCELOR (BERTON SICARD)</v>
      </c>
      <c r="B3715" s="1">
        <v>148</v>
      </c>
      <c r="C3715" s="1" t="s">
        <v>32898</v>
      </c>
      <c r="D3715" s="1" t="s">
        <v>78</v>
      </c>
      <c r="E3715" s="1" t="s">
        <v>926</v>
      </c>
      <c r="F3715" s="1" t="s">
        <v>32900</v>
      </c>
      <c r="G3715" s="1" t="s">
        <v>655</v>
      </c>
      <c r="H3715">
        <v>148</v>
      </c>
      <c r="I3715" s="1" t="s">
        <v>41</v>
      </c>
      <c r="J3715">
        <v>6</v>
      </c>
    </row>
    <row r="3716" spans="1:10" hidden="1" x14ac:dyDescent="0.25">
      <c r="A3716" s="24" t="str">
        <f t="shared" si="59"/>
        <v>149ARCELOR (BERTON SICARD)</v>
      </c>
      <c r="B3716" s="1">
        <v>149</v>
      </c>
      <c r="C3716" s="1" t="s">
        <v>32898</v>
      </c>
      <c r="D3716" s="1" t="s">
        <v>78</v>
      </c>
      <c r="E3716" s="1" t="s">
        <v>927</v>
      </c>
      <c r="F3716" s="1" t="s">
        <v>32900</v>
      </c>
      <c r="G3716" s="1" t="s">
        <v>655</v>
      </c>
      <c r="H3716">
        <v>149</v>
      </c>
      <c r="I3716" s="1" t="s">
        <v>41</v>
      </c>
      <c r="J3716">
        <v>6</v>
      </c>
    </row>
    <row r="3717" spans="1:10" hidden="1" x14ac:dyDescent="0.25">
      <c r="A3717" s="24" t="str">
        <f t="shared" si="59"/>
        <v>150LARCELOR (BERTON SICARD)</v>
      </c>
      <c r="B3717" s="1" t="s">
        <v>929</v>
      </c>
      <c r="C3717" s="1" t="s">
        <v>32898</v>
      </c>
      <c r="D3717" s="1" t="s">
        <v>78</v>
      </c>
      <c r="E3717" s="1" t="s">
        <v>928</v>
      </c>
      <c r="F3717" s="1" t="s">
        <v>32900</v>
      </c>
      <c r="G3717" s="1" t="s">
        <v>655</v>
      </c>
      <c r="H3717" t="s">
        <v>929</v>
      </c>
      <c r="I3717" s="1" t="s">
        <v>41</v>
      </c>
      <c r="J3717">
        <v>6</v>
      </c>
    </row>
    <row r="3718" spans="1:10" hidden="1" x14ac:dyDescent="0.25">
      <c r="A3718" s="24" t="str">
        <f t="shared" si="59"/>
        <v>151ARCELOR (BERTON SICARD)</v>
      </c>
      <c r="B3718" s="1">
        <v>151</v>
      </c>
      <c r="C3718" s="1" t="s">
        <v>32898</v>
      </c>
      <c r="D3718" s="1" t="s">
        <v>78</v>
      </c>
      <c r="E3718" s="1" t="s">
        <v>930</v>
      </c>
      <c r="F3718" s="1" t="s">
        <v>32900</v>
      </c>
      <c r="G3718" s="1" t="s">
        <v>655</v>
      </c>
      <c r="H3718">
        <v>151</v>
      </c>
      <c r="I3718" s="1" t="s">
        <v>41</v>
      </c>
      <c r="J3718">
        <v>6</v>
      </c>
    </row>
    <row r="3719" spans="1:10" hidden="1" x14ac:dyDescent="0.25">
      <c r="A3719" s="24" t="str">
        <f t="shared" si="59"/>
        <v>152LARCELOR (BERTON SICARD)</v>
      </c>
      <c r="B3719" s="1" t="s">
        <v>932</v>
      </c>
      <c r="C3719" s="1" t="s">
        <v>32898</v>
      </c>
      <c r="D3719" s="1" t="s">
        <v>78</v>
      </c>
      <c r="E3719" s="1" t="s">
        <v>931</v>
      </c>
      <c r="F3719" s="1" t="s">
        <v>32900</v>
      </c>
      <c r="G3719" s="1" t="s">
        <v>655</v>
      </c>
      <c r="H3719" t="s">
        <v>932</v>
      </c>
      <c r="I3719" s="1" t="s">
        <v>41</v>
      </c>
      <c r="J3719">
        <v>6</v>
      </c>
    </row>
    <row r="3720" spans="1:10" hidden="1" x14ac:dyDescent="0.25">
      <c r="A3720" s="24" t="str">
        <f t="shared" si="59"/>
        <v>153LARCELOR (BERTON SICARD)</v>
      </c>
      <c r="B3720" s="1" t="s">
        <v>934</v>
      </c>
      <c r="C3720" s="1" t="s">
        <v>32898</v>
      </c>
      <c r="D3720" s="1" t="s">
        <v>78</v>
      </c>
      <c r="E3720" s="1" t="s">
        <v>933</v>
      </c>
      <c r="F3720" s="1" t="s">
        <v>32900</v>
      </c>
      <c r="G3720" s="1" t="s">
        <v>655</v>
      </c>
      <c r="H3720" t="s">
        <v>934</v>
      </c>
      <c r="I3720" s="1" t="s">
        <v>41</v>
      </c>
      <c r="J3720">
        <v>6</v>
      </c>
    </row>
    <row r="3721" spans="1:10" hidden="1" x14ac:dyDescent="0.25">
      <c r="A3721" s="24" t="str">
        <f t="shared" si="59"/>
        <v>154ARCELOR (BERTON SICARD)</v>
      </c>
      <c r="B3721" s="1">
        <v>154</v>
      </c>
      <c r="C3721" s="1" t="s">
        <v>32898</v>
      </c>
      <c r="D3721" s="1" t="s">
        <v>78</v>
      </c>
      <c r="E3721" s="1" t="s">
        <v>935</v>
      </c>
      <c r="F3721" s="1" t="s">
        <v>32900</v>
      </c>
      <c r="G3721" s="1" t="s">
        <v>655</v>
      </c>
      <c r="H3721">
        <v>154</v>
      </c>
      <c r="I3721" s="1" t="s">
        <v>41</v>
      </c>
      <c r="J3721">
        <v>6</v>
      </c>
    </row>
    <row r="3722" spans="1:10" hidden="1" x14ac:dyDescent="0.25">
      <c r="A3722" s="24" t="str">
        <f t="shared" si="59"/>
        <v>157ARCELOR (BERTON SICARD)</v>
      </c>
      <c r="B3722" s="1">
        <v>157</v>
      </c>
      <c r="C3722" s="1" t="s">
        <v>32898</v>
      </c>
      <c r="D3722" s="1" t="s">
        <v>78</v>
      </c>
      <c r="E3722" s="1" t="s">
        <v>936</v>
      </c>
      <c r="F3722" s="1" t="s">
        <v>32900</v>
      </c>
      <c r="G3722" s="1" t="s">
        <v>655</v>
      </c>
      <c r="H3722">
        <v>157</v>
      </c>
      <c r="I3722" s="1" t="s">
        <v>41</v>
      </c>
      <c r="J3722">
        <v>6</v>
      </c>
    </row>
    <row r="3723" spans="1:10" hidden="1" x14ac:dyDescent="0.25">
      <c r="A3723" s="24" t="str">
        <f t="shared" si="59"/>
        <v>164ARCELOR (BERTON SICARD)</v>
      </c>
      <c r="B3723" s="1">
        <v>164</v>
      </c>
      <c r="C3723" s="1" t="s">
        <v>32898</v>
      </c>
      <c r="D3723" s="1" t="s">
        <v>78</v>
      </c>
      <c r="E3723" s="1" t="s">
        <v>941</v>
      </c>
      <c r="F3723" s="1" t="s">
        <v>32900</v>
      </c>
      <c r="G3723" s="1" t="s">
        <v>655</v>
      </c>
      <c r="H3723">
        <v>164</v>
      </c>
      <c r="I3723" s="1" t="s">
        <v>41</v>
      </c>
      <c r="J3723">
        <v>6</v>
      </c>
    </row>
    <row r="3724" spans="1:10" hidden="1" x14ac:dyDescent="0.25">
      <c r="A3724" s="24" t="str">
        <f t="shared" ref="A3724:A3787" si="60">B3724&amp;F3724</f>
        <v>165ARCELOR (BERTON SICARD)</v>
      </c>
      <c r="B3724" s="1">
        <v>165</v>
      </c>
      <c r="C3724" s="1" t="s">
        <v>32898</v>
      </c>
      <c r="D3724" s="1" t="s">
        <v>78</v>
      </c>
      <c r="E3724" s="1" t="s">
        <v>942</v>
      </c>
      <c r="F3724" s="1" t="s">
        <v>32900</v>
      </c>
      <c r="G3724" s="1" t="s">
        <v>655</v>
      </c>
      <c r="H3724">
        <v>165</v>
      </c>
      <c r="I3724" s="1" t="s">
        <v>41</v>
      </c>
      <c r="J3724">
        <v>6</v>
      </c>
    </row>
    <row r="3725" spans="1:10" hidden="1" x14ac:dyDescent="0.25">
      <c r="A3725" s="24" t="str">
        <f t="shared" si="60"/>
        <v>167ARCELOR (BERTON SICARD)</v>
      </c>
      <c r="B3725" s="1">
        <v>167</v>
      </c>
      <c r="C3725" s="1" t="s">
        <v>32898</v>
      </c>
      <c r="D3725" s="1" t="s">
        <v>78</v>
      </c>
      <c r="E3725" s="1" t="s">
        <v>943</v>
      </c>
      <c r="F3725" s="1" t="s">
        <v>32900</v>
      </c>
      <c r="G3725" s="1" t="s">
        <v>655</v>
      </c>
      <c r="H3725">
        <v>167</v>
      </c>
      <c r="I3725" s="1" t="s">
        <v>41</v>
      </c>
      <c r="J3725">
        <v>6</v>
      </c>
    </row>
    <row r="3726" spans="1:10" hidden="1" x14ac:dyDescent="0.25">
      <c r="A3726" s="24" t="str">
        <f t="shared" si="60"/>
        <v>168ARCELOR (BERTON SICARD)</v>
      </c>
      <c r="B3726" s="1">
        <v>168</v>
      </c>
      <c r="C3726" s="1" t="s">
        <v>32898</v>
      </c>
      <c r="D3726" s="1" t="s">
        <v>78</v>
      </c>
      <c r="E3726" s="1" t="s">
        <v>944</v>
      </c>
      <c r="F3726" s="1" t="s">
        <v>32900</v>
      </c>
      <c r="G3726" s="1" t="s">
        <v>655</v>
      </c>
      <c r="H3726">
        <v>168</v>
      </c>
      <c r="I3726" s="1" t="s">
        <v>41</v>
      </c>
      <c r="J3726">
        <v>6</v>
      </c>
    </row>
    <row r="3727" spans="1:10" hidden="1" x14ac:dyDescent="0.25">
      <c r="A3727" s="24" t="str">
        <f t="shared" si="60"/>
        <v>169ARCELOR (BERTON SICARD)</v>
      </c>
      <c r="B3727" s="1">
        <v>169</v>
      </c>
      <c r="C3727" s="1" t="s">
        <v>32898</v>
      </c>
      <c r="D3727" s="1" t="s">
        <v>78</v>
      </c>
      <c r="E3727" s="1" t="s">
        <v>945</v>
      </c>
      <c r="F3727" s="1" t="s">
        <v>32900</v>
      </c>
      <c r="G3727" s="1" t="s">
        <v>655</v>
      </c>
      <c r="H3727">
        <v>169</v>
      </c>
      <c r="I3727" s="1" t="s">
        <v>41</v>
      </c>
      <c r="J3727">
        <v>6</v>
      </c>
    </row>
    <row r="3728" spans="1:10" hidden="1" x14ac:dyDescent="0.25">
      <c r="A3728" s="24" t="str">
        <f t="shared" si="60"/>
        <v>173ARCELOR (BERTON SICARD)</v>
      </c>
      <c r="B3728" s="1">
        <v>173</v>
      </c>
      <c r="C3728" s="1" t="s">
        <v>32898</v>
      </c>
      <c r="D3728" s="1" t="s">
        <v>78</v>
      </c>
      <c r="E3728" s="1" t="s">
        <v>946</v>
      </c>
      <c r="F3728" s="1" t="s">
        <v>32900</v>
      </c>
      <c r="G3728" s="1" t="s">
        <v>655</v>
      </c>
      <c r="H3728">
        <v>173</v>
      </c>
      <c r="I3728" s="1" t="s">
        <v>41</v>
      </c>
      <c r="J3728">
        <v>6</v>
      </c>
    </row>
    <row r="3729" spans="1:10" hidden="1" x14ac:dyDescent="0.25">
      <c r="A3729" s="24" t="str">
        <f t="shared" si="60"/>
        <v>178ARCELOR (BERTON SICARD)</v>
      </c>
      <c r="B3729" s="1">
        <v>178</v>
      </c>
      <c r="C3729" s="1" t="s">
        <v>32898</v>
      </c>
      <c r="D3729" s="1" t="s">
        <v>78</v>
      </c>
      <c r="E3729" s="1" t="s">
        <v>947</v>
      </c>
      <c r="F3729" s="1" t="s">
        <v>32900</v>
      </c>
      <c r="G3729" s="1" t="s">
        <v>655</v>
      </c>
      <c r="H3729">
        <v>178</v>
      </c>
      <c r="I3729" s="1" t="s">
        <v>41</v>
      </c>
      <c r="J3729">
        <v>6</v>
      </c>
    </row>
    <row r="3730" spans="1:10" hidden="1" x14ac:dyDescent="0.25">
      <c r="A3730" s="24" t="str">
        <f t="shared" si="60"/>
        <v>179ARCELOR (BERTON SICARD)</v>
      </c>
      <c r="B3730" s="1">
        <v>179</v>
      </c>
      <c r="C3730" s="1" t="s">
        <v>32898</v>
      </c>
      <c r="D3730" s="1" t="s">
        <v>78</v>
      </c>
      <c r="E3730" s="1" t="s">
        <v>948</v>
      </c>
      <c r="F3730" s="1" t="s">
        <v>32900</v>
      </c>
      <c r="G3730" s="1" t="s">
        <v>655</v>
      </c>
      <c r="H3730">
        <v>179</v>
      </c>
      <c r="I3730" s="1" t="s">
        <v>41</v>
      </c>
      <c r="J3730">
        <v>6</v>
      </c>
    </row>
    <row r="3731" spans="1:10" hidden="1" x14ac:dyDescent="0.25">
      <c r="A3731" s="24" t="str">
        <f t="shared" si="60"/>
        <v>181ARCELOR (BERTON SICARD)</v>
      </c>
      <c r="B3731" s="1">
        <v>181</v>
      </c>
      <c r="C3731" s="1" t="s">
        <v>32898</v>
      </c>
      <c r="D3731" s="1" t="s">
        <v>78</v>
      </c>
      <c r="E3731" s="1" t="s">
        <v>949</v>
      </c>
      <c r="F3731" s="1" t="s">
        <v>32900</v>
      </c>
      <c r="G3731" s="1" t="s">
        <v>655</v>
      </c>
      <c r="H3731">
        <v>181</v>
      </c>
      <c r="I3731" s="1" t="s">
        <v>41</v>
      </c>
      <c r="J3731">
        <v>6</v>
      </c>
    </row>
    <row r="3732" spans="1:10" hidden="1" x14ac:dyDescent="0.25">
      <c r="A3732" s="24" t="str">
        <f t="shared" si="60"/>
        <v>182ARCELOR (BERTON SICARD)</v>
      </c>
      <c r="B3732" s="1">
        <v>182</v>
      </c>
      <c r="C3732" s="1" t="s">
        <v>32898</v>
      </c>
      <c r="D3732" s="1" t="s">
        <v>78</v>
      </c>
      <c r="E3732" s="1" t="s">
        <v>950</v>
      </c>
      <c r="F3732" s="1" t="s">
        <v>32900</v>
      </c>
      <c r="G3732" s="1" t="s">
        <v>655</v>
      </c>
      <c r="H3732">
        <v>182</v>
      </c>
      <c r="I3732" s="1" t="s">
        <v>41</v>
      </c>
      <c r="J3732">
        <v>6</v>
      </c>
    </row>
    <row r="3733" spans="1:10" hidden="1" x14ac:dyDescent="0.25">
      <c r="A3733" s="24" t="str">
        <f t="shared" si="60"/>
        <v>183ARCELOR (BERTON SICARD)</v>
      </c>
      <c r="B3733" s="1">
        <v>183</v>
      </c>
      <c r="C3733" s="1" t="s">
        <v>32898</v>
      </c>
      <c r="D3733" s="1" t="s">
        <v>78</v>
      </c>
      <c r="E3733" s="1" t="s">
        <v>951</v>
      </c>
      <c r="F3733" s="1" t="s">
        <v>32900</v>
      </c>
      <c r="G3733" s="1" t="s">
        <v>655</v>
      </c>
      <c r="H3733">
        <v>183</v>
      </c>
      <c r="I3733" s="1" t="s">
        <v>41</v>
      </c>
      <c r="J3733">
        <v>6</v>
      </c>
    </row>
    <row r="3734" spans="1:10" hidden="1" x14ac:dyDescent="0.25">
      <c r="A3734" s="24" t="str">
        <f t="shared" si="60"/>
        <v>184ARCELOR (BERTON SICARD)</v>
      </c>
      <c r="B3734" s="1">
        <v>184</v>
      </c>
      <c r="C3734" s="1" t="s">
        <v>32898</v>
      </c>
      <c r="D3734" s="1" t="s">
        <v>78</v>
      </c>
      <c r="E3734" s="1" t="s">
        <v>952</v>
      </c>
      <c r="F3734" s="1" t="s">
        <v>32900</v>
      </c>
      <c r="G3734" s="1" t="s">
        <v>655</v>
      </c>
      <c r="H3734">
        <v>184</v>
      </c>
      <c r="I3734" s="1" t="s">
        <v>41</v>
      </c>
      <c r="J3734">
        <v>6</v>
      </c>
    </row>
    <row r="3735" spans="1:10" hidden="1" x14ac:dyDescent="0.25">
      <c r="A3735" s="24" t="str">
        <f t="shared" si="60"/>
        <v>200ARCELOR (BERTON SICARD)</v>
      </c>
      <c r="B3735" s="1">
        <v>200</v>
      </c>
      <c r="C3735" s="1" t="s">
        <v>32898</v>
      </c>
      <c r="D3735" s="1" t="s">
        <v>78</v>
      </c>
      <c r="E3735" s="1" t="s">
        <v>954</v>
      </c>
      <c r="F3735" s="1" t="s">
        <v>32900</v>
      </c>
      <c r="G3735" s="1" t="s">
        <v>655</v>
      </c>
      <c r="H3735">
        <v>200</v>
      </c>
      <c r="I3735" s="1" t="s">
        <v>41</v>
      </c>
      <c r="J3735">
        <v>6</v>
      </c>
    </row>
    <row r="3736" spans="1:10" hidden="1" x14ac:dyDescent="0.25">
      <c r="A3736" s="24" t="str">
        <f t="shared" si="60"/>
        <v>201ARCELOR (BERTON SICARD)</v>
      </c>
      <c r="B3736" s="1">
        <v>201</v>
      </c>
      <c r="C3736" s="1" t="s">
        <v>32898</v>
      </c>
      <c r="D3736" s="1" t="s">
        <v>78</v>
      </c>
      <c r="E3736" s="1" t="s">
        <v>955</v>
      </c>
      <c r="F3736" s="1" t="s">
        <v>32900</v>
      </c>
      <c r="G3736" s="1" t="s">
        <v>655</v>
      </c>
      <c r="H3736">
        <v>201</v>
      </c>
      <c r="I3736" s="1" t="s">
        <v>41</v>
      </c>
      <c r="J3736">
        <v>6.5</v>
      </c>
    </row>
    <row r="3737" spans="1:10" hidden="1" x14ac:dyDescent="0.25">
      <c r="A3737" s="24" t="str">
        <f t="shared" si="60"/>
        <v>205ARCELOR (BERTON SICARD)</v>
      </c>
      <c r="B3737" s="1">
        <v>205</v>
      </c>
      <c r="C3737" s="1" t="s">
        <v>32898</v>
      </c>
      <c r="D3737" s="1" t="s">
        <v>78</v>
      </c>
      <c r="E3737" s="1" t="s">
        <v>2223</v>
      </c>
      <c r="F3737" s="1" t="s">
        <v>32900</v>
      </c>
      <c r="G3737" s="1" t="s">
        <v>655</v>
      </c>
      <c r="H3737">
        <v>205</v>
      </c>
      <c r="I3737" s="1" t="s">
        <v>41</v>
      </c>
      <c r="J3737">
        <v>6.5</v>
      </c>
    </row>
    <row r="3738" spans="1:10" hidden="1" x14ac:dyDescent="0.25">
      <c r="A3738" s="24" t="str">
        <f t="shared" si="60"/>
        <v>218ARCELOR (BERTON SICARD)</v>
      </c>
      <c r="B3738" s="1">
        <v>218</v>
      </c>
      <c r="C3738" s="1" t="s">
        <v>32898</v>
      </c>
      <c r="D3738" s="1" t="s">
        <v>78</v>
      </c>
      <c r="E3738" s="1" t="s">
        <v>957</v>
      </c>
      <c r="F3738" s="1" t="s">
        <v>32900</v>
      </c>
      <c r="G3738" s="1" t="s">
        <v>655</v>
      </c>
      <c r="H3738">
        <v>218</v>
      </c>
      <c r="I3738" s="1" t="s">
        <v>41</v>
      </c>
      <c r="J3738">
        <v>6</v>
      </c>
    </row>
    <row r="3739" spans="1:10" hidden="1" x14ac:dyDescent="0.25">
      <c r="A3739" s="24" t="str">
        <f t="shared" si="60"/>
        <v>219ARCELOR (BERTON SICARD)</v>
      </c>
      <c r="B3739" s="1">
        <v>219</v>
      </c>
      <c r="C3739" s="1" t="s">
        <v>32898</v>
      </c>
      <c r="D3739" s="1" t="s">
        <v>78</v>
      </c>
      <c r="E3739" s="1" t="s">
        <v>958</v>
      </c>
      <c r="F3739" s="1" t="s">
        <v>32900</v>
      </c>
      <c r="G3739" s="1" t="s">
        <v>655</v>
      </c>
      <c r="H3739">
        <v>219</v>
      </c>
      <c r="I3739" s="1" t="s">
        <v>41</v>
      </c>
      <c r="J3739">
        <v>6</v>
      </c>
    </row>
    <row r="3740" spans="1:10" hidden="1" x14ac:dyDescent="0.25">
      <c r="A3740" s="24" t="str">
        <f t="shared" si="60"/>
        <v>220ARCELOR (BERTON SICARD)</v>
      </c>
      <c r="B3740" s="1">
        <v>220</v>
      </c>
      <c r="C3740" s="1" t="s">
        <v>32898</v>
      </c>
      <c r="D3740" s="1" t="s">
        <v>78</v>
      </c>
      <c r="E3740" s="1" t="s">
        <v>958</v>
      </c>
      <c r="F3740" s="1" t="s">
        <v>32900</v>
      </c>
      <c r="G3740" s="1" t="s">
        <v>655</v>
      </c>
      <c r="H3740">
        <v>220</v>
      </c>
      <c r="I3740" s="1" t="s">
        <v>41</v>
      </c>
      <c r="J3740">
        <v>6</v>
      </c>
    </row>
    <row r="3741" spans="1:10" hidden="1" x14ac:dyDescent="0.25">
      <c r="A3741" s="24" t="str">
        <f t="shared" si="60"/>
        <v>223ARCELOR (BERTON SICARD)</v>
      </c>
      <c r="B3741" s="1">
        <v>223</v>
      </c>
      <c r="C3741" s="1" t="s">
        <v>32898</v>
      </c>
      <c r="D3741" s="1" t="s">
        <v>78</v>
      </c>
      <c r="E3741" s="1" t="s">
        <v>958</v>
      </c>
      <c r="F3741" s="1" t="s">
        <v>32900</v>
      </c>
      <c r="G3741" s="1" t="s">
        <v>655</v>
      </c>
      <c r="H3741">
        <v>223</v>
      </c>
      <c r="I3741" s="1" t="s">
        <v>41</v>
      </c>
      <c r="J3741">
        <v>6</v>
      </c>
    </row>
    <row r="3742" spans="1:10" hidden="1" x14ac:dyDescent="0.25">
      <c r="A3742" s="24" t="str">
        <f t="shared" si="60"/>
        <v>226ARCELOR (BERTON SICARD)</v>
      </c>
      <c r="B3742" s="1">
        <v>226</v>
      </c>
      <c r="C3742" s="1" t="s">
        <v>32898</v>
      </c>
      <c r="D3742" s="1" t="s">
        <v>78</v>
      </c>
      <c r="E3742" s="1" t="s">
        <v>958</v>
      </c>
      <c r="F3742" s="1" t="s">
        <v>32900</v>
      </c>
      <c r="G3742" s="1" t="s">
        <v>655</v>
      </c>
      <c r="H3742">
        <v>226</v>
      </c>
      <c r="I3742" s="1" t="s">
        <v>41</v>
      </c>
      <c r="J3742">
        <v>6</v>
      </c>
    </row>
    <row r="3743" spans="1:10" hidden="1" x14ac:dyDescent="0.25">
      <c r="A3743" s="24" t="str">
        <f t="shared" si="60"/>
        <v>300ARCELOR (BERTON SICARD)</v>
      </c>
      <c r="B3743" s="1">
        <v>300</v>
      </c>
      <c r="C3743" s="1" t="s">
        <v>32898</v>
      </c>
      <c r="D3743" s="1" t="s">
        <v>78</v>
      </c>
      <c r="E3743" s="1" t="s">
        <v>959</v>
      </c>
      <c r="F3743" s="1" t="s">
        <v>32900</v>
      </c>
      <c r="G3743" s="1" t="s">
        <v>655</v>
      </c>
      <c r="H3743">
        <v>300</v>
      </c>
      <c r="I3743" s="1" t="s">
        <v>41</v>
      </c>
      <c r="J3743">
        <v>6</v>
      </c>
    </row>
    <row r="3744" spans="1:10" hidden="1" x14ac:dyDescent="0.25">
      <c r="A3744" s="24" t="str">
        <f t="shared" si="60"/>
        <v>301ARCELOR (BERTON SICARD)</v>
      </c>
      <c r="B3744" s="1">
        <v>301</v>
      </c>
      <c r="C3744" s="1" t="s">
        <v>32898</v>
      </c>
      <c r="D3744" s="1" t="s">
        <v>78</v>
      </c>
      <c r="E3744" s="1" t="s">
        <v>960</v>
      </c>
      <c r="F3744" s="1" t="s">
        <v>32900</v>
      </c>
      <c r="G3744" s="1" t="s">
        <v>655</v>
      </c>
      <c r="H3744">
        <v>301</v>
      </c>
      <c r="I3744" s="1" t="s">
        <v>41</v>
      </c>
      <c r="J3744">
        <v>6</v>
      </c>
    </row>
    <row r="3745" spans="1:10" hidden="1" x14ac:dyDescent="0.25">
      <c r="A3745" s="24" t="str">
        <f t="shared" si="60"/>
        <v>302ARCELOR (BERTON SICARD)</v>
      </c>
      <c r="B3745" s="1">
        <v>302</v>
      </c>
      <c r="C3745" s="1" t="s">
        <v>32898</v>
      </c>
      <c r="D3745" s="1" t="s">
        <v>168</v>
      </c>
      <c r="E3745" s="1" t="s">
        <v>961</v>
      </c>
      <c r="F3745" s="1" t="s">
        <v>32900</v>
      </c>
      <c r="G3745" s="1" t="s">
        <v>655</v>
      </c>
      <c r="H3745">
        <v>302</v>
      </c>
      <c r="I3745" s="1" t="s">
        <v>41</v>
      </c>
      <c r="J3745">
        <v>6.5</v>
      </c>
    </row>
    <row r="3746" spans="1:10" hidden="1" x14ac:dyDescent="0.25">
      <c r="A3746" s="24" t="str">
        <f t="shared" si="60"/>
        <v>305ARCELOR (BERTON SICARD)</v>
      </c>
      <c r="B3746" s="1">
        <v>305</v>
      </c>
      <c r="C3746" s="1" t="s">
        <v>32898</v>
      </c>
      <c r="D3746" s="1" t="s">
        <v>78</v>
      </c>
      <c r="E3746" s="1" t="s">
        <v>963</v>
      </c>
      <c r="F3746" s="1" t="s">
        <v>32900</v>
      </c>
      <c r="G3746" s="1" t="s">
        <v>655</v>
      </c>
      <c r="H3746">
        <v>305</v>
      </c>
      <c r="I3746" s="1" t="s">
        <v>41</v>
      </c>
      <c r="J3746">
        <v>6.5</v>
      </c>
    </row>
    <row r="3747" spans="1:10" hidden="1" x14ac:dyDescent="0.25">
      <c r="A3747" s="24" t="str">
        <f t="shared" si="60"/>
        <v>306ARCELOR (BERTON SICARD)</v>
      </c>
      <c r="B3747" s="1">
        <v>306</v>
      </c>
      <c r="C3747" s="1" t="s">
        <v>32898</v>
      </c>
      <c r="D3747" s="1" t="s">
        <v>78</v>
      </c>
      <c r="E3747" s="1" t="s">
        <v>964</v>
      </c>
      <c r="F3747" s="1" t="s">
        <v>32900</v>
      </c>
      <c r="G3747" s="1" t="s">
        <v>655</v>
      </c>
      <c r="H3747">
        <v>306</v>
      </c>
      <c r="I3747" s="1" t="s">
        <v>41</v>
      </c>
      <c r="J3747">
        <v>6.5</v>
      </c>
    </row>
    <row r="3748" spans="1:10" hidden="1" x14ac:dyDescent="0.25">
      <c r="A3748" s="24" t="str">
        <f t="shared" si="60"/>
        <v>307ARCELOR (BERTON SICARD)</v>
      </c>
      <c r="B3748" s="1">
        <v>307</v>
      </c>
      <c r="C3748" s="1" t="s">
        <v>32898</v>
      </c>
      <c r="D3748" s="1" t="s">
        <v>78</v>
      </c>
      <c r="E3748" s="1" t="s">
        <v>965</v>
      </c>
      <c r="F3748" s="1" t="s">
        <v>32900</v>
      </c>
      <c r="G3748" s="1" t="s">
        <v>655</v>
      </c>
      <c r="H3748">
        <v>307</v>
      </c>
      <c r="I3748" s="1" t="s">
        <v>41</v>
      </c>
      <c r="J3748">
        <v>6.5</v>
      </c>
    </row>
    <row r="3749" spans="1:10" hidden="1" x14ac:dyDescent="0.25">
      <c r="A3749" s="24" t="str">
        <f t="shared" si="60"/>
        <v>308ARCELOR (BERTON SICARD)</v>
      </c>
      <c r="B3749" s="1">
        <v>308</v>
      </c>
      <c r="C3749" s="1" t="s">
        <v>32898</v>
      </c>
      <c r="D3749" s="1" t="s">
        <v>168</v>
      </c>
      <c r="E3749" s="1" t="s">
        <v>966</v>
      </c>
      <c r="F3749" s="1" t="s">
        <v>32900</v>
      </c>
      <c r="G3749" s="1" t="s">
        <v>655</v>
      </c>
      <c r="H3749">
        <v>308</v>
      </c>
      <c r="I3749" s="1" t="s">
        <v>41</v>
      </c>
      <c r="J3749">
        <v>6.5</v>
      </c>
    </row>
    <row r="3750" spans="1:10" hidden="1" x14ac:dyDescent="0.25">
      <c r="A3750" s="24" t="str">
        <f t="shared" si="60"/>
        <v>309ARCELOR (BERTON SICARD)</v>
      </c>
      <c r="B3750" s="1">
        <v>309</v>
      </c>
      <c r="C3750" s="1" t="s">
        <v>32898</v>
      </c>
      <c r="D3750" s="1" t="s">
        <v>168</v>
      </c>
      <c r="E3750" s="1" t="s">
        <v>967</v>
      </c>
      <c r="F3750" s="1" t="s">
        <v>32900</v>
      </c>
      <c r="G3750" s="1" t="s">
        <v>655</v>
      </c>
      <c r="H3750">
        <v>309</v>
      </c>
      <c r="I3750" s="1" t="s">
        <v>41</v>
      </c>
      <c r="J3750">
        <v>6.5</v>
      </c>
    </row>
    <row r="3751" spans="1:10" hidden="1" x14ac:dyDescent="0.25">
      <c r="A3751" s="24" t="str">
        <f t="shared" si="60"/>
        <v>310ARCELOR (BERTON SICARD)</v>
      </c>
      <c r="B3751" s="1">
        <v>310</v>
      </c>
      <c r="C3751" s="1" t="s">
        <v>32898</v>
      </c>
      <c r="D3751" s="1" t="s">
        <v>78</v>
      </c>
      <c r="E3751" s="1" t="s">
        <v>968</v>
      </c>
      <c r="F3751" s="1" t="s">
        <v>32900</v>
      </c>
      <c r="G3751" s="1" t="s">
        <v>655</v>
      </c>
      <c r="H3751">
        <v>310</v>
      </c>
      <c r="I3751" s="1" t="s">
        <v>41</v>
      </c>
      <c r="J3751">
        <v>6</v>
      </c>
    </row>
    <row r="3752" spans="1:10" hidden="1" x14ac:dyDescent="0.25">
      <c r="A3752" s="24" t="str">
        <f t="shared" si="60"/>
        <v>311ARCELOR (BERTON SICARD)</v>
      </c>
      <c r="B3752" s="1">
        <v>311</v>
      </c>
      <c r="C3752" s="1" t="s">
        <v>32898</v>
      </c>
      <c r="D3752" s="1" t="s">
        <v>78</v>
      </c>
      <c r="E3752" s="1" t="s">
        <v>969</v>
      </c>
      <c r="F3752" s="1" t="s">
        <v>32900</v>
      </c>
      <c r="G3752" s="1" t="s">
        <v>655</v>
      </c>
      <c r="H3752">
        <v>311</v>
      </c>
      <c r="I3752" s="1" t="s">
        <v>41</v>
      </c>
      <c r="J3752">
        <v>6.5</v>
      </c>
    </row>
    <row r="3753" spans="1:10" hidden="1" x14ac:dyDescent="0.25">
      <c r="A3753" s="24" t="str">
        <f t="shared" si="60"/>
        <v>312ARCELOR (BERTON SICARD)</v>
      </c>
      <c r="B3753" s="1">
        <v>312</v>
      </c>
      <c r="C3753" s="1" t="s">
        <v>32898</v>
      </c>
      <c r="D3753" s="1" t="s">
        <v>78</v>
      </c>
      <c r="E3753" s="1" t="s">
        <v>970</v>
      </c>
      <c r="F3753" s="1" t="s">
        <v>32900</v>
      </c>
      <c r="G3753" s="1" t="s">
        <v>655</v>
      </c>
      <c r="H3753">
        <v>312</v>
      </c>
      <c r="I3753" s="1" t="s">
        <v>41</v>
      </c>
      <c r="J3753">
        <v>6.5</v>
      </c>
    </row>
    <row r="3754" spans="1:10" hidden="1" x14ac:dyDescent="0.25">
      <c r="A3754" s="24" t="str">
        <f t="shared" si="60"/>
        <v>321ARCELOR (BERTON SICARD)</v>
      </c>
      <c r="B3754" s="1">
        <v>321</v>
      </c>
      <c r="C3754" s="1" t="s">
        <v>32898</v>
      </c>
      <c r="D3754" s="1" t="s">
        <v>78</v>
      </c>
      <c r="E3754" s="1" t="s">
        <v>971</v>
      </c>
      <c r="F3754" s="1" t="s">
        <v>32900</v>
      </c>
      <c r="G3754" s="1" t="s">
        <v>655</v>
      </c>
      <c r="H3754">
        <v>321</v>
      </c>
      <c r="I3754" s="1" t="s">
        <v>41</v>
      </c>
      <c r="J3754">
        <v>6</v>
      </c>
    </row>
    <row r="3755" spans="1:10" hidden="1" x14ac:dyDescent="0.25">
      <c r="A3755" s="24" t="str">
        <f t="shared" si="60"/>
        <v>322ARCELOR (BERTON SICARD)</v>
      </c>
      <c r="B3755" s="1">
        <v>322</v>
      </c>
      <c r="C3755" s="1" t="s">
        <v>32898</v>
      </c>
      <c r="D3755" s="1" t="s">
        <v>78</v>
      </c>
      <c r="E3755" s="1" t="s">
        <v>972</v>
      </c>
      <c r="F3755" s="1" t="s">
        <v>32900</v>
      </c>
      <c r="G3755" s="1" t="s">
        <v>655</v>
      </c>
      <c r="H3755">
        <v>322</v>
      </c>
      <c r="I3755" s="1" t="s">
        <v>41</v>
      </c>
      <c r="J3755">
        <v>6</v>
      </c>
    </row>
    <row r="3756" spans="1:10" hidden="1" x14ac:dyDescent="0.25">
      <c r="A3756" s="24" t="str">
        <f t="shared" si="60"/>
        <v>324ARCELOR (BERTON SICARD)</v>
      </c>
      <c r="B3756" s="1">
        <v>324</v>
      </c>
      <c r="C3756" s="1" t="s">
        <v>32898</v>
      </c>
      <c r="D3756" s="1" t="s">
        <v>78</v>
      </c>
      <c r="E3756" s="1" t="s">
        <v>977</v>
      </c>
      <c r="F3756" s="1" t="s">
        <v>32900</v>
      </c>
      <c r="G3756" s="1" t="s">
        <v>655</v>
      </c>
      <c r="H3756">
        <v>324</v>
      </c>
      <c r="I3756" s="1" t="s">
        <v>41</v>
      </c>
      <c r="J3756">
        <v>6</v>
      </c>
    </row>
    <row r="3757" spans="1:10" hidden="1" x14ac:dyDescent="0.25">
      <c r="A3757" s="24" t="str">
        <f t="shared" si="60"/>
        <v>326ARCELOR (BERTON SICARD)</v>
      </c>
      <c r="B3757" s="1">
        <v>326</v>
      </c>
      <c r="C3757" s="1" t="s">
        <v>32898</v>
      </c>
      <c r="D3757" s="1" t="s">
        <v>78</v>
      </c>
      <c r="E3757" s="1" t="s">
        <v>978</v>
      </c>
      <c r="F3757" s="1" t="s">
        <v>32900</v>
      </c>
      <c r="G3757" s="1" t="s">
        <v>655</v>
      </c>
      <c r="H3757">
        <v>326</v>
      </c>
      <c r="I3757" s="1" t="s">
        <v>41</v>
      </c>
      <c r="J3757">
        <v>6.5</v>
      </c>
    </row>
    <row r="3758" spans="1:10" hidden="1" x14ac:dyDescent="0.25">
      <c r="A3758" s="24" t="str">
        <f t="shared" si="60"/>
        <v>328ARCELOR (BERTON SICARD)</v>
      </c>
      <c r="B3758" s="1">
        <v>328</v>
      </c>
      <c r="C3758" s="1" t="s">
        <v>32898</v>
      </c>
      <c r="D3758" s="1" t="s">
        <v>78</v>
      </c>
      <c r="E3758" s="1" t="s">
        <v>979</v>
      </c>
      <c r="F3758" s="1" t="s">
        <v>32900</v>
      </c>
      <c r="G3758" s="1" t="s">
        <v>655</v>
      </c>
      <c r="H3758">
        <v>328</v>
      </c>
      <c r="I3758" s="1" t="s">
        <v>41</v>
      </c>
      <c r="J3758">
        <v>6.5</v>
      </c>
    </row>
    <row r="3759" spans="1:10" hidden="1" x14ac:dyDescent="0.25">
      <c r="A3759" s="24" t="str">
        <f t="shared" si="60"/>
        <v>329ARCELOR (BERTON SICARD)</v>
      </c>
      <c r="B3759" s="1">
        <v>329</v>
      </c>
      <c r="C3759" s="1" t="s">
        <v>32898</v>
      </c>
      <c r="D3759" s="1" t="s">
        <v>78</v>
      </c>
      <c r="E3759" s="1" t="s">
        <v>980</v>
      </c>
      <c r="F3759" s="1" t="s">
        <v>32900</v>
      </c>
      <c r="G3759" s="1" t="s">
        <v>655</v>
      </c>
      <c r="H3759">
        <v>329</v>
      </c>
      <c r="I3759" s="1" t="s">
        <v>41</v>
      </c>
      <c r="J3759">
        <v>6.5</v>
      </c>
    </row>
    <row r="3760" spans="1:10" hidden="1" x14ac:dyDescent="0.25">
      <c r="A3760" s="24" t="str">
        <f t="shared" si="60"/>
        <v>330ARCELOR (BERTON SICARD)</v>
      </c>
      <c r="B3760" s="1">
        <v>330</v>
      </c>
      <c r="C3760" s="1" t="s">
        <v>32898</v>
      </c>
      <c r="D3760" s="1" t="s">
        <v>78</v>
      </c>
      <c r="E3760" s="1" t="s">
        <v>981</v>
      </c>
      <c r="F3760" s="1" t="s">
        <v>32900</v>
      </c>
      <c r="G3760" s="1" t="s">
        <v>655</v>
      </c>
      <c r="H3760">
        <v>330</v>
      </c>
      <c r="I3760" s="1" t="s">
        <v>41</v>
      </c>
      <c r="J3760">
        <v>6.5</v>
      </c>
    </row>
    <row r="3761" spans="1:10" hidden="1" x14ac:dyDescent="0.25">
      <c r="A3761" s="24" t="str">
        <f t="shared" si="60"/>
        <v>334ARCELOR (BERTON SICARD)</v>
      </c>
      <c r="B3761" s="1">
        <v>334</v>
      </c>
      <c r="C3761" s="1" t="s">
        <v>32898</v>
      </c>
      <c r="D3761" s="1" t="s">
        <v>78</v>
      </c>
      <c r="E3761" s="1" t="s">
        <v>982</v>
      </c>
      <c r="F3761" s="1" t="s">
        <v>32900</v>
      </c>
      <c r="G3761" s="1" t="s">
        <v>655</v>
      </c>
      <c r="H3761">
        <v>334</v>
      </c>
      <c r="I3761" s="1" t="s">
        <v>41</v>
      </c>
      <c r="J3761">
        <v>6.5</v>
      </c>
    </row>
    <row r="3762" spans="1:10" hidden="1" x14ac:dyDescent="0.25">
      <c r="A3762" s="24" t="str">
        <f t="shared" si="60"/>
        <v>336ARCELOR (BERTON SICARD)</v>
      </c>
      <c r="B3762" s="1">
        <v>336</v>
      </c>
      <c r="C3762" s="1" t="s">
        <v>32898</v>
      </c>
      <c r="D3762" s="1" t="s">
        <v>78</v>
      </c>
      <c r="E3762" s="1" t="s">
        <v>983</v>
      </c>
      <c r="F3762" s="1" t="s">
        <v>32900</v>
      </c>
      <c r="G3762" s="1" t="s">
        <v>655</v>
      </c>
      <c r="H3762">
        <v>336</v>
      </c>
      <c r="I3762" s="1" t="s">
        <v>41</v>
      </c>
      <c r="J3762">
        <v>6.5</v>
      </c>
    </row>
    <row r="3763" spans="1:10" hidden="1" x14ac:dyDescent="0.25">
      <c r="A3763" s="24" t="str">
        <f t="shared" si="60"/>
        <v>337ARCELOR (BERTON SICARD)</v>
      </c>
      <c r="B3763" s="1">
        <v>337</v>
      </c>
      <c r="C3763" s="1" t="s">
        <v>32898</v>
      </c>
      <c r="D3763" s="1" t="s">
        <v>168</v>
      </c>
      <c r="E3763" s="1" t="s">
        <v>984</v>
      </c>
      <c r="F3763" s="1" t="s">
        <v>32900</v>
      </c>
      <c r="G3763" s="1" t="s">
        <v>655</v>
      </c>
      <c r="H3763">
        <v>337</v>
      </c>
      <c r="I3763" s="1" t="s">
        <v>41</v>
      </c>
      <c r="J3763">
        <v>6.5</v>
      </c>
    </row>
    <row r="3764" spans="1:10" hidden="1" x14ac:dyDescent="0.25">
      <c r="A3764" s="24" t="str">
        <f t="shared" si="60"/>
        <v>338ARCELOR (BERTON SICARD)</v>
      </c>
      <c r="B3764" s="1">
        <v>338</v>
      </c>
      <c r="C3764" s="1" t="s">
        <v>32898</v>
      </c>
      <c r="D3764" s="1" t="s">
        <v>78</v>
      </c>
      <c r="E3764" s="1" t="s">
        <v>985</v>
      </c>
      <c r="F3764" s="1" t="s">
        <v>32900</v>
      </c>
      <c r="G3764" s="1" t="s">
        <v>655</v>
      </c>
      <c r="H3764">
        <v>338</v>
      </c>
      <c r="I3764" s="1" t="s">
        <v>41</v>
      </c>
      <c r="J3764">
        <v>6.5</v>
      </c>
    </row>
    <row r="3765" spans="1:10" hidden="1" x14ac:dyDescent="0.25">
      <c r="A3765" s="24" t="str">
        <f t="shared" si="60"/>
        <v>344ARCELOR (BERTON SICARD)</v>
      </c>
      <c r="B3765" s="1">
        <v>344</v>
      </c>
      <c r="C3765" s="1" t="s">
        <v>32898</v>
      </c>
      <c r="D3765" s="1" t="s">
        <v>78</v>
      </c>
      <c r="E3765" s="1" t="s">
        <v>986</v>
      </c>
      <c r="F3765" s="1" t="s">
        <v>32900</v>
      </c>
      <c r="G3765" s="1" t="s">
        <v>655</v>
      </c>
      <c r="H3765">
        <v>344</v>
      </c>
      <c r="I3765" s="1" t="s">
        <v>41</v>
      </c>
      <c r="J3765">
        <v>6.5</v>
      </c>
    </row>
    <row r="3766" spans="1:10" hidden="1" x14ac:dyDescent="0.25">
      <c r="A3766" s="24" t="str">
        <f t="shared" si="60"/>
        <v>347ARCELOR (BERTON SICARD)</v>
      </c>
      <c r="B3766" s="1">
        <v>347</v>
      </c>
      <c r="C3766" s="1" t="s">
        <v>32898</v>
      </c>
      <c r="D3766" s="1" t="s">
        <v>168</v>
      </c>
      <c r="E3766" s="1" t="s">
        <v>987</v>
      </c>
      <c r="F3766" s="1" t="s">
        <v>32900</v>
      </c>
      <c r="G3766" s="1" t="s">
        <v>655</v>
      </c>
      <c r="H3766">
        <v>347</v>
      </c>
      <c r="I3766" s="1" t="s">
        <v>41</v>
      </c>
      <c r="J3766">
        <v>6.5</v>
      </c>
    </row>
    <row r="3767" spans="1:10" hidden="1" x14ac:dyDescent="0.25">
      <c r="A3767" s="24" t="str">
        <f t="shared" si="60"/>
        <v>349ARCELOR (BERTON SICARD)</v>
      </c>
      <c r="B3767" s="1">
        <v>349</v>
      </c>
      <c r="C3767" s="1" t="s">
        <v>32898</v>
      </c>
      <c r="D3767" s="1" t="s">
        <v>78</v>
      </c>
      <c r="E3767" s="1" t="s">
        <v>988</v>
      </c>
      <c r="F3767" s="1" t="s">
        <v>32900</v>
      </c>
      <c r="G3767" s="1" t="s">
        <v>655</v>
      </c>
      <c r="H3767">
        <v>349</v>
      </c>
      <c r="I3767" s="1" t="s">
        <v>41</v>
      </c>
      <c r="J3767">
        <v>6.5</v>
      </c>
    </row>
    <row r="3768" spans="1:10" hidden="1" x14ac:dyDescent="0.25">
      <c r="A3768" s="24" t="str">
        <f t="shared" si="60"/>
        <v>357ARCELOR (BERTON SICARD)</v>
      </c>
      <c r="B3768" s="1">
        <v>357</v>
      </c>
      <c r="C3768" s="1" t="s">
        <v>32898</v>
      </c>
      <c r="D3768" s="1" t="s">
        <v>78</v>
      </c>
      <c r="E3768" s="1" t="s">
        <v>2224</v>
      </c>
      <c r="F3768" s="1" t="s">
        <v>32900</v>
      </c>
      <c r="G3768" s="1" t="s">
        <v>655</v>
      </c>
      <c r="H3768">
        <v>357</v>
      </c>
      <c r="I3768" s="1" t="s">
        <v>41</v>
      </c>
      <c r="J3768">
        <v>1</v>
      </c>
    </row>
    <row r="3769" spans="1:10" hidden="1" x14ac:dyDescent="0.25">
      <c r="A3769" s="24" t="str">
        <f t="shared" si="60"/>
        <v>359ARCELOR (BERTON SICARD)</v>
      </c>
      <c r="B3769" s="1">
        <v>359</v>
      </c>
      <c r="C3769" s="1" t="s">
        <v>32898</v>
      </c>
      <c r="D3769" s="1" t="s">
        <v>78</v>
      </c>
      <c r="E3769" s="1" t="s">
        <v>2019</v>
      </c>
      <c r="F3769" s="1" t="s">
        <v>32900</v>
      </c>
      <c r="G3769" s="1" t="s">
        <v>655</v>
      </c>
      <c r="H3769">
        <v>359</v>
      </c>
      <c r="I3769" s="1" t="s">
        <v>41</v>
      </c>
      <c r="J3769">
        <v>2</v>
      </c>
    </row>
    <row r="3770" spans="1:10" hidden="1" x14ac:dyDescent="0.25">
      <c r="A3770" s="24" t="str">
        <f t="shared" si="60"/>
        <v>365ARCELOR (BERTON SICARD)</v>
      </c>
      <c r="B3770" s="1">
        <v>365</v>
      </c>
      <c r="C3770" s="1" t="s">
        <v>32898</v>
      </c>
      <c r="D3770" s="1" t="s">
        <v>78</v>
      </c>
      <c r="E3770" s="1" t="s">
        <v>2021</v>
      </c>
      <c r="F3770" s="1" t="s">
        <v>32900</v>
      </c>
      <c r="G3770" s="1" t="s">
        <v>655</v>
      </c>
      <c r="H3770">
        <v>365</v>
      </c>
      <c r="I3770" s="1" t="s">
        <v>41</v>
      </c>
      <c r="J3770">
        <v>2</v>
      </c>
    </row>
    <row r="3771" spans="1:10" hidden="1" x14ac:dyDescent="0.25">
      <c r="A3771" s="24" t="str">
        <f t="shared" si="60"/>
        <v>368ARCELOR (BERTON SICARD)</v>
      </c>
      <c r="B3771" s="1">
        <v>368</v>
      </c>
      <c r="C3771" s="1" t="s">
        <v>32898</v>
      </c>
      <c r="D3771" s="1" t="s">
        <v>78</v>
      </c>
      <c r="E3771" s="1" t="s">
        <v>2022</v>
      </c>
      <c r="F3771" s="1" t="s">
        <v>32900</v>
      </c>
      <c r="G3771" s="1" t="s">
        <v>655</v>
      </c>
      <c r="H3771">
        <v>368</v>
      </c>
      <c r="I3771" s="1" t="s">
        <v>41</v>
      </c>
      <c r="J3771">
        <v>1</v>
      </c>
    </row>
    <row r="3772" spans="1:10" hidden="1" x14ac:dyDescent="0.25">
      <c r="A3772" s="24" t="str">
        <f t="shared" si="60"/>
        <v>375ARCELOR (BERTON SICARD)</v>
      </c>
      <c r="B3772" s="1">
        <v>375</v>
      </c>
      <c r="C3772" s="1" t="s">
        <v>32898</v>
      </c>
      <c r="D3772" s="1" t="s">
        <v>78</v>
      </c>
      <c r="E3772" s="1" t="s">
        <v>989</v>
      </c>
      <c r="F3772" s="1" t="s">
        <v>32900</v>
      </c>
      <c r="G3772" s="1" t="s">
        <v>655</v>
      </c>
      <c r="H3772">
        <v>375</v>
      </c>
      <c r="I3772" s="1" t="s">
        <v>41</v>
      </c>
      <c r="J3772">
        <v>6.5</v>
      </c>
    </row>
    <row r="3773" spans="1:10" hidden="1" x14ac:dyDescent="0.25">
      <c r="A3773" s="24" t="str">
        <f t="shared" si="60"/>
        <v>377ARCELOR (BERTON SICARD)</v>
      </c>
      <c r="B3773" s="1">
        <v>377</v>
      </c>
      <c r="C3773" s="1" t="s">
        <v>32898</v>
      </c>
      <c r="D3773" s="1" t="s">
        <v>168</v>
      </c>
      <c r="E3773" s="1" t="s">
        <v>990</v>
      </c>
      <c r="F3773" s="1" t="s">
        <v>32900</v>
      </c>
      <c r="G3773" s="1" t="s">
        <v>655</v>
      </c>
      <c r="H3773">
        <v>377</v>
      </c>
      <c r="I3773" s="1" t="s">
        <v>41</v>
      </c>
      <c r="J3773">
        <v>6.5</v>
      </c>
    </row>
    <row r="3774" spans="1:10" hidden="1" x14ac:dyDescent="0.25">
      <c r="A3774" s="24" t="str">
        <f t="shared" si="60"/>
        <v>384ARCELOR (BERTON SICARD)</v>
      </c>
      <c r="B3774" s="1">
        <v>384</v>
      </c>
      <c r="C3774" s="1" t="s">
        <v>32898</v>
      </c>
      <c r="D3774" s="1" t="s">
        <v>78</v>
      </c>
      <c r="E3774" s="1" t="s">
        <v>2025</v>
      </c>
      <c r="F3774" s="1" t="s">
        <v>32900</v>
      </c>
      <c r="G3774" s="1" t="s">
        <v>655</v>
      </c>
      <c r="H3774">
        <v>384</v>
      </c>
      <c r="I3774" s="1" t="s">
        <v>41</v>
      </c>
      <c r="J3774">
        <v>1</v>
      </c>
    </row>
    <row r="3775" spans="1:10" hidden="1" x14ac:dyDescent="0.25">
      <c r="A3775" s="24" t="str">
        <f t="shared" si="60"/>
        <v>385ARCELOR (BERTON SICARD)</v>
      </c>
      <c r="B3775" s="1">
        <v>385</v>
      </c>
      <c r="C3775" s="1" t="s">
        <v>32898</v>
      </c>
      <c r="D3775" s="1" t="s">
        <v>78</v>
      </c>
      <c r="E3775" s="1" t="s">
        <v>2026</v>
      </c>
      <c r="F3775" s="1" t="s">
        <v>32900</v>
      </c>
      <c r="G3775" s="1" t="s">
        <v>655</v>
      </c>
      <c r="H3775">
        <v>385</v>
      </c>
      <c r="I3775" s="1" t="s">
        <v>41</v>
      </c>
      <c r="J3775">
        <v>1</v>
      </c>
    </row>
    <row r="3776" spans="1:10" hidden="1" x14ac:dyDescent="0.25">
      <c r="A3776" s="24" t="str">
        <f t="shared" si="60"/>
        <v>386ARCELOR (BERTON SICARD)</v>
      </c>
      <c r="B3776" s="1">
        <v>386</v>
      </c>
      <c r="C3776" s="1" t="s">
        <v>32898</v>
      </c>
      <c r="D3776" s="1" t="s">
        <v>78</v>
      </c>
      <c r="E3776" s="1" t="s">
        <v>2225</v>
      </c>
      <c r="F3776" s="1" t="s">
        <v>32900</v>
      </c>
      <c r="G3776" s="1" t="s">
        <v>655</v>
      </c>
      <c r="H3776">
        <v>386</v>
      </c>
      <c r="I3776" s="1" t="s">
        <v>41</v>
      </c>
      <c r="J3776">
        <v>1</v>
      </c>
    </row>
    <row r="3777" spans="1:10" hidden="1" x14ac:dyDescent="0.25">
      <c r="A3777" s="24" t="str">
        <f t="shared" si="60"/>
        <v>399ARCELOR (BERTON SICARD)</v>
      </c>
      <c r="B3777" s="1">
        <v>399</v>
      </c>
      <c r="C3777" s="1" t="s">
        <v>32898</v>
      </c>
      <c r="D3777" s="1" t="s">
        <v>32837</v>
      </c>
      <c r="E3777" s="1" t="s">
        <v>991</v>
      </c>
      <c r="F3777" s="1" t="s">
        <v>32900</v>
      </c>
      <c r="G3777" s="1" t="s">
        <v>655</v>
      </c>
      <c r="H3777">
        <v>399</v>
      </c>
      <c r="I3777" s="1" t="s">
        <v>41</v>
      </c>
      <c r="J3777">
        <v>6.5</v>
      </c>
    </row>
    <row r="3778" spans="1:10" hidden="1" x14ac:dyDescent="0.25">
      <c r="A3778" s="24" t="str">
        <f t="shared" si="60"/>
        <v>500ARCELOR (BERTON SICARD)</v>
      </c>
      <c r="B3778" s="1">
        <v>500</v>
      </c>
      <c r="C3778" s="1" t="s">
        <v>32898</v>
      </c>
      <c r="D3778" s="1" t="s">
        <v>78</v>
      </c>
      <c r="E3778" s="1" t="s">
        <v>992</v>
      </c>
      <c r="F3778" s="1" t="s">
        <v>32900</v>
      </c>
      <c r="G3778" s="1" t="s">
        <v>655</v>
      </c>
      <c r="H3778">
        <v>500</v>
      </c>
      <c r="I3778" s="1" t="s">
        <v>41</v>
      </c>
      <c r="J3778">
        <v>6.5</v>
      </c>
    </row>
    <row r="3779" spans="1:10" hidden="1" x14ac:dyDescent="0.25">
      <c r="A3779" s="24" t="str">
        <f t="shared" si="60"/>
        <v>505ARCELOR (BERTON SICARD)</v>
      </c>
      <c r="B3779" s="1">
        <v>505</v>
      </c>
      <c r="C3779" s="1" t="s">
        <v>32898</v>
      </c>
      <c r="D3779" s="1" t="s">
        <v>78</v>
      </c>
      <c r="E3779" s="1" t="s">
        <v>995</v>
      </c>
      <c r="F3779" s="1" t="s">
        <v>32900</v>
      </c>
      <c r="G3779" s="1" t="s">
        <v>655</v>
      </c>
      <c r="H3779">
        <v>505</v>
      </c>
      <c r="I3779" s="1" t="s">
        <v>41</v>
      </c>
      <c r="J3779">
        <v>6.5</v>
      </c>
    </row>
    <row r="3780" spans="1:10" hidden="1" x14ac:dyDescent="0.25">
      <c r="A3780" s="24" t="str">
        <f t="shared" si="60"/>
        <v>506ARCELOR (BERTON SICARD)</v>
      </c>
      <c r="B3780" s="1">
        <v>506</v>
      </c>
      <c r="C3780" s="1" t="s">
        <v>32898</v>
      </c>
      <c r="D3780" s="1" t="s">
        <v>32837</v>
      </c>
      <c r="E3780" s="1" t="s">
        <v>996</v>
      </c>
      <c r="F3780" s="1" t="s">
        <v>32900</v>
      </c>
      <c r="G3780" s="1" t="s">
        <v>655</v>
      </c>
      <c r="H3780">
        <v>506</v>
      </c>
      <c r="I3780" s="1" t="s">
        <v>41</v>
      </c>
      <c r="J3780">
        <v>6.5</v>
      </c>
    </row>
    <row r="3781" spans="1:10" hidden="1" x14ac:dyDescent="0.25">
      <c r="A3781" s="24" t="str">
        <f t="shared" si="60"/>
        <v>508ARCELOR (BERTON SICARD)</v>
      </c>
      <c r="B3781" s="1">
        <v>508</v>
      </c>
      <c r="C3781" s="1" t="s">
        <v>32898</v>
      </c>
      <c r="D3781" s="1" t="s">
        <v>78</v>
      </c>
      <c r="E3781" s="1" t="s">
        <v>998</v>
      </c>
      <c r="F3781" s="1" t="s">
        <v>32900</v>
      </c>
      <c r="G3781" s="1" t="s">
        <v>655</v>
      </c>
      <c r="H3781">
        <v>508</v>
      </c>
      <c r="I3781" s="1" t="s">
        <v>41</v>
      </c>
      <c r="J3781">
        <v>6</v>
      </c>
    </row>
    <row r="3782" spans="1:10" hidden="1" x14ac:dyDescent="0.25">
      <c r="A3782" s="24" t="str">
        <f t="shared" si="60"/>
        <v>508/2ARCELOR (BERTON SICARD)</v>
      </c>
      <c r="B3782" s="1" t="s">
        <v>999</v>
      </c>
      <c r="C3782" s="1" t="s">
        <v>32898</v>
      </c>
      <c r="D3782" s="1" t="s">
        <v>78</v>
      </c>
      <c r="E3782" s="1" t="s">
        <v>1000</v>
      </c>
      <c r="F3782" s="1" t="s">
        <v>32900</v>
      </c>
      <c r="G3782" s="1" t="s">
        <v>655</v>
      </c>
      <c r="H3782" t="s">
        <v>999</v>
      </c>
      <c r="I3782" s="1" t="s">
        <v>41</v>
      </c>
      <c r="J3782">
        <v>1995</v>
      </c>
    </row>
    <row r="3783" spans="1:10" hidden="1" x14ac:dyDescent="0.25">
      <c r="A3783" s="24" t="str">
        <f t="shared" si="60"/>
        <v>509ARCELOR (BERTON SICARD)</v>
      </c>
      <c r="B3783" s="1">
        <v>509</v>
      </c>
      <c r="C3783" s="1" t="s">
        <v>32898</v>
      </c>
      <c r="D3783" s="1" t="s">
        <v>78</v>
      </c>
      <c r="E3783" s="1" t="s">
        <v>1001</v>
      </c>
      <c r="F3783" s="1" t="s">
        <v>32900</v>
      </c>
      <c r="G3783" s="1" t="s">
        <v>655</v>
      </c>
      <c r="H3783">
        <v>509</v>
      </c>
      <c r="I3783" s="1" t="s">
        <v>41</v>
      </c>
      <c r="J3783">
        <v>6</v>
      </c>
    </row>
    <row r="3784" spans="1:10" hidden="1" x14ac:dyDescent="0.25">
      <c r="A3784" s="24" t="str">
        <f t="shared" si="60"/>
        <v>509/2ARCELOR (BERTON SICARD)</v>
      </c>
      <c r="B3784" s="1" t="s">
        <v>1002</v>
      </c>
      <c r="C3784" s="1" t="s">
        <v>32898</v>
      </c>
      <c r="D3784" s="1" t="s">
        <v>78</v>
      </c>
      <c r="E3784" s="1" t="s">
        <v>1003</v>
      </c>
      <c r="F3784" s="1" t="s">
        <v>32900</v>
      </c>
      <c r="G3784" s="1" t="s">
        <v>655</v>
      </c>
      <c r="H3784" t="s">
        <v>1002</v>
      </c>
      <c r="I3784" s="1" t="s">
        <v>41</v>
      </c>
      <c r="J3784">
        <v>1995</v>
      </c>
    </row>
    <row r="3785" spans="1:10" hidden="1" x14ac:dyDescent="0.25">
      <c r="A3785" s="24" t="str">
        <f t="shared" si="60"/>
        <v>519ARCELOR (BERTON SICARD)</v>
      </c>
      <c r="B3785" s="1">
        <v>519</v>
      </c>
      <c r="C3785" s="1" t="s">
        <v>32898</v>
      </c>
      <c r="D3785" s="1" t="s">
        <v>78</v>
      </c>
      <c r="E3785" s="1" t="s">
        <v>1008</v>
      </c>
      <c r="F3785" s="1" t="s">
        <v>32900</v>
      </c>
      <c r="G3785" s="1" t="s">
        <v>655</v>
      </c>
      <c r="H3785">
        <v>519</v>
      </c>
      <c r="I3785" s="1" t="s">
        <v>41</v>
      </c>
      <c r="J3785">
        <v>6.5</v>
      </c>
    </row>
    <row r="3786" spans="1:10" hidden="1" x14ac:dyDescent="0.25">
      <c r="A3786" s="24" t="str">
        <f t="shared" si="60"/>
        <v>523ARCELOR (BERTON SICARD)</v>
      </c>
      <c r="B3786" s="1">
        <v>523</v>
      </c>
      <c r="C3786" s="1" t="s">
        <v>32898</v>
      </c>
      <c r="D3786" s="1" t="s">
        <v>78</v>
      </c>
      <c r="E3786" s="1" t="s">
        <v>1010</v>
      </c>
      <c r="F3786" s="1" t="s">
        <v>32900</v>
      </c>
      <c r="G3786" s="1" t="s">
        <v>655</v>
      </c>
      <c r="H3786">
        <v>523</v>
      </c>
      <c r="I3786" s="1" t="s">
        <v>41</v>
      </c>
      <c r="J3786">
        <v>6.5</v>
      </c>
    </row>
    <row r="3787" spans="1:10" hidden="1" x14ac:dyDescent="0.25">
      <c r="A3787" s="24" t="str">
        <f t="shared" si="60"/>
        <v>523/4ARCELOR (BERTON SICARD)</v>
      </c>
      <c r="B3787" s="1" t="s">
        <v>1011</v>
      </c>
      <c r="C3787" s="1" t="s">
        <v>32898</v>
      </c>
      <c r="D3787" s="1" t="s">
        <v>78</v>
      </c>
      <c r="E3787" s="1" t="s">
        <v>1010</v>
      </c>
      <c r="F3787" s="1" t="s">
        <v>32900</v>
      </c>
      <c r="G3787" s="1" t="s">
        <v>655</v>
      </c>
      <c r="H3787" t="s">
        <v>1011</v>
      </c>
      <c r="I3787" s="1" t="s">
        <v>41</v>
      </c>
      <c r="J3787">
        <v>4</v>
      </c>
    </row>
    <row r="3788" spans="1:10" hidden="1" x14ac:dyDescent="0.25">
      <c r="A3788" s="24" t="str">
        <f t="shared" ref="A3788:A3851" si="61">B3788&amp;F3788</f>
        <v>526ARCELOR (BERTON SICARD)</v>
      </c>
      <c r="B3788" s="1">
        <v>526</v>
      </c>
      <c r="C3788" s="1" t="s">
        <v>32898</v>
      </c>
      <c r="D3788" s="1" t="s">
        <v>78</v>
      </c>
      <c r="E3788" s="1" t="s">
        <v>1012</v>
      </c>
      <c r="F3788" s="1" t="s">
        <v>32900</v>
      </c>
      <c r="G3788" s="1" t="s">
        <v>655</v>
      </c>
      <c r="H3788">
        <v>526</v>
      </c>
      <c r="I3788" s="1" t="s">
        <v>41</v>
      </c>
      <c r="J3788">
        <v>6.5</v>
      </c>
    </row>
    <row r="3789" spans="1:10" hidden="1" x14ac:dyDescent="0.25">
      <c r="A3789" s="24" t="str">
        <f t="shared" si="61"/>
        <v>529ARCELOR (BERTON SICARD)</v>
      </c>
      <c r="B3789" s="1">
        <v>529</v>
      </c>
      <c r="C3789" s="1" t="s">
        <v>32898</v>
      </c>
      <c r="D3789" s="1" t="s">
        <v>168</v>
      </c>
      <c r="E3789" s="1" t="s">
        <v>1014</v>
      </c>
      <c r="F3789" s="1" t="s">
        <v>32900</v>
      </c>
      <c r="G3789" s="1" t="s">
        <v>655</v>
      </c>
      <c r="H3789">
        <v>529</v>
      </c>
      <c r="I3789" s="1" t="s">
        <v>41</v>
      </c>
      <c r="J3789">
        <v>6.5</v>
      </c>
    </row>
    <row r="3790" spans="1:10" hidden="1" x14ac:dyDescent="0.25">
      <c r="A3790" s="24" t="str">
        <f t="shared" si="61"/>
        <v>538ARCELOR (BERTON SICARD)</v>
      </c>
      <c r="B3790" s="1">
        <v>538</v>
      </c>
      <c r="C3790" s="1" t="s">
        <v>32898</v>
      </c>
      <c r="D3790" s="1" t="s">
        <v>78</v>
      </c>
      <c r="E3790" s="1" t="s">
        <v>1021</v>
      </c>
      <c r="F3790" s="1" t="s">
        <v>32900</v>
      </c>
      <c r="G3790" s="1" t="s">
        <v>655</v>
      </c>
      <c r="H3790">
        <v>538</v>
      </c>
      <c r="I3790" s="1" t="s">
        <v>41</v>
      </c>
      <c r="J3790">
        <v>6.5</v>
      </c>
    </row>
    <row r="3791" spans="1:10" hidden="1" x14ac:dyDescent="0.25">
      <c r="A3791" s="24" t="str">
        <f t="shared" si="61"/>
        <v>541IARCELOR (BERTON SICARD)</v>
      </c>
      <c r="B3791" s="1" t="s">
        <v>1022</v>
      </c>
      <c r="C3791" s="1" t="s">
        <v>32898</v>
      </c>
      <c r="D3791" s="1" t="s">
        <v>78</v>
      </c>
      <c r="E3791" s="1" t="s">
        <v>1023</v>
      </c>
      <c r="F3791" s="1" t="s">
        <v>32900</v>
      </c>
      <c r="G3791" s="1" t="s">
        <v>655</v>
      </c>
      <c r="H3791" t="s">
        <v>1022</v>
      </c>
      <c r="I3791" s="1" t="s">
        <v>41</v>
      </c>
      <c r="J3791">
        <v>6.5</v>
      </c>
    </row>
    <row r="3792" spans="1:10" hidden="1" x14ac:dyDescent="0.25">
      <c r="A3792" s="24" t="str">
        <f t="shared" si="61"/>
        <v>541I/4ARCELOR (BERTON SICARD)</v>
      </c>
      <c r="B3792" s="1" t="s">
        <v>1024</v>
      </c>
      <c r="C3792" s="1" t="s">
        <v>32898</v>
      </c>
      <c r="D3792" s="1" t="s">
        <v>78</v>
      </c>
      <c r="E3792" s="1" t="s">
        <v>1023</v>
      </c>
      <c r="F3792" s="1" t="s">
        <v>32900</v>
      </c>
      <c r="G3792" s="1" t="s">
        <v>655</v>
      </c>
      <c r="H3792" t="s">
        <v>1024</v>
      </c>
      <c r="I3792" s="1" t="s">
        <v>41</v>
      </c>
      <c r="J3792">
        <v>4.5</v>
      </c>
    </row>
    <row r="3793" spans="1:10" hidden="1" x14ac:dyDescent="0.25">
      <c r="A3793" s="24" t="str">
        <f t="shared" si="61"/>
        <v>542ARCELOR (BERTON SICARD)</v>
      </c>
      <c r="B3793" s="1">
        <v>542</v>
      </c>
      <c r="C3793" s="1" t="s">
        <v>32898</v>
      </c>
      <c r="D3793" s="1" t="s">
        <v>78</v>
      </c>
      <c r="E3793" s="1" t="s">
        <v>1025</v>
      </c>
      <c r="F3793" s="1" t="s">
        <v>32900</v>
      </c>
      <c r="G3793" s="1" t="s">
        <v>655</v>
      </c>
      <c r="H3793">
        <v>542</v>
      </c>
      <c r="I3793" s="1" t="s">
        <v>41</v>
      </c>
      <c r="J3793">
        <v>6.5</v>
      </c>
    </row>
    <row r="3794" spans="1:10" hidden="1" x14ac:dyDescent="0.25">
      <c r="A3794" s="24" t="str">
        <f t="shared" si="61"/>
        <v>542/4ARCELOR (BERTON SICARD)</v>
      </c>
      <c r="B3794" s="1" t="s">
        <v>1026</v>
      </c>
      <c r="C3794" s="1" t="s">
        <v>32898</v>
      </c>
      <c r="D3794" s="1" t="s">
        <v>78</v>
      </c>
      <c r="E3794" s="1" t="s">
        <v>1025</v>
      </c>
      <c r="F3794" s="1" t="s">
        <v>32900</v>
      </c>
      <c r="G3794" s="1" t="s">
        <v>655</v>
      </c>
      <c r="H3794" t="s">
        <v>1026</v>
      </c>
      <c r="I3794" s="1" t="s">
        <v>41</v>
      </c>
      <c r="J3794">
        <v>4.5</v>
      </c>
    </row>
    <row r="3795" spans="1:10" hidden="1" x14ac:dyDescent="0.25">
      <c r="A3795" s="24" t="str">
        <f t="shared" si="61"/>
        <v>562ARCELOR (BERTON SICARD)</v>
      </c>
      <c r="B3795" s="1">
        <v>562</v>
      </c>
      <c r="C3795" s="1" t="s">
        <v>32898</v>
      </c>
      <c r="D3795" s="1" t="s">
        <v>78</v>
      </c>
      <c r="E3795" s="1" t="s">
        <v>2230</v>
      </c>
      <c r="F3795" s="1" t="s">
        <v>32900</v>
      </c>
      <c r="G3795" s="1" t="s">
        <v>655</v>
      </c>
      <c r="H3795">
        <v>562</v>
      </c>
      <c r="I3795" s="1" t="s">
        <v>41</v>
      </c>
      <c r="J3795">
        <v>2</v>
      </c>
    </row>
    <row r="3796" spans="1:10" hidden="1" x14ac:dyDescent="0.25">
      <c r="A3796" s="24" t="str">
        <f t="shared" si="61"/>
        <v>578ARCELOR (BERTON SICARD)</v>
      </c>
      <c r="B3796" s="1">
        <v>578</v>
      </c>
      <c r="C3796" s="1" t="s">
        <v>32898</v>
      </c>
      <c r="D3796" s="1" t="s">
        <v>78</v>
      </c>
      <c r="E3796" s="1" t="s">
        <v>1038</v>
      </c>
      <c r="F3796" s="1" t="s">
        <v>32900</v>
      </c>
      <c r="G3796" s="1" t="s">
        <v>655</v>
      </c>
      <c r="H3796">
        <v>578</v>
      </c>
      <c r="I3796" s="1" t="s">
        <v>41</v>
      </c>
      <c r="J3796">
        <v>1</v>
      </c>
    </row>
    <row r="3797" spans="1:10" hidden="1" x14ac:dyDescent="0.25">
      <c r="A3797" s="24" t="str">
        <f t="shared" si="61"/>
        <v>580ARCELOR (BERTON SICARD)</v>
      </c>
      <c r="B3797" s="1">
        <v>580</v>
      </c>
      <c r="C3797" s="1" t="s">
        <v>32898</v>
      </c>
      <c r="D3797" s="1" t="s">
        <v>168</v>
      </c>
      <c r="E3797" s="1" t="s">
        <v>1039</v>
      </c>
      <c r="F3797" s="1" t="s">
        <v>32900</v>
      </c>
      <c r="G3797" s="1" t="s">
        <v>655</v>
      </c>
      <c r="H3797">
        <v>580</v>
      </c>
      <c r="I3797" s="1" t="s">
        <v>41</v>
      </c>
      <c r="J3797">
        <v>6.5</v>
      </c>
    </row>
    <row r="3798" spans="1:10" hidden="1" x14ac:dyDescent="0.25">
      <c r="A3798" s="24" t="str">
        <f t="shared" si="61"/>
        <v>584ARCELOR (BERTON SICARD)</v>
      </c>
      <c r="B3798" s="1">
        <v>584</v>
      </c>
      <c r="C3798" s="1" t="s">
        <v>32898</v>
      </c>
      <c r="D3798" s="1" t="s">
        <v>78</v>
      </c>
      <c r="E3798" s="1" t="s">
        <v>2233</v>
      </c>
      <c r="F3798" s="1" t="s">
        <v>32900</v>
      </c>
      <c r="G3798" s="1" t="s">
        <v>655</v>
      </c>
      <c r="H3798">
        <v>584</v>
      </c>
      <c r="I3798" s="1" t="s">
        <v>41</v>
      </c>
      <c r="J3798">
        <v>1</v>
      </c>
    </row>
    <row r="3799" spans="1:10" hidden="1" x14ac:dyDescent="0.25">
      <c r="A3799" s="24" t="str">
        <f t="shared" si="61"/>
        <v>585ARCELOR (BERTON SICARD)</v>
      </c>
      <c r="B3799" s="1">
        <v>585</v>
      </c>
      <c r="C3799" s="1" t="s">
        <v>32898</v>
      </c>
      <c r="D3799" s="1" t="s">
        <v>78</v>
      </c>
      <c r="E3799" s="1" t="s">
        <v>2234</v>
      </c>
      <c r="F3799" s="1" t="s">
        <v>32900</v>
      </c>
      <c r="G3799" s="1" t="s">
        <v>655</v>
      </c>
      <c r="H3799">
        <v>585</v>
      </c>
      <c r="I3799" s="1" t="s">
        <v>41</v>
      </c>
      <c r="J3799">
        <v>1</v>
      </c>
    </row>
    <row r="3800" spans="1:10" hidden="1" x14ac:dyDescent="0.25">
      <c r="A3800" s="24" t="str">
        <f t="shared" si="61"/>
        <v>594ARCELOR (BERTON SICARD)</v>
      </c>
      <c r="B3800" s="1">
        <v>594</v>
      </c>
      <c r="C3800" s="1" t="s">
        <v>32898</v>
      </c>
      <c r="D3800" s="1" t="s">
        <v>78</v>
      </c>
      <c r="E3800" s="1" t="s">
        <v>2236</v>
      </c>
      <c r="F3800" s="1" t="s">
        <v>32900</v>
      </c>
      <c r="G3800" s="1" t="s">
        <v>655</v>
      </c>
      <c r="H3800">
        <v>594</v>
      </c>
      <c r="I3800" s="1" t="s">
        <v>41</v>
      </c>
      <c r="J3800">
        <v>2</v>
      </c>
    </row>
    <row r="3801" spans="1:10" hidden="1" x14ac:dyDescent="0.25">
      <c r="A3801" s="24" t="str">
        <f t="shared" si="61"/>
        <v>595ARCELOR (BERTON SICARD)</v>
      </c>
      <c r="B3801" s="1">
        <v>595</v>
      </c>
      <c r="C3801" s="1" t="s">
        <v>32898</v>
      </c>
      <c r="D3801" s="1" t="s">
        <v>78</v>
      </c>
      <c r="E3801" s="1" t="s">
        <v>1042</v>
      </c>
      <c r="F3801" s="1" t="s">
        <v>32900</v>
      </c>
      <c r="G3801" s="1" t="s">
        <v>655</v>
      </c>
      <c r="H3801">
        <v>595</v>
      </c>
      <c r="I3801" s="1" t="s">
        <v>41</v>
      </c>
      <c r="J3801">
        <v>1</v>
      </c>
    </row>
    <row r="3802" spans="1:10" hidden="1" x14ac:dyDescent="0.25">
      <c r="A3802" s="24" t="str">
        <f t="shared" si="61"/>
        <v>597ARCELOR (BERTON SICARD)</v>
      </c>
      <c r="B3802" s="1">
        <v>597</v>
      </c>
      <c r="C3802" s="1" t="s">
        <v>32898</v>
      </c>
      <c r="D3802" s="1" t="s">
        <v>78</v>
      </c>
      <c r="E3802" s="1" t="s">
        <v>1043</v>
      </c>
      <c r="F3802" s="1" t="s">
        <v>32900</v>
      </c>
      <c r="G3802" s="1" t="s">
        <v>655</v>
      </c>
      <c r="H3802">
        <v>597</v>
      </c>
      <c r="I3802" s="1" t="s">
        <v>41</v>
      </c>
      <c r="J3802">
        <v>6.5</v>
      </c>
    </row>
    <row r="3803" spans="1:10" hidden="1" x14ac:dyDescent="0.25">
      <c r="A3803" s="24" t="str">
        <f t="shared" si="61"/>
        <v>598ARCELOR (BERTON SICARD)</v>
      </c>
      <c r="B3803" s="1">
        <v>598</v>
      </c>
      <c r="C3803" s="1" t="s">
        <v>32898</v>
      </c>
      <c r="D3803" s="1" t="s">
        <v>78</v>
      </c>
      <c r="E3803" s="1" t="s">
        <v>2237</v>
      </c>
      <c r="F3803" s="1" t="s">
        <v>32900</v>
      </c>
      <c r="G3803" s="1" t="s">
        <v>655</v>
      </c>
      <c r="H3803">
        <v>598</v>
      </c>
      <c r="I3803" s="1" t="s">
        <v>41</v>
      </c>
      <c r="J3803">
        <v>1</v>
      </c>
    </row>
    <row r="3804" spans="1:10" hidden="1" x14ac:dyDescent="0.25">
      <c r="A3804" s="24" t="str">
        <f t="shared" si="61"/>
        <v>599ARCELOR (BERTON SICARD)</v>
      </c>
      <c r="B3804" s="1">
        <v>599</v>
      </c>
      <c r="C3804" s="1" t="s">
        <v>32898</v>
      </c>
      <c r="D3804" s="1" t="s">
        <v>78</v>
      </c>
      <c r="E3804" s="1" t="s">
        <v>2238</v>
      </c>
      <c r="F3804" s="1" t="s">
        <v>32900</v>
      </c>
      <c r="G3804" s="1" t="s">
        <v>655</v>
      </c>
      <c r="H3804">
        <v>599</v>
      </c>
      <c r="I3804" s="1" t="s">
        <v>41</v>
      </c>
      <c r="J3804">
        <v>1</v>
      </c>
    </row>
    <row r="3805" spans="1:10" hidden="1" x14ac:dyDescent="0.25">
      <c r="A3805" s="24" t="str">
        <f t="shared" si="61"/>
        <v>601ARCELOR (BERTON SICARD)</v>
      </c>
      <c r="B3805" s="1">
        <v>601</v>
      </c>
      <c r="C3805" s="1" t="s">
        <v>32898</v>
      </c>
      <c r="D3805" s="1" t="s">
        <v>78</v>
      </c>
      <c r="E3805" s="1" t="s">
        <v>1046</v>
      </c>
      <c r="F3805" s="1" t="s">
        <v>32900</v>
      </c>
      <c r="G3805" s="1" t="s">
        <v>655</v>
      </c>
      <c r="H3805">
        <v>601</v>
      </c>
      <c r="I3805" s="1" t="s">
        <v>41</v>
      </c>
      <c r="J3805">
        <v>5</v>
      </c>
    </row>
    <row r="3806" spans="1:10" hidden="1" x14ac:dyDescent="0.25">
      <c r="A3806" s="24" t="str">
        <f t="shared" si="61"/>
        <v>607ARCELOR (BERTON SICARD)</v>
      </c>
      <c r="B3806" s="1">
        <v>607</v>
      </c>
      <c r="C3806" s="1" t="s">
        <v>32898</v>
      </c>
      <c r="D3806" s="1" t="s">
        <v>32837</v>
      </c>
      <c r="E3806" s="1" t="s">
        <v>1048</v>
      </c>
      <c r="F3806" s="1" t="s">
        <v>32900</v>
      </c>
      <c r="G3806" s="1" t="s">
        <v>655</v>
      </c>
      <c r="H3806">
        <v>607</v>
      </c>
      <c r="I3806" s="1" t="s">
        <v>41</v>
      </c>
      <c r="J3806">
        <v>6.5</v>
      </c>
    </row>
    <row r="3807" spans="1:10" hidden="1" x14ac:dyDescent="0.25">
      <c r="A3807" s="24" t="str">
        <f t="shared" si="61"/>
        <v>608ARCELOR (BERTON SICARD)</v>
      </c>
      <c r="B3807" s="1">
        <v>608</v>
      </c>
      <c r="C3807" s="1" t="s">
        <v>32898</v>
      </c>
      <c r="D3807" s="1" t="s">
        <v>78</v>
      </c>
      <c r="E3807" s="1" t="s">
        <v>1043</v>
      </c>
      <c r="F3807" s="1" t="s">
        <v>32900</v>
      </c>
      <c r="G3807" s="1" t="s">
        <v>655</v>
      </c>
      <c r="H3807">
        <v>608</v>
      </c>
      <c r="I3807" s="1" t="s">
        <v>41</v>
      </c>
      <c r="J3807">
        <v>6.5</v>
      </c>
    </row>
    <row r="3808" spans="1:10" hidden="1" x14ac:dyDescent="0.25">
      <c r="A3808" s="24" t="str">
        <f t="shared" si="61"/>
        <v>610ARCELOR (BERTON SICARD)</v>
      </c>
      <c r="B3808" s="1">
        <v>610</v>
      </c>
      <c r="C3808" s="1" t="s">
        <v>32898</v>
      </c>
      <c r="D3808" s="1" t="s">
        <v>168</v>
      </c>
      <c r="E3808" s="1" t="s">
        <v>1049</v>
      </c>
      <c r="F3808" s="1" t="s">
        <v>32900</v>
      </c>
      <c r="G3808" s="1" t="s">
        <v>655</v>
      </c>
      <c r="H3808">
        <v>610</v>
      </c>
      <c r="I3808" s="1" t="s">
        <v>41</v>
      </c>
      <c r="J3808">
        <v>5</v>
      </c>
    </row>
    <row r="3809" spans="1:10" hidden="1" x14ac:dyDescent="0.25">
      <c r="A3809" s="24" t="str">
        <f t="shared" si="61"/>
        <v>611ARCELOR (BERTON SICARD)</v>
      </c>
      <c r="B3809" s="1">
        <v>611</v>
      </c>
      <c r="C3809" s="1" t="s">
        <v>32898</v>
      </c>
      <c r="D3809" s="1" t="s">
        <v>32837</v>
      </c>
      <c r="E3809" s="1" t="s">
        <v>1050</v>
      </c>
      <c r="F3809" s="1" t="s">
        <v>32900</v>
      </c>
      <c r="G3809" s="1" t="s">
        <v>655</v>
      </c>
      <c r="H3809">
        <v>611</v>
      </c>
      <c r="I3809" s="1" t="s">
        <v>41</v>
      </c>
      <c r="J3809">
        <v>6.5</v>
      </c>
    </row>
    <row r="3810" spans="1:10" hidden="1" x14ac:dyDescent="0.25">
      <c r="A3810" s="24" t="str">
        <f t="shared" si="61"/>
        <v>612ARCELOR (BERTON SICARD)</v>
      </c>
      <c r="B3810" s="1">
        <v>612</v>
      </c>
      <c r="C3810" s="1" t="s">
        <v>32898</v>
      </c>
      <c r="D3810" s="1" t="s">
        <v>78</v>
      </c>
      <c r="E3810" s="1" t="s">
        <v>1051</v>
      </c>
      <c r="F3810" s="1" t="s">
        <v>32900</v>
      </c>
      <c r="G3810" s="1" t="s">
        <v>655</v>
      </c>
      <c r="H3810">
        <v>612</v>
      </c>
      <c r="I3810" s="1" t="s">
        <v>41</v>
      </c>
      <c r="J3810">
        <v>6.5</v>
      </c>
    </row>
    <row r="3811" spans="1:10" hidden="1" x14ac:dyDescent="0.25">
      <c r="A3811" s="24" t="str">
        <f t="shared" si="61"/>
        <v>613ARCELOR (BERTON SICARD)</v>
      </c>
      <c r="B3811" s="1">
        <v>613</v>
      </c>
      <c r="C3811" s="1" t="s">
        <v>32898</v>
      </c>
      <c r="D3811" s="1" t="s">
        <v>32837</v>
      </c>
      <c r="E3811" s="1" t="s">
        <v>1052</v>
      </c>
      <c r="F3811" s="1" t="s">
        <v>32900</v>
      </c>
      <c r="G3811" s="1" t="s">
        <v>655</v>
      </c>
      <c r="H3811">
        <v>613</v>
      </c>
      <c r="I3811" s="1" t="s">
        <v>41</v>
      </c>
      <c r="J3811">
        <v>6.5</v>
      </c>
    </row>
    <row r="3812" spans="1:10" hidden="1" x14ac:dyDescent="0.25">
      <c r="A3812" s="24" t="str">
        <f t="shared" si="61"/>
        <v>615ARCELOR (BERTON SICARD)</v>
      </c>
      <c r="B3812" s="1">
        <v>615</v>
      </c>
      <c r="C3812" s="1" t="s">
        <v>32898</v>
      </c>
      <c r="D3812" s="1" t="s">
        <v>78</v>
      </c>
      <c r="E3812" s="1" t="s">
        <v>799</v>
      </c>
      <c r="F3812" s="1" t="s">
        <v>32900</v>
      </c>
      <c r="G3812" s="1" t="s">
        <v>655</v>
      </c>
      <c r="H3812">
        <v>615</v>
      </c>
      <c r="I3812" s="1" t="s">
        <v>41</v>
      </c>
      <c r="J3812">
        <v>6.5</v>
      </c>
    </row>
    <row r="3813" spans="1:10" hidden="1" x14ac:dyDescent="0.25">
      <c r="A3813" s="24" t="str">
        <f t="shared" si="61"/>
        <v>615/C1ARCELOR (BERTON SICARD)</v>
      </c>
      <c r="B3813" s="1" t="s">
        <v>1053</v>
      </c>
      <c r="C3813" s="1" t="s">
        <v>32898</v>
      </c>
      <c r="D3813" s="1" t="s">
        <v>78</v>
      </c>
      <c r="E3813" s="1" t="s">
        <v>1054</v>
      </c>
      <c r="F3813" s="1" t="s">
        <v>32900</v>
      </c>
      <c r="G3813" s="1" t="s">
        <v>655</v>
      </c>
      <c r="H3813" t="s">
        <v>1053</v>
      </c>
      <c r="I3813" s="1" t="s">
        <v>41</v>
      </c>
      <c r="J3813">
        <v>1</v>
      </c>
    </row>
    <row r="3814" spans="1:10" hidden="1" x14ac:dyDescent="0.25">
      <c r="A3814" s="24" t="str">
        <f t="shared" si="61"/>
        <v>615/C2ARCELOR (BERTON SICARD)</v>
      </c>
      <c r="B3814" s="1" t="s">
        <v>1055</v>
      </c>
      <c r="C3814" s="1" t="s">
        <v>32898</v>
      </c>
      <c r="D3814" s="1" t="s">
        <v>78</v>
      </c>
      <c r="E3814" s="1" t="s">
        <v>1056</v>
      </c>
      <c r="F3814" s="1" t="s">
        <v>32900</v>
      </c>
      <c r="G3814" s="1" t="s">
        <v>655</v>
      </c>
      <c r="H3814" t="s">
        <v>1055</v>
      </c>
      <c r="I3814" s="1" t="s">
        <v>41</v>
      </c>
      <c r="J3814">
        <v>1</v>
      </c>
    </row>
    <row r="3815" spans="1:10" hidden="1" x14ac:dyDescent="0.25">
      <c r="A3815" s="24" t="str">
        <f t="shared" si="61"/>
        <v>615/C3ARCELOR (BERTON SICARD)</v>
      </c>
      <c r="B3815" s="1" t="s">
        <v>1057</v>
      </c>
      <c r="C3815" s="1" t="s">
        <v>32898</v>
      </c>
      <c r="D3815" s="1" t="s">
        <v>78</v>
      </c>
      <c r="E3815" s="1" t="s">
        <v>1058</v>
      </c>
      <c r="F3815" s="1" t="s">
        <v>32900</v>
      </c>
      <c r="G3815" s="1" t="s">
        <v>655</v>
      </c>
      <c r="H3815" t="s">
        <v>1057</v>
      </c>
      <c r="I3815" s="1" t="s">
        <v>41</v>
      </c>
      <c r="J3815">
        <v>1</v>
      </c>
    </row>
    <row r="3816" spans="1:10" hidden="1" x14ac:dyDescent="0.25">
      <c r="A3816" s="24" t="str">
        <f t="shared" si="61"/>
        <v>615/C4ARCELOR (BERTON SICARD)</v>
      </c>
      <c r="B3816" s="1" t="s">
        <v>1059</v>
      </c>
      <c r="C3816" s="1" t="s">
        <v>32898</v>
      </c>
      <c r="D3816" s="1" t="s">
        <v>78</v>
      </c>
      <c r="E3816" s="1" t="s">
        <v>1060</v>
      </c>
      <c r="F3816" s="1" t="s">
        <v>32900</v>
      </c>
      <c r="G3816" s="1" t="s">
        <v>655</v>
      </c>
      <c r="H3816" t="s">
        <v>1059</v>
      </c>
      <c r="I3816" s="1" t="s">
        <v>41</v>
      </c>
      <c r="J3816">
        <v>1</v>
      </c>
    </row>
    <row r="3817" spans="1:10" hidden="1" x14ac:dyDescent="0.25">
      <c r="A3817" s="24" t="str">
        <f t="shared" si="61"/>
        <v>616ARCELOR (BERTON SICARD)</v>
      </c>
      <c r="B3817" s="1">
        <v>616</v>
      </c>
      <c r="C3817" s="1" t="s">
        <v>32898</v>
      </c>
      <c r="D3817" s="1" t="s">
        <v>78</v>
      </c>
      <c r="E3817" s="1" t="s">
        <v>2239</v>
      </c>
      <c r="F3817" s="1" t="s">
        <v>32900</v>
      </c>
      <c r="G3817" s="1" t="s">
        <v>655</v>
      </c>
      <c r="H3817">
        <v>616</v>
      </c>
      <c r="I3817" s="1" t="s">
        <v>41</v>
      </c>
      <c r="J3817">
        <v>1</v>
      </c>
    </row>
    <row r="3818" spans="1:10" hidden="1" x14ac:dyDescent="0.25">
      <c r="A3818" s="24" t="str">
        <f t="shared" si="61"/>
        <v>620ARCELOR (BERTON SICARD)</v>
      </c>
      <c r="B3818" s="1">
        <v>620</v>
      </c>
      <c r="C3818" s="1" t="s">
        <v>32898</v>
      </c>
      <c r="D3818" s="1" t="s">
        <v>78</v>
      </c>
      <c r="E3818" s="1" t="s">
        <v>1071</v>
      </c>
      <c r="F3818" s="1" t="s">
        <v>32900</v>
      </c>
      <c r="G3818" s="1" t="s">
        <v>655</v>
      </c>
      <c r="H3818">
        <v>620</v>
      </c>
      <c r="I3818" s="1" t="s">
        <v>41</v>
      </c>
      <c r="J3818">
        <v>6.5</v>
      </c>
    </row>
    <row r="3819" spans="1:10" hidden="1" x14ac:dyDescent="0.25">
      <c r="A3819" s="24" t="str">
        <f t="shared" si="61"/>
        <v>620/5ARCELOR (BERTON SICARD)</v>
      </c>
      <c r="B3819" s="1" t="s">
        <v>1072</v>
      </c>
      <c r="C3819" s="1" t="s">
        <v>32898</v>
      </c>
      <c r="D3819" s="1" t="s">
        <v>78</v>
      </c>
      <c r="E3819" s="1" t="s">
        <v>1071</v>
      </c>
      <c r="F3819" s="1" t="s">
        <v>32900</v>
      </c>
      <c r="G3819" s="1" t="s">
        <v>655</v>
      </c>
      <c r="H3819" t="s">
        <v>1072</v>
      </c>
      <c r="I3819" s="1" t="s">
        <v>41</v>
      </c>
      <c r="J3819">
        <v>5</v>
      </c>
    </row>
    <row r="3820" spans="1:10" hidden="1" x14ac:dyDescent="0.25">
      <c r="A3820" s="24" t="str">
        <f t="shared" si="61"/>
        <v>621ARCELOR (BERTON SICARD)</v>
      </c>
      <c r="B3820" s="1">
        <v>621</v>
      </c>
      <c r="C3820" s="1" t="s">
        <v>32898</v>
      </c>
      <c r="D3820" s="1" t="s">
        <v>78</v>
      </c>
      <c r="E3820" s="1" t="s">
        <v>1073</v>
      </c>
      <c r="F3820" s="1" t="s">
        <v>32900</v>
      </c>
      <c r="G3820" s="1" t="s">
        <v>655</v>
      </c>
      <c r="H3820">
        <v>621</v>
      </c>
      <c r="I3820" s="1" t="s">
        <v>41</v>
      </c>
      <c r="J3820">
        <v>6.5</v>
      </c>
    </row>
    <row r="3821" spans="1:10" hidden="1" x14ac:dyDescent="0.25">
      <c r="A3821" s="24" t="str">
        <f t="shared" si="61"/>
        <v>621/C1ARCELOR (BERTON SICARD)</v>
      </c>
      <c r="B3821" s="1" t="s">
        <v>1074</v>
      </c>
      <c r="C3821" s="1" t="s">
        <v>32898</v>
      </c>
      <c r="D3821" s="1" t="s">
        <v>78</v>
      </c>
      <c r="E3821" s="1" t="s">
        <v>1054</v>
      </c>
      <c r="F3821" s="1" t="s">
        <v>32900</v>
      </c>
      <c r="G3821" s="1" t="s">
        <v>655</v>
      </c>
      <c r="H3821" t="s">
        <v>1074</v>
      </c>
      <c r="I3821" s="1" t="s">
        <v>41</v>
      </c>
      <c r="J3821">
        <v>1</v>
      </c>
    </row>
    <row r="3822" spans="1:10" hidden="1" x14ac:dyDescent="0.25">
      <c r="A3822" s="24" t="str">
        <f t="shared" si="61"/>
        <v>621/C2ARCELOR (BERTON SICARD)</v>
      </c>
      <c r="B3822" s="1" t="s">
        <v>1075</v>
      </c>
      <c r="C3822" s="1" t="s">
        <v>32898</v>
      </c>
      <c r="D3822" s="1" t="s">
        <v>78</v>
      </c>
      <c r="E3822" s="1" t="s">
        <v>1056</v>
      </c>
      <c r="F3822" s="1" t="s">
        <v>32900</v>
      </c>
      <c r="G3822" s="1" t="s">
        <v>655</v>
      </c>
      <c r="H3822" t="s">
        <v>1075</v>
      </c>
      <c r="I3822" s="1" t="s">
        <v>41</v>
      </c>
      <c r="J3822">
        <v>1</v>
      </c>
    </row>
    <row r="3823" spans="1:10" hidden="1" x14ac:dyDescent="0.25">
      <c r="A3823" s="24" t="str">
        <f t="shared" si="61"/>
        <v>621/C3ARCELOR (BERTON SICARD)</v>
      </c>
      <c r="B3823" s="1" t="s">
        <v>1076</v>
      </c>
      <c r="C3823" s="1" t="s">
        <v>32898</v>
      </c>
      <c r="D3823" s="1" t="s">
        <v>78</v>
      </c>
      <c r="E3823" s="1" t="s">
        <v>1058</v>
      </c>
      <c r="F3823" s="1" t="s">
        <v>32900</v>
      </c>
      <c r="G3823" s="1" t="s">
        <v>655</v>
      </c>
      <c r="H3823" t="s">
        <v>1076</v>
      </c>
      <c r="I3823" s="1" t="s">
        <v>41</v>
      </c>
      <c r="J3823">
        <v>1</v>
      </c>
    </row>
    <row r="3824" spans="1:10" hidden="1" x14ac:dyDescent="0.25">
      <c r="A3824" s="24" t="str">
        <f t="shared" si="61"/>
        <v>621/C4ARCELOR (BERTON SICARD)</v>
      </c>
      <c r="B3824" s="1" t="s">
        <v>1077</v>
      </c>
      <c r="C3824" s="1" t="s">
        <v>32898</v>
      </c>
      <c r="D3824" s="1" t="s">
        <v>78</v>
      </c>
      <c r="E3824" s="1" t="s">
        <v>1060</v>
      </c>
      <c r="F3824" s="1" t="s">
        <v>32900</v>
      </c>
      <c r="G3824" s="1" t="s">
        <v>655</v>
      </c>
      <c r="H3824" t="s">
        <v>1077</v>
      </c>
      <c r="I3824" s="1" t="s">
        <v>41</v>
      </c>
      <c r="J3824">
        <v>1</v>
      </c>
    </row>
    <row r="3825" spans="1:10" hidden="1" x14ac:dyDescent="0.25">
      <c r="A3825" s="24" t="str">
        <f t="shared" si="61"/>
        <v>621/3ARCELOR (BERTON SICARD)</v>
      </c>
      <c r="B3825" s="1" t="s">
        <v>1082</v>
      </c>
      <c r="C3825" s="1" t="s">
        <v>32898</v>
      </c>
      <c r="D3825" s="1" t="s">
        <v>78</v>
      </c>
      <c r="E3825" s="1" t="s">
        <v>1073</v>
      </c>
      <c r="F3825" s="1" t="s">
        <v>32900</v>
      </c>
      <c r="G3825" s="1" t="s">
        <v>655</v>
      </c>
      <c r="H3825" t="s">
        <v>1082</v>
      </c>
      <c r="I3825" s="1" t="s">
        <v>41</v>
      </c>
      <c r="J3825">
        <v>3.2</v>
      </c>
    </row>
    <row r="3826" spans="1:10" hidden="1" x14ac:dyDescent="0.25">
      <c r="A3826" s="24" t="str">
        <f t="shared" si="61"/>
        <v>622ARCELOR (BERTON SICARD)</v>
      </c>
      <c r="B3826" s="1">
        <v>622</v>
      </c>
      <c r="C3826" s="1" t="s">
        <v>32898</v>
      </c>
      <c r="D3826" s="1" t="s">
        <v>78</v>
      </c>
      <c r="E3826" s="1" t="s">
        <v>801</v>
      </c>
      <c r="F3826" s="1" t="s">
        <v>32900</v>
      </c>
      <c r="G3826" s="1" t="s">
        <v>655</v>
      </c>
      <c r="H3826">
        <v>622</v>
      </c>
      <c r="I3826" s="1" t="s">
        <v>41</v>
      </c>
      <c r="J3826">
        <v>6.5</v>
      </c>
    </row>
    <row r="3827" spans="1:10" hidden="1" x14ac:dyDescent="0.25">
      <c r="A3827" s="24" t="str">
        <f t="shared" si="61"/>
        <v>622/3ARCELOR (BERTON SICARD)</v>
      </c>
      <c r="B3827" s="1" t="s">
        <v>1083</v>
      </c>
      <c r="C3827" s="1" t="s">
        <v>32898</v>
      </c>
      <c r="D3827" s="1" t="s">
        <v>78</v>
      </c>
      <c r="E3827" s="1" t="s">
        <v>801</v>
      </c>
      <c r="F3827" s="1" t="s">
        <v>32900</v>
      </c>
      <c r="G3827" s="1" t="s">
        <v>655</v>
      </c>
      <c r="H3827" t="s">
        <v>1083</v>
      </c>
      <c r="I3827" s="1" t="s">
        <v>41</v>
      </c>
      <c r="J3827">
        <v>3.2</v>
      </c>
    </row>
    <row r="3828" spans="1:10" hidden="1" x14ac:dyDescent="0.25">
      <c r="A3828" s="24" t="str">
        <f t="shared" si="61"/>
        <v>623ARCELOR (BERTON SICARD)</v>
      </c>
      <c r="B3828" s="1">
        <v>623</v>
      </c>
      <c r="C3828" s="1" t="s">
        <v>32898</v>
      </c>
      <c r="D3828" s="1" t="s">
        <v>78</v>
      </c>
      <c r="E3828" s="1" t="s">
        <v>1084</v>
      </c>
      <c r="F3828" s="1" t="s">
        <v>32900</v>
      </c>
      <c r="G3828" s="1" t="s">
        <v>655</v>
      </c>
      <c r="H3828">
        <v>623</v>
      </c>
      <c r="I3828" s="1" t="s">
        <v>41</v>
      </c>
      <c r="J3828">
        <v>6.5</v>
      </c>
    </row>
    <row r="3829" spans="1:10" hidden="1" x14ac:dyDescent="0.25">
      <c r="A3829" s="24" t="str">
        <f t="shared" si="61"/>
        <v>623/4ARCELOR (BERTON SICARD)</v>
      </c>
      <c r="B3829" s="1" t="s">
        <v>1085</v>
      </c>
      <c r="C3829" s="1" t="s">
        <v>32898</v>
      </c>
      <c r="D3829" s="1" t="s">
        <v>78</v>
      </c>
      <c r="E3829" s="1" t="s">
        <v>1084</v>
      </c>
      <c r="F3829" s="1" t="s">
        <v>32900</v>
      </c>
      <c r="G3829" s="1" t="s">
        <v>655</v>
      </c>
      <c r="H3829" t="s">
        <v>1085</v>
      </c>
      <c r="I3829" s="1" t="s">
        <v>41</v>
      </c>
      <c r="J3829">
        <v>4</v>
      </c>
    </row>
    <row r="3830" spans="1:10" hidden="1" x14ac:dyDescent="0.25">
      <c r="A3830" s="24" t="str">
        <f t="shared" si="61"/>
        <v>624/5ARCELOR (BERTON SICARD)</v>
      </c>
      <c r="B3830" s="1" t="s">
        <v>1086</v>
      </c>
      <c r="C3830" s="1" t="s">
        <v>32898</v>
      </c>
      <c r="D3830" s="1" t="s">
        <v>78</v>
      </c>
      <c r="E3830" s="1" t="s">
        <v>1087</v>
      </c>
      <c r="F3830" s="1" t="s">
        <v>32900</v>
      </c>
      <c r="G3830" s="1" t="s">
        <v>655</v>
      </c>
      <c r="H3830" t="s">
        <v>1086</v>
      </c>
      <c r="I3830" s="1" t="s">
        <v>41</v>
      </c>
      <c r="J3830">
        <v>5</v>
      </c>
    </row>
    <row r="3831" spans="1:10" hidden="1" x14ac:dyDescent="0.25">
      <c r="A3831" s="24" t="str">
        <f t="shared" si="61"/>
        <v>625ARCELOR (BERTON SICARD)</v>
      </c>
      <c r="B3831" s="1">
        <v>625</v>
      </c>
      <c r="C3831" s="1" t="s">
        <v>32898</v>
      </c>
      <c r="D3831" s="1" t="s">
        <v>78</v>
      </c>
      <c r="E3831" s="1" t="s">
        <v>1088</v>
      </c>
      <c r="F3831" s="1" t="s">
        <v>32900</v>
      </c>
      <c r="G3831" s="1" t="s">
        <v>655</v>
      </c>
      <c r="H3831">
        <v>625</v>
      </c>
      <c r="I3831" s="1" t="s">
        <v>41</v>
      </c>
      <c r="J3831">
        <v>6.5</v>
      </c>
    </row>
    <row r="3832" spans="1:10" hidden="1" x14ac:dyDescent="0.25">
      <c r="A3832" s="24" t="str">
        <f t="shared" si="61"/>
        <v>626ARCELOR (BERTON SICARD)</v>
      </c>
      <c r="B3832" s="1">
        <v>626</v>
      </c>
      <c r="C3832" s="1" t="s">
        <v>32898</v>
      </c>
      <c r="D3832" s="1" t="s">
        <v>78</v>
      </c>
      <c r="E3832" s="1" t="s">
        <v>1089</v>
      </c>
      <c r="F3832" s="1" t="s">
        <v>32900</v>
      </c>
      <c r="G3832" s="1" t="s">
        <v>655</v>
      </c>
      <c r="H3832">
        <v>626</v>
      </c>
      <c r="I3832" s="1" t="s">
        <v>41</v>
      </c>
      <c r="J3832">
        <v>6.5</v>
      </c>
    </row>
    <row r="3833" spans="1:10" hidden="1" x14ac:dyDescent="0.25">
      <c r="A3833" s="24" t="str">
        <f t="shared" si="61"/>
        <v>627ARCELOR (BERTON SICARD)</v>
      </c>
      <c r="B3833" s="1">
        <v>627</v>
      </c>
      <c r="C3833" s="1" t="s">
        <v>32898</v>
      </c>
      <c r="D3833" s="1" t="s">
        <v>78</v>
      </c>
      <c r="E3833" s="1" t="s">
        <v>1090</v>
      </c>
      <c r="F3833" s="1" t="s">
        <v>32900</v>
      </c>
      <c r="G3833" s="1" t="s">
        <v>655</v>
      </c>
      <c r="H3833">
        <v>627</v>
      </c>
      <c r="I3833" s="1" t="s">
        <v>41</v>
      </c>
      <c r="J3833">
        <v>6.5</v>
      </c>
    </row>
    <row r="3834" spans="1:10" hidden="1" x14ac:dyDescent="0.25">
      <c r="A3834" s="24" t="str">
        <f t="shared" si="61"/>
        <v>627/3ARCELOR (BERTON SICARD)</v>
      </c>
      <c r="B3834" s="1" t="s">
        <v>1091</v>
      </c>
      <c r="C3834" s="1" t="s">
        <v>32898</v>
      </c>
      <c r="D3834" s="1" t="s">
        <v>78</v>
      </c>
      <c r="E3834" s="1" t="s">
        <v>1090</v>
      </c>
      <c r="F3834" s="1" t="s">
        <v>32900</v>
      </c>
      <c r="G3834" s="1" t="s">
        <v>655</v>
      </c>
      <c r="H3834" t="s">
        <v>1091</v>
      </c>
      <c r="I3834" s="1" t="s">
        <v>41</v>
      </c>
      <c r="J3834">
        <v>3.2</v>
      </c>
    </row>
    <row r="3835" spans="1:10" hidden="1" x14ac:dyDescent="0.25">
      <c r="A3835" s="24" t="str">
        <f t="shared" si="61"/>
        <v>628ARCELOR (BERTON SICARD)</v>
      </c>
      <c r="B3835" s="1">
        <v>628</v>
      </c>
      <c r="C3835" s="1" t="s">
        <v>32898</v>
      </c>
      <c r="D3835" s="1" t="s">
        <v>78</v>
      </c>
      <c r="E3835" s="1" t="s">
        <v>1092</v>
      </c>
      <c r="F3835" s="1" t="s">
        <v>32900</v>
      </c>
      <c r="G3835" s="1" t="s">
        <v>655</v>
      </c>
      <c r="H3835">
        <v>628</v>
      </c>
      <c r="I3835" s="1" t="s">
        <v>41</v>
      </c>
      <c r="J3835">
        <v>6.5</v>
      </c>
    </row>
    <row r="3836" spans="1:10" hidden="1" x14ac:dyDescent="0.25">
      <c r="A3836" s="24" t="str">
        <f t="shared" si="61"/>
        <v>628/3ARCELOR (BERTON SICARD)</v>
      </c>
      <c r="B3836" s="1" t="s">
        <v>1093</v>
      </c>
      <c r="C3836" s="1" t="s">
        <v>32898</v>
      </c>
      <c r="D3836" s="1" t="s">
        <v>78</v>
      </c>
      <c r="E3836" s="1" t="s">
        <v>1092</v>
      </c>
      <c r="F3836" s="1" t="s">
        <v>32900</v>
      </c>
      <c r="G3836" s="1" t="s">
        <v>655</v>
      </c>
      <c r="H3836" t="s">
        <v>1093</v>
      </c>
      <c r="I3836" s="1" t="s">
        <v>41</v>
      </c>
      <c r="J3836">
        <v>3.2</v>
      </c>
    </row>
    <row r="3837" spans="1:10" hidden="1" x14ac:dyDescent="0.25">
      <c r="A3837" s="24" t="str">
        <f t="shared" si="61"/>
        <v>629ARCELOR (BERTON SICARD)</v>
      </c>
      <c r="B3837" s="1">
        <v>629</v>
      </c>
      <c r="C3837" s="1" t="s">
        <v>32898</v>
      </c>
      <c r="D3837" s="1" t="s">
        <v>78</v>
      </c>
      <c r="E3837" s="1" t="s">
        <v>952</v>
      </c>
      <c r="F3837" s="1" t="s">
        <v>32900</v>
      </c>
      <c r="G3837" s="1" t="s">
        <v>655</v>
      </c>
      <c r="H3837">
        <v>629</v>
      </c>
      <c r="I3837" s="1" t="s">
        <v>41</v>
      </c>
      <c r="J3837">
        <v>6.5</v>
      </c>
    </row>
    <row r="3838" spans="1:10" hidden="1" x14ac:dyDescent="0.25">
      <c r="A3838" s="24" t="str">
        <f t="shared" si="61"/>
        <v>629/P3ARCELOR (BERTON SICARD)</v>
      </c>
      <c r="B3838" s="1" t="s">
        <v>1094</v>
      </c>
      <c r="C3838" s="1" t="s">
        <v>32898</v>
      </c>
      <c r="D3838" s="1" t="s">
        <v>78</v>
      </c>
      <c r="E3838" s="1" t="s">
        <v>1095</v>
      </c>
      <c r="F3838" s="1" t="s">
        <v>32900</v>
      </c>
      <c r="G3838" s="1" t="s">
        <v>655</v>
      </c>
      <c r="H3838" t="s">
        <v>1094</v>
      </c>
      <c r="I3838" s="1" t="s">
        <v>41</v>
      </c>
      <c r="J3838">
        <v>1</v>
      </c>
    </row>
    <row r="3839" spans="1:10" hidden="1" x14ac:dyDescent="0.25">
      <c r="A3839" s="24" t="str">
        <f t="shared" si="61"/>
        <v>630ARCELOR (BERTON SICARD)</v>
      </c>
      <c r="B3839" s="1">
        <v>630</v>
      </c>
      <c r="C3839" s="1" t="s">
        <v>32898</v>
      </c>
      <c r="D3839" s="1" t="s">
        <v>78</v>
      </c>
      <c r="E3839" s="1" t="s">
        <v>1096</v>
      </c>
      <c r="F3839" s="1" t="s">
        <v>32900</v>
      </c>
      <c r="G3839" s="1" t="s">
        <v>655</v>
      </c>
      <c r="H3839">
        <v>630</v>
      </c>
      <c r="I3839" s="1" t="s">
        <v>41</v>
      </c>
      <c r="J3839">
        <v>6.5</v>
      </c>
    </row>
    <row r="3840" spans="1:10" hidden="1" x14ac:dyDescent="0.25">
      <c r="A3840" s="24" t="str">
        <f t="shared" si="61"/>
        <v>632ARCELOR (BERTON SICARD)</v>
      </c>
      <c r="B3840" s="1">
        <v>632</v>
      </c>
      <c r="C3840" s="1" t="s">
        <v>32898</v>
      </c>
      <c r="D3840" s="1" t="s">
        <v>78</v>
      </c>
      <c r="E3840" s="1" t="s">
        <v>1098</v>
      </c>
      <c r="F3840" s="1" t="s">
        <v>32900</v>
      </c>
      <c r="G3840" s="1" t="s">
        <v>655</v>
      </c>
      <c r="H3840">
        <v>632</v>
      </c>
      <c r="I3840" s="1" t="s">
        <v>41</v>
      </c>
      <c r="J3840">
        <v>6.5</v>
      </c>
    </row>
    <row r="3841" spans="1:10" hidden="1" x14ac:dyDescent="0.25">
      <c r="A3841" s="24" t="str">
        <f t="shared" si="61"/>
        <v>632/3ARCELOR (BERTON SICARD)</v>
      </c>
      <c r="B3841" s="1" t="s">
        <v>1099</v>
      </c>
      <c r="C3841" s="1" t="s">
        <v>32898</v>
      </c>
      <c r="D3841" s="1" t="s">
        <v>78</v>
      </c>
      <c r="E3841" s="1" t="s">
        <v>1098</v>
      </c>
      <c r="F3841" s="1" t="s">
        <v>32900</v>
      </c>
      <c r="G3841" s="1" t="s">
        <v>655</v>
      </c>
      <c r="H3841" t="s">
        <v>1099</v>
      </c>
      <c r="I3841" s="1" t="s">
        <v>41</v>
      </c>
      <c r="J3841">
        <v>3.2</v>
      </c>
    </row>
    <row r="3842" spans="1:10" hidden="1" x14ac:dyDescent="0.25">
      <c r="A3842" s="24" t="str">
        <f t="shared" si="61"/>
        <v>633ARCELOR (BERTON SICARD)</v>
      </c>
      <c r="B3842" s="1">
        <v>633</v>
      </c>
      <c r="C3842" s="1" t="s">
        <v>32898</v>
      </c>
      <c r="D3842" s="1" t="s">
        <v>78</v>
      </c>
      <c r="E3842" s="1" t="s">
        <v>1100</v>
      </c>
      <c r="F3842" s="1" t="s">
        <v>32900</v>
      </c>
      <c r="G3842" s="1" t="s">
        <v>655</v>
      </c>
      <c r="H3842">
        <v>633</v>
      </c>
      <c r="I3842" s="1" t="s">
        <v>41</v>
      </c>
      <c r="J3842">
        <v>6.5</v>
      </c>
    </row>
    <row r="3843" spans="1:10" hidden="1" x14ac:dyDescent="0.25">
      <c r="A3843" s="24" t="str">
        <f t="shared" si="61"/>
        <v>635ARCELOR (BERTON SICARD)</v>
      </c>
      <c r="B3843" s="1">
        <v>635</v>
      </c>
      <c r="C3843" s="1" t="s">
        <v>32898</v>
      </c>
      <c r="D3843" s="1" t="s">
        <v>78</v>
      </c>
      <c r="E3843" s="1" t="s">
        <v>1101</v>
      </c>
      <c r="F3843" s="1" t="s">
        <v>32900</v>
      </c>
      <c r="G3843" s="1" t="s">
        <v>655</v>
      </c>
      <c r="H3843">
        <v>635</v>
      </c>
      <c r="I3843" s="1" t="s">
        <v>41</v>
      </c>
      <c r="J3843">
        <v>6.5</v>
      </c>
    </row>
    <row r="3844" spans="1:10" hidden="1" x14ac:dyDescent="0.25">
      <c r="A3844" s="24" t="str">
        <f t="shared" si="61"/>
        <v>635/5ARCELOR (BERTON SICARD)</v>
      </c>
      <c r="B3844" s="1" t="s">
        <v>1102</v>
      </c>
      <c r="C3844" s="1" t="s">
        <v>32898</v>
      </c>
      <c r="D3844" s="1" t="s">
        <v>78</v>
      </c>
      <c r="E3844" s="1" t="s">
        <v>1101</v>
      </c>
      <c r="F3844" s="1" t="s">
        <v>32900</v>
      </c>
      <c r="G3844" s="1" t="s">
        <v>655</v>
      </c>
      <c r="H3844" t="s">
        <v>1102</v>
      </c>
      <c r="I3844" s="1" t="s">
        <v>41</v>
      </c>
      <c r="J3844">
        <v>5</v>
      </c>
    </row>
    <row r="3845" spans="1:10" hidden="1" x14ac:dyDescent="0.25">
      <c r="A3845" s="24" t="str">
        <f t="shared" si="61"/>
        <v>638ARCELOR (BERTON SICARD)</v>
      </c>
      <c r="B3845" s="1">
        <v>638</v>
      </c>
      <c r="C3845" s="1" t="s">
        <v>32898</v>
      </c>
      <c r="D3845" s="1" t="s">
        <v>78</v>
      </c>
      <c r="E3845" s="1" t="s">
        <v>1103</v>
      </c>
      <c r="F3845" s="1" t="s">
        <v>32900</v>
      </c>
      <c r="G3845" s="1" t="s">
        <v>655</v>
      </c>
      <c r="H3845">
        <v>638</v>
      </c>
      <c r="I3845" s="1" t="s">
        <v>41</v>
      </c>
      <c r="J3845">
        <v>6.5</v>
      </c>
    </row>
    <row r="3846" spans="1:10" hidden="1" x14ac:dyDescent="0.25">
      <c r="A3846" s="24" t="str">
        <f t="shared" si="61"/>
        <v>655ARCELOR (BERTON SICARD)</v>
      </c>
      <c r="B3846" s="1">
        <v>655</v>
      </c>
      <c r="C3846" s="1" t="s">
        <v>32898</v>
      </c>
      <c r="D3846" s="1" t="s">
        <v>78</v>
      </c>
      <c r="E3846" s="1" t="s">
        <v>1106</v>
      </c>
      <c r="F3846" s="1" t="s">
        <v>32900</v>
      </c>
      <c r="G3846" s="1" t="s">
        <v>655</v>
      </c>
      <c r="H3846">
        <v>655</v>
      </c>
      <c r="I3846" s="1" t="s">
        <v>41</v>
      </c>
      <c r="J3846">
        <v>2</v>
      </c>
    </row>
    <row r="3847" spans="1:10" hidden="1" x14ac:dyDescent="0.25">
      <c r="A3847" s="24" t="str">
        <f t="shared" si="61"/>
        <v>663ARCELOR (BERTON SICARD)</v>
      </c>
      <c r="B3847" s="1">
        <v>663</v>
      </c>
      <c r="C3847" s="1" t="s">
        <v>32898</v>
      </c>
      <c r="D3847" s="1" t="s">
        <v>78</v>
      </c>
      <c r="E3847" s="1" t="s">
        <v>1110</v>
      </c>
      <c r="F3847" s="1" t="s">
        <v>32900</v>
      </c>
      <c r="G3847" s="1" t="s">
        <v>655</v>
      </c>
      <c r="H3847">
        <v>663</v>
      </c>
      <c r="I3847" s="1" t="s">
        <v>41</v>
      </c>
      <c r="J3847">
        <v>1</v>
      </c>
    </row>
    <row r="3848" spans="1:10" hidden="1" x14ac:dyDescent="0.25">
      <c r="A3848" s="24" t="str">
        <f t="shared" si="61"/>
        <v>664ARCELOR (BERTON SICARD)</v>
      </c>
      <c r="B3848" s="1">
        <v>664</v>
      </c>
      <c r="C3848" s="1" t="s">
        <v>32898</v>
      </c>
      <c r="D3848" s="1" t="s">
        <v>78</v>
      </c>
      <c r="E3848" s="1" t="s">
        <v>2247</v>
      </c>
      <c r="F3848" s="1" t="s">
        <v>32900</v>
      </c>
      <c r="G3848" s="1" t="s">
        <v>655</v>
      </c>
      <c r="H3848">
        <v>664</v>
      </c>
      <c r="I3848" s="1" t="s">
        <v>41</v>
      </c>
      <c r="J3848">
        <v>1</v>
      </c>
    </row>
    <row r="3849" spans="1:10" hidden="1" x14ac:dyDescent="0.25">
      <c r="A3849" s="24" t="str">
        <f t="shared" si="61"/>
        <v>665ARCELOR (BERTON SICARD)</v>
      </c>
      <c r="B3849" s="1">
        <v>665</v>
      </c>
      <c r="C3849" s="1" t="s">
        <v>32898</v>
      </c>
      <c r="D3849" s="1" t="s">
        <v>78</v>
      </c>
      <c r="E3849" s="1" t="s">
        <v>1111</v>
      </c>
      <c r="F3849" s="1" t="s">
        <v>32900</v>
      </c>
      <c r="G3849" s="1" t="s">
        <v>655</v>
      </c>
      <c r="H3849">
        <v>665</v>
      </c>
      <c r="I3849" s="1" t="s">
        <v>41</v>
      </c>
      <c r="J3849">
        <v>10</v>
      </c>
    </row>
    <row r="3850" spans="1:10" hidden="1" x14ac:dyDescent="0.25">
      <c r="A3850" s="24" t="str">
        <f t="shared" si="61"/>
        <v>666ARCELOR (BERTON SICARD)</v>
      </c>
      <c r="B3850" s="1">
        <v>666</v>
      </c>
      <c r="C3850" s="1" t="s">
        <v>32898</v>
      </c>
      <c r="D3850" s="1" t="s">
        <v>78</v>
      </c>
      <c r="E3850" s="1" t="s">
        <v>1112</v>
      </c>
      <c r="F3850" s="1" t="s">
        <v>32900</v>
      </c>
      <c r="G3850" s="1" t="s">
        <v>655</v>
      </c>
      <c r="H3850">
        <v>666</v>
      </c>
      <c r="I3850" s="1" t="s">
        <v>41</v>
      </c>
      <c r="J3850">
        <v>10</v>
      </c>
    </row>
    <row r="3851" spans="1:10" hidden="1" x14ac:dyDescent="0.25">
      <c r="A3851" s="24" t="str">
        <f t="shared" si="61"/>
        <v>667ARCELOR (BERTON SICARD)</v>
      </c>
      <c r="B3851" s="1">
        <v>667</v>
      </c>
      <c r="C3851" s="1" t="s">
        <v>32898</v>
      </c>
      <c r="D3851" s="1" t="s">
        <v>78</v>
      </c>
      <c r="E3851" s="1" t="s">
        <v>1113</v>
      </c>
      <c r="F3851" s="1" t="s">
        <v>32900</v>
      </c>
      <c r="G3851" s="1" t="s">
        <v>655</v>
      </c>
      <c r="H3851">
        <v>667</v>
      </c>
      <c r="I3851" s="1" t="s">
        <v>41</v>
      </c>
      <c r="J3851">
        <v>10</v>
      </c>
    </row>
    <row r="3852" spans="1:10" hidden="1" x14ac:dyDescent="0.25">
      <c r="A3852" s="24" t="str">
        <f t="shared" ref="A3852:A3915" si="62">B3852&amp;F3852</f>
        <v>668ARCELOR (BERTON SICARD)</v>
      </c>
      <c r="B3852" s="1">
        <v>668</v>
      </c>
      <c r="C3852" s="1" t="s">
        <v>32898</v>
      </c>
      <c r="D3852" s="1" t="s">
        <v>78</v>
      </c>
      <c r="E3852" s="1" t="s">
        <v>1114</v>
      </c>
      <c r="F3852" s="1" t="s">
        <v>32900</v>
      </c>
      <c r="G3852" s="1" t="s">
        <v>655</v>
      </c>
      <c r="H3852">
        <v>668</v>
      </c>
      <c r="I3852" s="1" t="s">
        <v>41</v>
      </c>
      <c r="J3852">
        <v>10</v>
      </c>
    </row>
    <row r="3853" spans="1:10" hidden="1" x14ac:dyDescent="0.25">
      <c r="A3853" s="24" t="str">
        <f t="shared" si="62"/>
        <v>669ARCELOR (BERTON SICARD)</v>
      </c>
      <c r="B3853" s="1">
        <v>669</v>
      </c>
      <c r="C3853" s="1" t="s">
        <v>32898</v>
      </c>
      <c r="D3853" s="1" t="s">
        <v>78</v>
      </c>
      <c r="E3853" s="1" t="s">
        <v>1115</v>
      </c>
      <c r="F3853" s="1" t="s">
        <v>32900</v>
      </c>
      <c r="G3853" s="1" t="s">
        <v>655</v>
      </c>
      <c r="H3853">
        <v>669</v>
      </c>
      <c r="I3853" s="1" t="s">
        <v>41</v>
      </c>
      <c r="J3853">
        <v>10</v>
      </c>
    </row>
    <row r="3854" spans="1:10" hidden="1" x14ac:dyDescent="0.25">
      <c r="A3854" s="24" t="str">
        <f t="shared" si="62"/>
        <v>678ARCELOR (BERTON SICARD)</v>
      </c>
      <c r="B3854" s="1">
        <v>678</v>
      </c>
      <c r="C3854" s="1" t="s">
        <v>32898</v>
      </c>
      <c r="D3854" s="1" t="s">
        <v>78</v>
      </c>
      <c r="E3854" s="1" t="s">
        <v>1116</v>
      </c>
      <c r="F3854" s="1" t="s">
        <v>32900</v>
      </c>
      <c r="G3854" s="1" t="s">
        <v>655</v>
      </c>
      <c r="H3854">
        <v>678</v>
      </c>
      <c r="I3854" s="1" t="s">
        <v>41</v>
      </c>
      <c r="J3854">
        <v>1</v>
      </c>
    </row>
    <row r="3855" spans="1:10" hidden="1" x14ac:dyDescent="0.25">
      <c r="A3855" s="24" t="str">
        <f t="shared" si="62"/>
        <v>679ARCELOR (BERTON SICARD)</v>
      </c>
      <c r="B3855" s="1">
        <v>679</v>
      </c>
      <c r="C3855" s="1" t="s">
        <v>32898</v>
      </c>
      <c r="D3855" s="1" t="s">
        <v>78</v>
      </c>
      <c r="E3855" s="1" t="s">
        <v>1117</v>
      </c>
      <c r="F3855" s="1" t="s">
        <v>32900</v>
      </c>
      <c r="G3855" s="1" t="s">
        <v>655</v>
      </c>
      <c r="H3855">
        <v>679</v>
      </c>
      <c r="I3855" s="1" t="s">
        <v>41</v>
      </c>
      <c r="J3855">
        <v>1</v>
      </c>
    </row>
    <row r="3856" spans="1:10" hidden="1" x14ac:dyDescent="0.25">
      <c r="A3856" s="24" t="str">
        <f t="shared" si="62"/>
        <v>680ARCELOR (BERTON SICARD)</v>
      </c>
      <c r="B3856" s="1">
        <v>680</v>
      </c>
      <c r="C3856" s="1" t="s">
        <v>32898</v>
      </c>
      <c r="D3856" s="1" t="s">
        <v>78</v>
      </c>
      <c r="E3856" s="1" t="s">
        <v>1118</v>
      </c>
      <c r="F3856" s="1" t="s">
        <v>32900</v>
      </c>
      <c r="G3856" s="1" t="s">
        <v>655</v>
      </c>
      <c r="H3856">
        <v>680</v>
      </c>
      <c r="I3856" s="1" t="s">
        <v>41</v>
      </c>
      <c r="J3856">
        <v>2</v>
      </c>
    </row>
    <row r="3857" spans="1:10" hidden="1" x14ac:dyDescent="0.25">
      <c r="A3857" s="24" t="str">
        <f t="shared" si="62"/>
        <v>683ARCELOR (BERTON SICARD)</v>
      </c>
      <c r="B3857" s="1">
        <v>683</v>
      </c>
      <c r="C3857" s="1" t="s">
        <v>32898</v>
      </c>
      <c r="D3857" s="1" t="s">
        <v>78</v>
      </c>
      <c r="E3857" s="1" t="s">
        <v>1119</v>
      </c>
      <c r="F3857" s="1" t="s">
        <v>32900</v>
      </c>
      <c r="G3857" s="1" t="s">
        <v>655</v>
      </c>
      <c r="H3857">
        <v>683</v>
      </c>
      <c r="I3857" s="1" t="s">
        <v>41</v>
      </c>
      <c r="J3857">
        <v>1</v>
      </c>
    </row>
    <row r="3858" spans="1:10" hidden="1" x14ac:dyDescent="0.25">
      <c r="A3858" s="24" t="str">
        <f t="shared" si="62"/>
        <v>688ARCELOR (BERTON SICARD)</v>
      </c>
      <c r="B3858" s="1">
        <v>688</v>
      </c>
      <c r="C3858" s="1" t="s">
        <v>32898</v>
      </c>
      <c r="D3858" s="1" t="s">
        <v>78</v>
      </c>
      <c r="E3858" s="1" t="s">
        <v>1120</v>
      </c>
      <c r="F3858" s="1" t="s">
        <v>32900</v>
      </c>
      <c r="G3858" s="1" t="s">
        <v>655</v>
      </c>
      <c r="H3858">
        <v>688</v>
      </c>
      <c r="I3858" s="1" t="s">
        <v>41</v>
      </c>
      <c r="J3858">
        <v>1</v>
      </c>
    </row>
    <row r="3859" spans="1:10" hidden="1" x14ac:dyDescent="0.25">
      <c r="A3859" s="24" t="str">
        <f t="shared" si="62"/>
        <v>1011ARCELOR (BERTON SICARD)</v>
      </c>
      <c r="B3859" s="1">
        <v>1011</v>
      </c>
      <c r="C3859" s="1" t="s">
        <v>32898</v>
      </c>
      <c r="D3859" s="1" t="s">
        <v>78</v>
      </c>
      <c r="E3859" s="1" t="s">
        <v>1121</v>
      </c>
      <c r="F3859" s="1" t="s">
        <v>32900</v>
      </c>
      <c r="G3859" s="1" t="s">
        <v>655</v>
      </c>
      <c r="H3859">
        <v>1011</v>
      </c>
      <c r="I3859" s="1" t="s">
        <v>41</v>
      </c>
      <c r="J3859">
        <v>6</v>
      </c>
    </row>
    <row r="3860" spans="1:10" hidden="1" x14ac:dyDescent="0.25">
      <c r="A3860" s="24" t="str">
        <f t="shared" si="62"/>
        <v>1050ARCELOR (BERTON SICARD)</v>
      </c>
      <c r="B3860" s="1">
        <v>1050</v>
      </c>
      <c r="C3860" s="1" t="s">
        <v>32898</v>
      </c>
      <c r="D3860" s="1" t="s">
        <v>78</v>
      </c>
      <c r="E3860" s="1" t="s">
        <v>1122</v>
      </c>
      <c r="F3860" s="1" t="s">
        <v>32900</v>
      </c>
      <c r="G3860" s="1" t="s">
        <v>655</v>
      </c>
      <c r="H3860">
        <v>1050</v>
      </c>
      <c r="I3860" s="1" t="s">
        <v>41</v>
      </c>
      <c r="J3860">
        <v>6.5</v>
      </c>
    </row>
    <row r="3861" spans="1:10" hidden="1" x14ac:dyDescent="0.25">
      <c r="A3861" s="24" t="str">
        <f t="shared" si="62"/>
        <v>1103ARCELOR (BERTON SICARD)</v>
      </c>
      <c r="B3861" s="1">
        <v>1103</v>
      </c>
      <c r="C3861" s="1" t="s">
        <v>32898</v>
      </c>
      <c r="D3861" s="1" t="s">
        <v>78</v>
      </c>
      <c r="E3861" s="1" t="s">
        <v>1123</v>
      </c>
      <c r="F3861" s="1" t="s">
        <v>32900</v>
      </c>
      <c r="G3861" s="1" t="s">
        <v>655</v>
      </c>
      <c r="H3861">
        <v>1103</v>
      </c>
      <c r="I3861" s="1" t="s">
        <v>41</v>
      </c>
      <c r="J3861">
        <v>6</v>
      </c>
    </row>
    <row r="3862" spans="1:10" hidden="1" x14ac:dyDescent="0.25">
      <c r="A3862" s="24" t="str">
        <f t="shared" si="62"/>
        <v>1103/1ARCELOR (BERTON SICARD)</v>
      </c>
      <c r="B3862" s="1" t="s">
        <v>1124</v>
      </c>
      <c r="C3862" s="1" t="s">
        <v>32898</v>
      </c>
      <c r="D3862" s="1" t="s">
        <v>78</v>
      </c>
      <c r="E3862" s="1" t="s">
        <v>1125</v>
      </c>
      <c r="F3862" s="1" t="s">
        <v>32900</v>
      </c>
      <c r="G3862" s="1" t="s">
        <v>655</v>
      </c>
      <c r="H3862" t="s">
        <v>1124</v>
      </c>
      <c r="I3862" s="1" t="s">
        <v>41</v>
      </c>
      <c r="J3862">
        <v>1</v>
      </c>
    </row>
    <row r="3863" spans="1:10" hidden="1" x14ac:dyDescent="0.25">
      <c r="A3863" s="24" t="str">
        <f t="shared" si="62"/>
        <v>1233ARCELOR (BERTON SICARD)</v>
      </c>
      <c r="B3863" s="1">
        <v>1233</v>
      </c>
      <c r="C3863" s="1" t="s">
        <v>32898</v>
      </c>
      <c r="D3863" s="1" t="s">
        <v>78</v>
      </c>
      <c r="E3863" s="1" t="s">
        <v>2029</v>
      </c>
      <c r="F3863" s="1" t="s">
        <v>32900</v>
      </c>
      <c r="G3863" s="1" t="s">
        <v>655</v>
      </c>
      <c r="H3863">
        <v>1233</v>
      </c>
      <c r="I3863" s="1" t="s">
        <v>41</v>
      </c>
      <c r="J3863">
        <v>1</v>
      </c>
    </row>
    <row r="3864" spans="1:10" hidden="1" x14ac:dyDescent="0.25">
      <c r="A3864" s="24" t="str">
        <f t="shared" si="62"/>
        <v>1623ARCELOR (BERTON SICARD)</v>
      </c>
      <c r="B3864" s="1">
        <v>1623</v>
      </c>
      <c r="C3864" s="1" t="s">
        <v>32898</v>
      </c>
      <c r="D3864" s="1" t="s">
        <v>78</v>
      </c>
      <c r="E3864" s="1" t="s">
        <v>2032</v>
      </c>
      <c r="F3864" s="1" t="s">
        <v>32900</v>
      </c>
      <c r="G3864" s="1" t="s">
        <v>655</v>
      </c>
      <c r="H3864">
        <v>1623</v>
      </c>
      <c r="I3864" s="1" t="s">
        <v>41</v>
      </c>
      <c r="J3864">
        <v>1</v>
      </c>
    </row>
    <row r="3865" spans="1:10" hidden="1" x14ac:dyDescent="0.25">
      <c r="A3865" s="24" t="str">
        <f t="shared" si="62"/>
        <v>1624ARCELOR (BERTON SICARD)</v>
      </c>
      <c r="B3865" s="1">
        <v>1624</v>
      </c>
      <c r="C3865" s="1" t="s">
        <v>32898</v>
      </c>
      <c r="D3865" s="1" t="s">
        <v>78</v>
      </c>
      <c r="E3865" s="1" t="s">
        <v>2033</v>
      </c>
      <c r="F3865" s="1" t="s">
        <v>32900</v>
      </c>
      <c r="G3865" s="1" t="s">
        <v>655</v>
      </c>
      <c r="H3865">
        <v>1624</v>
      </c>
      <c r="I3865" s="1" t="s">
        <v>41</v>
      </c>
      <c r="J3865">
        <v>1</v>
      </c>
    </row>
    <row r="3866" spans="1:10" hidden="1" x14ac:dyDescent="0.25">
      <c r="A3866" s="24" t="str">
        <f t="shared" si="62"/>
        <v>1641ARCELOR (BERTON SICARD)</v>
      </c>
      <c r="B3866" s="1">
        <v>1641</v>
      </c>
      <c r="C3866" s="1" t="s">
        <v>32898</v>
      </c>
      <c r="D3866" s="1" t="s">
        <v>78</v>
      </c>
      <c r="E3866" s="1" t="s">
        <v>2038</v>
      </c>
      <c r="F3866" s="1" t="s">
        <v>32900</v>
      </c>
      <c r="G3866" s="1" t="s">
        <v>655</v>
      </c>
      <c r="H3866">
        <v>1641</v>
      </c>
      <c r="I3866" s="1" t="s">
        <v>41</v>
      </c>
      <c r="J3866">
        <v>1</v>
      </c>
    </row>
    <row r="3867" spans="1:10" hidden="1" x14ac:dyDescent="0.25">
      <c r="A3867" s="24" t="str">
        <f t="shared" si="62"/>
        <v>1700ARCELOR (BERTON SICARD)</v>
      </c>
      <c r="B3867" s="1">
        <v>1700</v>
      </c>
      <c r="C3867" s="1" t="s">
        <v>32898</v>
      </c>
      <c r="D3867" s="1" t="s">
        <v>78</v>
      </c>
      <c r="E3867" s="1" t="s">
        <v>2039</v>
      </c>
      <c r="F3867" s="1" t="s">
        <v>32900</v>
      </c>
      <c r="G3867" s="1" t="s">
        <v>655</v>
      </c>
      <c r="H3867">
        <v>1700</v>
      </c>
      <c r="I3867" s="1" t="s">
        <v>41</v>
      </c>
      <c r="J3867">
        <v>2</v>
      </c>
    </row>
    <row r="3868" spans="1:10" hidden="1" x14ac:dyDescent="0.25">
      <c r="A3868" s="24" t="str">
        <f t="shared" si="62"/>
        <v>1710ARCELOR (BERTON SICARD)</v>
      </c>
      <c r="B3868" s="1">
        <v>1710</v>
      </c>
      <c r="C3868" s="1" t="s">
        <v>32898</v>
      </c>
      <c r="D3868" s="1" t="s">
        <v>78</v>
      </c>
      <c r="E3868" s="1" t="s">
        <v>2041</v>
      </c>
      <c r="F3868" s="1" t="s">
        <v>32900</v>
      </c>
      <c r="G3868" s="1" t="s">
        <v>655</v>
      </c>
      <c r="H3868">
        <v>1710</v>
      </c>
      <c r="I3868" s="1" t="s">
        <v>41</v>
      </c>
      <c r="J3868">
        <v>2</v>
      </c>
    </row>
    <row r="3869" spans="1:10" hidden="1" x14ac:dyDescent="0.25">
      <c r="A3869" s="24" t="str">
        <f t="shared" si="62"/>
        <v>1723ARCELOR (BERTON SICARD)</v>
      </c>
      <c r="B3869" s="1">
        <v>1723</v>
      </c>
      <c r="C3869" s="1" t="s">
        <v>32898</v>
      </c>
      <c r="D3869" s="1" t="s">
        <v>78</v>
      </c>
      <c r="E3869" s="1" t="s">
        <v>2042</v>
      </c>
      <c r="F3869" s="1" t="s">
        <v>32900</v>
      </c>
      <c r="G3869" s="1" t="s">
        <v>655</v>
      </c>
      <c r="H3869">
        <v>1723</v>
      </c>
      <c r="I3869" s="1" t="s">
        <v>41</v>
      </c>
      <c r="J3869">
        <v>2</v>
      </c>
    </row>
    <row r="3870" spans="1:10" hidden="1" x14ac:dyDescent="0.25">
      <c r="A3870" s="24" t="str">
        <f t="shared" si="62"/>
        <v>1724ARCELOR (BERTON SICARD)</v>
      </c>
      <c r="B3870" s="1">
        <v>1724</v>
      </c>
      <c r="C3870" s="1" t="s">
        <v>32898</v>
      </c>
      <c r="D3870" s="1" t="s">
        <v>78</v>
      </c>
      <c r="E3870" s="1" t="s">
        <v>2043</v>
      </c>
      <c r="F3870" s="1" t="s">
        <v>32900</v>
      </c>
      <c r="G3870" s="1" t="s">
        <v>655</v>
      </c>
      <c r="H3870">
        <v>1724</v>
      </c>
      <c r="I3870" s="1" t="s">
        <v>41</v>
      </c>
      <c r="J3870">
        <v>2</v>
      </c>
    </row>
    <row r="3871" spans="1:10" hidden="1" x14ac:dyDescent="0.25">
      <c r="A3871" s="24" t="str">
        <f t="shared" si="62"/>
        <v>1725ARCELOR (BERTON SICARD)</v>
      </c>
      <c r="B3871" s="1">
        <v>1725</v>
      </c>
      <c r="C3871" s="1" t="s">
        <v>32898</v>
      </c>
      <c r="D3871" s="1" t="s">
        <v>78</v>
      </c>
      <c r="E3871" s="1" t="s">
        <v>2044</v>
      </c>
      <c r="F3871" s="1" t="s">
        <v>32900</v>
      </c>
      <c r="G3871" s="1" t="s">
        <v>655</v>
      </c>
      <c r="H3871">
        <v>1725</v>
      </c>
      <c r="I3871" s="1" t="s">
        <v>41</v>
      </c>
      <c r="J3871">
        <v>1</v>
      </c>
    </row>
    <row r="3872" spans="1:10" hidden="1" x14ac:dyDescent="0.25">
      <c r="A3872" s="24" t="str">
        <f t="shared" si="62"/>
        <v>1726ARCELOR (BERTON SICARD)</v>
      </c>
      <c r="B3872" s="1">
        <v>1726</v>
      </c>
      <c r="C3872" s="1" t="s">
        <v>32898</v>
      </c>
      <c r="D3872" s="1" t="s">
        <v>78</v>
      </c>
      <c r="E3872" s="1" t="s">
        <v>2045</v>
      </c>
      <c r="F3872" s="1" t="s">
        <v>32900</v>
      </c>
      <c r="G3872" s="1" t="s">
        <v>655</v>
      </c>
      <c r="H3872">
        <v>1726</v>
      </c>
      <c r="I3872" s="1" t="s">
        <v>41</v>
      </c>
      <c r="J3872">
        <v>1</v>
      </c>
    </row>
    <row r="3873" spans="1:10" hidden="1" x14ac:dyDescent="0.25">
      <c r="A3873" s="24" t="str">
        <f t="shared" si="62"/>
        <v>1727ARCELOR (BERTON SICARD)</v>
      </c>
      <c r="B3873" s="1">
        <v>1727</v>
      </c>
      <c r="C3873" s="1" t="s">
        <v>32898</v>
      </c>
      <c r="D3873" s="1" t="s">
        <v>78</v>
      </c>
      <c r="E3873" s="1" t="s">
        <v>2046</v>
      </c>
      <c r="F3873" s="1" t="s">
        <v>32900</v>
      </c>
      <c r="G3873" s="1" t="s">
        <v>655</v>
      </c>
      <c r="H3873">
        <v>1727</v>
      </c>
      <c r="I3873" s="1" t="s">
        <v>41</v>
      </c>
      <c r="J3873">
        <v>1</v>
      </c>
    </row>
    <row r="3874" spans="1:10" hidden="1" x14ac:dyDescent="0.25">
      <c r="A3874" s="24" t="str">
        <f t="shared" si="62"/>
        <v>1728ARCELOR (BERTON SICARD)</v>
      </c>
      <c r="B3874" s="1">
        <v>1728</v>
      </c>
      <c r="C3874" s="1" t="s">
        <v>32898</v>
      </c>
      <c r="D3874" s="1" t="s">
        <v>78</v>
      </c>
      <c r="E3874" s="1" t="s">
        <v>2047</v>
      </c>
      <c r="F3874" s="1" t="s">
        <v>32900</v>
      </c>
      <c r="G3874" s="1" t="s">
        <v>655</v>
      </c>
      <c r="H3874">
        <v>1728</v>
      </c>
      <c r="I3874" s="1" t="s">
        <v>41</v>
      </c>
      <c r="J3874">
        <v>1</v>
      </c>
    </row>
    <row r="3875" spans="1:10" hidden="1" x14ac:dyDescent="0.25">
      <c r="A3875" s="24" t="str">
        <f t="shared" si="62"/>
        <v>1817ARCELOR (BERTON SICARD)</v>
      </c>
      <c r="B3875" s="1">
        <v>1817</v>
      </c>
      <c r="C3875" s="1" t="s">
        <v>32898</v>
      </c>
      <c r="D3875" s="1" t="s">
        <v>78</v>
      </c>
      <c r="E3875" s="1" t="s">
        <v>2053</v>
      </c>
      <c r="F3875" s="1" t="s">
        <v>32900</v>
      </c>
      <c r="G3875" s="1" t="s">
        <v>655</v>
      </c>
      <c r="H3875">
        <v>1817</v>
      </c>
      <c r="I3875" s="1" t="s">
        <v>41</v>
      </c>
      <c r="J3875">
        <v>1</v>
      </c>
    </row>
    <row r="3876" spans="1:10" hidden="1" x14ac:dyDescent="0.25">
      <c r="A3876" s="24" t="str">
        <f t="shared" si="62"/>
        <v>1853NARCELOR (BERTON SICARD)</v>
      </c>
      <c r="B3876" s="1" t="s">
        <v>2054</v>
      </c>
      <c r="C3876" s="1" t="s">
        <v>32898</v>
      </c>
      <c r="D3876" s="1" t="s">
        <v>78</v>
      </c>
      <c r="E3876" s="1" t="s">
        <v>2055</v>
      </c>
      <c r="F3876" s="1" t="s">
        <v>32900</v>
      </c>
      <c r="G3876" s="1" t="s">
        <v>655</v>
      </c>
      <c r="H3876" t="s">
        <v>2054</v>
      </c>
      <c r="I3876" s="1" t="s">
        <v>41</v>
      </c>
      <c r="J3876">
        <v>1</v>
      </c>
    </row>
    <row r="3877" spans="1:10" hidden="1" x14ac:dyDescent="0.25">
      <c r="A3877" s="24" t="str">
        <f t="shared" si="62"/>
        <v>1854NARCELOR (BERTON SICARD)</v>
      </c>
      <c r="B3877" s="1" t="s">
        <v>2056</v>
      </c>
      <c r="C3877" s="1" t="s">
        <v>32898</v>
      </c>
      <c r="D3877" s="1" t="s">
        <v>78</v>
      </c>
      <c r="E3877" s="1" t="s">
        <v>2057</v>
      </c>
      <c r="F3877" s="1" t="s">
        <v>32900</v>
      </c>
      <c r="G3877" s="1" t="s">
        <v>655</v>
      </c>
      <c r="H3877" t="s">
        <v>2056</v>
      </c>
      <c r="I3877" s="1" t="s">
        <v>41</v>
      </c>
      <c r="J3877">
        <v>1</v>
      </c>
    </row>
    <row r="3878" spans="1:10" hidden="1" x14ac:dyDescent="0.25">
      <c r="A3878" s="24" t="str">
        <f t="shared" si="62"/>
        <v>1859ARCELOR (BERTON SICARD)</v>
      </c>
      <c r="B3878" s="1">
        <v>1859</v>
      </c>
      <c r="C3878" s="1" t="s">
        <v>32898</v>
      </c>
      <c r="D3878" s="1" t="s">
        <v>78</v>
      </c>
      <c r="E3878" s="1" t="s">
        <v>2058</v>
      </c>
      <c r="F3878" s="1" t="s">
        <v>32900</v>
      </c>
      <c r="G3878" s="1" t="s">
        <v>655</v>
      </c>
      <c r="H3878">
        <v>1859</v>
      </c>
      <c r="I3878" s="1" t="s">
        <v>41</v>
      </c>
      <c r="J3878">
        <v>1</v>
      </c>
    </row>
    <row r="3879" spans="1:10" hidden="1" x14ac:dyDescent="0.25">
      <c r="A3879" s="24" t="str">
        <f t="shared" si="62"/>
        <v>1860ARCELOR (BERTON SICARD)</v>
      </c>
      <c r="B3879" s="1">
        <v>1860</v>
      </c>
      <c r="C3879" s="1" t="s">
        <v>32898</v>
      </c>
      <c r="D3879" s="1" t="s">
        <v>78</v>
      </c>
      <c r="E3879" s="1" t="s">
        <v>2059</v>
      </c>
      <c r="F3879" s="1" t="s">
        <v>32900</v>
      </c>
      <c r="G3879" s="1" t="s">
        <v>655</v>
      </c>
      <c r="H3879">
        <v>1860</v>
      </c>
      <c r="I3879" s="1" t="s">
        <v>41</v>
      </c>
      <c r="J3879">
        <v>1</v>
      </c>
    </row>
    <row r="3880" spans="1:10" hidden="1" x14ac:dyDescent="0.25">
      <c r="A3880" s="24" t="str">
        <f t="shared" si="62"/>
        <v>1874ARCELOR (BERTON SICARD)</v>
      </c>
      <c r="B3880" s="1">
        <v>1874</v>
      </c>
      <c r="C3880" s="1" t="s">
        <v>32898</v>
      </c>
      <c r="D3880" s="1" t="s">
        <v>78</v>
      </c>
      <c r="E3880" s="1" t="s">
        <v>2250</v>
      </c>
      <c r="F3880" s="1" t="s">
        <v>32900</v>
      </c>
      <c r="G3880" s="1" t="s">
        <v>655</v>
      </c>
      <c r="H3880">
        <v>1874</v>
      </c>
      <c r="I3880" s="1" t="s">
        <v>41</v>
      </c>
      <c r="J3880">
        <v>1</v>
      </c>
    </row>
    <row r="3881" spans="1:10" hidden="1" x14ac:dyDescent="0.25">
      <c r="A3881" s="24" t="str">
        <f t="shared" si="62"/>
        <v>5022ARCELOR (BERTON SICARD)</v>
      </c>
      <c r="B3881" s="1">
        <v>5022</v>
      </c>
      <c r="C3881" s="1" t="s">
        <v>32898</v>
      </c>
      <c r="D3881" s="1" t="s">
        <v>78</v>
      </c>
      <c r="E3881" s="1" t="s">
        <v>1132</v>
      </c>
      <c r="F3881" s="1" t="s">
        <v>32900</v>
      </c>
      <c r="G3881" s="1" t="s">
        <v>655</v>
      </c>
      <c r="H3881">
        <v>5022</v>
      </c>
      <c r="I3881" s="1" t="s">
        <v>41</v>
      </c>
      <c r="J3881">
        <v>6.5</v>
      </c>
    </row>
    <row r="3882" spans="1:10" hidden="1" x14ac:dyDescent="0.25">
      <c r="A3882" s="24" t="str">
        <f t="shared" si="62"/>
        <v>5027ARCELOR (BERTON SICARD)</v>
      </c>
      <c r="B3882" s="1">
        <v>5027</v>
      </c>
      <c r="C3882" s="1" t="s">
        <v>32898</v>
      </c>
      <c r="D3882" s="1" t="s">
        <v>168</v>
      </c>
      <c r="E3882" s="1" t="s">
        <v>1133</v>
      </c>
      <c r="F3882" s="1" t="s">
        <v>32900</v>
      </c>
      <c r="G3882" s="1" t="s">
        <v>655</v>
      </c>
      <c r="H3882">
        <v>5027</v>
      </c>
      <c r="I3882" s="1" t="s">
        <v>41</v>
      </c>
      <c r="J3882">
        <v>6.5</v>
      </c>
    </row>
    <row r="3883" spans="1:10" hidden="1" x14ac:dyDescent="0.25">
      <c r="A3883" s="24" t="str">
        <f t="shared" si="62"/>
        <v>5040ARCELOR (BERTON SICARD)</v>
      </c>
      <c r="B3883" s="1">
        <v>5040</v>
      </c>
      <c r="C3883" s="1" t="s">
        <v>32898</v>
      </c>
      <c r="D3883" s="1" t="s">
        <v>78</v>
      </c>
      <c r="E3883" s="1" t="s">
        <v>1134</v>
      </c>
      <c r="F3883" s="1" t="s">
        <v>32900</v>
      </c>
      <c r="G3883" s="1" t="s">
        <v>655</v>
      </c>
      <c r="H3883">
        <v>5040</v>
      </c>
      <c r="I3883" s="1" t="s">
        <v>41</v>
      </c>
      <c r="J3883">
        <v>6.5</v>
      </c>
    </row>
    <row r="3884" spans="1:10" hidden="1" x14ac:dyDescent="0.25">
      <c r="A3884" s="24" t="str">
        <f t="shared" si="62"/>
        <v>5041ARCELOR (BERTON SICARD)</v>
      </c>
      <c r="B3884" s="1">
        <v>5041</v>
      </c>
      <c r="C3884" s="1" t="s">
        <v>32898</v>
      </c>
      <c r="D3884" s="1" t="s">
        <v>78</v>
      </c>
      <c r="E3884" s="1" t="s">
        <v>1135</v>
      </c>
      <c r="F3884" s="1" t="s">
        <v>32900</v>
      </c>
      <c r="G3884" s="1" t="s">
        <v>655</v>
      </c>
      <c r="H3884">
        <v>5041</v>
      </c>
      <c r="I3884" s="1" t="s">
        <v>41</v>
      </c>
      <c r="J3884">
        <v>6.5</v>
      </c>
    </row>
    <row r="3885" spans="1:10" hidden="1" x14ac:dyDescent="0.25">
      <c r="A3885" s="24" t="str">
        <f t="shared" si="62"/>
        <v>5042ARCELOR (BERTON SICARD)</v>
      </c>
      <c r="B3885" s="1">
        <v>5042</v>
      </c>
      <c r="C3885" s="1" t="s">
        <v>32898</v>
      </c>
      <c r="D3885" s="1" t="s">
        <v>78</v>
      </c>
      <c r="E3885" s="1" t="s">
        <v>1136</v>
      </c>
      <c r="F3885" s="1" t="s">
        <v>32900</v>
      </c>
      <c r="G3885" s="1" t="s">
        <v>655</v>
      </c>
      <c r="H3885">
        <v>5042</v>
      </c>
      <c r="I3885" s="1" t="s">
        <v>41</v>
      </c>
      <c r="J3885">
        <v>6.5</v>
      </c>
    </row>
    <row r="3886" spans="1:10" hidden="1" x14ac:dyDescent="0.25">
      <c r="A3886" s="24" t="str">
        <f t="shared" si="62"/>
        <v>5048ARCELOR (BERTON SICARD)</v>
      </c>
      <c r="B3886" s="1">
        <v>5048</v>
      </c>
      <c r="C3886" s="1" t="s">
        <v>32898</v>
      </c>
      <c r="D3886" s="1" t="s">
        <v>78</v>
      </c>
      <c r="E3886" s="1" t="s">
        <v>941</v>
      </c>
      <c r="F3886" s="1" t="s">
        <v>32900</v>
      </c>
      <c r="G3886" s="1" t="s">
        <v>655</v>
      </c>
      <c r="H3886">
        <v>5048</v>
      </c>
      <c r="I3886" s="1" t="s">
        <v>41</v>
      </c>
      <c r="J3886">
        <v>6.5</v>
      </c>
    </row>
    <row r="3887" spans="1:10" hidden="1" x14ac:dyDescent="0.25">
      <c r="A3887" s="24" t="str">
        <f t="shared" si="62"/>
        <v>5049ARCELOR (BERTON SICARD)</v>
      </c>
      <c r="B3887" s="1">
        <v>5049</v>
      </c>
      <c r="C3887" s="1" t="s">
        <v>32898</v>
      </c>
      <c r="D3887" s="1" t="s">
        <v>78</v>
      </c>
      <c r="E3887" s="1" t="s">
        <v>941</v>
      </c>
      <c r="F3887" s="1" t="s">
        <v>32900</v>
      </c>
      <c r="G3887" s="1" t="s">
        <v>655</v>
      </c>
      <c r="H3887">
        <v>5049</v>
      </c>
      <c r="I3887" s="1" t="s">
        <v>41</v>
      </c>
      <c r="J3887">
        <v>6.5</v>
      </c>
    </row>
    <row r="3888" spans="1:10" hidden="1" x14ac:dyDescent="0.25">
      <c r="A3888" s="24" t="str">
        <f t="shared" si="62"/>
        <v>5051LARCELOR (BERTON SICARD)</v>
      </c>
      <c r="B3888" s="1" t="s">
        <v>1141</v>
      </c>
      <c r="C3888" s="1" t="s">
        <v>32898</v>
      </c>
      <c r="D3888" s="1" t="s">
        <v>78</v>
      </c>
      <c r="E3888" s="1" t="s">
        <v>1142</v>
      </c>
      <c r="F3888" s="1" t="s">
        <v>32900</v>
      </c>
      <c r="G3888" s="1" t="s">
        <v>655</v>
      </c>
      <c r="H3888" t="s">
        <v>1141</v>
      </c>
      <c r="I3888" s="1" t="s">
        <v>41</v>
      </c>
      <c r="J3888">
        <v>6.5</v>
      </c>
    </row>
    <row r="3889" spans="1:10" hidden="1" x14ac:dyDescent="0.25">
      <c r="A3889" s="24" t="str">
        <f t="shared" si="62"/>
        <v>5053ARCELOR (BERTON SICARD)</v>
      </c>
      <c r="B3889" s="1">
        <v>5053</v>
      </c>
      <c r="C3889" s="1" t="s">
        <v>32898</v>
      </c>
      <c r="D3889" s="1" t="s">
        <v>78</v>
      </c>
      <c r="E3889" s="1" t="s">
        <v>1144</v>
      </c>
      <c r="F3889" s="1" t="s">
        <v>32900</v>
      </c>
      <c r="G3889" s="1" t="s">
        <v>655</v>
      </c>
      <c r="H3889">
        <v>5053</v>
      </c>
      <c r="I3889" s="1" t="s">
        <v>41</v>
      </c>
      <c r="J3889">
        <v>6.5</v>
      </c>
    </row>
    <row r="3890" spans="1:10" hidden="1" x14ac:dyDescent="0.25">
      <c r="A3890" s="24" t="str">
        <f t="shared" si="62"/>
        <v>5054ARCELOR (BERTON SICARD)</v>
      </c>
      <c r="B3890" s="1">
        <v>5054</v>
      </c>
      <c r="C3890" s="1" t="s">
        <v>32898</v>
      </c>
      <c r="D3890" s="1" t="s">
        <v>78</v>
      </c>
      <c r="E3890" s="1" t="s">
        <v>1145</v>
      </c>
      <c r="F3890" s="1" t="s">
        <v>32900</v>
      </c>
      <c r="G3890" s="1" t="s">
        <v>655</v>
      </c>
      <c r="H3890">
        <v>5054</v>
      </c>
      <c r="I3890" s="1" t="s">
        <v>41</v>
      </c>
      <c r="J3890">
        <v>6.5</v>
      </c>
    </row>
    <row r="3891" spans="1:10" hidden="1" x14ac:dyDescent="0.25">
      <c r="A3891" s="24" t="str">
        <f t="shared" si="62"/>
        <v>5057ARCELOR (BERTON SICARD)</v>
      </c>
      <c r="B3891" s="1">
        <v>5057</v>
      </c>
      <c r="C3891" s="1" t="s">
        <v>32898</v>
      </c>
      <c r="D3891" s="1" t="s">
        <v>78</v>
      </c>
      <c r="E3891" s="1" t="s">
        <v>1147</v>
      </c>
      <c r="F3891" s="1" t="s">
        <v>32900</v>
      </c>
      <c r="G3891" s="1" t="s">
        <v>655</v>
      </c>
      <c r="H3891">
        <v>5057</v>
      </c>
      <c r="I3891" s="1" t="s">
        <v>41</v>
      </c>
      <c r="J3891">
        <v>6.5</v>
      </c>
    </row>
    <row r="3892" spans="1:10" hidden="1" x14ac:dyDescent="0.25">
      <c r="A3892" s="24" t="str">
        <f t="shared" si="62"/>
        <v>5058ARCELOR (BERTON SICARD)</v>
      </c>
      <c r="B3892" s="1">
        <v>5058</v>
      </c>
      <c r="C3892" s="1" t="s">
        <v>32898</v>
      </c>
      <c r="D3892" s="1" t="s">
        <v>78</v>
      </c>
      <c r="E3892" s="1" t="s">
        <v>1148</v>
      </c>
      <c r="F3892" s="1" t="s">
        <v>32900</v>
      </c>
      <c r="G3892" s="1" t="s">
        <v>655</v>
      </c>
      <c r="H3892">
        <v>5058</v>
      </c>
      <c r="I3892" s="1" t="s">
        <v>41</v>
      </c>
      <c r="J3892">
        <v>6.5</v>
      </c>
    </row>
    <row r="3893" spans="1:10" hidden="1" x14ac:dyDescent="0.25">
      <c r="A3893" s="24" t="str">
        <f t="shared" si="62"/>
        <v>5138ARCELOR (BERTON SICARD)</v>
      </c>
      <c r="B3893" s="1">
        <v>5138</v>
      </c>
      <c r="C3893" s="1" t="s">
        <v>32898</v>
      </c>
      <c r="D3893" s="1" t="s">
        <v>168</v>
      </c>
      <c r="E3893" s="1" t="s">
        <v>1150</v>
      </c>
      <c r="F3893" s="1" t="s">
        <v>32900</v>
      </c>
      <c r="G3893" s="1" t="s">
        <v>655</v>
      </c>
      <c r="H3893">
        <v>5138</v>
      </c>
      <c r="I3893" s="1" t="s">
        <v>41</v>
      </c>
      <c r="J3893">
        <v>6</v>
      </c>
    </row>
    <row r="3894" spans="1:10" hidden="1" x14ac:dyDescent="0.25">
      <c r="A3894" s="24" t="str">
        <f t="shared" si="62"/>
        <v>5144ARCELOR (BERTON SICARD)</v>
      </c>
      <c r="B3894" s="1">
        <v>5144</v>
      </c>
      <c r="C3894" s="1" t="s">
        <v>32898</v>
      </c>
      <c r="D3894" s="1" t="s">
        <v>78</v>
      </c>
      <c r="E3894" s="1" t="s">
        <v>1151</v>
      </c>
      <c r="F3894" s="1" t="s">
        <v>32900</v>
      </c>
      <c r="G3894" s="1" t="s">
        <v>655</v>
      </c>
      <c r="H3894">
        <v>5144</v>
      </c>
      <c r="I3894" s="1" t="s">
        <v>41</v>
      </c>
      <c r="J3894">
        <v>6.5</v>
      </c>
    </row>
    <row r="3895" spans="1:10" hidden="1" x14ac:dyDescent="0.25">
      <c r="A3895" s="24" t="str">
        <f t="shared" si="62"/>
        <v>5145ARCELOR (BERTON SICARD)</v>
      </c>
      <c r="B3895" s="1">
        <v>5145</v>
      </c>
      <c r="C3895" s="1" t="s">
        <v>32898</v>
      </c>
      <c r="D3895" s="1" t="s">
        <v>78</v>
      </c>
      <c r="E3895" s="1" t="s">
        <v>1152</v>
      </c>
      <c r="F3895" s="1" t="s">
        <v>32900</v>
      </c>
      <c r="G3895" s="1" t="s">
        <v>655</v>
      </c>
      <c r="H3895">
        <v>5145</v>
      </c>
      <c r="I3895" s="1" t="s">
        <v>41</v>
      </c>
      <c r="J3895">
        <v>6.5</v>
      </c>
    </row>
    <row r="3896" spans="1:10" hidden="1" x14ac:dyDescent="0.25">
      <c r="A3896" s="24" t="str">
        <f t="shared" si="62"/>
        <v>5146ARCELOR (BERTON SICARD)</v>
      </c>
      <c r="B3896" s="1">
        <v>5146</v>
      </c>
      <c r="C3896" s="1" t="s">
        <v>32898</v>
      </c>
      <c r="D3896" s="1" t="s">
        <v>78</v>
      </c>
      <c r="E3896" s="1" t="s">
        <v>1153</v>
      </c>
      <c r="F3896" s="1" t="s">
        <v>32900</v>
      </c>
      <c r="G3896" s="1" t="s">
        <v>655</v>
      </c>
      <c r="H3896">
        <v>5146</v>
      </c>
      <c r="I3896" s="1" t="s">
        <v>41</v>
      </c>
      <c r="J3896">
        <v>6</v>
      </c>
    </row>
    <row r="3897" spans="1:10" hidden="1" x14ac:dyDescent="0.25">
      <c r="A3897" s="24" t="str">
        <f t="shared" si="62"/>
        <v>5147ARCELOR (BERTON SICARD)</v>
      </c>
      <c r="B3897" s="1">
        <v>5147</v>
      </c>
      <c r="C3897" s="1" t="s">
        <v>32898</v>
      </c>
      <c r="D3897" s="1" t="s">
        <v>78</v>
      </c>
      <c r="E3897" s="1" t="s">
        <v>1154</v>
      </c>
      <c r="F3897" s="1" t="s">
        <v>32900</v>
      </c>
      <c r="G3897" s="1" t="s">
        <v>655</v>
      </c>
      <c r="H3897">
        <v>5147</v>
      </c>
      <c r="I3897" s="1" t="s">
        <v>41</v>
      </c>
      <c r="J3897">
        <v>6</v>
      </c>
    </row>
    <row r="3898" spans="1:10" hidden="1" x14ac:dyDescent="0.25">
      <c r="A3898" s="24" t="str">
        <f t="shared" si="62"/>
        <v>5154ARCELOR (BERTON SICARD)</v>
      </c>
      <c r="B3898" s="1">
        <v>5154</v>
      </c>
      <c r="C3898" s="1" t="s">
        <v>32898</v>
      </c>
      <c r="D3898" s="1" t="s">
        <v>78</v>
      </c>
      <c r="E3898" s="1" t="s">
        <v>1155</v>
      </c>
      <c r="F3898" s="1" t="s">
        <v>32900</v>
      </c>
      <c r="G3898" s="1" t="s">
        <v>655</v>
      </c>
      <c r="H3898">
        <v>5154</v>
      </c>
      <c r="I3898" s="1" t="s">
        <v>41</v>
      </c>
      <c r="J3898">
        <v>6</v>
      </c>
    </row>
    <row r="3899" spans="1:10" hidden="1" x14ac:dyDescent="0.25">
      <c r="A3899" s="24" t="str">
        <f t="shared" si="62"/>
        <v>5155ARCELOR (BERTON SICARD)</v>
      </c>
      <c r="B3899" s="1">
        <v>5155</v>
      </c>
      <c r="C3899" s="1" t="s">
        <v>32898</v>
      </c>
      <c r="D3899" s="1" t="s">
        <v>78</v>
      </c>
      <c r="E3899" s="1" t="s">
        <v>1156</v>
      </c>
      <c r="F3899" s="1" t="s">
        <v>32900</v>
      </c>
      <c r="G3899" s="1" t="s">
        <v>655</v>
      </c>
      <c r="H3899">
        <v>5155</v>
      </c>
      <c r="I3899" s="1" t="s">
        <v>41</v>
      </c>
      <c r="J3899">
        <v>6</v>
      </c>
    </row>
    <row r="3900" spans="1:10" hidden="1" x14ac:dyDescent="0.25">
      <c r="A3900" s="24" t="str">
        <f t="shared" si="62"/>
        <v>5156ARCELOR (BERTON SICARD)</v>
      </c>
      <c r="B3900" s="1">
        <v>5156</v>
      </c>
      <c r="C3900" s="1" t="s">
        <v>32898</v>
      </c>
      <c r="D3900" s="1" t="s">
        <v>78</v>
      </c>
      <c r="E3900" s="1" t="s">
        <v>1157</v>
      </c>
      <c r="F3900" s="1" t="s">
        <v>32900</v>
      </c>
      <c r="G3900" s="1" t="s">
        <v>655</v>
      </c>
      <c r="H3900">
        <v>5156</v>
      </c>
      <c r="I3900" s="1" t="s">
        <v>41</v>
      </c>
      <c r="J3900">
        <v>6</v>
      </c>
    </row>
    <row r="3901" spans="1:10" hidden="1" x14ac:dyDescent="0.25">
      <c r="A3901" s="24" t="str">
        <f t="shared" si="62"/>
        <v>5167THARCELOR (BERTON SICARD)</v>
      </c>
      <c r="B3901" s="1" t="s">
        <v>1158</v>
      </c>
      <c r="C3901" s="1" t="s">
        <v>32898</v>
      </c>
      <c r="D3901" s="1" t="s">
        <v>78</v>
      </c>
      <c r="E3901" s="1" t="s">
        <v>1159</v>
      </c>
      <c r="F3901" s="1" t="s">
        <v>32900</v>
      </c>
      <c r="G3901" s="1" t="s">
        <v>655</v>
      </c>
      <c r="H3901" t="s">
        <v>1158</v>
      </c>
      <c r="I3901" s="1" t="s">
        <v>41</v>
      </c>
      <c r="J3901">
        <v>6.5</v>
      </c>
    </row>
    <row r="3902" spans="1:10" hidden="1" x14ac:dyDescent="0.25">
      <c r="A3902" s="24" t="str">
        <f t="shared" si="62"/>
        <v>5169THARCELOR (BERTON SICARD)</v>
      </c>
      <c r="B3902" s="1" t="s">
        <v>1160</v>
      </c>
      <c r="C3902" s="1" t="s">
        <v>32898</v>
      </c>
      <c r="D3902" s="1" t="s">
        <v>78</v>
      </c>
      <c r="E3902" s="1" t="s">
        <v>1161</v>
      </c>
      <c r="F3902" s="1" t="s">
        <v>32900</v>
      </c>
      <c r="G3902" s="1" t="s">
        <v>655</v>
      </c>
      <c r="H3902" t="s">
        <v>1160</v>
      </c>
      <c r="I3902" s="1" t="s">
        <v>41</v>
      </c>
      <c r="J3902">
        <v>6.5</v>
      </c>
    </row>
    <row r="3903" spans="1:10" hidden="1" x14ac:dyDescent="0.25">
      <c r="A3903" s="24" t="str">
        <f t="shared" si="62"/>
        <v>5170THARCELOR (BERTON SICARD)</v>
      </c>
      <c r="B3903" s="1" t="s">
        <v>1162</v>
      </c>
      <c r="C3903" s="1" t="s">
        <v>32898</v>
      </c>
      <c r="D3903" s="1" t="s">
        <v>78</v>
      </c>
      <c r="E3903" s="1" t="s">
        <v>1163</v>
      </c>
      <c r="F3903" s="1" t="s">
        <v>32900</v>
      </c>
      <c r="G3903" s="1" t="s">
        <v>655</v>
      </c>
      <c r="H3903" t="s">
        <v>1162</v>
      </c>
      <c r="I3903" s="1" t="s">
        <v>41</v>
      </c>
      <c r="J3903">
        <v>6.5</v>
      </c>
    </row>
    <row r="3904" spans="1:10" hidden="1" x14ac:dyDescent="0.25">
      <c r="A3904" s="24" t="str">
        <f t="shared" si="62"/>
        <v>5190ARCELOR (BERTON SICARD)</v>
      </c>
      <c r="B3904" s="1">
        <v>5190</v>
      </c>
      <c r="C3904" s="1" t="s">
        <v>32898</v>
      </c>
      <c r="D3904" s="1" t="s">
        <v>78</v>
      </c>
      <c r="E3904" s="1" t="s">
        <v>1164</v>
      </c>
      <c r="F3904" s="1" t="s">
        <v>32900</v>
      </c>
      <c r="G3904" s="1" t="s">
        <v>655</v>
      </c>
      <c r="H3904">
        <v>5190</v>
      </c>
      <c r="I3904" s="1" t="s">
        <v>41</v>
      </c>
      <c r="J3904">
        <v>6</v>
      </c>
    </row>
    <row r="3905" spans="1:10" hidden="1" x14ac:dyDescent="0.25">
      <c r="A3905" s="24" t="str">
        <f t="shared" si="62"/>
        <v>5191ARCELOR (BERTON SICARD)</v>
      </c>
      <c r="B3905" s="1">
        <v>5191</v>
      </c>
      <c r="C3905" s="1" t="s">
        <v>32898</v>
      </c>
      <c r="D3905" s="1" t="s">
        <v>78</v>
      </c>
      <c r="E3905" s="1" t="s">
        <v>1165</v>
      </c>
      <c r="F3905" s="1" t="s">
        <v>32900</v>
      </c>
      <c r="G3905" s="1" t="s">
        <v>655</v>
      </c>
      <c r="H3905">
        <v>5191</v>
      </c>
      <c r="I3905" s="1" t="s">
        <v>41</v>
      </c>
      <c r="J3905">
        <v>6</v>
      </c>
    </row>
    <row r="3906" spans="1:10" hidden="1" x14ac:dyDescent="0.25">
      <c r="A3906" s="24" t="str">
        <f t="shared" si="62"/>
        <v>5192ARCELOR (BERTON SICARD)</v>
      </c>
      <c r="B3906" s="1">
        <v>5192</v>
      </c>
      <c r="C3906" s="1" t="s">
        <v>32898</v>
      </c>
      <c r="D3906" s="1" t="s">
        <v>78</v>
      </c>
      <c r="E3906" s="1" t="s">
        <v>1166</v>
      </c>
      <c r="F3906" s="1" t="s">
        <v>32900</v>
      </c>
      <c r="G3906" s="1" t="s">
        <v>655</v>
      </c>
      <c r="H3906">
        <v>5192</v>
      </c>
      <c r="I3906" s="1" t="s">
        <v>41</v>
      </c>
      <c r="J3906">
        <v>6</v>
      </c>
    </row>
    <row r="3907" spans="1:10" hidden="1" x14ac:dyDescent="0.25">
      <c r="A3907" s="24" t="str">
        <f t="shared" si="62"/>
        <v>5193ARCELOR (BERTON SICARD)</v>
      </c>
      <c r="B3907" s="1">
        <v>5193</v>
      </c>
      <c r="C3907" s="1" t="s">
        <v>32898</v>
      </c>
      <c r="D3907" s="1" t="s">
        <v>78</v>
      </c>
      <c r="E3907" s="1" t="s">
        <v>1167</v>
      </c>
      <c r="F3907" s="1" t="s">
        <v>32900</v>
      </c>
      <c r="G3907" s="1" t="s">
        <v>655</v>
      </c>
      <c r="H3907">
        <v>5193</v>
      </c>
      <c r="I3907" s="1" t="s">
        <v>41</v>
      </c>
      <c r="J3907">
        <v>6</v>
      </c>
    </row>
    <row r="3908" spans="1:10" hidden="1" x14ac:dyDescent="0.25">
      <c r="A3908" s="24" t="str">
        <f t="shared" si="62"/>
        <v>5194ARCELOR (BERTON SICARD)</v>
      </c>
      <c r="B3908" s="1">
        <v>5194</v>
      </c>
      <c r="C3908" s="1" t="s">
        <v>32898</v>
      </c>
      <c r="D3908" s="1" t="s">
        <v>78</v>
      </c>
      <c r="E3908" s="1" t="s">
        <v>1168</v>
      </c>
      <c r="F3908" s="1" t="s">
        <v>32900</v>
      </c>
      <c r="G3908" s="1" t="s">
        <v>655</v>
      </c>
      <c r="H3908">
        <v>5194</v>
      </c>
      <c r="I3908" s="1" t="s">
        <v>41</v>
      </c>
      <c r="J3908">
        <v>6</v>
      </c>
    </row>
    <row r="3909" spans="1:10" hidden="1" x14ac:dyDescent="0.25">
      <c r="A3909" s="24" t="str">
        <f t="shared" si="62"/>
        <v>5195ARCELOR (BERTON SICARD)</v>
      </c>
      <c r="B3909" s="1">
        <v>5195</v>
      </c>
      <c r="C3909" s="1" t="s">
        <v>32898</v>
      </c>
      <c r="D3909" s="1" t="s">
        <v>78</v>
      </c>
      <c r="E3909" s="1" t="s">
        <v>1169</v>
      </c>
      <c r="F3909" s="1" t="s">
        <v>32900</v>
      </c>
      <c r="G3909" s="1" t="s">
        <v>655</v>
      </c>
      <c r="H3909">
        <v>5195</v>
      </c>
      <c r="I3909" s="1" t="s">
        <v>41</v>
      </c>
      <c r="J3909">
        <v>6</v>
      </c>
    </row>
    <row r="3910" spans="1:10" hidden="1" x14ac:dyDescent="0.25">
      <c r="A3910" s="24" t="str">
        <f t="shared" si="62"/>
        <v>5401THARCELOR (BERTON SICARD)</v>
      </c>
      <c r="B3910" s="1" t="s">
        <v>1170</v>
      </c>
      <c r="C3910" s="1" t="s">
        <v>32898</v>
      </c>
      <c r="D3910" s="1" t="s">
        <v>78</v>
      </c>
      <c r="E3910" s="1" t="s">
        <v>1171</v>
      </c>
      <c r="F3910" s="1" t="s">
        <v>32900</v>
      </c>
      <c r="G3910" s="1" t="s">
        <v>655</v>
      </c>
      <c r="H3910" t="s">
        <v>1170</v>
      </c>
      <c r="I3910" s="1" t="s">
        <v>41</v>
      </c>
      <c r="J3910">
        <v>6.5</v>
      </c>
    </row>
    <row r="3911" spans="1:10" hidden="1" x14ac:dyDescent="0.25">
      <c r="A3911" s="24" t="str">
        <f t="shared" si="62"/>
        <v>5402THARCELOR (BERTON SICARD)</v>
      </c>
      <c r="B3911" s="1" t="s">
        <v>1172</v>
      </c>
      <c r="C3911" s="1" t="s">
        <v>32898</v>
      </c>
      <c r="D3911" s="1" t="s">
        <v>78</v>
      </c>
      <c r="E3911" s="1" t="s">
        <v>1173</v>
      </c>
      <c r="F3911" s="1" t="s">
        <v>32900</v>
      </c>
      <c r="G3911" s="1" t="s">
        <v>655</v>
      </c>
      <c r="H3911" t="s">
        <v>1172</v>
      </c>
      <c r="I3911" s="1" t="s">
        <v>41</v>
      </c>
      <c r="J3911">
        <v>6.5</v>
      </c>
    </row>
    <row r="3912" spans="1:10" hidden="1" x14ac:dyDescent="0.25">
      <c r="A3912" s="24" t="str">
        <f t="shared" si="62"/>
        <v>5403THARCELOR (BERTON SICARD)</v>
      </c>
      <c r="B3912" s="1" t="s">
        <v>1174</v>
      </c>
      <c r="C3912" s="1" t="s">
        <v>32898</v>
      </c>
      <c r="D3912" s="1" t="s">
        <v>78</v>
      </c>
      <c r="E3912" s="1" t="s">
        <v>1175</v>
      </c>
      <c r="F3912" s="1" t="s">
        <v>32900</v>
      </c>
      <c r="G3912" s="1" t="s">
        <v>655</v>
      </c>
      <c r="H3912" t="s">
        <v>1174</v>
      </c>
      <c r="I3912" s="1" t="s">
        <v>41</v>
      </c>
      <c r="J3912">
        <v>6.5</v>
      </c>
    </row>
    <row r="3913" spans="1:10" hidden="1" x14ac:dyDescent="0.25">
      <c r="A3913" s="24" t="str">
        <f t="shared" si="62"/>
        <v>5404THARCELOR (BERTON SICARD)</v>
      </c>
      <c r="B3913" s="1" t="s">
        <v>1176</v>
      </c>
      <c r="C3913" s="1" t="s">
        <v>32898</v>
      </c>
      <c r="D3913" s="1" t="s">
        <v>78</v>
      </c>
      <c r="E3913" s="1" t="s">
        <v>1177</v>
      </c>
      <c r="F3913" s="1" t="s">
        <v>32900</v>
      </c>
      <c r="G3913" s="1" t="s">
        <v>655</v>
      </c>
      <c r="H3913" t="s">
        <v>1176</v>
      </c>
      <c r="I3913" s="1" t="s">
        <v>41</v>
      </c>
      <c r="J3913">
        <v>6.5</v>
      </c>
    </row>
    <row r="3914" spans="1:10" hidden="1" x14ac:dyDescent="0.25">
      <c r="A3914" s="24" t="str">
        <f t="shared" si="62"/>
        <v>5405THARCELOR (BERTON SICARD)</v>
      </c>
      <c r="B3914" s="1" t="s">
        <v>1178</v>
      </c>
      <c r="C3914" s="1" t="s">
        <v>32898</v>
      </c>
      <c r="D3914" s="1" t="s">
        <v>78</v>
      </c>
      <c r="E3914" s="1" t="s">
        <v>1171</v>
      </c>
      <c r="F3914" s="1" t="s">
        <v>32900</v>
      </c>
      <c r="G3914" s="1" t="s">
        <v>655</v>
      </c>
      <c r="H3914" t="s">
        <v>1178</v>
      </c>
      <c r="I3914" s="1" t="s">
        <v>41</v>
      </c>
      <c r="J3914">
        <v>6.5</v>
      </c>
    </row>
    <row r="3915" spans="1:10" hidden="1" x14ac:dyDescent="0.25">
      <c r="A3915" s="24" t="str">
        <f t="shared" si="62"/>
        <v>5406THARCELOR (BERTON SICARD)</v>
      </c>
      <c r="B3915" s="1" t="s">
        <v>1179</v>
      </c>
      <c r="C3915" s="1" t="s">
        <v>32898</v>
      </c>
      <c r="D3915" s="1" t="s">
        <v>78</v>
      </c>
      <c r="E3915" s="1" t="s">
        <v>1171</v>
      </c>
      <c r="F3915" s="1" t="s">
        <v>32900</v>
      </c>
      <c r="G3915" s="1" t="s">
        <v>655</v>
      </c>
      <c r="H3915" t="s">
        <v>1179</v>
      </c>
      <c r="I3915" s="1" t="s">
        <v>41</v>
      </c>
      <c r="J3915">
        <v>6.5</v>
      </c>
    </row>
    <row r="3916" spans="1:10" hidden="1" x14ac:dyDescent="0.25">
      <c r="A3916" s="24" t="str">
        <f t="shared" ref="A3916:A3979" si="63">B3916&amp;F3916</f>
        <v>5407THARCELOR (BERTON SICARD)</v>
      </c>
      <c r="B3916" s="1" t="s">
        <v>1180</v>
      </c>
      <c r="C3916" s="1" t="s">
        <v>32898</v>
      </c>
      <c r="D3916" s="1" t="s">
        <v>78</v>
      </c>
      <c r="E3916" s="1" t="s">
        <v>1181</v>
      </c>
      <c r="F3916" s="1" t="s">
        <v>32900</v>
      </c>
      <c r="G3916" s="1" t="s">
        <v>655</v>
      </c>
      <c r="H3916" t="s">
        <v>1180</v>
      </c>
      <c r="I3916" s="1" t="s">
        <v>41</v>
      </c>
      <c r="J3916">
        <v>6.5</v>
      </c>
    </row>
    <row r="3917" spans="1:10" hidden="1" x14ac:dyDescent="0.25">
      <c r="A3917" s="24" t="str">
        <f t="shared" si="63"/>
        <v>5408THARCELOR (BERTON SICARD)</v>
      </c>
      <c r="B3917" s="1" t="s">
        <v>1182</v>
      </c>
      <c r="C3917" s="1" t="s">
        <v>32898</v>
      </c>
      <c r="D3917" s="1" t="s">
        <v>78</v>
      </c>
      <c r="E3917" s="1" t="s">
        <v>1183</v>
      </c>
      <c r="F3917" s="1" t="s">
        <v>32900</v>
      </c>
      <c r="G3917" s="1" t="s">
        <v>655</v>
      </c>
      <c r="H3917" t="s">
        <v>1182</v>
      </c>
      <c r="I3917" s="1" t="s">
        <v>41</v>
      </c>
      <c r="J3917">
        <v>6.5</v>
      </c>
    </row>
    <row r="3918" spans="1:10" hidden="1" x14ac:dyDescent="0.25">
      <c r="A3918" s="24" t="str">
        <f t="shared" si="63"/>
        <v>5409THARCELOR (BERTON SICARD)</v>
      </c>
      <c r="B3918" s="1" t="s">
        <v>1184</v>
      </c>
      <c r="C3918" s="1" t="s">
        <v>32898</v>
      </c>
      <c r="D3918" s="1" t="s">
        <v>78</v>
      </c>
      <c r="E3918" s="1" t="s">
        <v>1185</v>
      </c>
      <c r="F3918" s="1" t="s">
        <v>32900</v>
      </c>
      <c r="G3918" s="1" t="s">
        <v>655</v>
      </c>
      <c r="H3918" t="s">
        <v>1184</v>
      </c>
      <c r="I3918" s="1" t="s">
        <v>41</v>
      </c>
      <c r="J3918">
        <v>6.5</v>
      </c>
    </row>
    <row r="3919" spans="1:10" hidden="1" x14ac:dyDescent="0.25">
      <c r="A3919" s="24" t="str">
        <f t="shared" si="63"/>
        <v>5410THARCELOR (BERTON SICARD)</v>
      </c>
      <c r="B3919" s="1" t="s">
        <v>1186</v>
      </c>
      <c r="C3919" s="1" t="s">
        <v>32898</v>
      </c>
      <c r="D3919" s="1" t="s">
        <v>78</v>
      </c>
      <c r="E3919" s="1" t="s">
        <v>1187</v>
      </c>
      <c r="F3919" s="1" t="s">
        <v>32900</v>
      </c>
      <c r="G3919" s="1" t="s">
        <v>655</v>
      </c>
      <c r="H3919" t="s">
        <v>1186</v>
      </c>
      <c r="I3919" s="1" t="s">
        <v>41</v>
      </c>
      <c r="J3919">
        <v>6.5</v>
      </c>
    </row>
    <row r="3920" spans="1:10" hidden="1" x14ac:dyDescent="0.25">
      <c r="A3920" s="24" t="str">
        <f t="shared" si="63"/>
        <v>5411THARCELOR (BERTON SICARD)</v>
      </c>
      <c r="B3920" s="1" t="s">
        <v>1188</v>
      </c>
      <c r="C3920" s="1" t="s">
        <v>32898</v>
      </c>
      <c r="D3920" s="1" t="s">
        <v>78</v>
      </c>
      <c r="E3920" s="1" t="s">
        <v>1189</v>
      </c>
      <c r="F3920" s="1" t="s">
        <v>32900</v>
      </c>
      <c r="G3920" s="1" t="s">
        <v>655</v>
      </c>
      <c r="H3920" t="s">
        <v>1188</v>
      </c>
      <c r="I3920" s="1" t="s">
        <v>41</v>
      </c>
      <c r="J3920">
        <v>6.5</v>
      </c>
    </row>
    <row r="3921" spans="1:10" hidden="1" x14ac:dyDescent="0.25">
      <c r="A3921" s="24" t="str">
        <f t="shared" si="63"/>
        <v>5415THARCELOR (BERTON SICARD)</v>
      </c>
      <c r="B3921" s="1" t="s">
        <v>1192</v>
      </c>
      <c r="C3921" s="1" t="s">
        <v>32898</v>
      </c>
      <c r="D3921" s="1" t="s">
        <v>78</v>
      </c>
      <c r="E3921" s="1" t="s">
        <v>1193</v>
      </c>
      <c r="F3921" s="1" t="s">
        <v>32900</v>
      </c>
      <c r="G3921" s="1" t="s">
        <v>655</v>
      </c>
      <c r="H3921" t="s">
        <v>1192</v>
      </c>
      <c r="I3921" s="1" t="s">
        <v>41</v>
      </c>
      <c r="J3921">
        <v>6.5</v>
      </c>
    </row>
    <row r="3922" spans="1:10" hidden="1" x14ac:dyDescent="0.25">
      <c r="A3922" s="24" t="str">
        <f t="shared" si="63"/>
        <v>5416THARCELOR (BERTON SICARD)</v>
      </c>
      <c r="B3922" s="1" t="s">
        <v>1194</v>
      </c>
      <c r="C3922" s="1" t="s">
        <v>32898</v>
      </c>
      <c r="D3922" s="1" t="s">
        <v>78</v>
      </c>
      <c r="E3922" s="1" t="s">
        <v>689</v>
      </c>
      <c r="F3922" s="1" t="s">
        <v>32900</v>
      </c>
      <c r="G3922" s="1" t="s">
        <v>655</v>
      </c>
      <c r="H3922" t="s">
        <v>1194</v>
      </c>
      <c r="I3922" s="1" t="s">
        <v>41</v>
      </c>
      <c r="J3922">
        <v>6.5</v>
      </c>
    </row>
    <row r="3923" spans="1:10" hidden="1" x14ac:dyDescent="0.25">
      <c r="A3923" s="24" t="str">
        <f t="shared" si="63"/>
        <v>5417THARCELOR (BERTON SICARD)</v>
      </c>
      <c r="B3923" s="1" t="s">
        <v>1195</v>
      </c>
      <c r="C3923" s="1" t="s">
        <v>32898</v>
      </c>
      <c r="D3923" s="1" t="s">
        <v>78</v>
      </c>
      <c r="E3923" s="1" t="s">
        <v>691</v>
      </c>
      <c r="F3923" s="1" t="s">
        <v>32900</v>
      </c>
      <c r="G3923" s="1" t="s">
        <v>655</v>
      </c>
      <c r="H3923" t="s">
        <v>1195</v>
      </c>
      <c r="I3923" s="1" t="s">
        <v>41</v>
      </c>
      <c r="J3923">
        <v>6.5</v>
      </c>
    </row>
    <row r="3924" spans="1:10" hidden="1" x14ac:dyDescent="0.25">
      <c r="A3924" s="24" t="str">
        <f t="shared" si="63"/>
        <v>5418THARCELOR (BERTON SICARD)</v>
      </c>
      <c r="B3924" s="1" t="s">
        <v>1196</v>
      </c>
      <c r="C3924" s="1" t="s">
        <v>32898</v>
      </c>
      <c r="D3924" s="1" t="s">
        <v>78</v>
      </c>
      <c r="E3924" s="1" t="s">
        <v>1177</v>
      </c>
      <c r="F3924" s="1" t="s">
        <v>32900</v>
      </c>
      <c r="G3924" s="1" t="s">
        <v>655</v>
      </c>
      <c r="H3924" t="s">
        <v>1196</v>
      </c>
      <c r="I3924" s="1" t="s">
        <v>41</v>
      </c>
      <c r="J3924">
        <v>6.5</v>
      </c>
    </row>
    <row r="3925" spans="1:10" hidden="1" x14ac:dyDescent="0.25">
      <c r="A3925" s="24" t="str">
        <f t="shared" si="63"/>
        <v>5419THARCELOR (BERTON SICARD)</v>
      </c>
      <c r="B3925" s="1" t="s">
        <v>1197</v>
      </c>
      <c r="C3925" s="1" t="s">
        <v>32898</v>
      </c>
      <c r="D3925" s="1" t="s">
        <v>78</v>
      </c>
      <c r="E3925" s="1" t="s">
        <v>1198</v>
      </c>
      <c r="F3925" s="1" t="s">
        <v>32900</v>
      </c>
      <c r="G3925" s="1" t="s">
        <v>655</v>
      </c>
      <c r="H3925" t="s">
        <v>1197</v>
      </c>
      <c r="I3925" s="1" t="s">
        <v>41</v>
      </c>
      <c r="J3925">
        <v>6.5</v>
      </c>
    </row>
    <row r="3926" spans="1:10" hidden="1" x14ac:dyDescent="0.25">
      <c r="A3926" s="24" t="str">
        <f t="shared" si="63"/>
        <v>5421THARCELOR (BERTON SICARD)</v>
      </c>
      <c r="B3926" s="1" t="s">
        <v>1201</v>
      </c>
      <c r="C3926" s="1" t="s">
        <v>32898</v>
      </c>
      <c r="D3926" s="1" t="s">
        <v>78</v>
      </c>
      <c r="E3926" s="1" t="s">
        <v>1202</v>
      </c>
      <c r="F3926" s="1" t="s">
        <v>32900</v>
      </c>
      <c r="G3926" s="1" t="s">
        <v>655</v>
      </c>
      <c r="H3926" t="s">
        <v>1201</v>
      </c>
      <c r="I3926" s="1" t="s">
        <v>41</v>
      </c>
      <c r="J3926">
        <v>6.5</v>
      </c>
    </row>
    <row r="3927" spans="1:10" hidden="1" x14ac:dyDescent="0.25">
      <c r="A3927" s="24" t="str">
        <f t="shared" si="63"/>
        <v>5422THARCELOR (BERTON SICARD)</v>
      </c>
      <c r="B3927" s="1" t="s">
        <v>1203</v>
      </c>
      <c r="C3927" s="1" t="s">
        <v>32898</v>
      </c>
      <c r="D3927" s="1" t="s">
        <v>78</v>
      </c>
      <c r="E3927" s="1" t="s">
        <v>1204</v>
      </c>
      <c r="F3927" s="1" t="s">
        <v>32900</v>
      </c>
      <c r="G3927" s="1" t="s">
        <v>655</v>
      </c>
      <c r="H3927" t="s">
        <v>1203</v>
      </c>
      <c r="I3927" s="1" t="s">
        <v>41</v>
      </c>
      <c r="J3927">
        <v>6.5</v>
      </c>
    </row>
    <row r="3928" spans="1:10" hidden="1" x14ac:dyDescent="0.25">
      <c r="A3928" s="24" t="str">
        <f t="shared" si="63"/>
        <v>5423THARCELOR (BERTON SICARD)</v>
      </c>
      <c r="B3928" s="1" t="s">
        <v>1205</v>
      </c>
      <c r="C3928" s="1" t="s">
        <v>32898</v>
      </c>
      <c r="D3928" s="1" t="s">
        <v>78</v>
      </c>
      <c r="E3928" s="1" t="s">
        <v>1206</v>
      </c>
      <c r="F3928" s="1" t="s">
        <v>32900</v>
      </c>
      <c r="G3928" s="1" t="s">
        <v>655</v>
      </c>
      <c r="H3928" t="s">
        <v>1205</v>
      </c>
      <c r="I3928" s="1" t="s">
        <v>41</v>
      </c>
      <c r="J3928">
        <v>6.5</v>
      </c>
    </row>
    <row r="3929" spans="1:10" hidden="1" x14ac:dyDescent="0.25">
      <c r="A3929" s="24" t="str">
        <f t="shared" si="63"/>
        <v>5424THARCELOR (BERTON SICARD)</v>
      </c>
      <c r="B3929" s="1" t="s">
        <v>1207</v>
      </c>
      <c r="C3929" s="1" t="s">
        <v>32898</v>
      </c>
      <c r="D3929" s="1" t="s">
        <v>78</v>
      </c>
      <c r="E3929" s="1" t="s">
        <v>1208</v>
      </c>
      <c r="F3929" s="1" t="s">
        <v>32900</v>
      </c>
      <c r="G3929" s="1" t="s">
        <v>655</v>
      </c>
      <c r="H3929" t="s">
        <v>1207</v>
      </c>
      <c r="I3929" s="1" t="s">
        <v>41</v>
      </c>
      <c r="J3929">
        <v>6.5</v>
      </c>
    </row>
    <row r="3930" spans="1:10" hidden="1" x14ac:dyDescent="0.25">
      <c r="A3930" s="24" t="str">
        <f t="shared" si="63"/>
        <v>5427THARCELOR (BERTON SICARD)</v>
      </c>
      <c r="B3930" s="1" t="s">
        <v>1209</v>
      </c>
      <c r="C3930" s="1" t="s">
        <v>32898</v>
      </c>
      <c r="D3930" s="1" t="s">
        <v>78</v>
      </c>
      <c r="E3930" s="1" t="s">
        <v>1210</v>
      </c>
      <c r="F3930" s="1" t="s">
        <v>32900</v>
      </c>
      <c r="G3930" s="1" t="s">
        <v>655</v>
      </c>
      <c r="H3930" t="s">
        <v>1209</v>
      </c>
      <c r="I3930" s="1" t="s">
        <v>41</v>
      </c>
      <c r="J3930">
        <v>6.5</v>
      </c>
    </row>
    <row r="3931" spans="1:10" hidden="1" x14ac:dyDescent="0.25">
      <c r="A3931" s="24" t="str">
        <f t="shared" si="63"/>
        <v>5428ARCELOR (BERTON SICARD)</v>
      </c>
      <c r="B3931" s="1">
        <v>5428</v>
      </c>
      <c r="C3931" s="1" t="s">
        <v>32898</v>
      </c>
      <c r="D3931" s="1" t="s">
        <v>78</v>
      </c>
      <c r="E3931" s="1" t="s">
        <v>1211</v>
      </c>
      <c r="F3931" s="1" t="s">
        <v>32900</v>
      </c>
      <c r="G3931" s="1" t="s">
        <v>655</v>
      </c>
      <c r="H3931">
        <v>5428</v>
      </c>
      <c r="I3931" s="1" t="s">
        <v>41</v>
      </c>
      <c r="J3931">
        <v>6.5</v>
      </c>
    </row>
    <row r="3932" spans="1:10" hidden="1" x14ac:dyDescent="0.25">
      <c r="A3932" s="24" t="str">
        <f t="shared" si="63"/>
        <v>5429THARCELOR (BERTON SICARD)</v>
      </c>
      <c r="B3932" s="1" t="s">
        <v>1212</v>
      </c>
      <c r="C3932" s="1" t="s">
        <v>32898</v>
      </c>
      <c r="D3932" s="1" t="s">
        <v>78</v>
      </c>
      <c r="E3932" s="1" t="s">
        <v>1213</v>
      </c>
      <c r="F3932" s="1" t="s">
        <v>32900</v>
      </c>
      <c r="G3932" s="1" t="s">
        <v>655</v>
      </c>
      <c r="H3932" t="s">
        <v>1212</v>
      </c>
      <c r="I3932" s="1" t="s">
        <v>41</v>
      </c>
      <c r="J3932">
        <v>6.5</v>
      </c>
    </row>
    <row r="3933" spans="1:10" hidden="1" x14ac:dyDescent="0.25">
      <c r="A3933" s="24" t="str">
        <f t="shared" si="63"/>
        <v>5432THARCELOR (BERTON SICARD)</v>
      </c>
      <c r="B3933" s="1" t="s">
        <v>1214</v>
      </c>
      <c r="C3933" s="1" t="s">
        <v>32898</v>
      </c>
      <c r="D3933" s="1" t="s">
        <v>78</v>
      </c>
      <c r="E3933" s="1" t="s">
        <v>1215</v>
      </c>
      <c r="F3933" s="1" t="s">
        <v>32900</v>
      </c>
      <c r="G3933" s="1" t="s">
        <v>655</v>
      </c>
      <c r="H3933" t="s">
        <v>1214</v>
      </c>
      <c r="I3933" s="1" t="s">
        <v>41</v>
      </c>
      <c r="J3933">
        <v>6.5</v>
      </c>
    </row>
    <row r="3934" spans="1:10" hidden="1" x14ac:dyDescent="0.25">
      <c r="A3934" s="24" t="str">
        <f t="shared" si="63"/>
        <v>5433THARCELOR (BERTON SICARD)</v>
      </c>
      <c r="B3934" s="1" t="s">
        <v>1216</v>
      </c>
      <c r="C3934" s="1" t="s">
        <v>32898</v>
      </c>
      <c r="D3934" s="1" t="s">
        <v>78</v>
      </c>
      <c r="E3934" s="1" t="s">
        <v>1217</v>
      </c>
      <c r="F3934" s="1" t="s">
        <v>32900</v>
      </c>
      <c r="G3934" s="1" t="s">
        <v>655</v>
      </c>
      <c r="H3934" t="s">
        <v>1216</v>
      </c>
      <c r="I3934" s="1" t="s">
        <v>41</v>
      </c>
      <c r="J3934">
        <v>6.5</v>
      </c>
    </row>
    <row r="3935" spans="1:10" hidden="1" x14ac:dyDescent="0.25">
      <c r="A3935" s="24" t="str">
        <f t="shared" si="63"/>
        <v>5434THARCELOR (BERTON SICARD)</v>
      </c>
      <c r="B3935" s="1" t="s">
        <v>1218</v>
      </c>
      <c r="C3935" s="1" t="s">
        <v>32898</v>
      </c>
      <c r="D3935" s="1" t="s">
        <v>78</v>
      </c>
      <c r="E3935" s="1" t="s">
        <v>1219</v>
      </c>
      <c r="F3935" s="1" t="s">
        <v>32900</v>
      </c>
      <c r="G3935" s="1" t="s">
        <v>655</v>
      </c>
      <c r="H3935" t="s">
        <v>1218</v>
      </c>
      <c r="I3935" s="1" t="s">
        <v>41</v>
      </c>
      <c r="J3935">
        <v>6.5</v>
      </c>
    </row>
    <row r="3936" spans="1:10" hidden="1" x14ac:dyDescent="0.25">
      <c r="A3936" s="24" t="str">
        <f t="shared" si="63"/>
        <v>5435THARCELOR (BERTON SICARD)</v>
      </c>
      <c r="B3936" s="1" t="s">
        <v>1220</v>
      </c>
      <c r="C3936" s="1" t="s">
        <v>32898</v>
      </c>
      <c r="D3936" s="1" t="s">
        <v>78</v>
      </c>
      <c r="E3936" s="1" t="s">
        <v>1221</v>
      </c>
      <c r="F3936" s="1" t="s">
        <v>32900</v>
      </c>
      <c r="G3936" s="1" t="s">
        <v>655</v>
      </c>
      <c r="H3936" t="s">
        <v>1220</v>
      </c>
      <c r="I3936" s="1" t="s">
        <v>41</v>
      </c>
      <c r="J3936">
        <v>6.5</v>
      </c>
    </row>
    <row r="3937" spans="1:10" hidden="1" x14ac:dyDescent="0.25">
      <c r="A3937" s="24" t="str">
        <f t="shared" si="63"/>
        <v>5436THARCELOR (BERTON SICARD)</v>
      </c>
      <c r="B3937" s="1" t="s">
        <v>1222</v>
      </c>
      <c r="C3937" s="1" t="s">
        <v>32898</v>
      </c>
      <c r="D3937" s="1" t="s">
        <v>78</v>
      </c>
      <c r="E3937" s="1" t="s">
        <v>1223</v>
      </c>
      <c r="F3937" s="1" t="s">
        <v>32900</v>
      </c>
      <c r="G3937" s="1" t="s">
        <v>655</v>
      </c>
      <c r="H3937" t="s">
        <v>1222</v>
      </c>
      <c r="I3937" s="1" t="s">
        <v>41</v>
      </c>
      <c r="J3937">
        <v>6.5</v>
      </c>
    </row>
    <row r="3938" spans="1:10" hidden="1" x14ac:dyDescent="0.25">
      <c r="A3938" s="24" t="str">
        <f t="shared" si="63"/>
        <v>5450THARCELOR (BERTON SICARD)</v>
      </c>
      <c r="B3938" s="1" t="s">
        <v>1224</v>
      </c>
      <c r="C3938" s="1" t="s">
        <v>32898</v>
      </c>
      <c r="D3938" s="1" t="s">
        <v>78</v>
      </c>
      <c r="E3938" s="1" t="s">
        <v>1225</v>
      </c>
      <c r="F3938" s="1" t="s">
        <v>32900</v>
      </c>
      <c r="G3938" s="1" t="s">
        <v>655</v>
      </c>
      <c r="H3938" t="s">
        <v>1224</v>
      </c>
      <c r="I3938" s="1" t="s">
        <v>41</v>
      </c>
      <c r="J3938">
        <v>6.5</v>
      </c>
    </row>
    <row r="3939" spans="1:10" hidden="1" x14ac:dyDescent="0.25">
      <c r="A3939" s="24" t="str">
        <f t="shared" si="63"/>
        <v>5453THARCELOR (BERTON SICARD)</v>
      </c>
      <c r="B3939" s="1" t="s">
        <v>1228</v>
      </c>
      <c r="C3939" s="1" t="s">
        <v>32898</v>
      </c>
      <c r="D3939" s="1" t="s">
        <v>78</v>
      </c>
      <c r="E3939" s="1" t="s">
        <v>1229</v>
      </c>
      <c r="F3939" s="1" t="s">
        <v>32900</v>
      </c>
      <c r="G3939" s="1" t="s">
        <v>655</v>
      </c>
      <c r="H3939" t="s">
        <v>1228</v>
      </c>
      <c r="I3939" s="1" t="s">
        <v>41</v>
      </c>
      <c r="J3939">
        <v>6.5</v>
      </c>
    </row>
    <row r="3940" spans="1:10" hidden="1" x14ac:dyDescent="0.25">
      <c r="A3940" s="24" t="str">
        <f t="shared" si="63"/>
        <v>5456THARCELOR (BERTON SICARD)</v>
      </c>
      <c r="B3940" s="1" t="s">
        <v>1234</v>
      </c>
      <c r="C3940" s="1" t="s">
        <v>32898</v>
      </c>
      <c r="D3940" s="1" t="s">
        <v>78</v>
      </c>
      <c r="E3940" s="1" t="s">
        <v>1235</v>
      </c>
      <c r="F3940" s="1" t="s">
        <v>32900</v>
      </c>
      <c r="G3940" s="1" t="s">
        <v>655</v>
      </c>
      <c r="H3940" t="s">
        <v>1234</v>
      </c>
      <c r="I3940" s="1" t="s">
        <v>41</v>
      </c>
      <c r="J3940">
        <v>6.5</v>
      </c>
    </row>
    <row r="3941" spans="1:10" hidden="1" x14ac:dyDescent="0.25">
      <c r="A3941" s="24" t="str">
        <f t="shared" si="63"/>
        <v>5465THARCELOR (BERTON SICARD)</v>
      </c>
      <c r="B3941" s="1" t="s">
        <v>1236</v>
      </c>
      <c r="C3941" s="1" t="s">
        <v>32898</v>
      </c>
      <c r="D3941" s="1" t="s">
        <v>78</v>
      </c>
      <c r="E3941" s="1" t="s">
        <v>1237</v>
      </c>
      <c r="F3941" s="1" t="s">
        <v>32900</v>
      </c>
      <c r="G3941" s="1" t="s">
        <v>655</v>
      </c>
      <c r="H3941" t="s">
        <v>1236</v>
      </c>
      <c r="I3941" s="1" t="s">
        <v>41</v>
      </c>
      <c r="J3941">
        <v>6.5</v>
      </c>
    </row>
    <row r="3942" spans="1:10" hidden="1" x14ac:dyDescent="0.25">
      <c r="A3942" s="24" t="str">
        <f t="shared" si="63"/>
        <v>5499THARCELOR (BERTON SICARD)</v>
      </c>
      <c r="B3942" s="1" t="s">
        <v>1238</v>
      </c>
      <c r="C3942" s="1" t="s">
        <v>32898</v>
      </c>
      <c r="D3942" s="1" t="s">
        <v>78</v>
      </c>
      <c r="E3942" s="1" t="s">
        <v>1239</v>
      </c>
      <c r="F3942" s="1" t="s">
        <v>32900</v>
      </c>
      <c r="G3942" s="1" t="s">
        <v>655</v>
      </c>
      <c r="H3942" t="s">
        <v>1238</v>
      </c>
      <c r="I3942" s="1" t="s">
        <v>41</v>
      </c>
      <c r="J3942">
        <v>6.5</v>
      </c>
    </row>
    <row r="3943" spans="1:10" hidden="1" x14ac:dyDescent="0.25">
      <c r="A3943" s="24" t="str">
        <f t="shared" si="63"/>
        <v>5502THARCELOR (BERTON SICARD)</v>
      </c>
      <c r="B3943" s="1" t="s">
        <v>1242</v>
      </c>
      <c r="C3943" s="1" t="s">
        <v>32898</v>
      </c>
      <c r="D3943" s="1" t="s">
        <v>78</v>
      </c>
      <c r="E3943" s="1" t="s">
        <v>1243</v>
      </c>
      <c r="F3943" s="1" t="s">
        <v>32900</v>
      </c>
      <c r="G3943" s="1" t="s">
        <v>655</v>
      </c>
      <c r="H3943" t="s">
        <v>1242</v>
      </c>
      <c r="I3943" s="1" t="s">
        <v>41</v>
      </c>
      <c r="J3943">
        <v>6.5</v>
      </c>
    </row>
    <row r="3944" spans="1:10" hidden="1" x14ac:dyDescent="0.25">
      <c r="A3944" s="24" t="str">
        <f t="shared" si="63"/>
        <v>5505THARCELOR (BERTON SICARD)</v>
      </c>
      <c r="B3944" s="1" t="s">
        <v>1248</v>
      </c>
      <c r="C3944" s="1" t="s">
        <v>32898</v>
      </c>
      <c r="D3944" s="1" t="s">
        <v>78</v>
      </c>
      <c r="E3944" s="1" t="s">
        <v>1249</v>
      </c>
      <c r="F3944" s="1" t="s">
        <v>32900</v>
      </c>
      <c r="G3944" s="1" t="s">
        <v>655</v>
      </c>
      <c r="H3944" t="s">
        <v>1248</v>
      </c>
      <c r="I3944" s="1" t="s">
        <v>41</v>
      </c>
      <c r="J3944">
        <v>6.5</v>
      </c>
    </row>
    <row r="3945" spans="1:10" hidden="1" x14ac:dyDescent="0.25">
      <c r="A3945" s="24" t="str">
        <f t="shared" si="63"/>
        <v>5510ARCELOR (BERTON SICARD)</v>
      </c>
      <c r="B3945" s="1">
        <v>5510</v>
      </c>
      <c r="C3945" s="1" t="s">
        <v>32898</v>
      </c>
      <c r="D3945" s="1" t="s">
        <v>78</v>
      </c>
      <c r="E3945" s="1" t="s">
        <v>1250</v>
      </c>
      <c r="F3945" s="1" t="s">
        <v>32900</v>
      </c>
      <c r="G3945" s="1" t="s">
        <v>655</v>
      </c>
      <c r="H3945">
        <v>5510</v>
      </c>
      <c r="I3945" s="1" t="s">
        <v>41</v>
      </c>
      <c r="J3945">
        <v>6.5</v>
      </c>
    </row>
    <row r="3946" spans="1:10" hidden="1" x14ac:dyDescent="0.25">
      <c r="A3946" s="24" t="str">
        <f t="shared" si="63"/>
        <v>5511ARCELOR (BERTON SICARD)</v>
      </c>
      <c r="B3946" s="1">
        <v>5511</v>
      </c>
      <c r="C3946" s="1" t="s">
        <v>32898</v>
      </c>
      <c r="D3946" s="1" t="s">
        <v>78</v>
      </c>
      <c r="E3946" s="1" t="s">
        <v>1251</v>
      </c>
      <c r="F3946" s="1" t="s">
        <v>32900</v>
      </c>
      <c r="G3946" s="1" t="s">
        <v>655</v>
      </c>
      <c r="H3946">
        <v>5511</v>
      </c>
      <c r="I3946" s="1" t="s">
        <v>41</v>
      </c>
      <c r="J3946">
        <v>6.5</v>
      </c>
    </row>
    <row r="3947" spans="1:10" hidden="1" x14ac:dyDescent="0.25">
      <c r="A3947" s="24" t="str">
        <f t="shared" si="63"/>
        <v>5514ARCELOR (BERTON SICARD)</v>
      </c>
      <c r="B3947" s="1">
        <v>5514</v>
      </c>
      <c r="C3947" s="1" t="s">
        <v>32898</v>
      </c>
      <c r="D3947" s="1" t="s">
        <v>78</v>
      </c>
      <c r="E3947" s="1" t="s">
        <v>1253</v>
      </c>
      <c r="F3947" s="1" t="s">
        <v>32900</v>
      </c>
      <c r="G3947" s="1" t="s">
        <v>655</v>
      </c>
      <c r="H3947">
        <v>5514</v>
      </c>
      <c r="I3947" s="1" t="s">
        <v>41</v>
      </c>
      <c r="J3947">
        <v>6.5</v>
      </c>
    </row>
    <row r="3948" spans="1:10" hidden="1" x14ac:dyDescent="0.25">
      <c r="A3948" s="24" t="str">
        <f t="shared" si="63"/>
        <v>5515ARCELOR (BERTON SICARD)</v>
      </c>
      <c r="B3948" s="1">
        <v>5515</v>
      </c>
      <c r="C3948" s="1" t="s">
        <v>32898</v>
      </c>
      <c r="D3948" s="1" t="s">
        <v>78</v>
      </c>
      <c r="E3948" s="1" t="s">
        <v>1254</v>
      </c>
      <c r="F3948" s="1" t="s">
        <v>32900</v>
      </c>
      <c r="G3948" s="1" t="s">
        <v>655</v>
      </c>
      <c r="H3948">
        <v>5515</v>
      </c>
      <c r="I3948" s="1" t="s">
        <v>41</v>
      </c>
      <c r="J3948">
        <v>6.5</v>
      </c>
    </row>
    <row r="3949" spans="1:10" hidden="1" x14ac:dyDescent="0.25">
      <c r="A3949" s="24" t="str">
        <f t="shared" si="63"/>
        <v>5517ARCELOR (BERTON SICARD)</v>
      </c>
      <c r="B3949" s="1">
        <v>5517</v>
      </c>
      <c r="C3949" s="1" t="s">
        <v>32898</v>
      </c>
      <c r="D3949" s="1" t="s">
        <v>78</v>
      </c>
      <c r="E3949" s="1" t="s">
        <v>1255</v>
      </c>
      <c r="F3949" s="1" t="s">
        <v>32900</v>
      </c>
      <c r="G3949" s="1" t="s">
        <v>655</v>
      </c>
      <c r="H3949">
        <v>5517</v>
      </c>
      <c r="I3949" s="1" t="s">
        <v>41</v>
      </c>
      <c r="J3949">
        <v>6.5</v>
      </c>
    </row>
    <row r="3950" spans="1:10" hidden="1" x14ac:dyDescent="0.25">
      <c r="A3950" s="24" t="str">
        <f t="shared" si="63"/>
        <v>5518ARCELOR (BERTON SICARD)</v>
      </c>
      <c r="B3950" s="1">
        <v>5518</v>
      </c>
      <c r="C3950" s="1" t="s">
        <v>32898</v>
      </c>
      <c r="D3950" s="1" t="s">
        <v>78</v>
      </c>
      <c r="E3950" s="1" t="s">
        <v>1256</v>
      </c>
      <c r="F3950" s="1" t="s">
        <v>32900</v>
      </c>
      <c r="G3950" s="1" t="s">
        <v>655</v>
      </c>
      <c r="H3950">
        <v>5518</v>
      </c>
      <c r="I3950" s="1" t="s">
        <v>41</v>
      </c>
      <c r="J3950">
        <v>6.5</v>
      </c>
    </row>
    <row r="3951" spans="1:10" hidden="1" x14ac:dyDescent="0.25">
      <c r="A3951" s="24" t="str">
        <f t="shared" si="63"/>
        <v>5618THARCELOR (BERTON SICARD)</v>
      </c>
      <c r="B3951" s="1" t="s">
        <v>1258</v>
      </c>
      <c r="C3951" s="1" t="s">
        <v>32898</v>
      </c>
      <c r="D3951" s="1" t="s">
        <v>78</v>
      </c>
      <c r="E3951" s="1" t="s">
        <v>1259</v>
      </c>
      <c r="F3951" s="1" t="s">
        <v>32900</v>
      </c>
      <c r="G3951" s="1" t="s">
        <v>655</v>
      </c>
      <c r="H3951" t="s">
        <v>1258</v>
      </c>
      <c r="I3951" s="1" t="s">
        <v>41</v>
      </c>
      <c r="J3951">
        <v>6.5</v>
      </c>
    </row>
    <row r="3952" spans="1:10" hidden="1" x14ac:dyDescent="0.25">
      <c r="A3952" s="24" t="str">
        <f t="shared" si="63"/>
        <v>5622THARCELOR (BERTON SICARD)</v>
      </c>
      <c r="B3952" s="1" t="s">
        <v>1260</v>
      </c>
      <c r="C3952" s="1" t="s">
        <v>32898</v>
      </c>
      <c r="D3952" s="1" t="s">
        <v>168</v>
      </c>
      <c r="E3952" s="1" t="s">
        <v>1261</v>
      </c>
      <c r="F3952" s="1" t="s">
        <v>32900</v>
      </c>
      <c r="G3952" s="1" t="s">
        <v>655</v>
      </c>
      <c r="H3952" t="s">
        <v>1260</v>
      </c>
      <c r="I3952" s="1" t="s">
        <v>41</v>
      </c>
      <c r="J3952">
        <v>6.5</v>
      </c>
    </row>
    <row r="3953" spans="1:10" hidden="1" x14ac:dyDescent="0.25">
      <c r="A3953" s="24" t="str">
        <f t="shared" si="63"/>
        <v>5730ARCELOR (BERTON SICARD)</v>
      </c>
      <c r="B3953" s="1">
        <v>5730</v>
      </c>
      <c r="C3953" s="1" t="s">
        <v>32898</v>
      </c>
      <c r="D3953" s="1" t="s">
        <v>78</v>
      </c>
      <c r="E3953" s="1" t="s">
        <v>2251</v>
      </c>
      <c r="F3953" s="1" t="s">
        <v>32900</v>
      </c>
      <c r="G3953" s="1" t="s">
        <v>655</v>
      </c>
      <c r="H3953">
        <v>5730</v>
      </c>
      <c r="I3953" s="1" t="s">
        <v>41</v>
      </c>
      <c r="J3953">
        <v>1</v>
      </c>
    </row>
    <row r="3954" spans="1:10" hidden="1" x14ac:dyDescent="0.25">
      <c r="A3954" s="24" t="str">
        <f t="shared" si="63"/>
        <v>5734ARCELOR (BERTON SICARD)</v>
      </c>
      <c r="B3954" s="1">
        <v>5734</v>
      </c>
      <c r="C3954" s="1" t="s">
        <v>32898</v>
      </c>
      <c r="D3954" s="1" t="s">
        <v>78</v>
      </c>
      <c r="E3954" s="1" t="s">
        <v>2251</v>
      </c>
      <c r="F3954" s="1" t="s">
        <v>32900</v>
      </c>
      <c r="G3954" s="1" t="s">
        <v>655</v>
      </c>
      <c r="H3954">
        <v>5734</v>
      </c>
      <c r="I3954" s="1" t="s">
        <v>41</v>
      </c>
      <c r="J3954">
        <v>1</v>
      </c>
    </row>
    <row r="3955" spans="1:10" hidden="1" x14ac:dyDescent="0.25">
      <c r="A3955" s="24" t="str">
        <f t="shared" si="63"/>
        <v>5754ARCELOR (BERTON SICARD)</v>
      </c>
      <c r="B3955" s="1">
        <v>5754</v>
      </c>
      <c r="C3955" s="1" t="s">
        <v>32898</v>
      </c>
      <c r="D3955" s="1" t="s">
        <v>78</v>
      </c>
      <c r="E3955" s="1" t="s">
        <v>2066</v>
      </c>
      <c r="F3955" s="1" t="s">
        <v>32900</v>
      </c>
      <c r="G3955" s="1" t="s">
        <v>655</v>
      </c>
      <c r="H3955">
        <v>5754</v>
      </c>
      <c r="I3955" s="1" t="s">
        <v>41</v>
      </c>
      <c r="J3955">
        <v>1</v>
      </c>
    </row>
    <row r="3956" spans="1:10" hidden="1" x14ac:dyDescent="0.25">
      <c r="A3956" s="24" t="str">
        <f t="shared" si="63"/>
        <v>5762ARCELOR (BERTON SICARD)</v>
      </c>
      <c r="B3956" s="1">
        <v>5762</v>
      </c>
      <c r="C3956" s="1" t="s">
        <v>32898</v>
      </c>
      <c r="D3956" s="1" t="s">
        <v>78</v>
      </c>
      <c r="E3956" s="1" t="s">
        <v>2067</v>
      </c>
      <c r="F3956" s="1" t="s">
        <v>32900</v>
      </c>
      <c r="G3956" s="1" t="s">
        <v>655</v>
      </c>
      <c r="H3956">
        <v>5762</v>
      </c>
      <c r="I3956" s="1" t="s">
        <v>41</v>
      </c>
      <c r="J3956">
        <v>1</v>
      </c>
    </row>
    <row r="3957" spans="1:10" hidden="1" x14ac:dyDescent="0.25">
      <c r="A3957" s="24" t="str">
        <f t="shared" si="63"/>
        <v>5765ARCELOR (BERTON SICARD)</v>
      </c>
      <c r="B3957" s="1">
        <v>5765</v>
      </c>
      <c r="C3957" s="1" t="s">
        <v>32898</v>
      </c>
      <c r="D3957" s="1" t="s">
        <v>78</v>
      </c>
      <c r="E3957" s="1" t="s">
        <v>2068</v>
      </c>
      <c r="F3957" s="1" t="s">
        <v>32900</v>
      </c>
      <c r="G3957" s="1" t="s">
        <v>655</v>
      </c>
      <c r="H3957">
        <v>5765</v>
      </c>
      <c r="I3957" s="1" t="s">
        <v>41</v>
      </c>
      <c r="J3957">
        <v>1</v>
      </c>
    </row>
    <row r="3958" spans="1:10" hidden="1" x14ac:dyDescent="0.25">
      <c r="A3958" s="24" t="str">
        <f t="shared" si="63"/>
        <v>5828ARCELOR (BERTON SICARD)</v>
      </c>
      <c r="B3958" s="1">
        <v>5828</v>
      </c>
      <c r="C3958" s="1" t="s">
        <v>32898</v>
      </c>
      <c r="D3958" s="1" t="s">
        <v>78</v>
      </c>
      <c r="E3958" s="1" t="s">
        <v>2073</v>
      </c>
      <c r="F3958" s="1" t="s">
        <v>32900</v>
      </c>
      <c r="G3958" s="1" t="s">
        <v>655</v>
      </c>
      <c r="H3958">
        <v>5828</v>
      </c>
      <c r="I3958" s="1" t="s">
        <v>41</v>
      </c>
      <c r="J3958">
        <v>1</v>
      </c>
    </row>
    <row r="3959" spans="1:10" hidden="1" x14ac:dyDescent="0.25">
      <c r="A3959" s="24" t="str">
        <f t="shared" si="63"/>
        <v>5831ARCELOR (BERTON SICARD)</v>
      </c>
      <c r="B3959" s="1">
        <v>5831</v>
      </c>
      <c r="C3959" s="1" t="s">
        <v>32898</v>
      </c>
      <c r="D3959" s="1" t="s">
        <v>78</v>
      </c>
      <c r="E3959" s="1" t="s">
        <v>2075</v>
      </c>
      <c r="F3959" s="1" t="s">
        <v>32900</v>
      </c>
      <c r="G3959" s="1" t="s">
        <v>655</v>
      </c>
      <c r="H3959">
        <v>5831</v>
      </c>
      <c r="I3959" s="1" t="s">
        <v>41</v>
      </c>
      <c r="J3959">
        <v>1</v>
      </c>
    </row>
    <row r="3960" spans="1:10" hidden="1" x14ac:dyDescent="0.25">
      <c r="A3960" s="24" t="str">
        <f t="shared" si="63"/>
        <v>5842ARCELOR (BERTON SICARD)</v>
      </c>
      <c r="B3960" s="1">
        <v>5842</v>
      </c>
      <c r="C3960" s="1" t="s">
        <v>32898</v>
      </c>
      <c r="D3960" s="1" t="s">
        <v>78</v>
      </c>
      <c r="E3960" s="1" t="s">
        <v>2080</v>
      </c>
      <c r="F3960" s="1" t="s">
        <v>32900</v>
      </c>
      <c r="G3960" s="1" t="s">
        <v>655</v>
      </c>
      <c r="H3960">
        <v>5842</v>
      </c>
      <c r="I3960" s="1" t="s">
        <v>41</v>
      </c>
      <c r="J3960">
        <v>1</v>
      </c>
    </row>
    <row r="3961" spans="1:10" hidden="1" x14ac:dyDescent="0.25">
      <c r="A3961" s="24" t="str">
        <f t="shared" si="63"/>
        <v>5849ARCELOR (BERTON SICARD)</v>
      </c>
      <c r="B3961" s="1">
        <v>5849</v>
      </c>
      <c r="C3961" s="1" t="s">
        <v>32898</v>
      </c>
      <c r="D3961" s="1" t="s">
        <v>78</v>
      </c>
      <c r="E3961" s="1" t="s">
        <v>2081</v>
      </c>
      <c r="F3961" s="1" t="s">
        <v>32900</v>
      </c>
      <c r="G3961" s="1" t="s">
        <v>655</v>
      </c>
      <c r="H3961">
        <v>5849</v>
      </c>
      <c r="I3961" s="1" t="s">
        <v>41</v>
      </c>
      <c r="J3961">
        <v>1</v>
      </c>
    </row>
    <row r="3962" spans="1:10" hidden="1" x14ac:dyDescent="0.25">
      <c r="A3962" s="24" t="str">
        <f t="shared" si="63"/>
        <v>5853ARCELOR (BERTON SICARD)</v>
      </c>
      <c r="B3962" s="1">
        <v>5853</v>
      </c>
      <c r="C3962" s="1" t="s">
        <v>32898</v>
      </c>
      <c r="D3962" s="1" t="s">
        <v>78</v>
      </c>
      <c r="E3962" s="1" t="s">
        <v>2082</v>
      </c>
      <c r="F3962" s="1" t="s">
        <v>32900</v>
      </c>
      <c r="G3962" s="1" t="s">
        <v>655</v>
      </c>
      <c r="H3962">
        <v>5853</v>
      </c>
      <c r="I3962" s="1" t="s">
        <v>41</v>
      </c>
      <c r="J3962">
        <v>1</v>
      </c>
    </row>
    <row r="3963" spans="1:10" hidden="1" x14ac:dyDescent="0.25">
      <c r="A3963" s="24" t="str">
        <f t="shared" si="63"/>
        <v>5854ARCELOR (BERTON SICARD)</v>
      </c>
      <c r="B3963" s="1">
        <v>5854</v>
      </c>
      <c r="C3963" s="1" t="s">
        <v>32898</v>
      </c>
      <c r="D3963" s="1" t="s">
        <v>78</v>
      </c>
      <c r="E3963" s="1" t="s">
        <v>2083</v>
      </c>
      <c r="F3963" s="1" t="s">
        <v>32900</v>
      </c>
      <c r="G3963" s="1" t="s">
        <v>655</v>
      </c>
      <c r="H3963">
        <v>5854</v>
      </c>
      <c r="I3963" s="1" t="s">
        <v>41</v>
      </c>
      <c r="J3963">
        <v>1</v>
      </c>
    </row>
    <row r="3964" spans="1:10" hidden="1" x14ac:dyDescent="0.25">
      <c r="A3964" s="24" t="str">
        <f t="shared" si="63"/>
        <v>5855ARCELOR (BERTON SICARD)</v>
      </c>
      <c r="B3964" s="1">
        <v>5855</v>
      </c>
      <c r="C3964" s="1" t="s">
        <v>32898</v>
      </c>
      <c r="D3964" s="1" t="s">
        <v>78</v>
      </c>
      <c r="E3964" s="1" t="s">
        <v>2084</v>
      </c>
      <c r="F3964" s="1" t="s">
        <v>32900</v>
      </c>
      <c r="G3964" s="1" t="s">
        <v>655</v>
      </c>
      <c r="H3964">
        <v>5855</v>
      </c>
      <c r="I3964" s="1" t="s">
        <v>41</v>
      </c>
      <c r="J3964">
        <v>1</v>
      </c>
    </row>
    <row r="3965" spans="1:10" hidden="1" x14ac:dyDescent="0.25">
      <c r="A3965" s="24" t="str">
        <f t="shared" si="63"/>
        <v>5866ARCELOR (BERTON SICARD)</v>
      </c>
      <c r="B3965" s="1">
        <v>5866</v>
      </c>
      <c r="C3965" s="1" t="s">
        <v>32898</v>
      </c>
      <c r="D3965" s="1" t="s">
        <v>78</v>
      </c>
      <c r="E3965" s="1" t="s">
        <v>1264</v>
      </c>
      <c r="F3965" s="1" t="s">
        <v>32900</v>
      </c>
      <c r="G3965" s="1" t="s">
        <v>655</v>
      </c>
      <c r="H3965">
        <v>5866</v>
      </c>
      <c r="I3965" s="1" t="s">
        <v>41</v>
      </c>
      <c r="J3965">
        <v>2</v>
      </c>
    </row>
    <row r="3966" spans="1:10" hidden="1" x14ac:dyDescent="0.25">
      <c r="A3966" s="24" t="str">
        <f t="shared" si="63"/>
        <v>5866NARCELOR (BERTON SICARD)</v>
      </c>
      <c r="B3966" s="1" t="s">
        <v>1265</v>
      </c>
      <c r="C3966" s="1" t="s">
        <v>32898</v>
      </c>
      <c r="D3966" s="1" t="s">
        <v>78</v>
      </c>
      <c r="E3966" s="1" t="s">
        <v>1266</v>
      </c>
      <c r="F3966" s="1" t="s">
        <v>32900</v>
      </c>
      <c r="G3966" s="1" t="s">
        <v>655</v>
      </c>
      <c r="H3966" t="s">
        <v>1265</v>
      </c>
      <c r="I3966" s="1" t="s">
        <v>41</v>
      </c>
      <c r="J3966">
        <v>2</v>
      </c>
    </row>
    <row r="3967" spans="1:10" hidden="1" x14ac:dyDescent="0.25">
      <c r="A3967" s="24" t="str">
        <f t="shared" si="63"/>
        <v>5867ARCELOR (BERTON SICARD)</v>
      </c>
      <c r="B3967" s="1">
        <v>5867</v>
      </c>
      <c r="C3967" s="1" t="s">
        <v>32898</v>
      </c>
      <c r="D3967" s="1" t="s">
        <v>78</v>
      </c>
      <c r="E3967" s="1" t="s">
        <v>2085</v>
      </c>
      <c r="F3967" s="1" t="s">
        <v>32900</v>
      </c>
      <c r="G3967" s="1" t="s">
        <v>655</v>
      </c>
      <c r="H3967">
        <v>5867</v>
      </c>
      <c r="I3967" s="1" t="s">
        <v>41</v>
      </c>
      <c r="J3967">
        <v>2</v>
      </c>
    </row>
    <row r="3968" spans="1:10" hidden="1" x14ac:dyDescent="0.25">
      <c r="A3968" s="24" t="str">
        <f t="shared" si="63"/>
        <v>5868NARCELOR (BERTON SICARD)</v>
      </c>
      <c r="B3968" s="1" t="s">
        <v>2086</v>
      </c>
      <c r="C3968" s="1" t="s">
        <v>32898</v>
      </c>
      <c r="D3968" s="1" t="s">
        <v>78</v>
      </c>
      <c r="E3968" s="1" t="s">
        <v>2087</v>
      </c>
      <c r="F3968" s="1" t="s">
        <v>32900</v>
      </c>
      <c r="G3968" s="1" t="s">
        <v>655</v>
      </c>
      <c r="H3968" t="s">
        <v>2086</v>
      </c>
      <c r="I3968" s="1" t="s">
        <v>41</v>
      </c>
      <c r="J3968">
        <v>2</v>
      </c>
    </row>
    <row r="3969" spans="1:10" hidden="1" x14ac:dyDescent="0.25">
      <c r="A3969" s="24" t="str">
        <f t="shared" si="63"/>
        <v>5877NARCELOR (BERTON SICARD)</v>
      </c>
      <c r="B3969" s="1" t="s">
        <v>2093</v>
      </c>
      <c r="C3969" s="1" t="s">
        <v>32898</v>
      </c>
      <c r="D3969" s="1" t="s">
        <v>78</v>
      </c>
      <c r="E3969" s="1" t="s">
        <v>2094</v>
      </c>
      <c r="F3969" s="1" t="s">
        <v>32900</v>
      </c>
      <c r="G3969" s="1" t="s">
        <v>655</v>
      </c>
      <c r="H3969" t="s">
        <v>2093</v>
      </c>
      <c r="I3969" s="1" t="s">
        <v>41</v>
      </c>
      <c r="J3969">
        <v>1</v>
      </c>
    </row>
    <row r="3970" spans="1:10" hidden="1" x14ac:dyDescent="0.25">
      <c r="A3970" s="24" t="str">
        <f t="shared" si="63"/>
        <v>5879NARCELOR (BERTON SICARD)</v>
      </c>
      <c r="B3970" s="1" t="s">
        <v>2095</v>
      </c>
      <c r="C3970" s="1" t="s">
        <v>32898</v>
      </c>
      <c r="D3970" s="1" t="s">
        <v>78</v>
      </c>
      <c r="E3970" s="1" t="s">
        <v>2096</v>
      </c>
      <c r="F3970" s="1" t="s">
        <v>32900</v>
      </c>
      <c r="G3970" s="1" t="s">
        <v>655</v>
      </c>
      <c r="H3970" t="s">
        <v>2095</v>
      </c>
      <c r="I3970" s="1" t="s">
        <v>41</v>
      </c>
      <c r="J3970">
        <v>1</v>
      </c>
    </row>
    <row r="3971" spans="1:10" hidden="1" x14ac:dyDescent="0.25">
      <c r="A3971" s="24" t="str">
        <f t="shared" si="63"/>
        <v>5900ARCELOR (BERTON SICARD)</v>
      </c>
      <c r="B3971" s="1">
        <v>5900</v>
      </c>
      <c r="C3971" s="1" t="s">
        <v>32898</v>
      </c>
      <c r="D3971" s="1" t="s">
        <v>78</v>
      </c>
      <c r="E3971" s="1" t="s">
        <v>768</v>
      </c>
      <c r="F3971" s="1" t="s">
        <v>32900</v>
      </c>
      <c r="G3971" s="1" t="s">
        <v>655</v>
      </c>
      <c r="H3971">
        <v>5900</v>
      </c>
      <c r="I3971" s="1" t="s">
        <v>41</v>
      </c>
      <c r="J3971">
        <v>6</v>
      </c>
    </row>
    <row r="3972" spans="1:10" hidden="1" x14ac:dyDescent="0.25">
      <c r="A3972" s="24" t="str">
        <f t="shared" si="63"/>
        <v>5901ARCELOR (BERTON SICARD)</v>
      </c>
      <c r="B3972" s="1">
        <v>5901</v>
      </c>
      <c r="C3972" s="1" t="s">
        <v>32898</v>
      </c>
      <c r="D3972" s="1" t="s">
        <v>78</v>
      </c>
      <c r="E3972" s="1" t="s">
        <v>1267</v>
      </c>
      <c r="F3972" s="1" t="s">
        <v>32900</v>
      </c>
      <c r="G3972" s="1" t="s">
        <v>655</v>
      </c>
      <c r="H3972">
        <v>5901</v>
      </c>
      <c r="I3972" s="1" t="s">
        <v>41</v>
      </c>
      <c r="J3972">
        <v>6</v>
      </c>
    </row>
    <row r="3973" spans="1:10" hidden="1" x14ac:dyDescent="0.25">
      <c r="A3973" s="24" t="str">
        <f t="shared" si="63"/>
        <v>5903ARCELOR (BERTON SICARD)</v>
      </c>
      <c r="B3973" s="1">
        <v>5903</v>
      </c>
      <c r="C3973" s="1" t="s">
        <v>32898</v>
      </c>
      <c r="D3973" s="1" t="s">
        <v>78</v>
      </c>
      <c r="E3973" s="1" t="s">
        <v>1269</v>
      </c>
      <c r="F3973" s="1" t="s">
        <v>32900</v>
      </c>
      <c r="G3973" s="1" t="s">
        <v>655</v>
      </c>
      <c r="H3973">
        <v>5903</v>
      </c>
      <c r="I3973" s="1" t="s">
        <v>41</v>
      </c>
      <c r="J3973">
        <v>6.5</v>
      </c>
    </row>
    <row r="3974" spans="1:10" hidden="1" x14ac:dyDescent="0.25">
      <c r="A3974" s="24" t="str">
        <f t="shared" si="63"/>
        <v>5905ARCELOR (BERTON SICARD)</v>
      </c>
      <c r="B3974" s="1">
        <v>5905</v>
      </c>
      <c r="C3974" s="1" t="s">
        <v>32898</v>
      </c>
      <c r="D3974" s="1" t="s">
        <v>78</v>
      </c>
      <c r="E3974" s="1" t="s">
        <v>1270</v>
      </c>
      <c r="F3974" s="1" t="s">
        <v>32900</v>
      </c>
      <c r="G3974" s="1" t="s">
        <v>655</v>
      </c>
      <c r="H3974">
        <v>5905</v>
      </c>
      <c r="I3974" s="1" t="s">
        <v>41</v>
      </c>
      <c r="J3974">
        <v>6</v>
      </c>
    </row>
    <row r="3975" spans="1:10" hidden="1" x14ac:dyDescent="0.25">
      <c r="A3975" s="24" t="str">
        <f t="shared" si="63"/>
        <v>5906ARCELOR (BERTON SICARD)</v>
      </c>
      <c r="B3975" s="1">
        <v>5906</v>
      </c>
      <c r="C3975" s="1" t="s">
        <v>32898</v>
      </c>
      <c r="D3975" s="1" t="s">
        <v>78</v>
      </c>
      <c r="E3975" s="1" t="s">
        <v>1271</v>
      </c>
      <c r="F3975" s="1" t="s">
        <v>32900</v>
      </c>
      <c r="G3975" s="1" t="s">
        <v>655</v>
      </c>
      <c r="H3975">
        <v>5906</v>
      </c>
      <c r="I3975" s="1" t="s">
        <v>41</v>
      </c>
      <c r="J3975">
        <v>6</v>
      </c>
    </row>
    <row r="3976" spans="1:10" hidden="1" x14ac:dyDescent="0.25">
      <c r="A3976" s="24" t="str">
        <f t="shared" si="63"/>
        <v>5910ARCELOR (BERTON SICARD)</v>
      </c>
      <c r="B3976" s="1">
        <v>5910</v>
      </c>
      <c r="C3976" s="1" t="s">
        <v>32898</v>
      </c>
      <c r="D3976" s="1" t="s">
        <v>78</v>
      </c>
      <c r="E3976" s="1" t="s">
        <v>1272</v>
      </c>
      <c r="F3976" s="1" t="s">
        <v>32900</v>
      </c>
      <c r="G3976" s="1" t="s">
        <v>655</v>
      </c>
      <c r="H3976">
        <v>5910</v>
      </c>
      <c r="I3976" s="1" t="s">
        <v>41</v>
      </c>
      <c r="J3976">
        <v>6</v>
      </c>
    </row>
    <row r="3977" spans="1:10" hidden="1" x14ac:dyDescent="0.25">
      <c r="A3977" s="24" t="str">
        <f t="shared" si="63"/>
        <v>5911ARCELOR (BERTON SICARD)</v>
      </c>
      <c r="B3977" s="1">
        <v>5911</v>
      </c>
      <c r="C3977" s="1" t="s">
        <v>32898</v>
      </c>
      <c r="D3977" s="1" t="s">
        <v>78</v>
      </c>
      <c r="E3977" s="1" t="s">
        <v>1273</v>
      </c>
      <c r="F3977" s="1" t="s">
        <v>32900</v>
      </c>
      <c r="G3977" s="1" t="s">
        <v>655</v>
      </c>
      <c r="H3977">
        <v>5911</v>
      </c>
      <c r="I3977" s="1" t="s">
        <v>41</v>
      </c>
      <c r="J3977">
        <v>6</v>
      </c>
    </row>
    <row r="3978" spans="1:10" hidden="1" x14ac:dyDescent="0.25">
      <c r="A3978" s="24" t="str">
        <f t="shared" si="63"/>
        <v>5912ARCELOR (BERTON SICARD)</v>
      </c>
      <c r="B3978" s="1">
        <v>5912</v>
      </c>
      <c r="C3978" s="1" t="s">
        <v>32898</v>
      </c>
      <c r="D3978" s="1" t="s">
        <v>78</v>
      </c>
      <c r="E3978" s="1" t="s">
        <v>1274</v>
      </c>
      <c r="F3978" s="1" t="s">
        <v>32900</v>
      </c>
      <c r="G3978" s="1" t="s">
        <v>655</v>
      </c>
      <c r="H3978">
        <v>5912</v>
      </c>
      <c r="I3978" s="1" t="s">
        <v>41</v>
      </c>
      <c r="J3978">
        <v>6</v>
      </c>
    </row>
    <row r="3979" spans="1:10" hidden="1" x14ac:dyDescent="0.25">
      <c r="A3979" s="24" t="str">
        <f t="shared" si="63"/>
        <v>5913ARCELOR (BERTON SICARD)</v>
      </c>
      <c r="B3979" s="1">
        <v>5913</v>
      </c>
      <c r="C3979" s="1" t="s">
        <v>32898</v>
      </c>
      <c r="D3979" s="1" t="s">
        <v>78</v>
      </c>
      <c r="E3979" s="1" t="s">
        <v>1275</v>
      </c>
      <c r="F3979" s="1" t="s">
        <v>32900</v>
      </c>
      <c r="G3979" s="1" t="s">
        <v>655</v>
      </c>
      <c r="H3979">
        <v>5913</v>
      </c>
      <c r="I3979" s="1" t="s">
        <v>41</v>
      </c>
      <c r="J3979">
        <v>6</v>
      </c>
    </row>
    <row r="3980" spans="1:10" hidden="1" x14ac:dyDescent="0.25">
      <c r="A3980" s="24" t="str">
        <f t="shared" ref="A3980:A4043" si="64">B3980&amp;F3980</f>
        <v>5920ARCELOR (BERTON SICARD)</v>
      </c>
      <c r="B3980" s="1">
        <v>5920</v>
      </c>
      <c r="C3980" s="1" t="s">
        <v>32898</v>
      </c>
      <c r="D3980" s="1" t="s">
        <v>78</v>
      </c>
      <c r="E3980" s="1" t="s">
        <v>1187</v>
      </c>
      <c r="F3980" s="1" t="s">
        <v>32900</v>
      </c>
      <c r="G3980" s="1" t="s">
        <v>655</v>
      </c>
      <c r="H3980">
        <v>5920</v>
      </c>
      <c r="I3980" s="1" t="s">
        <v>41</v>
      </c>
      <c r="J3980">
        <v>6</v>
      </c>
    </row>
    <row r="3981" spans="1:10" hidden="1" x14ac:dyDescent="0.25">
      <c r="A3981" s="24" t="str">
        <f t="shared" si="64"/>
        <v>5921ARCELOR (BERTON SICARD)</v>
      </c>
      <c r="B3981" s="1">
        <v>5921</v>
      </c>
      <c r="C3981" s="1" t="s">
        <v>32898</v>
      </c>
      <c r="D3981" s="1" t="s">
        <v>78</v>
      </c>
      <c r="E3981" s="1" t="s">
        <v>1276</v>
      </c>
      <c r="F3981" s="1" t="s">
        <v>32900</v>
      </c>
      <c r="G3981" s="1" t="s">
        <v>655</v>
      </c>
      <c r="H3981">
        <v>5921</v>
      </c>
      <c r="I3981" s="1" t="s">
        <v>41</v>
      </c>
      <c r="J3981">
        <v>6</v>
      </c>
    </row>
    <row r="3982" spans="1:10" hidden="1" x14ac:dyDescent="0.25">
      <c r="A3982" s="24" t="str">
        <f t="shared" si="64"/>
        <v>5923ARCELOR (BERTON SICARD)</v>
      </c>
      <c r="B3982" s="1">
        <v>5923</v>
      </c>
      <c r="C3982" s="1" t="s">
        <v>32898</v>
      </c>
      <c r="D3982" s="1" t="s">
        <v>78</v>
      </c>
      <c r="E3982" s="1" t="s">
        <v>1278</v>
      </c>
      <c r="F3982" s="1" t="s">
        <v>32900</v>
      </c>
      <c r="G3982" s="1" t="s">
        <v>655</v>
      </c>
      <c r="H3982">
        <v>5923</v>
      </c>
      <c r="I3982" s="1" t="s">
        <v>41</v>
      </c>
      <c r="J3982">
        <v>6</v>
      </c>
    </row>
    <row r="3983" spans="1:10" hidden="1" x14ac:dyDescent="0.25">
      <c r="A3983" s="24" t="str">
        <f t="shared" si="64"/>
        <v>5924ARCELOR (BERTON SICARD)</v>
      </c>
      <c r="B3983" s="1">
        <v>5924</v>
      </c>
      <c r="C3983" s="1" t="s">
        <v>32898</v>
      </c>
      <c r="D3983" s="1" t="s">
        <v>78</v>
      </c>
      <c r="E3983" s="1" t="s">
        <v>1279</v>
      </c>
      <c r="F3983" s="1" t="s">
        <v>32900</v>
      </c>
      <c r="G3983" s="1" t="s">
        <v>655</v>
      </c>
      <c r="H3983">
        <v>5924</v>
      </c>
      <c r="I3983" s="1" t="s">
        <v>41</v>
      </c>
      <c r="J3983">
        <v>6.5</v>
      </c>
    </row>
    <row r="3984" spans="1:10" hidden="1" x14ac:dyDescent="0.25">
      <c r="A3984" s="24" t="str">
        <f t="shared" si="64"/>
        <v>5930ARCELOR (BERTON SICARD)</v>
      </c>
      <c r="B3984" s="1">
        <v>5930</v>
      </c>
      <c r="C3984" s="1" t="s">
        <v>32898</v>
      </c>
      <c r="D3984" s="1" t="s">
        <v>78</v>
      </c>
      <c r="E3984" s="1" t="s">
        <v>1191</v>
      </c>
      <c r="F3984" s="1" t="s">
        <v>32900</v>
      </c>
      <c r="G3984" s="1" t="s">
        <v>655</v>
      </c>
      <c r="H3984">
        <v>5930</v>
      </c>
      <c r="I3984" s="1" t="s">
        <v>41</v>
      </c>
      <c r="J3984">
        <v>6</v>
      </c>
    </row>
    <row r="3985" spans="1:10" hidden="1" x14ac:dyDescent="0.25">
      <c r="A3985" s="24" t="str">
        <f t="shared" si="64"/>
        <v>5931ARCELOR (BERTON SICARD)</v>
      </c>
      <c r="B3985" s="1">
        <v>5931</v>
      </c>
      <c r="C3985" s="1" t="s">
        <v>32898</v>
      </c>
      <c r="D3985" s="1" t="s">
        <v>78</v>
      </c>
      <c r="E3985" s="1" t="s">
        <v>1280</v>
      </c>
      <c r="F3985" s="1" t="s">
        <v>32900</v>
      </c>
      <c r="G3985" s="1" t="s">
        <v>655</v>
      </c>
      <c r="H3985">
        <v>5931</v>
      </c>
      <c r="I3985" s="1" t="s">
        <v>41</v>
      </c>
      <c r="J3985">
        <v>6</v>
      </c>
    </row>
    <row r="3986" spans="1:10" hidden="1" x14ac:dyDescent="0.25">
      <c r="A3986" s="24" t="str">
        <f t="shared" si="64"/>
        <v>5935ARCELOR (BERTON SICARD)</v>
      </c>
      <c r="B3986" s="1">
        <v>5935</v>
      </c>
      <c r="C3986" s="1" t="s">
        <v>32898</v>
      </c>
      <c r="D3986" s="1" t="s">
        <v>78</v>
      </c>
      <c r="E3986" s="1" t="s">
        <v>691</v>
      </c>
      <c r="F3986" s="1" t="s">
        <v>32900</v>
      </c>
      <c r="G3986" s="1" t="s">
        <v>655</v>
      </c>
      <c r="H3986">
        <v>5935</v>
      </c>
      <c r="I3986" s="1" t="s">
        <v>41</v>
      </c>
      <c r="J3986">
        <v>6</v>
      </c>
    </row>
    <row r="3987" spans="1:10" hidden="1" x14ac:dyDescent="0.25">
      <c r="A3987" s="24" t="str">
        <f t="shared" si="64"/>
        <v>5936ARCELOR (BERTON SICARD)</v>
      </c>
      <c r="B3987" s="1">
        <v>5936</v>
      </c>
      <c r="C3987" s="1" t="s">
        <v>32898</v>
      </c>
      <c r="D3987" s="1" t="s">
        <v>78</v>
      </c>
      <c r="E3987" s="1" t="s">
        <v>689</v>
      </c>
      <c r="F3987" s="1" t="s">
        <v>32900</v>
      </c>
      <c r="G3987" s="1" t="s">
        <v>655</v>
      </c>
      <c r="H3987">
        <v>5936</v>
      </c>
      <c r="I3987" s="1" t="s">
        <v>41</v>
      </c>
      <c r="J3987">
        <v>6</v>
      </c>
    </row>
    <row r="3988" spans="1:10" hidden="1" x14ac:dyDescent="0.25">
      <c r="A3988" s="24" t="str">
        <f t="shared" si="64"/>
        <v>5939ARCELOR (BERTON SICARD)</v>
      </c>
      <c r="B3988" s="1">
        <v>5939</v>
      </c>
      <c r="C3988" s="1" t="s">
        <v>32898</v>
      </c>
      <c r="D3988" s="1" t="s">
        <v>78</v>
      </c>
      <c r="E3988" s="1" t="s">
        <v>1193</v>
      </c>
      <c r="F3988" s="1" t="s">
        <v>32900</v>
      </c>
      <c r="G3988" s="1" t="s">
        <v>655</v>
      </c>
      <c r="H3988">
        <v>5939</v>
      </c>
      <c r="I3988" s="1" t="s">
        <v>41</v>
      </c>
      <c r="J3988">
        <v>6</v>
      </c>
    </row>
    <row r="3989" spans="1:10" hidden="1" x14ac:dyDescent="0.25">
      <c r="A3989" s="24" t="str">
        <f t="shared" si="64"/>
        <v>5939/1ARCELOR (BERTON SICARD)</v>
      </c>
      <c r="B3989" s="1" t="s">
        <v>1281</v>
      </c>
      <c r="C3989" s="1" t="s">
        <v>32898</v>
      </c>
      <c r="D3989" s="1" t="s">
        <v>78</v>
      </c>
      <c r="E3989" s="1" t="s">
        <v>1282</v>
      </c>
      <c r="F3989" s="1" t="s">
        <v>32900</v>
      </c>
      <c r="G3989" s="1" t="s">
        <v>655</v>
      </c>
      <c r="H3989" t="s">
        <v>1281</v>
      </c>
      <c r="I3989" s="1" t="s">
        <v>41</v>
      </c>
      <c r="J3989">
        <v>1</v>
      </c>
    </row>
    <row r="3990" spans="1:10" hidden="1" x14ac:dyDescent="0.25">
      <c r="A3990" s="24" t="str">
        <f t="shared" si="64"/>
        <v>5941ARCELOR (BERTON SICARD)</v>
      </c>
      <c r="B3990" s="1">
        <v>5941</v>
      </c>
      <c r="C3990" s="1" t="s">
        <v>32898</v>
      </c>
      <c r="D3990" s="1" t="s">
        <v>78</v>
      </c>
      <c r="E3990" s="1" t="s">
        <v>1284</v>
      </c>
      <c r="F3990" s="1" t="s">
        <v>32900</v>
      </c>
      <c r="G3990" s="1" t="s">
        <v>655</v>
      </c>
      <c r="H3990">
        <v>5941</v>
      </c>
      <c r="I3990" s="1" t="s">
        <v>41</v>
      </c>
      <c r="J3990">
        <v>6</v>
      </c>
    </row>
    <row r="3991" spans="1:10" hidden="1" x14ac:dyDescent="0.25">
      <c r="A3991" s="24" t="str">
        <f t="shared" si="64"/>
        <v>5942ARCELOR (BERTON SICARD)</v>
      </c>
      <c r="B3991" s="1">
        <v>5942</v>
      </c>
      <c r="C3991" s="1" t="s">
        <v>32898</v>
      </c>
      <c r="D3991" s="1" t="s">
        <v>78</v>
      </c>
      <c r="E3991" s="1" t="s">
        <v>1285</v>
      </c>
      <c r="F3991" s="1" t="s">
        <v>32900</v>
      </c>
      <c r="G3991" s="1" t="s">
        <v>655</v>
      </c>
      <c r="H3991">
        <v>5942</v>
      </c>
      <c r="I3991" s="1" t="s">
        <v>41</v>
      </c>
      <c r="J3991">
        <v>6</v>
      </c>
    </row>
    <row r="3992" spans="1:10" hidden="1" x14ac:dyDescent="0.25">
      <c r="A3992" s="24" t="str">
        <f t="shared" si="64"/>
        <v>5943ARCELOR (BERTON SICARD)</v>
      </c>
      <c r="B3992" s="1">
        <v>5943</v>
      </c>
      <c r="C3992" s="1" t="s">
        <v>32898</v>
      </c>
      <c r="D3992" s="1" t="s">
        <v>78</v>
      </c>
      <c r="E3992" s="1" t="s">
        <v>1206</v>
      </c>
      <c r="F3992" s="1" t="s">
        <v>32900</v>
      </c>
      <c r="G3992" s="1" t="s">
        <v>655</v>
      </c>
      <c r="H3992">
        <v>5943</v>
      </c>
      <c r="I3992" s="1" t="s">
        <v>41</v>
      </c>
      <c r="J3992">
        <v>6</v>
      </c>
    </row>
    <row r="3993" spans="1:10" hidden="1" x14ac:dyDescent="0.25">
      <c r="A3993" s="24" t="str">
        <f t="shared" si="64"/>
        <v>5971ARCELOR (BERTON SICARD)</v>
      </c>
      <c r="B3993" s="1">
        <v>5971</v>
      </c>
      <c r="C3993" s="1" t="s">
        <v>32898</v>
      </c>
      <c r="D3993" s="1" t="s">
        <v>78</v>
      </c>
      <c r="E3993" s="1" t="s">
        <v>1286</v>
      </c>
      <c r="F3993" s="1" t="s">
        <v>32900</v>
      </c>
      <c r="G3993" s="1" t="s">
        <v>655</v>
      </c>
      <c r="H3993">
        <v>5971</v>
      </c>
      <c r="I3993" s="1" t="s">
        <v>41</v>
      </c>
      <c r="J3993">
        <v>6</v>
      </c>
    </row>
    <row r="3994" spans="1:10" hidden="1" x14ac:dyDescent="0.25">
      <c r="A3994" s="24" t="str">
        <f t="shared" si="64"/>
        <v>5972ARCELOR (BERTON SICARD)</v>
      </c>
      <c r="B3994" s="1">
        <v>5972</v>
      </c>
      <c r="C3994" s="1" t="s">
        <v>32898</v>
      </c>
      <c r="D3994" s="1" t="s">
        <v>78</v>
      </c>
      <c r="E3994" s="1" t="s">
        <v>1287</v>
      </c>
      <c r="F3994" s="1" t="s">
        <v>32900</v>
      </c>
      <c r="G3994" s="1" t="s">
        <v>655</v>
      </c>
      <c r="H3994">
        <v>5972</v>
      </c>
      <c r="I3994" s="1" t="s">
        <v>41</v>
      </c>
      <c r="J3994">
        <v>6</v>
      </c>
    </row>
    <row r="3995" spans="1:10" hidden="1" x14ac:dyDescent="0.25">
      <c r="A3995" s="24" t="str">
        <f t="shared" si="64"/>
        <v>5978ARCELOR (BERTON SICARD)</v>
      </c>
      <c r="B3995" s="1">
        <v>5978</v>
      </c>
      <c r="C3995" s="1" t="s">
        <v>32898</v>
      </c>
      <c r="D3995" s="1" t="s">
        <v>78</v>
      </c>
      <c r="E3995" s="1" t="s">
        <v>1288</v>
      </c>
      <c r="F3995" s="1" t="s">
        <v>32900</v>
      </c>
      <c r="G3995" s="1" t="s">
        <v>655</v>
      </c>
      <c r="H3995">
        <v>5978</v>
      </c>
      <c r="I3995" s="1" t="s">
        <v>41</v>
      </c>
      <c r="J3995">
        <v>6</v>
      </c>
    </row>
    <row r="3996" spans="1:10" hidden="1" x14ac:dyDescent="0.25">
      <c r="A3996" s="24" t="str">
        <f t="shared" si="64"/>
        <v>5979ARCELOR (BERTON SICARD)</v>
      </c>
      <c r="B3996" s="1">
        <v>5979</v>
      </c>
      <c r="C3996" s="1" t="s">
        <v>32898</v>
      </c>
      <c r="D3996" s="1" t="s">
        <v>78</v>
      </c>
      <c r="E3996" s="1" t="s">
        <v>1289</v>
      </c>
      <c r="F3996" s="1" t="s">
        <v>32900</v>
      </c>
      <c r="G3996" s="1" t="s">
        <v>655</v>
      </c>
      <c r="H3996">
        <v>5979</v>
      </c>
      <c r="I3996" s="1" t="s">
        <v>41</v>
      </c>
      <c r="J3996">
        <v>6</v>
      </c>
    </row>
    <row r="3997" spans="1:10" hidden="1" x14ac:dyDescent="0.25">
      <c r="A3997" s="24" t="str">
        <f t="shared" si="64"/>
        <v>5980ARCELOR (BERTON SICARD)</v>
      </c>
      <c r="B3997" s="1">
        <v>5980</v>
      </c>
      <c r="C3997" s="1" t="s">
        <v>32898</v>
      </c>
      <c r="D3997" s="1" t="s">
        <v>78</v>
      </c>
      <c r="E3997" s="1" t="s">
        <v>1241</v>
      </c>
      <c r="F3997" s="1" t="s">
        <v>32900</v>
      </c>
      <c r="G3997" s="1" t="s">
        <v>655</v>
      </c>
      <c r="H3997">
        <v>5980</v>
      </c>
      <c r="I3997" s="1" t="s">
        <v>41</v>
      </c>
      <c r="J3997">
        <v>6.5</v>
      </c>
    </row>
    <row r="3998" spans="1:10" hidden="1" x14ac:dyDescent="0.25">
      <c r="A3998" s="24" t="str">
        <f t="shared" si="64"/>
        <v>5981ARCELOR (BERTON SICARD)</v>
      </c>
      <c r="B3998" s="1">
        <v>5981</v>
      </c>
      <c r="C3998" s="1" t="s">
        <v>32898</v>
      </c>
      <c r="D3998" s="1" t="s">
        <v>78</v>
      </c>
      <c r="E3998" s="1" t="s">
        <v>1243</v>
      </c>
      <c r="F3998" s="1" t="s">
        <v>32900</v>
      </c>
      <c r="G3998" s="1" t="s">
        <v>655</v>
      </c>
      <c r="H3998">
        <v>5981</v>
      </c>
      <c r="I3998" s="1" t="s">
        <v>41</v>
      </c>
      <c r="J3998">
        <v>6.5</v>
      </c>
    </row>
    <row r="3999" spans="1:10" hidden="1" x14ac:dyDescent="0.25">
      <c r="A3999" s="24" t="str">
        <f t="shared" si="64"/>
        <v>5982ARCELOR (BERTON SICARD)</v>
      </c>
      <c r="B3999" s="1">
        <v>5982</v>
      </c>
      <c r="C3999" s="1" t="s">
        <v>32898</v>
      </c>
      <c r="D3999" s="1" t="s">
        <v>78</v>
      </c>
      <c r="E3999" s="1" t="s">
        <v>1290</v>
      </c>
      <c r="F3999" s="1" t="s">
        <v>32900</v>
      </c>
      <c r="G3999" s="1" t="s">
        <v>655</v>
      </c>
      <c r="H3999">
        <v>5982</v>
      </c>
      <c r="I3999" s="1" t="s">
        <v>41</v>
      </c>
      <c r="J3999">
        <v>6.5</v>
      </c>
    </row>
    <row r="4000" spans="1:10" hidden="1" x14ac:dyDescent="0.25">
      <c r="A4000" s="24" t="str">
        <f t="shared" si="64"/>
        <v>6596ARCELOR (BERTON SICARD)</v>
      </c>
      <c r="B4000" s="1">
        <v>6596</v>
      </c>
      <c r="C4000" s="1" t="s">
        <v>32898</v>
      </c>
      <c r="D4000" s="1" t="s">
        <v>168</v>
      </c>
      <c r="E4000" s="1" t="s">
        <v>1291</v>
      </c>
      <c r="F4000" s="1" t="s">
        <v>32900</v>
      </c>
      <c r="G4000" s="1" t="s">
        <v>655</v>
      </c>
      <c r="H4000">
        <v>6596</v>
      </c>
      <c r="I4000" s="1" t="s">
        <v>41</v>
      </c>
      <c r="J4000">
        <v>6.5</v>
      </c>
    </row>
    <row r="4001" spans="1:10" hidden="1" x14ac:dyDescent="0.25">
      <c r="A4001" s="24" t="str">
        <f t="shared" si="64"/>
        <v>6598/4ARCELOR (BERTON SICARD)</v>
      </c>
      <c r="B4001" s="1" t="s">
        <v>1292</v>
      </c>
      <c r="C4001" s="1" t="s">
        <v>32898</v>
      </c>
      <c r="D4001" s="1" t="s">
        <v>78</v>
      </c>
      <c r="E4001" s="1" t="s">
        <v>1293</v>
      </c>
      <c r="F4001" s="1" t="s">
        <v>32900</v>
      </c>
      <c r="G4001" s="1" t="s">
        <v>655</v>
      </c>
      <c r="H4001" t="s">
        <v>1292</v>
      </c>
      <c r="I4001" s="1" t="s">
        <v>41</v>
      </c>
      <c r="J4001">
        <v>4.5999999999999996</v>
      </c>
    </row>
    <row r="4002" spans="1:10" hidden="1" x14ac:dyDescent="0.25">
      <c r="A4002" s="24" t="str">
        <f t="shared" si="64"/>
        <v>6621ARCELOR (BERTON SICARD)</v>
      </c>
      <c r="B4002" s="1">
        <v>6621</v>
      </c>
      <c r="C4002" s="1" t="s">
        <v>32898</v>
      </c>
      <c r="D4002" s="1" t="s">
        <v>78</v>
      </c>
      <c r="E4002" s="1" t="s">
        <v>1308</v>
      </c>
      <c r="F4002" s="1" t="s">
        <v>32900</v>
      </c>
      <c r="G4002" s="1" t="s">
        <v>655</v>
      </c>
      <c r="H4002">
        <v>6621</v>
      </c>
      <c r="I4002" s="1" t="s">
        <v>41</v>
      </c>
      <c r="J4002">
        <v>6.5</v>
      </c>
    </row>
    <row r="4003" spans="1:10" hidden="1" x14ac:dyDescent="0.25">
      <c r="A4003" s="24" t="str">
        <f t="shared" si="64"/>
        <v>6622ARCELOR (BERTON SICARD)</v>
      </c>
      <c r="B4003" s="1">
        <v>6622</v>
      </c>
      <c r="C4003" s="1" t="s">
        <v>32898</v>
      </c>
      <c r="D4003" s="1" t="s">
        <v>78</v>
      </c>
      <c r="E4003" s="1" t="s">
        <v>1309</v>
      </c>
      <c r="F4003" s="1" t="s">
        <v>32900</v>
      </c>
      <c r="G4003" s="1" t="s">
        <v>655</v>
      </c>
      <c r="H4003">
        <v>6622</v>
      </c>
      <c r="I4003" s="1" t="s">
        <v>41</v>
      </c>
      <c r="J4003">
        <v>6.5</v>
      </c>
    </row>
    <row r="4004" spans="1:10" hidden="1" x14ac:dyDescent="0.25">
      <c r="A4004" s="24" t="str">
        <f t="shared" si="64"/>
        <v>6623ARCELOR (BERTON SICARD)</v>
      </c>
      <c r="B4004" s="1">
        <v>6623</v>
      </c>
      <c r="C4004" s="1" t="s">
        <v>32898</v>
      </c>
      <c r="D4004" s="1" t="s">
        <v>78</v>
      </c>
      <c r="E4004" s="1" t="s">
        <v>1310</v>
      </c>
      <c r="F4004" s="1" t="s">
        <v>32900</v>
      </c>
      <c r="G4004" s="1" t="s">
        <v>655</v>
      </c>
      <c r="H4004">
        <v>6623</v>
      </c>
      <c r="I4004" s="1" t="s">
        <v>41</v>
      </c>
      <c r="J4004">
        <v>6.5</v>
      </c>
    </row>
    <row r="4005" spans="1:10" hidden="1" x14ac:dyDescent="0.25">
      <c r="A4005" s="24" t="str">
        <f t="shared" si="64"/>
        <v>6624ARCELOR (BERTON SICARD)</v>
      </c>
      <c r="B4005" s="1">
        <v>6624</v>
      </c>
      <c r="C4005" s="1" t="s">
        <v>32898</v>
      </c>
      <c r="D4005" s="1" t="s">
        <v>78</v>
      </c>
      <c r="E4005" s="1" t="s">
        <v>1311</v>
      </c>
      <c r="F4005" s="1" t="s">
        <v>32900</v>
      </c>
      <c r="G4005" s="1" t="s">
        <v>655</v>
      </c>
      <c r="H4005">
        <v>6624</v>
      </c>
      <c r="I4005" s="1" t="s">
        <v>41</v>
      </c>
      <c r="J4005">
        <v>6.5</v>
      </c>
    </row>
    <row r="4006" spans="1:10" hidden="1" x14ac:dyDescent="0.25">
      <c r="A4006" s="24" t="str">
        <f t="shared" si="64"/>
        <v>6625/4ARCELOR (BERTON SICARD)</v>
      </c>
      <c r="B4006" s="1" t="s">
        <v>1312</v>
      </c>
      <c r="C4006" s="1" t="s">
        <v>32898</v>
      </c>
      <c r="D4006" s="1" t="s">
        <v>78</v>
      </c>
      <c r="E4006" s="1" t="s">
        <v>1313</v>
      </c>
      <c r="F4006" s="1" t="s">
        <v>32900</v>
      </c>
      <c r="G4006" s="1" t="s">
        <v>655</v>
      </c>
      <c r="H4006" t="s">
        <v>1312</v>
      </c>
      <c r="I4006" s="1" t="s">
        <v>41</v>
      </c>
      <c r="J4006">
        <v>4.5999999999999996</v>
      </c>
    </row>
    <row r="4007" spans="1:10" hidden="1" x14ac:dyDescent="0.25">
      <c r="A4007" s="24" t="str">
        <f t="shared" si="64"/>
        <v>6626/4ARCELOR (BERTON SICARD)</v>
      </c>
      <c r="B4007" s="1" t="s">
        <v>1314</v>
      </c>
      <c r="C4007" s="1" t="s">
        <v>32898</v>
      </c>
      <c r="D4007" s="1" t="s">
        <v>78</v>
      </c>
      <c r="E4007" s="1" t="s">
        <v>1315</v>
      </c>
      <c r="F4007" s="1" t="s">
        <v>32900</v>
      </c>
      <c r="G4007" s="1" t="s">
        <v>655</v>
      </c>
      <c r="H4007" t="s">
        <v>1314</v>
      </c>
      <c r="I4007" s="1" t="s">
        <v>41</v>
      </c>
      <c r="J4007">
        <v>4.5999999999999996</v>
      </c>
    </row>
    <row r="4008" spans="1:10" hidden="1" x14ac:dyDescent="0.25">
      <c r="A4008" s="24" t="str">
        <f t="shared" si="64"/>
        <v>6631ARCELOR (BERTON SICARD)</v>
      </c>
      <c r="B4008" s="1">
        <v>6631</v>
      </c>
      <c r="C4008" s="1" t="s">
        <v>32898</v>
      </c>
      <c r="D4008" s="1" t="s">
        <v>78</v>
      </c>
      <c r="E4008" s="1" t="s">
        <v>1318</v>
      </c>
      <c r="F4008" s="1" t="s">
        <v>32900</v>
      </c>
      <c r="G4008" s="1" t="s">
        <v>655</v>
      </c>
      <c r="H4008">
        <v>6631</v>
      </c>
      <c r="I4008" s="1" t="s">
        <v>41</v>
      </c>
      <c r="J4008">
        <v>6.5</v>
      </c>
    </row>
    <row r="4009" spans="1:10" hidden="1" x14ac:dyDescent="0.25">
      <c r="A4009" s="24" t="str">
        <f t="shared" si="64"/>
        <v>6635ARCELOR (BERTON SICARD)</v>
      </c>
      <c r="B4009" s="1">
        <v>6635</v>
      </c>
      <c r="C4009" s="1" t="s">
        <v>32898</v>
      </c>
      <c r="D4009" s="1" t="s">
        <v>78</v>
      </c>
      <c r="E4009" s="1" t="s">
        <v>1319</v>
      </c>
      <c r="F4009" s="1" t="s">
        <v>32900</v>
      </c>
      <c r="G4009" s="1" t="s">
        <v>655</v>
      </c>
      <c r="H4009">
        <v>6635</v>
      </c>
      <c r="I4009" s="1" t="s">
        <v>41</v>
      </c>
      <c r="J4009">
        <v>6.5</v>
      </c>
    </row>
    <row r="4010" spans="1:10" hidden="1" x14ac:dyDescent="0.25">
      <c r="A4010" s="24" t="str">
        <f t="shared" si="64"/>
        <v>6636ARCELOR (BERTON SICARD)</v>
      </c>
      <c r="B4010" s="1">
        <v>6636</v>
      </c>
      <c r="C4010" s="1" t="s">
        <v>32898</v>
      </c>
      <c r="D4010" s="1" t="s">
        <v>78</v>
      </c>
      <c r="E4010" s="1" t="s">
        <v>1320</v>
      </c>
      <c r="F4010" s="1" t="s">
        <v>32900</v>
      </c>
      <c r="G4010" s="1" t="s">
        <v>655</v>
      </c>
      <c r="H4010">
        <v>6636</v>
      </c>
      <c r="I4010" s="1" t="s">
        <v>41</v>
      </c>
      <c r="J4010">
        <v>6.5</v>
      </c>
    </row>
    <row r="4011" spans="1:10" hidden="1" x14ac:dyDescent="0.25">
      <c r="A4011" s="24" t="str">
        <f t="shared" si="64"/>
        <v>6640ARCELOR (BERTON SICARD)</v>
      </c>
      <c r="B4011" s="1">
        <v>6640</v>
      </c>
      <c r="C4011" s="1" t="s">
        <v>32898</v>
      </c>
      <c r="D4011" s="1" t="s">
        <v>78</v>
      </c>
      <c r="E4011" s="1" t="s">
        <v>1321</v>
      </c>
      <c r="F4011" s="1" t="s">
        <v>32900</v>
      </c>
      <c r="G4011" s="1" t="s">
        <v>655</v>
      </c>
      <c r="H4011">
        <v>6640</v>
      </c>
      <c r="I4011" s="1" t="s">
        <v>41</v>
      </c>
      <c r="J4011">
        <v>6.5</v>
      </c>
    </row>
    <row r="4012" spans="1:10" hidden="1" x14ac:dyDescent="0.25">
      <c r="A4012" s="24" t="str">
        <f t="shared" si="64"/>
        <v>6641ARCELOR (BERTON SICARD)</v>
      </c>
      <c r="B4012" s="1">
        <v>6641</v>
      </c>
      <c r="C4012" s="1" t="s">
        <v>32898</v>
      </c>
      <c r="D4012" s="1" t="s">
        <v>78</v>
      </c>
      <c r="E4012" s="1" t="s">
        <v>1322</v>
      </c>
      <c r="F4012" s="1" t="s">
        <v>32900</v>
      </c>
      <c r="G4012" s="1" t="s">
        <v>655</v>
      </c>
      <c r="H4012">
        <v>6641</v>
      </c>
      <c r="I4012" s="1" t="s">
        <v>41</v>
      </c>
      <c r="J4012">
        <v>6.5</v>
      </c>
    </row>
    <row r="4013" spans="1:10" hidden="1" x14ac:dyDescent="0.25">
      <c r="A4013" s="24" t="str">
        <f t="shared" si="64"/>
        <v>6642ARCELOR (BERTON SICARD)</v>
      </c>
      <c r="B4013" s="1">
        <v>6642</v>
      </c>
      <c r="C4013" s="1" t="s">
        <v>32898</v>
      </c>
      <c r="D4013" s="1" t="s">
        <v>78</v>
      </c>
      <c r="E4013" s="1" t="s">
        <v>1323</v>
      </c>
      <c r="F4013" s="1" t="s">
        <v>32900</v>
      </c>
      <c r="G4013" s="1" t="s">
        <v>655</v>
      </c>
      <c r="H4013">
        <v>6642</v>
      </c>
      <c r="I4013" s="1" t="s">
        <v>41</v>
      </c>
      <c r="J4013">
        <v>6.5</v>
      </c>
    </row>
    <row r="4014" spans="1:10" hidden="1" x14ac:dyDescent="0.25">
      <c r="A4014" s="24" t="str">
        <f t="shared" si="64"/>
        <v>6643ARCELOR (BERTON SICARD)</v>
      </c>
      <c r="B4014" s="1">
        <v>6643</v>
      </c>
      <c r="C4014" s="1" t="s">
        <v>32898</v>
      </c>
      <c r="D4014" s="1" t="s">
        <v>78</v>
      </c>
      <c r="E4014" s="1" t="s">
        <v>1324</v>
      </c>
      <c r="F4014" s="1" t="s">
        <v>32900</v>
      </c>
      <c r="G4014" s="1" t="s">
        <v>655</v>
      </c>
      <c r="H4014">
        <v>6643</v>
      </c>
      <c r="I4014" s="1" t="s">
        <v>41</v>
      </c>
      <c r="J4014">
        <v>6.5</v>
      </c>
    </row>
    <row r="4015" spans="1:10" hidden="1" x14ac:dyDescent="0.25">
      <c r="A4015" s="24" t="str">
        <f t="shared" si="64"/>
        <v>6644ARCELOR (BERTON SICARD)</v>
      </c>
      <c r="B4015" s="1">
        <v>6644</v>
      </c>
      <c r="C4015" s="1" t="s">
        <v>32898</v>
      </c>
      <c r="D4015" s="1" t="s">
        <v>78</v>
      </c>
      <c r="E4015" s="1" t="s">
        <v>1325</v>
      </c>
      <c r="F4015" s="1" t="s">
        <v>32900</v>
      </c>
      <c r="G4015" s="1" t="s">
        <v>655</v>
      </c>
      <c r="H4015">
        <v>6644</v>
      </c>
      <c r="I4015" s="1" t="s">
        <v>41</v>
      </c>
      <c r="J4015">
        <v>6.5</v>
      </c>
    </row>
    <row r="4016" spans="1:10" hidden="1" x14ac:dyDescent="0.25">
      <c r="A4016" s="24" t="str">
        <f t="shared" si="64"/>
        <v>6645ARCELOR (BERTON SICARD)</v>
      </c>
      <c r="B4016" s="1">
        <v>6645</v>
      </c>
      <c r="C4016" s="1" t="s">
        <v>32898</v>
      </c>
      <c r="D4016" s="1" t="s">
        <v>78</v>
      </c>
      <c r="E4016" s="1" t="s">
        <v>1326</v>
      </c>
      <c r="F4016" s="1" t="s">
        <v>32900</v>
      </c>
      <c r="G4016" s="1" t="s">
        <v>655</v>
      </c>
      <c r="H4016">
        <v>6645</v>
      </c>
      <c r="I4016" s="1" t="s">
        <v>41</v>
      </c>
      <c r="J4016">
        <v>6.5</v>
      </c>
    </row>
    <row r="4017" spans="1:10" hidden="1" x14ac:dyDescent="0.25">
      <c r="A4017" s="24" t="str">
        <f t="shared" si="64"/>
        <v>6647/1ARCELOR (BERTON SICARD)</v>
      </c>
      <c r="B4017" s="1" t="s">
        <v>1327</v>
      </c>
      <c r="C4017" s="1" t="s">
        <v>32898</v>
      </c>
      <c r="D4017" s="1" t="s">
        <v>78</v>
      </c>
      <c r="E4017" s="1" t="s">
        <v>1328</v>
      </c>
      <c r="F4017" s="1" t="s">
        <v>32900</v>
      </c>
      <c r="G4017" s="1" t="s">
        <v>655</v>
      </c>
      <c r="H4017" t="s">
        <v>1327</v>
      </c>
      <c r="I4017" s="1" t="s">
        <v>41</v>
      </c>
      <c r="J4017">
        <v>1</v>
      </c>
    </row>
    <row r="4018" spans="1:10" hidden="1" x14ac:dyDescent="0.25">
      <c r="A4018" s="24" t="str">
        <f t="shared" si="64"/>
        <v>6648ARCELOR (BERTON SICARD)</v>
      </c>
      <c r="B4018" s="1">
        <v>6648</v>
      </c>
      <c r="C4018" s="1" t="s">
        <v>32898</v>
      </c>
      <c r="D4018" s="1" t="s">
        <v>78</v>
      </c>
      <c r="E4018" s="1" t="s">
        <v>1329</v>
      </c>
      <c r="F4018" s="1" t="s">
        <v>32900</v>
      </c>
      <c r="G4018" s="1" t="s">
        <v>655</v>
      </c>
      <c r="H4018">
        <v>6648</v>
      </c>
      <c r="I4018" s="1" t="s">
        <v>41</v>
      </c>
      <c r="J4018">
        <v>6.5</v>
      </c>
    </row>
    <row r="4019" spans="1:10" hidden="1" x14ac:dyDescent="0.25">
      <c r="A4019" s="24" t="str">
        <f t="shared" si="64"/>
        <v>6649ARCELOR (BERTON SICARD)</v>
      </c>
      <c r="B4019" s="1">
        <v>6649</v>
      </c>
      <c r="C4019" s="1" t="s">
        <v>32898</v>
      </c>
      <c r="D4019" s="1" t="s">
        <v>78</v>
      </c>
      <c r="E4019" s="1" t="s">
        <v>1330</v>
      </c>
      <c r="F4019" s="1" t="s">
        <v>32900</v>
      </c>
      <c r="G4019" s="1" t="s">
        <v>655</v>
      </c>
      <c r="H4019">
        <v>6649</v>
      </c>
      <c r="I4019" s="1" t="s">
        <v>41</v>
      </c>
      <c r="J4019">
        <v>6.5</v>
      </c>
    </row>
    <row r="4020" spans="1:10" hidden="1" x14ac:dyDescent="0.25">
      <c r="A4020" s="24" t="str">
        <f t="shared" si="64"/>
        <v>6650ARCELOR (BERTON SICARD)</v>
      </c>
      <c r="B4020" s="1">
        <v>6650</v>
      </c>
      <c r="C4020" s="1" t="s">
        <v>32898</v>
      </c>
      <c r="D4020" s="1" t="s">
        <v>78</v>
      </c>
      <c r="E4020" s="1" t="s">
        <v>1331</v>
      </c>
      <c r="F4020" s="1" t="s">
        <v>32900</v>
      </c>
      <c r="G4020" s="1" t="s">
        <v>655</v>
      </c>
      <c r="H4020">
        <v>6650</v>
      </c>
      <c r="I4020" s="1" t="s">
        <v>41</v>
      </c>
      <c r="J4020">
        <v>6.5</v>
      </c>
    </row>
    <row r="4021" spans="1:10" hidden="1" x14ac:dyDescent="0.25">
      <c r="A4021" s="24" t="str">
        <f t="shared" si="64"/>
        <v>6801ARCELOR (BERTON SICARD)</v>
      </c>
      <c r="B4021" s="1">
        <v>6801</v>
      </c>
      <c r="C4021" s="1" t="s">
        <v>32898</v>
      </c>
      <c r="D4021" s="1" t="s">
        <v>78</v>
      </c>
      <c r="E4021" s="1" t="s">
        <v>1332</v>
      </c>
      <c r="F4021" s="1" t="s">
        <v>32900</v>
      </c>
      <c r="G4021" s="1" t="s">
        <v>655</v>
      </c>
      <c r="H4021">
        <v>6801</v>
      </c>
      <c r="I4021" s="1" t="s">
        <v>41</v>
      </c>
      <c r="J4021">
        <v>6.5</v>
      </c>
    </row>
    <row r="4022" spans="1:10" hidden="1" x14ac:dyDescent="0.25">
      <c r="A4022" s="24" t="str">
        <f t="shared" si="64"/>
        <v>6804ARCELOR (BERTON SICARD)</v>
      </c>
      <c r="B4022" s="1">
        <v>6804</v>
      </c>
      <c r="C4022" s="1" t="s">
        <v>32898</v>
      </c>
      <c r="D4022" s="1" t="s">
        <v>78</v>
      </c>
      <c r="E4022" s="1" t="s">
        <v>1333</v>
      </c>
      <c r="F4022" s="1" t="s">
        <v>32900</v>
      </c>
      <c r="G4022" s="1" t="s">
        <v>655</v>
      </c>
      <c r="H4022">
        <v>6804</v>
      </c>
      <c r="I4022" s="1" t="s">
        <v>41</v>
      </c>
      <c r="J4022">
        <v>6.5</v>
      </c>
    </row>
    <row r="4023" spans="1:10" hidden="1" x14ac:dyDescent="0.25">
      <c r="A4023" s="24" t="str">
        <f t="shared" si="64"/>
        <v>6959ARCELOR (BERTON SICARD)</v>
      </c>
      <c r="B4023" s="1">
        <v>6959</v>
      </c>
      <c r="C4023" s="1" t="s">
        <v>32898</v>
      </c>
      <c r="D4023" s="1" t="s">
        <v>78</v>
      </c>
      <c r="E4023" s="1" t="s">
        <v>1334</v>
      </c>
      <c r="F4023" s="1" t="s">
        <v>32900</v>
      </c>
      <c r="G4023" s="1" t="s">
        <v>655</v>
      </c>
      <c r="H4023">
        <v>6959</v>
      </c>
      <c r="I4023" s="1" t="s">
        <v>41</v>
      </c>
      <c r="J4023">
        <v>6.5</v>
      </c>
    </row>
    <row r="4024" spans="1:10" hidden="1" x14ac:dyDescent="0.25">
      <c r="A4024" s="24" t="str">
        <f t="shared" si="64"/>
        <v>6973ARCELOR (BERTON SICARD)</v>
      </c>
      <c r="B4024" s="1">
        <v>6973</v>
      </c>
      <c r="C4024" s="1" t="s">
        <v>32898</v>
      </c>
      <c r="D4024" s="1" t="s">
        <v>78</v>
      </c>
      <c r="E4024" s="1" t="s">
        <v>1337</v>
      </c>
      <c r="F4024" s="1" t="s">
        <v>32900</v>
      </c>
      <c r="G4024" s="1" t="s">
        <v>655</v>
      </c>
      <c r="H4024">
        <v>6973</v>
      </c>
      <c r="I4024" s="1" t="s">
        <v>41</v>
      </c>
      <c r="J4024">
        <v>6.5</v>
      </c>
    </row>
    <row r="4025" spans="1:10" hidden="1" x14ac:dyDescent="0.25">
      <c r="A4025" s="24" t="str">
        <f t="shared" si="64"/>
        <v>6975ARCELOR (BERTON SICARD)</v>
      </c>
      <c r="B4025" s="1">
        <v>6975</v>
      </c>
      <c r="C4025" s="1" t="s">
        <v>32898</v>
      </c>
      <c r="D4025" s="1" t="s">
        <v>78</v>
      </c>
      <c r="E4025" s="1" t="s">
        <v>1338</v>
      </c>
      <c r="F4025" s="1" t="s">
        <v>32900</v>
      </c>
      <c r="G4025" s="1" t="s">
        <v>655</v>
      </c>
      <c r="H4025">
        <v>6975</v>
      </c>
      <c r="I4025" s="1" t="s">
        <v>41</v>
      </c>
      <c r="J4025">
        <v>6.5</v>
      </c>
    </row>
    <row r="4026" spans="1:10" hidden="1" x14ac:dyDescent="0.25">
      <c r="A4026" s="24" t="str">
        <f t="shared" si="64"/>
        <v>6976ARCELOR (BERTON SICARD)</v>
      </c>
      <c r="B4026" s="1">
        <v>6976</v>
      </c>
      <c r="C4026" s="1" t="s">
        <v>32898</v>
      </c>
      <c r="D4026" s="1" t="s">
        <v>168</v>
      </c>
      <c r="E4026" s="1" t="s">
        <v>1339</v>
      </c>
      <c r="F4026" s="1" t="s">
        <v>32900</v>
      </c>
      <c r="G4026" s="1" t="s">
        <v>655</v>
      </c>
      <c r="H4026">
        <v>6976</v>
      </c>
      <c r="I4026" s="1" t="s">
        <v>41</v>
      </c>
      <c r="J4026">
        <v>6.5</v>
      </c>
    </row>
    <row r="4027" spans="1:10" hidden="1" x14ac:dyDescent="0.25">
      <c r="A4027" s="24" t="str">
        <f t="shared" si="64"/>
        <v>6982ARCELOR (BERTON SICARD)</v>
      </c>
      <c r="B4027" s="1">
        <v>6982</v>
      </c>
      <c r="C4027" s="1" t="s">
        <v>32898</v>
      </c>
      <c r="D4027" s="1" t="s">
        <v>78</v>
      </c>
      <c r="E4027" s="1" t="s">
        <v>1340</v>
      </c>
      <c r="F4027" s="1" t="s">
        <v>32900</v>
      </c>
      <c r="G4027" s="1" t="s">
        <v>655</v>
      </c>
      <c r="H4027">
        <v>6982</v>
      </c>
      <c r="I4027" s="1" t="s">
        <v>41</v>
      </c>
      <c r="J4027">
        <v>1</v>
      </c>
    </row>
    <row r="4028" spans="1:10" hidden="1" x14ac:dyDescent="0.25">
      <c r="A4028" s="24" t="str">
        <f t="shared" si="64"/>
        <v>6984ARCELOR (BERTON SICARD)</v>
      </c>
      <c r="B4028" s="1">
        <v>6984</v>
      </c>
      <c r="C4028" s="1" t="s">
        <v>32898</v>
      </c>
      <c r="D4028" s="1" t="s">
        <v>78</v>
      </c>
      <c r="E4028" s="1" t="s">
        <v>2252</v>
      </c>
      <c r="F4028" s="1" t="s">
        <v>32900</v>
      </c>
      <c r="G4028" s="1" t="s">
        <v>655</v>
      </c>
      <c r="H4028">
        <v>6984</v>
      </c>
      <c r="I4028" s="1" t="s">
        <v>41</v>
      </c>
      <c r="J4028">
        <v>1</v>
      </c>
    </row>
    <row r="4029" spans="1:10" hidden="1" x14ac:dyDescent="0.25">
      <c r="A4029" s="24" t="str">
        <f t="shared" si="64"/>
        <v>6986ARCELOR (BERTON SICARD)</v>
      </c>
      <c r="B4029" s="1">
        <v>6986</v>
      </c>
      <c r="C4029" s="1" t="s">
        <v>32898</v>
      </c>
      <c r="D4029" s="1" t="s">
        <v>78</v>
      </c>
      <c r="E4029" s="1" t="s">
        <v>2253</v>
      </c>
      <c r="F4029" s="1" t="s">
        <v>32900</v>
      </c>
      <c r="G4029" s="1" t="s">
        <v>655</v>
      </c>
      <c r="H4029">
        <v>6986</v>
      </c>
      <c r="I4029" s="1" t="s">
        <v>41</v>
      </c>
      <c r="J4029">
        <v>1</v>
      </c>
    </row>
    <row r="4030" spans="1:10" hidden="1" x14ac:dyDescent="0.25">
      <c r="A4030" s="24" t="str">
        <f t="shared" si="64"/>
        <v>7014ARCELOR (BERTON SICARD)</v>
      </c>
      <c r="B4030" s="1">
        <v>7014</v>
      </c>
      <c r="C4030" s="1" t="s">
        <v>32898</v>
      </c>
      <c r="D4030" s="1" t="s">
        <v>78</v>
      </c>
      <c r="E4030" s="1" t="s">
        <v>1071</v>
      </c>
      <c r="F4030" s="1" t="s">
        <v>32900</v>
      </c>
      <c r="G4030" s="1" t="s">
        <v>655</v>
      </c>
      <c r="H4030">
        <v>7014</v>
      </c>
      <c r="I4030" s="1" t="s">
        <v>41</v>
      </c>
      <c r="J4030">
        <v>6.5</v>
      </c>
    </row>
    <row r="4031" spans="1:10" hidden="1" x14ac:dyDescent="0.25">
      <c r="A4031" s="24" t="str">
        <f t="shared" si="64"/>
        <v>7016/4THARCELOR (BERTON SICARD)</v>
      </c>
      <c r="B4031" s="1" t="s">
        <v>1342</v>
      </c>
      <c r="C4031" s="1" t="s">
        <v>32898</v>
      </c>
      <c r="D4031" s="1" t="s">
        <v>78</v>
      </c>
      <c r="E4031" s="1" t="s">
        <v>1343</v>
      </c>
      <c r="F4031" s="1" t="s">
        <v>32900</v>
      </c>
      <c r="G4031" s="1" t="s">
        <v>655</v>
      </c>
      <c r="H4031" t="s">
        <v>1342</v>
      </c>
      <c r="I4031" s="1" t="s">
        <v>41</v>
      </c>
      <c r="J4031">
        <v>4.8</v>
      </c>
    </row>
    <row r="4032" spans="1:10" hidden="1" x14ac:dyDescent="0.25">
      <c r="A4032" s="24" t="str">
        <f t="shared" si="64"/>
        <v>7016THARCELOR (BERTON SICARD)</v>
      </c>
      <c r="B4032" s="1" t="s">
        <v>1344</v>
      </c>
      <c r="C4032" s="1" t="s">
        <v>32898</v>
      </c>
      <c r="D4032" s="1" t="s">
        <v>78</v>
      </c>
      <c r="E4032" s="1" t="s">
        <v>1343</v>
      </c>
      <c r="F4032" s="1" t="s">
        <v>32900</v>
      </c>
      <c r="G4032" s="1" t="s">
        <v>655</v>
      </c>
      <c r="H4032" t="s">
        <v>1344</v>
      </c>
      <c r="I4032" s="1" t="s">
        <v>41</v>
      </c>
      <c r="J4032">
        <v>6.5</v>
      </c>
    </row>
    <row r="4033" spans="1:10" hidden="1" x14ac:dyDescent="0.25">
      <c r="A4033" s="24" t="str">
        <f t="shared" si="64"/>
        <v>7017/4THARCELOR (BERTON SICARD)</v>
      </c>
      <c r="B4033" s="1" t="s">
        <v>1345</v>
      </c>
      <c r="C4033" s="1" t="s">
        <v>32898</v>
      </c>
      <c r="D4033" s="1" t="s">
        <v>78</v>
      </c>
      <c r="E4033" s="1" t="s">
        <v>1346</v>
      </c>
      <c r="F4033" s="1" t="s">
        <v>32900</v>
      </c>
      <c r="G4033" s="1" t="s">
        <v>655</v>
      </c>
      <c r="H4033" t="s">
        <v>1345</v>
      </c>
      <c r="I4033" s="1" t="s">
        <v>41</v>
      </c>
      <c r="J4033">
        <v>4.8</v>
      </c>
    </row>
    <row r="4034" spans="1:10" hidden="1" x14ac:dyDescent="0.25">
      <c r="A4034" s="24" t="str">
        <f t="shared" si="64"/>
        <v>7017THARCELOR (BERTON SICARD)</v>
      </c>
      <c r="B4034" s="1" t="s">
        <v>1347</v>
      </c>
      <c r="C4034" s="1" t="s">
        <v>32898</v>
      </c>
      <c r="D4034" s="1" t="s">
        <v>78</v>
      </c>
      <c r="E4034" s="1" t="s">
        <v>1346</v>
      </c>
      <c r="F4034" s="1" t="s">
        <v>32900</v>
      </c>
      <c r="G4034" s="1" t="s">
        <v>655</v>
      </c>
      <c r="H4034" t="s">
        <v>1347</v>
      </c>
      <c r="I4034" s="1" t="s">
        <v>41</v>
      </c>
      <c r="J4034">
        <v>6.5</v>
      </c>
    </row>
    <row r="4035" spans="1:10" hidden="1" x14ac:dyDescent="0.25">
      <c r="A4035" s="24" t="str">
        <f t="shared" si="64"/>
        <v>7028ARCELOR (BERTON SICARD)</v>
      </c>
      <c r="B4035" s="1">
        <v>7028</v>
      </c>
      <c r="C4035" s="1" t="s">
        <v>32898</v>
      </c>
      <c r="D4035" s="1" t="s">
        <v>78</v>
      </c>
      <c r="E4035" s="1" t="s">
        <v>1352</v>
      </c>
      <c r="F4035" s="1" t="s">
        <v>32900</v>
      </c>
      <c r="G4035" s="1" t="s">
        <v>655</v>
      </c>
      <c r="H4035">
        <v>7028</v>
      </c>
      <c r="I4035" s="1" t="s">
        <v>41</v>
      </c>
      <c r="J4035">
        <v>6.5</v>
      </c>
    </row>
    <row r="4036" spans="1:10" hidden="1" x14ac:dyDescent="0.25">
      <c r="A4036" s="24" t="str">
        <f t="shared" si="64"/>
        <v>7038ARCELOR (BERTON SICARD)</v>
      </c>
      <c r="B4036" s="1">
        <v>7038</v>
      </c>
      <c r="C4036" s="1" t="s">
        <v>32898</v>
      </c>
      <c r="D4036" s="1" t="s">
        <v>78</v>
      </c>
      <c r="E4036" s="1" t="s">
        <v>1353</v>
      </c>
      <c r="F4036" s="1" t="s">
        <v>32900</v>
      </c>
      <c r="G4036" s="1" t="s">
        <v>655</v>
      </c>
      <c r="H4036">
        <v>7038</v>
      </c>
      <c r="I4036" s="1" t="s">
        <v>41</v>
      </c>
      <c r="J4036">
        <v>6.5</v>
      </c>
    </row>
    <row r="4037" spans="1:10" hidden="1" x14ac:dyDescent="0.25">
      <c r="A4037" s="24" t="str">
        <f t="shared" si="64"/>
        <v>7039ARCELOR (BERTON SICARD)</v>
      </c>
      <c r="B4037" s="1">
        <v>7039</v>
      </c>
      <c r="C4037" s="1" t="s">
        <v>32898</v>
      </c>
      <c r="D4037" s="1" t="s">
        <v>78</v>
      </c>
      <c r="E4037" s="1" t="s">
        <v>1354</v>
      </c>
      <c r="F4037" s="1" t="s">
        <v>32900</v>
      </c>
      <c r="G4037" s="1" t="s">
        <v>655</v>
      </c>
      <c r="H4037">
        <v>7039</v>
      </c>
      <c r="I4037" s="1" t="s">
        <v>41</v>
      </c>
      <c r="J4037">
        <v>6.5</v>
      </c>
    </row>
    <row r="4038" spans="1:10" hidden="1" x14ac:dyDescent="0.25">
      <c r="A4038" s="24" t="str">
        <f t="shared" si="64"/>
        <v>7042ARCELOR (BERTON SICARD)</v>
      </c>
      <c r="B4038" s="1">
        <v>7042</v>
      </c>
      <c r="C4038" s="1" t="s">
        <v>32898</v>
      </c>
      <c r="D4038" s="1" t="s">
        <v>78</v>
      </c>
      <c r="E4038" s="1" t="s">
        <v>1355</v>
      </c>
      <c r="F4038" s="1" t="s">
        <v>32900</v>
      </c>
      <c r="G4038" s="1" t="s">
        <v>655</v>
      </c>
      <c r="H4038">
        <v>7042</v>
      </c>
      <c r="I4038" s="1" t="s">
        <v>41</v>
      </c>
      <c r="J4038">
        <v>6.5</v>
      </c>
    </row>
    <row r="4039" spans="1:10" hidden="1" x14ac:dyDescent="0.25">
      <c r="A4039" s="24" t="str">
        <f t="shared" si="64"/>
        <v>7044ARCELOR (BERTON SICARD)</v>
      </c>
      <c r="B4039" s="1">
        <v>7044</v>
      </c>
      <c r="C4039" s="1" t="s">
        <v>32898</v>
      </c>
      <c r="D4039" s="1" t="s">
        <v>78</v>
      </c>
      <c r="E4039" s="1" t="s">
        <v>1356</v>
      </c>
      <c r="F4039" s="1" t="s">
        <v>32900</v>
      </c>
      <c r="G4039" s="1" t="s">
        <v>655</v>
      </c>
      <c r="H4039">
        <v>7044</v>
      </c>
      <c r="I4039" s="1" t="s">
        <v>41</v>
      </c>
      <c r="J4039">
        <v>6.5</v>
      </c>
    </row>
    <row r="4040" spans="1:10" hidden="1" x14ac:dyDescent="0.25">
      <c r="A4040" s="24" t="str">
        <f t="shared" si="64"/>
        <v>7054THARCELOR (BERTON SICARD)</v>
      </c>
      <c r="B4040" s="1" t="s">
        <v>1360</v>
      </c>
      <c r="C4040" s="1" t="s">
        <v>32898</v>
      </c>
      <c r="D4040" s="1" t="s">
        <v>78</v>
      </c>
      <c r="E4040" s="1" t="s">
        <v>1361</v>
      </c>
      <c r="F4040" s="1" t="s">
        <v>32900</v>
      </c>
      <c r="G4040" s="1" t="s">
        <v>655</v>
      </c>
      <c r="H4040" t="s">
        <v>1360</v>
      </c>
      <c r="I4040" s="1" t="s">
        <v>41</v>
      </c>
      <c r="J4040">
        <v>6.5</v>
      </c>
    </row>
    <row r="4041" spans="1:10" hidden="1" x14ac:dyDescent="0.25">
      <c r="A4041" s="24" t="str">
        <f t="shared" si="64"/>
        <v>7056THARCELOR (BERTON SICARD)</v>
      </c>
      <c r="B4041" s="1" t="s">
        <v>1362</v>
      </c>
      <c r="C4041" s="1" t="s">
        <v>32898</v>
      </c>
      <c r="D4041" s="1" t="s">
        <v>78</v>
      </c>
      <c r="E4041" s="1" t="s">
        <v>1363</v>
      </c>
      <c r="F4041" s="1" t="s">
        <v>32900</v>
      </c>
      <c r="G4041" s="1" t="s">
        <v>655</v>
      </c>
      <c r="H4041" t="s">
        <v>1362</v>
      </c>
      <c r="I4041" s="1" t="s">
        <v>41</v>
      </c>
      <c r="J4041">
        <v>6.5</v>
      </c>
    </row>
    <row r="4042" spans="1:10" hidden="1" x14ac:dyDescent="0.25">
      <c r="A4042" s="24" t="str">
        <f t="shared" si="64"/>
        <v>7108ARCELOR (BERTON SICARD)</v>
      </c>
      <c r="B4042" s="1">
        <v>7108</v>
      </c>
      <c r="C4042" s="1" t="s">
        <v>32898</v>
      </c>
      <c r="D4042" s="1" t="s">
        <v>78</v>
      </c>
      <c r="E4042" s="1" t="s">
        <v>1365</v>
      </c>
      <c r="F4042" s="1" t="s">
        <v>32900</v>
      </c>
      <c r="G4042" s="1" t="s">
        <v>655</v>
      </c>
      <c r="H4042">
        <v>7108</v>
      </c>
      <c r="I4042" s="1" t="s">
        <v>41</v>
      </c>
      <c r="J4042">
        <v>6.5</v>
      </c>
    </row>
    <row r="4043" spans="1:10" hidden="1" x14ac:dyDescent="0.25">
      <c r="A4043" s="24" t="str">
        <f t="shared" si="64"/>
        <v>7127/4THARCELOR (BERTON SICARD)</v>
      </c>
      <c r="B4043" s="1" t="s">
        <v>1372</v>
      </c>
      <c r="C4043" s="1" t="s">
        <v>32898</v>
      </c>
      <c r="D4043" s="1" t="s">
        <v>168</v>
      </c>
      <c r="E4043" s="1" t="s">
        <v>1373</v>
      </c>
      <c r="F4043" s="1" t="s">
        <v>32900</v>
      </c>
      <c r="G4043" s="1" t="s">
        <v>655</v>
      </c>
      <c r="H4043" t="s">
        <v>1372</v>
      </c>
      <c r="I4043" s="1" t="s">
        <v>41</v>
      </c>
      <c r="J4043">
        <v>4.8</v>
      </c>
    </row>
    <row r="4044" spans="1:10" hidden="1" x14ac:dyDescent="0.25">
      <c r="A4044" s="24" t="str">
        <f t="shared" ref="A4044:A4107" si="65">B4044&amp;F4044</f>
        <v>7127THARCELOR (BERTON SICARD)</v>
      </c>
      <c r="B4044" s="1" t="s">
        <v>1374</v>
      </c>
      <c r="C4044" s="1" t="s">
        <v>32898</v>
      </c>
      <c r="D4044" s="1" t="s">
        <v>168</v>
      </c>
      <c r="E4044" s="1" t="s">
        <v>1375</v>
      </c>
      <c r="F4044" s="1" t="s">
        <v>32900</v>
      </c>
      <c r="G4044" s="1" t="s">
        <v>655</v>
      </c>
      <c r="H4044" t="s">
        <v>1374</v>
      </c>
      <c r="I4044" s="1" t="s">
        <v>41</v>
      </c>
      <c r="J4044">
        <v>6.5</v>
      </c>
    </row>
    <row r="4045" spans="1:10" hidden="1" x14ac:dyDescent="0.25">
      <c r="A4045" s="24" t="str">
        <f t="shared" si="65"/>
        <v>7130/3THARCELOR (BERTON SICARD)</v>
      </c>
      <c r="B4045" s="1" t="s">
        <v>1376</v>
      </c>
      <c r="C4045" s="1" t="s">
        <v>32898</v>
      </c>
      <c r="D4045" s="1" t="s">
        <v>78</v>
      </c>
      <c r="E4045" s="1" t="s">
        <v>601</v>
      </c>
      <c r="F4045" s="1" t="s">
        <v>32900</v>
      </c>
      <c r="G4045" s="1" t="s">
        <v>655</v>
      </c>
      <c r="H4045" t="s">
        <v>1376</v>
      </c>
      <c r="I4045" s="1" t="s">
        <v>41</v>
      </c>
      <c r="J4045">
        <v>3.25</v>
      </c>
    </row>
    <row r="4046" spans="1:10" hidden="1" x14ac:dyDescent="0.25">
      <c r="A4046" s="24" t="str">
        <f t="shared" si="65"/>
        <v>7133ARCELOR (BERTON SICARD)</v>
      </c>
      <c r="B4046" s="1">
        <v>7133</v>
      </c>
      <c r="C4046" s="1" t="s">
        <v>32898</v>
      </c>
      <c r="D4046" s="1" t="s">
        <v>78</v>
      </c>
      <c r="E4046" s="1" t="s">
        <v>1377</v>
      </c>
      <c r="F4046" s="1" t="s">
        <v>32900</v>
      </c>
      <c r="G4046" s="1" t="s">
        <v>655</v>
      </c>
      <c r="H4046">
        <v>7133</v>
      </c>
      <c r="I4046" s="1" t="s">
        <v>41</v>
      </c>
      <c r="J4046">
        <v>6.5</v>
      </c>
    </row>
    <row r="4047" spans="1:10" hidden="1" x14ac:dyDescent="0.25">
      <c r="A4047" s="24" t="str">
        <f t="shared" si="65"/>
        <v>7134ARCELOR (BERTON SICARD)</v>
      </c>
      <c r="B4047" s="1">
        <v>7134</v>
      </c>
      <c r="C4047" s="1" t="s">
        <v>32898</v>
      </c>
      <c r="D4047" s="1" t="s">
        <v>78</v>
      </c>
      <c r="E4047" s="1" t="s">
        <v>1378</v>
      </c>
      <c r="F4047" s="1" t="s">
        <v>32900</v>
      </c>
      <c r="G4047" s="1" t="s">
        <v>655</v>
      </c>
      <c r="H4047">
        <v>7134</v>
      </c>
      <c r="I4047" s="1" t="s">
        <v>41</v>
      </c>
      <c r="J4047">
        <v>6.5</v>
      </c>
    </row>
    <row r="4048" spans="1:10" hidden="1" x14ac:dyDescent="0.25">
      <c r="A4048" s="24" t="str">
        <f t="shared" si="65"/>
        <v>7150THARCELOR (BERTON SICARD)</v>
      </c>
      <c r="B4048" s="1" t="s">
        <v>1380</v>
      </c>
      <c r="C4048" s="1" t="s">
        <v>32898</v>
      </c>
      <c r="D4048" s="1" t="s">
        <v>78</v>
      </c>
      <c r="E4048" s="1" t="s">
        <v>1381</v>
      </c>
      <c r="F4048" s="1" t="s">
        <v>32900</v>
      </c>
      <c r="G4048" s="1" t="s">
        <v>655</v>
      </c>
      <c r="H4048" t="s">
        <v>1380</v>
      </c>
      <c r="I4048" s="1" t="s">
        <v>41</v>
      </c>
      <c r="J4048">
        <v>6.5</v>
      </c>
    </row>
    <row r="4049" spans="1:10" hidden="1" x14ac:dyDescent="0.25">
      <c r="A4049" s="24" t="str">
        <f t="shared" si="65"/>
        <v>7151ARCELOR (BERTON SICARD)</v>
      </c>
      <c r="B4049" s="1">
        <v>7151</v>
      </c>
      <c r="C4049" s="1" t="s">
        <v>32898</v>
      </c>
      <c r="D4049" s="1" t="s">
        <v>78</v>
      </c>
      <c r="E4049" s="1" t="s">
        <v>1382</v>
      </c>
      <c r="F4049" s="1" t="s">
        <v>32900</v>
      </c>
      <c r="G4049" s="1" t="s">
        <v>655</v>
      </c>
      <c r="H4049">
        <v>7151</v>
      </c>
      <c r="I4049" s="1" t="s">
        <v>41</v>
      </c>
      <c r="J4049">
        <v>6.5</v>
      </c>
    </row>
    <row r="4050" spans="1:10" hidden="1" x14ac:dyDescent="0.25">
      <c r="A4050" s="24" t="str">
        <f t="shared" si="65"/>
        <v>7152/4THARCELOR (BERTON SICARD)</v>
      </c>
      <c r="B4050" s="1" t="s">
        <v>1383</v>
      </c>
      <c r="C4050" s="1" t="s">
        <v>32898</v>
      </c>
      <c r="D4050" s="1" t="s">
        <v>78</v>
      </c>
      <c r="E4050" s="1" t="s">
        <v>1384</v>
      </c>
      <c r="F4050" s="1" t="s">
        <v>32900</v>
      </c>
      <c r="G4050" s="1" t="s">
        <v>655</v>
      </c>
      <c r="H4050" t="s">
        <v>1383</v>
      </c>
      <c r="I4050" s="1" t="s">
        <v>41</v>
      </c>
      <c r="J4050">
        <v>4.8</v>
      </c>
    </row>
    <row r="4051" spans="1:10" hidden="1" x14ac:dyDescent="0.25">
      <c r="A4051" s="24" t="str">
        <f t="shared" si="65"/>
        <v>7152THARCELOR (BERTON SICARD)</v>
      </c>
      <c r="B4051" s="1" t="s">
        <v>1385</v>
      </c>
      <c r="C4051" s="1" t="s">
        <v>32898</v>
      </c>
      <c r="D4051" s="1" t="s">
        <v>78</v>
      </c>
      <c r="E4051" s="1" t="s">
        <v>1384</v>
      </c>
      <c r="F4051" s="1" t="s">
        <v>32900</v>
      </c>
      <c r="G4051" s="1" t="s">
        <v>655</v>
      </c>
      <c r="H4051" t="s">
        <v>1385</v>
      </c>
      <c r="I4051" s="1" t="s">
        <v>41</v>
      </c>
      <c r="J4051">
        <v>6.5</v>
      </c>
    </row>
    <row r="4052" spans="1:10" hidden="1" x14ac:dyDescent="0.25">
      <c r="A4052" s="24" t="str">
        <f t="shared" si="65"/>
        <v>7153ARCELOR (BERTON SICARD)</v>
      </c>
      <c r="B4052" s="1">
        <v>7153</v>
      </c>
      <c r="C4052" s="1" t="s">
        <v>32898</v>
      </c>
      <c r="D4052" s="1" t="s">
        <v>78</v>
      </c>
      <c r="E4052" s="1" t="s">
        <v>1386</v>
      </c>
      <c r="F4052" s="1" t="s">
        <v>32900</v>
      </c>
      <c r="G4052" s="1" t="s">
        <v>655</v>
      </c>
      <c r="H4052">
        <v>7153</v>
      </c>
      <c r="I4052" s="1" t="s">
        <v>41</v>
      </c>
      <c r="J4052">
        <v>6.5</v>
      </c>
    </row>
    <row r="4053" spans="1:10" hidden="1" x14ac:dyDescent="0.25">
      <c r="A4053" s="24" t="str">
        <f t="shared" si="65"/>
        <v>7208ARCELOR (BERTON SICARD)</v>
      </c>
      <c r="B4053" s="1">
        <v>7208</v>
      </c>
      <c r="C4053" s="1" t="s">
        <v>32898</v>
      </c>
      <c r="D4053" s="1" t="s">
        <v>78</v>
      </c>
      <c r="E4053" s="1" t="s">
        <v>1073</v>
      </c>
      <c r="F4053" s="1" t="s">
        <v>32900</v>
      </c>
      <c r="G4053" s="1" t="s">
        <v>655</v>
      </c>
      <c r="H4053">
        <v>7208</v>
      </c>
      <c r="I4053" s="1" t="s">
        <v>41</v>
      </c>
      <c r="J4053">
        <v>6.5</v>
      </c>
    </row>
    <row r="4054" spans="1:10" hidden="1" x14ac:dyDescent="0.25">
      <c r="A4054" s="24" t="str">
        <f t="shared" si="65"/>
        <v>7210ARCELOR (BERTON SICARD)</v>
      </c>
      <c r="B4054" s="1">
        <v>7210</v>
      </c>
      <c r="C4054" s="1" t="s">
        <v>32898</v>
      </c>
      <c r="D4054" s="1" t="s">
        <v>78</v>
      </c>
      <c r="E4054" s="1" t="s">
        <v>1389</v>
      </c>
      <c r="F4054" s="1" t="s">
        <v>32900</v>
      </c>
      <c r="G4054" s="1" t="s">
        <v>655</v>
      </c>
      <c r="H4054">
        <v>7210</v>
      </c>
      <c r="I4054" s="1" t="s">
        <v>41</v>
      </c>
      <c r="J4054">
        <v>6.5</v>
      </c>
    </row>
    <row r="4055" spans="1:10" hidden="1" x14ac:dyDescent="0.25">
      <c r="A4055" s="24" t="str">
        <f t="shared" si="65"/>
        <v>7211ARCELOR (BERTON SICARD)</v>
      </c>
      <c r="B4055" s="1">
        <v>7211</v>
      </c>
      <c r="C4055" s="1" t="s">
        <v>32898</v>
      </c>
      <c r="D4055" s="1" t="s">
        <v>78</v>
      </c>
      <c r="E4055" s="1" t="s">
        <v>1390</v>
      </c>
      <c r="F4055" s="1" t="s">
        <v>32900</v>
      </c>
      <c r="G4055" s="1" t="s">
        <v>655</v>
      </c>
      <c r="H4055">
        <v>7211</v>
      </c>
      <c r="I4055" s="1" t="s">
        <v>41</v>
      </c>
      <c r="J4055">
        <v>6.5</v>
      </c>
    </row>
    <row r="4056" spans="1:10" hidden="1" x14ac:dyDescent="0.25">
      <c r="A4056" s="24" t="str">
        <f t="shared" si="65"/>
        <v>7211/4ARCELOR (BERTON SICARD)</v>
      </c>
      <c r="B4056" s="1" t="s">
        <v>1391</v>
      </c>
      <c r="C4056" s="1" t="s">
        <v>32898</v>
      </c>
      <c r="D4056" s="1" t="s">
        <v>78</v>
      </c>
      <c r="E4056" s="1" t="s">
        <v>1390</v>
      </c>
      <c r="F4056" s="1" t="s">
        <v>32900</v>
      </c>
      <c r="G4056" s="1" t="s">
        <v>655</v>
      </c>
      <c r="H4056" t="s">
        <v>1391</v>
      </c>
      <c r="I4056" s="1" t="s">
        <v>41</v>
      </c>
      <c r="J4056">
        <v>4.7</v>
      </c>
    </row>
    <row r="4057" spans="1:10" hidden="1" x14ac:dyDescent="0.25">
      <c r="A4057" s="24" t="str">
        <f t="shared" si="65"/>
        <v>7212ARCELOR (BERTON SICARD)</v>
      </c>
      <c r="B4057" s="1">
        <v>7212</v>
      </c>
      <c r="C4057" s="1" t="s">
        <v>32898</v>
      </c>
      <c r="D4057" s="1" t="s">
        <v>78</v>
      </c>
      <c r="E4057" s="1" t="s">
        <v>1392</v>
      </c>
      <c r="F4057" s="1" t="s">
        <v>32900</v>
      </c>
      <c r="G4057" s="1" t="s">
        <v>655</v>
      </c>
      <c r="H4057">
        <v>7212</v>
      </c>
      <c r="I4057" s="1" t="s">
        <v>41</v>
      </c>
      <c r="J4057">
        <v>6.5</v>
      </c>
    </row>
    <row r="4058" spans="1:10" hidden="1" x14ac:dyDescent="0.25">
      <c r="A4058" s="24" t="str">
        <f t="shared" si="65"/>
        <v>7214ARCELOR (BERTON SICARD)</v>
      </c>
      <c r="B4058" s="1">
        <v>7214</v>
      </c>
      <c r="C4058" s="1" t="s">
        <v>32898</v>
      </c>
      <c r="D4058" s="1" t="s">
        <v>78</v>
      </c>
      <c r="E4058" s="1" t="s">
        <v>1393</v>
      </c>
      <c r="F4058" s="1" t="s">
        <v>32900</v>
      </c>
      <c r="G4058" s="1" t="s">
        <v>655</v>
      </c>
      <c r="H4058">
        <v>7214</v>
      </c>
      <c r="I4058" s="1" t="s">
        <v>41</v>
      </c>
      <c r="J4058">
        <v>6.5</v>
      </c>
    </row>
    <row r="4059" spans="1:10" hidden="1" x14ac:dyDescent="0.25">
      <c r="A4059" s="24" t="str">
        <f t="shared" si="65"/>
        <v>7215ARCELOR (BERTON SICARD)</v>
      </c>
      <c r="B4059" s="1">
        <v>7215</v>
      </c>
      <c r="C4059" s="1" t="s">
        <v>32898</v>
      </c>
      <c r="D4059" s="1" t="s">
        <v>78</v>
      </c>
      <c r="E4059" s="1" t="s">
        <v>1394</v>
      </c>
      <c r="F4059" s="1" t="s">
        <v>32900</v>
      </c>
      <c r="G4059" s="1" t="s">
        <v>655</v>
      </c>
      <c r="H4059">
        <v>7215</v>
      </c>
      <c r="I4059" s="1" t="s">
        <v>41</v>
      </c>
      <c r="J4059">
        <v>6.5</v>
      </c>
    </row>
    <row r="4060" spans="1:10" hidden="1" x14ac:dyDescent="0.25">
      <c r="A4060" s="24" t="str">
        <f t="shared" si="65"/>
        <v>7216ARCELOR (BERTON SICARD)</v>
      </c>
      <c r="B4060" s="1">
        <v>7216</v>
      </c>
      <c r="C4060" s="1" t="s">
        <v>32898</v>
      </c>
      <c r="D4060" s="1" t="s">
        <v>78</v>
      </c>
      <c r="E4060" s="1" t="s">
        <v>1395</v>
      </c>
      <c r="F4060" s="1" t="s">
        <v>32900</v>
      </c>
      <c r="G4060" s="1" t="s">
        <v>655</v>
      </c>
      <c r="H4060">
        <v>7216</v>
      </c>
      <c r="I4060" s="1" t="s">
        <v>41</v>
      </c>
      <c r="J4060">
        <v>6.5</v>
      </c>
    </row>
    <row r="4061" spans="1:10" hidden="1" x14ac:dyDescent="0.25">
      <c r="A4061" s="24" t="str">
        <f t="shared" si="65"/>
        <v>7217ARCELOR (BERTON SICARD)</v>
      </c>
      <c r="B4061" s="1">
        <v>7217</v>
      </c>
      <c r="C4061" s="1" t="s">
        <v>32898</v>
      </c>
      <c r="D4061" s="1" t="s">
        <v>78</v>
      </c>
      <c r="E4061" s="1" t="s">
        <v>1396</v>
      </c>
      <c r="F4061" s="1" t="s">
        <v>32900</v>
      </c>
      <c r="G4061" s="1" t="s">
        <v>655</v>
      </c>
      <c r="H4061">
        <v>7217</v>
      </c>
      <c r="I4061" s="1" t="s">
        <v>41</v>
      </c>
      <c r="J4061">
        <v>6.5</v>
      </c>
    </row>
    <row r="4062" spans="1:10" hidden="1" x14ac:dyDescent="0.25">
      <c r="A4062" s="24" t="str">
        <f t="shared" si="65"/>
        <v>7219ARCELOR (BERTON SICARD)</v>
      </c>
      <c r="B4062" s="1">
        <v>7219</v>
      </c>
      <c r="C4062" s="1" t="s">
        <v>32898</v>
      </c>
      <c r="D4062" s="1" t="s">
        <v>78</v>
      </c>
      <c r="E4062" s="1" t="s">
        <v>1397</v>
      </c>
      <c r="F4062" s="1" t="s">
        <v>32900</v>
      </c>
      <c r="G4062" s="1" t="s">
        <v>655</v>
      </c>
      <c r="H4062">
        <v>7219</v>
      </c>
      <c r="I4062" s="1" t="s">
        <v>41</v>
      </c>
      <c r="J4062">
        <v>6.5</v>
      </c>
    </row>
    <row r="4063" spans="1:10" hidden="1" x14ac:dyDescent="0.25">
      <c r="A4063" s="24" t="str">
        <f t="shared" si="65"/>
        <v>7257ARCELOR (BERTON SICARD)</v>
      </c>
      <c r="B4063" s="1">
        <v>7257</v>
      </c>
      <c r="C4063" s="1" t="s">
        <v>32898</v>
      </c>
      <c r="D4063" s="1" t="s">
        <v>78</v>
      </c>
      <c r="E4063" s="1" t="s">
        <v>2104</v>
      </c>
      <c r="F4063" s="1" t="s">
        <v>32900</v>
      </c>
      <c r="G4063" s="1" t="s">
        <v>655</v>
      </c>
      <c r="H4063">
        <v>7257</v>
      </c>
      <c r="I4063" s="1" t="s">
        <v>41</v>
      </c>
      <c r="J4063">
        <v>1</v>
      </c>
    </row>
    <row r="4064" spans="1:10" hidden="1" x14ac:dyDescent="0.25">
      <c r="A4064" s="24" t="str">
        <f t="shared" si="65"/>
        <v>7259ARCELOR (BERTON SICARD)</v>
      </c>
      <c r="B4064" s="1">
        <v>7259</v>
      </c>
      <c r="C4064" s="1" t="s">
        <v>32898</v>
      </c>
      <c r="D4064" s="1" t="s">
        <v>78</v>
      </c>
      <c r="E4064" s="1" t="s">
        <v>2255</v>
      </c>
      <c r="F4064" s="1" t="s">
        <v>32900</v>
      </c>
      <c r="G4064" s="1" t="s">
        <v>655</v>
      </c>
      <c r="H4064">
        <v>7259</v>
      </c>
      <c r="I4064" s="1" t="s">
        <v>41</v>
      </c>
      <c r="J4064">
        <v>1</v>
      </c>
    </row>
    <row r="4065" spans="1:10" hidden="1" x14ac:dyDescent="0.25">
      <c r="A4065" s="24" t="str">
        <f t="shared" si="65"/>
        <v>7267ARCELOR (BERTON SICARD)</v>
      </c>
      <c r="B4065" s="1">
        <v>7267</v>
      </c>
      <c r="C4065" s="1" t="s">
        <v>32898</v>
      </c>
      <c r="D4065" s="1" t="s">
        <v>78</v>
      </c>
      <c r="E4065" s="1" t="s">
        <v>2256</v>
      </c>
      <c r="F4065" s="1" t="s">
        <v>32900</v>
      </c>
      <c r="G4065" s="1" t="s">
        <v>655</v>
      </c>
      <c r="H4065">
        <v>7267</v>
      </c>
      <c r="I4065" s="1" t="s">
        <v>41</v>
      </c>
      <c r="J4065">
        <v>1</v>
      </c>
    </row>
    <row r="4066" spans="1:10" hidden="1" x14ac:dyDescent="0.25">
      <c r="A4066" s="24" t="str">
        <f t="shared" si="65"/>
        <v>7300/4THARCELOR (BERTON SICARD)</v>
      </c>
      <c r="B4066" s="1" t="s">
        <v>1405</v>
      </c>
      <c r="C4066" s="1" t="s">
        <v>32898</v>
      </c>
      <c r="D4066" s="1" t="s">
        <v>78</v>
      </c>
      <c r="E4066" s="1" t="s">
        <v>1406</v>
      </c>
      <c r="F4066" s="1" t="s">
        <v>32900</v>
      </c>
      <c r="G4066" s="1" t="s">
        <v>655</v>
      </c>
      <c r="H4066" t="s">
        <v>1405</v>
      </c>
      <c r="I4066" s="1" t="s">
        <v>41</v>
      </c>
      <c r="J4066">
        <v>4.7</v>
      </c>
    </row>
    <row r="4067" spans="1:10" hidden="1" x14ac:dyDescent="0.25">
      <c r="A4067" s="24" t="str">
        <f t="shared" si="65"/>
        <v>7300THARCELOR (BERTON SICARD)</v>
      </c>
      <c r="B4067" s="1" t="s">
        <v>1407</v>
      </c>
      <c r="C4067" s="1" t="s">
        <v>32898</v>
      </c>
      <c r="D4067" s="1" t="s">
        <v>78</v>
      </c>
      <c r="E4067" s="1" t="s">
        <v>1406</v>
      </c>
      <c r="F4067" s="1" t="s">
        <v>32900</v>
      </c>
      <c r="G4067" s="1" t="s">
        <v>655</v>
      </c>
      <c r="H4067" t="s">
        <v>1407</v>
      </c>
      <c r="I4067" s="1" t="s">
        <v>41</v>
      </c>
      <c r="J4067">
        <v>6.5</v>
      </c>
    </row>
    <row r="4068" spans="1:10" hidden="1" x14ac:dyDescent="0.25">
      <c r="A4068" s="24" t="str">
        <f t="shared" si="65"/>
        <v>7301/4THARCELOR (BERTON SICARD)</v>
      </c>
      <c r="B4068" s="1" t="s">
        <v>1408</v>
      </c>
      <c r="C4068" s="1" t="s">
        <v>32898</v>
      </c>
      <c r="D4068" s="1" t="s">
        <v>78</v>
      </c>
      <c r="E4068" s="1" t="s">
        <v>1409</v>
      </c>
      <c r="F4068" s="1" t="s">
        <v>32900</v>
      </c>
      <c r="G4068" s="1" t="s">
        <v>655</v>
      </c>
      <c r="H4068" t="s">
        <v>1408</v>
      </c>
      <c r="I4068" s="1" t="s">
        <v>41</v>
      </c>
      <c r="J4068">
        <v>4.7</v>
      </c>
    </row>
    <row r="4069" spans="1:10" hidden="1" x14ac:dyDescent="0.25">
      <c r="A4069" s="24" t="str">
        <f t="shared" si="65"/>
        <v>7301THARCELOR (BERTON SICARD)</v>
      </c>
      <c r="B4069" s="1" t="s">
        <v>1410</v>
      </c>
      <c r="C4069" s="1" t="s">
        <v>32898</v>
      </c>
      <c r="D4069" s="1" t="s">
        <v>78</v>
      </c>
      <c r="E4069" s="1" t="s">
        <v>1409</v>
      </c>
      <c r="F4069" s="1" t="s">
        <v>32900</v>
      </c>
      <c r="G4069" s="1" t="s">
        <v>655</v>
      </c>
      <c r="H4069" t="s">
        <v>1410</v>
      </c>
      <c r="I4069" s="1" t="s">
        <v>41</v>
      </c>
      <c r="J4069">
        <v>6.5</v>
      </c>
    </row>
    <row r="4070" spans="1:10" hidden="1" x14ac:dyDescent="0.25">
      <c r="A4070" s="24" t="str">
        <f t="shared" si="65"/>
        <v>7302ARCELOR (BERTON SICARD)</v>
      </c>
      <c r="B4070" s="1">
        <v>7302</v>
      </c>
      <c r="C4070" s="1" t="s">
        <v>32898</v>
      </c>
      <c r="D4070" s="1" t="s">
        <v>78</v>
      </c>
      <c r="E4070" s="1" t="s">
        <v>1411</v>
      </c>
      <c r="F4070" s="1" t="s">
        <v>32900</v>
      </c>
      <c r="G4070" s="1" t="s">
        <v>655</v>
      </c>
      <c r="H4070">
        <v>7302</v>
      </c>
      <c r="I4070" s="1" t="s">
        <v>41</v>
      </c>
      <c r="J4070">
        <v>6.5</v>
      </c>
    </row>
    <row r="4071" spans="1:10" hidden="1" x14ac:dyDescent="0.25">
      <c r="A4071" s="24" t="str">
        <f t="shared" si="65"/>
        <v>7307ARCELOR (BERTON SICARD)</v>
      </c>
      <c r="B4071" s="1">
        <v>7307</v>
      </c>
      <c r="C4071" s="1" t="s">
        <v>32898</v>
      </c>
      <c r="D4071" s="1" t="s">
        <v>78</v>
      </c>
      <c r="E4071" s="1" t="s">
        <v>1420</v>
      </c>
      <c r="F4071" s="1" t="s">
        <v>32900</v>
      </c>
      <c r="G4071" s="1" t="s">
        <v>655</v>
      </c>
      <c r="H4071">
        <v>7307</v>
      </c>
      <c r="I4071" s="1" t="s">
        <v>41</v>
      </c>
      <c r="J4071">
        <v>6.5</v>
      </c>
    </row>
    <row r="4072" spans="1:10" hidden="1" x14ac:dyDescent="0.25">
      <c r="A4072" s="24" t="str">
        <f t="shared" si="65"/>
        <v>7323THARCELOR (BERTON SICARD)</v>
      </c>
      <c r="B4072" s="1" t="s">
        <v>1422</v>
      </c>
      <c r="C4072" s="1" t="s">
        <v>32898</v>
      </c>
      <c r="D4072" s="1" t="s">
        <v>78</v>
      </c>
      <c r="E4072" s="1" t="s">
        <v>1423</v>
      </c>
      <c r="F4072" s="1" t="s">
        <v>32900</v>
      </c>
      <c r="G4072" s="1" t="s">
        <v>655</v>
      </c>
      <c r="H4072" t="s">
        <v>1422</v>
      </c>
      <c r="I4072" s="1" t="s">
        <v>41</v>
      </c>
      <c r="J4072">
        <v>6.5</v>
      </c>
    </row>
    <row r="4073" spans="1:10" hidden="1" x14ac:dyDescent="0.25">
      <c r="A4073" s="24" t="str">
        <f t="shared" si="65"/>
        <v>7324/4THARCELOR (BERTON SICARD)</v>
      </c>
      <c r="B4073" s="1" t="s">
        <v>1424</v>
      </c>
      <c r="C4073" s="1" t="s">
        <v>32898</v>
      </c>
      <c r="D4073" s="1" t="s">
        <v>78</v>
      </c>
      <c r="E4073" s="1" t="s">
        <v>1425</v>
      </c>
      <c r="F4073" s="1" t="s">
        <v>32900</v>
      </c>
      <c r="G4073" s="1" t="s">
        <v>655</v>
      </c>
      <c r="H4073" t="s">
        <v>1424</v>
      </c>
      <c r="I4073" s="1" t="s">
        <v>41</v>
      </c>
      <c r="J4073">
        <v>4.7</v>
      </c>
    </row>
    <row r="4074" spans="1:10" hidden="1" x14ac:dyDescent="0.25">
      <c r="A4074" s="24" t="str">
        <f t="shared" si="65"/>
        <v>7324THARCELOR (BERTON SICARD)</v>
      </c>
      <c r="B4074" s="1" t="s">
        <v>1426</v>
      </c>
      <c r="C4074" s="1" t="s">
        <v>32898</v>
      </c>
      <c r="D4074" s="1" t="s">
        <v>78</v>
      </c>
      <c r="E4074" s="1" t="s">
        <v>1425</v>
      </c>
      <c r="F4074" s="1" t="s">
        <v>32900</v>
      </c>
      <c r="G4074" s="1" t="s">
        <v>655</v>
      </c>
      <c r="H4074" t="s">
        <v>1426</v>
      </c>
      <c r="I4074" s="1" t="s">
        <v>41</v>
      </c>
      <c r="J4074">
        <v>6.5</v>
      </c>
    </row>
    <row r="4075" spans="1:10" hidden="1" x14ac:dyDescent="0.25">
      <c r="A4075" s="24" t="str">
        <f t="shared" si="65"/>
        <v>7325THARCELOR (BERTON SICARD)</v>
      </c>
      <c r="B4075" s="1" t="s">
        <v>1427</v>
      </c>
      <c r="C4075" s="1" t="s">
        <v>32898</v>
      </c>
      <c r="D4075" s="1" t="s">
        <v>168</v>
      </c>
      <c r="E4075" s="1" t="s">
        <v>1428</v>
      </c>
      <c r="F4075" s="1" t="s">
        <v>32900</v>
      </c>
      <c r="G4075" s="1" t="s">
        <v>655</v>
      </c>
      <c r="H4075" t="s">
        <v>1427</v>
      </c>
      <c r="I4075" s="1" t="s">
        <v>41</v>
      </c>
      <c r="J4075">
        <v>6.5</v>
      </c>
    </row>
    <row r="4076" spans="1:10" hidden="1" x14ac:dyDescent="0.25">
      <c r="A4076" s="24" t="str">
        <f t="shared" si="65"/>
        <v>7330THARCELOR (BERTON SICARD)</v>
      </c>
      <c r="B4076" s="1" t="s">
        <v>1429</v>
      </c>
      <c r="C4076" s="1" t="s">
        <v>32898</v>
      </c>
      <c r="D4076" s="1" t="s">
        <v>78</v>
      </c>
      <c r="E4076" s="1" t="s">
        <v>1430</v>
      </c>
      <c r="F4076" s="1" t="s">
        <v>32900</v>
      </c>
      <c r="G4076" s="1" t="s">
        <v>655</v>
      </c>
      <c r="H4076" t="s">
        <v>1429</v>
      </c>
      <c r="I4076" s="1" t="s">
        <v>41</v>
      </c>
      <c r="J4076">
        <v>6.5</v>
      </c>
    </row>
    <row r="4077" spans="1:10" hidden="1" x14ac:dyDescent="0.25">
      <c r="A4077" s="24" t="str">
        <f t="shared" si="65"/>
        <v>7607/4THARCELOR (BERTON SICARD)</v>
      </c>
      <c r="B4077" s="1" t="s">
        <v>1437</v>
      </c>
      <c r="C4077" s="1" t="s">
        <v>32898</v>
      </c>
      <c r="D4077" s="1" t="s">
        <v>78</v>
      </c>
      <c r="E4077" s="1" t="s">
        <v>1438</v>
      </c>
      <c r="F4077" s="1" t="s">
        <v>32900</v>
      </c>
      <c r="G4077" s="1" t="s">
        <v>655</v>
      </c>
      <c r="H4077" t="s">
        <v>1437</v>
      </c>
      <c r="I4077" s="1" t="s">
        <v>41</v>
      </c>
      <c r="J4077">
        <v>4.5</v>
      </c>
    </row>
    <row r="4078" spans="1:10" hidden="1" x14ac:dyDescent="0.25">
      <c r="A4078" s="24" t="str">
        <f t="shared" si="65"/>
        <v>7607THARCELOR (BERTON SICARD)</v>
      </c>
      <c r="B4078" s="1" t="s">
        <v>1439</v>
      </c>
      <c r="C4078" s="1" t="s">
        <v>32898</v>
      </c>
      <c r="D4078" s="1" t="s">
        <v>78</v>
      </c>
      <c r="E4078" s="1" t="s">
        <v>1438</v>
      </c>
      <c r="F4078" s="1" t="s">
        <v>32900</v>
      </c>
      <c r="G4078" s="1" t="s">
        <v>655</v>
      </c>
      <c r="H4078" t="s">
        <v>1439</v>
      </c>
      <c r="I4078" s="1" t="s">
        <v>41</v>
      </c>
      <c r="J4078">
        <v>6.5</v>
      </c>
    </row>
    <row r="4079" spans="1:10" hidden="1" x14ac:dyDescent="0.25">
      <c r="A4079" s="24" t="str">
        <f t="shared" si="65"/>
        <v>7618ARCELOR (BERTON SICARD)</v>
      </c>
      <c r="B4079" s="1">
        <v>7618</v>
      </c>
      <c r="C4079" s="1" t="s">
        <v>32898</v>
      </c>
      <c r="D4079" s="1" t="s">
        <v>78</v>
      </c>
      <c r="E4079" s="1" t="s">
        <v>1443</v>
      </c>
      <c r="F4079" s="1" t="s">
        <v>32900</v>
      </c>
      <c r="G4079" s="1" t="s">
        <v>655</v>
      </c>
      <c r="H4079">
        <v>7618</v>
      </c>
      <c r="I4079" s="1" t="s">
        <v>41</v>
      </c>
      <c r="J4079">
        <v>6.5</v>
      </c>
    </row>
    <row r="4080" spans="1:10" hidden="1" x14ac:dyDescent="0.25">
      <c r="A4080" s="24" t="str">
        <f t="shared" si="65"/>
        <v>7619ARCELOR (BERTON SICARD)</v>
      </c>
      <c r="B4080" s="1">
        <v>7619</v>
      </c>
      <c r="C4080" s="1" t="s">
        <v>32898</v>
      </c>
      <c r="D4080" s="1" t="s">
        <v>168</v>
      </c>
      <c r="E4080" s="1" t="s">
        <v>1444</v>
      </c>
      <c r="F4080" s="1" t="s">
        <v>32900</v>
      </c>
      <c r="G4080" s="1" t="s">
        <v>655</v>
      </c>
      <c r="H4080">
        <v>7619</v>
      </c>
      <c r="I4080" s="1" t="s">
        <v>41</v>
      </c>
      <c r="J4080">
        <v>6.5</v>
      </c>
    </row>
    <row r="4081" spans="1:10" hidden="1" x14ac:dyDescent="0.25">
      <c r="A4081" s="24" t="str">
        <f t="shared" si="65"/>
        <v>7622ARCELOR (BERTON SICARD)</v>
      </c>
      <c r="B4081" s="1">
        <v>7622</v>
      </c>
      <c r="C4081" s="1" t="s">
        <v>32898</v>
      </c>
      <c r="D4081" s="1" t="s">
        <v>78</v>
      </c>
      <c r="E4081" s="1" t="s">
        <v>1446</v>
      </c>
      <c r="F4081" s="1" t="s">
        <v>32900</v>
      </c>
      <c r="G4081" s="1" t="s">
        <v>655</v>
      </c>
      <c r="H4081">
        <v>7622</v>
      </c>
      <c r="I4081" s="1" t="s">
        <v>41</v>
      </c>
      <c r="J4081">
        <v>6.5</v>
      </c>
    </row>
    <row r="4082" spans="1:10" hidden="1" x14ac:dyDescent="0.25">
      <c r="A4082" s="24" t="str">
        <f t="shared" si="65"/>
        <v>7624/4ARCELOR (BERTON SICARD)</v>
      </c>
      <c r="B4082" s="1" t="s">
        <v>1449</v>
      </c>
      <c r="C4082" s="1" t="s">
        <v>32898</v>
      </c>
      <c r="D4082" s="1" t="s">
        <v>78</v>
      </c>
      <c r="E4082" s="1" t="s">
        <v>1448</v>
      </c>
      <c r="F4082" s="1" t="s">
        <v>32900</v>
      </c>
      <c r="G4082" s="1" t="s">
        <v>655</v>
      </c>
      <c r="H4082" t="s">
        <v>1449</v>
      </c>
      <c r="I4082" s="1" t="s">
        <v>41</v>
      </c>
      <c r="J4082">
        <v>4.7</v>
      </c>
    </row>
    <row r="4083" spans="1:10" hidden="1" x14ac:dyDescent="0.25">
      <c r="A4083" s="24" t="str">
        <f t="shared" si="65"/>
        <v>7625ARCELOR (BERTON SICARD)</v>
      </c>
      <c r="B4083" s="1">
        <v>7625</v>
      </c>
      <c r="C4083" s="1" t="s">
        <v>32898</v>
      </c>
      <c r="D4083" s="1" t="s">
        <v>78</v>
      </c>
      <c r="E4083" s="1" t="s">
        <v>1450</v>
      </c>
      <c r="F4083" s="1" t="s">
        <v>32900</v>
      </c>
      <c r="G4083" s="1" t="s">
        <v>655</v>
      </c>
      <c r="H4083">
        <v>7625</v>
      </c>
      <c r="I4083" s="1" t="s">
        <v>41</v>
      </c>
      <c r="J4083">
        <v>6.5</v>
      </c>
    </row>
    <row r="4084" spans="1:10" hidden="1" x14ac:dyDescent="0.25">
      <c r="A4084" s="24" t="str">
        <f t="shared" si="65"/>
        <v>7626/4ARCELOR (BERTON SICARD)</v>
      </c>
      <c r="B4084" s="1" t="s">
        <v>1451</v>
      </c>
      <c r="C4084" s="1" t="s">
        <v>32898</v>
      </c>
      <c r="D4084" s="1" t="s">
        <v>78</v>
      </c>
      <c r="E4084" s="1" t="s">
        <v>636</v>
      </c>
      <c r="F4084" s="1" t="s">
        <v>32900</v>
      </c>
      <c r="G4084" s="1" t="s">
        <v>655</v>
      </c>
      <c r="H4084" t="s">
        <v>1451</v>
      </c>
      <c r="I4084" s="1" t="s">
        <v>41</v>
      </c>
      <c r="J4084">
        <v>4.7</v>
      </c>
    </row>
    <row r="4085" spans="1:10" hidden="1" x14ac:dyDescent="0.25">
      <c r="A4085" s="24" t="str">
        <f t="shared" si="65"/>
        <v>7627ARCELOR (BERTON SICARD)</v>
      </c>
      <c r="B4085" s="1">
        <v>7627</v>
      </c>
      <c r="C4085" s="1" t="s">
        <v>32898</v>
      </c>
      <c r="D4085" s="1" t="s">
        <v>78</v>
      </c>
      <c r="E4085" s="1" t="s">
        <v>1452</v>
      </c>
      <c r="F4085" s="1" t="s">
        <v>32900</v>
      </c>
      <c r="G4085" s="1" t="s">
        <v>655</v>
      </c>
      <c r="H4085">
        <v>7627</v>
      </c>
      <c r="I4085" s="1" t="s">
        <v>41</v>
      </c>
      <c r="J4085">
        <v>6.5</v>
      </c>
    </row>
    <row r="4086" spans="1:10" hidden="1" x14ac:dyDescent="0.25">
      <c r="A4086" s="24" t="str">
        <f t="shared" si="65"/>
        <v>7628ARCELOR (BERTON SICARD)</v>
      </c>
      <c r="B4086" s="1">
        <v>7628</v>
      </c>
      <c r="C4086" s="1" t="s">
        <v>32898</v>
      </c>
      <c r="D4086" s="1" t="s">
        <v>78</v>
      </c>
      <c r="E4086" s="1" t="s">
        <v>1453</v>
      </c>
      <c r="F4086" s="1" t="s">
        <v>32900</v>
      </c>
      <c r="G4086" s="1" t="s">
        <v>655</v>
      </c>
      <c r="H4086">
        <v>7628</v>
      </c>
      <c r="I4086" s="1" t="s">
        <v>41</v>
      </c>
      <c r="J4086">
        <v>6.5</v>
      </c>
    </row>
    <row r="4087" spans="1:10" hidden="1" x14ac:dyDescent="0.25">
      <c r="A4087" s="24" t="str">
        <f t="shared" si="65"/>
        <v>7628/4ARCELOR (BERTON SICARD)</v>
      </c>
      <c r="B4087" s="1" t="s">
        <v>1454</v>
      </c>
      <c r="C4087" s="1" t="s">
        <v>32898</v>
      </c>
      <c r="D4087" s="1" t="s">
        <v>78</v>
      </c>
      <c r="E4087" s="1" t="s">
        <v>1453</v>
      </c>
      <c r="F4087" s="1" t="s">
        <v>32900</v>
      </c>
      <c r="G4087" s="1" t="s">
        <v>655</v>
      </c>
      <c r="H4087" t="s">
        <v>1454</v>
      </c>
      <c r="I4087" s="1" t="s">
        <v>41</v>
      </c>
      <c r="J4087">
        <v>4</v>
      </c>
    </row>
    <row r="4088" spans="1:10" hidden="1" x14ac:dyDescent="0.25">
      <c r="A4088" s="24" t="str">
        <f t="shared" si="65"/>
        <v>7629ARCELOR (BERTON SICARD)</v>
      </c>
      <c r="B4088" s="1">
        <v>7629</v>
      </c>
      <c r="C4088" s="1" t="s">
        <v>32898</v>
      </c>
      <c r="D4088" s="1" t="s">
        <v>78</v>
      </c>
      <c r="E4088" s="1" t="s">
        <v>1455</v>
      </c>
      <c r="F4088" s="1" t="s">
        <v>32900</v>
      </c>
      <c r="G4088" s="1" t="s">
        <v>655</v>
      </c>
      <c r="H4088">
        <v>7629</v>
      </c>
      <c r="I4088" s="1" t="s">
        <v>41</v>
      </c>
      <c r="J4088">
        <v>6.5</v>
      </c>
    </row>
    <row r="4089" spans="1:10" hidden="1" x14ac:dyDescent="0.25">
      <c r="A4089" s="24" t="str">
        <f t="shared" si="65"/>
        <v>7633ARCELOR (BERTON SICARD)</v>
      </c>
      <c r="B4089" s="1">
        <v>7633</v>
      </c>
      <c r="C4089" s="1" t="s">
        <v>32898</v>
      </c>
      <c r="D4089" s="1" t="s">
        <v>78</v>
      </c>
      <c r="E4089" s="1" t="s">
        <v>1456</v>
      </c>
      <c r="F4089" s="1" t="s">
        <v>32900</v>
      </c>
      <c r="G4089" s="1" t="s">
        <v>655</v>
      </c>
      <c r="H4089">
        <v>7633</v>
      </c>
      <c r="I4089" s="1" t="s">
        <v>41</v>
      </c>
      <c r="J4089">
        <v>6.5</v>
      </c>
    </row>
    <row r="4090" spans="1:10" hidden="1" x14ac:dyDescent="0.25">
      <c r="A4090" s="24" t="str">
        <f t="shared" si="65"/>
        <v>7635THARCELOR (BERTON SICARD)</v>
      </c>
      <c r="B4090" s="1" t="s">
        <v>1458</v>
      </c>
      <c r="C4090" s="1" t="s">
        <v>32898</v>
      </c>
      <c r="D4090" s="1" t="s">
        <v>78</v>
      </c>
      <c r="E4090" s="1" t="s">
        <v>1459</v>
      </c>
      <c r="F4090" s="1" t="s">
        <v>32900</v>
      </c>
      <c r="G4090" s="1" t="s">
        <v>655</v>
      </c>
      <c r="H4090" t="s">
        <v>1458</v>
      </c>
      <c r="I4090" s="1" t="s">
        <v>41</v>
      </c>
      <c r="J4090">
        <v>6.5</v>
      </c>
    </row>
    <row r="4091" spans="1:10" hidden="1" x14ac:dyDescent="0.25">
      <c r="A4091" s="24" t="str">
        <f t="shared" si="65"/>
        <v>7637THARCELOR (BERTON SICARD)</v>
      </c>
      <c r="B4091" s="1" t="s">
        <v>1461</v>
      </c>
      <c r="C4091" s="1" t="s">
        <v>32898</v>
      </c>
      <c r="D4091" s="1" t="s">
        <v>78</v>
      </c>
      <c r="E4091" s="1" t="s">
        <v>1462</v>
      </c>
      <c r="F4091" s="1" t="s">
        <v>32900</v>
      </c>
      <c r="G4091" s="1" t="s">
        <v>655</v>
      </c>
      <c r="H4091" t="s">
        <v>1461</v>
      </c>
      <c r="I4091" s="1" t="s">
        <v>41</v>
      </c>
      <c r="J4091">
        <v>6.5</v>
      </c>
    </row>
    <row r="4092" spans="1:10" hidden="1" x14ac:dyDescent="0.25">
      <c r="A4092" s="24" t="str">
        <f t="shared" si="65"/>
        <v>7644ARCELOR (BERTON SICARD)</v>
      </c>
      <c r="B4092" s="1">
        <v>7644</v>
      </c>
      <c r="C4092" s="1" t="s">
        <v>32898</v>
      </c>
      <c r="D4092" s="1" t="s">
        <v>78</v>
      </c>
      <c r="E4092" s="1" t="s">
        <v>1463</v>
      </c>
      <c r="F4092" s="1" t="s">
        <v>32900</v>
      </c>
      <c r="G4092" s="1" t="s">
        <v>655</v>
      </c>
      <c r="H4092">
        <v>7644</v>
      </c>
      <c r="I4092" s="1" t="s">
        <v>41</v>
      </c>
      <c r="J4092">
        <v>6.5</v>
      </c>
    </row>
    <row r="4093" spans="1:10" hidden="1" x14ac:dyDescent="0.25">
      <c r="A4093" s="24" t="str">
        <f t="shared" si="65"/>
        <v>7646/4ARCELOR (BERTON SICARD)</v>
      </c>
      <c r="B4093" s="1" t="s">
        <v>1464</v>
      </c>
      <c r="C4093" s="1" t="s">
        <v>32898</v>
      </c>
      <c r="D4093" s="1" t="s">
        <v>78</v>
      </c>
      <c r="E4093" s="1" t="s">
        <v>293</v>
      </c>
      <c r="F4093" s="1" t="s">
        <v>32900</v>
      </c>
      <c r="G4093" s="1" t="s">
        <v>655</v>
      </c>
      <c r="H4093" t="s">
        <v>1464</v>
      </c>
      <c r="I4093" s="1" t="s">
        <v>41</v>
      </c>
      <c r="J4093">
        <v>4.7</v>
      </c>
    </row>
    <row r="4094" spans="1:10" hidden="1" x14ac:dyDescent="0.25">
      <c r="A4094" s="24" t="str">
        <f t="shared" si="65"/>
        <v>7649ARCELOR (BERTON SICARD)</v>
      </c>
      <c r="B4094" s="1">
        <v>7649</v>
      </c>
      <c r="C4094" s="1" t="s">
        <v>32898</v>
      </c>
      <c r="D4094" s="1" t="s">
        <v>32899</v>
      </c>
      <c r="E4094" s="1" t="s">
        <v>1465</v>
      </c>
      <c r="F4094" s="1" t="s">
        <v>32900</v>
      </c>
      <c r="G4094" s="1" t="s">
        <v>655</v>
      </c>
      <c r="H4094">
        <v>7649</v>
      </c>
      <c r="I4094" s="1" t="s">
        <v>41</v>
      </c>
      <c r="J4094">
        <v>6.5</v>
      </c>
    </row>
    <row r="4095" spans="1:10" hidden="1" x14ac:dyDescent="0.25">
      <c r="A4095" s="24" t="str">
        <f t="shared" si="65"/>
        <v>7653ARCELOR (BERTON SICARD)</v>
      </c>
      <c r="B4095" s="1">
        <v>7653</v>
      </c>
      <c r="C4095" s="1" t="s">
        <v>32898</v>
      </c>
      <c r="D4095" s="1" t="s">
        <v>32899</v>
      </c>
      <c r="E4095" s="1" t="s">
        <v>1468</v>
      </c>
      <c r="F4095" s="1" t="s">
        <v>32900</v>
      </c>
      <c r="G4095" s="1" t="s">
        <v>655</v>
      </c>
      <c r="H4095">
        <v>7653</v>
      </c>
      <c r="I4095" s="1" t="s">
        <v>41</v>
      </c>
      <c r="J4095">
        <v>6.5</v>
      </c>
    </row>
    <row r="4096" spans="1:10" hidden="1" x14ac:dyDescent="0.25">
      <c r="A4096" s="24" t="str">
        <f t="shared" si="65"/>
        <v>7653/4ARCELOR (BERTON SICARD)</v>
      </c>
      <c r="B4096" s="1" t="s">
        <v>1469</v>
      </c>
      <c r="C4096" s="1" t="s">
        <v>32898</v>
      </c>
      <c r="D4096" s="1" t="s">
        <v>32899</v>
      </c>
      <c r="E4096" s="1" t="s">
        <v>1468</v>
      </c>
      <c r="F4096" s="1" t="s">
        <v>32900</v>
      </c>
      <c r="G4096" s="1" t="s">
        <v>655</v>
      </c>
      <c r="H4096" t="s">
        <v>1469</v>
      </c>
      <c r="I4096" s="1" t="s">
        <v>41</v>
      </c>
      <c r="J4096">
        <v>4</v>
      </c>
    </row>
    <row r="4097" spans="1:10" hidden="1" x14ac:dyDescent="0.25">
      <c r="A4097" s="24" t="str">
        <f t="shared" si="65"/>
        <v>7655/4ARCELOR (BERTON SICARD)</v>
      </c>
      <c r="B4097" s="1" t="s">
        <v>1470</v>
      </c>
      <c r="C4097" s="1" t="s">
        <v>32898</v>
      </c>
      <c r="D4097" s="1" t="s">
        <v>78</v>
      </c>
      <c r="E4097" s="1" t="s">
        <v>1471</v>
      </c>
      <c r="F4097" s="1" t="s">
        <v>32900</v>
      </c>
      <c r="G4097" s="1" t="s">
        <v>655</v>
      </c>
      <c r="H4097" t="s">
        <v>1470</v>
      </c>
      <c r="I4097" s="1" t="s">
        <v>41</v>
      </c>
      <c r="J4097">
        <v>4.7</v>
      </c>
    </row>
    <row r="4098" spans="1:10" hidden="1" x14ac:dyDescent="0.25">
      <c r="A4098" s="24" t="str">
        <f t="shared" si="65"/>
        <v>7657ARCELOR (BERTON SICARD)</v>
      </c>
      <c r="B4098" s="1">
        <v>7657</v>
      </c>
      <c r="C4098" s="1" t="s">
        <v>32898</v>
      </c>
      <c r="D4098" s="1" t="s">
        <v>78</v>
      </c>
      <c r="E4098" s="1" t="s">
        <v>1472</v>
      </c>
      <c r="F4098" s="1" t="s">
        <v>32900</v>
      </c>
      <c r="G4098" s="1" t="s">
        <v>655</v>
      </c>
      <c r="H4098">
        <v>7657</v>
      </c>
      <c r="I4098" s="1" t="s">
        <v>41</v>
      </c>
      <c r="J4098">
        <v>6.5</v>
      </c>
    </row>
    <row r="4099" spans="1:10" hidden="1" x14ac:dyDescent="0.25">
      <c r="A4099" s="24" t="str">
        <f t="shared" si="65"/>
        <v>7658THPARCELOR (BERTON SICARD)</v>
      </c>
      <c r="B4099" s="1" t="s">
        <v>1473</v>
      </c>
      <c r="C4099" s="1" t="s">
        <v>32898</v>
      </c>
      <c r="D4099" s="1" t="s">
        <v>78</v>
      </c>
      <c r="E4099" s="1" t="s">
        <v>1474</v>
      </c>
      <c r="F4099" s="1" t="s">
        <v>32900</v>
      </c>
      <c r="G4099" s="1" t="s">
        <v>655</v>
      </c>
      <c r="H4099" t="s">
        <v>1473</v>
      </c>
      <c r="I4099" s="1" t="s">
        <v>41</v>
      </c>
      <c r="J4099">
        <v>6.5</v>
      </c>
    </row>
    <row r="4100" spans="1:10" hidden="1" x14ac:dyDescent="0.25">
      <c r="A4100" s="24" t="str">
        <f t="shared" si="65"/>
        <v>7659ARCELOR (BERTON SICARD)</v>
      </c>
      <c r="B4100" s="1">
        <v>7659</v>
      </c>
      <c r="C4100" s="1" t="s">
        <v>32898</v>
      </c>
      <c r="D4100" s="1" t="s">
        <v>78</v>
      </c>
      <c r="E4100" s="1" t="s">
        <v>1354</v>
      </c>
      <c r="F4100" s="1" t="s">
        <v>32900</v>
      </c>
      <c r="G4100" s="1" t="s">
        <v>655</v>
      </c>
      <c r="H4100">
        <v>7659</v>
      </c>
      <c r="I4100" s="1" t="s">
        <v>41</v>
      </c>
      <c r="J4100">
        <v>6.5</v>
      </c>
    </row>
    <row r="4101" spans="1:10" hidden="1" x14ac:dyDescent="0.25">
      <c r="A4101" s="24" t="str">
        <f t="shared" si="65"/>
        <v>7661ARCELOR (BERTON SICARD)</v>
      </c>
      <c r="B4101" s="1">
        <v>7661</v>
      </c>
      <c r="C4101" s="1" t="s">
        <v>32898</v>
      </c>
      <c r="D4101" s="1" t="s">
        <v>32899</v>
      </c>
      <c r="E4101" s="1" t="s">
        <v>1476</v>
      </c>
      <c r="F4101" s="1" t="s">
        <v>32900</v>
      </c>
      <c r="G4101" s="1" t="s">
        <v>655</v>
      </c>
      <c r="H4101">
        <v>7661</v>
      </c>
      <c r="I4101" s="1" t="s">
        <v>41</v>
      </c>
      <c r="J4101">
        <v>6.5</v>
      </c>
    </row>
    <row r="4102" spans="1:10" hidden="1" x14ac:dyDescent="0.25">
      <c r="A4102" s="24" t="str">
        <f t="shared" si="65"/>
        <v>7661/4ARCELOR (BERTON SICARD)</v>
      </c>
      <c r="B4102" s="1" t="s">
        <v>1477</v>
      </c>
      <c r="C4102" s="1" t="s">
        <v>32898</v>
      </c>
      <c r="D4102" s="1" t="s">
        <v>32899</v>
      </c>
      <c r="E4102" s="1" t="s">
        <v>1476</v>
      </c>
      <c r="F4102" s="1" t="s">
        <v>32900</v>
      </c>
      <c r="G4102" s="1" t="s">
        <v>655</v>
      </c>
      <c r="H4102" t="s">
        <v>1477</v>
      </c>
      <c r="I4102" s="1" t="s">
        <v>41</v>
      </c>
      <c r="J4102">
        <v>4.7</v>
      </c>
    </row>
    <row r="4103" spans="1:10" hidden="1" x14ac:dyDescent="0.25">
      <c r="A4103" s="24" t="str">
        <f t="shared" si="65"/>
        <v>7662ARCELOR (BERTON SICARD)</v>
      </c>
      <c r="B4103" s="1">
        <v>7662</v>
      </c>
      <c r="C4103" s="1" t="s">
        <v>32898</v>
      </c>
      <c r="D4103" s="1" t="s">
        <v>78</v>
      </c>
      <c r="E4103" s="1" t="s">
        <v>1478</v>
      </c>
      <c r="F4103" s="1" t="s">
        <v>32900</v>
      </c>
      <c r="G4103" s="1" t="s">
        <v>655</v>
      </c>
      <c r="H4103">
        <v>7662</v>
      </c>
      <c r="I4103" s="1" t="s">
        <v>41</v>
      </c>
      <c r="J4103">
        <v>6.5</v>
      </c>
    </row>
    <row r="4104" spans="1:10" hidden="1" x14ac:dyDescent="0.25">
      <c r="A4104" s="24" t="str">
        <f t="shared" si="65"/>
        <v>7662/4ARCELOR (BERTON SICARD)</v>
      </c>
      <c r="B4104" s="1" t="s">
        <v>1479</v>
      </c>
      <c r="C4104" s="1" t="s">
        <v>32898</v>
      </c>
      <c r="D4104" s="1" t="s">
        <v>78</v>
      </c>
      <c r="E4104" s="1" t="s">
        <v>1478</v>
      </c>
      <c r="F4104" s="1" t="s">
        <v>32900</v>
      </c>
      <c r="G4104" s="1" t="s">
        <v>655</v>
      </c>
      <c r="H4104" t="s">
        <v>1479</v>
      </c>
      <c r="I4104" s="1" t="s">
        <v>41</v>
      </c>
      <c r="J4104">
        <v>4.7</v>
      </c>
    </row>
    <row r="4105" spans="1:10" hidden="1" x14ac:dyDescent="0.25">
      <c r="A4105" s="24" t="str">
        <f t="shared" si="65"/>
        <v>7663ARCELOR (BERTON SICARD)</v>
      </c>
      <c r="B4105" s="1">
        <v>7663</v>
      </c>
      <c r="C4105" s="1" t="s">
        <v>32898</v>
      </c>
      <c r="D4105" s="1" t="s">
        <v>78</v>
      </c>
      <c r="E4105" s="1" t="s">
        <v>1480</v>
      </c>
      <c r="F4105" s="1" t="s">
        <v>32900</v>
      </c>
      <c r="G4105" s="1" t="s">
        <v>655</v>
      </c>
      <c r="H4105">
        <v>7663</v>
      </c>
      <c r="I4105" s="1" t="s">
        <v>41</v>
      </c>
      <c r="J4105">
        <v>6.5</v>
      </c>
    </row>
    <row r="4106" spans="1:10" hidden="1" x14ac:dyDescent="0.25">
      <c r="A4106" s="24" t="str">
        <f t="shared" si="65"/>
        <v>7664/4ARCELOR (BERTON SICARD)</v>
      </c>
      <c r="B4106" s="1" t="s">
        <v>1481</v>
      </c>
      <c r="C4106" s="1" t="s">
        <v>32898</v>
      </c>
      <c r="D4106" s="1" t="s">
        <v>78</v>
      </c>
      <c r="E4106" s="1" t="s">
        <v>1482</v>
      </c>
      <c r="F4106" s="1" t="s">
        <v>32900</v>
      </c>
      <c r="G4106" s="1" t="s">
        <v>655</v>
      </c>
      <c r="H4106" t="s">
        <v>1481</v>
      </c>
      <c r="I4106" s="1" t="s">
        <v>41</v>
      </c>
      <c r="J4106">
        <v>4.7</v>
      </c>
    </row>
    <row r="4107" spans="1:10" hidden="1" x14ac:dyDescent="0.25">
      <c r="A4107" s="24" t="str">
        <f t="shared" si="65"/>
        <v>7665ARCELOR (BERTON SICARD)</v>
      </c>
      <c r="B4107" s="1">
        <v>7665</v>
      </c>
      <c r="C4107" s="1" t="s">
        <v>32898</v>
      </c>
      <c r="D4107" s="1" t="s">
        <v>168</v>
      </c>
      <c r="E4107" s="1" t="s">
        <v>1483</v>
      </c>
      <c r="F4107" s="1" t="s">
        <v>32900</v>
      </c>
      <c r="G4107" s="1" t="s">
        <v>655</v>
      </c>
      <c r="H4107">
        <v>7665</v>
      </c>
      <c r="I4107" s="1" t="s">
        <v>41</v>
      </c>
      <c r="J4107">
        <v>6.5</v>
      </c>
    </row>
    <row r="4108" spans="1:10" hidden="1" x14ac:dyDescent="0.25">
      <c r="A4108" s="24" t="str">
        <f t="shared" ref="A4108:A4171" si="66">B4108&amp;F4108</f>
        <v>7665/4ARCELOR (BERTON SICARD)</v>
      </c>
      <c r="B4108" s="1" t="s">
        <v>1484</v>
      </c>
      <c r="C4108" s="1" t="s">
        <v>32898</v>
      </c>
      <c r="D4108" s="1" t="s">
        <v>168</v>
      </c>
      <c r="E4108" s="1" t="s">
        <v>1483</v>
      </c>
      <c r="F4108" s="1" t="s">
        <v>32900</v>
      </c>
      <c r="G4108" s="1" t="s">
        <v>655</v>
      </c>
      <c r="H4108" t="s">
        <v>1484</v>
      </c>
      <c r="I4108" s="1" t="s">
        <v>41</v>
      </c>
      <c r="J4108">
        <v>4.7</v>
      </c>
    </row>
    <row r="4109" spans="1:10" hidden="1" x14ac:dyDescent="0.25">
      <c r="A4109" s="24" t="str">
        <f t="shared" si="66"/>
        <v>7668THARCELOR (BERTON SICARD)</v>
      </c>
      <c r="B4109" s="1" t="s">
        <v>1486</v>
      </c>
      <c r="C4109" s="1" t="s">
        <v>32898</v>
      </c>
      <c r="D4109" s="1" t="s">
        <v>168</v>
      </c>
      <c r="E4109" s="1" t="s">
        <v>1487</v>
      </c>
      <c r="F4109" s="1" t="s">
        <v>32900</v>
      </c>
      <c r="G4109" s="1" t="s">
        <v>655</v>
      </c>
      <c r="H4109" t="s">
        <v>1486</v>
      </c>
      <c r="I4109" s="1" t="s">
        <v>41</v>
      </c>
      <c r="J4109">
        <v>6.5</v>
      </c>
    </row>
    <row r="4110" spans="1:10" hidden="1" x14ac:dyDescent="0.25">
      <c r="A4110" s="24" t="str">
        <f t="shared" si="66"/>
        <v>7673ARCELOR (BERTON SICARD)</v>
      </c>
      <c r="B4110" s="1">
        <v>7673</v>
      </c>
      <c r="C4110" s="1" t="s">
        <v>32898</v>
      </c>
      <c r="D4110" s="1" t="s">
        <v>78</v>
      </c>
      <c r="E4110" s="1" t="s">
        <v>1490</v>
      </c>
      <c r="F4110" s="1" t="s">
        <v>32900</v>
      </c>
      <c r="G4110" s="1" t="s">
        <v>655</v>
      </c>
      <c r="H4110">
        <v>7673</v>
      </c>
      <c r="I4110" s="1" t="s">
        <v>41</v>
      </c>
      <c r="J4110">
        <v>6.5</v>
      </c>
    </row>
    <row r="4111" spans="1:10" hidden="1" x14ac:dyDescent="0.25">
      <c r="A4111" s="24" t="str">
        <f t="shared" si="66"/>
        <v>7674ARCELOR (BERTON SICARD)</v>
      </c>
      <c r="B4111" s="1">
        <v>7674</v>
      </c>
      <c r="C4111" s="1" t="s">
        <v>32898</v>
      </c>
      <c r="D4111" s="1" t="s">
        <v>78</v>
      </c>
      <c r="E4111" s="1" t="s">
        <v>1491</v>
      </c>
      <c r="F4111" s="1" t="s">
        <v>32900</v>
      </c>
      <c r="G4111" s="1" t="s">
        <v>655</v>
      </c>
      <c r="H4111">
        <v>7674</v>
      </c>
      <c r="I4111" s="1" t="s">
        <v>41</v>
      </c>
      <c r="J4111">
        <v>6.5</v>
      </c>
    </row>
    <row r="4112" spans="1:10" hidden="1" x14ac:dyDescent="0.25">
      <c r="A4112" s="24" t="str">
        <f t="shared" si="66"/>
        <v>7679ARCELOR (BERTON SICARD)</v>
      </c>
      <c r="B4112" s="1">
        <v>7679</v>
      </c>
      <c r="C4112" s="1" t="s">
        <v>32898</v>
      </c>
      <c r="D4112" s="1" t="s">
        <v>168</v>
      </c>
      <c r="E4112" s="1" t="s">
        <v>1493</v>
      </c>
      <c r="F4112" s="1" t="s">
        <v>32900</v>
      </c>
      <c r="G4112" s="1" t="s">
        <v>655</v>
      </c>
      <c r="H4112">
        <v>7679</v>
      </c>
      <c r="I4112" s="1" t="s">
        <v>41</v>
      </c>
      <c r="J4112">
        <v>6.5</v>
      </c>
    </row>
    <row r="4113" spans="1:10" hidden="1" x14ac:dyDescent="0.25">
      <c r="A4113" s="24" t="str">
        <f t="shared" si="66"/>
        <v>7680THARCELOR (BERTON SICARD)</v>
      </c>
      <c r="B4113" s="1" t="s">
        <v>1494</v>
      </c>
      <c r="C4113" s="1" t="s">
        <v>32898</v>
      </c>
      <c r="D4113" s="1" t="s">
        <v>78</v>
      </c>
      <c r="E4113" s="1" t="s">
        <v>1495</v>
      </c>
      <c r="F4113" s="1" t="s">
        <v>32900</v>
      </c>
      <c r="G4113" s="1" t="s">
        <v>655</v>
      </c>
      <c r="H4113" t="s">
        <v>1494</v>
      </c>
      <c r="I4113" s="1" t="s">
        <v>41</v>
      </c>
      <c r="J4113">
        <v>6.5</v>
      </c>
    </row>
    <row r="4114" spans="1:10" hidden="1" x14ac:dyDescent="0.25">
      <c r="A4114" s="24" t="str">
        <f t="shared" si="66"/>
        <v>7681THARCELOR (BERTON SICARD)</v>
      </c>
      <c r="B4114" s="1" t="s">
        <v>1496</v>
      </c>
      <c r="C4114" s="1" t="s">
        <v>32898</v>
      </c>
      <c r="D4114" s="1" t="s">
        <v>78</v>
      </c>
      <c r="E4114" s="1" t="s">
        <v>1497</v>
      </c>
      <c r="F4114" s="1" t="s">
        <v>32900</v>
      </c>
      <c r="G4114" s="1" t="s">
        <v>655</v>
      </c>
      <c r="H4114" t="s">
        <v>1496</v>
      </c>
      <c r="I4114" s="1" t="s">
        <v>41</v>
      </c>
      <c r="J4114">
        <v>6.5</v>
      </c>
    </row>
    <row r="4115" spans="1:10" hidden="1" x14ac:dyDescent="0.25">
      <c r="A4115" s="24" t="str">
        <f t="shared" si="66"/>
        <v>7682THARCELOR (BERTON SICARD)</v>
      </c>
      <c r="B4115" s="1" t="s">
        <v>1498</v>
      </c>
      <c r="C4115" s="1" t="s">
        <v>32898</v>
      </c>
      <c r="D4115" s="1" t="s">
        <v>78</v>
      </c>
      <c r="E4115" s="1" t="s">
        <v>1499</v>
      </c>
      <c r="F4115" s="1" t="s">
        <v>32900</v>
      </c>
      <c r="G4115" s="1" t="s">
        <v>655</v>
      </c>
      <c r="H4115" t="s">
        <v>1498</v>
      </c>
      <c r="I4115" s="1" t="s">
        <v>41</v>
      </c>
      <c r="J4115">
        <v>6.5</v>
      </c>
    </row>
    <row r="4116" spans="1:10" hidden="1" x14ac:dyDescent="0.25">
      <c r="A4116" s="24" t="str">
        <f t="shared" si="66"/>
        <v>7683THARCELOR (BERTON SICARD)</v>
      </c>
      <c r="B4116" s="1" t="s">
        <v>1500</v>
      </c>
      <c r="C4116" s="1" t="s">
        <v>32898</v>
      </c>
      <c r="D4116" s="1" t="s">
        <v>78</v>
      </c>
      <c r="E4116" s="1" t="s">
        <v>1501</v>
      </c>
      <c r="F4116" s="1" t="s">
        <v>32900</v>
      </c>
      <c r="G4116" s="1" t="s">
        <v>655</v>
      </c>
      <c r="H4116" t="s">
        <v>1500</v>
      </c>
      <c r="I4116" s="1" t="s">
        <v>41</v>
      </c>
      <c r="J4116">
        <v>6.5</v>
      </c>
    </row>
    <row r="4117" spans="1:10" hidden="1" x14ac:dyDescent="0.25">
      <c r="A4117" s="24" t="str">
        <f t="shared" si="66"/>
        <v>7684THARCELOR (BERTON SICARD)</v>
      </c>
      <c r="B4117" s="1" t="s">
        <v>1502</v>
      </c>
      <c r="C4117" s="1" t="s">
        <v>32898</v>
      </c>
      <c r="D4117" s="1" t="s">
        <v>78</v>
      </c>
      <c r="E4117" s="1" t="s">
        <v>1503</v>
      </c>
      <c r="F4117" s="1" t="s">
        <v>32900</v>
      </c>
      <c r="G4117" s="1" t="s">
        <v>655</v>
      </c>
      <c r="H4117" t="s">
        <v>1502</v>
      </c>
      <c r="I4117" s="1" t="s">
        <v>41</v>
      </c>
      <c r="J4117">
        <v>6.5</v>
      </c>
    </row>
    <row r="4118" spans="1:10" hidden="1" x14ac:dyDescent="0.25">
      <c r="A4118" s="24" t="str">
        <f t="shared" si="66"/>
        <v>7690ARCELOR (BERTON SICARD)</v>
      </c>
      <c r="B4118" s="1">
        <v>7690</v>
      </c>
      <c r="C4118" s="1" t="s">
        <v>32898</v>
      </c>
      <c r="D4118" s="1" t="s">
        <v>78</v>
      </c>
      <c r="E4118" s="1" t="s">
        <v>1505</v>
      </c>
      <c r="F4118" s="1" t="s">
        <v>32900</v>
      </c>
      <c r="G4118" s="1" t="s">
        <v>655</v>
      </c>
      <c r="H4118">
        <v>7690</v>
      </c>
      <c r="I4118" s="1" t="s">
        <v>41</v>
      </c>
      <c r="J4118">
        <v>6.5</v>
      </c>
    </row>
    <row r="4119" spans="1:10" hidden="1" x14ac:dyDescent="0.25">
      <c r="A4119" s="24" t="str">
        <f t="shared" si="66"/>
        <v>7691THARCELOR (BERTON SICARD)</v>
      </c>
      <c r="B4119" s="1" t="s">
        <v>1506</v>
      </c>
      <c r="C4119" s="1" t="s">
        <v>32898</v>
      </c>
      <c r="D4119" s="1" t="s">
        <v>78</v>
      </c>
      <c r="E4119" s="1" t="s">
        <v>1507</v>
      </c>
      <c r="F4119" s="1" t="s">
        <v>32900</v>
      </c>
      <c r="G4119" s="1" t="s">
        <v>655</v>
      </c>
      <c r="H4119" t="s">
        <v>1506</v>
      </c>
      <c r="I4119" s="1" t="s">
        <v>41</v>
      </c>
      <c r="J4119">
        <v>6.5</v>
      </c>
    </row>
    <row r="4120" spans="1:10" hidden="1" x14ac:dyDescent="0.25">
      <c r="A4120" s="24" t="str">
        <f t="shared" si="66"/>
        <v>7746ARCELOR (BERTON SICARD)</v>
      </c>
      <c r="B4120" s="1">
        <v>7746</v>
      </c>
      <c r="C4120" s="1" t="s">
        <v>32898</v>
      </c>
      <c r="D4120" s="1" t="s">
        <v>78</v>
      </c>
      <c r="E4120" s="1" t="s">
        <v>2258</v>
      </c>
      <c r="F4120" s="1" t="s">
        <v>32900</v>
      </c>
      <c r="G4120" s="1" t="s">
        <v>655</v>
      </c>
      <c r="H4120">
        <v>7746</v>
      </c>
      <c r="I4120" s="1" t="s">
        <v>41</v>
      </c>
      <c r="J4120">
        <v>1</v>
      </c>
    </row>
    <row r="4121" spans="1:10" x14ac:dyDescent="0.25">
      <c r="A4121" s="24" t="str">
        <f t="shared" si="66"/>
        <v>7766ARCELOR (BERTON SICARD)</v>
      </c>
      <c r="B4121" s="1">
        <v>7766</v>
      </c>
      <c r="C4121" s="1" t="s">
        <v>32898</v>
      </c>
      <c r="D4121" s="1" t="s">
        <v>78</v>
      </c>
      <c r="E4121" s="1" t="s">
        <v>1509</v>
      </c>
      <c r="F4121" s="1" t="s">
        <v>32900</v>
      </c>
      <c r="G4121" s="1" t="s">
        <v>655</v>
      </c>
      <c r="H4121">
        <v>7766</v>
      </c>
      <c r="I4121" s="1" t="s">
        <v>41</v>
      </c>
      <c r="J4121">
        <v>6</v>
      </c>
    </row>
    <row r="4122" spans="1:10" hidden="1" x14ac:dyDescent="0.25">
      <c r="A4122" s="24" t="str">
        <f t="shared" si="66"/>
        <v>7785ARCELOR (BERTON SICARD)</v>
      </c>
      <c r="B4122" s="1">
        <v>7785</v>
      </c>
      <c r="C4122" s="1" t="s">
        <v>32898</v>
      </c>
      <c r="D4122" s="1" t="s">
        <v>78</v>
      </c>
      <c r="E4122" s="1" t="s">
        <v>1511</v>
      </c>
      <c r="F4122" s="1" t="s">
        <v>32900</v>
      </c>
      <c r="G4122" s="1" t="s">
        <v>655</v>
      </c>
      <c r="H4122">
        <v>7785</v>
      </c>
      <c r="I4122" s="1" t="s">
        <v>41</v>
      </c>
      <c r="J4122">
        <v>6.5</v>
      </c>
    </row>
    <row r="4123" spans="1:10" hidden="1" x14ac:dyDescent="0.25">
      <c r="A4123" s="24" t="str">
        <f t="shared" si="66"/>
        <v>7785/4ARCELOR (BERTON SICARD)</v>
      </c>
      <c r="B4123" s="1" t="s">
        <v>1512</v>
      </c>
      <c r="C4123" s="1" t="s">
        <v>32898</v>
      </c>
      <c r="D4123" s="1" t="s">
        <v>78</v>
      </c>
      <c r="E4123" s="1" t="s">
        <v>1513</v>
      </c>
      <c r="F4123" s="1" t="s">
        <v>32900</v>
      </c>
      <c r="G4123" s="1" t="s">
        <v>655</v>
      </c>
      <c r="H4123" t="s">
        <v>1512</v>
      </c>
      <c r="I4123" s="1" t="s">
        <v>41</v>
      </c>
      <c r="J4123">
        <v>4</v>
      </c>
    </row>
    <row r="4124" spans="1:10" hidden="1" x14ac:dyDescent="0.25">
      <c r="A4124" s="24" t="str">
        <f t="shared" si="66"/>
        <v>7795ARCELOR (BERTON SICARD)</v>
      </c>
      <c r="B4124" s="1">
        <v>7795</v>
      </c>
      <c r="C4124" s="1" t="s">
        <v>32898</v>
      </c>
      <c r="D4124" s="1" t="s">
        <v>32899</v>
      </c>
      <c r="E4124" s="1" t="s">
        <v>1514</v>
      </c>
      <c r="F4124" s="1" t="s">
        <v>32900</v>
      </c>
      <c r="G4124" s="1" t="s">
        <v>655</v>
      </c>
      <c r="H4124">
        <v>7795</v>
      </c>
      <c r="I4124" s="1" t="s">
        <v>41</v>
      </c>
      <c r="J4124">
        <v>6.5</v>
      </c>
    </row>
    <row r="4125" spans="1:10" hidden="1" x14ac:dyDescent="0.25">
      <c r="A4125" s="24" t="str">
        <f t="shared" si="66"/>
        <v>7816/4ARCELOR (BERTON SICARD)</v>
      </c>
      <c r="B4125" s="1" t="s">
        <v>1515</v>
      </c>
      <c r="C4125" s="1" t="s">
        <v>32898</v>
      </c>
      <c r="D4125" s="1" t="s">
        <v>78</v>
      </c>
      <c r="E4125" s="1" t="s">
        <v>290</v>
      </c>
      <c r="F4125" s="1" t="s">
        <v>32900</v>
      </c>
      <c r="G4125" s="1" t="s">
        <v>655</v>
      </c>
      <c r="H4125" t="s">
        <v>1515</v>
      </c>
      <c r="I4125" s="1" t="s">
        <v>41</v>
      </c>
      <c r="J4125">
        <v>4.7</v>
      </c>
    </row>
    <row r="4126" spans="1:10" hidden="1" x14ac:dyDescent="0.25">
      <c r="A4126" s="24" t="str">
        <f t="shared" si="66"/>
        <v>7816/4MARCELOR (BERTON SICARD)</v>
      </c>
      <c r="B4126" s="1" t="s">
        <v>1516</v>
      </c>
      <c r="C4126" s="1" t="s">
        <v>32898</v>
      </c>
      <c r="D4126" s="1" t="s">
        <v>78</v>
      </c>
      <c r="E4126" s="1" t="s">
        <v>290</v>
      </c>
      <c r="F4126" s="1" t="s">
        <v>32900</v>
      </c>
      <c r="G4126" s="1" t="s">
        <v>655</v>
      </c>
      <c r="H4126" t="s">
        <v>1516</v>
      </c>
      <c r="I4126" s="1" t="s">
        <v>41</v>
      </c>
      <c r="J4126">
        <v>4</v>
      </c>
    </row>
    <row r="4127" spans="1:10" hidden="1" x14ac:dyDescent="0.25">
      <c r="A4127" s="24" t="str">
        <f t="shared" si="66"/>
        <v>7817ARCELOR (BERTON SICARD)</v>
      </c>
      <c r="B4127" s="1">
        <v>7817</v>
      </c>
      <c r="C4127" s="1" t="s">
        <v>32898</v>
      </c>
      <c r="D4127" s="1" t="s">
        <v>78</v>
      </c>
      <c r="E4127" s="1" t="s">
        <v>1517</v>
      </c>
      <c r="F4127" s="1" t="s">
        <v>32900</v>
      </c>
      <c r="G4127" s="1" t="s">
        <v>655</v>
      </c>
      <c r="H4127">
        <v>7817</v>
      </c>
      <c r="I4127" s="1" t="s">
        <v>41</v>
      </c>
      <c r="J4127">
        <v>6.5</v>
      </c>
    </row>
    <row r="4128" spans="1:10" hidden="1" x14ac:dyDescent="0.25">
      <c r="A4128" s="24" t="str">
        <f t="shared" si="66"/>
        <v>7818ARCELOR (BERTON SICARD)</v>
      </c>
      <c r="B4128" s="1">
        <v>7818</v>
      </c>
      <c r="C4128" s="1" t="s">
        <v>32898</v>
      </c>
      <c r="D4128" s="1" t="s">
        <v>78</v>
      </c>
      <c r="E4128" s="1" t="s">
        <v>1518</v>
      </c>
      <c r="F4128" s="1" t="s">
        <v>32900</v>
      </c>
      <c r="G4128" s="1" t="s">
        <v>655</v>
      </c>
      <c r="H4128">
        <v>7818</v>
      </c>
      <c r="I4128" s="1" t="s">
        <v>41</v>
      </c>
      <c r="J4128">
        <v>6.5</v>
      </c>
    </row>
    <row r="4129" spans="1:10" hidden="1" x14ac:dyDescent="0.25">
      <c r="A4129" s="24" t="str">
        <f t="shared" si="66"/>
        <v>7820ARCELOR (BERTON SICARD)</v>
      </c>
      <c r="B4129" s="1">
        <v>7820</v>
      </c>
      <c r="C4129" s="1" t="s">
        <v>32898</v>
      </c>
      <c r="D4129" s="1" t="s">
        <v>78</v>
      </c>
      <c r="E4129" s="1" t="s">
        <v>1519</v>
      </c>
      <c r="F4129" s="1" t="s">
        <v>32900</v>
      </c>
      <c r="G4129" s="1" t="s">
        <v>655</v>
      </c>
      <c r="H4129">
        <v>7820</v>
      </c>
      <c r="I4129" s="1" t="s">
        <v>41</v>
      </c>
      <c r="J4129">
        <v>6.5</v>
      </c>
    </row>
    <row r="4130" spans="1:10" hidden="1" x14ac:dyDescent="0.25">
      <c r="A4130" s="24" t="str">
        <f t="shared" si="66"/>
        <v>7824ARCELOR (BERTON SICARD)</v>
      </c>
      <c r="B4130" s="1">
        <v>7824</v>
      </c>
      <c r="C4130" s="1" t="s">
        <v>32898</v>
      </c>
      <c r="D4130" s="1" t="s">
        <v>78</v>
      </c>
      <c r="E4130" s="1" t="s">
        <v>1520</v>
      </c>
      <c r="F4130" s="1" t="s">
        <v>32900</v>
      </c>
      <c r="G4130" s="1" t="s">
        <v>655</v>
      </c>
      <c r="H4130">
        <v>7824</v>
      </c>
      <c r="I4130" s="1" t="s">
        <v>41</v>
      </c>
      <c r="J4130">
        <v>6.5</v>
      </c>
    </row>
    <row r="4131" spans="1:10" hidden="1" x14ac:dyDescent="0.25">
      <c r="A4131" s="24" t="str">
        <f t="shared" si="66"/>
        <v>7828ARCELOR (BERTON SICARD)</v>
      </c>
      <c r="B4131" s="1">
        <v>7828</v>
      </c>
      <c r="C4131" s="1" t="s">
        <v>32898</v>
      </c>
      <c r="D4131" s="1" t="s">
        <v>78</v>
      </c>
      <c r="E4131" s="1" t="s">
        <v>1522</v>
      </c>
      <c r="F4131" s="1" t="s">
        <v>32900</v>
      </c>
      <c r="G4131" s="1" t="s">
        <v>655</v>
      </c>
      <c r="H4131">
        <v>7828</v>
      </c>
      <c r="I4131" s="1" t="s">
        <v>41</v>
      </c>
      <c r="J4131">
        <v>6.5</v>
      </c>
    </row>
    <row r="4132" spans="1:10" hidden="1" x14ac:dyDescent="0.25">
      <c r="A4132" s="24" t="str">
        <f t="shared" si="66"/>
        <v>7835ARCELOR (BERTON SICARD)</v>
      </c>
      <c r="B4132" s="1">
        <v>7835</v>
      </c>
      <c r="C4132" s="1" t="s">
        <v>32898</v>
      </c>
      <c r="D4132" s="1" t="s">
        <v>78</v>
      </c>
      <c r="E4132" s="1" t="s">
        <v>1523</v>
      </c>
      <c r="F4132" s="1" t="s">
        <v>32900</v>
      </c>
      <c r="G4132" s="1" t="s">
        <v>655</v>
      </c>
      <c r="H4132">
        <v>7835</v>
      </c>
      <c r="I4132" s="1" t="s">
        <v>41</v>
      </c>
      <c r="J4132">
        <v>6.5</v>
      </c>
    </row>
    <row r="4133" spans="1:10" hidden="1" x14ac:dyDescent="0.25">
      <c r="A4133" s="24" t="str">
        <f t="shared" si="66"/>
        <v>7836/4ARCELOR (BERTON SICARD)</v>
      </c>
      <c r="B4133" s="1" t="s">
        <v>1525</v>
      </c>
      <c r="C4133" s="1" t="s">
        <v>32898</v>
      </c>
      <c r="D4133" s="1" t="s">
        <v>78</v>
      </c>
      <c r="E4133" s="1" t="s">
        <v>1524</v>
      </c>
      <c r="F4133" s="1" t="s">
        <v>32900</v>
      </c>
      <c r="G4133" s="1" t="s">
        <v>655</v>
      </c>
      <c r="H4133" t="s">
        <v>1525</v>
      </c>
      <c r="I4133" s="1" t="s">
        <v>41</v>
      </c>
      <c r="J4133">
        <v>4.7</v>
      </c>
    </row>
    <row r="4134" spans="1:10" hidden="1" x14ac:dyDescent="0.25">
      <c r="A4134" s="24" t="str">
        <f t="shared" si="66"/>
        <v>8101ARCELOR (BERTON SICARD)</v>
      </c>
      <c r="B4134" s="1">
        <v>8101</v>
      </c>
      <c r="C4134" s="1" t="s">
        <v>32898</v>
      </c>
      <c r="D4134" s="1" t="s">
        <v>78</v>
      </c>
      <c r="E4134" s="1" t="s">
        <v>1526</v>
      </c>
      <c r="F4134" s="1" t="s">
        <v>32900</v>
      </c>
      <c r="G4134" s="1" t="s">
        <v>655</v>
      </c>
      <c r="H4134">
        <v>8101</v>
      </c>
      <c r="I4134" s="1" t="s">
        <v>41</v>
      </c>
      <c r="J4134">
        <v>6.5</v>
      </c>
    </row>
    <row r="4135" spans="1:10" hidden="1" x14ac:dyDescent="0.25">
      <c r="A4135" s="24" t="str">
        <f t="shared" si="66"/>
        <v>8102ARCELOR (BERTON SICARD)</v>
      </c>
      <c r="B4135" s="1">
        <v>8102</v>
      </c>
      <c r="C4135" s="1" t="s">
        <v>32898</v>
      </c>
      <c r="D4135" s="1" t="s">
        <v>78</v>
      </c>
      <c r="E4135" s="1" t="s">
        <v>1527</v>
      </c>
      <c r="F4135" s="1" t="s">
        <v>32900</v>
      </c>
      <c r="G4135" s="1" t="s">
        <v>655</v>
      </c>
      <c r="H4135">
        <v>8102</v>
      </c>
      <c r="I4135" s="1" t="s">
        <v>41</v>
      </c>
      <c r="J4135">
        <v>6.5</v>
      </c>
    </row>
    <row r="4136" spans="1:10" hidden="1" x14ac:dyDescent="0.25">
      <c r="A4136" s="24" t="str">
        <f t="shared" si="66"/>
        <v>8103ARCELOR (BERTON SICARD)</v>
      </c>
      <c r="B4136" s="1">
        <v>8103</v>
      </c>
      <c r="C4136" s="1" t="s">
        <v>32898</v>
      </c>
      <c r="D4136" s="1" t="s">
        <v>78</v>
      </c>
      <c r="E4136" s="1" t="s">
        <v>1528</v>
      </c>
      <c r="F4136" s="1" t="s">
        <v>32900</v>
      </c>
      <c r="G4136" s="1" t="s">
        <v>655</v>
      </c>
      <c r="H4136">
        <v>8103</v>
      </c>
      <c r="I4136" s="1" t="s">
        <v>41</v>
      </c>
      <c r="J4136">
        <v>6.5</v>
      </c>
    </row>
    <row r="4137" spans="1:10" hidden="1" x14ac:dyDescent="0.25">
      <c r="A4137" s="24" t="str">
        <f t="shared" si="66"/>
        <v>8105ARCELOR (BERTON SICARD)</v>
      </c>
      <c r="B4137" s="1">
        <v>8105</v>
      </c>
      <c r="C4137" s="1" t="s">
        <v>32898</v>
      </c>
      <c r="D4137" s="1" t="s">
        <v>78</v>
      </c>
      <c r="E4137" s="1" t="s">
        <v>1532</v>
      </c>
      <c r="F4137" s="1" t="s">
        <v>32900</v>
      </c>
      <c r="G4137" s="1" t="s">
        <v>655</v>
      </c>
      <c r="H4137">
        <v>8105</v>
      </c>
      <c r="I4137" s="1" t="s">
        <v>41</v>
      </c>
      <c r="J4137">
        <v>6.5</v>
      </c>
    </row>
    <row r="4138" spans="1:10" hidden="1" x14ac:dyDescent="0.25">
      <c r="A4138" s="24" t="str">
        <f t="shared" si="66"/>
        <v>8106ARCELOR (BERTON SICARD)</v>
      </c>
      <c r="B4138" s="1">
        <v>8106</v>
      </c>
      <c r="C4138" s="1" t="s">
        <v>32898</v>
      </c>
      <c r="D4138" s="1" t="s">
        <v>78</v>
      </c>
      <c r="E4138" s="1" t="s">
        <v>1533</v>
      </c>
      <c r="F4138" s="1" t="s">
        <v>32900</v>
      </c>
      <c r="G4138" s="1" t="s">
        <v>655</v>
      </c>
      <c r="H4138">
        <v>8106</v>
      </c>
      <c r="I4138" s="1" t="s">
        <v>41</v>
      </c>
      <c r="J4138">
        <v>6.5</v>
      </c>
    </row>
    <row r="4139" spans="1:10" hidden="1" x14ac:dyDescent="0.25">
      <c r="A4139" s="24" t="str">
        <f t="shared" si="66"/>
        <v>8108ARCELOR (BERTON SICARD)</v>
      </c>
      <c r="B4139" s="1">
        <v>8108</v>
      </c>
      <c r="C4139" s="1" t="s">
        <v>32898</v>
      </c>
      <c r="D4139" s="1" t="s">
        <v>78</v>
      </c>
      <c r="E4139" s="1" t="s">
        <v>1534</v>
      </c>
      <c r="F4139" s="1" t="s">
        <v>32900</v>
      </c>
      <c r="G4139" s="1" t="s">
        <v>655</v>
      </c>
      <c r="H4139">
        <v>8108</v>
      </c>
      <c r="I4139" s="1" t="s">
        <v>41</v>
      </c>
      <c r="J4139">
        <v>6.5</v>
      </c>
    </row>
    <row r="4140" spans="1:10" hidden="1" x14ac:dyDescent="0.25">
      <c r="A4140" s="24" t="str">
        <f t="shared" si="66"/>
        <v>8110ARCELOR (BERTON SICARD)</v>
      </c>
      <c r="B4140" s="1">
        <v>8110</v>
      </c>
      <c r="C4140" s="1" t="s">
        <v>32898</v>
      </c>
      <c r="D4140" s="1" t="s">
        <v>78</v>
      </c>
      <c r="E4140" s="1" t="s">
        <v>1535</v>
      </c>
      <c r="F4140" s="1" t="s">
        <v>32900</v>
      </c>
      <c r="G4140" s="1" t="s">
        <v>655</v>
      </c>
      <c r="H4140">
        <v>8110</v>
      </c>
      <c r="I4140" s="1" t="s">
        <v>41</v>
      </c>
      <c r="J4140">
        <v>6.5</v>
      </c>
    </row>
    <row r="4141" spans="1:10" hidden="1" x14ac:dyDescent="0.25">
      <c r="A4141" s="24" t="str">
        <f t="shared" si="66"/>
        <v>8177ARCELOR (BERTON SICARD)</v>
      </c>
      <c r="B4141" s="1">
        <v>8177</v>
      </c>
      <c r="C4141" s="1" t="s">
        <v>32898</v>
      </c>
      <c r="D4141" s="1" t="s">
        <v>78</v>
      </c>
      <c r="E4141" s="1" t="s">
        <v>2108</v>
      </c>
      <c r="F4141" s="1" t="s">
        <v>32900</v>
      </c>
      <c r="G4141" s="1" t="s">
        <v>655</v>
      </c>
      <c r="H4141">
        <v>8177</v>
      </c>
      <c r="I4141" s="1" t="s">
        <v>41</v>
      </c>
      <c r="J4141">
        <v>6.5</v>
      </c>
    </row>
    <row r="4142" spans="1:10" hidden="1" x14ac:dyDescent="0.25">
      <c r="A4142" s="24" t="str">
        <f t="shared" si="66"/>
        <v>8178ARCELOR (BERTON SICARD)</v>
      </c>
      <c r="B4142" s="1">
        <v>8178</v>
      </c>
      <c r="C4142" s="1" t="s">
        <v>32898</v>
      </c>
      <c r="D4142" s="1" t="s">
        <v>78</v>
      </c>
      <c r="E4142" s="1" t="s">
        <v>2109</v>
      </c>
      <c r="F4142" s="1" t="s">
        <v>32900</v>
      </c>
      <c r="G4142" s="1" t="s">
        <v>655</v>
      </c>
      <c r="H4142">
        <v>8178</v>
      </c>
      <c r="I4142" s="1" t="s">
        <v>41</v>
      </c>
      <c r="J4142">
        <v>6.5</v>
      </c>
    </row>
    <row r="4143" spans="1:10" hidden="1" x14ac:dyDescent="0.25">
      <c r="A4143" s="24" t="str">
        <f t="shared" si="66"/>
        <v>8179ARCELOR (BERTON SICARD)</v>
      </c>
      <c r="B4143" s="1">
        <v>8179</v>
      </c>
      <c r="C4143" s="1" t="s">
        <v>32898</v>
      </c>
      <c r="D4143" s="1" t="s">
        <v>78</v>
      </c>
      <c r="E4143" s="1" t="s">
        <v>1536</v>
      </c>
      <c r="F4143" s="1" t="s">
        <v>32900</v>
      </c>
      <c r="G4143" s="1" t="s">
        <v>655</v>
      </c>
      <c r="H4143">
        <v>8179</v>
      </c>
      <c r="I4143" s="1" t="s">
        <v>41</v>
      </c>
      <c r="J4143">
        <v>6.5</v>
      </c>
    </row>
    <row r="4144" spans="1:10" hidden="1" x14ac:dyDescent="0.25">
      <c r="A4144" s="24" t="str">
        <f t="shared" si="66"/>
        <v>8181ARCELOR (BERTON SICARD)</v>
      </c>
      <c r="B4144" s="1">
        <v>8181</v>
      </c>
      <c r="C4144" s="1" t="s">
        <v>32898</v>
      </c>
      <c r="D4144" s="1" t="s">
        <v>78</v>
      </c>
      <c r="E4144" s="1" t="s">
        <v>1537</v>
      </c>
      <c r="F4144" s="1" t="s">
        <v>32900</v>
      </c>
      <c r="G4144" s="1" t="s">
        <v>655</v>
      </c>
      <c r="H4144">
        <v>8181</v>
      </c>
      <c r="I4144" s="1" t="s">
        <v>41</v>
      </c>
      <c r="J4144">
        <v>6.5</v>
      </c>
    </row>
    <row r="4145" spans="1:10" hidden="1" x14ac:dyDescent="0.25">
      <c r="A4145" s="24" t="str">
        <f t="shared" si="66"/>
        <v>8183ARCELOR (BERTON SICARD)</v>
      </c>
      <c r="B4145" s="1">
        <v>8183</v>
      </c>
      <c r="C4145" s="1" t="s">
        <v>32898</v>
      </c>
      <c r="D4145" s="1" t="s">
        <v>78</v>
      </c>
      <c r="E4145" s="1" t="s">
        <v>1538</v>
      </c>
      <c r="F4145" s="1" t="s">
        <v>32900</v>
      </c>
      <c r="G4145" s="1" t="s">
        <v>655</v>
      </c>
      <c r="H4145">
        <v>8183</v>
      </c>
      <c r="I4145" s="1" t="s">
        <v>41</v>
      </c>
      <c r="J4145">
        <v>6.5</v>
      </c>
    </row>
    <row r="4146" spans="1:10" hidden="1" x14ac:dyDescent="0.25">
      <c r="A4146" s="24" t="str">
        <f t="shared" si="66"/>
        <v>8184ARCELOR (BERTON SICARD)</v>
      </c>
      <c r="B4146" s="1">
        <v>8184</v>
      </c>
      <c r="C4146" s="1" t="s">
        <v>32898</v>
      </c>
      <c r="D4146" s="1" t="s">
        <v>78</v>
      </c>
      <c r="E4146" s="1" t="s">
        <v>2110</v>
      </c>
      <c r="F4146" s="1" t="s">
        <v>32900</v>
      </c>
      <c r="G4146" s="1" t="s">
        <v>655</v>
      </c>
      <c r="H4146">
        <v>8184</v>
      </c>
      <c r="I4146" s="1" t="s">
        <v>41</v>
      </c>
      <c r="J4146">
        <v>6.5</v>
      </c>
    </row>
    <row r="4147" spans="1:10" hidden="1" x14ac:dyDescent="0.25">
      <c r="A4147" s="24" t="str">
        <f t="shared" si="66"/>
        <v>8186ARCELOR (BERTON SICARD)</v>
      </c>
      <c r="B4147" s="1">
        <v>8186</v>
      </c>
      <c r="C4147" s="1" t="s">
        <v>32898</v>
      </c>
      <c r="D4147" s="1" t="s">
        <v>78</v>
      </c>
      <c r="E4147" s="1" t="s">
        <v>2111</v>
      </c>
      <c r="F4147" s="1" t="s">
        <v>32900</v>
      </c>
      <c r="G4147" s="1" t="s">
        <v>655</v>
      </c>
      <c r="H4147">
        <v>8186</v>
      </c>
      <c r="I4147" s="1" t="s">
        <v>41</v>
      </c>
      <c r="J4147">
        <v>6.5</v>
      </c>
    </row>
    <row r="4148" spans="1:10" hidden="1" x14ac:dyDescent="0.25">
      <c r="A4148" s="24" t="str">
        <f t="shared" si="66"/>
        <v>8187ARCELOR (BERTON SICARD)</v>
      </c>
      <c r="B4148" s="1">
        <v>8187</v>
      </c>
      <c r="C4148" s="1" t="s">
        <v>32898</v>
      </c>
      <c r="D4148" s="1" t="s">
        <v>78</v>
      </c>
      <c r="E4148" s="1" t="s">
        <v>1539</v>
      </c>
      <c r="F4148" s="1" t="s">
        <v>32900</v>
      </c>
      <c r="G4148" s="1" t="s">
        <v>655</v>
      </c>
      <c r="H4148">
        <v>8187</v>
      </c>
      <c r="I4148" s="1" t="s">
        <v>41</v>
      </c>
      <c r="J4148">
        <v>6.5</v>
      </c>
    </row>
    <row r="4149" spans="1:10" hidden="1" x14ac:dyDescent="0.25">
      <c r="A4149" s="24" t="str">
        <f t="shared" si="66"/>
        <v>8198ARCELOR (BERTON SICARD)</v>
      </c>
      <c r="B4149" s="1">
        <v>8198</v>
      </c>
      <c r="C4149" s="1" t="s">
        <v>32898</v>
      </c>
      <c r="D4149" s="1" t="s">
        <v>78</v>
      </c>
      <c r="E4149" s="1" t="s">
        <v>1540</v>
      </c>
      <c r="F4149" s="1" t="s">
        <v>32900</v>
      </c>
      <c r="G4149" s="1" t="s">
        <v>655</v>
      </c>
      <c r="H4149">
        <v>8198</v>
      </c>
      <c r="I4149" s="1" t="s">
        <v>41</v>
      </c>
      <c r="J4149">
        <v>6.5</v>
      </c>
    </row>
    <row r="4150" spans="1:10" hidden="1" x14ac:dyDescent="0.25">
      <c r="A4150" s="24" t="str">
        <f t="shared" si="66"/>
        <v>8200ARCELOR (BERTON SICARD)</v>
      </c>
      <c r="B4150" s="1">
        <v>8200</v>
      </c>
      <c r="C4150" s="1" t="s">
        <v>32898</v>
      </c>
      <c r="D4150" s="1" t="s">
        <v>78</v>
      </c>
      <c r="E4150" s="1" t="s">
        <v>1541</v>
      </c>
      <c r="F4150" s="1" t="s">
        <v>32900</v>
      </c>
      <c r="G4150" s="1" t="s">
        <v>655</v>
      </c>
      <c r="H4150">
        <v>8200</v>
      </c>
      <c r="I4150" s="1" t="s">
        <v>41</v>
      </c>
      <c r="J4150">
        <v>6.5</v>
      </c>
    </row>
    <row r="4151" spans="1:10" hidden="1" x14ac:dyDescent="0.25">
      <c r="A4151" s="24" t="str">
        <f t="shared" si="66"/>
        <v>8201ARCELOR (BERTON SICARD)</v>
      </c>
      <c r="B4151" s="1">
        <v>8201</v>
      </c>
      <c r="C4151" s="1" t="s">
        <v>32898</v>
      </c>
      <c r="D4151" s="1" t="s">
        <v>78</v>
      </c>
      <c r="E4151" s="1" t="s">
        <v>1542</v>
      </c>
      <c r="F4151" s="1" t="s">
        <v>32900</v>
      </c>
      <c r="G4151" s="1" t="s">
        <v>655</v>
      </c>
      <c r="H4151">
        <v>8201</v>
      </c>
      <c r="I4151" s="1" t="s">
        <v>41</v>
      </c>
      <c r="J4151">
        <v>6.5</v>
      </c>
    </row>
    <row r="4152" spans="1:10" hidden="1" x14ac:dyDescent="0.25">
      <c r="A4152" s="24" t="str">
        <f t="shared" si="66"/>
        <v>8205ARCELOR (BERTON SICARD)</v>
      </c>
      <c r="B4152" s="1">
        <v>8205</v>
      </c>
      <c r="C4152" s="1" t="s">
        <v>32898</v>
      </c>
      <c r="D4152" s="1" t="s">
        <v>78</v>
      </c>
      <c r="E4152" s="1" t="s">
        <v>1543</v>
      </c>
      <c r="F4152" s="1" t="s">
        <v>32900</v>
      </c>
      <c r="G4152" s="1" t="s">
        <v>655</v>
      </c>
      <c r="H4152">
        <v>8205</v>
      </c>
      <c r="I4152" s="1" t="s">
        <v>41</v>
      </c>
      <c r="J4152">
        <v>6.5</v>
      </c>
    </row>
    <row r="4153" spans="1:10" hidden="1" x14ac:dyDescent="0.25">
      <c r="A4153" s="24" t="str">
        <f t="shared" si="66"/>
        <v>8213ARCELOR (BERTON SICARD)</v>
      </c>
      <c r="B4153" s="1">
        <v>8213</v>
      </c>
      <c r="C4153" s="1" t="s">
        <v>32898</v>
      </c>
      <c r="D4153" s="1" t="s">
        <v>78</v>
      </c>
      <c r="E4153" s="1" t="s">
        <v>1544</v>
      </c>
      <c r="F4153" s="1" t="s">
        <v>32900</v>
      </c>
      <c r="G4153" s="1" t="s">
        <v>655</v>
      </c>
      <c r="H4153">
        <v>8213</v>
      </c>
      <c r="I4153" s="1" t="s">
        <v>41</v>
      </c>
      <c r="J4153">
        <v>6.5</v>
      </c>
    </row>
    <row r="4154" spans="1:10" hidden="1" x14ac:dyDescent="0.25">
      <c r="A4154" s="24" t="str">
        <f t="shared" si="66"/>
        <v>8242ARCELOR (BERTON SICARD)</v>
      </c>
      <c r="B4154" s="1">
        <v>8242</v>
      </c>
      <c r="C4154" s="1" t="s">
        <v>32898</v>
      </c>
      <c r="D4154" s="1" t="s">
        <v>78</v>
      </c>
      <c r="E4154" s="1" t="s">
        <v>2112</v>
      </c>
      <c r="F4154" s="1" t="s">
        <v>32900</v>
      </c>
      <c r="G4154" s="1" t="s">
        <v>655</v>
      </c>
      <c r="H4154">
        <v>8242</v>
      </c>
      <c r="I4154" s="1" t="s">
        <v>41</v>
      </c>
      <c r="J4154">
        <v>6.5</v>
      </c>
    </row>
    <row r="4155" spans="1:10" hidden="1" x14ac:dyDescent="0.25">
      <c r="A4155" s="24" t="str">
        <f t="shared" si="66"/>
        <v>8289ARCELOR (BERTON SICARD)</v>
      </c>
      <c r="B4155" s="1">
        <v>8289</v>
      </c>
      <c r="C4155" s="1" t="s">
        <v>32898</v>
      </c>
      <c r="D4155" s="1" t="s">
        <v>78</v>
      </c>
      <c r="E4155" s="1" t="s">
        <v>1545</v>
      </c>
      <c r="F4155" s="1" t="s">
        <v>32900</v>
      </c>
      <c r="G4155" s="1" t="s">
        <v>655</v>
      </c>
      <c r="H4155">
        <v>8289</v>
      </c>
      <c r="I4155" s="1" t="s">
        <v>41</v>
      </c>
      <c r="J4155">
        <v>6.5</v>
      </c>
    </row>
    <row r="4156" spans="1:10" hidden="1" x14ac:dyDescent="0.25">
      <c r="A4156" s="24" t="str">
        <f t="shared" si="66"/>
        <v>8291ARCELOR (BERTON SICARD)</v>
      </c>
      <c r="B4156" s="1">
        <v>8291</v>
      </c>
      <c r="C4156" s="1" t="s">
        <v>32898</v>
      </c>
      <c r="D4156" s="1" t="s">
        <v>78</v>
      </c>
      <c r="E4156" s="1" t="s">
        <v>1549</v>
      </c>
      <c r="F4156" s="1" t="s">
        <v>32900</v>
      </c>
      <c r="G4156" s="1" t="s">
        <v>655</v>
      </c>
      <c r="H4156">
        <v>8291</v>
      </c>
      <c r="I4156" s="1" t="s">
        <v>41</v>
      </c>
      <c r="J4156">
        <v>6.5</v>
      </c>
    </row>
    <row r="4157" spans="1:10" hidden="1" x14ac:dyDescent="0.25">
      <c r="A4157" s="24" t="str">
        <f t="shared" si="66"/>
        <v>8292ARCELOR (BERTON SICARD)</v>
      </c>
      <c r="B4157" s="1">
        <v>8292</v>
      </c>
      <c r="C4157" s="1" t="s">
        <v>32898</v>
      </c>
      <c r="D4157" s="1" t="s">
        <v>78</v>
      </c>
      <c r="E4157" s="1" t="s">
        <v>1550</v>
      </c>
      <c r="F4157" s="1" t="s">
        <v>32900</v>
      </c>
      <c r="G4157" s="1" t="s">
        <v>655</v>
      </c>
      <c r="H4157">
        <v>8292</v>
      </c>
      <c r="I4157" s="1" t="s">
        <v>41</v>
      </c>
      <c r="J4157">
        <v>6.5</v>
      </c>
    </row>
    <row r="4158" spans="1:10" hidden="1" x14ac:dyDescent="0.25">
      <c r="A4158" s="24" t="str">
        <f t="shared" si="66"/>
        <v>8293ARCELOR (BERTON SICARD)</v>
      </c>
      <c r="B4158" s="1">
        <v>8293</v>
      </c>
      <c r="C4158" s="1" t="s">
        <v>32898</v>
      </c>
      <c r="D4158" s="1" t="s">
        <v>78</v>
      </c>
      <c r="E4158" s="1" t="s">
        <v>1551</v>
      </c>
      <c r="F4158" s="1" t="s">
        <v>32900</v>
      </c>
      <c r="G4158" s="1" t="s">
        <v>655</v>
      </c>
      <c r="H4158">
        <v>8293</v>
      </c>
      <c r="I4158" s="1" t="s">
        <v>41</v>
      </c>
      <c r="J4158">
        <v>6.5</v>
      </c>
    </row>
    <row r="4159" spans="1:10" hidden="1" x14ac:dyDescent="0.25">
      <c r="A4159" s="24" t="str">
        <f t="shared" si="66"/>
        <v>8294ARCELOR (BERTON SICARD)</v>
      </c>
      <c r="B4159" s="1">
        <v>8294</v>
      </c>
      <c r="C4159" s="1" t="s">
        <v>32898</v>
      </c>
      <c r="D4159" s="1" t="s">
        <v>78</v>
      </c>
      <c r="E4159" s="1" t="s">
        <v>1551</v>
      </c>
      <c r="F4159" s="1" t="s">
        <v>32900</v>
      </c>
      <c r="G4159" s="1" t="s">
        <v>655</v>
      </c>
      <c r="H4159">
        <v>8294</v>
      </c>
      <c r="I4159" s="1" t="s">
        <v>41</v>
      </c>
      <c r="J4159">
        <v>6.5</v>
      </c>
    </row>
    <row r="4160" spans="1:10" hidden="1" x14ac:dyDescent="0.25">
      <c r="A4160" s="24" t="str">
        <f t="shared" si="66"/>
        <v>8500ARCELOR (BERTON SICARD)</v>
      </c>
      <c r="B4160" s="1">
        <v>8500</v>
      </c>
      <c r="C4160" s="1" t="s">
        <v>32898</v>
      </c>
      <c r="D4160" s="1" t="s">
        <v>78</v>
      </c>
      <c r="E4160" s="1" t="s">
        <v>1555</v>
      </c>
      <c r="F4160" s="1" t="s">
        <v>32900</v>
      </c>
      <c r="G4160" s="1" t="s">
        <v>655</v>
      </c>
      <c r="H4160">
        <v>8500</v>
      </c>
      <c r="I4160" s="1" t="s">
        <v>41</v>
      </c>
      <c r="J4160">
        <v>6.5</v>
      </c>
    </row>
    <row r="4161" spans="1:10" hidden="1" x14ac:dyDescent="0.25">
      <c r="A4161" s="24" t="str">
        <f t="shared" si="66"/>
        <v>8501ARCELOR (BERTON SICARD)</v>
      </c>
      <c r="B4161" s="1">
        <v>8501</v>
      </c>
      <c r="C4161" s="1" t="s">
        <v>32898</v>
      </c>
      <c r="D4161" s="1" t="s">
        <v>78</v>
      </c>
      <c r="E4161" s="1" t="s">
        <v>1556</v>
      </c>
      <c r="F4161" s="1" t="s">
        <v>32900</v>
      </c>
      <c r="G4161" s="1" t="s">
        <v>655</v>
      </c>
      <c r="H4161">
        <v>8501</v>
      </c>
      <c r="I4161" s="1" t="s">
        <v>41</v>
      </c>
      <c r="J4161">
        <v>6.5</v>
      </c>
    </row>
    <row r="4162" spans="1:10" hidden="1" x14ac:dyDescent="0.25">
      <c r="A4162" s="24" t="str">
        <f t="shared" si="66"/>
        <v>8502ARCELOR (BERTON SICARD)</v>
      </c>
      <c r="B4162" s="1">
        <v>8502</v>
      </c>
      <c r="C4162" s="1" t="s">
        <v>32898</v>
      </c>
      <c r="D4162" s="1" t="s">
        <v>78</v>
      </c>
      <c r="E4162" s="1" t="s">
        <v>1557</v>
      </c>
      <c r="F4162" s="1" t="s">
        <v>32900</v>
      </c>
      <c r="G4162" s="1" t="s">
        <v>655</v>
      </c>
      <c r="H4162">
        <v>8502</v>
      </c>
      <c r="I4162" s="1" t="s">
        <v>41</v>
      </c>
      <c r="J4162">
        <v>6.5</v>
      </c>
    </row>
    <row r="4163" spans="1:10" hidden="1" x14ac:dyDescent="0.25">
      <c r="A4163" s="24" t="str">
        <f t="shared" si="66"/>
        <v>8503ARCELOR (BERTON SICARD)</v>
      </c>
      <c r="B4163" s="1">
        <v>8503</v>
      </c>
      <c r="C4163" s="1" t="s">
        <v>32898</v>
      </c>
      <c r="D4163" s="1" t="s">
        <v>78</v>
      </c>
      <c r="E4163" s="1" t="s">
        <v>1558</v>
      </c>
      <c r="F4163" s="1" t="s">
        <v>32900</v>
      </c>
      <c r="G4163" s="1" t="s">
        <v>655</v>
      </c>
      <c r="H4163">
        <v>8503</v>
      </c>
      <c r="I4163" s="1" t="s">
        <v>41</v>
      </c>
      <c r="J4163">
        <v>6.5</v>
      </c>
    </row>
    <row r="4164" spans="1:10" hidden="1" x14ac:dyDescent="0.25">
      <c r="A4164" s="24" t="str">
        <f t="shared" si="66"/>
        <v>8504ARCELOR (BERTON SICARD)</v>
      </c>
      <c r="B4164" s="1">
        <v>8504</v>
      </c>
      <c r="C4164" s="1" t="s">
        <v>32898</v>
      </c>
      <c r="D4164" s="1" t="s">
        <v>78</v>
      </c>
      <c r="E4164" s="1" t="s">
        <v>1559</v>
      </c>
      <c r="F4164" s="1" t="s">
        <v>32900</v>
      </c>
      <c r="G4164" s="1" t="s">
        <v>655</v>
      </c>
      <c r="H4164">
        <v>8504</v>
      </c>
      <c r="I4164" s="1" t="s">
        <v>41</v>
      </c>
      <c r="J4164">
        <v>6.5</v>
      </c>
    </row>
    <row r="4165" spans="1:10" hidden="1" x14ac:dyDescent="0.25">
      <c r="A4165" s="24" t="str">
        <f t="shared" si="66"/>
        <v>8505ARCELOR (BERTON SICARD)</v>
      </c>
      <c r="B4165" s="1">
        <v>8505</v>
      </c>
      <c r="C4165" s="1" t="s">
        <v>32898</v>
      </c>
      <c r="D4165" s="1" t="s">
        <v>78</v>
      </c>
      <c r="E4165" s="1" t="s">
        <v>1560</v>
      </c>
      <c r="F4165" s="1" t="s">
        <v>32900</v>
      </c>
      <c r="G4165" s="1" t="s">
        <v>655</v>
      </c>
      <c r="H4165">
        <v>8505</v>
      </c>
      <c r="I4165" s="1" t="s">
        <v>41</v>
      </c>
      <c r="J4165">
        <v>6.5</v>
      </c>
    </row>
    <row r="4166" spans="1:10" hidden="1" x14ac:dyDescent="0.25">
      <c r="A4166" s="24" t="str">
        <f t="shared" si="66"/>
        <v>8506ARCELOR (BERTON SICARD)</v>
      </c>
      <c r="B4166" s="1">
        <v>8506</v>
      </c>
      <c r="C4166" s="1" t="s">
        <v>32898</v>
      </c>
      <c r="D4166" s="1" t="s">
        <v>78</v>
      </c>
      <c r="E4166" s="1" t="s">
        <v>1561</v>
      </c>
      <c r="F4166" s="1" t="s">
        <v>32900</v>
      </c>
      <c r="G4166" s="1" t="s">
        <v>655</v>
      </c>
      <c r="H4166">
        <v>8506</v>
      </c>
      <c r="I4166" s="1" t="s">
        <v>41</v>
      </c>
      <c r="J4166">
        <v>6.5</v>
      </c>
    </row>
    <row r="4167" spans="1:10" hidden="1" x14ac:dyDescent="0.25">
      <c r="A4167" s="24" t="str">
        <f t="shared" si="66"/>
        <v>8507ARCELOR (BERTON SICARD)</v>
      </c>
      <c r="B4167" s="1">
        <v>8507</v>
      </c>
      <c r="C4167" s="1" t="s">
        <v>32898</v>
      </c>
      <c r="D4167" s="1" t="s">
        <v>78</v>
      </c>
      <c r="E4167" s="1" t="s">
        <v>1562</v>
      </c>
      <c r="F4167" s="1" t="s">
        <v>32900</v>
      </c>
      <c r="G4167" s="1" t="s">
        <v>655</v>
      </c>
      <c r="H4167">
        <v>8507</v>
      </c>
      <c r="I4167" s="1" t="s">
        <v>41</v>
      </c>
      <c r="J4167">
        <v>6.5</v>
      </c>
    </row>
    <row r="4168" spans="1:10" hidden="1" x14ac:dyDescent="0.25">
      <c r="A4168" s="24" t="str">
        <f t="shared" si="66"/>
        <v>8508ARCELOR (BERTON SICARD)</v>
      </c>
      <c r="B4168" s="1">
        <v>8508</v>
      </c>
      <c r="C4168" s="1" t="s">
        <v>32898</v>
      </c>
      <c r="D4168" s="1" t="s">
        <v>78</v>
      </c>
      <c r="E4168" s="1" t="s">
        <v>1563</v>
      </c>
      <c r="F4168" s="1" t="s">
        <v>32900</v>
      </c>
      <c r="G4168" s="1" t="s">
        <v>655</v>
      </c>
      <c r="H4168">
        <v>8508</v>
      </c>
      <c r="I4168" s="1" t="s">
        <v>41</v>
      </c>
      <c r="J4168">
        <v>6.5</v>
      </c>
    </row>
    <row r="4169" spans="1:10" hidden="1" x14ac:dyDescent="0.25">
      <c r="A4169" s="24" t="str">
        <f t="shared" si="66"/>
        <v>8509ARCELOR (BERTON SICARD)</v>
      </c>
      <c r="B4169" s="1">
        <v>8509</v>
      </c>
      <c r="C4169" s="1" t="s">
        <v>32898</v>
      </c>
      <c r="D4169" s="1" t="s">
        <v>78</v>
      </c>
      <c r="E4169" s="1" t="s">
        <v>1564</v>
      </c>
      <c r="F4169" s="1" t="s">
        <v>32900</v>
      </c>
      <c r="G4169" s="1" t="s">
        <v>655</v>
      </c>
      <c r="H4169">
        <v>8509</v>
      </c>
      <c r="I4169" s="1" t="s">
        <v>41</v>
      </c>
      <c r="J4169">
        <v>6.5</v>
      </c>
    </row>
    <row r="4170" spans="1:10" hidden="1" x14ac:dyDescent="0.25">
      <c r="A4170" s="24" t="str">
        <f t="shared" si="66"/>
        <v>8510ARCELOR (BERTON SICARD)</v>
      </c>
      <c r="B4170" s="1">
        <v>8510</v>
      </c>
      <c r="C4170" s="1" t="s">
        <v>32898</v>
      </c>
      <c r="D4170" s="1" t="s">
        <v>78</v>
      </c>
      <c r="E4170" s="1" t="s">
        <v>1565</v>
      </c>
      <c r="F4170" s="1" t="s">
        <v>32900</v>
      </c>
      <c r="G4170" s="1" t="s">
        <v>655</v>
      </c>
      <c r="H4170">
        <v>8510</v>
      </c>
      <c r="I4170" s="1" t="s">
        <v>41</v>
      </c>
      <c r="J4170">
        <v>6.5</v>
      </c>
    </row>
    <row r="4171" spans="1:10" hidden="1" x14ac:dyDescent="0.25">
      <c r="A4171" s="24" t="str">
        <f t="shared" si="66"/>
        <v>8511ARCELOR (BERTON SICARD)</v>
      </c>
      <c r="B4171" s="1">
        <v>8511</v>
      </c>
      <c r="C4171" s="1" t="s">
        <v>32898</v>
      </c>
      <c r="D4171" s="1" t="s">
        <v>78</v>
      </c>
      <c r="E4171" s="1" t="s">
        <v>1566</v>
      </c>
      <c r="F4171" s="1" t="s">
        <v>32900</v>
      </c>
      <c r="G4171" s="1" t="s">
        <v>655</v>
      </c>
      <c r="H4171">
        <v>8511</v>
      </c>
      <c r="I4171" s="1" t="s">
        <v>41</v>
      </c>
      <c r="J4171">
        <v>6.5</v>
      </c>
    </row>
    <row r="4172" spans="1:10" hidden="1" x14ac:dyDescent="0.25">
      <c r="A4172" s="24" t="str">
        <f t="shared" ref="A4172:A4235" si="67">B4172&amp;F4172</f>
        <v>8512ARCELOR (BERTON SICARD)</v>
      </c>
      <c r="B4172" s="1">
        <v>8512</v>
      </c>
      <c r="C4172" s="1" t="s">
        <v>32898</v>
      </c>
      <c r="D4172" s="1" t="s">
        <v>78</v>
      </c>
      <c r="E4172" s="1" t="s">
        <v>1567</v>
      </c>
      <c r="F4172" s="1" t="s">
        <v>32900</v>
      </c>
      <c r="G4172" s="1" t="s">
        <v>655</v>
      </c>
      <c r="H4172">
        <v>8512</v>
      </c>
      <c r="I4172" s="1" t="s">
        <v>41</v>
      </c>
      <c r="J4172">
        <v>6.5</v>
      </c>
    </row>
    <row r="4173" spans="1:10" hidden="1" x14ac:dyDescent="0.25">
      <c r="A4173" s="24" t="str">
        <f t="shared" si="67"/>
        <v>8513ARCELOR (BERTON SICARD)</v>
      </c>
      <c r="B4173" s="1">
        <v>8513</v>
      </c>
      <c r="C4173" s="1" t="s">
        <v>32898</v>
      </c>
      <c r="D4173" s="1" t="s">
        <v>78</v>
      </c>
      <c r="E4173" s="1" t="s">
        <v>1568</v>
      </c>
      <c r="F4173" s="1" t="s">
        <v>32900</v>
      </c>
      <c r="G4173" s="1" t="s">
        <v>655</v>
      </c>
      <c r="H4173">
        <v>8513</v>
      </c>
      <c r="I4173" s="1" t="s">
        <v>41</v>
      </c>
      <c r="J4173">
        <v>6.5</v>
      </c>
    </row>
    <row r="4174" spans="1:10" hidden="1" x14ac:dyDescent="0.25">
      <c r="A4174" s="24" t="str">
        <f t="shared" si="67"/>
        <v>8514ARCELOR (BERTON SICARD)</v>
      </c>
      <c r="B4174" s="1">
        <v>8514</v>
      </c>
      <c r="C4174" s="1" t="s">
        <v>32898</v>
      </c>
      <c r="D4174" s="1" t="s">
        <v>78</v>
      </c>
      <c r="E4174" s="1" t="s">
        <v>1569</v>
      </c>
      <c r="F4174" s="1" t="s">
        <v>32900</v>
      </c>
      <c r="G4174" s="1" t="s">
        <v>655</v>
      </c>
      <c r="H4174">
        <v>8514</v>
      </c>
      <c r="I4174" s="1" t="s">
        <v>41</v>
      </c>
      <c r="J4174">
        <v>6.5</v>
      </c>
    </row>
    <row r="4175" spans="1:10" hidden="1" x14ac:dyDescent="0.25">
      <c r="A4175" s="24" t="str">
        <f t="shared" si="67"/>
        <v>8515ARCELOR (BERTON SICARD)</v>
      </c>
      <c r="B4175" s="1">
        <v>8515</v>
      </c>
      <c r="C4175" s="1" t="s">
        <v>32898</v>
      </c>
      <c r="D4175" s="1" t="s">
        <v>78</v>
      </c>
      <c r="E4175" s="1" t="s">
        <v>1570</v>
      </c>
      <c r="F4175" s="1" t="s">
        <v>32900</v>
      </c>
      <c r="G4175" s="1" t="s">
        <v>655</v>
      </c>
      <c r="H4175">
        <v>8515</v>
      </c>
      <c r="I4175" s="1" t="s">
        <v>41</v>
      </c>
      <c r="J4175">
        <v>6.5</v>
      </c>
    </row>
    <row r="4176" spans="1:10" hidden="1" x14ac:dyDescent="0.25">
      <c r="A4176" s="24" t="str">
        <f t="shared" si="67"/>
        <v>8516ARCELOR (BERTON SICARD)</v>
      </c>
      <c r="B4176" s="1">
        <v>8516</v>
      </c>
      <c r="C4176" s="1" t="s">
        <v>32898</v>
      </c>
      <c r="D4176" s="1" t="s">
        <v>78</v>
      </c>
      <c r="E4176" s="1" t="s">
        <v>1571</v>
      </c>
      <c r="F4176" s="1" t="s">
        <v>32900</v>
      </c>
      <c r="G4176" s="1" t="s">
        <v>655</v>
      </c>
      <c r="H4176">
        <v>8516</v>
      </c>
      <c r="I4176" s="1" t="s">
        <v>41</v>
      </c>
      <c r="J4176">
        <v>6.5</v>
      </c>
    </row>
    <row r="4177" spans="1:10" hidden="1" x14ac:dyDescent="0.25">
      <c r="A4177" s="24" t="str">
        <f t="shared" si="67"/>
        <v>8518ARCELOR (BERTON SICARD)</v>
      </c>
      <c r="B4177" s="1">
        <v>8518</v>
      </c>
      <c r="C4177" s="1" t="s">
        <v>32898</v>
      </c>
      <c r="D4177" s="1" t="s">
        <v>78</v>
      </c>
      <c r="E4177" s="1" t="s">
        <v>1572</v>
      </c>
      <c r="F4177" s="1" t="s">
        <v>32900</v>
      </c>
      <c r="G4177" s="1" t="s">
        <v>655</v>
      </c>
      <c r="H4177">
        <v>8518</v>
      </c>
      <c r="I4177" s="1" t="s">
        <v>41</v>
      </c>
      <c r="J4177">
        <v>6.5</v>
      </c>
    </row>
    <row r="4178" spans="1:10" hidden="1" x14ac:dyDescent="0.25">
      <c r="A4178" s="24" t="str">
        <f t="shared" si="67"/>
        <v>8519ARCELOR (BERTON SICARD)</v>
      </c>
      <c r="B4178" s="1">
        <v>8519</v>
      </c>
      <c r="C4178" s="1" t="s">
        <v>32898</v>
      </c>
      <c r="D4178" s="1" t="s">
        <v>78</v>
      </c>
      <c r="E4178" s="1" t="s">
        <v>1573</v>
      </c>
      <c r="F4178" s="1" t="s">
        <v>32900</v>
      </c>
      <c r="G4178" s="1" t="s">
        <v>655</v>
      </c>
      <c r="H4178">
        <v>8519</v>
      </c>
      <c r="I4178" s="1" t="s">
        <v>41</v>
      </c>
      <c r="J4178">
        <v>6.5</v>
      </c>
    </row>
    <row r="4179" spans="1:10" hidden="1" x14ac:dyDescent="0.25">
      <c r="A4179" s="24" t="str">
        <f t="shared" si="67"/>
        <v>8520ARCELOR (BERTON SICARD)</v>
      </c>
      <c r="B4179" s="1">
        <v>8520</v>
      </c>
      <c r="C4179" s="1" t="s">
        <v>32898</v>
      </c>
      <c r="D4179" s="1" t="s">
        <v>78</v>
      </c>
      <c r="E4179" s="1" t="s">
        <v>1574</v>
      </c>
      <c r="F4179" s="1" t="s">
        <v>32900</v>
      </c>
      <c r="G4179" s="1" t="s">
        <v>655</v>
      </c>
      <c r="H4179">
        <v>8520</v>
      </c>
      <c r="I4179" s="1" t="s">
        <v>41</v>
      </c>
      <c r="J4179">
        <v>6.5</v>
      </c>
    </row>
    <row r="4180" spans="1:10" hidden="1" x14ac:dyDescent="0.25">
      <c r="A4180" s="24" t="str">
        <f t="shared" si="67"/>
        <v>8521ARCELOR (BERTON SICARD)</v>
      </c>
      <c r="B4180" s="1">
        <v>8521</v>
      </c>
      <c r="C4180" s="1" t="s">
        <v>32898</v>
      </c>
      <c r="D4180" s="1" t="s">
        <v>168</v>
      </c>
      <c r="E4180" s="1" t="s">
        <v>1575</v>
      </c>
      <c r="F4180" s="1" t="s">
        <v>32900</v>
      </c>
      <c r="G4180" s="1" t="s">
        <v>655</v>
      </c>
      <c r="H4180">
        <v>8521</v>
      </c>
      <c r="I4180" s="1" t="s">
        <v>41</v>
      </c>
      <c r="J4180">
        <v>6.5</v>
      </c>
    </row>
    <row r="4181" spans="1:10" hidden="1" x14ac:dyDescent="0.25">
      <c r="A4181" s="24" t="str">
        <f t="shared" si="67"/>
        <v>8522ARCELOR (BERTON SICARD)</v>
      </c>
      <c r="B4181" s="1">
        <v>8522</v>
      </c>
      <c r="C4181" s="1" t="s">
        <v>32898</v>
      </c>
      <c r="D4181" s="1" t="s">
        <v>168</v>
      </c>
      <c r="E4181" s="1" t="s">
        <v>1576</v>
      </c>
      <c r="F4181" s="1" t="s">
        <v>32900</v>
      </c>
      <c r="G4181" s="1" t="s">
        <v>655</v>
      </c>
      <c r="H4181">
        <v>8522</v>
      </c>
      <c r="I4181" s="1" t="s">
        <v>41</v>
      </c>
      <c r="J4181">
        <v>6.5</v>
      </c>
    </row>
    <row r="4182" spans="1:10" hidden="1" x14ac:dyDescent="0.25">
      <c r="A4182" s="24" t="str">
        <f t="shared" si="67"/>
        <v>8523ARCELOR (BERTON SICARD)</v>
      </c>
      <c r="B4182" s="1">
        <v>8523</v>
      </c>
      <c r="C4182" s="1" t="s">
        <v>32898</v>
      </c>
      <c r="D4182" s="1" t="s">
        <v>168</v>
      </c>
      <c r="E4182" s="1" t="s">
        <v>1577</v>
      </c>
      <c r="F4182" s="1" t="s">
        <v>32900</v>
      </c>
      <c r="G4182" s="1" t="s">
        <v>655</v>
      </c>
      <c r="H4182">
        <v>8523</v>
      </c>
      <c r="I4182" s="1" t="s">
        <v>41</v>
      </c>
      <c r="J4182">
        <v>6.5</v>
      </c>
    </row>
    <row r="4183" spans="1:10" hidden="1" x14ac:dyDescent="0.25">
      <c r="A4183" s="24" t="str">
        <f t="shared" si="67"/>
        <v>8524ARCELOR (BERTON SICARD)</v>
      </c>
      <c r="B4183" s="1">
        <v>8524</v>
      </c>
      <c r="C4183" s="1" t="s">
        <v>32898</v>
      </c>
      <c r="D4183" s="1" t="s">
        <v>168</v>
      </c>
      <c r="E4183" s="1" t="s">
        <v>1577</v>
      </c>
      <c r="F4183" s="1" t="s">
        <v>32900</v>
      </c>
      <c r="G4183" s="1" t="s">
        <v>655</v>
      </c>
      <c r="H4183">
        <v>8524</v>
      </c>
      <c r="I4183" s="1" t="s">
        <v>41</v>
      </c>
      <c r="J4183">
        <v>6.5</v>
      </c>
    </row>
    <row r="4184" spans="1:10" hidden="1" x14ac:dyDescent="0.25">
      <c r="A4184" s="24" t="str">
        <f t="shared" si="67"/>
        <v>8525ARCELOR (BERTON SICARD)</v>
      </c>
      <c r="B4184" s="1">
        <v>8525</v>
      </c>
      <c r="C4184" s="1" t="s">
        <v>32898</v>
      </c>
      <c r="D4184" s="1" t="s">
        <v>168</v>
      </c>
      <c r="E4184" s="1" t="s">
        <v>1578</v>
      </c>
      <c r="F4184" s="1" t="s">
        <v>32900</v>
      </c>
      <c r="G4184" s="1" t="s">
        <v>655</v>
      </c>
      <c r="H4184">
        <v>8525</v>
      </c>
      <c r="I4184" s="1" t="s">
        <v>41</v>
      </c>
      <c r="J4184">
        <v>6.5</v>
      </c>
    </row>
    <row r="4185" spans="1:10" hidden="1" x14ac:dyDescent="0.25">
      <c r="A4185" s="24" t="str">
        <f t="shared" si="67"/>
        <v>8535ARCELOR (BERTON SICARD)</v>
      </c>
      <c r="B4185" s="1">
        <v>8535</v>
      </c>
      <c r="C4185" s="1" t="s">
        <v>32898</v>
      </c>
      <c r="D4185" s="1" t="s">
        <v>78</v>
      </c>
      <c r="E4185" s="1" t="s">
        <v>1580</v>
      </c>
      <c r="F4185" s="1" t="s">
        <v>32900</v>
      </c>
      <c r="G4185" s="1" t="s">
        <v>655</v>
      </c>
      <c r="H4185">
        <v>8535</v>
      </c>
      <c r="I4185" s="1" t="s">
        <v>41</v>
      </c>
      <c r="J4185">
        <v>6.5</v>
      </c>
    </row>
    <row r="4186" spans="1:10" hidden="1" x14ac:dyDescent="0.25">
      <c r="A4186" s="24" t="str">
        <f t="shared" si="67"/>
        <v>8536ARCELOR (BERTON SICARD)</v>
      </c>
      <c r="B4186" s="1">
        <v>8536</v>
      </c>
      <c r="C4186" s="1" t="s">
        <v>32898</v>
      </c>
      <c r="D4186" s="1" t="s">
        <v>78</v>
      </c>
      <c r="E4186" s="1" t="s">
        <v>1581</v>
      </c>
      <c r="F4186" s="1" t="s">
        <v>32900</v>
      </c>
      <c r="G4186" s="1" t="s">
        <v>655</v>
      </c>
      <c r="H4186">
        <v>8536</v>
      </c>
      <c r="I4186" s="1" t="s">
        <v>41</v>
      </c>
      <c r="J4186">
        <v>6.5</v>
      </c>
    </row>
    <row r="4187" spans="1:10" hidden="1" x14ac:dyDescent="0.25">
      <c r="A4187" s="24" t="str">
        <f t="shared" si="67"/>
        <v>8537ARCELOR (BERTON SICARD)</v>
      </c>
      <c r="B4187" s="1">
        <v>8537</v>
      </c>
      <c r="C4187" s="1" t="s">
        <v>32898</v>
      </c>
      <c r="D4187" s="1" t="s">
        <v>78</v>
      </c>
      <c r="E4187" s="1" t="s">
        <v>1582</v>
      </c>
      <c r="F4187" s="1" t="s">
        <v>32900</v>
      </c>
      <c r="G4187" s="1" t="s">
        <v>655</v>
      </c>
      <c r="H4187">
        <v>8537</v>
      </c>
      <c r="I4187" s="1" t="s">
        <v>41</v>
      </c>
      <c r="J4187">
        <v>6.5</v>
      </c>
    </row>
    <row r="4188" spans="1:10" hidden="1" x14ac:dyDescent="0.25">
      <c r="A4188" s="24" t="str">
        <f t="shared" si="67"/>
        <v>8541ARCELOR (BERTON SICARD)</v>
      </c>
      <c r="B4188" s="1">
        <v>8541</v>
      </c>
      <c r="C4188" s="1" t="s">
        <v>32898</v>
      </c>
      <c r="D4188" s="1" t="s">
        <v>78</v>
      </c>
      <c r="E4188" s="1" t="s">
        <v>1583</v>
      </c>
      <c r="F4188" s="1" t="s">
        <v>32900</v>
      </c>
      <c r="G4188" s="1" t="s">
        <v>655</v>
      </c>
      <c r="H4188">
        <v>8541</v>
      </c>
      <c r="I4188" s="1" t="s">
        <v>41</v>
      </c>
      <c r="J4188">
        <v>6.5</v>
      </c>
    </row>
    <row r="4189" spans="1:10" hidden="1" x14ac:dyDescent="0.25">
      <c r="A4189" s="24" t="str">
        <f t="shared" si="67"/>
        <v>8542ARCELOR (BERTON SICARD)</v>
      </c>
      <c r="B4189" s="1">
        <v>8542</v>
      </c>
      <c r="C4189" s="1" t="s">
        <v>32898</v>
      </c>
      <c r="D4189" s="1" t="s">
        <v>168</v>
      </c>
      <c r="E4189" s="1" t="s">
        <v>1584</v>
      </c>
      <c r="F4189" s="1" t="s">
        <v>32900</v>
      </c>
      <c r="G4189" s="1" t="s">
        <v>655</v>
      </c>
      <c r="H4189">
        <v>8542</v>
      </c>
      <c r="I4189" s="1" t="s">
        <v>41</v>
      </c>
      <c r="J4189">
        <v>6.5</v>
      </c>
    </row>
    <row r="4190" spans="1:10" hidden="1" x14ac:dyDescent="0.25">
      <c r="A4190" s="24" t="str">
        <f t="shared" si="67"/>
        <v>8556ARCELOR (BERTON SICARD)</v>
      </c>
      <c r="B4190" s="1">
        <v>8556</v>
      </c>
      <c r="C4190" s="1" t="s">
        <v>32898</v>
      </c>
      <c r="D4190" s="1" t="s">
        <v>78</v>
      </c>
      <c r="E4190" s="1" t="s">
        <v>1585</v>
      </c>
      <c r="F4190" s="1" t="s">
        <v>32900</v>
      </c>
      <c r="G4190" s="1" t="s">
        <v>655</v>
      </c>
      <c r="H4190">
        <v>8556</v>
      </c>
      <c r="I4190" s="1" t="s">
        <v>41</v>
      </c>
      <c r="J4190">
        <v>6.5</v>
      </c>
    </row>
    <row r="4191" spans="1:10" hidden="1" x14ac:dyDescent="0.25">
      <c r="A4191" s="24" t="str">
        <f t="shared" si="67"/>
        <v>8557ARCELOR (BERTON SICARD)</v>
      </c>
      <c r="B4191" s="1">
        <v>8557</v>
      </c>
      <c r="C4191" s="1" t="s">
        <v>32898</v>
      </c>
      <c r="D4191" s="1" t="s">
        <v>78</v>
      </c>
      <c r="E4191" s="1" t="s">
        <v>1586</v>
      </c>
      <c r="F4191" s="1" t="s">
        <v>32900</v>
      </c>
      <c r="G4191" s="1" t="s">
        <v>655</v>
      </c>
      <c r="H4191">
        <v>8557</v>
      </c>
      <c r="I4191" s="1" t="s">
        <v>41</v>
      </c>
      <c r="J4191">
        <v>6.5</v>
      </c>
    </row>
    <row r="4192" spans="1:10" hidden="1" x14ac:dyDescent="0.25">
      <c r="A4192" s="24" t="str">
        <f t="shared" si="67"/>
        <v>8566ARCELOR (BERTON SICARD)</v>
      </c>
      <c r="B4192" s="1">
        <v>8566</v>
      </c>
      <c r="C4192" s="1" t="s">
        <v>32898</v>
      </c>
      <c r="D4192" s="1" t="s">
        <v>78</v>
      </c>
      <c r="E4192" s="1" t="s">
        <v>2260</v>
      </c>
      <c r="F4192" s="1" t="s">
        <v>32900</v>
      </c>
      <c r="G4192" s="1" t="s">
        <v>655</v>
      </c>
      <c r="H4192">
        <v>8566</v>
      </c>
      <c r="I4192" s="1" t="s">
        <v>41</v>
      </c>
      <c r="J4192">
        <v>6.3</v>
      </c>
    </row>
    <row r="4193" spans="1:10" hidden="1" x14ac:dyDescent="0.25">
      <c r="A4193" s="24" t="str">
        <f t="shared" si="67"/>
        <v>8569ARCELOR (BERTON SICARD)</v>
      </c>
      <c r="B4193" s="1">
        <v>8569</v>
      </c>
      <c r="C4193" s="1" t="s">
        <v>32898</v>
      </c>
      <c r="D4193" s="1" t="s">
        <v>78</v>
      </c>
      <c r="E4193" s="1" t="s">
        <v>2261</v>
      </c>
      <c r="F4193" s="1" t="s">
        <v>32900</v>
      </c>
      <c r="G4193" s="1" t="s">
        <v>655</v>
      </c>
      <c r="H4193">
        <v>8569</v>
      </c>
      <c r="I4193" s="1" t="s">
        <v>41</v>
      </c>
      <c r="J4193">
        <v>6.5</v>
      </c>
    </row>
    <row r="4194" spans="1:10" hidden="1" x14ac:dyDescent="0.25">
      <c r="A4194" s="24" t="str">
        <f t="shared" si="67"/>
        <v>8570ARCELOR (BERTON SICARD)</v>
      </c>
      <c r="B4194" s="1">
        <v>8570</v>
      </c>
      <c r="C4194" s="1" t="s">
        <v>32898</v>
      </c>
      <c r="D4194" s="1" t="s">
        <v>78</v>
      </c>
      <c r="E4194" s="1" t="s">
        <v>2262</v>
      </c>
      <c r="F4194" s="1" t="s">
        <v>32900</v>
      </c>
      <c r="G4194" s="1" t="s">
        <v>655</v>
      </c>
      <c r="H4194">
        <v>8570</v>
      </c>
      <c r="I4194" s="1" t="s">
        <v>41</v>
      </c>
      <c r="J4194">
        <v>6.5</v>
      </c>
    </row>
    <row r="4195" spans="1:10" hidden="1" x14ac:dyDescent="0.25">
      <c r="A4195" s="24" t="str">
        <f t="shared" si="67"/>
        <v>8575ARCELOR (BERTON SICARD)</v>
      </c>
      <c r="B4195" s="1">
        <v>8575</v>
      </c>
      <c r="C4195" s="1" t="s">
        <v>32898</v>
      </c>
      <c r="D4195" s="1" t="s">
        <v>78</v>
      </c>
      <c r="E4195" s="1" t="s">
        <v>2113</v>
      </c>
      <c r="F4195" s="1" t="s">
        <v>32900</v>
      </c>
      <c r="G4195" s="1" t="s">
        <v>655</v>
      </c>
      <c r="H4195">
        <v>8575</v>
      </c>
      <c r="I4195" s="1" t="s">
        <v>41</v>
      </c>
      <c r="J4195">
        <v>6.5</v>
      </c>
    </row>
    <row r="4196" spans="1:10" hidden="1" x14ac:dyDescent="0.25">
      <c r="A4196" s="24" t="str">
        <f t="shared" si="67"/>
        <v>8670ARCELOR (BERTON SICARD)</v>
      </c>
      <c r="B4196" s="1">
        <v>8670</v>
      </c>
      <c r="C4196" s="1" t="s">
        <v>32898</v>
      </c>
      <c r="D4196" s="1" t="s">
        <v>78</v>
      </c>
      <c r="E4196" s="1" t="s">
        <v>1593</v>
      </c>
      <c r="F4196" s="1" t="s">
        <v>32900</v>
      </c>
      <c r="G4196" s="1" t="s">
        <v>655</v>
      </c>
      <c r="H4196">
        <v>8670</v>
      </c>
      <c r="I4196" s="1" t="s">
        <v>41</v>
      </c>
      <c r="J4196">
        <v>6.5</v>
      </c>
    </row>
    <row r="4197" spans="1:10" hidden="1" x14ac:dyDescent="0.25">
      <c r="A4197" s="24" t="str">
        <f t="shared" si="67"/>
        <v>8671ARCELOR (BERTON SICARD)</v>
      </c>
      <c r="B4197" s="1">
        <v>8671</v>
      </c>
      <c r="C4197" s="1" t="s">
        <v>32898</v>
      </c>
      <c r="D4197" s="1" t="s">
        <v>78</v>
      </c>
      <c r="E4197" s="1" t="s">
        <v>1594</v>
      </c>
      <c r="F4197" s="1" t="s">
        <v>32900</v>
      </c>
      <c r="G4197" s="1" t="s">
        <v>655</v>
      </c>
      <c r="H4197">
        <v>8671</v>
      </c>
      <c r="I4197" s="1" t="s">
        <v>41</v>
      </c>
      <c r="J4197">
        <v>6.5</v>
      </c>
    </row>
    <row r="4198" spans="1:10" hidden="1" x14ac:dyDescent="0.25">
      <c r="A4198" s="24" t="str">
        <f t="shared" si="67"/>
        <v>8803ARCELOR (BERTON SICARD)</v>
      </c>
      <c r="B4198" s="1">
        <v>8803</v>
      </c>
      <c r="C4198" s="1" t="s">
        <v>32898</v>
      </c>
      <c r="D4198" s="1" t="s">
        <v>78</v>
      </c>
      <c r="E4198" s="1" t="s">
        <v>1595</v>
      </c>
      <c r="F4198" s="1" t="s">
        <v>32900</v>
      </c>
      <c r="G4198" s="1" t="s">
        <v>655</v>
      </c>
      <c r="H4198">
        <v>8803</v>
      </c>
      <c r="I4198" s="1" t="s">
        <v>41</v>
      </c>
      <c r="J4198">
        <v>6</v>
      </c>
    </row>
    <row r="4199" spans="1:10" hidden="1" x14ac:dyDescent="0.25">
      <c r="A4199" s="24" t="str">
        <f t="shared" si="67"/>
        <v>8810ARCELOR (BERTON SICARD)</v>
      </c>
      <c r="B4199" s="1">
        <v>8810</v>
      </c>
      <c r="C4199" s="1" t="s">
        <v>32898</v>
      </c>
      <c r="D4199" s="1" t="s">
        <v>78</v>
      </c>
      <c r="E4199" s="1" t="s">
        <v>480</v>
      </c>
      <c r="F4199" s="1" t="s">
        <v>32900</v>
      </c>
      <c r="G4199" s="1" t="s">
        <v>655</v>
      </c>
      <c r="H4199">
        <v>8810</v>
      </c>
      <c r="I4199" s="1" t="s">
        <v>41</v>
      </c>
      <c r="J4199">
        <v>6</v>
      </c>
    </row>
    <row r="4200" spans="1:10" hidden="1" x14ac:dyDescent="0.25">
      <c r="A4200" s="24" t="str">
        <f t="shared" si="67"/>
        <v>8811ARCELOR (BERTON SICARD)</v>
      </c>
      <c r="B4200" s="1">
        <v>8811</v>
      </c>
      <c r="C4200" s="1" t="s">
        <v>32898</v>
      </c>
      <c r="D4200" s="1" t="s">
        <v>78</v>
      </c>
      <c r="E4200" s="1" t="s">
        <v>1596</v>
      </c>
      <c r="F4200" s="1" t="s">
        <v>32900</v>
      </c>
      <c r="G4200" s="1" t="s">
        <v>655</v>
      </c>
      <c r="H4200">
        <v>8811</v>
      </c>
      <c r="I4200" s="1" t="s">
        <v>41</v>
      </c>
      <c r="J4200">
        <v>6</v>
      </c>
    </row>
    <row r="4201" spans="1:10" hidden="1" x14ac:dyDescent="0.25">
      <c r="A4201" s="24" t="str">
        <f t="shared" si="67"/>
        <v>8813ARCELOR (BERTON SICARD)</v>
      </c>
      <c r="B4201" s="1">
        <v>8813</v>
      </c>
      <c r="C4201" s="1" t="s">
        <v>32898</v>
      </c>
      <c r="D4201" s="1" t="s">
        <v>78</v>
      </c>
      <c r="E4201" s="1" t="s">
        <v>1597</v>
      </c>
      <c r="F4201" s="1" t="s">
        <v>32900</v>
      </c>
      <c r="G4201" s="1" t="s">
        <v>655</v>
      </c>
      <c r="H4201">
        <v>8813</v>
      </c>
      <c r="I4201" s="1" t="s">
        <v>41</v>
      </c>
      <c r="J4201">
        <v>6.5</v>
      </c>
    </row>
    <row r="4202" spans="1:10" hidden="1" x14ac:dyDescent="0.25">
      <c r="A4202" s="24" t="str">
        <f t="shared" si="67"/>
        <v>8814ARCELOR (BERTON SICARD)</v>
      </c>
      <c r="B4202" s="1">
        <v>8814</v>
      </c>
      <c r="C4202" s="1" t="s">
        <v>32898</v>
      </c>
      <c r="D4202" s="1" t="s">
        <v>78</v>
      </c>
      <c r="E4202" s="1" t="s">
        <v>1598</v>
      </c>
      <c r="F4202" s="1" t="s">
        <v>32900</v>
      </c>
      <c r="G4202" s="1" t="s">
        <v>655</v>
      </c>
      <c r="H4202">
        <v>8814</v>
      </c>
      <c r="I4202" s="1" t="s">
        <v>41</v>
      </c>
      <c r="J4202">
        <v>6.5</v>
      </c>
    </row>
    <row r="4203" spans="1:10" hidden="1" x14ac:dyDescent="0.25">
      <c r="A4203" s="24" t="str">
        <f t="shared" si="67"/>
        <v>8815ARCELOR (BERTON SICARD)</v>
      </c>
      <c r="B4203" s="1">
        <v>8815</v>
      </c>
      <c r="C4203" s="1" t="s">
        <v>32898</v>
      </c>
      <c r="D4203" s="1" t="s">
        <v>78</v>
      </c>
      <c r="E4203" s="1" t="s">
        <v>1599</v>
      </c>
      <c r="F4203" s="1" t="s">
        <v>32900</v>
      </c>
      <c r="G4203" s="1" t="s">
        <v>655</v>
      </c>
      <c r="H4203">
        <v>8815</v>
      </c>
      <c r="I4203" s="1" t="s">
        <v>41</v>
      </c>
      <c r="J4203">
        <v>6.5</v>
      </c>
    </row>
    <row r="4204" spans="1:10" hidden="1" x14ac:dyDescent="0.25">
      <c r="A4204" s="24" t="str">
        <f t="shared" si="67"/>
        <v>8822ARCELOR (BERTON SICARD)</v>
      </c>
      <c r="B4204" s="1">
        <v>8822</v>
      </c>
      <c r="C4204" s="1" t="s">
        <v>32898</v>
      </c>
      <c r="D4204" s="1" t="s">
        <v>78</v>
      </c>
      <c r="E4204" s="1" t="s">
        <v>1600</v>
      </c>
      <c r="F4204" s="1" t="s">
        <v>32900</v>
      </c>
      <c r="G4204" s="1" t="s">
        <v>655</v>
      </c>
      <c r="H4204">
        <v>8822</v>
      </c>
      <c r="I4204" s="1" t="s">
        <v>41</v>
      </c>
      <c r="J4204">
        <v>6</v>
      </c>
    </row>
    <row r="4205" spans="1:10" hidden="1" x14ac:dyDescent="0.25">
      <c r="A4205" s="24" t="str">
        <f t="shared" si="67"/>
        <v>8823ARCELOR (BERTON SICARD)</v>
      </c>
      <c r="B4205" s="1">
        <v>8823</v>
      </c>
      <c r="C4205" s="1" t="s">
        <v>32898</v>
      </c>
      <c r="D4205" s="1" t="s">
        <v>78</v>
      </c>
      <c r="E4205" s="1" t="s">
        <v>1601</v>
      </c>
      <c r="F4205" s="1" t="s">
        <v>32900</v>
      </c>
      <c r="G4205" s="1" t="s">
        <v>655</v>
      </c>
      <c r="H4205">
        <v>8823</v>
      </c>
      <c r="I4205" s="1" t="s">
        <v>41</v>
      </c>
      <c r="J4205">
        <v>6.5</v>
      </c>
    </row>
    <row r="4206" spans="1:10" hidden="1" x14ac:dyDescent="0.25">
      <c r="A4206" s="24" t="str">
        <f t="shared" si="67"/>
        <v>8830ARCELOR (BERTON SICARD)</v>
      </c>
      <c r="B4206" s="1">
        <v>8830</v>
      </c>
      <c r="C4206" s="1" t="s">
        <v>32898</v>
      </c>
      <c r="D4206" s="1" t="s">
        <v>78</v>
      </c>
      <c r="E4206" s="1" t="s">
        <v>1602</v>
      </c>
      <c r="F4206" s="1" t="s">
        <v>32900</v>
      </c>
      <c r="G4206" s="1" t="s">
        <v>655</v>
      </c>
      <c r="H4206">
        <v>8830</v>
      </c>
      <c r="I4206" s="1" t="s">
        <v>41</v>
      </c>
      <c r="J4206">
        <v>6</v>
      </c>
    </row>
    <row r="4207" spans="1:10" hidden="1" x14ac:dyDescent="0.25">
      <c r="A4207" s="24" t="str">
        <f t="shared" si="67"/>
        <v>8842ARCELOR (BERTON SICARD)</v>
      </c>
      <c r="B4207" s="1">
        <v>8842</v>
      </c>
      <c r="C4207" s="1" t="s">
        <v>32898</v>
      </c>
      <c r="D4207" s="1" t="s">
        <v>78</v>
      </c>
      <c r="E4207" s="1" t="s">
        <v>1603</v>
      </c>
      <c r="F4207" s="1" t="s">
        <v>32900</v>
      </c>
      <c r="G4207" s="1" t="s">
        <v>655</v>
      </c>
      <c r="H4207">
        <v>8842</v>
      </c>
      <c r="I4207" s="1" t="s">
        <v>41</v>
      </c>
      <c r="J4207">
        <v>6.5</v>
      </c>
    </row>
    <row r="4208" spans="1:10" hidden="1" x14ac:dyDescent="0.25">
      <c r="A4208" s="24" t="str">
        <f t="shared" si="67"/>
        <v>8843THARCELOR (BERTON SICARD)</v>
      </c>
      <c r="B4208" s="1" t="s">
        <v>1604</v>
      </c>
      <c r="C4208" s="1" t="s">
        <v>32898</v>
      </c>
      <c r="D4208" s="1" t="s">
        <v>78</v>
      </c>
      <c r="E4208" s="1" t="s">
        <v>1605</v>
      </c>
      <c r="F4208" s="1" t="s">
        <v>32900</v>
      </c>
      <c r="G4208" s="1" t="s">
        <v>655</v>
      </c>
      <c r="H4208" t="s">
        <v>1604</v>
      </c>
      <c r="I4208" s="1" t="s">
        <v>41</v>
      </c>
      <c r="J4208">
        <v>6.5</v>
      </c>
    </row>
    <row r="4209" spans="1:10" hidden="1" x14ac:dyDescent="0.25">
      <c r="A4209" s="24" t="str">
        <f t="shared" si="67"/>
        <v>8844ARCELOR (BERTON SICARD)</v>
      </c>
      <c r="B4209" s="1">
        <v>8844</v>
      </c>
      <c r="C4209" s="1" t="s">
        <v>32898</v>
      </c>
      <c r="D4209" s="1" t="s">
        <v>78</v>
      </c>
      <c r="E4209" s="1" t="s">
        <v>1606</v>
      </c>
      <c r="F4209" s="1" t="s">
        <v>32900</v>
      </c>
      <c r="G4209" s="1" t="s">
        <v>655</v>
      </c>
      <c r="H4209">
        <v>8844</v>
      </c>
      <c r="I4209" s="1" t="s">
        <v>41</v>
      </c>
      <c r="J4209">
        <v>6.5</v>
      </c>
    </row>
    <row r="4210" spans="1:10" hidden="1" x14ac:dyDescent="0.25">
      <c r="A4210" s="24" t="str">
        <f t="shared" si="67"/>
        <v>8853ARCELOR (BERTON SICARD)</v>
      </c>
      <c r="B4210" s="1">
        <v>8853</v>
      </c>
      <c r="C4210" s="1" t="s">
        <v>32898</v>
      </c>
      <c r="D4210" s="1" t="s">
        <v>78</v>
      </c>
      <c r="E4210" s="1" t="s">
        <v>1607</v>
      </c>
      <c r="F4210" s="1" t="s">
        <v>32900</v>
      </c>
      <c r="G4210" s="1" t="s">
        <v>655</v>
      </c>
      <c r="H4210">
        <v>8853</v>
      </c>
      <c r="I4210" s="1" t="s">
        <v>41</v>
      </c>
      <c r="J4210">
        <v>6.5</v>
      </c>
    </row>
    <row r="4211" spans="1:10" hidden="1" x14ac:dyDescent="0.25">
      <c r="A4211" s="24" t="str">
        <f t="shared" si="67"/>
        <v>8859ARCELOR (BERTON SICARD)</v>
      </c>
      <c r="B4211" s="1">
        <v>8859</v>
      </c>
      <c r="C4211" s="1" t="s">
        <v>32898</v>
      </c>
      <c r="D4211" s="1" t="s">
        <v>78</v>
      </c>
      <c r="E4211" s="1" t="s">
        <v>2118</v>
      </c>
      <c r="F4211" s="1" t="s">
        <v>32900</v>
      </c>
      <c r="G4211" s="1" t="s">
        <v>655</v>
      </c>
      <c r="H4211">
        <v>8859</v>
      </c>
      <c r="I4211" s="1" t="s">
        <v>41</v>
      </c>
      <c r="J4211">
        <v>6</v>
      </c>
    </row>
    <row r="4212" spans="1:10" hidden="1" x14ac:dyDescent="0.25">
      <c r="A4212" s="24" t="str">
        <f t="shared" si="67"/>
        <v>8873ARCELOR (BERTON SICARD)</v>
      </c>
      <c r="B4212" s="1">
        <v>8873</v>
      </c>
      <c r="C4212" s="1" t="s">
        <v>32898</v>
      </c>
      <c r="D4212" s="1" t="s">
        <v>78</v>
      </c>
      <c r="E4212" s="1" t="s">
        <v>1608</v>
      </c>
      <c r="F4212" s="1" t="s">
        <v>32900</v>
      </c>
      <c r="G4212" s="1" t="s">
        <v>655</v>
      </c>
      <c r="H4212">
        <v>8873</v>
      </c>
      <c r="I4212" s="1" t="s">
        <v>41</v>
      </c>
      <c r="J4212">
        <v>6.5</v>
      </c>
    </row>
    <row r="4213" spans="1:10" hidden="1" x14ac:dyDescent="0.25">
      <c r="A4213" s="24" t="str">
        <f t="shared" si="67"/>
        <v>8954ARCELOR (BERTON SICARD)</v>
      </c>
      <c r="B4213" s="1">
        <v>8954</v>
      </c>
      <c r="C4213" s="1" t="s">
        <v>32898</v>
      </c>
      <c r="D4213" s="1" t="s">
        <v>78</v>
      </c>
      <c r="E4213" s="1" t="s">
        <v>2263</v>
      </c>
      <c r="F4213" s="1" t="s">
        <v>32900</v>
      </c>
      <c r="G4213" s="1" t="s">
        <v>655</v>
      </c>
      <c r="H4213">
        <v>8954</v>
      </c>
      <c r="I4213" s="1" t="s">
        <v>41</v>
      </c>
      <c r="J4213">
        <v>1</v>
      </c>
    </row>
    <row r="4214" spans="1:10" hidden="1" x14ac:dyDescent="0.25">
      <c r="A4214" s="24" t="str">
        <f t="shared" si="67"/>
        <v>9002ARCELOR (BERTON SICARD)</v>
      </c>
      <c r="B4214" s="1">
        <v>9002</v>
      </c>
      <c r="C4214" s="1" t="s">
        <v>32898</v>
      </c>
      <c r="D4214" s="1" t="s">
        <v>78</v>
      </c>
      <c r="E4214" s="1" t="s">
        <v>1609</v>
      </c>
      <c r="F4214" s="1" t="s">
        <v>32900</v>
      </c>
      <c r="G4214" s="1" t="s">
        <v>655</v>
      </c>
      <c r="H4214">
        <v>9002</v>
      </c>
      <c r="I4214" s="1" t="s">
        <v>41</v>
      </c>
      <c r="J4214">
        <v>6.5</v>
      </c>
    </row>
    <row r="4215" spans="1:10" hidden="1" x14ac:dyDescent="0.25">
      <c r="A4215" s="24" t="str">
        <f t="shared" si="67"/>
        <v>9022ARCELOR (BERTON SICARD)</v>
      </c>
      <c r="B4215" s="1">
        <v>9022</v>
      </c>
      <c r="C4215" s="1" t="s">
        <v>32898</v>
      </c>
      <c r="D4215" s="1" t="s">
        <v>168</v>
      </c>
      <c r="E4215" s="1" t="s">
        <v>2121</v>
      </c>
      <c r="F4215" s="1" t="s">
        <v>32900</v>
      </c>
      <c r="G4215" s="1" t="s">
        <v>655</v>
      </c>
      <c r="H4215">
        <v>9022</v>
      </c>
      <c r="I4215" s="1" t="s">
        <v>41</v>
      </c>
      <c r="J4215">
        <v>6</v>
      </c>
    </row>
    <row r="4216" spans="1:10" hidden="1" x14ac:dyDescent="0.25">
      <c r="A4216" s="24" t="str">
        <f t="shared" si="67"/>
        <v>9022/3ARCELOR (BERTON SICARD)</v>
      </c>
      <c r="B4216" s="1" t="s">
        <v>2122</v>
      </c>
      <c r="C4216" s="1" t="s">
        <v>32898</v>
      </c>
      <c r="D4216" s="1" t="s">
        <v>78</v>
      </c>
      <c r="E4216" s="1" t="s">
        <v>2123</v>
      </c>
      <c r="F4216" s="1" t="s">
        <v>32900</v>
      </c>
      <c r="G4216" s="1" t="s">
        <v>655</v>
      </c>
      <c r="H4216" t="s">
        <v>2122</v>
      </c>
      <c r="I4216" s="1" t="s">
        <v>41</v>
      </c>
      <c r="J4216">
        <v>3</v>
      </c>
    </row>
    <row r="4217" spans="1:10" hidden="1" x14ac:dyDescent="0.25">
      <c r="A4217" s="24" t="str">
        <f t="shared" si="67"/>
        <v>9023ARCELOR (BERTON SICARD)</v>
      </c>
      <c r="B4217" s="1">
        <v>9023</v>
      </c>
      <c r="C4217" s="1" t="s">
        <v>32898</v>
      </c>
      <c r="D4217" s="1" t="s">
        <v>168</v>
      </c>
      <c r="E4217" s="1" t="s">
        <v>2124</v>
      </c>
      <c r="F4217" s="1" t="s">
        <v>32900</v>
      </c>
      <c r="G4217" s="1" t="s">
        <v>655</v>
      </c>
      <c r="H4217">
        <v>9023</v>
      </c>
      <c r="I4217" s="1" t="s">
        <v>41</v>
      </c>
      <c r="J4217">
        <v>6</v>
      </c>
    </row>
    <row r="4218" spans="1:10" hidden="1" x14ac:dyDescent="0.25">
      <c r="A4218" s="24" t="str">
        <f t="shared" si="67"/>
        <v>9023/3ARCELOR (BERTON SICARD)</v>
      </c>
      <c r="B4218" s="1" t="s">
        <v>2125</v>
      </c>
      <c r="C4218" s="1" t="s">
        <v>32898</v>
      </c>
      <c r="D4218" s="1" t="s">
        <v>78</v>
      </c>
      <c r="E4218" s="1" t="s">
        <v>2126</v>
      </c>
      <c r="F4218" s="1" t="s">
        <v>32900</v>
      </c>
      <c r="G4218" s="1" t="s">
        <v>655</v>
      </c>
      <c r="H4218" t="s">
        <v>2125</v>
      </c>
      <c r="I4218" s="1" t="s">
        <v>41</v>
      </c>
      <c r="J4218">
        <v>3</v>
      </c>
    </row>
    <row r="4219" spans="1:10" hidden="1" x14ac:dyDescent="0.25">
      <c r="A4219" s="24" t="str">
        <f t="shared" si="67"/>
        <v>9130ARCELOR (BERTON SICARD)</v>
      </c>
      <c r="B4219" s="1">
        <v>9130</v>
      </c>
      <c r="C4219" s="1" t="s">
        <v>32898</v>
      </c>
      <c r="D4219" s="1" t="s">
        <v>78</v>
      </c>
      <c r="E4219" s="1" t="s">
        <v>1321</v>
      </c>
      <c r="F4219" s="1" t="s">
        <v>32900</v>
      </c>
      <c r="G4219" s="1" t="s">
        <v>655</v>
      </c>
      <c r="H4219">
        <v>9130</v>
      </c>
      <c r="I4219" s="1" t="s">
        <v>41</v>
      </c>
      <c r="J4219">
        <v>6.5</v>
      </c>
    </row>
    <row r="4220" spans="1:10" hidden="1" x14ac:dyDescent="0.25">
      <c r="A4220" s="24" t="str">
        <f t="shared" si="67"/>
        <v>9131ARCELOR (BERTON SICARD)</v>
      </c>
      <c r="B4220" s="1">
        <v>9131</v>
      </c>
      <c r="C4220" s="1" t="s">
        <v>32898</v>
      </c>
      <c r="D4220" s="1" t="s">
        <v>78</v>
      </c>
      <c r="E4220" s="1" t="s">
        <v>1322</v>
      </c>
      <c r="F4220" s="1" t="s">
        <v>32900</v>
      </c>
      <c r="G4220" s="1" t="s">
        <v>655</v>
      </c>
      <c r="H4220">
        <v>9131</v>
      </c>
      <c r="I4220" s="1" t="s">
        <v>41</v>
      </c>
      <c r="J4220">
        <v>6.5</v>
      </c>
    </row>
    <row r="4221" spans="1:10" hidden="1" x14ac:dyDescent="0.25">
      <c r="A4221" s="24" t="str">
        <f t="shared" si="67"/>
        <v>9132ARCELOR (BERTON SICARD)</v>
      </c>
      <c r="B4221" s="1">
        <v>9132</v>
      </c>
      <c r="C4221" s="1" t="s">
        <v>32898</v>
      </c>
      <c r="D4221" s="1" t="s">
        <v>78</v>
      </c>
      <c r="E4221" s="1" t="s">
        <v>1323</v>
      </c>
      <c r="F4221" s="1" t="s">
        <v>32900</v>
      </c>
      <c r="G4221" s="1" t="s">
        <v>655</v>
      </c>
      <c r="H4221">
        <v>9132</v>
      </c>
      <c r="I4221" s="1" t="s">
        <v>41</v>
      </c>
      <c r="J4221">
        <v>6.5</v>
      </c>
    </row>
    <row r="4222" spans="1:10" hidden="1" x14ac:dyDescent="0.25">
      <c r="A4222" s="24" t="str">
        <f t="shared" si="67"/>
        <v>9133ARCELOR (BERTON SICARD)</v>
      </c>
      <c r="B4222" s="1">
        <v>9133</v>
      </c>
      <c r="C4222" s="1" t="s">
        <v>32898</v>
      </c>
      <c r="D4222" s="1" t="s">
        <v>78</v>
      </c>
      <c r="E4222" s="1" t="s">
        <v>1326</v>
      </c>
      <c r="F4222" s="1" t="s">
        <v>32900</v>
      </c>
      <c r="G4222" s="1" t="s">
        <v>655</v>
      </c>
      <c r="H4222">
        <v>9133</v>
      </c>
      <c r="I4222" s="1" t="s">
        <v>41</v>
      </c>
      <c r="J4222">
        <v>6.5</v>
      </c>
    </row>
    <row r="4223" spans="1:10" hidden="1" x14ac:dyDescent="0.25">
      <c r="A4223" s="24" t="str">
        <f t="shared" si="67"/>
        <v>9142ARCELOR (BERTON SICARD)</v>
      </c>
      <c r="B4223" s="1">
        <v>9142</v>
      </c>
      <c r="C4223" s="1" t="s">
        <v>32898</v>
      </c>
      <c r="D4223" s="1" t="s">
        <v>78</v>
      </c>
      <c r="E4223" s="1" t="s">
        <v>1610</v>
      </c>
      <c r="F4223" s="1" t="s">
        <v>32900</v>
      </c>
      <c r="G4223" s="1" t="s">
        <v>655</v>
      </c>
      <c r="H4223">
        <v>9142</v>
      </c>
      <c r="I4223" s="1" t="s">
        <v>41</v>
      </c>
      <c r="J4223">
        <v>6.5</v>
      </c>
    </row>
    <row r="4224" spans="1:10" hidden="1" x14ac:dyDescent="0.25">
      <c r="A4224" s="24" t="str">
        <f t="shared" si="67"/>
        <v>9143ARCELOR (BERTON SICARD)</v>
      </c>
      <c r="B4224" s="1">
        <v>9143</v>
      </c>
      <c r="C4224" s="1" t="s">
        <v>32898</v>
      </c>
      <c r="D4224" s="1" t="s">
        <v>78</v>
      </c>
      <c r="E4224" s="1" t="s">
        <v>1611</v>
      </c>
      <c r="F4224" s="1" t="s">
        <v>32900</v>
      </c>
      <c r="G4224" s="1" t="s">
        <v>655</v>
      </c>
      <c r="H4224">
        <v>9143</v>
      </c>
      <c r="I4224" s="1" t="s">
        <v>41</v>
      </c>
      <c r="J4224">
        <v>6.5</v>
      </c>
    </row>
    <row r="4225" spans="1:10" hidden="1" x14ac:dyDescent="0.25">
      <c r="A4225" s="24" t="str">
        <f t="shared" si="67"/>
        <v>9145ARCELOR (BERTON SICARD)</v>
      </c>
      <c r="B4225" s="1">
        <v>9145</v>
      </c>
      <c r="C4225" s="1" t="s">
        <v>32898</v>
      </c>
      <c r="D4225" s="1" t="s">
        <v>78</v>
      </c>
      <c r="E4225" s="1" t="s">
        <v>679</v>
      </c>
      <c r="F4225" s="1" t="s">
        <v>32900</v>
      </c>
      <c r="G4225" s="1" t="s">
        <v>655</v>
      </c>
      <c r="H4225">
        <v>9145</v>
      </c>
      <c r="I4225" s="1" t="s">
        <v>41</v>
      </c>
      <c r="J4225">
        <v>6.5</v>
      </c>
    </row>
    <row r="4226" spans="1:10" hidden="1" x14ac:dyDescent="0.25">
      <c r="A4226" s="24" t="str">
        <f t="shared" si="67"/>
        <v>9146ARCELOR (BERTON SICARD)</v>
      </c>
      <c r="B4226" s="1">
        <v>9146</v>
      </c>
      <c r="C4226" s="1" t="s">
        <v>32898</v>
      </c>
      <c r="D4226" s="1" t="s">
        <v>78</v>
      </c>
      <c r="E4226" s="1" t="s">
        <v>1324</v>
      </c>
      <c r="F4226" s="1" t="s">
        <v>32900</v>
      </c>
      <c r="G4226" s="1" t="s">
        <v>655</v>
      </c>
      <c r="H4226">
        <v>9146</v>
      </c>
      <c r="I4226" s="1" t="s">
        <v>41</v>
      </c>
      <c r="J4226">
        <v>6.5</v>
      </c>
    </row>
    <row r="4227" spans="1:10" hidden="1" x14ac:dyDescent="0.25">
      <c r="A4227" s="24" t="str">
        <f t="shared" si="67"/>
        <v>9147ARCELOR (BERTON SICARD)</v>
      </c>
      <c r="B4227" s="1">
        <v>9147</v>
      </c>
      <c r="C4227" s="1" t="s">
        <v>32898</v>
      </c>
      <c r="D4227" s="1" t="s">
        <v>78</v>
      </c>
      <c r="E4227" s="1" t="s">
        <v>1325</v>
      </c>
      <c r="F4227" s="1" t="s">
        <v>32900</v>
      </c>
      <c r="G4227" s="1" t="s">
        <v>655</v>
      </c>
      <c r="H4227">
        <v>9147</v>
      </c>
      <c r="I4227" s="1" t="s">
        <v>41</v>
      </c>
      <c r="J4227">
        <v>6.5</v>
      </c>
    </row>
    <row r="4228" spans="1:10" hidden="1" x14ac:dyDescent="0.25">
      <c r="A4228" s="24" t="str">
        <f t="shared" si="67"/>
        <v>9148ARCELOR (BERTON SICARD)</v>
      </c>
      <c r="B4228" s="1">
        <v>9148</v>
      </c>
      <c r="C4228" s="1" t="s">
        <v>32898</v>
      </c>
      <c r="D4228" s="1" t="s">
        <v>78</v>
      </c>
      <c r="E4228" s="1" t="s">
        <v>1612</v>
      </c>
      <c r="F4228" s="1" t="s">
        <v>32900</v>
      </c>
      <c r="G4228" s="1" t="s">
        <v>655</v>
      </c>
      <c r="H4228">
        <v>9148</v>
      </c>
      <c r="I4228" s="1" t="s">
        <v>41</v>
      </c>
      <c r="J4228">
        <v>6.5</v>
      </c>
    </row>
    <row r="4229" spans="1:10" hidden="1" x14ac:dyDescent="0.25">
      <c r="A4229" s="24" t="str">
        <f t="shared" si="67"/>
        <v>9154ARCELOR (BERTON SICARD)</v>
      </c>
      <c r="B4229" s="1">
        <v>9154</v>
      </c>
      <c r="C4229" s="1" t="s">
        <v>32898</v>
      </c>
      <c r="D4229" s="1" t="s">
        <v>78</v>
      </c>
      <c r="E4229" s="1" t="s">
        <v>1611</v>
      </c>
      <c r="F4229" s="1" t="s">
        <v>32900</v>
      </c>
      <c r="G4229" s="1" t="s">
        <v>655</v>
      </c>
      <c r="H4229">
        <v>9154</v>
      </c>
      <c r="I4229" s="1" t="s">
        <v>41</v>
      </c>
      <c r="J4229">
        <v>6.5</v>
      </c>
    </row>
    <row r="4230" spans="1:10" hidden="1" x14ac:dyDescent="0.25">
      <c r="A4230" s="24" t="str">
        <f t="shared" si="67"/>
        <v>9155ARCELOR (BERTON SICARD)</v>
      </c>
      <c r="B4230" s="1">
        <v>9155</v>
      </c>
      <c r="C4230" s="1" t="s">
        <v>32898</v>
      </c>
      <c r="D4230" s="1" t="s">
        <v>78</v>
      </c>
      <c r="E4230" s="1" t="s">
        <v>1331</v>
      </c>
      <c r="F4230" s="1" t="s">
        <v>32900</v>
      </c>
      <c r="G4230" s="1" t="s">
        <v>655</v>
      </c>
      <c r="H4230">
        <v>9155</v>
      </c>
      <c r="I4230" s="1" t="s">
        <v>41</v>
      </c>
      <c r="J4230">
        <v>6.5</v>
      </c>
    </row>
    <row r="4231" spans="1:10" hidden="1" x14ac:dyDescent="0.25">
      <c r="A4231" s="24" t="str">
        <f t="shared" si="67"/>
        <v>9156ARCELOR (BERTON SICARD)</v>
      </c>
      <c r="B4231" s="1">
        <v>9156</v>
      </c>
      <c r="C4231" s="1" t="s">
        <v>32898</v>
      </c>
      <c r="D4231" s="1" t="s">
        <v>78</v>
      </c>
      <c r="E4231" s="1" t="s">
        <v>1614</v>
      </c>
      <c r="F4231" s="1" t="s">
        <v>32900</v>
      </c>
      <c r="G4231" s="1" t="s">
        <v>655</v>
      </c>
      <c r="H4231">
        <v>9156</v>
      </c>
      <c r="I4231" s="1" t="s">
        <v>41</v>
      </c>
      <c r="J4231">
        <v>6.5</v>
      </c>
    </row>
    <row r="4232" spans="1:10" hidden="1" x14ac:dyDescent="0.25">
      <c r="A4232" s="24" t="str">
        <f t="shared" si="67"/>
        <v>9157ARCELOR (BERTON SICARD)</v>
      </c>
      <c r="B4232" s="1">
        <v>9157</v>
      </c>
      <c r="C4232" s="1" t="s">
        <v>32898</v>
      </c>
      <c r="D4232" s="1" t="s">
        <v>78</v>
      </c>
      <c r="E4232" s="1" t="s">
        <v>1615</v>
      </c>
      <c r="F4232" s="1" t="s">
        <v>32900</v>
      </c>
      <c r="G4232" s="1" t="s">
        <v>655</v>
      </c>
      <c r="H4232">
        <v>9157</v>
      </c>
      <c r="I4232" s="1" t="s">
        <v>41</v>
      </c>
      <c r="J4232">
        <v>6.5</v>
      </c>
    </row>
    <row r="4233" spans="1:10" hidden="1" x14ac:dyDescent="0.25">
      <c r="A4233" s="24" t="str">
        <f t="shared" si="67"/>
        <v>9162ARCELOR (BERTON SICARD)</v>
      </c>
      <c r="B4233" s="1">
        <v>9162</v>
      </c>
      <c r="C4233" s="1" t="s">
        <v>32898</v>
      </c>
      <c r="D4233" s="1" t="s">
        <v>78</v>
      </c>
      <c r="E4233" s="1" t="s">
        <v>1619</v>
      </c>
      <c r="F4233" s="1" t="s">
        <v>32900</v>
      </c>
      <c r="G4233" s="1" t="s">
        <v>655</v>
      </c>
      <c r="H4233">
        <v>9162</v>
      </c>
      <c r="I4233" s="1" t="s">
        <v>41</v>
      </c>
      <c r="J4233">
        <v>6.5</v>
      </c>
    </row>
    <row r="4234" spans="1:10" hidden="1" x14ac:dyDescent="0.25">
      <c r="A4234" s="24" t="str">
        <f t="shared" si="67"/>
        <v>9163ARCELOR (BERTON SICARD)</v>
      </c>
      <c r="B4234" s="1">
        <v>9163</v>
      </c>
      <c r="C4234" s="1" t="s">
        <v>32898</v>
      </c>
      <c r="D4234" s="1" t="s">
        <v>78</v>
      </c>
      <c r="E4234" s="1" t="s">
        <v>1620</v>
      </c>
      <c r="F4234" s="1" t="s">
        <v>32900</v>
      </c>
      <c r="G4234" s="1" t="s">
        <v>655</v>
      </c>
      <c r="H4234">
        <v>9163</v>
      </c>
      <c r="I4234" s="1" t="s">
        <v>41</v>
      </c>
      <c r="J4234">
        <v>6.5</v>
      </c>
    </row>
    <row r="4235" spans="1:10" hidden="1" x14ac:dyDescent="0.25">
      <c r="A4235" s="24" t="str">
        <f t="shared" si="67"/>
        <v>9174ARCELOR (BERTON SICARD)</v>
      </c>
      <c r="B4235" s="1">
        <v>9174</v>
      </c>
      <c r="C4235" s="1" t="s">
        <v>32898</v>
      </c>
      <c r="D4235" s="1" t="s">
        <v>78</v>
      </c>
      <c r="E4235" s="1" t="s">
        <v>1610</v>
      </c>
      <c r="F4235" s="1" t="s">
        <v>32900</v>
      </c>
      <c r="G4235" s="1" t="s">
        <v>655</v>
      </c>
      <c r="H4235">
        <v>9174</v>
      </c>
      <c r="I4235" s="1" t="s">
        <v>41</v>
      </c>
      <c r="J4235">
        <v>6.5</v>
      </c>
    </row>
    <row r="4236" spans="1:10" hidden="1" x14ac:dyDescent="0.25">
      <c r="A4236" s="24" t="str">
        <f t="shared" ref="A4236:A4299" si="68">B4236&amp;F4236</f>
        <v>9190ARCELOR (BERTON SICARD)</v>
      </c>
      <c r="B4236" s="1">
        <v>9190</v>
      </c>
      <c r="C4236" s="1" t="s">
        <v>32898</v>
      </c>
      <c r="D4236" s="1" t="s">
        <v>78</v>
      </c>
      <c r="E4236" s="1" t="s">
        <v>1621</v>
      </c>
      <c r="F4236" s="1" t="s">
        <v>32900</v>
      </c>
      <c r="G4236" s="1" t="s">
        <v>655</v>
      </c>
      <c r="H4236">
        <v>9190</v>
      </c>
      <c r="I4236" s="1" t="s">
        <v>41</v>
      </c>
      <c r="J4236">
        <v>6.5</v>
      </c>
    </row>
    <row r="4237" spans="1:10" hidden="1" x14ac:dyDescent="0.25">
      <c r="A4237" s="24" t="str">
        <f t="shared" si="68"/>
        <v>9190/4ARCELOR (BERTON SICARD)</v>
      </c>
      <c r="B4237" s="1" t="s">
        <v>1622</v>
      </c>
      <c r="C4237" s="1" t="s">
        <v>32898</v>
      </c>
      <c r="D4237" s="1" t="s">
        <v>78</v>
      </c>
      <c r="E4237" s="1" t="s">
        <v>1621</v>
      </c>
      <c r="F4237" s="1" t="s">
        <v>32900</v>
      </c>
      <c r="G4237" s="1" t="s">
        <v>655</v>
      </c>
      <c r="H4237" t="s">
        <v>1622</v>
      </c>
      <c r="I4237" s="1" t="s">
        <v>41</v>
      </c>
      <c r="J4237">
        <v>4.5999999999999996</v>
      </c>
    </row>
    <row r="4238" spans="1:10" hidden="1" x14ac:dyDescent="0.25">
      <c r="A4238" s="24" t="str">
        <f t="shared" si="68"/>
        <v>9191ARCELOR (BERTON SICARD)</v>
      </c>
      <c r="B4238" s="1">
        <v>9191</v>
      </c>
      <c r="C4238" s="1" t="s">
        <v>32898</v>
      </c>
      <c r="D4238" s="1" t="s">
        <v>78</v>
      </c>
      <c r="E4238" s="1" t="s">
        <v>1623</v>
      </c>
      <c r="F4238" s="1" t="s">
        <v>32900</v>
      </c>
      <c r="G4238" s="1" t="s">
        <v>655</v>
      </c>
      <c r="H4238">
        <v>9191</v>
      </c>
      <c r="I4238" s="1" t="s">
        <v>41</v>
      </c>
      <c r="J4238">
        <v>6.5</v>
      </c>
    </row>
    <row r="4239" spans="1:10" hidden="1" x14ac:dyDescent="0.25">
      <c r="A4239" s="24" t="str">
        <f t="shared" si="68"/>
        <v>9191/4ARCELOR (BERTON SICARD)</v>
      </c>
      <c r="B4239" s="1" t="s">
        <v>1624</v>
      </c>
      <c r="C4239" s="1" t="s">
        <v>32898</v>
      </c>
      <c r="D4239" s="1" t="s">
        <v>78</v>
      </c>
      <c r="E4239" s="1" t="s">
        <v>1623</v>
      </c>
      <c r="F4239" s="1" t="s">
        <v>32900</v>
      </c>
      <c r="G4239" s="1" t="s">
        <v>655</v>
      </c>
      <c r="H4239" t="s">
        <v>1624</v>
      </c>
      <c r="I4239" s="1" t="s">
        <v>41</v>
      </c>
      <c r="J4239">
        <v>4.5999999999999996</v>
      </c>
    </row>
    <row r="4240" spans="1:10" hidden="1" x14ac:dyDescent="0.25">
      <c r="A4240" s="24" t="str">
        <f t="shared" si="68"/>
        <v>9192ARCELOR (BERTON SICARD)</v>
      </c>
      <c r="B4240" s="1">
        <v>9192</v>
      </c>
      <c r="C4240" s="1" t="s">
        <v>32898</v>
      </c>
      <c r="D4240" s="1" t="s">
        <v>78</v>
      </c>
      <c r="E4240" s="1" t="s">
        <v>1625</v>
      </c>
      <c r="F4240" s="1" t="s">
        <v>32900</v>
      </c>
      <c r="G4240" s="1" t="s">
        <v>655</v>
      </c>
      <c r="H4240">
        <v>9192</v>
      </c>
      <c r="I4240" s="1" t="s">
        <v>41</v>
      </c>
      <c r="J4240">
        <v>6.5</v>
      </c>
    </row>
    <row r="4241" spans="1:10" hidden="1" x14ac:dyDescent="0.25">
      <c r="A4241" s="24" t="str">
        <f t="shared" si="68"/>
        <v>9192/4ARCELOR (BERTON SICARD)</v>
      </c>
      <c r="B4241" s="1" t="s">
        <v>1626</v>
      </c>
      <c r="C4241" s="1" t="s">
        <v>32898</v>
      </c>
      <c r="D4241" s="1" t="s">
        <v>78</v>
      </c>
      <c r="E4241" s="1" t="s">
        <v>1625</v>
      </c>
      <c r="F4241" s="1" t="s">
        <v>32900</v>
      </c>
      <c r="G4241" s="1" t="s">
        <v>655</v>
      </c>
      <c r="H4241" t="s">
        <v>1626</v>
      </c>
      <c r="I4241" s="1" t="s">
        <v>41</v>
      </c>
      <c r="J4241">
        <v>4.5999999999999996</v>
      </c>
    </row>
    <row r="4242" spans="1:10" hidden="1" x14ac:dyDescent="0.25">
      <c r="A4242" s="24" t="str">
        <f t="shared" si="68"/>
        <v>9194ARCELOR (BERTON SICARD)</v>
      </c>
      <c r="B4242" s="1">
        <v>9194</v>
      </c>
      <c r="C4242" s="1" t="s">
        <v>32898</v>
      </c>
      <c r="D4242" s="1" t="s">
        <v>78</v>
      </c>
      <c r="E4242" s="1" t="s">
        <v>1627</v>
      </c>
      <c r="F4242" s="1" t="s">
        <v>32900</v>
      </c>
      <c r="G4242" s="1" t="s">
        <v>655</v>
      </c>
      <c r="H4242">
        <v>9194</v>
      </c>
      <c r="I4242" s="1" t="s">
        <v>41</v>
      </c>
      <c r="J4242">
        <v>6.5</v>
      </c>
    </row>
    <row r="4243" spans="1:10" hidden="1" x14ac:dyDescent="0.25">
      <c r="A4243" s="24" t="str">
        <f t="shared" si="68"/>
        <v>9194/4ARCELOR (BERTON SICARD)</v>
      </c>
      <c r="B4243" s="1" t="s">
        <v>1628</v>
      </c>
      <c r="C4243" s="1" t="s">
        <v>32898</v>
      </c>
      <c r="D4243" s="1" t="s">
        <v>78</v>
      </c>
      <c r="E4243" s="1" t="s">
        <v>1627</v>
      </c>
      <c r="F4243" s="1" t="s">
        <v>32900</v>
      </c>
      <c r="G4243" s="1" t="s">
        <v>655</v>
      </c>
      <c r="H4243" t="s">
        <v>1628</v>
      </c>
      <c r="I4243" s="1" t="s">
        <v>41</v>
      </c>
      <c r="J4243">
        <v>4.5999999999999996</v>
      </c>
    </row>
    <row r="4244" spans="1:10" hidden="1" x14ac:dyDescent="0.25">
      <c r="A4244" s="24" t="str">
        <f t="shared" si="68"/>
        <v>9195ARCELOR (BERTON SICARD)</v>
      </c>
      <c r="B4244" s="1">
        <v>9195</v>
      </c>
      <c r="C4244" s="1" t="s">
        <v>32898</v>
      </c>
      <c r="D4244" s="1" t="s">
        <v>78</v>
      </c>
      <c r="E4244" s="1" t="s">
        <v>1629</v>
      </c>
      <c r="F4244" s="1" t="s">
        <v>32900</v>
      </c>
      <c r="G4244" s="1" t="s">
        <v>655</v>
      </c>
      <c r="H4244">
        <v>9195</v>
      </c>
      <c r="I4244" s="1" t="s">
        <v>41</v>
      </c>
      <c r="J4244">
        <v>6.5</v>
      </c>
    </row>
    <row r="4245" spans="1:10" hidden="1" x14ac:dyDescent="0.25">
      <c r="A4245" s="24" t="str">
        <f t="shared" si="68"/>
        <v>9196ARCELOR (BERTON SICARD)</v>
      </c>
      <c r="B4245" s="1">
        <v>9196</v>
      </c>
      <c r="C4245" s="1" t="s">
        <v>32898</v>
      </c>
      <c r="D4245" s="1" t="s">
        <v>78</v>
      </c>
      <c r="E4245" s="1" t="s">
        <v>1073</v>
      </c>
      <c r="F4245" s="1" t="s">
        <v>32900</v>
      </c>
      <c r="G4245" s="1" t="s">
        <v>655</v>
      </c>
      <c r="H4245">
        <v>9196</v>
      </c>
      <c r="I4245" s="1" t="s">
        <v>41</v>
      </c>
      <c r="J4245">
        <v>6.5</v>
      </c>
    </row>
    <row r="4246" spans="1:10" hidden="1" x14ac:dyDescent="0.25">
      <c r="A4246" s="24" t="str">
        <f t="shared" si="68"/>
        <v>9290/4THARCELOR (BERTON SICARD)</v>
      </c>
      <c r="B4246" s="1" t="s">
        <v>1630</v>
      </c>
      <c r="C4246" s="1" t="s">
        <v>32898</v>
      </c>
      <c r="D4246" s="1" t="s">
        <v>78</v>
      </c>
      <c r="E4246" s="1" t="s">
        <v>1621</v>
      </c>
      <c r="F4246" s="1" t="s">
        <v>32900</v>
      </c>
      <c r="G4246" s="1" t="s">
        <v>655</v>
      </c>
      <c r="H4246" t="s">
        <v>1630</v>
      </c>
      <c r="I4246" s="1" t="s">
        <v>41</v>
      </c>
      <c r="J4246">
        <v>4.5999999999999996</v>
      </c>
    </row>
    <row r="4247" spans="1:10" hidden="1" x14ac:dyDescent="0.25">
      <c r="A4247" s="24" t="str">
        <f t="shared" si="68"/>
        <v>9290THARCELOR (BERTON SICARD)</v>
      </c>
      <c r="B4247" s="1" t="s">
        <v>1631</v>
      </c>
      <c r="C4247" s="1" t="s">
        <v>32898</v>
      </c>
      <c r="D4247" s="1" t="s">
        <v>78</v>
      </c>
      <c r="E4247" s="1" t="s">
        <v>1621</v>
      </c>
      <c r="F4247" s="1" t="s">
        <v>32900</v>
      </c>
      <c r="G4247" s="1" t="s">
        <v>655</v>
      </c>
      <c r="H4247" t="s">
        <v>1631</v>
      </c>
      <c r="I4247" s="1" t="s">
        <v>41</v>
      </c>
      <c r="J4247">
        <v>6.5</v>
      </c>
    </row>
    <row r="4248" spans="1:10" hidden="1" x14ac:dyDescent="0.25">
      <c r="A4248" s="24" t="str">
        <f t="shared" si="68"/>
        <v>9291/4THARCELOR (BERTON SICARD)</v>
      </c>
      <c r="B4248" s="1" t="s">
        <v>1632</v>
      </c>
      <c r="C4248" s="1" t="s">
        <v>32898</v>
      </c>
      <c r="D4248" s="1" t="s">
        <v>78</v>
      </c>
      <c r="E4248" s="1" t="s">
        <v>1633</v>
      </c>
      <c r="F4248" s="1" t="s">
        <v>32900</v>
      </c>
      <c r="G4248" s="1" t="s">
        <v>655</v>
      </c>
      <c r="H4248" t="s">
        <v>1632</v>
      </c>
      <c r="I4248" s="1" t="s">
        <v>41</v>
      </c>
      <c r="J4248">
        <v>4.5999999999999996</v>
      </c>
    </row>
    <row r="4249" spans="1:10" hidden="1" x14ac:dyDescent="0.25">
      <c r="A4249" s="24" t="str">
        <f t="shared" si="68"/>
        <v>9291THARCELOR (BERTON SICARD)</v>
      </c>
      <c r="B4249" s="1" t="s">
        <v>1634</v>
      </c>
      <c r="C4249" s="1" t="s">
        <v>32898</v>
      </c>
      <c r="D4249" s="1" t="s">
        <v>78</v>
      </c>
      <c r="E4249" s="1" t="s">
        <v>1633</v>
      </c>
      <c r="F4249" s="1" t="s">
        <v>32900</v>
      </c>
      <c r="G4249" s="1" t="s">
        <v>655</v>
      </c>
      <c r="H4249" t="s">
        <v>1634</v>
      </c>
      <c r="I4249" s="1" t="s">
        <v>41</v>
      </c>
      <c r="J4249">
        <v>6.5</v>
      </c>
    </row>
    <row r="4250" spans="1:10" hidden="1" x14ac:dyDescent="0.25">
      <c r="A4250" s="24" t="str">
        <f t="shared" si="68"/>
        <v>9292/4THARCELOR (BERTON SICARD)</v>
      </c>
      <c r="B4250" s="1" t="s">
        <v>1635</v>
      </c>
      <c r="C4250" s="1" t="s">
        <v>32898</v>
      </c>
      <c r="D4250" s="1" t="s">
        <v>78</v>
      </c>
      <c r="E4250" s="1" t="s">
        <v>1625</v>
      </c>
      <c r="F4250" s="1" t="s">
        <v>32900</v>
      </c>
      <c r="G4250" s="1" t="s">
        <v>655</v>
      </c>
      <c r="H4250" t="s">
        <v>1635</v>
      </c>
      <c r="I4250" s="1" t="s">
        <v>41</v>
      </c>
      <c r="J4250">
        <v>4.5999999999999996</v>
      </c>
    </row>
    <row r="4251" spans="1:10" hidden="1" x14ac:dyDescent="0.25">
      <c r="A4251" s="24" t="str">
        <f t="shared" si="68"/>
        <v>9292THARCELOR (BERTON SICARD)</v>
      </c>
      <c r="B4251" s="1" t="s">
        <v>1636</v>
      </c>
      <c r="C4251" s="1" t="s">
        <v>32898</v>
      </c>
      <c r="D4251" s="1" t="s">
        <v>78</v>
      </c>
      <c r="E4251" s="1" t="s">
        <v>1625</v>
      </c>
      <c r="F4251" s="1" t="s">
        <v>32900</v>
      </c>
      <c r="G4251" s="1" t="s">
        <v>655</v>
      </c>
      <c r="H4251" t="s">
        <v>1636</v>
      </c>
      <c r="I4251" s="1" t="s">
        <v>41</v>
      </c>
      <c r="J4251">
        <v>6.5</v>
      </c>
    </row>
    <row r="4252" spans="1:10" hidden="1" x14ac:dyDescent="0.25">
      <c r="A4252" s="24" t="str">
        <f t="shared" si="68"/>
        <v>9294/4THARCELOR (BERTON SICARD)</v>
      </c>
      <c r="B4252" s="1" t="s">
        <v>1637</v>
      </c>
      <c r="C4252" s="1" t="s">
        <v>32898</v>
      </c>
      <c r="D4252" s="1" t="s">
        <v>78</v>
      </c>
      <c r="E4252" s="1" t="s">
        <v>1627</v>
      </c>
      <c r="F4252" s="1" t="s">
        <v>32900</v>
      </c>
      <c r="G4252" s="1" t="s">
        <v>655</v>
      </c>
      <c r="H4252" t="s">
        <v>1637</v>
      </c>
      <c r="I4252" s="1" t="s">
        <v>41</v>
      </c>
      <c r="J4252">
        <v>4.5999999999999996</v>
      </c>
    </row>
    <row r="4253" spans="1:10" hidden="1" x14ac:dyDescent="0.25">
      <c r="A4253" s="24" t="str">
        <f t="shared" si="68"/>
        <v>9294THARCELOR (BERTON SICARD)</v>
      </c>
      <c r="B4253" s="1" t="s">
        <v>1638</v>
      </c>
      <c r="C4253" s="1" t="s">
        <v>32898</v>
      </c>
      <c r="D4253" s="1" t="s">
        <v>78</v>
      </c>
      <c r="E4253" s="1" t="s">
        <v>1627</v>
      </c>
      <c r="F4253" s="1" t="s">
        <v>32900</v>
      </c>
      <c r="G4253" s="1" t="s">
        <v>655</v>
      </c>
      <c r="H4253" t="s">
        <v>1638</v>
      </c>
      <c r="I4253" s="1" t="s">
        <v>41</v>
      </c>
      <c r="J4253">
        <v>6.5</v>
      </c>
    </row>
    <row r="4254" spans="1:10" hidden="1" x14ac:dyDescent="0.25">
      <c r="A4254" s="24" t="str">
        <f t="shared" si="68"/>
        <v>9296THARCELOR (BERTON SICARD)</v>
      </c>
      <c r="B4254" s="1" t="s">
        <v>1641</v>
      </c>
      <c r="C4254" s="1" t="s">
        <v>32898</v>
      </c>
      <c r="D4254" s="1" t="s">
        <v>78</v>
      </c>
      <c r="E4254" s="1" t="s">
        <v>1073</v>
      </c>
      <c r="F4254" s="1" t="s">
        <v>32900</v>
      </c>
      <c r="G4254" s="1" t="s">
        <v>655</v>
      </c>
      <c r="H4254" t="s">
        <v>1641</v>
      </c>
      <c r="I4254" s="1" t="s">
        <v>41</v>
      </c>
      <c r="J4254">
        <v>6.5</v>
      </c>
    </row>
    <row r="4255" spans="1:10" hidden="1" x14ac:dyDescent="0.25">
      <c r="A4255" s="24" t="str">
        <f t="shared" si="68"/>
        <v>9303ARCELOR (BERTON SICARD)</v>
      </c>
      <c r="B4255" s="1">
        <v>9303</v>
      </c>
      <c r="C4255" s="1" t="s">
        <v>32898</v>
      </c>
      <c r="D4255" s="1" t="s">
        <v>78</v>
      </c>
      <c r="E4255" s="1" t="s">
        <v>1642</v>
      </c>
      <c r="F4255" s="1" t="s">
        <v>32900</v>
      </c>
      <c r="G4255" s="1" t="s">
        <v>655</v>
      </c>
      <c r="H4255">
        <v>9303</v>
      </c>
      <c r="I4255" s="1" t="s">
        <v>41</v>
      </c>
      <c r="J4255">
        <v>6.5</v>
      </c>
    </row>
    <row r="4256" spans="1:10" hidden="1" x14ac:dyDescent="0.25">
      <c r="A4256" s="24" t="str">
        <f t="shared" si="68"/>
        <v>9304ARCELOR (BERTON SICARD)</v>
      </c>
      <c r="B4256" s="1">
        <v>9304</v>
      </c>
      <c r="C4256" s="1" t="s">
        <v>32898</v>
      </c>
      <c r="D4256" s="1" t="s">
        <v>78</v>
      </c>
      <c r="E4256" s="1" t="s">
        <v>1642</v>
      </c>
      <c r="F4256" s="1" t="s">
        <v>32900</v>
      </c>
      <c r="G4256" s="1" t="s">
        <v>655</v>
      </c>
      <c r="H4256">
        <v>9304</v>
      </c>
      <c r="I4256" s="1" t="s">
        <v>41</v>
      </c>
      <c r="J4256">
        <v>6.5</v>
      </c>
    </row>
    <row r="4257" spans="1:10" hidden="1" x14ac:dyDescent="0.25">
      <c r="A4257" s="24" t="str">
        <f t="shared" si="68"/>
        <v>9305ARCELOR (BERTON SICARD)</v>
      </c>
      <c r="B4257" s="1">
        <v>9305</v>
      </c>
      <c r="C4257" s="1" t="s">
        <v>32898</v>
      </c>
      <c r="D4257" s="1" t="s">
        <v>78</v>
      </c>
      <c r="E4257" s="1" t="s">
        <v>1643</v>
      </c>
      <c r="F4257" s="1" t="s">
        <v>32900</v>
      </c>
      <c r="G4257" s="1" t="s">
        <v>655</v>
      </c>
      <c r="H4257">
        <v>9305</v>
      </c>
      <c r="I4257" s="1" t="s">
        <v>41</v>
      </c>
      <c r="J4257">
        <v>6.5</v>
      </c>
    </row>
    <row r="4258" spans="1:10" hidden="1" x14ac:dyDescent="0.25">
      <c r="A4258" s="24" t="str">
        <f t="shared" si="68"/>
        <v>9309ARCELOR (BERTON SICARD)</v>
      </c>
      <c r="B4258" s="1">
        <v>9309</v>
      </c>
      <c r="C4258" s="1" t="s">
        <v>32898</v>
      </c>
      <c r="D4258" s="1" t="s">
        <v>78</v>
      </c>
      <c r="E4258" s="1" t="s">
        <v>1642</v>
      </c>
      <c r="F4258" s="1" t="s">
        <v>32900</v>
      </c>
      <c r="G4258" s="1" t="s">
        <v>655</v>
      </c>
      <c r="H4258">
        <v>9309</v>
      </c>
      <c r="I4258" s="1" t="s">
        <v>41</v>
      </c>
      <c r="J4258">
        <v>6.5</v>
      </c>
    </row>
    <row r="4259" spans="1:10" hidden="1" x14ac:dyDescent="0.25">
      <c r="A4259" s="24" t="str">
        <f t="shared" si="68"/>
        <v>9317ARCELOR (BERTON SICARD)</v>
      </c>
      <c r="B4259" s="1">
        <v>9317</v>
      </c>
      <c r="C4259" s="1" t="s">
        <v>32898</v>
      </c>
      <c r="D4259" s="1" t="s">
        <v>78</v>
      </c>
      <c r="E4259" s="1" t="s">
        <v>1644</v>
      </c>
      <c r="F4259" s="1" t="s">
        <v>32900</v>
      </c>
      <c r="G4259" s="1" t="s">
        <v>655</v>
      </c>
      <c r="H4259">
        <v>9317</v>
      </c>
      <c r="I4259" s="1" t="s">
        <v>41</v>
      </c>
      <c r="J4259">
        <v>6.5</v>
      </c>
    </row>
    <row r="4260" spans="1:10" hidden="1" x14ac:dyDescent="0.25">
      <c r="A4260" s="24" t="str">
        <f t="shared" si="68"/>
        <v>9319ARCELOR (BERTON SICARD)</v>
      </c>
      <c r="B4260" s="1">
        <v>9319</v>
      </c>
      <c r="C4260" s="1" t="s">
        <v>32898</v>
      </c>
      <c r="D4260" s="1" t="s">
        <v>78</v>
      </c>
      <c r="E4260" s="1" t="s">
        <v>1644</v>
      </c>
      <c r="F4260" s="1" t="s">
        <v>32900</v>
      </c>
      <c r="G4260" s="1" t="s">
        <v>655</v>
      </c>
      <c r="H4260">
        <v>9319</v>
      </c>
      <c r="I4260" s="1" t="s">
        <v>41</v>
      </c>
      <c r="J4260">
        <v>6.5</v>
      </c>
    </row>
    <row r="4261" spans="1:10" hidden="1" x14ac:dyDescent="0.25">
      <c r="A4261" s="24" t="str">
        <f t="shared" si="68"/>
        <v>9323ARCELOR (BERTON SICARD)</v>
      </c>
      <c r="B4261" s="1">
        <v>9323</v>
      </c>
      <c r="C4261" s="1" t="s">
        <v>32898</v>
      </c>
      <c r="D4261" s="1" t="s">
        <v>78</v>
      </c>
      <c r="E4261" s="1" t="s">
        <v>1645</v>
      </c>
      <c r="F4261" s="1" t="s">
        <v>32900</v>
      </c>
      <c r="G4261" s="1" t="s">
        <v>655</v>
      </c>
      <c r="H4261">
        <v>9323</v>
      </c>
      <c r="I4261" s="1" t="s">
        <v>41</v>
      </c>
      <c r="J4261">
        <v>6.5</v>
      </c>
    </row>
    <row r="4262" spans="1:10" hidden="1" x14ac:dyDescent="0.25">
      <c r="A4262" s="24" t="str">
        <f t="shared" si="68"/>
        <v>9333ARCELOR (BERTON SICARD)</v>
      </c>
      <c r="B4262" s="1">
        <v>9333</v>
      </c>
      <c r="C4262" s="1" t="s">
        <v>32898</v>
      </c>
      <c r="D4262" s="1" t="s">
        <v>78</v>
      </c>
      <c r="E4262" s="1" t="s">
        <v>1646</v>
      </c>
      <c r="F4262" s="1" t="s">
        <v>32900</v>
      </c>
      <c r="G4262" s="1" t="s">
        <v>655</v>
      </c>
      <c r="H4262">
        <v>9333</v>
      </c>
      <c r="I4262" s="1" t="s">
        <v>41</v>
      </c>
      <c r="J4262">
        <v>6.5</v>
      </c>
    </row>
    <row r="4263" spans="1:10" hidden="1" x14ac:dyDescent="0.25">
      <c r="A4263" s="24" t="str">
        <f t="shared" si="68"/>
        <v>9334ARCELOR (BERTON SICARD)</v>
      </c>
      <c r="B4263" s="1">
        <v>9334</v>
      </c>
      <c r="C4263" s="1" t="s">
        <v>32898</v>
      </c>
      <c r="D4263" s="1" t="s">
        <v>78</v>
      </c>
      <c r="E4263" s="1" t="s">
        <v>1647</v>
      </c>
      <c r="F4263" s="1" t="s">
        <v>32900</v>
      </c>
      <c r="G4263" s="1" t="s">
        <v>655</v>
      </c>
      <c r="H4263">
        <v>9334</v>
      </c>
      <c r="I4263" s="1" t="s">
        <v>41</v>
      </c>
      <c r="J4263">
        <v>6.5</v>
      </c>
    </row>
    <row r="4264" spans="1:10" hidden="1" x14ac:dyDescent="0.25">
      <c r="A4264" s="24" t="str">
        <f t="shared" si="68"/>
        <v>9335ARCELOR (BERTON SICARD)</v>
      </c>
      <c r="B4264" s="1">
        <v>9335</v>
      </c>
      <c r="C4264" s="1" t="s">
        <v>32898</v>
      </c>
      <c r="D4264" s="1" t="s">
        <v>78</v>
      </c>
      <c r="E4264" s="1" t="s">
        <v>1648</v>
      </c>
      <c r="F4264" s="1" t="s">
        <v>32900</v>
      </c>
      <c r="G4264" s="1" t="s">
        <v>655</v>
      </c>
      <c r="H4264">
        <v>9335</v>
      </c>
      <c r="I4264" s="1" t="s">
        <v>41</v>
      </c>
      <c r="J4264">
        <v>6.5</v>
      </c>
    </row>
    <row r="4265" spans="1:10" hidden="1" x14ac:dyDescent="0.25">
      <c r="A4265" s="24" t="str">
        <f t="shared" si="68"/>
        <v>9336ARCELOR (BERTON SICARD)</v>
      </c>
      <c r="B4265" s="1">
        <v>9336</v>
      </c>
      <c r="C4265" s="1" t="s">
        <v>32898</v>
      </c>
      <c r="D4265" s="1" t="s">
        <v>78</v>
      </c>
      <c r="E4265" s="1" t="s">
        <v>1649</v>
      </c>
      <c r="F4265" s="1" t="s">
        <v>32900</v>
      </c>
      <c r="G4265" s="1" t="s">
        <v>655</v>
      </c>
      <c r="H4265">
        <v>9336</v>
      </c>
      <c r="I4265" s="1" t="s">
        <v>41</v>
      </c>
      <c r="J4265">
        <v>6.5</v>
      </c>
    </row>
    <row r="4266" spans="1:10" hidden="1" x14ac:dyDescent="0.25">
      <c r="A4266" s="24" t="str">
        <f t="shared" si="68"/>
        <v>9337ARCELOR (BERTON SICARD)</v>
      </c>
      <c r="B4266" s="1">
        <v>9337</v>
      </c>
      <c r="C4266" s="1" t="s">
        <v>32898</v>
      </c>
      <c r="D4266" s="1" t="s">
        <v>78</v>
      </c>
      <c r="E4266" s="1" t="s">
        <v>1650</v>
      </c>
      <c r="F4266" s="1" t="s">
        <v>32900</v>
      </c>
      <c r="G4266" s="1" t="s">
        <v>655</v>
      </c>
      <c r="H4266">
        <v>9337</v>
      </c>
      <c r="I4266" s="1" t="s">
        <v>41</v>
      </c>
      <c r="J4266">
        <v>6.5</v>
      </c>
    </row>
    <row r="4267" spans="1:10" hidden="1" x14ac:dyDescent="0.25">
      <c r="A4267" s="24" t="str">
        <f t="shared" si="68"/>
        <v>9338ARCELOR (BERTON SICARD)</v>
      </c>
      <c r="B4267" s="1">
        <v>9338</v>
      </c>
      <c r="C4267" s="1" t="s">
        <v>32898</v>
      </c>
      <c r="D4267" s="1" t="s">
        <v>78</v>
      </c>
      <c r="E4267" s="1" t="s">
        <v>1609</v>
      </c>
      <c r="F4267" s="1" t="s">
        <v>32900</v>
      </c>
      <c r="G4267" s="1" t="s">
        <v>655</v>
      </c>
      <c r="H4267">
        <v>9338</v>
      </c>
      <c r="I4267" s="1" t="s">
        <v>41</v>
      </c>
      <c r="J4267">
        <v>6.5</v>
      </c>
    </row>
    <row r="4268" spans="1:10" hidden="1" x14ac:dyDescent="0.25">
      <c r="A4268" s="24" t="str">
        <f t="shared" si="68"/>
        <v>9339ARCELOR (BERTON SICARD)</v>
      </c>
      <c r="B4268" s="1">
        <v>9339</v>
      </c>
      <c r="C4268" s="1" t="s">
        <v>32898</v>
      </c>
      <c r="D4268" s="1" t="s">
        <v>78</v>
      </c>
      <c r="E4268" s="1" t="s">
        <v>1651</v>
      </c>
      <c r="F4268" s="1" t="s">
        <v>32900</v>
      </c>
      <c r="G4268" s="1" t="s">
        <v>655</v>
      </c>
      <c r="H4268">
        <v>9339</v>
      </c>
      <c r="I4268" s="1" t="s">
        <v>41</v>
      </c>
      <c r="J4268">
        <v>6.5</v>
      </c>
    </row>
    <row r="4269" spans="1:10" hidden="1" x14ac:dyDescent="0.25">
      <c r="A4269" s="24" t="str">
        <f t="shared" si="68"/>
        <v>9343ARCELOR (BERTON SICARD)</v>
      </c>
      <c r="B4269" s="1">
        <v>9343</v>
      </c>
      <c r="C4269" s="1" t="s">
        <v>32898</v>
      </c>
      <c r="D4269" s="1" t="s">
        <v>78</v>
      </c>
      <c r="E4269" s="1" t="s">
        <v>1652</v>
      </c>
      <c r="F4269" s="1" t="s">
        <v>32900</v>
      </c>
      <c r="G4269" s="1" t="s">
        <v>655</v>
      </c>
      <c r="H4269">
        <v>9343</v>
      </c>
      <c r="I4269" s="1" t="s">
        <v>41</v>
      </c>
      <c r="J4269">
        <v>6.5</v>
      </c>
    </row>
    <row r="4270" spans="1:10" hidden="1" x14ac:dyDescent="0.25">
      <c r="A4270" s="24" t="str">
        <f t="shared" si="68"/>
        <v>9348ARCELOR (BERTON SICARD)</v>
      </c>
      <c r="B4270" s="1">
        <v>9348</v>
      </c>
      <c r="C4270" s="1" t="s">
        <v>32898</v>
      </c>
      <c r="D4270" s="1" t="s">
        <v>78</v>
      </c>
      <c r="E4270" s="1" t="s">
        <v>1653</v>
      </c>
      <c r="F4270" s="1" t="s">
        <v>32900</v>
      </c>
      <c r="G4270" s="1" t="s">
        <v>655</v>
      </c>
      <c r="H4270">
        <v>9348</v>
      </c>
      <c r="I4270" s="1" t="s">
        <v>41</v>
      </c>
      <c r="J4270">
        <v>6.5</v>
      </c>
    </row>
    <row r="4271" spans="1:10" hidden="1" x14ac:dyDescent="0.25">
      <c r="A4271" s="24" t="str">
        <f t="shared" si="68"/>
        <v>9354ARCELOR (BERTON SICARD)</v>
      </c>
      <c r="B4271" s="1">
        <v>9354</v>
      </c>
      <c r="C4271" s="1" t="s">
        <v>32898</v>
      </c>
      <c r="D4271" s="1" t="s">
        <v>78</v>
      </c>
      <c r="E4271" s="1" t="s">
        <v>1655</v>
      </c>
      <c r="F4271" s="1" t="s">
        <v>32900</v>
      </c>
      <c r="G4271" s="1" t="s">
        <v>655</v>
      </c>
      <c r="H4271">
        <v>9354</v>
      </c>
      <c r="I4271" s="1" t="s">
        <v>41</v>
      </c>
      <c r="J4271">
        <v>6.5</v>
      </c>
    </row>
    <row r="4272" spans="1:10" hidden="1" x14ac:dyDescent="0.25">
      <c r="A4272" s="24" t="str">
        <f t="shared" si="68"/>
        <v>9356THARCELOR (BERTON SICARD)</v>
      </c>
      <c r="B4272" s="1" t="s">
        <v>1656</v>
      </c>
      <c r="C4272" s="1" t="s">
        <v>32898</v>
      </c>
      <c r="D4272" s="1" t="s">
        <v>78</v>
      </c>
      <c r="E4272" s="1" t="s">
        <v>1657</v>
      </c>
      <c r="F4272" s="1" t="s">
        <v>32900</v>
      </c>
      <c r="G4272" s="1" t="s">
        <v>655</v>
      </c>
      <c r="H4272" t="s">
        <v>1656</v>
      </c>
      <c r="I4272" s="1" t="s">
        <v>41</v>
      </c>
      <c r="J4272">
        <v>6.5</v>
      </c>
    </row>
    <row r="4273" spans="1:10" hidden="1" x14ac:dyDescent="0.25">
      <c r="A4273" s="24" t="str">
        <f t="shared" si="68"/>
        <v>9357THARCELOR (BERTON SICARD)</v>
      </c>
      <c r="B4273" s="1" t="s">
        <v>1658</v>
      </c>
      <c r="C4273" s="1" t="s">
        <v>32898</v>
      </c>
      <c r="D4273" s="1" t="s">
        <v>78</v>
      </c>
      <c r="E4273" s="1" t="s">
        <v>1659</v>
      </c>
      <c r="F4273" s="1" t="s">
        <v>32900</v>
      </c>
      <c r="G4273" s="1" t="s">
        <v>655</v>
      </c>
      <c r="H4273" t="s">
        <v>1658</v>
      </c>
      <c r="I4273" s="1" t="s">
        <v>41</v>
      </c>
      <c r="J4273">
        <v>6.5</v>
      </c>
    </row>
    <row r="4274" spans="1:10" hidden="1" x14ac:dyDescent="0.25">
      <c r="A4274" s="24" t="str">
        <f t="shared" si="68"/>
        <v>9359THARCELOR (BERTON SICARD)</v>
      </c>
      <c r="B4274" s="1" t="s">
        <v>1660</v>
      </c>
      <c r="C4274" s="1" t="s">
        <v>32898</v>
      </c>
      <c r="D4274" s="1" t="s">
        <v>78</v>
      </c>
      <c r="E4274" s="1" t="s">
        <v>1642</v>
      </c>
      <c r="F4274" s="1" t="s">
        <v>32900</v>
      </c>
      <c r="G4274" s="1" t="s">
        <v>655</v>
      </c>
      <c r="H4274" t="s">
        <v>1660</v>
      </c>
      <c r="I4274" s="1" t="s">
        <v>41</v>
      </c>
      <c r="J4274">
        <v>6.5</v>
      </c>
    </row>
    <row r="4275" spans="1:10" hidden="1" x14ac:dyDescent="0.25">
      <c r="A4275" s="24" t="str">
        <f t="shared" si="68"/>
        <v>9363THARCELOR (BERTON SICARD)</v>
      </c>
      <c r="B4275" s="1" t="s">
        <v>1661</v>
      </c>
      <c r="C4275" s="1" t="s">
        <v>32898</v>
      </c>
      <c r="D4275" s="1" t="s">
        <v>78</v>
      </c>
      <c r="E4275" s="1" t="s">
        <v>1642</v>
      </c>
      <c r="F4275" s="1" t="s">
        <v>32900</v>
      </c>
      <c r="G4275" s="1" t="s">
        <v>655</v>
      </c>
      <c r="H4275" t="s">
        <v>1661</v>
      </c>
      <c r="I4275" s="1" t="s">
        <v>41</v>
      </c>
      <c r="J4275">
        <v>6.5</v>
      </c>
    </row>
    <row r="4276" spans="1:10" hidden="1" x14ac:dyDescent="0.25">
      <c r="A4276" s="24" t="str">
        <f t="shared" si="68"/>
        <v>9364THARCELOR (BERTON SICARD)</v>
      </c>
      <c r="B4276" s="1" t="s">
        <v>1662</v>
      </c>
      <c r="C4276" s="1" t="s">
        <v>32898</v>
      </c>
      <c r="D4276" s="1" t="s">
        <v>78</v>
      </c>
      <c r="E4276" s="1" t="s">
        <v>1642</v>
      </c>
      <c r="F4276" s="1" t="s">
        <v>32900</v>
      </c>
      <c r="G4276" s="1" t="s">
        <v>655</v>
      </c>
      <c r="H4276" t="s">
        <v>1662</v>
      </c>
      <c r="I4276" s="1" t="s">
        <v>41</v>
      </c>
      <c r="J4276">
        <v>6.5</v>
      </c>
    </row>
    <row r="4277" spans="1:10" hidden="1" x14ac:dyDescent="0.25">
      <c r="A4277" s="24" t="str">
        <f t="shared" si="68"/>
        <v>9365THARCELOR (BERTON SICARD)</v>
      </c>
      <c r="B4277" s="1" t="s">
        <v>1663</v>
      </c>
      <c r="C4277" s="1" t="s">
        <v>32898</v>
      </c>
      <c r="D4277" s="1" t="s">
        <v>78</v>
      </c>
      <c r="E4277" s="1" t="s">
        <v>1664</v>
      </c>
      <c r="F4277" s="1" t="s">
        <v>32900</v>
      </c>
      <c r="G4277" s="1" t="s">
        <v>655</v>
      </c>
      <c r="H4277" t="s">
        <v>1663</v>
      </c>
      <c r="I4277" s="1" t="s">
        <v>41</v>
      </c>
      <c r="J4277">
        <v>6.5</v>
      </c>
    </row>
    <row r="4278" spans="1:10" hidden="1" x14ac:dyDescent="0.25">
      <c r="A4278" s="24" t="str">
        <f t="shared" si="68"/>
        <v>9366THARCELOR (BERTON SICARD)</v>
      </c>
      <c r="B4278" s="1" t="s">
        <v>1665</v>
      </c>
      <c r="C4278" s="1" t="s">
        <v>32898</v>
      </c>
      <c r="D4278" s="1" t="s">
        <v>78</v>
      </c>
      <c r="E4278" s="1" t="s">
        <v>1666</v>
      </c>
      <c r="F4278" s="1" t="s">
        <v>32900</v>
      </c>
      <c r="G4278" s="1" t="s">
        <v>655</v>
      </c>
      <c r="H4278" t="s">
        <v>1665</v>
      </c>
      <c r="I4278" s="1" t="s">
        <v>41</v>
      </c>
      <c r="J4278">
        <v>6.5</v>
      </c>
    </row>
    <row r="4279" spans="1:10" hidden="1" x14ac:dyDescent="0.25">
      <c r="A4279" s="24" t="str">
        <f t="shared" si="68"/>
        <v>9367THARCELOR (BERTON SICARD)</v>
      </c>
      <c r="B4279" s="1" t="s">
        <v>1667</v>
      </c>
      <c r="C4279" s="1" t="s">
        <v>32898</v>
      </c>
      <c r="D4279" s="1" t="s">
        <v>78</v>
      </c>
      <c r="E4279" s="1" t="s">
        <v>1668</v>
      </c>
      <c r="F4279" s="1" t="s">
        <v>32900</v>
      </c>
      <c r="G4279" s="1" t="s">
        <v>655</v>
      </c>
      <c r="H4279" t="s">
        <v>1667</v>
      </c>
      <c r="I4279" s="1" t="s">
        <v>41</v>
      </c>
      <c r="J4279">
        <v>6.5</v>
      </c>
    </row>
    <row r="4280" spans="1:10" hidden="1" x14ac:dyDescent="0.25">
      <c r="A4280" s="24" t="str">
        <f t="shared" si="68"/>
        <v>9368THARCELOR (BERTON SICARD)</v>
      </c>
      <c r="B4280" s="1" t="s">
        <v>1669</v>
      </c>
      <c r="C4280" s="1" t="s">
        <v>32898</v>
      </c>
      <c r="D4280" s="1" t="s">
        <v>78</v>
      </c>
      <c r="E4280" s="1" t="s">
        <v>1670</v>
      </c>
      <c r="F4280" s="1" t="s">
        <v>32900</v>
      </c>
      <c r="G4280" s="1" t="s">
        <v>655</v>
      </c>
      <c r="H4280" t="s">
        <v>1669</v>
      </c>
      <c r="I4280" s="1" t="s">
        <v>41</v>
      </c>
      <c r="J4280">
        <v>6.5</v>
      </c>
    </row>
    <row r="4281" spans="1:10" hidden="1" x14ac:dyDescent="0.25">
      <c r="A4281" s="24" t="str">
        <f t="shared" si="68"/>
        <v>9371THARCELOR (BERTON SICARD)</v>
      </c>
      <c r="B4281" s="1" t="s">
        <v>1671</v>
      </c>
      <c r="C4281" s="1" t="s">
        <v>32898</v>
      </c>
      <c r="D4281" s="1" t="s">
        <v>78</v>
      </c>
      <c r="E4281" s="1" t="s">
        <v>1644</v>
      </c>
      <c r="F4281" s="1" t="s">
        <v>32900</v>
      </c>
      <c r="G4281" s="1" t="s">
        <v>655</v>
      </c>
      <c r="H4281" t="s">
        <v>1671</v>
      </c>
      <c r="I4281" s="1" t="s">
        <v>41</v>
      </c>
      <c r="J4281">
        <v>6.5</v>
      </c>
    </row>
    <row r="4282" spans="1:10" hidden="1" x14ac:dyDescent="0.25">
      <c r="A4282" s="24" t="str">
        <f t="shared" si="68"/>
        <v>9373THARCELOR (BERTON SICARD)</v>
      </c>
      <c r="B4282" s="1" t="s">
        <v>1672</v>
      </c>
      <c r="C4282" s="1" t="s">
        <v>32898</v>
      </c>
      <c r="D4282" s="1" t="s">
        <v>78</v>
      </c>
      <c r="E4282" s="1" t="s">
        <v>1644</v>
      </c>
      <c r="F4282" s="1" t="s">
        <v>32900</v>
      </c>
      <c r="G4282" s="1" t="s">
        <v>655</v>
      </c>
      <c r="H4282" t="s">
        <v>1672</v>
      </c>
      <c r="I4282" s="1" t="s">
        <v>41</v>
      </c>
      <c r="J4282">
        <v>6.5</v>
      </c>
    </row>
    <row r="4283" spans="1:10" hidden="1" x14ac:dyDescent="0.25">
      <c r="A4283" s="24" t="str">
        <f t="shared" si="68"/>
        <v>9374THARCELOR (BERTON SICARD)</v>
      </c>
      <c r="B4283" s="1" t="s">
        <v>1673</v>
      </c>
      <c r="C4283" s="1" t="s">
        <v>32898</v>
      </c>
      <c r="D4283" s="1" t="s">
        <v>78</v>
      </c>
      <c r="E4283" s="1" t="s">
        <v>1674</v>
      </c>
      <c r="F4283" s="1" t="s">
        <v>32900</v>
      </c>
      <c r="G4283" s="1" t="s">
        <v>655</v>
      </c>
      <c r="H4283" t="s">
        <v>1673</v>
      </c>
      <c r="I4283" s="1" t="s">
        <v>41</v>
      </c>
      <c r="J4283">
        <v>6.5</v>
      </c>
    </row>
    <row r="4284" spans="1:10" hidden="1" x14ac:dyDescent="0.25">
      <c r="A4284" s="24" t="str">
        <f t="shared" si="68"/>
        <v>9375THARCELOR (BERTON SICARD)</v>
      </c>
      <c r="B4284" s="1" t="s">
        <v>1675</v>
      </c>
      <c r="C4284" s="1" t="s">
        <v>32898</v>
      </c>
      <c r="D4284" s="1" t="s">
        <v>78</v>
      </c>
      <c r="E4284" s="1" t="s">
        <v>1676</v>
      </c>
      <c r="F4284" s="1" t="s">
        <v>32900</v>
      </c>
      <c r="G4284" s="1" t="s">
        <v>655</v>
      </c>
      <c r="H4284" t="s">
        <v>1675</v>
      </c>
      <c r="I4284" s="1" t="s">
        <v>41</v>
      </c>
      <c r="J4284">
        <v>6.5</v>
      </c>
    </row>
    <row r="4285" spans="1:10" hidden="1" x14ac:dyDescent="0.25">
      <c r="A4285" s="24" t="str">
        <f t="shared" si="68"/>
        <v>9376THARCELOR (BERTON SICARD)</v>
      </c>
      <c r="B4285" s="1" t="s">
        <v>1677</v>
      </c>
      <c r="C4285" s="1" t="s">
        <v>32898</v>
      </c>
      <c r="D4285" s="1" t="s">
        <v>78</v>
      </c>
      <c r="E4285" s="1" t="s">
        <v>1678</v>
      </c>
      <c r="F4285" s="1" t="s">
        <v>32900</v>
      </c>
      <c r="G4285" s="1" t="s">
        <v>655</v>
      </c>
      <c r="H4285" t="s">
        <v>1677</v>
      </c>
      <c r="I4285" s="1" t="s">
        <v>41</v>
      </c>
      <c r="J4285">
        <v>6.5</v>
      </c>
    </row>
    <row r="4286" spans="1:10" hidden="1" x14ac:dyDescent="0.25">
      <c r="A4286" s="24" t="str">
        <f t="shared" si="68"/>
        <v>9377THARCELOR (BERTON SICARD)</v>
      </c>
      <c r="B4286" s="1" t="s">
        <v>1679</v>
      </c>
      <c r="C4286" s="1" t="s">
        <v>32898</v>
      </c>
      <c r="D4286" s="1" t="s">
        <v>78</v>
      </c>
      <c r="E4286" s="1" t="s">
        <v>1680</v>
      </c>
      <c r="F4286" s="1" t="s">
        <v>32900</v>
      </c>
      <c r="G4286" s="1" t="s">
        <v>655</v>
      </c>
      <c r="H4286" t="s">
        <v>1679</v>
      </c>
      <c r="I4286" s="1" t="s">
        <v>41</v>
      </c>
      <c r="J4286">
        <v>6.5</v>
      </c>
    </row>
    <row r="4287" spans="1:10" hidden="1" x14ac:dyDescent="0.25">
      <c r="A4287" s="24" t="str">
        <f t="shared" si="68"/>
        <v>9390ARCELOR (BERTON SICARD)</v>
      </c>
      <c r="B4287" s="1">
        <v>9390</v>
      </c>
      <c r="C4287" s="1" t="s">
        <v>32898</v>
      </c>
      <c r="D4287" s="1" t="s">
        <v>78</v>
      </c>
      <c r="E4287" s="1" t="s">
        <v>1681</v>
      </c>
      <c r="F4287" s="1" t="s">
        <v>32900</v>
      </c>
      <c r="G4287" s="1" t="s">
        <v>655</v>
      </c>
      <c r="H4287">
        <v>9390</v>
      </c>
      <c r="I4287" s="1" t="s">
        <v>41</v>
      </c>
      <c r="J4287">
        <v>6.5</v>
      </c>
    </row>
    <row r="4288" spans="1:10" hidden="1" x14ac:dyDescent="0.25">
      <c r="A4288" s="24" t="str">
        <f t="shared" si="68"/>
        <v>9391ARCELOR (BERTON SICARD)</v>
      </c>
      <c r="B4288" s="1">
        <v>9391</v>
      </c>
      <c r="C4288" s="1" t="s">
        <v>32898</v>
      </c>
      <c r="D4288" s="1" t="s">
        <v>78</v>
      </c>
      <c r="E4288" s="1" t="s">
        <v>1682</v>
      </c>
      <c r="F4288" s="1" t="s">
        <v>32900</v>
      </c>
      <c r="G4288" s="1" t="s">
        <v>655</v>
      </c>
      <c r="H4288">
        <v>9391</v>
      </c>
      <c r="I4288" s="1" t="s">
        <v>41</v>
      </c>
      <c r="J4288">
        <v>6.5</v>
      </c>
    </row>
    <row r="4289" spans="1:10" hidden="1" x14ac:dyDescent="0.25">
      <c r="A4289" s="24" t="str">
        <f t="shared" si="68"/>
        <v>9392ARCELOR (BERTON SICARD)</v>
      </c>
      <c r="B4289" s="1">
        <v>9392</v>
      </c>
      <c r="C4289" s="1" t="s">
        <v>32898</v>
      </c>
      <c r="D4289" s="1" t="s">
        <v>78</v>
      </c>
      <c r="E4289" s="1" t="s">
        <v>1683</v>
      </c>
      <c r="F4289" s="1" t="s">
        <v>32900</v>
      </c>
      <c r="G4289" s="1" t="s">
        <v>655</v>
      </c>
      <c r="H4289">
        <v>9392</v>
      </c>
      <c r="I4289" s="1" t="s">
        <v>41</v>
      </c>
      <c r="J4289">
        <v>6.5</v>
      </c>
    </row>
    <row r="4290" spans="1:10" hidden="1" x14ac:dyDescent="0.25">
      <c r="A4290" s="24" t="str">
        <f t="shared" si="68"/>
        <v>9393ARCELOR (BERTON SICARD)</v>
      </c>
      <c r="B4290" s="1">
        <v>9393</v>
      </c>
      <c r="C4290" s="1" t="s">
        <v>32898</v>
      </c>
      <c r="D4290" s="1" t="s">
        <v>78</v>
      </c>
      <c r="E4290" s="1" t="s">
        <v>1684</v>
      </c>
      <c r="F4290" s="1" t="s">
        <v>32900</v>
      </c>
      <c r="G4290" s="1" t="s">
        <v>655</v>
      </c>
      <c r="H4290">
        <v>9393</v>
      </c>
      <c r="I4290" s="1" t="s">
        <v>41</v>
      </c>
      <c r="J4290">
        <v>6.5</v>
      </c>
    </row>
    <row r="4291" spans="1:10" hidden="1" x14ac:dyDescent="0.25">
      <c r="A4291" s="24" t="str">
        <f t="shared" si="68"/>
        <v>9394ARCELOR (BERTON SICARD)</v>
      </c>
      <c r="B4291" s="1">
        <v>9394</v>
      </c>
      <c r="C4291" s="1" t="s">
        <v>32898</v>
      </c>
      <c r="D4291" s="1" t="s">
        <v>78</v>
      </c>
      <c r="E4291" s="1" t="s">
        <v>1685</v>
      </c>
      <c r="F4291" s="1" t="s">
        <v>32900</v>
      </c>
      <c r="G4291" s="1" t="s">
        <v>655</v>
      </c>
      <c r="H4291">
        <v>9394</v>
      </c>
      <c r="I4291" s="1" t="s">
        <v>41</v>
      </c>
      <c r="J4291">
        <v>6.5</v>
      </c>
    </row>
    <row r="4292" spans="1:10" hidden="1" x14ac:dyDescent="0.25">
      <c r="A4292" s="24" t="str">
        <f t="shared" si="68"/>
        <v>9396ARCELOR (BERTON SICARD)</v>
      </c>
      <c r="B4292" s="1">
        <v>9396</v>
      </c>
      <c r="C4292" s="1" t="s">
        <v>32898</v>
      </c>
      <c r="D4292" s="1" t="s">
        <v>78</v>
      </c>
      <c r="E4292" s="1" t="s">
        <v>1686</v>
      </c>
      <c r="F4292" s="1" t="s">
        <v>32900</v>
      </c>
      <c r="G4292" s="1" t="s">
        <v>655</v>
      </c>
      <c r="H4292">
        <v>9396</v>
      </c>
      <c r="I4292" s="1" t="s">
        <v>41</v>
      </c>
      <c r="J4292">
        <v>6.5</v>
      </c>
    </row>
    <row r="4293" spans="1:10" hidden="1" x14ac:dyDescent="0.25">
      <c r="A4293" s="24" t="str">
        <f t="shared" si="68"/>
        <v>9397ARCELOR (BERTON SICARD)</v>
      </c>
      <c r="B4293" s="1">
        <v>9397</v>
      </c>
      <c r="C4293" s="1" t="s">
        <v>32898</v>
      </c>
      <c r="D4293" s="1" t="s">
        <v>168</v>
      </c>
      <c r="E4293" s="1" t="s">
        <v>1687</v>
      </c>
      <c r="F4293" s="1" t="s">
        <v>32900</v>
      </c>
      <c r="G4293" s="1" t="s">
        <v>655</v>
      </c>
      <c r="H4293">
        <v>9397</v>
      </c>
      <c r="I4293" s="1" t="s">
        <v>41</v>
      </c>
      <c r="J4293">
        <v>6.5</v>
      </c>
    </row>
    <row r="4294" spans="1:10" hidden="1" x14ac:dyDescent="0.25">
      <c r="A4294" s="24" t="str">
        <f t="shared" si="68"/>
        <v>9617ARCELOR (BERTON SICARD)</v>
      </c>
      <c r="B4294" s="1">
        <v>9617</v>
      </c>
      <c r="C4294" s="1" t="s">
        <v>32898</v>
      </c>
      <c r="D4294" s="1" t="s">
        <v>78</v>
      </c>
      <c r="E4294" s="1" t="s">
        <v>2128</v>
      </c>
      <c r="F4294" s="1" t="s">
        <v>32900</v>
      </c>
      <c r="G4294" s="1" t="s">
        <v>655</v>
      </c>
      <c r="H4294">
        <v>9617</v>
      </c>
      <c r="I4294" s="1" t="s">
        <v>41</v>
      </c>
      <c r="J4294">
        <v>1</v>
      </c>
    </row>
    <row r="4295" spans="1:10" hidden="1" x14ac:dyDescent="0.25">
      <c r="A4295" s="24" t="str">
        <f t="shared" si="68"/>
        <v>9714ARCELOR (BERTON SICARD)</v>
      </c>
      <c r="B4295" s="1">
        <v>9714</v>
      </c>
      <c r="C4295" s="1" t="s">
        <v>32898</v>
      </c>
      <c r="D4295" s="1" t="s">
        <v>78</v>
      </c>
      <c r="E4295" s="1" t="s">
        <v>2264</v>
      </c>
      <c r="F4295" s="1" t="s">
        <v>32900</v>
      </c>
      <c r="G4295" s="1" t="s">
        <v>655</v>
      </c>
      <c r="H4295">
        <v>9714</v>
      </c>
      <c r="I4295" s="1" t="s">
        <v>41</v>
      </c>
      <c r="J4295">
        <v>2</v>
      </c>
    </row>
    <row r="4296" spans="1:10" hidden="1" x14ac:dyDescent="0.25">
      <c r="A4296" s="24" t="str">
        <f t="shared" si="68"/>
        <v>9804ARCELOR (BERTON SICARD)</v>
      </c>
      <c r="B4296" s="1">
        <v>9804</v>
      </c>
      <c r="C4296" s="1" t="s">
        <v>32898</v>
      </c>
      <c r="D4296" s="1" t="s">
        <v>78</v>
      </c>
      <c r="E4296" s="1" t="s">
        <v>2129</v>
      </c>
      <c r="F4296" s="1" t="s">
        <v>32900</v>
      </c>
      <c r="G4296" s="1" t="s">
        <v>655</v>
      </c>
      <c r="H4296">
        <v>9804</v>
      </c>
      <c r="I4296" s="1" t="s">
        <v>41</v>
      </c>
      <c r="J4296">
        <v>1</v>
      </c>
    </row>
    <row r="4297" spans="1:10" hidden="1" x14ac:dyDescent="0.25">
      <c r="A4297" s="24" t="str">
        <f t="shared" si="68"/>
        <v>9847ARCELOR (BERTON SICARD)</v>
      </c>
      <c r="B4297" s="1">
        <v>9847</v>
      </c>
      <c r="C4297" s="1" t="s">
        <v>32898</v>
      </c>
      <c r="D4297" s="1" t="s">
        <v>78</v>
      </c>
      <c r="E4297" s="1" t="s">
        <v>2265</v>
      </c>
      <c r="F4297" s="1" t="s">
        <v>32900</v>
      </c>
      <c r="G4297" s="1" t="s">
        <v>655</v>
      </c>
      <c r="H4297">
        <v>9847</v>
      </c>
      <c r="I4297" s="1" t="s">
        <v>41</v>
      </c>
      <c r="J4297">
        <v>1</v>
      </c>
    </row>
    <row r="4298" spans="1:10" hidden="1" x14ac:dyDescent="0.25">
      <c r="A4298" s="24" t="str">
        <f t="shared" si="68"/>
        <v>9848ARCELOR (BERTON SICARD)</v>
      </c>
      <c r="B4298" s="1">
        <v>9848</v>
      </c>
      <c r="C4298" s="1" t="s">
        <v>32898</v>
      </c>
      <c r="D4298" s="1" t="s">
        <v>78</v>
      </c>
      <c r="E4298" s="1" t="s">
        <v>2131</v>
      </c>
      <c r="F4298" s="1" t="s">
        <v>32900</v>
      </c>
      <c r="G4298" s="1" t="s">
        <v>655</v>
      </c>
      <c r="H4298">
        <v>9848</v>
      </c>
      <c r="I4298" s="1" t="s">
        <v>41</v>
      </c>
      <c r="J4298">
        <v>1</v>
      </c>
    </row>
    <row r="4299" spans="1:10" hidden="1" x14ac:dyDescent="0.25">
      <c r="A4299" s="24" t="str">
        <f t="shared" si="68"/>
        <v>9849ARCELOR (BERTON SICARD)</v>
      </c>
      <c r="B4299" s="1">
        <v>9849</v>
      </c>
      <c r="C4299" s="1" t="s">
        <v>32898</v>
      </c>
      <c r="D4299" s="1" t="s">
        <v>78</v>
      </c>
      <c r="E4299" s="1" t="s">
        <v>2266</v>
      </c>
      <c r="F4299" s="1" t="s">
        <v>32900</v>
      </c>
      <c r="G4299" s="1" t="s">
        <v>655</v>
      </c>
      <c r="H4299">
        <v>9849</v>
      </c>
      <c r="I4299" s="1" t="s">
        <v>41</v>
      </c>
      <c r="J4299">
        <v>1</v>
      </c>
    </row>
    <row r="4300" spans="1:10" hidden="1" x14ac:dyDescent="0.25">
      <c r="A4300" s="24" t="str">
        <f t="shared" ref="A4300:A4363" si="69">B4300&amp;F4300</f>
        <v>9864ARCELOR (BERTON SICARD)</v>
      </c>
      <c r="B4300" s="1">
        <v>9864</v>
      </c>
      <c r="C4300" s="1" t="s">
        <v>32898</v>
      </c>
      <c r="D4300" s="1" t="s">
        <v>78</v>
      </c>
      <c r="E4300" s="1" t="s">
        <v>2267</v>
      </c>
      <c r="F4300" s="1" t="s">
        <v>32900</v>
      </c>
      <c r="G4300" s="1" t="s">
        <v>655</v>
      </c>
      <c r="H4300">
        <v>9864</v>
      </c>
      <c r="I4300" s="1" t="s">
        <v>41</v>
      </c>
      <c r="J4300">
        <v>1</v>
      </c>
    </row>
    <row r="4301" spans="1:10" hidden="1" x14ac:dyDescent="0.25">
      <c r="A4301" s="24" t="str">
        <f t="shared" si="69"/>
        <v>9865ARCELOR (BERTON SICARD)</v>
      </c>
      <c r="B4301" s="1">
        <v>9865</v>
      </c>
      <c r="C4301" s="1" t="s">
        <v>32898</v>
      </c>
      <c r="D4301" s="1" t="s">
        <v>78</v>
      </c>
      <c r="E4301" s="1" t="s">
        <v>2132</v>
      </c>
      <c r="F4301" s="1" t="s">
        <v>32900</v>
      </c>
      <c r="G4301" s="1" t="s">
        <v>655</v>
      </c>
      <c r="H4301">
        <v>9865</v>
      </c>
      <c r="I4301" s="1" t="s">
        <v>41</v>
      </c>
      <c r="J4301">
        <v>1</v>
      </c>
    </row>
    <row r="4302" spans="1:10" hidden="1" x14ac:dyDescent="0.25">
      <c r="A4302" s="24" t="str">
        <f t="shared" si="69"/>
        <v>9894ARCELOR (BERTON SICARD)</v>
      </c>
      <c r="B4302" s="1">
        <v>9894</v>
      </c>
      <c r="C4302" s="1" t="s">
        <v>32898</v>
      </c>
      <c r="D4302" s="1" t="s">
        <v>78</v>
      </c>
      <c r="E4302" s="1" t="s">
        <v>2268</v>
      </c>
      <c r="F4302" s="1" t="s">
        <v>32900</v>
      </c>
      <c r="G4302" s="1" t="s">
        <v>655</v>
      </c>
      <c r="H4302">
        <v>9894</v>
      </c>
      <c r="I4302" s="1" t="s">
        <v>41</v>
      </c>
      <c r="J4302">
        <v>1</v>
      </c>
    </row>
    <row r="4303" spans="1:10" hidden="1" x14ac:dyDescent="0.25">
      <c r="A4303" s="24" t="str">
        <f t="shared" si="69"/>
        <v>9895ARCELOR (BERTON SICARD)</v>
      </c>
      <c r="B4303" s="1">
        <v>9895</v>
      </c>
      <c r="C4303" s="1" t="s">
        <v>32898</v>
      </c>
      <c r="D4303" s="1" t="s">
        <v>78</v>
      </c>
      <c r="E4303" s="1" t="s">
        <v>2135</v>
      </c>
      <c r="F4303" s="1" t="s">
        <v>32900</v>
      </c>
      <c r="G4303" s="1" t="s">
        <v>655</v>
      </c>
      <c r="H4303">
        <v>9895</v>
      </c>
      <c r="I4303" s="1" t="s">
        <v>41</v>
      </c>
      <c r="J4303">
        <v>1</v>
      </c>
    </row>
    <row r="4304" spans="1:10" hidden="1" x14ac:dyDescent="0.25">
      <c r="A4304" s="24" t="str">
        <f t="shared" si="69"/>
        <v>9918ARCELOR (BERTON SICARD)</v>
      </c>
      <c r="B4304" s="1">
        <v>9918</v>
      </c>
      <c r="C4304" s="1" t="s">
        <v>32898</v>
      </c>
      <c r="D4304" s="1" t="s">
        <v>78</v>
      </c>
      <c r="E4304" s="1" t="s">
        <v>2139</v>
      </c>
      <c r="F4304" s="1" t="s">
        <v>32900</v>
      </c>
      <c r="G4304" s="1" t="s">
        <v>655</v>
      </c>
      <c r="H4304">
        <v>9918</v>
      </c>
      <c r="I4304" s="1" t="s">
        <v>41</v>
      </c>
      <c r="J4304">
        <v>1</v>
      </c>
    </row>
    <row r="4305" spans="1:10" hidden="1" x14ac:dyDescent="0.25">
      <c r="A4305" s="24" t="str">
        <f t="shared" si="69"/>
        <v>9921ARCELOR (BERTON SICARD)</v>
      </c>
      <c r="B4305" s="1">
        <v>9921</v>
      </c>
      <c r="C4305" s="1" t="s">
        <v>32898</v>
      </c>
      <c r="D4305" s="1" t="s">
        <v>78</v>
      </c>
      <c r="E4305" s="1" t="s">
        <v>2141</v>
      </c>
      <c r="F4305" s="1" t="s">
        <v>32900</v>
      </c>
      <c r="G4305" s="1" t="s">
        <v>655</v>
      </c>
      <c r="H4305">
        <v>9921</v>
      </c>
      <c r="I4305" s="1" t="s">
        <v>41</v>
      </c>
      <c r="J4305">
        <v>1</v>
      </c>
    </row>
    <row r="4306" spans="1:10" hidden="1" x14ac:dyDescent="0.25">
      <c r="A4306" s="24" t="str">
        <f t="shared" si="69"/>
        <v>9923ARCELOR (BERTON SICARD)</v>
      </c>
      <c r="B4306" s="1">
        <v>9923</v>
      </c>
      <c r="C4306" s="1" t="s">
        <v>32898</v>
      </c>
      <c r="D4306" s="1" t="s">
        <v>78</v>
      </c>
      <c r="E4306" s="1" t="s">
        <v>2142</v>
      </c>
      <c r="F4306" s="1" t="s">
        <v>32900</v>
      </c>
      <c r="G4306" s="1" t="s">
        <v>655</v>
      </c>
      <c r="H4306">
        <v>9923</v>
      </c>
      <c r="I4306" s="1" t="s">
        <v>41</v>
      </c>
      <c r="J4306">
        <v>1</v>
      </c>
    </row>
    <row r="4307" spans="1:10" hidden="1" x14ac:dyDescent="0.25">
      <c r="A4307" s="24" t="str">
        <f t="shared" si="69"/>
        <v>9934ARCELOR (BERTON SICARD)</v>
      </c>
      <c r="B4307" s="1">
        <v>9934</v>
      </c>
      <c r="C4307" s="1" t="s">
        <v>32898</v>
      </c>
      <c r="D4307" s="1" t="s">
        <v>78</v>
      </c>
      <c r="E4307" s="1" t="s">
        <v>1688</v>
      </c>
      <c r="F4307" s="1" t="s">
        <v>32900</v>
      </c>
      <c r="G4307" s="1" t="s">
        <v>655</v>
      </c>
      <c r="H4307">
        <v>9934</v>
      </c>
      <c r="I4307" s="1" t="s">
        <v>41</v>
      </c>
      <c r="J4307">
        <v>1</v>
      </c>
    </row>
    <row r="4308" spans="1:10" hidden="1" x14ac:dyDescent="0.25">
      <c r="A4308" s="24" t="str">
        <f t="shared" si="69"/>
        <v>9934AARCELOR (BERTON SICARD)</v>
      </c>
      <c r="B4308" s="1" t="s">
        <v>2269</v>
      </c>
      <c r="C4308" s="1" t="s">
        <v>32898</v>
      </c>
      <c r="D4308" s="1" t="s">
        <v>78</v>
      </c>
      <c r="E4308" s="1" t="s">
        <v>2270</v>
      </c>
      <c r="F4308" s="1" t="s">
        <v>32900</v>
      </c>
      <c r="G4308" s="1" t="s">
        <v>655</v>
      </c>
      <c r="H4308" t="s">
        <v>2269</v>
      </c>
      <c r="I4308" s="1" t="s">
        <v>41</v>
      </c>
      <c r="J4308">
        <v>1</v>
      </c>
    </row>
    <row r="4309" spans="1:10" hidden="1" x14ac:dyDescent="0.25">
      <c r="A4309" s="24" t="str">
        <f t="shared" si="69"/>
        <v>9935ARCELOR (BERTON SICARD)</v>
      </c>
      <c r="B4309" s="1">
        <v>9935</v>
      </c>
      <c r="C4309" s="1" t="s">
        <v>32898</v>
      </c>
      <c r="D4309" s="1" t="s">
        <v>78</v>
      </c>
      <c r="E4309" s="1" t="s">
        <v>1689</v>
      </c>
      <c r="F4309" s="1" t="s">
        <v>32900</v>
      </c>
      <c r="G4309" s="1" t="s">
        <v>655</v>
      </c>
      <c r="H4309">
        <v>9935</v>
      </c>
      <c r="I4309" s="1" t="s">
        <v>41</v>
      </c>
      <c r="J4309">
        <v>1</v>
      </c>
    </row>
    <row r="4310" spans="1:10" hidden="1" x14ac:dyDescent="0.25">
      <c r="A4310" s="24" t="str">
        <f t="shared" si="69"/>
        <v>9935AARCELOR (BERTON SICARD)</v>
      </c>
      <c r="B4310" s="1" t="s">
        <v>2145</v>
      </c>
      <c r="C4310" s="1" t="s">
        <v>32898</v>
      </c>
      <c r="D4310" s="1" t="s">
        <v>78</v>
      </c>
      <c r="E4310" s="1" t="s">
        <v>2146</v>
      </c>
      <c r="F4310" s="1" t="s">
        <v>32900</v>
      </c>
      <c r="G4310" s="1" t="s">
        <v>655</v>
      </c>
      <c r="H4310" t="s">
        <v>2145</v>
      </c>
      <c r="I4310" s="1" t="s">
        <v>41</v>
      </c>
      <c r="J4310">
        <v>1</v>
      </c>
    </row>
    <row r="4311" spans="1:10" hidden="1" x14ac:dyDescent="0.25">
      <c r="A4311" s="24" t="str">
        <f t="shared" si="69"/>
        <v>9936ARCELOR (BERTON SICARD)</v>
      </c>
      <c r="B4311" s="1">
        <v>9936</v>
      </c>
      <c r="C4311" s="1" t="s">
        <v>32898</v>
      </c>
      <c r="D4311" s="1" t="s">
        <v>78</v>
      </c>
      <c r="E4311" s="1" t="s">
        <v>1690</v>
      </c>
      <c r="F4311" s="1" t="s">
        <v>32900</v>
      </c>
      <c r="G4311" s="1" t="s">
        <v>655</v>
      </c>
      <c r="H4311">
        <v>9936</v>
      </c>
      <c r="I4311" s="1" t="s">
        <v>41</v>
      </c>
      <c r="J4311">
        <v>1</v>
      </c>
    </row>
    <row r="4312" spans="1:10" hidden="1" x14ac:dyDescent="0.25">
      <c r="A4312" s="24" t="str">
        <f t="shared" si="69"/>
        <v>9936AARCELOR (BERTON SICARD)</v>
      </c>
      <c r="B4312" s="1" t="s">
        <v>2271</v>
      </c>
      <c r="C4312" s="1" t="s">
        <v>32898</v>
      </c>
      <c r="D4312" s="1" t="s">
        <v>78</v>
      </c>
      <c r="E4312" s="1" t="s">
        <v>2272</v>
      </c>
      <c r="F4312" s="1" t="s">
        <v>32900</v>
      </c>
      <c r="G4312" s="1" t="s">
        <v>655</v>
      </c>
      <c r="H4312" t="s">
        <v>2271</v>
      </c>
      <c r="I4312" s="1" t="s">
        <v>41</v>
      </c>
      <c r="J4312">
        <v>1</v>
      </c>
    </row>
    <row r="4313" spans="1:10" hidden="1" x14ac:dyDescent="0.25">
      <c r="A4313" s="24" t="str">
        <f t="shared" si="69"/>
        <v>9937ARCELOR (BERTON SICARD)</v>
      </c>
      <c r="B4313" s="1">
        <v>9937</v>
      </c>
      <c r="C4313" s="1" t="s">
        <v>32898</v>
      </c>
      <c r="D4313" s="1" t="s">
        <v>78</v>
      </c>
      <c r="E4313" s="1" t="s">
        <v>1691</v>
      </c>
      <c r="F4313" s="1" t="s">
        <v>32900</v>
      </c>
      <c r="G4313" s="1" t="s">
        <v>655</v>
      </c>
      <c r="H4313">
        <v>9937</v>
      </c>
      <c r="I4313" s="1" t="s">
        <v>41</v>
      </c>
      <c r="J4313">
        <v>1</v>
      </c>
    </row>
    <row r="4314" spans="1:10" hidden="1" x14ac:dyDescent="0.25">
      <c r="A4314" s="24" t="str">
        <f t="shared" si="69"/>
        <v>9937AARCELOR (BERTON SICARD)</v>
      </c>
      <c r="B4314" s="1" t="s">
        <v>2147</v>
      </c>
      <c r="C4314" s="1" t="s">
        <v>32898</v>
      </c>
      <c r="D4314" s="1" t="s">
        <v>78</v>
      </c>
      <c r="E4314" s="1" t="s">
        <v>2148</v>
      </c>
      <c r="F4314" s="1" t="s">
        <v>32900</v>
      </c>
      <c r="G4314" s="1" t="s">
        <v>655</v>
      </c>
      <c r="H4314" t="s">
        <v>2147</v>
      </c>
      <c r="I4314" s="1" t="s">
        <v>41</v>
      </c>
      <c r="J4314">
        <v>1</v>
      </c>
    </row>
    <row r="4315" spans="1:10" hidden="1" x14ac:dyDescent="0.25">
      <c r="A4315" s="24" t="str">
        <f t="shared" si="69"/>
        <v>9948ARCELOR (BERTON SICARD)</v>
      </c>
      <c r="B4315" s="1">
        <v>9948</v>
      </c>
      <c r="C4315" s="1" t="s">
        <v>32898</v>
      </c>
      <c r="D4315" s="1" t="s">
        <v>78</v>
      </c>
      <c r="E4315" s="1" t="s">
        <v>2150</v>
      </c>
      <c r="F4315" s="1" t="s">
        <v>32900</v>
      </c>
      <c r="G4315" s="1" t="s">
        <v>655</v>
      </c>
      <c r="H4315">
        <v>9948</v>
      </c>
      <c r="I4315" s="1" t="s">
        <v>41</v>
      </c>
      <c r="J4315">
        <v>1</v>
      </c>
    </row>
    <row r="4316" spans="1:10" hidden="1" x14ac:dyDescent="0.25">
      <c r="A4316" s="24" t="str">
        <f t="shared" si="69"/>
        <v>9960ARCELOR (BERTON SICARD)</v>
      </c>
      <c r="B4316" s="1">
        <v>9960</v>
      </c>
      <c r="C4316" s="1" t="s">
        <v>32898</v>
      </c>
      <c r="D4316" s="1" t="s">
        <v>78</v>
      </c>
      <c r="E4316" s="1" t="s">
        <v>2151</v>
      </c>
      <c r="F4316" s="1" t="s">
        <v>32900</v>
      </c>
      <c r="G4316" s="1" t="s">
        <v>655</v>
      </c>
      <c r="H4316">
        <v>9960</v>
      </c>
      <c r="I4316" s="1" t="s">
        <v>41</v>
      </c>
      <c r="J4316">
        <v>1</v>
      </c>
    </row>
    <row r="4317" spans="1:10" hidden="1" x14ac:dyDescent="0.25">
      <c r="A4317" s="24" t="str">
        <f t="shared" si="69"/>
        <v>9961ARCELOR (BERTON SICARD)</v>
      </c>
      <c r="B4317" s="1">
        <v>9961</v>
      </c>
      <c r="C4317" s="1" t="s">
        <v>32898</v>
      </c>
      <c r="D4317" s="1" t="s">
        <v>78</v>
      </c>
      <c r="E4317" s="1" t="s">
        <v>2152</v>
      </c>
      <c r="F4317" s="1" t="s">
        <v>32900</v>
      </c>
      <c r="G4317" s="1" t="s">
        <v>655</v>
      </c>
      <c r="H4317">
        <v>9961</v>
      </c>
      <c r="I4317" s="1" t="s">
        <v>41</v>
      </c>
      <c r="J4317">
        <v>1</v>
      </c>
    </row>
    <row r="4318" spans="1:10" hidden="1" x14ac:dyDescent="0.25">
      <c r="A4318" s="24" t="str">
        <f t="shared" si="69"/>
        <v>121001ARCELOR (BERTON SICARD)</v>
      </c>
      <c r="B4318" s="1">
        <v>121001</v>
      </c>
      <c r="C4318" s="1" t="s">
        <v>32898</v>
      </c>
      <c r="D4318" s="1" t="s">
        <v>78</v>
      </c>
      <c r="E4318" s="1" t="s">
        <v>1692</v>
      </c>
      <c r="F4318" s="1" t="s">
        <v>32900</v>
      </c>
      <c r="G4318" s="1" t="s">
        <v>655</v>
      </c>
      <c r="H4318">
        <v>121001</v>
      </c>
      <c r="I4318" s="1" t="s">
        <v>41</v>
      </c>
      <c r="J4318">
        <v>6.5</v>
      </c>
    </row>
    <row r="4319" spans="1:10" hidden="1" x14ac:dyDescent="0.25">
      <c r="A4319" s="24" t="str">
        <f t="shared" si="69"/>
        <v>121007ARCELOR (BERTON SICARD)</v>
      </c>
      <c r="B4319" s="1">
        <v>121007</v>
      </c>
      <c r="C4319" s="1" t="s">
        <v>32898</v>
      </c>
      <c r="D4319" s="1" t="s">
        <v>32837</v>
      </c>
      <c r="E4319" s="1" t="s">
        <v>1693</v>
      </c>
      <c r="F4319" s="1" t="s">
        <v>32900</v>
      </c>
      <c r="G4319" s="1" t="s">
        <v>655</v>
      </c>
      <c r="H4319">
        <v>121007</v>
      </c>
      <c r="I4319" s="1" t="s">
        <v>41</v>
      </c>
      <c r="J4319">
        <v>4.5</v>
      </c>
    </row>
    <row r="4320" spans="1:10" hidden="1" x14ac:dyDescent="0.25">
      <c r="A4320" s="24" t="str">
        <f t="shared" si="69"/>
        <v>121008ARCELOR (BERTON SICARD)</v>
      </c>
      <c r="B4320" s="1">
        <v>121008</v>
      </c>
      <c r="C4320" s="1" t="s">
        <v>32898</v>
      </c>
      <c r="D4320" s="1" t="s">
        <v>78</v>
      </c>
      <c r="E4320" s="1" t="s">
        <v>1694</v>
      </c>
      <c r="F4320" s="1" t="s">
        <v>32900</v>
      </c>
      <c r="G4320" s="1" t="s">
        <v>655</v>
      </c>
      <c r="H4320">
        <v>121008</v>
      </c>
      <c r="I4320" s="1" t="s">
        <v>41</v>
      </c>
      <c r="J4320">
        <v>6.5</v>
      </c>
    </row>
    <row r="4321" spans="1:10" hidden="1" x14ac:dyDescent="0.25">
      <c r="A4321" s="24" t="str">
        <f t="shared" si="69"/>
        <v>121009ARCELOR (BERTON SICARD)</v>
      </c>
      <c r="B4321" s="1">
        <v>121009</v>
      </c>
      <c r="C4321" s="1" t="s">
        <v>32898</v>
      </c>
      <c r="D4321" s="1" t="s">
        <v>32837</v>
      </c>
      <c r="E4321" s="1" t="s">
        <v>1695</v>
      </c>
      <c r="F4321" s="1" t="s">
        <v>32900</v>
      </c>
      <c r="G4321" s="1" t="s">
        <v>655</v>
      </c>
      <c r="H4321">
        <v>121009</v>
      </c>
      <c r="I4321" s="1" t="s">
        <v>41</v>
      </c>
      <c r="J4321">
        <v>6.5</v>
      </c>
    </row>
    <row r="4322" spans="1:10" hidden="1" x14ac:dyDescent="0.25">
      <c r="A4322" s="24" t="str">
        <f t="shared" si="69"/>
        <v>121013ARCELOR (BERTON SICARD)</v>
      </c>
      <c r="B4322" s="1">
        <v>121013</v>
      </c>
      <c r="C4322" s="1" t="s">
        <v>32898</v>
      </c>
      <c r="D4322" s="1" t="s">
        <v>32837</v>
      </c>
      <c r="E4322" s="1" t="s">
        <v>2154</v>
      </c>
      <c r="F4322" s="1" t="s">
        <v>32900</v>
      </c>
      <c r="G4322" s="1" t="s">
        <v>655</v>
      </c>
      <c r="H4322">
        <v>121013</v>
      </c>
      <c r="I4322" s="1" t="s">
        <v>41</v>
      </c>
      <c r="J4322">
        <v>6.5</v>
      </c>
    </row>
    <row r="4323" spans="1:10" hidden="1" x14ac:dyDescent="0.25">
      <c r="A4323" s="24" t="str">
        <f t="shared" si="69"/>
        <v>121014ARCELOR (BERTON SICARD)</v>
      </c>
      <c r="B4323" s="1">
        <v>121014</v>
      </c>
      <c r="C4323" s="1" t="s">
        <v>32898</v>
      </c>
      <c r="D4323" s="1" t="s">
        <v>32837</v>
      </c>
      <c r="E4323" s="1" t="s">
        <v>1696</v>
      </c>
      <c r="F4323" s="1" t="s">
        <v>32900</v>
      </c>
      <c r="G4323" s="1" t="s">
        <v>655</v>
      </c>
      <c r="H4323">
        <v>121014</v>
      </c>
      <c r="I4323" s="1" t="s">
        <v>41</v>
      </c>
      <c r="J4323">
        <v>6.5</v>
      </c>
    </row>
    <row r="4324" spans="1:10" hidden="1" x14ac:dyDescent="0.25">
      <c r="A4324" s="24" t="str">
        <f t="shared" si="69"/>
        <v>121018ARCELOR (BERTON SICARD)</v>
      </c>
      <c r="B4324" s="1">
        <v>121018</v>
      </c>
      <c r="C4324" s="1" t="s">
        <v>32898</v>
      </c>
      <c r="D4324" s="1" t="s">
        <v>32837</v>
      </c>
      <c r="E4324" s="1" t="s">
        <v>1697</v>
      </c>
      <c r="F4324" s="1" t="s">
        <v>32900</v>
      </c>
      <c r="G4324" s="1" t="s">
        <v>655</v>
      </c>
      <c r="H4324">
        <v>121018</v>
      </c>
      <c r="I4324" s="1" t="s">
        <v>41</v>
      </c>
      <c r="J4324">
        <v>6.5</v>
      </c>
    </row>
    <row r="4325" spans="1:10" hidden="1" x14ac:dyDescent="0.25">
      <c r="A4325" s="24" t="str">
        <f t="shared" si="69"/>
        <v>121021ARCELOR (BERTON SICARD)</v>
      </c>
      <c r="B4325" s="1">
        <v>121021</v>
      </c>
      <c r="C4325" s="1" t="s">
        <v>32898</v>
      </c>
      <c r="D4325" s="1" t="s">
        <v>78</v>
      </c>
      <c r="E4325" s="1" t="s">
        <v>1073</v>
      </c>
      <c r="F4325" s="1" t="s">
        <v>32900</v>
      </c>
      <c r="G4325" s="1" t="s">
        <v>655</v>
      </c>
      <c r="H4325">
        <v>121021</v>
      </c>
      <c r="I4325" s="1" t="s">
        <v>41</v>
      </c>
      <c r="J4325">
        <v>6.5</v>
      </c>
    </row>
    <row r="4326" spans="1:10" hidden="1" x14ac:dyDescent="0.25">
      <c r="A4326" s="24" t="str">
        <f t="shared" si="69"/>
        <v>121022ARCELOR (BERTON SICARD)</v>
      </c>
      <c r="B4326" s="1">
        <v>121022</v>
      </c>
      <c r="C4326" s="1" t="s">
        <v>32898</v>
      </c>
      <c r="D4326" s="1" t="s">
        <v>78</v>
      </c>
      <c r="E4326" s="1" t="s">
        <v>801</v>
      </c>
      <c r="F4326" s="1" t="s">
        <v>32900</v>
      </c>
      <c r="G4326" s="1" t="s">
        <v>655</v>
      </c>
      <c r="H4326">
        <v>121022</v>
      </c>
      <c r="I4326" s="1" t="s">
        <v>41</v>
      </c>
      <c r="J4326">
        <v>6.5</v>
      </c>
    </row>
    <row r="4327" spans="1:10" hidden="1" x14ac:dyDescent="0.25">
      <c r="A4327" s="24" t="str">
        <f t="shared" si="69"/>
        <v>121022/3ARCELOR (BERTON SICARD)</v>
      </c>
      <c r="B4327" s="1" t="s">
        <v>2273</v>
      </c>
      <c r="C4327" s="1" t="s">
        <v>32898</v>
      </c>
      <c r="D4327" s="1" t="s">
        <v>78</v>
      </c>
      <c r="E4327" s="1" t="s">
        <v>801</v>
      </c>
      <c r="F4327" s="1" t="s">
        <v>32900</v>
      </c>
      <c r="G4327" s="1" t="s">
        <v>655</v>
      </c>
      <c r="H4327" t="s">
        <v>2273</v>
      </c>
      <c r="I4327" s="1" t="s">
        <v>41</v>
      </c>
      <c r="J4327">
        <v>3.2</v>
      </c>
    </row>
    <row r="4328" spans="1:10" hidden="1" x14ac:dyDescent="0.25">
      <c r="A4328" s="24" t="str">
        <f t="shared" si="69"/>
        <v>121027ARCELOR (BERTON SICARD)</v>
      </c>
      <c r="B4328" s="1">
        <v>121027</v>
      </c>
      <c r="C4328" s="1" t="s">
        <v>32898</v>
      </c>
      <c r="D4328" s="1" t="s">
        <v>32837</v>
      </c>
      <c r="E4328" s="1" t="s">
        <v>1698</v>
      </c>
      <c r="F4328" s="1" t="s">
        <v>32900</v>
      </c>
      <c r="G4328" s="1" t="s">
        <v>655</v>
      </c>
      <c r="H4328">
        <v>121027</v>
      </c>
      <c r="I4328" s="1" t="s">
        <v>41</v>
      </c>
      <c r="J4328">
        <v>3.5</v>
      </c>
    </row>
    <row r="4329" spans="1:10" hidden="1" x14ac:dyDescent="0.25">
      <c r="A4329" s="24" t="str">
        <f t="shared" si="69"/>
        <v>410000ARCELOR (BERTON SICARD)</v>
      </c>
      <c r="B4329" s="1">
        <v>410000</v>
      </c>
      <c r="C4329" s="1" t="s">
        <v>32898</v>
      </c>
      <c r="D4329" s="1" t="s">
        <v>78</v>
      </c>
      <c r="E4329" s="1" t="s">
        <v>1699</v>
      </c>
      <c r="F4329" s="1" t="s">
        <v>32900</v>
      </c>
      <c r="G4329" s="1" t="s">
        <v>655</v>
      </c>
      <c r="H4329">
        <v>410000</v>
      </c>
      <c r="I4329" s="1" t="s">
        <v>41</v>
      </c>
      <c r="J4329">
        <v>6.5</v>
      </c>
    </row>
    <row r="4330" spans="1:10" hidden="1" x14ac:dyDescent="0.25">
      <c r="A4330" s="24" t="str">
        <f t="shared" si="69"/>
        <v>410001ARCELOR (BERTON SICARD)</v>
      </c>
      <c r="B4330" s="1">
        <v>410001</v>
      </c>
      <c r="C4330" s="1" t="s">
        <v>32898</v>
      </c>
      <c r="D4330" s="1" t="s">
        <v>78</v>
      </c>
      <c r="E4330" s="1" t="s">
        <v>1700</v>
      </c>
      <c r="F4330" s="1" t="s">
        <v>32900</v>
      </c>
      <c r="G4330" s="1" t="s">
        <v>655</v>
      </c>
      <c r="H4330">
        <v>410001</v>
      </c>
      <c r="I4330" s="1" t="s">
        <v>41</v>
      </c>
      <c r="J4330">
        <v>6.5</v>
      </c>
    </row>
    <row r="4331" spans="1:10" hidden="1" x14ac:dyDescent="0.25">
      <c r="A4331" s="24" t="str">
        <f t="shared" si="69"/>
        <v>410002ARCELOR (BERTON SICARD)</v>
      </c>
      <c r="B4331" s="1">
        <v>410002</v>
      </c>
      <c r="C4331" s="1" t="s">
        <v>32898</v>
      </c>
      <c r="D4331" s="1" t="s">
        <v>78</v>
      </c>
      <c r="E4331" s="1" t="s">
        <v>1243</v>
      </c>
      <c r="F4331" s="1" t="s">
        <v>32900</v>
      </c>
      <c r="G4331" s="1" t="s">
        <v>655</v>
      </c>
      <c r="H4331">
        <v>410002</v>
      </c>
      <c r="I4331" s="1" t="s">
        <v>41</v>
      </c>
      <c r="J4331">
        <v>6.5</v>
      </c>
    </row>
    <row r="4332" spans="1:10" hidden="1" x14ac:dyDescent="0.25">
      <c r="A4332" s="24" t="str">
        <f t="shared" si="69"/>
        <v>410003ARCELOR (BERTON SICARD)</v>
      </c>
      <c r="B4332" s="1">
        <v>410003</v>
      </c>
      <c r="C4332" s="1" t="s">
        <v>32898</v>
      </c>
      <c r="D4332" s="1" t="s">
        <v>78</v>
      </c>
      <c r="E4332" s="1" t="s">
        <v>1701</v>
      </c>
      <c r="F4332" s="1" t="s">
        <v>32900</v>
      </c>
      <c r="G4332" s="1" t="s">
        <v>655</v>
      </c>
      <c r="H4332">
        <v>410003</v>
      </c>
      <c r="I4332" s="1" t="s">
        <v>41</v>
      </c>
      <c r="J4332">
        <v>6.5</v>
      </c>
    </row>
    <row r="4333" spans="1:10" hidden="1" x14ac:dyDescent="0.25">
      <c r="A4333" s="24" t="str">
        <f t="shared" si="69"/>
        <v>410004ARCELOR (BERTON SICARD)</v>
      </c>
      <c r="B4333" s="1">
        <v>410004</v>
      </c>
      <c r="C4333" s="1" t="s">
        <v>32898</v>
      </c>
      <c r="D4333" s="1" t="s">
        <v>78</v>
      </c>
      <c r="E4333" s="1" t="s">
        <v>1243</v>
      </c>
      <c r="F4333" s="1" t="s">
        <v>32900</v>
      </c>
      <c r="G4333" s="1" t="s">
        <v>655</v>
      </c>
      <c r="H4333">
        <v>410004</v>
      </c>
      <c r="I4333" s="1" t="s">
        <v>41</v>
      </c>
      <c r="J4333">
        <v>6.5</v>
      </c>
    </row>
    <row r="4334" spans="1:10" hidden="1" x14ac:dyDescent="0.25">
      <c r="A4334" s="24" t="str">
        <f t="shared" si="69"/>
        <v>410005ARCELOR (BERTON SICARD)</v>
      </c>
      <c r="B4334" s="1">
        <v>410005</v>
      </c>
      <c r="C4334" s="1" t="s">
        <v>32898</v>
      </c>
      <c r="D4334" s="1" t="s">
        <v>78</v>
      </c>
      <c r="E4334" s="1" t="s">
        <v>1702</v>
      </c>
      <c r="F4334" s="1" t="s">
        <v>32900</v>
      </c>
      <c r="G4334" s="1" t="s">
        <v>655</v>
      </c>
      <c r="H4334">
        <v>410005</v>
      </c>
      <c r="I4334" s="1" t="s">
        <v>41</v>
      </c>
      <c r="J4334">
        <v>6.5</v>
      </c>
    </row>
    <row r="4335" spans="1:10" hidden="1" x14ac:dyDescent="0.25">
      <c r="A4335" s="24" t="str">
        <f t="shared" si="69"/>
        <v>410006ARCELOR (BERTON SICARD)</v>
      </c>
      <c r="B4335" s="1">
        <v>410006</v>
      </c>
      <c r="C4335" s="1" t="s">
        <v>32898</v>
      </c>
      <c r="D4335" s="1" t="s">
        <v>78</v>
      </c>
      <c r="E4335" s="1" t="s">
        <v>1703</v>
      </c>
      <c r="F4335" s="1" t="s">
        <v>32900</v>
      </c>
      <c r="G4335" s="1" t="s">
        <v>655</v>
      </c>
      <c r="H4335">
        <v>410006</v>
      </c>
      <c r="I4335" s="1" t="s">
        <v>41</v>
      </c>
      <c r="J4335">
        <v>6.5</v>
      </c>
    </row>
    <row r="4336" spans="1:10" hidden="1" x14ac:dyDescent="0.25">
      <c r="A4336" s="24" t="str">
        <f t="shared" si="69"/>
        <v>410007ARCELOR (BERTON SICARD)</v>
      </c>
      <c r="B4336" s="1">
        <v>410007</v>
      </c>
      <c r="C4336" s="1" t="s">
        <v>32898</v>
      </c>
      <c r="D4336" s="1" t="s">
        <v>78</v>
      </c>
      <c r="E4336" s="1" t="s">
        <v>1187</v>
      </c>
      <c r="F4336" s="1" t="s">
        <v>32900</v>
      </c>
      <c r="G4336" s="1" t="s">
        <v>655</v>
      </c>
      <c r="H4336">
        <v>410007</v>
      </c>
      <c r="I4336" s="1" t="s">
        <v>41</v>
      </c>
      <c r="J4336">
        <v>6.5</v>
      </c>
    </row>
    <row r="4337" spans="1:10" hidden="1" x14ac:dyDescent="0.25">
      <c r="A4337" s="24" t="str">
        <f t="shared" si="69"/>
        <v>410009ARCELOR (BERTON SICARD)</v>
      </c>
      <c r="B4337" s="1">
        <v>410009</v>
      </c>
      <c r="C4337" s="1" t="s">
        <v>32898</v>
      </c>
      <c r="D4337" s="1" t="s">
        <v>78</v>
      </c>
      <c r="E4337" s="1" t="s">
        <v>1704</v>
      </c>
      <c r="F4337" s="1" t="s">
        <v>32900</v>
      </c>
      <c r="G4337" s="1" t="s">
        <v>655</v>
      </c>
      <c r="H4337">
        <v>410009</v>
      </c>
      <c r="I4337" s="1" t="s">
        <v>41</v>
      </c>
      <c r="J4337">
        <v>6.5</v>
      </c>
    </row>
    <row r="4338" spans="1:10" hidden="1" x14ac:dyDescent="0.25">
      <c r="A4338" s="24" t="str">
        <f t="shared" si="69"/>
        <v>410010ARCELOR (BERTON SICARD)</v>
      </c>
      <c r="B4338" s="1">
        <v>410010</v>
      </c>
      <c r="C4338" s="1" t="s">
        <v>32898</v>
      </c>
      <c r="D4338" s="1" t="s">
        <v>168</v>
      </c>
      <c r="E4338" s="1" t="s">
        <v>1705</v>
      </c>
      <c r="F4338" s="1" t="s">
        <v>32900</v>
      </c>
      <c r="G4338" s="1" t="s">
        <v>655</v>
      </c>
      <c r="H4338">
        <v>410010</v>
      </c>
      <c r="I4338" s="1" t="s">
        <v>41</v>
      </c>
      <c r="J4338">
        <v>6.5</v>
      </c>
    </row>
    <row r="4339" spans="1:10" hidden="1" x14ac:dyDescent="0.25">
      <c r="A4339" s="24" t="str">
        <f t="shared" si="69"/>
        <v>410011ARCELOR (BERTON SICARD)</v>
      </c>
      <c r="B4339" s="1">
        <v>410011</v>
      </c>
      <c r="C4339" s="1" t="s">
        <v>32898</v>
      </c>
      <c r="D4339" s="1" t="s">
        <v>78</v>
      </c>
      <c r="E4339" s="1" t="s">
        <v>1706</v>
      </c>
      <c r="F4339" s="1" t="s">
        <v>32900</v>
      </c>
      <c r="G4339" s="1" t="s">
        <v>655</v>
      </c>
      <c r="H4339">
        <v>410011</v>
      </c>
      <c r="I4339" s="1" t="s">
        <v>41</v>
      </c>
      <c r="J4339">
        <v>6.5</v>
      </c>
    </row>
    <row r="4340" spans="1:10" hidden="1" x14ac:dyDescent="0.25">
      <c r="A4340" s="24" t="str">
        <f t="shared" si="69"/>
        <v>410015ARCELOR (BERTON SICARD)</v>
      </c>
      <c r="B4340" s="1">
        <v>410015</v>
      </c>
      <c r="C4340" s="1" t="s">
        <v>32898</v>
      </c>
      <c r="D4340" s="1" t="s">
        <v>78</v>
      </c>
      <c r="E4340" s="1" t="s">
        <v>1707</v>
      </c>
      <c r="F4340" s="1" t="s">
        <v>32900</v>
      </c>
      <c r="G4340" s="1" t="s">
        <v>655</v>
      </c>
      <c r="H4340">
        <v>410015</v>
      </c>
      <c r="I4340" s="1" t="s">
        <v>41</v>
      </c>
      <c r="J4340">
        <v>6.5</v>
      </c>
    </row>
    <row r="4341" spans="1:10" hidden="1" x14ac:dyDescent="0.25">
      <c r="A4341" s="24" t="str">
        <f t="shared" si="69"/>
        <v>410016ARCELOR (BERTON SICARD)</v>
      </c>
      <c r="B4341" s="1">
        <v>410016</v>
      </c>
      <c r="C4341" s="1" t="s">
        <v>32898</v>
      </c>
      <c r="D4341" s="1" t="s">
        <v>168</v>
      </c>
      <c r="E4341" s="1" t="s">
        <v>1708</v>
      </c>
      <c r="F4341" s="1" t="s">
        <v>32900</v>
      </c>
      <c r="G4341" s="1" t="s">
        <v>655</v>
      </c>
      <c r="H4341">
        <v>410016</v>
      </c>
      <c r="I4341" s="1" t="s">
        <v>41</v>
      </c>
      <c r="J4341">
        <v>6.5</v>
      </c>
    </row>
    <row r="4342" spans="1:10" hidden="1" x14ac:dyDescent="0.25">
      <c r="A4342" s="24" t="str">
        <f t="shared" si="69"/>
        <v>410030ARCELOR (BERTON SICARD)</v>
      </c>
      <c r="B4342" s="1">
        <v>410030</v>
      </c>
      <c r="C4342" s="1" t="s">
        <v>32898</v>
      </c>
      <c r="D4342" s="1" t="s">
        <v>78</v>
      </c>
      <c r="E4342" s="1" t="s">
        <v>1709</v>
      </c>
      <c r="F4342" s="1" t="s">
        <v>32900</v>
      </c>
      <c r="G4342" s="1" t="s">
        <v>655</v>
      </c>
      <c r="H4342">
        <v>410030</v>
      </c>
      <c r="I4342" s="1" t="s">
        <v>41</v>
      </c>
      <c r="J4342">
        <v>6.5</v>
      </c>
    </row>
    <row r="4343" spans="1:10" hidden="1" x14ac:dyDescent="0.25">
      <c r="A4343" s="24" t="str">
        <f t="shared" si="69"/>
        <v>410031ARCELOR (BERTON SICARD)</v>
      </c>
      <c r="B4343" s="1">
        <v>410031</v>
      </c>
      <c r="C4343" s="1" t="s">
        <v>32898</v>
      </c>
      <c r="D4343" s="1" t="s">
        <v>78</v>
      </c>
      <c r="E4343" s="1" t="s">
        <v>1710</v>
      </c>
      <c r="F4343" s="1" t="s">
        <v>32900</v>
      </c>
      <c r="G4343" s="1" t="s">
        <v>655</v>
      </c>
      <c r="H4343">
        <v>410031</v>
      </c>
      <c r="I4343" s="1" t="s">
        <v>41</v>
      </c>
      <c r="J4343">
        <v>6.5</v>
      </c>
    </row>
    <row r="4344" spans="1:10" hidden="1" x14ac:dyDescent="0.25">
      <c r="A4344" s="24" t="str">
        <f t="shared" si="69"/>
        <v>410031/1ARCELOR (BERTON SICARD)</v>
      </c>
      <c r="B4344" s="1" t="s">
        <v>1711</v>
      </c>
      <c r="C4344" s="1" t="s">
        <v>32898</v>
      </c>
      <c r="D4344" s="1" t="s">
        <v>78</v>
      </c>
      <c r="E4344" s="1" t="s">
        <v>1712</v>
      </c>
      <c r="F4344" s="1" t="s">
        <v>32900</v>
      </c>
      <c r="G4344" s="1" t="s">
        <v>655</v>
      </c>
      <c r="H4344" t="s">
        <v>1711</v>
      </c>
      <c r="I4344" s="1" t="s">
        <v>41</v>
      </c>
      <c r="J4344">
        <v>1</v>
      </c>
    </row>
    <row r="4345" spans="1:10" hidden="1" x14ac:dyDescent="0.25">
      <c r="A4345" s="24" t="str">
        <f t="shared" si="69"/>
        <v>410032ARCELOR (BERTON SICARD)</v>
      </c>
      <c r="B4345" s="1">
        <v>410032</v>
      </c>
      <c r="C4345" s="1" t="s">
        <v>32898</v>
      </c>
      <c r="D4345" s="1" t="s">
        <v>78</v>
      </c>
      <c r="E4345" s="1" t="s">
        <v>1713</v>
      </c>
      <c r="F4345" s="1" t="s">
        <v>32900</v>
      </c>
      <c r="G4345" s="1" t="s">
        <v>655</v>
      </c>
      <c r="H4345">
        <v>410032</v>
      </c>
      <c r="I4345" s="1" t="s">
        <v>41</v>
      </c>
      <c r="J4345">
        <v>6.5</v>
      </c>
    </row>
    <row r="4346" spans="1:10" hidden="1" x14ac:dyDescent="0.25">
      <c r="A4346" s="24" t="str">
        <f t="shared" si="69"/>
        <v>410033ARCELOR (BERTON SICARD)</v>
      </c>
      <c r="B4346" s="1">
        <v>410033</v>
      </c>
      <c r="C4346" s="1" t="s">
        <v>32898</v>
      </c>
      <c r="D4346" s="1" t="s">
        <v>78</v>
      </c>
      <c r="E4346" s="1" t="s">
        <v>1714</v>
      </c>
      <c r="F4346" s="1" t="s">
        <v>32900</v>
      </c>
      <c r="G4346" s="1" t="s">
        <v>655</v>
      </c>
      <c r="H4346">
        <v>410033</v>
      </c>
      <c r="I4346" s="1" t="s">
        <v>41</v>
      </c>
      <c r="J4346">
        <v>6.5</v>
      </c>
    </row>
    <row r="4347" spans="1:10" hidden="1" x14ac:dyDescent="0.25">
      <c r="A4347" s="24" t="str">
        <f t="shared" si="69"/>
        <v>410034ARCELOR (BERTON SICARD)</v>
      </c>
      <c r="B4347" s="1">
        <v>410034</v>
      </c>
      <c r="C4347" s="1" t="s">
        <v>32898</v>
      </c>
      <c r="D4347" s="1" t="s">
        <v>78</v>
      </c>
      <c r="E4347" s="1" t="s">
        <v>1715</v>
      </c>
      <c r="F4347" s="1" t="s">
        <v>32900</v>
      </c>
      <c r="G4347" s="1" t="s">
        <v>655</v>
      </c>
      <c r="H4347">
        <v>410034</v>
      </c>
      <c r="I4347" s="1" t="s">
        <v>41</v>
      </c>
      <c r="J4347">
        <v>6.5</v>
      </c>
    </row>
    <row r="4348" spans="1:10" hidden="1" x14ac:dyDescent="0.25">
      <c r="A4348" s="24" t="str">
        <f t="shared" si="69"/>
        <v>410036ARCELOR (BERTON SICARD)</v>
      </c>
      <c r="B4348" s="1">
        <v>410036</v>
      </c>
      <c r="C4348" s="1" t="s">
        <v>32898</v>
      </c>
      <c r="D4348" s="1" t="s">
        <v>78</v>
      </c>
      <c r="E4348" s="1" t="s">
        <v>1716</v>
      </c>
      <c r="F4348" s="1" t="s">
        <v>32900</v>
      </c>
      <c r="G4348" s="1" t="s">
        <v>655</v>
      </c>
      <c r="H4348">
        <v>410036</v>
      </c>
      <c r="I4348" s="1" t="s">
        <v>41</v>
      </c>
      <c r="J4348">
        <v>6.5</v>
      </c>
    </row>
    <row r="4349" spans="1:10" hidden="1" x14ac:dyDescent="0.25">
      <c r="A4349" s="24" t="str">
        <f t="shared" si="69"/>
        <v>410037ARCELOR (BERTON SICARD)</v>
      </c>
      <c r="B4349" s="1">
        <v>410037</v>
      </c>
      <c r="C4349" s="1" t="s">
        <v>32898</v>
      </c>
      <c r="D4349" s="1" t="s">
        <v>78</v>
      </c>
      <c r="E4349" s="1" t="s">
        <v>1715</v>
      </c>
      <c r="F4349" s="1" t="s">
        <v>32900</v>
      </c>
      <c r="G4349" s="1" t="s">
        <v>655</v>
      </c>
      <c r="H4349">
        <v>410037</v>
      </c>
      <c r="I4349" s="1" t="s">
        <v>41</v>
      </c>
      <c r="J4349">
        <v>6.5</v>
      </c>
    </row>
    <row r="4350" spans="1:10" hidden="1" x14ac:dyDescent="0.25">
      <c r="A4350" s="24" t="str">
        <f t="shared" si="69"/>
        <v>410040ARCELOR (BERTON SICARD)</v>
      </c>
      <c r="B4350" s="1">
        <v>410040</v>
      </c>
      <c r="C4350" s="1" t="s">
        <v>32898</v>
      </c>
      <c r="D4350" s="1" t="s">
        <v>78</v>
      </c>
      <c r="E4350" s="1" t="s">
        <v>1717</v>
      </c>
      <c r="F4350" s="1" t="s">
        <v>32900</v>
      </c>
      <c r="G4350" s="1" t="s">
        <v>655</v>
      </c>
      <c r="H4350">
        <v>410040</v>
      </c>
      <c r="I4350" s="1" t="s">
        <v>41</v>
      </c>
      <c r="J4350">
        <v>6.5</v>
      </c>
    </row>
    <row r="4351" spans="1:10" hidden="1" x14ac:dyDescent="0.25">
      <c r="A4351" s="24" t="str">
        <f t="shared" si="69"/>
        <v>410041ARCELOR (BERTON SICARD)</v>
      </c>
      <c r="B4351" s="1">
        <v>410041</v>
      </c>
      <c r="C4351" s="1" t="s">
        <v>32898</v>
      </c>
      <c r="D4351" s="1" t="s">
        <v>78</v>
      </c>
      <c r="E4351" s="1" t="s">
        <v>1717</v>
      </c>
      <c r="F4351" s="1" t="s">
        <v>32900</v>
      </c>
      <c r="G4351" s="1" t="s">
        <v>655</v>
      </c>
      <c r="H4351">
        <v>410041</v>
      </c>
      <c r="I4351" s="1" t="s">
        <v>41</v>
      </c>
      <c r="J4351">
        <v>6.5</v>
      </c>
    </row>
    <row r="4352" spans="1:10" hidden="1" x14ac:dyDescent="0.25">
      <c r="A4352" s="24" t="str">
        <f t="shared" si="69"/>
        <v>410042ARCELOR (BERTON SICARD)</v>
      </c>
      <c r="B4352" s="1">
        <v>410042</v>
      </c>
      <c r="C4352" s="1" t="s">
        <v>32898</v>
      </c>
      <c r="D4352" s="1" t="s">
        <v>78</v>
      </c>
      <c r="E4352" s="1" t="s">
        <v>1718</v>
      </c>
      <c r="F4352" s="1" t="s">
        <v>32900</v>
      </c>
      <c r="G4352" s="1" t="s">
        <v>655</v>
      </c>
      <c r="H4352">
        <v>410042</v>
      </c>
      <c r="I4352" s="1" t="s">
        <v>41</v>
      </c>
      <c r="J4352">
        <v>6.5</v>
      </c>
    </row>
    <row r="4353" spans="1:10" hidden="1" x14ac:dyDescent="0.25">
      <c r="A4353" s="24" t="str">
        <f t="shared" si="69"/>
        <v>410043ARCELOR (BERTON SICARD)</v>
      </c>
      <c r="B4353" s="1">
        <v>410043</v>
      </c>
      <c r="C4353" s="1" t="s">
        <v>32898</v>
      </c>
      <c r="D4353" s="1" t="s">
        <v>78</v>
      </c>
      <c r="E4353" s="1" t="s">
        <v>1718</v>
      </c>
      <c r="F4353" s="1" t="s">
        <v>32900</v>
      </c>
      <c r="G4353" s="1" t="s">
        <v>655</v>
      </c>
      <c r="H4353">
        <v>410043</v>
      </c>
      <c r="I4353" s="1" t="s">
        <v>41</v>
      </c>
      <c r="J4353">
        <v>6.5</v>
      </c>
    </row>
    <row r="4354" spans="1:10" hidden="1" x14ac:dyDescent="0.25">
      <c r="A4354" s="24" t="str">
        <f t="shared" si="69"/>
        <v>410044ARCELOR (BERTON SICARD)</v>
      </c>
      <c r="B4354" s="1">
        <v>410044</v>
      </c>
      <c r="C4354" s="1" t="s">
        <v>32898</v>
      </c>
      <c r="D4354" s="1" t="s">
        <v>78</v>
      </c>
      <c r="E4354" s="1" t="s">
        <v>1719</v>
      </c>
      <c r="F4354" s="1" t="s">
        <v>32900</v>
      </c>
      <c r="G4354" s="1" t="s">
        <v>655</v>
      </c>
      <c r="H4354">
        <v>410044</v>
      </c>
      <c r="I4354" s="1" t="s">
        <v>41</v>
      </c>
      <c r="J4354">
        <v>6.5</v>
      </c>
    </row>
    <row r="4355" spans="1:10" hidden="1" x14ac:dyDescent="0.25">
      <c r="A4355" s="24" t="str">
        <f t="shared" si="69"/>
        <v>410044NARCELOR (BERTON SICARD)</v>
      </c>
      <c r="B4355" s="1" t="s">
        <v>1720</v>
      </c>
      <c r="C4355" s="1" t="s">
        <v>32898</v>
      </c>
      <c r="D4355" s="1" t="s">
        <v>78</v>
      </c>
      <c r="E4355" s="1" t="s">
        <v>1721</v>
      </c>
      <c r="F4355" s="1" t="s">
        <v>32900</v>
      </c>
      <c r="G4355" s="1" t="s">
        <v>655</v>
      </c>
      <c r="H4355" t="s">
        <v>1720</v>
      </c>
      <c r="I4355" s="1" t="s">
        <v>41</v>
      </c>
      <c r="J4355">
        <v>6.5</v>
      </c>
    </row>
    <row r="4356" spans="1:10" hidden="1" x14ac:dyDescent="0.25">
      <c r="A4356" s="24" t="str">
        <f t="shared" si="69"/>
        <v>410046ARCELOR (BERTON SICARD)</v>
      </c>
      <c r="B4356" s="1">
        <v>410046</v>
      </c>
      <c r="C4356" s="1" t="s">
        <v>32898</v>
      </c>
      <c r="D4356" s="1" t="s">
        <v>78</v>
      </c>
      <c r="E4356" s="1" t="s">
        <v>1723</v>
      </c>
      <c r="F4356" s="1" t="s">
        <v>32900</v>
      </c>
      <c r="G4356" s="1" t="s">
        <v>655</v>
      </c>
      <c r="H4356">
        <v>410046</v>
      </c>
      <c r="I4356" s="1" t="s">
        <v>41</v>
      </c>
      <c r="J4356">
        <v>6.5</v>
      </c>
    </row>
    <row r="4357" spans="1:10" hidden="1" x14ac:dyDescent="0.25">
      <c r="A4357" s="24" t="str">
        <f t="shared" si="69"/>
        <v>410049ARCELOR (BERTON SICARD)</v>
      </c>
      <c r="B4357" s="1">
        <v>410049</v>
      </c>
      <c r="C4357" s="1" t="s">
        <v>32898</v>
      </c>
      <c r="D4357" s="1" t="s">
        <v>78</v>
      </c>
      <c r="E4357" s="1" t="s">
        <v>1725</v>
      </c>
      <c r="F4357" s="1" t="s">
        <v>32900</v>
      </c>
      <c r="G4357" s="1" t="s">
        <v>655</v>
      </c>
      <c r="H4357">
        <v>410049</v>
      </c>
      <c r="I4357" s="1" t="s">
        <v>41</v>
      </c>
      <c r="J4357">
        <v>6.5</v>
      </c>
    </row>
    <row r="4358" spans="1:10" hidden="1" x14ac:dyDescent="0.25">
      <c r="A4358" s="24" t="str">
        <f t="shared" si="69"/>
        <v>410050ARCELOR (BERTON SICARD)</v>
      </c>
      <c r="B4358" s="1">
        <v>410050</v>
      </c>
      <c r="C4358" s="1" t="s">
        <v>32898</v>
      </c>
      <c r="D4358" s="1" t="s">
        <v>78</v>
      </c>
      <c r="E4358" s="1" t="s">
        <v>1726</v>
      </c>
      <c r="F4358" s="1" t="s">
        <v>32900</v>
      </c>
      <c r="G4358" s="1" t="s">
        <v>655</v>
      </c>
      <c r="H4358">
        <v>410050</v>
      </c>
      <c r="I4358" s="1" t="s">
        <v>41</v>
      </c>
      <c r="J4358">
        <v>6.5</v>
      </c>
    </row>
    <row r="4359" spans="1:10" hidden="1" x14ac:dyDescent="0.25">
      <c r="A4359" s="24" t="str">
        <f t="shared" si="69"/>
        <v>410051ARCELOR (BERTON SICARD)</v>
      </c>
      <c r="B4359" s="1">
        <v>410051</v>
      </c>
      <c r="C4359" s="1" t="s">
        <v>32898</v>
      </c>
      <c r="D4359" s="1" t="s">
        <v>78</v>
      </c>
      <c r="E4359" s="1" t="s">
        <v>1727</v>
      </c>
      <c r="F4359" s="1" t="s">
        <v>32900</v>
      </c>
      <c r="G4359" s="1" t="s">
        <v>655</v>
      </c>
      <c r="H4359">
        <v>410051</v>
      </c>
      <c r="I4359" s="1" t="s">
        <v>41</v>
      </c>
      <c r="J4359">
        <v>6.5</v>
      </c>
    </row>
    <row r="4360" spans="1:10" hidden="1" x14ac:dyDescent="0.25">
      <c r="A4360" s="24" t="str">
        <f t="shared" si="69"/>
        <v>410054ARCELOR (BERTON SICARD)</v>
      </c>
      <c r="B4360" s="1">
        <v>410054</v>
      </c>
      <c r="C4360" s="1" t="s">
        <v>32898</v>
      </c>
      <c r="D4360" s="1" t="s">
        <v>78</v>
      </c>
      <c r="E4360" s="1" t="s">
        <v>1728</v>
      </c>
      <c r="F4360" s="1" t="s">
        <v>32900</v>
      </c>
      <c r="G4360" s="1" t="s">
        <v>655</v>
      </c>
      <c r="H4360">
        <v>410054</v>
      </c>
      <c r="I4360" s="1" t="s">
        <v>41</v>
      </c>
      <c r="J4360">
        <v>6.5</v>
      </c>
    </row>
    <row r="4361" spans="1:10" hidden="1" x14ac:dyDescent="0.25">
      <c r="A4361" s="24" t="str">
        <f t="shared" si="69"/>
        <v>410060ARCELOR (BERTON SICARD)</v>
      </c>
      <c r="B4361" s="1">
        <v>410060</v>
      </c>
      <c r="C4361" s="1" t="s">
        <v>32898</v>
      </c>
      <c r="D4361" s="1" t="s">
        <v>168</v>
      </c>
      <c r="E4361" s="1" t="s">
        <v>1729</v>
      </c>
      <c r="F4361" s="1" t="s">
        <v>32900</v>
      </c>
      <c r="G4361" s="1" t="s">
        <v>655</v>
      </c>
      <c r="H4361">
        <v>410060</v>
      </c>
      <c r="I4361" s="1" t="s">
        <v>41</v>
      </c>
      <c r="J4361">
        <v>6.5</v>
      </c>
    </row>
    <row r="4362" spans="1:10" hidden="1" x14ac:dyDescent="0.25">
      <c r="A4362" s="24" t="str">
        <f t="shared" si="69"/>
        <v>410061ARCELOR (BERTON SICARD)</v>
      </c>
      <c r="B4362" s="1">
        <v>410061</v>
      </c>
      <c r="C4362" s="1" t="s">
        <v>32898</v>
      </c>
      <c r="D4362" s="1" t="s">
        <v>168</v>
      </c>
      <c r="E4362" s="1" t="s">
        <v>1730</v>
      </c>
      <c r="F4362" s="1" t="s">
        <v>32900</v>
      </c>
      <c r="G4362" s="1" t="s">
        <v>655</v>
      </c>
      <c r="H4362">
        <v>410061</v>
      </c>
      <c r="I4362" s="1" t="s">
        <v>41</v>
      </c>
      <c r="J4362">
        <v>6.5</v>
      </c>
    </row>
    <row r="4363" spans="1:10" hidden="1" x14ac:dyDescent="0.25">
      <c r="A4363" s="24" t="str">
        <f t="shared" si="69"/>
        <v>410062ARCELOR (BERTON SICARD)</v>
      </c>
      <c r="B4363" s="1">
        <v>410062</v>
      </c>
      <c r="C4363" s="1" t="s">
        <v>32898</v>
      </c>
      <c r="D4363" s="1" t="s">
        <v>168</v>
      </c>
      <c r="E4363" s="1" t="s">
        <v>1731</v>
      </c>
      <c r="F4363" s="1" t="s">
        <v>32900</v>
      </c>
      <c r="G4363" s="1" t="s">
        <v>655</v>
      </c>
      <c r="H4363">
        <v>410062</v>
      </c>
      <c r="I4363" s="1" t="s">
        <v>41</v>
      </c>
      <c r="J4363">
        <v>6.5</v>
      </c>
    </row>
    <row r="4364" spans="1:10" hidden="1" x14ac:dyDescent="0.25">
      <c r="A4364" s="24" t="str">
        <f t="shared" ref="A4364:A4427" si="70">B4364&amp;F4364</f>
        <v>410063ARCELOR (BERTON SICARD)</v>
      </c>
      <c r="B4364" s="1">
        <v>410063</v>
      </c>
      <c r="C4364" s="1" t="s">
        <v>32898</v>
      </c>
      <c r="D4364" s="1" t="s">
        <v>168</v>
      </c>
      <c r="E4364" s="1" t="s">
        <v>1732</v>
      </c>
      <c r="F4364" s="1" t="s">
        <v>32900</v>
      </c>
      <c r="G4364" s="1" t="s">
        <v>655</v>
      </c>
      <c r="H4364">
        <v>410063</v>
      </c>
      <c r="I4364" s="1" t="s">
        <v>41</v>
      </c>
      <c r="J4364">
        <v>6.5</v>
      </c>
    </row>
    <row r="4365" spans="1:10" hidden="1" x14ac:dyDescent="0.25">
      <c r="A4365" s="24" t="str">
        <f t="shared" si="70"/>
        <v>410065ARCELOR (BERTON SICARD)</v>
      </c>
      <c r="B4365" s="1">
        <v>410065</v>
      </c>
      <c r="C4365" s="1" t="s">
        <v>32898</v>
      </c>
      <c r="D4365" s="1" t="s">
        <v>78</v>
      </c>
      <c r="E4365" s="1" t="s">
        <v>1733</v>
      </c>
      <c r="F4365" s="1" t="s">
        <v>32900</v>
      </c>
      <c r="G4365" s="1" t="s">
        <v>655</v>
      </c>
      <c r="H4365">
        <v>410065</v>
      </c>
      <c r="I4365" s="1" t="s">
        <v>41</v>
      </c>
      <c r="J4365">
        <v>6.5</v>
      </c>
    </row>
    <row r="4366" spans="1:10" hidden="1" x14ac:dyDescent="0.25">
      <c r="A4366" s="24" t="str">
        <f t="shared" si="70"/>
        <v>410066ARCELOR (BERTON SICARD)</v>
      </c>
      <c r="B4366" s="1">
        <v>410066</v>
      </c>
      <c r="C4366" s="1" t="s">
        <v>32898</v>
      </c>
      <c r="D4366" s="1" t="s">
        <v>78</v>
      </c>
      <c r="E4366" s="1" t="s">
        <v>1734</v>
      </c>
      <c r="F4366" s="1" t="s">
        <v>32900</v>
      </c>
      <c r="G4366" s="1" t="s">
        <v>655</v>
      </c>
      <c r="H4366">
        <v>410066</v>
      </c>
      <c r="I4366" s="1" t="s">
        <v>41</v>
      </c>
      <c r="J4366">
        <v>6.5</v>
      </c>
    </row>
    <row r="4367" spans="1:10" hidden="1" x14ac:dyDescent="0.25">
      <c r="A4367" s="24" t="str">
        <f t="shared" si="70"/>
        <v>410067ARCELOR (BERTON SICARD)</v>
      </c>
      <c r="B4367" s="1">
        <v>410067</v>
      </c>
      <c r="C4367" s="1" t="s">
        <v>32898</v>
      </c>
      <c r="D4367" s="1" t="s">
        <v>168</v>
      </c>
      <c r="E4367" s="1" t="s">
        <v>454</v>
      </c>
      <c r="F4367" s="1" t="s">
        <v>32900</v>
      </c>
      <c r="G4367" s="1" t="s">
        <v>655</v>
      </c>
      <c r="H4367">
        <v>410067</v>
      </c>
      <c r="I4367" s="1" t="s">
        <v>41</v>
      </c>
      <c r="J4367">
        <v>6.5</v>
      </c>
    </row>
    <row r="4368" spans="1:10" hidden="1" x14ac:dyDescent="0.25">
      <c r="A4368" s="24" t="str">
        <f t="shared" si="70"/>
        <v>410068ARCELOR (BERTON SICARD)</v>
      </c>
      <c r="B4368" s="1">
        <v>410068</v>
      </c>
      <c r="C4368" s="1" t="s">
        <v>32898</v>
      </c>
      <c r="D4368" s="1" t="s">
        <v>78</v>
      </c>
      <c r="E4368" s="1" t="s">
        <v>1735</v>
      </c>
      <c r="F4368" s="1" t="s">
        <v>32900</v>
      </c>
      <c r="G4368" s="1" t="s">
        <v>655</v>
      </c>
      <c r="H4368">
        <v>410068</v>
      </c>
      <c r="I4368" s="1" t="s">
        <v>41</v>
      </c>
      <c r="J4368">
        <v>6.5</v>
      </c>
    </row>
    <row r="4369" spans="1:10" hidden="1" x14ac:dyDescent="0.25">
      <c r="A4369" s="24" t="str">
        <f t="shared" si="70"/>
        <v>410070ARCELOR (BERTON SICARD)</v>
      </c>
      <c r="B4369" s="1">
        <v>410070</v>
      </c>
      <c r="C4369" s="1" t="s">
        <v>32898</v>
      </c>
      <c r="D4369" s="1" t="s">
        <v>168</v>
      </c>
      <c r="E4369" s="1" t="s">
        <v>1150</v>
      </c>
      <c r="F4369" s="1" t="s">
        <v>32900</v>
      </c>
      <c r="G4369" s="1" t="s">
        <v>655</v>
      </c>
      <c r="H4369">
        <v>410070</v>
      </c>
      <c r="I4369" s="1" t="s">
        <v>41</v>
      </c>
      <c r="J4369">
        <v>6.5</v>
      </c>
    </row>
    <row r="4370" spans="1:10" hidden="1" x14ac:dyDescent="0.25">
      <c r="A4370" s="24" t="str">
        <f t="shared" si="70"/>
        <v>410072ARCELOR (BERTON SICARD)</v>
      </c>
      <c r="B4370" s="1">
        <v>410072</v>
      </c>
      <c r="C4370" s="1" t="s">
        <v>32898</v>
      </c>
      <c r="D4370" s="1" t="s">
        <v>78</v>
      </c>
      <c r="E4370" s="1" t="s">
        <v>1737</v>
      </c>
      <c r="F4370" s="1" t="s">
        <v>32900</v>
      </c>
      <c r="G4370" s="1" t="s">
        <v>655</v>
      </c>
      <c r="H4370">
        <v>410072</v>
      </c>
      <c r="I4370" s="1" t="s">
        <v>41</v>
      </c>
      <c r="J4370">
        <v>6.5</v>
      </c>
    </row>
    <row r="4371" spans="1:10" hidden="1" x14ac:dyDescent="0.25">
      <c r="A4371" s="24" t="str">
        <f t="shared" si="70"/>
        <v>410073ARCELOR (BERTON SICARD)</v>
      </c>
      <c r="B4371" s="1">
        <v>410073</v>
      </c>
      <c r="C4371" s="1" t="s">
        <v>32898</v>
      </c>
      <c r="D4371" s="1" t="s">
        <v>78</v>
      </c>
      <c r="E4371" s="1" t="s">
        <v>1738</v>
      </c>
      <c r="F4371" s="1" t="s">
        <v>32900</v>
      </c>
      <c r="G4371" s="1" t="s">
        <v>655</v>
      </c>
      <c r="H4371">
        <v>410073</v>
      </c>
      <c r="I4371" s="1" t="s">
        <v>41</v>
      </c>
      <c r="J4371">
        <v>6.5</v>
      </c>
    </row>
    <row r="4372" spans="1:10" hidden="1" x14ac:dyDescent="0.25">
      <c r="A4372" s="24" t="str">
        <f t="shared" si="70"/>
        <v>410074ARCELOR (BERTON SICARD)</v>
      </c>
      <c r="B4372" s="1">
        <v>410074</v>
      </c>
      <c r="C4372" s="1" t="s">
        <v>32898</v>
      </c>
      <c r="D4372" s="1" t="s">
        <v>78</v>
      </c>
      <c r="E4372" s="1" t="s">
        <v>1739</v>
      </c>
      <c r="F4372" s="1" t="s">
        <v>32900</v>
      </c>
      <c r="G4372" s="1" t="s">
        <v>655</v>
      </c>
      <c r="H4372">
        <v>410074</v>
      </c>
      <c r="I4372" s="1" t="s">
        <v>41</v>
      </c>
      <c r="J4372">
        <v>6.5</v>
      </c>
    </row>
    <row r="4373" spans="1:10" hidden="1" x14ac:dyDescent="0.25">
      <c r="A4373" s="24" t="str">
        <f t="shared" si="70"/>
        <v>410076ARCELOR (BERTON SICARD)</v>
      </c>
      <c r="B4373" s="1">
        <v>410076</v>
      </c>
      <c r="C4373" s="1" t="s">
        <v>32898</v>
      </c>
      <c r="D4373" s="1" t="s">
        <v>78</v>
      </c>
      <c r="E4373" s="1" t="s">
        <v>1740</v>
      </c>
      <c r="F4373" s="1" t="s">
        <v>32900</v>
      </c>
      <c r="G4373" s="1" t="s">
        <v>655</v>
      </c>
      <c r="H4373">
        <v>410076</v>
      </c>
      <c r="I4373" s="1" t="s">
        <v>41</v>
      </c>
      <c r="J4373">
        <v>6.5</v>
      </c>
    </row>
    <row r="4374" spans="1:10" hidden="1" x14ac:dyDescent="0.25">
      <c r="A4374" s="24" t="str">
        <f t="shared" si="70"/>
        <v>410080ARCELOR (BERTON SICARD)</v>
      </c>
      <c r="B4374" s="1">
        <v>410080</v>
      </c>
      <c r="C4374" s="1" t="s">
        <v>32898</v>
      </c>
      <c r="D4374" s="1" t="s">
        <v>78</v>
      </c>
      <c r="E4374" s="1" t="s">
        <v>1742</v>
      </c>
      <c r="F4374" s="1" t="s">
        <v>32900</v>
      </c>
      <c r="G4374" s="1" t="s">
        <v>655</v>
      </c>
      <c r="H4374">
        <v>410080</v>
      </c>
      <c r="I4374" s="1" t="s">
        <v>41</v>
      </c>
      <c r="J4374">
        <v>6.5</v>
      </c>
    </row>
    <row r="4375" spans="1:10" hidden="1" x14ac:dyDescent="0.25">
      <c r="A4375" s="24" t="str">
        <f t="shared" si="70"/>
        <v>410081ARCELOR (BERTON SICARD)</v>
      </c>
      <c r="B4375" s="1">
        <v>410081</v>
      </c>
      <c r="C4375" s="1" t="s">
        <v>32898</v>
      </c>
      <c r="D4375" s="1" t="s">
        <v>78</v>
      </c>
      <c r="E4375" s="1" t="s">
        <v>1743</v>
      </c>
      <c r="F4375" s="1" t="s">
        <v>32900</v>
      </c>
      <c r="G4375" s="1" t="s">
        <v>655</v>
      </c>
      <c r="H4375">
        <v>410081</v>
      </c>
      <c r="I4375" s="1" t="s">
        <v>41</v>
      </c>
      <c r="J4375">
        <v>6.5</v>
      </c>
    </row>
    <row r="4376" spans="1:10" hidden="1" x14ac:dyDescent="0.25">
      <c r="A4376" s="24" t="str">
        <f t="shared" si="70"/>
        <v>413000ARCELOR (BERTON SICARD)</v>
      </c>
      <c r="B4376" s="1">
        <v>413000</v>
      </c>
      <c r="C4376" s="1" t="s">
        <v>32898</v>
      </c>
      <c r="D4376" s="1" t="s">
        <v>78</v>
      </c>
      <c r="E4376" s="1" t="s">
        <v>1744</v>
      </c>
      <c r="F4376" s="1" t="s">
        <v>32900</v>
      </c>
      <c r="G4376" s="1" t="s">
        <v>655</v>
      </c>
      <c r="H4376">
        <v>413000</v>
      </c>
      <c r="I4376" s="1" t="s">
        <v>41</v>
      </c>
      <c r="J4376">
        <v>6.5</v>
      </c>
    </row>
    <row r="4377" spans="1:10" hidden="1" x14ac:dyDescent="0.25">
      <c r="A4377" s="24" t="str">
        <f t="shared" si="70"/>
        <v>413001ARCELOR (BERTON SICARD)</v>
      </c>
      <c r="B4377" s="1">
        <v>413001</v>
      </c>
      <c r="C4377" s="1" t="s">
        <v>32898</v>
      </c>
      <c r="D4377" s="1" t="s">
        <v>78</v>
      </c>
      <c r="E4377" s="1" t="s">
        <v>1745</v>
      </c>
      <c r="F4377" s="1" t="s">
        <v>32900</v>
      </c>
      <c r="G4377" s="1" t="s">
        <v>655</v>
      </c>
      <c r="H4377">
        <v>413001</v>
      </c>
      <c r="I4377" s="1" t="s">
        <v>41</v>
      </c>
      <c r="J4377">
        <v>6.5</v>
      </c>
    </row>
    <row r="4378" spans="1:10" hidden="1" x14ac:dyDescent="0.25">
      <c r="A4378" s="24" t="str">
        <f t="shared" si="70"/>
        <v>413002ARCELOR (BERTON SICARD)</v>
      </c>
      <c r="B4378" s="1">
        <v>413002</v>
      </c>
      <c r="C4378" s="1" t="s">
        <v>32898</v>
      </c>
      <c r="D4378" s="1" t="s">
        <v>78</v>
      </c>
      <c r="E4378" s="1" t="s">
        <v>1243</v>
      </c>
      <c r="F4378" s="1" t="s">
        <v>32900</v>
      </c>
      <c r="G4378" s="1" t="s">
        <v>655</v>
      </c>
      <c r="H4378">
        <v>413002</v>
      </c>
      <c r="I4378" s="1" t="s">
        <v>41</v>
      </c>
      <c r="J4378">
        <v>6.5</v>
      </c>
    </row>
    <row r="4379" spans="1:10" hidden="1" x14ac:dyDescent="0.25">
      <c r="A4379" s="24" t="str">
        <f t="shared" si="70"/>
        <v>413003ARCELOR (BERTON SICARD)</v>
      </c>
      <c r="B4379" s="1">
        <v>413003</v>
      </c>
      <c r="C4379" s="1" t="s">
        <v>32898</v>
      </c>
      <c r="D4379" s="1" t="s">
        <v>78</v>
      </c>
      <c r="E4379" s="1" t="s">
        <v>1746</v>
      </c>
      <c r="F4379" s="1" t="s">
        <v>32900</v>
      </c>
      <c r="G4379" s="1" t="s">
        <v>655</v>
      </c>
      <c r="H4379">
        <v>413003</v>
      </c>
      <c r="I4379" s="1" t="s">
        <v>41</v>
      </c>
      <c r="J4379">
        <v>6.5</v>
      </c>
    </row>
    <row r="4380" spans="1:10" hidden="1" x14ac:dyDescent="0.25">
      <c r="A4380" s="24" t="str">
        <f t="shared" si="70"/>
        <v>413004ARCELOR (BERTON SICARD)</v>
      </c>
      <c r="B4380" s="1">
        <v>413004</v>
      </c>
      <c r="C4380" s="1" t="s">
        <v>32898</v>
      </c>
      <c r="D4380" s="1" t="s">
        <v>78</v>
      </c>
      <c r="E4380" s="1" t="s">
        <v>1747</v>
      </c>
      <c r="F4380" s="1" t="s">
        <v>32900</v>
      </c>
      <c r="G4380" s="1" t="s">
        <v>655</v>
      </c>
      <c r="H4380">
        <v>413004</v>
      </c>
      <c r="I4380" s="1" t="s">
        <v>41</v>
      </c>
      <c r="J4380">
        <v>6.5</v>
      </c>
    </row>
    <row r="4381" spans="1:10" hidden="1" x14ac:dyDescent="0.25">
      <c r="A4381" s="24" t="str">
        <f t="shared" si="70"/>
        <v>413009ARCELOR (BERTON SICARD)</v>
      </c>
      <c r="B4381" s="1">
        <v>413009</v>
      </c>
      <c r="C4381" s="1" t="s">
        <v>32898</v>
      </c>
      <c r="D4381" s="1" t="s">
        <v>78</v>
      </c>
      <c r="E4381" s="1" t="s">
        <v>1748</v>
      </c>
      <c r="F4381" s="1" t="s">
        <v>32900</v>
      </c>
      <c r="G4381" s="1" t="s">
        <v>655</v>
      </c>
      <c r="H4381">
        <v>413009</v>
      </c>
      <c r="I4381" s="1" t="s">
        <v>41</v>
      </c>
      <c r="J4381">
        <v>6.5</v>
      </c>
    </row>
    <row r="4382" spans="1:10" hidden="1" x14ac:dyDescent="0.25">
      <c r="A4382" s="24" t="str">
        <f t="shared" si="70"/>
        <v>413016ARCELOR (BERTON SICARD)</v>
      </c>
      <c r="B4382" s="1">
        <v>413016</v>
      </c>
      <c r="C4382" s="1" t="s">
        <v>32898</v>
      </c>
      <c r="D4382" s="1" t="s">
        <v>78</v>
      </c>
      <c r="E4382" s="1" t="s">
        <v>1749</v>
      </c>
      <c r="F4382" s="1" t="s">
        <v>32900</v>
      </c>
      <c r="G4382" s="1" t="s">
        <v>655</v>
      </c>
      <c r="H4382">
        <v>413016</v>
      </c>
      <c r="I4382" s="1" t="s">
        <v>41</v>
      </c>
      <c r="J4382">
        <v>6.5</v>
      </c>
    </row>
    <row r="4383" spans="1:10" hidden="1" x14ac:dyDescent="0.25">
      <c r="A4383" s="24" t="str">
        <f t="shared" si="70"/>
        <v>7623ARCELOR (BERTON SICARD)</v>
      </c>
      <c r="B4383" s="1">
        <v>7623</v>
      </c>
      <c r="C4383" s="1" t="s">
        <v>32898</v>
      </c>
      <c r="D4383" s="1" t="s">
        <v>78</v>
      </c>
      <c r="E4383" s="1" t="s">
        <v>2274</v>
      </c>
      <c r="F4383" s="1" t="s">
        <v>32900</v>
      </c>
      <c r="G4383" s="1" t="s">
        <v>655</v>
      </c>
      <c r="H4383">
        <v>7623</v>
      </c>
      <c r="I4383" s="1" t="s">
        <v>41</v>
      </c>
      <c r="J4383">
        <v>6.5</v>
      </c>
    </row>
    <row r="4384" spans="1:10" hidden="1" x14ac:dyDescent="0.25">
      <c r="A4384" s="24" t="str">
        <f t="shared" si="70"/>
        <v>413030ARCELOR (BERTON SICARD)</v>
      </c>
      <c r="B4384" s="1">
        <v>413030</v>
      </c>
      <c r="C4384" s="1" t="s">
        <v>32898</v>
      </c>
      <c r="D4384" s="1" t="s">
        <v>78</v>
      </c>
      <c r="E4384" s="1" t="s">
        <v>1709</v>
      </c>
      <c r="F4384" s="1" t="s">
        <v>32900</v>
      </c>
      <c r="G4384" s="1" t="s">
        <v>655</v>
      </c>
      <c r="H4384">
        <v>413030</v>
      </c>
      <c r="I4384" s="1" t="s">
        <v>41</v>
      </c>
      <c r="J4384">
        <v>6.5</v>
      </c>
    </row>
    <row r="4385" spans="1:10" hidden="1" x14ac:dyDescent="0.25">
      <c r="A4385" s="24" t="str">
        <f t="shared" si="70"/>
        <v>413031ARCELOR (BERTON SICARD)</v>
      </c>
      <c r="B4385" s="1">
        <v>413031</v>
      </c>
      <c r="C4385" s="1" t="s">
        <v>32898</v>
      </c>
      <c r="D4385" s="1" t="s">
        <v>78</v>
      </c>
      <c r="E4385" s="1" t="s">
        <v>1750</v>
      </c>
      <c r="F4385" s="1" t="s">
        <v>32900</v>
      </c>
      <c r="G4385" s="1" t="s">
        <v>655</v>
      </c>
      <c r="H4385">
        <v>413031</v>
      </c>
      <c r="I4385" s="1" t="s">
        <v>41</v>
      </c>
      <c r="J4385">
        <v>6.5</v>
      </c>
    </row>
    <row r="4386" spans="1:10" hidden="1" x14ac:dyDescent="0.25">
      <c r="A4386" s="24" t="str">
        <f t="shared" si="70"/>
        <v>413032ARCELOR (BERTON SICARD)</v>
      </c>
      <c r="B4386" s="1">
        <v>413032</v>
      </c>
      <c r="C4386" s="1" t="s">
        <v>32898</v>
      </c>
      <c r="D4386" s="1" t="s">
        <v>78</v>
      </c>
      <c r="E4386" s="1" t="s">
        <v>1751</v>
      </c>
      <c r="F4386" s="1" t="s">
        <v>32900</v>
      </c>
      <c r="G4386" s="1" t="s">
        <v>655</v>
      </c>
      <c r="H4386">
        <v>413032</v>
      </c>
      <c r="I4386" s="1" t="s">
        <v>41</v>
      </c>
      <c r="J4386">
        <v>6.5</v>
      </c>
    </row>
    <row r="4387" spans="1:10" hidden="1" x14ac:dyDescent="0.25">
      <c r="A4387" s="24" t="str">
        <f t="shared" si="70"/>
        <v>413033ARCELOR (BERTON SICARD)</v>
      </c>
      <c r="B4387" s="1">
        <v>413033</v>
      </c>
      <c r="C4387" s="1" t="s">
        <v>32898</v>
      </c>
      <c r="D4387" s="1" t="s">
        <v>78</v>
      </c>
      <c r="E4387" s="1" t="s">
        <v>1752</v>
      </c>
      <c r="F4387" s="1" t="s">
        <v>32900</v>
      </c>
      <c r="G4387" s="1" t="s">
        <v>655</v>
      </c>
      <c r="H4387">
        <v>413033</v>
      </c>
      <c r="I4387" s="1" t="s">
        <v>41</v>
      </c>
      <c r="J4387">
        <v>6.5</v>
      </c>
    </row>
    <row r="4388" spans="1:10" hidden="1" x14ac:dyDescent="0.25">
      <c r="A4388" s="24" t="str">
        <f t="shared" si="70"/>
        <v>413035ARCELOR (BERTON SICARD)</v>
      </c>
      <c r="B4388" s="1">
        <v>413035</v>
      </c>
      <c r="C4388" s="1" t="s">
        <v>32898</v>
      </c>
      <c r="D4388" s="1" t="s">
        <v>78</v>
      </c>
      <c r="E4388" s="1" t="s">
        <v>1753</v>
      </c>
      <c r="F4388" s="1" t="s">
        <v>32900</v>
      </c>
      <c r="G4388" s="1" t="s">
        <v>655</v>
      </c>
      <c r="H4388">
        <v>413035</v>
      </c>
      <c r="I4388" s="1" t="s">
        <v>41</v>
      </c>
      <c r="J4388">
        <v>6.5</v>
      </c>
    </row>
    <row r="4389" spans="1:10" hidden="1" x14ac:dyDescent="0.25">
      <c r="A4389" s="24" t="str">
        <f t="shared" si="70"/>
        <v>413036ARCELOR (BERTON SICARD)</v>
      </c>
      <c r="B4389" s="1">
        <v>413036</v>
      </c>
      <c r="C4389" s="1" t="s">
        <v>32898</v>
      </c>
      <c r="D4389" s="1" t="s">
        <v>78</v>
      </c>
      <c r="E4389" s="1" t="s">
        <v>1754</v>
      </c>
      <c r="F4389" s="1" t="s">
        <v>32900</v>
      </c>
      <c r="G4389" s="1" t="s">
        <v>655</v>
      </c>
      <c r="H4389">
        <v>413036</v>
      </c>
      <c r="I4389" s="1" t="s">
        <v>41</v>
      </c>
      <c r="J4389">
        <v>6.5</v>
      </c>
    </row>
    <row r="4390" spans="1:10" hidden="1" x14ac:dyDescent="0.25">
      <c r="A4390" s="24" t="str">
        <f t="shared" si="70"/>
        <v>413037ARCELOR (BERTON SICARD)</v>
      </c>
      <c r="B4390" s="1">
        <v>413037</v>
      </c>
      <c r="C4390" s="1" t="s">
        <v>32898</v>
      </c>
      <c r="D4390" s="1" t="s">
        <v>78</v>
      </c>
      <c r="E4390" s="1" t="s">
        <v>1755</v>
      </c>
      <c r="F4390" s="1" t="s">
        <v>32900</v>
      </c>
      <c r="G4390" s="1" t="s">
        <v>655</v>
      </c>
      <c r="H4390">
        <v>413037</v>
      </c>
      <c r="I4390" s="1" t="s">
        <v>41</v>
      </c>
      <c r="J4390">
        <v>6.5</v>
      </c>
    </row>
    <row r="4391" spans="1:10" hidden="1" x14ac:dyDescent="0.25">
      <c r="A4391" s="24" t="str">
        <f t="shared" si="70"/>
        <v>413038ARCELOR (BERTON SICARD)</v>
      </c>
      <c r="B4391" s="1">
        <v>413038</v>
      </c>
      <c r="C4391" s="1" t="s">
        <v>32898</v>
      </c>
      <c r="D4391" s="1" t="s">
        <v>78</v>
      </c>
      <c r="E4391" s="1" t="s">
        <v>1756</v>
      </c>
      <c r="F4391" s="1" t="s">
        <v>32900</v>
      </c>
      <c r="G4391" s="1" t="s">
        <v>655</v>
      </c>
      <c r="H4391">
        <v>413038</v>
      </c>
      <c r="I4391" s="1" t="s">
        <v>41</v>
      </c>
      <c r="J4391">
        <v>6.5</v>
      </c>
    </row>
    <row r="4392" spans="1:10" hidden="1" x14ac:dyDescent="0.25">
      <c r="A4392" s="24" t="str">
        <f t="shared" si="70"/>
        <v>413039ARCELOR (BERTON SICARD)</v>
      </c>
      <c r="B4392" s="1">
        <v>413039</v>
      </c>
      <c r="C4392" s="1" t="s">
        <v>32898</v>
      </c>
      <c r="D4392" s="1" t="s">
        <v>78</v>
      </c>
      <c r="E4392" s="1" t="s">
        <v>1750</v>
      </c>
      <c r="F4392" s="1" t="s">
        <v>32900</v>
      </c>
      <c r="G4392" s="1" t="s">
        <v>655</v>
      </c>
      <c r="H4392">
        <v>413039</v>
      </c>
      <c r="I4392" s="1" t="s">
        <v>41</v>
      </c>
      <c r="J4392">
        <v>6.5</v>
      </c>
    </row>
    <row r="4393" spans="1:10" hidden="1" x14ac:dyDescent="0.25">
      <c r="A4393" s="24" t="str">
        <f t="shared" si="70"/>
        <v>413051ARCELOR (BERTON SICARD)</v>
      </c>
      <c r="B4393" s="1">
        <v>413051</v>
      </c>
      <c r="C4393" s="1" t="s">
        <v>32898</v>
      </c>
      <c r="D4393" s="1" t="s">
        <v>78</v>
      </c>
      <c r="E4393" s="1" t="s">
        <v>1757</v>
      </c>
      <c r="F4393" s="1" t="s">
        <v>32900</v>
      </c>
      <c r="G4393" s="1" t="s">
        <v>655</v>
      </c>
      <c r="H4393">
        <v>413051</v>
      </c>
      <c r="I4393" s="1" t="s">
        <v>41</v>
      </c>
      <c r="J4393">
        <v>6.5</v>
      </c>
    </row>
    <row r="4394" spans="1:10" hidden="1" x14ac:dyDescent="0.25">
      <c r="A4394" s="24" t="str">
        <f t="shared" si="70"/>
        <v>413053ARCELOR (BERTON SICARD)</v>
      </c>
      <c r="B4394" s="1">
        <v>413053</v>
      </c>
      <c r="C4394" s="1" t="s">
        <v>32898</v>
      </c>
      <c r="D4394" s="1" t="s">
        <v>78</v>
      </c>
      <c r="E4394" s="1" t="s">
        <v>1758</v>
      </c>
      <c r="F4394" s="1" t="s">
        <v>32900</v>
      </c>
      <c r="G4394" s="1" t="s">
        <v>655</v>
      </c>
      <c r="H4394">
        <v>413053</v>
      </c>
      <c r="I4394" s="1" t="s">
        <v>41</v>
      </c>
      <c r="J4394">
        <v>6.5</v>
      </c>
    </row>
    <row r="4395" spans="1:10" hidden="1" x14ac:dyDescent="0.25">
      <c r="A4395" s="24" t="str">
        <f t="shared" si="70"/>
        <v>413057ARCELOR (BERTON SICARD)</v>
      </c>
      <c r="B4395" s="1">
        <v>413057</v>
      </c>
      <c r="C4395" s="1" t="s">
        <v>32898</v>
      </c>
      <c r="D4395" s="1" t="s">
        <v>78</v>
      </c>
      <c r="E4395" s="1" t="s">
        <v>1759</v>
      </c>
      <c r="F4395" s="1" t="s">
        <v>32900</v>
      </c>
      <c r="G4395" s="1" t="s">
        <v>655</v>
      </c>
      <c r="H4395">
        <v>413057</v>
      </c>
      <c r="I4395" s="1" t="s">
        <v>41</v>
      </c>
      <c r="J4395">
        <v>6.5</v>
      </c>
    </row>
    <row r="4396" spans="1:10" hidden="1" x14ac:dyDescent="0.25">
      <c r="A4396" s="24" t="str">
        <f t="shared" si="70"/>
        <v>413058ARCELOR (BERTON SICARD)</v>
      </c>
      <c r="B4396" s="1">
        <v>413058</v>
      </c>
      <c r="C4396" s="1" t="s">
        <v>32898</v>
      </c>
      <c r="D4396" s="1" t="s">
        <v>78</v>
      </c>
      <c r="E4396" s="1" t="s">
        <v>1760</v>
      </c>
      <c r="F4396" s="1" t="s">
        <v>32900</v>
      </c>
      <c r="G4396" s="1" t="s">
        <v>655</v>
      </c>
      <c r="H4396">
        <v>413058</v>
      </c>
      <c r="I4396" s="1" t="s">
        <v>41</v>
      </c>
      <c r="J4396">
        <v>6.5</v>
      </c>
    </row>
    <row r="4397" spans="1:10" hidden="1" x14ac:dyDescent="0.25">
      <c r="A4397" s="24" t="str">
        <f t="shared" si="70"/>
        <v>413059ARCELOR (BERTON SICARD)</v>
      </c>
      <c r="B4397" s="1">
        <v>413059</v>
      </c>
      <c r="C4397" s="1" t="s">
        <v>32898</v>
      </c>
      <c r="D4397" s="1" t="s">
        <v>78</v>
      </c>
      <c r="E4397" s="1" t="s">
        <v>1761</v>
      </c>
      <c r="F4397" s="1" t="s">
        <v>32900</v>
      </c>
      <c r="G4397" s="1" t="s">
        <v>655</v>
      </c>
      <c r="H4397">
        <v>413059</v>
      </c>
      <c r="I4397" s="1" t="s">
        <v>41</v>
      </c>
      <c r="J4397">
        <v>6.5</v>
      </c>
    </row>
    <row r="4398" spans="1:10" hidden="1" x14ac:dyDescent="0.25">
      <c r="A4398" s="24" t="str">
        <f t="shared" si="70"/>
        <v>413060ARCELOR (BERTON SICARD)</v>
      </c>
      <c r="B4398" s="1">
        <v>413060</v>
      </c>
      <c r="C4398" s="1" t="s">
        <v>32898</v>
      </c>
      <c r="D4398" s="1" t="s">
        <v>78</v>
      </c>
      <c r="E4398" s="1" t="s">
        <v>1762</v>
      </c>
      <c r="F4398" s="1" t="s">
        <v>32900</v>
      </c>
      <c r="G4398" s="1" t="s">
        <v>655</v>
      </c>
      <c r="H4398">
        <v>413060</v>
      </c>
      <c r="I4398" s="1" t="s">
        <v>41</v>
      </c>
      <c r="J4398">
        <v>6.5</v>
      </c>
    </row>
    <row r="4399" spans="1:10" hidden="1" x14ac:dyDescent="0.25">
      <c r="A4399" s="24" t="str">
        <f t="shared" si="70"/>
        <v>413061ARCELOR (BERTON SICARD)</v>
      </c>
      <c r="B4399" s="1">
        <v>413061</v>
      </c>
      <c r="C4399" s="1" t="s">
        <v>32898</v>
      </c>
      <c r="D4399" s="1" t="s">
        <v>78</v>
      </c>
      <c r="E4399" s="1" t="s">
        <v>1763</v>
      </c>
      <c r="F4399" s="1" t="s">
        <v>32900</v>
      </c>
      <c r="G4399" s="1" t="s">
        <v>655</v>
      </c>
      <c r="H4399">
        <v>413061</v>
      </c>
      <c r="I4399" s="1" t="s">
        <v>41</v>
      </c>
      <c r="J4399">
        <v>6.5</v>
      </c>
    </row>
    <row r="4400" spans="1:10" hidden="1" x14ac:dyDescent="0.25">
      <c r="A4400" s="24" t="str">
        <f t="shared" si="70"/>
        <v>413065ARCELOR (BERTON SICARD)</v>
      </c>
      <c r="B4400" s="1">
        <v>413065</v>
      </c>
      <c r="C4400" s="1" t="s">
        <v>32898</v>
      </c>
      <c r="D4400" s="1" t="s">
        <v>78</v>
      </c>
      <c r="E4400" s="1" t="s">
        <v>1764</v>
      </c>
      <c r="F4400" s="1" t="s">
        <v>32900</v>
      </c>
      <c r="G4400" s="1" t="s">
        <v>655</v>
      </c>
      <c r="H4400">
        <v>413065</v>
      </c>
      <c r="I4400" s="1" t="s">
        <v>41</v>
      </c>
      <c r="J4400">
        <v>6.5</v>
      </c>
    </row>
    <row r="4401" spans="1:10" hidden="1" x14ac:dyDescent="0.25">
      <c r="A4401" s="24" t="str">
        <f t="shared" si="70"/>
        <v>413066ARCELOR (BERTON SICARD)</v>
      </c>
      <c r="B4401" s="1">
        <v>413066</v>
      </c>
      <c r="C4401" s="1" t="s">
        <v>32898</v>
      </c>
      <c r="D4401" s="1" t="s">
        <v>78</v>
      </c>
      <c r="E4401" s="1" t="s">
        <v>1765</v>
      </c>
      <c r="F4401" s="1" t="s">
        <v>32900</v>
      </c>
      <c r="G4401" s="1" t="s">
        <v>655</v>
      </c>
      <c r="H4401">
        <v>413066</v>
      </c>
      <c r="I4401" s="1" t="s">
        <v>41</v>
      </c>
      <c r="J4401">
        <v>6.5</v>
      </c>
    </row>
    <row r="4402" spans="1:10" hidden="1" x14ac:dyDescent="0.25">
      <c r="A4402" s="24" t="str">
        <f t="shared" si="70"/>
        <v>413070ARCELOR (BERTON SICARD)</v>
      </c>
      <c r="B4402" s="1">
        <v>413070</v>
      </c>
      <c r="C4402" s="1" t="s">
        <v>32898</v>
      </c>
      <c r="D4402" s="1" t="s">
        <v>78</v>
      </c>
      <c r="E4402" s="1" t="s">
        <v>1766</v>
      </c>
      <c r="F4402" s="1" t="s">
        <v>32900</v>
      </c>
      <c r="G4402" s="1" t="s">
        <v>655</v>
      </c>
      <c r="H4402">
        <v>413070</v>
      </c>
      <c r="I4402" s="1" t="s">
        <v>41</v>
      </c>
      <c r="J4402">
        <v>6.5</v>
      </c>
    </row>
    <row r="4403" spans="1:10" hidden="1" x14ac:dyDescent="0.25">
      <c r="A4403" s="24" t="str">
        <f t="shared" si="70"/>
        <v>413071ARCELOR (BERTON SICARD)</v>
      </c>
      <c r="B4403" s="1">
        <v>413071</v>
      </c>
      <c r="C4403" s="1" t="s">
        <v>32898</v>
      </c>
      <c r="D4403" s="1" t="s">
        <v>78</v>
      </c>
      <c r="E4403" s="1" t="s">
        <v>1767</v>
      </c>
      <c r="F4403" s="1" t="s">
        <v>32900</v>
      </c>
      <c r="G4403" s="1" t="s">
        <v>655</v>
      </c>
      <c r="H4403">
        <v>413071</v>
      </c>
      <c r="I4403" s="1" t="s">
        <v>41</v>
      </c>
      <c r="J4403">
        <v>6.5</v>
      </c>
    </row>
    <row r="4404" spans="1:10" hidden="1" x14ac:dyDescent="0.25">
      <c r="A4404" s="24" t="str">
        <f t="shared" si="70"/>
        <v>413072ARCELOR (BERTON SICARD)</v>
      </c>
      <c r="B4404" s="1">
        <v>413072</v>
      </c>
      <c r="C4404" s="1" t="s">
        <v>32898</v>
      </c>
      <c r="D4404" s="1" t="s">
        <v>78</v>
      </c>
      <c r="E4404" s="1" t="s">
        <v>1768</v>
      </c>
      <c r="F4404" s="1" t="s">
        <v>32900</v>
      </c>
      <c r="G4404" s="1" t="s">
        <v>655</v>
      </c>
      <c r="H4404">
        <v>413072</v>
      </c>
      <c r="I4404" s="1" t="s">
        <v>41</v>
      </c>
      <c r="J4404">
        <v>6.5</v>
      </c>
    </row>
    <row r="4405" spans="1:10" hidden="1" x14ac:dyDescent="0.25">
      <c r="A4405" s="24" t="str">
        <f t="shared" si="70"/>
        <v>413073ARCELOR (BERTON SICARD)</v>
      </c>
      <c r="B4405" s="1">
        <v>413073</v>
      </c>
      <c r="C4405" s="1" t="s">
        <v>32898</v>
      </c>
      <c r="D4405" s="1" t="s">
        <v>78</v>
      </c>
      <c r="E4405" s="1" t="s">
        <v>1769</v>
      </c>
      <c r="F4405" s="1" t="s">
        <v>32900</v>
      </c>
      <c r="G4405" s="1" t="s">
        <v>655</v>
      </c>
      <c r="H4405">
        <v>413073</v>
      </c>
      <c r="I4405" s="1" t="s">
        <v>41</v>
      </c>
      <c r="J4405">
        <v>6.5</v>
      </c>
    </row>
    <row r="4406" spans="1:10" hidden="1" x14ac:dyDescent="0.25">
      <c r="A4406" s="24" t="str">
        <f t="shared" si="70"/>
        <v>413074ARCELOR (BERTON SICARD)</v>
      </c>
      <c r="B4406" s="1">
        <v>413074</v>
      </c>
      <c r="C4406" s="1" t="s">
        <v>32898</v>
      </c>
      <c r="D4406" s="1" t="s">
        <v>78</v>
      </c>
      <c r="E4406" s="1" t="s">
        <v>1770</v>
      </c>
      <c r="F4406" s="1" t="s">
        <v>32900</v>
      </c>
      <c r="G4406" s="1" t="s">
        <v>655</v>
      </c>
      <c r="H4406">
        <v>413074</v>
      </c>
      <c r="I4406" s="1" t="s">
        <v>41</v>
      </c>
      <c r="J4406">
        <v>6.5</v>
      </c>
    </row>
    <row r="4407" spans="1:10" hidden="1" x14ac:dyDescent="0.25">
      <c r="A4407" s="24" t="str">
        <f t="shared" si="70"/>
        <v>413075ARCELOR (BERTON SICARD)</v>
      </c>
      <c r="B4407" s="1">
        <v>413075</v>
      </c>
      <c r="C4407" s="1" t="s">
        <v>32898</v>
      </c>
      <c r="D4407" s="1" t="s">
        <v>78</v>
      </c>
      <c r="E4407" s="1" t="s">
        <v>1771</v>
      </c>
      <c r="F4407" s="1" t="s">
        <v>32900</v>
      </c>
      <c r="G4407" s="1" t="s">
        <v>655</v>
      </c>
      <c r="H4407">
        <v>413075</v>
      </c>
      <c r="I4407" s="1" t="s">
        <v>41</v>
      </c>
      <c r="J4407">
        <v>6.5</v>
      </c>
    </row>
    <row r="4408" spans="1:10" hidden="1" x14ac:dyDescent="0.25">
      <c r="A4408" s="24" t="str">
        <f t="shared" si="70"/>
        <v>413076ARCELOR (BERTON SICARD)</v>
      </c>
      <c r="B4408" s="1">
        <v>413076</v>
      </c>
      <c r="C4408" s="1" t="s">
        <v>32898</v>
      </c>
      <c r="D4408" s="1" t="s">
        <v>78</v>
      </c>
      <c r="E4408" s="1" t="s">
        <v>1772</v>
      </c>
      <c r="F4408" s="1" t="s">
        <v>32900</v>
      </c>
      <c r="G4408" s="1" t="s">
        <v>655</v>
      </c>
      <c r="H4408">
        <v>413076</v>
      </c>
      <c r="I4408" s="1" t="s">
        <v>41</v>
      </c>
      <c r="J4408">
        <v>6.5</v>
      </c>
    </row>
    <row r="4409" spans="1:10" hidden="1" x14ac:dyDescent="0.25">
      <c r="A4409" s="24" t="str">
        <f t="shared" si="70"/>
        <v>413078ARCELOR (BERTON SICARD)</v>
      </c>
      <c r="B4409" s="1">
        <v>413078</v>
      </c>
      <c r="C4409" s="1" t="s">
        <v>32898</v>
      </c>
      <c r="D4409" s="1" t="s">
        <v>78</v>
      </c>
      <c r="E4409" s="1" t="s">
        <v>1773</v>
      </c>
      <c r="F4409" s="1" t="s">
        <v>32900</v>
      </c>
      <c r="G4409" s="1" t="s">
        <v>655</v>
      </c>
      <c r="H4409">
        <v>413078</v>
      </c>
      <c r="I4409" s="1" t="s">
        <v>41</v>
      </c>
      <c r="J4409">
        <v>6.5</v>
      </c>
    </row>
    <row r="4410" spans="1:10" hidden="1" x14ac:dyDescent="0.25">
      <c r="A4410" s="24" t="str">
        <f t="shared" si="70"/>
        <v>413079ARCELOR (BERTON SICARD)</v>
      </c>
      <c r="B4410" s="1">
        <v>413079</v>
      </c>
      <c r="C4410" s="1" t="s">
        <v>32898</v>
      </c>
      <c r="D4410" s="1" t="s">
        <v>78</v>
      </c>
      <c r="E4410" s="1" t="s">
        <v>1243</v>
      </c>
      <c r="F4410" s="1" t="s">
        <v>32900</v>
      </c>
      <c r="G4410" s="1" t="s">
        <v>655</v>
      </c>
      <c r="H4410">
        <v>413079</v>
      </c>
      <c r="I4410" s="1" t="s">
        <v>41</v>
      </c>
      <c r="J4410">
        <v>6.5</v>
      </c>
    </row>
    <row r="4411" spans="1:10" hidden="1" x14ac:dyDescent="0.25">
      <c r="A4411" s="24" t="str">
        <f t="shared" si="70"/>
        <v>413080ARCELOR (BERTON SICARD)</v>
      </c>
      <c r="B4411" s="1">
        <v>413080</v>
      </c>
      <c r="C4411" s="1" t="s">
        <v>32898</v>
      </c>
      <c r="D4411" s="1" t="s">
        <v>78</v>
      </c>
      <c r="E4411" s="1" t="s">
        <v>1774</v>
      </c>
      <c r="F4411" s="1" t="s">
        <v>32900</v>
      </c>
      <c r="G4411" s="1" t="s">
        <v>655</v>
      </c>
      <c r="H4411">
        <v>413080</v>
      </c>
      <c r="I4411" s="1" t="s">
        <v>41</v>
      </c>
      <c r="J4411">
        <v>6.5</v>
      </c>
    </row>
    <row r="4412" spans="1:10" hidden="1" x14ac:dyDescent="0.25">
      <c r="A4412" s="24" t="str">
        <f t="shared" si="70"/>
        <v>413083ARCELOR (BERTON SICARD)</v>
      </c>
      <c r="B4412" s="1">
        <v>413083</v>
      </c>
      <c r="C4412" s="1" t="s">
        <v>32898</v>
      </c>
      <c r="D4412" s="1" t="s">
        <v>78</v>
      </c>
      <c r="E4412" s="1" t="s">
        <v>1775</v>
      </c>
      <c r="F4412" s="1" t="s">
        <v>32900</v>
      </c>
      <c r="G4412" s="1" t="s">
        <v>655</v>
      </c>
      <c r="H4412">
        <v>413083</v>
      </c>
      <c r="I4412" s="1" t="s">
        <v>41</v>
      </c>
      <c r="J4412">
        <v>6.5</v>
      </c>
    </row>
    <row r="4413" spans="1:10" hidden="1" x14ac:dyDescent="0.25">
      <c r="A4413" s="24" t="str">
        <f t="shared" si="70"/>
        <v>413085ARCELOR (BERTON SICARD)</v>
      </c>
      <c r="B4413" s="1">
        <v>413085</v>
      </c>
      <c r="C4413" s="1" t="s">
        <v>32898</v>
      </c>
      <c r="D4413" s="1" t="s">
        <v>78</v>
      </c>
      <c r="E4413" s="1" t="s">
        <v>1740</v>
      </c>
      <c r="F4413" s="1" t="s">
        <v>32900</v>
      </c>
      <c r="G4413" s="1" t="s">
        <v>655</v>
      </c>
      <c r="H4413">
        <v>413085</v>
      </c>
      <c r="I4413" s="1" t="s">
        <v>41</v>
      </c>
      <c r="J4413">
        <v>6.5</v>
      </c>
    </row>
    <row r="4414" spans="1:10" hidden="1" x14ac:dyDescent="0.25">
      <c r="A4414" s="24" t="str">
        <f t="shared" si="70"/>
        <v>413090ARCELOR (BERTON SICARD)</v>
      </c>
      <c r="B4414" s="1">
        <v>413090</v>
      </c>
      <c r="C4414" s="1" t="s">
        <v>32898</v>
      </c>
      <c r="D4414" s="1" t="s">
        <v>78</v>
      </c>
      <c r="E4414" s="1" t="s">
        <v>1776</v>
      </c>
      <c r="F4414" s="1" t="s">
        <v>32900</v>
      </c>
      <c r="G4414" s="1" t="s">
        <v>655</v>
      </c>
      <c r="H4414">
        <v>413090</v>
      </c>
      <c r="I4414" s="1" t="s">
        <v>41</v>
      </c>
      <c r="J4414">
        <v>6.5</v>
      </c>
    </row>
    <row r="4415" spans="1:10" hidden="1" x14ac:dyDescent="0.25">
      <c r="A4415" s="24" t="str">
        <f t="shared" si="70"/>
        <v>413091ARCELOR (BERTON SICARD)</v>
      </c>
      <c r="B4415" s="1">
        <v>413091</v>
      </c>
      <c r="C4415" s="1" t="s">
        <v>32898</v>
      </c>
      <c r="D4415" s="1" t="s">
        <v>78</v>
      </c>
      <c r="E4415" s="1" t="s">
        <v>1777</v>
      </c>
      <c r="F4415" s="1" t="s">
        <v>32900</v>
      </c>
      <c r="G4415" s="1" t="s">
        <v>655</v>
      </c>
      <c r="H4415">
        <v>413091</v>
      </c>
      <c r="I4415" s="1" t="s">
        <v>41</v>
      </c>
      <c r="J4415">
        <v>6.5</v>
      </c>
    </row>
    <row r="4416" spans="1:10" hidden="1" x14ac:dyDescent="0.25">
      <c r="A4416" s="24" t="str">
        <f t="shared" si="70"/>
        <v>420000ARCELOR (BERTON SICARD)</v>
      </c>
      <c r="B4416" s="1">
        <v>420000</v>
      </c>
      <c r="C4416" s="1" t="s">
        <v>32898</v>
      </c>
      <c r="D4416" s="1" t="s">
        <v>78</v>
      </c>
      <c r="E4416" s="1" t="s">
        <v>1287</v>
      </c>
      <c r="F4416" s="1" t="s">
        <v>32900</v>
      </c>
      <c r="G4416" s="1" t="s">
        <v>655</v>
      </c>
      <c r="H4416">
        <v>420000</v>
      </c>
      <c r="I4416" s="1" t="s">
        <v>41</v>
      </c>
      <c r="J4416">
        <v>6.5</v>
      </c>
    </row>
    <row r="4417" spans="1:10" hidden="1" x14ac:dyDescent="0.25">
      <c r="A4417" s="24" t="str">
        <f t="shared" si="70"/>
        <v>420001ARCELOR (BERTON SICARD)</v>
      </c>
      <c r="B4417" s="1">
        <v>420001</v>
      </c>
      <c r="C4417" s="1" t="s">
        <v>32898</v>
      </c>
      <c r="D4417" s="1" t="s">
        <v>78</v>
      </c>
      <c r="E4417" s="1" t="s">
        <v>1778</v>
      </c>
      <c r="F4417" s="1" t="s">
        <v>32900</v>
      </c>
      <c r="G4417" s="1" t="s">
        <v>655</v>
      </c>
      <c r="H4417">
        <v>420001</v>
      </c>
      <c r="I4417" s="1" t="s">
        <v>41</v>
      </c>
      <c r="J4417">
        <v>6.5</v>
      </c>
    </row>
    <row r="4418" spans="1:10" hidden="1" x14ac:dyDescent="0.25">
      <c r="A4418" s="24" t="str">
        <f t="shared" si="70"/>
        <v>420002ARCELOR (BERTON SICARD)</v>
      </c>
      <c r="B4418" s="1">
        <v>420002</v>
      </c>
      <c r="C4418" s="1" t="s">
        <v>32898</v>
      </c>
      <c r="D4418" s="1" t="s">
        <v>78</v>
      </c>
      <c r="E4418" s="1" t="s">
        <v>1779</v>
      </c>
      <c r="F4418" s="1" t="s">
        <v>32900</v>
      </c>
      <c r="G4418" s="1" t="s">
        <v>655</v>
      </c>
      <c r="H4418">
        <v>420002</v>
      </c>
      <c r="I4418" s="1" t="s">
        <v>41</v>
      </c>
      <c r="J4418">
        <v>6.5</v>
      </c>
    </row>
    <row r="4419" spans="1:10" hidden="1" x14ac:dyDescent="0.25">
      <c r="A4419" s="24" t="str">
        <f t="shared" si="70"/>
        <v>420004ARCELOR (BERTON SICARD)</v>
      </c>
      <c r="B4419" s="1">
        <v>420004</v>
      </c>
      <c r="C4419" s="1" t="s">
        <v>32898</v>
      </c>
      <c r="D4419" s="1" t="s">
        <v>78</v>
      </c>
      <c r="E4419" s="1" t="s">
        <v>1781</v>
      </c>
      <c r="F4419" s="1" t="s">
        <v>32900</v>
      </c>
      <c r="G4419" s="1" t="s">
        <v>655</v>
      </c>
      <c r="H4419">
        <v>420004</v>
      </c>
      <c r="I4419" s="1" t="s">
        <v>41</v>
      </c>
      <c r="J4419">
        <v>6.5</v>
      </c>
    </row>
    <row r="4420" spans="1:10" hidden="1" x14ac:dyDescent="0.25">
      <c r="A4420" s="24" t="str">
        <f t="shared" si="70"/>
        <v>420005ARCELOR (BERTON SICARD)</v>
      </c>
      <c r="B4420" s="1">
        <v>420005</v>
      </c>
      <c r="C4420" s="1" t="s">
        <v>32898</v>
      </c>
      <c r="D4420" s="1" t="s">
        <v>78</v>
      </c>
      <c r="E4420" s="1" t="s">
        <v>1782</v>
      </c>
      <c r="F4420" s="1" t="s">
        <v>32900</v>
      </c>
      <c r="G4420" s="1" t="s">
        <v>655</v>
      </c>
      <c r="H4420">
        <v>420005</v>
      </c>
      <c r="I4420" s="1" t="s">
        <v>41</v>
      </c>
      <c r="J4420">
        <v>6.5</v>
      </c>
    </row>
    <row r="4421" spans="1:10" hidden="1" x14ac:dyDescent="0.25">
      <c r="A4421" s="24" t="str">
        <f t="shared" si="70"/>
        <v>420006ARCELOR (BERTON SICARD)</v>
      </c>
      <c r="B4421" s="1">
        <v>420006</v>
      </c>
      <c r="C4421" s="1" t="s">
        <v>32898</v>
      </c>
      <c r="D4421" s="1" t="s">
        <v>78</v>
      </c>
      <c r="E4421" s="1" t="s">
        <v>1783</v>
      </c>
      <c r="F4421" s="1" t="s">
        <v>32900</v>
      </c>
      <c r="G4421" s="1" t="s">
        <v>655</v>
      </c>
      <c r="H4421">
        <v>420006</v>
      </c>
      <c r="I4421" s="1" t="s">
        <v>41</v>
      </c>
      <c r="J4421">
        <v>6.5</v>
      </c>
    </row>
    <row r="4422" spans="1:10" hidden="1" x14ac:dyDescent="0.25">
      <c r="A4422" s="24" t="str">
        <f t="shared" si="70"/>
        <v>420011ARCELOR (BERTON SICARD)</v>
      </c>
      <c r="B4422" s="1">
        <v>420011</v>
      </c>
      <c r="C4422" s="1" t="s">
        <v>32898</v>
      </c>
      <c r="D4422" s="1" t="s">
        <v>78</v>
      </c>
      <c r="E4422" s="1" t="s">
        <v>1785</v>
      </c>
      <c r="F4422" s="1" t="s">
        <v>32900</v>
      </c>
      <c r="G4422" s="1" t="s">
        <v>655</v>
      </c>
      <c r="H4422">
        <v>420011</v>
      </c>
      <c r="I4422" s="1" t="s">
        <v>41</v>
      </c>
      <c r="J4422">
        <v>6.5</v>
      </c>
    </row>
    <row r="4423" spans="1:10" hidden="1" x14ac:dyDescent="0.25">
      <c r="A4423" s="24" t="str">
        <f t="shared" si="70"/>
        <v>420012ARCELOR (BERTON SICARD)</v>
      </c>
      <c r="B4423" s="1">
        <v>420012</v>
      </c>
      <c r="C4423" s="1" t="s">
        <v>32898</v>
      </c>
      <c r="D4423" s="1" t="s">
        <v>78</v>
      </c>
      <c r="E4423" s="1" t="s">
        <v>1786</v>
      </c>
      <c r="F4423" s="1" t="s">
        <v>32900</v>
      </c>
      <c r="G4423" s="1" t="s">
        <v>655</v>
      </c>
      <c r="H4423">
        <v>420012</v>
      </c>
      <c r="I4423" s="1" t="s">
        <v>41</v>
      </c>
      <c r="J4423">
        <v>6.5</v>
      </c>
    </row>
    <row r="4424" spans="1:10" hidden="1" x14ac:dyDescent="0.25">
      <c r="A4424" s="24" t="str">
        <f t="shared" si="70"/>
        <v>420013ARCELOR (BERTON SICARD)</v>
      </c>
      <c r="B4424" s="1">
        <v>420013</v>
      </c>
      <c r="C4424" s="1" t="s">
        <v>32898</v>
      </c>
      <c r="D4424" s="1" t="s">
        <v>78</v>
      </c>
      <c r="E4424" s="1" t="s">
        <v>1787</v>
      </c>
      <c r="F4424" s="1" t="s">
        <v>32900</v>
      </c>
      <c r="G4424" s="1" t="s">
        <v>655</v>
      </c>
      <c r="H4424">
        <v>420013</v>
      </c>
      <c r="I4424" s="1" t="s">
        <v>41</v>
      </c>
      <c r="J4424">
        <v>6.5</v>
      </c>
    </row>
    <row r="4425" spans="1:10" hidden="1" x14ac:dyDescent="0.25">
      <c r="A4425" s="24" t="str">
        <f t="shared" si="70"/>
        <v>420014ARCELOR (BERTON SICARD)</v>
      </c>
      <c r="B4425" s="1">
        <v>420014</v>
      </c>
      <c r="C4425" s="1" t="s">
        <v>32898</v>
      </c>
      <c r="D4425" s="1" t="s">
        <v>78</v>
      </c>
      <c r="E4425" s="1" t="s">
        <v>1788</v>
      </c>
      <c r="F4425" s="1" t="s">
        <v>32900</v>
      </c>
      <c r="G4425" s="1" t="s">
        <v>655</v>
      </c>
      <c r="H4425">
        <v>420014</v>
      </c>
      <c r="I4425" s="1" t="s">
        <v>41</v>
      </c>
      <c r="J4425">
        <v>6.5</v>
      </c>
    </row>
    <row r="4426" spans="1:10" hidden="1" x14ac:dyDescent="0.25">
      <c r="A4426" s="24" t="str">
        <f t="shared" si="70"/>
        <v>420018ARCELOR (BERTON SICARD)</v>
      </c>
      <c r="B4426" s="1">
        <v>420018</v>
      </c>
      <c r="C4426" s="1" t="s">
        <v>32898</v>
      </c>
      <c r="D4426" s="1" t="s">
        <v>78</v>
      </c>
      <c r="E4426" s="1" t="s">
        <v>1789</v>
      </c>
      <c r="F4426" s="1" t="s">
        <v>32900</v>
      </c>
      <c r="G4426" s="1" t="s">
        <v>655</v>
      </c>
      <c r="H4426">
        <v>420018</v>
      </c>
      <c r="I4426" s="1" t="s">
        <v>41</v>
      </c>
      <c r="J4426">
        <v>6.5</v>
      </c>
    </row>
    <row r="4427" spans="1:10" hidden="1" x14ac:dyDescent="0.25">
      <c r="A4427" s="24" t="str">
        <f t="shared" si="70"/>
        <v>420019ARCELOR (BERTON SICARD)</v>
      </c>
      <c r="B4427" s="1">
        <v>420019</v>
      </c>
      <c r="C4427" s="1" t="s">
        <v>32898</v>
      </c>
      <c r="D4427" s="1" t="s">
        <v>78</v>
      </c>
      <c r="E4427" s="1" t="s">
        <v>1790</v>
      </c>
      <c r="F4427" s="1" t="s">
        <v>32900</v>
      </c>
      <c r="G4427" s="1" t="s">
        <v>655</v>
      </c>
      <c r="H4427">
        <v>420019</v>
      </c>
      <c r="I4427" s="1" t="s">
        <v>41</v>
      </c>
      <c r="J4427">
        <v>6.5</v>
      </c>
    </row>
    <row r="4428" spans="1:10" hidden="1" x14ac:dyDescent="0.25">
      <c r="A4428" s="24" t="str">
        <f t="shared" ref="A4428:A4491" si="71">B4428&amp;F4428</f>
        <v>420021ARCELOR (BERTON SICARD)</v>
      </c>
      <c r="B4428" s="1">
        <v>420021</v>
      </c>
      <c r="C4428" s="1" t="s">
        <v>32898</v>
      </c>
      <c r="D4428" s="1" t="s">
        <v>78</v>
      </c>
      <c r="E4428" s="1" t="s">
        <v>1791</v>
      </c>
      <c r="F4428" s="1" t="s">
        <v>32900</v>
      </c>
      <c r="G4428" s="1" t="s">
        <v>655</v>
      </c>
      <c r="H4428">
        <v>420021</v>
      </c>
      <c r="I4428" s="1" t="s">
        <v>41</v>
      </c>
      <c r="J4428">
        <v>6.5</v>
      </c>
    </row>
    <row r="4429" spans="1:10" hidden="1" x14ac:dyDescent="0.25">
      <c r="A4429" s="24" t="str">
        <f t="shared" si="71"/>
        <v>420023ARCELOR (BERTON SICARD)</v>
      </c>
      <c r="B4429" s="1">
        <v>420023</v>
      </c>
      <c r="C4429" s="1" t="s">
        <v>32898</v>
      </c>
      <c r="D4429" s="1" t="s">
        <v>78</v>
      </c>
      <c r="E4429" s="1" t="s">
        <v>1792</v>
      </c>
      <c r="F4429" s="1" t="s">
        <v>32900</v>
      </c>
      <c r="G4429" s="1" t="s">
        <v>655</v>
      </c>
      <c r="H4429">
        <v>420023</v>
      </c>
      <c r="I4429" s="1" t="s">
        <v>41</v>
      </c>
      <c r="J4429">
        <v>6.5</v>
      </c>
    </row>
    <row r="4430" spans="1:10" hidden="1" x14ac:dyDescent="0.25">
      <c r="A4430" s="24" t="str">
        <f t="shared" si="71"/>
        <v>420024ARCELOR (BERTON SICARD)</v>
      </c>
      <c r="B4430" s="1">
        <v>420024</v>
      </c>
      <c r="C4430" s="1" t="s">
        <v>32898</v>
      </c>
      <c r="D4430" s="1" t="s">
        <v>78</v>
      </c>
      <c r="E4430" s="1" t="s">
        <v>1793</v>
      </c>
      <c r="F4430" s="1" t="s">
        <v>32900</v>
      </c>
      <c r="G4430" s="1" t="s">
        <v>655</v>
      </c>
      <c r="H4430">
        <v>420024</v>
      </c>
      <c r="I4430" s="1" t="s">
        <v>41</v>
      </c>
      <c r="J4430">
        <v>6.5</v>
      </c>
    </row>
    <row r="4431" spans="1:10" hidden="1" x14ac:dyDescent="0.25">
      <c r="A4431" s="24" t="str">
        <f t="shared" si="71"/>
        <v>420025ARCELOR (BERTON SICARD)</v>
      </c>
      <c r="B4431" s="1">
        <v>420025</v>
      </c>
      <c r="C4431" s="1" t="s">
        <v>32898</v>
      </c>
      <c r="D4431" s="1" t="s">
        <v>78</v>
      </c>
      <c r="E4431" s="1" t="s">
        <v>1794</v>
      </c>
      <c r="F4431" s="1" t="s">
        <v>32900</v>
      </c>
      <c r="G4431" s="1" t="s">
        <v>655</v>
      </c>
      <c r="H4431">
        <v>420025</v>
      </c>
      <c r="I4431" s="1" t="s">
        <v>41</v>
      </c>
      <c r="J4431">
        <v>6.5</v>
      </c>
    </row>
    <row r="4432" spans="1:10" hidden="1" x14ac:dyDescent="0.25">
      <c r="A4432" s="24" t="str">
        <f t="shared" si="71"/>
        <v>420026ARCELOR (BERTON SICARD)</v>
      </c>
      <c r="B4432" s="1">
        <v>420026</v>
      </c>
      <c r="C4432" s="1" t="s">
        <v>32898</v>
      </c>
      <c r="D4432" s="1" t="s">
        <v>78</v>
      </c>
      <c r="E4432" s="1" t="s">
        <v>1795</v>
      </c>
      <c r="F4432" s="1" t="s">
        <v>32900</v>
      </c>
      <c r="G4432" s="1" t="s">
        <v>655</v>
      </c>
      <c r="H4432">
        <v>420026</v>
      </c>
      <c r="I4432" s="1" t="s">
        <v>41</v>
      </c>
      <c r="J4432">
        <v>6.5</v>
      </c>
    </row>
    <row r="4433" spans="1:10" hidden="1" x14ac:dyDescent="0.25">
      <c r="A4433" s="24" t="str">
        <f t="shared" si="71"/>
        <v>420028ARCELOR (BERTON SICARD)</v>
      </c>
      <c r="B4433" s="1">
        <v>420028</v>
      </c>
      <c r="C4433" s="1" t="s">
        <v>32898</v>
      </c>
      <c r="D4433" s="1" t="s">
        <v>78</v>
      </c>
      <c r="E4433" s="1" t="s">
        <v>1797</v>
      </c>
      <c r="F4433" s="1" t="s">
        <v>32900</v>
      </c>
      <c r="G4433" s="1" t="s">
        <v>655</v>
      </c>
      <c r="H4433">
        <v>420028</v>
      </c>
      <c r="I4433" s="1" t="s">
        <v>41</v>
      </c>
      <c r="J4433">
        <v>6.5</v>
      </c>
    </row>
    <row r="4434" spans="1:10" hidden="1" x14ac:dyDescent="0.25">
      <c r="A4434" s="24" t="str">
        <f t="shared" si="71"/>
        <v>420030ARCELOR (BERTON SICARD)</v>
      </c>
      <c r="B4434" s="1">
        <v>420030</v>
      </c>
      <c r="C4434" s="1" t="s">
        <v>32898</v>
      </c>
      <c r="D4434" s="1" t="s">
        <v>78</v>
      </c>
      <c r="E4434" s="1" t="s">
        <v>1799</v>
      </c>
      <c r="F4434" s="1" t="s">
        <v>32900</v>
      </c>
      <c r="G4434" s="1" t="s">
        <v>655</v>
      </c>
      <c r="H4434">
        <v>420030</v>
      </c>
      <c r="I4434" s="1" t="s">
        <v>41</v>
      </c>
      <c r="J4434">
        <v>6.5</v>
      </c>
    </row>
    <row r="4435" spans="1:10" hidden="1" x14ac:dyDescent="0.25">
      <c r="A4435" s="24" t="str">
        <f t="shared" si="71"/>
        <v>420031ARCELOR (BERTON SICARD)</v>
      </c>
      <c r="B4435" s="1">
        <v>420031</v>
      </c>
      <c r="C4435" s="1" t="s">
        <v>32898</v>
      </c>
      <c r="D4435" s="1" t="s">
        <v>78</v>
      </c>
      <c r="E4435" s="1" t="s">
        <v>1800</v>
      </c>
      <c r="F4435" s="1" t="s">
        <v>32900</v>
      </c>
      <c r="G4435" s="1" t="s">
        <v>655</v>
      </c>
      <c r="H4435">
        <v>420031</v>
      </c>
      <c r="I4435" s="1" t="s">
        <v>41</v>
      </c>
      <c r="J4435">
        <v>6.5</v>
      </c>
    </row>
    <row r="4436" spans="1:10" hidden="1" x14ac:dyDescent="0.25">
      <c r="A4436" s="24" t="str">
        <f t="shared" si="71"/>
        <v>420032ARCELOR (BERTON SICARD)</v>
      </c>
      <c r="B4436" s="1">
        <v>420032</v>
      </c>
      <c r="C4436" s="1" t="s">
        <v>32898</v>
      </c>
      <c r="D4436" s="1" t="s">
        <v>78</v>
      </c>
      <c r="E4436" s="1" t="s">
        <v>1801</v>
      </c>
      <c r="F4436" s="1" t="s">
        <v>32900</v>
      </c>
      <c r="G4436" s="1" t="s">
        <v>655</v>
      </c>
      <c r="H4436">
        <v>420032</v>
      </c>
      <c r="I4436" s="1" t="s">
        <v>41</v>
      </c>
      <c r="J4436">
        <v>6.5</v>
      </c>
    </row>
    <row r="4437" spans="1:10" hidden="1" x14ac:dyDescent="0.25">
      <c r="A4437" s="24" t="str">
        <f t="shared" si="71"/>
        <v>420033ARCELOR (BERTON SICARD)</v>
      </c>
      <c r="B4437" s="1">
        <v>420033</v>
      </c>
      <c r="C4437" s="1" t="s">
        <v>32898</v>
      </c>
      <c r="D4437" s="1" t="s">
        <v>78</v>
      </c>
      <c r="E4437" s="1" t="s">
        <v>1802</v>
      </c>
      <c r="F4437" s="1" t="s">
        <v>32900</v>
      </c>
      <c r="G4437" s="1" t="s">
        <v>655</v>
      </c>
      <c r="H4437">
        <v>420033</v>
      </c>
      <c r="I4437" s="1" t="s">
        <v>41</v>
      </c>
      <c r="J4437">
        <v>6.5</v>
      </c>
    </row>
    <row r="4438" spans="1:10" hidden="1" x14ac:dyDescent="0.25">
      <c r="A4438" s="24" t="str">
        <f t="shared" si="71"/>
        <v>420034ARCELOR (BERTON SICARD)</v>
      </c>
      <c r="B4438" s="1">
        <v>420034</v>
      </c>
      <c r="C4438" s="1" t="s">
        <v>32898</v>
      </c>
      <c r="D4438" s="1" t="s">
        <v>78</v>
      </c>
      <c r="E4438" s="1" t="s">
        <v>1803</v>
      </c>
      <c r="F4438" s="1" t="s">
        <v>32900</v>
      </c>
      <c r="G4438" s="1" t="s">
        <v>655</v>
      </c>
      <c r="H4438">
        <v>420034</v>
      </c>
      <c r="I4438" s="1" t="s">
        <v>41</v>
      </c>
      <c r="J4438">
        <v>6.5</v>
      </c>
    </row>
    <row r="4439" spans="1:10" hidden="1" x14ac:dyDescent="0.25">
      <c r="A4439" s="24" t="str">
        <f t="shared" si="71"/>
        <v>420035ARCELOR (BERTON SICARD)</v>
      </c>
      <c r="B4439" s="1">
        <v>420035</v>
      </c>
      <c r="C4439" s="1" t="s">
        <v>32898</v>
      </c>
      <c r="D4439" s="1" t="s">
        <v>78</v>
      </c>
      <c r="E4439" s="1" t="s">
        <v>1804</v>
      </c>
      <c r="F4439" s="1" t="s">
        <v>32900</v>
      </c>
      <c r="G4439" s="1" t="s">
        <v>655</v>
      </c>
      <c r="H4439">
        <v>420035</v>
      </c>
      <c r="I4439" s="1" t="s">
        <v>41</v>
      </c>
      <c r="J4439">
        <v>6.5</v>
      </c>
    </row>
    <row r="4440" spans="1:10" hidden="1" x14ac:dyDescent="0.25">
      <c r="A4440" s="24" t="str">
        <f t="shared" si="71"/>
        <v>420036ARCELOR (BERTON SICARD)</v>
      </c>
      <c r="B4440" s="1">
        <v>420036</v>
      </c>
      <c r="C4440" s="1" t="s">
        <v>32898</v>
      </c>
      <c r="D4440" s="1" t="s">
        <v>78</v>
      </c>
      <c r="E4440" s="1" t="s">
        <v>1805</v>
      </c>
      <c r="F4440" s="1" t="s">
        <v>32900</v>
      </c>
      <c r="G4440" s="1" t="s">
        <v>655</v>
      </c>
      <c r="H4440">
        <v>420036</v>
      </c>
      <c r="I4440" s="1" t="s">
        <v>41</v>
      </c>
      <c r="J4440">
        <v>6.5</v>
      </c>
    </row>
    <row r="4441" spans="1:10" hidden="1" x14ac:dyDescent="0.25">
      <c r="A4441" s="24" t="str">
        <f t="shared" si="71"/>
        <v>420037ARCELOR (BERTON SICARD)</v>
      </c>
      <c r="B4441" s="1">
        <v>420037</v>
      </c>
      <c r="C4441" s="1" t="s">
        <v>32898</v>
      </c>
      <c r="D4441" s="1" t="s">
        <v>78</v>
      </c>
      <c r="E4441" s="1" t="s">
        <v>1806</v>
      </c>
      <c r="F4441" s="1" t="s">
        <v>32900</v>
      </c>
      <c r="G4441" s="1" t="s">
        <v>655</v>
      </c>
      <c r="H4441">
        <v>420037</v>
      </c>
      <c r="I4441" s="1" t="s">
        <v>41</v>
      </c>
      <c r="J4441">
        <v>6.5</v>
      </c>
    </row>
    <row r="4442" spans="1:10" hidden="1" x14ac:dyDescent="0.25">
      <c r="A4442" s="24" t="str">
        <f t="shared" si="71"/>
        <v>420038ARCELOR (BERTON SICARD)</v>
      </c>
      <c r="B4442" s="1">
        <v>420038</v>
      </c>
      <c r="C4442" s="1" t="s">
        <v>32898</v>
      </c>
      <c r="D4442" s="1" t="s">
        <v>78</v>
      </c>
      <c r="E4442" s="1" t="s">
        <v>1807</v>
      </c>
      <c r="F4442" s="1" t="s">
        <v>32900</v>
      </c>
      <c r="G4442" s="1" t="s">
        <v>655</v>
      </c>
      <c r="H4442">
        <v>420038</v>
      </c>
      <c r="I4442" s="1" t="s">
        <v>41</v>
      </c>
      <c r="J4442">
        <v>6.5</v>
      </c>
    </row>
    <row r="4443" spans="1:10" hidden="1" x14ac:dyDescent="0.25">
      <c r="A4443" s="24" t="str">
        <f t="shared" si="71"/>
        <v>420039ARCELOR (BERTON SICARD)</v>
      </c>
      <c r="B4443" s="1">
        <v>420039</v>
      </c>
      <c r="C4443" s="1" t="s">
        <v>32898</v>
      </c>
      <c r="D4443" s="1" t="s">
        <v>78</v>
      </c>
      <c r="E4443" s="1" t="s">
        <v>1808</v>
      </c>
      <c r="F4443" s="1" t="s">
        <v>32900</v>
      </c>
      <c r="G4443" s="1" t="s">
        <v>655</v>
      </c>
      <c r="H4443">
        <v>420039</v>
      </c>
      <c r="I4443" s="1" t="s">
        <v>41</v>
      </c>
      <c r="J4443">
        <v>6.5</v>
      </c>
    </row>
    <row r="4444" spans="1:10" hidden="1" x14ac:dyDescent="0.25">
      <c r="A4444" s="24" t="str">
        <f t="shared" si="71"/>
        <v>420040ARCELOR (BERTON SICARD)</v>
      </c>
      <c r="B4444" s="1">
        <v>420040</v>
      </c>
      <c r="C4444" s="1" t="s">
        <v>32898</v>
      </c>
      <c r="D4444" s="1" t="s">
        <v>78</v>
      </c>
      <c r="E4444" s="1" t="s">
        <v>1809</v>
      </c>
      <c r="F4444" s="1" t="s">
        <v>32900</v>
      </c>
      <c r="G4444" s="1" t="s">
        <v>655</v>
      </c>
      <c r="H4444">
        <v>420040</v>
      </c>
      <c r="I4444" s="1" t="s">
        <v>41</v>
      </c>
      <c r="J4444">
        <v>6.5</v>
      </c>
    </row>
    <row r="4445" spans="1:10" hidden="1" x14ac:dyDescent="0.25">
      <c r="A4445" s="24" t="str">
        <f t="shared" si="71"/>
        <v>420041ARCELOR (BERTON SICARD)</v>
      </c>
      <c r="B4445" s="1">
        <v>420041</v>
      </c>
      <c r="C4445" s="1" t="s">
        <v>32898</v>
      </c>
      <c r="D4445" s="1" t="s">
        <v>78</v>
      </c>
      <c r="E4445" s="1" t="s">
        <v>1810</v>
      </c>
      <c r="F4445" s="1" t="s">
        <v>32900</v>
      </c>
      <c r="G4445" s="1" t="s">
        <v>655</v>
      </c>
      <c r="H4445">
        <v>420041</v>
      </c>
      <c r="I4445" s="1" t="s">
        <v>41</v>
      </c>
      <c r="J4445">
        <v>6.5</v>
      </c>
    </row>
    <row r="4446" spans="1:10" hidden="1" x14ac:dyDescent="0.25">
      <c r="A4446" s="24" t="str">
        <f t="shared" si="71"/>
        <v>420042ARCELOR (BERTON SICARD)</v>
      </c>
      <c r="B4446" s="1">
        <v>420042</v>
      </c>
      <c r="C4446" s="1" t="s">
        <v>32898</v>
      </c>
      <c r="D4446" s="1" t="s">
        <v>78</v>
      </c>
      <c r="E4446" s="1" t="s">
        <v>1811</v>
      </c>
      <c r="F4446" s="1" t="s">
        <v>32900</v>
      </c>
      <c r="G4446" s="1" t="s">
        <v>655</v>
      </c>
      <c r="H4446">
        <v>420042</v>
      </c>
      <c r="I4446" s="1" t="s">
        <v>41</v>
      </c>
      <c r="J4446">
        <v>6.5</v>
      </c>
    </row>
    <row r="4447" spans="1:10" hidden="1" x14ac:dyDescent="0.25">
      <c r="A4447" s="24" t="str">
        <f t="shared" si="71"/>
        <v>420049ARCELOR (BERTON SICARD)</v>
      </c>
      <c r="B4447" s="1">
        <v>420049</v>
      </c>
      <c r="C4447" s="1" t="s">
        <v>32898</v>
      </c>
      <c r="D4447" s="1" t="s">
        <v>78</v>
      </c>
      <c r="E4447" s="1" t="s">
        <v>1812</v>
      </c>
      <c r="F4447" s="1" t="s">
        <v>32900</v>
      </c>
      <c r="G4447" s="1" t="s">
        <v>655</v>
      </c>
      <c r="H4447">
        <v>420049</v>
      </c>
      <c r="I4447" s="1" t="s">
        <v>41</v>
      </c>
      <c r="J4447">
        <v>6.5</v>
      </c>
    </row>
    <row r="4448" spans="1:10" hidden="1" x14ac:dyDescent="0.25">
      <c r="A4448" s="24" t="str">
        <f t="shared" si="71"/>
        <v>420050ARCELOR (BERTON SICARD)</v>
      </c>
      <c r="B4448" s="1">
        <v>420050</v>
      </c>
      <c r="C4448" s="1" t="s">
        <v>32898</v>
      </c>
      <c r="D4448" s="1" t="s">
        <v>78</v>
      </c>
      <c r="E4448" s="1" t="s">
        <v>677</v>
      </c>
      <c r="F4448" s="1" t="s">
        <v>32900</v>
      </c>
      <c r="G4448" s="1" t="s">
        <v>655</v>
      </c>
      <c r="H4448">
        <v>420050</v>
      </c>
      <c r="I4448" s="1" t="s">
        <v>41</v>
      </c>
      <c r="J4448">
        <v>6.5</v>
      </c>
    </row>
    <row r="4449" spans="1:10" hidden="1" x14ac:dyDescent="0.25">
      <c r="A4449" s="24" t="str">
        <f t="shared" si="71"/>
        <v>420051ARCELOR (BERTON SICARD)</v>
      </c>
      <c r="B4449" s="1">
        <v>420051</v>
      </c>
      <c r="C4449" s="1" t="s">
        <v>32898</v>
      </c>
      <c r="D4449" s="1" t="s">
        <v>78</v>
      </c>
      <c r="E4449" s="1" t="s">
        <v>1813</v>
      </c>
      <c r="F4449" s="1" t="s">
        <v>32900</v>
      </c>
      <c r="G4449" s="1" t="s">
        <v>655</v>
      </c>
      <c r="H4449">
        <v>420051</v>
      </c>
      <c r="I4449" s="1" t="s">
        <v>41</v>
      </c>
      <c r="J4449">
        <v>6.5</v>
      </c>
    </row>
    <row r="4450" spans="1:10" hidden="1" x14ac:dyDescent="0.25">
      <c r="A4450" s="24" t="str">
        <f t="shared" si="71"/>
        <v>420052ARCELOR (BERTON SICARD)</v>
      </c>
      <c r="B4450" s="1">
        <v>420052</v>
      </c>
      <c r="C4450" s="1" t="s">
        <v>32898</v>
      </c>
      <c r="D4450" s="1" t="s">
        <v>78</v>
      </c>
      <c r="E4450" s="1" t="s">
        <v>1814</v>
      </c>
      <c r="F4450" s="1" t="s">
        <v>32900</v>
      </c>
      <c r="G4450" s="1" t="s">
        <v>655</v>
      </c>
      <c r="H4450">
        <v>420052</v>
      </c>
      <c r="I4450" s="1" t="s">
        <v>41</v>
      </c>
      <c r="J4450">
        <v>6.5</v>
      </c>
    </row>
    <row r="4451" spans="1:10" hidden="1" x14ac:dyDescent="0.25">
      <c r="A4451" s="24" t="str">
        <f t="shared" si="71"/>
        <v>420053ARCELOR (BERTON SICARD)</v>
      </c>
      <c r="B4451" s="1">
        <v>420053</v>
      </c>
      <c r="C4451" s="1" t="s">
        <v>32898</v>
      </c>
      <c r="D4451" s="1" t="s">
        <v>78</v>
      </c>
      <c r="E4451" s="1" t="s">
        <v>1815</v>
      </c>
      <c r="F4451" s="1" t="s">
        <v>32900</v>
      </c>
      <c r="G4451" s="1" t="s">
        <v>655</v>
      </c>
      <c r="H4451">
        <v>420053</v>
      </c>
      <c r="I4451" s="1" t="s">
        <v>41</v>
      </c>
      <c r="J4451">
        <v>6.5</v>
      </c>
    </row>
    <row r="4452" spans="1:10" hidden="1" x14ac:dyDescent="0.25">
      <c r="A4452" s="24" t="str">
        <f t="shared" si="71"/>
        <v>420054ARCELOR (BERTON SICARD)</v>
      </c>
      <c r="B4452" s="1">
        <v>420054</v>
      </c>
      <c r="C4452" s="1" t="s">
        <v>32898</v>
      </c>
      <c r="D4452" s="1" t="s">
        <v>78</v>
      </c>
      <c r="E4452" s="1" t="s">
        <v>1816</v>
      </c>
      <c r="F4452" s="1" t="s">
        <v>32900</v>
      </c>
      <c r="G4452" s="1" t="s">
        <v>655</v>
      </c>
      <c r="H4452">
        <v>420054</v>
      </c>
      <c r="I4452" s="1" t="s">
        <v>41</v>
      </c>
      <c r="J4452">
        <v>6.5</v>
      </c>
    </row>
    <row r="4453" spans="1:10" hidden="1" x14ac:dyDescent="0.25">
      <c r="A4453" s="24" t="str">
        <f t="shared" si="71"/>
        <v>420055ARCELOR (BERTON SICARD)</v>
      </c>
      <c r="B4453" s="1">
        <v>420055</v>
      </c>
      <c r="C4453" s="1" t="s">
        <v>32898</v>
      </c>
      <c r="D4453" s="1" t="s">
        <v>78</v>
      </c>
      <c r="E4453" s="1" t="s">
        <v>1796</v>
      </c>
      <c r="F4453" s="1" t="s">
        <v>32900</v>
      </c>
      <c r="G4453" s="1" t="s">
        <v>655</v>
      </c>
      <c r="H4453">
        <v>420055</v>
      </c>
      <c r="I4453" s="1" t="s">
        <v>41</v>
      </c>
      <c r="J4453">
        <v>6.5</v>
      </c>
    </row>
    <row r="4454" spans="1:10" hidden="1" x14ac:dyDescent="0.25">
      <c r="A4454" s="24" t="str">
        <f t="shared" si="71"/>
        <v>420056ARCELOR (BERTON SICARD)</v>
      </c>
      <c r="B4454" s="1">
        <v>420056</v>
      </c>
      <c r="C4454" s="1" t="s">
        <v>32898</v>
      </c>
      <c r="D4454" s="1" t="s">
        <v>78</v>
      </c>
      <c r="E4454" s="1" t="s">
        <v>1817</v>
      </c>
      <c r="F4454" s="1" t="s">
        <v>32900</v>
      </c>
      <c r="G4454" s="1" t="s">
        <v>655</v>
      </c>
      <c r="H4454">
        <v>420056</v>
      </c>
      <c r="I4454" s="1" t="s">
        <v>41</v>
      </c>
      <c r="J4454">
        <v>6.5</v>
      </c>
    </row>
    <row r="4455" spans="1:10" hidden="1" x14ac:dyDescent="0.25">
      <c r="A4455" s="24" t="str">
        <f t="shared" si="71"/>
        <v>420057ARCELOR (BERTON SICARD)</v>
      </c>
      <c r="B4455" s="1">
        <v>420057</v>
      </c>
      <c r="C4455" s="1" t="s">
        <v>32898</v>
      </c>
      <c r="D4455" s="1" t="s">
        <v>78</v>
      </c>
      <c r="E4455" s="1" t="s">
        <v>1818</v>
      </c>
      <c r="F4455" s="1" t="s">
        <v>32900</v>
      </c>
      <c r="G4455" s="1" t="s">
        <v>655</v>
      </c>
      <c r="H4455">
        <v>420057</v>
      </c>
      <c r="I4455" s="1" t="s">
        <v>41</v>
      </c>
      <c r="J4455">
        <v>6.5</v>
      </c>
    </row>
    <row r="4456" spans="1:10" hidden="1" x14ac:dyDescent="0.25">
      <c r="A4456" s="24" t="str">
        <f t="shared" si="71"/>
        <v>420058ARCELOR (BERTON SICARD)</v>
      </c>
      <c r="B4456" s="1">
        <v>420058</v>
      </c>
      <c r="C4456" s="1" t="s">
        <v>32898</v>
      </c>
      <c r="D4456" s="1" t="s">
        <v>78</v>
      </c>
      <c r="E4456" s="1" t="s">
        <v>1819</v>
      </c>
      <c r="F4456" s="1" t="s">
        <v>32900</v>
      </c>
      <c r="G4456" s="1" t="s">
        <v>655</v>
      </c>
      <c r="H4456">
        <v>420058</v>
      </c>
      <c r="I4456" s="1" t="s">
        <v>41</v>
      </c>
      <c r="J4456">
        <v>6.5</v>
      </c>
    </row>
    <row r="4457" spans="1:10" hidden="1" x14ac:dyDescent="0.25">
      <c r="A4457" s="24" t="str">
        <f t="shared" si="71"/>
        <v>420059ARCELOR (BERTON SICARD)</v>
      </c>
      <c r="B4457" s="1">
        <v>420059</v>
      </c>
      <c r="C4457" s="1" t="s">
        <v>32898</v>
      </c>
      <c r="D4457" s="1" t="s">
        <v>78</v>
      </c>
      <c r="E4457" s="1" t="s">
        <v>1820</v>
      </c>
      <c r="F4457" s="1" t="s">
        <v>32900</v>
      </c>
      <c r="G4457" s="1" t="s">
        <v>655</v>
      </c>
      <c r="H4457">
        <v>420059</v>
      </c>
      <c r="I4457" s="1" t="s">
        <v>41</v>
      </c>
      <c r="J4457">
        <v>6.5</v>
      </c>
    </row>
    <row r="4458" spans="1:10" hidden="1" x14ac:dyDescent="0.25">
      <c r="A4458" s="24" t="str">
        <f t="shared" si="71"/>
        <v>420062ARCELOR (BERTON SICARD)</v>
      </c>
      <c r="B4458" s="1">
        <v>420062</v>
      </c>
      <c r="C4458" s="1" t="s">
        <v>32898</v>
      </c>
      <c r="D4458" s="1" t="s">
        <v>78</v>
      </c>
      <c r="E4458" s="1" t="s">
        <v>1821</v>
      </c>
      <c r="F4458" s="1" t="s">
        <v>32900</v>
      </c>
      <c r="G4458" s="1" t="s">
        <v>655</v>
      </c>
      <c r="H4458">
        <v>420062</v>
      </c>
      <c r="I4458" s="1" t="s">
        <v>41</v>
      </c>
      <c r="J4458">
        <v>6.5</v>
      </c>
    </row>
    <row r="4459" spans="1:10" hidden="1" x14ac:dyDescent="0.25">
      <c r="A4459" s="24" t="str">
        <f t="shared" si="71"/>
        <v>420063ARCELOR (BERTON SICARD)</v>
      </c>
      <c r="B4459" s="1">
        <v>420063</v>
      </c>
      <c r="C4459" s="1" t="s">
        <v>32898</v>
      </c>
      <c r="D4459" s="1" t="s">
        <v>78</v>
      </c>
      <c r="E4459" s="1" t="s">
        <v>1822</v>
      </c>
      <c r="F4459" s="1" t="s">
        <v>32900</v>
      </c>
      <c r="G4459" s="1" t="s">
        <v>655</v>
      </c>
      <c r="H4459">
        <v>420063</v>
      </c>
      <c r="I4459" s="1" t="s">
        <v>41</v>
      </c>
      <c r="J4459">
        <v>6.5</v>
      </c>
    </row>
    <row r="4460" spans="1:10" hidden="1" x14ac:dyDescent="0.25">
      <c r="A4460" s="24" t="str">
        <f t="shared" si="71"/>
        <v>420064ARCELOR (BERTON SICARD)</v>
      </c>
      <c r="B4460" s="1">
        <v>420064</v>
      </c>
      <c r="C4460" s="1" t="s">
        <v>32898</v>
      </c>
      <c r="D4460" s="1" t="s">
        <v>78</v>
      </c>
      <c r="E4460" s="1" t="s">
        <v>1823</v>
      </c>
      <c r="F4460" s="1" t="s">
        <v>32900</v>
      </c>
      <c r="G4460" s="1" t="s">
        <v>655</v>
      </c>
      <c r="H4460">
        <v>420064</v>
      </c>
      <c r="I4460" s="1" t="s">
        <v>41</v>
      </c>
      <c r="J4460">
        <v>6.5</v>
      </c>
    </row>
    <row r="4461" spans="1:10" hidden="1" x14ac:dyDescent="0.25">
      <c r="A4461" s="24" t="str">
        <f t="shared" si="71"/>
        <v>420067ARCELOR (BERTON SICARD)</v>
      </c>
      <c r="B4461" s="1">
        <v>420067</v>
      </c>
      <c r="C4461" s="1" t="s">
        <v>32898</v>
      </c>
      <c r="D4461" s="1" t="s">
        <v>78</v>
      </c>
      <c r="E4461" s="1" t="s">
        <v>1825</v>
      </c>
      <c r="F4461" s="1" t="s">
        <v>32900</v>
      </c>
      <c r="G4461" s="1" t="s">
        <v>655</v>
      </c>
      <c r="H4461">
        <v>420067</v>
      </c>
      <c r="I4461" s="1" t="s">
        <v>41</v>
      </c>
      <c r="J4461">
        <v>6.5</v>
      </c>
    </row>
    <row r="4462" spans="1:10" hidden="1" x14ac:dyDescent="0.25">
      <c r="A4462" s="24" t="str">
        <f t="shared" si="71"/>
        <v>420068ARCELOR (BERTON SICARD)</v>
      </c>
      <c r="B4462" s="1">
        <v>420068</v>
      </c>
      <c r="C4462" s="1" t="s">
        <v>32898</v>
      </c>
      <c r="D4462" s="1" t="s">
        <v>78</v>
      </c>
      <c r="E4462" s="1" t="s">
        <v>1826</v>
      </c>
      <c r="F4462" s="1" t="s">
        <v>32900</v>
      </c>
      <c r="G4462" s="1" t="s">
        <v>655</v>
      </c>
      <c r="H4462">
        <v>420068</v>
      </c>
      <c r="I4462" s="1" t="s">
        <v>41</v>
      </c>
      <c r="J4462">
        <v>6.5</v>
      </c>
    </row>
    <row r="4463" spans="1:10" hidden="1" x14ac:dyDescent="0.25">
      <c r="A4463" s="24" t="str">
        <f t="shared" si="71"/>
        <v>420070ARCELOR (BERTON SICARD)</v>
      </c>
      <c r="B4463" s="1">
        <v>420070</v>
      </c>
      <c r="C4463" s="1" t="s">
        <v>32898</v>
      </c>
      <c r="D4463" s="1" t="s">
        <v>78</v>
      </c>
      <c r="E4463" s="1" t="s">
        <v>677</v>
      </c>
      <c r="F4463" s="1" t="s">
        <v>32900</v>
      </c>
      <c r="G4463" s="1" t="s">
        <v>655</v>
      </c>
      <c r="H4463">
        <v>420070</v>
      </c>
      <c r="I4463" s="1" t="s">
        <v>41</v>
      </c>
      <c r="J4463">
        <v>6.5</v>
      </c>
    </row>
    <row r="4464" spans="1:10" hidden="1" x14ac:dyDescent="0.25">
      <c r="A4464" s="24" t="str">
        <f t="shared" si="71"/>
        <v>420072ARCELOR (BERTON SICARD)</v>
      </c>
      <c r="B4464" s="1">
        <v>420072</v>
      </c>
      <c r="C4464" s="1" t="s">
        <v>32898</v>
      </c>
      <c r="D4464" s="1" t="s">
        <v>78</v>
      </c>
      <c r="E4464" s="1" t="s">
        <v>1827</v>
      </c>
      <c r="F4464" s="1" t="s">
        <v>32900</v>
      </c>
      <c r="G4464" s="1" t="s">
        <v>655</v>
      </c>
      <c r="H4464">
        <v>420072</v>
      </c>
      <c r="I4464" s="1" t="s">
        <v>41</v>
      </c>
      <c r="J4464">
        <v>6.5</v>
      </c>
    </row>
    <row r="4465" spans="1:10" hidden="1" x14ac:dyDescent="0.25">
      <c r="A4465" s="24" t="str">
        <f t="shared" si="71"/>
        <v>420160ARCELOR (BERTON SICARD)</v>
      </c>
      <c r="B4465" s="1">
        <v>420160</v>
      </c>
      <c r="C4465" s="1" t="s">
        <v>32898</v>
      </c>
      <c r="D4465" s="1" t="s">
        <v>78</v>
      </c>
      <c r="E4465" s="1" t="s">
        <v>1828</v>
      </c>
      <c r="F4465" s="1" t="s">
        <v>32900</v>
      </c>
      <c r="G4465" s="1" t="s">
        <v>655</v>
      </c>
      <c r="H4465">
        <v>420160</v>
      </c>
      <c r="I4465" s="1" t="s">
        <v>41</v>
      </c>
      <c r="J4465">
        <v>6.5</v>
      </c>
    </row>
    <row r="4466" spans="1:10" hidden="1" x14ac:dyDescent="0.25">
      <c r="A4466" s="24" t="str">
        <f t="shared" si="71"/>
        <v>420162ARCELOR (BERTON SICARD)</v>
      </c>
      <c r="B4466" s="1">
        <v>420162</v>
      </c>
      <c r="C4466" s="1" t="s">
        <v>32898</v>
      </c>
      <c r="D4466" s="1" t="s">
        <v>78</v>
      </c>
      <c r="E4466" s="1" t="s">
        <v>1829</v>
      </c>
      <c r="F4466" s="1" t="s">
        <v>32900</v>
      </c>
      <c r="G4466" s="1" t="s">
        <v>655</v>
      </c>
      <c r="H4466">
        <v>420162</v>
      </c>
      <c r="I4466" s="1" t="s">
        <v>41</v>
      </c>
      <c r="J4466">
        <v>6.5</v>
      </c>
    </row>
    <row r="4467" spans="1:10" hidden="1" x14ac:dyDescent="0.25">
      <c r="A4467" s="24" t="str">
        <f t="shared" si="71"/>
        <v>420163ARCELOR (BERTON SICARD)</v>
      </c>
      <c r="B4467" s="1">
        <v>420163</v>
      </c>
      <c r="C4467" s="1" t="s">
        <v>32898</v>
      </c>
      <c r="D4467" s="1" t="s">
        <v>78</v>
      </c>
      <c r="E4467" s="1" t="s">
        <v>1830</v>
      </c>
      <c r="F4467" s="1" t="s">
        <v>32900</v>
      </c>
      <c r="G4467" s="1" t="s">
        <v>655</v>
      </c>
      <c r="H4467">
        <v>420163</v>
      </c>
      <c r="I4467" s="1" t="s">
        <v>41</v>
      </c>
      <c r="J4467">
        <v>6.5</v>
      </c>
    </row>
    <row r="4468" spans="1:10" hidden="1" x14ac:dyDescent="0.25">
      <c r="A4468" s="24" t="str">
        <f t="shared" si="71"/>
        <v>420164ARCELOR (BERTON SICARD)</v>
      </c>
      <c r="B4468" s="1">
        <v>420164</v>
      </c>
      <c r="C4468" s="1" t="s">
        <v>32898</v>
      </c>
      <c r="D4468" s="1" t="s">
        <v>78</v>
      </c>
      <c r="E4468" s="1" t="s">
        <v>1831</v>
      </c>
      <c r="F4468" s="1" t="s">
        <v>32900</v>
      </c>
      <c r="G4468" s="1" t="s">
        <v>655</v>
      </c>
      <c r="H4468">
        <v>420164</v>
      </c>
      <c r="I4468" s="1" t="s">
        <v>41</v>
      </c>
      <c r="J4468">
        <v>6.5</v>
      </c>
    </row>
    <row r="4469" spans="1:10" hidden="1" x14ac:dyDescent="0.25">
      <c r="A4469" s="24" t="str">
        <f t="shared" si="71"/>
        <v>420166ARCELOR (BERTON SICARD)</v>
      </c>
      <c r="B4469" s="1">
        <v>420166</v>
      </c>
      <c r="C4469" s="1" t="s">
        <v>32898</v>
      </c>
      <c r="D4469" s="1" t="s">
        <v>78</v>
      </c>
      <c r="E4469" s="1" t="s">
        <v>1832</v>
      </c>
      <c r="F4469" s="1" t="s">
        <v>32900</v>
      </c>
      <c r="G4469" s="1" t="s">
        <v>655</v>
      </c>
      <c r="H4469">
        <v>420166</v>
      </c>
      <c r="I4469" s="1" t="s">
        <v>41</v>
      </c>
      <c r="J4469">
        <v>6.5</v>
      </c>
    </row>
    <row r="4470" spans="1:10" hidden="1" x14ac:dyDescent="0.25">
      <c r="A4470" s="24" t="str">
        <f t="shared" si="71"/>
        <v>420167ARCELOR (BERTON SICARD)</v>
      </c>
      <c r="B4470" s="1">
        <v>420167</v>
      </c>
      <c r="C4470" s="1" t="s">
        <v>32898</v>
      </c>
      <c r="D4470" s="1" t="s">
        <v>78</v>
      </c>
      <c r="E4470" s="1" t="s">
        <v>1833</v>
      </c>
      <c r="F4470" s="1" t="s">
        <v>32900</v>
      </c>
      <c r="G4470" s="1" t="s">
        <v>655</v>
      </c>
      <c r="H4470">
        <v>420167</v>
      </c>
      <c r="I4470" s="1" t="s">
        <v>41</v>
      </c>
      <c r="J4470">
        <v>6.5</v>
      </c>
    </row>
    <row r="4471" spans="1:10" hidden="1" x14ac:dyDescent="0.25">
      <c r="A4471" s="24" t="str">
        <f t="shared" si="71"/>
        <v>423003ARCELOR (BERTON SICARD)</v>
      </c>
      <c r="B4471" s="1">
        <v>423003</v>
      </c>
      <c r="C4471" s="1" t="s">
        <v>32898</v>
      </c>
      <c r="D4471" s="1" t="s">
        <v>78</v>
      </c>
      <c r="E4471" s="1" t="s">
        <v>1834</v>
      </c>
      <c r="F4471" s="1" t="s">
        <v>32900</v>
      </c>
      <c r="G4471" s="1" t="s">
        <v>655</v>
      </c>
      <c r="H4471">
        <v>423003</v>
      </c>
      <c r="I4471" s="1" t="s">
        <v>41</v>
      </c>
      <c r="J4471">
        <v>6.5</v>
      </c>
    </row>
    <row r="4472" spans="1:10" hidden="1" x14ac:dyDescent="0.25">
      <c r="A4472" s="24" t="str">
        <f t="shared" si="71"/>
        <v>423004ARCELOR (BERTON SICARD)</v>
      </c>
      <c r="B4472" s="1">
        <v>423004</v>
      </c>
      <c r="C4472" s="1" t="s">
        <v>32898</v>
      </c>
      <c r="D4472" s="1" t="s">
        <v>78</v>
      </c>
      <c r="E4472" s="1" t="s">
        <v>1835</v>
      </c>
      <c r="F4472" s="1" t="s">
        <v>32900</v>
      </c>
      <c r="G4472" s="1" t="s">
        <v>655</v>
      </c>
      <c r="H4472">
        <v>423004</v>
      </c>
      <c r="I4472" s="1" t="s">
        <v>41</v>
      </c>
      <c r="J4472">
        <v>6.5</v>
      </c>
    </row>
    <row r="4473" spans="1:10" hidden="1" x14ac:dyDescent="0.25">
      <c r="A4473" s="24" t="str">
        <f t="shared" si="71"/>
        <v>423005ARCELOR (BERTON SICARD)</v>
      </c>
      <c r="B4473" s="1">
        <v>423005</v>
      </c>
      <c r="C4473" s="1" t="s">
        <v>32898</v>
      </c>
      <c r="D4473" s="1" t="s">
        <v>78</v>
      </c>
      <c r="E4473" s="1" t="s">
        <v>1834</v>
      </c>
      <c r="F4473" s="1" t="s">
        <v>32900</v>
      </c>
      <c r="G4473" s="1" t="s">
        <v>655</v>
      </c>
      <c r="H4473">
        <v>423005</v>
      </c>
      <c r="I4473" s="1" t="s">
        <v>41</v>
      </c>
      <c r="J4473">
        <v>6.5</v>
      </c>
    </row>
    <row r="4474" spans="1:10" hidden="1" x14ac:dyDescent="0.25">
      <c r="A4474" s="24" t="str">
        <f t="shared" si="71"/>
        <v>423006ARCELOR (BERTON SICARD)</v>
      </c>
      <c r="B4474" s="1">
        <v>423006</v>
      </c>
      <c r="C4474" s="1" t="s">
        <v>32898</v>
      </c>
      <c r="D4474" s="1" t="s">
        <v>78</v>
      </c>
      <c r="E4474" s="1" t="s">
        <v>1836</v>
      </c>
      <c r="F4474" s="1" t="s">
        <v>32900</v>
      </c>
      <c r="G4474" s="1" t="s">
        <v>655</v>
      </c>
      <c r="H4474">
        <v>423006</v>
      </c>
      <c r="I4474" s="1" t="s">
        <v>41</v>
      </c>
      <c r="J4474">
        <v>6.5</v>
      </c>
    </row>
    <row r="4475" spans="1:10" hidden="1" x14ac:dyDescent="0.25">
      <c r="A4475" s="24" t="str">
        <f t="shared" si="71"/>
        <v>423009ARCELOR (BERTON SICARD)</v>
      </c>
      <c r="B4475" s="1">
        <v>423009</v>
      </c>
      <c r="C4475" s="1" t="s">
        <v>32898</v>
      </c>
      <c r="D4475" s="1" t="s">
        <v>78</v>
      </c>
      <c r="E4475" s="1" t="s">
        <v>1838</v>
      </c>
      <c r="F4475" s="1" t="s">
        <v>32900</v>
      </c>
      <c r="G4475" s="1" t="s">
        <v>655</v>
      </c>
      <c r="H4475">
        <v>423009</v>
      </c>
      <c r="I4475" s="1" t="s">
        <v>41</v>
      </c>
      <c r="J4475">
        <v>6.5</v>
      </c>
    </row>
    <row r="4476" spans="1:10" hidden="1" x14ac:dyDescent="0.25">
      <c r="A4476" s="24" t="str">
        <f t="shared" si="71"/>
        <v>423031ARCELOR (BERTON SICARD)</v>
      </c>
      <c r="B4476" s="1">
        <v>423031</v>
      </c>
      <c r="C4476" s="1" t="s">
        <v>32898</v>
      </c>
      <c r="D4476" s="1" t="s">
        <v>78</v>
      </c>
      <c r="E4476" s="1" t="s">
        <v>1840</v>
      </c>
      <c r="F4476" s="1" t="s">
        <v>32900</v>
      </c>
      <c r="G4476" s="1" t="s">
        <v>655</v>
      </c>
      <c r="H4476">
        <v>423031</v>
      </c>
      <c r="I4476" s="1" t="s">
        <v>41</v>
      </c>
      <c r="J4476">
        <v>6.5</v>
      </c>
    </row>
    <row r="4477" spans="1:10" hidden="1" x14ac:dyDescent="0.25">
      <c r="A4477" s="24" t="str">
        <f t="shared" si="71"/>
        <v>423032ARCELOR (BERTON SICARD)</v>
      </c>
      <c r="B4477" s="1">
        <v>423032</v>
      </c>
      <c r="C4477" s="1" t="s">
        <v>32898</v>
      </c>
      <c r="D4477" s="1" t="s">
        <v>78</v>
      </c>
      <c r="E4477" s="1" t="s">
        <v>1841</v>
      </c>
      <c r="F4477" s="1" t="s">
        <v>32900</v>
      </c>
      <c r="G4477" s="1" t="s">
        <v>655</v>
      </c>
      <c r="H4477">
        <v>423032</v>
      </c>
      <c r="I4477" s="1" t="s">
        <v>41</v>
      </c>
      <c r="J4477">
        <v>6.5</v>
      </c>
    </row>
    <row r="4478" spans="1:10" hidden="1" x14ac:dyDescent="0.25">
      <c r="A4478" s="24" t="str">
        <f t="shared" si="71"/>
        <v>423033ARCELOR (BERTON SICARD)</v>
      </c>
      <c r="B4478" s="1">
        <v>423033</v>
      </c>
      <c r="C4478" s="1" t="s">
        <v>32898</v>
      </c>
      <c r="D4478" s="1" t="s">
        <v>78</v>
      </c>
      <c r="E4478" s="1" t="s">
        <v>1842</v>
      </c>
      <c r="F4478" s="1" t="s">
        <v>32900</v>
      </c>
      <c r="G4478" s="1" t="s">
        <v>655</v>
      </c>
      <c r="H4478">
        <v>423033</v>
      </c>
      <c r="I4478" s="1" t="s">
        <v>41</v>
      </c>
      <c r="J4478">
        <v>6.5</v>
      </c>
    </row>
    <row r="4479" spans="1:10" hidden="1" x14ac:dyDescent="0.25">
      <c r="A4479" s="24" t="str">
        <f t="shared" si="71"/>
        <v>423034ARCELOR (BERTON SICARD)</v>
      </c>
      <c r="B4479" s="1">
        <v>423034</v>
      </c>
      <c r="C4479" s="1" t="s">
        <v>32898</v>
      </c>
      <c r="D4479" s="1" t="s">
        <v>78</v>
      </c>
      <c r="E4479" s="1" t="s">
        <v>1843</v>
      </c>
      <c r="F4479" s="1" t="s">
        <v>32900</v>
      </c>
      <c r="G4479" s="1" t="s">
        <v>655</v>
      </c>
      <c r="H4479">
        <v>423034</v>
      </c>
      <c r="I4479" s="1" t="s">
        <v>41</v>
      </c>
      <c r="J4479">
        <v>6.5</v>
      </c>
    </row>
    <row r="4480" spans="1:10" hidden="1" x14ac:dyDescent="0.25">
      <c r="A4480" s="24" t="str">
        <f t="shared" si="71"/>
        <v>423036ARCELOR (BERTON SICARD)</v>
      </c>
      <c r="B4480" s="1">
        <v>423036</v>
      </c>
      <c r="C4480" s="1" t="s">
        <v>32898</v>
      </c>
      <c r="D4480" s="1" t="s">
        <v>78</v>
      </c>
      <c r="E4480" s="1" t="s">
        <v>1844</v>
      </c>
      <c r="F4480" s="1" t="s">
        <v>32900</v>
      </c>
      <c r="G4480" s="1" t="s">
        <v>655</v>
      </c>
      <c r="H4480">
        <v>423036</v>
      </c>
      <c r="I4480" s="1" t="s">
        <v>41</v>
      </c>
      <c r="J4480">
        <v>6.5</v>
      </c>
    </row>
    <row r="4481" spans="1:10" hidden="1" x14ac:dyDescent="0.25">
      <c r="A4481" s="24" t="str">
        <f t="shared" si="71"/>
        <v>423037ARCELOR (BERTON SICARD)</v>
      </c>
      <c r="B4481" s="1">
        <v>423037</v>
      </c>
      <c r="C4481" s="1" t="s">
        <v>32898</v>
      </c>
      <c r="D4481" s="1" t="s">
        <v>78</v>
      </c>
      <c r="E4481" s="1" t="s">
        <v>1845</v>
      </c>
      <c r="F4481" s="1" t="s">
        <v>32900</v>
      </c>
      <c r="G4481" s="1" t="s">
        <v>655</v>
      </c>
      <c r="H4481">
        <v>423037</v>
      </c>
      <c r="I4481" s="1" t="s">
        <v>41</v>
      </c>
      <c r="J4481">
        <v>6.5</v>
      </c>
    </row>
    <row r="4482" spans="1:10" hidden="1" x14ac:dyDescent="0.25">
      <c r="A4482" s="24" t="str">
        <f t="shared" si="71"/>
        <v>423040ARCELOR (BERTON SICARD)</v>
      </c>
      <c r="B4482" s="1">
        <v>423040</v>
      </c>
      <c r="C4482" s="1" t="s">
        <v>32898</v>
      </c>
      <c r="D4482" s="1" t="s">
        <v>78</v>
      </c>
      <c r="E4482" s="1" t="s">
        <v>1846</v>
      </c>
      <c r="F4482" s="1" t="s">
        <v>32900</v>
      </c>
      <c r="G4482" s="1" t="s">
        <v>655</v>
      </c>
      <c r="H4482">
        <v>423040</v>
      </c>
      <c r="I4482" s="1" t="s">
        <v>41</v>
      </c>
      <c r="J4482">
        <v>6.5</v>
      </c>
    </row>
    <row r="4483" spans="1:10" hidden="1" x14ac:dyDescent="0.25">
      <c r="A4483" s="24" t="str">
        <f t="shared" si="71"/>
        <v>423041ARCELOR (BERTON SICARD)</v>
      </c>
      <c r="B4483" s="1">
        <v>423041</v>
      </c>
      <c r="C4483" s="1" t="s">
        <v>32898</v>
      </c>
      <c r="D4483" s="1" t="s">
        <v>78</v>
      </c>
      <c r="E4483" s="1" t="s">
        <v>677</v>
      </c>
      <c r="F4483" s="1" t="s">
        <v>32900</v>
      </c>
      <c r="G4483" s="1" t="s">
        <v>655</v>
      </c>
      <c r="H4483">
        <v>423041</v>
      </c>
      <c r="I4483" s="1" t="s">
        <v>41</v>
      </c>
      <c r="J4483">
        <v>6.5</v>
      </c>
    </row>
    <row r="4484" spans="1:10" hidden="1" x14ac:dyDescent="0.25">
      <c r="A4484" s="24" t="str">
        <f t="shared" si="71"/>
        <v>423042ARCELOR (BERTON SICARD)</v>
      </c>
      <c r="B4484" s="1">
        <v>423042</v>
      </c>
      <c r="C4484" s="1" t="s">
        <v>32898</v>
      </c>
      <c r="D4484" s="1" t="s">
        <v>78</v>
      </c>
      <c r="E4484" s="1" t="s">
        <v>1847</v>
      </c>
      <c r="F4484" s="1" t="s">
        <v>32900</v>
      </c>
      <c r="G4484" s="1" t="s">
        <v>655</v>
      </c>
      <c r="H4484">
        <v>423042</v>
      </c>
      <c r="I4484" s="1" t="s">
        <v>41</v>
      </c>
      <c r="J4484">
        <v>6.5</v>
      </c>
    </row>
    <row r="4485" spans="1:10" hidden="1" x14ac:dyDescent="0.25">
      <c r="A4485" s="24" t="str">
        <f t="shared" si="71"/>
        <v>423043ARCELOR (BERTON SICARD)</v>
      </c>
      <c r="B4485" s="1">
        <v>423043</v>
      </c>
      <c r="C4485" s="1" t="s">
        <v>32898</v>
      </c>
      <c r="D4485" s="1" t="s">
        <v>78</v>
      </c>
      <c r="E4485" s="1" t="s">
        <v>1827</v>
      </c>
      <c r="F4485" s="1" t="s">
        <v>32900</v>
      </c>
      <c r="G4485" s="1" t="s">
        <v>655</v>
      </c>
      <c r="H4485">
        <v>423043</v>
      </c>
      <c r="I4485" s="1" t="s">
        <v>41</v>
      </c>
      <c r="J4485">
        <v>6.5</v>
      </c>
    </row>
    <row r="4486" spans="1:10" hidden="1" x14ac:dyDescent="0.25">
      <c r="A4486" s="24" t="str">
        <f t="shared" si="71"/>
        <v>423044ARCELOR (BERTON SICARD)</v>
      </c>
      <c r="B4486" s="1">
        <v>423044</v>
      </c>
      <c r="C4486" s="1" t="s">
        <v>32898</v>
      </c>
      <c r="D4486" s="1" t="s">
        <v>78</v>
      </c>
      <c r="E4486" s="1" t="s">
        <v>677</v>
      </c>
      <c r="F4486" s="1" t="s">
        <v>32900</v>
      </c>
      <c r="G4486" s="1" t="s">
        <v>655</v>
      </c>
      <c r="H4486">
        <v>423044</v>
      </c>
      <c r="I4486" s="1" t="s">
        <v>41</v>
      </c>
      <c r="J4486">
        <v>6.5</v>
      </c>
    </row>
    <row r="4487" spans="1:10" hidden="1" x14ac:dyDescent="0.25">
      <c r="A4487" s="24" t="str">
        <f t="shared" si="71"/>
        <v>510000ARCELOR (BERTON SICARD)</v>
      </c>
      <c r="B4487" s="1">
        <v>510000</v>
      </c>
      <c r="C4487" s="1" t="s">
        <v>32898</v>
      </c>
      <c r="D4487" s="1" t="s">
        <v>78</v>
      </c>
      <c r="E4487" s="1" t="s">
        <v>1850</v>
      </c>
      <c r="F4487" s="1" t="s">
        <v>32900</v>
      </c>
      <c r="G4487" s="1" t="s">
        <v>655</v>
      </c>
      <c r="H4487">
        <v>510000</v>
      </c>
      <c r="I4487" s="1" t="s">
        <v>41</v>
      </c>
      <c r="J4487">
        <v>6.5</v>
      </c>
    </row>
    <row r="4488" spans="1:10" hidden="1" x14ac:dyDescent="0.25">
      <c r="A4488" s="24" t="str">
        <f t="shared" si="71"/>
        <v>510001ARCELOR (BERTON SICARD)</v>
      </c>
      <c r="B4488" s="1">
        <v>510001</v>
      </c>
      <c r="C4488" s="1" t="s">
        <v>32898</v>
      </c>
      <c r="D4488" s="1" t="s">
        <v>78</v>
      </c>
      <c r="E4488" s="1" t="s">
        <v>1851</v>
      </c>
      <c r="F4488" s="1" t="s">
        <v>32900</v>
      </c>
      <c r="G4488" s="1" t="s">
        <v>655</v>
      </c>
      <c r="H4488">
        <v>510001</v>
      </c>
      <c r="I4488" s="1" t="s">
        <v>41</v>
      </c>
      <c r="J4488">
        <v>6.5</v>
      </c>
    </row>
    <row r="4489" spans="1:10" hidden="1" x14ac:dyDescent="0.25">
      <c r="A4489" s="24" t="str">
        <f t="shared" si="71"/>
        <v>510002ARCELOR (BERTON SICARD)</v>
      </c>
      <c r="B4489" s="1">
        <v>510002</v>
      </c>
      <c r="C4489" s="1" t="s">
        <v>32898</v>
      </c>
      <c r="D4489" s="1" t="s">
        <v>78</v>
      </c>
      <c r="E4489" s="1" t="s">
        <v>717</v>
      </c>
      <c r="F4489" s="1" t="s">
        <v>32900</v>
      </c>
      <c r="G4489" s="1" t="s">
        <v>655</v>
      </c>
      <c r="H4489">
        <v>510002</v>
      </c>
      <c r="I4489" s="1" t="s">
        <v>41</v>
      </c>
      <c r="J4489">
        <v>6.5</v>
      </c>
    </row>
    <row r="4490" spans="1:10" hidden="1" x14ac:dyDescent="0.25">
      <c r="A4490" s="24" t="str">
        <f t="shared" si="71"/>
        <v>510003ARCELOR (BERTON SICARD)</v>
      </c>
      <c r="B4490" s="1">
        <v>510003</v>
      </c>
      <c r="C4490" s="1" t="s">
        <v>32898</v>
      </c>
      <c r="D4490" s="1" t="s">
        <v>78</v>
      </c>
      <c r="E4490" s="1" t="s">
        <v>719</v>
      </c>
      <c r="F4490" s="1" t="s">
        <v>32900</v>
      </c>
      <c r="G4490" s="1" t="s">
        <v>655</v>
      </c>
      <c r="H4490">
        <v>510003</v>
      </c>
      <c r="I4490" s="1" t="s">
        <v>41</v>
      </c>
      <c r="J4490">
        <v>6.5</v>
      </c>
    </row>
    <row r="4491" spans="1:10" hidden="1" x14ac:dyDescent="0.25">
      <c r="A4491" s="24" t="str">
        <f t="shared" si="71"/>
        <v>510004ARCELOR (BERTON SICARD)</v>
      </c>
      <c r="B4491" s="1">
        <v>510004</v>
      </c>
      <c r="C4491" s="1" t="s">
        <v>32898</v>
      </c>
      <c r="D4491" s="1" t="s">
        <v>78</v>
      </c>
      <c r="E4491" s="1" t="s">
        <v>1852</v>
      </c>
      <c r="F4491" s="1" t="s">
        <v>32900</v>
      </c>
      <c r="G4491" s="1" t="s">
        <v>655</v>
      </c>
      <c r="H4491">
        <v>510004</v>
      </c>
      <c r="I4491" s="1" t="s">
        <v>41</v>
      </c>
      <c r="J4491">
        <v>6.5</v>
      </c>
    </row>
    <row r="4492" spans="1:10" hidden="1" x14ac:dyDescent="0.25">
      <c r="A4492" s="24" t="str">
        <f t="shared" ref="A4492:A4555" si="72">B4492&amp;F4492</f>
        <v>510005ARCELOR (BERTON SICARD)</v>
      </c>
      <c r="B4492" s="1">
        <v>510005</v>
      </c>
      <c r="C4492" s="1" t="s">
        <v>32898</v>
      </c>
      <c r="D4492" s="1" t="s">
        <v>78</v>
      </c>
      <c r="E4492" s="1" t="s">
        <v>1853</v>
      </c>
      <c r="F4492" s="1" t="s">
        <v>32900</v>
      </c>
      <c r="G4492" s="1" t="s">
        <v>655</v>
      </c>
      <c r="H4492">
        <v>510005</v>
      </c>
      <c r="I4492" s="1" t="s">
        <v>41</v>
      </c>
      <c r="J4492">
        <v>6.5</v>
      </c>
    </row>
    <row r="4493" spans="1:10" hidden="1" x14ac:dyDescent="0.25">
      <c r="A4493" s="24" t="str">
        <f t="shared" si="72"/>
        <v>510006ARCELOR (BERTON SICARD)</v>
      </c>
      <c r="B4493" s="1">
        <v>510006</v>
      </c>
      <c r="C4493" s="1" t="s">
        <v>32898</v>
      </c>
      <c r="D4493" s="1" t="s">
        <v>78</v>
      </c>
      <c r="E4493" s="1" t="s">
        <v>693</v>
      </c>
      <c r="F4493" s="1" t="s">
        <v>32900</v>
      </c>
      <c r="G4493" s="1" t="s">
        <v>655</v>
      </c>
      <c r="H4493">
        <v>510006</v>
      </c>
      <c r="I4493" s="1" t="s">
        <v>41</v>
      </c>
      <c r="J4493">
        <v>6.5</v>
      </c>
    </row>
    <row r="4494" spans="1:10" hidden="1" x14ac:dyDescent="0.25">
      <c r="A4494" s="24" t="str">
        <f t="shared" si="72"/>
        <v>510007ARCELOR (BERTON SICARD)</v>
      </c>
      <c r="B4494" s="1">
        <v>510007</v>
      </c>
      <c r="C4494" s="1" t="s">
        <v>32898</v>
      </c>
      <c r="D4494" s="1" t="s">
        <v>78</v>
      </c>
      <c r="E4494" s="1" t="s">
        <v>695</v>
      </c>
      <c r="F4494" s="1" t="s">
        <v>32900</v>
      </c>
      <c r="G4494" s="1" t="s">
        <v>655</v>
      </c>
      <c r="H4494">
        <v>510007</v>
      </c>
      <c r="I4494" s="1" t="s">
        <v>41</v>
      </c>
      <c r="J4494">
        <v>6.5</v>
      </c>
    </row>
    <row r="4495" spans="1:10" hidden="1" x14ac:dyDescent="0.25">
      <c r="A4495" s="24" t="str">
        <f t="shared" si="72"/>
        <v>510008ARCELOR (BERTON SICARD)</v>
      </c>
      <c r="B4495" s="1">
        <v>510008</v>
      </c>
      <c r="C4495" s="1" t="s">
        <v>32898</v>
      </c>
      <c r="D4495" s="1" t="s">
        <v>78</v>
      </c>
      <c r="E4495" s="1" t="s">
        <v>1854</v>
      </c>
      <c r="F4495" s="1" t="s">
        <v>32900</v>
      </c>
      <c r="G4495" s="1" t="s">
        <v>655</v>
      </c>
      <c r="H4495">
        <v>510008</v>
      </c>
      <c r="I4495" s="1" t="s">
        <v>41</v>
      </c>
      <c r="J4495">
        <v>6.5</v>
      </c>
    </row>
    <row r="4496" spans="1:10" hidden="1" x14ac:dyDescent="0.25">
      <c r="A4496" s="24" t="str">
        <f t="shared" si="72"/>
        <v>510008/1ARCELOR (BERTON SICARD)</v>
      </c>
      <c r="B4496" s="1" t="s">
        <v>1855</v>
      </c>
      <c r="C4496" s="1" t="s">
        <v>32898</v>
      </c>
      <c r="D4496" s="1" t="s">
        <v>78</v>
      </c>
      <c r="E4496" s="1" t="s">
        <v>1856</v>
      </c>
      <c r="F4496" s="1" t="s">
        <v>32900</v>
      </c>
      <c r="G4496" s="1" t="s">
        <v>655</v>
      </c>
      <c r="H4496" t="s">
        <v>1855</v>
      </c>
      <c r="I4496" s="1" t="s">
        <v>41</v>
      </c>
      <c r="J4496">
        <v>1</v>
      </c>
    </row>
    <row r="4497" spans="1:10" hidden="1" x14ac:dyDescent="0.25">
      <c r="A4497" s="24" t="str">
        <f t="shared" si="72"/>
        <v>510010ARCELOR (BERTON SICARD)</v>
      </c>
      <c r="B4497" s="1">
        <v>510010</v>
      </c>
      <c r="C4497" s="1" t="s">
        <v>32898</v>
      </c>
      <c r="D4497" s="1" t="s">
        <v>78</v>
      </c>
      <c r="E4497" s="1" t="s">
        <v>1857</v>
      </c>
      <c r="F4497" s="1" t="s">
        <v>32900</v>
      </c>
      <c r="G4497" s="1" t="s">
        <v>655</v>
      </c>
      <c r="H4497">
        <v>510010</v>
      </c>
      <c r="I4497" s="1" t="s">
        <v>41</v>
      </c>
      <c r="J4497">
        <v>6.5</v>
      </c>
    </row>
    <row r="4498" spans="1:10" hidden="1" x14ac:dyDescent="0.25">
      <c r="A4498" s="24" t="str">
        <f t="shared" si="72"/>
        <v>510012ARCELOR (BERTON SICARD)</v>
      </c>
      <c r="B4498" s="1">
        <v>510012</v>
      </c>
      <c r="C4498" s="1" t="s">
        <v>32898</v>
      </c>
      <c r="D4498" s="1" t="s">
        <v>78</v>
      </c>
      <c r="E4498" s="1" t="s">
        <v>1858</v>
      </c>
      <c r="F4498" s="1" t="s">
        <v>32900</v>
      </c>
      <c r="G4498" s="1" t="s">
        <v>655</v>
      </c>
      <c r="H4498">
        <v>510012</v>
      </c>
      <c r="I4498" s="1" t="s">
        <v>41</v>
      </c>
      <c r="J4498">
        <v>6.5</v>
      </c>
    </row>
    <row r="4499" spans="1:10" hidden="1" x14ac:dyDescent="0.25">
      <c r="A4499" s="24" t="str">
        <f t="shared" si="72"/>
        <v>510013ARCELOR (BERTON SICARD)</v>
      </c>
      <c r="B4499" s="1">
        <v>510013</v>
      </c>
      <c r="C4499" s="1" t="s">
        <v>32898</v>
      </c>
      <c r="D4499" s="1" t="s">
        <v>78</v>
      </c>
      <c r="E4499" s="1" t="s">
        <v>1859</v>
      </c>
      <c r="F4499" s="1" t="s">
        <v>32900</v>
      </c>
      <c r="G4499" s="1" t="s">
        <v>655</v>
      </c>
      <c r="H4499">
        <v>510013</v>
      </c>
      <c r="I4499" s="1" t="s">
        <v>41</v>
      </c>
      <c r="J4499">
        <v>6.5</v>
      </c>
    </row>
    <row r="4500" spans="1:10" hidden="1" x14ac:dyDescent="0.25">
      <c r="A4500" s="24" t="str">
        <f t="shared" si="72"/>
        <v>510014ARCELOR (BERTON SICARD)</v>
      </c>
      <c r="B4500" s="1">
        <v>510014</v>
      </c>
      <c r="C4500" s="1" t="s">
        <v>32898</v>
      </c>
      <c r="D4500" s="1" t="s">
        <v>78</v>
      </c>
      <c r="E4500" s="1" t="s">
        <v>1860</v>
      </c>
      <c r="F4500" s="1" t="s">
        <v>32900</v>
      </c>
      <c r="G4500" s="1" t="s">
        <v>655</v>
      </c>
      <c r="H4500">
        <v>510014</v>
      </c>
      <c r="I4500" s="1" t="s">
        <v>41</v>
      </c>
      <c r="J4500">
        <v>6.5</v>
      </c>
    </row>
    <row r="4501" spans="1:10" hidden="1" x14ac:dyDescent="0.25">
      <c r="A4501" s="24" t="str">
        <f t="shared" si="72"/>
        <v>510015ARCELOR (BERTON SICARD)</v>
      </c>
      <c r="B4501" s="1">
        <v>510015</v>
      </c>
      <c r="C4501" s="1" t="s">
        <v>32898</v>
      </c>
      <c r="D4501" s="1" t="s">
        <v>78</v>
      </c>
      <c r="E4501" s="1" t="s">
        <v>742</v>
      </c>
      <c r="F4501" s="1" t="s">
        <v>32900</v>
      </c>
      <c r="G4501" s="1" t="s">
        <v>655</v>
      </c>
      <c r="H4501">
        <v>510015</v>
      </c>
      <c r="I4501" s="1" t="s">
        <v>41</v>
      </c>
      <c r="J4501">
        <v>6.5</v>
      </c>
    </row>
    <row r="4502" spans="1:10" hidden="1" x14ac:dyDescent="0.25">
      <c r="A4502" s="24" t="str">
        <f t="shared" si="72"/>
        <v>510020ARCELOR (BERTON SICARD)</v>
      </c>
      <c r="B4502" s="1">
        <v>510020</v>
      </c>
      <c r="C4502" s="1" t="s">
        <v>32898</v>
      </c>
      <c r="D4502" s="1" t="s">
        <v>78</v>
      </c>
      <c r="E4502" s="1" t="s">
        <v>1861</v>
      </c>
      <c r="F4502" s="1" t="s">
        <v>32900</v>
      </c>
      <c r="G4502" s="1" t="s">
        <v>655</v>
      </c>
      <c r="H4502">
        <v>510020</v>
      </c>
      <c r="I4502" s="1" t="s">
        <v>41</v>
      </c>
      <c r="J4502">
        <v>6.5</v>
      </c>
    </row>
    <row r="4503" spans="1:10" hidden="1" x14ac:dyDescent="0.25">
      <c r="A4503" s="24" t="str">
        <f t="shared" si="72"/>
        <v>510021ARCELOR (BERTON SICARD)</v>
      </c>
      <c r="B4503" s="1">
        <v>510021</v>
      </c>
      <c r="C4503" s="1" t="s">
        <v>32898</v>
      </c>
      <c r="D4503" s="1" t="s">
        <v>78</v>
      </c>
      <c r="E4503" s="1" t="s">
        <v>1740</v>
      </c>
      <c r="F4503" s="1" t="s">
        <v>32900</v>
      </c>
      <c r="G4503" s="1" t="s">
        <v>655</v>
      </c>
      <c r="H4503">
        <v>510021</v>
      </c>
      <c r="I4503" s="1" t="s">
        <v>41</v>
      </c>
      <c r="J4503">
        <v>6.5</v>
      </c>
    </row>
    <row r="4504" spans="1:10" hidden="1" x14ac:dyDescent="0.25">
      <c r="A4504" s="24" t="str">
        <f t="shared" si="72"/>
        <v>510023ARCELOR (BERTON SICARD)</v>
      </c>
      <c r="B4504" s="1">
        <v>510023</v>
      </c>
      <c r="C4504" s="1" t="s">
        <v>32898</v>
      </c>
      <c r="D4504" s="1" t="s">
        <v>78</v>
      </c>
      <c r="E4504" s="1" t="s">
        <v>1863</v>
      </c>
      <c r="F4504" s="1" t="s">
        <v>32900</v>
      </c>
      <c r="G4504" s="1" t="s">
        <v>655</v>
      </c>
      <c r="H4504">
        <v>510023</v>
      </c>
      <c r="I4504" s="1" t="s">
        <v>41</v>
      </c>
      <c r="J4504">
        <v>6.5</v>
      </c>
    </row>
    <row r="4505" spans="1:10" hidden="1" x14ac:dyDescent="0.25">
      <c r="A4505" s="24" t="str">
        <f t="shared" si="72"/>
        <v>7623ARCELOR (BERTON SICARD)</v>
      </c>
      <c r="B4505" s="1">
        <v>7623</v>
      </c>
      <c r="C4505" s="1" t="s">
        <v>32898</v>
      </c>
      <c r="D4505" s="1" t="s">
        <v>78</v>
      </c>
      <c r="E4505" s="1" t="s">
        <v>2274</v>
      </c>
      <c r="F4505" s="1" t="s">
        <v>32900</v>
      </c>
      <c r="G4505" s="1" t="s">
        <v>655</v>
      </c>
      <c r="H4505">
        <v>7623</v>
      </c>
      <c r="I4505" s="1" t="s">
        <v>41</v>
      </c>
      <c r="J4505">
        <v>6.5</v>
      </c>
    </row>
    <row r="4506" spans="1:10" hidden="1" x14ac:dyDescent="0.25">
      <c r="A4506" s="24" t="str">
        <f t="shared" si="72"/>
        <v>510026ARCELOR (BERTON SICARD)</v>
      </c>
      <c r="B4506" s="1">
        <v>510026</v>
      </c>
      <c r="C4506" s="1" t="s">
        <v>32898</v>
      </c>
      <c r="D4506" s="1" t="s">
        <v>78</v>
      </c>
      <c r="E4506" s="1" t="s">
        <v>1864</v>
      </c>
      <c r="F4506" s="1" t="s">
        <v>32900</v>
      </c>
      <c r="G4506" s="1" t="s">
        <v>655</v>
      </c>
      <c r="H4506">
        <v>510026</v>
      </c>
      <c r="I4506" s="1" t="s">
        <v>41</v>
      </c>
      <c r="J4506">
        <v>6.5</v>
      </c>
    </row>
    <row r="4507" spans="1:10" hidden="1" x14ac:dyDescent="0.25">
      <c r="A4507" s="24" t="str">
        <f t="shared" si="72"/>
        <v>510027ARCELOR (BERTON SICARD)</v>
      </c>
      <c r="B4507" s="1">
        <v>510027</v>
      </c>
      <c r="C4507" s="1" t="s">
        <v>32898</v>
      </c>
      <c r="D4507" s="1" t="s">
        <v>78</v>
      </c>
      <c r="E4507" s="1" t="s">
        <v>1865</v>
      </c>
      <c r="F4507" s="1" t="s">
        <v>32900</v>
      </c>
      <c r="G4507" s="1" t="s">
        <v>655</v>
      </c>
      <c r="H4507">
        <v>510027</v>
      </c>
      <c r="I4507" s="1" t="s">
        <v>41</v>
      </c>
      <c r="J4507">
        <v>6.5</v>
      </c>
    </row>
    <row r="4508" spans="1:10" hidden="1" x14ac:dyDescent="0.25">
      <c r="A4508" s="24" t="str">
        <f t="shared" si="72"/>
        <v>510028ARCELOR (BERTON SICARD)</v>
      </c>
      <c r="B4508" s="1">
        <v>510028</v>
      </c>
      <c r="C4508" s="1" t="s">
        <v>32898</v>
      </c>
      <c r="D4508" s="1" t="s">
        <v>78</v>
      </c>
      <c r="E4508" s="1" t="s">
        <v>1866</v>
      </c>
      <c r="F4508" s="1" t="s">
        <v>32900</v>
      </c>
      <c r="G4508" s="1" t="s">
        <v>655</v>
      </c>
      <c r="H4508">
        <v>510028</v>
      </c>
      <c r="I4508" s="1" t="s">
        <v>41</v>
      </c>
      <c r="J4508">
        <v>6.5</v>
      </c>
    </row>
    <row r="4509" spans="1:10" hidden="1" x14ac:dyDescent="0.25">
      <c r="A4509" s="24" t="str">
        <f t="shared" si="72"/>
        <v>513004ARCELOR (BERTON SICARD)</v>
      </c>
      <c r="B4509" s="1">
        <v>513004</v>
      </c>
      <c r="C4509" s="1" t="s">
        <v>32898</v>
      </c>
      <c r="D4509" s="1" t="s">
        <v>78</v>
      </c>
      <c r="E4509" s="1" t="s">
        <v>1867</v>
      </c>
      <c r="F4509" s="1" t="s">
        <v>32900</v>
      </c>
      <c r="G4509" s="1" t="s">
        <v>655</v>
      </c>
      <c r="H4509">
        <v>513004</v>
      </c>
      <c r="I4509" s="1" t="s">
        <v>41</v>
      </c>
      <c r="J4509">
        <v>6.5</v>
      </c>
    </row>
    <row r="4510" spans="1:10" hidden="1" x14ac:dyDescent="0.25">
      <c r="A4510" s="24" t="str">
        <f t="shared" si="72"/>
        <v>513006ARCELOR (BERTON SICARD)</v>
      </c>
      <c r="B4510" s="1">
        <v>513006</v>
      </c>
      <c r="C4510" s="1" t="s">
        <v>32898</v>
      </c>
      <c r="D4510" s="1" t="s">
        <v>78</v>
      </c>
      <c r="E4510" s="1" t="s">
        <v>2196</v>
      </c>
      <c r="F4510" s="1" t="s">
        <v>32900</v>
      </c>
      <c r="G4510" s="1" t="s">
        <v>655</v>
      </c>
      <c r="H4510">
        <v>513006</v>
      </c>
      <c r="I4510" s="1" t="s">
        <v>41</v>
      </c>
      <c r="J4510">
        <v>6.5</v>
      </c>
    </row>
    <row r="4511" spans="1:10" hidden="1" x14ac:dyDescent="0.25">
      <c r="A4511" s="24" t="str">
        <f t="shared" si="72"/>
        <v>513007ARCELOR (BERTON SICARD)</v>
      </c>
      <c r="B4511" s="1">
        <v>513007</v>
      </c>
      <c r="C4511" s="1" t="s">
        <v>32898</v>
      </c>
      <c r="D4511" s="1" t="s">
        <v>78</v>
      </c>
      <c r="E4511" s="1" t="s">
        <v>1868</v>
      </c>
      <c r="F4511" s="1" t="s">
        <v>32900</v>
      </c>
      <c r="G4511" s="1" t="s">
        <v>655</v>
      </c>
      <c r="H4511">
        <v>513007</v>
      </c>
      <c r="I4511" s="1" t="s">
        <v>41</v>
      </c>
      <c r="J4511">
        <v>6.5</v>
      </c>
    </row>
    <row r="4512" spans="1:10" hidden="1" x14ac:dyDescent="0.25">
      <c r="A4512" s="24" t="str">
        <f t="shared" si="72"/>
        <v>520002ARCELOR (BERTON SICARD)</v>
      </c>
      <c r="B4512" s="1">
        <v>520002</v>
      </c>
      <c r="C4512" s="1" t="s">
        <v>32898</v>
      </c>
      <c r="D4512" s="1" t="s">
        <v>78</v>
      </c>
      <c r="E4512" s="1" t="s">
        <v>1869</v>
      </c>
      <c r="F4512" s="1" t="s">
        <v>32900</v>
      </c>
      <c r="G4512" s="1" t="s">
        <v>655</v>
      </c>
      <c r="H4512">
        <v>520002</v>
      </c>
      <c r="I4512" s="1" t="s">
        <v>41</v>
      </c>
      <c r="J4512">
        <v>6.5</v>
      </c>
    </row>
    <row r="4513" spans="1:10" hidden="1" x14ac:dyDescent="0.25">
      <c r="A4513" s="24" t="str">
        <f t="shared" si="72"/>
        <v>520003ARCELOR (BERTON SICARD)</v>
      </c>
      <c r="B4513" s="1">
        <v>520003</v>
      </c>
      <c r="C4513" s="1" t="s">
        <v>32898</v>
      </c>
      <c r="D4513" s="1" t="s">
        <v>168</v>
      </c>
      <c r="E4513" s="1" t="s">
        <v>1870</v>
      </c>
      <c r="F4513" s="1" t="s">
        <v>32900</v>
      </c>
      <c r="G4513" s="1" t="s">
        <v>655</v>
      </c>
      <c r="H4513">
        <v>520003</v>
      </c>
      <c r="I4513" s="1" t="s">
        <v>41</v>
      </c>
      <c r="J4513">
        <v>6.5</v>
      </c>
    </row>
    <row r="4514" spans="1:10" hidden="1" x14ac:dyDescent="0.25">
      <c r="A4514" s="24" t="str">
        <f t="shared" si="72"/>
        <v>520004ARCELOR (BERTON SICARD)</v>
      </c>
      <c r="B4514" s="1">
        <v>520004</v>
      </c>
      <c r="C4514" s="1" t="s">
        <v>32898</v>
      </c>
      <c r="D4514" s="1" t="s">
        <v>168</v>
      </c>
      <c r="E4514" s="1" t="s">
        <v>1871</v>
      </c>
      <c r="F4514" s="1" t="s">
        <v>32900</v>
      </c>
      <c r="G4514" s="1" t="s">
        <v>655</v>
      </c>
      <c r="H4514">
        <v>520004</v>
      </c>
      <c r="I4514" s="1" t="s">
        <v>41</v>
      </c>
      <c r="J4514">
        <v>6.5</v>
      </c>
    </row>
    <row r="4515" spans="1:10" hidden="1" x14ac:dyDescent="0.25">
      <c r="A4515" s="24" t="str">
        <f t="shared" si="72"/>
        <v>520005ARCELOR (BERTON SICARD)</v>
      </c>
      <c r="B4515" s="1">
        <v>520005</v>
      </c>
      <c r="C4515" s="1" t="s">
        <v>32898</v>
      </c>
      <c r="D4515" s="1" t="s">
        <v>78</v>
      </c>
      <c r="E4515" s="1" t="s">
        <v>1872</v>
      </c>
      <c r="F4515" s="1" t="s">
        <v>32900</v>
      </c>
      <c r="G4515" s="1" t="s">
        <v>655</v>
      </c>
      <c r="H4515">
        <v>520005</v>
      </c>
      <c r="I4515" s="1" t="s">
        <v>41</v>
      </c>
      <c r="J4515">
        <v>6.5</v>
      </c>
    </row>
    <row r="4516" spans="1:10" hidden="1" x14ac:dyDescent="0.25">
      <c r="A4516" s="24" t="str">
        <f t="shared" si="72"/>
        <v>520006ARCELOR (BERTON SICARD)</v>
      </c>
      <c r="B4516" s="1">
        <v>520006</v>
      </c>
      <c r="C4516" s="1" t="s">
        <v>32898</v>
      </c>
      <c r="D4516" s="1" t="s">
        <v>168</v>
      </c>
      <c r="E4516" s="1" t="s">
        <v>1873</v>
      </c>
      <c r="F4516" s="1" t="s">
        <v>32900</v>
      </c>
      <c r="G4516" s="1" t="s">
        <v>655</v>
      </c>
      <c r="H4516">
        <v>520006</v>
      </c>
      <c r="I4516" s="1" t="s">
        <v>41</v>
      </c>
      <c r="J4516">
        <v>4.7</v>
      </c>
    </row>
    <row r="4517" spans="1:10" hidden="1" x14ac:dyDescent="0.25">
      <c r="A4517" s="24" t="str">
        <f t="shared" si="72"/>
        <v>520008ARCELOR (BERTON SICARD)</v>
      </c>
      <c r="B4517" s="1">
        <v>520008</v>
      </c>
      <c r="C4517" s="1" t="s">
        <v>32898</v>
      </c>
      <c r="D4517" s="1" t="s">
        <v>78</v>
      </c>
      <c r="E4517" s="1" t="s">
        <v>1874</v>
      </c>
      <c r="F4517" s="1" t="s">
        <v>32900</v>
      </c>
      <c r="G4517" s="1" t="s">
        <v>655</v>
      </c>
      <c r="H4517">
        <v>520008</v>
      </c>
      <c r="I4517" s="1" t="s">
        <v>41</v>
      </c>
      <c r="J4517">
        <v>6.5</v>
      </c>
    </row>
    <row r="4518" spans="1:10" hidden="1" x14ac:dyDescent="0.25">
      <c r="A4518" s="24" t="str">
        <f t="shared" si="72"/>
        <v>520010ARCELOR (BERTON SICARD)</v>
      </c>
      <c r="B4518" s="1">
        <v>520010</v>
      </c>
      <c r="C4518" s="1" t="s">
        <v>32898</v>
      </c>
      <c r="D4518" s="1" t="s">
        <v>78</v>
      </c>
      <c r="E4518" s="1" t="s">
        <v>1875</v>
      </c>
      <c r="F4518" s="1" t="s">
        <v>32900</v>
      </c>
      <c r="G4518" s="1" t="s">
        <v>655</v>
      </c>
      <c r="H4518">
        <v>520010</v>
      </c>
      <c r="I4518" s="1" t="s">
        <v>41</v>
      </c>
      <c r="J4518">
        <v>4.7</v>
      </c>
    </row>
    <row r="4519" spans="1:10" hidden="1" x14ac:dyDescent="0.25">
      <c r="A4519" s="24" t="str">
        <f t="shared" si="72"/>
        <v>520012ARCELOR (BERTON SICARD)</v>
      </c>
      <c r="B4519" s="1">
        <v>520012</v>
      </c>
      <c r="C4519" s="1" t="s">
        <v>32898</v>
      </c>
      <c r="D4519" s="1" t="s">
        <v>78</v>
      </c>
      <c r="E4519" s="1" t="s">
        <v>1877</v>
      </c>
      <c r="F4519" s="1" t="s">
        <v>32900</v>
      </c>
      <c r="G4519" s="1" t="s">
        <v>655</v>
      </c>
      <c r="H4519">
        <v>520012</v>
      </c>
      <c r="I4519" s="1" t="s">
        <v>41</v>
      </c>
      <c r="J4519">
        <v>4.7</v>
      </c>
    </row>
    <row r="4520" spans="1:10" hidden="1" x14ac:dyDescent="0.25">
      <c r="A4520" s="24" t="str">
        <f t="shared" si="72"/>
        <v>520014ARCELOR (BERTON SICARD)</v>
      </c>
      <c r="B4520" s="1">
        <v>520014</v>
      </c>
      <c r="C4520" s="1" t="s">
        <v>32898</v>
      </c>
      <c r="D4520" s="1" t="s">
        <v>78</v>
      </c>
      <c r="E4520" s="1" t="s">
        <v>1879</v>
      </c>
      <c r="F4520" s="1" t="s">
        <v>32900</v>
      </c>
      <c r="G4520" s="1" t="s">
        <v>655</v>
      </c>
      <c r="H4520">
        <v>520014</v>
      </c>
      <c r="I4520" s="1" t="s">
        <v>41</v>
      </c>
      <c r="J4520">
        <v>6.5</v>
      </c>
    </row>
    <row r="4521" spans="1:10" hidden="1" x14ac:dyDescent="0.25">
      <c r="A4521" s="24" t="str">
        <f t="shared" si="72"/>
        <v>550076ARCELOR (BERTON SICARD)</v>
      </c>
      <c r="B4521" s="1">
        <v>550076</v>
      </c>
      <c r="C4521" s="1" t="s">
        <v>32898</v>
      </c>
      <c r="D4521" s="1" t="s">
        <v>78</v>
      </c>
      <c r="E4521" s="1" t="s">
        <v>2208</v>
      </c>
      <c r="F4521" s="1" t="s">
        <v>32900</v>
      </c>
      <c r="G4521" s="1" t="s">
        <v>655</v>
      </c>
      <c r="H4521">
        <v>550076</v>
      </c>
      <c r="I4521" s="1" t="s">
        <v>41</v>
      </c>
      <c r="J4521">
        <v>1</v>
      </c>
    </row>
    <row r="4522" spans="1:10" hidden="1" x14ac:dyDescent="0.25">
      <c r="A4522" s="24" t="str">
        <f t="shared" si="72"/>
        <v>620003ARCELOR (BERTON SICARD)</v>
      </c>
      <c r="B4522" s="1">
        <v>620003</v>
      </c>
      <c r="C4522" s="1" t="s">
        <v>32898</v>
      </c>
      <c r="D4522" s="1" t="s">
        <v>78</v>
      </c>
      <c r="E4522" s="1" t="s">
        <v>1880</v>
      </c>
      <c r="F4522" s="1" t="s">
        <v>32900</v>
      </c>
      <c r="G4522" s="1" t="s">
        <v>655</v>
      </c>
      <c r="H4522">
        <v>620003</v>
      </c>
      <c r="I4522" s="1" t="s">
        <v>41</v>
      </c>
      <c r="J4522">
        <v>6.5</v>
      </c>
    </row>
    <row r="4523" spans="1:10" hidden="1" x14ac:dyDescent="0.25">
      <c r="A4523" s="24" t="str">
        <f t="shared" si="72"/>
        <v>620004ARCELOR (BERTON SICARD)</v>
      </c>
      <c r="B4523" s="1">
        <v>620004</v>
      </c>
      <c r="C4523" s="1" t="s">
        <v>32898</v>
      </c>
      <c r="D4523" s="1" t="s">
        <v>78</v>
      </c>
      <c r="E4523" s="1" t="s">
        <v>1881</v>
      </c>
      <c r="F4523" s="1" t="s">
        <v>32900</v>
      </c>
      <c r="G4523" s="1" t="s">
        <v>655</v>
      </c>
      <c r="H4523">
        <v>620004</v>
      </c>
      <c r="I4523" s="1" t="s">
        <v>41</v>
      </c>
      <c r="J4523">
        <v>6.5</v>
      </c>
    </row>
    <row r="4524" spans="1:10" hidden="1" x14ac:dyDescent="0.25">
      <c r="A4524" s="24" t="str">
        <f t="shared" si="72"/>
        <v>620008ARCELOR (BERTON SICARD)</v>
      </c>
      <c r="B4524" s="1">
        <v>620008</v>
      </c>
      <c r="C4524" s="1" t="s">
        <v>32898</v>
      </c>
      <c r="D4524" s="1" t="s">
        <v>78</v>
      </c>
      <c r="E4524" s="1" t="s">
        <v>1882</v>
      </c>
      <c r="F4524" s="1" t="s">
        <v>32900</v>
      </c>
      <c r="G4524" s="1" t="s">
        <v>655</v>
      </c>
      <c r="H4524">
        <v>620008</v>
      </c>
      <c r="I4524" s="1" t="s">
        <v>41</v>
      </c>
      <c r="J4524">
        <v>6.5</v>
      </c>
    </row>
    <row r="4525" spans="1:10" hidden="1" x14ac:dyDescent="0.25">
      <c r="A4525" s="24" t="str">
        <f t="shared" si="72"/>
        <v>710001ARCELOR (BERTON SICARD)</v>
      </c>
      <c r="B4525" s="1">
        <v>710001</v>
      </c>
      <c r="C4525" s="1" t="s">
        <v>32898</v>
      </c>
      <c r="D4525" s="1" t="s">
        <v>78</v>
      </c>
      <c r="E4525" s="1" t="s">
        <v>1883</v>
      </c>
      <c r="F4525" s="1" t="s">
        <v>32900</v>
      </c>
      <c r="G4525" s="1" t="s">
        <v>655</v>
      </c>
      <c r="H4525">
        <v>710001</v>
      </c>
      <c r="I4525" s="1" t="s">
        <v>41</v>
      </c>
      <c r="J4525">
        <v>6.5</v>
      </c>
    </row>
    <row r="4526" spans="1:10" hidden="1" x14ac:dyDescent="0.25">
      <c r="A4526" s="24" t="str">
        <f t="shared" si="72"/>
        <v>710002ARCELOR (BERTON SICARD)</v>
      </c>
      <c r="B4526" s="1">
        <v>710002</v>
      </c>
      <c r="C4526" s="1" t="s">
        <v>32898</v>
      </c>
      <c r="D4526" s="1" t="s">
        <v>78</v>
      </c>
      <c r="E4526" s="1" t="s">
        <v>1884</v>
      </c>
      <c r="F4526" s="1" t="s">
        <v>32900</v>
      </c>
      <c r="G4526" s="1" t="s">
        <v>655</v>
      </c>
      <c r="H4526">
        <v>710002</v>
      </c>
      <c r="I4526" s="1" t="s">
        <v>41</v>
      </c>
      <c r="J4526">
        <v>6.5</v>
      </c>
    </row>
    <row r="4527" spans="1:10" hidden="1" x14ac:dyDescent="0.25">
      <c r="A4527" s="24" t="str">
        <f t="shared" si="72"/>
        <v>720001ARCELOR (BERTON SICARD)</v>
      </c>
      <c r="B4527" s="1">
        <v>720001</v>
      </c>
      <c r="C4527" s="1" t="s">
        <v>32898</v>
      </c>
      <c r="D4527" s="1" t="s">
        <v>78</v>
      </c>
      <c r="E4527" s="1" t="s">
        <v>1889</v>
      </c>
      <c r="F4527" s="1" t="s">
        <v>32900</v>
      </c>
      <c r="G4527" s="1" t="s">
        <v>655</v>
      </c>
      <c r="H4527">
        <v>720001</v>
      </c>
      <c r="I4527" s="1" t="s">
        <v>41</v>
      </c>
      <c r="J4527">
        <v>6.5</v>
      </c>
    </row>
    <row r="4528" spans="1:10" hidden="1" x14ac:dyDescent="0.25">
      <c r="A4528" s="24" t="str">
        <f t="shared" si="72"/>
        <v>720002ARCELOR (BERTON SICARD)</v>
      </c>
      <c r="B4528" s="1">
        <v>720002</v>
      </c>
      <c r="C4528" s="1" t="s">
        <v>32898</v>
      </c>
      <c r="D4528" s="1" t="s">
        <v>78</v>
      </c>
      <c r="E4528" s="1" t="s">
        <v>1890</v>
      </c>
      <c r="F4528" s="1" t="s">
        <v>32900</v>
      </c>
      <c r="G4528" s="1" t="s">
        <v>655</v>
      </c>
      <c r="H4528">
        <v>720002</v>
      </c>
      <c r="I4528" s="1" t="s">
        <v>41</v>
      </c>
      <c r="J4528">
        <v>6.5</v>
      </c>
    </row>
    <row r="4529" spans="1:10" hidden="1" x14ac:dyDescent="0.25">
      <c r="A4529" s="24" t="str">
        <f t="shared" si="72"/>
        <v>720003ARCELOR (BERTON SICARD)</v>
      </c>
      <c r="B4529" s="1">
        <v>720003</v>
      </c>
      <c r="C4529" s="1" t="s">
        <v>32898</v>
      </c>
      <c r="D4529" s="1" t="s">
        <v>78</v>
      </c>
      <c r="E4529" s="1" t="s">
        <v>1891</v>
      </c>
      <c r="F4529" s="1" t="s">
        <v>32900</v>
      </c>
      <c r="G4529" s="1" t="s">
        <v>655</v>
      </c>
      <c r="H4529">
        <v>720003</v>
      </c>
      <c r="I4529" s="1" t="s">
        <v>41</v>
      </c>
      <c r="J4529">
        <v>6.5</v>
      </c>
    </row>
    <row r="4530" spans="1:10" hidden="1" x14ac:dyDescent="0.25">
      <c r="A4530" s="24" t="str">
        <f t="shared" si="72"/>
        <v>720004ARCELOR (BERTON SICARD)</v>
      </c>
      <c r="B4530" s="1">
        <v>720004</v>
      </c>
      <c r="C4530" s="1" t="s">
        <v>32898</v>
      </c>
      <c r="D4530" s="1" t="s">
        <v>78</v>
      </c>
      <c r="E4530" s="1" t="s">
        <v>1892</v>
      </c>
      <c r="F4530" s="1" t="s">
        <v>32900</v>
      </c>
      <c r="G4530" s="1" t="s">
        <v>655</v>
      </c>
      <c r="H4530">
        <v>720004</v>
      </c>
      <c r="I4530" s="1" t="s">
        <v>41</v>
      </c>
      <c r="J4530">
        <v>6.5</v>
      </c>
    </row>
    <row r="4531" spans="1:10" hidden="1" x14ac:dyDescent="0.25">
      <c r="A4531" s="24" t="str">
        <f t="shared" si="72"/>
        <v>720010ARCELOR (BERTON SICARD)</v>
      </c>
      <c r="B4531" s="1">
        <v>720010</v>
      </c>
      <c r="C4531" s="1" t="s">
        <v>32898</v>
      </c>
      <c r="D4531" s="1" t="s">
        <v>78</v>
      </c>
      <c r="E4531" s="1" t="s">
        <v>1893</v>
      </c>
      <c r="F4531" s="1" t="s">
        <v>32900</v>
      </c>
      <c r="G4531" s="1" t="s">
        <v>655</v>
      </c>
      <c r="H4531">
        <v>720010</v>
      </c>
      <c r="I4531" s="1" t="s">
        <v>41</v>
      </c>
      <c r="J4531">
        <v>6.5</v>
      </c>
    </row>
    <row r="4532" spans="1:10" hidden="1" x14ac:dyDescent="0.25">
      <c r="A4532" s="24" t="str">
        <f t="shared" si="72"/>
        <v>720012ARCELOR (BERTON SICARD)</v>
      </c>
      <c r="B4532" s="1">
        <v>720012</v>
      </c>
      <c r="C4532" s="1" t="s">
        <v>32898</v>
      </c>
      <c r="D4532" s="1" t="s">
        <v>78</v>
      </c>
      <c r="E4532" s="1" t="s">
        <v>1895</v>
      </c>
      <c r="F4532" s="1" t="s">
        <v>32900</v>
      </c>
      <c r="G4532" s="1" t="s">
        <v>655</v>
      </c>
      <c r="H4532">
        <v>720012</v>
      </c>
      <c r="I4532" s="1" t="s">
        <v>41</v>
      </c>
      <c r="J4532">
        <v>6.5</v>
      </c>
    </row>
    <row r="4533" spans="1:10" hidden="1" x14ac:dyDescent="0.25">
      <c r="A4533" s="24" t="str">
        <f t="shared" si="72"/>
        <v>720013ARCELOR (BERTON SICARD)</v>
      </c>
      <c r="B4533" s="1">
        <v>720013</v>
      </c>
      <c r="C4533" s="1" t="s">
        <v>32898</v>
      </c>
      <c r="D4533" s="1" t="s">
        <v>168</v>
      </c>
      <c r="E4533" s="1" t="s">
        <v>1896</v>
      </c>
      <c r="F4533" s="1" t="s">
        <v>32900</v>
      </c>
      <c r="G4533" s="1" t="s">
        <v>655</v>
      </c>
      <c r="H4533">
        <v>720013</v>
      </c>
      <c r="I4533" s="1" t="s">
        <v>41</v>
      </c>
      <c r="J4533">
        <v>6.5</v>
      </c>
    </row>
    <row r="4534" spans="1:10" hidden="1" x14ac:dyDescent="0.25">
      <c r="A4534" s="24" t="str">
        <f t="shared" si="72"/>
        <v>720014ARCELOR (BERTON SICARD)</v>
      </c>
      <c r="B4534" s="1">
        <v>720014</v>
      </c>
      <c r="C4534" s="1" t="s">
        <v>32898</v>
      </c>
      <c r="D4534" s="1" t="s">
        <v>78</v>
      </c>
      <c r="E4534" s="1" t="s">
        <v>1897</v>
      </c>
      <c r="F4534" s="1" t="s">
        <v>32900</v>
      </c>
      <c r="G4534" s="1" t="s">
        <v>655</v>
      </c>
      <c r="H4534">
        <v>720014</v>
      </c>
      <c r="I4534" s="1" t="s">
        <v>41</v>
      </c>
      <c r="J4534">
        <v>6.5</v>
      </c>
    </row>
    <row r="4535" spans="1:10" hidden="1" x14ac:dyDescent="0.25">
      <c r="A4535" s="24" t="str">
        <f t="shared" si="72"/>
        <v>720020ARCELOR (BERTON SICARD)</v>
      </c>
      <c r="B4535" s="1">
        <v>720020</v>
      </c>
      <c r="C4535" s="1" t="s">
        <v>32898</v>
      </c>
      <c r="D4535" s="1" t="s">
        <v>168</v>
      </c>
      <c r="E4535" s="1" t="s">
        <v>1898</v>
      </c>
      <c r="F4535" s="1" t="s">
        <v>32900</v>
      </c>
      <c r="G4535" s="1" t="s">
        <v>655</v>
      </c>
      <c r="H4535">
        <v>720020</v>
      </c>
      <c r="I4535" s="1" t="s">
        <v>41</v>
      </c>
      <c r="J4535">
        <v>6.5</v>
      </c>
    </row>
    <row r="4536" spans="1:10" hidden="1" x14ac:dyDescent="0.25">
      <c r="A4536" s="24" t="str">
        <f t="shared" si="72"/>
        <v>720021ARCELOR (BERTON SICARD)</v>
      </c>
      <c r="B4536" s="1">
        <v>720021</v>
      </c>
      <c r="C4536" s="1" t="s">
        <v>32898</v>
      </c>
      <c r="D4536" s="1" t="s">
        <v>168</v>
      </c>
      <c r="E4536" s="1" t="s">
        <v>1899</v>
      </c>
      <c r="F4536" s="1" t="s">
        <v>32900</v>
      </c>
      <c r="G4536" s="1" t="s">
        <v>655</v>
      </c>
      <c r="H4536">
        <v>720021</v>
      </c>
      <c r="I4536" s="1" t="s">
        <v>41</v>
      </c>
      <c r="J4536">
        <v>6.5</v>
      </c>
    </row>
    <row r="4537" spans="1:10" hidden="1" x14ac:dyDescent="0.25">
      <c r="A4537" s="24" t="str">
        <f t="shared" si="72"/>
        <v>720050ARCELOR (BERTON SICARD)</v>
      </c>
      <c r="B4537" s="1">
        <v>720050</v>
      </c>
      <c r="C4537" s="1" t="s">
        <v>32898</v>
      </c>
      <c r="D4537" s="1" t="s">
        <v>168</v>
      </c>
      <c r="E4537" s="1" t="s">
        <v>1902</v>
      </c>
      <c r="F4537" s="1" t="s">
        <v>32900</v>
      </c>
      <c r="G4537" s="1" t="s">
        <v>655</v>
      </c>
      <c r="H4537">
        <v>720050</v>
      </c>
      <c r="I4537" s="1" t="s">
        <v>41</v>
      </c>
      <c r="J4537">
        <v>6.5</v>
      </c>
    </row>
    <row r="4538" spans="1:10" hidden="1" x14ac:dyDescent="0.25">
      <c r="A4538" s="24" t="str">
        <f t="shared" si="72"/>
        <v>720050/5ARCELOR (BERTON SICARD)</v>
      </c>
      <c r="B4538" s="1" t="s">
        <v>1903</v>
      </c>
      <c r="C4538" s="1" t="s">
        <v>32898</v>
      </c>
      <c r="D4538" s="1" t="s">
        <v>168</v>
      </c>
      <c r="E4538" s="1" t="s">
        <v>1902</v>
      </c>
      <c r="F4538" s="1" t="s">
        <v>32900</v>
      </c>
      <c r="G4538" s="1" t="s">
        <v>655</v>
      </c>
      <c r="H4538" t="s">
        <v>1903</v>
      </c>
      <c r="I4538" s="1" t="s">
        <v>41</v>
      </c>
      <c r="J4538">
        <v>5</v>
      </c>
    </row>
    <row r="4539" spans="1:10" hidden="1" x14ac:dyDescent="0.25">
      <c r="A4539" s="24" t="str">
        <f t="shared" si="72"/>
        <v>720051ARCELOR (BERTON SICARD)</v>
      </c>
      <c r="B4539" s="1">
        <v>720051</v>
      </c>
      <c r="C4539" s="1" t="s">
        <v>32898</v>
      </c>
      <c r="D4539" s="1" t="s">
        <v>168</v>
      </c>
      <c r="E4539" s="1" t="s">
        <v>1904</v>
      </c>
      <c r="F4539" s="1" t="s">
        <v>32900</v>
      </c>
      <c r="G4539" s="1" t="s">
        <v>655</v>
      </c>
      <c r="H4539">
        <v>720051</v>
      </c>
      <c r="I4539" s="1" t="s">
        <v>41</v>
      </c>
      <c r="J4539">
        <v>6.5</v>
      </c>
    </row>
    <row r="4540" spans="1:10" hidden="1" x14ac:dyDescent="0.25">
      <c r="A4540" s="24" t="str">
        <f t="shared" si="72"/>
        <v>720051/5ARCELOR (BERTON SICARD)</v>
      </c>
      <c r="B4540" s="1" t="s">
        <v>1905</v>
      </c>
      <c r="C4540" s="1" t="s">
        <v>32898</v>
      </c>
      <c r="D4540" s="1" t="s">
        <v>168</v>
      </c>
      <c r="E4540" s="1" t="s">
        <v>1904</v>
      </c>
      <c r="F4540" s="1" t="s">
        <v>32900</v>
      </c>
      <c r="G4540" s="1" t="s">
        <v>655</v>
      </c>
      <c r="H4540" t="s">
        <v>1905</v>
      </c>
      <c r="I4540" s="1" t="s">
        <v>41</v>
      </c>
      <c r="J4540">
        <v>5</v>
      </c>
    </row>
    <row r="4541" spans="1:10" hidden="1" x14ac:dyDescent="0.25">
      <c r="A4541" s="24" t="str">
        <f t="shared" si="72"/>
        <v>720053ARCELOR (BERTON SICARD)</v>
      </c>
      <c r="B4541" s="1">
        <v>720053</v>
      </c>
      <c r="C4541" s="1" t="s">
        <v>32898</v>
      </c>
      <c r="D4541" s="1" t="s">
        <v>78</v>
      </c>
      <c r="E4541" s="1" t="s">
        <v>1906</v>
      </c>
      <c r="F4541" s="1" t="s">
        <v>32900</v>
      </c>
      <c r="G4541" s="1" t="s">
        <v>655</v>
      </c>
      <c r="H4541">
        <v>720053</v>
      </c>
      <c r="I4541" s="1" t="s">
        <v>41</v>
      </c>
      <c r="J4541">
        <v>6.5</v>
      </c>
    </row>
    <row r="4542" spans="1:10" hidden="1" x14ac:dyDescent="0.25">
      <c r="A4542" s="24" t="str">
        <f t="shared" si="72"/>
        <v>720053/5ARCELOR (BERTON SICARD)</v>
      </c>
      <c r="B4542" s="1" t="s">
        <v>1907</v>
      </c>
      <c r="C4542" s="1" t="s">
        <v>32898</v>
      </c>
      <c r="D4542" s="1" t="s">
        <v>78</v>
      </c>
      <c r="E4542" s="1" t="s">
        <v>1906</v>
      </c>
      <c r="F4542" s="1" t="s">
        <v>32900</v>
      </c>
      <c r="G4542" s="1" t="s">
        <v>655</v>
      </c>
      <c r="H4542" t="s">
        <v>1907</v>
      </c>
      <c r="I4542" s="1" t="s">
        <v>41</v>
      </c>
      <c r="J4542">
        <v>5</v>
      </c>
    </row>
    <row r="4543" spans="1:10" hidden="1" x14ac:dyDescent="0.25">
      <c r="A4543" s="24" t="str">
        <f t="shared" si="72"/>
        <v>720054ARCELOR (BERTON SICARD)</v>
      </c>
      <c r="B4543" s="1">
        <v>720054</v>
      </c>
      <c r="C4543" s="1" t="s">
        <v>32898</v>
      </c>
      <c r="D4543" s="1" t="s">
        <v>78</v>
      </c>
      <c r="E4543" s="1" t="s">
        <v>1908</v>
      </c>
      <c r="F4543" s="1" t="s">
        <v>32900</v>
      </c>
      <c r="G4543" s="1" t="s">
        <v>655</v>
      </c>
      <c r="H4543">
        <v>720054</v>
      </c>
      <c r="I4543" s="1" t="s">
        <v>41</v>
      </c>
      <c r="J4543">
        <v>6.5</v>
      </c>
    </row>
    <row r="4544" spans="1:10" hidden="1" x14ac:dyDescent="0.25">
      <c r="A4544" s="24" t="str">
        <f t="shared" si="72"/>
        <v>720054/5ARCELOR (BERTON SICARD)</v>
      </c>
      <c r="B4544" s="1" t="s">
        <v>1909</v>
      </c>
      <c r="C4544" s="1" t="s">
        <v>32898</v>
      </c>
      <c r="D4544" s="1" t="s">
        <v>78</v>
      </c>
      <c r="E4544" s="1" t="s">
        <v>1908</v>
      </c>
      <c r="F4544" s="1" t="s">
        <v>32900</v>
      </c>
      <c r="G4544" s="1" t="s">
        <v>655</v>
      </c>
      <c r="H4544" t="s">
        <v>1909</v>
      </c>
      <c r="I4544" s="1" t="s">
        <v>41</v>
      </c>
      <c r="J4544">
        <v>5</v>
      </c>
    </row>
    <row r="4545" spans="1:10" hidden="1" x14ac:dyDescent="0.25">
      <c r="A4545" s="24" t="str">
        <f t="shared" si="72"/>
        <v>720055ARCELOR (BERTON SICARD)</v>
      </c>
      <c r="B4545" s="1">
        <v>720055</v>
      </c>
      <c r="C4545" s="1" t="s">
        <v>32898</v>
      </c>
      <c r="D4545" s="1" t="s">
        <v>78</v>
      </c>
      <c r="E4545" s="1" t="s">
        <v>1910</v>
      </c>
      <c r="F4545" s="1" t="s">
        <v>32900</v>
      </c>
      <c r="G4545" s="1" t="s">
        <v>655</v>
      </c>
      <c r="H4545">
        <v>720055</v>
      </c>
      <c r="I4545" s="1" t="s">
        <v>41</v>
      </c>
      <c r="J4545">
        <v>6.5</v>
      </c>
    </row>
    <row r="4546" spans="1:10" hidden="1" x14ac:dyDescent="0.25">
      <c r="A4546" s="24" t="str">
        <f t="shared" si="72"/>
        <v>720055/5ARCELOR (BERTON SICARD)</v>
      </c>
      <c r="B4546" s="1" t="s">
        <v>1911</v>
      </c>
      <c r="C4546" s="1" t="s">
        <v>32898</v>
      </c>
      <c r="D4546" s="1" t="s">
        <v>78</v>
      </c>
      <c r="E4546" s="1" t="s">
        <v>1910</v>
      </c>
      <c r="F4546" s="1" t="s">
        <v>32900</v>
      </c>
      <c r="G4546" s="1" t="s">
        <v>655</v>
      </c>
      <c r="H4546" t="s">
        <v>1911</v>
      </c>
      <c r="I4546" s="1" t="s">
        <v>41</v>
      </c>
      <c r="J4546">
        <v>5</v>
      </c>
    </row>
    <row r="4547" spans="1:10" hidden="1" x14ac:dyDescent="0.25">
      <c r="A4547" s="24" t="str">
        <f t="shared" si="72"/>
        <v>720056NARCELOR (BERTON SICARD)</v>
      </c>
      <c r="B4547" s="1" t="s">
        <v>1912</v>
      </c>
      <c r="C4547" s="1" t="s">
        <v>32898</v>
      </c>
      <c r="D4547" s="1" t="s">
        <v>32837</v>
      </c>
      <c r="E4547" s="1" t="s">
        <v>1913</v>
      </c>
      <c r="F4547" s="1" t="s">
        <v>32900</v>
      </c>
      <c r="G4547" s="1" t="s">
        <v>655</v>
      </c>
      <c r="H4547" t="s">
        <v>1912</v>
      </c>
      <c r="I4547" s="1" t="s">
        <v>41</v>
      </c>
      <c r="J4547">
        <v>6.5</v>
      </c>
    </row>
    <row r="4548" spans="1:10" hidden="1" x14ac:dyDescent="0.25">
      <c r="A4548" s="24" t="str">
        <f t="shared" si="72"/>
        <v>720056N3ARCELOR (BERTON SICARD)</v>
      </c>
      <c r="B4548" s="1" t="s">
        <v>1914</v>
      </c>
      <c r="C4548" s="1" t="s">
        <v>32898</v>
      </c>
      <c r="D4548" s="1" t="s">
        <v>32837</v>
      </c>
      <c r="E4548" s="1" t="s">
        <v>1913</v>
      </c>
      <c r="F4548" s="1" t="s">
        <v>32900</v>
      </c>
      <c r="G4548" s="1" t="s">
        <v>655</v>
      </c>
      <c r="H4548" t="s">
        <v>1914</v>
      </c>
      <c r="I4548" s="1" t="s">
        <v>41</v>
      </c>
      <c r="J4548">
        <v>3.7</v>
      </c>
    </row>
    <row r="4549" spans="1:10" hidden="1" x14ac:dyDescent="0.25">
      <c r="A4549" s="24" t="str">
        <f t="shared" si="72"/>
        <v>720057ARCELOR (BERTON SICARD)</v>
      </c>
      <c r="B4549" s="1">
        <v>720057</v>
      </c>
      <c r="C4549" s="1" t="s">
        <v>32898</v>
      </c>
      <c r="D4549" s="1" t="s">
        <v>78</v>
      </c>
      <c r="E4549" s="1" t="s">
        <v>1915</v>
      </c>
      <c r="F4549" s="1" t="s">
        <v>32900</v>
      </c>
      <c r="G4549" s="1" t="s">
        <v>655</v>
      </c>
      <c r="H4549">
        <v>720057</v>
      </c>
      <c r="I4549" s="1" t="s">
        <v>41</v>
      </c>
      <c r="J4549">
        <v>6.5</v>
      </c>
    </row>
    <row r="4550" spans="1:10" hidden="1" x14ac:dyDescent="0.25">
      <c r="A4550" s="24" t="str">
        <f t="shared" si="72"/>
        <v>720057/5ARCELOR (BERTON SICARD)</v>
      </c>
      <c r="B4550" s="1" t="s">
        <v>1916</v>
      </c>
      <c r="C4550" s="1" t="s">
        <v>32898</v>
      </c>
      <c r="D4550" s="1" t="s">
        <v>78</v>
      </c>
      <c r="E4550" s="1" t="s">
        <v>1915</v>
      </c>
      <c r="F4550" s="1" t="s">
        <v>32900</v>
      </c>
      <c r="G4550" s="1" t="s">
        <v>655</v>
      </c>
      <c r="H4550" t="s">
        <v>1916</v>
      </c>
      <c r="I4550" s="1" t="s">
        <v>41</v>
      </c>
      <c r="J4550">
        <v>5</v>
      </c>
    </row>
    <row r="4551" spans="1:10" hidden="1" x14ac:dyDescent="0.25">
      <c r="A4551" s="24" t="str">
        <f t="shared" si="72"/>
        <v>720066ARCELOR (BERTON SICARD)</v>
      </c>
      <c r="B4551" s="1">
        <v>720066</v>
      </c>
      <c r="C4551" s="1" t="s">
        <v>32898</v>
      </c>
      <c r="D4551" s="1" t="s">
        <v>78</v>
      </c>
      <c r="E4551" s="1" t="s">
        <v>1918</v>
      </c>
      <c r="F4551" s="1" t="s">
        <v>32900</v>
      </c>
      <c r="G4551" s="1" t="s">
        <v>655</v>
      </c>
      <c r="H4551">
        <v>720066</v>
      </c>
      <c r="I4551" s="1" t="s">
        <v>41</v>
      </c>
      <c r="J4551">
        <v>6.5</v>
      </c>
    </row>
    <row r="4552" spans="1:10" hidden="1" x14ac:dyDescent="0.25">
      <c r="A4552" s="24" t="str">
        <f t="shared" si="72"/>
        <v>720066/5ARCELOR (BERTON SICARD)</v>
      </c>
      <c r="B4552" s="1" t="s">
        <v>1919</v>
      </c>
      <c r="C4552" s="1" t="s">
        <v>32898</v>
      </c>
      <c r="D4552" s="1" t="s">
        <v>78</v>
      </c>
      <c r="E4552" s="1" t="s">
        <v>1918</v>
      </c>
      <c r="F4552" s="1" t="s">
        <v>32900</v>
      </c>
      <c r="G4552" s="1" t="s">
        <v>655</v>
      </c>
      <c r="H4552" t="s">
        <v>1919</v>
      </c>
      <c r="I4552" s="1" t="s">
        <v>41</v>
      </c>
      <c r="J4552">
        <v>5.3</v>
      </c>
    </row>
    <row r="4553" spans="1:10" hidden="1" x14ac:dyDescent="0.25">
      <c r="A4553" s="24" t="str">
        <f t="shared" si="72"/>
        <v>910000ARCELOR (BERTON SICARD)</v>
      </c>
      <c r="B4553" s="1">
        <v>910000</v>
      </c>
      <c r="C4553" s="1" t="s">
        <v>32898</v>
      </c>
      <c r="D4553" s="1" t="s">
        <v>78</v>
      </c>
      <c r="E4553" s="1" t="s">
        <v>1922</v>
      </c>
      <c r="F4553" s="1" t="s">
        <v>32900</v>
      </c>
      <c r="G4553" s="1" t="s">
        <v>655</v>
      </c>
      <c r="H4553">
        <v>910000</v>
      </c>
      <c r="I4553" s="1" t="s">
        <v>41</v>
      </c>
      <c r="J4553">
        <v>6.5</v>
      </c>
    </row>
    <row r="4554" spans="1:10" hidden="1" x14ac:dyDescent="0.25">
      <c r="A4554" s="24" t="str">
        <f t="shared" si="72"/>
        <v>910001ARCELOR (BERTON SICARD)</v>
      </c>
      <c r="B4554" s="1">
        <v>910001</v>
      </c>
      <c r="C4554" s="1" t="s">
        <v>32898</v>
      </c>
      <c r="D4554" s="1" t="s">
        <v>78</v>
      </c>
      <c r="E4554" s="1" t="s">
        <v>1923</v>
      </c>
      <c r="F4554" s="1" t="s">
        <v>32900</v>
      </c>
      <c r="G4554" s="1" t="s">
        <v>655</v>
      </c>
      <c r="H4554">
        <v>910001</v>
      </c>
      <c r="I4554" s="1" t="s">
        <v>41</v>
      </c>
      <c r="J4554">
        <v>6.5</v>
      </c>
    </row>
    <row r="4555" spans="1:10" hidden="1" x14ac:dyDescent="0.25">
      <c r="A4555" s="24" t="str">
        <f t="shared" si="72"/>
        <v>910002ARCELOR (BERTON SICARD)</v>
      </c>
      <c r="B4555" s="1">
        <v>910002</v>
      </c>
      <c r="C4555" s="1" t="s">
        <v>32898</v>
      </c>
      <c r="D4555" s="1" t="s">
        <v>78</v>
      </c>
      <c r="E4555" s="1" t="s">
        <v>1924</v>
      </c>
      <c r="F4555" s="1" t="s">
        <v>32900</v>
      </c>
      <c r="G4555" s="1" t="s">
        <v>655</v>
      </c>
      <c r="H4555">
        <v>910002</v>
      </c>
      <c r="I4555" s="1" t="s">
        <v>41</v>
      </c>
      <c r="J4555">
        <v>6.5</v>
      </c>
    </row>
    <row r="4556" spans="1:10" hidden="1" x14ac:dyDescent="0.25">
      <c r="A4556" s="24" t="str">
        <f t="shared" ref="A4556:A4619" si="73">B4556&amp;F4556</f>
        <v>910003ARCELOR (BERTON SICARD)</v>
      </c>
      <c r="B4556" s="1">
        <v>910003</v>
      </c>
      <c r="C4556" s="1" t="s">
        <v>32898</v>
      </c>
      <c r="D4556" s="1" t="s">
        <v>78</v>
      </c>
      <c r="E4556" s="1" t="s">
        <v>1925</v>
      </c>
      <c r="F4556" s="1" t="s">
        <v>32900</v>
      </c>
      <c r="G4556" s="1" t="s">
        <v>655</v>
      </c>
      <c r="H4556">
        <v>910003</v>
      </c>
      <c r="I4556" s="1" t="s">
        <v>41</v>
      </c>
      <c r="J4556">
        <v>6.5</v>
      </c>
    </row>
    <row r="4557" spans="1:10" hidden="1" x14ac:dyDescent="0.25">
      <c r="A4557" s="24" t="str">
        <f t="shared" si="73"/>
        <v>910004ARCELOR (BERTON SICARD)</v>
      </c>
      <c r="B4557" s="1">
        <v>910004</v>
      </c>
      <c r="C4557" s="1" t="s">
        <v>32898</v>
      </c>
      <c r="D4557" s="1" t="s">
        <v>78</v>
      </c>
      <c r="E4557" s="1" t="s">
        <v>1926</v>
      </c>
      <c r="F4557" s="1" t="s">
        <v>32900</v>
      </c>
      <c r="G4557" s="1" t="s">
        <v>655</v>
      </c>
      <c r="H4557">
        <v>910004</v>
      </c>
      <c r="I4557" s="1" t="s">
        <v>41</v>
      </c>
      <c r="J4557">
        <v>6.5</v>
      </c>
    </row>
    <row r="4558" spans="1:10" hidden="1" x14ac:dyDescent="0.25">
      <c r="A4558" s="24" t="str">
        <f t="shared" si="73"/>
        <v>910005ARCELOR (BERTON SICARD)</v>
      </c>
      <c r="B4558" s="1">
        <v>910005</v>
      </c>
      <c r="C4558" s="1" t="s">
        <v>32898</v>
      </c>
      <c r="D4558" s="1" t="s">
        <v>78</v>
      </c>
      <c r="E4558" s="1" t="s">
        <v>1927</v>
      </c>
      <c r="F4558" s="1" t="s">
        <v>32900</v>
      </c>
      <c r="G4558" s="1" t="s">
        <v>655</v>
      </c>
      <c r="H4558">
        <v>910005</v>
      </c>
      <c r="I4558" s="1" t="s">
        <v>41</v>
      </c>
      <c r="J4558">
        <v>6.5</v>
      </c>
    </row>
    <row r="4559" spans="1:10" hidden="1" x14ac:dyDescent="0.25">
      <c r="A4559" s="24" t="str">
        <f t="shared" si="73"/>
        <v>910006ARCELOR (BERTON SICARD)</v>
      </c>
      <c r="B4559" s="1">
        <v>910006</v>
      </c>
      <c r="C4559" s="1" t="s">
        <v>32898</v>
      </c>
      <c r="D4559" s="1" t="s">
        <v>78</v>
      </c>
      <c r="E4559" s="1" t="s">
        <v>1928</v>
      </c>
      <c r="F4559" s="1" t="s">
        <v>32900</v>
      </c>
      <c r="G4559" s="1" t="s">
        <v>655</v>
      </c>
      <c r="H4559">
        <v>910006</v>
      </c>
      <c r="I4559" s="1" t="s">
        <v>41</v>
      </c>
      <c r="J4559">
        <v>6.5</v>
      </c>
    </row>
    <row r="4560" spans="1:10" hidden="1" x14ac:dyDescent="0.25">
      <c r="A4560" s="24" t="str">
        <f t="shared" si="73"/>
        <v>910007ARCELOR (BERTON SICARD)</v>
      </c>
      <c r="B4560" s="1">
        <v>910007</v>
      </c>
      <c r="C4560" s="1" t="s">
        <v>32898</v>
      </c>
      <c r="D4560" s="1" t="s">
        <v>78</v>
      </c>
      <c r="E4560" s="1" t="s">
        <v>1929</v>
      </c>
      <c r="F4560" s="1" t="s">
        <v>32900</v>
      </c>
      <c r="G4560" s="1" t="s">
        <v>655</v>
      </c>
      <c r="H4560">
        <v>910007</v>
      </c>
      <c r="I4560" s="1" t="s">
        <v>41</v>
      </c>
      <c r="J4560">
        <v>6.5</v>
      </c>
    </row>
    <row r="4561" spans="1:10" hidden="1" x14ac:dyDescent="0.25">
      <c r="A4561" s="24" t="str">
        <f t="shared" si="73"/>
        <v>910008ARCELOR (BERTON SICARD)</v>
      </c>
      <c r="B4561" s="1">
        <v>910008</v>
      </c>
      <c r="C4561" s="1" t="s">
        <v>32898</v>
      </c>
      <c r="D4561" s="1" t="s">
        <v>78</v>
      </c>
      <c r="E4561" s="1" t="s">
        <v>1740</v>
      </c>
      <c r="F4561" s="1" t="s">
        <v>32900</v>
      </c>
      <c r="G4561" s="1" t="s">
        <v>655</v>
      </c>
      <c r="H4561">
        <v>910008</v>
      </c>
      <c r="I4561" s="1" t="s">
        <v>41</v>
      </c>
      <c r="J4561">
        <v>6.5</v>
      </c>
    </row>
    <row r="4562" spans="1:10" hidden="1" x14ac:dyDescent="0.25">
      <c r="A4562" s="24" t="str">
        <f t="shared" si="73"/>
        <v>910009ARCELOR (BERTON SICARD)</v>
      </c>
      <c r="B4562" s="1">
        <v>910009</v>
      </c>
      <c r="C4562" s="1" t="s">
        <v>32898</v>
      </c>
      <c r="D4562" s="1" t="s">
        <v>78</v>
      </c>
      <c r="E4562" s="1" t="s">
        <v>2275</v>
      </c>
      <c r="F4562" s="1" t="s">
        <v>32900</v>
      </c>
      <c r="G4562" s="1" t="s">
        <v>655</v>
      </c>
      <c r="H4562">
        <v>910009</v>
      </c>
      <c r="I4562" s="1" t="s">
        <v>41</v>
      </c>
      <c r="J4562">
        <v>6.5</v>
      </c>
    </row>
    <row r="4563" spans="1:10" hidden="1" x14ac:dyDescent="0.25">
      <c r="A4563" s="24" t="str">
        <f t="shared" si="73"/>
        <v>910010ARCELOR (BERTON SICARD)</v>
      </c>
      <c r="B4563" s="1">
        <v>910010</v>
      </c>
      <c r="C4563" s="1" t="s">
        <v>32898</v>
      </c>
      <c r="D4563" s="1" t="s">
        <v>78</v>
      </c>
      <c r="E4563" s="1" t="s">
        <v>1930</v>
      </c>
      <c r="F4563" s="1" t="s">
        <v>32900</v>
      </c>
      <c r="G4563" s="1" t="s">
        <v>655</v>
      </c>
      <c r="H4563">
        <v>910010</v>
      </c>
      <c r="I4563" s="1" t="s">
        <v>41</v>
      </c>
      <c r="J4563">
        <v>6.5</v>
      </c>
    </row>
    <row r="4564" spans="1:10" hidden="1" x14ac:dyDescent="0.25">
      <c r="A4564" s="24" t="str">
        <f t="shared" si="73"/>
        <v>910010/4ARCELOR (BERTON SICARD)</v>
      </c>
      <c r="B4564" s="1" t="s">
        <v>1931</v>
      </c>
      <c r="C4564" s="1" t="s">
        <v>32898</v>
      </c>
      <c r="D4564" s="1" t="s">
        <v>78</v>
      </c>
      <c r="E4564" s="1" t="s">
        <v>1930</v>
      </c>
      <c r="F4564" s="1" t="s">
        <v>32900</v>
      </c>
      <c r="G4564" s="1" t="s">
        <v>655</v>
      </c>
      <c r="H4564" t="s">
        <v>1931</v>
      </c>
      <c r="I4564" s="1" t="s">
        <v>41</v>
      </c>
      <c r="J4564">
        <v>4.5999999999999996</v>
      </c>
    </row>
    <row r="4565" spans="1:10" hidden="1" x14ac:dyDescent="0.25">
      <c r="A4565" s="24" t="str">
        <f t="shared" si="73"/>
        <v>910010BARCELOR (BERTON SICARD)</v>
      </c>
      <c r="B4565" s="1" t="s">
        <v>2213</v>
      </c>
      <c r="C4565" s="1" t="s">
        <v>32898</v>
      </c>
      <c r="D4565" s="1" t="s">
        <v>32837</v>
      </c>
      <c r="E4565" s="1" t="s">
        <v>2214</v>
      </c>
      <c r="F4565" s="1" t="s">
        <v>32900</v>
      </c>
      <c r="G4565" s="1" t="s">
        <v>655</v>
      </c>
      <c r="H4565" t="s">
        <v>2213</v>
      </c>
      <c r="I4565" s="1" t="s">
        <v>41</v>
      </c>
      <c r="J4565">
        <v>6.5</v>
      </c>
    </row>
    <row r="4566" spans="1:10" hidden="1" x14ac:dyDescent="0.25">
      <c r="A4566" s="24" t="str">
        <f t="shared" si="73"/>
        <v>910010B4ARCELOR (BERTON SICARD)</v>
      </c>
      <c r="B4566" s="1" t="s">
        <v>2215</v>
      </c>
      <c r="C4566" s="1" t="s">
        <v>32898</v>
      </c>
      <c r="D4566" s="1" t="s">
        <v>32837</v>
      </c>
      <c r="E4566" s="1" t="s">
        <v>2214</v>
      </c>
      <c r="F4566" s="1" t="s">
        <v>32900</v>
      </c>
      <c r="G4566" s="1" t="s">
        <v>655</v>
      </c>
      <c r="H4566" t="s">
        <v>2215</v>
      </c>
      <c r="I4566" s="1" t="s">
        <v>41</v>
      </c>
      <c r="J4566">
        <v>4.5999999999999996</v>
      </c>
    </row>
    <row r="4567" spans="1:10" hidden="1" x14ac:dyDescent="0.25">
      <c r="A4567" s="24" t="str">
        <f t="shared" si="73"/>
        <v>910011ARCELOR (BERTON SICARD)</v>
      </c>
      <c r="B4567" s="1">
        <v>910011</v>
      </c>
      <c r="C4567" s="1" t="s">
        <v>32898</v>
      </c>
      <c r="D4567" s="1" t="s">
        <v>78</v>
      </c>
      <c r="E4567" s="1" t="s">
        <v>1932</v>
      </c>
      <c r="F4567" s="1" t="s">
        <v>32900</v>
      </c>
      <c r="G4567" s="1" t="s">
        <v>655</v>
      </c>
      <c r="H4567">
        <v>910011</v>
      </c>
      <c r="I4567" s="1" t="s">
        <v>41</v>
      </c>
      <c r="J4567">
        <v>6.5</v>
      </c>
    </row>
    <row r="4568" spans="1:10" hidden="1" x14ac:dyDescent="0.25">
      <c r="A4568" s="24" t="str">
        <f t="shared" si="73"/>
        <v>910011/4ARCELOR (BERTON SICARD)</v>
      </c>
      <c r="B4568" s="1" t="s">
        <v>1933</v>
      </c>
      <c r="C4568" s="1" t="s">
        <v>32898</v>
      </c>
      <c r="D4568" s="1" t="s">
        <v>78</v>
      </c>
      <c r="E4568" s="1" t="s">
        <v>1932</v>
      </c>
      <c r="F4568" s="1" t="s">
        <v>32900</v>
      </c>
      <c r="G4568" s="1" t="s">
        <v>655</v>
      </c>
      <c r="H4568" t="s">
        <v>1933</v>
      </c>
      <c r="I4568" s="1" t="s">
        <v>41</v>
      </c>
      <c r="J4568">
        <v>4.5999999999999996</v>
      </c>
    </row>
    <row r="4569" spans="1:10" hidden="1" x14ac:dyDescent="0.25">
      <c r="A4569" s="24" t="str">
        <f t="shared" si="73"/>
        <v>910011B4ARCELOR (BERTON SICARD)</v>
      </c>
      <c r="B4569" s="1" t="s">
        <v>2216</v>
      </c>
      <c r="C4569" s="1" t="s">
        <v>32898</v>
      </c>
      <c r="D4569" s="1" t="s">
        <v>32837</v>
      </c>
      <c r="E4569" s="1" t="s">
        <v>2217</v>
      </c>
      <c r="F4569" s="1" t="s">
        <v>32900</v>
      </c>
      <c r="G4569" s="1" t="s">
        <v>655</v>
      </c>
      <c r="H4569" t="s">
        <v>2216</v>
      </c>
      <c r="I4569" s="1" t="s">
        <v>41</v>
      </c>
      <c r="J4569">
        <v>4.5999999999999996</v>
      </c>
    </row>
    <row r="4570" spans="1:10" hidden="1" x14ac:dyDescent="0.25">
      <c r="A4570" s="24" t="str">
        <f t="shared" si="73"/>
        <v>910012ARCELOR (BERTON SICARD)</v>
      </c>
      <c r="B4570" s="1">
        <v>910012</v>
      </c>
      <c r="C4570" s="1" t="s">
        <v>32898</v>
      </c>
      <c r="D4570" s="1" t="s">
        <v>78</v>
      </c>
      <c r="E4570" s="1" t="s">
        <v>1934</v>
      </c>
      <c r="F4570" s="1" t="s">
        <v>32900</v>
      </c>
      <c r="G4570" s="1" t="s">
        <v>655</v>
      </c>
      <c r="H4570">
        <v>910012</v>
      </c>
      <c r="I4570" s="1" t="s">
        <v>41</v>
      </c>
      <c r="J4570">
        <v>6.5</v>
      </c>
    </row>
    <row r="4571" spans="1:10" hidden="1" x14ac:dyDescent="0.25">
      <c r="A4571" s="24" t="str">
        <f t="shared" si="73"/>
        <v>910012/4ARCELOR (BERTON SICARD)</v>
      </c>
      <c r="B4571" s="1" t="s">
        <v>1935</v>
      </c>
      <c r="C4571" s="1" t="s">
        <v>32898</v>
      </c>
      <c r="D4571" s="1" t="s">
        <v>78</v>
      </c>
      <c r="E4571" s="1" t="s">
        <v>1934</v>
      </c>
      <c r="F4571" s="1" t="s">
        <v>32900</v>
      </c>
      <c r="G4571" s="1" t="s">
        <v>655</v>
      </c>
      <c r="H4571" t="s">
        <v>1935</v>
      </c>
      <c r="I4571" s="1" t="s">
        <v>41</v>
      </c>
      <c r="J4571">
        <v>4.5999999999999996</v>
      </c>
    </row>
    <row r="4572" spans="1:10" hidden="1" x14ac:dyDescent="0.25">
      <c r="A4572" s="24" t="str">
        <f t="shared" si="73"/>
        <v>910013ARCELOR (BERTON SICARD)</v>
      </c>
      <c r="B4572" s="1">
        <v>910013</v>
      </c>
      <c r="C4572" s="1" t="s">
        <v>32898</v>
      </c>
      <c r="D4572" s="1" t="s">
        <v>78</v>
      </c>
      <c r="E4572" s="1" t="s">
        <v>1936</v>
      </c>
      <c r="F4572" s="1" t="s">
        <v>32900</v>
      </c>
      <c r="G4572" s="1" t="s">
        <v>655</v>
      </c>
      <c r="H4572">
        <v>910013</v>
      </c>
      <c r="I4572" s="1" t="s">
        <v>41</v>
      </c>
      <c r="J4572">
        <v>6.5</v>
      </c>
    </row>
    <row r="4573" spans="1:10" hidden="1" x14ac:dyDescent="0.25">
      <c r="A4573" s="24" t="str">
        <f t="shared" si="73"/>
        <v>910013/4ARCELOR (BERTON SICARD)</v>
      </c>
      <c r="B4573" s="1" t="s">
        <v>1937</v>
      </c>
      <c r="C4573" s="1" t="s">
        <v>32898</v>
      </c>
      <c r="D4573" s="1" t="s">
        <v>78</v>
      </c>
      <c r="E4573" s="1" t="s">
        <v>1936</v>
      </c>
      <c r="F4573" s="1" t="s">
        <v>32900</v>
      </c>
      <c r="G4573" s="1" t="s">
        <v>655</v>
      </c>
      <c r="H4573" t="s">
        <v>1937</v>
      </c>
      <c r="I4573" s="1" t="s">
        <v>41</v>
      </c>
      <c r="J4573">
        <v>4.5999999999999996</v>
      </c>
    </row>
    <row r="4574" spans="1:10" hidden="1" x14ac:dyDescent="0.25">
      <c r="A4574" s="24" t="str">
        <f t="shared" si="73"/>
        <v>910013B4ARCELOR (BERTON SICARD)</v>
      </c>
      <c r="B4574" s="1" t="s">
        <v>2218</v>
      </c>
      <c r="C4574" s="1" t="s">
        <v>32898</v>
      </c>
      <c r="D4574" s="1" t="s">
        <v>32837</v>
      </c>
      <c r="E4574" s="1" t="s">
        <v>2219</v>
      </c>
      <c r="F4574" s="1" t="s">
        <v>32900</v>
      </c>
      <c r="G4574" s="1" t="s">
        <v>655</v>
      </c>
      <c r="H4574" t="s">
        <v>2218</v>
      </c>
      <c r="I4574" s="1" t="s">
        <v>41</v>
      </c>
      <c r="J4574">
        <v>4.5999999999999996</v>
      </c>
    </row>
    <row r="4575" spans="1:10" hidden="1" x14ac:dyDescent="0.25">
      <c r="A4575" s="24" t="str">
        <f t="shared" si="73"/>
        <v>910014ARCELOR (BERTON SICARD)</v>
      </c>
      <c r="B4575" s="1">
        <v>910014</v>
      </c>
      <c r="C4575" s="1" t="s">
        <v>32898</v>
      </c>
      <c r="D4575" s="1" t="s">
        <v>78</v>
      </c>
      <c r="E4575" s="1" t="s">
        <v>1938</v>
      </c>
      <c r="F4575" s="1" t="s">
        <v>32900</v>
      </c>
      <c r="G4575" s="1" t="s">
        <v>655</v>
      </c>
      <c r="H4575">
        <v>910014</v>
      </c>
      <c r="I4575" s="1" t="s">
        <v>41</v>
      </c>
      <c r="J4575">
        <v>6.5</v>
      </c>
    </row>
    <row r="4576" spans="1:10" hidden="1" x14ac:dyDescent="0.25">
      <c r="A4576" s="24" t="str">
        <f t="shared" si="73"/>
        <v>910014/4ARCELOR (BERTON SICARD)</v>
      </c>
      <c r="B4576" s="1" t="s">
        <v>1939</v>
      </c>
      <c r="C4576" s="1" t="s">
        <v>32898</v>
      </c>
      <c r="D4576" s="1" t="s">
        <v>78</v>
      </c>
      <c r="E4576" s="1" t="s">
        <v>1938</v>
      </c>
      <c r="F4576" s="1" t="s">
        <v>32900</v>
      </c>
      <c r="G4576" s="1" t="s">
        <v>655</v>
      </c>
      <c r="H4576" t="s">
        <v>1939</v>
      </c>
      <c r="I4576" s="1" t="s">
        <v>41</v>
      </c>
      <c r="J4576">
        <v>4.5999999999999996</v>
      </c>
    </row>
    <row r="4577" spans="1:10" hidden="1" x14ac:dyDescent="0.25">
      <c r="A4577" s="24" t="str">
        <f t="shared" si="73"/>
        <v>910016BARCELOR (BERTON SICARD)</v>
      </c>
      <c r="B4577" s="1" t="s">
        <v>1940</v>
      </c>
      <c r="C4577" s="1" t="s">
        <v>32898</v>
      </c>
      <c r="D4577" s="1" t="s">
        <v>78</v>
      </c>
      <c r="E4577" s="1" t="s">
        <v>1941</v>
      </c>
      <c r="F4577" s="1" t="s">
        <v>32900</v>
      </c>
      <c r="G4577" s="1" t="s">
        <v>655</v>
      </c>
      <c r="H4577" t="s">
        <v>1940</v>
      </c>
      <c r="I4577" s="1" t="s">
        <v>41</v>
      </c>
      <c r="J4577">
        <v>6.5</v>
      </c>
    </row>
    <row r="4578" spans="1:10" hidden="1" x14ac:dyDescent="0.25">
      <c r="A4578" s="24" t="str">
        <f t="shared" si="73"/>
        <v>910020ARCELOR (BERTON SICARD)</v>
      </c>
      <c r="B4578" s="1">
        <v>910020</v>
      </c>
      <c r="C4578" s="1" t="s">
        <v>32898</v>
      </c>
      <c r="D4578" s="1" t="s">
        <v>78</v>
      </c>
      <c r="E4578" s="1" t="s">
        <v>1942</v>
      </c>
      <c r="F4578" s="1" t="s">
        <v>32900</v>
      </c>
      <c r="G4578" s="1" t="s">
        <v>655</v>
      </c>
      <c r="H4578">
        <v>910020</v>
      </c>
      <c r="I4578" s="1" t="s">
        <v>41</v>
      </c>
      <c r="J4578">
        <v>6.5</v>
      </c>
    </row>
    <row r="4579" spans="1:10" hidden="1" x14ac:dyDescent="0.25">
      <c r="A4579" s="24" t="str">
        <f t="shared" si="73"/>
        <v>910020/4ARCELOR (BERTON SICARD)</v>
      </c>
      <c r="B4579" s="1" t="s">
        <v>1943</v>
      </c>
      <c r="C4579" s="1" t="s">
        <v>32898</v>
      </c>
      <c r="D4579" s="1" t="s">
        <v>78</v>
      </c>
      <c r="E4579" s="1" t="s">
        <v>1942</v>
      </c>
      <c r="F4579" s="1" t="s">
        <v>32900</v>
      </c>
      <c r="G4579" s="1" t="s">
        <v>655</v>
      </c>
      <c r="H4579" t="s">
        <v>1943</v>
      </c>
      <c r="I4579" s="1" t="s">
        <v>41</v>
      </c>
      <c r="J4579">
        <v>4.5999999999999996</v>
      </c>
    </row>
    <row r="4580" spans="1:10" hidden="1" x14ac:dyDescent="0.25">
      <c r="A4580" s="24" t="str">
        <f t="shared" si="73"/>
        <v>910021ARCELOR (BERTON SICARD)</v>
      </c>
      <c r="B4580" s="1">
        <v>910021</v>
      </c>
      <c r="C4580" s="1" t="s">
        <v>32898</v>
      </c>
      <c r="D4580" s="1" t="s">
        <v>78</v>
      </c>
      <c r="E4580" s="1" t="s">
        <v>1944</v>
      </c>
      <c r="F4580" s="1" t="s">
        <v>32900</v>
      </c>
      <c r="G4580" s="1" t="s">
        <v>655</v>
      </c>
      <c r="H4580">
        <v>910021</v>
      </c>
      <c r="I4580" s="1" t="s">
        <v>41</v>
      </c>
      <c r="J4580">
        <v>6.5</v>
      </c>
    </row>
    <row r="4581" spans="1:10" hidden="1" x14ac:dyDescent="0.25">
      <c r="A4581" s="24" t="str">
        <f t="shared" si="73"/>
        <v>910021/4ARCELOR (BERTON SICARD)</v>
      </c>
      <c r="B4581" s="1" t="s">
        <v>1945</v>
      </c>
      <c r="C4581" s="1" t="s">
        <v>32898</v>
      </c>
      <c r="D4581" s="1" t="s">
        <v>78</v>
      </c>
      <c r="E4581" s="1" t="s">
        <v>1944</v>
      </c>
      <c r="F4581" s="1" t="s">
        <v>32900</v>
      </c>
      <c r="G4581" s="1" t="s">
        <v>655</v>
      </c>
      <c r="H4581" t="s">
        <v>1945</v>
      </c>
      <c r="I4581" s="1" t="s">
        <v>41</v>
      </c>
      <c r="J4581">
        <v>4.5999999999999996</v>
      </c>
    </row>
    <row r="4582" spans="1:10" hidden="1" x14ac:dyDescent="0.25">
      <c r="A4582" s="24" t="str">
        <f t="shared" si="73"/>
        <v>910022ARCELOR (BERTON SICARD)</v>
      </c>
      <c r="B4582" s="1">
        <v>910022</v>
      </c>
      <c r="C4582" s="1" t="s">
        <v>32898</v>
      </c>
      <c r="D4582" s="1" t="s">
        <v>78</v>
      </c>
      <c r="E4582" s="1" t="s">
        <v>1946</v>
      </c>
      <c r="F4582" s="1" t="s">
        <v>32900</v>
      </c>
      <c r="G4582" s="1" t="s">
        <v>655</v>
      </c>
      <c r="H4582">
        <v>910022</v>
      </c>
      <c r="I4582" s="1" t="s">
        <v>41</v>
      </c>
      <c r="J4582">
        <v>6.5</v>
      </c>
    </row>
    <row r="4583" spans="1:10" hidden="1" x14ac:dyDescent="0.25">
      <c r="A4583" s="24" t="str">
        <f t="shared" si="73"/>
        <v>910022/4ARCELOR (BERTON SICARD)</v>
      </c>
      <c r="B4583" s="1" t="s">
        <v>1947</v>
      </c>
      <c r="C4583" s="1" t="s">
        <v>32898</v>
      </c>
      <c r="D4583" s="1" t="s">
        <v>78</v>
      </c>
      <c r="E4583" s="1" t="s">
        <v>1946</v>
      </c>
      <c r="F4583" s="1" t="s">
        <v>32900</v>
      </c>
      <c r="G4583" s="1" t="s">
        <v>655</v>
      </c>
      <c r="H4583" t="s">
        <v>1947</v>
      </c>
      <c r="I4583" s="1" t="s">
        <v>41</v>
      </c>
      <c r="J4583">
        <v>4.5999999999999996</v>
      </c>
    </row>
    <row r="4584" spans="1:10" hidden="1" x14ac:dyDescent="0.25">
      <c r="A4584" s="24" t="str">
        <f t="shared" si="73"/>
        <v>910023ARCELOR (BERTON SICARD)</v>
      </c>
      <c r="B4584" s="1">
        <v>910023</v>
      </c>
      <c r="C4584" s="1" t="s">
        <v>32898</v>
      </c>
      <c r="D4584" s="1" t="s">
        <v>78</v>
      </c>
      <c r="E4584" s="1" t="s">
        <v>1948</v>
      </c>
      <c r="F4584" s="1" t="s">
        <v>32900</v>
      </c>
      <c r="G4584" s="1" t="s">
        <v>655</v>
      </c>
      <c r="H4584">
        <v>910023</v>
      </c>
      <c r="I4584" s="1" t="s">
        <v>41</v>
      </c>
      <c r="J4584">
        <v>6.5</v>
      </c>
    </row>
    <row r="4585" spans="1:10" hidden="1" x14ac:dyDescent="0.25">
      <c r="A4585" s="24" t="str">
        <f t="shared" si="73"/>
        <v>910023/4ARCELOR (BERTON SICARD)</v>
      </c>
      <c r="B4585" s="1" t="s">
        <v>1949</v>
      </c>
      <c r="C4585" s="1" t="s">
        <v>32898</v>
      </c>
      <c r="D4585" s="1" t="s">
        <v>78</v>
      </c>
      <c r="E4585" s="1" t="s">
        <v>1948</v>
      </c>
      <c r="F4585" s="1" t="s">
        <v>32900</v>
      </c>
      <c r="G4585" s="1" t="s">
        <v>655</v>
      </c>
      <c r="H4585" t="s">
        <v>1949</v>
      </c>
      <c r="I4585" s="1" t="s">
        <v>41</v>
      </c>
      <c r="J4585">
        <v>4.5999999999999996</v>
      </c>
    </row>
    <row r="4586" spans="1:10" hidden="1" x14ac:dyDescent="0.25">
      <c r="A4586" s="24" t="str">
        <f t="shared" si="73"/>
        <v>910030ARCELOR (BERTON SICARD)</v>
      </c>
      <c r="B4586" s="1">
        <v>910030</v>
      </c>
      <c r="C4586" s="1" t="s">
        <v>32898</v>
      </c>
      <c r="D4586" s="1" t="s">
        <v>78</v>
      </c>
      <c r="E4586" s="1" t="s">
        <v>1629</v>
      </c>
      <c r="F4586" s="1" t="s">
        <v>32900</v>
      </c>
      <c r="G4586" s="1" t="s">
        <v>655</v>
      </c>
      <c r="H4586">
        <v>910030</v>
      </c>
      <c r="I4586" s="1" t="s">
        <v>41</v>
      </c>
      <c r="J4586">
        <v>6.5</v>
      </c>
    </row>
    <row r="4587" spans="1:10" hidden="1" x14ac:dyDescent="0.25">
      <c r="A4587" s="24" t="str">
        <f t="shared" si="73"/>
        <v>910031ARCELOR (BERTON SICARD)</v>
      </c>
      <c r="B4587" s="1">
        <v>910031</v>
      </c>
      <c r="C4587" s="1" t="s">
        <v>32898</v>
      </c>
      <c r="D4587" s="1" t="s">
        <v>78</v>
      </c>
      <c r="E4587" s="1" t="s">
        <v>1073</v>
      </c>
      <c r="F4587" s="1" t="s">
        <v>32900</v>
      </c>
      <c r="G4587" s="1" t="s">
        <v>655</v>
      </c>
      <c r="H4587">
        <v>910031</v>
      </c>
      <c r="I4587" s="1" t="s">
        <v>41</v>
      </c>
      <c r="J4587">
        <v>6.5</v>
      </c>
    </row>
    <row r="4588" spans="1:10" hidden="1" x14ac:dyDescent="0.25">
      <c r="A4588" s="24" t="str">
        <f t="shared" si="73"/>
        <v>910041ARCELOR (BERTON SICARD)</v>
      </c>
      <c r="B4588" s="1">
        <v>910041</v>
      </c>
      <c r="C4588" s="1" t="s">
        <v>32898</v>
      </c>
      <c r="D4588" s="1" t="s">
        <v>78</v>
      </c>
      <c r="E4588" s="1" t="s">
        <v>1685</v>
      </c>
      <c r="F4588" s="1" t="s">
        <v>32900</v>
      </c>
      <c r="G4588" s="1" t="s">
        <v>655</v>
      </c>
      <c r="H4588">
        <v>910041</v>
      </c>
      <c r="I4588" s="1" t="s">
        <v>41</v>
      </c>
      <c r="J4588">
        <v>6.5</v>
      </c>
    </row>
    <row r="4589" spans="1:10" hidden="1" x14ac:dyDescent="0.25">
      <c r="A4589" s="24" t="str">
        <f t="shared" si="73"/>
        <v>910050ARCELOR (BERTON SICARD)</v>
      </c>
      <c r="B4589" s="1">
        <v>910050</v>
      </c>
      <c r="C4589" s="1" t="s">
        <v>32898</v>
      </c>
      <c r="D4589" s="1" t="s">
        <v>78</v>
      </c>
      <c r="E4589" s="1" t="s">
        <v>1951</v>
      </c>
      <c r="F4589" s="1" t="s">
        <v>32900</v>
      </c>
      <c r="G4589" s="1" t="s">
        <v>655</v>
      </c>
      <c r="H4589">
        <v>910050</v>
      </c>
      <c r="I4589" s="1" t="s">
        <v>41</v>
      </c>
      <c r="J4589">
        <v>6.5</v>
      </c>
    </row>
    <row r="4590" spans="1:10" hidden="1" x14ac:dyDescent="0.25">
      <c r="A4590" s="24" t="str">
        <f t="shared" si="73"/>
        <v>910051ARCELOR (BERTON SICARD)</v>
      </c>
      <c r="B4590" s="1">
        <v>910051</v>
      </c>
      <c r="C4590" s="1" t="s">
        <v>32898</v>
      </c>
      <c r="D4590" s="1" t="s">
        <v>78</v>
      </c>
      <c r="E4590" s="1" t="s">
        <v>1952</v>
      </c>
      <c r="F4590" s="1" t="s">
        <v>32900</v>
      </c>
      <c r="G4590" s="1" t="s">
        <v>655</v>
      </c>
      <c r="H4590">
        <v>910051</v>
      </c>
      <c r="I4590" s="1" t="s">
        <v>41</v>
      </c>
      <c r="J4590">
        <v>6.5</v>
      </c>
    </row>
    <row r="4591" spans="1:10" hidden="1" x14ac:dyDescent="0.25">
      <c r="A4591" s="24" t="str">
        <f t="shared" si="73"/>
        <v>910051NARCELOR (BERTON SICARD)</v>
      </c>
      <c r="B4591" s="1" t="s">
        <v>1953</v>
      </c>
      <c r="C4591" s="1" t="s">
        <v>32898</v>
      </c>
      <c r="D4591" s="1" t="s">
        <v>78</v>
      </c>
      <c r="E4591" s="1" t="s">
        <v>1952</v>
      </c>
      <c r="F4591" s="1" t="s">
        <v>32900</v>
      </c>
      <c r="G4591" s="1" t="s">
        <v>655</v>
      </c>
      <c r="H4591" t="s">
        <v>1953</v>
      </c>
      <c r="I4591" s="1" t="s">
        <v>41</v>
      </c>
      <c r="J4591">
        <v>6.5</v>
      </c>
    </row>
    <row r="4592" spans="1:10" hidden="1" x14ac:dyDescent="0.25">
      <c r="A4592" s="24" t="str">
        <f t="shared" si="73"/>
        <v>910052ARCELOR (BERTON SICARD)</v>
      </c>
      <c r="B4592" s="1">
        <v>910052</v>
      </c>
      <c r="C4592" s="1" t="s">
        <v>32898</v>
      </c>
      <c r="D4592" s="1" t="s">
        <v>78</v>
      </c>
      <c r="E4592" s="1" t="s">
        <v>1954</v>
      </c>
      <c r="F4592" s="1" t="s">
        <v>32900</v>
      </c>
      <c r="G4592" s="1" t="s">
        <v>655</v>
      </c>
      <c r="H4592">
        <v>910052</v>
      </c>
      <c r="I4592" s="1" t="s">
        <v>41</v>
      </c>
      <c r="J4592">
        <v>6.5</v>
      </c>
    </row>
    <row r="4593" spans="1:10" hidden="1" x14ac:dyDescent="0.25">
      <c r="A4593" s="24" t="str">
        <f t="shared" si="73"/>
        <v>910200ARCELOR (BERTON SICARD)</v>
      </c>
      <c r="B4593" s="1">
        <v>910200</v>
      </c>
      <c r="C4593" s="1" t="s">
        <v>32898</v>
      </c>
      <c r="D4593" s="1" t="s">
        <v>78</v>
      </c>
      <c r="E4593" s="1" t="s">
        <v>1922</v>
      </c>
      <c r="F4593" s="1" t="s">
        <v>32900</v>
      </c>
      <c r="G4593" s="1" t="s">
        <v>655</v>
      </c>
      <c r="H4593">
        <v>910200</v>
      </c>
      <c r="I4593" s="1" t="s">
        <v>41</v>
      </c>
      <c r="J4593">
        <v>6.5</v>
      </c>
    </row>
    <row r="4594" spans="1:10" hidden="1" x14ac:dyDescent="0.25">
      <c r="A4594" s="24" t="str">
        <f t="shared" si="73"/>
        <v>910210PARCELOR (BERTON SICARD)</v>
      </c>
      <c r="B4594" s="1" t="s">
        <v>1956</v>
      </c>
      <c r="C4594" s="1" t="s">
        <v>32898</v>
      </c>
      <c r="D4594" s="1" t="s">
        <v>78</v>
      </c>
      <c r="E4594" s="1" t="s">
        <v>1957</v>
      </c>
      <c r="F4594" s="1" t="s">
        <v>32900</v>
      </c>
      <c r="G4594" s="1" t="s">
        <v>655</v>
      </c>
      <c r="H4594" t="s">
        <v>1956</v>
      </c>
      <c r="I4594" s="1" t="s">
        <v>41</v>
      </c>
      <c r="J4594">
        <v>6.5</v>
      </c>
    </row>
    <row r="4595" spans="1:10" hidden="1" x14ac:dyDescent="0.25">
      <c r="A4595" s="24" t="str">
        <f t="shared" si="73"/>
        <v>910211PARCELOR (BERTON SICARD)</v>
      </c>
      <c r="B4595" s="1" t="s">
        <v>1958</v>
      </c>
      <c r="C4595" s="1" t="s">
        <v>32898</v>
      </c>
      <c r="D4595" s="1" t="s">
        <v>78</v>
      </c>
      <c r="E4595" s="1" t="s">
        <v>1959</v>
      </c>
      <c r="F4595" s="1" t="s">
        <v>32900</v>
      </c>
      <c r="G4595" s="1" t="s">
        <v>655</v>
      </c>
      <c r="H4595" t="s">
        <v>1958</v>
      </c>
      <c r="I4595" s="1" t="s">
        <v>41</v>
      </c>
      <c r="J4595">
        <v>6.5</v>
      </c>
    </row>
    <row r="4596" spans="1:10" hidden="1" x14ac:dyDescent="0.25">
      <c r="A4596" s="24" t="str">
        <f t="shared" si="73"/>
        <v>910212ARCELOR (BERTON SICARD)</v>
      </c>
      <c r="B4596" s="1">
        <v>910212</v>
      </c>
      <c r="C4596" s="1" t="s">
        <v>32898</v>
      </c>
      <c r="D4596" s="1" t="s">
        <v>78</v>
      </c>
      <c r="E4596" s="1" t="s">
        <v>1960</v>
      </c>
      <c r="F4596" s="1" t="s">
        <v>32900</v>
      </c>
      <c r="G4596" s="1" t="s">
        <v>655</v>
      </c>
      <c r="H4596">
        <v>910212</v>
      </c>
      <c r="I4596" s="1" t="s">
        <v>41</v>
      </c>
      <c r="J4596">
        <v>6.5</v>
      </c>
    </row>
    <row r="4597" spans="1:10" hidden="1" x14ac:dyDescent="0.25">
      <c r="A4597" s="24" t="str">
        <f t="shared" si="73"/>
        <v>910213ARCELOR (BERTON SICARD)</v>
      </c>
      <c r="B4597" s="1">
        <v>910213</v>
      </c>
      <c r="C4597" s="1" t="s">
        <v>32898</v>
      </c>
      <c r="D4597" s="1" t="s">
        <v>78</v>
      </c>
      <c r="E4597" s="1" t="s">
        <v>1960</v>
      </c>
      <c r="F4597" s="1" t="s">
        <v>32900</v>
      </c>
      <c r="G4597" s="1" t="s">
        <v>655</v>
      </c>
      <c r="H4597">
        <v>910213</v>
      </c>
      <c r="I4597" s="1" t="s">
        <v>41</v>
      </c>
      <c r="J4597">
        <v>6.5</v>
      </c>
    </row>
    <row r="4598" spans="1:10" hidden="1" x14ac:dyDescent="0.25">
      <c r="A4598" s="24" t="str">
        <f t="shared" si="73"/>
        <v>910224ARCELOR (BERTON SICARD)</v>
      </c>
      <c r="B4598" s="1">
        <v>910224</v>
      </c>
      <c r="C4598" s="1" t="s">
        <v>32898</v>
      </c>
      <c r="D4598" s="1" t="s">
        <v>78</v>
      </c>
      <c r="E4598" s="1" t="s">
        <v>2276</v>
      </c>
      <c r="F4598" s="1" t="s">
        <v>32900</v>
      </c>
      <c r="G4598" s="1" t="s">
        <v>655</v>
      </c>
      <c r="H4598">
        <v>910224</v>
      </c>
      <c r="I4598" s="1" t="s">
        <v>41</v>
      </c>
      <c r="J4598">
        <v>6.5</v>
      </c>
    </row>
    <row r="4599" spans="1:10" hidden="1" x14ac:dyDescent="0.25">
      <c r="A4599" s="24" t="str">
        <f t="shared" si="73"/>
        <v>910225ARCELOR (BERTON SICARD)</v>
      </c>
      <c r="B4599" s="1">
        <v>910225</v>
      </c>
      <c r="C4599" s="1" t="s">
        <v>32898</v>
      </c>
      <c r="D4599" s="1" t="s">
        <v>78</v>
      </c>
      <c r="E4599" s="1" t="s">
        <v>1962</v>
      </c>
      <c r="F4599" s="1" t="s">
        <v>32900</v>
      </c>
      <c r="G4599" s="1" t="s">
        <v>655</v>
      </c>
      <c r="H4599">
        <v>910225</v>
      </c>
      <c r="I4599" s="1" t="s">
        <v>41</v>
      </c>
      <c r="J4599">
        <v>6.5</v>
      </c>
    </row>
    <row r="4600" spans="1:10" hidden="1" x14ac:dyDescent="0.25">
      <c r="A4600" s="24" t="str">
        <f t="shared" si="73"/>
        <v>920003ARCELOR (BERTON SICARD)</v>
      </c>
      <c r="B4600" s="1">
        <v>920003</v>
      </c>
      <c r="C4600" s="1" t="s">
        <v>32898</v>
      </c>
      <c r="D4600" s="1" t="s">
        <v>78</v>
      </c>
      <c r="E4600" s="1" t="s">
        <v>1963</v>
      </c>
      <c r="F4600" s="1" t="s">
        <v>32900</v>
      </c>
      <c r="G4600" s="1" t="s">
        <v>655</v>
      </c>
      <c r="H4600">
        <v>920003</v>
      </c>
      <c r="I4600" s="1" t="s">
        <v>41</v>
      </c>
      <c r="J4600">
        <v>6.5</v>
      </c>
    </row>
    <row r="4601" spans="1:10" hidden="1" x14ac:dyDescent="0.25">
      <c r="A4601" s="24" t="str">
        <f t="shared" si="73"/>
        <v>920004ARCELOR (BERTON SICARD)</v>
      </c>
      <c r="B4601" s="1">
        <v>920004</v>
      </c>
      <c r="C4601" s="1" t="s">
        <v>32898</v>
      </c>
      <c r="D4601" s="1" t="s">
        <v>78</v>
      </c>
      <c r="E4601" s="1" t="s">
        <v>1964</v>
      </c>
      <c r="F4601" s="1" t="s">
        <v>32900</v>
      </c>
      <c r="G4601" s="1" t="s">
        <v>655</v>
      </c>
      <c r="H4601">
        <v>920004</v>
      </c>
      <c r="I4601" s="1" t="s">
        <v>41</v>
      </c>
      <c r="J4601">
        <v>6.5</v>
      </c>
    </row>
    <row r="4602" spans="1:10" hidden="1" x14ac:dyDescent="0.25">
      <c r="A4602" s="24" t="str">
        <f t="shared" si="73"/>
        <v>920005ARCELOR (BERTON SICARD)</v>
      </c>
      <c r="B4602" s="1">
        <v>920005</v>
      </c>
      <c r="C4602" s="1" t="s">
        <v>32898</v>
      </c>
      <c r="D4602" s="1" t="s">
        <v>78</v>
      </c>
      <c r="E4602" s="1" t="s">
        <v>1965</v>
      </c>
      <c r="F4602" s="1" t="s">
        <v>32900</v>
      </c>
      <c r="G4602" s="1" t="s">
        <v>655</v>
      </c>
      <c r="H4602">
        <v>920005</v>
      </c>
      <c r="I4602" s="1" t="s">
        <v>41</v>
      </c>
      <c r="J4602">
        <v>6.5</v>
      </c>
    </row>
    <row r="4603" spans="1:10" hidden="1" x14ac:dyDescent="0.25">
      <c r="A4603" s="24" t="str">
        <f t="shared" si="73"/>
        <v>920006ARCELOR (BERTON SICARD)</v>
      </c>
      <c r="B4603" s="1">
        <v>920006</v>
      </c>
      <c r="C4603" s="1" t="s">
        <v>32898</v>
      </c>
      <c r="D4603" s="1" t="s">
        <v>78</v>
      </c>
      <c r="E4603" s="1" t="s">
        <v>1963</v>
      </c>
      <c r="F4603" s="1" t="s">
        <v>32900</v>
      </c>
      <c r="G4603" s="1" t="s">
        <v>655</v>
      </c>
      <c r="H4603">
        <v>920006</v>
      </c>
      <c r="I4603" s="1" t="s">
        <v>41</v>
      </c>
      <c r="J4603">
        <v>6.5</v>
      </c>
    </row>
    <row r="4604" spans="1:10" hidden="1" x14ac:dyDescent="0.25">
      <c r="A4604" s="24" t="str">
        <f t="shared" si="73"/>
        <v>920007ARCELOR (BERTON SICARD)</v>
      </c>
      <c r="B4604" s="1">
        <v>920007</v>
      </c>
      <c r="C4604" s="1" t="s">
        <v>32898</v>
      </c>
      <c r="D4604" s="1" t="s">
        <v>78</v>
      </c>
      <c r="E4604" s="1" t="s">
        <v>1966</v>
      </c>
      <c r="F4604" s="1" t="s">
        <v>32900</v>
      </c>
      <c r="G4604" s="1" t="s">
        <v>655</v>
      </c>
      <c r="H4604">
        <v>920007</v>
      </c>
      <c r="I4604" s="1" t="s">
        <v>41</v>
      </c>
      <c r="J4604">
        <v>6.5</v>
      </c>
    </row>
    <row r="4605" spans="1:10" hidden="1" x14ac:dyDescent="0.25">
      <c r="A4605" s="24" t="str">
        <f t="shared" si="73"/>
        <v>920008ARCELOR (BERTON SICARD)</v>
      </c>
      <c r="B4605" s="1">
        <v>920008</v>
      </c>
      <c r="C4605" s="1" t="s">
        <v>32898</v>
      </c>
      <c r="D4605" s="1" t="s">
        <v>78</v>
      </c>
      <c r="E4605" s="1" t="s">
        <v>1967</v>
      </c>
      <c r="F4605" s="1" t="s">
        <v>32900</v>
      </c>
      <c r="G4605" s="1" t="s">
        <v>655</v>
      </c>
      <c r="H4605">
        <v>920008</v>
      </c>
      <c r="I4605" s="1" t="s">
        <v>41</v>
      </c>
      <c r="J4605">
        <v>6.5</v>
      </c>
    </row>
    <row r="4606" spans="1:10" hidden="1" x14ac:dyDescent="0.25">
      <c r="A4606" s="24" t="str">
        <f t="shared" si="73"/>
        <v>920009ARCELOR (BERTON SICARD)</v>
      </c>
      <c r="B4606" s="1">
        <v>920009</v>
      </c>
      <c r="C4606" s="1" t="s">
        <v>32898</v>
      </c>
      <c r="D4606" s="1" t="s">
        <v>78</v>
      </c>
      <c r="E4606" s="1" t="s">
        <v>1968</v>
      </c>
      <c r="F4606" s="1" t="s">
        <v>32900</v>
      </c>
      <c r="G4606" s="1" t="s">
        <v>655</v>
      </c>
      <c r="H4606">
        <v>920009</v>
      </c>
      <c r="I4606" s="1" t="s">
        <v>41</v>
      </c>
      <c r="J4606">
        <v>6.5</v>
      </c>
    </row>
    <row r="4607" spans="1:10" hidden="1" x14ac:dyDescent="0.25">
      <c r="A4607" s="24" t="str">
        <f t="shared" si="73"/>
        <v>920011ARCELOR (BERTON SICARD)</v>
      </c>
      <c r="B4607" s="1">
        <v>920011</v>
      </c>
      <c r="C4607" s="1" t="s">
        <v>32898</v>
      </c>
      <c r="D4607" s="1" t="s">
        <v>78</v>
      </c>
      <c r="E4607" s="1" t="s">
        <v>1970</v>
      </c>
      <c r="F4607" s="1" t="s">
        <v>32900</v>
      </c>
      <c r="G4607" s="1" t="s">
        <v>655</v>
      </c>
      <c r="H4607">
        <v>920011</v>
      </c>
      <c r="I4607" s="1" t="s">
        <v>41</v>
      </c>
      <c r="J4607">
        <v>6.5</v>
      </c>
    </row>
    <row r="4608" spans="1:10" hidden="1" x14ac:dyDescent="0.25">
      <c r="A4608" s="24" t="str">
        <f t="shared" si="73"/>
        <v>920012ARCELOR (BERTON SICARD)</v>
      </c>
      <c r="B4608" s="1">
        <v>920012</v>
      </c>
      <c r="C4608" s="1" t="s">
        <v>32898</v>
      </c>
      <c r="D4608" s="1" t="s">
        <v>78</v>
      </c>
      <c r="E4608" s="1" t="s">
        <v>1971</v>
      </c>
      <c r="F4608" s="1" t="s">
        <v>32900</v>
      </c>
      <c r="G4608" s="1" t="s">
        <v>655</v>
      </c>
      <c r="H4608">
        <v>920012</v>
      </c>
      <c r="I4608" s="1" t="s">
        <v>41</v>
      </c>
      <c r="J4608">
        <v>6.5</v>
      </c>
    </row>
    <row r="4609" spans="1:10" hidden="1" x14ac:dyDescent="0.25">
      <c r="A4609" s="24" t="str">
        <f t="shared" si="73"/>
        <v>920013ARCELOR (BERTON SICARD)</v>
      </c>
      <c r="B4609" s="1">
        <v>920013</v>
      </c>
      <c r="C4609" s="1" t="s">
        <v>32898</v>
      </c>
      <c r="D4609" s="1" t="s">
        <v>78</v>
      </c>
      <c r="E4609" s="1" t="s">
        <v>1972</v>
      </c>
      <c r="F4609" s="1" t="s">
        <v>32900</v>
      </c>
      <c r="G4609" s="1" t="s">
        <v>655</v>
      </c>
      <c r="H4609">
        <v>920013</v>
      </c>
      <c r="I4609" s="1" t="s">
        <v>41</v>
      </c>
      <c r="J4609">
        <v>6.5</v>
      </c>
    </row>
    <row r="4610" spans="1:10" hidden="1" x14ac:dyDescent="0.25">
      <c r="A4610" s="24" t="str">
        <f t="shared" si="73"/>
        <v>920014ARCELOR (BERTON SICARD)</v>
      </c>
      <c r="B4610" s="1">
        <v>920014</v>
      </c>
      <c r="C4610" s="1" t="s">
        <v>32898</v>
      </c>
      <c r="D4610" s="1" t="s">
        <v>78</v>
      </c>
      <c r="E4610" s="1" t="s">
        <v>1973</v>
      </c>
      <c r="F4610" s="1" t="s">
        <v>32900</v>
      </c>
      <c r="G4610" s="1" t="s">
        <v>655</v>
      </c>
      <c r="H4610">
        <v>920014</v>
      </c>
      <c r="I4610" s="1" t="s">
        <v>41</v>
      </c>
      <c r="J4610">
        <v>6.5</v>
      </c>
    </row>
    <row r="4611" spans="1:10" hidden="1" x14ac:dyDescent="0.25">
      <c r="A4611" s="24" t="str">
        <f t="shared" si="73"/>
        <v>920025ARCELOR (BERTON SICARD)</v>
      </c>
      <c r="B4611" s="1">
        <v>920025</v>
      </c>
      <c r="C4611" s="1" t="s">
        <v>32898</v>
      </c>
      <c r="D4611" s="1" t="s">
        <v>78</v>
      </c>
      <c r="E4611" s="1" t="s">
        <v>1976</v>
      </c>
      <c r="F4611" s="1" t="s">
        <v>32900</v>
      </c>
      <c r="G4611" s="1" t="s">
        <v>655</v>
      </c>
      <c r="H4611">
        <v>920025</v>
      </c>
      <c r="I4611" s="1" t="s">
        <v>41</v>
      </c>
      <c r="J4611">
        <v>6.5</v>
      </c>
    </row>
    <row r="4612" spans="1:10" hidden="1" x14ac:dyDescent="0.25">
      <c r="A4612" s="24" t="str">
        <f t="shared" si="73"/>
        <v>920042ARCELOR (BERTON SICARD)</v>
      </c>
      <c r="B4612" s="1">
        <v>920042</v>
      </c>
      <c r="C4612" s="1" t="s">
        <v>32898</v>
      </c>
      <c r="D4612" s="1" t="s">
        <v>78</v>
      </c>
      <c r="E4612" s="1" t="s">
        <v>1977</v>
      </c>
      <c r="F4612" s="1" t="s">
        <v>32900</v>
      </c>
      <c r="G4612" s="1" t="s">
        <v>655</v>
      </c>
      <c r="H4612">
        <v>920042</v>
      </c>
      <c r="I4612" s="1" t="s">
        <v>41</v>
      </c>
      <c r="J4612">
        <v>6.5</v>
      </c>
    </row>
    <row r="4613" spans="1:10" hidden="1" x14ac:dyDescent="0.25">
      <c r="A4613" s="24" t="str">
        <f t="shared" si="73"/>
        <v>920043ARCELOR (BERTON SICARD)</v>
      </c>
      <c r="B4613" s="1">
        <v>920043</v>
      </c>
      <c r="C4613" s="1" t="s">
        <v>32898</v>
      </c>
      <c r="D4613" s="1" t="s">
        <v>78</v>
      </c>
      <c r="E4613" s="1" t="s">
        <v>1978</v>
      </c>
      <c r="F4613" s="1" t="s">
        <v>32900</v>
      </c>
      <c r="G4613" s="1" t="s">
        <v>655</v>
      </c>
      <c r="H4613">
        <v>920043</v>
      </c>
      <c r="I4613" s="1" t="s">
        <v>41</v>
      </c>
      <c r="J4613">
        <v>6.5</v>
      </c>
    </row>
    <row r="4614" spans="1:10" hidden="1" x14ac:dyDescent="0.25">
      <c r="A4614" s="24" t="str">
        <f t="shared" si="73"/>
        <v>920050ARCELOR (BERTON SICARD)</v>
      </c>
      <c r="B4614" s="1">
        <v>920050</v>
      </c>
      <c r="C4614" s="1" t="s">
        <v>32898</v>
      </c>
      <c r="D4614" s="1" t="s">
        <v>78</v>
      </c>
      <c r="E4614" s="1" t="s">
        <v>1979</v>
      </c>
      <c r="F4614" s="1" t="s">
        <v>32900</v>
      </c>
      <c r="G4614" s="1" t="s">
        <v>655</v>
      </c>
      <c r="H4614">
        <v>920050</v>
      </c>
      <c r="I4614" s="1" t="s">
        <v>41</v>
      </c>
      <c r="J4614">
        <v>6.5</v>
      </c>
    </row>
    <row r="4615" spans="1:10" hidden="1" x14ac:dyDescent="0.25">
      <c r="A4615" s="24" t="str">
        <f t="shared" si="73"/>
        <v>920051ARCELOR (BERTON SICARD)</v>
      </c>
      <c r="B4615" s="1">
        <v>920051</v>
      </c>
      <c r="C4615" s="1" t="s">
        <v>32898</v>
      </c>
      <c r="D4615" s="1" t="s">
        <v>78</v>
      </c>
      <c r="E4615" s="1" t="s">
        <v>1980</v>
      </c>
      <c r="F4615" s="1" t="s">
        <v>32900</v>
      </c>
      <c r="G4615" s="1" t="s">
        <v>655</v>
      </c>
      <c r="H4615">
        <v>920051</v>
      </c>
      <c r="I4615" s="1" t="s">
        <v>41</v>
      </c>
      <c r="J4615">
        <v>6.5</v>
      </c>
    </row>
    <row r="4616" spans="1:10" hidden="1" x14ac:dyDescent="0.25">
      <c r="A4616" s="24" t="str">
        <f t="shared" si="73"/>
        <v>920052ARCELOR (BERTON SICARD)</v>
      </c>
      <c r="B4616" s="1">
        <v>920052</v>
      </c>
      <c r="C4616" s="1" t="s">
        <v>32898</v>
      </c>
      <c r="D4616" s="1" t="s">
        <v>78</v>
      </c>
      <c r="E4616" s="1" t="s">
        <v>1981</v>
      </c>
      <c r="F4616" s="1" t="s">
        <v>32900</v>
      </c>
      <c r="G4616" s="1" t="s">
        <v>655</v>
      </c>
      <c r="H4616">
        <v>920052</v>
      </c>
      <c r="I4616" s="1" t="s">
        <v>41</v>
      </c>
      <c r="J4616">
        <v>6.5</v>
      </c>
    </row>
    <row r="4617" spans="1:10" hidden="1" x14ac:dyDescent="0.25">
      <c r="A4617" s="24" t="str">
        <f t="shared" si="73"/>
        <v>920053ARCELOR (BERTON SICARD)</v>
      </c>
      <c r="B4617" s="1">
        <v>920053</v>
      </c>
      <c r="C4617" s="1" t="s">
        <v>32898</v>
      </c>
      <c r="D4617" s="1" t="s">
        <v>78</v>
      </c>
      <c r="E4617" s="1" t="s">
        <v>1982</v>
      </c>
      <c r="F4617" s="1" t="s">
        <v>32900</v>
      </c>
      <c r="G4617" s="1" t="s">
        <v>655</v>
      </c>
      <c r="H4617">
        <v>920053</v>
      </c>
      <c r="I4617" s="1" t="s">
        <v>41</v>
      </c>
      <c r="J4617">
        <v>6.5</v>
      </c>
    </row>
    <row r="4618" spans="1:10" hidden="1" x14ac:dyDescent="0.25">
      <c r="A4618" s="24" t="str">
        <f t="shared" si="73"/>
        <v>920221ARCELOR (BERTON SICARD)</v>
      </c>
      <c r="B4618" s="1">
        <v>920221</v>
      </c>
      <c r="C4618" s="1" t="s">
        <v>32898</v>
      </c>
      <c r="D4618" s="1" t="s">
        <v>78</v>
      </c>
      <c r="E4618" s="1" t="s">
        <v>1983</v>
      </c>
      <c r="F4618" s="1" t="s">
        <v>32900</v>
      </c>
      <c r="G4618" s="1" t="s">
        <v>655</v>
      </c>
      <c r="H4618">
        <v>920221</v>
      </c>
      <c r="I4618" s="1" t="s">
        <v>41</v>
      </c>
      <c r="J4618">
        <v>6.5</v>
      </c>
    </row>
    <row r="4619" spans="1:10" hidden="1" x14ac:dyDescent="0.25">
      <c r="A4619" s="24" t="str">
        <f t="shared" si="73"/>
        <v>920223ARCELOR (BERTON SICARD)</v>
      </c>
      <c r="B4619" s="1">
        <v>920223</v>
      </c>
      <c r="C4619" s="1" t="s">
        <v>32898</v>
      </c>
      <c r="D4619" s="1" t="s">
        <v>78</v>
      </c>
      <c r="E4619" s="1" t="s">
        <v>1986</v>
      </c>
      <c r="F4619" s="1" t="s">
        <v>32900</v>
      </c>
      <c r="G4619" s="1" t="s">
        <v>655</v>
      </c>
      <c r="H4619">
        <v>920223</v>
      </c>
      <c r="I4619" s="1" t="s">
        <v>41</v>
      </c>
      <c r="J4619">
        <v>6.5</v>
      </c>
    </row>
    <row r="4620" spans="1:10" hidden="1" x14ac:dyDescent="0.25">
      <c r="A4620" s="24" t="str">
        <f t="shared" ref="A4620:A4683" si="74">B4620&amp;F4620</f>
        <v>920224ARCELOR (BERTON SICARD)</v>
      </c>
      <c r="B4620" s="1">
        <v>920224</v>
      </c>
      <c r="C4620" s="1" t="s">
        <v>32898</v>
      </c>
      <c r="D4620" s="1" t="s">
        <v>168</v>
      </c>
      <c r="E4620" s="1" t="s">
        <v>1493</v>
      </c>
      <c r="F4620" s="1" t="s">
        <v>32900</v>
      </c>
      <c r="G4620" s="1" t="s">
        <v>655</v>
      </c>
      <c r="H4620">
        <v>920224</v>
      </c>
      <c r="I4620" s="1" t="s">
        <v>41</v>
      </c>
      <c r="J4620">
        <v>6.5</v>
      </c>
    </row>
    <row r="4621" spans="1:10" hidden="1" x14ac:dyDescent="0.25">
      <c r="A4621" s="24" t="str">
        <f t="shared" si="74"/>
        <v>920230ARCELOR (BERTON SICARD)</v>
      </c>
      <c r="B4621" s="1">
        <v>920230</v>
      </c>
      <c r="C4621" s="1" t="s">
        <v>32898</v>
      </c>
      <c r="D4621" s="1" t="s">
        <v>78</v>
      </c>
      <c r="E4621" s="1" t="s">
        <v>1987</v>
      </c>
      <c r="F4621" s="1" t="s">
        <v>32900</v>
      </c>
      <c r="G4621" s="1" t="s">
        <v>655</v>
      </c>
      <c r="H4621">
        <v>920230</v>
      </c>
      <c r="I4621" s="1" t="s">
        <v>41</v>
      </c>
      <c r="J4621">
        <v>6.5</v>
      </c>
    </row>
    <row r="4622" spans="1:10" hidden="1" x14ac:dyDescent="0.25">
      <c r="A4622" s="24" t="str">
        <f t="shared" si="74"/>
        <v>A5032ARCELOR (BERTON SICARD)</v>
      </c>
      <c r="B4622" s="1" t="s">
        <v>1988</v>
      </c>
      <c r="C4622" s="1" t="s">
        <v>32898</v>
      </c>
      <c r="D4622" s="1" t="s">
        <v>78</v>
      </c>
      <c r="E4622" s="1" t="s">
        <v>1989</v>
      </c>
      <c r="F4622" s="1" t="s">
        <v>32900</v>
      </c>
      <c r="G4622" s="1" t="s">
        <v>655</v>
      </c>
      <c r="H4622" t="s">
        <v>1988</v>
      </c>
      <c r="I4622" s="1" t="s">
        <v>41</v>
      </c>
      <c r="J4622">
        <v>1</v>
      </c>
    </row>
    <row r="4623" spans="1:10" hidden="1" x14ac:dyDescent="0.25">
      <c r="A4623" s="24" t="str">
        <f t="shared" si="74"/>
        <v>A5034ARCELOR (BERTON SICARD)</v>
      </c>
      <c r="B4623" s="1" t="s">
        <v>1990</v>
      </c>
      <c r="C4623" s="1" t="s">
        <v>32898</v>
      </c>
      <c r="D4623" s="1" t="s">
        <v>78</v>
      </c>
      <c r="E4623" s="1" t="s">
        <v>1991</v>
      </c>
      <c r="F4623" s="1" t="s">
        <v>32900</v>
      </c>
      <c r="G4623" s="1" t="s">
        <v>655</v>
      </c>
      <c r="H4623" t="s">
        <v>1990</v>
      </c>
      <c r="I4623" s="1" t="s">
        <v>41</v>
      </c>
      <c r="J4623">
        <v>1</v>
      </c>
    </row>
    <row r="4624" spans="1:10" hidden="1" x14ac:dyDescent="0.25">
      <c r="A4624" s="24" t="str">
        <f t="shared" si="74"/>
        <v>A5068ARCELOR (BERTON SICARD)</v>
      </c>
      <c r="B4624" s="1" t="s">
        <v>1996</v>
      </c>
      <c r="C4624" s="1" t="s">
        <v>32898</v>
      </c>
      <c r="D4624" s="1" t="s">
        <v>78</v>
      </c>
      <c r="E4624" s="1" t="s">
        <v>1997</v>
      </c>
      <c r="F4624" s="1" t="s">
        <v>32900</v>
      </c>
      <c r="G4624" s="1" t="s">
        <v>655</v>
      </c>
      <c r="H4624" t="s">
        <v>1996</v>
      </c>
      <c r="I4624" s="1" t="s">
        <v>41</v>
      </c>
      <c r="J4624">
        <v>1</v>
      </c>
    </row>
    <row r="4625" spans="1:10" hidden="1" x14ac:dyDescent="0.25">
      <c r="A4625" s="24" t="str">
        <f t="shared" si="74"/>
        <v>A5080ARCELOR (BERTON SICARD)</v>
      </c>
      <c r="B4625" s="1" t="s">
        <v>1998</v>
      </c>
      <c r="C4625" s="1" t="s">
        <v>32898</v>
      </c>
      <c r="D4625" s="1" t="s">
        <v>78</v>
      </c>
      <c r="E4625" s="1" t="s">
        <v>1999</v>
      </c>
      <c r="F4625" s="1" t="s">
        <v>32900</v>
      </c>
      <c r="G4625" s="1" t="s">
        <v>655</v>
      </c>
      <c r="H4625" t="s">
        <v>1998</v>
      </c>
      <c r="I4625" s="1" t="s">
        <v>41</v>
      </c>
      <c r="J4625">
        <v>1</v>
      </c>
    </row>
    <row r="4626" spans="1:10" hidden="1" x14ac:dyDescent="0.25">
      <c r="A4626" s="24" t="str">
        <f t="shared" si="74"/>
        <v>A5081ARCELOR (BERTON SICARD)</v>
      </c>
      <c r="B4626" s="1" t="s">
        <v>2000</v>
      </c>
      <c r="C4626" s="1" t="s">
        <v>32898</v>
      </c>
      <c r="D4626" s="1" t="s">
        <v>78</v>
      </c>
      <c r="E4626" s="1" t="s">
        <v>2001</v>
      </c>
      <c r="F4626" s="1" t="s">
        <v>32900</v>
      </c>
      <c r="G4626" s="1" t="s">
        <v>655</v>
      </c>
      <c r="H4626" t="s">
        <v>2000</v>
      </c>
      <c r="I4626" s="1" t="s">
        <v>41</v>
      </c>
      <c r="J4626">
        <v>1</v>
      </c>
    </row>
    <row r="4627" spans="1:10" hidden="1" x14ac:dyDescent="0.25">
      <c r="A4627" s="24" t="str">
        <f t="shared" si="74"/>
        <v>A5082ARCELOR (BERTON SICARD)</v>
      </c>
      <c r="B4627" s="1" t="s">
        <v>2002</v>
      </c>
      <c r="C4627" s="1" t="s">
        <v>32898</v>
      </c>
      <c r="D4627" s="1" t="s">
        <v>78</v>
      </c>
      <c r="E4627" s="1" t="s">
        <v>2003</v>
      </c>
      <c r="F4627" s="1" t="s">
        <v>32900</v>
      </c>
      <c r="G4627" s="1" t="s">
        <v>655</v>
      </c>
      <c r="H4627" t="s">
        <v>2002</v>
      </c>
      <c r="I4627" s="1" t="s">
        <v>41</v>
      </c>
      <c r="J4627">
        <v>1</v>
      </c>
    </row>
    <row r="4628" spans="1:10" hidden="1" x14ac:dyDescent="0.25">
      <c r="A4628" s="24" t="str">
        <f t="shared" si="74"/>
        <v>A5083ARCELOR (BERTON SICARD)</v>
      </c>
      <c r="B4628" s="1" t="s">
        <v>2004</v>
      </c>
      <c r="C4628" s="1" t="s">
        <v>32898</v>
      </c>
      <c r="D4628" s="1" t="s">
        <v>78</v>
      </c>
      <c r="E4628" s="1" t="s">
        <v>2005</v>
      </c>
      <c r="F4628" s="1" t="s">
        <v>32900</v>
      </c>
      <c r="G4628" s="1" t="s">
        <v>655</v>
      </c>
      <c r="H4628" t="s">
        <v>2004</v>
      </c>
      <c r="I4628" s="1" t="s">
        <v>41</v>
      </c>
      <c r="J4628">
        <v>1</v>
      </c>
    </row>
    <row r="4629" spans="1:10" hidden="1" x14ac:dyDescent="0.25">
      <c r="A4629" s="24" t="str">
        <f t="shared" si="74"/>
        <v>A5084ARCELOR (BERTON SICARD)</v>
      </c>
      <c r="B4629" s="1" t="s">
        <v>2006</v>
      </c>
      <c r="C4629" s="1" t="s">
        <v>32898</v>
      </c>
      <c r="D4629" s="1" t="s">
        <v>78</v>
      </c>
      <c r="E4629" s="1" t="s">
        <v>2007</v>
      </c>
      <c r="F4629" s="1" t="s">
        <v>32900</v>
      </c>
      <c r="G4629" s="1" t="s">
        <v>655</v>
      </c>
      <c r="H4629" t="s">
        <v>2006</v>
      </c>
      <c r="I4629" s="1" t="s">
        <v>41</v>
      </c>
      <c r="J4629">
        <v>1</v>
      </c>
    </row>
    <row r="4630" spans="1:10" hidden="1" x14ac:dyDescent="0.25">
      <c r="A4630" s="24" t="str">
        <f t="shared" si="74"/>
        <v>A5086ARCELOR (BERTON SICARD)</v>
      </c>
      <c r="B4630" s="1" t="s">
        <v>2008</v>
      </c>
      <c r="C4630" s="1" t="s">
        <v>32898</v>
      </c>
      <c r="D4630" s="1" t="s">
        <v>78</v>
      </c>
      <c r="E4630" s="1" t="s">
        <v>2009</v>
      </c>
      <c r="F4630" s="1" t="s">
        <v>32900</v>
      </c>
      <c r="G4630" s="1" t="s">
        <v>655</v>
      </c>
      <c r="H4630" t="s">
        <v>2008</v>
      </c>
      <c r="I4630" s="1" t="s">
        <v>41</v>
      </c>
      <c r="J4630">
        <v>1</v>
      </c>
    </row>
    <row r="4631" spans="1:10" hidden="1" x14ac:dyDescent="0.25">
      <c r="A4631" s="24" t="str">
        <f t="shared" si="74"/>
        <v>A5087ARCELOR (BERTON SICARD)</v>
      </c>
      <c r="B4631" s="1" t="s">
        <v>2010</v>
      </c>
      <c r="C4631" s="1" t="s">
        <v>32898</v>
      </c>
      <c r="D4631" s="1" t="s">
        <v>78</v>
      </c>
      <c r="E4631" s="1" t="s">
        <v>2011</v>
      </c>
      <c r="F4631" s="1" t="s">
        <v>32900</v>
      </c>
      <c r="G4631" s="1" t="s">
        <v>655</v>
      </c>
      <c r="H4631" t="s">
        <v>2010</v>
      </c>
      <c r="I4631" s="1" t="s">
        <v>41</v>
      </c>
      <c r="J4631">
        <v>1</v>
      </c>
    </row>
    <row r="4632" spans="1:10" hidden="1" x14ac:dyDescent="0.25">
      <c r="A4632" s="24" t="str">
        <f t="shared" si="74"/>
        <v>A6077ARCELOR (BERTON SICARD)</v>
      </c>
      <c r="B4632" s="1" t="s">
        <v>2281</v>
      </c>
      <c r="C4632" s="1" t="s">
        <v>32898</v>
      </c>
      <c r="D4632" s="1" t="s">
        <v>78</v>
      </c>
      <c r="E4632" s="1" t="s">
        <v>2282</v>
      </c>
      <c r="F4632" s="1" t="s">
        <v>32900</v>
      </c>
      <c r="G4632" s="1" t="s">
        <v>655</v>
      </c>
      <c r="H4632" t="s">
        <v>2281</v>
      </c>
      <c r="I4632" s="1" t="s">
        <v>41</v>
      </c>
      <c r="J4632">
        <v>1</v>
      </c>
    </row>
    <row r="4633" spans="1:10" hidden="1" x14ac:dyDescent="0.25">
      <c r="A4633" s="24" t="str">
        <f t="shared" si="74"/>
        <v>P5003ARCELOR (BERTON SICARD)</v>
      </c>
      <c r="B4633" s="1" t="s">
        <v>676</v>
      </c>
      <c r="C4633" s="1" t="s">
        <v>32898</v>
      </c>
      <c r="D4633" s="1" t="s">
        <v>78</v>
      </c>
      <c r="E4633" s="1" t="s">
        <v>677</v>
      </c>
      <c r="F4633" s="1" t="s">
        <v>32900</v>
      </c>
      <c r="G4633" s="1" t="s">
        <v>655</v>
      </c>
      <c r="H4633" t="s">
        <v>676</v>
      </c>
      <c r="I4633" s="1" t="s">
        <v>41</v>
      </c>
      <c r="J4633">
        <v>6.5</v>
      </c>
    </row>
    <row r="4634" spans="1:10" hidden="1" x14ac:dyDescent="0.25">
      <c r="A4634" s="24" t="str">
        <f t="shared" si="74"/>
        <v>P5004ARCELOR (BERTON SICARD)</v>
      </c>
      <c r="B4634" s="1" t="s">
        <v>678</v>
      </c>
      <c r="C4634" s="1" t="s">
        <v>32898</v>
      </c>
      <c r="D4634" s="1" t="s">
        <v>78</v>
      </c>
      <c r="E4634" s="1" t="s">
        <v>679</v>
      </c>
      <c r="F4634" s="1" t="s">
        <v>32900</v>
      </c>
      <c r="G4634" s="1" t="s">
        <v>655</v>
      </c>
      <c r="H4634" t="s">
        <v>678</v>
      </c>
      <c r="I4634" s="1" t="s">
        <v>41</v>
      </c>
      <c r="J4634">
        <v>6.5</v>
      </c>
    </row>
    <row r="4635" spans="1:10" hidden="1" x14ac:dyDescent="0.25">
      <c r="A4635" s="24" t="str">
        <f t="shared" si="74"/>
        <v>P5005ARCELOR (BERTON SICARD)</v>
      </c>
      <c r="B4635" s="1" t="s">
        <v>680</v>
      </c>
      <c r="C4635" s="1" t="s">
        <v>32898</v>
      </c>
      <c r="D4635" s="1" t="s">
        <v>78</v>
      </c>
      <c r="E4635" s="1" t="s">
        <v>681</v>
      </c>
      <c r="F4635" s="1" t="s">
        <v>32900</v>
      </c>
      <c r="G4635" s="1" t="s">
        <v>655</v>
      </c>
      <c r="H4635" t="s">
        <v>680</v>
      </c>
      <c r="I4635" s="1" t="s">
        <v>41</v>
      </c>
      <c r="J4635">
        <v>6.5</v>
      </c>
    </row>
    <row r="4636" spans="1:10" hidden="1" x14ac:dyDescent="0.25">
      <c r="A4636" s="24" t="str">
        <f t="shared" si="74"/>
        <v>P5006TARCELOR (BERTON SICARD)</v>
      </c>
      <c r="B4636" s="1" t="s">
        <v>682</v>
      </c>
      <c r="C4636" s="1" t="s">
        <v>32898</v>
      </c>
      <c r="D4636" s="1" t="s">
        <v>78</v>
      </c>
      <c r="E4636" s="1" t="s">
        <v>683</v>
      </c>
      <c r="F4636" s="1" t="s">
        <v>32900</v>
      </c>
      <c r="G4636" s="1" t="s">
        <v>655</v>
      </c>
      <c r="H4636" t="s">
        <v>682</v>
      </c>
      <c r="I4636" s="1" t="s">
        <v>41</v>
      </c>
      <c r="J4636">
        <v>6.5</v>
      </c>
    </row>
    <row r="4637" spans="1:10" hidden="1" x14ac:dyDescent="0.25">
      <c r="A4637" s="24" t="str">
        <f t="shared" si="74"/>
        <v>P5007TARCELOR (BERTON SICARD)</v>
      </c>
      <c r="B4637" s="1" t="s">
        <v>684</v>
      </c>
      <c r="C4637" s="1" t="s">
        <v>32898</v>
      </c>
      <c r="D4637" s="1" t="s">
        <v>78</v>
      </c>
      <c r="E4637" s="1" t="s">
        <v>685</v>
      </c>
      <c r="F4637" s="1" t="s">
        <v>32900</v>
      </c>
      <c r="G4637" s="1" t="s">
        <v>655</v>
      </c>
      <c r="H4637" t="s">
        <v>684</v>
      </c>
      <c r="I4637" s="1" t="s">
        <v>41</v>
      </c>
      <c r="J4637">
        <v>6.5</v>
      </c>
    </row>
    <row r="4638" spans="1:10" hidden="1" x14ac:dyDescent="0.25">
      <c r="A4638" s="24" t="str">
        <f t="shared" si="74"/>
        <v>P5008TARCELOR (BERTON SICARD)</v>
      </c>
      <c r="B4638" s="1" t="s">
        <v>686</v>
      </c>
      <c r="C4638" s="1" t="s">
        <v>32898</v>
      </c>
      <c r="D4638" s="1" t="s">
        <v>78</v>
      </c>
      <c r="E4638" s="1" t="s">
        <v>687</v>
      </c>
      <c r="F4638" s="1" t="s">
        <v>32900</v>
      </c>
      <c r="G4638" s="1" t="s">
        <v>655</v>
      </c>
      <c r="H4638" t="s">
        <v>686</v>
      </c>
      <c r="I4638" s="1" t="s">
        <v>41</v>
      </c>
      <c r="J4638">
        <v>6.5</v>
      </c>
    </row>
    <row r="4639" spans="1:10" hidden="1" x14ac:dyDescent="0.25">
      <c r="A4639" s="24" t="str">
        <f t="shared" si="74"/>
        <v>P5009TARCELOR (BERTON SICARD)</v>
      </c>
      <c r="B4639" s="1" t="s">
        <v>688</v>
      </c>
      <c r="C4639" s="1" t="s">
        <v>32898</v>
      </c>
      <c r="D4639" s="1" t="s">
        <v>78</v>
      </c>
      <c r="E4639" s="1" t="s">
        <v>689</v>
      </c>
      <c r="F4639" s="1" t="s">
        <v>32900</v>
      </c>
      <c r="G4639" s="1" t="s">
        <v>655</v>
      </c>
      <c r="H4639" t="s">
        <v>688</v>
      </c>
      <c r="I4639" s="1" t="s">
        <v>41</v>
      </c>
      <c r="J4639">
        <v>6.5</v>
      </c>
    </row>
    <row r="4640" spans="1:10" hidden="1" x14ac:dyDescent="0.25">
      <c r="A4640" s="24" t="str">
        <f t="shared" si="74"/>
        <v>P5010TARCELOR (BERTON SICARD)</v>
      </c>
      <c r="B4640" s="1" t="s">
        <v>690</v>
      </c>
      <c r="C4640" s="1" t="s">
        <v>32898</v>
      </c>
      <c r="D4640" s="1" t="s">
        <v>78</v>
      </c>
      <c r="E4640" s="1" t="s">
        <v>691</v>
      </c>
      <c r="F4640" s="1" t="s">
        <v>32900</v>
      </c>
      <c r="G4640" s="1" t="s">
        <v>655</v>
      </c>
      <c r="H4640" t="s">
        <v>690</v>
      </c>
      <c r="I4640" s="1" t="s">
        <v>41</v>
      </c>
      <c r="J4640">
        <v>6.5</v>
      </c>
    </row>
    <row r="4641" spans="1:10" hidden="1" x14ac:dyDescent="0.25">
      <c r="A4641" s="24" t="str">
        <f t="shared" si="74"/>
        <v>P5011TARCELOR (BERTON SICARD)</v>
      </c>
      <c r="B4641" s="1" t="s">
        <v>692</v>
      </c>
      <c r="C4641" s="1" t="s">
        <v>32898</v>
      </c>
      <c r="D4641" s="1" t="s">
        <v>78</v>
      </c>
      <c r="E4641" s="1" t="s">
        <v>693</v>
      </c>
      <c r="F4641" s="1" t="s">
        <v>32900</v>
      </c>
      <c r="G4641" s="1" t="s">
        <v>655</v>
      </c>
      <c r="H4641" t="s">
        <v>692</v>
      </c>
      <c r="I4641" s="1" t="s">
        <v>41</v>
      </c>
      <c r="J4641">
        <v>6.5</v>
      </c>
    </row>
    <row r="4642" spans="1:10" hidden="1" x14ac:dyDescent="0.25">
      <c r="A4642" s="24" t="str">
        <f t="shared" si="74"/>
        <v>P5012TARCELOR (BERTON SICARD)</v>
      </c>
      <c r="B4642" s="1" t="s">
        <v>694</v>
      </c>
      <c r="C4642" s="1" t="s">
        <v>32898</v>
      </c>
      <c r="D4642" s="1" t="s">
        <v>78</v>
      </c>
      <c r="E4642" s="1" t="s">
        <v>695</v>
      </c>
      <c r="F4642" s="1" t="s">
        <v>32900</v>
      </c>
      <c r="G4642" s="1" t="s">
        <v>655</v>
      </c>
      <c r="H4642" t="s">
        <v>694</v>
      </c>
      <c r="I4642" s="1" t="s">
        <v>41</v>
      </c>
      <c r="J4642">
        <v>6.5</v>
      </c>
    </row>
    <row r="4643" spans="1:10" hidden="1" x14ac:dyDescent="0.25">
      <c r="A4643" s="24" t="str">
        <f t="shared" si="74"/>
        <v>P5013TARCELOR (BERTON SICARD)</v>
      </c>
      <c r="B4643" s="1" t="s">
        <v>696</v>
      </c>
      <c r="C4643" s="1" t="s">
        <v>32898</v>
      </c>
      <c r="D4643" s="1" t="s">
        <v>78</v>
      </c>
      <c r="E4643" s="1" t="s">
        <v>697</v>
      </c>
      <c r="F4643" s="1" t="s">
        <v>32900</v>
      </c>
      <c r="G4643" s="1" t="s">
        <v>655</v>
      </c>
      <c r="H4643" t="s">
        <v>696</v>
      </c>
      <c r="I4643" s="1" t="s">
        <v>41</v>
      </c>
      <c r="J4643">
        <v>6.5</v>
      </c>
    </row>
    <row r="4644" spans="1:10" hidden="1" x14ac:dyDescent="0.25">
      <c r="A4644" s="24" t="str">
        <f t="shared" si="74"/>
        <v>P5014TARCELOR (BERTON SICARD)</v>
      </c>
      <c r="B4644" s="1" t="s">
        <v>698</v>
      </c>
      <c r="C4644" s="1" t="s">
        <v>32898</v>
      </c>
      <c r="D4644" s="1" t="s">
        <v>78</v>
      </c>
      <c r="E4644" s="1" t="s">
        <v>699</v>
      </c>
      <c r="F4644" s="1" t="s">
        <v>32900</v>
      </c>
      <c r="G4644" s="1" t="s">
        <v>655</v>
      </c>
      <c r="H4644" t="s">
        <v>698</v>
      </c>
      <c r="I4644" s="1" t="s">
        <v>41</v>
      </c>
      <c r="J4644">
        <v>6.5</v>
      </c>
    </row>
    <row r="4645" spans="1:10" hidden="1" x14ac:dyDescent="0.25">
      <c r="A4645" s="24" t="str">
        <f t="shared" si="74"/>
        <v>P5015TARCELOR (BERTON SICARD)</v>
      </c>
      <c r="B4645" s="1" t="s">
        <v>700</v>
      </c>
      <c r="C4645" s="1" t="s">
        <v>32898</v>
      </c>
      <c r="D4645" s="1" t="s">
        <v>78</v>
      </c>
      <c r="E4645" s="1" t="s">
        <v>701</v>
      </c>
      <c r="F4645" s="1" t="s">
        <v>32900</v>
      </c>
      <c r="G4645" s="1" t="s">
        <v>655</v>
      </c>
      <c r="H4645" t="s">
        <v>700</v>
      </c>
      <c r="I4645" s="1" t="s">
        <v>41</v>
      </c>
      <c r="J4645">
        <v>6.5</v>
      </c>
    </row>
    <row r="4646" spans="1:10" hidden="1" x14ac:dyDescent="0.25">
      <c r="A4646" s="24" t="str">
        <f t="shared" si="74"/>
        <v>P5016TARCELOR (BERTON SICARD)</v>
      </c>
      <c r="B4646" s="1" t="s">
        <v>702</v>
      </c>
      <c r="C4646" s="1" t="s">
        <v>32898</v>
      </c>
      <c r="D4646" s="1" t="s">
        <v>78</v>
      </c>
      <c r="E4646" s="1" t="s">
        <v>703</v>
      </c>
      <c r="F4646" s="1" t="s">
        <v>32900</v>
      </c>
      <c r="G4646" s="1" t="s">
        <v>655</v>
      </c>
      <c r="H4646" t="s">
        <v>702</v>
      </c>
      <c r="I4646" s="1" t="s">
        <v>41</v>
      </c>
      <c r="J4646">
        <v>6.5</v>
      </c>
    </row>
    <row r="4647" spans="1:10" hidden="1" x14ac:dyDescent="0.25">
      <c r="A4647" s="24" t="str">
        <f t="shared" si="74"/>
        <v>P5017TARCELOR (BERTON SICARD)</v>
      </c>
      <c r="B4647" s="1" t="s">
        <v>704</v>
      </c>
      <c r="C4647" s="1" t="s">
        <v>32898</v>
      </c>
      <c r="D4647" s="1" t="s">
        <v>78</v>
      </c>
      <c r="E4647" s="1" t="s">
        <v>705</v>
      </c>
      <c r="F4647" s="1" t="s">
        <v>32900</v>
      </c>
      <c r="G4647" s="1" t="s">
        <v>655</v>
      </c>
      <c r="H4647" t="s">
        <v>704</v>
      </c>
      <c r="I4647" s="1" t="s">
        <v>41</v>
      </c>
      <c r="J4647">
        <v>6.5</v>
      </c>
    </row>
    <row r="4648" spans="1:10" hidden="1" x14ac:dyDescent="0.25">
      <c r="A4648" s="24" t="str">
        <f t="shared" si="74"/>
        <v>P5018TARCELOR (BERTON SICARD)</v>
      </c>
      <c r="B4648" s="1" t="s">
        <v>706</v>
      </c>
      <c r="C4648" s="1" t="s">
        <v>32898</v>
      </c>
      <c r="D4648" s="1" t="s">
        <v>78</v>
      </c>
      <c r="E4648" s="1" t="s">
        <v>707</v>
      </c>
      <c r="F4648" s="1" t="s">
        <v>32900</v>
      </c>
      <c r="G4648" s="1" t="s">
        <v>655</v>
      </c>
      <c r="H4648" t="s">
        <v>706</v>
      </c>
      <c r="I4648" s="1" t="s">
        <v>41</v>
      </c>
      <c r="J4648">
        <v>6.5</v>
      </c>
    </row>
    <row r="4649" spans="1:10" hidden="1" x14ac:dyDescent="0.25">
      <c r="A4649" s="24" t="str">
        <f t="shared" si="74"/>
        <v>P5019TARCELOR (BERTON SICARD)</v>
      </c>
      <c r="B4649" s="1" t="s">
        <v>708</v>
      </c>
      <c r="C4649" s="1" t="s">
        <v>32898</v>
      </c>
      <c r="D4649" s="1" t="s">
        <v>78</v>
      </c>
      <c r="E4649" s="1" t="s">
        <v>709</v>
      </c>
      <c r="F4649" s="1" t="s">
        <v>32900</v>
      </c>
      <c r="G4649" s="1" t="s">
        <v>655</v>
      </c>
      <c r="H4649" t="s">
        <v>708</v>
      </c>
      <c r="I4649" s="1" t="s">
        <v>41</v>
      </c>
      <c r="J4649">
        <v>6.5</v>
      </c>
    </row>
    <row r="4650" spans="1:10" hidden="1" x14ac:dyDescent="0.25">
      <c r="A4650" s="24" t="str">
        <f t="shared" si="74"/>
        <v>P5020TARCELOR (BERTON SICARD)</v>
      </c>
      <c r="B4650" s="1" t="s">
        <v>710</v>
      </c>
      <c r="C4650" s="1" t="s">
        <v>32898</v>
      </c>
      <c r="D4650" s="1" t="s">
        <v>78</v>
      </c>
      <c r="E4650" s="1" t="s">
        <v>711</v>
      </c>
      <c r="F4650" s="1" t="s">
        <v>32900</v>
      </c>
      <c r="G4650" s="1" t="s">
        <v>655</v>
      </c>
      <c r="H4650" t="s">
        <v>710</v>
      </c>
      <c r="I4650" s="1" t="s">
        <v>41</v>
      </c>
      <c r="J4650">
        <v>6.5</v>
      </c>
    </row>
    <row r="4651" spans="1:10" hidden="1" x14ac:dyDescent="0.25">
      <c r="A4651" s="24" t="str">
        <f t="shared" si="74"/>
        <v>P5021TARCELOR (BERTON SICARD)</v>
      </c>
      <c r="B4651" s="1" t="s">
        <v>712</v>
      </c>
      <c r="C4651" s="1" t="s">
        <v>32898</v>
      </c>
      <c r="D4651" s="1" t="s">
        <v>78</v>
      </c>
      <c r="E4651" s="1" t="s">
        <v>713</v>
      </c>
      <c r="F4651" s="1" t="s">
        <v>32900</v>
      </c>
      <c r="G4651" s="1" t="s">
        <v>655</v>
      </c>
      <c r="H4651" t="s">
        <v>712</v>
      </c>
      <c r="I4651" s="1" t="s">
        <v>41</v>
      </c>
      <c r="J4651">
        <v>6.5</v>
      </c>
    </row>
    <row r="4652" spans="1:10" hidden="1" x14ac:dyDescent="0.25">
      <c r="A4652" s="24" t="str">
        <f t="shared" si="74"/>
        <v>P5022ARCELOR (BERTON SICARD)</v>
      </c>
      <c r="B4652" s="1" t="s">
        <v>714</v>
      </c>
      <c r="C4652" s="1" t="s">
        <v>32898</v>
      </c>
      <c r="D4652" s="1" t="s">
        <v>78</v>
      </c>
      <c r="E4652" s="1" t="s">
        <v>715</v>
      </c>
      <c r="F4652" s="1" t="s">
        <v>32900</v>
      </c>
      <c r="G4652" s="1" t="s">
        <v>655</v>
      </c>
      <c r="H4652" t="s">
        <v>714</v>
      </c>
      <c r="I4652" s="1" t="s">
        <v>41</v>
      </c>
      <c r="J4652">
        <v>6.5</v>
      </c>
    </row>
    <row r="4653" spans="1:10" hidden="1" x14ac:dyDescent="0.25">
      <c r="A4653" s="24" t="str">
        <f t="shared" si="74"/>
        <v>P5023TARCELOR (BERTON SICARD)</v>
      </c>
      <c r="B4653" s="1" t="s">
        <v>716</v>
      </c>
      <c r="C4653" s="1" t="s">
        <v>32898</v>
      </c>
      <c r="D4653" s="1" t="s">
        <v>78</v>
      </c>
      <c r="E4653" s="1" t="s">
        <v>717</v>
      </c>
      <c r="F4653" s="1" t="s">
        <v>32900</v>
      </c>
      <c r="G4653" s="1" t="s">
        <v>655</v>
      </c>
      <c r="H4653" t="s">
        <v>716</v>
      </c>
      <c r="I4653" s="1" t="s">
        <v>41</v>
      </c>
      <c r="J4653">
        <v>6.5</v>
      </c>
    </row>
    <row r="4654" spans="1:10" hidden="1" x14ac:dyDescent="0.25">
      <c r="A4654" s="24" t="str">
        <f t="shared" si="74"/>
        <v>P5024TARCELOR (BERTON SICARD)</v>
      </c>
      <c r="B4654" s="1" t="s">
        <v>718</v>
      </c>
      <c r="C4654" s="1" t="s">
        <v>32898</v>
      </c>
      <c r="D4654" s="1" t="s">
        <v>78</v>
      </c>
      <c r="E4654" s="1" t="s">
        <v>719</v>
      </c>
      <c r="F4654" s="1" t="s">
        <v>32900</v>
      </c>
      <c r="G4654" s="1" t="s">
        <v>655</v>
      </c>
      <c r="H4654" t="s">
        <v>718</v>
      </c>
      <c r="I4654" s="1" t="s">
        <v>41</v>
      </c>
      <c r="J4654">
        <v>6.5</v>
      </c>
    </row>
    <row r="4655" spans="1:10" hidden="1" x14ac:dyDescent="0.25">
      <c r="A4655" s="24" t="str">
        <f t="shared" si="74"/>
        <v>P5025ARCELOR (BERTON SICARD)</v>
      </c>
      <c r="B4655" s="1" t="s">
        <v>720</v>
      </c>
      <c r="C4655" s="1" t="s">
        <v>32898</v>
      </c>
      <c r="D4655" s="1" t="s">
        <v>78</v>
      </c>
      <c r="E4655" s="1" t="s">
        <v>683</v>
      </c>
      <c r="F4655" s="1" t="s">
        <v>32900</v>
      </c>
      <c r="G4655" s="1" t="s">
        <v>655</v>
      </c>
      <c r="H4655" t="s">
        <v>720</v>
      </c>
      <c r="I4655" s="1" t="s">
        <v>41</v>
      </c>
      <c r="J4655">
        <v>6.5</v>
      </c>
    </row>
    <row r="4656" spans="1:10" hidden="1" x14ac:dyDescent="0.25">
      <c r="A4656" s="24" t="str">
        <f t="shared" si="74"/>
        <v>P5026ARCELOR (BERTON SICARD)</v>
      </c>
      <c r="B4656" s="1" t="s">
        <v>721</v>
      </c>
      <c r="C4656" s="1" t="s">
        <v>32898</v>
      </c>
      <c r="D4656" s="1" t="s">
        <v>78</v>
      </c>
      <c r="E4656" s="1" t="s">
        <v>685</v>
      </c>
      <c r="F4656" s="1" t="s">
        <v>32900</v>
      </c>
      <c r="G4656" s="1" t="s">
        <v>655</v>
      </c>
      <c r="H4656" t="s">
        <v>721</v>
      </c>
      <c r="I4656" s="1" t="s">
        <v>41</v>
      </c>
      <c r="J4656">
        <v>6.5</v>
      </c>
    </row>
    <row r="4657" spans="1:10" hidden="1" x14ac:dyDescent="0.25">
      <c r="A4657" s="24" t="str">
        <f t="shared" si="74"/>
        <v>P5027ARCELOR (BERTON SICARD)</v>
      </c>
      <c r="B4657" s="1" t="s">
        <v>722</v>
      </c>
      <c r="C4657" s="1" t="s">
        <v>32898</v>
      </c>
      <c r="D4657" s="1" t="s">
        <v>78</v>
      </c>
      <c r="E4657" s="1" t="s">
        <v>687</v>
      </c>
      <c r="F4657" s="1" t="s">
        <v>32900</v>
      </c>
      <c r="G4657" s="1" t="s">
        <v>655</v>
      </c>
      <c r="H4657" t="s">
        <v>722</v>
      </c>
      <c r="I4657" s="1" t="s">
        <v>41</v>
      </c>
      <c r="J4657">
        <v>6.5</v>
      </c>
    </row>
    <row r="4658" spans="1:10" hidden="1" x14ac:dyDescent="0.25">
      <c r="A4658" s="24" t="str">
        <f t="shared" si="74"/>
        <v>P5028ARCELOR (BERTON SICARD)</v>
      </c>
      <c r="B4658" s="1" t="s">
        <v>723</v>
      </c>
      <c r="C4658" s="1" t="s">
        <v>32898</v>
      </c>
      <c r="D4658" s="1" t="s">
        <v>78</v>
      </c>
      <c r="E4658" s="1" t="s">
        <v>689</v>
      </c>
      <c r="F4658" s="1" t="s">
        <v>32900</v>
      </c>
      <c r="G4658" s="1" t="s">
        <v>655</v>
      </c>
      <c r="H4658" t="s">
        <v>723</v>
      </c>
      <c r="I4658" s="1" t="s">
        <v>41</v>
      </c>
      <c r="J4658">
        <v>6.5</v>
      </c>
    </row>
    <row r="4659" spans="1:10" hidden="1" x14ac:dyDescent="0.25">
      <c r="A4659" s="24" t="str">
        <f t="shared" si="74"/>
        <v>P5029ARCELOR (BERTON SICARD)</v>
      </c>
      <c r="B4659" s="1" t="s">
        <v>724</v>
      </c>
      <c r="C4659" s="1" t="s">
        <v>32898</v>
      </c>
      <c r="D4659" s="1" t="s">
        <v>78</v>
      </c>
      <c r="E4659" s="1" t="s">
        <v>691</v>
      </c>
      <c r="F4659" s="1" t="s">
        <v>32900</v>
      </c>
      <c r="G4659" s="1" t="s">
        <v>655</v>
      </c>
      <c r="H4659" t="s">
        <v>724</v>
      </c>
      <c r="I4659" s="1" t="s">
        <v>41</v>
      </c>
      <c r="J4659">
        <v>6.5</v>
      </c>
    </row>
    <row r="4660" spans="1:10" hidden="1" x14ac:dyDescent="0.25">
      <c r="A4660" s="24" t="str">
        <f t="shared" si="74"/>
        <v>P5030ARCELOR (BERTON SICARD)</v>
      </c>
      <c r="B4660" s="1" t="s">
        <v>725</v>
      </c>
      <c r="C4660" s="1" t="s">
        <v>32898</v>
      </c>
      <c r="D4660" s="1" t="s">
        <v>78</v>
      </c>
      <c r="E4660" s="1" t="s">
        <v>726</v>
      </c>
      <c r="F4660" s="1" t="s">
        <v>32900</v>
      </c>
      <c r="G4660" s="1" t="s">
        <v>655</v>
      </c>
      <c r="H4660" t="s">
        <v>725</v>
      </c>
      <c r="I4660" s="1" t="s">
        <v>41</v>
      </c>
      <c r="J4660">
        <v>6.5</v>
      </c>
    </row>
    <row r="4661" spans="1:10" hidden="1" x14ac:dyDescent="0.25">
      <c r="A4661" s="24" t="str">
        <f t="shared" si="74"/>
        <v>P5031ARCELOR (BERTON SICARD)</v>
      </c>
      <c r="B4661" s="1" t="s">
        <v>727</v>
      </c>
      <c r="C4661" s="1" t="s">
        <v>32898</v>
      </c>
      <c r="D4661" s="1" t="s">
        <v>78</v>
      </c>
      <c r="E4661" s="1" t="s">
        <v>728</v>
      </c>
      <c r="F4661" s="1" t="s">
        <v>32900</v>
      </c>
      <c r="G4661" s="1" t="s">
        <v>655</v>
      </c>
      <c r="H4661" t="s">
        <v>727</v>
      </c>
      <c r="I4661" s="1" t="s">
        <v>41</v>
      </c>
      <c r="J4661">
        <v>6.5</v>
      </c>
    </row>
    <row r="4662" spans="1:10" hidden="1" x14ac:dyDescent="0.25">
      <c r="A4662" s="24" t="str">
        <f t="shared" si="74"/>
        <v>P5032ARCELOR (BERTON SICARD)</v>
      </c>
      <c r="B4662" s="1" t="s">
        <v>729</v>
      </c>
      <c r="C4662" s="1" t="s">
        <v>32898</v>
      </c>
      <c r="D4662" s="1" t="s">
        <v>78</v>
      </c>
      <c r="E4662" s="1" t="s">
        <v>730</v>
      </c>
      <c r="F4662" s="1" t="s">
        <v>32900</v>
      </c>
      <c r="G4662" s="1" t="s">
        <v>655</v>
      </c>
      <c r="H4662" t="s">
        <v>729</v>
      </c>
      <c r="I4662" s="1" t="s">
        <v>41</v>
      </c>
      <c r="J4662">
        <v>6.5</v>
      </c>
    </row>
    <row r="4663" spans="1:10" hidden="1" x14ac:dyDescent="0.25">
      <c r="A4663" s="24" t="str">
        <f t="shared" si="74"/>
        <v>P5033ARCELOR (BERTON SICARD)</v>
      </c>
      <c r="B4663" s="1" t="s">
        <v>731</v>
      </c>
      <c r="C4663" s="1" t="s">
        <v>32898</v>
      </c>
      <c r="D4663" s="1" t="s">
        <v>78</v>
      </c>
      <c r="E4663" s="1" t="s">
        <v>732</v>
      </c>
      <c r="F4663" s="1" t="s">
        <v>32900</v>
      </c>
      <c r="G4663" s="1" t="s">
        <v>655</v>
      </c>
      <c r="H4663" t="s">
        <v>731</v>
      </c>
      <c r="I4663" s="1" t="s">
        <v>41</v>
      </c>
      <c r="J4663">
        <v>6.5</v>
      </c>
    </row>
    <row r="4664" spans="1:10" hidden="1" x14ac:dyDescent="0.25">
      <c r="A4664" s="24" t="str">
        <f t="shared" si="74"/>
        <v>P5034ARCELOR (BERTON SICARD)</v>
      </c>
      <c r="B4664" s="1" t="s">
        <v>733</v>
      </c>
      <c r="C4664" s="1" t="s">
        <v>32898</v>
      </c>
      <c r="D4664" s="1" t="s">
        <v>78</v>
      </c>
      <c r="E4664" s="1" t="s">
        <v>734</v>
      </c>
      <c r="F4664" s="1" t="s">
        <v>32900</v>
      </c>
      <c r="G4664" s="1" t="s">
        <v>655</v>
      </c>
      <c r="H4664" t="s">
        <v>733</v>
      </c>
      <c r="I4664" s="1" t="s">
        <v>41</v>
      </c>
      <c r="J4664">
        <v>6.5</v>
      </c>
    </row>
    <row r="4665" spans="1:10" hidden="1" x14ac:dyDescent="0.25">
      <c r="A4665" s="24" t="str">
        <f t="shared" si="74"/>
        <v>P5035ARCELOR (BERTON SICARD)</v>
      </c>
      <c r="B4665" s="1" t="s">
        <v>735</v>
      </c>
      <c r="C4665" s="1" t="s">
        <v>32898</v>
      </c>
      <c r="D4665" s="1" t="s">
        <v>78</v>
      </c>
      <c r="E4665" s="1" t="s">
        <v>736</v>
      </c>
      <c r="F4665" s="1" t="s">
        <v>32900</v>
      </c>
      <c r="G4665" s="1" t="s">
        <v>655</v>
      </c>
      <c r="H4665" t="s">
        <v>735</v>
      </c>
      <c r="I4665" s="1" t="s">
        <v>41</v>
      </c>
      <c r="J4665">
        <v>6.5</v>
      </c>
    </row>
    <row r="4666" spans="1:10" hidden="1" x14ac:dyDescent="0.25">
      <c r="A4666" s="24" t="str">
        <f t="shared" si="74"/>
        <v>P5036ARCELOR (BERTON SICARD)</v>
      </c>
      <c r="B4666" s="1" t="s">
        <v>737</v>
      </c>
      <c r="C4666" s="1" t="s">
        <v>32898</v>
      </c>
      <c r="D4666" s="1" t="s">
        <v>78</v>
      </c>
      <c r="E4666" s="1" t="s">
        <v>738</v>
      </c>
      <c r="F4666" s="1" t="s">
        <v>32900</v>
      </c>
      <c r="G4666" s="1" t="s">
        <v>655</v>
      </c>
      <c r="H4666" t="s">
        <v>737</v>
      </c>
      <c r="I4666" s="1" t="s">
        <v>41</v>
      </c>
      <c r="J4666">
        <v>6.5</v>
      </c>
    </row>
    <row r="4667" spans="1:10" hidden="1" x14ac:dyDescent="0.25">
      <c r="A4667" s="24" t="str">
        <f t="shared" si="74"/>
        <v>P5038TARCELOR (BERTON SICARD)</v>
      </c>
      <c r="B4667" s="1" t="s">
        <v>739</v>
      </c>
      <c r="C4667" s="1" t="s">
        <v>32898</v>
      </c>
      <c r="D4667" s="1" t="s">
        <v>78</v>
      </c>
      <c r="E4667" s="1" t="s">
        <v>740</v>
      </c>
      <c r="F4667" s="1" t="s">
        <v>32900</v>
      </c>
      <c r="G4667" s="1" t="s">
        <v>655</v>
      </c>
      <c r="H4667" t="s">
        <v>739</v>
      </c>
      <c r="I4667" s="1" t="s">
        <v>41</v>
      </c>
      <c r="J4667">
        <v>6.5</v>
      </c>
    </row>
    <row r="4668" spans="1:10" hidden="1" x14ac:dyDescent="0.25">
      <c r="A4668" s="24" t="str">
        <f t="shared" si="74"/>
        <v>P5039TARCELOR (BERTON SICARD)</v>
      </c>
      <c r="B4668" s="1" t="s">
        <v>741</v>
      </c>
      <c r="C4668" s="1" t="s">
        <v>32898</v>
      </c>
      <c r="D4668" s="1" t="s">
        <v>78</v>
      </c>
      <c r="E4668" s="1" t="s">
        <v>742</v>
      </c>
      <c r="F4668" s="1" t="s">
        <v>32900</v>
      </c>
      <c r="G4668" s="1" t="s">
        <v>655</v>
      </c>
      <c r="H4668" t="s">
        <v>741</v>
      </c>
      <c r="I4668" s="1" t="s">
        <v>41</v>
      </c>
      <c r="J4668">
        <v>6.5</v>
      </c>
    </row>
    <row r="4669" spans="1:10" hidden="1" x14ac:dyDescent="0.25">
      <c r="A4669" s="24" t="str">
        <f t="shared" si="74"/>
        <v>P5040ARCELOR (BERTON SICARD)</v>
      </c>
      <c r="B4669" s="1" t="s">
        <v>743</v>
      </c>
      <c r="C4669" s="1" t="s">
        <v>32898</v>
      </c>
      <c r="D4669" s="1" t="s">
        <v>78</v>
      </c>
      <c r="E4669" s="1" t="s">
        <v>717</v>
      </c>
      <c r="F4669" s="1" t="s">
        <v>32900</v>
      </c>
      <c r="G4669" s="1" t="s">
        <v>655</v>
      </c>
      <c r="H4669" t="s">
        <v>743</v>
      </c>
      <c r="I4669" s="1" t="s">
        <v>41</v>
      </c>
      <c r="J4669">
        <v>6.5</v>
      </c>
    </row>
    <row r="4670" spans="1:10" hidden="1" x14ac:dyDescent="0.25">
      <c r="A4670" s="24" t="str">
        <f t="shared" si="74"/>
        <v>P5041ARCELOR (BERTON SICARD)</v>
      </c>
      <c r="B4670" s="1" t="s">
        <v>744</v>
      </c>
      <c r="C4670" s="1" t="s">
        <v>32898</v>
      </c>
      <c r="D4670" s="1" t="s">
        <v>78</v>
      </c>
      <c r="E4670" s="1" t="s">
        <v>719</v>
      </c>
      <c r="F4670" s="1" t="s">
        <v>32900</v>
      </c>
      <c r="G4670" s="1" t="s">
        <v>655</v>
      </c>
      <c r="H4670" t="s">
        <v>744</v>
      </c>
      <c r="I4670" s="1" t="s">
        <v>41</v>
      </c>
      <c r="J4670">
        <v>6.5</v>
      </c>
    </row>
    <row r="4671" spans="1:10" hidden="1" x14ac:dyDescent="0.25">
      <c r="A4671" s="24" t="str">
        <f t="shared" si="74"/>
        <v>P5043ARCELOR (BERTON SICARD)</v>
      </c>
      <c r="B4671" s="1" t="s">
        <v>745</v>
      </c>
      <c r="C4671" s="1" t="s">
        <v>32898</v>
      </c>
      <c r="D4671" s="1" t="s">
        <v>78</v>
      </c>
      <c r="E4671" s="1" t="s">
        <v>695</v>
      </c>
      <c r="F4671" s="1" t="s">
        <v>32900</v>
      </c>
      <c r="G4671" s="1" t="s">
        <v>655</v>
      </c>
      <c r="H4671" t="s">
        <v>745</v>
      </c>
      <c r="I4671" s="1" t="s">
        <v>41</v>
      </c>
      <c r="J4671">
        <v>6.5</v>
      </c>
    </row>
    <row r="4672" spans="1:10" hidden="1" x14ac:dyDescent="0.25">
      <c r="A4672" s="24" t="str">
        <f t="shared" si="74"/>
        <v>P5044ARCELOR (BERTON SICARD)</v>
      </c>
      <c r="B4672" s="1" t="s">
        <v>746</v>
      </c>
      <c r="C4672" s="1" t="s">
        <v>32898</v>
      </c>
      <c r="D4672" s="1" t="s">
        <v>78</v>
      </c>
      <c r="E4672" s="1" t="s">
        <v>693</v>
      </c>
      <c r="F4672" s="1" t="s">
        <v>32900</v>
      </c>
      <c r="G4672" s="1" t="s">
        <v>655</v>
      </c>
      <c r="H4672" t="s">
        <v>746</v>
      </c>
      <c r="I4672" s="1" t="s">
        <v>41</v>
      </c>
      <c r="J4672">
        <v>6.5</v>
      </c>
    </row>
    <row r="4673" spans="1:10" hidden="1" x14ac:dyDescent="0.25">
      <c r="A4673" s="24" t="str">
        <f t="shared" si="74"/>
        <v>P5049TARCELOR (BERTON SICARD)</v>
      </c>
      <c r="B4673" s="1" t="s">
        <v>747</v>
      </c>
      <c r="C4673" s="1" t="s">
        <v>32898</v>
      </c>
      <c r="D4673" s="1" t="s">
        <v>168</v>
      </c>
      <c r="E4673" s="1" t="s">
        <v>748</v>
      </c>
      <c r="F4673" s="1" t="s">
        <v>32900</v>
      </c>
      <c r="G4673" s="1" t="s">
        <v>655</v>
      </c>
      <c r="H4673" t="s">
        <v>747</v>
      </c>
      <c r="I4673" s="1" t="s">
        <v>41</v>
      </c>
      <c r="J4673">
        <v>6.5</v>
      </c>
    </row>
    <row r="4674" spans="1:10" hidden="1" x14ac:dyDescent="0.25">
      <c r="A4674" s="24" t="str">
        <f t="shared" si="74"/>
        <v>P5053TARCELOR (BERTON SICARD)</v>
      </c>
      <c r="B4674" s="1" t="s">
        <v>749</v>
      </c>
      <c r="C4674" s="1" t="s">
        <v>32898</v>
      </c>
      <c r="D4674" s="1" t="s">
        <v>78</v>
      </c>
      <c r="E4674" s="1" t="s">
        <v>750</v>
      </c>
      <c r="F4674" s="1" t="s">
        <v>32900</v>
      </c>
      <c r="G4674" s="1" t="s">
        <v>655</v>
      </c>
      <c r="H4674" t="s">
        <v>749</v>
      </c>
      <c r="I4674" s="1" t="s">
        <v>41</v>
      </c>
      <c r="J4674">
        <v>6.5</v>
      </c>
    </row>
    <row r="4675" spans="1:10" hidden="1" x14ac:dyDescent="0.25">
      <c r="A4675" s="24" t="str">
        <f t="shared" si="74"/>
        <v>P5054TARCELOR (BERTON SICARD)</v>
      </c>
      <c r="B4675" s="1" t="s">
        <v>751</v>
      </c>
      <c r="C4675" s="1" t="s">
        <v>32898</v>
      </c>
      <c r="D4675" s="1" t="s">
        <v>78</v>
      </c>
      <c r="E4675" s="1" t="s">
        <v>752</v>
      </c>
      <c r="F4675" s="1" t="s">
        <v>32900</v>
      </c>
      <c r="G4675" s="1" t="s">
        <v>655</v>
      </c>
      <c r="H4675" t="s">
        <v>751</v>
      </c>
      <c r="I4675" s="1" t="s">
        <v>41</v>
      </c>
      <c r="J4675">
        <v>6.5</v>
      </c>
    </row>
    <row r="4676" spans="1:10" hidden="1" x14ac:dyDescent="0.25">
      <c r="A4676" s="24" t="str">
        <f t="shared" si="74"/>
        <v>P5055ARCELOR (BERTON SICARD)</v>
      </c>
      <c r="B4676" s="1" t="s">
        <v>753</v>
      </c>
      <c r="C4676" s="1" t="s">
        <v>32898</v>
      </c>
      <c r="D4676" s="1" t="s">
        <v>78</v>
      </c>
      <c r="E4676" s="1" t="s">
        <v>754</v>
      </c>
      <c r="F4676" s="1" t="s">
        <v>32900</v>
      </c>
      <c r="G4676" s="1" t="s">
        <v>655</v>
      </c>
      <c r="H4676" t="s">
        <v>753</v>
      </c>
      <c r="I4676" s="1" t="s">
        <v>41</v>
      </c>
      <c r="J4676">
        <v>6.5</v>
      </c>
    </row>
    <row r="4677" spans="1:10" hidden="1" x14ac:dyDescent="0.25">
      <c r="A4677" s="24" t="str">
        <f t="shared" si="74"/>
        <v>P5058ARCELOR (BERTON SICARD)</v>
      </c>
      <c r="B4677" s="1" t="s">
        <v>757</v>
      </c>
      <c r="C4677" s="1" t="s">
        <v>32898</v>
      </c>
      <c r="D4677" s="1" t="s">
        <v>78</v>
      </c>
      <c r="E4677" s="1" t="s">
        <v>758</v>
      </c>
      <c r="F4677" s="1" t="s">
        <v>32900</v>
      </c>
      <c r="G4677" s="1" t="s">
        <v>655</v>
      </c>
      <c r="H4677" t="s">
        <v>757</v>
      </c>
      <c r="I4677" s="1" t="s">
        <v>41</v>
      </c>
      <c r="J4677">
        <v>6.5</v>
      </c>
    </row>
    <row r="4678" spans="1:10" hidden="1" x14ac:dyDescent="0.25">
      <c r="A4678" s="24" t="str">
        <f t="shared" si="74"/>
        <v>P5061TARCELOR (BERTON SICARD)</v>
      </c>
      <c r="B4678" s="1" t="s">
        <v>759</v>
      </c>
      <c r="C4678" s="1" t="s">
        <v>32898</v>
      </c>
      <c r="D4678" s="1" t="s">
        <v>78</v>
      </c>
      <c r="E4678" s="1" t="s">
        <v>760</v>
      </c>
      <c r="F4678" s="1" t="s">
        <v>32900</v>
      </c>
      <c r="G4678" s="1" t="s">
        <v>655</v>
      </c>
      <c r="H4678" t="s">
        <v>759</v>
      </c>
      <c r="I4678" s="1" t="s">
        <v>41</v>
      </c>
      <c r="J4678">
        <v>6.5</v>
      </c>
    </row>
    <row r="4679" spans="1:10" hidden="1" x14ac:dyDescent="0.25">
      <c r="A4679" s="24" t="str">
        <f t="shared" si="74"/>
        <v>P5064ARCELOR (BERTON SICARD)</v>
      </c>
      <c r="B4679" s="1" t="s">
        <v>761</v>
      </c>
      <c r="C4679" s="1" t="s">
        <v>32898</v>
      </c>
      <c r="D4679" s="1" t="s">
        <v>78</v>
      </c>
      <c r="E4679" s="1" t="s">
        <v>740</v>
      </c>
      <c r="F4679" s="1" t="s">
        <v>32900</v>
      </c>
      <c r="G4679" s="1" t="s">
        <v>655</v>
      </c>
      <c r="H4679" t="s">
        <v>761</v>
      </c>
      <c r="I4679" s="1" t="s">
        <v>41</v>
      </c>
      <c r="J4679">
        <v>6.5</v>
      </c>
    </row>
    <row r="4680" spans="1:10" hidden="1" x14ac:dyDescent="0.25">
      <c r="A4680" s="24" t="str">
        <f t="shared" si="74"/>
        <v>P5065ARCELOR (BERTON SICARD)</v>
      </c>
      <c r="B4680" s="1" t="s">
        <v>762</v>
      </c>
      <c r="C4680" s="1" t="s">
        <v>32898</v>
      </c>
      <c r="D4680" s="1" t="s">
        <v>78</v>
      </c>
      <c r="E4680" s="1" t="s">
        <v>742</v>
      </c>
      <c r="F4680" s="1" t="s">
        <v>32900</v>
      </c>
      <c r="G4680" s="1" t="s">
        <v>655</v>
      </c>
      <c r="H4680" t="s">
        <v>762</v>
      </c>
      <c r="I4680" s="1" t="s">
        <v>41</v>
      </c>
      <c r="J4680">
        <v>6.5</v>
      </c>
    </row>
    <row r="4681" spans="1:10" hidden="1" x14ac:dyDescent="0.25">
      <c r="A4681" s="24" t="str">
        <f t="shared" si="74"/>
        <v>P5066TARCELOR (BERTON SICARD)</v>
      </c>
      <c r="B4681" s="1" t="s">
        <v>763</v>
      </c>
      <c r="C4681" s="1" t="s">
        <v>32898</v>
      </c>
      <c r="D4681" s="1" t="s">
        <v>78</v>
      </c>
      <c r="E4681" s="1" t="s">
        <v>764</v>
      </c>
      <c r="F4681" s="1" t="s">
        <v>32900</v>
      </c>
      <c r="G4681" s="1" t="s">
        <v>655</v>
      </c>
      <c r="H4681" t="s">
        <v>763</v>
      </c>
      <c r="I4681" s="1" t="s">
        <v>41</v>
      </c>
      <c r="J4681">
        <v>6.5</v>
      </c>
    </row>
    <row r="4682" spans="1:10" hidden="1" x14ac:dyDescent="0.25">
      <c r="A4682" s="24" t="str">
        <f t="shared" si="74"/>
        <v>P5066T/1ARCELOR (BERTON SICARD)</v>
      </c>
      <c r="B4682" s="1" t="s">
        <v>765</v>
      </c>
      <c r="C4682" s="1" t="s">
        <v>32898</v>
      </c>
      <c r="D4682" s="1" t="s">
        <v>78</v>
      </c>
      <c r="E4682" s="1" t="s">
        <v>766</v>
      </c>
      <c r="F4682" s="1" t="s">
        <v>32900</v>
      </c>
      <c r="G4682" s="1" t="s">
        <v>655</v>
      </c>
      <c r="H4682" t="s">
        <v>765</v>
      </c>
      <c r="I4682" s="1" t="s">
        <v>41</v>
      </c>
      <c r="J4682">
        <v>1</v>
      </c>
    </row>
    <row r="4683" spans="1:10" hidden="1" x14ac:dyDescent="0.25">
      <c r="A4683" s="24" t="str">
        <f t="shared" si="74"/>
        <v>P5067ARCELOR (BERTON SICARD)</v>
      </c>
      <c r="B4683" s="1" t="s">
        <v>767</v>
      </c>
      <c r="C4683" s="1" t="s">
        <v>32898</v>
      </c>
      <c r="D4683" s="1" t="s">
        <v>78</v>
      </c>
      <c r="E4683" s="1" t="s">
        <v>768</v>
      </c>
      <c r="F4683" s="1" t="s">
        <v>32900</v>
      </c>
      <c r="G4683" s="1" t="s">
        <v>655</v>
      </c>
      <c r="H4683" t="s">
        <v>767</v>
      </c>
      <c r="I4683" s="1" t="s">
        <v>41</v>
      </c>
      <c r="J4683">
        <v>6.5</v>
      </c>
    </row>
    <row r="4684" spans="1:10" hidden="1" x14ac:dyDescent="0.25">
      <c r="A4684" s="24" t="str">
        <f t="shared" ref="A4684:A4747" si="75">B4684&amp;F4684</f>
        <v>P5068ARCELOR (BERTON SICARD)</v>
      </c>
      <c r="B4684" s="1" t="s">
        <v>769</v>
      </c>
      <c r="C4684" s="1" t="s">
        <v>32898</v>
      </c>
      <c r="D4684" s="1" t="s">
        <v>78</v>
      </c>
      <c r="E4684" s="1" t="s">
        <v>764</v>
      </c>
      <c r="F4684" s="1" t="s">
        <v>32900</v>
      </c>
      <c r="G4684" s="1" t="s">
        <v>655</v>
      </c>
      <c r="H4684" t="s">
        <v>769</v>
      </c>
      <c r="I4684" s="1" t="s">
        <v>41</v>
      </c>
      <c r="J4684">
        <v>6.5</v>
      </c>
    </row>
    <row r="4685" spans="1:10" hidden="1" x14ac:dyDescent="0.25">
      <c r="A4685" s="24" t="str">
        <f t="shared" si="75"/>
        <v>P5068/1ARCELOR (BERTON SICARD)</v>
      </c>
      <c r="B4685" s="1" t="s">
        <v>770</v>
      </c>
      <c r="C4685" s="1" t="s">
        <v>32898</v>
      </c>
      <c r="D4685" s="1" t="s">
        <v>78</v>
      </c>
      <c r="E4685" s="1" t="s">
        <v>771</v>
      </c>
      <c r="F4685" s="1" t="s">
        <v>32900</v>
      </c>
      <c r="G4685" s="1" t="s">
        <v>655</v>
      </c>
      <c r="H4685" t="s">
        <v>770</v>
      </c>
      <c r="I4685" s="1" t="s">
        <v>41</v>
      </c>
      <c r="J4685">
        <v>1</v>
      </c>
    </row>
    <row r="4686" spans="1:10" hidden="1" x14ac:dyDescent="0.25">
      <c r="A4686" s="24" t="str">
        <f t="shared" si="75"/>
        <v>P5071TARCELOR (BERTON SICARD)</v>
      </c>
      <c r="B4686" s="1" t="s">
        <v>772</v>
      </c>
      <c r="C4686" s="1" t="s">
        <v>32898</v>
      </c>
      <c r="D4686" s="1" t="s">
        <v>78</v>
      </c>
      <c r="E4686" s="1" t="s">
        <v>773</v>
      </c>
      <c r="F4686" s="1" t="s">
        <v>32900</v>
      </c>
      <c r="G4686" s="1" t="s">
        <v>655</v>
      </c>
      <c r="H4686" t="s">
        <v>772</v>
      </c>
      <c r="I4686" s="1" t="s">
        <v>41</v>
      </c>
      <c r="J4686">
        <v>6.5</v>
      </c>
    </row>
    <row r="4687" spans="1:10" hidden="1" x14ac:dyDescent="0.25">
      <c r="A4687" s="24" t="str">
        <f t="shared" si="75"/>
        <v>P5072ARCELOR (BERTON SICARD)</v>
      </c>
      <c r="B4687" s="1" t="s">
        <v>774</v>
      </c>
      <c r="C4687" s="1" t="s">
        <v>32898</v>
      </c>
      <c r="D4687" s="1" t="s">
        <v>78</v>
      </c>
      <c r="E4687" s="1" t="s">
        <v>775</v>
      </c>
      <c r="F4687" s="1" t="s">
        <v>32900</v>
      </c>
      <c r="G4687" s="1" t="s">
        <v>655</v>
      </c>
      <c r="H4687" t="s">
        <v>774</v>
      </c>
      <c r="I4687" s="1" t="s">
        <v>41</v>
      </c>
      <c r="J4687">
        <v>6.5</v>
      </c>
    </row>
    <row r="4688" spans="1:10" hidden="1" x14ac:dyDescent="0.25">
      <c r="A4688" s="24" t="str">
        <f t="shared" si="75"/>
        <v>P5073TARCELOR (BERTON SICARD)</v>
      </c>
      <c r="B4688" s="1" t="s">
        <v>776</v>
      </c>
      <c r="C4688" s="1" t="s">
        <v>32898</v>
      </c>
      <c r="D4688" s="1" t="s">
        <v>78</v>
      </c>
      <c r="E4688" s="1" t="s">
        <v>777</v>
      </c>
      <c r="F4688" s="1" t="s">
        <v>32900</v>
      </c>
      <c r="G4688" s="1" t="s">
        <v>655</v>
      </c>
      <c r="H4688" t="s">
        <v>776</v>
      </c>
      <c r="I4688" s="1" t="s">
        <v>41</v>
      </c>
      <c r="J4688">
        <v>6.5</v>
      </c>
    </row>
    <row r="4689" spans="1:10" hidden="1" x14ac:dyDescent="0.25">
      <c r="A4689" s="24" t="str">
        <f t="shared" si="75"/>
        <v>P5074TARCELOR (BERTON SICARD)</v>
      </c>
      <c r="B4689" s="1" t="s">
        <v>778</v>
      </c>
      <c r="C4689" s="1" t="s">
        <v>32898</v>
      </c>
      <c r="D4689" s="1" t="s">
        <v>78</v>
      </c>
      <c r="E4689" s="1" t="s">
        <v>779</v>
      </c>
      <c r="F4689" s="1" t="s">
        <v>32900</v>
      </c>
      <c r="G4689" s="1" t="s">
        <v>655</v>
      </c>
      <c r="H4689" t="s">
        <v>778</v>
      </c>
      <c r="I4689" s="1" t="s">
        <v>41</v>
      </c>
      <c r="J4689">
        <v>6.5</v>
      </c>
    </row>
    <row r="4690" spans="1:10" hidden="1" x14ac:dyDescent="0.25">
      <c r="A4690" s="24" t="str">
        <f t="shared" si="75"/>
        <v>P5075TARCELOR (BERTON SICARD)</v>
      </c>
      <c r="B4690" s="1" t="s">
        <v>780</v>
      </c>
      <c r="C4690" s="1" t="s">
        <v>32898</v>
      </c>
      <c r="D4690" s="1" t="s">
        <v>78</v>
      </c>
      <c r="E4690" s="1" t="s">
        <v>781</v>
      </c>
      <c r="F4690" s="1" t="s">
        <v>32900</v>
      </c>
      <c r="G4690" s="1" t="s">
        <v>655</v>
      </c>
      <c r="H4690" t="s">
        <v>780</v>
      </c>
      <c r="I4690" s="1" t="s">
        <v>41</v>
      </c>
      <c r="J4690">
        <v>6.5</v>
      </c>
    </row>
    <row r="4691" spans="1:10" hidden="1" x14ac:dyDescent="0.25">
      <c r="A4691" s="24" t="str">
        <f t="shared" si="75"/>
        <v>P5076ARCELOR (BERTON SICARD)</v>
      </c>
      <c r="B4691" s="1" t="s">
        <v>782</v>
      </c>
      <c r="C4691" s="1" t="s">
        <v>32898</v>
      </c>
      <c r="D4691" s="1" t="s">
        <v>78</v>
      </c>
      <c r="E4691" s="1" t="s">
        <v>783</v>
      </c>
      <c r="F4691" s="1" t="s">
        <v>32900</v>
      </c>
      <c r="G4691" s="1" t="s">
        <v>655</v>
      </c>
      <c r="H4691" t="s">
        <v>782</v>
      </c>
      <c r="I4691" s="1" t="s">
        <v>41</v>
      </c>
      <c r="J4691">
        <v>6.5</v>
      </c>
    </row>
    <row r="4692" spans="1:10" hidden="1" x14ac:dyDescent="0.25">
      <c r="A4692" s="24" t="str">
        <f t="shared" si="75"/>
        <v>P5077ARCELOR (BERTON SICARD)</v>
      </c>
      <c r="B4692" s="1" t="s">
        <v>784</v>
      </c>
      <c r="C4692" s="1" t="s">
        <v>32898</v>
      </c>
      <c r="D4692" s="1" t="s">
        <v>78</v>
      </c>
      <c r="E4692" s="1" t="s">
        <v>785</v>
      </c>
      <c r="F4692" s="1" t="s">
        <v>32900</v>
      </c>
      <c r="G4692" s="1" t="s">
        <v>655</v>
      </c>
      <c r="H4692" t="s">
        <v>784</v>
      </c>
      <c r="I4692" s="1" t="s">
        <v>41</v>
      </c>
      <c r="J4692">
        <v>6.5</v>
      </c>
    </row>
    <row r="4693" spans="1:10" hidden="1" x14ac:dyDescent="0.25">
      <c r="A4693" s="24" t="str">
        <f t="shared" si="75"/>
        <v>P6039ARCELOR (BERTON SICARD)</v>
      </c>
      <c r="B4693" s="1" t="s">
        <v>788</v>
      </c>
      <c r="C4693" s="1" t="s">
        <v>32898</v>
      </c>
      <c r="D4693" s="1" t="s">
        <v>78</v>
      </c>
      <c r="E4693" s="1" t="s">
        <v>789</v>
      </c>
      <c r="F4693" s="1" t="s">
        <v>32900</v>
      </c>
      <c r="G4693" s="1" t="s">
        <v>655</v>
      </c>
      <c r="H4693" t="s">
        <v>788</v>
      </c>
      <c r="I4693" s="1" t="s">
        <v>41</v>
      </c>
      <c r="J4693">
        <v>5.8</v>
      </c>
    </row>
    <row r="4694" spans="1:10" hidden="1" x14ac:dyDescent="0.25">
      <c r="A4694" s="24" t="str">
        <f t="shared" si="75"/>
        <v>P6040ARCELOR (BERTON SICARD)</v>
      </c>
      <c r="B4694" s="1" t="s">
        <v>790</v>
      </c>
      <c r="C4694" s="1" t="s">
        <v>32898</v>
      </c>
      <c r="D4694" s="1" t="s">
        <v>78</v>
      </c>
      <c r="E4694" s="1" t="s">
        <v>791</v>
      </c>
      <c r="F4694" s="1" t="s">
        <v>32900</v>
      </c>
      <c r="G4694" s="1" t="s">
        <v>655</v>
      </c>
      <c r="H4694" t="s">
        <v>790</v>
      </c>
      <c r="I4694" s="1" t="s">
        <v>41</v>
      </c>
      <c r="J4694">
        <v>5.8</v>
      </c>
    </row>
    <row r="4695" spans="1:10" hidden="1" x14ac:dyDescent="0.25">
      <c r="A4695" s="24" t="str">
        <f t="shared" si="75"/>
        <v>P6041ARCELOR (BERTON SICARD)</v>
      </c>
      <c r="B4695" s="1" t="s">
        <v>792</v>
      </c>
      <c r="C4695" s="1" t="s">
        <v>32898</v>
      </c>
      <c r="D4695" s="1" t="s">
        <v>78</v>
      </c>
      <c r="E4695" s="1" t="s">
        <v>793</v>
      </c>
      <c r="F4695" s="1" t="s">
        <v>32900</v>
      </c>
      <c r="G4695" s="1" t="s">
        <v>655</v>
      </c>
      <c r="H4695" t="s">
        <v>792</v>
      </c>
      <c r="I4695" s="1" t="s">
        <v>41</v>
      </c>
      <c r="J4695">
        <v>5.8</v>
      </c>
    </row>
    <row r="4696" spans="1:10" hidden="1" x14ac:dyDescent="0.25">
      <c r="A4696" s="24" t="str">
        <f t="shared" si="75"/>
        <v>P6046ARCELOR (BERTON SICARD)</v>
      </c>
      <c r="B4696" s="1" t="s">
        <v>794</v>
      </c>
      <c r="C4696" s="1" t="s">
        <v>32898</v>
      </c>
      <c r="D4696" s="1" t="s">
        <v>78</v>
      </c>
      <c r="E4696" s="1" t="s">
        <v>795</v>
      </c>
      <c r="F4696" s="1" t="s">
        <v>32900</v>
      </c>
      <c r="G4696" s="1" t="s">
        <v>655</v>
      </c>
      <c r="H4696" t="s">
        <v>794</v>
      </c>
      <c r="I4696" s="1" t="s">
        <v>41</v>
      </c>
      <c r="J4696">
        <v>5.8</v>
      </c>
    </row>
    <row r="4697" spans="1:10" hidden="1" x14ac:dyDescent="0.25">
      <c r="A4697" s="24" t="str">
        <f t="shared" si="75"/>
        <v>P6050ARCELOR (BERTON SICARD)</v>
      </c>
      <c r="B4697" s="1" t="s">
        <v>2221</v>
      </c>
      <c r="C4697" s="1" t="s">
        <v>32898</v>
      </c>
      <c r="D4697" s="1" t="s">
        <v>78</v>
      </c>
      <c r="E4697" s="1" t="s">
        <v>2222</v>
      </c>
      <c r="F4697" s="1" t="s">
        <v>32900</v>
      </c>
      <c r="G4697" s="1" t="s">
        <v>655</v>
      </c>
      <c r="H4697" t="s">
        <v>2221</v>
      </c>
      <c r="I4697" s="1" t="s">
        <v>41</v>
      </c>
      <c r="J4697">
        <v>6.5</v>
      </c>
    </row>
    <row r="4698" spans="1:10" hidden="1" x14ac:dyDescent="0.25">
      <c r="A4698" s="24" t="str">
        <f t="shared" si="75"/>
        <v>P6051ARCELOR (BERTON SICARD)</v>
      </c>
      <c r="B4698" s="1" t="s">
        <v>798</v>
      </c>
      <c r="C4698" s="1" t="s">
        <v>32898</v>
      </c>
      <c r="D4698" s="1" t="s">
        <v>78</v>
      </c>
      <c r="E4698" s="1" t="s">
        <v>799</v>
      </c>
      <c r="F4698" s="1" t="s">
        <v>32900</v>
      </c>
      <c r="G4698" s="1" t="s">
        <v>655</v>
      </c>
      <c r="H4698" t="s">
        <v>798</v>
      </c>
      <c r="I4698" s="1" t="s">
        <v>41</v>
      </c>
      <c r="J4698">
        <v>5.8</v>
      </c>
    </row>
    <row r="4699" spans="1:10" hidden="1" x14ac:dyDescent="0.25">
      <c r="A4699" s="24" t="str">
        <f t="shared" si="75"/>
        <v>P6052ARCELOR (BERTON SICARD)</v>
      </c>
      <c r="B4699" s="1" t="s">
        <v>800</v>
      </c>
      <c r="C4699" s="1" t="s">
        <v>32898</v>
      </c>
      <c r="D4699" s="1" t="s">
        <v>78</v>
      </c>
      <c r="E4699" s="1" t="s">
        <v>801</v>
      </c>
      <c r="F4699" s="1" t="s">
        <v>32900</v>
      </c>
      <c r="G4699" s="1" t="s">
        <v>655</v>
      </c>
      <c r="H4699" t="s">
        <v>800</v>
      </c>
      <c r="I4699" s="1" t="s">
        <v>41</v>
      </c>
      <c r="J4699">
        <v>5.8</v>
      </c>
    </row>
    <row r="4700" spans="1:10" hidden="1" x14ac:dyDescent="0.25">
      <c r="A4700" s="24" t="str">
        <f t="shared" si="75"/>
        <v>P6053ARCELOR (BERTON SICARD)</v>
      </c>
      <c r="B4700" s="1" t="s">
        <v>802</v>
      </c>
      <c r="C4700" s="1" t="s">
        <v>32898</v>
      </c>
      <c r="D4700" s="1" t="s">
        <v>32837</v>
      </c>
      <c r="E4700" s="1" t="s">
        <v>803</v>
      </c>
      <c r="F4700" s="1" t="s">
        <v>32900</v>
      </c>
      <c r="G4700" s="1" t="s">
        <v>655</v>
      </c>
      <c r="H4700" t="s">
        <v>802</v>
      </c>
      <c r="I4700" s="1" t="s">
        <v>41</v>
      </c>
      <c r="J4700">
        <v>5.8</v>
      </c>
    </row>
    <row r="4701" spans="1:10" hidden="1" x14ac:dyDescent="0.25">
      <c r="A4701" s="24" t="str">
        <f t="shared" si="75"/>
        <v>7648ARCELOR (BERTON SICARD)</v>
      </c>
      <c r="B4701" s="1">
        <v>7648</v>
      </c>
      <c r="C4701" s="1" t="s">
        <v>32898</v>
      </c>
      <c r="D4701" s="1" t="s">
        <v>78</v>
      </c>
      <c r="E4701" s="1" t="s">
        <v>2283</v>
      </c>
      <c r="F4701" s="1" t="s">
        <v>32900</v>
      </c>
      <c r="G4701" s="1" t="s">
        <v>655</v>
      </c>
      <c r="H4701">
        <v>7648</v>
      </c>
      <c r="I4701" s="1" t="s">
        <v>41</v>
      </c>
      <c r="J4701">
        <v>6.5</v>
      </c>
    </row>
    <row r="4702" spans="1:10" hidden="1" x14ac:dyDescent="0.25">
      <c r="A4702" s="24" t="str">
        <f t="shared" si="75"/>
        <v>P6056ARCELOR (BERTON SICARD)</v>
      </c>
      <c r="B4702" s="1" t="s">
        <v>805</v>
      </c>
      <c r="C4702" s="1" t="s">
        <v>32898</v>
      </c>
      <c r="D4702" s="1" t="s">
        <v>78</v>
      </c>
      <c r="E4702" s="1" t="s">
        <v>806</v>
      </c>
      <c r="F4702" s="1" t="s">
        <v>32900</v>
      </c>
      <c r="G4702" s="1" t="s">
        <v>655</v>
      </c>
      <c r="H4702" t="s">
        <v>805</v>
      </c>
      <c r="I4702" s="1" t="s">
        <v>41</v>
      </c>
      <c r="J4702">
        <v>6.5</v>
      </c>
    </row>
    <row r="4703" spans="1:10" hidden="1" x14ac:dyDescent="0.25">
      <c r="A4703" s="24" t="str">
        <f t="shared" si="75"/>
        <v>P6057ARCELOR (BERTON SICARD)</v>
      </c>
      <c r="B4703" s="1" t="s">
        <v>807</v>
      </c>
      <c r="C4703" s="1" t="s">
        <v>32898</v>
      </c>
      <c r="D4703" s="1" t="s">
        <v>78</v>
      </c>
      <c r="E4703" s="1" t="s">
        <v>808</v>
      </c>
      <c r="F4703" s="1" t="s">
        <v>32900</v>
      </c>
      <c r="G4703" s="1" t="s">
        <v>655</v>
      </c>
      <c r="H4703" t="s">
        <v>807</v>
      </c>
      <c r="I4703" s="1" t="s">
        <v>41</v>
      </c>
      <c r="J4703">
        <v>6.5</v>
      </c>
    </row>
    <row r="4704" spans="1:10" hidden="1" x14ac:dyDescent="0.25">
      <c r="A4704" s="24" t="str">
        <f t="shared" si="75"/>
        <v>P6058ARCELOR (BERTON SICARD)</v>
      </c>
      <c r="B4704" s="1" t="s">
        <v>809</v>
      </c>
      <c r="C4704" s="1" t="s">
        <v>32898</v>
      </c>
      <c r="D4704" s="1" t="s">
        <v>78</v>
      </c>
      <c r="E4704" s="1" t="s">
        <v>810</v>
      </c>
      <c r="F4704" s="1" t="s">
        <v>32900</v>
      </c>
      <c r="G4704" s="1" t="s">
        <v>655</v>
      </c>
      <c r="H4704" t="s">
        <v>809</v>
      </c>
      <c r="I4704" s="1" t="s">
        <v>41</v>
      </c>
      <c r="J4704">
        <v>6.5</v>
      </c>
    </row>
    <row r="4705" spans="1:10" hidden="1" x14ac:dyDescent="0.25">
      <c r="A4705" s="24" t="str">
        <f t="shared" si="75"/>
        <v>P6060ARCELOR (BERTON SICARD)</v>
      </c>
      <c r="B4705" s="1" t="s">
        <v>811</v>
      </c>
      <c r="C4705" s="1" t="s">
        <v>32898</v>
      </c>
      <c r="D4705" s="1" t="s">
        <v>78</v>
      </c>
      <c r="E4705" s="1" t="s">
        <v>812</v>
      </c>
      <c r="F4705" s="1" t="s">
        <v>32900</v>
      </c>
      <c r="G4705" s="1" t="s">
        <v>655</v>
      </c>
      <c r="H4705" t="s">
        <v>811</v>
      </c>
      <c r="I4705" s="1" t="s">
        <v>41</v>
      </c>
      <c r="J4705">
        <v>6.5</v>
      </c>
    </row>
    <row r="4706" spans="1:10" hidden="1" x14ac:dyDescent="0.25">
      <c r="A4706" s="24" t="str">
        <f t="shared" si="75"/>
        <v>P6061ARCELOR (BERTON SICARD)</v>
      </c>
      <c r="B4706" s="1" t="s">
        <v>813</v>
      </c>
      <c r="C4706" s="1" t="s">
        <v>32898</v>
      </c>
      <c r="D4706" s="1" t="s">
        <v>78</v>
      </c>
      <c r="E4706" s="1" t="s">
        <v>814</v>
      </c>
      <c r="F4706" s="1" t="s">
        <v>32900</v>
      </c>
      <c r="G4706" s="1" t="s">
        <v>655</v>
      </c>
      <c r="H4706" t="s">
        <v>813</v>
      </c>
      <c r="I4706" s="1" t="s">
        <v>41</v>
      </c>
      <c r="J4706">
        <v>6.5</v>
      </c>
    </row>
    <row r="4707" spans="1:10" hidden="1" x14ac:dyDescent="0.25">
      <c r="A4707" s="24" t="str">
        <f t="shared" si="75"/>
        <v>P6062ARCELOR (BERTON SICARD)</v>
      </c>
      <c r="B4707" s="1" t="s">
        <v>815</v>
      </c>
      <c r="C4707" s="1" t="s">
        <v>32898</v>
      </c>
      <c r="D4707" s="1" t="s">
        <v>78</v>
      </c>
      <c r="E4707" s="1" t="s">
        <v>816</v>
      </c>
      <c r="F4707" s="1" t="s">
        <v>32900</v>
      </c>
      <c r="G4707" s="1" t="s">
        <v>655</v>
      </c>
      <c r="H4707" t="s">
        <v>815</v>
      </c>
      <c r="I4707" s="1" t="s">
        <v>41</v>
      </c>
      <c r="J4707">
        <v>6.5</v>
      </c>
    </row>
    <row r="4708" spans="1:10" hidden="1" x14ac:dyDescent="0.25">
      <c r="A4708" s="24" t="str">
        <f t="shared" si="75"/>
        <v>P6063ARCELOR (BERTON SICARD)</v>
      </c>
      <c r="B4708" s="1" t="s">
        <v>817</v>
      </c>
      <c r="C4708" s="1" t="s">
        <v>32898</v>
      </c>
      <c r="D4708" s="1" t="s">
        <v>78</v>
      </c>
      <c r="E4708" s="1" t="s">
        <v>818</v>
      </c>
      <c r="F4708" s="1" t="s">
        <v>32900</v>
      </c>
      <c r="G4708" s="1" t="s">
        <v>655</v>
      </c>
      <c r="H4708" t="s">
        <v>817</v>
      </c>
      <c r="I4708" s="1" t="s">
        <v>41</v>
      </c>
      <c r="J4708">
        <v>6.5</v>
      </c>
    </row>
    <row r="4709" spans="1:10" x14ac:dyDescent="0.25">
      <c r="A4709" s="24" t="str">
        <f t="shared" si="75"/>
        <v>TU125125ARCELOR (BERTON SICARD)</v>
      </c>
      <c r="B4709" s="1" t="s">
        <v>823</v>
      </c>
      <c r="C4709" s="1" t="s">
        <v>32898</v>
      </c>
      <c r="D4709" s="1" t="s">
        <v>78</v>
      </c>
      <c r="E4709" s="1" t="s">
        <v>824</v>
      </c>
      <c r="F4709" s="1" t="s">
        <v>32900</v>
      </c>
      <c r="G4709" s="1" t="s">
        <v>655</v>
      </c>
      <c r="H4709" t="s">
        <v>823</v>
      </c>
      <c r="I4709" s="1" t="s">
        <v>41</v>
      </c>
      <c r="J4709">
        <v>6.5</v>
      </c>
    </row>
    <row r="4710" spans="1:10" x14ac:dyDescent="0.25">
      <c r="A4710" s="24" t="str">
        <f t="shared" si="75"/>
        <v>TU2010X2ARCELOR (BERTON SICARD)</v>
      </c>
      <c r="B4710" s="1" t="s">
        <v>825</v>
      </c>
      <c r="C4710" s="1" t="s">
        <v>32898</v>
      </c>
      <c r="D4710" s="1" t="s">
        <v>78</v>
      </c>
      <c r="E4710" s="1" t="s">
        <v>826</v>
      </c>
      <c r="F4710" s="1" t="s">
        <v>32900</v>
      </c>
      <c r="G4710" s="1" t="s">
        <v>655</v>
      </c>
      <c r="H4710" t="s">
        <v>825</v>
      </c>
      <c r="I4710" s="1" t="s">
        <v>41</v>
      </c>
      <c r="J4710">
        <v>6.5</v>
      </c>
    </row>
    <row r="4711" spans="1:10" x14ac:dyDescent="0.25">
      <c r="A4711" s="24" t="str">
        <f t="shared" si="75"/>
        <v>TU2020X2ARCELOR (BERTON SICARD)</v>
      </c>
      <c r="B4711" s="1" t="s">
        <v>827</v>
      </c>
      <c r="C4711" s="1" t="s">
        <v>32898</v>
      </c>
      <c r="D4711" s="1" t="s">
        <v>78</v>
      </c>
      <c r="E4711" s="1" t="s">
        <v>828</v>
      </c>
      <c r="F4711" s="1" t="s">
        <v>32900</v>
      </c>
      <c r="G4711" s="1" t="s">
        <v>655</v>
      </c>
      <c r="H4711" t="s">
        <v>827</v>
      </c>
      <c r="I4711" s="1" t="s">
        <v>41</v>
      </c>
      <c r="J4711">
        <v>6.5</v>
      </c>
    </row>
    <row r="4712" spans="1:10" x14ac:dyDescent="0.25">
      <c r="A4712" s="24" t="str">
        <f t="shared" si="75"/>
        <v>TU2525X2ARCELOR (BERTON SICARD)</v>
      </c>
      <c r="B4712" s="1" t="s">
        <v>829</v>
      </c>
      <c r="C4712" s="1" t="s">
        <v>32898</v>
      </c>
      <c r="D4712" s="1" t="s">
        <v>78</v>
      </c>
      <c r="E4712" s="1" t="s">
        <v>830</v>
      </c>
      <c r="F4712" s="1" t="s">
        <v>32900</v>
      </c>
      <c r="G4712" s="1" t="s">
        <v>655</v>
      </c>
      <c r="H4712" t="s">
        <v>829</v>
      </c>
      <c r="I4712" s="1" t="s">
        <v>41</v>
      </c>
      <c r="J4712">
        <v>6.5</v>
      </c>
    </row>
    <row r="4713" spans="1:10" x14ac:dyDescent="0.25">
      <c r="A4713" s="24" t="str">
        <f t="shared" si="75"/>
        <v>TU3010X2ARCELOR (BERTON SICARD)</v>
      </c>
      <c r="B4713" s="1" t="s">
        <v>831</v>
      </c>
      <c r="C4713" s="1" t="s">
        <v>32898</v>
      </c>
      <c r="D4713" s="1" t="s">
        <v>78</v>
      </c>
      <c r="E4713" s="1" t="s">
        <v>832</v>
      </c>
      <c r="F4713" s="1" t="s">
        <v>32900</v>
      </c>
      <c r="G4713" s="1" t="s">
        <v>655</v>
      </c>
      <c r="H4713" t="s">
        <v>831</v>
      </c>
      <c r="I4713" s="1" t="s">
        <v>41</v>
      </c>
      <c r="J4713">
        <v>6.5</v>
      </c>
    </row>
    <row r="4714" spans="1:10" x14ac:dyDescent="0.25">
      <c r="A4714" s="24" t="str">
        <f t="shared" si="75"/>
        <v>TU40X2ARCELOR (BERTON SICARD)</v>
      </c>
      <c r="B4714" s="1" t="s">
        <v>835</v>
      </c>
      <c r="C4714" s="1" t="s">
        <v>32898</v>
      </c>
      <c r="D4714" s="1" t="s">
        <v>78</v>
      </c>
      <c r="E4714" s="1" t="s">
        <v>836</v>
      </c>
      <c r="F4714" s="1" t="s">
        <v>32900</v>
      </c>
      <c r="G4714" s="1" t="s">
        <v>655</v>
      </c>
      <c r="H4714" t="s">
        <v>835</v>
      </c>
      <c r="I4714" s="1" t="s">
        <v>41</v>
      </c>
      <c r="J4714">
        <v>6.5</v>
      </c>
    </row>
    <row r="4715" spans="1:10" x14ac:dyDescent="0.25">
      <c r="A4715" s="24" t="str">
        <f t="shared" si="75"/>
        <v>TU4020X2ARCELOR (BERTON SICARD)</v>
      </c>
      <c r="B4715" s="1" t="s">
        <v>837</v>
      </c>
      <c r="C4715" s="1" t="s">
        <v>32898</v>
      </c>
      <c r="D4715" s="1" t="s">
        <v>78</v>
      </c>
      <c r="E4715" s="1" t="s">
        <v>838</v>
      </c>
      <c r="F4715" s="1" t="s">
        <v>32900</v>
      </c>
      <c r="G4715" s="1" t="s">
        <v>655</v>
      </c>
      <c r="H4715" t="s">
        <v>837</v>
      </c>
      <c r="I4715" s="1" t="s">
        <v>41</v>
      </c>
      <c r="J4715">
        <v>6.5</v>
      </c>
    </row>
    <row r="4716" spans="1:10" x14ac:dyDescent="0.25">
      <c r="A4716" s="24" t="str">
        <f t="shared" si="75"/>
        <v>TU4545/2ARCELOR (BERTON SICARD)</v>
      </c>
      <c r="B4716" s="1" t="s">
        <v>841</v>
      </c>
      <c r="C4716" s="1" t="s">
        <v>32898</v>
      </c>
      <c r="D4716" s="1" t="s">
        <v>78</v>
      </c>
      <c r="E4716" s="1" t="s">
        <v>842</v>
      </c>
      <c r="F4716" s="1" t="s">
        <v>32900</v>
      </c>
      <c r="G4716" s="1" t="s">
        <v>655</v>
      </c>
      <c r="H4716" t="s">
        <v>841</v>
      </c>
      <c r="I4716" s="1" t="s">
        <v>41</v>
      </c>
      <c r="J4716">
        <v>1995</v>
      </c>
    </row>
    <row r="4717" spans="1:10" x14ac:dyDescent="0.25">
      <c r="A4717" s="24" t="str">
        <f t="shared" si="75"/>
        <v>TU454515ARCELOR (BERTON SICARD)</v>
      </c>
      <c r="B4717" s="1" t="s">
        <v>843</v>
      </c>
      <c r="C4717" s="1" t="s">
        <v>32898</v>
      </c>
      <c r="D4717" s="1" t="s">
        <v>78</v>
      </c>
      <c r="E4717" s="1" t="s">
        <v>844</v>
      </c>
      <c r="F4717" s="1" t="s">
        <v>32900</v>
      </c>
      <c r="G4717" s="1" t="s">
        <v>655</v>
      </c>
      <c r="H4717" t="s">
        <v>843</v>
      </c>
      <c r="I4717" s="1" t="s">
        <v>41</v>
      </c>
      <c r="J4717">
        <v>6</v>
      </c>
    </row>
    <row r="4718" spans="1:10" x14ac:dyDescent="0.25">
      <c r="A4718" s="24" t="str">
        <f t="shared" si="75"/>
        <v>TU50X2ARCELOR (BERTON SICARD)</v>
      </c>
      <c r="B4718" s="1" t="s">
        <v>845</v>
      </c>
      <c r="C4718" s="1" t="s">
        <v>32898</v>
      </c>
      <c r="D4718" s="1" t="s">
        <v>78</v>
      </c>
      <c r="E4718" s="1" t="s">
        <v>846</v>
      </c>
      <c r="F4718" s="1" t="s">
        <v>32900</v>
      </c>
      <c r="G4718" s="1" t="s">
        <v>655</v>
      </c>
      <c r="H4718" t="s">
        <v>845</v>
      </c>
      <c r="I4718" s="1" t="s">
        <v>41</v>
      </c>
      <c r="J4718">
        <v>4.5999999999999996</v>
      </c>
    </row>
    <row r="4719" spans="1:10" x14ac:dyDescent="0.25">
      <c r="A4719" s="24" t="str">
        <f t="shared" si="75"/>
        <v>TU503017ARCELOR (BERTON SICARD)</v>
      </c>
      <c r="B4719" s="1" t="s">
        <v>847</v>
      </c>
      <c r="C4719" s="1" t="s">
        <v>32898</v>
      </c>
      <c r="D4719" s="1" t="s">
        <v>78</v>
      </c>
      <c r="E4719" s="1" t="s">
        <v>848</v>
      </c>
      <c r="F4719" s="1" t="s">
        <v>32900</v>
      </c>
      <c r="G4719" s="1" t="s">
        <v>655</v>
      </c>
      <c r="H4719" t="s">
        <v>847</v>
      </c>
      <c r="I4719" s="1" t="s">
        <v>41</v>
      </c>
      <c r="J4719">
        <v>6.5</v>
      </c>
    </row>
    <row r="4720" spans="1:10" x14ac:dyDescent="0.25">
      <c r="A4720" s="24" t="str">
        <f t="shared" si="75"/>
        <v>TU60X2/3ARCELOR (BERTON SICARD)</v>
      </c>
      <c r="B4720" s="1" t="s">
        <v>851</v>
      </c>
      <c r="C4720" s="1" t="s">
        <v>32898</v>
      </c>
      <c r="D4720" s="1" t="s">
        <v>78</v>
      </c>
      <c r="E4720" s="1" t="s">
        <v>852</v>
      </c>
      <c r="F4720" s="1" t="s">
        <v>32900</v>
      </c>
      <c r="G4720" s="1" t="s">
        <v>655</v>
      </c>
      <c r="H4720" t="s">
        <v>851</v>
      </c>
      <c r="I4720" s="1" t="s">
        <v>41</v>
      </c>
      <c r="J4720">
        <v>3.2</v>
      </c>
    </row>
    <row r="4721" spans="1:10" x14ac:dyDescent="0.25">
      <c r="A4721" s="24" t="str">
        <f t="shared" si="75"/>
        <v>TU6020X2ARCELOR (BERTON SICARD)</v>
      </c>
      <c r="B4721" s="1" t="s">
        <v>853</v>
      </c>
      <c r="C4721" s="1" t="s">
        <v>32898</v>
      </c>
      <c r="D4721" s="1" t="s">
        <v>78</v>
      </c>
      <c r="E4721" s="1" t="s">
        <v>854</v>
      </c>
      <c r="F4721" s="1" t="s">
        <v>32900</v>
      </c>
      <c r="G4721" s="1" t="s">
        <v>655</v>
      </c>
      <c r="H4721" t="s">
        <v>853</v>
      </c>
      <c r="I4721" s="1" t="s">
        <v>41</v>
      </c>
      <c r="J4721">
        <v>6.5</v>
      </c>
    </row>
    <row r="4722" spans="1:10" x14ac:dyDescent="0.25">
      <c r="A4722" s="24" t="str">
        <f t="shared" si="75"/>
        <v>TU7070X2ARCELOR (BERTON SICARD)</v>
      </c>
      <c r="B4722" s="1" t="s">
        <v>857</v>
      </c>
      <c r="C4722" s="1" t="s">
        <v>32898</v>
      </c>
      <c r="D4722" s="1" t="s">
        <v>78</v>
      </c>
      <c r="E4722" s="1" t="s">
        <v>858</v>
      </c>
      <c r="F4722" s="1" t="s">
        <v>32900</v>
      </c>
      <c r="G4722" s="1" t="s">
        <v>655</v>
      </c>
      <c r="H4722" t="s">
        <v>857</v>
      </c>
      <c r="I4722" s="1" t="s">
        <v>41</v>
      </c>
      <c r="J4722">
        <v>6.5</v>
      </c>
    </row>
    <row r="4723" spans="1:10" x14ac:dyDescent="0.25">
      <c r="A4723" s="24" t="str">
        <f t="shared" si="75"/>
        <v>TU80X2ARCELOR (BERTON SICARD)</v>
      </c>
      <c r="B4723" s="1" t="s">
        <v>859</v>
      </c>
      <c r="C4723" s="1" t="s">
        <v>32898</v>
      </c>
      <c r="D4723" s="1" t="s">
        <v>78</v>
      </c>
      <c r="E4723" s="1" t="s">
        <v>860</v>
      </c>
      <c r="F4723" s="1" t="s">
        <v>32900</v>
      </c>
      <c r="G4723" s="1" t="s">
        <v>655</v>
      </c>
      <c r="H4723" t="s">
        <v>859</v>
      </c>
      <c r="I4723" s="1" t="s">
        <v>41</v>
      </c>
      <c r="J4723">
        <v>6.5</v>
      </c>
    </row>
    <row r="4724" spans="1:10" hidden="1" x14ac:dyDescent="0.25">
      <c r="A4724" s="24" t="str">
        <f t="shared" si="75"/>
        <v>T4040X3ARCELOR (BERTON SICARD)</v>
      </c>
      <c r="B4724" s="1" t="s">
        <v>861</v>
      </c>
      <c r="C4724" s="1" t="s">
        <v>32898</v>
      </c>
      <c r="D4724" s="1" t="s">
        <v>168</v>
      </c>
      <c r="E4724" s="1" t="s">
        <v>862</v>
      </c>
      <c r="F4724" s="1" t="s">
        <v>32900</v>
      </c>
      <c r="G4724" s="1" t="s">
        <v>655</v>
      </c>
      <c r="H4724" t="s">
        <v>861</v>
      </c>
      <c r="I4724" s="1" t="s">
        <v>41</v>
      </c>
      <c r="J4724">
        <v>6.5</v>
      </c>
    </row>
    <row r="4725" spans="1:10" hidden="1" x14ac:dyDescent="0.25">
      <c r="A4725" s="24" t="str">
        <f t="shared" si="75"/>
        <v>U109X2ARCELOR (BERTON SICARD)</v>
      </c>
      <c r="B4725" s="1" t="s">
        <v>863</v>
      </c>
      <c r="C4725" s="1" t="s">
        <v>32898</v>
      </c>
      <c r="D4725" s="1" t="s">
        <v>78</v>
      </c>
      <c r="E4725" s="1" t="s">
        <v>864</v>
      </c>
      <c r="F4725" s="1" t="s">
        <v>32900</v>
      </c>
      <c r="G4725" s="1" t="s">
        <v>655</v>
      </c>
      <c r="H4725" t="s">
        <v>863</v>
      </c>
      <c r="I4725" s="1" t="s">
        <v>41</v>
      </c>
      <c r="J4725">
        <v>6.5</v>
      </c>
    </row>
    <row r="4726" spans="1:10" hidden="1" x14ac:dyDescent="0.25">
      <c r="A4726" s="24" t="str">
        <f t="shared" si="75"/>
        <v>U15X29ARCELOR (BERTON SICARD)</v>
      </c>
      <c r="B4726" s="1" t="s">
        <v>865</v>
      </c>
      <c r="C4726" s="1" t="s">
        <v>32898</v>
      </c>
      <c r="D4726" s="1" t="s">
        <v>78</v>
      </c>
      <c r="E4726" s="1" t="s">
        <v>866</v>
      </c>
      <c r="F4726" s="1" t="s">
        <v>32900</v>
      </c>
      <c r="G4726" s="1" t="s">
        <v>655</v>
      </c>
      <c r="H4726" t="s">
        <v>865</v>
      </c>
      <c r="I4726" s="1" t="s">
        <v>41</v>
      </c>
      <c r="J4726">
        <v>6.5</v>
      </c>
    </row>
    <row r="4727" spans="1:10" hidden="1" x14ac:dyDescent="0.25">
      <c r="A4727" s="24" t="str">
        <f t="shared" si="75"/>
        <v>U15X32ARCELOR (BERTON SICARD)</v>
      </c>
      <c r="B4727" s="1" t="s">
        <v>867</v>
      </c>
      <c r="C4727" s="1" t="s">
        <v>32898</v>
      </c>
      <c r="D4727" s="1" t="s">
        <v>78</v>
      </c>
      <c r="E4727" s="1" t="s">
        <v>868</v>
      </c>
      <c r="F4727" s="1" t="s">
        <v>32900</v>
      </c>
      <c r="G4727" s="1" t="s">
        <v>655</v>
      </c>
      <c r="H4727" t="s">
        <v>867</v>
      </c>
      <c r="I4727" s="1" t="s">
        <v>41</v>
      </c>
      <c r="J4727">
        <v>6.5</v>
      </c>
    </row>
    <row r="4728" spans="1:10" hidden="1" x14ac:dyDescent="0.25">
      <c r="A4728" s="24" t="str">
        <f t="shared" si="75"/>
        <v>U2012X2ARCELOR (BERTON SICARD)</v>
      </c>
      <c r="B4728" s="1" t="s">
        <v>869</v>
      </c>
      <c r="C4728" s="1" t="s">
        <v>32898</v>
      </c>
      <c r="D4728" s="1" t="s">
        <v>78</v>
      </c>
      <c r="E4728" s="1" t="s">
        <v>870</v>
      </c>
      <c r="F4728" s="1" t="s">
        <v>32900</v>
      </c>
      <c r="G4728" s="1" t="s">
        <v>655</v>
      </c>
      <c r="H4728" t="s">
        <v>869</v>
      </c>
      <c r="I4728" s="1" t="s">
        <v>41</v>
      </c>
      <c r="J4728">
        <v>6.5</v>
      </c>
    </row>
    <row r="4729" spans="1:10" hidden="1" x14ac:dyDescent="0.25">
      <c r="A4729" s="24" t="str">
        <f t="shared" si="75"/>
        <v>U2015X2ARCELOR (BERTON SICARD)</v>
      </c>
      <c r="B4729" s="1" t="s">
        <v>871</v>
      </c>
      <c r="C4729" s="1" t="s">
        <v>32898</v>
      </c>
      <c r="D4729" s="1" t="s">
        <v>78</v>
      </c>
      <c r="E4729" s="1" t="s">
        <v>872</v>
      </c>
      <c r="F4729" s="1" t="s">
        <v>32900</v>
      </c>
      <c r="G4729" s="1" t="s">
        <v>655</v>
      </c>
      <c r="H4729" t="s">
        <v>871</v>
      </c>
      <c r="I4729" s="1" t="s">
        <v>41</v>
      </c>
      <c r="J4729">
        <v>6.5</v>
      </c>
    </row>
    <row r="4730" spans="1:10" hidden="1" x14ac:dyDescent="0.25">
      <c r="A4730" s="24" t="str">
        <f t="shared" si="75"/>
        <v>U2020X2ARCELOR (BERTON SICARD)</v>
      </c>
      <c r="B4730" s="1" t="s">
        <v>873</v>
      </c>
      <c r="C4730" s="1" t="s">
        <v>32898</v>
      </c>
      <c r="D4730" s="1" t="s">
        <v>78</v>
      </c>
      <c r="E4730" s="1" t="s">
        <v>874</v>
      </c>
      <c r="F4730" s="1" t="s">
        <v>32900</v>
      </c>
      <c r="G4730" s="1" t="s">
        <v>655</v>
      </c>
      <c r="H4730" t="s">
        <v>873</v>
      </c>
      <c r="I4730" s="1" t="s">
        <v>41</v>
      </c>
      <c r="J4730">
        <v>6.5</v>
      </c>
    </row>
    <row r="4731" spans="1:10" hidden="1" x14ac:dyDescent="0.25">
      <c r="A4731" s="24" t="str">
        <f t="shared" si="75"/>
        <v>U2045X2ARCELOR (BERTON SICARD)</v>
      </c>
      <c r="B4731" s="1" t="s">
        <v>875</v>
      </c>
      <c r="C4731" s="1" t="s">
        <v>32898</v>
      </c>
      <c r="D4731" s="1" t="s">
        <v>78</v>
      </c>
      <c r="E4731" s="1" t="s">
        <v>876</v>
      </c>
      <c r="F4731" s="1" t="s">
        <v>32900</v>
      </c>
      <c r="G4731" s="1" t="s">
        <v>655</v>
      </c>
      <c r="H4731" t="s">
        <v>875</v>
      </c>
      <c r="I4731" s="1" t="s">
        <v>41</v>
      </c>
      <c r="J4731">
        <v>6.5</v>
      </c>
    </row>
    <row r="4732" spans="1:10" hidden="1" x14ac:dyDescent="0.25">
      <c r="A4732" s="24" t="str">
        <f t="shared" si="75"/>
        <v>U2525X2ARCELOR (BERTON SICARD)</v>
      </c>
      <c r="B4732" s="1" t="s">
        <v>877</v>
      </c>
      <c r="C4732" s="1" t="s">
        <v>32898</v>
      </c>
      <c r="D4732" s="1" t="s">
        <v>78</v>
      </c>
      <c r="E4732" s="1" t="s">
        <v>878</v>
      </c>
      <c r="F4732" s="1" t="s">
        <v>32900</v>
      </c>
      <c r="G4732" s="1" t="s">
        <v>655</v>
      </c>
      <c r="H4732" t="s">
        <v>877</v>
      </c>
      <c r="I4732" s="1" t="s">
        <v>41</v>
      </c>
      <c r="J4732">
        <v>6.5</v>
      </c>
    </row>
    <row r="4733" spans="1:10" hidden="1" x14ac:dyDescent="0.25">
      <c r="A4733" s="24" t="str">
        <f t="shared" si="75"/>
        <v>U2540X2ARCELOR (BERTON SICARD)</v>
      </c>
      <c r="B4733" s="1" t="s">
        <v>879</v>
      </c>
      <c r="C4733" s="1" t="s">
        <v>32898</v>
      </c>
      <c r="D4733" s="1" t="s">
        <v>78</v>
      </c>
      <c r="E4733" s="1" t="s">
        <v>880</v>
      </c>
      <c r="F4733" s="1" t="s">
        <v>32900</v>
      </c>
      <c r="G4733" s="1" t="s">
        <v>655</v>
      </c>
      <c r="H4733" t="s">
        <v>879</v>
      </c>
      <c r="I4733" s="1" t="s">
        <v>41</v>
      </c>
      <c r="J4733">
        <v>6.5</v>
      </c>
    </row>
    <row r="4734" spans="1:10" hidden="1" x14ac:dyDescent="0.25">
      <c r="A4734" s="24" t="str">
        <f t="shared" si="75"/>
        <v>U3020X2ARCELOR (BERTON SICARD)</v>
      </c>
      <c r="B4734" s="1" t="s">
        <v>881</v>
      </c>
      <c r="C4734" s="1" t="s">
        <v>32898</v>
      </c>
      <c r="D4734" s="1" t="s">
        <v>78</v>
      </c>
      <c r="E4734" s="1" t="s">
        <v>882</v>
      </c>
      <c r="F4734" s="1" t="s">
        <v>32900</v>
      </c>
      <c r="G4734" s="1" t="s">
        <v>655</v>
      </c>
      <c r="H4734" t="s">
        <v>881</v>
      </c>
      <c r="I4734" s="1" t="s">
        <v>41</v>
      </c>
      <c r="J4734">
        <v>6.5</v>
      </c>
    </row>
    <row r="4735" spans="1:10" hidden="1" x14ac:dyDescent="0.25">
      <c r="A4735" s="24" t="str">
        <f t="shared" si="75"/>
        <v>11/140ARCELOR (BERTON SICARD)</v>
      </c>
      <c r="B4735" s="1" t="s">
        <v>883</v>
      </c>
      <c r="C4735" s="1" t="s">
        <v>32898</v>
      </c>
      <c r="D4735" s="1" t="s">
        <v>78</v>
      </c>
      <c r="E4735" s="1" t="s">
        <v>884</v>
      </c>
      <c r="F4735" s="1" t="s">
        <v>32900</v>
      </c>
      <c r="G4735" s="1" t="s">
        <v>655</v>
      </c>
      <c r="H4735" t="s">
        <v>883</v>
      </c>
      <c r="I4735" s="1" t="s">
        <v>41</v>
      </c>
      <c r="J4735">
        <v>6</v>
      </c>
    </row>
    <row r="4736" spans="1:10" hidden="1" x14ac:dyDescent="0.25">
      <c r="A4736" s="24" t="str">
        <f t="shared" si="75"/>
        <v>20LARCELOR (BERTON SICARD)</v>
      </c>
      <c r="B4736" s="1" t="s">
        <v>885</v>
      </c>
      <c r="C4736" s="1" t="s">
        <v>32898</v>
      </c>
      <c r="D4736" s="1" t="s">
        <v>78</v>
      </c>
      <c r="E4736" s="1" t="s">
        <v>886</v>
      </c>
      <c r="F4736" s="1" t="s">
        <v>32900</v>
      </c>
      <c r="G4736" s="1" t="s">
        <v>655</v>
      </c>
      <c r="H4736" t="s">
        <v>885</v>
      </c>
      <c r="I4736" s="1" t="s">
        <v>41</v>
      </c>
      <c r="J4736">
        <v>6</v>
      </c>
    </row>
    <row r="4737" spans="1:10" hidden="1" x14ac:dyDescent="0.25">
      <c r="A4737" s="24" t="str">
        <f t="shared" si="75"/>
        <v>21LARCELOR (BERTON SICARD)</v>
      </c>
      <c r="B4737" s="1" t="s">
        <v>887</v>
      </c>
      <c r="C4737" s="1" t="s">
        <v>32898</v>
      </c>
      <c r="D4737" s="1" t="s">
        <v>78</v>
      </c>
      <c r="E4737" s="1" t="s">
        <v>888</v>
      </c>
      <c r="F4737" s="1" t="s">
        <v>32900</v>
      </c>
      <c r="G4737" s="1" t="s">
        <v>655</v>
      </c>
      <c r="H4737" t="s">
        <v>887</v>
      </c>
      <c r="I4737" s="1" t="s">
        <v>41</v>
      </c>
      <c r="J4737">
        <v>6</v>
      </c>
    </row>
    <row r="4738" spans="1:10" hidden="1" x14ac:dyDescent="0.25">
      <c r="A4738" s="24" t="str">
        <f t="shared" si="75"/>
        <v>23/20LARCELOR (BERTON SICARD)</v>
      </c>
      <c r="B4738" s="1" t="s">
        <v>889</v>
      </c>
      <c r="C4738" s="1" t="s">
        <v>32898</v>
      </c>
      <c r="D4738" s="1" t="s">
        <v>78</v>
      </c>
      <c r="E4738" s="1" t="s">
        <v>886</v>
      </c>
      <c r="F4738" s="1" t="s">
        <v>32900</v>
      </c>
      <c r="G4738" s="1" t="s">
        <v>655</v>
      </c>
      <c r="H4738" t="s">
        <v>889</v>
      </c>
      <c r="I4738" s="1" t="s">
        <v>41</v>
      </c>
      <c r="J4738">
        <v>6</v>
      </c>
    </row>
    <row r="4739" spans="1:10" hidden="1" x14ac:dyDescent="0.25">
      <c r="A4739" s="24" t="str">
        <f t="shared" si="75"/>
        <v>23/25LARCELOR (BERTON SICARD)</v>
      </c>
      <c r="B4739" s="1" t="s">
        <v>890</v>
      </c>
      <c r="C4739" s="1" t="s">
        <v>32898</v>
      </c>
      <c r="D4739" s="1" t="s">
        <v>78</v>
      </c>
      <c r="E4739" s="1" t="s">
        <v>888</v>
      </c>
      <c r="F4739" s="1" t="s">
        <v>32900</v>
      </c>
      <c r="G4739" s="1" t="s">
        <v>655</v>
      </c>
      <c r="H4739" t="s">
        <v>890</v>
      </c>
      <c r="I4739" s="1" t="s">
        <v>41</v>
      </c>
      <c r="J4739">
        <v>6</v>
      </c>
    </row>
    <row r="4740" spans="1:10" hidden="1" x14ac:dyDescent="0.25">
      <c r="A4740" s="24" t="str">
        <f t="shared" si="75"/>
        <v>26LARCELOR (BERTON SICARD)</v>
      </c>
      <c r="B4740" s="1" t="s">
        <v>891</v>
      </c>
      <c r="C4740" s="1" t="s">
        <v>32898</v>
      </c>
      <c r="D4740" s="1" t="s">
        <v>78</v>
      </c>
      <c r="E4740" s="1" t="s">
        <v>886</v>
      </c>
      <c r="F4740" s="1" t="s">
        <v>32900</v>
      </c>
      <c r="G4740" s="1" t="s">
        <v>655</v>
      </c>
      <c r="H4740" t="s">
        <v>891</v>
      </c>
      <c r="I4740" s="1" t="s">
        <v>41</v>
      </c>
      <c r="J4740">
        <v>6</v>
      </c>
    </row>
    <row r="4741" spans="1:10" hidden="1" x14ac:dyDescent="0.25">
      <c r="A4741" s="24" t="str">
        <f t="shared" si="75"/>
        <v>27/20LARCELOR (BERTON SICARD)</v>
      </c>
      <c r="B4741" s="1" t="s">
        <v>893</v>
      </c>
      <c r="C4741" s="1" t="s">
        <v>32898</v>
      </c>
      <c r="D4741" s="1" t="s">
        <v>78</v>
      </c>
      <c r="E4741" s="1" t="s">
        <v>886</v>
      </c>
      <c r="F4741" s="1" t="s">
        <v>32900</v>
      </c>
      <c r="G4741" s="1" t="s">
        <v>655</v>
      </c>
      <c r="H4741" t="s">
        <v>893</v>
      </c>
      <c r="I4741" s="1" t="s">
        <v>41</v>
      </c>
      <c r="J4741">
        <v>6</v>
      </c>
    </row>
    <row r="4742" spans="1:10" hidden="1" x14ac:dyDescent="0.25">
      <c r="A4742" s="24" t="str">
        <f t="shared" si="75"/>
        <v>103ARCELOR (BERTON SICARD)</v>
      </c>
      <c r="B4742" s="1">
        <v>103</v>
      </c>
      <c r="C4742" s="1" t="s">
        <v>32898</v>
      </c>
      <c r="D4742" s="1" t="s">
        <v>78</v>
      </c>
      <c r="E4742" s="1" t="s">
        <v>896</v>
      </c>
      <c r="F4742" s="1" t="s">
        <v>32900</v>
      </c>
      <c r="G4742" s="1" t="s">
        <v>655</v>
      </c>
      <c r="H4742">
        <v>103</v>
      </c>
      <c r="I4742" s="1" t="s">
        <v>41</v>
      </c>
      <c r="J4742">
        <v>6</v>
      </c>
    </row>
    <row r="4743" spans="1:10" hidden="1" x14ac:dyDescent="0.25">
      <c r="A4743" s="24" t="str">
        <f t="shared" si="75"/>
        <v>104ARCELOR (BERTON SICARD)</v>
      </c>
      <c r="B4743" s="1">
        <v>104</v>
      </c>
      <c r="C4743" s="1" t="s">
        <v>32898</v>
      </c>
      <c r="D4743" s="1" t="s">
        <v>78</v>
      </c>
      <c r="E4743" s="1" t="s">
        <v>897</v>
      </c>
      <c r="F4743" s="1" t="s">
        <v>32900</v>
      </c>
      <c r="G4743" s="1" t="s">
        <v>655</v>
      </c>
      <c r="H4743">
        <v>104</v>
      </c>
      <c r="I4743" s="1" t="s">
        <v>41</v>
      </c>
      <c r="J4743">
        <v>6</v>
      </c>
    </row>
    <row r="4744" spans="1:10" hidden="1" x14ac:dyDescent="0.25">
      <c r="A4744" s="24" t="str">
        <f t="shared" si="75"/>
        <v>108ARCELOR (BERTON SICARD)</v>
      </c>
      <c r="B4744" s="1">
        <v>108</v>
      </c>
      <c r="C4744" s="1" t="s">
        <v>32898</v>
      </c>
      <c r="D4744" s="1" t="s">
        <v>78</v>
      </c>
      <c r="E4744" s="1" t="s">
        <v>899</v>
      </c>
      <c r="F4744" s="1" t="s">
        <v>32900</v>
      </c>
      <c r="G4744" s="1" t="s">
        <v>655</v>
      </c>
      <c r="H4744">
        <v>108</v>
      </c>
      <c r="I4744" s="1" t="s">
        <v>41</v>
      </c>
      <c r="J4744">
        <v>6</v>
      </c>
    </row>
    <row r="4745" spans="1:10" hidden="1" x14ac:dyDescent="0.25">
      <c r="A4745" s="24" t="str">
        <f t="shared" si="75"/>
        <v>112ARCELOR (BERTON SICARD)</v>
      </c>
      <c r="B4745" s="1">
        <v>112</v>
      </c>
      <c r="C4745" s="1" t="s">
        <v>32898</v>
      </c>
      <c r="D4745" s="1" t="s">
        <v>78</v>
      </c>
      <c r="E4745" s="1" t="s">
        <v>900</v>
      </c>
      <c r="F4745" s="1" t="s">
        <v>32900</v>
      </c>
      <c r="G4745" s="1" t="s">
        <v>655</v>
      </c>
      <c r="H4745">
        <v>112</v>
      </c>
      <c r="I4745" s="1" t="s">
        <v>41</v>
      </c>
      <c r="J4745">
        <v>6</v>
      </c>
    </row>
    <row r="4746" spans="1:10" hidden="1" x14ac:dyDescent="0.25">
      <c r="A4746" s="24" t="str">
        <f t="shared" si="75"/>
        <v>140ARCELOR (BERTON SICARD)</v>
      </c>
      <c r="B4746" s="1">
        <v>140</v>
      </c>
      <c r="C4746" s="1" t="s">
        <v>32898</v>
      </c>
      <c r="D4746" s="1" t="s">
        <v>78</v>
      </c>
      <c r="E4746" s="1" t="s">
        <v>905</v>
      </c>
      <c r="F4746" s="1" t="s">
        <v>32900</v>
      </c>
      <c r="G4746" s="1" t="s">
        <v>655</v>
      </c>
      <c r="H4746">
        <v>140</v>
      </c>
      <c r="I4746" s="1" t="s">
        <v>41</v>
      </c>
      <c r="J4746">
        <v>6</v>
      </c>
    </row>
    <row r="4747" spans="1:10" hidden="1" x14ac:dyDescent="0.25">
      <c r="A4747" s="24" t="str">
        <f t="shared" si="75"/>
        <v>140/RARCELOR (BERTON SICARD)</v>
      </c>
      <c r="B4747" s="1" t="s">
        <v>906</v>
      </c>
      <c r="C4747" s="1" t="s">
        <v>32898</v>
      </c>
      <c r="D4747" s="1" t="s">
        <v>78</v>
      </c>
      <c r="E4747" s="1" t="s">
        <v>907</v>
      </c>
      <c r="F4747" s="1" t="s">
        <v>32900</v>
      </c>
      <c r="G4747" s="1" t="s">
        <v>655</v>
      </c>
      <c r="H4747" t="s">
        <v>906</v>
      </c>
      <c r="I4747" s="1" t="s">
        <v>41</v>
      </c>
      <c r="J4747">
        <v>6</v>
      </c>
    </row>
    <row r="4748" spans="1:10" hidden="1" x14ac:dyDescent="0.25">
      <c r="A4748" s="24" t="str">
        <f t="shared" ref="A4748:A4811" si="76">B4748&amp;F4748</f>
        <v>141ARCELOR (BERTON SICARD)</v>
      </c>
      <c r="B4748" s="1">
        <v>141</v>
      </c>
      <c r="C4748" s="1" t="s">
        <v>32898</v>
      </c>
      <c r="D4748" s="1" t="s">
        <v>78</v>
      </c>
      <c r="E4748" s="1" t="s">
        <v>908</v>
      </c>
      <c r="F4748" s="1" t="s">
        <v>32900</v>
      </c>
      <c r="G4748" s="1" t="s">
        <v>655</v>
      </c>
      <c r="H4748">
        <v>141</v>
      </c>
      <c r="I4748" s="1" t="s">
        <v>41</v>
      </c>
      <c r="J4748">
        <v>6</v>
      </c>
    </row>
    <row r="4749" spans="1:10" hidden="1" x14ac:dyDescent="0.25">
      <c r="A4749" s="24" t="str">
        <f t="shared" si="76"/>
        <v>142ARCELOR (BERTON SICARD)</v>
      </c>
      <c r="B4749" s="1">
        <v>142</v>
      </c>
      <c r="C4749" s="1" t="s">
        <v>32898</v>
      </c>
      <c r="D4749" s="1" t="s">
        <v>78</v>
      </c>
      <c r="E4749" s="1" t="s">
        <v>909</v>
      </c>
      <c r="F4749" s="1" t="s">
        <v>32900</v>
      </c>
      <c r="G4749" s="1" t="s">
        <v>655</v>
      </c>
      <c r="H4749">
        <v>142</v>
      </c>
      <c r="I4749" s="1" t="s">
        <v>41</v>
      </c>
      <c r="J4749">
        <v>6</v>
      </c>
    </row>
    <row r="4750" spans="1:10" hidden="1" x14ac:dyDescent="0.25">
      <c r="A4750" s="24" t="str">
        <f t="shared" si="76"/>
        <v>143/15ARCELOR (BERTON SICARD)</v>
      </c>
      <c r="B4750" s="1" t="s">
        <v>912</v>
      </c>
      <c r="C4750" s="1" t="s">
        <v>32898</v>
      </c>
      <c r="D4750" s="1" t="s">
        <v>78</v>
      </c>
      <c r="E4750" s="1" t="s">
        <v>913</v>
      </c>
      <c r="F4750" s="1" t="s">
        <v>32900</v>
      </c>
      <c r="G4750" s="1" t="s">
        <v>655</v>
      </c>
      <c r="H4750" t="s">
        <v>912</v>
      </c>
      <c r="I4750" s="1" t="s">
        <v>41</v>
      </c>
      <c r="J4750">
        <v>6</v>
      </c>
    </row>
    <row r="4751" spans="1:10" hidden="1" x14ac:dyDescent="0.25">
      <c r="A4751" s="24" t="str">
        <f t="shared" si="76"/>
        <v>143/151ARCELOR (BERTON SICARD)</v>
      </c>
      <c r="B4751" s="1" t="s">
        <v>914</v>
      </c>
      <c r="C4751" s="1" t="s">
        <v>32898</v>
      </c>
      <c r="D4751" s="1" t="s">
        <v>78</v>
      </c>
      <c r="E4751" s="1" t="s">
        <v>915</v>
      </c>
      <c r="F4751" s="1" t="s">
        <v>32900</v>
      </c>
      <c r="G4751" s="1" t="s">
        <v>655</v>
      </c>
      <c r="H4751" t="s">
        <v>914</v>
      </c>
      <c r="I4751" s="1" t="s">
        <v>41</v>
      </c>
      <c r="J4751">
        <v>1</v>
      </c>
    </row>
    <row r="4752" spans="1:10" hidden="1" x14ac:dyDescent="0.25">
      <c r="A4752" s="24" t="str">
        <f t="shared" si="76"/>
        <v>143/80ARCELOR (BERTON SICARD)</v>
      </c>
      <c r="B4752" s="1" t="s">
        <v>916</v>
      </c>
      <c r="C4752" s="1" t="s">
        <v>32898</v>
      </c>
      <c r="D4752" s="1" t="s">
        <v>78</v>
      </c>
      <c r="E4752" s="1" t="s">
        <v>917</v>
      </c>
      <c r="F4752" s="1" t="s">
        <v>32900</v>
      </c>
      <c r="G4752" s="1" t="s">
        <v>655</v>
      </c>
      <c r="H4752" t="s">
        <v>916</v>
      </c>
      <c r="I4752" s="1" t="s">
        <v>41</v>
      </c>
      <c r="J4752">
        <v>6</v>
      </c>
    </row>
    <row r="4753" spans="1:10" hidden="1" x14ac:dyDescent="0.25">
      <c r="A4753" s="24" t="str">
        <f t="shared" si="76"/>
        <v>143/801ARCELOR (BERTON SICARD)</v>
      </c>
      <c r="B4753" s="1" t="s">
        <v>918</v>
      </c>
      <c r="C4753" s="1" t="s">
        <v>32898</v>
      </c>
      <c r="D4753" s="1" t="s">
        <v>78</v>
      </c>
      <c r="E4753" s="1" t="s">
        <v>919</v>
      </c>
      <c r="F4753" s="1" t="s">
        <v>32900</v>
      </c>
      <c r="G4753" s="1" t="s">
        <v>655</v>
      </c>
      <c r="H4753" t="s">
        <v>918</v>
      </c>
      <c r="I4753" s="1" t="s">
        <v>41</v>
      </c>
      <c r="J4753">
        <v>1</v>
      </c>
    </row>
    <row r="4754" spans="1:10" hidden="1" x14ac:dyDescent="0.25">
      <c r="A4754" s="24" t="str">
        <f t="shared" si="76"/>
        <v>146ARCELOR (BERTON SICARD)</v>
      </c>
      <c r="B4754" s="1">
        <v>146</v>
      </c>
      <c r="C4754" s="1" t="s">
        <v>32898</v>
      </c>
      <c r="D4754" s="1" t="s">
        <v>78</v>
      </c>
      <c r="E4754" s="1" t="s">
        <v>925</v>
      </c>
      <c r="F4754" s="1" t="s">
        <v>32900</v>
      </c>
      <c r="G4754" s="1" t="s">
        <v>655</v>
      </c>
      <c r="H4754">
        <v>146</v>
      </c>
      <c r="I4754" s="1" t="s">
        <v>41</v>
      </c>
      <c r="J4754">
        <v>6</v>
      </c>
    </row>
    <row r="4755" spans="1:10" hidden="1" x14ac:dyDescent="0.25">
      <c r="A4755" s="24" t="str">
        <f t="shared" si="76"/>
        <v>148ARCELOR (BERTON SICARD)</v>
      </c>
      <c r="B4755" s="1">
        <v>148</v>
      </c>
      <c r="C4755" s="1" t="s">
        <v>32898</v>
      </c>
      <c r="D4755" s="1" t="s">
        <v>78</v>
      </c>
      <c r="E4755" s="1" t="s">
        <v>926</v>
      </c>
      <c r="F4755" s="1" t="s">
        <v>32900</v>
      </c>
      <c r="G4755" s="1" t="s">
        <v>655</v>
      </c>
      <c r="H4755">
        <v>148</v>
      </c>
      <c r="I4755" s="1" t="s">
        <v>41</v>
      </c>
      <c r="J4755">
        <v>6</v>
      </c>
    </row>
    <row r="4756" spans="1:10" hidden="1" x14ac:dyDescent="0.25">
      <c r="A4756" s="24" t="str">
        <f t="shared" si="76"/>
        <v>149ARCELOR (BERTON SICARD)</v>
      </c>
      <c r="B4756" s="1">
        <v>149</v>
      </c>
      <c r="C4756" s="1" t="s">
        <v>32898</v>
      </c>
      <c r="D4756" s="1" t="s">
        <v>78</v>
      </c>
      <c r="E4756" s="1" t="s">
        <v>927</v>
      </c>
      <c r="F4756" s="1" t="s">
        <v>32900</v>
      </c>
      <c r="G4756" s="1" t="s">
        <v>655</v>
      </c>
      <c r="H4756">
        <v>149</v>
      </c>
      <c r="I4756" s="1" t="s">
        <v>41</v>
      </c>
      <c r="J4756">
        <v>6</v>
      </c>
    </row>
    <row r="4757" spans="1:10" hidden="1" x14ac:dyDescent="0.25">
      <c r="A4757" s="24" t="str">
        <f t="shared" si="76"/>
        <v>150LARCELOR (BERTON SICARD)</v>
      </c>
      <c r="B4757" s="1" t="s">
        <v>929</v>
      </c>
      <c r="C4757" s="1" t="s">
        <v>32898</v>
      </c>
      <c r="D4757" s="1" t="s">
        <v>78</v>
      </c>
      <c r="E4757" s="1" t="s">
        <v>928</v>
      </c>
      <c r="F4757" s="1" t="s">
        <v>32900</v>
      </c>
      <c r="G4757" s="1" t="s">
        <v>655</v>
      </c>
      <c r="H4757" t="s">
        <v>929</v>
      </c>
      <c r="I4757" s="1" t="s">
        <v>41</v>
      </c>
      <c r="J4757">
        <v>6</v>
      </c>
    </row>
    <row r="4758" spans="1:10" hidden="1" x14ac:dyDescent="0.25">
      <c r="A4758" s="24" t="str">
        <f t="shared" si="76"/>
        <v>151ARCELOR (BERTON SICARD)</v>
      </c>
      <c r="B4758" s="1">
        <v>151</v>
      </c>
      <c r="C4758" s="1" t="s">
        <v>32898</v>
      </c>
      <c r="D4758" s="1" t="s">
        <v>78</v>
      </c>
      <c r="E4758" s="1" t="s">
        <v>930</v>
      </c>
      <c r="F4758" s="1" t="s">
        <v>32900</v>
      </c>
      <c r="G4758" s="1" t="s">
        <v>655</v>
      </c>
      <c r="H4758">
        <v>151</v>
      </c>
      <c r="I4758" s="1" t="s">
        <v>41</v>
      </c>
      <c r="J4758">
        <v>6</v>
      </c>
    </row>
    <row r="4759" spans="1:10" hidden="1" x14ac:dyDescent="0.25">
      <c r="A4759" s="24" t="str">
        <f t="shared" si="76"/>
        <v>152LARCELOR (BERTON SICARD)</v>
      </c>
      <c r="B4759" s="1" t="s">
        <v>932</v>
      </c>
      <c r="C4759" s="1" t="s">
        <v>32898</v>
      </c>
      <c r="D4759" s="1" t="s">
        <v>78</v>
      </c>
      <c r="E4759" s="1" t="s">
        <v>931</v>
      </c>
      <c r="F4759" s="1" t="s">
        <v>32900</v>
      </c>
      <c r="G4759" s="1" t="s">
        <v>655</v>
      </c>
      <c r="H4759" t="s">
        <v>932</v>
      </c>
      <c r="I4759" s="1" t="s">
        <v>41</v>
      </c>
      <c r="J4759">
        <v>6</v>
      </c>
    </row>
    <row r="4760" spans="1:10" hidden="1" x14ac:dyDescent="0.25">
      <c r="A4760" s="24" t="str">
        <f t="shared" si="76"/>
        <v>153LARCELOR (BERTON SICARD)</v>
      </c>
      <c r="B4760" s="1" t="s">
        <v>934</v>
      </c>
      <c r="C4760" s="1" t="s">
        <v>32898</v>
      </c>
      <c r="D4760" s="1" t="s">
        <v>78</v>
      </c>
      <c r="E4760" s="1" t="s">
        <v>933</v>
      </c>
      <c r="F4760" s="1" t="s">
        <v>32900</v>
      </c>
      <c r="G4760" s="1" t="s">
        <v>655</v>
      </c>
      <c r="H4760" t="s">
        <v>934</v>
      </c>
      <c r="I4760" s="1" t="s">
        <v>41</v>
      </c>
      <c r="J4760">
        <v>6</v>
      </c>
    </row>
    <row r="4761" spans="1:10" hidden="1" x14ac:dyDescent="0.25">
      <c r="A4761" s="24" t="str">
        <f t="shared" si="76"/>
        <v>154ARCELOR (BERTON SICARD)</v>
      </c>
      <c r="B4761" s="1">
        <v>154</v>
      </c>
      <c r="C4761" s="1" t="s">
        <v>32898</v>
      </c>
      <c r="D4761" s="1" t="s">
        <v>78</v>
      </c>
      <c r="E4761" s="1" t="s">
        <v>935</v>
      </c>
      <c r="F4761" s="1" t="s">
        <v>32900</v>
      </c>
      <c r="G4761" s="1" t="s">
        <v>655</v>
      </c>
      <c r="H4761">
        <v>154</v>
      </c>
      <c r="I4761" s="1" t="s">
        <v>41</v>
      </c>
      <c r="J4761">
        <v>6</v>
      </c>
    </row>
    <row r="4762" spans="1:10" hidden="1" x14ac:dyDescent="0.25">
      <c r="A4762" s="24" t="str">
        <f t="shared" si="76"/>
        <v>157ARCELOR (BERTON SICARD)</v>
      </c>
      <c r="B4762" s="1">
        <v>157</v>
      </c>
      <c r="C4762" s="1" t="s">
        <v>32898</v>
      </c>
      <c r="D4762" s="1" t="s">
        <v>78</v>
      </c>
      <c r="E4762" s="1" t="s">
        <v>936</v>
      </c>
      <c r="F4762" s="1" t="s">
        <v>32900</v>
      </c>
      <c r="G4762" s="1" t="s">
        <v>655</v>
      </c>
      <c r="H4762">
        <v>157</v>
      </c>
      <c r="I4762" s="1" t="s">
        <v>41</v>
      </c>
      <c r="J4762">
        <v>6</v>
      </c>
    </row>
    <row r="4763" spans="1:10" hidden="1" x14ac:dyDescent="0.25">
      <c r="A4763" s="24" t="str">
        <f t="shared" si="76"/>
        <v>164ARCELOR (BERTON SICARD)</v>
      </c>
      <c r="B4763" s="1">
        <v>164</v>
      </c>
      <c r="C4763" s="1" t="s">
        <v>32898</v>
      </c>
      <c r="D4763" s="1" t="s">
        <v>78</v>
      </c>
      <c r="E4763" s="1" t="s">
        <v>941</v>
      </c>
      <c r="F4763" s="1" t="s">
        <v>32900</v>
      </c>
      <c r="G4763" s="1" t="s">
        <v>655</v>
      </c>
      <c r="H4763">
        <v>164</v>
      </c>
      <c r="I4763" s="1" t="s">
        <v>41</v>
      </c>
      <c r="J4763">
        <v>6</v>
      </c>
    </row>
    <row r="4764" spans="1:10" hidden="1" x14ac:dyDescent="0.25">
      <c r="A4764" s="24" t="str">
        <f t="shared" si="76"/>
        <v>165ARCELOR (BERTON SICARD)</v>
      </c>
      <c r="B4764" s="1">
        <v>165</v>
      </c>
      <c r="C4764" s="1" t="s">
        <v>32898</v>
      </c>
      <c r="D4764" s="1" t="s">
        <v>78</v>
      </c>
      <c r="E4764" s="1" t="s">
        <v>942</v>
      </c>
      <c r="F4764" s="1" t="s">
        <v>32900</v>
      </c>
      <c r="G4764" s="1" t="s">
        <v>655</v>
      </c>
      <c r="H4764">
        <v>165</v>
      </c>
      <c r="I4764" s="1" t="s">
        <v>41</v>
      </c>
      <c r="J4764">
        <v>6</v>
      </c>
    </row>
    <row r="4765" spans="1:10" hidden="1" x14ac:dyDescent="0.25">
      <c r="A4765" s="24" t="str">
        <f t="shared" si="76"/>
        <v>167ARCELOR (BERTON SICARD)</v>
      </c>
      <c r="B4765" s="1">
        <v>167</v>
      </c>
      <c r="C4765" s="1" t="s">
        <v>32898</v>
      </c>
      <c r="D4765" s="1" t="s">
        <v>78</v>
      </c>
      <c r="E4765" s="1" t="s">
        <v>943</v>
      </c>
      <c r="F4765" s="1" t="s">
        <v>32900</v>
      </c>
      <c r="G4765" s="1" t="s">
        <v>655</v>
      </c>
      <c r="H4765">
        <v>167</v>
      </c>
      <c r="I4765" s="1" t="s">
        <v>41</v>
      </c>
      <c r="J4765">
        <v>6</v>
      </c>
    </row>
    <row r="4766" spans="1:10" hidden="1" x14ac:dyDescent="0.25">
      <c r="A4766" s="24" t="str">
        <f t="shared" si="76"/>
        <v>168ARCELOR (BERTON SICARD)</v>
      </c>
      <c r="B4766" s="1">
        <v>168</v>
      </c>
      <c r="C4766" s="1" t="s">
        <v>32898</v>
      </c>
      <c r="D4766" s="1" t="s">
        <v>78</v>
      </c>
      <c r="E4766" s="1" t="s">
        <v>944</v>
      </c>
      <c r="F4766" s="1" t="s">
        <v>32900</v>
      </c>
      <c r="G4766" s="1" t="s">
        <v>655</v>
      </c>
      <c r="H4766">
        <v>168</v>
      </c>
      <c r="I4766" s="1" t="s">
        <v>41</v>
      </c>
      <c r="J4766">
        <v>6</v>
      </c>
    </row>
    <row r="4767" spans="1:10" hidden="1" x14ac:dyDescent="0.25">
      <c r="A4767" s="24" t="str">
        <f t="shared" si="76"/>
        <v>169ARCELOR (BERTON SICARD)</v>
      </c>
      <c r="B4767" s="1">
        <v>169</v>
      </c>
      <c r="C4767" s="1" t="s">
        <v>32898</v>
      </c>
      <c r="D4767" s="1" t="s">
        <v>78</v>
      </c>
      <c r="E4767" s="1" t="s">
        <v>945</v>
      </c>
      <c r="F4767" s="1" t="s">
        <v>32900</v>
      </c>
      <c r="G4767" s="1" t="s">
        <v>655</v>
      </c>
      <c r="H4767">
        <v>169</v>
      </c>
      <c r="I4767" s="1" t="s">
        <v>41</v>
      </c>
      <c r="J4767">
        <v>6</v>
      </c>
    </row>
    <row r="4768" spans="1:10" hidden="1" x14ac:dyDescent="0.25">
      <c r="A4768" s="24" t="str">
        <f t="shared" si="76"/>
        <v>173ARCELOR (BERTON SICARD)</v>
      </c>
      <c r="B4768" s="1">
        <v>173</v>
      </c>
      <c r="C4768" s="1" t="s">
        <v>32898</v>
      </c>
      <c r="D4768" s="1" t="s">
        <v>78</v>
      </c>
      <c r="E4768" s="1" t="s">
        <v>946</v>
      </c>
      <c r="F4768" s="1" t="s">
        <v>32900</v>
      </c>
      <c r="G4768" s="1" t="s">
        <v>655</v>
      </c>
      <c r="H4768">
        <v>173</v>
      </c>
      <c r="I4768" s="1" t="s">
        <v>41</v>
      </c>
      <c r="J4768">
        <v>6</v>
      </c>
    </row>
    <row r="4769" spans="1:10" hidden="1" x14ac:dyDescent="0.25">
      <c r="A4769" s="24" t="str">
        <f t="shared" si="76"/>
        <v>178ARCELOR (BERTON SICARD)</v>
      </c>
      <c r="B4769" s="1">
        <v>178</v>
      </c>
      <c r="C4769" s="1" t="s">
        <v>32898</v>
      </c>
      <c r="D4769" s="1" t="s">
        <v>78</v>
      </c>
      <c r="E4769" s="1" t="s">
        <v>947</v>
      </c>
      <c r="F4769" s="1" t="s">
        <v>32900</v>
      </c>
      <c r="G4769" s="1" t="s">
        <v>655</v>
      </c>
      <c r="H4769">
        <v>178</v>
      </c>
      <c r="I4769" s="1" t="s">
        <v>41</v>
      </c>
      <c r="J4769">
        <v>6</v>
      </c>
    </row>
    <row r="4770" spans="1:10" hidden="1" x14ac:dyDescent="0.25">
      <c r="A4770" s="24" t="str">
        <f t="shared" si="76"/>
        <v>179ARCELOR (BERTON SICARD)</v>
      </c>
      <c r="B4770" s="1">
        <v>179</v>
      </c>
      <c r="C4770" s="1" t="s">
        <v>32898</v>
      </c>
      <c r="D4770" s="1" t="s">
        <v>78</v>
      </c>
      <c r="E4770" s="1" t="s">
        <v>948</v>
      </c>
      <c r="F4770" s="1" t="s">
        <v>32900</v>
      </c>
      <c r="G4770" s="1" t="s">
        <v>655</v>
      </c>
      <c r="H4770">
        <v>179</v>
      </c>
      <c r="I4770" s="1" t="s">
        <v>41</v>
      </c>
      <c r="J4770">
        <v>6</v>
      </c>
    </row>
    <row r="4771" spans="1:10" hidden="1" x14ac:dyDescent="0.25">
      <c r="A4771" s="24" t="str">
        <f t="shared" si="76"/>
        <v>181ARCELOR (BERTON SICARD)</v>
      </c>
      <c r="B4771" s="1">
        <v>181</v>
      </c>
      <c r="C4771" s="1" t="s">
        <v>32898</v>
      </c>
      <c r="D4771" s="1" t="s">
        <v>78</v>
      </c>
      <c r="E4771" s="1" t="s">
        <v>949</v>
      </c>
      <c r="F4771" s="1" t="s">
        <v>32900</v>
      </c>
      <c r="G4771" s="1" t="s">
        <v>655</v>
      </c>
      <c r="H4771">
        <v>181</v>
      </c>
      <c r="I4771" s="1" t="s">
        <v>41</v>
      </c>
      <c r="J4771">
        <v>6</v>
      </c>
    </row>
    <row r="4772" spans="1:10" hidden="1" x14ac:dyDescent="0.25">
      <c r="A4772" s="24" t="str">
        <f t="shared" si="76"/>
        <v>182ARCELOR (BERTON SICARD)</v>
      </c>
      <c r="B4772" s="1">
        <v>182</v>
      </c>
      <c r="C4772" s="1" t="s">
        <v>32898</v>
      </c>
      <c r="D4772" s="1" t="s">
        <v>78</v>
      </c>
      <c r="E4772" s="1" t="s">
        <v>950</v>
      </c>
      <c r="F4772" s="1" t="s">
        <v>32900</v>
      </c>
      <c r="G4772" s="1" t="s">
        <v>655</v>
      </c>
      <c r="H4772">
        <v>182</v>
      </c>
      <c r="I4772" s="1" t="s">
        <v>41</v>
      </c>
      <c r="J4772">
        <v>6</v>
      </c>
    </row>
    <row r="4773" spans="1:10" hidden="1" x14ac:dyDescent="0.25">
      <c r="A4773" s="24" t="str">
        <f t="shared" si="76"/>
        <v>183ARCELOR (BERTON SICARD)</v>
      </c>
      <c r="B4773" s="1">
        <v>183</v>
      </c>
      <c r="C4773" s="1" t="s">
        <v>32898</v>
      </c>
      <c r="D4773" s="1" t="s">
        <v>78</v>
      </c>
      <c r="E4773" s="1" t="s">
        <v>951</v>
      </c>
      <c r="F4773" s="1" t="s">
        <v>32900</v>
      </c>
      <c r="G4773" s="1" t="s">
        <v>655</v>
      </c>
      <c r="H4773">
        <v>183</v>
      </c>
      <c r="I4773" s="1" t="s">
        <v>41</v>
      </c>
      <c r="J4773">
        <v>6</v>
      </c>
    </row>
    <row r="4774" spans="1:10" hidden="1" x14ac:dyDescent="0.25">
      <c r="A4774" s="24" t="str">
        <f t="shared" si="76"/>
        <v>184ARCELOR (BERTON SICARD)</v>
      </c>
      <c r="B4774" s="1">
        <v>184</v>
      </c>
      <c r="C4774" s="1" t="s">
        <v>32898</v>
      </c>
      <c r="D4774" s="1" t="s">
        <v>78</v>
      </c>
      <c r="E4774" s="1" t="s">
        <v>952</v>
      </c>
      <c r="F4774" s="1" t="s">
        <v>32900</v>
      </c>
      <c r="G4774" s="1" t="s">
        <v>655</v>
      </c>
      <c r="H4774">
        <v>184</v>
      </c>
      <c r="I4774" s="1" t="s">
        <v>41</v>
      </c>
      <c r="J4774">
        <v>6</v>
      </c>
    </row>
    <row r="4775" spans="1:10" hidden="1" x14ac:dyDescent="0.25">
      <c r="A4775" s="24" t="str">
        <f t="shared" si="76"/>
        <v>200ARCELOR (BERTON SICARD)</v>
      </c>
      <c r="B4775" s="1">
        <v>200</v>
      </c>
      <c r="C4775" s="1" t="s">
        <v>32898</v>
      </c>
      <c r="D4775" s="1" t="s">
        <v>78</v>
      </c>
      <c r="E4775" s="1" t="s">
        <v>954</v>
      </c>
      <c r="F4775" s="1" t="s">
        <v>32900</v>
      </c>
      <c r="G4775" s="1" t="s">
        <v>655</v>
      </c>
      <c r="H4775">
        <v>200</v>
      </c>
      <c r="I4775" s="1" t="s">
        <v>41</v>
      </c>
      <c r="J4775">
        <v>6</v>
      </c>
    </row>
    <row r="4776" spans="1:10" hidden="1" x14ac:dyDescent="0.25">
      <c r="A4776" s="24" t="str">
        <f t="shared" si="76"/>
        <v>201ARCELOR (BERTON SICARD)</v>
      </c>
      <c r="B4776" s="1">
        <v>201</v>
      </c>
      <c r="C4776" s="1" t="s">
        <v>32898</v>
      </c>
      <c r="D4776" s="1" t="s">
        <v>78</v>
      </c>
      <c r="E4776" s="1" t="s">
        <v>955</v>
      </c>
      <c r="F4776" s="1" t="s">
        <v>32900</v>
      </c>
      <c r="G4776" s="1" t="s">
        <v>655</v>
      </c>
      <c r="H4776">
        <v>201</v>
      </c>
      <c r="I4776" s="1" t="s">
        <v>41</v>
      </c>
      <c r="J4776">
        <v>6.5</v>
      </c>
    </row>
    <row r="4777" spans="1:10" hidden="1" x14ac:dyDescent="0.25">
      <c r="A4777" s="24" t="str">
        <f t="shared" si="76"/>
        <v>205ARCELOR (BERTON SICARD)</v>
      </c>
      <c r="B4777" s="1">
        <v>205</v>
      </c>
      <c r="C4777" s="1" t="s">
        <v>32898</v>
      </c>
      <c r="D4777" s="1" t="s">
        <v>78</v>
      </c>
      <c r="E4777" s="1" t="s">
        <v>2223</v>
      </c>
      <c r="F4777" s="1" t="s">
        <v>32900</v>
      </c>
      <c r="G4777" s="1" t="s">
        <v>655</v>
      </c>
      <c r="H4777">
        <v>205</v>
      </c>
      <c r="I4777" s="1" t="s">
        <v>41</v>
      </c>
      <c r="J4777">
        <v>6.5</v>
      </c>
    </row>
    <row r="4778" spans="1:10" hidden="1" x14ac:dyDescent="0.25">
      <c r="A4778" s="24" t="str">
        <f t="shared" si="76"/>
        <v>218ARCELOR (BERTON SICARD)</v>
      </c>
      <c r="B4778" s="1">
        <v>218</v>
      </c>
      <c r="C4778" s="1" t="s">
        <v>32898</v>
      </c>
      <c r="D4778" s="1" t="s">
        <v>78</v>
      </c>
      <c r="E4778" s="1" t="s">
        <v>957</v>
      </c>
      <c r="F4778" s="1" t="s">
        <v>32900</v>
      </c>
      <c r="G4778" s="1" t="s">
        <v>655</v>
      </c>
      <c r="H4778">
        <v>218</v>
      </c>
      <c r="I4778" s="1" t="s">
        <v>41</v>
      </c>
      <c r="J4778">
        <v>6</v>
      </c>
    </row>
    <row r="4779" spans="1:10" hidden="1" x14ac:dyDescent="0.25">
      <c r="A4779" s="24" t="str">
        <f t="shared" si="76"/>
        <v>219ARCELOR (BERTON SICARD)</v>
      </c>
      <c r="B4779" s="1">
        <v>219</v>
      </c>
      <c r="C4779" s="1" t="s">
        <v>32898</v>
      </c>
      <c r="D4779" s="1" t="s">
        <v>78</v>
      </c>
      <c r="E4779" s="1" t="s">
        <v>958</v>
      </c>
      <c r="F4779" s="1" t="s">
        <v>32900</v>
      </c>
      <c r="G4779" s="1" t="s">
        <v>655</v>
      </c>
      <c r="H4779">
        <v>219</v>
      </c>
      <c r="I4779" s="1" t="s">
        <v>41</v>
      </c>
      <c r="J4779">
        <v>6</v>
      </c>
    </row>
    <row r="4780" spans="1:10" hidden="1" x14ac:dyDescent="0.25">
      <c r="A4780" s="24" t="str">
        <f t="shared" si="76"/>
        <v>220ARCELOR (BERTON SICARD)</v>
      </c>
      <c r="B4780" s="1">
        <v>220</v>
      </c>
      <c r="C4780" s="1" t="s">
        <v>32898</v>
      </c>
      <c r="D4780" s="1" t="s">
        <v>78</v>
      </c>
      <c r="E4780" s="1" t="s">
        <v>958</v>
      </c>
      <c r="F4780" s="1" t="s">
        <v>32900</v>
      </c>
      <c r="G4780" s="1" t="s">
        <v>655</v>
      </c>
      <c r="H4780">
        <v>220</v>
      </c>
      <c r="I4780" s="1" t="s">
        <v>41</v>
      </c>
      <c r="J4780">
        <v>6</v>
      </c>
    </row>
    <row r="4781" spans="1:10" hidden="1" x14ac:dyDescent="0.25">
      <c r="A4781" s="24" t="str">
        <f t="shared" si="76"/>
        <v>223ARCELOR (BERTON SICARD)</v>
      </c>
      <c r="B4781" s="1">
        <v>223</v>
      </c>
      <c r="C4781" s="1" t="s">
        <v>32898</v>
      </c>
      <c r="D4781" s="1" t="s">
        <v>78</v>
      </c>
      <c r="E4781" s="1" t="s">
        <v>958</v>
      </c>
      <c r="F4781" s="1" t="s">
        <v>32900</v>
      </c>
      <c r="G4781" s="1" t="s">
        <v>655</v>
      </c>
      <c r="H4781">
        <v>223</v>
      </c>
      <c r="I4781" s="1" t="s">
        <v>41</v>
      </c>
      <c r="J4781">
        <v>6</v>
      </c>
    </row>
    <row r="4782" spans="1:10" hidden="1" x14ac:dyDescent="0.25">
      <c r="A4782" s="24" t="str">
        <f t="shared" si="76"/>
        <v>226ARCELOR (BERTON SICARD)</v>
      </c>
      <c r="B4782" s="1">
        <v>226</v>
      </c>
      <c r="C4782" s="1" t="s">
        <v>32898</v>
      </c>
      <c r="D4782" s="1" t="s">
        <v>78</v>
      </c>
      <c r="E4782" s="1" t="s">
        <v>958</v>
      </c>
      <c r="F4782" s="1" t="s">
        <v>32900</v>
      </c>
      <c r="G4782" s="1" t="s">
        <v>655</v>
      </c>
      <c r="H4782">
        <v>226</v>
      </c>
      <c r="I4782" s="1" t="s">
        <v>41</v>
      </c>
      <c r="J4782">
        <v>6</v>
      </c>
    </row>
    <row r="4783" spans="1:10" hidden="1" x14ac:dyDescent="0.25">
      <c r="A4783" s="24" t="str">
        <f t="shared" si="76"/>
        <v>300ARCELOR (BERTON SICARD)</v>
      </c>
      <c r="B4783" s="1">
        <v>300</v>
      </c>
      <c r="C4783" s="1" t="s">
        <v>32898</v>
      </c>
      <c r="D4783" s="1" t="s">
        <v>78</v>
      </c>
      <c r="E4783" s="1" t="s">
        <v>959</v>
      </c>
      <c r="F4783" s="1" t="s">
        <v>32900</v>
      </c>
      <c r="G4783" s="1" t="s">
        <v>655</v>
      </c>
      <c r="H4783">
        <v>300</v>
      </c>
      <c r="I4783" s="1" t="s">
        <v>41</v>
      </c>
      <c r="J4783">
        <v>6</v>
      </c>
    </row>
    <row r="4784" spans="1:10" hidden="1" x14ac:dyDescent="0.25">
      <c r="A4784" s="24" t="str">
        <f t="shared" si="76"/>
        <v>301ARCELOR (BERTON SICARD)</v>
      </c>
      <c r="B4784" s="1">
        <v>301</v>
      </c>
      <c r="C4784" s="1" t="s">
        <v>32898</v>
      </c>
      <c r="D4784" s="1" t="s">
        <v>78</v>
      </c>
      <c r="E4784" s="1" t="s">
        <v>960</v>
      </c>
      <c r="F4784" s="1" t="s">
        <v>32900</v>
      </c>
      <c r="G4784" s="1" t="s">
        <v>655</v>
      </c>
      <c r="H4784">
        <v>301</v>
      </c>
      <c r="I4784" s="1" t="s">
        <v>41</v>
      </c>
      <c r="J4784">
        <v>6</v>
      </c>
    </row>
    <row r="4785" spans="1:10" hidden="1" x14ac:dyDescent="0.25">
      <c r="A4785" s="24" t="str">
        <f t="shared" si="76"/>
        <v>302ARCELOR (BERTON SICARD)</v>
      </c>
      <c r="B4785" s="1">
        <v>302</v>
      </c>
      <c r="C4785" s="1" t="s">
        <v>32898</v>
      </c>
      <c r="D4785" s="1" t="s">
        <v>168</v>
      </c>
      <c r="E4785" s="1" t="s">
        <v>961</v>
      </c>
      <c r="F4785" s="1" t="s">
        <v>32900</v>
      </c>
      <c r="G4785" s="1" t="s">
        <v>655</v>
      </c>
      <c r="H4785">
        <v>302</v>
      </c>
      <c r="I4785" s="1" t="s">
        <v>41</v>
      </c>
      <c r="J4785">
        <v>6.5</v>
      </c>
    </row>
    <row r="4786" spans="1:10" hidden="1" x14ac:dyDescent="0.25">
      <c r="A4786" s="24" t="str">
        <f t="shared" si="76"/>
        <v>305ARCELOR (BERTON SICARD)</v>
      </c>
      <c r="B4786" s="1">
        <v>305</v>
      </c>
      <c r="C4786" s="1" t="s">
        <v>32898</v>
      </c>
      <c r="D4786" s="1" t="s">
        <v>78</v>
      </c>
      <c r="E4786" s="1" t="s">
        <v>963</v>
      </c>
      <c r="F4786" s="1" t="s">
        <v>32900</v>
      </c>
      <c r="G4786" s="1" t="s">
        <v>655</v>
      </c>
      <c r="H4786">
        <v>305</v>
      </c>
      <c r="I4786" s="1" t="s">
        <v>41</v>
      </c>
      <c r="J4786">
        <v>6.5</v>
      </c>
    </row>
    <row r="4787" spans="1:10" hidden="1" x14ac:dyDescent="0.25">
      <c r="A4787" s="24" t="str">
        <f t="shared" si="76"/>
        <v>306ARCELOR (BERTON SICARD)</v>
      </c>
      <c r="B4787" s="1">
        <v>306</v>
      </c>
      <c r="C4787" s="1" t="s">
        <v>32898</v>
      </c>
      <c r="D4787" s="1" t="s">
        <v>78</v>
      </c>
      <c r="E4787" s="1" t="s">
        <v>964</v>
      </c>
      <c r="F4787" s="1" t="s">
        <v>32900</v>
      </c>
      <c r="G4787" s="1" t="s">
        <v>655</v>
      </c>
      <c r="H4787">
        <v>306</v>
      </c>
      <c r="I4787" s="1" t="s">
        <v>41</v>
      </c>
      <c r="J4787">
        <v>6.5</v>
      </c>
    </row>
    <row r="4788" spans="1:10" hidden="1" x14ac:dyDescent="0.25">
      <c r="A4788" s="24" t="str">
        <f t="shared" si="76"/>
        <v>307ARCELOR (BERTON SICARD)</v>
      </c>
      <c r="B4788" s="1">
        <v>307</v>
      </c>
      <c r="C4788" s="1" t="s">
        <v>32898</v>
      </c>
      <c r="D4788" s="1" t="s">
        <v>78</v>
      </c>
      <c r="E4788" s="1" t="s">
        <v>965</v>
      </c>
      <c r="F4788" s="1" t="s">
        <v>32900</v>
      </c>
      <c r="G4788" s="1" t="s">
        <v>655</v>
      </c>
      <c r="H4788">
        <v>307</v>
      </c>
      <c r="I4788" s="1" t="s">
        <v>41</v>
      </c>
      <c r="J4788">
        <v>6.5</v>
      </c>
    </row>
    <row r="4789" spans="1:10" hidden="1" x14ac:dyDescent="0.25">
      <c r="A4789" s="24" t="str">
        <f t="shared" si="76"/>
        <v>308ARCELOR (BERTON SICARD)</v>
      </c>
      <c r="B4789" s="1">
        <v>308</v>
      </c>
      <c r="C4789" s="1" t="s">
        <v>32898</v>
      </c>
      <c r="D4789" s="1" t="s">
        <v>168</v>
      </c>
      <c r="E4789" s="1" t="s">
        <v>966</v>
      </c>
      <c r="F4789" s="1" t="s">
        <v>32900</v>
      </c>
      <c r="G4789" s="1" t="s">
        <v>655</v>
      </c>
      <c r="H4789">
        <v>308</v>
      </c>
      <c r="I4789" s="1" t="s">
        <v>41</v>
      </c>
      <c r="J4789">
        <v>6.5</v>
      </c>
    </row>
    <row r="4790" spans="1:10" hidden="1" x14ac:dyDescent="0.25">
      <c r="A4790" s="24" t="str">
        <f t="shared" si="76"/>
        <v>309ARCELOR (BERTON SICARD)</v>
      </c>
      <c r="B4790" s="1">
        <v>309</v>
      </c>
      <c r="C4790" s="1" t="s">
        <v>32898</v>
      </c>
      <c r="D4790" s="1" t="s">
        <v>168</v>
      </c>
      <c r="E4790" s="1" t="s">
        <v>967</v>
      </c>
      <c r="F4790" s="1" t="s">
        <v>32900</v>
      </c>
      <c r="G4790" s="1" t="s">
        <v>655</v>
      </c>
      <c r="H4790">
        <v>309</v>
      </c>
      <c r="I4790" s="1" t="s">
        <v>41</v>
      </c>
      <c r="J4790">
        <v>6.5</v>
      </c>
    </row>
    <row r="4791" spans="1:10" hidden="1" x14ac:dyDescent="0.25">
      <c r="A4791" s="24" t="str">
        <f t="shared" si="76"/>
        <v>310ARCELOR (BERTON SICARD)</v>
      </c>
      <c r="B4791" s="1">
        <v>310</v>
      </c>
      <c r="C4791" s="1" t="s">
        <v>32898</v>
      </c>
      <c r="D4791" s="1" t="s">
        <v>78</v>
      </c>
      <c r="E4791" s="1" t="s">
        <v>968</v>
      </c>
      <c r="F4791" s="1" t="s">
        <v>32900</v>
      </c>
      <c r="G4791" s="1" t="s">
        <v>655</v>
      </c>
      <c r="H4791">
        <v>310</v>
      </c>
      <c r="I4791" s="1" t="s">
        <v>41</v>
      </c>
      <c r="J4791">
        <v>6</v>
      </c>
    </row>
    <row r="4792" spans="1:10" hidden="1" x14ac:dyDescent="0.25">
      <c r="A4792" s="24" t="str">
        <f t="shared" si="76"/>
        <v>311ARCELOR (BERTON SICARD)</v>
      </c>
      <c r="B4792" s="1">
        <v>311</v>
      </c>
      <c r="C4792" s="1" t="s">
        <v>32898</v>
      </c>
      <c r="D4792" s="1" t="s">
        <v>78</v>
      </c>
      <c r="E4792" s="1" t="s">
        <v>969</v>
      </c>
      <c r="F4792" s="1" t="s">
        <v>32900</v>
      </c>
      <c r="G4792" s="1" t="s">
        <v>655</v>
      </c>
      <c r="H4792">
        <v>311</v>
      </c>
      <c r="I4792" s="1" t="s">
        <v>41</v>
      </c>
      <c r="J4792">
        <v>6.5</v>
      </c>
    </row>
    <row r="4793" spans="1:10" hidden="1" x14ac:dyDescent="0.25">
      <c r="A4793" s="24" t="str">
        <f t="shared" si="76"/>
        <v>312ARCELOR (BERTON SICARD)</v>
      </c>
      <c r="B4793" s="1">
        <v>312</v>
      </c>
      <c r="C4793" s="1" t="s">
        <v>32898</v>
      </c>
      <c r="D4793" s="1" t="s">
        <v>78</v>
      </c>
      <c r="E4793" s="1" t="s">
        <v>970</v>
      </c>
      <c r="F4793" s="1" t="s">
        <v>32900</v>
      </c>
      <c r="G4793" s="1" t="s">
        <v>655</v>
      </c>
      <c r="H4793">
        <v>312</v>
      </c>
      <c r="I4793" s="1" t="s">
        <v>41</v>
      </c>
      <c r="J4793">
        <v>6.5</v>
      </c>
    </row>
    <row r="4794" spans="1:10" hidden="1" x14ac:dyDescent="0.25">
      <c r="A4794" s="24" t="str">
        <f t="shared" si="76"/>
        <v>321ARCELOR (BERTON SICARD)</v>
      </c>
      <c r="B4794" s="1">
        <v>321</v>
      </c>
      <c r="C4794" s="1" t="s">
        <v>32898</v>
      </c>
      <c r="D4794" s="1" t="s">
        <v>78</v>
      </c>
      <c r="E4794" s="1" t="s">
        <v>971</v>
      </c>
      <c r="F4794" s="1" t="s">
        <v>32900</v>
      </c>
      <c r="G4794" s="1" t="s">
        <v>655</v>
      </c>
      <c r="H4794">
        <v>321</v>
      </c>
      <c r="I4794" s="1" t="s">
        <v>41</v>
      </c>
      <c r="J4794">
        <v>6</v>
      </c>
    </row>
    <row r="4795" spans="1:10" hidden="1" x14ac:dyDescent="0.25">
      <c r="A4795" s="24" t="str">
        <f t="shared" si="76"/>
        <v>322ARCELOR (BERTON SICARD)</v>
      </c>
      <c r="B4795" s="1">
        <v>322</v>
      </c>
      <c r="C4795" s="1" t="s">
        <v>32898</v>
      </c>
      <c r="D4795" s="1" t="s">
        <v>78</v>
      </c>
      <c r="E4795" s="1" t="s">
        <v>972</v>
      </c>
      <c r="F4795" s="1" t="s">
        <v>32900</v>
      </c>
      <c r="G4795" s="1" t="s">
        <v>655</v>
      </c>
      <c r="H4795">
        <v>322</v>
      </c>
      <c r="I4795" s="1" t="s">
        <v>41</v>
      </c>
      <c r="J4795">
        <v>6</v>
      </c>
    </row>
    <row r="4796" spans="1:10" hidden="1" x14ac:dyDescent="0.25">
      <c r="A4796" s="24" t="str">
        <f t="shared" si="76"/>
        <v>323DARCELOR (BERTON SICARD)</v>
      </c>
      <c r="B4796" s="1" t="s">
        <v>973</v>
      </c>
      <c r="C4796" s="1" t="s">
        <v>32898</v>
      </c>
      <c r="D4796" s="1" t="s">
        <v>78</v>
      </c>
      <c r="E4796" s="1" t="s">
        <v>974</v>
      </c>
      <c r="F4796" s="1" t="s">
        <v>32900</v>
      </c>
      <c r="G4796" s="1" t="s">
        <v>655</v>
      </c>
      <c r="H4796" t="s">
        <v>973</v>
      </c>
      <c r="I4796" s="1" t="s">
        <v>41</v>
      </c>
      <c r="J4796">
        <v>1</v>
      </c>
    </row>
    <row r="4797" spans="1:10" hidden="1" x14ac:dyDescent="0.25">
      <c r="A4797" s="24" t="str">
        <f t="shared" si="76"/>
        <v>323GARCELOR (BERTON SICARD)</v>
      </c>
      <c r="B4797" s="1" t="s">
        <v>975</v>
      </c>
      <c r="C4797" s="1" t="s">
        <v>32898</v>
      </c>
      <c r="D4797" s="1" t="s">
        <v>78</v>
      </c>
      <c r="E4797" s="1" t="s">
        <v>976</v>
      </c>
      <c r="F4797" s="1" t="s">
        <v>32900</v>
      </c>
      <c r="G4797" s="1" t="s">
        <v>655</v>
      </c>
      <c r="H4797" t="s">
        <v>975</v>
      </c>
      <c r="I4797" s="1" t="s">
        <v>41</v>
      </c>
      <c r="J4797">
        <v>1</v>
      </c>
    </row>
    <row r="4798" spans="1:10" hidden="1" x14ac:dyDescent="0.25">
      <c r="A4798" s="24" t="str">
        <f t="shared" si="76"/>
        <v>324ARCELOR (BERTON SICARD)</v>
      </c>
      <c r="B4798" s="1">
        <v>324</v>
      </c>
      <c r="C4798" s="1" t="s">
        <v>32898</v>
      </c>
      <c r="D4798" s="1" t="s">
        <v>78</v>
      </c>
      <c r="E4798" s="1" t="s">
        <v>977</v>
      </c>
      <c r="F4798" s="1" t="s">
        <v>32900</v>
      </c>
      <c r="G4798" s="1" t="s">
        <v>655</v>
      </c>
      <c r="H4798">
        <v>324</v>
      </c>
      <c r="I4798" s="1" t="s">
        <v>41</v>
      </c>
      <c r="J4798">
        <v>6</v>
      </c>
    </row>
    <row r="4799" spans="1:10" hidden="1" x14ac:dyDescent="0.25">
      <c r="A4799" s="24" t="str">
        <f t="shared" si="76"/>
        <v>326ARCELOR (BERTON SICARD)</v>
      </c>
      <c r="B4799" s="1">
        <v>326</v>
      </c>
      <c r="C4799" s="1" t="s">
        <v>32898</v>
      </c>
      <c r="D4799" s="1" t="s">
        <v>78</v>
      </c>
      <c r="E4799" s="1" t="s">
        <v>978</v>
      </c>
      <c r="F4799" s="1" t="s">
        <v>32900</v>
      </c>
      <c r="G4799" s="1" t="s">
        <v>655</v>
      </c>
      <c r="H4799">
        <v>326</v>
      </c>
      <c r="I4799" s="1" t="s">
        <v>41</v>
      </c>
      <c r="J4799">
        <v>6.5</v>
      </c>
    </row>
    <row r="4800" spans="1:10" hidden="1" x14ac:dyDescent="0.25">
      <c r="A4800" s="24" t="str">
        <f t="shared" si="76"/>
        <v>327ARCELOR (BERTON SICARD)</v>
      </c>
      <c r="B4800" s="1">
        <v>327</v>
      </c>
      <c r="C4800" s="1" t="s">
        <v>32898</v>
      </c>
      <c r="D4800" s="1" t="s">
        <v>78</v>
      </c>
      <c r="E4800" s="1" t="s">
        <v>2290</v>
      </c>
      <c r="F4800" s="1" t="s">
        <v>32900</v>
      </c>
      <c r="G4800" s="1" t="s">
        <v>655</v>
      </c>
      <c r="H4800">
        <v>327</v>
      </c>
      <c r="I4800" s="1" t="s">
        <v>41</v>
      </c>
      <c r="J4800">
        <v>1</v>
      </c>
    </row>
    <row r="4801" spans="1:10" hidden="1" x14ac:dyDescent="0.25">
      <c r="A4801" s="24" t="str">
        <f t="shared" si="76"/>
        <v>328ARCELOR (BERTON SICARD)</v>
      </c>
      <c r="B4801" s="1">
        <v>328</v>
      </c>
      <c r="C4801" s="1" t="s">
        <v>32898</v>
      </c>
      <c r="D4801" s="1" t="s">
        <v>78</v>
      </c>
      <c r="E4801" s="1" t="s">
        <v>979</v>
      </c>
      <c r="F4801" s="1" t="s">
        <v>32900</v>
      </c>
      <c r="G4801" s="1" t="s">
        <v>655</v>
      </c>
      <c r="H4801">
        <v>328</v>
      </c>
      <c r="I4801" s="1" t="s">
        <v>41</v>
      </c>
      <c r="J4801">
        <v>6.5</v>
      </c>
    </row>
    <row r="4802" spans="1:10" hidden="1" x14ac:dyDescent="0.25">
      <c r="A4802" s="24" t="str">
        <f t="shared" si="76"/>
        <v>329ARCELOR (BERTON SICARD)</v>
      </c>
      <c r="B4802" s="1">
        <v>329</v>
      </c>
      <c r="C4802" s="1" t="s">
        <v>32898</v>
      </c>
      <c r="D4802" s="1" t="s">
        <v>78</v>
      </c>
      <c r="E4802" s="1" t="s">
        <v>980</v>
      </c>
      <c r="F4802" s="1" t="s">
        <v>32900</v>
      </c>
      <c r="G4802" s="1" t="s">
        <v>655</v>
      </c>
      <c r="H4802">
        <v>329</v>
      </c>
      <c r="I4802" s="1" t="s">
        <v>41</v>
      </c>
      <c r="J4802">
        <v>6.5</v>
      </c>
    </row>
    <row r="4803" spans="1:10" hidden="1" x14ac:dyDescent="0.25">
      <c r="A4803" s="24" t="str">
        <f t="shared" si="76"/>
        <v>330ARCELOR (BERTON SICARD)</v>
      </c>
      <c r="B4803" s="1">
        <v>330</v>
      </c>
      <c r="C4803" s="1" t="s">
        <v>32898</v>
      </c>
      <c r="D4803" s="1" t="s">
        <v>78</v>
      </c>
      <c r="E4803" s="1" t="s">
        <v>981</v>
      </c>
      <c r="F4803" s="1" t="s">
        <v>32900</v>
      </c>
      <c r="G4803" s="1" t="s">
        <v>655</v>
      </c>
      <c r="H4803">
        <v>330</v>
      </c>
      <c r="I4803" s="1" t="s">
        <v>41</v>
      </c>
      <c r="J4803">
        <v>6.5</v>
      </c>
    </row>
    <row r="4804" spans="1:10" hidden="1" x14ac:dyDescent="0.25">
      <c r="A4804" s="24" t="str">
        <f t="shared" si="76"/>
        <v>331ARCELOR (BERTON SICARD)</v>
      </c>
      <c r="B4804" s="1">
        <v>331</v>
      </c>
      <c r="C4804" s="1" t="s">
        <v>32898</v>
      </c>
      <c r="D4804" s="1" t="s">
        <v>78</v>
      </c>
      <c r="E4804" s="1" t="s">
        <v>2291</v>
      </c>
      <c r="F4804" s="1" t="s">
        <v>32900</v>
      </c>
      <c r="G4804" s="1" t="s">
        <v>655</v>
      </c>
      <c r="H4804">
        <v>331</v>
      </c>
      <c r="I4804" s="1" t="s">
        <v>41</v>
      </c>
      <c r="J4804">
        <v>1</v>
      </c>
    </row>
    <row r="4805" spans="1:10" hidden="1" x14ac:dyDescent="0.25">
      <c r="A4805" s="24" t="str">
        <f t="shared" si="76"/>
        <v>334ARCELOR (BERTON SICARD)</v>
      </c>
      <c r="B4805" s="1">
        <v>334</v>
      </c>
      <c r="C4805" s="1" t="s">
        <v>32898</v>
      </c>
      <c r="D4805" s="1" t="s">
        <v>78</v>
      </c>
      <c r="E4805" s="1" t="s">
        <v>982</v>
      </c>
      <c r="F4805" s="1" t="s">
        <v>32900</v>
      </c>
      <c r="G4805" s="1" t="s">
        <v>655</v>
      </c>
      <c r="H4805">
        <v>334</v>
      </c>
      <c r="I4805" s="1" t="s">
        <v>41</v>
      </c>
      <c r="J4805">
        <v>6.5</v>
      </c>
    </row>
    <row r="4806" spans="1:10" hidden="1" x14ac:dyDescent="0.25">
      <c r="A4806" s="24" t="str">
        <f t="shared" si="76"/>
        <v>335ARCELOR (BERTON SICARD)</v>
      </c>
      <c r="B4806" s="1">
        <v>335</v>
      </c>
      <c r="C4806" s="1" t="s">
        <v>32898</v>
      </c>
      <c r="D4806" s="1" t="s">
        <v>78</v>
      </c>
      <c r="E4806" s="1" t="s">
        <v>2293</v>
      </c>
      <c r="F4806" s="1" t="s">
        <v>32900</v>
      </c>
      <c r="G4806" s="1" t="s">
        <v>655</v>
      </c>
      <c r="H4806">
        <v>335</v>
      </c>
      <c r="I4806" s="1" t="s">
        <v>41</v>
      </c>
      <c r="J4806">
        <v>1</v>
      </c>
    </row>
    <row r="4807" spans="1:10" hidden="1" x14ac:dyDescent="0.25">
      <c r="A4807" s="24" t="str">
        <f t="shared" si="76"/>
        <v>336ARCELOR (BERTON SICARD)</v>
      </c>
      <c r="B4807" s="1">
        <v>336</v>
      </c>
      <c r="C4807" s="1" t="s">
        <v>32898</v>
      </c>
      <c r="D4807" s="1" t="s">
        <v>78</v>
      </c>
      <c r="E4807" s="1" t="s">
        <v>983</v>
      </c>
      <c r="F4807" s="1" t="s">
        <v>32900</v>
      </c>
      <c r="G4807" s="1" t="s">
        <v>655</v>
      </c>
      <c r="H4807">
        <v>336</v>
      </c>
      <c r="I4807" s="1" t="s">
        <v>41</v>
      </c>
      <c r="J4807">
        <v>6.5</v>
      </c>
    </row>
    <row r="4808" spans="1:10" hidden="1" x14ac:dyDescent="0.25">
      <c r="A4808" s="24" t="str">
        <f t="shared" si="76"/>
        <v>337ARCELOR (BERTON SICARD)</v>
      </c>
      <c r="B4808" s="1">
        <v>337</v>
      </c>
      <c r="C4808" s="1" t="s">
        <v>32898</v>
      </c>
      <c r="D4808" s="1" t="s">
        <v>168</v>
      </c>
      <c r="E4808" s="1" t="s">
        <v>984</v>
      </c>
      <c r="F4808" s="1" t="s">
        <v>32900</v>
      </c>
      <c r="G4808" s="1" t="s">
        <v>655</v>
      </c>
      <c r="H4808">
        <v>337</v>
      </c>
      <c r="I4808" s="1" t="s">
        <v>41</v>
      </c>
      <c r="J4808">
        <v>6.5</v>
      </c>
    </row>
    <row r="4809" spans="1:10" hidden="1" x14ac:dyDescent="0.25">
      <c r="A4809" s="24" t="str">
        <f t="shared" si="76"/>
        <v>338ARCELOR (BERTON SICARD)</v>
      </c>
      <c r="B4809" s="1">
        <v>338</v>
      </c>
      <c r="C4809" s="1" t="s">
        <v>32898</v>
      </c>
      <c r="D4809" s="1" t="s">
        <v>78</v>
      </c>
      <c r="E4809" s="1" t="s">
        <v>985</v>
      </c>
      <c r="F4809" s="1" t="s">
        <v>32900</v>
      </c>
      <c r="G4809" s="1" t="s">
        <v>655</v>
      </c>
      <c r="H4809">
        <v>338</v>
      </c>
      <c r="I4809" s="1" t="s">
        <v>41</v>
      </c>
      <c r="J4809">
        <v>6.5</v>
      </c>
    </row>
    <row r="4810" spans="1:10" hidden="1" x14ac:dyDescent="0.25">
      <c r="A4810" s="24" t="str">
        <f t="shared" si="76"/>
        <v>343ARCELOR (BERTON SICARD)</v>
      </c>
      <c r="B4810" s="1">
        <v>343</v>
      </c>
      <c r="C4810" s="1" t="s">
        <v>32898</v>
      </c>
      <c r="D4810" s="1" t="s">
        <v>78</v>
      </c>
      <c r="E4810" s="1" t="s">
        <v>2295</v>
      </c>
      <c r="F4810" s="1" t="s">
        <v>32900</v>
      </c>
      <c r="G4810" s="1" t="s">
        <v>655</v>
      </c>
      <c r="H4810">
        <v>343</v>
      </c>
      <c r="I4810" s="1" t="s">
        <v>41</v>
      </c>
      <c r="J4810">
        <v>1</v>
      </c>
    </row>
    <row r="4811" spans="1:10" hidden="1" x14ac:dyDescent="0.25">
      <c r="A4811" s="24" t="str">
        <f t="shared" si="76"/>
        <v>344ARCELOR (BERTON SICARD)</v>
      </c>
      <c r="B4811" s="1">
        <v>344</v>
      </c>
      <c r="C4811" s="1" t="s">
        <v>32898</v>
      </c>
      <c r="D4811" s="1" t="s">
        <v>78</v>
      </c>
      <c r="E4811" s="1" t="s">
        <v>986</v>
      </c>
      <c r="F4811" s="1" t="s">
        <v>32900</v>
      </c>
      <c r="G4811" s="1" t="s">
        <v>655</v>
      </c>
      <c r="H4811">
        <v>344</v>
      </c>
      <c r="I4811" s="1" t="s">
        <v>41</v>
      </c>
      <c r="J4811">
        <v>6.5</v>
      </c>
    </row>
    <row r="4812" spans="1:10" hidden="1" x14ac:dyDescent="0.25">
      <c r="A4812" s="24" t="str">
        <f t="shared" ref="A4812:A4875" si="77">B4812&amp;F4812</f>
        <v>345ARCELOR (BERTON SICARD)</v>
      </c>
      <c r="B4812" s="1">
        <v>345</v>
      </c>
      <c r="C4812" s="1" t="s">
        <v>32898</v>
      </c>
      <c r="D4812" s="1" t="s">
        <v>78</v>
      </c>
      <c r="E4812" s="1" t="s">
        <v>2296</v>
      </c>
      <c r="F4812" s="1" t="s">
        <v>32900</v>
      </c>
      <c r="G4812" s="1" t="s">
        <v>655</v>
      </c>
      <c r="H4812">
        <v>345</v>
      </c>
      <c r="I4812" s="1" t="s">
        <v>41</v>
      </c>
      <c r="J4812">
        <v>1</v>
      </c>
    </row>
    <row r="4813" spans="1:10" hidden="1" x14ac:dyDescent="0.25">
      <c r="A4813" s="24" t="str">
        <f t="shared" si="77"/>
        <v>346ARCELOR (BERTON SICARD)</v>
      </c>
      <c r="B4813" s="1">
        <v>346</v>
      </c>
      <c r="C4813" s="1" t="s">
        <v>32898</v>
      </c>
      <c r="D4813" s="1" t="s">
        <v>78</v>
      </c>
      <c r="E4813" s="1" t="s">
        <v>2297</v>
      </c>
      <c r="F4813" s="1" t="s">
        <v>32900</v>
      </c>
      <c r="G4813" s="1" t="s">
        <v>655</v>
      </c>
      <c r="H4813">
        <v>346</v>
      </c>
      <c r="I4813" s="1" t="s">
        <v>41</v>
      </c>
      <c r="J4813">
        <v>4</v>
      </c>
    </row>
    <row r="4814" spans="1:10" hidden="1" x14ac:dyDescent="0.25">
      <c r="A4814" s="24" t="str">
        <f t="shared" si="77"/>
        <v>347ARCELOR (BERTON SICARD)</v>
      </c>
      <c r="B4814" s="1">
        <v>347</v>
      </c>
      <c r="C4814" s="1" t="s">
        <v>32898</v>
      </c>
      <c r="D4814" s="1" t="s">
        <v>168</v>
      </c>
      <c r="E4814" s="1" t="s">
        <v>987</v>
      </c>
      <c r="F4814" s="1" t="s">
        <v>32900</v>
      </c>
      <c r="G4814" s="1" t="s">
        <v>655</v>
      </c>
      <c r="H4814">
        <v>347</v>
      </c>
      <c r="I4814" s="1" t="s">
        <v>41</v>
      </c>
      <c r="J4814">
        <v>6.5</v>
      </c>
    </row>
    <row r="4815" spans="1:10" hidden="1" x14ac:dyDescent="0.25">
      <c r="A4815" s="24" t="str">
        <f t="shared" si="77"/>
        <v>349ARCELOR (BERTON SICARD)</v>
      </c>
      <c r="B4815" s="1">
        <v>349</v>
      </c>
      <c r="C4815" s="1" t="s">
        <v>32898</v>
      </c>
      <c r="D4815" s="1" t="s">
        <v>78</v>
      </c>
      <c r="E4815" s="1" t="s">
        <v>988</v>
      </c>
      <c r="F4815" s="1" t="s">
        <v>32900</v>
      </c>
      <c r="G4815" s="1" t="s">
        <v>655</v>
      </c>
      <c r="H4815">
        <v>349</v>
      </c>
      <c r="I4815" s="1" t="s">
        <v>41</v>
      </c>
      <c r="J4815">
        <v>6.5</v>
      </c>
    </row>
    <row r="4816" spans="1:10" hidden="1" x14ac:dyDescent="0.25">
      <c r="A4816" s="24" t="str">
        <f t="shared" si="77"/>
        <v>357ARCELOR (BERTON SICARD)</v>
      </c>
      <c r="B4816" s="1">
        <v>357</v>
      </c>
      <c r="C4816" s="1" t="s">
        <v>32898</v>
      </c>
      <c r="D4816" s="1" t="s">
        <v>78</v>
      </c>
      <c r="E4816" s="1" t="s">
        <v>2224</v>
      </c>
      <c r="F4816" s="1" t="s">
        <v>32900</v>
      </c>
      <c r="G4816" s="1" t="s">
        <v>655</v>
      </c>
      <c r="H4816">
        <v>357</v>
      </c>
      <c r="I4816" s="1" t="s">
        <v>41</v>
      </c>
      <c r="J4816">
        <v>1</v>
      </c>
    </row>
    <row r="4817" spans="1:10" hidden="1" x14ac:dyDescent="0.25">
      <c r="A4817" s="24" t="str">
        <f t="shared" si="77"/>
        <v>359ARCELOR (BERTON SICARD)</v>
      </c>
      <c r="B4817" s="1">
        <v>359</v>
      </c>
      <c r="C4817" s="1" t="s">
        <v>32898</v>
      </c>
      <c r="D4817" s="1" t="s">
        <v>78</v>
      </c>
      <c r="E4817" s="1" t="s">
        <v>2019</v>
      </c>
      <c r="F4817" s="1" t="s">
        <v>32900</v>
      </c>
      <c r="G4817" s="1" t="s">
        <v>655</v>
      </c>
      <c r="H4817">
        <v>359</v>
      </c>
      <c r="I4817" s="1" t="s">
        <v>41</v>
      </c>
      <c r="J4817">
        <v>2</v>
      </c>
    </row>
    <row r="4818" spans="1:10" hidden="1" x14ac:dyDescent="0.25">
      <c r="A4818" s="24" t="str">
        <f t="shared" si="77"/>
        <v>365ARCELOR (BERTON SICARD)</v>
      </c>
      <c r="B4818" s="1">
        <v>365</v>
      </c>
      <c r="C4818" s="1" t="s">
        <v>32898</v>
      </c>
      <c r="D4818" s="1" t="s">
        <v>78</v>
      </c>
      <c r="E4818" s="1" t="s">
        <v>2021</v>
      </c>
      <c r="F4818" s="1" t="s">
        <v>32900</v>
      </c>
      <c r="G4818" s="1" t="s">
        <v>655</v>
      </c>
      <c r="H4818">
        <v>365</v>
      </c>
      <c r="I4818" s="1" t="s">
        <v>41</v>
      </c>
      <c r="J4818">
        <v>2</v>
      </c>
    </row>
    <row r="4819" spans="1:10" hidden="1" x14ac:dyDescent="0.25">
      <c r="A4819" s="24" t="str">
        <f t="shared" si="77"/>
        <v>368ARCELOR (BERTON SICARD)</v>
      </c>
      <c r="B4819" s="1">
        <v>368</v>
      </c>
      <c r="C4819" s="1" t="s">
        <v>32898</v>
      </c>
      <c r="D4819" s="1" t="s">
        <v>78</v>
      </c>
      <c r="E4819" s="1" t="s">
        <v>2022</v>
      </c>
      <c r="F4819" s="1" t="s">
        <v>32900</v>
      </c>
      <c r="G4819" s="1" t="s">
        <v>655</v>
      </c>
      <c r="H4819">
        <v>368</v>
      </c>
      <c r="I4819" s="1" t="s">
        <v>41</v>
      </c>
      <c r="J4819">
        <v>1</v>
      </c>
    </row>
    <row r="4820" spans="1:10" hidden="1" x14ac:dyDescent="0.25">
      <c r="A4820" s="24" t="str">
        <f t="shared" si="77"/>
        <v>375ARCELOR (BERTON SICARD)</v>
      </c>
      <c r="B4820" s="1">
        <v>375</v>
      </c>
      <c r="C4820" s="1" t="s">
        <v>32898</v>
      </c>
      <c r="D4820" s="1" t="s">
        <v>78</v>
      </c>
      <c r="E4820" s="1" t="s">
        <v>989</v>
      </c>
      <c r="F4820" s="1" t="s">
        <v>32900</v>
      </c>
      <c r="G4820" s="1" t="s">
        <v>655</v>
      </c>
      <c r="H4820">
        <v>375</v>
      </c>
      <c r="I4820" s="1" t="s">
        <v>41</v>
      </c>
      <c r="J4820">
        <v>6.5</v>
      </c>
    </row>
    <row r="4821" spans="1:10" hidden="1" x14ac:dyDescent="0.25">
      <c r="A4821" s="24" t="str">
        <f t="shared" si="77"/>
        <v>377ARCELOR (BERTON SICARD)</v>
      </c>
      <c r="B4821" s="1">
        <v>377</v>
      </c>
      <c r="C4821" s="1" t="s">
        <v>32898</v>
      </c>
      <c r="D4821" s="1" t="s">
        <v>168</v>
      </c>
      <c r="E4821" s="1" t="s">
        <v>990</v>
      </c>
      <c r="F4821" s="1" t="s">
        <v>32900</v>
      </c>
      <c r="G4821" s="1" t="s">
        <v>655</v>
      </c>
      <c r="H4821">
        <v>377</v>
      </c>
      <c r="I4821" s="1" t="s">
        <v>41</v>
      </c>
      <c r="J4821">
        <v>6.5</v>
      </c>
    </row>
    <row r="4822" spans="1:10" hidden="1" x14ac:dyDescent="0.25">
      <c r="A4822" s="24" t="str">
        <f t="shared" si="77"/>
        <v>383ARCELOR (BERTON SICARD)</v>
      </c>
      <c r="B4822" s="1">
        <v>383</v>
      </c>
      <c r="C4822" s="1" t="s">
        <v>32898</v>
      </c>
      <c r="D4822" s="1" t="s">
        <v>168</v>
      </c>
      <c r="E4822" s="1" t="s">
        <v>2300</v>
      </c>
      <c r="F4822" s="1" t="s">
        <v>32900</v>
      </c>
      <c r="G4822" s="1" t="s">
        <v>655</v>
      </c>
      <c r="H4822">
        <v>383</v>
      </c>
      <c r="I4822" s="1" t="s">
        <v>41</v>
      </c>
      <c r="J4822">
        <v>1</v>
      </c>
    </row>
    <row r="4823" spans="1:10" hidden="1" x14ac:dyDescent="0.25">
      <c r="A4823" s="24" t="str">
        <f t="shared" si="77"/>
        <v>384ARCELOR (BERTON SICARD)</v>
      </c>
      <c r="B4823" s="1">
        <v>384</v>
      </c>
      <c r="C4823" s="1" t="s">
        <v>32898</v>
      </c>
      <c r="D4823" s="1" t="s">
        <v>78</v>
      </c>
      <c r="E4823" s="1" t="s">
        <v>2025</v>
      </c>
      <c r="F4823" s="1" t="s">
        <v>32900</v>
      </c>
      <c r="G4823" s="1" t="s">
        <v>655</v>
      </c>
      <c r="H4823">
        <v>384</v>
      </c>
      <c r="I4823" s="1" t="s">
        <v>41</v>
      </c>
      <c r="J4823">
        <v>1</v>
      </c>
    </row>
    <row r="4824" spans="1:10" hidden="1" x14ac:dyDescent="0.25">
      <c r="A4824" s="24" t="str">
        <f t="shared" si="77"/>
        <v>385ARCELOR (BERTON SICARD)</v>
      </c>
      <c r="B4824" s="1">
        <v>385</v>
      </c>
      <c r="C4824" s="1" t="s">
        <v>32898</v>
      </c>
      <c r="D4824" s="1" t="s">
        <v>78</v>
      </c>
      <c r="E4824" s="1" t="s">
        <v>2026</v>
      </c>
      <c r="F4824" s="1" t="s">
        <v>32900</v>
      </c>
      <c r="G4824" s="1" t="s">
        <v>655</v>
      </c>
      <c r="H4824">
        <v>385</v>
      </c>
      <c r="I4824" s="1" t="s">
        <v>41</v>
      </c>
      <c r="J4824">
        <v>1</v>
      </c>
    </row>
    <row r="4825" spans="1:10" hidden="1" x14ac:dyDescent="0.25">
      <c r="A4825" s="24" t="str">
        <f t="shared" si="77"/>
        <v>386ARCELOR (BERTON SICARD)</v>
      </c>
      <c r="B4825" s="1">
        <v>386</v>
      </c>
      <c r="C4825" s="1" t="s">
        <v>32898</v>
      </c>
      <c r="D4825" s="1" t="s">
        <v>78</v>
      </c>
      <c r="E4825" s="1" t="s">
        <v>2225</v>
      </c>
      <c r="F4825" s="1" t="s">
        <v>32900</v>
      </c>
      <c r="G4825" s="1" t="s">
        <v>655</v>
      </c>
      <c r="H4825">
        <v>386</v>
      </c>
      <c r="I4825" s="1" t="s">
        <v>41</v>
      </c>
      <c r="J4825">
        <v>1</v>
      </c>
    </row>
    <row r="4826" spans="1:10" hidden="1" x14ac:dyDescent="0.25">
      <c r="A4826" s="24" t="str">
        <f t="shared" si="77"/>
        <v>395ARCELOR (BERTON SICARD)</v>
      </c>
      <c r="B4826" s="1">
        <v>395</v>
      </c>
      <c r="C4826" s="1" t="s">
        <v>32898</v>
      </c>
      <c r="D4826" s="1" t="s">
        <v>78</v>
      </c>
      <c r="E4826" s="1" t="s">
        <v>2027</v>
      </c>
      <c r="F4826" s="1" t="s">
        <v>32900</v>
      </c>
      <c r="G4826" s="1" t="s">
        <v>655</v>
      </c>
      <c r="H4826">
        <v>395</v>
      </c>
      <c r="I4826" s="1" t="s">
        <v>41</v>
      </c>
      <c r="J4826">
        <v>1</v>
      </c>
    </row>
    <row r="4827" spans="1:10" hidden="1" x14ac:dyDescent="0.25">
      <c r="A4827" s="24" t="str">
        <f t="shared" si="77"/>
        <v>399ARCELOR (BERTON SICARD)</v>
      </c>
      <c r="B4827" s="1">
        <v>399</v>
      </c>
      <c r="C4827" s="1" t="s">
        <v>32898</v>
      </c>
      <c r="D4827" s="1" t="s">
        <v>32837</v>
      </c>
      <c r="E4827" s="1" t="s">
        <v>991</v>
      </c>
      <c r="F4827" s="1" t="s">
        <v>32900</v>
      </c>
      <c r="G4827" s="1" t="s">
        <v>655</v>
      </c>
      <c r="H4827">
        <v>399</v>
      </c>
      <c r="I4827" s="1" t="s">
        <v>41</v>
      </c>
      <c r="J4827">
        <v>6.5</v>
      </c>
    </row>
    <row r="4828" spans="1:10" hidden="1" x14ac:dyDescent="0.25">
      <c r="A4828" s="24" t="str">
        <f t="shared" si="77"/>
        <v>500ARCELOR (BERTON SICARD)</v>
      </c>
      <c r="B4828" s="1">
        <v>500</v>
      </c>
      <c r="C4828" s="1" t="s">
        <v>32898</v>
      </c>
      <c r="D4828" s="1" t="s">
        <v>78</v>
      </c>
      <c r="E4828" s="1" t="s">
        <v>992</v>
      </c>
      <c r="F4828" s="1" t="s">
        <v>32900</v>
      </c>
      <c r="G4828" s="1" t="s">
        <v>655</v>
      </c>
      <c r="H4828">
        <v>500</v>
      </c>
      <c r="I4828" s="1" t="s">
        <v>41</v>
      </c>
      <c r="J4828">
        <v>6.5</v>
      </c>
    </row>
    <row r="4829" spans="1:10" hidden="1" x14ac:dyDescent="0.25">
      <c r="A4829" s="24" t="str">
        <f t="shared" si="77"/>
        <v>504NARCELOR (BERTON SICARD)</v>
      </c>
      <c r="B4829" s="1" t="s">
        <v>993</v>
      </c>
      <c r="C4829" s="1" t="s">
        <v>32898</v>
      </c>
      <c r="D4829" s="1" t="s">
        <v>78</v>
      </c>
      <c r="E4829" s="1" t="s">
        <v>994</v>
      </c>
      <c r="F4829" s="1" t="s">
        <v>32900</v>
      </c>
      <c r="G4829" s="1" t="s">
        <v>655</v>
      </c>
      <c r="H4829" t="s">
        <v>993</v>
      </c>
      <c r="I4829" s="1" t="s">
        <v>41</v>
      </c>
      <c r="J4829">
        <v>1</v>
      </c>
    </row>
    <row r="4830" spans="1:10" hidden="1" x14ac:dyDescent="0.25">
      <c r="A4830" s="24" t="str">
        <f t="shared" si="77"/>
        <v>505ARCELOR (BERTON SICARD)</v>
      </c>
      <c r="B4830" s="1">
        <v>505</v>
      </c>
      <c r="C4830" s="1" t="s">
        <v>32898</v>
      </c>
      <c r="D4830" s="1" t="s">
        <v>78</v>
      </c>
      <c r="E4830" s="1" t="s">
        <v>995</v>
      </c>
      <c r="F4830" s="1" t="s">
        <v>32900</v>
      </c>
      <c r="G4830" s="1" t="s">
        <v>655</v>
      </c>
      <c r="H4830">
        <v>505</v>
      </c>
      <c r="I4830" s="1" t="s">
        <v>41</v>
      </c>
      <c r="J4830">
        <v>6.5</v>
      </c>
    </row>
    <row r="4831" spans="1:10" hidden="1" x14ac:dyDescent="0.25">
      <c r="A4831" s="24" t="str">
        <f t="shared" si="77"/>
        <v>506ARCELOR (BERTON SICARD)</v>
      </c>
      <c r="B4831" s="1">
        <v>506</v>
      </c>
      <c r="C4831" s="1" t="s">
        <v>32898</v>
      </c>
      <c r="D4831" s="1" t="s">
        <v>32837</v>
      </c>
      <c r="E4831" s="1" t="s">
        <v>996</v>
      </c>
      <c r="F4831" s="1" t="s">
        <v>32900</v>
      </c>
      <c r="G4831" s="1" t="s">
        <v>655</v>
      </c>
      <c r="H4831">
        <v>506</v>
      </c>
      <c r="I4831" s="1" t="s">
        <v>41</v>
      </c>
      <c r="J4831">
        <v>6.5</v>
      </c>
    </row>
    <row r="4832" spans="1:10" hidden="1" x14ac:dyDescent="0.25">
      <c r="A4832" s="24" t="str">
        <f t="shared" si="77"/>
        <v>508ARCELOR (BERTON SICARD)</v>
      </c>
      <c r="B4832" s="1">
        <v>508</v>
      </c>
      <c r="C4832" s="1" t="s">
        <v>32898</v>
      </c>
      <c r="D4832" s="1" t="s">
        <v>78</v>
      </c>
      <c r="E4832" s="1" t="s">
        <v>998</v>
      </c>
      <c r="F4832" s="1" t="s">
        <v>32900</v>
      </c>
      <c r="G4832" s="1" t="s">
        <v>655</v>
      </c>
      <c r="H4832">
        <v>508</v>
      </c>
      <c r="I4832" s="1" t="s">
        <v>41</v>
      </c>
      <c r="J4832">
        <v>6</v>
      </c>
    </row>
    <row r="4833" spans="1:10" hidden="1" x14ac:dyDescent="0.25">
      <c r="A4833" s="24" t="str">
        <f t="shared" si="77"/>
        <v>508/2ARCELOR (BERTON SICARD)</v>
      </c>
      <c r="B4833" s="1" t="s">
        <v>999</v>
      </c>
      <c r="C4833" s="1" t="s">
        <v>32898</v>
      </c>
      <c r="D4833" s="1" t="s">
        <v>78</v>
      </c>
      <c r="E4833" s="1" t="s">
        <v>1000</v>
      </c>
      <c r="F4833" s="1" t="s">
        <v>32900</v>
      </c>
      <c r="G4833" s="1" t="s">
        <v>655</v>
      </c>
      <c r="H4833" t="s">
        <v>999</v>
      </c>
      <c r="I4833" s="1" t="s">
        <v>41</v>
      </c>
      <c r="J4833">
        <v>1995</v>
      </c>
    </row>
    <row r="4834" spans="1:10" hidden="1" x14ac:dyDescent="0.25">
      <c r="A4834" s="24" t="str">
        <f t="shared" si="77"/>
        <v>509ARCELOR (BERTON SICARD)</v>
      </c>
      <c r="B4834" s="1">
        <v>509</v>
      </c>
      <c r="C4834" s="1" t="s">
        <v>32898</v>
      </c>
      <c r="D4834" s="1" t="s">
        <v>78</v>
      </c>
      <c r="E4834" s="1" t="s">
        <v>1001</v>
      </c>
      <c r="F4834" s="1" t="s">
        <v>32900</v>
      </c>
      <c r="G4834" s="1" t="s">
        <v>655</v>
      </c>
      <c r="H4834">
        <v>509</v>
      </c>
      <c r="I4834" s="1" t="s">
        <v>41</v>
      </c>
      <c r="J4834">
        <v>6</v>
      </c>
    </row>
    <row r="4835" spans="1:10" hidden="1" x14ac:dyDescent="0.25">
      <c r="A4835" s="24" t="str">
        <f t="shared" si="77"/>
        <v>509/2ARCELOR (BERTON SICARD)</v>
      </c>
      <c r="B4835" s="1" t="s">
        <v>1002</v>
      </c>
      <c r="C4835" s="1" t="s">
        <v>32898</v>
      </c>
      <c r="D4835" s="1" t="s">
        <v>78</v>
      </c>
      <c r="E4835" s="1" t="s">
        <v>1003</v>
      </c>
      <c r="F4835" s="1" t="s">
        <v>32900</v>
      </c>
      <c r="G4835" s="1" t="s">
        <v>655</v>
      </c>
      <c r="H4835" t="s">
        <v>1002</v>
      </c>
      <c r="I4835" s="1" t="s">
        <v>41</v>
      </c>
      <c r="J4835">
        <v>1995</v>
      </c>
    </row>
    <row r="4836" spans="1:10" hidden="1" x14ac:dyDescent="0.25">
      <c r="A4836" s="24" t="str">
        <f t="shared" si="77"/>
        <v>519ARCELOR (BERTON SICARD)</v>
      </c>
      <c r="B4836" s="1">
        <v>519</v>
      </c>
      <c r="C4836" s="1" t="s">
        <v>32898</v>
      </c>
      <c r="D4836" s="1" t="s">
        <v>78</v>
      </c>
      <c r="E4836" s="1" t="s">
        <v>1008</v>
      </c>
      <c r="F4836" s="1" t="s">
        <v>32900</v>
      </c>
      <c r="G4836" s="1" t="s">
        <v>655</v>
      </c>
      <c r="H4836">
        <v>519</v>
      </c>
      <c r="I4836" s="1" t="s">
        <v>41</v>
      </c>
      <c r="J4836">
        <v>6.5</v>
      </c>
    </row>
    <row r="4837" spans="1:10" hidden="1" x14ac:dyDescent="0.25">
      <c r="A4837" s="24" t="str">
        <f t="shared" si="77"/>
        <v>523ARCELOR (BERTON SICARD)</v>
      </c>
      <c r="B4837" s="1">
        <v>523</v>
      </c>
      <c r="C4837" s="1" t="s">
        <v>32898</v>
      </c>
      <c r="D4837" s="1" t="s">
        <v>78</v>
      </c>
      <c r="E4837" s="1" t="s">
        <v>1010</v>
      </c>
      <c r="F4837" s="1" t="s">
        <v>32900</v>
      </c>
      <c r="G4837" s="1" t="s">
        <v>655</v>
      </c>
      <c r="H4837">
        <v>523</v>
      </c>
      <c r="I4837" s="1" t="s">
        <v>41</v>
      </c>
      <c r="J4837">
        <v>6.5</v>
      </c>
    </row>
    <row r="4838" spans="1:10" hidden="1" x14ac:dyDescent="0.25">
      <c r="A4838" s="24" t="str">
        <f t="shared" si="77"/>
        <v>523/4ARCELOR (BERTON SICARD)</v>
      </c>
      <c r="B4838" s="1" t="s">
        <v>1011</v>
      </c>
      <c r="C4838" s="1" t="s">
        <v>32898</v>
      </c>
      <c r="D4838" s="1" t="s">
        <v>78</v>
      </c>
      <c r="E4838" s="1" t="s">
        <v>1010</v>
      </c>
      <c r="F4838" s="1" t="s">
        <v>32900</v>
      </c>
      <c r="G4838" s="1" t="s">
        <v>655</v>
      </c>
      <c r="H4838" t="s">
        <v>1011</v>
      </c>
      <c r="I4838" s="1" t="s">
        <v>41</v>
      </c>
      <c r="J4838">
        <v>4</v>
      </c>
    </row>
    <row r="4839" spans="1:10" hidden="1" x14ac:dyDescent="0.25">
      <c r="A4839" s="24" t="str">
        <f t="shared" si="77"/>
        <v>526ARCELOR (BERTON SICARD)</v>
      </c>
      <c r="B4839" s="1">
        <v>526</v>
      </c>
      <c r="C4839" s="1" t="s">
        <v>32898</v>
      </c>
      <c r="D4839" s="1" t="s">
        <v>78</v>
      </c>
      <c r="E4839" s="1" t="s">
        <v>1012</v>
      </c>
      <c r="F4839" s="1" t="s">
        <v>32900</v>
      </c>
      <c r="G4839" s="1" t="s">
        <v>655</v>
      </c>
      <c r="H4839">
        <v>526</v>
      </c>
      <c r="I4839" s="1" t="s">
        <v>41</v>
      </c>
      <c r="J4839">
        <v>6.5</v>
      </c>
    </row>
    <row r="4840" spans="1:10" hidden="1" x14ac:dyDescent="0.25">
      <c r="A4840" s="24" t="str">
        <f t="shared" si="77"/>
        <v>529ARCELOR (BERTON SICARD)</v>
      </c>
      <c r="B4840" s="1">
        <v>529</v>
      </c>
      <c r="C4840" s="1" t="s">
        <v>32898</v>
      </c>
      <c r="D4840" s="1" t="s">
        <v>168</v>
      </c>
      <c r="E4840" s="1" t="s">
        <v>1014</v>
      </c>
      <c r="F4840" s="1" t="s">
        <v>32900</v>
      </c>
      <c r="G4840" s="1" t="s">
        <v>655</v>
      </c>
      <c r="H4840">
        <v>529</v>
      </c>
      <c r="I4840" s="1" t="s">
        <v>41</v>
      </c>
      <c r="J4840">
        <v>6.5</v>
      </c>
    </row>
    <row r="4841" spans="1:10" hidden="1" x14ac:dyDescent="0.25">
      <c r="A4841" s="24" t="str">
        <f t="shared" si="77"/>
        <v>538ARCELOR (BERTON SICARD)</v>
      </c>
      <c r="B4841" s="1">
        <v>538</v>
      </c>
      <c r="C4841" s="1" t="s">
        <v>32898</v>
      </c>
      <c r="D4841" s="1" t="s">
        <v>78</v>
      </c>
      <c r="E4841" s="1" t="s">
        <v>1021</v>
      </c>
      <c r="F4841" s="1" t="s">
        <v>32900</v>
      </c>
      <c r="G4841" s="1" t="s">
        <v>655</v>
      </c>
      <c r="H4841">
        <v>538</v>
      </c>
      <c r="I4841" s="1" t="s">
        <v>41</v>
      </c>
      <c r="J4841">
        <v>6.5</v>
      </c>
    </row>
    <row r="4842" spans="1:10" hidden="1" x14ac:dyDescent="0.25">
      <c r="A4842" s="24" t="str">
        <f t="shared" si="77"/>
        <v>541IARCELOR (BERTON SICARD)</v>
      </c>
      <c r="B4842" s="1" t="s">
        <v>1022</v>
      </c>
      <c r="C4842" s="1" t="s">
        <v>32898</v>
      </c>
      <c r="D4842" s="1" t="s">
        <v>78</v>
      </c>
      <c r="E4842" s="1" t="s">
        <v>1023</v>
      </c>
      <c r="F4842" s="1" t="s">
        <v>32900</v>
      </c>
      <c r="G4842" s="1" t="s">
        <v>655</v>
      </c>
      <c r="H4842" t="s">
        <v>1022</v>
      </c>
      <c r="I4842" s="1" t="s">
        <v>41</v>
      </c>
      <c r="J4842">
        <v>6.5</v>
      </c>
    </row>
    <row r="4843" spans="1:10" hidden="1" x14ac:dyDescent="0.25">
      <c r="A4843" s="24" t="str">
        <f t="shared" si="77"/>
        <v>541I/4ARCELOR (BERTON SICARD)</v>
      </c>
      <c r="B4843" s="1" t="s">
        <v>1024</v>
      </c>
      <c r="C4843" s="1" t="s">
        <v>32898</v>
      </c>
      <c r="D4843" s="1" t="s">
        <v>78</v>
      </c>
      <c r="E4843" s="1" t="s">
        <v>1023</v>
      </c>
      <c r="F4843" s="1" t="s">
        <v>32900</v>
      </c>
      <c r="G4843" s="1" t="s">
        <v>655</v>
      </c>
      <c r="H4843" t="s">
        <v>1024</v>
      </c>
      <c r="I4843" s="1" t="s">
        <v>41</v>
      </c>
      <c r="J4843">
        <v>4.5</v>
      </c>
    </row>
    <row r="4844" spans="1:10" hidden="1" x14ac:dyDescent="0.25">
      <c r="A4844" s="24" t="str">
        <f t="shared" si="77"/>
        <v>542ARCELOR (BERTON SICARD)</v>
      </c>
      <c r="B4844" s="1">
        <v>542</v>
      </c>
      <c r="C4844" s="1" t="s">
        <v>32898</v>
      </c>
      <c r="D4844" s="1" t="s">
        <v>78</v>
      </c>
      <c r="E4844" s="1" t="s">
        <v>1025</v>
      </c>
      <c r="F4844" s="1" t="s">
        <v>32900</v>
      </c>
      <c r="G4844" s="1" t="s">
        <v>655</v>
      </c>
      <c r="H4844">
        <v>542</v>
      </c>
      <c r="I4844" s="1" t="s">
        <v>41</v>
      </c>
      <c r="J4844">
        <v>6.5</v>
      </c>
    </row>
    <row r="4845" spans="1:10" hidden="1" x14ac:dyDescent="0.25">
      <c r="A4845" s="24" t="str">
        <f t="shared" si="77"/>
        <v>542/4ARCELOR (BERTON SICARD)</v>
      </c>
      <c r="B4845" s="1" t="s">
        <v>1026</v>
      </c>
      <c r="C4845" s="1" t="s">
        <v>32898</v>
      </c>
      <c r="D4845" s="1" t="s">
        <v>78</v>
      </c>
      <c r="E4845" s="1" t="s">
        <v>1025</v>
      </c>
      <c r="F4845" s="1" t="s">
        <v>32900</v>
      </c>
      <c r="G4845" s="1" t="s">
        <v>655</v>
      </c>
      <c r="H4845" t="s">
        <v>1026</v>
      </c>
      <c r="I4845" s="1" t="s">
        <v>41</v>
      </c>
      <c r="J4845">
        <v>4.5</v>
      </c>
    </row>
    <row r="4846" spans="1:10" hidden="1" x14ac:dyDescent="0.25">
      <c r="A4846" s="24" t="str">
        <f t="shared" si="77"/>
        <v>550ARCELOR (BERTON SICARD)</v>
      </c>
      <c r="B4846" s="1">
        <v>550</v>
      </c>
      <c r="C4846" s="1" t="s">
        <v>32898</v>
      </c>
      <c r="D4846" s="1" t="s">
        <v>78</v>
      </c>
      <c r="E4846" s="1" t="s">
        <v>2087</v>
      </c>
      <c r="F4846" s="1" t="s">
        <v>32900</v>
      </c>
      <c r="G4846" s="1" t="s">
        <v>655</v>
      </c>
      <c r="H4846">
        <v>550</v>
      </c>
      <c r="I4846" s="1" t="s">
        <v>41</v>
      </c>
      <c r="J4846">
        <v>2</v>
      </c>
    </row>
    <row r="4847" spans="1:10" hidden="1" x14ac:dyDescent="0.25">
      <c r="A4847" s="24" t="str">
        <f t="shared" si="77"/>
        <v>551ARCELOR (BERTON SICARD)</v>
      </c>
      <c r="B4847" s="1">
        <v>551</v>
      </c>
      <c r="C4847" s="1" t="s">
        <v>32898</v>
      </c>
      <c r="D4847" s="1" t="s">
        <v>78</v>
      </c>
      <c r="E4847" s="1" t="s">
        <v>2305</v>
      </c>
      <c r="F4847" s="1" t="s">
        <v>32900</v>
      </c>
      <c r="G4847" s="1" t="s">
        <v>655</v>
      </c>
      <c r="H4847">
        <v>551</v>
      </c>
      <c r="I4847" s="1" t="s">
        <v>41</v>
      </c>
      <c r="J4847">
        <v>1</v>
      </c>
    </row>
    <row r="4848" spans="1:10" hidden="1" x14ac:dyDescent="0.25">
      <c r="A4848" s="24" t="str">
        <f t="shared" si="77"/>
        <v>557ARCELOR (BERTON SICARD)</v>
      </c>
      <c r="B4848" s="1">
        <v>557</v>
      </c>
      <c r="C4848" s="1" t="s">
        <v>32898</v>
      </c>
      <c r="D4848" s="1" t="s">
        <v>78</v>
      </c>
      <c r="E4848" s="1" t="s">
        <v>1033</v>
      </c>
      <c r="F4848" s="1" t="s">
        <v>32900</v>
      </c>
      <c r="G4848" s="1" t="s">
        <v>655</v>
      </c>
      <c r="H4848">
        <v>557</v>
      </c>
      <c r="I4848" s="1" t="s">
        <v>41</v>
      </c>
      <c r="J4848">
        <v>1</v>
      </c>
    </row>
    <row r="4849" spans="1:10" hidden="1" x14ac:dyDescent="0.25">
      <c r="A4849" s="24" t="str">
        <f t="shared" si="77"/>
        <v>562ARCELOR (BERTON SICARD)</v>
      </c>
      <c r="B4849" s="1">
        <v>562</v>
      </c>
      <c r="C4849" s="1" t="s">
        <v>32898</v>
      </c>
      <c r="D4849" s="1" t="s">
        <v>78</v>
      </c>
      <c r="E4849" s="1" t="s">
        <v>2230</v>
      </c>
      <c r="F4849" s="1" t="s">
        <v>32900</v>
      </c>
      <c r="G4849" s="1" t="s">
        <v>655</v>
      </c>
      <c r="H4849">
        <v>562</v>
      </c>
      <c r="I4849" s="1" t="s">
        <v>41</v>
      </c>
      <c r="J4849">
        <v>2</v>
      </c>
    </row>
    <row r="4850" spans="1:10" hidden="1" x14ac:dyDescent="0.25">
      <c r="A4850" s="24" t="str">
        <f t="shared" si="77"/>
        <v>566ARCELOR (BERTON SICARD)</v>
      </c>
      <c r="B4850" s="1">
        <v>566</v>
      </c>
      <c r="C4850" s="1" t="s">
        <v>32898</v>
      </c>
      <c r="D4850" s="1" t="s">
        <v>78</v>
      </c>
      <c r="E4850" s="1" t="s">
        <v>1035</v>
      </c>
      <c r="F4850" s="1" t="s">
        <v>32900</v>
      </c>
      <c r="G4850" s="1" t="s">
        <v>655</v>
      </c>
      <c r="H4850">
        <v>566</v>
      </c>
      <c r="I4850" s="1" t="s">
        <v>41</v>
      </c>
      <c r="J4850">
        <v>1</v>
      </c>
    </row>
    <row r="4851" spans="1:10" hidden="1" x14ac:dyDescent="0.25">
      <c r="A4851" s="24" t="str">
        <f t="shared" si="77"/>
        <v>570ARCELOR (BERTON SICARD)</v>
      </c>
      <c r="B4851" s="1">
        <v>570</v>
      </c>
      <c r="C4851" s="1" t="s">
        <v>32898</v>
      </c>
      <c r="D4851" s="1" t="s">
        <v>78</v>
      </c>
      <c r="E4851" s="1" t="s">
        <v>2308</v>
      </c>
      <c r="F4851" s="1" t="s">
        <v>32900</v>
      </c>
      <c r="G4851" s="1" t="s">
        <v>655</v>
      </c>
      <c r="H4851">
        <v>570</v>
      </c>
      <c r="I4851" s="1" t="s">
        <v>41</v>
      </c>
      <c r="J4851">
        <v>1</v>
      </c>
    </row>
    <row r="4852" spans="1:10" hidden="1" x14ac:dyDescent="0.25">
      <c r="A4852" s="24" t="str">
        <f t="shared" si="77"/>
        <v>574ARCELOR (BERTON SICARD)</v>
      </c>
      <c r="B4852" s="1">
        <v>574</v>
      </c>
      <c r="C4852" s="1" t="s">
        <v>32898</v>
      </c>
      <c r="D4852" s="1" t="s">
        <v>78</v>
      </c>
      <c r="E4852" s="1" t="s">
        <v>2309</v>
      </c>
      <c r="F4852" s="1" t="s">
        <v>32900</v>
      </c>
      <c r="G4852" s="1" t="s">
        <v>655</v>
      </c>
      <c r="H4852">
        <v>574</v>
      </c>
      <c r="I4852" s="1" t="s">
        <v>41</v>
      </c>
      <c r="J4852">
        <v>1</v>
      </c>
    </row>
    <row r="4853" spans="1:10" hidden="1" x14ac:dyDescent="0.25">
      <c r="A4853" s="24" t="str">
        <f t="shared" si="77"/>
        <v>578ARCELOR (BERTON SICARD)</v>
      </c>
      <c r="B4853" s="1">
        <v>578</v>
      </c>
      <c r="C4853" s="1" t="s">
        <v>32898</v>
      </c>
      <c r="D4853" s="1" t="s">
        <v>78</v>
      </c>
      <c r="E4853" s="1" t="s">
        <v>1038</v>
      </c>
      <c r="F4853" s="1" t="s">
        <v>32900</v>
      </c>
      <c r="G4853" s="1" t="s">
        <v>655</v>
      </c>
      <c r="H4853">
        <v>578</v>
      </c>
      <c r="I4853" s="1" t="s">
        <v>41</v>
      </c>
      <c r="J4853">
        <v>1</v>
      </c>
    </row>
    <row r="4854" spans="1:10" hidden="1" x14ac:dyDescent="0.25">
      <c r="A4854" s="24" t="str">
        <f t="shared" si="77"/>
        <v>580ARCELOR (BERTON SICARD)</v>
      </c>
      <c r="B4854" s="1">
        <v>580</v>
      </c>
      <c r="C4854" s="1" t="s">
        <v>32898</v>
      </c>
      <c r="D4854" s="1" t="s">
        <v>168</v>
      </c>
      <c r="E4854" s="1" t="s">
        <v>1039</v>
      </c>
      <c r="F4854" s="1" t="s">
        <v>32900</v>
      </c>
      <c r="G4854" s="1" t="s">
        <v>655</v>
      </c>
      <c r="H4854">
        <v>580</v>
      </c>
      <c r="I4854" s="1" t="s">
        <v>41</v>
      </c>
      <c r="J4854">
        <v>6.5</v>
      </c>
    </row>
    <row r="4855" spans="1:10" hidden="1" x14ac:dyDescent="0.25">
      <c r="A4855" s="24" t="str">
        <f t="shared" si="77"/>
        <v>584ARCELOR (BERTON SICARD)</v>
      </c>
      <c r="B4855" s="1">
        <v>584</v>
      </c>
      <c r="C4855" s="1" t="s">
        <v>32898</v>
      </c>
      <c r="D4855" s="1" t="s">
        <v>78</v>
      </c>
      <c r="E4855" s="1" t="s">
        <v>2233</v>
      </c>
      <c r="F4855" s="1" t="s">
        <v>32900</v>
      </c>
      <c r="G4855" s="1" t="s">
        <v>655</v>
      </c>
      <c r="H4855">
        <v>584</v>
      </c>
      <c r="I4855" s="1" t="s">
        <v>41</v>
      </c>
      <c r="J4855">
        <v>1</v>
      </c>
    </row>
    <row r="4856" spans="1:10" hidden="1" x14ac:dyDescent="0.25">
      <c r="A4856" s="24" t="str">
        <f t="shared" si="77"/>
        <v>585ARCELOR (BERTON SICARD)</v>
      </c>
      <c r="B4856" s="1">
        <v>585</v>
      </c>
      <c r="C4856" s="1" t="s">
        <v>32898</v>
      </c>
      <c r="D4856" s="1" t="s">
        <v>78</v>
      </c>
      <c r="E4856" s="1" t="s">
        <v>2234</v>
      </c>
      <c r="F4856" s="1" t="s">
        <v>32900</v>
      </c>
      <c r="G4856" s="1" t="s">
        <v>655</v>
      </c>
      <c r="H4856">
        <v>585</v>
      </c>
      <c r="I4856" s="1" t="s">
        <v>41</v>
      </c>
      <c r="J4856">
        <v>1</v>
      </c>
    </row>
    <row r="4857" spans="1:10" hidden="1" x14ac:dyDescent="0.25">
      <c r="A4857" s="24" t="str">
        <f t="shared" si="77"/>
        <v>586ARCELOR (BERTON SICARD)</v>
      </c>
      <c r="B4857" s="1">
        <v>586</v>
      </c>
      <c r="C4857" s="1" t="s">
        <v>32898</v>
      </c>
      <c r="D4857" s="1" t="s">
        <v>168</v>
      </c>
      <c r="E4857" s="1" t="s">
        <v>2310</v>
      </c>
      <c r="F4857" s="1" t="s">
        <v>32900</v>
      </c>
      <c r="G4857" s="1" t="s">
        <v>655</v>
      </c>
      <c r="H4857">
        <v>586</v>
      </c>
      <c r="I4857" s="1" t="s">
        <v>41</v>
      </c>
      <c r="J4857">
        <v>2</v>
      </c>
    </row>
    <row r="4858" spans="1:10" hidden="1" x14ac:dyDescent="0.25">
      <c r="A4858" s="24" t="str">
        <f t="shared" si="77"/>
        <v>589ARCELOR (BERTON SICARD)</v>
      </c>
      <c r="B4858" s="1">
        <v>589</v>
      </c>
      <c r="C4858" s="1" t="s">
        <v>32898</v>
      </c>
      <c r="D4858" s="1" t="s">
        <v>78</v>
      </c>
      <c r="E4858" s="1" t="s">
        <v>2311</v>
      </c>
      <c r="F4858" s="1" t="s">
        <v>32900</v>
      </c>
      <c r="G4858" s="1" t="s">
        <v>655</v>
      </c>
      <c r="H4858">
        <v>589</v>
      </c>
      <c r="I4858" s="1" t="s">
        <v>41</v>
      </c>
      <c r="J4858">
        <v>1</v>
      </c>
    </row>
    <row r="4859" spans="1:10" hidden="1" x14ac:dyDescent="0.25">
      <c r="A4859" s="24" t="str">
        <f t="shared" si="77"/>
        <v>594ARCELOR (BERTON SICARD)</v>
      </c>
      <c r="B4859" s="1">
        <v>594</v>
      </c>
      <c r="C4859" s="1" t="s">
        <v>32898</v>
      </c>
      <c r="D4859" s="1" t="s">
        <v>78</v>
      </c>
      <c r="E4859" s="1" t="s">
        <v>2236</v>
      </c>
      <c r="F4859" s="1" t="s">
        <v>32900</v>
      </c>
      <c r="G4859" s="1" t="s">
        <v>655</v>
      </c>
      <c r="H4859">
        <v>594</v>
      </c>
      <c r="I4859" s="1" t="s">
        <v>41</v>
      </c>
      <c r="J4859">
        <v>2</v>
      </c>
    </row>
    <row r="4860" spans="1:10" hidden="1" x14ac:dyDescent="0.25">
      <c r="A4860" s="24" t="str">
        <f t="shared" si="77"/>
        <v>595ARCELOR (BERTON SICARD)</v>
      </c>
      <c r="B4860" s="1">
        <v>595</v>
      </c>
      <c r="C4860" s="1" t="s">
        <v>32898</v>
      </c>
      <c r="D4860" s="1" t="s">
        <v>78</v>
      </c>
      <c r="E4860" s="1" t="s">
        <v>1042</v>
      </c>
      <c r="F4860" s="1" t="s">
        <v>32900</v>
      </c>
      <c r="G4860" s="1" t="s">
        <v>655</v>
      </c>
      <c r="H4860">
        <v>595</v>
      </c>
      <c r="I4860" s="1" t="s">
        <v>41</v>
      </c>
      <c r="J4860">
        <v>1</v>
      </c>
    </row>
    <row r="4861" spans="1:10" hidden="1" x14ac:dyDescent="0.25">
      <c r="A4861" s="24" t="str">
        <f t="shared" si="77"/>
        <v>597ARCELOR (BERTON SICARD)</v>
      </c>
      <c r="B4861" s="1">
        <v>597</v>
      </c>
      <c r="C4861" s="1" t="s">
        <v>32898</v>
      </c>
      <c r="D4861" s="1" t="s">
        <v>78</v>
      </c>
      <c r="E4861" s="1" t="s">
        <v>1043</v>
      </c>
      <c r="F4861" s="1" t="s">
        <v>32900</v>
      </c>
      <c r="G4861" s="1" t="s">
        <v>655</v>
      </c>
      <c r="H4861">
        <v>597</v>
      </c>
      <c r="I4861" s="1" t="s">
        <v>41</v>
      </c>
      <c r="J4861">
        <v>6.5</v>
      </c>
    </row>
    <row r="4862" spans="1:10" hidden="1" x14ac:dyDescent="0.25">
      <c r="A4862" s="24" t="str">
        <f t="shared" si="77"/>
        <v>597-C1-UARCELOR (BERTON SICARD)</v>
      </c>
      <c r="B4862" s="1" t="s">
        <v>2313</v>
      </c>
      <c r="C4862" s="1" t="s">
        <v>32898</v>
      </c>
      <c r="D4862" s="1" t="s">
        <v>78</v>
      </c>
      <c r="E4862" s="1" t="s">
        <v>2314</v>
      </c>
      <c r="F4862" s="1" t="s">
        <v>32900</v>
      </c>
      <c r="G4862" s="1" t="s">
        <v>655</v>
      </c>
      <c r="H4862" t="s">
        <v>2313</v>
      </c>
      <c r="I4862" s="1" t="s">
        <v>41</v>
      </c>
      <c r="J4862">
        <v>1</v>
      </c>
    </row>
    <row r="4863" spans="1:10" hidden="1" x14ac:dyDescent="0.25">
      <c r="A4863" s="24" t="str">
        <f t="shared" si="77"/>
        <v>597-C2-UARCELOR (BERTON SICARD)</v>
      </c>
      <c r="B4863" s="1" t="s">
        <v>2315</v>
      </c>
      <c r="C4863" s="1" t="s">
        <v>32898</v>
      </c>
      <c r="D4863" s="1" t="s">
        <v>78</v>
      </c>
      <c r="E4863" s="1" t="s">
        <v>2316</v>
      </c>
      <c r="F4863" s="1" t="s">
        <v>32900</v>
      </c>
      <c r="G4863" s="1" t="s">
        <v>655</v>
      </c>
      <c r="H4863" t="s">
        <v>2315</v>
      </c>
      <c r="I4863" s="1" t="s">
        <v>41</v>
      </c>
      <c r="J4863">
        <v>1</v>
      </c>
    </row>
    <row r="4864" spans="1:10" hidden="1" x14ac:dyDescent="0.25">
      <c r="A4864" s="24" t="str">
        <f t="shared" si="77"/>
        <v>597-C3-UARCELOR (BERTON SICARD)</v>
      </c>
      <c r="B4864" s="1" t="s">
        <v>1044</v>
      </c>
      <c r="C4864" s="1" t="s">
        <v>32898</v>
      </c>
      <c r="D4864" s="1" t="s">
        <v>78</v>
      </c>
      <c r="E4864" s="1" t="s">
        <v>1045</v>
      </c>
      <c r="F4864" s="1" t="s">
        <v>32900</v>
      </c>
      <c r="G4864" s="1" t="s">
        <v>655</v>
      </c>
      <c r="H4864" t="s">
        <v>1044</v>
      </c>
      <c r="I4864" s="1" t="s">
        <v>41</v>
      </c>
      <c r="J4864">
        <v>1</v>
      </c>
    </row>
    <row r="4865" spans="1:10" hidden="1" x14ac:dyDescent="0.25">
      <c r="A4865" s="24" t="str">
        <f t="shared" si="77"/>
        <v>597-C4-UARCELOR (BERTON SICARD)</v>
      </c>
      <c r="B4865" s="1" t="s">
        <v>2317</v>
      </c>
      <c r="C4865" s="1" t="s">
        <v>32898</v>
      </c>
      <c r="D4865" s="1" t="s">
        <v>78</v>
      </c>
      <c r="E4865" s="1" t="s">
        <v>2318</v>
      </c>
      <c r="F4865" s="1" t="s">
        <v>32900</v>
      </c>
      <c r="G4865" s="1" t="s">
        <v>655</v>
      </c>
      <c r="H4865" t="s">
        <v>2317</v>
      </c>
      <c r="I4865" s="1" t="s">
        <v>41</v>
      </c>
      <c r="J4865">
        <v>1</v>
      </c>
    </row>
    <row r="4866" spans="1:10" hidden="1" x14ac:dyDescent="0.25">
      <c r="A4866" s="24" t="str">
        <f t="shared" si="77"/>
        <v>598ARCELOR (BERTON SICARD)</v>
      </c>
      <c r="B4866" s="1">
        <v>598</v>
      </c>
      <c r="C4866" s="1" t="s">
        <v>32898</v>
      </c>
      <c r="D4866" s="1" t="s">
        <v>78</v>
      </c>
      <c r="E4866" s="1" t="s">
        <v>2237</v>
      </c>
      <c r="F4866" s="1" t="s">
        <v>32900</v>
      </c>
      <c r="G4866" s="1" t="s">
        <v>655</v>
      </c>
      <c r="H4866">
        <v>598</v>
      </c>
      <c r="I4866" s="1" t="s">
        <v>41</v>
      </c>
      <c r="J4866">
        <v>1</v>
      </c>
    </row>
    <row r="4867" spans="1:10" hidden="1" x14ac:dyDescent="0.25">
      <c r="A4867" s="24" t="str">
        <f t="shared" si="77"/>
        <v>599ARCELOR (BERTON SICARD)</v>
      </c>
      <c r="B4867" s="1">
        <v>599</v>
      </c>
      <c r="C4867" s="1" t="s">
        <v>32898</v>
      </c>
      <c r="D4867" s="1" t="s">
        <v>78</v>
      </c>
      <c r="E4867" s="1" t="s">
        <v>2238</v>
      </c>
      <c r="F4867" s="1" t="s">
        <v>32900</v>
      </c>
      <c r="G4867" s="1" t="s">
        <v>655</v>
      </c>
      <c r="H4867">
        <v>599</v>
      </c>
      <c r="I4867" s="1" t="s">
        <v>41</v>
      </c>
      <c r="J4867">
        <v>1</v>
      </c>
    </row>
    <row r="4868" spans="1:10" hidden="1" x14ac:dyDescent="0.25">
      <c r="A4868" s="24" t="str">
        <f t="shared" si="77"/>
        <v>601ARCELOR (BERTON SICARD)</v>
      </c>
      <c r="B4868" s="1">
        <v>601</v>
      </c>
      <c r="C4868" s="1" t="s">
        <v>32898</v>
      </c>
      <c r="D4868" s="1" t="s">
        <v>78</v>
      </c>
      <c r="E4868" s="1" t="s">
        <v>1046</v>
      </c>
      <c r="F4868" s="1" t="s">
        <v>32900</v>
      </c>
      <c r="G4868" s="1" t="s">
        <v>655</v>
      </c>
      <c r="H4868">
        <v>601</v>
      </c>
      <c r="I4868" s="1" t="s">
        <v>41</v>
      </c>
      <c r="J4868">
        <v>5</v>
      </c>
    </row>
    <row r="4869" spans="1:10" hidden="1" x14ac:dyDescent="0.25">
      <c r="A4869" s="24" t="str">
        <f t="shared" si="77"/>
        <v>602ARCELOR (BERTON SICARD)</v>
      </c>
      <c r="B4869" s="1">
        <v>602</v>
      </c>
      <c r="C4869" s="1" t="s">
        <v>32898</v>
      </c>
      <c r="D4869" s="1" t="s">
        <v>78</v>
      </c>
      <c r="E4869" s="1" t="s">
        <v>1047</v>
      </c>
      <c r="F4869" s="1" t="s">
        <v>32900</v>
      </c>
      <c r="G4869" s="1" t="s">
        <v>655</v>
      </c>
      <c r="H4869">
        <v>602</v>
      </c>
      <c r="I4869" s="1" t="s">
        <v>41</v>
      </c>
      <c r="J4869">
        <v>10</v>
      </c>
    </row>
    <row r="4870" spans="1:10" hidden="1" x14ac:dyDescent="0.25">
      <c r="A4870" s="24" t="str">
        <f t="shared" si="77"/>
        <v>607ARCELOR (BERTON SICARD)</v>
      </c>
      <c r="B4870" s="1">
        <v>607</v>
      </c>
      <c r="C4870" s="1" t="s">
        <v>32898</v>
      </c>
      <c r="D4870" s="1" t="s">
        <v>32837</v>
      </c>
      <c r="E4870" s="1" t="s">
        <v>1048</v>
      </c>
      <c r="F4870" s="1" t="s">
        <v>32900</v>
      </c>
      <c r="G4870" s="1" t="s">
        <v>655</v>
      </c>
      <c r="H4870">
        <v>607</v>
      </c>
      <c r="I4870" s="1" t="s">
        <v>41</v>
      </c>
      <c r="J4870">
        <v>6.5</v>
      </c>
    </row>
    <row r="4871" spans="1:10" hidden="1" x14ac:dyDescent="0.25">
      <c r="A4871" s="24" t="str">
        <f t="shared" si="77"/>
        <v>608ARCELOR (BERTON SICARD)</v>
      </c>
      <c r="B4871" s="1">
        <v>608</v>
      </c>
      <c r="C4871" s="1" t="s">
        <v>32898</v>
      </c>
      <c r="D4871" s="1" t="s">
        <v>78</v>
      </c>
      <c r="E4871" s="1" t="s">
        <v>1043</v>
      </c>
      <c r="F4871" s="1" t="s">
        <v>32900</v>
      </c>
      <c r="G4871" s="1" t="s">
        <v>655</v>
      </c>
      <c r="H4871">
        <v>608</v>
      </c>
      <c r="I4871" s="1" t="s">
        <v>41</v>
      </c>
      <c r="J4871">
        <v>6.5</v>
      </c>
    </row>
    <row r="4872" spans="1:10" hidden="1" x14ac:dyDescent="0.25">
      <c r="A4872" s="24" t="str">
        <f t="shared" si="77"/>
        <v>610ARCELOR (BERTON SICARD)</v>
      </c>
      <c r="B4872" s="1">
        <v>610</v>
      </c>
      <c r="C4872" s="1" t="s">
        <v>32898</v>
      </c>
      <c r="D4872" s="1" t="s">
        <v>168</v>
      </c>
      <c r="E4872" s="1" t="s">
        <v>1049</v>
      </c>
      <c r="F4872" s="1" t="s">
        <v>32900</v>
      </c>
      <c r="G4872" s="1" t="s">
        <v>655</v>
      </c>
      <c r="H4872">
        <v>610</v>
      </c>
      <c r="I4872" s="1" t="s">
        <v>41</v>
      </c>
      <c r="J4872">
        <v>5</v>
      </c>
    </row>
    <row r="4873" spans="1:10" hidden="1" x14ac:dyDescent="0.25">
      <c r="A4873" s="24" t="str">
        <f t="shared" si="77"/>
        <v>611ARCELOR (BERTON SICARD)</v>
      </c>
      <c r="B4873" s="1">
        <v>611</v>
      </c>
      <c r="C4873" s="1" t="s">
        <v>32898</v>
      </c>
      <c r="D4873" s="1" t="s">
        <v>32837</v>
      </c>
      <c r="E4873" s="1" t="s">
        <v>1050</v>
      </c>
      <c r="F4873" s="1" t="s">
        <v>32900</v>
      </c>
      <c r="G4873" s="1" t="s">
        <v>655</v>
      </c>
      <c r="H4873">
        <v>611</v>
      </c>
      <c r="I4873" s="1" t="s">
        <v>41</v>
      </c>
      <c r="J4873">
        <v>6.5</v>
      </c>
    </row>
    <row r="4874" spans="1:10" hidden="1" x14ac:dyDescent="0.25">
      <c r="A4874" s="24" t="str">
        <f t="shared" si="77"/>
        <v>612ARCELOR (BERTON SICARD)</v>
      </c>
      <c r="B4874" s="1">
        <v>612</v>
      </c>
      <c r="C4874" s="1" t="s">
        <v>32898</v>
      </c>
      <c r="D4874" s="1" t="s">
        <v>78</v>
      </c>
      <c r="E4874" s="1" t="s">
        <v>1051</v>
      </c>
      <c r="F4874" s="1" t="s">
        <v>32900</v>
      </c>
      <c r="G4874" s="1" t="s">
        <v>655</v>
      </c>
      <c r="H4874">
        <v>612</v>
      </c>
      <c r="I4874" s="1" t="s">
        <v>41</v>
      </c>
      <c r="J4874">
        <v>6.5</v>
      </c>
    </row>
    <row r="4875" spans="1:10" hidden="1" x14ac:dyDescent="0.25">
      <c r="A4875" s="24" t="str">
        <f t="shared" si="77"/>
        <v>613ARCELOR (BERTON SICARD)</v>
      </c>
      <c r="B4875" s="1">
        <v>613</v>
      </c>
      <c r="C4875" s="1" t="s">
        <v>32898</v>
      </c>
      <c r="D4875" s="1" t="s">
        <v>32837</v>
      </c>
      <c r="E4875" s="1" t="s">
        <v>1052</v>
      </c>
      <c r="F4875" s="1" t="s">
        <v>32900</v>
      </c>
      <c r="G4875" s="1" t="s">
        <v>655</v>
      </c>
      <c r="H4875">
        <v>613</v>
      </c>
      <c r="I4875" s="1" t="s">
        <v>41</v>
      </c>
      <c r="J4875">
        <v>6.5</v>
      </c>
    </row>
    <row r="4876" spans="1:10" hidden="1" x14ac:dyDescent="0.25">
      <c r="A4876" s="24" t="str">
        <f t="shared" ref="A4876:A4939" si="78">B4876&amp;F4876</f>
        <v>615ARCELOR (BERTON SICARD)</v>
      </c>
      <c r="B4876" s="1">
        <v>615</v>
      </c>
      <c r="C4876" s="1" t="s">
        <v>32898</v>
      </c>
      <c r="D4876" s="1" t="s">
        <v>78</v>
      </c>
      <c r="E4876" s="1" t="s">
        <v>799</v>
      </c>
      <c r="F4876" s="1" t="s">
        <v>32900</v>
      </c>
      <c r="G4876" s="1" t="s">
        <v>655</v>
      </c>
      <c r="H4876">
        <v>615</v>
      </c>
      <c r="I4876" s="1" t="s">
        <v>41</v>
      </c>
      <c r="J4876">
        <v>6.5</v>
      </c>
    </row>
    <row r="4877" spans="1:10" hidden="1" x14ac:dyDescent="0.25">
      <c r="A4877" s="24" t="str">
        <f t="shared" si="78"/>
        <v>615/C1ARCELOR (BERTON SICARD)</v>
      </c>
      <c r="B4877" s="1" t="s">
        <v>1053</v>
      </c>
      <c r="C4877" s="1" t="s">
        <v>32898</v>
      </c>
      <c r="D4877" s="1" t="s">
        <v>78</v>
      </c>
      <c r="E4877" s="1" t="s">
        <v>1054</v>
      </c>
      <c r="F4877" s="1" t="s">
        <v>32900</v>
      </c>
      <c r="G4877" s="1" t="s">
        <v>655</v>
      </c>
      <c r="H4877" t="s">
        <v>1053</v>
      </c>
      <c r="I4877" s="1" t="s">
        <v>41</v>
      </c>
      <c r="J4877">
        <v>1</v>
      </c>
    </row>
    <row r="4878" spans="1:10" hidden="1" x14ac:dyDescent="0.25">
      <c r="A4878" s="24" t="str">
        <f t="shared" si="78"/>
        <v>615/C2ARCELOR (BERTON SICARD)</v>
      </c>
      <c r="B4878" s="1" t="s">
        <v>1055</v>
      </c>
      <c r="C4878" s="1" t="s">
        <v>32898</v>
      </c>
      <c r="D4878" s="1" t="s">
        <v>78</v>
      </c>
      <c r="E4878" s="1" t="s">
        <v>1056</v>
      </c>
      <c r="F4878" s="1" t="s">
        <v>32900</v>
      </c>
      <c r="G4878" s="1" t="s">
        <v>655</v>
      </c>
      <c r="H4878" t="s">
        <v>1055</v>
      </c>
      <c r="I4878" s="1" t="s">
        <v>41</v>
      </c>
      <c r="J4878">
        <v>1</v>
      </c>
    </row>
    <row r="4879" spans="1:10" hidden="1" x14ac:dyDescent="0.25">
      <c r="A4879" s="24" t="str">
        <f t="shared" si="78"/>
        <v>615/C3ARCELOR (BERTON SICARD)</v>
      </c>
      <c r="B4879" s="1" t="s">
        <v>1057</v>
      </c>
      <c r="C4879" s="1" t="s">
        <v>32898</v>
      </c>
      <c r="D4879" s="1" t="s">
        <v>78</v>
      </c>
      <c r="E4879" s="1" t="s">
        <v>1058</v>
      </c>
      <c r="F4879" s="1" t="s">
        <v>32900</v>
      </c>
      <c r="G4879" s="1" t="s">
        <v>655</v>
      </c>
      <c r="H4879" t="s">
        <v>1057</v>
      </c>
      <c r="I4879" s="1" t="s">
        <v>41</v>
      </c>
      <c r="J4879">
        <v>1</v>
      </c>
    </row>
    <row r="4880" spans="1:10" hidden="1" x14ac:dyDescent="0.25">
      <c r="A4880" s="24" t="str">
        <f t="shared" si="78"/>
        <v>615/C4ARCELOR (BERTON SICARD)</v>
      </c>
      <c r="B4880" s="1" t="s">
        <v>1059</v>
      </c>
      <c r="C4880" s="1" t="s">
        <v>32898</v>
      </c>
      <c r="D4880" s="1" t="s">
        <v>78</v>
      </c>
      <c r="E4880" s="1" t="s">
        <v>1060</v>
      </c>
      <c r="F4880" s="1" t="s">
        <v>32900</v>
      </c>
      <c r="G4880" s="1" t="s">
        <v>655</v>
      </c>
      <c r="H4880" t="s">
        <v>1059</v>
      </c>
      <c r="I4880" s="1" t="s">
        <v>41</v>
      </c>
      <c r="J4880">
        <v>1</v>
      </c>
    </row>
    <row r="4881" spans="1:10" hidden="1" x14ac:dyDescent="0.25">
      <c r="A4881" s="24" t="str">
        <f t="shared" si="78"/>
        <v>616ARCELOR (BERTON SICARD)</v>
      </c>
      <c r="B4881" s="1">
        <v>616</v>
      </c>
      <c r="C4881" s="1" t="s">
        <v>32898</v>
      </c>
      <c r="D4881" s="1" t="s">
        <v>78</v>
      </c>
      <c r="E4881" s="1" t="s">
        <v>2239</v>
      </c>
      <c r="F4881" s="1" t="s">
        <v>32900</v>
      </c>
      <c r="G4881" s="1" t="s">
        <v>655</v>
      </c>
      <c r="H4881">
        <v>616</v>
      </c>
      <c r="I4881" s="1" t="s">
        <v>41</v>
      </c>
      <c r="J4881">
        <v>1</v>
      </c>
    </row>
    <row r="4882" spans="1:10" hidden="1" x14ac:dyDescent="0.25">
      <c r="A4882" s="24" t="str">
        <f t="shared" si="78"/>
        <v>620ARCELOR (BERTON SICARD)</v>
      </c>
      <c r="B4882" s="1">
        <v>620</v>
      </c>
      <c r="C4882" s="1" t="s">
        <v>32898</v>
      </c>
      <c r="D4882" s="1" t="s">
        <v>78</v>
      </c>
      <c r="E4882" s="1" t="s">
        <v>1071</v>
      </c>
      <c r="F4882" s="1" t="s">
        <v>32900</v>
      </c>
      <c r="G4882" s="1" t="s">
        <v>655</v>
      </c>
      <c r="H4882">
        <v>620</v>
      </c>
      <c r="I4882" s="1" t="s">
        <v>41</v>
      </c>
      <c r="J4882">
        <v>6.5</v>
      </c>
    </row>
    <row r="4883" spans="1:10" hidden="1" x14ac:dyDescent="0.25">
      <c r="A4883" s="24" t="str">
        <f t="shared" si="78"/>
        <v>620/5ARCELOR (BERTON SICARD)</v>
      </c>
      <c r="B4883" s="1" t="s">
        <v>1072</v>
      </c>
      <c r="C4883" s="1" t="s">
        <v>32898</v>
      </c>
      <c r="D4883" s="1" t="s">
        <v>78</v>
      </c>
      <c r="E4883" s="1" t="s">
        <v>1071</v>
      </c>
      <c r="F4883" s="1" t="s">
        <v>32900</v>
      </c>
      <c r="G4883" s="1" t="s">
        <v>655</v>
      </c>
      <c r="H4883" t="s">
        <v>1072</v>
      </c>
      <c r="I4883" s="1" t="s">
        <v>41</v>
      </c>
      <c r="J4883">
        <v>5</v>
      </c>
    </row>
    <row r="4884" spans="1:10" hidden="1" x14ac:dyDescent="0.25">
      <c r="A4884" s="24" t="str">
        <f t="shared" si="78"/>
        <v>621ARCELOR (BERTON SICARD)</v>
      </c>
      <c r="B4884" s="1">
        <v>621</v>
      </c>
      <c r="C4884" s="1" t="s">
        <v>32898</v>
      </c>
      <c r="D4884" s="1" t="s">
        <v>78</v>
      </c>
      <c r="E4884" s="1" t="s">
        <v>1073</v>
      </c>
      <c r="F4884" s="1" t="s">
        <v>32900</v>
      </c>
      <c r="G4884" s="1" t="s">
        <v>655</v>
      </c>
      <c r="H4884">
        <v>621</v>
      </c>
      <c r="I4884" s="1" t="s">
        <v>41</v>
      </c>
      <c r="J4884">
        <v>6.5</v>
      </c>
    </row>
    <row r="4885" spans="1:10" hidden="1" x14ac:dyDescent="0.25">
      <c r="A4885" s="24" t="str">
        <f t="shared" si="78"/>
        <v>621/C1ARCELOR (BERTON SICARD)</v>
      </c>
      <c r="B4885" s="1" t="s">
        <v>1074</v>
      </c>
      <c r="C4885" s="1" t="s">
        <v>32898</v>
      </c>
      <c r="D4885" s="1" t="s">
        <v>78</v>
      </c>
      <c r="E4885" s="1" t="s">
        <v>1054</v>
      </c>
      <c r="F4885" s="1" t="s">
        <v>32900</v>
      </c>
      <c r="G4885" s="1" t="s">
        <v>655</v>
      </c>
      <c r="H4885" t="s">
        <v>1074</v>
      </c>
      <c r="I4885" s="1" t="s">
        <v>41</v>
      </c>
      <c r="J4885">
        <v>1</v>
      </c>
    </row>
    <row r="4886" spans="1:10" hidden="1" x14ac:dyDescent="0.25">
      <c r="A4886" s="24" t="str">
        <f t="shared" si="78"/>
        <v>621/C2ARCELOR (BERTON SICARD)</v>
      </c>
      <c r="B4886" s="1" t="s">
        <v>1075</v>
      </c>
      <c r="C4886" s="1" t="s">
        <v>32898</v>
      </c>
      <c r="D4886" s="1" t="s">
        <v>78</v>
      </c>
      <c r="E4886" s="1" t="s">
        <v>1056</v>
      </c>
      <c r="F4886" s="1" t="s">
        <v>32900</v>
      </c>
      <c r="G4886" s="1" t="s">
        <v>655</v>
      </c>
      <c r="H4886" t="s">
        <v>1075</v>
      </c>
      <c r="I4886" s="1" t="s">
        <v>41</v>
      </c>
      <c r="J4886">
        <v>1</v>
      </c>
    </row>
    <row r="4887" spans="1:10" hidden="1" x14ac:dyDescent="0.25">
      <c r="A4887" s="24" t="str">
        <f t="shared" si="78"/>
        <v>621/C3ARCELOR (BERTON SICARD)</v>
      </c>
      <c r="B4887" s="1" t="s">
        <v>1076</v>
      </c>
      <c r="C4887" s="1" t="s">
        <v>32898</v>
      </c>
      <c r="D4887" s="1" t="s">
        <v>78</v>
      </c>
      <c r="E4887" s="1" t="s">
        <v>1058</v>
      </c>
      <c r="F4887" s="1" t="s">
        <v>32900</v>
      </c>
      <c r="G4887" s="1" t="s">
        <v>655</v>
      </c>
      <c r="H4887" t="s">
        <v>1076</v>
      </c>
      <c r="I4887" s="1" t="s">
        <v>41</v>
      </c>
      <c r="J4887">
        <v>1</v>
      </c>
    </row>
    <row r="4888" spans="1:10" hidden="1" x14ac:dyDescent="0.25">
      <c r="A4888" s="24" t="str">
        <f t="shared" si="78"/>
        <v>621/C4ARCELOR (BERTON SICARD)</v>
      </c>
      <c r="B4888" s="1" t="s">
        <v>1077</v>
      </c>
      <c r="C4888" s="1" t="s">
        <v>32898</v>
      </c>
      <c r="D4888" s="1" t="s">
        <v>78</v>
      </c>
      <c r="E4888" s="1" t="s">
        <v>1060</v>
      </c>
      <c r="F4888" s="1" t="s">
        <v>32900</v>
      </c>
      <c r="G4888" s="1" t="s">
        <v>655</v>
      </c>
      <c r="H4888" t="s">
        <v>1077</v>
      </c>
      <c r="I4888" s="1" t="s">
        <v>41</v>
      </c>
      <c r="J4888">
        <v>1</v>
      </c>
    </row>
    <row r="4889" spans="1:10" hidden="1" x14ac:dyDescent="0.25">
      <c r="A4889" s="24" t="str">
        <f t="shared" si="78"/>
        <v>621/3ARCELOR (BERTON SICARD)</v>
      </c>
      <c r="B4889" s="1" t="s">
        <v>1082</v>
      </c>
      <c r="C4889" s="1" t="s">
        <v>32898</v>
      </c>
      <c r="D4889" s="1" t="s">
        <v>78</v>
      </c>
      <c r="E4889" s="1" t="s">
        <v>1073</v>
      </c>
      <c r="F4889" s="1" t="s">
        <v>32900</v>
      </c>
      <c r="G4889" s="1" t="s">
        <v>655</v>
      </c>
      <c r="H4889" t="s">
        <v>1082</v>
      </c>
      <c r="I4889" s="1" t="s">
        <v>41</v>
      </c>
      <c r="J4889">
        <v>3.2</v>
      </c>
    </row>
    <row r="4890" spans="1:10" hidden="1" x14ac:dyDescent="0.25">
      <c r="A4890" s="24" t="str">
        <f t="shared" si="78"/>
        <v>622ARCELOR (BERTON SICARD)</v>
      </c>
      <c r="B4890" s="1">
        <v>622</v>
      </c>
      <c r="C4890" s="1" t="s">
        <v>32898</v>
      </c>
      <c r="D4890" s="1" t="s">
        <v>78</v>
      </c>
      <c r="E4890" s="1" t="s">
        <v>801</v>
      </c>
      <c r="F4890" s="1" t="s">
        <v>32900</v>
      </c>
      <c r="G4890" s="1" t="s">
        <v>655</v>
      </c>
      <c r="H4890">
        <v>622</v>
      </c>
      <c r="I4890" s="1" t="s">
        <v>41</v>
      </c>
      <c r="J4890">
        <v>6.5</v>
      </c>
    </row>
    <row r="4891" spans="1:10" hidden="1" x14ac:dyDescent="0.25">
      <c r="A4891" s="24" t="str">
        <f t="shared" si="78"/>
        <v>622/3ARCELOR (BERTON SICARD)</v>
      </c>
      <c r="B4891" s="1" t="s">
        <v>1083</v>
      </c>
      <c r="C4891" s="1" t="s">
        <v>32898</v>
      </c>
      <c r="D4891" s="1" t="s">
        <v>78</v>
      </c>
      <c r="E4891" s="1" t="s">
        <v>801</v>
      </c>
      <c r="F4891" s="1" t="s">
        <v>32900</v>
      </c>
      <c r="G4891" s="1" t="s">
        <v>655</v>
      </c>
      <c r="H4891" t="s">
        <v>1083</v>
      </c>
      <c r="I4891" s="1" t="s">
        <v>41</v>
      </c>
      <c r="J4891">
        <v>3.2</v>
      </c>
    </row>
    <row r="4892" spans="1:10" hidden="1" x14ac:dyDescent="0.25">
      <c r="A4892" s="24" t="str">
        <f t="shared" si="78"/>
        <v>623ARCELOR (BERTON SICARD)</v>
      </c>
      <c r="B4892" s="1">
        <v>623</v>
      </c>
      <c r="C4892" s="1" t="s">
        <v>32898</v>
      </c>
      <c r="D4892" s="1" t="s">
        <v>78</v>
      </c>
      <c r="E4892" s="1" t="s">
        <v>1084</v>
      </c>
      <c r="F4892" s="1" t="s">
        <v>32900</v>
      </c>
      <c r="G4892" s="1" t="s">
        <v>655</v>
      </c>
      <c r="H4892">
        <v>623</v>
      </c>
      <c r="I4892" s="1" t="s">
        <v>41</v>
      </c>
      <c r="J4892">
        <v>6.5</v>
      </c>
    </row>
    <row r="4893" spans="1:10" hidden="1" x14ac:dyDescent="0.25">
      <c r="A4893" s="24" t="str">
        <f t="shared" si="78"/>
        <v>623/4ARCELOR (BERTON SICARD)</v>
      </c>
      <c r="B4893" s="1" t="s">
        <v>1085</v>
      </c>
      <c r="C4893" s="1" t="s">
        <v>32898</v>
      </c>
      <c r="D4893" s="1" t="s">
        <v>78</v>
      </c>
      <c r="E4893" s="1" t="s">
        <v>1084</v>
      </c>
      <c r="F4893" s="1" t="s">
        <v>32900</v>
      </c>
      <c r="G4893" s="1" t="s">
        <v>655</v>
      </c>
      <c r="H4893" t="s">
        <v>1085</v>
      </c>
      <c r="I4893" s="1" t="s">
        <v>41</v>
      </c>
      <c r="J4893">
        <v>4</v>
      </c>
    </row>
    <row r="4894" spans="1:10" hidden="1" x14ac:dyDescent="0.25">
      <c r="A4894" s="24" t="str">
        <f t="shared" si="78"/>
        <v>624/5ARCELOR (BERTON SICARD)</v>
      </c>
      <c r="B4894" s="1" t="s">
        <v>1086</v>
      </c>
      <c r="C4894" s="1" t="s">
        <v>32898</v>
      </c>
      <c r="D4894" s="1" t="s">
        <v>78</v>
      </c>
      <c r="E4894" s="1" t="s">
        <v>1087</v>
      </c>
      <c r="F4894" s="1" t="s">
        <v>32900</v>
      </c>
      <c r="G4894" s="1" t="s">
        <v>655</v>
      </c>
      <c r="H4894" t="s">
        <v>1086</v>
      </c>
      <c r="I4894" s="1" t="s">
        <v>41</v>
      </c>
      <c r="J4894">
        <v>5</v>
      </c>
    </row>
    <row r="4895" spans="1:10" hidden="1" x14ac:dyDescent="0.25">
      <c r="A4895" s="24" t="str">
        <f t="shared" si="78"/>
        <v>625ARCELOR (BERTON SICARD)</v>
      </c>
      <c r="B4895" s="1">
        <v>625</v>
      </c>
      <c r="C4895" s="1" t="s">
        <v>32898</v>
      </c>
      <c r="D4895" s="1" t="s">
        <v>78</v>
      </c>
      <c r="E4895" s="1" t="s">
        <v>1088</v>
      </c>
      <c r="F4895" s="1" t="s">
        <v>32900</v>
      </c>
      <c r="G4895" s="1" t="s">
        <v>655</v>
      </c>
      <c r="H4895">
        <v>625</v>
      </c>
      <c r="I4895" s="1" t="s">
        <v>41</v>
      </c>
      <c r="J4895">
        <v>6.5</v>
      </c>
    </row>
    <row r="4896" spans="1:10" hidden="1" x14ac:dyDescent="0.25">
      <c r="A4896" s="24" t="str">
        <f t="shared" si="78"/>
        <v>626ARCELOR (BERTON SICARD)</v>
      </c>
      <c r="B4896" s="1">
        <v>626</v>
      </c>
      <c r="C4896" s="1" t="s">
        <v>32898</v>
      </c>
      <c r="D4896" s="1" t="s">
        <v>78</v>
      </c>
      <c r="E4896" s="1" t="s">
        <v>1089</v>
      </c>
      <c r="F4896" s="1" t="s">
        <v>32900</v>
      </c>
      <c r="G4896" s="1" t="s">
        <v>655</v>
      </c>
      <c r="H4896">
        <v>626</v>
      </c>
      <c r="I4896" s="1" t="s">
        <v>41</v>
      </c>
      <c r="J4896">
        <v>6.5</v>
      </c>
    </row>
    <row r="4897" spans="1:10" hidden="1" x14ac:dyDescent="0.25">
      <c r="A4897" s="24" t="str">
        <f t="shared" si="78"/>
        <v>627ARCELOR (BERTON SICARD)</v>
      </c>
      <c r="B4897" s="1">
        <v>627</v>
      </c>
      <c r="C4897" s="1" t="s">
        <v>32898</v>
      </c>
      <c r="D4897" s="1" t="s">
        <v>78</v>
      </c>
      <c r="E4897" s="1" t="s">
        <v>1090</v>
      </c>
      <c r="F4897" s="1" t="s">
        <v>32900</v>
      </c>
      <c r="G4897" s="1" t="s">
        <v>655</v>
      </c>
      <c r="H4897">
        <v>627</v>
      </c>
      <c r="I4897" s="1" t="s">
        <v>41</v>
      </c>
      <c r="J4897">
        <v>6.5</v>
      </c>
    </row>
    <row r="4898" spans="1:10" hidden="1" x14ac:dyDescent="0.25">
      <c r="A4898" s="24" t="str">
        <f t="shared" si="78"/>
        <v>627/3ARCELOR (BERTON SICARD)</v>
      </c>
      <c r="B4898" s="1" t="s">
        <v>1091</v>
      </c>
      <c r="C4898" s="1" t="s">
        <v>32898</v>
      </c>
      <c r="D4898" s="1" t="s">
        <v>78</v>
      </c>
      <c r="E4898" s="1" t="s">
        <v>1090</v>
      </c>
      <c r="F4898" s="1" t="s">
        <v>32900</v>
      </c>
      <c r="G4898" s="1" t="s">
        <v>655</v>
      </c>
      <c r="H4898" t="s">
        <v>1091</v>
      </c>
      <c r="I4898" s="1" t="s">
        <v>41</v>
      </c>
      <c r="J4898">
        <v>3.2</v>
      </c>
    </row>
    <row r="4899" spans="1:10" hidden="1" x14ac:dyDescent="0.25">
      <c r="A4899" s="24" t="str">
        <f t="shared" si="78"/>
        <v>628ARCELOR (BERTON SICARD)</v>
      </c>
      <c r="B4899" s="1">
        <v>628</v>
      </c>
      <c r="C4899" s="1" t="s">
        <v>32898</v>
      </c>
      <c r="D4899" s="1" t="s">
        <v>78</v>
      </c>
      <c r="E4899" s="1" t="s">
        <v>1092</v>
      </c>
      <c r="F4899" s="1" t="s">
        <v>32900</v>
      </c>
      <c r="G4899" s="1" t="s">
        <v>655</v>
      </c>
      <c r="H4899">
        <v>628</v>
      </c>
      <c r="I4899" s="1" t="s">
        <v>41</v>
      </c>
      <c r="J4899">
        <v>6.5</v>
      </c>
    </row>
    <row r="4900" spans="1:10" hidden="1" x14ac:dyDescent="0.25">
      <c r="A4900" s="24" t="str">
        <f t="shared" si="78"/>
        <v>628/3ARCELOR (BERTON SICARD)</v>
      </c>
      <c r="B4900" s="1" t="s">
        <v>1093</v>
      </c>
      <c r="C4900" s="1" t="s">
        <v>32898</v>
      </c>
      <c r="D4900" s="1" t="s">
        <v>78</v>
      </c>
      <c r="E4900" s="1" t="s">
        <v>1092</v>
      </c>
      <c r="F4900" s="1" t="s">
        <v>32900</v>
      </c>
      <c r="G4900" s="1" t="s">
        <v>655</v>
      </c>
      <c r="H4900" t="s">
        <v>1093</v>
      </c>
      <c r="I4900" s="1" t="s">
        <v>41</v>
      </c>
      <c r="J4900">
        <v>3.2</v>
      </c>
    </row>
    <row r="4901" spans="1:10" hidden="1" x14ac:dyDescent="0.25">
      <c r="A4901" s="24" t="str">
        <f t="shared" si="78"/>
        <v>629ARCELOR (BERTON SICARD)</v>
      </c>
      <c r="B4901" s="1">
        <v>629</v>
      </c>
      <c r="C4901" s="1" t="s">
        <v>32898</v>
      </c>
      <c r="D4901" s="1" t="s">
        <v>78</v>
      </c>
      <c r="E4901" s="1" t="s">
        <v>952</v>
      </c>
      <c r="F4901" s="1" t="s">
        <v>32900</v>
      </c>
      <c r="G4901" s="1" t="s">
        <v>655</v>
      </c>
      <c r="H4901">
        <v>629</v>
      </c>
      <c r="I4901" s="1" t="s">
        <v>41</v>
      </c>
      <c r="J4901">
        <v>6.5</v>
      </c>
    </row>
    <row r="4902" spans="1:10" hidden="1" x14ac:dyDescent="0.25">
      <c r="A4902" s="24" t="str">
        <f t="shared" si="78"/>
        <v>629/P3ARCELOR (BERTON SICARD)</v>
      </c>
      <c r="B4902" s="1" t="s">
        <v>1094</v>
      </c>
      <c r="C4902" s="1" t="s">
        <v>32898</v>
      </c>
      <c r="D4902" s="1" t="s">
        <v>78</v>
      </c>
      <c r="E4902" s="1" t="s">
        <v>1095</v>
      </c>
      <c r="F4902" s="1" t="s">
        <v>32900</v>
      </c>
      <c r="G4902" s="1" t="s">
        <v>655</v>
      </c>
      <c r="H4902" t="s">
        <v>1094</v>
      </c>
      <c r="I4902" s="1" t="s">
        <v>41</v>
      </c>
      <c r="J4902">
        <v>1</v>
      </c>
    </row>
    <row r="4903" spans="1:10" hidden="1" x14ac:dyDescent="0.25">
      <c r="A4903" s="24" t="str">
        <f t="shared" si="78"/>
        <v>630ARCELOR (BERTON SICARD)</v>
      </c>
      <c r="B4903" s="1">
        <v>630</v>
      </c>
      <c r="C4903" s="1" t="s">
        <v>32898</v>
      </c>
      <c r="D4903" s="1" t="s">
        <v>78</v>
      </c>
      <c r="E4903" s="1" t="s">
        <v>1096</v>
      </c>
      <c r="F4903" s="1" t="s">
        <v>32900</v>
      </c>
      <c r="G4903" s="1" t="s">
        <v>655</v>
      </c>
      <c r="H4903">
        <v>630</v>
      </c>
      <c r="I4903" s="1" t="s">
        <v>41</v>
      </c>
      <c r="J4903">
        <v>6.5</v>
      </c>
    </row>
    <row r="4904" spans="1:10" hidden="1" x14ac:dyDescent="0.25">
      <c r="A4904" s="24" t="str">
        <f t="shared" si="78"/>
        <v>632ARCELOR (BERTON SICARD)</v>
      </c>
      <c r="B4904" s="1">
        <v>632</v>
      </c>
      <c r="C4904" s="1" t="s">
        <v>32898</v>
      </c>
      <c r="D4904" s="1" t="s">
        <v>78</v>
      </c>
      <c r="E4904" s="1" t="s">
        <v>1098</v>
      </c>
      <c r="F4904" s="1" t="s">
        <v>32900</v>
      </c>
      <c r="G4904" s="1" t="s">
        <v>655</v>
      </c>
      <c r="H4904">
        <v>632</v>
      </c>
      <c r="I4904" s="1" t="s">
        <v>41</v>
      </c>
      <c r="J4904">
        <v>6.5</v>
      </c>
    </row>
    <row r="4905" spans="1:10" hidden="1" x14ac:dyDescent="0.25">
      <c r="A4905" s="24" t="str">
        <f t="shared" si="78"/>
        <v>632/3ARCELOR (BERTON SICARD)</v>
      </c>
      <c r="B4905" s="1" t="s">
        <v>1099</v>
      </c>
      <c r="C4905" s="1" t="s">
        <v>32898</v>
      </c>
      <c r="D4905" s="1" t="s">
        <v>78</v>
      </c>
      <c r="E4905" s="1" t="s">
        <v>1098</v>
      </c>
      <c r="F4905" s="1" t="s">
        <v>32900</v>
      </c>
      <c r="G4905" s="1" t="s">
        <v>655</v>
      </c>
      <c r="H4905" t="s">
        <v>1099</v>
      </c>
      <c r="I4905" s="1" t="s">
        <v>41</v>
      </c>
      <c r="J4905">
        <v>3.2</v>
      </c>
    </row>
    <row r="4906" spans="1:10" hidden="1" x14ac:dyDescent="0.25">
      <c r="A4906" s="24" t="str">
        <f t="shared" si="78"/>
        <v>633ARCELOR (BERTON SICARD)</v>
      </c>
      <c r="B4906" s="1">
        <v>633</v>
      </c>
      <c r="C4906" s="1" t="s">
        <v>32898</v>
      </c>
      <c r="D4906" s="1" t="s">
        <v>78</v>
      </c>
      <c r="E4906" s="1" t="s">
        <v>1100</v>
      </c>
      <c r="F4906" s="1" t="s">
        <v>32900</v>
      </c>
      <c r="G4906" s="1" t="s">
        <v>655</v>
      </c>
      <c r="H4906">
        <v>633</v>
      </c>
      <c r="I4906" s="1" t="s">
        <v>41</v>
      </c>
      <c r="J4906">
        <v>6.5</v>
      </c>
    </row>
    <row r="4907" spans="1:10" hidden="1" x14ac:dyDescent="0.25">
      <c r="A4907" s="24" t="str">
        <f t="shared" si="78"/>
        <v>634ARCELOR (BERTON SICARD)</v>
      </c>
      <c r="B4907" s="1">
        <v>634</v>
      </c>
      <c r="C4907" s="1" t="s">
        <v>32898</v>
      </c>
      <c r="D4907" s="1" t="s">
        <v>78</v>
      </c>
      <c r="E4907" s="1" t="s">
        <v>2319</v>
      </c>
      <c r="F4907" s="1" t="s">
        <v>32900</v>
      </c>
      <c r="G4907" s="1" t="s">
        <v>655</v>
      </c>
      <c r="H4907">
        <v>634</v>
      </c>
      <c r="I4907" s="1" t="s">
        <v>41</v>
      </c>
      <c r="J4907">
        <v>1</v>
      </c>
    </row>
    <row r="4908" spans="1:10" hidden="1" x14ac:dyDescent="0.25">
      <c r="A4908" s="24" t="str">
        <f t="shared" si="78"/>
        <v>635ARCELOR (BERTON SICARD)</v>
      </c>
      <c r="B4908" s="1">
        <v>635</v>
      </c>
      <c r="C4908" s="1" t="s">
        <v>32898</v>
      </c>
      <c r="D4908" s="1" t="s">
        <v>78</v>
      </c>
      <c r="E4908" s="1" t="s">
        <v>1101</v>
      </c>
      <c r="F4908" s="1" t="s">
        <v>32900</v>
      </c>
      <c r="G4908" s="1" t="s">
        <v>655</v>
      </c>
      <c r="H4908">
        <v>635</v>
      </c>
      <c r="I4908" s="1" t="s">
        <v>41</v>
      </c>
      <c r="J4908">
        <v>6.5</v>
      </c>
    </row>
    <row r="4909" spans="1:10" hidden="1" x14ac:dyDescent="0.25">
      <c r="A4909" s="24" t="str">
        <f t="shared" si="78"/>
        <v>635/5ARCELOR (BERTON SICARD)</v>
      </c>
      <c r="B4909" s="1" t="s">
        <v>1102</v>
      </c>
      <c r="C4909" s="1" t="s">
        <v>32898</v>
      </c>
      <c r="D4909" s="1" t="s">
        <v>78</v>
      </c>
      <c r="E4909" s="1" t="s">
        <v>1101</v>
      </c>
      <c r="F4909" s="1" t="s">
        <v>32900</v>
      </c>
      <c r="G4909" s="1" t="s">
        <v>655</v>
      </c>
      <c r="H4909" t="s">
        <v>1102</v>
      </c>
      <c r="I4909" s="1" t="s">
        <v>41</v>
      </c>
      <c r="J4909">
        <v>5</v>
      </c>
    </row>
    <row r="4910" spans="1:10" hidden="1" x14ac:dyDescent="0.25">
      <c r="A4910" s="24" t="str">
        <f t="shared" si="78"/>
        <v>638ARCELOR (BERTON SICARD)</v>
      </c>
      <c r="B4910" s="1">
        <v>638</v>
      </c>
      <c r="C4910" s="1" t="s">
        <v>32898</v>
      </c>
      <c r="D4910" s="1" t="s">
        <v>78</v>
      </c>
      <c r="E4910" s="1" t="s">
        <v>1103</v>
      </c>
      <c r="F4910" s="1" t="s">
        <v>32900</v>
      </c>
      <c r="G4910" s="1" t="s">
        <v>655</v>
      </c>
      <c r="H4910">
        <v>638</v>
      </c>
      <c r="I4910" s="1" t="s">
        <v>41</v>
      </c>
      <c r="J4910">
        <v>6.5</v>
      </c>
    </row>
    <row r="4911" spans="1:10" hidden="1" x14ac:dyDescent="0.25">
      <c r="A4911" s="24" t="str">
        <f t="shared" si="78"/>
        <v>653ARCELOR (BERTON SICARD)</v>
      </c>
      <c r="B4911" s="1">
        <v>653</v>
      </c>
      <c r="C4911" s="1" t="s">
        <v>32898</v>
      </c>
      <c r="D4911" s="1" t="s">
        <v>78</v>
      </c>
      <c r="E4911" s="1" t="s">
        <v>1104</v>
      </c>
      <c r="F4911" s="1" t="s">
        <v>32900</v>
      </c>
      <c r="G4911" s="1" t="s">
        <v>655</v>
      </c>
      <c r="H4911">
        <v>653</v>
      </c>
      <c r="I4911" s="1" t="s">
        <v>41</v>
      </c>
      <c r="J4911">
        <v>4</v>
      </c>
    </row>
    <row r="4912" spans="1:10" hidden="1" x14ac:dyDescent="0.25">
      <c r="A4912" s="24" t="str">
        <f t="shared" si="78"/>
        <v>654ARCELOR (BERTON SICARD)</v>
      </c>
      <c r="B4912" s="1">
        <v>654</v>
      </c>
      <c r="C4912" s="1" t="s">
        <v>32898</v>
      </c>
      <c r="D4912" s="1" t="s">
        <v>78</v>
      </c>
      <c r="E4912" s="1" t="s">
        <v>1105</v>
      </c>
      <c r="F4912" s="1" t="s">
        <v>32900</v>
      </c>
      <c r="G4912" s="1" t="s">
        <v>655</v>
      </c>
      <c r="H4912">
        <v>654</v>
      </c>
      <c r="I4912" s="1" t="s">
        <v>41</v>
      </c>
      <c r="J4912">
        <v>2</v>
      </c>
    </row>
    <row r="4913" spans="1:10" hidden="1" x14ac:dyDescent="0.25">
      <c r="A4913" s="24" t="str">
        <f t="shared" si="78"/>
        <v>655ARCELOR (BERTON SICARD)</v>
      </c>
      <c r="B4913" s="1">
        <v>655</v>
      </c>
      <c r="C4913" s="1" t="s">
        <v>32898</v>
      </c>
      <c r="D4913" s="1" t="s">
        <v>78</v>
      </c>
      <c r="E4913" s="1" t="s">
        <v>1106</v>
      </c>
      <c r="F4913" s="1" t="s">
        <v>32900</v>
      </c>
      <c r="G4913" s="1" t="s">
        <v>655</v>
      </c>
      <c r="H4913">
        <v>655</v>
      </c>
      <c r="I4913" s="1" t="s">
        <v>41</v>
      </c>
      <c r="J4913">
        <v>2</v>
      </c>
    </row>
    <row r="4914" spans="1:10" hidden="1" x14ac:dyDescent="0.25">
      <c r="A4914" s="24" t="str">
        <f t="shared" si="78"/>
        <v>663ARCELOR (BERTON SICARD)</v>
      </c>
      <c r="B4914" s="1">
        <v>663</v>
      </c>
      <c r="C4914" s="1" t="s">
        <v>32898</v>
      </c>
      <c r="D4914" s="1" t="s">
        <v>78</v>
      </c>
      <c r="E4914" s="1" t="s">
        <v>1110</v>
      </c>
      <c r="F4914" s="1" t="s">
        <v>32900</v>
      </c>
      <c r="G4914" s="1" t="s">
        <v>655</v>
      </c>
      <c r="H4914">
        <v>663</v>
      </c>
      <c r="I4914" s="1" t="s">
        <v>41</v>
      </c>
      <c r="J4914">
        <v>1</v>
      </c>
    </row>
    <row r="4915" spans="1:10" hidden="1" x14ac:dyDescent="0.25">
      <c r="A4915" s="24" t="str">
        <f t="shared" si="78"/>
        <v>664ARCELOR (BERTON SICARD)</v>
      </c>
      <c r="B4915" s="1">
        <v>664</v>
      </c>
      <c r="C4915" s="1" t="s">
        <v>32898</v>
      </c>
      <c r="D4915" s="1" t="s">
        <v>78</v>
      </c>
      <c r="E4915" s="1" t="s">
        <v>2247</v>
      </c>
      <c r="F4915" s="1" t="s">
        <v>32900</v>
      </c>
      <c r="G4915" s="1" t="s">
        <v>655</v>
      </c>
      <c r="H4915">
        <v>664</v>
      </c>
      <c r="I4915" s="1" t="s">
        <v>41</v>
      </c>
      <c r="J4915">
        <v>1</v>
      </c>
    </row>
    <row r="4916" spans="1:10" hidden="1" x14ac:dyDescent="0.25">
      <c r="A4916" s="24" t="str">
        <f t="shared" si="78"/>
        <v>665ARCELOR (BERTON SICARD)</v>
      </c>
      <c r="B4916" s="1">
        <v>665</v>
      </c>
      <c r="C4916" s="1" t="s">
        <v>32898</v>
      </c>
      <c r="D4916" s="1" t="s">
        <v>78</v>
      </c>
      <c r="E4916" s="1" t="s">
        <v>1111</v>
      </c>
      <c r="F4916" s="1" t="s">
        <v>32900</v>
      </c>
      <c r="G4916" s="1" t="s">
        <v>655</v>
      </c>
      <c r="H4916">
        <v>665</v>
      </c>
      <c r="I4916" s="1" t="s">
        <v>41</v>
      </c>
      <c r="J4916">
        <v>10</v>
      </c>
    </row>
    <row r="4917" spans="1:10" hidden="1" x14ac:dyDescent="0.25">
      <c r="A4917" s="24" t="str">
        <f t="shared" si="78"/>
        <v>666ARCELOR (BERTON SICARD)</v>
      </c>
      <c r="B4917" s="1">
        <v>666</v>
      </c>
      <c r="C4917" s="1" t="s">
        <v>32898</v>
      </c>
      <c r="D4917" s="1" t="s">
        <v>78</v>
      </c>
      <c r="E4917" s="1" t="s">
        <v>1112</v>
      </c>
      <c r="F4917" s="1" t="s">
        <v>32900</v>
      </c>
      <c r="G4917" s="1" t="s">
        <v>655</v>
      </c>
      <c r="H4917">
        <v>666</v>
      </c>
      <c r="I4917" s="1" t="s">
        <v>41</v>
      </c>
      <c r="J4917">
        <v>10</v>
      </c>
    </row>
    <row r="4918" spans="1:10" hidden="1" x14ac:dyDescent="0.25">
      <c r="A4918" s="24" t="str">
        <f t="shared" si="78"/>
        <v>667ARCELOR (BERTON SICARD)</v>
      </c>
      <c r="B4918" s="1">
        <v>667</v>
      </c>
      <c r="C4918" s="1" t="s">
        <v>32898</v>
      </c>
      <c r="D4918" s="1" t="s">
        <v>78</v>
      </c>
      <c r="E4918" s="1" t="s">
        <v>1113</v>
      </c>
      <c r="F4918" s="1" t="s">
        <v>32900</v>
      </c>
      <c r="G4918" s="1" t="s">
        <v>655</v>
      </c>
      <c r="H4918">
        <v>667</v>
      </c>
      <c r="I4918" s="1" t="s">
        <v>41</v>
      </c>
      <c r="J4918">
        <v>10</v>
      </c>
    </row>
    <row r="4919" spans="1:10" hidden="1" x14ac:dyDescent="0.25">
      <c r="A4919" s="24" t="str">
        <f t="shared" si="78"/>
        <v>668ARCELOR (BERTON SICARD)</v>
      </c>
      <c r="B4919" s="1">
        <v>668</v>
      </c>
      <c r="C4919" s="1" t="s">
        <v>32898</v>
      </c>
      <c r="D4919" s="1" t="s">
        <v>78</v>
      </c>
      <c r="E4919" s="1" t="s">
        <v>1114</v>
      </c>
      <c r="F4919" s="1" t="s">
        <v>32900</v>
      </c>
      <c r="G4919" s="1" t="s">
        <v>655</v>
      </c>
      <c r="H4919">
        <v>668</v>
      </c>
      <c r="I4919" s="1" t="s">
        <v>41</v>
      </c>
      <c r="J4919">
        <v>10</v>
      </c>
    </row>
    <row r="4920" spans="1:10" hidden="1" x14ac:dyDescent="0.25">
      <c r="A4920" s="24" t="str">
        <f t="shared" si="78"/>
        <v>669ARCELOR (BERTON SICARD)</v>
      </c>
      <c r="B4920" s="1">
        <v>669</v>
      </c>
      <c r="C4920" s="1" t="s">
        <v>32898</v>
      </c>
      <c r="D4920" s="1" t="s">
        <v>78</v>
      </c>
      <c r="E4920" s="1" t="s">
        <v>1115</v>
      </c>
      <c r="F4920" s="1" t="s">
        <v>32900</v>
      </c>
      <c r="G4920" s="1" t="s">
        <v>655</v>
      </c>
      <c r="H4920">
        <v>669</v>
      </c>
      <c r="I4920" s="1" t="s">
        <v>41</v>
      </c>
      <c r="J4920">
        <v>10</v>
      </c>
    </row>
    <row r="4921" spans="1:10" hidden="1" x14ac:dyDescent="0.25">
      <c r="A4921" s="24" t="str">
        <f t="shared" si="78"/>
        <v>678ARCELOR (BERTON SICARD)</v>
      </c>
      <c r="B4921" s="1">
        <v>678</v>
      </c>
      <c r="C4921" s="1" t="s">
        <v>32898</v>
      </c>
      <c r="D4921" s="1" t="s">
        <v>78</v>
      </c>
      <c r="E4921" s="1" t="s">
        <v>1116</v>
      </c>
      <c r="F4921" s="1" t="s">
        <v>32900</v>
      </c>
      <c r="G4921" s="1" t="s">
        <v>655</v>
      </c>
      <c r="H4921">
        <v>678</v>
      </c>
      <c r="I4921" s="1" t="s">
        <v>41</v>
      </c>
      <c r="J4921">
        <v>1</v>
      </c>
    </row>
    <row r="4922" spans="1:10" hidden="1" x14ac:dyDescent="0.25">
      <c r="A4922" s="24" t="str">
        <f t="shared" si="78"/>
        <v>679ARCELOR (BERTON SICARD)</v>
      </c>
      <c r="B4922" s="1">
        <v>679</v>
      </c>
      <c r="C4922" s="1" t="s">
        <v>32898</v>
      </c>
      <c r="D4922" s="1" t="s">
        <v>78</v>
      </c>
      <c r="E4922" s="1" t="s">
        <v>1117</v>
      </c>
      <c r="F4922" s="1" t="s">
        <v>32900</v>
      </c>
      <c r="G4922" s="1" t="s">
        <v>655</v>
      </c>
      <c r="H4922">
        <v>679</v>
      </c>
      <c r="I4922" s="1" t="s">
        <v>41</v>
      </c>
      <c r="J4922">
        <v>1</v>
      </c>
    </row>
    <row r="4923" spans="1:10" hidden="1" x14ac:dyDescent="0.25">
      <c r="A4923" s="24" t="str">
        <f t="shared" si="78"/>
        <v>680ARCELOR (BERTON SICARD)</v>
      </c>
      <c r="B4923" s="1">
        <v>680</v>
      </c>
      <c r="C4923" s="1" t="s">
        <v>32898</v>
      </c>
      <c r="D4923" s="1" t="s">
        <v>78</v>
      </c>
      <c r="E4923" s="1" t="s">
        <v>1118</v>
      </c>
      <c r="F4923" s="1" t="s">
        <v>32900</v>
      </c>
      <c r="G4923" s="1" t="s">
        <v>655</v>
      </c>
      <c r="H4923">
        <v>680</v>
      </c>
      <c r="I4923" s="1" t="s">
        <v>41</v>
      </c>
      <c r="J4923">
        <v>2</v>
      </c>
    </row>
    <row r="4924" spans="1:10" hidden="1" x14ac:dyDescent="0.25">
      <c r="A4924" s="24" t="str">
        <f t="shared" si="78"/>
        <v>683ARCELOR (BERTON SICARD)</v>
      </c>
      <c r="B4924" s="1">
        <v>683</v>
      </c>
      <c r="C4924" s="1" t="s">
        <v>32898</v>
      </c>
      <c r="D4924" s="1" t="s">
        <v>78</v>
      </c>
      <c r="E4924" s="1" t="s">
        <v>1119</v>
      </c>
      <c r="F4924" s="1" t="s">
        <v>32900</v>
      </c>
      <c r="G4924" s="1" t="s">
        <v>655</v>
      </c>
      <c r="H4924">
        <v>683</v>
      </c>
      <c r="I4924" s="1" t="s">
        <v>41</v>
      </c>
      <c r="J4924">
        <v>1</v>
      </c>
    </row>
    <row r="4925" spans="1:10" hidden="1" x14ac:dyDescent="0.25">
      <c r="A4925" s="24" t="str">
        <f t="shared" si="78"/>
        <v>688ARCELOR (BERTON SICARD)</v>
      </c>
      <c r="B4925" s="1">
        <v>688</v>
      </c>
      <c r="C4925" s="1" t="s">
        <v>32898</v>
      </c>
      <c r="D4925" s="1" t="s">
        <v>78</v>
      </c>
      <c r="E4925" s="1" t="s">
        <v>1120</v>
      </c>
      <c r="F4925" s="1" t="s">
        <v>32900</v>
      </c>
      <c r="G4925" s="1" t="s">
        <v>655</v>
      </c>
      <c r="H4925">
        <v>688</v>
      </c>
      <c r="I4925" s="1" t="s">
        <v>41</v>
      </c>
      <c r="J4925">
        <v>1</v>
      </c>
    </row>
    <row r="4926" spans="1:10" hidden="1" x14ac:dyDescent="0.25">
      <c r="A4926" s="24" t="str">
        <f t="shared" si="78"/>
        <v>1011ARCELOR (BERTON SICARD)</v>
      </c>
      <c r="B4926" s="1">
        <v>1011</v>
      </c>
      <c r="C4926" s="1" t="s">
        <v>32898</v>
      </c>
      <c r="D4926" s="1" t="s">
        <v>78</v>
      </c>
      <c r="E4926" s="1" t="s">
        <v>1121</v>
      </c>
      <c r="F4926" s="1" t="s">
        <v>32900</v>
      </c>
      <c r="G4926" s="1" t="s">
        <v>655</v>
      </c>
      <c r="H4926">
        <v>1011</v>
      </c>
      <c r="I4926" s="1" t="s">
        <v>41</v>
      </c>
      <c r="J4926">
        <v>6</v>
      </c>
    </row>
    <row r="4927" spans="1:10" hidden="1" x14ac:dyDescent="0.25">
      <c r="A4927" s="24" t="str">
        <f t="shared" si="78"/>
        <v>1050ARCELOR (BERTON SICARD)</v>
      </c>
      <c r="B4927" s="1">
        <v>1050</v>
      </c>
      <c r="C4927" s="1" t="s">
        <v>32898</v>
      </c>
      <c r="D4927" s="1" t="s">
        <v>78</v>
      </c>
      <c r="E4927" s="1" t="s">
        <v>1122</v>
      </c>
      <c r="F4927" s="1" t="s">
        <v>32900</v>
      </c>
      <c r="G4927" s="1" t="s">
        <v>655</v>
      </c>
      <c r="H4927">
        <v>1050</v>
      </c>
      <c r="I4927" s="1" t="s">
        <v>41</v>
      </c>
      <c r="J4927">
        <v>6.5</v>
      </c>
    </row>
    <row r="4928" spans="1:10" hidden="1" x14ac:dyDescent="0.25">
      <c r="A4928" s="24" t="str">
        <f t="shared" si="78"/>
        <v>1103ARCELOR (BERTON SICARD)</v>
      </c>
      <c r="B4928" s="1">
        <v>1103</v>
      </c>
      <c r="C4928" s="1" t="s">
        <v>32898</v>
      </c>
      <c r="D4928" s="1" t="s">
        <v>78</v>
      </c>
      <c r="E4928" s="1" t="s">
        <v>1123</v>
      </c>
      <c r="F4928" s="1" t="s">
        <v>32900</v>
      </c>
      <c r="G4928" s="1" t="s">
        <v>655</v>
      </c>
      <c r="H4928">
        <v>1103</v>
      </c>
      <c r="I4928" s="1" t="s">
        <v>41</v>
      </c>
      <c r="J4928">
        <v>6</v>
      </c>
    </row>
    <row r="4929" spans="1:10" hidden="1" x14ac:dyDescent="0.25">
      <c r="A4929" s="24" t="str">
        <f t="shared" si="78"/>
        <v>1103/1ARCELOR (BERTON SICARD)</v>
      </c>
      <c r="B4929" s="1" t="s">
        <v>1124</v>
      </c>
      <c r="C4929" s="1" t="s">
        <v>32898</v>
      </c>
      <c r="D4929" s="1" t="s">
        <v>78</v>
      </c>
      <c r="E4929" s="1" t="s">
        <v>1125</v>
      </c>
      <c r="F4929" s="1" t="s">
        <v>32900</v>
      </c>
      <c r="G4929" s="1" t="s">
        <v>655</v>
      </c>
      <c r="H4929" t="s">
        <v>1124</v>
      </c>
      <c r="I4929" s="1" t="s">
        <v>41</v>
      </c>
      <c r="J4929">
        <v>1</v>
      </c>
    </row>
    <row r="4930" spans="1:10" hidden="1" x14ac:dyDescent="0.25">
      <c r="A4930" s="24" t="str">
        <f t="shared" si="78"/>
        <v>1233ARCELOR (BERTON SICARD)</v>
      </c>
      <c r="B4930" s="1">
        <v>1233</v>
      </c>
      <c r="C4930" s="1" t="s">
        <v>32898</v>
      </c>
      <c r="D4930" s="1" t="s">
        <v>78</v>
      </c>
      <c r="E4930" s="1" t="s">
        <v>2029</v>
      </c>
      <c r="F4930" s="1" t="s">
        <v>32900</v>
      </c>
      <c r="G4930" s="1" t="s">
        <v>655</v>
      </c>
      <c r="H4930">
        <v>1233</v>
      </c>
      <c r="I4930" s="1" t="s">
        <v>41</v>
      </c>
      <c r="J4930">
        <v>1</v>
      </c>
    </row>
    <row r="4931" spans="1:10" hidden="1" x14ac:dyDescent="0.25">
      <c r="A4931" s="24" t="str">
        <f t="shared" si="78"/>
        <v>1618ARCELOR (BERTON SICARD)</v>
      </c>
      <c r="B4931" s="1">
        <v>1618</v>
      </c>
      <c r="C4931" s="1" t="s">
        <v>32898</v>
      </c>
      <c r="D4931" s="1" t="s">
        <v>78</v>
      </c>
      <c r="E4931" s="1" t="s">
        <v>2031</v>
      </c>
      <c r="F4931" s="1" t="s">
        <v>32900</v>
      </c>
      <c r="G4931" s="1" t="s">
        <v>655</v>
      </c>
      <c r="H4931">
        <v>1618</v>
      </c>
      <c r="I4931" s="1" t="s">
        <v>41</v>
      </c>
      <c r="J4931">
        <v>2</v>
      </c>
    </row>
    <row r="4932" spans="1:10" hidden="1" x14ac:dyDescent="0.25">
      <c r="A4932" s="24" t="str">
        <f t="shared" si="78"/>
        <v>1623ARCELOR (BERTON SICARD)</v>
      </c>
      <c r="B4932" s="1">
        <v>1623</v>
      </c>
      <c r="C4932" s="1" t="s">
        <v>32898</v>
      </c>
      <c r="D4932" s="1" t="s">
        <v>78</v>
      </c>
      <c r="E4932" s="1" t="s">
        <v>2032</v>
      </c>
      <c r="F4932" s="1" t="s">
        <v>32900</v>
      </c>
      <c r="G4932" s="1" t="s">
        <v>655</v>
      </c>
      <c r="H4932">
        <v>1623</v>
      </c>
      <c r="I4932" s="1" t="s">
        <v>41</v>
      </c>
      <c r="J4932">
        <v>1</v>
      </c>
    </row>
    <row r="4933" spans="1:10" hidden="1" x14ac:dyDescent="0.25">
      <c r="A4933" s="24" t="str">
        <f t="shared" si="78"/>
        <v>1624ARCELOR (BERTON SICARD)</v>
      </c>
      <c r="B4933" s="1">
        <v>1624</v>
      </c>
      <c r="C4933" s="1" t="s">
        <v>32898</v>
      </c>
      <c r="D4933" s="1" t="s">
        <v>78</v>
      </c>
      <c r="E4933" s="1" t="s">
        <v>2033</v>
      </c>
      <c r="F4933" s="1" t="s">
        <v>32900</v>
      </c>
      <c r="G4933" s="1" t="s">
        <v>655</v>
      </c>
      <c r="H4933">
        <v>1624</v>
      </c>
      <c r="I4933" s="1" t="s">
        <v>41</v>
      </c>
      <c r="J4933">
        <v>1</v>
      </c>
    </row>
    <row r="4934" spans="1:10" hidden="1" x14ac:dyDescent="0.25">
      <c r="A4934" s="24" t="str">
        <f t="shared" si="78"/>
        <v>1641ARCELOR (BERTON SICARD)</v>
      </c>
      <c r="B4934" s="1">
        <v>1641</v>
      </c>
      <c r="C4934" s="1" t="s">
        <v>32898</v>
      </c>
      <c r="D4934" s="1" t="s">
        <v>78</v>
      </c>
      <c r="E4934" s="1" t="s">
        <v>2038</v>
      </c>
      <c r="F4934" s="1" t="s">
        <v>32900</v>
      </c>
      <c r="G4934" s="1" t="s">
        <v>655</v>
      </c>
      <c r="H4934">
        <v>1641</v>
      </c>
      <c r="I4934" s="1" t="s">
        <v>41</v>
      </c>
      <c r="J4934">
        <v>1</v>
      </c>
    </row>
    <row r="4935" spans="1:10" hidden="1" x14ac:dyDescent="0.25">
      <c r="A4935" s="24" t="str">
        <f t="shared" si="78"/>
        <v>1700ARCELOR (BERTON SICARD)</v>
      </c>
      <c r="B4935" s="1">
        <v>1700</v>
      </c>
      <c r="C4935" s="1" t="s">
        <v>32898</v>
      </c>
      <c r="D4935" s="1" t="s">
        <v>78</v>
      </c>
      <c r="E4935" s="1" t="s">
        <v>2039</v>
      </c>
      <c r="F4935" s="1" t="s">
        <v>32900</v>
      </c>
      <c r="G4935" s="1" t="s">
        <v>655</v>
      </c>
      <c r="H4935">
        <v>1700</v>
      </c>
      <c r="I4935" s="1" t="s">
        <v>41</v>
      </c>
      <c r="J4935">
        <v>2</v>
      </c>
    </row>
    <row r="4936" spans="1:10" hidden="1" x14ac:dyDescent="0.25">
      <c r="A4936" s="24" t="str">
        <f t="shared" si="78"/>
        <v>1710ARCELOR (BERTON SICARD)</v>
      </c>
      <c r="B4936" s="1">
        <v>1710</v>
      </c>
      <c r="C4936" s="1" t="s">
        <v>32898</v>
      </c>
      <c r="D4936" s="1" t="s">
        <v>78</v>
      </c>
      <c r="E4936" s="1" t="s">
        <v>2041</v>
      </c>
      <c r="F4936" s="1" t="s">
        <v>32900</v>
      </c>
      <c r="G4936" s="1" t="s">
        <v>655</v>
      </c>
      <c r="H4936">
        <v>1710</v>
      </c>
      <c r="I4936" s="1" t="s">
        <v>41</v>
      </c>
      <c r="J4936">
        <v>2</v>
      </c>
    </row>
    <row r="4937" spans="1:10" hidden="1" x14ac:dyDescent="0.25">
      <c r="A4937" s="24" t="str">
        <f t="shared" si="78"/>
        <v>1723ARCELOR (BERTON SICARD)</v>
      </c>
      <c r="B4937" s="1">
        <v>1723</v>
      </c>
      <c r="C4937" s="1" t="s">
        <v>32898</v>
      </c>
      <c r="D4937" s="1" t="s">
        <v>78</v>
      </c>
      <c r="E4937" s="1" t="s">
        <v>2042</v>
      </c>
      <c r="F4937" s="1" t="s">
        <v>32900</v>
      </c>
      <c r="G4937" s="1" t="s">
        <v>655</v>
      </c>
      <c r="H4937">
        <v>1723</v>
      </c>
      <c r="I4937" s="1" t="s">
        <v>41</v>
      </c>
      <c r="J4937">
        <v>2</v>
      </c>
    </row>
    <row r="4938" spans="1:10" hidden="1" x14ac:dyDescent="0.25">
      <c r="A4938" s="24" t="str">
        <f t="shared" si="78"/>
        <v>1724ARCELOR (BERTON SICARD)</v>
      </c>
      <c r="B4938" s="1">
        <v>1724</v>
      </c>
      <c r="C4938" s="1" t="s">
        <v>32898</v>
      </c>
      <c r="D4938" s="1" t="s">
        <v>78</v>
      </c>
      <c r="E4938" s="1" t="s">
        <v>2043</v>
      </c>
      <c r="F4938" s="1" t="s">
        <v>32900</v>
      </c>
      <c r="G4938" s="1" t="s">
        <v>655</v>
      </c>
      <c r="H4938">
        <v>1724</v>
      </c>
      <c r="I4938" s="1" t="s">
        <v>41</v>
      </c>
      <c r="J4938">
        <v>2</v>
      </c>
    </row>
    <row r="4939" spans="1:10" hidden="1" x14ac:dyDescent="0.25">
      <c r="A4939" s="24" t="str">
        <f t="shared" si="78"/>
        <v>1725ARCELOR (BERTON SICARD)</v>
      </c>
      <c r="B4939" s="1">
        <v>1725</v>
      </c>
      <c r="C4939" s="1" t="s">
        <v>32898</v>
      </c>
      <c r="D4939" s="1" t="s">
        <v>78</v>
      </c>
      <c r="E4939" s="1" t="s">
        <v>2044</v>
      </c>
      <c r="F4939" s="1" t="s">
        <v>32900</v>
      </c>
      <c r="G4939" s="1" t="s">
        <v>655</v>
      </c>
      <c r="H4939">
        <v>1725</v>
      </c>
      <c r="I4939" s="1" t="s">
        <v>41</v>
      </c>
      <c r="J4939">
        <v>1</v>
      </c>
    </row>
    <row r="4940" spans="1:10" hidden="1" x14ac:dyDescent="0.25">
      <c r="A4940" s="24" t="str">
        <f t="shared" ref="A4940:A5003" si="79">B4940&amp;F4940</f>
        <v>1726ARCELOR (BERTON SICARD)</v>
      </c>
      <c r="B4940" s="1">
        <v>1726</v>
      </c>
      <c r="C4940" s="1" t="s">
        <v>32898</v>
      </c>
      <c r="D4940" s="1" t="s">
        <v>78</v>
      </c>
      <c r="E4940" s="1" t="s">
        <v>2045</v>
      </c>
      <c r="F4940" s="1" t="s">
        <v>32900</v>
      </c>
      <c r="G4940" s="1" t="s">
        <v>655</v>
      </c>
      <c r="H4940">
        <v>1726</v>
      </c>
      <c r="I4940" s="1" t="s">
        <v>41</v>
      </c>
      <c r="J4940">
        <v>1</v>
      </c>
    </row>
    <row r="4941" spans="1:10" hidden="1" x14ac:dyDescent="0.25">
      <c r="A4941" s="24" t="str">
        <f t="shared" si="79"/>
        <v>1727ARCELOR (BERTON SICARD)</v>
      </c>
      <c r="B4941" s="1">
        <v>1727</v>
      </c>
      <c r="C4941" s="1" t="s">
        <v>32898</v>
      </c>
      <c r="D4941" s="1" t="s">
        <v>78</v>
      </c>
      <c r="E4941" s="1" t="s">
        <v>2046</v>
      </c>
      <c r="F4941" s="1" t="s">
        <v>32900</v>
      </c>
      <c r="G4941" s="1" t="s">
        <v>655</v>
      </c>
      <c r="H4941">
        <v>1727</v>
      </c>
      <c r="I4941" s="1" t="s">
        <v>41</v>
      </c>
      <c r="J4941">
        <v>1</v>
      </c>
    </row>
    <row r="4942" spans="1:10" hidden="1" x14ac:dyDescent="0.25">
      <c r="A4942" s="24" t="str">
        <f t="shared" si="79"/>
        <v>1728ARCELOR (BERTON SICARD)</v>
      </c>
      <c r="B4942" s="1">
        <v>1728</v>
      </c>
      <c r="C4942" s="1" t="s">
        <v>32898</v>
      </c>
      <c r="D4942" s="1" t="s">
        <v>78</v>
      </c>
      <c r="E4942" s="1" t="s">
        <v>2047</v>
      </c>
      <c r="F4942" s="1" t="s">
        <v>32900</v>
      </c>
      <c r="G4942" s="1" t="s">
        <v>655</v>
      </c>
      <c r="H4942">
        <v>1728</v>
      </c>
      <c r="I4942" s="1" t="s">
        <v>41</v>
      </c>
      <c r="J4942">
        <v>1</v>
      </c>
    </row>
    <row r="4943" spans="1:10" hidden="1" x14ac:dyDescent="0.25">
      <c r="A4943" s="24" t="str">
        <f t="shared" si="79"/>
        <v>1760NARCELOR (BERTON SICARD)</v>
      </c>
      <c r="B4943" s="1" t="s">
        <v>2048</v>
      </c>
      <c r="C4943" s="1" t="s">
        <v>32898</v>
      </c>
      <c r="D4943" s="1" t="s">
        <v>78</v>
      </c>
      <c r="E4943" s="1" t="s">
        <v>2049</v>
      </c>
      <c r="F4943" s="1" t="s">
        <v>32900</v>
      </c>
      <c r="G4943" s="1" t="s">
        <v>655</v>
      </c>
      <c r="H4943" t="s">
        <v>2048</v>
      </c>
      <c r="I4943" s="1" t="s">
        <v>41</v>
      </c>
      <c r="J4943">
        <v>1</v>
      </c>
    </row>
    <row r="4944" spans="1:10" hidden="1" x14ac:dyDescent="0.25">
      <c r="A4944" s="24" t="str">
        <f t="shared" si="79"/>
        <v>1812ARCELOR (BERTON SICARD)</v>
      </c>
      <c r="B4944" s="1">
        <v>1812</v>
      </c>
      <c r="C4944" s="1" t="s">
        <v>32898</v>
      </c>
      <c r="D4944" s="1" t="s">
        <v>78</v>
      </c>
      <c r="E4944" s="1" t="s">
        <v>2052</v>
      </c>
      <c r="F4944" s="1" t="s">
        <v>32900</v>
      </c>
      <c r="G4944" s="1" t="s">
        <v>655</v>
      </c>
      <c r="H4944">
        <v>1812</v>
      </c>
      <c r="I4944" s="1" t="s">
        <v>41</v>
      </c>
      <c r="J4944">
        <v>1</v>
      </c>
    </row>
    <row r="4945" spans="1:10" hidden="1" x14ac:dyDescent="0.25">
      <c r="A4945" s="24" t="str">
        <f t="shared" si="79"/>
        <v>1817ARCELOR (BERTON SICARD)</v>
      </c>
      <c r="B4945" s="1">
        <v>1817</v>
      </c>
      <c r="C4945" s="1" t="s">
        <v>32898</v>
      </c>
      <c r="D4945" s="1" t="s">
        <v>78</v>
      </c>
      <c r="E4945" s="1" t="s">
        <v>2053</v>
      </c>
      <c r="F4945" s="1" t="s">
        <v>32900</v>
      </c>
      <c r="G4945" s="1" t="s">
        <v>655</v>
      </c>
      <c r="H4945">
        <v>1817</v>
      </c>
      <c r="I4945" s="1" t="s">
        <v>41</v>
      </c>
      <c r="J4945">
        <v>1</v>
      </c>
    </row>
    <row r="4946" spans="1:10" hidden="1" x14ac:dyDescent="0.25">
      <c r="A4946" s="24" t="str">
        <f t="shared" si="79"/>
        <v>1853NARCELOR (BERTON SICARD)</v>
      </c>
      <c r="B4946" s="1" t="s">
        <v>2054</v>
      </c>
      <c r="C4946" s="1" t="s">
        <v>32898</v>
      </c>
      <c r="D4946" s="1" t="s">
        <v>78</v>
      </c>
      <c r="E4946" s="1" t="s">
        <v>2055</v>
      </c>
      <c r="F4946" s="1" t="s">
        <v>32900</v>
      </c>
      <c r="G4946" s="1" t="s">
        <v>655</v>
      </c>
      <c r="H4946" t="s">
        <v>2054</v>
      </c>
      <c r="I4946" s="1" t="s">
        <v>41</v>
      </c>
      <c r="J4946">
        <v>1</v>
      </c>
    </row>
    <row r="4947" spans="1:10" hidden="1" x14ac:dyDescent="0.25">
      <c r="A4947" s="24" t="str">
        <f t="shared" si="79"/>
        <v>1854NARCELOR (BERTON SICARD)</v>
      </c>
      <c r="B4947" s="1" t="s">
        <v>2056</v>
      </c>
      <c r="C4947" s="1" t="s">
        <v>32898</v>
      </c>
      <c r="D4947" s="1" t="s">
        <v>78</v>
      </c>
      <c r="E4947" s="1" t="s">
        <v>2057</v>
      </c>
      <c r="F4947" s="1" t="s">
        <v>32900</v>
      </c>
      <c r="G4947" s="1" t="s">
        <v>655</v>
      </c>
      <c r="H4947" t="s">
        <v>2056</v>
      </c>
      <c r="I4947" s="1" t="s">
        <v>41</v>
      </c>
      <c r="J4947">
        <v>1</v>
      </c>
    </row>
    <row r="4948" spans="1:10" hidden="1" x14ac:dyDescent="0.25">
      <c r="A4948" s="24" t="str">
        <f t="shared" si="79"/>
        <v>1859ARCELOR (BERTON SICARD)</v>
      </c>
      <c r="B4948" s="1">
        <v>1859</v>
      </c>
      <c r="C4948" s="1" t="s">
        <v>32898</v>
      </c>
      <c r="D4948" s="1" t="s">
        <v>78</v>
      </c>
      <c r="E4948" s="1" t="s">
        <v>2058</v>
      </c>
      <c r="F4948" s="1" t="s">
        <v>32900</v>
      </c>
      <c r="G4948" s="1" t="s">
        <v>655</v>
      </c>
      <c r="H4948">
        <v>1859</v>
      </c>
      <c r="I4948" s="1" t="s">
        <v>41</v>
      </c>
      <c r="J4948">
        <v>1</v>
      </c>
    </row>
    <row r="4949" spans="1:10" hidden="1" x14ac:dyDescent="0.25">
      <c r="A4949" s="24" t="str">
        <f t="shared" si="79"/>
        <v>1860ARCELOR (BERTON SICARD)</v>
      </c>
      <c r="B4949" s="1">
        <v>1860</v>
      </c>
      <c r="C4949" s="1" t="s">
        <v>32898</v>
      </c>
      <c r="D4949" s="1" t="s">
        <v>78</v>
      </c>
      <c r="E4949" s="1" t="s">
        <v>2059</v>
      </c>
      <c r="F4949" s="1" t="s">
        <v>32900</v>
      </c>
      <c r="G4949" s="1" t="s">
        <v>655</v>
      </c>
      <c r="H4949">
        <v>1860</v>
      </c>
      <c r="I4949" s="1" t="s">
        <v>41</v>
      </c>
      <c r="J4949">
        <v>1</v>
      </c>
    </row>
    <row r="4950" spans="1:10" hidden="1" x14ac:dyDescent="0.25">
      <c r="A4950" s="24" t="str">
        <f t="shared" si="79"/>
        <v>1861ARCELOR (BERTON SICARD)</v>
      </c>
      <c r="B4950" s="1">
        <v>1861</v>
      </c>
      <c r="C4950" s="1" t="s">
        <v>32898</v>
      </c>
      <c r="D4950" s="1" t="s">
        <v>78</v>
      </c>
      <c r="E4950" s="1" t="s">
        <v>2323</v>
      </c>
      <c r="F4950" s="1" t="s">
        <v>32900</v>
      </c>
      <c r="G4950" s="1" t="s">
        <v>655</v>
      </c>
      <c r="H4950">
        <v>1861</v>
      </c>
      <c r="I4950" s="1" t="s">
        <v>41</v>
      </c>
      <c r="J4950">
        <v>1</v>
      </c>
    </row>
    <row r="4951" spans="1:10" hidden="1" x14ac:dyDescent="0.25">
      <c r="A4951" s="24" t="str">
        <f t="shared" si="79"/>
        <v>1868ARCELOR (BERTON SICARD)</v>
      </c>
      <c r="B4951" s="1">
        <v>1868</v>
      </c>
      <c r="C4951" s="1" t="s">
        <v>32898</v>
      </c>
      <c r="D4951" s="1" t="s">
        <v>78</v>
      </c>
      <c r="E4951" s="1" t="s">
        <v>2060</v>
      </c>
      <c r="F4951" s="1" t="s">
        <v>32900</v>
      </c>
      <c r="G4951" s="1" t="s">
        <v>655</v>
      </c>
      <c r="H4951">
        <v>1868</v>
      </c>
      <c r="I4951" s="1" t="s">
        <v>41</v>
      </c>
      <c r="J4951">
        <v>1</v>
      </c>
    </row>
    <row r="4952" spans="1:10" hidden="1" x14ac:dyDescent="0.25">
      <c r="A4952" s="24" t="str">
        <f t="shared" si="79"/>
        <v>1870ARCELOR (BERTON SICARD)</v>
      </c>
      <c r="B4952" s="1">
        <v>1870</v>
      </c>
      <c r="C4952" s="1" t="s">
        <v>32898</v>
      </c>
      <c r="D4952" s="1" t="s">
        <v>78</v>
      </c>
      <c r="E4952" s="1" t="s">
        <v>2324</v>
      </c>
      <c r="F4952" s="1" t="s">
        <v>32900</v>
      </c>
      <c r="G4952" s="1" t="s">
        <v>655</v>
      </c>
      <c r="H4952">
        <v>1870</v>
      </c>
      <c r="I4952" s="1" t="s">
        <v>41</v>
      </c>
      <c r="J4952">
        <v>1</v>
      </c>
    </row>
    <row r="4953" spans="1:10" hidden="1" x14ac:dyDescent="0.25">
      <c r="A4953" s="24" t="str">
        <f t="shared" si="79"/>
        <v>1874ARCELOR (BERTON SICARD)</v>
      </c>
      <c r="B4953" s="1">
        <v>1874</v>
      </c>
      <c r="C4953" s="1" t="s">
        <v>32898</v>
      </c>
      <c r="D4953" s="1" t="s">
        <v>78</v>
      </c>
      <c r="E4953" s="1" t="s">
        <v>2250</v>
      </c>
      <c r="F4953" s="1" t="s">
        <v>32900</v>
      </c>
      <c r="G4953" s="1" t="s">
        <v>655</v>
      </c>
      <c r="H4953">
        <v>1874</v>
      </c>
      <c r="I4953" s="1" t="s">
        <v>41</v>
      </c>
      <c r="J4953">
        <v>1</v>
      </c>
    </row>
    <row r="4954" spans="1:10" hidden="1" x14ac:dyDescent="0.25">
      <c r="A4954" s="24" t="str">
        <f t="shared" si="79"/>
        <v>5022ARCELOR (BERTON SICARD)</v>
      </c>
      <c r="B4954" s="1">
        <v>5022</v>
      </c>
      <c r="C4954" s="1" t="s">
        <v>32898</v>
      </c>
      <c r="D4954" s="1" t="s">
        <v>78</v>
      </c>
      <c r="E4954" s="1" t="s">
        <v>1132</v>
      </c>
      <c r="F4954" s="1" t="s">
        <v>32900</v>
      </c>
      <c r="G4954" s="1" t="s">
        <v>655</v>
      </c>
      <c r="H4954">
        <v>5022</v>
      </c>
      <c r="I4954" s="1" t="s">
        <v>41</v>
      </c>
      <c r="J4954">
        <v>6.5</v>
      </c>
    </row>
    <row r="4955" spans="1:10" hidden="1" x14ac:dyDescent="0.25">
      <c r="A4955" s="24" t="str">
        <f t="shared" si="79"/>
        <v>5027ARCELOR (BERTON SICARD)</v>
      </c>
      <c r="B4955" s="1">
        <v>5027</v>
      </c>
      <c r="C4955" s="1" t="s">
        <v>32898</v>
      </c>
      <c r="D4955" s="1" t="s">
        <v>168</v>
      </c>
      <c r="E4955" s="1" t="s">
        <v>1133</v>
      </c>
      <c r="F4955" s="1" t="s">
        <v>32900</v>
      </c>
      <c r="G4955" s="1" t="s">
        <v>655</v>
      </c>
      <c r="H4955">
        <v>5027</v>
      </c>
      <c r="I4955" s="1" t="s">
        <v>41</v>
      </c>
      <c r="J4955">
        <v>6.5</v>
      </c>
    </row>
    <row r="4956" spans="1:10" hidden="1" x14ac:dyDescent="0.25">
      <c r="A4956" s="24" t="str">
        <f t="shared" si="79"/>
        <v>5040ARCELOR (BERTON SICARD)</v>
      </c>
      <c r="B4956" s="1">
        <v>5040</v>
      </c>
      <c r="C4956" s="1" t="s">
        <v>32898</v>
      </c>
      <c r="D4956" s="1" t="s">
        <v>78</v>
      </c>
      <c r="E4956" s="1" t="s">
        <v>1134</v>
      </c>
      <c r="F4956" s="1" t="s">
        <v>32900</v>
      </c>
      <c r="G4956" s="1" t="s">
        <v>655</v>
      </c>
      <c r="H4956">
        <v>5040</v>
      </c>
      <c r="I4956" s="1" t="s">
        <v>41</v>
      </c>
      <c r="J4956">
        <v>6.5</v>
      </c>
    </row>
    <row r="4957" spans="1:10" hidden="1" x14ac:dyDescent="0.25">
      <c r="A4957" s="24" t="str">
        <f t="shared" si="79"/>
        <v>5041ARCELOR (BERTON SICARD)</v>
      </c>
      <c r="B4957" s="1">
        <v>5041</v>
      </c>
      <c r="C4957" s="1" t="s">
        <v>32898</v>
      </c>
      <c r="D4957" s="1" t="s">
        <v>78</v>
      </c>
      <c r="E4957" s="1" t="s">
        <v>1135</v>
      </c>
      <c r="F4957" s="1" t="s">
        <v>32900</v>
      </c>
      <c r="G4957" s="1" t="s">
        <v>655</v>
      </c>
      <c r="H4957">
        <v>5041</v>
      </c>
      <c r="I4957" s="1" t="s">
        <v>41</v>
      </c>
      <c r="J4957">
        <v>6.5</v>
      </c>
    </row>
    <row r="4958" spans="1:10" hidden="1" x14ac:dyDescent="0.25">
      <c r="A4958" s="24" t="str">
        <f t="shared" si="79"/>
        <v>5042ARCELOR (BERTON SICARD)</v>
      </c>
      <c r="B4958" s="1">
        <v>5042</v>
      </c>
      <c r="C4958" s="1" t="s">
        <v>32898</v>
      </c>
      <c r="D4958" s="1" t="s">
        <v>78</v>
      </c>
      <c r="E4958" s="1" t="s">
        <v>1136</v>
      </c>
      <c r="F4958" s="1" t="s">
        <v>32900</v>
      </c>
      <c r="G4958" s="1" t="s">
        <v>655</v>
      </c>
      <c r="H4958">
        <v>5042</v>
      </c>
      <c r="I4958" s="1" t="s">
        <v>41</v>
      </c>
      <c r="J4958">
        <v>6.5</v>
      </c>
    </row>
    <row r="4959" spans="1:10" hidden="1" x14ac:dyDescent="0.25">
      <c r="A4959" s="24" t="str">
        <f t="shared" si="79"/>
        <v>5048ARCELOR (BERTON SICARD)</v>
      </c>
      <c r="B4959" s="1">
        <v>5048</v>
      </c>
      <c r="C4959" s="1" t="s">
        <v>32898</v>
      </c>
      <c r="D4959" s="1" t="s">
        <v>78</v>
      </c>
      <c r="E4959" s="1" t="s">
        <v>941</v>
      </c>
      <c r="F4959" s="1" t="s">
        <v>32900</v>
      </c>
      <c r="G4959" s="1" t="s">
        <v>655</v>
      </c>
      <c r="H4959">
        <v>5048</v>
      </c>
      <c r="I4959" s="1" t="s">
        <v>41</v>
      </c>
      <c r="J4959">
        <v>6.5</v>
      </c>
    </row>
    <row r="4960" spans="1:10" hidden="1" x14ac:dyDescent="0.25">
      <c r="A4960" s="24" t="str">
        <f t="shared" si="79"/>
        <v>5049ARCELOR (BERTON SICARD)</v>
      </c>
      <c r="B4960" s="1">
        <v>5049</v>
      </c>
      <c r="C4960" s="1" t="s">
        <v>32898</v>
      </c>
      <c r="D4960" s="1" t="s">
        <v>78</v>
      </c>
      <c r="E4960" s="1" t="s">
        <v>941</v>
      </c>
      <c r="F4960" s="1" t="s">
        <v>32900</v>
      </c>
      <c r="G4960" s="1" t="s">
        <v>655</v>
      </c>
      <c r="H4960">
        <v>5049</v>
      </c>
      <c r="I4960" s="1" t="s">
        <v>41</v>
      </c>
      <c r="J4960">
        <v>6.5</v>
      </c>
    </row>
    <row r="4961" spans="1:10" hidden="1" x14ac:dyDescent="0.25">
      <c r="A4961" s="24" t="str">
        <f t="shared" si="79"/>
        <v>5051LARCELOR (BERTON SICARD)</v>
      </c>
      <c r="B4961" s="1" t="s">
        <v>1141</v>
      </c>
      <c r="C4961" s="1" t="s">
        <v>32898</v>
      </c>
      <c r="D4961" s="1" t="s">
        <v>78</v>
      </c>
      <c r="E4961" s="1" t="s">
        <v>1142</v>
      </c>
      <c r="F4961" s="1" t="s">
        <v>32900</v>
      </c>
      <c r="G4961" s="1" t="s">
        <v>655</v>
      </c>
      <c r="H4961" t="s">
        <v>1141</v>
      </c>
      <c r="I4961" s="1" t="s">
        <v>41</v>
      </c>
      <c r="J4961">
        <v>6.5</v>
      </c>
    </row>
    <row r="4962" spans="1:10" hidden="1" x14ac:dyDescent="0.25">
      <c r="A4962" s="24" t="str">
        <f t="shared" si="79"/>
        <v>5053ARCELOR (BERTON SICARD)</v>
      </c>
      <c r="B4962" s="1">
        <v>5053</v>
      </c>
      <c r="C4962" s="1" t="s">
        <v>32898</v>
      </c>
      <c r="D4962" s="1" t="s">
        <v>78</v>
      </c>
      <c r="E4962" s="1" t="s">
        <v>1144</v>
      </c>
      <c r="F4962" s="1" t="s">
        <v>32900</v>
      </c>
      <c r="G4962" s="1" t="s">
        <v>655</v>
      </c>
      <c r="H4962">
        <v>5053</v>
      </c>
      <c r="I4962" s="1" t="s">
        <v>41</v>
      </c>
      <c r="J4962">
        <v>6.5</v>
      </c>
    </row>
    <row r="4963" spans="1:10" hidden="1" x14ac:dyDescent="0.25">
      <c r="A4963" s="24" t="str">
        <f t="shared" si="79"/>
        <v>5054ARCELOR (BERTON SICARD)</v>
      </c>
      <c r="B4963" s="1">
        <v>5054</v>
      </c>
      <c r="C4963" s="1" t="s">
        <v>32898</v>
      </c>
      <c r="D4963" s="1" t="s">
        <v>78</v>
      </c>
      <c r="E4963" s="1" t="s">
        <v>1145</v>
      </c>
      <c r="F4963" s="1" t="s">
        <v>32900</v>
      </c>
      <c r="G4963" s="1" t="s">
        <v>655</v>
      </c>
      <c r="H4963">
        <v>5054</v>
      </c>
      <c r="I4963" s="1" t="s">
        <v>41</v>
      </c>
      <c r="J4963">
        <v>6.5</v>
      </c>
    </row>
    <row r="4964" spans="1:10" hidden="1" x14ac:dyDescent="0.25">
      <c r="A4964" s="24" t="str">
        <f t="shared" si="79"/>
        <v>5057ARCELOR (BERTON SICARD)</v>
      </c>
      <c r="B4964" s="1">
        <v>5057</v>
      </c>
      <c r="C4964" s="1" t="s">
        <v>32898</v>
      </c>
      <c r="D4964" s="1" t="s">
        <v>78</v>
      </c>
      <c r="E4964" s="1" t="s">
        <v>1147</v>
      </c>
      <c r="F4964" s="1" t="s">
        <v>32900</v>
      </c>
      <c r="G4964" s="1" t="s">
        <v>655</v>
      </c>
      <c r="H4964">
        <v>5057</v>
      </c>
      <c r="I4964" s="1" t="s">
        <v>41</v>
      </c>
      <c r="J4964">
        <v>6.5</v>
      </c>
    </row>
    <row r="4965" spans="1:10" hidden="1" x14ac:dyDescent="0.25">
      <c r="A4965" s="24" t="str">
        <f t="shared" si="79"/>
        <v>5058ARCELOR (BERTON SICARD)</v>
      </c>
      <c r="B4965" s="1">
        <v>5058</v>
      </c>
      <c r="C4965" s="1" t="s">
        <v>32898</v>
      </c>
      <c r="D4965" s="1" t="s">
        <v>78</v>
      </c>
      <c r="E4965" s="1" t="s">
        <v>1148</v>
      </c>
      <c r="F4965" s="1" t="s">
        <v>32900</v>
      </c>
      <c r="G4965" s="1" t="s">
        <v>655</v>
      </c>
      <c r="H4965">
        <v>5058</v>
      </c>
      <c r="I4965" s="1" t="s">
        <v>41</v>
      </c>
      <c r="J4965">
        <v>6.5</v>
      </c>
    </row>
    <row r="4966" spans="1:10" hidden="1" x14ac:dyDescent="0.25">
      <c r="A4966" s="24" t="str">
        <f t="shared" si="79"/>
        <v>5138ARCELOR (BERTON SICARD)</v>
      </c>
      <c r="B4966" s="1">
        <v>5138</v>
      </c>
      <c r="C4966" s="1" t="s">
        <v>32898</v>
      </c>
      <c r="D4966" s="1" t="s">
        <v>168</v>
      </c>
      <c r="E4966" s="1" t="s">
        <v>1150</v>
      </c>
      <c r="F4966" s="1" t="s">
        <v>32900</v>
      </c>
      <c r="G4966" s="1" t="s">
        <v>655</v>
      </c>
      <c r="H4966">
        <v>5138</v>
      </c>
      <c r="I4966" s="1" t="s">
        <v>41</v>
      </c>
      <c r="J4966">
        <v>6</v>
      </c>
    </row>
    <row r="4967" spans="1:10" hidden="1" x14ac:dyDescent="0.25">
      <c r="A4967" s="24" t="str">
        <f t="shared" si="79"/>
        <v>5144ARCELOR (BERTON SICARD)</v>
      </c>
      <c r="B4967" s="1">
        <v>5144</v>
      </c>
      <c r="C4967" s="1" t="s">
        <v>32898</v>
      </c>
      <c r="D4967" s="1" t="s">
        <v>78</v>
      </c>
      <c r="E4967" s="1" t="s">
        <v>1151</v>
      </c>
      <c r="F4967" s="1" t="s">
        <v>32900</v>
      </c>
      <c r="G4967" s="1" t="s">
        <v>655</v>
      </c>
      <c r="H4967">
        <v>5144</v>
      </c>
      <c r="I4967" s="1" t="s">
        <v>41</v>
      </c>
      <c r="J4967">
        <v>6.5</v>
      </c>
    </row>
    <row r="4968" spans="1:10" hidden="1" x14ac:dyDescent="0.25">
      <c r="A4968" s="24" t="str">
        <f t="shared" si="79"/>
        <v>5145ARCELOR (BERTON SICARD)</v>
      </c>
      <c r="B4968" s="1">
        <v>5145</v>
      </c>
      <c r="C4968" s="1" t="s">
        <v>32898</v>
      </c>
      <c r="D4968" s="1" t="s">
        <v>78</v>
      </c>
      <c r="E4968" s="1" t="s">
        <v>1152</v>
      </c>
      <c r="F4968" s="1" t="s">
        <v>32900</v>
      </c>
      <c r="G4968" s="1" t="s">
        <v>655</v>
      </c>
      <c r="H4968">
        <v>5145</v>
      </c>
      <c r="I4968" s="1" t="s">
        <v>41</v>
      </c>
      <c r="J4968">
        <v>6.5</v>
      </c>
    </row>
    <row r="4969" spans="1:10" hidden="1" x14ac:dyDescent="0.25">
      <c r="A4969" s="24" t="str">
        <f t="shared" si="79"/>
        <v>5146ARCELOR (BERTON SICARD)</v>
      </c>
      <c r="B4969" s="1">
        <v>5146</v>
      </c>
      <c r="C4969" s="1" t="s">
        <v>32898</v>
      </c>
      <c r="D4969" s="1" t="s">
        <v>78</v>
      </c>
      <c r="E4969" s="1" t="s">
        <v>1153</v>
      </c>
      <c r="F4969" s="1" t="s">
        <v>32900</v>
      </c>
      <c r="G4969" s="1" t="s">
        <v>655</v>
      </c>
      <c r="H4969">
        <v>5146</v>
      </c>
      <c r="I4969" s="1" t="s">
        <v>41</v>
      </c>
      <c r="J4969">
        <v>6</v>
      </c>
    </row>
    <row r="4970" spans="1:10" hidden="1" x14ac:dyDescent="0.25">
      <c r="A4970" s="24" t="str">
        <f t="shared" si="79"/>
        <v>5147ARCELOR (BERTON SICARD)</v>
      </c>
      <c r="B4970" s="1">
        <v>5147</v>
      </c>
      <c r="C4970" s="1" t="s">
        <v>32898</v>
      </c>
      <c r="D4970" s="1" t="s">
        <v>78</v>
      </c>
      <c r="E4970" s="1" t="s">
        <v>1154</v>
      </c>
      <c r="F4970" s="1" t="s">
        <v>32900</v>
      </c>
      <c r="G4970" s="1" t="s">
        <v>655</v>
      </c>
      <c r="H4970">
        <v>5147</v>
      </c>
      <c r="I4970" s="1" t="s">
        <v>41</v>
      </c>
      <c r="J4970">
        <v>6</v>
      </c>
    </row>
    <row r="4971" spans="1:10" hidden="1" x14ac:dyDescent="0.25">
      <c r="A4971" s="24" t="str">
        <f t="shared" si="79"/>
        <v>5154ARCELOR (BERTON SICARD)</v>
      </c>
      <c r="B4971" s="1">
        <v>5154</v>
      </c>
      <c r="C4971" s="1" t="s">
        <v>32898</v>
      </c>
      <c r="D4971" s="1" t="s">
        <v>78</v>
      </c>
      <c r="E4971" s="1" t="s">
        <v>1155</v>
      </c>
      <c r="F4971" s="1" t="s">
        <v>32900</v>
      </c>
      <c r="G4971" s="1" t="s">
        <v>655</v>
      </c>
      <c r="H4971">
        <v>5154</v>
      </c>
      <c r="I4971" s="1" t="s">
        <v>41</v>
      </c>
      <c r="J4971">
        <v>6</v>
      </c>
    </row>
    <row r="4972" spans="1:10" hidden="1" x14ac:dyDescent="0.25">
      <c r="A4972" s="24" t="str">
        <f t="shared" si="79"/>
        <v>5155ARCELOR (BERTON SICARD)</v>
      </c>
      <c r="B4972" s="1">
        <v>5155</v>
      </c>
      <c r="C4972" s="1" t="s">
        <v>32898</v>
      </c>
      <c r="D4972" s="1" t="s">
        <v>78</v>
      </c>
      <c r="E4972" s="1" t="s">
        <v>1156</v>
      </c>
      <c r="F4972" s="1" t="s">
        <v>32900</v>
      </c>
      <c r="G4972" s="1" t="s">
        <v>655</v>
      </c>
      <c r="H4972">
        <v>5155</v>
      </c>
      <c r="I4972" s="1" t="s">
        <v>41</v>
      </c>
      <c r="J4972">
        <v>6</v>
      </c>
    </row>
    <row r="4973" spans="1:10" hidden="1" x14ac:dyDescent="0.25">
      <c r="A4973" s="24" t="str">
        <f t="shared" si="79"/>
        <v>5156ARCELOR (BERTON SICARD)</v>
      </c>
      <c r="B4973" s="1">
        <v>5156</v>
      </c>
      <c r="C4973" s="1" t="s">
        <v>32898</v>
      </c>
      <c r="D4973" s="1" t="s">
        <v>78</v>
      </c>
      <c r="E4973" s="1" t="s">
        <v>1157</v>
      </c>
      <c r="F4973" s="1" t="s">
        <v>32900</v>
      </c>
      <c r="G4973" s="1" t="s">
        <v>655</v>
      </c>
      <c r="H4973">
        <v>5156</v>
      </c>
      <c r="I4973" s="1" t="s">
        <v>41</v>
      </c>
      <c r="J4973">
        <v>6</v>
      </c>
    </row>
    <row r="4974" spans="1:10" hidden="1" x14ac:dyDescent="0.25">
      <c r="A4974" s="24" t="str">
        <f t="shared" si="79"/>
        <v>5167THARCELOR (BERTON SICARD)</v>
      </c>
      <c r="B4974" s="1" t="s">
        <v>1158</v>
      </c>
      <c r="C4974" s="1" t="s">
        <v>32898</v>
      </c>
      <c r="D4974" s="1" t="s">
        <v>78</v>
      </c>
      <c r="E4974" s="1" t="s">
        <v>1159</v>
      </c>
      <c r="F4974" s="1" t="s">
        <v>32900</v>
      </c>
      <c r="G4974" s="1" t="s">
        <v>655</v>
      </c>
      <c r="H4974" t="s">
        <v>1158</v>
      </c>
      <c r="I4974" s="1" t="s">
        <v>41</v>
      </c>
      <c r="J4974">
        <v>6.5</v>
      </c>
    </row>
    <row r="4975" spans="1:10" hidden="1" x14ac:dyDescent="0.25">
      <c r="A4975" s="24" t="str">
        <f t="shared" si="79"/>
        <v>5169THARCELOR (BERTON SICARD)</v>
      </c>
      <c r="B4975" s="1" t="s">
        <v>1160</v>
      </c>
      <c r="C4975" s="1" t="s">
        <v>32898</v>
      </c>
      <c r="D4975" s="1" t="s">
        <v>78</v>
      </c>
      <c r="E4975" s="1" t="s">
        <v>1161</v>
      </c>
      <c r="F4975" s="1" t="s">
        <v>32900</v>
      </c>
      <c r="G4975" s="1" t="s">
        <v>655</v>
      </c>
      <c r="H4975" t="s">
        <v>1160</v>
      </c>
      <c r="I4975" s="1" t="s">
        <v>41</v>
      </c>
      <c r="J4975">
        <v>6.5</v>
      </c>
    </row>
    <row r="4976" spans="1:10" hidden="1" x14ac:dyDescent="0.25">
      <c r="A4976" s="24" t="str">
        <f t="shared" si="79"/>
        <v>5170THARCELOR (BERTON SICARD)</v>
      </c>
      <c r="B4976" s="1" t="s">
        <v>1162</v>
      </c>
      <c r="C4976" s="1" t="s">
        <v>32898</v>
      </c>
      <c r="D4976" s="1" t="s">
        <v>78</v>
      </c>
      <c r="E4976" s="1" t="s">
        <v>1163</v>
      </c>
      <c r="F4976" s="1" t="s">
        <v>32900</v>
      </c>
      <c r="G4976" s="1" t="s">
        <v>655</v>
      </c>
      <c r="H4976" t="s">
        <v>1162</v>
      </c>
      <c r="I4976" s="1" t="s">
        <v>41</v>
      </c>
      <c r="J4976">
        <v>6.5</v>
      </c>
    </row>
    <row r="4977" spans="1:10" hidden="1" x14ac:dyDescent="0.25">
      <c r="A4977" s="24" t="str">
        <f t="shared" si="79"/>
        <v>5190ARCELOR (BERTON SICARD)</v>
      </c>
      <c r="B4977" s="1">
        <v>5190</v>
      </c>
      <c r="C4977" s="1" t="s">
        <v>32898</v>
      </c>
      <c r="D4977" s="1" t="s">
        <v>78</v>
      </c>
      <c r="E4977" s="1" t="s">
        <v>1164</v>
      </c>
      <c r="F4977" s="1" t="s">
        <v>32900</v>
      </c>
      <c r="G4977" s="1" t="s">
        <v>655</v>
      </c>
      <c r="H4977">
        <v>5190</v>
      </c>
      <c r="I4977" s="1" t="s">
        <v>41</v>
      </c>
      <c r="J4977">
        <v>6</v>
      </c>
    </row>
    <row r="4978" spans="1:10" hidden="1" x14ac:dyDescent="0.25">
      <c r="A4978" s="24" t="str">
        <f t="shared" si="79"/>
        <v>5191ARCELOR (BERTON SICARD)</v>
      </c>
      <c r="B4978" s="1">
        <v>5191</v>
      </c>
      <c r="C4978" s="1" t="s">
        <v>32898</v>
      </c>
      <c r="D4978" s="1" t="s">
        <v>78</v>
      </c>
      <c r="E4978" s="1" t="s">
        <v>1165</v>
      </c>
      <c r="F4978" s="1" t="s">
        <v>32900</v>
      </c>
      <c r="G4978" s="1" t="s">
        <v>655</v>
      </c>
      <c r="H4978">
        <v>5191</v>
      </c>
      <c r="I4978" s="1" t="s">
        <v>41</v>
      </c>
      <c r="J4978">
        <v>6</v>
      </c>
    </row>
    <row r="4979" spans="1:10" hidden="1" x14ac:dyDescent="0.25">
      <c r="A4979" s="24" t="str">
        <f t="shared" si="79"/>
        <v>5192ARCELOR (BERTON SICARD)</v>
      </c>
      <c r="B4979" s="1">
        <v>5192</v>
      </c>
      <c r="C4979" s="1" t="s">
        <v>32898</v>
      </c>
      <c r="D4979" s="1" t="s">
        <v>78</v>
      </c>
      <c r="E4979" s="1" t="s">
        <v>1166</v>
      </c>
      <c r="F4979" s="1" t="s">
        <v>32900</v>
      </c>
      <c r="G4979" s="1" t="s">
        <v>655</v>
      </c>
      <c r="H4979">
        <v>5192</v>
      </c>
      <c r="I4979" s="1" t="s">
        <v>41</v>
      </c>
      <c r="J4979">
        <v>6</v>
      </c>
    </row>
    <row r="4980" spans="1:10" hidden="1" x14ac:dyDescent="0.25">
      <c r="A4980" s="24" t="str">
        <f t="shared" si="79"/>
        <v>5193ARCELOR (BERTON SICARD)</v>
      </c>
      <c r="B4980" s="1">
        <v>5193</v>
      </c>
      <c r="C4980" s="1" t="s">
        <v>32898</v>
      </c>
      <c r="D4980" s="1" t="s">
        <v>78</v>
      </c>
      <c r="E4980" s="1" t="s">
        <v>1167</v>
      </c>
      <c r="F4980" s="1" t="s">
        <v>32900</v>
      </c>
      <c r="G4980" s="1" t="s">
        <v>655</v>
      </c>
      <c r="H4980">
        <v>5193</v>
      </c>
      <c r="I4980" s="1" t="s">
        <v>41</v>
      </c>
      <c r="J4980">
        <v>6</v>
      </c>
    </row>
    <row r="4981" spans="1:10" hidden="1" x14ac:dyDescent="0.25">
      <c r="A4981" s="24" t="str">
        <f t="shared" si="79"/>
        <v>5194ARCELOR (BERTON SICARD)</v>
      </c>
      <c r="B4981" s="1">
        <v>5194</v>
      </c>
      <c r="C4981" s="1" t="s">
        <v>32898</v>
      </c>
      <c r="D4981" s="1" t="s">
        <v>78</v>
      </c>
      <c r="E4981" s="1" t="s">
        <v>1168</v>
      </c>
      <c r="F4981" s="1" t="s">
        <v>32900</v>
      </c>
      <c r="G4981" s="1" t="s">
        <v>655</v>
      </c>
      <c r="H4981">
        <v>5194</v>
      </c>
      <c r="I4981" s="1" t="s">
        <v>41</v>
      </c>
      <c r="J4981">
        <v>6</v>
      </c>
    </row>
    <row r="4982" spans="1:10" hidden="1" x14ac:dyDescent="0.25">
      <c r="A4982" s="24" t="str">
        <f t="shared" si="79"/>
        <v>5195ARCELOR (BERTON SICARD)</v>
      </c>
      <c r="B4982" s="1">
        <v>5195</v>
      </c>
      <c r="C4982" s="1" t="s">
        <v>32898</v>
      </c>
      <c r="D4982" s="1" t="s">
        <v>78</v>
      </c>
      <c r="E4982" s="1" t="s">
        <v>1169</v>
      </c>
      <c r="F4982" s="1" t="s">
        <v>32900</v>
      </c>
      <c r="G4982" s="1" t="s">
        <v>655</v>
      </c>
      <c r="H4982">
        <v>5195</v>
      </c>
      <c r="I4982" s="1" t="s">
        <v>41</v>
      </c>
      <c r="J4982">
        <v>6</v>
      </c>
    </row>
    <row r="4983" spans="1:10" hidden="1" x14ac:dyDescent="0.25">
      <c r="A4983" s="24" t="str">
        <f t="shared" si="79"/>
        <v>5401THARCELOR (BERTON SICARD)</v>
      </c>
      <c r="B4983" s="1" t="s">
        <v>1170</v>
      </c>
      <c r="C4983" s="1" t="s">
        <v>32898</v>
      </c>
      <c r="D4983" s="1" t="s">
        <v>78</v>
      </c>
      <c r="E4983" s="1" t="s">
        <v>1171</v>
      </c>
      <c r="F4983" s="1" t="s">
        <v>32900</v>
      </c>
      <c r="G4983" s="1" t="s">
        <v>655</v>
      </c>
      <c r="H4983" t="s">
        <v>1170</v>
      </c>
      <c r="I4983" s="1" t="s">
        <v>41</v>
      </c>
      <c r="J4983">
        <v>6.5</v>
      </c>
    </row>
    <row r="4984" spans="1:10" hidden="1" x14ac:dyDescent="0.25">
      <c r="A4984" s="24" t="str">
        <f t="shared" si="79"/>
        <v>5402THARCELOR (BERTON SICARD)</v>
      </c>
      <c r="B4984" s="1" t="s">
        <v>1172</v>
      </c>
      <c r="C4984" s="1" t="s">
        <v>32898</v>
      </c>
      <c r="D4984" s="1" t="s">
        <v>78</v>
      </c>
      <c r="E4984" s="1" t="s">
        <v>1173</v>
      </c>
      <c r="F4984" s="1" t="s">
        <v>32900</v>
      </c>
      <c r="G4984" s="1" t="s">
        <v>655</v>
      </c>
      <c r="H4984" t="s">
        <v>1172</v>
      </c>
      <c r="I4984" s="1" t="s">
        <v>41</v>
      </c>
      <c r="J4984">
        <v>6.5</v>
      </c>
    </row>
    <row r="4985" spans="1:10" hidden="1" x14ac:dyDescent="0.25">
      <c r="A4985" s="24" t="str">
        <f t="shared" si="79"/>
        <v>5403THARCELOR (BERTON SICARD)</v>
      </c>
      <c r="B4985" s="1" t="s">
        <v>1174</v>
      </c>
      <c r="C4985" s="1" t="s">
        <v>32898</v>
      </c>
      <c r="D4985" s="1" t="s">
        <v>78</v>
      </c>
      <c r="E4985" s="1" t="s">
        <v>1175</v>
      </c>
      <c r="F4985" s="1" t="s">
        <v>32900</v>
      </c>
      <c r="G4985" s="1" t="s">
        <v>655</v>
      </c>
      <c r="H4985" t="s">
        <v>1174</v>
      </c>
      <c r="I4985" s="1" t="s">
        <v>41</v>
      </c>
      <c r="J4985">
        <v>6.5</v>
      </c>
    </row>
    <row r="4986" spans="1:10" hidden="1" x14ac:dyDescent="0.25">
      <c r="A4986" s="24" t="str">
        <f t="shared" si="79"/>
        <v>5404THARCELOR (BERTON SICARD)</v>
      </c>
      <c r="B4986" s="1" t="s">
        <v>1176</v>
      </c>
      <c r="C4986" s="1" t="s">
        <v>32898</v>
      </c>
      <c r="D4986" s="1" t="s">
        <v>78</v>
      </c>
      <c r="E4986" s="1" t="s">
        <v>1177</v>
      </c>
      <c r="F4986" s="1" t="s">
        <v>32900</v>
      </c>
      <c r="G4986" s="1" t="s">
        <v>655</v>
      </c>
      <c r="H4986" t="s">
        <v>1176</v>
      </c>
      <c r="I4986" s="1" t="s">
        <v>41</v>
      </c>
      <c r="J4986">
        <v>6.5</v>
      </c>
    </row>
    <row r="4987" spans="1:10" hidden="1" x14ac:dyDescent="0.25">
      <c r="A4987" s="24" t="str">
        <f t="shared" si="79"/>
        <v>5405THARCELOR (BERTON SICARD)</v>
      </c>
      <c r="B4987" s="1" t="s">
        <v>1178</v>
      </c>
      <c r="C4987" s="1" t="s">
        <v>32898</v>
      </c>
      <c r="D4987" s="1" t="s">
        <v>78</v>
      </c>
      <c r="E4987" s="1" t="s">
        <v>1171</v>
      </c>
      <c r="F4987" s="1" t="s">
        <v>32900</v>
      </c>
      <c r="G4987" s="1" t="s">
        <v>655</v>
      </c>
      <c r="H4987" t="s">
        <v>1178</v>
      </c>
      <c r="I4987" s="1" t="s">
        <v>41</v>
      </c>
      <c r="J4987">
        <v>6.5</v>
      </c>
    </row>
    <row r="4988" spans="1:10" hidden="1" x14ac:dyDescent="0.25">
      <c r="A4988" s="24" t="str">
        <f t="shared" si="79"/>
        <v>5406THARCELOR (BERTON SICARD)</v>
      </c>
      <c r="B4988" s="1" t="s">
        <v>1179</v>
      </c>
      <c r="C4988" s="1" t="s">
        <v>32898</v>
      </c>
      <c r="D4988" s="1" t="s">
        <v>78</v>
      </c>
      <c r="E4988" s="1" t="s">
        <v>1171</v>
      </c>
      <c r="F4988" s="1" t="s">
        <v>32900</v>
      </c>
      <c r="G4988" s="1" t="s">
        <v>655</v>
      </c>
      <c r="H4988" t="s">
        <v>1179</v>
      </c>
      <c r="I4988" s="1" t="s">
        <v>41</v>
      </c>
      <c r="J4988">
        <v>6.5</v>
      </c>
    </row>
    <row r="4989" spans="1:10" hidden="1" x14ac:dyDescent="0.25">
      <c r="A4989" s="24" t="str">
        <f t="shared" si="79"/>
        <v>5407THARCELOR (BERTON SICARD)</v>
      </c>
      <c r="B4989" s="1" t="s">
        <v>1180</v>
      </c>
      <c r="C4989" s="1" t="s">
        <v>32898</v>
      </c>
      <c r="D4989" s="1" t="s">
        <v>78</v>
      </c>
      <c r="E4989" s="1" t="s">
        <v>1181</v>
      </c>
      <c r="F4989" s="1" t="s">
        <v>32900</v>
      </c>
      <c r="G4989" s="1" t="s">
        <v>655</v>
      </c>
      <c r="H4989" t="s">
        <v>1180</v>
      </c>
      <c r="I4989" s="1" t="s">
        <v>41</v>
      </c>
      <c r="J4989">
        <v>6.5</v>
      </c>
    </row>
    <row r="4990" spans="1:10" hidden="1" x14ac:dyDescent="0.25">
      <c r="A4990" s="24" t="str">
        <f t="shared" si="79"/>
        <v>5408THARCELOR (BERTON SICARD)</v>
      </c>
      <c r="B4990" s="1" t="s">
        <v>1182</v>
      </c>
      <c r="C4990" s="1" t="s">
        <v>32898</v>
      </c>
      <c r="D4990" s="1" t="s">
        <v>78</v>
      </c>
      <c r="E4990" s="1" t="s">
        <v>1183</v>
      </c>
      <c r="F4990" s="1" t="s">
        <v>32900</v>
      </c>
      <c r="G4990" s="1" t="s">
        <v>655</v>
      </c>
      <c r="H4990" t="s">
        <v>1182</v>
      </c>
      <c r="I4990" s="1" t="s">
        <v>41</v>
      </c>
      <c r="J4990">
        <v>6.5</v>
      </c>
    </row>
    <row r="4991" spans="1:10" hidden="1" x14ac:dyDescent="0.25">
      <c r="A4991" s="24" t="str">
        <f t="shared" si="79"/>
        <v>5409THARCELOR (BERTON SICARD)</v>
      </c>
      <c r="B4991" s="1" t="s">
        <v>1184</v>
      </c>
      <c r="C4991" s="1" t="s">
        <v>32898</v>
      </c>
      <c r="D4991" s="1" t="s">
        <v>78</v>
      </c>
      <c r="E4991" s="1" t="s">
        <v>1185</v>
      </c>
      <c r="F4991" s="1" t="s">
        <v>32900</v>
      </c>
      <c r="G4991" s="1" t="s">
        <v>655</v>
      </c>
      <c r="H4991" t="s">
        <v>1184</v>
      </c>
      <c r="I4991" s="1" t="s">
        <v>41</v>
      </c>
      <c r="J4991">
        <v>6.5</v>
      </c>
    </row>
    <row r="4992" spans="1:10" hidden="1" x14ac:dyDescent="0.25">
      <c r="A4992" s="24" t="str">
        <f t="shared" si="79"/>
        <v>5410THARCELOR (BERTON SICARD)</v>
      </c>
      <c r="B4992" s="1" t="s">
        <v>1186</v>
      </c>
      <c r="C4992" s="1" t="s">
        <v>32898</v>
      </c>
      <c r="D4992" s="1" t="s">
        <v>78</v>
      </c>
      <c r="E4992" s="1" t="s">
        <v>1187</v>
      </c>
      <c r="F4992" s="1" t="s">
        <v>32900</v>
      </c>
      <c r="G4992" s="1" t="s">
        <v>655</v>
      </c>
      <c r="H4992" t="s">
        <v>1186</v>
      </c>
      <c r="I4992" s="1" t="s">
        <v>41</v>
      </c>
      <c r="J4992">
        <v>6.5</v>
      </c>
    </row>
    <row r="4993" spans="1:10" hidden="1" x14ac:dyDescent="0.25">
      <c r="A4993" s="24" t="str">
        <f t="shared" si="79"/>
        <v>5411THARCELOR (BERTON SICARD)</v>
      </c>
      <c r="B4993" s="1" t="s">
        <v>1188</v>
      </c>
      <c r="C4993" s="1" t="s">
        <v>32898</v>
      </c>
      <c r="D4993" s="1" t="s">
        <v>78</v>
      </c>
      <c r="E4993" s="1" t="s">
        <v>1189</v>
      </c>
      <c r="F4993" s="1" t="s">
        <v>32900</v>
      </c>
      <c r="G4993" s="1" t="s">
        <v>655</v>
      </c>
      <c r="H4993" t="s">
        <v>1188</v>
      </c>
      <c r="I4993" s="1" t="s">
        <v>41</v>
      </c>
      <c r="J4993">
        <v>6.5</v>
      </c>
    </row>
    <row r="4994" spans="1:10" hidden="1" x14ac:dyDescent="0.25">
      <c r="A4994" s="24" t="str">
        <f t="shared" si="79"/>
        <v>5415THARCELOR (BERTON SICARD)</v>
      </c>
      <c r="B4994" s="1" t="s">
        <v>1192</v>
      </c>
      <c r="C4994" s="1" t="s">
        <v>32898</v>
      </c>
      <c r="D4994" s="1" t="s">
        <v>78</v>
      </c>
      <c r="E4994" s="1" t="s">
        <v>1193</v>
      </c>
      <c r="F4994" s="1" t="s">
        <v>32900</v>
      </c>
      <c r="G4994" s="1" t="s">
        <v>655</v>
      </c>
      <c r="H4994" t="s">
        <v>1192</v>
      </c>
      <c r="I4994" s="1" t="s">
        <v>41</v>
      </c>
      <c r="J4994">
        <v>6.5</v>
      </c>
    </row>
    <row r="4995" spans="1:10" hidden="1" x14ac:dyDescent="0.25">
      <c r="A4995" s="24" t="str">
        <f t="shared" si="79"/>
        <v>5416THARCELOR (BERTON SICARD)</v>
      </c>
      <c r="B4995" s="1" t="s">
        <v>1194</v>
      </c>
      <c r="C4995" s="1" t="s">
        <v>32898</v>
      </c>
      <c r="D4995" s="1" t="s">
        <v>78</v>
      </c>
      <c r="E4995" s="1" t="s">
        <v>689</v>
      </c>
      <c r="F4995" s="1" t="s">
        <v>32900</v>
      </c>
      <c r="G4995" s="1" t="s">
        <v>655</v>
      </c>
      <c r="H4995" t="s">
        <v>1194</v>
      </c>
      <c r="I4995" s="1" t="s">
        <v>41</v>
      </c>
      <c r="J4995">
        <v>6.5</v>
      </c>
    </row>
    <row r="4996" spans="1:10" hidden="1" x14ac:dyDescent="0.25">
      <c r="A4996" s="24" t="str">
        <f t="shared" si="79"/>
        <v>5417THARCELOR (BERTON SICARD)</v>
      </c>
      <c r="B4996" s="1" t="s">
        <v>1195</v>
      </c>
      <c r="C4996" s="1" t="s">
        <v>32898</v>
      </c>
      <c r="D4996" s="1" t="s">
        <v>78</v>
      </c>
      <c r="E4996" s="1" t="s">
        <v>691</v>
      </c>
      <c r="F4996" s="1" t="s">
        <v>32900</v>
      </c>
      <c r="G4996" s="1" t="s">
        <v>655</v>
      </c>
      <c r="H4996" t="s">
        <v>1195</v>
      </c>
      <c r="I4996" s="1" t="s">
        <v>41</v>
      </c>
      <c r="J4996">
        <v>6.5</v>
      </c>
    </row>
    <row r="4997" spans="1:10" hidden="1" x14ac:dyDescent="0.25">
      <c r="A4997" s="24" t="str">
        <f t="shared" si="79"/>
        <v>5418THARCELOR (BERTON SICARD)</v>
      </c>
      <c r="B4997" s="1" t="s">
        <v>1196</v>
      </c>
      <c r="C4997" s="1" t="s">
        <v>32898</v>
      </c>
      <c r="D4997" s="1" t="s">
        <v>78</v>
      </c>
      <c r="E4997" s="1" t="s">
        <v>1177</v>
      </c>
      <c r="F4997" s="1" t="s">
        <v>32900</v>
      </c>
      <c r="G4997" s="1" t="s">
        <v>655</v>
      </c>
      <c r="H4997" t="s">
        <v>1196</v>
      </c>
      <c r="I4997" s="1" t="s">
        <v>41</v>
      </c>
      <c r="J4997">
        <v>6.5</v>
      </c>
    </row>
    <row r="4998" spans="1:10" hidden="1" x14ac:dyDescent="0.25">
      <c r="A4998" s="24" t="str">
        <f t="shared" si="79"/>
        <v>5419THARCELOR (BERTON SICARD)</v>
      </c>
      <c r="B4998" s="1" t="s">
        <v>1197</v>
      </c>
      <c r="C4998" s="1" t="s">
        <v>32898</v>
      </c>
      <c r="D4998" s="1" t="s">
        <v>78</v>
      </c>
      <c r="E4998" s="1" t="s">
        <v>1198</v>
      </c>
      <c r="F4998" s="1" t="s">
        <v>32900</v>
      </c>
      <c r="G4998" s="1" t="s">
        <v>655</v>
      </c>
      <c r="H4998" t="s">
        <v>1197</v>
      </c>
      <c r="I4998" s="1" t="s">
        <v>41</v>
      </c>
      <c r="J4998">
        <v>6.5</v>
      </c>
    </row>
    <row r="4999" spans="1:10" hidden="1" x14ac:dyDescent="0.25">
      <c r="A4999" s="24" t="str">
        <f t="shared" si="79"/>
        <v>5421THARCELOR (BERTON SICARD)</v>
      </c>
      <c r="B4999" s="1" t="s">
        <v>1201</v>
      </c>
      <c r="C4999" s="1" t="s">
        <v>32898</v>
      </c>
      <c r="D4999" s="1" t="s">
        <v>78</v>
      </c>
      <c r="E4999" s="1" t="s">
        <v>1202</v>
      </c>
      <c r="F4999" s="1" t="s">
        <v>32900</v>
      </c>
      <c r="G4999" s="1" t="s">
        <v>655</v>
      </c>
      <c r="H4999" t="s">
        <v>1201</v>
      </c>
      <c r="I4999" s="1" t="s">
        <v>41</v>
      </c>
      <c r="J4999">
        <v>6.5</v>
      </c>
    </row>
    <row r="5000" spans="1:10" hidden="1" x14ac:dyDescent="0.25">
      <c r="A5000" s="24" t="str">
        <f t="shared" si="79"/>
        <v>5422THARCELOR (BERTON SICARD)</v>
      </c>
      <c r="B5000" s="1" t="s">
        <v>1203</v>
      </c>
      <c r="C5000" s="1" t="s">
        <v>32898</v>
      </c>
      <c r="D5000" s="1" t="s">
        <v>78</v>
      </c>
      <c r="E5000" s="1" t="s">
        <v>1204</v>
      </c>
      <c r="F5000" s="1" t="s">
        <v>32900</v>
      </c>
      <c r="G5000" s="1" t="s">
        <v>655</v>
      </c>
      <c r="H5000" t="s">
        <v>1203</v>
      </c>
      <c r="I5000" s="1" t="s">
        <v>41</v>
      </c>
      <c r="J5000">
        <v>6.5</v>
      </c>
    </row>
    <row r="5001" spans="1:10" hidden="1" x14ac:dyDescent="0.25">
      <c r="A5001" s="24" t="str">
        <f t="shared" si="79"/>
        <v>5423THARCELOR (BERTON SICARD)</v>
      </c>
      <c r="B5001" s="1" t="s">
        <v>1205</v>
      </c>
      <c r="C5001" s="1" t="s">
        <v>32898</v>
      </c>
      <c r="D5001" s="1" t="s">
        <v>78</v>
      </c>
      <c r="E5001" s="1" t="s">
        <v>1206</v>
      </c>
      <c r="F5001" s="1" t="s">
        <v>32900</v>
      </c>
      <c r="G5001" s="1" t="s">
        <v>655</v>
      </c>
      <c r="H5001" t="s">
        <v>1205</v>
      </c>
      <c r="I5001" s="1" t="s">
        <v>41</v>
      </c>
      <c r="J5001">
        <v>6.5</v>
      </c>
    </row>
    <row r="5002" spans="1:10" hidden="1" x14ac:dyDescent="0.25">
      <c r="A5002" s="24" t="str">
        <f t="shared" si="79"/>
        <v>5424THARCELOR (BERTON SICARD)</v>
      </c>
      <c r="B5002" s="1" t="s">
        <v>1207</v>
      </c>
      <c r="C5002" s="1" t="s">
        <v>32898</v>
      </c>
      <c r="D5002" s="1" t="s">
        <v>78</v>
      </c>
      <c r="E5002" s="1" t="s">
        <v>1208</v>
      </c>
      <c r="F5002" s="1" t="s">
        <v>32900</v>
      </c>
      <c r="G5002" s="1" t="s">
        <v>655</v>
      </c>
      <c r="H5002" t="s">
        <v>1207</v>
      </c>
      <c r="I5002" s="1" t="s">
        <v>41</v>
      </c>
      <c r="J5002">
        <v>6.5</v>
      </c>
    </row>
    <row r="5003" spans="1:10" hidden="1" x14ac:dyDescent="0.25">
      <c r="A5003" s="24" t="str">
        <f t="shared" si="79"/>
        <v>5427THARCELOR (BERTON SICARD)</v>
      </c>
      <c r="B5003" s="1" t="s">
        <v>1209</v>
      </c>
      <c r="C5003" s="1" t="s">
        <v>32898</v>
      </c>
      <c r="D5003" s="1" t="s">
        <v>78</v>
      </c>
      <c r="E5003" s="1" t="s">
        <v>1210</v>
      </c>
      <c r="F5003" s="1" t="s">
        <v>32900</v>
      </c>
      <c r="G5003" s="1" t="s">
        <v>655</v>
      </c>
      <c r="H5003" t="s">
        <v>1209</v>
      </c>
      <c r="I5003" s="1" t="s">
        <v>41</v>
      </c>
      <c r="J5003">
        <v>6.5</v>
      </c>
    </row>
    <row r="5004" spans="1:10" hidden="1" x14ac:dyDescent="0.25">
      <c r="A5004" s="24" t="str">
        <f t="shared" ref="A5004:A5067" si="80">B5004&amp;F5004</f>
        <v>5428ARCELOR (BERTON SICARD)</v>
      </c>
      <c r="B5004" s="1">
        <v>5428</v>
      </c>
      <c r="C5004" s="1" t="s">
        <v>32898</v>
      </c>
      <c r="D5004" s="1" t="s">
        <v>78</v>
      </c>
      <c r="E5004" s="1" t="s">
        <v>1211</v>
      </c>
      <c r="F5004" s="1" t="s">
        <v>32900</v>
      </c>
      <c r="G5004" s="1" t="s">
        <v>655</v>
      </c>
      <c r="H5004">
        <v>5428</v>
      </c>
      <c r="I5004" s="1" t="s">
        <v>41</v>
      </c>
      <c r="J5004">
        <v>6.5</v>
      </c>
    </row>
    <row r="5005" spans="1:10" hidden="1" x14ac:dyDescent="0.25">
      <c r="A5005" s="24" t="str">
        <f t="shared" si="80"/>
        <v>5429THARCELOR (BERTON SICARD)</v>
      </c>
      <c r="B5005" s="1" t="s">
        <v>1212</v>
      </c>
      <c r="C5005" s="1" t="s">
        <v>32898</v>
      </c>
      <c r="D5005" s="1" t="s">
        <v>78</v>
      </c>
      <c r="E5005" s="1" t="s">
        <v>1213</v>
      </c>
      <c r="F5005" s="1" t="s">
        <v>32900</v>
      </c>
      <c r="G5005" s="1" t="s">
        <v>655</v>
      </c>
      <c r="H5005" t="s">
        <v>1212</v>
      </c>
      <c r="I5005" s="1" t="s">
        <v>41</v>
      </c>
      <c r="J5005">
        <v>6.5</v>
      </c>
    </row>
    <row r="5006" spans="1:10" hidden="1" x14ac:dyDescent="0.25">
      <c r="A5006" s="24" t="str">
        <f t="shared" si="80"/>
        <v>5432THARCELOR (BERTON SICARD)</v>
      </c>
      <c r="B5006" s="1" t="s">
        <v>1214</v>
      </c>
      <c r="C5006" s="1" t="s">
        <v>32898</v>
      </c>
      <c r="D5006" s="1" t="s">
        <v>78</v>
      </c>
      <c r="E5006" s="1" t="s">
        <v>1215</v>
      </c>
      <c r="F5006" s="1" t="s">
        <v>32900</v>
      </c>
      <c r="G5006" s="1" t="s">
        <v>655</v>
      </c>
      <c r="H5006" t="s">
        <v>1214</v>
      </c>
      <c r="I5006" s="1" t="s">
        <v>41</v>
      </c>
      <c r="J5006">
        <v>6.5</v>
      </c>
    </row>
    <row r="5007" spans="1:10" hidden="1" x14ac:dyDescent="0.25">
      <c r="A5007" s="24" t="str">
        <f t="shared" si="80"/>
        <v>5433THARCELOR (BERTON SICARD)</v>
      </c>
      <c r="B5007" s="1" t="s">
        <v>1216</v>
      </c>
      <c r="C5007" s="1" t="s">
        <v>32898</v>
      </c>
      <c r="D5007" s="1" t="s">
        <v>78</v>
      </c>
      <c r="E5007" s="1" t="s">
        <v>1217</v>
      </c>
      <c r="F5007" s="1" t="s">
        <v>32900</v>
      </c>
      <c r="G5007" s="1" t="s">
        <v>655</v>
      </c>
      <c r="H5007" t="s">
        <v>1216</v>
      </c>
      <c r="I5007" s="1" t="s">
        <v>41</v>
      </c>
      <c r="J5007">
        <v>6.5</v>
      </c>
    </row>
    <row r="5008" spans="1:10" hidden="1" x14ac:dyDescent="0.25">
      <c r="A5008" s="24" t="str">
        <f t="shared" si="80"/>
        <v>5434THARCELOR (BERTON SICARD)</v>
      </c>
      <c r="B5008" s="1" t="s">
        <v>1218</v>
      </c>
      <c r="C5008" s="1" t="s">
        <v>32898</v>
      </c>
      <c r="D5008" s="1" t="s">
        <v>78</v>
      </c>
      <c r="E5008" s="1" t="s">
        <v>1219</v>
      </c>
      <c r="F5008" s="1" t="s">
        <v>32900</v>
      </c>
      <c r="G5008" s="1" t="s">
        <v>655</v>
      </c>
      <c r="H5008" t="s">
        <v>1218</v>
      </c>
      <c r="I5008" s="1" t="s">
        <v>41</v>
      </c>
      <c r="J5008">
        <v>6.5</v>
      </c>
    </row>
    <row r="5009" spans="1:10" hidden="1" x14ac:dyDescent="0.25">
      <c r="A5009" s="24" t="str">
        <f t="shared" si="80"/>
        <v>5435THARCELOR (BERTON SICARD)</v>
      </c>
      <c r="B5009" s="1" t="s">
        <v>1220</v>
      </c>
      <c r="C5009" s="1" t="s">
        <v>32898</v>
      </c>
      <c r="D5009" s="1" t="s">
        <v>78</v>
      </c>
      <c r="E5009" s="1" t="s">
        <v>1221</v>
      </c>
      <c r="F5009" s="1" t="s">
        <v>32900</v>
      </c>
      <c r="G5009" s="1" t="s">
        <v>655</v>
      </c>
      <c r="H5009" t="s">
        <v>1220</v>
      </c>
      <c r="I5009" s="1" t="s">
        <v>41</v>
      </c>
      <c r="J5009">
        <v>6.5</v>
      </c>
    </row>
    <row r="5010" spans="1:10" hidden="1" x14ac:dyDescent="0.25">
      <c r="A5010" s="24" t="str">
        <f t="shared" si="80"/>
        <v>5436THARCELOR (BERTON SICARD)</v>
      </c>
      <c r="B5010" s="1" t="s">
        <v>1222</v>
      </c>
      <c r="C5010" s="1" t="s">
        <v>32898</v>
      </c>
      <c r="D5010" s="1" t="s">
        <v>78</v>
      </c>
      <c r="E5010" s="1" t="s">
        <v>1223</v>
      </c>
      <c r="F5010" s="1" t="s">
        <v>32900</v>
      </c>
      <c r="G5010" s="1" t="s">
        <v>655</v>
      </c>
      <c r="H5010" t="s">
        <v>1222</v>
      </c>
      <c r="I5010" s="1" t="s">
        <v>41</v>
      </c>
      <c r="J5010">
        <v>6.5</v>
      </c>
    </row>
    <row r="5011" spans="1:10" hidden="1" x14ac:dyDescent="0.25">
      <c r="A5011" s="24" t="str">
        <f t="shared" si="80"/>
        <v>5450THARCELOR (BERTON SICARD)</v>
      </c>
      <c r="B5011" s="1" t="s">
        <v>1224</v>
      </c>
      <c r="C5011" s="1" t="s">
        <v>32898</v>
      </c>
      <c r="D5011" s="1" t="s">
        <v>78</v>
      </c>
      <c r="E5011" s="1" t="s">
        <v>1225</v>
      </c>
      <c r="F5011" s="1" t="s">
        <v>32900</v>
      </c>
      <c r="G5011" s="1" t="s">
        <v>655</v>
      </c>
      <c r="H5011" t="s">
        <v>1224</v>
      </c>
      <c r="I5011" s="1" t="s">
        <v>41</v>
      </c>
      <c r="J5011">
        <v>6.5</v>
      </c>
    </row>
    <row r="5012" spans="1:10" hidden="1" x14ac:dyDescent="0.25">
      <c r="A5012" s="24" t="str">
        <f t="shared" si="80"/>
        <v>5453THARCELOR (BERTON SICARD)</v>
      </c>
      <c r="B5012" s="1" t="s">
        <v>1228</v>
      </c>
      <c r="C5012" s="1" t="s">
        <v>32898</v>
      </c>
      <c r="D5012" s="1" t="s">
        <v>78</v>
      </c>
      <c r="E5012" s="1" t="s">
        <v>1229</v>
      </c>
      <c r="F5012" s="1" t="s">
        <v>32900</v>
      </c>
      <c r="G5012" s="1" t="s">
        <v>655</v>
      </c>
      <c r="H5012" t="s">
        <v>1228</v>
      </c>
      <c r="I5012" s="1" t="s">
        <v>41</v>
      </c>
      <c r="J5012">
        <v>6.5</v>
      </c>
    </row>
    <row r="5013" spans="1:10" hidden="1" x14ac:dyDescent="0.25">
      <c r="A5013" s="24" t="str">
        <f t="shared" si="80"/>
        <v>5456THARCELOR (BERTON SICARD)</v>
      </c>
      <c r="B5013" s="1" t="s">
        <v>1234</v>
      </c>
      <c r="C5013" s="1" t="s">
        <v>32898</v>
      </c>
      <c r="D5013" s="1" t="s">
        <v>168</v>
      </c>
      <c r="E5013" s="1" t="s">
        <v>1235</v>
      </c>
      <c r="F5013" s="1" t="s">
        <v>32900</v>
      </c>
      <c r="G5013" s="1" t="s">
        <v>655</v>
      </c>
      <c r="H5013" t="s">
        <v>1234</v>
      </c>
      <c r="I5013" s="1" t="s">
        <v>41</v>
      </c>
      <c r="J5013">
        <v>6.5</v>
      </c>
    </row>
    <row r="5014" spans="1:10" hidden="1" x14ac:dyDescent="0.25">
      <c r="A5014" s="24" t="str">
        <f t="shared" si="80"/>
        <v>5465THARCELOR (BERTON SICARD)</v>
      </c>
      <c r="B5014" s="1" t="s">
        <v>1236</v>
      </c>
      <c r="C5014" s="1" t="s">
        <v>32898</v>
      </c>
      <c r="D5014" s="1" t="s">
        <v>78</v>
      </c>
      <c r="E5014" s="1" t="s">
        <v>1237</v>
      </c>
      <c r="F5014" s="1" t="s">
        <v>32900</v>
      </c>
      <c r="G5014" s="1" t="s">
        <v>655</v>
      </c>
      <c r="H5014" t="s">
        <v>1236</v>
      </c>
      <c r="I5014" s="1" t="s">
        <v>41</v>
      </c>
      <c r="J5014">
        <v>6.5</v>
      </c>
    </row>
    <row r="5015" spans="1:10" hidden="1" x14ac:dyDescent="0.25">
      <c r="A5015" s="24" t="str">
        <f t="shared" si="80"/>
        <v>5499THARCELOR (BERTON SICARD)</v>
      </c>
      <c r="B5015" s="1" t="s">
        <v>1238</v>
      </c>
      <c r="C5015" s="1" t="s">
        <v>32898</v>
      </c>
      <c r="D5015" s="1" t="s">
        <v>78</v>
      </c>
      <c r="E5015" s="1" t="s">
        <v>1239</v>
      </c>
      <c r="F5015" s="1" t="s">
        <v>32900</v>
      </c>
      <c r="G5015" s="1" t="s">
        <v>655</v>
      </c>
      <c r="H5015" t="s">
        <v>1238</v>
      </c>
      <c r="I5015" s="1" t="s">
        <v>41</v>
      </c>
      <c r="J5015">
        <v>6.5</v>
      </c>
    </row>
    <row r="5016" spans="1:10" hidden="1" x14ac:dyDescent="0.25">
      <c r="A5016" s="24" t="str">
        <f t="shared" si="80"/>
        <v>5500ARCELOR (BERTON SICARD)</v>
      </c>
      <c r="B5016" s="1">
        <v>5500</v>
      </c>
      <c r="C5016" s="1" t="s">
        <v>32898</v>
      </c>
      <c r="D5016" s="1" t="s">
        <v>78</v>
      </c>
      <c r="E5016" s="1" t="s">
        <v>2065</v>
      </c>
      <c r="F5016" s="1" t="s">
        <v>32900</v>
      </c>
      <c r="G5016" s="1" t="s">
        <v>655</v>
      </c>
      <c r="H5016">
        <v>5500</v>
      </c>
      <c r="I5016" s="1" t="s">
        <v>41</v>
      </c>
      <c r="J5016">
        <v>1</v>
      </c>
    </row>
    <row r="5017" spans="1:10" hidden="1" x14ac:dyDescent="0.25">
      <c r="A5017" s="24" t="str">
        <f t="shared" si="80"/>
        <v>5502THARCELOR (BERTON SICARD)</v>
      </c>
      <c r="B5017" s="1" t="s">
        <v>1242</v>
      </c>
      <c r="C5017" s="1" t="s">
        <v>32898</v>
      </c>
      <c r="D5017" s="1" t="s">
        <v>78</v>
      </c>
      <c r="E5017" s="1" t="s">
        <v>1243</v>
      </c>
      <c r="F5017" s="1" t="s">
        <v>32900</v>
      </c>
      <c r="G5017" s="1" t="s">
        <v>655</v>
      </c>
      <c r="H5017" t="s">
        <v>1242</v>
      </c>
      <c r="I5017" s="1" t="s">
        <v>41</v>
      </c>
      <c r="J5017">
        <v>6.5</v>
      </c>
    </row>
    <row r="5018" spans="1:10" hidden="1" x14ac:dyDescent="0.25">
      <c r="A5018" s="24" t="str">
        <f t="shared" si="80"/>
        <v>5505THARCELOR (BERTON SICARD)</v>
      </c>
      <c r="B5018" s="1" t="s">
        <v>1248</v>
      </c>
      <c r="C5018" s="1" t="s">
        <v>32898</v>
      </c>
      <c r="D5018" s="1" t="s">
        <v>78</v>
      </c>
      <c r="E5018" s="1" t="s">
        <v>1249</v>
      </c>
      <c r="F5018" s="1" t="s">
        <v>32900</v>
      </c>
      <c r="G5018" s="1" t="s">
        <v>655</v>
      </c>
      <c r="H5018" t="s">
        <v>1248</v>
      </c>
      <c r="I5018" s="1" t="s">
        <v>41</v>
      </c>
      <c r="J5018">
        <v>6.5</v>
      </c>
    </row>
    <row r="5019" spans="1:10" hidden="1" x14ac:dyDescent="0.25">
      <c r="A5019" s="24" t="str">
        <f t="shared" si="80"/>
        <v>5510ARCELOR (BERTON SICARD)</v>
      </c>
      <c r="B5019" s="1">
        <v>5510</v>
      </c>
      <c r="C5019" s="1" t="s">
        <v>32898</v>
      </c>
      <c r="D5019" s="1" t="s">
        <v>78</v>
      </c>
      <c r="E5019" s="1" t="s">
        <v>1250</v>
      </c>
      <c r="F5019" s="1" t="s">
        <v>32900</v>
      </c>
      <c r="G5019" s="1" t="s">
        <v>655</v>
      </c>
      <c r="H5019">
        <v>5510</v>
      </c>
      <c r="I5019" s="1" t="s">
        <v>41</v>
      </c>
      <c r="J5019">
        <v>6.5</v>
      </c>
    </row>
    <row r="5020" spans="1:10" hidden="1" x14ac:dyDescent="0.25">
      <c r="A5020" s="24" t="str">
        <f t="shared" si="80"/>
        <v>5511ARCELOR (BERTON SICARD)</v>
      </c>
      <c r="B5020" s="1">
        <v>5511</v>
      </c>
      <c r="C5020" s="1" t="s">
        <v>32898</v>
      </c>
      <c r="D5020" s="1" t="s">
        <v>78</v>
      </c>
      <c r="E5020" s="1" t="s">
        <v>1251</v>
      </c>
      <c r="F5020" s="1" t="s">
        <v>32900</v>
      </c>
      <c r="G5020" s="1" t="s">
        <v>655</v>
      </c>
      <c r="H5020">
        <v>5511</v>
      </c>
      <c r="I5020" s="1" t="s">
        <v>41</v>
      </c>
      <c r="J5020">
        <v>6.5</v>
      </c>
    </row>
    <row r="5021" spans="1:10" hidden="1" x14ac:dyDescent="0.25">
      <c r="A5021" s="24" t="str">
        <f t="shared" si="80"/>
        <v>5514ARCELOR (BERTON SICARD)</v>
      </c>
      <c r="B5021" s="1">
        <v>5514</v>
      </c>
      <c r="C5021" s="1" t="s">
        <v>32898</v>
      </c>
      <c r="D5021" s="1" t="s">
        <v>78</v>
      </c>
      <c r="E5021" s="1" t="s">
        <v>1253</v>
      </c>
      <c r="F5021" s="1" t="s">
        <v>32900</v>
      </c>
      <c r="G5021" s="1" t="s">
        <v>655</v>
      </c>
      <c r="H5021">
        <v>5514</v>
      </c>
      <c r="I5021" s="1" t="s">
        <v>41</v>
      </c>
      <c r="J5021">
        <v>6.5</v>
      </c>
    </row>
    <row r="5022" spans="1:10" hidden="1" x14ac:dyDescent="0.25">
      <c r="A5022" s="24" t="str">
        <f t="shared" si="80"/>
        <v>5515ARCELOR (BERTON SICARD)</v>
      </c>
      <c r="B5022" s="1">
        <v>5515</v>
      </c>
      <c r="C5022" s="1" t="s">
        <v>32898</v>
      </c>
      <c r="D5022" s="1" t="s">
        <v>78</v>
      </c>
      <c r="E5022" s="1" t="s">
        <v>1254</v>
      </c>
      <c r="F5022" s="1" t="s">
        <v>32900</v>
      </c>
      <c r="G5022" s="1" t="s">
        <v>655</v>
      </c>
      <c r="H5022">
        <v>5515</v>
      </c>
      <c r="I5022" s="1" t="s">
        <v>41</v>
      </c>
      <c r="J5022">
        <v>6.5</v>
      </c>
    </row>
    <row r="5023" spans="1:10" hidden="1" x14ac:dyDescent="0.25">
      <c r="A5023" s="24" t="str">
        <f t="shared" si="80"/>
        <v>5517ARCELOR (BERTON SICARD)</v>
      </c>
      <c r="B5023" s="1">
        <v>5517</v>
      </c>
      <c r="C5023" s="1" t="s">
        <v>32898</v>
      </c>
      <c r="D5023" s="1" t="s">
        <v>78</v>
      </c>
      <c r="E5023" s="1" t="s">
        <v>1255</v>
      </c>
      <c r="F5023" s="1" t="s">
        <v>32900</v>
      </c>
      <c r="G5023" s="1" t="s">
        <v>655</v>
      </c>
      <c r="H5023">
        <v>5517</v>
      </c>
      <c r="I5023" s="1" t="s">
        <v>41</v>
      </c>
      <c r="J5023">
        <v>6.5</v>
      </c>
    </row>
    <row r="5024" spans="1:10" hidden="1" x14ac:dyDescent="0.25">
      <c r="A5024" s="24" t="str">
        <f t="shared" si="80"/>
        <v>5518ARCELOR (BERTON SICARD)</v>
      </c>
      <c r="B5024" s="1">
        <v>5518</v>
      </c>
      <c r="C5024" s="1" t="s">
        <v>32898</v>
      </c>
      <c r="D5024" s="1" t="s">
        <v>78</v>
      </c>
      <c r="E5024" s="1" t="s">
        <v>1256</v>
      </c>
      <c r="F5024" s="1" t="s">
        <v>32900</v>
      </c>
      <c r="G5024" s="1" t="s">
        <v>655</v>
      </c>
      <c r="H5024">
        <v>5518</v>
      </c>
      <c r="I5024" s="1" t="s">
        <v>41</v>
      </c>
      <c r="J5024">
        <v>6.5</v>
      </c>
    </row>
    <row r="5025" spans="1:10" hidden="1" x14ac:dyDescent="0.25">
      <c r="A5025" s="24" t="str">
        <f t="shared" si="80"/>
        <v>5618THARCELOR (BERTON SICARD)</v>
      </c>
      <c r="B5025" s="1" t="s">
        <v>1258</v>
      </c>
      <c r="C5025" s="1" t="s">
        <v>32898</v>
      </c>
      <c r="D5025" s="1" t="s">
        <v>78</v>
      </c>
      <c r="E5025" s="1" t="s">
        <v>1259</v>
      </c>
      <c r="F5025" s="1" t="s">
        <v>32900</v>
      </c>
      <c r="G5025" s="1" t="s">
        <v>655</v>
      </c>
      <c r="H5025" t="s">
        <v>1258</v>
      </c>
      <c r="I5025" s="1" t="s">
        <v>41</v>
      </c>
      <c r="J5025">
        <v>6.5</v>
      </c>
    </row>
    <row r="5026" spans="1:10" hidden="1" x14ac:dyDescent="0.25">
      <c r="A5026" s="24" t="str">
        <f t="shared" si="80"/>
        <v>5622THARCELOR (BERTON SICARD)</v>
      </c>
      <c r="B5026" s="1" t="s">
        <v>1260</v>
      </c>
      <c r="C5026" s="1" t="s">
        <v>32898</v>
      </c>
      <c r="D5026" s="1" t="s">
        <v>168</v>
      </c>
      <c r="E5026" s="1" t="s">
        <v>1261</v>
      </c>
      <c r="F5026" s="1" t="s">
        <v>32900</v>
      </c>
      <c r="G5026" s="1" t="s">
        <v>655</v>
      </c>
      <c r="H5026" t="s">
        <v>1260</v>
      </c>
      <c r="I5026" s="1" t="s">
        <v>41</v>
      </c>
      <c r="J5026">
        <v>6.5</v>
      </c>
    </row>
    <row r="5027" spans="1:10" hidden="1" x14ac:dyDescent="0.25">
      <c r="A5027" s="24" t="str">
        <f t="shared" si="80"/>
        <v>5730ARCELOR (BERTON SICARD)</v>
      </c>
      <c r="B5027" s="1">
        <v>5730</v>
      </c>
      <c r="C5027" s="1" t="s">
        <v>32898</v>
      </c>
      <c r="D5027" s="1" t="s">
        <v>78</v>
      </c>
      <c r="E5027" s="1" t="s">
        <v>2251</v>
      </c>
      <c r="F5027" s="1" t="s">
        <v>32900</v>
      </c>
      <c r="G5027" s="1" t="s">
        <v>655</v>
      </c>
      <c r="H5027">
        <v>5730</v>
      </c>
      <c r="I5027" s="1" t="s">
        <v>41</v>
      </c>
      <c r="J5027">
        <v>1</v>
      </c>
    </row>
    <row r="5028" spans="1:10" hidden="1" x14ac:dyDescent="0.25">
      <c r="A5028" s="24" t="str">
        <f t="shared" si="80"/>
        <v>5734ARCELOR (BERTON SICARD)</v>
      </c>
      <c r="B5028" s="1">
        <v>5734</v>
      </c>
      <c r="C5028" s="1" t="s">
        <v>32898</v>
      </c>
      <c r="D5028" s="1" t="s">
        <v>78</v>
      </c>
      <c r="E5028" s="1" t="s">
        <v>2251</v>
      </c>
      <c r="F5028" s="1" t="s">
        <v>32900</v>
      </c>
      <c r="G5028" s="1" t="s">
        <v>655</v>
      </c>
      <c r="H5028">
        <v>5734</v>
      </c>
      <c r="I5028" s="1" t="s">
        <v>41</v>
      </c>
      <c r="J5028">
        <v>1</v>
      </c>
    </row>
    <row r="5029" spans="1:10" hidden="1" x14ac:dyDescent="0.25">
      <c r="A5029" s="24" t="str">
        <f t="shared" si="80"/>
        <v>5754ARCELOR (BERTON SICARD)</v>
      </c>
      <c r="B5029" s="1">
        <v>5754</v>
      </c>
      <c r="C5029" s="1" t="s">
        <v>32898</v>
      </c>
      <c r="D5029" s="1" t="s">
        <v>78</v>
      </c>
      <c r="E5029" s="1" t="s">
        <v>2066</v>
      </c>
      <c r="F5029" s="1" t="s">
        <v>32900</v>
      </c>
      <c r="G5029" s="1" t="s">
        <v>655</v>
      </c>
      <c r="H5029">
        <v>5754</v>
      </c>
      <c r="I5029" s="1" t="s">
        <v>41</v>
      </c>
      <c r="J5029">
        <v>1</v>
      </c>
    </row>
    <row r="5030" spans="1:10" hidden="1" x14ac:dyDescent="0.25">
      <c r="A5030" s="24" t="str">
        <f t="shared" si="80"/>
        <v>5762ARCELOR (BERTON SICARD)</v>
      </c>
      <c r="B5030" s="1">
        <v>5762</v>
      </c>
      <c r="C5030" s="1" t="s">
        <v>32898</v>
      </c>
      <c r="D5030" s="1" t="s">
        <v>78</v>
      </c>
      <c r="E5030" s="1" t="s">
        <v>2067</v>
      </c>
      <c r="F5030" s="1" t="s">
        <v>32900</v>
      </c>
      <c r="G5030" s="1" t="s">
        <v>655</v>
      </c>
      <c r="H5030">
        <v>5762</v>
      </c>
      <c r="I5030" s="1" t="s">
        <v>41</v>
      </c>
      <c r="J5030">
        <v>1</v>
      </c>
    </row>
    <row r="5031" spans="1:10" hidden="1" x14ac:dyDescent="0.25">
      <c r="A5031" s="24" t="str">
        <f t="shared" si="80"/>
        <v>5765ARCELOR (BERTON SICARD)</v>
      </c>
      <c r="B5031" s="1">
        <v>5765</v>
      </c>
      <c r="C5031" s="1" t="s">
        <v>32898</v>
      </c>
      <c r="D5031" s="1" t="s">
        <v>78</v>
      </c>
      <c r="E5031" s="1" t="s">
        <v>2068</v>
      </c>
      <c r="F5031" s="1" t="s">
        <v>32900</v>
      </c>
      <c r="G5031" s="1" t="s">
        <v>655</v>
      </c>
      <c r="H5031">
        <v>5765</v>
      </c>
      <c r="I5031" s="1" t="s">
        <v>41</v>
      </c>
      <c r="J5031">
        <v>1</v>
      </c>
    </row>
    <row r="5032" spans="1:10" hidden="1" x14ac:dyDescent="0.25">
      <c r="A5032" s="24" t="str">
        <f t="shared" si="80"/>
        <v>5766ARCELOR (BERTON SICARD)</v>
      </c>
      <c r="B5032" s="1">
        <v>5766</v>
      </c>
      <c r="C5032" s="1" t="s">
        <v>32898</v>
      </c>
      <c r="D5032" s="1" t="s">
        <v>78</v>
      </c>
      <c r="E5032" s="1" t="s">
        <v>2066</v>
      </c>
      <c r="F5032" s="1" t="s">
        <v>32900</v>
      </c>
      <c r="G5032" s="1" t="s">
        <v>655</v>
      </c>
      <c r="H5032">
        <v>5766</v>
      </c>
      <c r="I5032" s="1" t="s">
        <v>41</v>
      </c>
      <c r="J5032">
        <v>1</v>
      </c>
    </row>
    <row r="5033" spans="1:10" hidden="1" x14ac:dyDescent="0.25">
      <c r="A5033" s="24" t="str">
        <f t="shared" si="80"/>
        <v>5768ARCELOR (BERTON SICARD)</v>
      </c>
      <c r="B5033" s="1">
        <v>5768</v>
      </c>
      <c r="C5033" s="1" t="s">
        <v>32898</v>
      </c>
      <c r="D5033" s="1" t="s">
        <v>78</v>
      </c>
      <c r="E5033" s="1" t="s">
        <v>2069</v>
      </c>
      <c r="F5033" s="1" t="s">
        <v>32900</v>
      </c>
      <c r="G5033" s="1" t="s">
        <v>655</v>
      </c>
      <c r="H5033">
        <v>5768</v>
      </c>
      <c r="I5033" s="1" t="s">
        <v>41</v>
      </c>
      <c r="J5033">
        <v>1</v>
      </c>
    </row>
    <row r="5034" spans="1:10" hidden="1" x14ac:dyDescent="0.25">
      <c r="A5034" s="24" t="str">
        <f t="shared" si="80"/>
        <v>5770ARCELOR (BERTON SICARD)</v>
      </c>
      <c r="B5034" s="1">
        <v>5770</v>
      </c>
      <c r="C5034" s="1" t="s">
        <v>32898</v>
      </c>
      <c r="D5034" s="1" t="s">
        <v>78</v>
      </c>
      <c r="E5034" s="1" t="s">
        <v>2325</v>
      </c>
      <c r="F5034" s="1" t="s">
        <v>32900</v>
      </c>
      <c r="G5034" s="1" t="s">
        <v>655</v>
      </c>
      <c r="H5034">
        <v>5770</v>
      </c>
      <c r="I5034" s="1" t="s">
        <v>41</v>
      </c>
      <c r="J5034">
        <v>1</v>
      </c>
    </row>
    <row r="5035" spans="1:10" hidden="1" x14ac:dyDescent="0.25">
      <c r="A5035" s="24" t="str">
        <f t="shared" si="80"/>
        <v>5810ARCELOR (BERTON SICARD)</v>
      </c>
      <c r="B5035" s="1">
        <v>5810</v>
      </c>
      <c r="C5035" s="1" t="s">
        <v>32898</v>
      </c>
      <c r="D5035" s="1" t="s">
        <v>78</v>
      </c>
      <c r="E5035" s="1" t="s">
        <v>2071</v>
      </c>
      <c r="F5035" s="1" t="s">
        <v>32900</v>
      </c>
      <c r="G5035" s="1" t="s">
        <v>655</v>
      </c>
      <c r="H5035">
        <v>5810</v>
      </c>
      <c r="I5035" s="1" t="s">
        <v>41</v>
      </c>
      <c r="J5035">
        <v>1</v>
      </c>
    </row>
    <row r="5036" spans="1:10" hidden="1" x14ac:dyDescent="0.25">
      <c r="A5036" s="24" t="str">
        <f t="shared" si="80"/>
        <v>5828ARCELOR (BERTON SICARD)</v>
      </c>
      <c r="B5036" s="1">
        <v>5828</v>
      </c>
      <c r="C5036" s="1" t="s">
        <v>32898</v>
      </c>
      <c r="D5036" s="1" t="s">
        <v>78</v>
      </c>
      <c r="E5036" s="1" t="s">
        <v>2073</v>
      </c>
      <c r="F5036" s="1" t="s">
        <v>32900</v>
      </c>
      <c r="G5036" s="1" t="s">
        <v>655</v>
      </c>
      <c r="H5036">
        <v>5828</v>
      </c>
      <c r="I5036" s="1" t="s">
        <v>41</v>
      </c>
      <c r="J5036">
        <v>1</v>
      </c>
    </row>
    <row r="5037" spans="1:10" hidden="1" x14ac:dyDescent="0.25">
      <c r="A5037" s="24" t="str">
        <f t="shared" si="80"/>
        <v>5831ARCELOR (BERTON SICARD)</v>
      </c>
      <c r="B5037" s="1">
        <v>5831</v>
      </c>
      <c r="C5037" s="1" t="s">
        <v>32898</v>
      </c>
      <c r="D5037" s="1" t="s">
        <v>78</v>
      </c>
      <c r="E5037" s="1" t="s">
        <v>2075</v>
      </c>
      <c r="F5037" s="1" t="s">
        <v>32900</v>
      </c>
      <c r="G5037" s="1" t="s">
        <v>655</v>
      </c>
      <c r="H5037">
        <v>5831</v>
      </c>
      <c r="I5037" s="1" t="s">
        <v>41</v>
      </c>
      <c r="J5037">
        <v>1</v>
      </c>
    </row>
    <row r="5038" spans="1:10" hidden="1" x14ac:dyDescent="0.25">
      <c r="A5038" s="24" t="str">
        <f t="shared" si="80"/>
        <v>5838ARCELOR (BERTON SICARD)</v>
      </c>
      <c r="B5038" s="1">
        <v>5838</v>
      </c>
      <c r="C5038" s="1" t="s">
        <v>32898</v>
      </c>
      <c r="D5038" s="1" t="s">
        <v>78</v>
      </c>
      <c r="E5038" s="1" t="s">
        <v>2078</v>
      </c>
      <c r="F5038" s="1" t="s">
        <v>32900</v>
      </c>
      <c r="G5038" s="1" t="s">
        <v>655</v>
      </c>
      <c r="H5038">
        <v>5838</v>
      </c>
      <c r="I5038" s="1" t="s">
        <v>41</v>
      </c>
      <c r="J5038">
        <v>1</v>
      </c>
    </row>
    <row r="5039" spans="1:10" hidden="1" x14ac:dyDescent="0.25">
      <c r="A5039" s="24" t="str">
        <f t="shared" si="80"/>
        <v>5842ARCELOR (BERTON SICARD)</v>
      </c>
      <c r="B5039" s="1">
        <v>5842</v>
      </c>
      <c r="C5039" s="1" t="s">
        <v>32898</v>
      </c>
      <c r="D5039" s="1" t="s">
        <v>78</v>
      </c>
      <c r="E5039" s="1" t="s">
        <v>2080</v>
      </c>
      <c r="F5039" s="1" t="s">
        <v>32900</v>
      </c>
      <c r="G5039" s="1" t="s">
        <v>655</v>
      </c>
      <c r="H5039">
        <v>5842</v>
      </c>
      <c r="I5039" s="1" t="s">
        <v>41</v>
      </c>
      <c r="J5039">
        <v>1</v>
      </c>
    </row>
    <row r="5040" spans="1:10" hidden="1" x14ac:dyDescent="0.25">
      <c r="A5040" s="24" t="str">
        <f t="shared" si="80"/>
        <v>5848ARCELOR (BERTON SICARD)</v>
      </c>
      <c r="B5040" s="1">
        <v>5848</v>
      </c>
      <c r="C5040" s="1" t="s">
        <v>32898</v>
      </c>
      <c r="D5040" s="1" t="s">
        <v>78</v>
      </c>
      <c r="E5040" s="1" t="s">
        <v>2327</v>
      </c>
      <c r="F5040" s="1" t="s">
        <v>32900</v>
      </c>
      <c r="G5040" s="1" t="s">
        <v>655</v>
      </c>
      <c r="H5040">
        <v>5848</v>
      </c>
      <c r="I5040" s="1" t="s">
        <v>41</v>
      </c>
      <c r="J5040">
        <v>1</v>
      </c>
    </row>
    <row r="5041" spans="1:10" hidden="1" x14ac:dyDescent="0.25">
      <c r="A5041" s="24" t="str">
        <f t="shared" si="80"/>
        <v>5849ARCELOR (BERTON SICARD)</v>
      </c>
      <c r="B5041" s="1">
        <v>5849</v>
      </c>
      <c r="C5041" s="1" t="s">
        <v>32898</v>
      </c>
      <c r="D5041" s="1" t="s">
        <v>78</v>
      </c>
      <c r="E5041" s="1" t="s">
        <v>2081</v>
      </c>
      <c r="F5041" s="1" t="s">
        <v>32900</v>
      </c>
      <c r="G5041" s="1" t="s">
        <v>655</v>
      </c>
      <c r="H5041">
        <v>5849</v>
      </c>
      <c r="I5041" s="1" t="s">
        <v>41</v>
      </c>
      <c r="J5041">
        <v>1</v>
      </c>
    </row>
    <row r="5042" spans="1:10" hidden="1" x14ac:dyDescent="0.25">
      <c r="A5042" s="24" t="str">
        <f t="shared" si="80"/>
        <v>5853ARCELOR (BERTON SICARD)</v>
      </c>
      <c r="B5042" s="1">
        <v>5853</v>
      </c>
      <c r="C5042" s="1" t="s">
        <v>32898</v>
      </c>
      <c r="D5042" s="1" t="s">
        <v>78</v>
      </c>
      <c r="E5042" s="1" t="s">
        <v>2082</v>
      </c>
      <c r="F5042" s="1" t="s">
        <v>32900</v>
      </c>
      <c r="G5042" s="1" t="s">
        <v>655</v>
      </c>
      <c r="H5042">
        <v>5853</v>
      </c>
      <c r="I5042" s="1" t="s">
        <v>41</v>
      </c>
      <c r="J5042">
        <v>1</v>
      </c>
    </row>
    <row r="5043" spans="1:10" hidden="1" x14ac:dyDescent="0.25">
      <c r="A5043" s="24" t="str">
        <f t="shared" si="80"/>
        <v>5854ARCELOR (BERTON SICARD)</v>
      </c>
      <c r="B5043" s="1">
        <v>5854</v>
      </c>
      <c r="C5043" s="1" t="s">
        <v>32898</v>
      </c>
      <c r="D5043" s="1" t="s">
        <v>78</v>
      </c>
      <c r="E5043" s="1" t="s">
        <v>2083</v>
      </c>
      <c r="F5043" s="1" t="s">
        <v>32900</v>
      </c>
      <c r="G5043" s="1" t="s">
        <v>655</v>
      </c>
      <c r="H5043">
        <v>5854</v>
      </c>
      <c r="I5043" s="1" t="s">
        <v>41</v>
      </c>
      <c r="J5043">
        <v>1</v>
      </c>
    </row>
    <row r="5044" spans="1:10" hidden="1" x14ac:dyDescent="0.25">
      <c r="A5044" s="24" t="str">
        <f t="shared" si="80"/>
        <v>5855ARCELOR (BERTON SICARD)</v>
      </c>
      <c r="B5044" s="1">
        <v>5855</v>
      </c>
      <c r="C5044" s="1" t="s">
        <v>32898</v>
      </c>
      <c r="D5044" s="1" t="s">
        <v>78</v>
      </c>
      <c r="E5044" s="1" t="s">
        <v>2084</v>
      </c>
      <c r="F5044" s="1" t="s">
        <v>32900</v>
      </c>
      <c r="G5044" s="1" t="s">
        <v>655</v>
      </c>
      <c r="H5044">
        <v>5855</v>
      </c>
      <c r="I5044" s="1" t="s">
        <v>41</v>
      </c>
      <c r="J5044">
        <v>1</v>
      </c>
    </row>
    <row r="5045" spans="1:10" hidden="1" x14ac:dyDescent="0.25">
      <c r="A5045" s="24" t="str">
        <f t="shared" si="80"/>
        <v>5866ARCELOR (BERTON SICARD)</v>
      </c>
      <c r="B5045" s="1">
        <v>5866</v>
      </c>
      <c r="C5045" s="1" t="s">
        <v>32898</v>
      </c>
      <c r="D5045" s="1" t="s">
        <v>78</v>
      </c>
      <c r="E5045" s="1" t="s">
        <v>1264</v>
      </c>
      <c r="F5045" s="1" t="s">
        <v>32900</v>
      </c>
      <c r="G5045" s="1" t="s">
        <v>655</v>
      </c>
      <c r="H5045">
        <v>5866</v>
      </c>
      <c r="I5045" s="1" t="s">
        <v>41</v>
      </c>
      <c r="J5045">
        <v>2</v>
      </c>
    </row>
    <row r="5046" spans="1:10" hidden="1" x14ac:dyDescent="0.25">
      <c r="A5046" s="24" t="str">
        <f t="shared" si="80"/>
        <v>5866NARCELOR (BERTON SICARD)</v>
      </c>
      <c r="B5046" s="1" t="s">
        <v>1265</v>
      </c>
      <c r="C5046" s="1" t="s">
        <v>32898</v>
      </c>
      <c r="D5046" s="1" t="s">
        <v>78</v>
      </c>
      <c r="E5046" s="1" t="s">
        <v>1266</v>
      </c>
      <c r="F5046" s="1" t="s">
        <v>32900</v>
      </c>
      <c r="G5046" s="1" t="s">
        <v>655</v>
      </c>
      <c r="H5046" t="s">
        <v>1265</v>
      </c>
      <c r="I5046" s="1" t="s">
        <v>41</v>
      </c>
      <c r="J5046">
        <v>2</v>
      </c>
    </row>
    <row r="5047" spans="1:10" hidden="1" x14ac:dyDescent="0.25">
      <c r="A5047" s="24" t="str">
        <f t="shared" si="80"/>
        <v>5867ARCELOR (BERTON SICARD)</v>
      </c>
      <c r="B5047" s="1">
        <v>5867</v>
      </c>
      <c r="C5047" s="1" t="s">
        <v>32898</v>
      </c>
      <c r="D5047" s="1" t="s">
        <v>78</v>
      </c>
      <c r="E5047" s="1" t="s">
        <v>2085</v>
      </c>
      <c r="F5047" s="1" t="s">
        <v>32900</v>
      </c>
      <c r="G5047" s="1" t="s">
        <v>655</v>
      </c>
      <c r="H5047">
        <v>5867</v>
      </c>
      <c r="I5047" s="1" t="s">
        <v>41</v>
      </c>
      <c r="J5047">
        <v>2</v>
      </c>
    </row>
    <row r="5048" spans="1:10" hidden="1" x14ac:dyDescent="0.25">
      <c r="A5048" s="24" t="str">
        <f t="shared" si="80"/>
        <v>5868NARCELOR (BERTON SICARD)</v>
      </c>
      <c r="B5048" s="1" t="s">
        <v>2086</v>
      </c>
      <c r="C5048" s="1" t="s">
        <v>32898</v>
      </c>
      <c r="D5048" s="1" t="s">
        <v>78</v>
      </c>
      <c r="E5048" s="1" t="s">
        <v>2087</v>
      </c>
      <c r="F5048" s="1" t="s">
        <v>32900</v>
      </c>
      <c r="G5048" s="1" t="s">
        <v>655</v>
      </c>
      <c r="H5048" t="s">
        <v>2086</v>
      </c>
      <c r="I5048" s="1" t="s">
        <v>41</v>
      </c>
      <c r="J5048">
        <v>2</v>
      </c>
    </row>
    <row r="5049" spans="1:10" hidden="1" x14ac:dyDescent="0.25">
      <c r="A5049" s="24" t="str">
        <f t="shared" si="80"/>
        <v>5871ARCELOR (BERTON SICARD)</v>
      </c>
      <c r="B5049" s="1">
        <v>5871</v>
      </c>
      <c r="C5049" s="1" t="s">
        <v>32898</v>
      </c>
      <c r="D5049" s="1" t="s">
        <v>78</v>
      </c>
      <c r="E5049" s="1" t="s">
        <v>2088</v>
      </c>
      <c r="F5049" s="1" t="s">
        <v>32900</v>
      </c>
      <c r="G5049" s="1" t="s">
        <v>655</v>
      </c>
      <c r="H5049">
        <v>5871</v>
      </c>
      <c r="I5049" s="1" t="s">
        <v>41</v>
      </c>
      <c r="J5049">
        <v>1</v>
      </c>
    </row>
    <row r="5050" spans="1:10" hidden="1" x14ac:dyDescent="0.25">
      <c r="A5050" s="24" t="str">
        <f t="shared" si="80"/>
        <v>5877NARCELOR (BERTON SICARD)</v>
      </c>
      <c r="B5050" s="1" t="s">
        <v>2093</v>
      </c>
      <c r="C5050" s="1" t="s">
        <v>32898</v>
      </c>
      <c r="D5050" s="1" t="s">
        <v>78</v>
      </c>
      <c r="E5050" s="1" t="s">
        <v>2094</v>
      </c>
      <c r="F5050" s="1" t="s">
        <v>32900</v>
      </c>
      <c r="G5050" s="1" t="s">
        <v>655</v>
      </c>
      <c r="H5050" t="s">
        <v>2093</v>
      </c>
      <c r="I5050" s="1" t="s">
        <v>41</v>
      </c>
      <c r="J5050">
        <v>1</v>
      </c>
    </row>
    <row r="5051" spans="1:10" hidden="1" x14ac:dyDescent="0.25">
      <c r="A5051" s="24" t="str">
        <f t="shared" si="80"/>
        <v>5879NARCELOR (BERTON SICARD)</v>
      </c>
      <c r="B5051" s="1" t="s">
        <v>2095</v>
      </c>
      <c r="C5051" s="1" t="s">
        <v>32898</v>
      </c>
      <c r="D5051" s="1" t="s">
        <v>78</v>
      </c>
      <c r="E5051" s="1" t="s">
        <v>2096</v>
      </c>
      <c r="F5051" s="1" t="s">
        <v>32900</v>
      </c>
      <c r="G5051" s="1" t="s">
        <v>655</v>
      </c>
      <c r="H5051" t="s">
        <v>2095</v>
      </c>
      <c r="I5051" s="1" t="s">
        <v>41</v>
      </c>
      <c r="J5051">
        <v>1</v>
      </c>
    </row>
    <row r="5052" spans="1:10" hidden="1" x14ac:dyDescent="0.25">
      <c r="A5052" s="24" t="str">
        <f t="shared" si="80"/>
        <v>5880PARCELOR (BERTON SICARD)</v>
      </c>
      <c r="B5052" s="1" t="s">
        <v>2097</v>
      </c>
      <c r="C5052" s="1" t="s">
        <v>32898</v>
      </c>
      <c r="D5052" s="1" t="s">
        <v>78</v>
      </c>
      <c r="E5052" s="1" t="s">
        <v>2098</v>
      </c>
      <c r="F5052" s="1" t="s">
        <v>32900</v>
      </c>
      <c r="G5052" s="1" t="s">
        <v>655</v>
      </c>
      <c r="H5052" t="s">
        <v>2097</v>
      </c>
      <c r="I5052" s="1" t="s">
        <v>41</v>
      </c>
      <c r="J5052">
        <v>1</v>
      </c>
    </row>
    <row r="5053" spans="1:10" hidden="1" x14ac:dyDescent="0.25">
      <c r="A5053" s="24" t="str">
        <f t="shared" si="80"/>
        <v>5888PARCELOR (BERTON SICARD)</v>
      </c>
      <c r="B5053" s="1" t="s">
        <v>2330</v>
      </c>
      <c r="C5053" s="1" t="s">
        <v>32898</v>
      </c>
      <c r="D5053" s="1" t="s">
        <v>78</v>
      </c>
      <c r="E5053" s="1" t="s">
        <v>2331</v>
      </c>
      <c r="F5053" s="1" t="s">
        <v>32900</v>
      </c>
      <c r="G5053" s="1" t="s">
        <v>655</v>
      </c>
      <c r="H5053" t="s">
        <v>2330</v>
      </c>
      <c r="I5053" s="1" t="s">
        <v>41</v>
      </c>
      <c r="J5053">
        <v>1</v>
      </c>
    </row>
    <row r="5054" spans="1:10" hidden="1" x14ac:dyDescent="0.25">
      <c r="A5054" s="24" t="str">
        <f t="shared" si="80"/>
        <v>5897NARCELOR (BERTON SICARD)</v>
      </c>
      <c r="B5054" s="1" t="s">
        <v>2101</v>
      </c>
      <c r="C5054" s="1" t="s">
        <v>32898</v>
      </c>
      <c r="D5054" s="1" t="s">
        <v>78</v>
      </c>
      <c r="E5054" s="1" t="s">
        <v>2102</v>
      </c>
      <c r="F5054" s="1" t="s">
        <v>32900</v>
      </c>
      <c r="G5054" s="1" t="s">
        <v>655</v>
      </c>
      <c r="H5054" t="s">
        <v>2101</v>
      </c>
      <c r="I5054" s="1" t="s">
        <v>41</v>
      </c>
      <c r="J5054">
        <v>1</v>
      </c>
    </row>
    <row r="5055" spans="1:10" hidden="1" x14ac:dyDescent="0.25">
      <c r="A5055" s="24" t="str">
        <f t="shared" si="80"/>
        <v>5900ARCELOR (BERTON SICARD)</v>
      </c>
      <c r="B5055" s="1">
        <v>5900</v>
      </c>
      <c r="C5055" s="1" t="s">
        <v>32898</v>
      </c>
      <c r="D5055" s="1" t="s">
        <v>78</v>
      </c>
      <c r="E5055" s="1" t="s">
        <v>768</v>
      </c>
      <c r="F5055" s="1" t="s">
        <v>32900</v>
      </c>
      <c r="G5055" s="1" t="s">
        <v>655</v>
      </c>
      <c r="H5055">
        <v>5900</v>
      </c>
      <c r="I5055" s="1" t="s">
        <v>41</v>
      </c>
      <c r="J5055">
        <v>6</v>
      </c>
    </row>
    <row r="5056" spans="1:10" hidden="1" x14ac:dyDescent="0.25">
      <c r="A5056" s="24" t="str">
        <f t="shared" si="80"/>
        <v>5901ARCELOR (BERTON SICARD)</v>
      </c>
      <c r="B5056" s="1">
        <v>5901</v>
      </c>
      <c r="C5056" s="1" t="s">
        <v>32898</v>
      </c>
      <c r="D5056" s="1" t="s">
        <v>78</v>
      </c>
      <c r="E5056" s="1" t="s">
        <v>1267</v>
      </c>
      <c r="F5056" s="1" t="s">
        <v>32900</v>
      </c>
      <c r="G5056" s="1" t="s">
        <v>655</v>
      </c>
      <c r="H5056">
        <v>5901</v>
      </c>
      <c r="I5056" s="1" t="s">
        <v>41</v>
      </c>
      <c r="J5056">
        <v>6</v>
      </c>
    </row>
    <row r="5057" spans="1:10" hidden="1" x14ac:dyDescent="0.25">
      <c r="A5057" s="24" t="str">
        <f t="shared" si="80"/>
        <v>5903ARCELOR (BERTON SICARD)</v>
      </c>
      <c r="B5057" s="1">
        <v>5903</v>
      </c>
      <c r="C5057" s="1" t="s">
        <v>32898</v>
      </c>
      <c r="D5057" s="1" t="s">
        <v>78</v>
      </c>
      <c r="E5057" s="1" t="s">
        <v>1269</v>
      </c>
      <c r="F5057" s="1" t="s">
        <v>32900</v>
      </c>
      <c r="G5057" s="1" t="s">
        <v>655</v>
      </c>
      <c r="H5057">
        <v>5903</v>
      </c>
      <c r="I5057" s="1" t="s">
        <v>41</v>
      </c>
      <c r="J5057">
        <v>6.5</v>
      </c>
    </row>
    <row r="5058" spans="1:10" hidden="1" x14ac:dyDescent="0.25">
      <c r="A5058" s="24" t="str">
        <f t="shared" si="80"/>
        <v>5905ARCELOR (BERTON SICARD)</v>
      </c>
      <c r="B5058" s="1">
        <v>5905</v>
      </c>
      <c r="C5058" s="1" t="s">
        <v>32898</v>
      </c>
      <c r="D5058" s="1" t="s">
        <v>78</v>
      </c>
      <c r="E5058" s="1" t="s">
        <v>1270</v>
      </c>
      <c r="F5058" s="1" t="s">
        <v>32900</v>
      </c>
      <c r="G5058" s="1" t="s">
        <v>655</v>
      </c>
      <c r="H5058">
        <v>5905</v>
      </c>
      <c r="I5058" s="1" t="s">
        <v>41</v>
      </c>
      <c r="J5058">
        <v>6</v>
      </c>
    </row>
    <row r="5059" spans="1:10" hidden="1" x14ac:dyDescent="0.25">
      <c r="A5059" s="24" t="str">
        <f t="shared" si="80"/>
        <v>5906ARCELOR (BERTON SICARD)</v>
      </c>
      <c r="B5059" s="1">
        <v>5906</v>
      </c>
      <c r="C5059" s="1" t="s">
        <v>32898</v>
      </c>
      <c r="D5059" s="1" t="s">
        <v>78</v>
      </c>
      <c r="E5059" s="1" t="s">
        <v>1271</v>
      </c>
      <c r="F5059" s="1" t="s">
        <v>32900</v>
      </c>
      <c r="G5059" s="1" t="s">
        <v>655</v>
      </c>
      <c r="H5059">
        <v>5906</v>
      </c>
      <c r="I5059" s="1" t="s">
        <v>41</v>
      </c>
      <c r="J5059">
        <v>6</v>
      </c>
    </row>
    <row r="5060" spans="1:10" hidden="1" x14ac:dyDescent="0.25">
      <c r="A5060" s="24" t="str">
        <f t="shared" si="80"/>
        <v>5910ARCELOR (BERTON SICARD)</v>
      </c>
      <c r="B5060" s="1">
        <v>5910</v>
      </c>
      <c r="C5060" s="1" t="s">
        <v>32898</v>
      </c>
      <c r="D5060" s="1" t="s">
        <v>78</v>
      </c>
      <c r="E5060" s="1" t="s">
        <v>1272</v>
      </c>
      <c r="F5060" s="1" t="s">
        <v>32900</v>
      </c>
      <c r="G5060" s="1" t="s">
        <v>655</v>
      </c>
      <c r="H5060">
        <v>5910</v>
      </c>
      <c r="I5060" s="1" t="s">
        <v>41</v>
      </c>
      <c r="J5060">
        <v>6</v>
      </c>
    </row>
    <row r="5061" spans="1:10" hidden="1" x14ac:dyDescent="0.25">
      <c r="A5061" s="24" t="str">
        <f t="shared" si="80"/>
        <v>5911ARCELOR (BERTON SICARD)</v>
      </c>
      <c r="B5061" s="1">
        <v>5911</v>
      </c>
      <c r="C5061" s="1" t="s">
        <v>32898</v>
      </c>
      <c r="D5061" s="1" t="s">
        <v>78</v>
      </c>
      <c r="E5061" s="1" t="s">
        <v>1273</v>
      </c>
      <c r="F5061" s="1" t="s">
        <v>32900</v>
      </c>
      <c r="G5061" s="1" t="s">
        <v>655</v>
      </c>
      <c r="H5061">
        <v>5911</v>
      </c>
      <c r="I5061" s="1" t="s">
        <v>41</v>
      </c>
      <c r="J5061">
        <v>6</v>
      </c>
    </row>
    <row r="5062" spans="1:10" hidden="1" x14ac:dyDescent="0.25">
      <c r="A5062" s="24" t="str">
        <f t="shared" si="80"/>
        <v>5912ARCELOR (BERTON SICARD)</v>
      </c>
      <c r="B5062" s="1">
        <v>5912</v>
      </c>
      <c r="C5062" s="1" t="s">
        <v>32898</v>
      </c>
      <c r="D5062" s="1" t="s">
        <v>78</v>
      </c>
      <c r="E5062" s="1" t="s">
        <v>1274</v>
      </c>
      <c r="F5062" s="1" t="s">
        <v>32900</v>
      </c>
      <c r="G5062" s="1" t="s">
        <v>655</v>
      </c>
      <c r="H5062">
        <v>5912</v>
      </c>
      <c r="I5062" s="1" t="s">
        <v>41</v>
      </c>
      <c r="J5062">
        <v>6</v>
      </c>
    </row>
    <row r="5063" spans="1:10" hidden="1" x14ac:dyDescent="0.25">
      <c r="A5063" s="24" t="str">
        <f t="shared" si="80"/>
        <v>5913ARCELOR (BERTON SICARD)</v>
      </c>
      <c r="B5063" s="1">
        <v>5913</v>
      </c>
      <c r="C5063" s="1" t="s">
        <v>32898</v>
      </c>
      <c r="D5063" s="1" t="s">
        <v>78</v>
      </c>
      <c r="E5063" s="1" t="s">
        <v>1275</v>
      </c>
      <c r="F5063" s="1" t="s">
        <v>32900</v>
      </c>
      <c r="G5063" s="1" t="s">
        <v>655</v>
      </c>
      <c r="H5063">
        <v>5913</v>
      </c>
      <c r="I5063" s="1" t="s">
        <v>41</v>
      </c>
      <c r="J5063">
        <v>6</v>
      </c>
    </row>
    <row r="5064" spans="1:10" hidden="1" x14ac:dyDescent="0.25">
      <c r="A5064" s="24" t="str">
        <f t="shared" si="80"/>
        <v>5920ARCELOR (BERTON SICARD)</v>
      </c>
      <c r="B5064" s="1">
        <v>5920</v>
      </c>
      <c r="C5064" s="1" t="s">
        <v>32898</v>
      </c>
      <c r="D5064" s="1" t="s">
        <v>78</v>
      </c>
      <c r="E5064" s="1" t="s">
        <v>1187</v>
      </c>
      <c r="F5064" s="1" t="s">
        <v>32900</v>
      </c>
      <c r="G5064" s="1" t="s">
        <v>655</v>
      </c>
      <c r="H5064">
        <v>5920</v>
      </c>
      <c r="I5064" s="1" t="s">
        <v>41</v>
      </c>
      <c r="J5064">
        <v>6</v>
      </c>
    </row>
    <row r="5065" spans="1:10" hidden="1" x14ac:dyDescent="0.25">
      <c r="A5065" s="24" t="str">
        <f t="shared" si="80"/>
        <v>5921ARCELOR (BERTON SICARD)</v>
      </c>
      <c r="B5065" s="1">
        <v>5921</v>
      </c>
      <c r="C5065" s="1" t="s">
        <v>32898</v>
      </c>
      <c r="D5065" s="1" t="s">
        <v>78</v>
      </c>
      <c r="E5065" s="1" t="s">
        <v>1276</v>
      </c>
      <c r="F5065" s="1" t="s">
        <v>32900</v>
      </c>
      <c r="G5065" s="1" t="s">
        <v>655</v>
      </c>
      <c r="H5065">
        <v>5921</v>
      </c>
      <c r="I5065" s="1" t="s">
        <v>41</v>
      </c>
      <c r="J5065">
        <v>6</v>
      </c>
    </row>
    <row r="5066" spans="1:10" hidden="1" x14ac:dyDescent="0.25">
      <c r="A5066" s="24" t="str">
        <f t="shared" si="80"/>
        <v>5923ARCELOR (BERTON SICARD)</v>
      </c>
      <c r="B5066" s="1">
        <v>5923</v>
      </c>
      <c r="C5066" s="1" t="s">
        <v>32898</v>
      </c>
      <c r="D5066" s="1" t="s">
        <v>78</v>
      </c>
      <c r="E5066" s="1" t="s">
        <v>1278</v>
      </c>
      <c r="F5066" s="1" t="s">
        <v>32900</v>
      </c>
      <c r="G5066" s="1" t="s">
        <v>655</v>
      </c>
      <c r="H5066">
        <v>5923</v>
      </c>
      <c r="I5066" s="1" t="s">
        <v>41</v>
      </c>
      <c r="J5066">
        <v>6</v>
      </c>
    </row>
    <row r="5067" spans="1:10" hidden="1" x14ac:dyDescent="0.25">
      <c r="A5067" s="24" t="str">
        <f t="shared" si="80"/>
        <v>5924ARCELOR (BERTON SICARD)</v>
      </c>
      <c r="B5067" s="1">
        <v>5924</v>
      </c>
      <c r="C5067" s="1" t="s">
        <v>32898</v>
      </c>
      <c r="D5067" s="1" t="s">
        <v>78</v>
      </c>
      <c r="E5067" s="1" t="s">
        <v>1279</v>
      </c>
      <c r="F5067" s="1" t="s">
        <v>32900</v>
      </c>
      <c r="G5067" s="1" t="s">
        <v>655</v>
      </c>
      <c r="H5067">
        <v>5924</v>
      </c>
      <c r="I5067" s="1" t="s">
        <v>41</v>
      </c>
      <c r="J5067">
        <v>6.5</v>
      </c>
    </row>
    <row r="5068" spans="1:10" hidden="1" x14ac:dyDescent="0.25">
      <c r="A5068" s="24" t="str">
        <f t="shared" ref="A5068:A5131" si="81">B5068&amp;F5068</f>
        <v>5930ARCELOR (BERTON SICARD)</v>
      </c>
      <c r="B5068" s="1">
        <v>5930</v>
      </c>
      <c r="C5068" s="1" t="s">
        <v>32898</v>
      </c>
      <c r="D5068" s="1" t="s">
        <v>78</v>
      </c>
      <c r="E5068" s="1" t="s">
        <v>1191</v>
      </c>
      <c r="F5068" s="1" t="s">
        <v>32900</v>
      </c>
      <c r="G5068" s="1" t="s">
        <v>655</v>
      </c>
      <c r="H5068">
        <v>5930</v>
      </c>
      <c r="I5068" s="1" t="s">
        <v>41</v>
      </c>
      <c r="J5068">
        <v>6</v>
      </c>
    </row>
    <row r="5069" spans="1:10" hidden="1" x14ac:dyDescent="0.25">
      <c r="A5069" s="24" t="str">
        <f t="shared" si="81"/>
        <v>5931ARCELOR (BERTON SICARD)</v>
      </c>
      <c r="B5069" s="1">
        <v>5931</v>
      </c>
      <c r="C5069" s="1" t="s">
        <v>32898</v>
      </c>
      <c r="D5069" s="1" t="s">
        <v>78</v>
      </c>
      <c r="E5069" s="1" t="s">
        <v>1280</v>
      </c>
      <c r="F5069" s="1" t="s">
        <v>32900</v>
      </c>
      <c r="G5069" s="1" t="s">
        <v>655</v>
      </c>
      <c r="H5069">
        <v>5931</v>
      </c>
      <c r="I5069" s="1" t="s">
        <v>41</v>
      </c>
      <c r="J5069">
        <v>6</v>
      </c>
    </row>
    <row r="5070" spans="1:10" hidden="1" x14ac:dyDescent="0.25">
      <c r="A5070" s="24" t="str">
        <f t="shared" si="81"/>
        <v>5935ARCELOR (BERTON SICARD)</v>
      </c>
      <c r="B5070" s="1">
        <v>5935</v>
      </c>
      <c r="C5070" s="1" t="s">
        <v>32898</v>
      </c>
      <c r="D5070" s="1" t="s">
        <v>78</v>
      </c>
      <c r="E5070" s="1" t="s">
        <v>691</v>
      </c>
      <c r="F5070" s="1" t="s">
        <v>32900</v>
      </c>
      <c r="G5070" s="1" t="s">
        <v>655</v>
      </c>
      <c r="H5070">
        <v>5935</v>
      </c>
      <c r="I5070" s="1" t="s">
        <v>41</v>
      </c>
      <c r="J5070">
        <v>6</v>
      </c>
    </row>
    <row r="5071" spans="1:10" hidden="1" x14ac:dyDescent="0.25">
      <c r="A5071" s="24" t="str">
        <f t="shared" si="81"/>
        <v>5936ARCELOR (BERTON SICARD)</v>
      </c>
      <c r="B5071" s="1">
        <v>5936</v>
      </c>
      <c r="C5071" s="1" t="s">
        <v>32898</v>
      </c>
      <c r="D5071" s="1" t="s">
        <v>78</v>
      </c>
      <c r="E5071" s="1" t="s">
        <v>689</v>
      </c>
      <c r="F5071" s="1" t="s">
        <v>32900</v>
      </c>
      <c r="G5071" s="1" t="s">
        <v>655</v>
      </c>
      <c r="H5071">
        <v>5936</v>
      </c>
      <c r="I5071" s="1" t="s">
        <v>41</v>
      </c>
      <c r="J5071">
        <v>6</v>
      </c>
    </row>
    <row r="5072" spans="1:10" hidden="1" x14ac:dyDescent="0.25">
      <c r="A5072" s="24" t="str">
        <f t="shared" si="81"/>
        <v>5939ARCELOR (BERTON SICARD)</v>
      </c>
      <c r="B5072" s="1">
        <v>5939</v>
      </c>
      <c r="C5072" s="1" t="s">
        <v>32898</v>
      </c>
      <c r="D5072" s="1" t="s">
        <v>78</v>
      </c>
      <c r="E5072" s="1" t="s">
        <v>1193</v>
      </c>
      <c r="F5072" s="1" t="s">
        <v>32900</v>
      </c>
      <c r="G5072" s="1" t="s">
        <v>655</v>
      </c>
      <c r="H5072">
        <v>5939</v>
      </c>
      <c r="I5072" s="1" t="s">
        <v>41</v>
      </c>
      <c r="J5072">
        <v>6</v>
      </c>
    </row>
    <row r="5073" spans="1:10" hidden="1" x14ac:dyDescent="0.25">
      <c r="A5073" s="24" t="str">
        <f t="shared" si="81"/>
        <v>5939/1ARCELOR (BERTON SICARD)</v>
      </c>
      <c r="B5073" s="1" t="s">
        <v>1281</v>
      </c>
      <c r="C5073" s="1" t="s">
        <v>32898</v>
      </c>
      <c r="D5073" s="1" t="s">
        <v>78</v>
      </c>
      <c r="E5073" s="1" t="s">
        <v>1282</v>
      </c>
      <c r="F5073" s="1" t="s">
        <v>32900</v>
      </c>
      <c r="G5073" s="1" t="s">
        <v>655</v>
      </c>
      <c r="H5073" t="s">
        <v>1281</v>
      </c>
      <c r="I5073" s="1" t="s">
        <v>41</v>
      </c>
      <c r="J5073">
        <v>1</v>
      </c>
    </row>
    <row r="5074" spans="1:10" hidden="1" x14ac:dyDescent="0.25">
      <c r="A5074" s="24" t="str">
        <f t="shared" si="81"/>
        <v>5941ARCELOR (BERTON SICARD)</v>
      </c>
      <c r="B5074" s="1">
        <v>5941</v>
      </c>
      <c r="C5074" s="1" t="s">
        <v>32898</v>
      </c>
      <c r="D5074" s="1" t="s">
        <v>78</v>
      </c>
      <c r="E5074" s="1" t="s">
        <v>1284</v>
      </c>
      <c r="F5074" s="1" t="s">
        <v>32900</v>
      </c>
      <c r="G5074" s="1" t="s">
        <v>655</v>
      </c>
      <c r="H5074">
        <v>5941</v>
      </c>
      <c r="I5074" s="1" t="s">
        <v>41</v>
      </c>
      <c r="J5074">
        <v>6</v>
      </c>
    </row>
    <row r="5075" spans="1:10" hidden="1" x14ac:dyDescent="0.25">
      <c r="A5075" s="24" t="str">
        <f t="shared" si="81"/>
        <v>5942ARCELOR (BERTON SICARD)</v>
      </c>
      <c r="B5075" s="1">
        <v>5942</v>
      </c>
      <c r="C5075" s="1" t="s">
        <v>32898</v>
      </c>
      <c r="D5075" s="1" t="s">
        <v>78</v>
      </c>
      <c r="E5075" s="1" t="s">
        <v>1285</v>
      </c>
      <c r="F5075" s="1" t="s">
        <v>32900</v>
      </c>
      <c r="G5075" s="1" t="s">
        <v>655</v>
      </c>
      <c r="H5075">
        <v>5942</v>
      </c>
      <c r="I5075" s="1" t="s">
        <v>41</v>
      </c>
      <c r="J5075">
        <v>6</v>
      </c>
    </row>
    <row r="5076" spans="1:10" hidden="1" x14ac:dyDescent="0.25">
      <c r="A5076" s="24" t="str">
        <f t="shared" si="81"/>
        <v>5943ARCELOR (BERTON SICARD)</v>
      </c>
      <c r="B5076" s="1">
        <v>5943</v>
      </c>
      <c r="C5076" s="1" t="s">
        <v>32898</v>
      </c>
      <c r="D5076" s="1" t="s">
        <v>78</v>
      </c>
      <c r="E5076" s="1" t="s">
        <v>1206</v>
      </c>
      <c r="F5076" s="1" t="s">
        <v>32900</v>
      </c>
      <c r="G5076" s="1" t="s">
        <v>655</v>
      </c>
      <c r="H5076">
        <v>5943</v>
      </c>
      <c r="I5076" s="1" t="s">
        <v>41</v>
      </c>
      <c r="J5076">
        <v>6</v>
      </c>
    </row>
    <row r="5077" spans="1:10" hidden="1" x14ac:dyDescent="0.25">
      <c r="A5077" s="24" t="str">
        <f t="shared" si="81"/>
        <v>5971ARCELOR (BERTON SICARD)</v>
      </c>
      <c r="B5077" s="1">
        <v>5971</v>
      </c>
      <c r="C5077" s="1" t="s">
        <v>32898</v>
      </c>
      <c r="D5077" s="1" t="s">
        <v>78</v>
      </c>
      <c r="E5077" s="1" t="s">
        <v>1286</v>
      </c>
      <c r="F5077" s="1" t="s">
        <v>32900</v>
      </c>
      <c r="G5077" s="1" t="s">
        <v>655</v>
      </c>
      <c r="H5077">
        <v>5971</v>
      </c>
      <c r="I5077" s="1" t="s">
        <v>41</v>
      </c>
      <c r="J5077">
        <v>6</v>
      </c>
    </row>
    <row r="5078" spans="1:10" hidden="1" x14ac:dyDescent="0.25">
      <c r="A5078" s="24" t="str">
        <f t="shared" si="81"/>
        <v>5972ARCELOR (BERTON SICARD)</v>
      </c>
      <c r="B5078" s="1">
        <v>5972</v>
      </c>
      <c r="C5078" s="1" t="s">
        <v>32898</v>
      </c>
      <c r="D5078" s="1" t="s">
        <v>78</v>
      </c>
      <c r="E5078" s="1" t="s">
        <v>1287</v>
      </c>
      <c r="F5078" s="1" t="s">
        <v>32900</v>
      </c>
      <c r="G5078" s="1" t="s">
        <v>655</v>
      </c>
      <c r="H5078">
        <v>5972</v>
      </c>
      <c r="I5078" s="1" t="s">
        <v>41</v>
      </c>
      <c r="J5078">
        <v>6</v>
      </c>
    </row>
    <row r="5079" spans="1:10" hidden="1" x14ac:dyDescent="0.25">
      <c r="A5079" s="24" t="str">
        <f t="shared" si="81"/>
        <v>5978ARCELOR (BERTON SICARD)</v>
      </c>
      <c r="B5079" s="1">
        <v>5978</v>
      </c>
      <c r="C5079" s="1" t="s">
        <v>32898</v>
      </c>
      <c r="D5079" s="1" t="s">
        <v>78</v>
      </c>
      <c r="E5079" s="1" t="s">
        <v>1288</v>
      </c>
      <c r="F5079" s="1" t="s">
        <v>32900</v>
      </c>
      <c r="G5079" s="1" t="s">
        <v>655</v>
      </c>
      <c r="H5079">
        <v>5978</v>
      </c>
      <c r="I5079" s="1" t="s">
        <v>41</v>
      </c>
      <c r="J5079">
        <v>6</v>
      </c>
    </row>
    <row r="5080" spans="1:10" hidden="1" x14ac:dyDescent="0.25">
      <c r="A5080" s="24" t="str">
        <f t="shared" si="81"/>
        <v>5979ARCELOR (BERTON SICARD)</v>
      </c>
      <c r="B5080" s="1">
        <v>5979</v>
      </c>
      <c r="C5080" s="1" t="s">
        <v>32898</v>
      </c>
      <c r="D5080" s="1" t="s">
        <v>78</v>
      </c>
      <c r="E5080" s="1" t="s">
        <v>1289</v>
      </c>
      <c r="F5080" s="1" t="s">
        <v>32900</v>
      </c>
      <c r="G5080" s="1" t="s">
        <v>655</v>
      </c>
      <c r="H5080">
        <v>5979</v>
      </c>
      <c r="I5080" s="1" t="s">
        <v>41</v>
      </c>
      <c r="J5080">
        <v>6</v>
      </c>
    </row>
    <row r="5081" spans="1:10" hidden="1" x14ac:dyDescent="0.25">
      <c r="A5081" s="24" t="str">
        <f t="shared" si="81"/>
        <v>5980ARCELOR (BERTON SICARD)</v>
      </c>
      <c r="B5081" s="1">
        <v>5980</v>
      </c>
      <c r="C5081" s="1" t="s">
        <v>32898</v>
      </c>
      <c r="D5081" s="1" t="s">
        <v>78</v>
      </c>
      <c r="E5081" s="1" t="s">
        <v>1241</v>
      </c>
      <c r="F5081" s="1" t="s">
        <v>32900</v>
      </c>
      <c r="G5081" s="1" t="s">
        <v>655</v>
      </c>
      <c r="H5081">
        <v>5980</v>
      </c>
      <c r="I5081" s="1" t="s">
        <v>41</v>
      </c>
      <c r="J5081">
        <v>6.5</v>
      </c>
    </row>
    <row r="5082" spans="1:10" hidden="1" x14ac:dyDescent="0.25">
      <c r="A5082" s="24" t="str">
        <f t="shared" si="81"/>
        <v>5981ARCELOR (BERTON SICARD)</v>
      </c>
      <c r="B5082" s="1">
        <v>5981</v>
      </c>
      <c r="C5082" s="1" t="s">
        <v>32898</v>
      </c>
      <c r="D5082" s="1" t="s">
        <v>78</v>
      </c>
      <c r="E5082" s="1" t="s">
        <v>1243</v>
      </c>
      <c r="F5082" s="1" t="s">
        <v>32900</v>
      </c>
      <c r="G5082" s="1" t="s">
        <v>655</v>
      </c>
      <c r="H5082">
        <v>5981</v>
      </c>
      <c r="I5082" s="1" t="s">
        <v>41</v>
      </c>
      <c r="J5082">
        <v>6.5</v>
      </c>
    </row>
    <row r="5083" spans="1:10" hidden="1" x14ac:dyDescent="0.25">
      <c r="A5083" s="24" t="str">
        <f t="shared" si="81"/>
        <v>5982ARCELOR (BERTON SICARD)</v>
      </c>
      <c r="B5083" s="1">
        <v>5982</v>
      </c>
      <c r="C5083" s="1" t="s">
        <v>32898</v>
      </c>
      <c r="D5083" s="1" t="s">
        <v>78</v>
      </c>
      <c r="E5083" s="1" t="s">
        <v>1290</v>
      </c>
      <c r="F5083" s="1" t="s">
        <v>32900</v>
      </c>
      <c r="G5083" s="1" t="s">
        <v>655</v>
      </c>
      <c r="H5083">
        <v>5982</v>
      </c>
      <c r="I5083" s="1" t="s">
        <v>41</v>
      </c>
      <c r="J5083">
        <v>6.5</v>
      </c>
    </row>
    <row r="5084" spans="1:10" hidden="1" x14ac:dyDescent="0.25">
      <c r="A5084" s="24" t="str">
        <f t="shared" si="81"/>
        <v>6596ARCELOR (BERTON SICARD)</v>
      </c>
      <c r="B5084" s="1">
        <v>6596</v>
      </c>
      <c r="C5084" s="1" t="s">
        <v>32898</v>
      </c>
      <c r="D5084" s="1" t="s">
        <v>168</v>
      </c>
      <c r="E5084" s="1" t="s">
        <v>1291</v>
      </c>
      <c r="F5084" s="1" t="s">
        <v>32900</v>
      </c>
      <c r="G5084" s="1" t="s">
        <v>655</v>
      </c>
      <c r="H5084">
        <v>6596</v>
      </c>
      <c r="I5084" s="1" t="s">
        <v>41</v>
      </c>
      <c r="J5084">
        <v>6.5</v>
      </c>
    </row>
    <row r="5085" spans="1:10" hidden="1" x14ac:dyDescent="0.25">
      <c r="A5085" s="24" t="str">
        <f t="shared" si="81"/>
        <v>6598/4ARCELOR (BERTON SICARD)</v>
      </c>
      <c r="B5085" s="1" t="s">
        <v>1292</v>
      </c>
      <c r="C5085" s="1" t="s">
        <v>32898</v>
      </c>
      <c r="D5085" s="1" t="s">
        <v>78</v>
      </c>
      <c r="E5085" s="1" t="s">
        <v>1293</v>
      </c>
      <c r="F5085" s="1" t="s">
        <v>32900</v>
      </c>
      <c r="G5085" s="1" t="s">
        <v>655</v>
      </c>
      <c r="H5085" t="s">
        <v>1292</v>
      </c>
      <c r="I5085" s="1" t="s">
        <v>41</v>
      </c>
      <c r="J5085">
        <v>4.5999999999999996</v>
      </c>
    </row>
    <row r="5086" spans="1:10" hidden="1" x14ac:dyDescent="0.25">
      <c r="A5086" s="24" t="str">
        <f t="shared" si="81"/>
        <v>6621ARCELOR (BERTON SICARD)</v>
      </c>
      <c r="B5086" s="1">
        <v>6621</v>
      </c>
      <c r="C5086" s="1" t="s">
        <v>32898</v>
      </c>
      <c r="D5086" s="1" t="s">
        <v>78</v>
      </c>
      <c r="E5086" s="1" t="s">
        <v>1308</v>
      </c>
      <c r="F5086" s="1" t="s">
        <v>32900</v>
      </c>
      <c r="G5086" s="1" t="s">
        <v>655</v>
      </c>
      <c r="H5086">
        <v>6621</v>
      </c>
      <c r="I5086" s="1" t="s">
        <v>41</v>
      </c>
      <c r="J5086">
        <v>6.5</v>
      </c>
    </row>
    <row r="5087" spans="1:10" hidden="1" x14ac:dyDescent="0.25">
      <c r="A5087" s="24" t="str">
        <f t="shared" si="81"/>
        <v>6622ARCELOR (BERTON SICARD)</v>
      </c>
      <c r="B5087" s="1">
        <v>6622</v>
      </c>
      <c r="C5087" s="1" t="s">
        <v>32898</v>
      </c>
      <c r="D5087" s="1" t="s">
        <v>78</v>
      </c>
      <c r="E5087" s="1" t="s">
        <v>1309</v>
      </c>
      <c r="F5087" s="1" t="s">
        <v>32900</v>
      </c>
      <c r="G5087" s="1" t="s">
        <v>655</v>
      </c>
      <c r="H5087">
        <v>6622</v>
      </c>
      <c r="I5087" s="1" t="s">
        <v>41</v>
      </c>
      <c r="J5087">
        <v>6.5</v>
      </c>
    </row>
    <row r="5088" spans="1:10" hidden="1" x14ac:dyDescent="0.25">
      <c r="A5088" s="24" t="str">
        <f t="shared" si="81"/>
        <v>6623ARCELOR (BERTON SICARD)</v>
      </c>
      <c r="B5088" s="1">
        <v>6623</v>
      </c>
      <c r="C5088" s="1" t="s">
        <v>32898</v>
      </c>
      <c r="D5088" s="1" t="s">
        <v>78</v>
      </c>
      <c r="E5088" s="1" t="s">
        <v>1310</v>
      </c>
      <c r="F5088" s="1" t="s">
        <v>32900</v>
      </c>
      <c r="G5088" s="1" t="s">
        <v>655</v>
      </c>
      <c r="H5088">
        <v>6623</v>
      </c>
      <c r="I5088" s="1" t="s">
        <v>41</v>
      </c>
      <c r="J5088">
        <v>6.5</v>
      </c>
    </row>
    <row r="5089" spans="1:10" hidden="1" x14ac:dyDescent="0.25">
      <c r="A5089" s="24" t="str">
        <f t="shared" si="81"/>
        <v>6624ARCELOR (BERTON SICARD)</v>
      </c>
      <c r="B5089" s="1">
        <v>6624</v>
      </c>
      <c r="C5089" s="1" t="s">
        <v>32898</v>
      </c>
      <c r="D5089" s="1" t="s">
        <v>78</v>
      </c>
      <c r="E5089" s="1" t="s">
        <v>1311</v>
      </c>
      <c r="F5089" s="1" t="s">
        <v>32900</v>
      </c>
      <c r="G5089" s="1" t="s">
        <v>655</v>
      </c>
      <c r="H5089">
        <v>6624</v>
      </c>
      <c r="I5089" s="1" t="s">
        <v>41</v>
      </c>
      <c r="J5089">
        <v>6.5</v>
      </c>
    </row>
    <row r="5090" spans="1:10" hidden="1" x14ac:dyDescent="0.25">
      <c r="A5090" s="24" t="str">
        <f t="shared" si="81"/>
        <v>6625/4ARCELOR (BERTON SICARD)</v>
      </c>
      <c r="B5090" s="1" t="s">
        <v>1312</v>
      </c>
      <c r="C5090" s="1" t="s">
        <v>32898</v>
      </c>
      <c r="D5090" s="1" t="s">
        <v>78</v>
      </c>
      <c r="E5090" s="1" t="s">
        <v>1313</v>
      </c>
      <c r="F5090" s="1" t="s">
        <v>32900</v>
      </c>
      <c r="G5090" s="1" t="s">
        <v>655</v>
      </c>
      <c r="H5090" t="s">
        <v>1312</v>
      </c>
      <c r="I5090" s="1" t="s">
        <v>41</v>
      </c>
      <c r="J5090">
        <v>4.5999999999999996</v>
      </c>
    </row>
    <row r="5091" spans="1:10" hidden="1" x14ac:dyDescent="0.25">
      <c r="A5091" s="24" t="str">
        <f t="shared" si="81"/>
        <v>6626/4ARCELOR (BERTON SICARD)</v>
      </c>
      <c r="B5091" s="1" t="s">
        <v>1314</v>
      </c>
      <c r="C5091" s="1" t="s">
        <v>32898</v>
      </c>
      <c r="D5091" s="1" t="s">
        <v>78</v>
      </c>
      <c r="E5091" s="1" t="s">
        <v>1315</v>
      </c>
      <c r="F5091" s="1" t="s">
        <v>32900</v>
      </c>
      <c r="G5091" s="1" t="s">
        <v>655</v>
      </c>
      <c r="H5091" t="s">
        <v>1314</v>
      </c>
      <c r="I5091" s="1" t="s">
        <v>41</v>
      </c>
      <c r="J5091">
        <v>4.5999999999999996</v>
      </c>
    </row>
    <row r="5092" spans="1:10" hidden="1" x14ac:dyDescent="0.25">
      <c r="A5092" s="24" t="str">
        <f t="shared" si="81"/>
        <v>6631ARCELOR (BERTON SICARD)</v>
      </c>
      <c r="B5092" s="1">
        <v>6631</v>
      </c>
      <c r="C5092" s="1" t="s">
        <v>32898</v>
      </c>
      <c r="D5092" s="1" t="s">
        <v>78</v>
      </c>
      <c r="E5092" s="1" t="s">
        <v>1318</v>
      </c>
      <c r="F5092" s="1" t="s">
        <v>32900</v>
      </c>
      <c r="G5092" s="1" t="s">
        <v>655</v>
      </c>
      <c r="H5092">
        <v>6631</v>
      </c>
      <c r="I5092" s="1" t="s">
        <v>41</v>
      </c>
      <c r="J5092">
        <v>6.5</v>
      </c>
    </row>
    <row r="5093" spans="1:10" hidden="1" x14ac:dyDescent="0.25">
      <c r="A5093" s="24" t="str">
        <f t="shared" si="81"/>
        <v>6635ARCELOR (BERTON SICARD)</v>
      </c>
      <c r="B5093" s="1">
        <v>6635</v>
      </c>
      <c r="C5093" s="1" t="s">
        <v>32898</v>
      </c>
      <c r="D5093" s="1" t="s">
        <v>78</v>
      </c>
      <c r="E5093" s="1" t="s">
        <v>1319</v>
      </c>
      <c r="F5093" s="1" t="s">
        <v>32900</v>
      </c>
      <c r="G5093" s="1" t="s">
        <v>655</v>
      </c>
      <c r="H5093">
        <v>6635</v>
      </c>
      <c r="I5093" s="1" t="s">
        <v>41</v>
      </c>
      <c r="J5093">
        <v>6.5</v>
      </c>
    </row>
    <row r="5094" spans="1:10" hidden="1" x14ac:dyDescent="0.25">
      <c r="A5094" s="24" t="str">
        <f t="shared" si="81"/>
        <v>6636ARCELOR (BERTON SICARD)</v>
      </c>
      <c r="B5094" s="1">
        <v>6636</v>
      </c>
      <c r="C5094" s="1" t="s">
        <v>32898</v>
      </c>
      <c r="D5094" s="1" t="s">
        <v>78</v>
      </c>
      <c r="E5094" s="1" t="s">
        <v>1320</v>
      </c>
      <c r="F5094" s="1" t="s">
        <v>32900</v>
      </c>
      <c r="G5094" s="1" t="s">
        <v>655</v>
      </c>
      <c r="H5094">
        <v>6636</v>
      </c>
      <c r="I5094" s="1" t="s">
        <v>41</v>
      </c>
      <c r="J5094">
        <v>6.5</v>
      </c>
    </row>
    <row r="5095" spans="1:10" hidden="1" x14ac:dyDescent="0.25">
      <c r="A5095" s="24" t="str">
        <f t="shared" si="81"/>
        <v>6640ARCELOR (BERTON SICARD)</v>
      </c>
      <c r="B5095" s="1">
        <v>6640</v>
      </c>
      <c r="C5095" s="1" t="s">
        <v>32898</v>
      </c>
      <c r="D5095" s="1" t="s">
        <v>78</v>
      </c>
      <c r="E5095" s="1" t="s">
        <v>1321</v>
      </c>
      <c r="F5095" s="1" t="s">
        <v>32900</v>
      </c>
      <c r="G5095" s="1" t="s">
        <v>655</v>
      </c>
      <c r="H5095">
        <v>6640</v>
      </c>
      <c r="I5095" s="1" t="s">
        <v>41</v>
      </c>
      <c r="J5095">
        <v>6.5</v>
      </c>
    </row>
    <row r="5096" spans="1:10" hidden="1" x14ac:dyDescent="0.25">
      <c r="A5096" s="24" t="str">
        <f t="shared" si="81"/>
        <v>6641ARCELOR (BERTON SICARD)</v>
      </c>
      <c r="B5096" s="1">
        <v>6641</v>
      </c>
      <c r="C5096" s="1" t="s">
        <v>32898</v>
      </c>
      <c r="D5096" s="1" t="s">
        <v>78</v>
      </c>
      <c r="E5096" s="1" t="s">
        <v>1322</v>
      </c>
      <c r="F5096" s="1" t="s">
        <v>32900</v>
      </c>
      <c r="G5096" s="1" t="s">
        <v>655</v>
      </c>
      <c r="H5096">
        <v>6641</v>
      </c>
      <c r="I5096" s="1" t="s">
        <v>41</v>
      </c>
      <c r="J5096">
        <v>6.5</v>
      </c>
    </row>
    <row r="5097" spans="1:10" hidden="1" x14ac:dyDescent="0.25">
      <c r="A5097" s="24" t="str">
        <f t="shared" si="81"/>
        <v>6642ARCELOR (BERTON SICARD)</v>
      </c>
      <c r="B5097" s="1">
        <v>6642</v>
      </c>
      <c r="C5097" s="1" t="s">
        <v>32898</v>
      </c>
      <c r="D5097" s="1" t="s">
        <v>78</v>
      </c>
      <c r="E5097" s="1" t="s">
        <v>1323</v>
      </c>
      <c r="F5097" s="1" t="s">
        <v>32900</v>
      </c>
      <c r="G5097" s="1" t="s">
        <v>655</v>
      </c>
      <c r="H5097">
        <v>6642</v>
      </c>
      <c r="I5097" s="1" t="s">
        <v>41</v>
      </c>
      <c r="J5097">
        <v>6.5</v>
      </c>
    </row>
    <row r="5098" spans="1:10" hidden="1" x14ac:dyDescent="0.25">
      <c r="A5098" s="24" t="str">
        <f t="shared" si="81"/>
        <v>6643ARCELOR (BERTON SICARD)</v>
      </c>
      <c r="B5098" s="1">
        <v>6643</v>
      </c>
      <c r="C5098" s="1" t="s">
        <v>32898</v>
      </c>
      <c r="D5098" s="1" t="s">
        <v>78</v>
      </c>
      <c r="E5098" s="1" t="s">
        <v>1324</v>
      </c>
      <c r="F5098" s="1" t="s">
        <v>32900</v>
      </c>
      <c r="G5098" s="1" t="s">
        <v>655</v>
      </c>
      <c r="H5098">
        <v>6643</v>
      </c>
      <c r="I5098" s="1" t="s">
        <v>41</v>
      </c>
      <c r="J5098">
        <v>6.5</v>
      </c>
    </row>
    <row r="5099" spans="1:10" hidden="1" x14ac:dyDescent="0.25">
      <c r="A5099" s="24" t="str">
        <f t="shared" si="81"/>
        <v>6644ARCELOR (BERTON SICARD)</v>
      </c>
      <c r="B5099" s="1">
        <v>6644</v>
      </c>
      <c r="C5099" s="1" t="s">
        <v>32898</v>
      </c>
      <c r="D5099" s="1" t="s">
        <v>78</v>
      </c>
      <c r="E5099" s="1" t="s">
        <v>1325</v>
      </c>
      <c r="F5099" s="1" t="s">
        <v>32900</v>
      </c>
      <c r="G5099" s="1" t="s">
        <v>655</v>
      </c>
      <c r="H5099">
        <v>6644</v>
      </c>
      <c r="I5099" s="1" t="s">
        <v>41</v>
      </c>
      <c r="J5099">
        <v>6.5</v>
      </c>
    </row>
    <row r="5100" spans="1:10" hidden="1" x14ac:dyDescent="0.25">
      <c r="A5100" s="24" t="str">
        <f t="shared" si="81"/>
        <v>6645ARCELOR (BERTON SICARD)</v>
      </c>
      <c r="B5100" s="1">
        <v>6645</v>
      </c>
      <c r="C5100" s="1" t="s">
        <v>32898</v>
      </c>
      <c r="D5100" s="1" t="s">
        <v>78</v>
      </c>
      <c r="E5100" s="1" t="s">
        <v>1326</v>
      </c>
      <c r="F5100" s="1" t="s">
        <v>32900</v>
      </c>
      <c r="G5100" s="1" t="s">
        <v>655</v>
      </c>
      <c r="H5100">
        <v>6645</v>
      </c>
      <c r="I5100" s="1" t="s">
        <v>41</v>
      </c>
      <c r="J5100">
        <v>6.5</v>
      </c>
    </row>
    <row r="5101" spans="1:10" hidden="1" x14ac:dyDescent="0.25">
      <c r="A5101" s="24" t="str">
        <f t="shared" si="81"/>
        <v>6647/1ARCELOR (BERTON SICARD)</v>
      </c>
      <c r="B5101" s="1" t="s">
        <v>1327</v>
      </c>
      <c r="C5101" s="1" t="s">
        <v>32898</v>
      </c>
      <c r="D5101" s="1" t="s">
        <v>78</v>
      </c>
      <c r="E5101" s="1" t="s">
        <v>1328</v>
      </c>
      <c r="F5101" s="1" t="s">
        <v>32900</v>
      </c>
      <c r="G5101" s="1" t="s">
        <v>655</v>
      </c>
      <c r="H5101" t="s">
        <v>1327</v>
      </c>
      <c r="I5101" s="1" t="s">
        <v>41</v>
      </c>
      <c r="J5101">
        <v>1</v>
      </c>
    </row>
    <row r="5102" spans="1:10" hidden="1" x14ac:dyDescent="0.25">
      <c r="A5102" s="24" t="str">
        <f t="shared" si="81"/>
        <v>6648ARCELOR (BERTON SICARD)</v>
      </c>
      <c r="B5102" s="1">
        <v>6648</v>
      </c>
      <c r="C5102" s="1" t="s">
        <v>32898</v>
      </c>
      <c r="D5102" s="1" t="s">
        <v>78</v>
      </c>
      <c r="E5102" s="1" t="s">
        <v>1329</v>
      </c>
      <c r="F5102" s="1" t="s">
        <v>32900</v>
      </c>
      <c r="G5102" s="1" t="s">
        <v>655</v>
      </c>
      <c r="H5102">
        <v>6648</v>
      </c>
      <c r="I5102" s="1" t="s">
        <v>41</v>
      </c>
      <c r="J5102">
        <v>6.5</v>
      </c>
    </row>
    <row r="5103" spans="1:10" hidden="1" x14ac:dyDescent="0.25">
      <c r="A5103" s="24" t="str">
        <f t="shared" si="81"/>
        <v>6649ARCELOR (BERTON SICARD)</v>
      </c>
      <c r="B5103" s="1">
        <v>6649</v>
      </c>
      <c r="C5103" s="1" t="s">
        <v>32898</v>
      </c>
      <c r="D5103" s="1" t="s">
        <v>78</v>
      </c>
      <c r="E5103" s="1" t="s">
        <v>1330</v>
      </c>
      <c r="F5103" s="1" t="s">
        <v>32900</v>
      </c>
      <c r="G5103" s="1" t="s">
        <v>655</v>
      </c>
      <c r="H5103">
        <v>6649</v>
      </c>
      <c r="I5103" s="1" t="s">
        <v>41</v>
      </c>
      <c r="J5103">
        <v>6.5</v>
      </c>
    </row>
    <row r="5104" spans="1:10" hidden="1" x14ac:dyDescent="0.25">
      <c r="A5104" s="24" t="str">
        <f t="shared" si="81"/>
        <v>6650ARCELOR (BERTON SICARD)</v>
      </c>
      <c r="B5104" s="1">
        <v>6650</v>
      </c>
      <c r="C5104" s="1" t="s">
        <v>32898</v>
      </c>
      <c r="D5104" s="1" t="s">
        <v>78</v>
      </c>
      <c r="E5104" s="1" t="s">
        <v>1331</v>
      </c>
      <c r="F5104" s="1" t="s">
        <v>32900</v>
      </c>
      <c r="G5104" s="1" t="s">
        <v>655</v>
      </c>
      <c r="H5104">
        <v>6650</v>
      </c>
      <c r="I5104" s="1" t="s">
        <v>41</v>
      </c>
      <c r="J5104">
        <v>6.5</v>
      </c>
    </row>
    <row r="5105" spans="1:10" hidden="1" x14ac:dyDescent="0.25">
      <c r="A5105" s="24" t="str">
        <f t="shared" si="81"/>
        <v>6801ARCELOR (BERTON SICARD)</v>
      </c>
      <c r="B5105" s="1">
        <v>6801</v>
      </c>
      <c r="C5105" s="1" t="s">
        <v>32898</v>
      </c>
      <c r="D5105" s="1" t="s">
        <v>78</v>
      </c>
      <c r="E5105" s="1" t="s">
        <v>1332</v>
      </c>
      <c r="F5105" s="1" t="s">
        <v>32900</v>
      </c>
      <c r="G5105" s="1" t="s">
        <v>655</v>
      </c>
      <c r="H5105">
        <v>6801</v>
      </c>
      <c r="I5105" s="1" t="s">
        <v>41</v>
      </c>
      <c r="J5105">
        <v>6.5</v>
      </c>
    </row>
    <row r="5106" spans="1:10" hidden="1" x14ac:dyDescent="0.25">
      <c r="A5106" s="24" t="str">
        <f t="shared" si="81"/>
        <v>6804ARCELOR (BERTON SICARD)</v>
      </c>
      <c r="B5106" s="1">
        <v>6804</v>
      </c>
      <c r="C5106" s="1" t="s">
        <v>32898</v>
      </c>
      <c r="D5106" s="1" t="s">
        <v>78</v>
      </c>
      <c r="E5106" s="1" t="s">
        <v>1333</v>
      </c>
      <c r="F5106" s="1" t="s">
        <v>32900</v>
      </c>
      <c r="G5106" s="1" t="s">
        <v>655</v>
      </c>
      <c r="H5106">
        <v>6804</v>
      </c>
      <c r="I5106" s="1" t="s">
        <v>41</v>
      </c>
      <c r="J5106">
        <v>6.5</v>
      </c>
    </row>
    <row r="5107" spans="1:10" hidden="1" x14ac:dyDescent="0.25">
      <c r="A5107" s="24" t="str">
        <f t="shared" si="81"/>
        <v>6959ARCELOR (BERTON SICARD)</v>
      </c>
      <c r="B5107" s="1">
        <v>6959</v>
      </c>
      <c r="C5107" s="1" t="s">
        <v>32898</v>
      </c>
      <c r="D5107" s="1" t="s">
        <v>78</v>
      </c>
      <c r="E5107" s="1" t="s">
        <v>1334</v>
      </c>
      <c r="F5107" s="1" t="s">
        <v>32900</v>
      </c>
      <c r="G5107" s="1" t="s">
        <v>655</v>
      </c>
      <c r="H5107">
        <v>6959</v>
      </c>
      <c r="I5107" s="1" t="s">
        <v>41</v>
      </c>
      <c r="J5107">
        <v>6.5</v>
      </c>
    </row>
    <row r="5108" spans="1:10" hidden="1" x14ac:dyDescent="0.25">
      <c r="A5108" s="24" t="str">
        <f t="shared" si="81"/>
        <v>6973ARCELOR (BERTON SICARD)</v>
      </c>
      <c r="B5108" s="1">
        <v>6973</v>
      </c>
      <c r="C5108" s="1" t="s">
        <v>32898</v>
      </c>
      <c r="D5108" s="1" t="s">
        <v>78</v>
      </c>
      <c r="E5108" s="1" t="s">
        <v>1337</v>
      </c>
      <c r="F5108" s="1" t="s">
        <v>32900</v>
      </c>
      <c r="G5108" s="1" t="s">
        <v>655</v>
      </c>
      <c r="H5108">
        <v>6973</v>
      </c>
      <c r="I5108" s="1" t="s">
        <v>41</v>
      </c>
      <c r="J5108">
        <v>6.5</v>
      </c>
    </row>
    <row r="5109" spans="1:10" hidden="1" x14ac:dyDescent="0.25">
      <c r="A5109" s="24" t="str">
        <f t="shared" si="81"/>
        <v>6975ARCELOR (BERTON SICARD)</v>
      </c>
      <c r="B5109" s="1">
        <v>6975</v>
      </c>
      <c r="C5109" s="1" t="s">
        <v>32898</v>
      </c>
      <c r="D5109" s="1" t="s">
        <v>78</v>
      </c>
      <c r="E5109" s="1" t="s">
        <v>1338</v>
      </c>
      <c r="F5109" s="1" t="s">
        <v>32900</v>
      </c>
      <c r="G5109" s="1" t="s">
        <v>655</v>
      </c>
      <c r="H5109">
        <v>6975</v>
      </c>
      <c r="I5109" s="1" t="s">
        <v>41</v>
      </c>
      <c r="J5109">
        <v>6.5</v>
      </c>
    </row>
    <row r="5110" spans="1:10" hidden="1" x14ac:dyDescent="0.25">
      <c r="A5110" s="24" t="str">
        <f t="shared" si="81"/>
        <v>6976ARCELOR (BERTON SICARD)</v>
      </c>
      <c r="B5110" s="1">
        <v>6976</v>
      </c>
      <c r="C5110" s="1" t="s">
        <v>32898</v>
      </c>
      <c r="D5110" s="1" t="s">
        <v>168</v>
      </c>
      <c r="E5110" s="1" t="s">
        <v>1339</v>
      </c>
      <c r="F5110" s="1" t="s">
        <v>32900</v>
      </c>
      <c r="G5110" s="1" t="s">
        <v>655</v>
      </c>
      <c r="H5110">
        <v>6976</v>
      </c>
      <c r="I5110" s="1" t="s">
        <v>41</v>
      </c>
      <c r="J5110">
        <v>6.5</v>
      </c>
    </row>
    <row r="5111" spans="1:10" hidden="1" x14ac:dyDescent="0.25">
      <c r="A5111" s="24" t="str">
        <f t="shared" si="81"/>
        <v>6982ARCELOR (BERTON SICARD)</v>
      </c>
      <c r="B5111" s="1">
        <v>6982</v>
      </c>
      <c r="C5111" s="1" t="s">
        <v>32898</v>
      </c>
      <c r="D5111" s="1" t="s">
        <v>78</v>
      </c>
      <c r="E5111" s="1" t="s">
        <v>1340</v>
      </c>
      <c r="F5111" s="1" t="s">
        <v>32900</v>
      </c>
      <c r="G5111" s="1" t="s">
        <v>655</v>
      </c>
      <c r="H5111">
        <v>6982</v>
      </c>
      <c r="I5111" s="1" t="s">
        <v>41</v>
      </c>
      <c r="J5111">
        <v>1</v>
      </c>
    </row>
    <row r="5112" spans="1:10" hidden="1" x14ac:dyDescent="0.25">
      <c r="A5112" s="24" t="str">
        <f t="shared" si="81"/>
        <v>6984ARCELOR (BERTON SICARD)</v>
      </c>
      <c r="B5112" s="1">
        <v>6984</v>
      </c>
      <c r="C5112" s="1" t="s">
        <v>32898</v>
      </c>
      <c r="D5112" s="1" t="s">
        <v>78</v>
      </c>
      <c r="E5112" s="1" t="s">
        <v>2252</v>
      </c>
      <c r="F5112" s="1" t="s">
        <v>32900</v>
      </c>
      <c r="G5112" s="1" t="s">
        <v>655</v>
      </c>
      <c r="H5112">
        <v>6984</v>
      </c>
      <c r="I5112" s="1" t="s">
        <v>41</v>
      </c>
      <c r="J5112">
        <v>1</v>
      </c>
    </row>
    <row r="5113" spans="1:10" hidden="1" x14ac:dyDescent="0.25">
      <c r="A5113" s="24" t="str">
        <f t="shared" si="81"/>
        <v>6986ARCELOR (BERTON SICARD)</v>
      </c>
      <c r="B5113" s="1">
        <v>6986</v>
      </c>
      <c r="C5113" s="1" t="s">
        <v>32898</v>
      </c>
      <c r="D5113" s="1" t="s">
        <v>78</v>
      </c>
      <c r="E5113" s="1" t="s">
        <v>2253</v>
      </c>
      <c r="F5113" s="1" t="s">
        <v>32900</v>
      </c>
      <c r="G5113" s="1" t="s">
        <v>655</v>
      </c>
      <c r="H5113">
        <v>6986</v>
      </c>
      <c r="I5113" s="1" t="s">
        <v>41</v>
      </c>
      <c r="J5113">
        <v>1</v>
      </c>
    </row>
    <row r="5114" spans="1:10" hidden="1" x14ac:dyDescent="0.25">
      <c r="A5114" s="24" t="str">
        <f t="shared" si="81"/>
        <v>7014ARCELOR (BERTON SICARD)</v>
      </c>
      <c r="B5114" s="1">
        <v>7014</v>
      </c>
      <c r="C5114" s="1" t="s">
        <v>32898</v>
      </c>
      <c r="D5114" s="1" t="s">
        <v>78</v>
      </c>
      <c r="E5114" s="1" t="s">
        <v>1071</v>
      </c>
      <c r="F5114" s="1" t="s">
        <v>32900</v>
      </c>
      <c r="G5114" s="1" t="s">
        <v>655</v>
      </c>
      <c r="H5114">
        <v>7014</v>
      </c>
      <c r="I5114" s="1" t="s">
        <v>41</v>
      </c>
      <c r="J5114">
        <v>6.5</v>
      </c>
    </row>
    <row r="5115" spans="1:10" hidden="1" x14ac:dyDescent="0.25">
      <c r="A5115" s="24" t="str">
        <f t="shared" si="81"/>
        <v>7016/4THARCELOR (BERTON SICARD)</v>
      </c>
      <c r="B5115" s="1" t="s">
        <v>1342</v>
      </c>
      <c r="C5115" s="1" t="s">
        <v>32898</v>
      </c>
      <c r="D5115" s="1" t="s">
        <v>78</v>
      </c>
      <c r="E5115" s="1" t="s">
        <v>1343</v>
      </c>
      <c r="F5115" s="1" t="s">
        <v>32900</v>
      </c>
      <c r="G5115" s="1" t="s">
        <v>655</v>
      </c>
      <c r="H5115" t="s">
        <v>1342</v>
      </c>
      <c r="I5115" s="1" t="s">
        <v>41</v>
      </c>
      <c r="J5115">
        <v>4.8</v>
      </c>
    </row>
    <row r="5116" spans="1:10" hidden="1" x14ac:dyDescent="0.25">
      <c r="A5116" s="24" t="str">
        <f t="shared" si="81"/>
        <v>7016THARCELOR (BERTON SICARD)</v>
      </c>
      <c r="B5116" s="1" t="s">
        <v>1344</v>
      </c>
      <c r="C5116" s="1" t="s">
        <v>32898</v>
      </c>
      <c r="D5116" s="1" t="s">
        <v>78</v>
      </c>
      <c r="E5116" s="1" t="s">
        <v>1343</v>
      </c>
      <c r="F5116" s="1" t="s">
        <v>32900</v>
      </c>
      <c r="G5116" s="1" t="s">
        <v>655</v>
      </c>
      <c r="H5116" t="s">
        <v>1344</v>
      </c>
      <c r="I5116" s="1" t="s">
        <v>41</v>
      </c>
      <c r="J5116">
        <v>6.5</v>
      </c>
    </row>
    <row r="5117" spans="1:10" hidden="1" x14ac:dyDescent="0.25">
      <c r="A5117" s="24" t="str">
        <f t="shared" si="81"/>
        <v>7017/4THARCELOR (BERTON SICARD)</v>
      </c>
      <c r="B5117" s="1" t="s">
        <v>1345</v>
      </c>
      <c r="C5117" s="1" t="s">
        <v>32898</v>
      </c>
      <c r="D5117" s="1" t="s">
        <v>78</v>
      </c>
      <c r="E5117" s="1" t="s">
        <v>1346</v>
      </c>
      <c r="F5117" s="1" t="s">
        <v>32900</v>
      </c>
      <c r="G5117" s="1" t="s">
        <v>655</v>
      </c>
      <c r="H5117" t="s">
        <v>1345</v>
      </c>
      <c r="I5117" s="1" t="s">
        <v>41</v>
      </c>
      <c r="J5117">
        <v>4.8</v>
      </c>
    </row>
    <row r="5118" spans="1:10" hidden="1" x14ac:dyDescent="0.25">
      <c r="A5118" s="24" t="str">
        <f t="shared" si="81"/>
        <v>7017THARCELOR (BERTON SICARD)</v>
      </c>
      <c r="B5118" s="1" t="s">
        <v>1347</v>
      </c>
      <c r="C5118" s="1" t="s">
        <v>32898</v>
      </c>
      <c r="D5118" s="1" t="s">
        <v>78</v>
      </c>
      <c r="E5118" s="1" t="s">
        <v>1346</v>
      </c>
      <c r="F5118" s="1" t="s">
        <v>32900</v>
      </c>
      <c r="G5118" s="1" t="s">
        <v>655</v>
      </c>
      <c r="H5118" t="s">
        <v>1347</v>
      </c>
      <c r="I5118" s="1" t="s">
        <v>41</v>
      </c>
      <c r="J5118">
        <v>6.5</v>
      </c>
    </row>
    <row r="5119" spans="1:10" hidden="1" x14ac:dyDescent="0.25">
      <c r="A5119" s="24" t="str">
        <f t="shared" si="81"/>
        <v>7028ARCELOR (BERTON SICARD)</v>
      </c>
      <c r="B5119" s="1">
        <v>7028</v>
      </c>
      <c r="C5119" s="1" t="s">
        <v>32898</v>
      </c>
      <c r="D5119" s="1" t="s">
        <v>78</v>
      </c>
      <c r="E5119" s="1" t="s">
        <v>1352</v>
      </c>
      <c r="F5119" s="1" t="s">
        <v>32900</v>
      </c>
      <c r="G5119" s="1" t="s">
        <v>655</v>
      </c>
      <c r="H5119">
        <v>7028</v>
      </c>
      <c r="I5119" s="1" t="s">
        <v>41</v>
      </c>
      <c r="J5119">
        <v>6.5</v>
      </c>
    </row>
    <row r="5120" spans="1:10" hidden="1" x14ac:dyDescent="0.25">
      <c r="A5120" s="24" t="str">
        <f t="shared" si="81"/>
        <v>7038ARCELOR (BERTON SICARD)</v>
      </c>
      <c r="B5120" s="1">
        <v>7038</v>
      </c>
      <c r="C5120" s="1" t="s">
        <v>32898</v>
      </c>
      <c r="D5120" s="1" t="s">
        <v>78</v>
      </c>
      <c r="E5120" s="1" t="s">
        <v>1353</v>
      </c>
      <c r="F5120" s="1" t="s">
        <v>32900</v>
      </c>
      <c r="G5120" s="1" t="s">
        <v>655</v>
      </c>
      <c r="H5120">
        <v>7038</v>
      </c>
      <c r="I5120" s="1" t="s">
        <v>41</v>
      </c>
      <c r="J5120">
        <v>6.5</v>
      </c>
    </row>
    <row r="5121" spans="1:10" hidden="1" x14ac:dyDescent="0.25">
      <c r="A5121" s="24" t="str">
        <f t="shared" si="81"/>
        <v>7039ARCELOR (BERTON SICARD)</v>
      </c>
      <c r="B5121" s="1">
        <v>7039</v>
      </c>
      <c r="C5121" s="1" t="s">
        <v>32898</v>
      </c>
      <c r="D5121" s="1" t="s">
        <v>78</v>
      </c>
      <c r="E5121" s="1" t="s">
        <v>1354</v>
      </c>
      <c r="F5121" s="1" t="s">
        <v>32900</v>
      </c>
      <c r="G5121" s="1" t="s">
        <v>655</v>
      </c>
      <c r="H5121">
        <v>7039</v>
      </c>
      <c r="I5121" s="1" t="s">
        <v>41</v>
      </c>
      <c r="J5121">
        <v>6.5</v>
      </c>
    </row>
    <row r="5122" spans="1:10" hidden="1" x14ac:dyDescent="0.25">
      <c r="A5122" s="24" t="str">
        <f t="shared" si="81"/>
        <v>7042ARCELOR (BERTON SICARD)</v>
      </c>
      <c r="B5122" s="1">
        <v>7042</v>
      </c>
      <c r="C5122" s="1" t="s">
        <v>32898</v>
      </c>
      <c r="D5122" s="1" t="s">
        <v>78</v>
      </c>
      <c r="E5122" s="1" t="s">
        <v>1355</v>
      </c>
      <c r="F5122" s="1" t="s">
        <v>32900</v>
      </c>
      <c r="G5122" s="1" t="s">
        <v>655</v>
      </c>
      <c r="H5122">
        <v>7042</v>
      </c>
      <c r="I5122" s="1" t="s">
        <v>41</v>
      </c>
      <c r="J5122">
        <v>6.5</v>
      </c>
    </row>
    <row r="5123" spans="1:10" hidden="1" x14ac:dyDescent="0.25">
      <c r="A5123" s="24" t="str">
        <f t="shared" si="81"/>
        <v>7044ARCELOR (BERTON SICARD)</v>
      </c>
      <c r="B5123" s="1">
        <v>7044</v>
      </c>
      <c r="C5123" s="1" t="s">
        <v>32898</v>
      </c>
      <c r="D5123" s="1" t="s">
        <v>78</v>
      </c>
      <c r="E5123" s="1" t="s">
        <v>1356</v>
      </c>
      <c r="F5123" s="1" t="s">
        <v>32900</v>
      </c>
      <c r="G5123" s="1" t="s">
        <v>655</v>
      </c>
      <c r="H5123">
        <v>7044</v>
      </c>
      <c r="I5123" s="1" t="s">
        <v>41</v>
      </c>
      <c r="J5123">
        <v>6.5</v>
      </c>
    </row>
    <row r="5124" spans="1:10" hidden="1" x14ac:dyDescent="0.25">
      <c r="A5124" s="24" t="str">
        <f t="shared" si="81"/>
        <v>7110ARCELOR (BERTON SICARD)</v>
      </c>
      <c r="B5124" s="1">
        <v>7110</v>
      </c>
      <c r="C5124" s="1" t="s">
        <v>32898</v>
      </c>
      <c r="D5124" s="1" t="s">
        <v>78</v>
      </c>
      <c r="E5124" s="1" t="s">
        <v>2336</v>
      </c>
      <c r="F5124" s="1" t="s">
        <v>32900</v>
      </c>
      <c r="G5124" s="1" t="s">
        <v>655</v>
      </c>
      <c r="H5124">
        <v>7110</v>
      </c>
      <c r="I5124" s="1" t="s">
        <v>41</v>
      </c>
      <c r="J5124">
        <v>1</v>
      </c>
    </row>
    <row r="5125" spans="1:10" hidden="1" x14ac:dyDescent="0.25">
      <c r="A5125" s="24" t="str">
        <f t="shared" si="81"/>
        <v>7110ARCELOR (BERTON SICARD)</v>
      </c>
      <c r="B5125" s="1">
        <v>7110</v>
      </c>
      <c r="C5125" s="1" t="s">
        <v>32898</v>
      </c>
      <c r="D5125" s="1" t="s">
        <v>78</v>
      </c>
      <c r="E5125" s="1" t="s">
        <v>2336</v>
      </c>
      <c r="F5125" s="1" t="s">
        <v>32900</v>
      </c>
      <c r="G5125" s="1" t="s">
        <v>655</v>
      </c>
      <c r="H5125">
        <v>7110</v>
      </c>
      <c r="I5125" s="1" t="s">
        <v>41</v>
      </c>
      <c r="J5125">
        <v>1</v>
      </c>
    </row>
    <row r="5126" spans="1:10" hidden="1" x14ac:dyDescent="0.25">
      <c r="A5126" s="24" t="str">
        <f t="shared" si="81"/>
        <v>7054THARCELOR (BERTON SICARD)</v>
      </c>
      <c r="B5126" s="1" t="s">
        <v>1360</v>
      </c>
      <c r="C5126" s="1" t="s">
        <v>32898</v>
      </c>
      <c r="D5126" s="1" t="s">
        <v>78</v>
      </c>
      <c r="E5126" s="1" t="s">
        <v>1361</v>
      </c>
      <c r="F5126" s="1" t="s">
        <v>32900</v>
      </c>
      <c r="G5126" s="1" t="s">
        <v>655</v>
      </c>
      <c r="H5126" t="s">
        <v>1360</v>
      </c>
      <c r="I5126" s="1" t="s">
        <v>41</v>
      </c>
      <c r="J5126">
        <v>6.5</v>
      </c>
    </row>
    <row r="5127" spans="1:10" hidden="1" x14ac:dyDescent="0.25">
      <c r="A5127" s="24" t="str">
        <f t="shared" si="81"/>
        <v>7056THARCELOR (BERTON SICARD)</v>
      </c>
      <c r="B5127" s="1" t="s">
        <v>1362</v>
      </c>
      <c r="C5127" s="1" t="s">
        <v>32898</v>
      </c>
      <c r="D5127" s="1" t="s">
        <v>78</v>
      </c>
      <c r="E5127" s="1" t="s">
        <v>1363</v>
      </c>
      <c r="F5127" s="1" t="s">
        <v>32900</v>
      </c>
      <c r="G5127" s="1" t="s">
        <v>655</v>
      </c>
      <c r="H5127" t="s">
        <v>1362</v>
      </c>
      <c r="I5127" s="1" t="s">
        <v>41</v>
      </c>
      <c r="J5127">
        <v>6.5</v>
      </c>
    </row>
    <row r="5128" spans="1:10" hidden="1" x14ac:dyDescent="0.25">
      <c r="A5128" s="24" t="str">
        <f t="shared" si="81"/>
        <v>7108ARCELOR (BERTON SICARD)</v>
      </c>
      <c r="B5128" s="1">
        <v>7108</v>
      </c>
      <c r="C5128" s="1" t="s">
        <v>32898</v>
      </c>
      <c r="D5128" s="1" t="s">
        <v>78</v>
      </c>
      <c r="E5128" s="1" t="s">
        <v>1365</v>
      </c>
      <c r="F5128" s="1" t="s">
        <v>32900</v>
      </c>
      <c r="G5128" s="1" t="s">
        <v>655</v>
      </c>
      <c r="H5128">
        <v>7108</v>
      </c>
      <c r="I5128" s="1" t="s">
        <v>41</v>
      </c>
      <c r="J5128">
        <v>6.5</v>
      </c>
    </row>
    <row r="5129" spans="1:10" hidden="1" x14ac:dyDescent="0.25">
      <c r="A5129" s="24" t="str">
        <f t="shared" si="81"/>
        <v>7115ARCELOR (BERTON SICARD)</v>
      </c>
      <c r="B5129" s="1">
        <v>7115</v>
      </c>
      <c r="C5129" s="1" t="s">
        <v>32898</v>
      </c>
      <c r="D5129" s="1" t="s">
        <v>78</v>
      </c>
      <c r="E5129" s="1" t="s">
        <v>2338</v>
      </c>
      <c r="F5129" s="1" t="s">
        <v>32900</v>
      </c>
      <c r="G5129" s="1" t="s">
        <v>655</v>
      </c>
      <c r="H5129">
        <v>7115</v>
      </c>
      <c r="I5129" s="1" t="s">
        <v>41</v>
      </c>
      <c r="J5129">
        <v>1</v>
      </c>
    </row>
    <row r="5130" spans="1:10" hidden="1" x14ac:dyDescent="0.25">
      <c r="A5130" s="24" t="str">
        <f t="shared" si="81"/>
        <v>7117ARCELOR (BERTON SICARD)</v>
      </c>
      <c r="B5130" s="1">
        <v>7117</v>
      </c>
      <c r="C5130" s="1" t="s">
        <v>32898</v>
      </c>
      <c r="D5130" s="1" t="s">
        <v>78</v>
      </c>
      <c r="E5130" s="1" t="s">
        <v>2339</v>
      </c>
      <c r="F5130" s="1" t="s">
        <v>32900</v>
      </c>
      <c r="G5130" s="1" t="s">
        <v>655</v>
      </c>
      <c r="H5130">
        <v>7117</v>
      </c>
      <c r="I5130" s="1" t="s">
        <v>41</v>
      </c>
      <c r="J5130">
        <v>1</v>
      </c>
    </row>
    <row r="5131" spans="1:10" hidden="1" x14ac:dyDescent="0.25">
      <c r="A5131" s="24" t="str">
        <f t="shared" si="81"/>
        <v>7127/4THARCELOR (BERTON SICARD)</v>
      </c>
      <c r="B5131" s="1" t="s">
        <v>1372</v>
      </c>
      <c r="C5131" s="1" t="s">
        <v>32898</v>
      </c>
      <c r="D5131" s="1" t="s">
        <v>168</v>
      </c>
      <c r="E5131" s="1" t="s">
        <v>1373</v>
      </c>
      <c r="F5131" s="1" t="s">
        <v>32900</v>
      </c>
      <c r="G5131" s="1" t="s">
        <v>655</v>
      </c>
      <c r="H5131" t="s">
        <v>1372</v>
      </c>
      <c r="I5131" s="1" t="s">
        <v>41</v>
      </c>
      <c r="J5131">
        <v>4.8</v>
      </c>
    </row>
    <row r="5132" spans="1:10" hidden="1" x14ac:dyDescent="0.25">
      <c r="A5132" s="24" t="str">
        <f t="shared" ref="A5132:A5195" si="82">B5132&amp;F5132</f>
        <v>7127THARCELOR (BERTON SICARD)</v>
      </c>
      <c r="B5132" s="1" t="s">
        <v>1374</v>
      </c>
      <c r="C5132" s="1" t="s">
        <v>32898</v>
      </c>
      <c r="D5132" s="1" t="s">
        <v>168</v>
      </c>
      <c r="E5132" s="1" t="s">
        <v>1375</v>
      </c>
      <c r="F5132" s="1" t="s">
        <v>32900</v>
      </c>
      <c r="G5132" s="1" t="s">
        <v>655</v>
      </c>
      <c r="H5132" t="s">
        <v>1374</v>
      </c>
      <c r="I5132" s="1" t="s">
        <v>41</v>
      </c>
      <c r="J5132">
        <v>6.5</v>
      </c>
    </row>
    <row r="5133" spans="1:10" hidden="1" x14ac:dyDescent="0.25">
      <c r="A5133" s="24" t="str">
        <f t="shared" si="82"/>
        <v>7130/3THARCELOR (BERTON SICARD)</v>
      </c>
      <c r="B5133" s="1" t="s">
        <v>1376</v>
      </c>
      <c r="C5133" s="1" t="s">
        <v>32898</v>
      </c>
      <c r="D5133" s="1" t="s">
        <v>78</v>
      </c>
      <c r="E5133" s="1" t="s">
        <v>601</v>
      </c>
      <c r="F5133" s="1" t="s">
        <v>32900</v>
      </c>
      <c r="G5133" s="1" t="s">
        <v>655</v>
      </c>
      <c r="H5133" t="s">
        <v>1376</v>
      </c>
      <c r="I5133" s="1" t="s">
        <v>41</v>
      </c>
      <c r="J5133">
        <v>3.25</v>
      </c>
    </row>
    <row r="5134" spans="1:10" hidden="1" x14ac:dyDescent="0.25">
      <c r="A5134" s="24" t="str">
        <f t="shared" si="82"/>
        <v>7133ARCELOR (BERTON SICARD)</v>
      </c>
      <c r="B5134" s="1">
        <v>7133</v>
      </c>
      <c r="C5134" s="1" t="s">
        <v>32898</v>
      </c>
      <c r="D5134" s="1" t="s">
        <v>78</v>
      </c>
      <c r="E5134" s="1" t="s">
        <v>1377</v>
      </c>
      <c r="F5134" s="1" t="s">
        <v>32900</v>
      </c>
      <c r="G5134" s="1" t="s">
        <v>655</v>
      </c>
      <c r="H5134">
        <v>7133</v>
      </c>
      <c r="I5134" s="1" t="s">
        <v>41</v>
      </c>
      <c r="J5134">
        <v>6.5</v>
      </c>
    </row>
    <row r="5135" spans="1:10" hidden="1" x14ac:dyDescent="0.25">
      <c r="A5135" s="24" t="str">
        <f t="shared" si="82"/>
        <v>7134ARCELOR (BERTON SICARD)</v>
      </c>
      <c r="B5135" s="1">
        <v>7134</v>
      </c>
      <c r="C5135" s="1" t="s">
        <v>32898</v>
      </c>
      <c r="D5135" s="1" t="s">
        <v>78</v>
      </c>
      <c r="E5135" s="1" t="s">
        <v>1378</v>
      </c>
      <c r="F5135" s="1" t="s">
        <v>32900</v>
      </c>
      <c r="G5135" s="1" t="s">
        <v>655</v>
      </c>
      <c r="H5135">
        <v>7134</v>
      </c>
      <c r="I5135" s="1" t="s">
        <v>41</v>
      </c>
      <c r="J5135">
        <v>6.5</v>
      </c>
    </row>
    <row r="5136" spans="1:10" hidden="1" x14ac:dyDescent="0.25">
      <c r="A5136" s="24" t="str">
        <f t="shared" si="82"/>
        <v>7150THARCELOR (BERTON SICARD)</v>
      </c>
      <c r="B5136" s="1" t="s">
        <v>1380</v>
      </c>
      <c r="C5136" s="1" t="s">
        <v>32898</v>
      </c>
      <c r="D5136" s="1" t="s">
        <v>78</v>
      </c>
      <c r="E5136" s="1" t="s">
        <v>1381</v>
      </c>
      <c r="F5136" s="1" t="s">
        <v>32900</v>
      </c>
      <c r="G5136" s="1" t="s">
        <v>655</v>
      </c>
      <c r="H5136" t="s">
        <v>1380</v>
      </c>
      <c r="I5136" s="1" t="s">
        <v>41</v>
      </c>
      <c r="J5136">
        <v>6.5</v>
      </c>
    </row>
    <row r="5137" spans="1:10" hidden="1" x14ac:dyDescent="0.25">
      <c r="A5137" s="24" t="str">
        <f t="shared" si="82"/>
        <v>7151ARCELOR (BERTON SICARD)</v>
      </c>
      <c r="B5137" s="1">
        <v>7151</v>
      </c>
      <c r="C5137" s="1" t="s">
        <v>32898</v>
      </c>
      <c r="D5137" s="1" t="s">
        <v>78</v>
      </c>
      <c r="E5137" s="1" t="s">
        <v>1382</v>
      </c>
      <c r="F5137" s="1" t="s">
        <v>32900</v>
      </c>
      <c r="G5137" s="1" t="s">
        <v>655</v>
      </c>
      <c r="H5137">
        <v>7151</v>
      </c>
      <c r="I5137" s="1" t="s">
        <v>41</v>
      </c>
      <c r="J5137">
        <v>6.5</v>
      </c>
    </row>
    <row r="5138" spans="1:10" hidden="1" x14ac:dyDescent="0.25">
      <c r="A5138" s="24" t="str">
        <f t="shared" si="82"/>
        <v>7152/4THARCELOR (BERTON SICARD)</v>
      </c>
      <c r="B5138" s="1" t="s">
        <v>1383</v>
      </c>
      <c r="C5138" s="1" t="s">
        <v>32898</v>
      </c>
      <c r="D5138" s="1" t="s">
        <v>78</v>
      </c>
      <c r="E5138" s="1" t="s">
        <v>1384</v>
      </c>
      <c r="F5138" s="1" t="s">
        <v>32900</v>
      </c>
      <c r="G5138" s="1" t="s">
        <v>655</v>
      </c>
      <c r="H5138" t="s">
        <v>1383</v>
      </c>
      <c r="I5138" s="1" t="s">
        <v>41</v>
      </c>
      <c r="J5138">
        <v>4.8</v>
      </c>
    </row>
    <row r="5139" spans="1:10" hidden="1" x14ac:dyDescent="0.25">
      <c r="A5139" s="24" t="str">
        <f t="shared" si="82"/>
        <v>7152THARCELOR (BERTON SICARD)</v>
      </c>
      <c r="B5139" s="1" t="s">
        <v>1385</v>
      </c>
      <c r="C5139" s="1" t="s">
        <v>32898</v>
      </c>
      <c r="D5139" s="1" t="s">
        <v>78</v>
      </c>
      <c r="E5139" s="1" t="s">
        <v>1384</v>
      </c>
      <c r="F5139" s="1" t="s">
        <v>32900</v>
      </c>
      <c r="G5139" s="1" t="s">
        <v>655</v>
      </c>
      <c r="H5139" t="s">
        <v>1385</v>
      </c>
      <c r="I5139" s="1" t="s">
        <v>41</v>
      </c>
      <c r="J5139">
        <v>6.5</v>
      </c>
    </row>
    <row r="5140" spans="1:10" hidden="1" x14ac:dyDescent="0.25">
      <c r="A5140" s="24" t="str">
        <f t="shared" si="82"/>
        <v>7153ARCELOR (BERTON SICARD)</v>
      </c>
      <c r="B5140" s="1">
        <v>7153</v>
      </c>
      <c r="C5140" s="1" t="s">
        <v>32898</v>
      </c>
      <c r="D5140" s="1" t="s">
        <v>78</v>
      </c>
      <c r="E5140" s="1" t="s">
        <v>1386</v>
      </c>
      <c r="F5140" s="1" t="s">
        <v>32900</v>
      </c>
      <c r="G5140" s="1" t="s">
        <v>655</v>
      </c>
      <c r="H5140">
        <v>7153</v>
      </c>
      <c r="I5140" s="1" t="s">
        <v>41</v>
      </c>
      <c r="J5140">
        <v>6.5</v>
      </c>
    </row>
    <row r="5141" spans="1:10" hidden="1" x14ac:dyDescent="0.25">
      <c r="A5141" s="24" t="str">
        <f t="shared" si="82"/>
        <v>7208ARCELOR (BERTON SICARD)</v>
      </c>
      <c r="B5141" s="1">
        <v>7208</v>
      </c>
      <c r="C5141" s="1" t="s">
        <v>32898</v>
      </c>
      <c r="D5141" s="1" t="s">
        <v>78</v>
      </c>
      <c r="E5141" s="1" t="s">
        <v>1073</v>
      </c>
      <c r="F5141" s="1" t="s">
        <v>32900</v>
      </c>
      <c r="G5141" s="1" t="s">
        <v>655</v>
      </c>
      <c r="H5141">
        <v>7208</v>
      </c>
      <c r="I5141" s="1" t="s">
        <v>41</v>
      </c>
      <c r="J5141">
        <v>6.5</v>
      </c>
    </row>
    <row r="5142" spans="1:10" hidden="1" x14ac:dyDescent="0.25">
      <c r="A5142" s="24" t="str">
        <f t="shared" si="82"/>
        <v>7210ARCELOR (BERTON SICARD)</v>
      </c>
      <c r="B5142" s="1">
        <v>7210</v>
      </c>
      <c r="C5142" s="1" t="s">
        <v>32898</v>
      </c>
      <c r="D5142" s="1" t="s">
        <v>78</v>
      </c>
      <c r="E5142" s="1" t="s">
        <v>1389</v>
      </c>
      <c r="F5142" s="1" t="s">
        <v>32900</v>
      </c>
      <c r="G5142" s="1" t="s">
        <v>655</v>
      </c>
      <c r="H5142">
        <v>7210</v>
      </c>
      <c r="I5142" s="1" t="s">
        <v>41</v>
      </c>
      <c r="J5142">
        <v>6.5</v>
      </c>
    </row>
    <row r="5143" spans="1:10" hidden="1" x14ac:dyDescent="0.25">
      <c r="A5143" s="24" t="str">
        <f t="shared" si="82"/>
        <v>7211ARCELOR (BERTON SICARD)</v>
      </c>
      <c r="B5143" s="1">
        <v>7211</v>
      </c>
      <c r="C5143" s="1" t="s">
        <v>32898</v>
      </c>
      <c r="D5143" s="1" t="s">
        <v>78</v>
      </c>
      <c r="E5143" s="1" t="s">
        <v>1390</v>
      </c>
      <c r="F5143" s="1" t="s">
        <v>32900</v>
      </c>
      <c r="G5143" s="1" t="s">
        <v>655</v>
      </c>
      <c r="H5143">
        <v>7211</v>
      </c>
      <c r="I5143" s="1" t="s">
        <v>41</v>
      </c>
      <c r="J5143">
        <v>6.5</v>
      </c>
    </row>
    <row r="5144" spans="1:10" hidden="1" x14ac:dyDescent="0.25">
      <c r="A5144" s="24" t="str">
        <f t="shared" si="82"/>
        <v>7211/4ARCELOR (BERTON SICARD)</v>
      </c>
      <c r="B5144" s="1" t="s">
        <v>1391</v>
      </c>
      <c r="C5144" s="1" t="s">
        <v>32898</v>
      </c>
      <c r="D5144" s="1" t="s">
        <v>78</v>
      </c>
      <c r="E5144" s="1" t="s">
        <v>1390</v>
      </c>
      <c r="F5144" s="1" t="s">
        <v>32900</v>
      </c>
      <c r="G5144" s="1" t="s">
        <v>655</v>
      </c>
      <c r="H5144" t="s">
        <v>1391</v>
      </c>
      <c r="I5144" s="1" t="s">
        <v>41</v>
      </c>
      <c r="J5144">
        <v>4.7</v>
      </c>
    </row>
    <row r="5145" spans="1:10" hidden="1" x14ac:dyDescent="0.25">
      <c r="A5145" s="24" t="str">
        <f t="shared" si="82"/>
        <v>7212ARCELOR (BERTON SICARD)</v>
      </c>
      <c r="B5145" s="1">
        <v>7212</v>
      </c>
      <c r="C5145" s="1" t="s">
        <v>32898</v>
      </c>
      <c r="D5145" s="1" t="s">
        <v>78</v>
      </c>
      <c r="E5145" s="1" t="s">
        <v>1392</v>
      </c>
      <c r="F5145" s="1" t="s">
        <v>32900</v>
      </c>
      <c r="G5145" s="1" t="s">
        <v>655</v>
      </c>
      <c r="H5145">
        <v>7212</v>
      </c>
      <c r="I5145" s="1" t="s">
        <v>41</v>
      </c>
      <c r="J5145">
        <v>6.5</v>
      </c>
    </row>
    <row r="5146" spans="1:10" hidden="1" x14ac:dyDescent="0.25">
      <c r="A5146" s="24" t="str">
        <f t="shared" si="82"/>
        <v>7214ARCELOR (BERTON SICARD)</v>
      </c>
      <c r="B5146" s="1">
        <v>7214</v>
      </c>
      <c r="C5146" s="1" t="s">
        <v>32898</v>
      </c>
      <c r="D5146" s="1" t="s">
        <v>78</v>
      </c>
      <c r="E5146" s="1" t="s">
        <v>1393</v>
      </c>
      <c r="F5146" s="1" t="s">
        <v>32900</v>
      </c>
      <c r="G5146" s="1" t="s">
        <v>655</v>
      </c>
      <c r="H5146">
        <v>7214</v>
      </c>
      <c r="I5146" s="1" t="s">
        <v>41</v>
      </c>
      <c r="J5146">
        <v>6.5</v>
      </c>
    </row>
    <row r="5147" spans="1:10" hidden="1" x14ac:dyDescent="0.25">
      <c r="A5147" s="24" t="str">
        <f t="shared" si="82"/>
        <v>7215ARCELOR (BERTON SICARD)</v>
      </c>
      <c r="B5147" s="1">
        <v>7215</v>
      </c>
      <c r="C5147" s="1" t="s">
        <v>32898</v>
      </c>
      <c r="D5147" s="1" t="s">
        <v>78</v>
      </c>
      <c r="E5147" s="1" t="s">
        <v>1394</v>
      </c>
      <c r="F5147" s="1" t="s">
        <v>32900</v>
      </c>
      <c r="G5147" s="1" t="s">
        <v>655</v>
      </c>
      <c r="H5147">
        <v>7215</v>
      </c>
      <c r="I5147" s="1" t="s">
        <v>41</v>
      </c>
      <c r="J5147">
        <v>6.5</v>
      </c>
    </row>
    <row r="5148" spans="1:10" hidden="1" x14ac:dyDescent="0.25">
      <c r="A5148" s="24" t="str">
        <f t="shared" si="82"/>
        <v>7216ARCELOR (BERTON SICARD)</v>
      </c>
      <c r="B5148" s="1">
        <v>7216</v>
      </c>
      <c r="C5148" s="1" t="s">
        <v>32898</v>
      </c>
      <c r="D5148" s="1" t="s">
        <v>78</v>
      </c>
      <c r="E5148" s="1" t="s">
        <v>1395</v>
      </c>
      <c r="F5148" s="1" t="s">
        <v>32900</v>
      </c>
      <c r="G5148" s="1" t="s">
        <v>655</v>
      </c>
      <c r="H5148">
        <v>7216</v>
      </c>
      <c r="I5148" s="1" t="s">
        <v>41</v>
      </c>
      <c r="J5148">
        <v>6.5</v>
      </c>
    </row>
    <row r="5149" spans="1:10" hidden="1" x14ac:dyDescent="0.25">
      <c r="A5149" s="24" t="str">
        <f t="shared" si="82"/>
        <v>7217ARCELOR (BERTON SICARD)</v>
      </c>
      <c r="B5149" s="1">
        <v>7217</v>
      </c>
      <c r="C5149" s="1" t="s">
        <v>32898</v>
      </c>
      <c r="D5149" s="1" t="s">
        <v>78</v>
      </c>
      <c r="E5149" s="1" t="s">
        <v>1396</v>
      </c>
      <c r="F5149" s="1" t="s">
        <v>32900</v>
      </c>
      <c r="G5149" s="1" t="s">
        <v>655</v>
      </c>
      <c r="H5149">
        <v>7217</v>
      </c>
      <c r="I5149" s="1" t="s">
        <v>41</v>
      </c>
      <c r="J5149">
        <v>6.5</v>
      </c>
    </row>
    <row r="5150" spans="1:10" hidden="1" x14ac:dyDescent="0.25">
      <c r="A5150" s="24" t="str">
        <f t="shared" si="82"/>
        <v>7219ARCELOR (BERTON SICARD)</v>
      </c>
      <c r="B5150" s="1">
        <v>7219</v>
      </c>
      <c r="C5150" s="1" t="s">
        <v>32898</v>
      </c>
      <c r="D5150" s="1" t="s">
        <v>78</v>
      </c>
      <c r="E5150" s="1" t="s">
        <v>1397</v>
      </c>
      <c r="F5150" s="1" t="s">
        <v>32900</v>
      </c>
      <c r="G5150" s="1" t="s">
        <v>655</v>
      </c>
      <c r="H5150">
        <v>7219</v>
      </c>
      <c r="I5150" s="1" t="s">
        <v>41</v>
      </c>
      <c r="J5150">
        <v>6.5</v>
      </c>
    </row>
    <row r="5151" spans="1:10" hidden="1" x14ac:dyDescent="0.25">
      <c r="A5151" s="24" t="str">
        <f t="shared" si="82"/>
        <v>7257ARCELOR (BERTON SICARD)</v>
      </c>
      <c r="B5151" s="1">
        <v>7257</v>
      </c>
      <c r="C5151" s="1" t="s">
        <v>32898</v>
      </c>
      <c r="D5151" s="1" t="s">
        <v>78</v>
      </c>
      <c r="E5151" s="1" t="s">
        <v>2104</v>
      </c>
      <c r="F5151" s="1" t="s">
        <v>32900</v>
      </c>
      <c r="G5151" s="1" t="s">
        <v>655</v>
      </c>
      <c r="H5151">
        <v>7257</v>
      </c>
      <c r="I5151" s="1" t="s">
        <v>41</v>
      </c>
      <c r="J5151">
        <v>1</v>
      </c>
    </row>
    <row r="5152" spans="1:10" hidden="1" x14ac:dyDescent="0.25">
      <c r="A5152" s="24" t="str">
        <f t="shared" si="82"/>
        <v>7258ARCELOR (BERTON SICARD)</v>
      </c>
      <c r="B5152" s="1">
        <v>7258</v>
      </c>
      <c r="C5152" s="1" t="s">
        <v>32898</v>
      </c>
      <c r="D5152" s="1" t="s">
        <v>78</v>
      </c>
      <c r="E5152" s="1" t="s">
        <v>2340</v>
      </c>
      <c r="F5152" s="1" t="s">
        <v>32900</v>
      </c>
      <c r="G5152" s="1" t="s">
        <v>655</v>
      </c>
      <c r="H5152">
        <v>7258</v>
      </c>
      <c r="I5152" s="1" t="s">
        <v>41</v>
      </c>
      <c r="J5152">
        <v>1</v>
      </c>
    </row>
    <row r="5153" spans="1:10" hidden="1" x14ac:dyDescent="0.25">
      <c r="A5153" s="24" t="str">
        <f t="shared" si="82"/>
        <v>7259ARCELOR (BERTON SICARD)</v>
      </c>
      <c r="B5153" s="1">
        <v>7259</v>
      </c>
      <c r="C5153" s="1" t="s">
        <v>32898</v>
      </c>
      <c r="D5153" s="1" t="s">
        <v>78</v>
      </c>
      <c r="E5153" s="1" t="s">
        <v>2255</v>
      </c>
      <c r="F5153" s="1" t="s">
        <v>32900</v>
      </c>
      <c r="G5153" s="1" t="s">
        <v>655</v>
      </c>
      <c r="H5153">
        <v>7259</v>
      </c>
      <c r="I5153" s="1" t="s">
        <v>41</v>
      </c>
      <c r="J5153">
        <v>1</v>
      </c>
    </row>
    <row r="5154" spans="1:10" hidden="1" x14ac:dyDescent="0.25">
      <c r="A5154" s="24" t="str">
        <f t="shared" si="82"/>
        <v>7267ARCELOR (BERTON SICARD)</v>
      </c>
      <c r="B5154" s="1">
        <v>7267</v>
      </c>
      <c r="C5154" s="1" t="s">
        <v>32898</v>
      </c>
      <c r="D5154" s="1" t="s">
        <v>78</v>
      </c>
      <c r="E5154" s="1" t="s">
        <v>2256</v>
      </c>
      <c r="F5154" s="1" t="s">
        <v>32900</v>
      </c>
      <c r="G5154" s="1" t="s">
        <v>655</v>
      </c>
      <c r="H5154">
        <v>7267</v>
      </c>
      <c r="I5154" s="1" t="s">
        <v>41</v>
      </c>
      <c r="J5154">
        <v>1</v>
      </c>
    </row>
    <row r="5155" spans="1:10" hidden="1" x14ac:dyDescent="0.25">
      <c r="A5155" s="24" t="str">
        <f t="shared" si="82"/>
        <v>7300/4THARCELOR (BERTON SICARD)</v>
      </c>
      <c r="B5155" s="1" t="s">
        <v>1405</v>
      </c>
      <c r="C5155" s="1" t="s">
        <v>32898</v>
      </c>
      <c r="D5155" s="1" t="s">
        <v>78</v>
      </c>
      <c r="E5155" s="1" t="s">
        <v>1406</v>
      </c>
      <c r="F5155" s="1" t="s">
        <v>32900</v>
      </c>
      <c r="G5155" s="1" t="s">
        <v>655</v>
      </c>
      <c r="H5155" t="s">
        <v>1405</v>
      </c>
      <c r="I5155" s="1" t="s">
        <v>41</v>
      </c>
      <c r="J5155">
        <v>4.7</v>
      </c>
    </row>
    <row r="5156" spans="1:10" hidden="1" x14ac:dyDescent="0.25">
      <c r="A5156" s="24" t="str">
        <f t="shared" si="82"/>
        <v>7300THARCELOR (BERTON SICARD)</v>
      </c>
      <c r="B5156" s="1" t="s">
        <v>1407</v>
      </c>
      <c r="C5156" s="1" t="s">
        <v>32898</v>
      </c>
      <c r="D5156" s="1" t="s">
        <v>78</v>
      </c>
      <c r="E5156" s="1" t="s">
        <v>1406</v>
      </c>
      <c r="F5156" s="1" t="s">
        <v>32900</v>
      </c>
      <c r="G5156" s="1" t="s">
        <v>655</v>
      </c>
      <c r="H5156" t="s">
        <v>1407</v>
      </c>
      <c r="I5156" s="1" t="s">
        <v>41</v>
      </c>
      <c r="J5156">
        <v>6.5</v>
      </c>
    </row>
    <row r="5157" spans="1:10" hidden="1" x14ac:dyDescent="0.25">
      <c r="A5157" s="24" t="str">
        <f t="shared" si="82"/>
        <v>7301/4THARCELOR (BERTON SICARD)</v>
      </c>
      <c r="B5157" s="1" t="s">
        <v>1408</v>
      </c>
      <c r="C5157" s="1" t="s">
        <v>32898</v>
      </c>
      <c r="D5157" s="1" t="s">
        <v>78</v>
      </c>
      <c r="E5157" s="1" t="s">
        <v>1409</v>
      </c>
      <c r="F5157" s="1" t="s">
        <v>32900</v>
      </c>
      <c r="G5157" s="1" t="s">
        <v>655</v>
      </c>
      <c r="H5157" t="s">
        <v>1408</v>
      </c>
      <c r="I5157" s="1" t="s">
        <v>41</v>
      </c>
      <c r="J5157">
        <v>4.7</v>
      </c>
    </row>
    <row r="5158" spans="1:10" hidden="1" x14ac:dyDescent="0.25">
      <c r="A5158" s="24" t="str">
        <f t="shared" si="82"/>
        <v>7301THARCELOR (BERTON SICARD)</v>
      </c>
      <c r="B5158" s="1" t="s">
        <v>1410</v>
      </c>
      <c r="C5158" s="1" t="s">
        <v>32898</v>
      </c>
      <c r="D5158" s="1" t="s">
        <v>78</v>
      </c>
      <c r="E5158" s="1" t="s">
        <v>1409</v>
      </c>
      <c r="F5158" s="1" t="s">
        <v>32900</v>
      </c>
      <c r="G5158" s="1" t="s">
        <v>655</v>
      </c>
      <c r="H5158" t="s">
        <v>1410</v>
      </c>
      <c r="I5158" s="1" t="s">
        <v>41</v>
      </c>
      <c r="J5158">
        <v>6.5</v>
      </c>
    </row>
    <row r="5159" spans="1:10" hidden="1" x14ac:dyDescent="0.25">
      <c r="A5159" s="24" t="str">
        <f t="shared" si="82"/>
        <v>7302ARCELOR (BERTON SICARD)</v>
      </c>
      <c r="B5159" s="1">
        <v>7302</v>
      </c>
      <c r="C5159" s="1" t="s">
        <v>32898</v>
      </c>
      <c r="D5159" s="1" t="s">
        <v>78</v>
      </c>
      <c r="E5159" s="1" t="s">
        <v>1411</v>
      </c>
      <c r="F5159" s="1" t="s">
        <v>32900</v>
      </c>
      <c r="G5159" s="1" t="s">
        <v>655</v>
      </c>
      <c r="H5159">
        <v>7302</v>
      </c>
      <c r="I5159" s="1" t="s">
        <v>41</v>
      </c>
      <c r="J5159">
        <v>6.5</v>
      </c>
    </row>
    <row r="5160" spans="1:10" hidden="1" x14ac:dyDescent="0.25">
      <c r="A5160" s="24" t="str">
        <f t="shared" si="82"/>
        <v>7307ARCELOR (BERTON SICARD)</v>
      </c>
      <c r="B5160" s="1">
        <v>7307</v>
      </c>
      <c r="C5160" s="1" t="s">
        <v>32898</v>
      </c>
      <c r="D5160" s="1" t="s">
        <v>78</v>
      </c>
      <c r="E5160" s="1" t="s">
        <v>1420</v>
      </c>
      <c r="F5160" s="1" t="s">
        <v>32900</v>
      </c>
      <c r="G5160" s="1" t="s">
        <v>655</v>
      </c>
      <c r="H5160">
        <v>7307</v>
      </c>
      <c r="I5160" s="1" t="s">
        <v>41</v>
      </c>
      <c r="J5160">
        <v>6.5</v>
      </c>
    </row>
    <row r="5161" spans="1:10" hidden="1" x14ac:dyDescent="0.25">
      <c r="A5161" s="24" t="str">
        <f t="shared" si="82"/>
        <v>7323THARCELOR (BERTON SICARD)</v>
      </c>
      <c r="B5161" s="1" t="s">
        <v>1422</v>
      </c>
      <c r="C5161" s="1" t="s">
        <v>32898</v>
      </c>
      <c r="D5161" s="1" t="s">
        <v>78</v>
      </c>
      <c r="E5161" s="1" t="s">
        <v>1423</v>
      </c>
      <c r="F5161" s="1" t="s">
        <v>32900</v>
      </c>
      <c r="G5161" s="1" t="s">
        <v>655</v>
      </c>
      <c r="H5161" t="s">
        <v>1422</v>
      </c>
      <c r="I5161" s="1" t="s">
        <v>41</v>
      </c>
      <c r="J5161">
        <v>6.5</v>
      </c>
    </row>
    <row r="5162" spans="1:10" hidden="1" x14ac:dyDescent="0.25">
      <c r="A5162" s="24" t="str">
        <f t="shared" si="82"/>
        <v>7324/4THARCELOR (BERTON SICARD)</v>
      </c>
      <c r="B5162" s="1" t="s">
        <v>1424</v>
      </c>
      <c r="C5162" s="1" t="s">
        <v>32898</v>
      </c>
      <c r="D5162" s="1" t="s">
        <v>78</v>
      </c>
      <c r="E5162" s="1" t="s">
        <v>1425</v>
      </c>
      <c r="F5162" s="1" t="s">
        <v>32900</v>
      </c>
      <c r="G5162" s="1" t="s">
        <v>655</v>
      </c>
      <c r="H5162" t="s">
        <v>1424</v>
      </c>
      <c r="I5162" s="1" t="s">
        <v>41</v>
      </c>
      <c r="J5162">
        <v>4.7</v>
      </c>
    </row>
    <row r="5163" spans="1:10" hidden="1" x14ac:dyDescent="0.25">
      <c r="A5163" s="24" t="str">
        <f t="shared" si="82"/>
        <v>7324THARCELOR (BERTON SICARD)</v>
      </c>
      <c r="B5163" s="1" t="s">
        <v>1426</v>
      </c>
      <c r="C5163" s="1" t="s">
        <v>32898</v>
      </c>
      <c r="D5163" s="1" t="s">
        <v>78</v>
      </c>
      <c r="E5163" s="1" t="s">
        <v>1425</v>
      </c>
      <c r="F5163" s="1" t="s">
        <v>32900</v>
      </c>
      <c r="G5163" s="1" t="s">
        <v>655</v>
      </c>
      <c r="H5163" t="s">
        <v>1426</v>
      </c>
      <c r="I5163" s="1" t="s">
        <v>41</v>
      </c>
      <c r="J5163">
        <v>6.5</v>
      </c>
    </row>
    <row r="5164" spans="1:10" hidden="1" x14ac:dyDescent="0.25">
      <c r="A5164" s="24" t="str">
        <f t="shared" si="82"/>
        <v>7325THARCELOR (BERTON SICARD)</v>
      </c>
      <c r="B5164" s="1" t="s">
        <v>1427</v>
      </c>
      <c r="C5164" s="1" t="s">
        <v>32898</v>
      </c>
      <c r="D5164" s="1" t="s">
        <v>168</v>
      </c>
      <c r="E5164" s="1" t="s">
        <v>1428</v>
      </c>
      <c r="F5164" s="1" t="s">
        <v>32900</v>
      </c>
      <c r="G5164" s="1" t="s">
        <v>655</v>
      </c>
      <c r="H5164" t="s">
        <v>1427</v>
      </c>
      <c r="I5164" s="1" t="s">
        <v>41</v>
      </c>
      <c r="J5164">
        <v>6.5</v>
      </c>
    </row>
    <row r="5165" spans="1:10" hidden="1" x14ac:dyDescent="0.25">
      <c r="A5165" s="24" t="str">
        <f t="shared" si="82"/>
        <v>7330THARCELOR (BERTON SICARD)</v>
      </c>
      <c r="B5165" s="1" t="s">
        <v>1429</v>
      </c>
      <c r="C5165" s="1" t="s">
        <v>32898</v>
      </c>
      <c r="D5165" s="1" t="s">
        <v>78</v>
      </c>
      <c r="E5165" s="1" t="s">
        <v>1430</v>
      </c>
      <c r="F5165" s="1" t="s">
        <v>32900</v>
      </c>
      <c r="G5165" s="1" t="s">
        <v>655</v>
      </c>
      <c r="H5165" t="s">
        <v>1429</v>
      </c>
      <c r="I5165" s="1" t="s">
        <v>41</v>
      </c>
      <c r="J5165">
        <v>6.5</v>
      </c>
    </row>
    <row r="5166" spans="1:10" hidden="1" x14ac:dyDescent="0.25">
      <c r="A5166" s="24" t="str">
        <f t="shared" si="82"/>
        <v>7648ARCELOR (BERTON SICARD)</v>
      </c>
      <c r="B5166" s="1">
        <v>7648</v>
      </c>
      <c r="C5166" s="1" t="s">
        <v>32898</v>
      </c>
      <c r="D5166" s="1" t="s">
        <v>78</v>
      </c>
      <c r="E5166" s="1" t="s">
        <v>2283</v>
      </c>
      <c r="F5166" s="1" t="s">
        <v>32900</v>
      </c>
      <c r="G5166" s="1" t="s">
        <v>655</v>
      </c>
      <c r="H5166">
        <v>7648</v>
      </c>
      <c r="I5166" s="1" t="s">
        <v>41</v>
      </c>
      <c r="J5166">
        <v>6.5</v>
      </c>
    </row>
    <row r="5167" spans="1:10" hidden="1" x14ac:dyDescent="0.25">
      <c r="A5167" s="24" t="str">
        <f t="shared" si="82"/>
        <v>7650ARCELOR (BERTON SICARD)</v>
      </c>
      <c r="B5167" s="1">
        <v>7650</v>
      </c>
      <c r="C5167" s="1" t="s">
        <v>32898</v>
      </c>
      <c r="D5167" s="1" t="s">
        <v>78</v>
      </c>
      <c r="E5167" s="1" t="s">
        <v>2341</v>
      </c>
      <c r="F5167" s="1" t="s">
        <v>32900</v>
      </c>
      <c r="G5167" s="1" t="s">
        <v>655</v>
      </c>
      <c r="H5167">
        <v>7650</v>
      </c>
      <c r="I5167" s="1" t="s">
        <v>41</v>
      </c>
      <c r="J5167">
        <v>6.5</v>
      </c>
    </row>
    <row r="5168" spans="1:10" hidden="1" x14ac:dyDescent="0.25">
      <c r="A5168" s="24" t="str">
        <f t="shared" si="82"/>
        <v>7650ARCELOR (BERTON SICARD)</v>
      </c>
      <c r="B5168" s="1">
        <v>7650</v>
      </c>
      <c r="C5168" s="1" t="s">
        <v>32898</v>
      </c>
      <c r="D5168" s="1" t="s">
        <v>78</v>
      </c>
      <c r="E5168" s="1" t="s">
        <v>2341</v>
      </c>
      <c r="F5168" s="1" t="s">
        <v>32900</v>
      </c>
      <c r="G5168" s="1" t="s">
        <v>655</v>
      </c>
      <c r="H5168">
        <v>7650</v>
      </c>
      <c r="I5168" s="1" t="s">
        <v>41</v>
      </c>
      <c r="J5168">
        <v>6.5</v>
      </c>
    </row>
    <row r="5169" spans="1:10" hidden="1" x14ac:dyDescent="0.25">
      <c r="A5169" s="24" t="str">
        <f t="shared" si="82"/>
        <v>7607/4THARCELOR (BERTON SICARD)</v>
      </c>
      <c r="B5169" s="1" t="s">
        <v>1437</v>
      </c>
      <c r="C5169" s="1" t="s">
        <v>32898</v>
      </c>
      <c r="D5169" s="1" t="s">
        <v>78</v>
      </c>
      <c r="E5169" s="1" t="s">
        <v>1438</v>
      </c>
      <c r="F5169" s="1" t="s">
        <v>32900</v>
      </c>
      <c r="G5169" s="1" t="s">
        <v>655</v>
      </c>
      <c r="H5169" t="s">
        <v>1437</v>
      </c>
      <c r="I5169" s="1" t="s">
        <v>41</v>
      </c>
      <c r="J5169">
        <v>4.5</v>
      </c>
    </row>
    <row r="5170" spans="1:10" hidden="1" x14ac:dyDescent="0.25">
      <c r="A5170" s="24" t="str">
        <f t="shared" si="82"/>
        <v>7607THARCELOR (BERTON SICARD)</v>
      </c>
      <c r="B5170" s="1" t="s">
        <v>1439</v>
      </c>
      <c r="C5170" s="1" t="s">
        <v>32898</v>
      </c>
      <c r="D5170" s="1" t="s">
        <v>78</v>
      </c>
      <c r="E5170" s="1" t="s">
        <v>1438</v>
      </c>
      <c r="F5170" s="1" t="s">
        <v>32900</v>
      </c>
      <c r="G5170" s="1" t="s">
        <v>655</v>
      </c>
      <c r="H5170" t="s">
        <v>1439</v>
      </c>
      <c r="I5170" s="1" t="s">
        <v>41</v>
      </c>
      <c r="J5170">
        <v>6.5</v>
      </c>
    </row>
    <row r="5171" spans="1:10" hidden="1" x14ac:dyDescent="0.25">
      <c r="A5171" s="24" t="str">
        <f t="shared" si="82"/>
        <v>7618ARCELOR (BERTON SICARD)</v>
      </c>
      <c r="B5171" s="1">
        <v>7618</v>
      </c>
      <c r="C5171" s="1" t="s">
        <v>32898</v>
      </c>
      <c r="D5171" s="1" t="s">
        <v>78</v>
      </c>
      <c r="E5171" s="1" t="s">
        <v>1443</v>
      </c>
      <c r="F5171" s="1" t="s">
        <v>32900</v>
      </c>
      <c r="G5171" s="1" t="s">
        <v>655</v>
      </c>
      <c r="H5171">
        <v>7618</v>
      </c>
      <c r="I5171" s="1" t="s">
        <v>41</v>
      </c>
      <c r="J5171">
        <v>6.5</v>
      </c>
    </row>
    <row r="5172" spans="1:10" hidden="1" x14ac:dyDescent="0.25">
      <c r="A5172" s="24" t="str">
        <f t="shared" si="82"/>
        <v>7619ARCELOR (BERTON SICARD)</v>
      </c>
      <c r="B5172" s="1">
        <v>7619</v>
      </c>
      <c r="C5172" s="1" t="s">
        <v>32898</v>
      </c>
      <c r="D5172" s="1" t="s">
        <v>168</v>
      </c>
      <c r="E5172" s="1" t="s">
        <v>1444</v>
      </c>
      <c r="F5172" s="1" t="s">
        <v>32900</v>
      </c>
      <c r="G5172" s="1" t="s">
        <v>655</v>
      </c>
      <c r="H5172">
        <v>7619</v>
      </c>
      <c r="I5172" s="1" t="s">
        <v>41</v>
      </c>
      <c r="J5172">
        <v>6.5</v>
      </c>
    </row>
    <row r="5173" spans="1:10" hidden="1" x14ac:dyDescent="0.25">
      <c r="A5173" s="24" t="str">
        <f t="shared" si="82"/>
        <v>7622ARCELOR (BERTON SICARD)</v>
      </c>
      <c r="B5173" s="1">
        <v>7622</v>
      </c>
      <c r="C5173" s="1" t="s">
        <v>32898</v>
      </c>
      <c r="D5173" s="1" t="s">
        <v>78</v>
      </c>
      <c r="E5173" s="1" t="s">
        <v>1446</v>
      </c>
      <c r="F5173" s="1" t="s">
        <v>32900</v>
      </c>
      <c r="G5173" s="1" t="s">
        <v>655</v>
      </c>
      <c r="H5173">
        <v>7622</v>
      </c>
      <c r="I5173" s="1" t="s">
        <v>41</v>
      </c>
      <c r="J5173">
        <v>6.5</v>
      </c>
    </row>
    <row r="5174" spans="1:10" hidden="1" x14ac:dyDescent="0.25">
      <c r="A5174" s="24" t="str">
        <f t="shared" si="82"/>
        <v>7624/4ARCELOR (BERTON SICARD)</v>
      </c>
      <c r="B5174" s="1" t="s">
        <v>1449</v>
      </c>
      <c r="C5174" s="1" t="s">
        <v>32898</v>
      </c>
      <c r="D5174" s="1" t="s">
        <v>78</v>
      </c>
      <c r="E5174" s="1" t="s">
        <v>1448</v>
      </c>
      <c r="F5174" s="1" t="s">
        <v>32900</v>
      </c>
      <c r="G5174" s="1" t="s">
        <v>655</v>
      </c>
      <c r="H5174" t="s">
        <v>1449</v>
      </c>
      <c r="I5174" s="1" t="s">
        <v>41</v>
      </c>
      <c r="J5174">
        <v>4.7</v>
      </c>
    </row>
    <row r="5175" spans="1:10" hidden="1" x14ac:dyDescent="0.25">
      <c r="A5175" s="24" t="str">
        <f t="shared" si="82"/>
        <v>7625ARCELOR (BERTON SICARD)</v>
      </c>
      <c r="B5175" s="1">
        <v>7625</v>
      </c>
      <c r="C5175" s="1" t="s">
        <v>32898</v>
      </c>
      <c r="D5175" s="1" t="s">
        <v>78</v>
      </c>
      <c r="E5175" s="1" t="s">
        <v>1450</v>
      </c>
      <c r="F5175" s="1" t="s">
        <v>32900</v>
      </c>
      <c r="G5175" s="1" t="s">
        <v>655</v>
      </c>
      <c r="H5175">
        <v>7625</v>
      </c>
      <c r="I5175" s="1" t="s">
        <v>41</v>
      </c>
      <c r="J5175">
        <v>6.5</v>
      </c>
    </row>
    <row r="5176" spans="1:10" hidden="1" x14ac:dyDescent="0.25">
      <c r="A5176" s="24" t="str">
        <f t="shared" si="82"/>
        <v>7626/4ARCELOR (BERTON SICARD)</v>
      </c>
      <c r="B5176" s="1" t="s">
        <v>1451</v>
      </c>
      <c r="C5176" s="1" t="s">
        <v>32898</v>
      </c>
      <c r="D5176" s="1" t="s">
        <v>78</v>
      </c>
      <c r="E5176" s="1" t="s">
        <v>636</v>
      </c>
      <c r="F5176" s="1" t="s">
        <v>32900</v>
      </c>
      <c r="G5176" s="1" t="s">
        <v>655</v>
      </c>
      <c r="H5176" t="s">
        <v>1451</v>
      </c>
      <c r="I5176" s="1" t="s">
        <v>41</v>
      </c>
      <c r="J5176">
        <v>4.7</v>
      </c>
    </row>
    <row r="5177" spans="1:10" hidden="1" x14ac:dyDescent="0.25">
      <c r="A5177" s="24" t="str">
        <f t="shared" si="82"/>
        <v>7627ARCELOR (BERTON SICARD)</v>
      </c>
      <c r="B5177" s="1">
        <v>7627</v>
      </c>
      <c r="C5177" s="1" t="s">
        <v>32898</v>
      </c>
      <c r="D5177" s="1" t="s">
        <v>78</v>
      </c>
      <c r="E5177" s="1" t="s">
        <v>1452</v>
      </c>
      <c r="F5177" s="1" t="s">
        <v>32900</v>
      </c>
      <c r="G5177" s="1" t="s">
        <v>655</v>
      </c>
      <c r="H5177">
        <v>7627</v>
      </c>
      <c r="I5177" s="1" t="s">
        <v>41</v>
      </c>
      <c r="J5177">
        <v>6.5</v>
      </c>
    </row>
    <row r="5178" spans="1:10" hidden="1" x14ac:dyDescent="0.25">
      <c r="A5178" s="24" t="str">
        <f t="shared" si="82"/>
        <v>7628ARCELOR (BERTON SICARD)</v>
      </c>
      <c r="B5178" s="1">
        <v>7628</v>
      </c>
      <c r="C5178" s="1" t="s">
        <v>32898</v>
      </c>
      <c r="D5178" s="1" t="s">
        <v>78</v>
      </c>
      <c r="E5178" s="1" t="s">
        <v>1453</v>
      </c>
      <c r="F5178" s="1" t="s">
        <v>32900</v>
      </c>
      <c r="G5178" s="1" t="s">
        <v>655</v>
      </c>
      <c r="H5178">
        <v>7628</v>
      </c>
      <c r="I5178" s="1" t="s">
        <v>41</v>
      </c>
      <c r="J5178">
        <v>6.5</v>
      </c>
    </row>
    <row r="5179" spans="1:10" hidden="1" x14ac:dyDescent="0.25">
      <c r="A5179" s="24" t="str">
        <f t="shared" si="82"/>
        <v>7628/4ARCELOR (BERTON SICARD)</v>
      </c>
      <c r="B5179" s="1" t="s">
        <v>1454</v>
      </c>
      <c r="C5179" s="1" t="s">
        <v>32898</v>
      </c>
      <c r="D5179" s="1" t="s">
        <v>78</v>
      </c>
      <c r="E5179" s="1" t="s">
        <v>1453</v>
      </c>
      <c r="F5179" s="1" t="s">
        <v>32900</v>
      </c>
      <c r="G5179" s="1" t="s">
        <v>655</v>
      </c>
      <c r="H5179" t="s">
        <v>1454</v>
      </c>
      <c r="I5179" s="1" t="s">
        <v>41</v>
      </c>
      <c r="J5179">
        <v>4</v>
      </c>
    </row>
    <row r="5180" spans="1:10" hidden="1" x14ac:dyDescent="0.25">
      <c r="A5180" s="24" t="str">
        <f t="shared" si="82"/>
        <v>7629ARCELOR (BERTON SICARD)</v>
      </c>
      <c r="B5180" s="1">
        <v>7629</v>
      </c>
      <c r="C5180" s="1" t="s">
        <v>32898</v>
      </c>
      <c r="D5180" s="1" t="s">
        <v>78</v>
      </c>
      <c r="E5180" s="1" t="s">
        <v>1455</v>
      </c>
      <c r="F5180" s="1" t="s">
        <v>32900</v>
      </c>
      <c r="G5180" s="1" t="s">
        <v>655</v>
      </c>
      <c r="H5180">
        <v>7629</v>
      </c>
      <c r="I5180" s="1" t="s">
        <v>41</v>
      </c>
      <c r="J5180">
        <v>6.5</v>
      </c>
    </row>
    <row r="5181" spans="1:10" hidden="1" x14ac:dyDescent="0.25">
      <c r="A5181" s="24" t="str">
        <f t="shared" si="82"/>
        <v>7633ARCELOR (BERTON SICARD)</v>
      </c>
      <c r="B5181" s="1">
        <v>7633</v>
      </c>
      <c r="C5181" s="1" t="s">
        <v>32898</v>
      </c>
      <c r="D5181" s="1" t="s">
        <v>78</v>
      </c>
      <c r="E5181" s="1" t="s">
        <v>1456</v>
      </c>
      <c r="F5181" s="1" t="s">
        <v>32900</v>
      </c>
      <c r="G5181" s="1" t="s">
        <v>655</v>
      </c>
      <c r="H5181">
        <v>7633</v>
      </c>
      <c r="I5181" s="1" t="s">
        <v>41</v>
      </c>
      <c r="J5181">
        <v>6.5</v>
      </c>
    </row>
    <row r="5182" spans="1:10" hidden="1" x14ac:dyDescent="0.25">
      <c r="A5182" s="24" t="str">
        <f t="shared" si="82"/>
        <v>7635THARCELOR (BERTON SICARD)</v>
      </c>
      <c r="B5182" s="1" t="s">
        <v>1458</v>
      </c>
      <c r="C5182" s="1" t="s">
        <v>32898</v>
      </c>
      <c r="D5182" s="1" t="s">
        <v>78</v>
      </c>
      <c r="E5182" s="1" t="s">
        <v>1459</v>
      </c>
      <c r="F5182" s="1" t="s">
        <v>32900</v>
      </c>
      <c r="G5182" s="1" t="s">
        <v>655</v>
      </c>
      <c r="H5182" t="s">
        <v>1458</v>
      </c>
      <c r="I5182" s="1" t="s">
        <v>41</v>
      </c>
      <c r="J5182">
        <v>6.5</v>
      </c>
    </row>
    <row r="5183" spans="1:10" hidden="1" x14ac:dyDescent="0.25">
      <c r="A5183" s="24" t="str">
        <f t="shared" si="82"/>
        <v>7637THARCELOR (BERTON SICARD)</v>
      </c>
      <c r="B5183" s="1" t="s">
        <v>1461</v>
      </c>
      <c r="C5183" s="1" t="s">
        <v>32898</v>
      </c>
      <c r="D5183" s="1" t="s">
        <v>78</v>
      </c>
      <c r="E5183" s="1" t="s">
        <v>1462</v>
      </c>
      <c r="F5183" s="1" t="s">
        <v>32900</v>
      </c>
      <c r="G5183" s="1" t="s">
        <v>655</v>
      </c>
      <c r="H5183" t="s">
        <v>1461</v>
      </c>
      <c r="I5183" s="1" t="s">
        <v>41</v>
      </c>
      <c r="J5183">
        <v>6.5</v>
      </c>
    </row>
    <row r="5184" spans="1:10" hidden="1" x14ac:dyDescent="0.25">
      <c r="A5184" s="24" t="str">
        <f t="shared" si="82"/>
        <v>7644ARCELOR (BERTON SICARD)</v>
      </c>
      <c r="B5184" s="1">
        <v>7644</v>
      </c>
      <c r="C5184" s="1" t="s">
        <v>32898</v>
      </c>
      <c r="D5184" s="1" t="s">
        <v>78</v>
      </c>
      <c r="E5184" s="1" t="s">
        <v>1463</v>
      </c>
      <c r="F5184" s="1" t="s">
        <v>32900</v>
      </c>
      <c r="G5184" s="1" t="s">
        <v>655</v>
      </c>
      <c r="H5184">
        <v>7644</v>
      </c>
      <c r="I5184" s="1" t="s">
        <v>41</v>
      </c>
      <c r="J5184">
        <v>6.5</v>
      </c>
    </row>
    <row r="5185" spans="1:10" hidden="1" x14ac:dyDescent="0.25">
      <c r="A5185" s="24" t="str">
        <f t="shared" si="82"/>
        <v>7646/4ARCELOR (BERTON SICARD)</v>
      </c>
      <c r="B5185" s="1" t="s">
        <v>1464</v>
      </c>
      <c r="C5185" s="1" t="s">
        <v>32898</v>
      </c>
      <c r="D5185" s="1" t="s">
        <v>78</v>
      </c>
      <c r="E5185" s="1" t="s">
        <v>293</v>
      </c>
      <c r="F5185" s="1" t="s">
        <v>32900</v>
      </c>
      <c r="G5185" s="1" t="s">
        <v>655</v>
      </c>
      <c r="H5185" t="s">
        <v>1464</v>
      </c>
      <c r="I5185" s="1" t="s">
        <v>41</v>
      </c>
      <c r="J5185">
        <v>4.7</v>
      </c>
    </row>
    <row r="5186" spans="1:10" hidden="1" x14ac:dyDescent="0.25">
      <c r="A5186" s="24" t="str">
        <f t="shared" si="82"/>
        <v>7649ARCELOR (BERTON SICARD)</v>
      </c>
      <c r="B5186" s="1">
        <v>7649</v>
      </c>
      <c r="C5186" s="1" t="s">
        <v>32898</v>
      </c>
      <c r="D5186" s="1" t="s">
        <v>32899</v>
      </c>
      <c r="E5186" s="1" t="s">
        <v>1465</v>
      </c>
      <c r="F5186" s="1" t="s">
        <v>32900</v>
      </c>
      <c r="G5186" s="1" t="s">
        <v>655</v>
      </c>
      <c r="H5186">
        <v>7649</v>
      </c>
      <c r="I5186" s="1" t="s">
        <v>41</v>
      </c>
      <c r="J5186">
        <v>6.5</v>
      </c>
    </row>
    <row r="5187" spans="1:10" hidden="1" x14ac:dyDescent="0.25">
      <c r="A5187" s="24" t="str">
        <f t="shared" si="82"/>
        <v>7653ARCELOR (BERTON SICARD)</v>
      </c>
      <c r="B5187" s="1">
        <v>7653</v>
      </c>
      <c r="C5187" s="1" t="s">
        <v>32898</v>
      </c>
      <c r="D5187" s="1" t="s">
        <v>32899</v>
      </c>
      <c r="E5187" s="1" t="s">
        <v>1468</v>
      </c>
      <c r="F5187" s="1" t="s">
        <v>32900</v>
      </c>
      <c r="G5187" s="1" t="s">
        <v>655</v>
      </c>
      <c r="H5187">
        <v>7653</v>
      </c>
      <c r="I5187" s="1" t="s">
        <v>41</v>
      </c>
      <c r="J5187">
        <v>6.5</v>
      </c>
    </row>
    <row r="5188" spans="1:10" hidden="1" x14ac:dyDescent="0.25">
      <c r="A5188" s="24" t="str">
        <f t="shared" si="82"/>
        <v>7653/4ARCELOR (BERTON SICARD)</v>
      </c>
      <c r="B5188" s="1" t="s">
        <v>1469</v>
      </c>
      <c r="C5188" s="1" t="s">
        <v>32898</v>
      </c>
      <c r="D5188" s="1" t="s">
        <v>32899</v>
      </c>
      <c r="E5188" s="1" t="s">
        <v>1468</v>
      </c>
      <c r="F5188" s="1" t="s">
        <v>32900</v>
      </c>
      <c r="G5188" s="1" t="s">
        <v>655</v>
      </c>
      <c r="H5188" t="s">
        <v>1469</v>
      </c>
      <c r="I5188" s="1" t="s">
        <v>41</v>
      </c>
      <c r="J5188">
        <v>4</v>
      </c>
    </row>
    <row r="5189" spans="1:10" hidden="1" x14ac:dyDescent="0.25">
      <c r="A5189" s="24" t="str">
        <f t="shared" si="82"/>
        <v>7655/4ARCELOR (BERTON SICARD)</v>
      </c>
      <c r="B5189" s="1" t="s">
        <v>1470</v>
      </c>
      <c r="C5189" s="1" t="s">
        <v>32898</v>
      </c>
      <c r="D5189" s="1" t="s">
        <v>78</v>
      </c>
      <c r="E5189" s="1" t="s">
        <v>1471</v>
      </c>
      <c r="F5189" s="1" t="s">
        <v>32900</v>
      </c>
      <c r="G5189" s="1" t="s">
        <v>655</v>
      </c>
      <c r="H5189" t="s">
        <v>1470</v>
      </c>
      <c r="I5189" s="1" t="s">
        <v>41</v>
      </c>
      <c r="J5189">
        <v>4.7</v>
      </c>
    </row>
    <row r="5190" spans="1:10" hidden="1" x14ac:dyDescent="0.25">
      <c r="A5190" s="24" t="str">
        <f t="shared" si="82"/>
        <v>7657ARCELOR (BERTON SICARD)</v>
      </c>
      <c r="B5190" s="1">
        <v>7657</v>
      </c>
      <c r="C5190" s="1" t="s">
        <v>32898</v>
      </c>
      <c r="D5190" s="1" t="s">
        <v>78</v>
      </c>
      <c r="E5190" s="1" t="s">
        <v>1472</v>
      </c>
      <c r="F5190" s="1" t="s">
        <v>32900</v>
      </c>
      <c r="G5190" s="1" t="s">
        <v>655</v>
      </c>
      <c r="H5190">
        <v>7657</v>
      </c>
      <c r="I5190" s="1" t="s">
        <v>41</v>
      </c>
      <c r="J5190">
        <v>6.5</v>
      </c>
    </row>
    <row r="5191" spans="1:10" hidden="1" x14ac:dyDescent="0.25">
      <c r="A5191" s="24" t="str">
        <f t="shared" si="82"/>
        <v>7658THPARCELOR (BERTON SICARD)</v>
      </c>
      <c r="B5191" s="1" t="s">
        <v>1473</v>
      </c>
      <c r="C5191" s="1" t="s">
        <v>32898</v>
      </c>
      <c r="D5191" s="1" t="s">
        <v>78</v>
      </c>
      <c r="E5191" s="1" t="s">
        <v>1474</v>
      </c>
      <c r="F5191" s="1" t="s">
        <v>32900</v>
      </c>
      <c r="G5191" s="1" t="s">
        <v>655</v>
      </c>
      <c r="H5191" t="s">
        <v>1473</v>
      </c>
      <c r="I5191" s="1" t="s">
        <v>41</v>
      </c>
      <c r="J5191">
        <v>6.5</v>
      </c>
    </row>
    <row r="5192" spans="1:10" hidden="1" x14ac:dyDescent="0.25">
      <c r="A5192" s="24" t="str">
        <f t="shared" si="82"/>
        <v>7659ARCELOR (BERTON SICARD)</v>
      </c>
      <c r="B5192" s="1">
        <v>7659</v>
      </c>
      <c r="C5192" s="1" t="s">
        <v>32898</v>
      </c>
      <c r="D5192" s="1" t="s">
        <v>78</v>
      </c>
      <c r="E5192" s="1" t="s">
        <v>1354</v>
      </c>
      <c r="F5192" s="1" t="s">
        <v>32900</v>
      </c>
      <c r="G5192" s="1" t="s">
        <v>655</v>
      </c>
      <c r="H5192">
        <v>7659</v>
      </c>
      <c r="I5192" s="1" t="s">
        <v>41</v>
      </c>
      <c r="J5192">
        <v>6.5</v>
      </c>
    </row>
    <row r="5193" spans="1:10" hidden="1" x14ac:dyDescent="0.25">
      <c r="A5193" s="24" t="str">
        <f t="shared" si="82"/>
        <v>7661ARCELOR (BERTON SICARD)</v>
      </c>
      <c r="B5193" s="1">
        <v>7661</v>
      </c>
      <c r="C5193" s="1" t="s">
        <v>32898</v>
      </c>
      <c r="D5193" s="1" t="s">
        <v>32899</v>
      </c>
      <c r="E5193" s="1" t="s">
        <v>1476</v>
      </c>
      <c r="F5193" s="1" t="s">
        <v>32900</v>
      </c>
      <c r="G5193" s="1" t="s">
        <v>655</v>
      </c>
      <c r="H5193">
        <v>7661</v>
      </c>
      <c r="I5193" s="1" t="s">
        <v>41</v>
      </c>
      <c r="J5193">
        <v>6.5</v>
      </c>
    </row>
    <row r="5194" spans="1:10" hidden="1" x14ac:dyDescent="0.25">
      <c r="A5194" s="24" t="str">
        <f t="shared" si="82"/>
        <v>7661/4ARCELOR (BERTON SICARD)</v>
      </c>
      <c r="B5194" s="1" t="s">
        <v>1477</v>
      </c>
      <c r="C5194" s="1" t="s">
        <v>32898</v>
      </c>
      <c r="D5194" s="1" t="s">
        <v>32899</v>
      </c>
      <c r="E5194" s="1" t="s">
        <v>1476</v>
      </c>
      <c r="F5194" s="1" t="s">
        <v>32900</v>
      </c>
      <c r="G5194" s="1" t="s">
        <v>655</v>
      </c>
      <c r="H5194" t="s">
        <v>1477</v>
      </c>
      <c r="I5194" s="1" t="s">
        <v>41</v>
      </c>
      <c r="J5194">
        <v>4.7</v>
      </c>
    </row>
    <row r="5195" spans="1:10" hidden="1" x14ac:dyDescent="0.25">
      <c r="A5195" s="24" t="str">
        <f t="shared" si="82"/>
        <v>7662ARCELOR (BERTON SICARD)</v>
      </c>
      <c r="B5195" s="1">
        <v>7662</v>
      </c>
      <c r="C5195" s="1" t="s">
        <v>32898</v>
      </c>
      <c r="D5195" s="1" t="s">
        <v>78</v>
      </c>
      <c r="E5195" s="1" t="s">
        <v>1478</v>
      </c>
      <c r="F5195" s="1" t="s">
        <v>32900</v>
      </c>
      <c r="G5195" s="1" t="s">
        <v>655</v>
      </c>
      <c r="H5195">
        <v>7662</v>
      </c>
      <c r="I5195" s="1" t="s">
        <v>41</v>
      </c>
      <c r="J5195">
        <v>6.5</v>
      </c>
    </row>
    <row r="5196" spans="1:10" hidden="1" x14ac:dyDescent="0.25">
      <c r="A5196" s="24" t="str">
        <f t="shared" ref="A5196:A5259" si="83">B5196&amp;F5196</f>
        <v>7662/4ARCELOR (BERTON SICARD)</v>
      </c>
      <c r="B5196" s="1" t="s">
        <v>1479</v>
      </c>
      <c r="C5196" s="1" t="s">
        <v>32898</v>
      </c>
      <c r="D5196" s="1" t="s">
        <v>78</v>
      </c>
      <c r="E5196" s="1" t="s">
        <v>1478</v>
      </c>
      <c r="F5196" s="1" t="s">
        <v>32900</v>
      </c>
      <c r="G5196" s="1" t="s">
        <v>655</v>
      </c>
      <c r="H5196" t="s">
        <v>1479</v>
      </c>
      <c r="I5196" s="1" t="s">
        <v>41</v>
      </c>
      <c r="J5196">
        <v>4.7</v>
      </c>
    </row>
    <row r="5197" spans="1:10" hidden="1" x14ac:dyDescent="0.25">
      <c r="A5197" s="24" t="str">
        <f t="shared" si="83"/>
        <v>7663ARCELOR (BERTON SICARD)</v>
      </c>
      <c r="B5197" s="1">
        <v>7663</v>
      </c>
      <c r="C5197" s="1" t="s">
        <v>32898</v>
      </c>
      <c r="D5197" s="1" t="s">
        <v>78</v>
      </c>
      <c r="E5197" s="1" t="s">
        <v>1480</v>
      </c>
      <c r="F5197" s="1" t="s">
        <v>32900</v>
      </c>
      <c r="G5197" s="1" t="s">
        <v>655</v>
      </c>
      <c r="H5197">
        <v>7663</v>
      </c>
      <c r="I5197" s="1" t="s">
        <v>41</v>
      </c>
      <c r="J5197">
        <v>6.5</v>
      </c>
    </row>
    <row r="5198" spans="1:10" hidden="1" x14ac:dyDescent="0.25">
      <c r="A5198" s="24" t="str">
        <f t="shared" si="83"/>
        <v>7664/4ARCELOR (BERTON SICARD)</v>
      </c>
      <c r="B5198" s="1" t="s">
        <v>1481</v>
      </c>
      <c r="C5198" s="1" t="s">
        <v>32898</v>
      </c>
      <c r="D5198" s="1" t="s">
        <v>78</v>
      </c>
      <c r="E5198" s="1" t="s">
        <v>1482</v>
      </c>
      <c r="F5198" s="1" t="s">
        <v>32900</v>
      </c>
      <c r="G5198" s="1" t="s">
        <v>655</v>
      </c>
      <c r="H5198" t="s">
        <v>1481</v>
      </c>
      <c r="I5198" s="1" t="s">
        <v>41</v>
      </c>
      <c r="J5198">
        <v>4.7</v>
      </c>
    </row>
    <row r="5199" spans="1:10" hidden="1" x14ac:dyDescent="0.25">
      <c r="A5199" s="24" t="str">
        <f t="shared" si="83"/>
        <v>7665ARCELOR (BERTON SICARD)</v>
      </c>
      <c r="B5199" s="1">
        <v>7665</v>
      </c>
      <c r="C5199" s="1" t="s">
        <v>32898</v>
      </c>
      <c r="D5199" s="1" t="s">
        <v>168</v>
      </c>
      <c r="E5199" s="1" t="s">
        <v>1483</v>
      </c>
      <c r="F5199" s="1" t="s">
        <v>32900</v>
      </c>
      <c r="G5199" s="1" t="s">
        <v>655</v>
      </c>
      <c r="H5199">
        <v>7665</v>
      </c>
      <c r="I5199" s="1" t="s">
        <v>41</v>
      </c>
      <c r="J5199">
        <v>6.5</v>
      </c>
    </row>
    <row r="5200" spans="1:10" hidden="1" x14ac:dyDescent="0.25">
      <c r="A5200" s="24" t="str">
        <f t="shared" si="83"/>
        <v>7665/4ARCELOR (BERTON SICARD)</v>
      </c>
      <c r="B5200" s="1" t="s">
        <v>1484</v>
      </c>
      <c r="C5200" s="1" t="s">
        <v>32898</v>
      </c>
      <c r="D5200" s="1" t="s">
        <v>168</v>
      </c>
      <c r="E5200" s="1" t="s">
        <v>1483</v>
      </c>
      <c r="F5200" s="1" t="s">
        <v>32900</v>
      </c>
      <c r="G5200" s="1" t="s">
        <v>655</v>
      </c>
      <c r="H5200" t="s">
        <v>1484</v>
      </c>
      <c r="I5200" s="1" t="s">
        <v>41</v>
      </c>
      <c r="J5200">
        <v>4.7</v>
      </c>
    </row>
    <row r="5201" spans="1:10" hidden="1" x14ac:dyDescent="0.25">
      <c r="A5201" s="24" t="str">
        <f t="shared" si="83"/>
        <v>7668THARCELOR (BERTON SICARD)</v>
      </c>
      <c r="B5201" s="1" t="s">
        <v>1486</v>
      </c>
      <c r="C5201" s="1" t="s">
        <v>32898</v>
      </c>
      <c r="D5201" s="1" t="s">
        <v>168</v>
      </c>
      <c r="E5201" s="1" t="s">
        <v>1487</v>
      </c>
      <c r="F5201" s="1" t="s">
        <v>32900</v>
      </c>
      <c r="G5201" s="1" t="s">
        <v>655</v>
      </c>
      <c r="H5201" t="s">
        <v>1486</v>
      </c>
      <c r="I5201" s="1" t="s">
        <v>41</v>
      </c>
      <c r="J5201">
        <v>6.5</v>
      </c>
    </row>
    <row r="5202" spans="1:10" hidden="1" x14ac:dyDescent="0.25">
      <c r="A5202" s="24" t="str">
        <f t="shared" si="83"/>
        <v>7673ARCELOR (BERTON SICARD)</v>
      </c>
      <c r="B5202" s="1">
        <v>7673</v>
      </c>
      <c r="C5202" s="1" t="s">
        <v>32898</v>
      </c>
      <c r="D5202" s="1" t="s">
        <v>78</v>
      </c>
      <c r="E5202" s="1" t="s">
        <v>1490</v>
      </c>
      <c r="F5202" s="1" t="s">
        <v>32900</v>
      </c>
      <c r="G5202" s="1" t="s">
        <v>655</v>
      </c>
      <c r="H5202">
        <v>7673</v>
      </c>
      <c r="I5202" s="1" t="s">
        <v>41</v>
      </c>
      <c r="J5202">
        <v>6.5</v>
      </c>
    </row>
    <row r="5203" spans="1:10" hidden="1" x14ac:dyDescent="0.25">
      <c r="A5203" s="24" t="str">
        <f t="shared" si="83"/>
        <v>7674ARCELOR (BERTON SICARD)</v>
      </c>
      <c r="B5203" s="1">
        <v>7674</v>
      </c>
      <c r="C5203" s="1" t="s">
        <v>32898</v>
      </c>
      <c r="D5203" s="1" t="s">
        <v>78</v>
      </c>
      <c r="E5203" s="1" t="s">
        <v>1491</v>
      </c>
      <c r="F5203" s="1" t="s">
        <v>32900</v>
      </c>
      <c r="G5203" s="1" t="s">
        <v>655</v>
      </c>
      <c r="H5203">
        <v>7674</v>
      </c>
      <c r="I5203" s="1" t="s">
        <v>41</v>
      </c>
      <c r="J5203">
        <v>6.5</v>
      </c>
    </row>
    <row r="5204" spans="1:10" hidden="1" x14ac:dyDescent="0.25">
      <c r="A5204" s="24" t="str">
        <f t="shared" si="83"/>
        <v>7679ARCELOR (BERTON SICARD)</v>
      </c>
      <c r="B5204" s="1">
        <v>7679</v>
      </c>
      <c r="C5204" s="1" t="s">
        <v>32898</v>
      </c>
      <c r="D5204" s="1" t="s">
        <v>168</v>
      </c>
      <c r="E5204" s="1" t="s">
        <v>1493</v>
      </c>
      <c r="F5204" s="1" t="s">
        <v>32900</v>
      </c>
      <c r="G5204" s="1" t="s">
        <v>655</v>
      </c>
      <c r="H5204">
        <v>7679</v>
      </c>
      <c r="I5204" s="1" t="s">
        <v>41</v>
      </c>
      <c r="J5204">
        <v>6.5</v>
      </c>
    </row>
    <row r="5205" spans="1:10" hidden="1" x14ac:dyDescent="0.25">
      <c r="A5205" s="24" t="str">
        <f t="shared" si="83"/>
        <v>7680THARCELOR (BERTON SICARD)</v>
      </c>
      <c r="B5205" s="1" t="s">
        <v>1494</v>
      </c>
      <c r="C5205" s="1" t="s">
        <v>32898</v>
      </c>
      <c r="D5205" s="1" t="s">
        <v>78</v>
      </c>
      <c r="E5205" s="1" t="s">
        <v>1495</v>
      </c>
      <c r="F5205" s="1" t="s">
        <v>32900</v>
      </c>
      <c r="G5205" s="1" t="s">
        <v>655</v>
      </c>
      <c r="H5205" t="s">
        <v>1494</v>
      </c>
      <c r="I5205" s="1" t="s">
        <v>41</v>
      </c>
      <c r="J5205">
        <v>6.5</v>
      </c>
    </row>
    <row r="5206" spans="1:10" hidden="1" x14ac:dyDescent="0.25">
      <c r="A5206" s="24" t="str">
        <f t="shared" si="83"/>
        <v>7681THARCELOR (BERTON SICARD)</v>
      </c>
      <c r="B5206" s="1" t="s">
        <v>1496</v>
      </c>
      <c r="C5206" s="1" t="s">
        <v>32898</v>
      </c>
      <c r="D5206" s="1" t="s">
        <v>78</v>
      </c>
      <c r="E5206" s="1" t="s">
        <v>1497</v>
      </c>
      <c r="F5206" s="1" t="s">
        <v>32900</v>
      </c>
      <c r="G5206" s="1" t="s">
        <v>655</v>
      </c>
      <c r="H5206" t="s">
        <v>1496</v>
      </c>
      <c r="I5206" s="1" t="s">
        <v>41</v>
      </c>
      <c r="J5206">
        <v>6.5</v>
      </c>
    </row>
    <row r="5207" spans="1:10" hidden="1" x14ac:dyDescent="0.25">
      <c r="A5207" s="24" t="str">
        <f t="shared" si="83"/>
        <v>7682THARCELOR (BERTON SICARD)</v>
      </c>
      <c r="B5207" s="1" t="s">
        <v>1498</v>
      </c>
      <c r="C5207" s="1" t="s">
        <v>32898</v>
      </c>
      <c r="D5207" s="1" t="s">
        <v>78</v>
      </c>
      <c r="E5207" s="1" t="s">
        <v>1499</v>
      </c>
      <c r="F5207" s="1" t="s">
        <v>32900</v>
      </c>
      <c r="G5207" s="1" t="s">
        <v>655</v>
      </c>
      <c r="H5207" t="s">
        <v>1498</v>
      </c>
      <c r="I5207" s="1" t="s">
        <v>41</v>
      </c>
      <c r="J5207">
        <v>6.5</v>
      </c>
    </row>
    <row r="5208" spans="1:10" hidden="1" x14ac:dyDescent="0.25">
      <c r="A5208" s="24" t="str">
        <f t="shared" si="83"/>
        <v>7683THARCELOR (BERTON SICARD)</v>
      </c>
      <c r="B5208" s="1" t="s">
        <v>1500</v>
      </c>
      <c r="C5208" s="1" t="s">
        <v>32898</v>
      </c>
      <c r="D5208" s="1" t="s">
        <v>78</v>
      </c>
      <c r="E5208" s="1" t="s">
        <v>1501</v>
      </c>
      <c r="F5208" s="1" t="s">
        <v>32900</v>
      </c>
      <c r="G5208" s="1" t="s">
        <v>655</v>
      </c>
      <c r="H5208" t="s">
        <v>1500</v>
      </c>
      <c r="I5208" s="1" t="s">
        <v>41</v>
      </c>
      <c r="J5208">
        <v>6.5</v>
      </c>
    </row>
    <row r="5209" spans="1:10" hidden="1" x14ac:dyDescent="0.25">
      <c r="A5209" s="24" t="str">
        <f t="shared" si="83"/>
        <v>7684THARCELOR (BERTON SICARD)</v>
      </c>
      <c r="B5209" s="1" t="s">
        <v>1502</v>
      </c>
      <c r="C5209" s="1" t="s">
        <v>32898</v>
      </c>
      <c r="D5209" s="1" t="s">
        <v>78</v>
      </c>
      <c r="E5209" s="1" t="s">
        <v>1503</v>
      </c>
      <c r="F5209" s="1" t="s">
        <v>32900</v>
      </c>
      <c r="G5209" s="1" t="s">
        <v>655</v>
      </c>
      <c r="H5209" t="s">
        <v>1502</v>
      </c>
      <c r="I5209" s="1" t="s">
        <v>41</v>
      </c>
      <c r="J5209">
        <v>6.5</v>
      </c>
    </row>
    <row r="5210" spans="1:10" hidden="1" x14ac:dyDescent="0.25">
      <c r="A5210" s="24" t="str">
        <f t="shared" si="83"/>
        <v>7690ARCELOR (BERTON SICARD)</v>
      </c>
      <c r="B5210" s="1">
        <v>7690</v>
      </c>
      <c r="C5210" s="1" t="s">
        <v>32898</v>
      </c>
      <c r="D5210" s="1" t="s">
        <v>78</v>
      </c>
      <c r="E5210" s="1" t="s">
        <v>1505</v>
      </c>
      <c r="F5210" s="1" t="s">
        <v>32900</v>
      </c>
      <c r="G5210" s="1" t="s">
        <v>655</v>
      </c>
      <c r="H5210">
        <v>7690</v>
      </c>
      <c r="I5210" s="1" t="s">
        <v>41</v>
      </c>
      <c r="J5210">
        <v>6.5</v>
      </c>
    </row>
    <row r="5211" spans="1:10" hidden="1" x14ac:dyDescent="0.25">
      <c r="A5211" s="24" t="str">
        <f t="shared" si="83"/>
        <v>7691THARCELOR (BERTON SICARD)</v>
      </c>
      <c r="B5211" s="1" t="s">
        <v>1506</v>
      </c>
      <c r="C5211" s="1" t="s">
        <v>32898</v>
      </c>
      <c r="D5211" s="1" t="s">
        <v>78</v>
      </c>
      <c r="E5211" s="1" t="s">
        <v>1507</v>
      </c>
      <c r="F5211" s="1" t="s">
        <v>32900</v>
      </c>
      <c r="G5211" s="1" t="s">
        <v>655</v>
      </c>
      <c r="H5211" t="s">
        <v>1506</v>
      </c>
      <c r="I5211" s="1" t="s">
        <v>41</v>
      </c>
      <c r="J5211">
        <v>6.5</v>
      </c>
    </row>
    <row r="5212" spans="1:10" hidden="1" x14ac:dyDescent="0.25">
      <c r="A5212" s="24" t="str">
        <f t="shared" si="83"/>
        <v>7746ARCELOR (BERTON SICARD)</v>
      </c>
      <c r="B5212" s="1">
        <v>7746</v>
      </c>
      <c r="C5212" s="1" t="s">
        <v>32898</v>
      </c>
      <c r="D5212" s="1" t="s">
        <v>78</v>
      </c>
      <c r="E5212" s="1" t="s">
        <v>2258</v>
      </c>
      <c r="F5212" s="1" t="s">
        <v>32900</v>
      </c>
      <c r="G5212" s="1" t="s">
        <v>655</v>
      </c>
      <c r="H5212">
        <v>7746</v>
      </c>
      <c r="I5212" s="1" t="s">
        <v>41</v>
      </c>
      <c r="J5212">
        <v>1</v>
      </c>
    </row>
    <row r="5213" spans="1:10" hidden="1" x14ac:dyDescent="0.25">
      <c r="A5213" s="24" t="str">
        <f t="shared" si="83"/>
        <v>7749ARCELOR (BERTON SICARD)</v>
      </c>
      <c r="B5213" s="1">
        <v>7749</v>
      </c>
      <c r="C5213" s="1" t="s">
        <v>32898</v>
      </c>
      <c r="D5213" s="1" t="s">
        <v>78</v>
      </c>
      <c r="E5213" s="1" t="s">
        <v>2344</v>
      </c>
      <c r="F5213" s="1" t="s">
        <v>32900</v>
      </c>
      <c r="G5213" s="1" t="s">
        <v>655</v>
      </c>
      <c r="H5213">
        <v>7749</v>
      </c>
      <c r="I5213" s="1" t="s">
        <v>41</v>
      </c>
      <c r="J5213">
        <v>1</v>
      </c>
    </row>
    <row r="5214" spans="1:10" hidden="1" x14ac:dyDescent="0.25">
      <c r="A5214" s="24" t="str">
        <f t="shared" si="83"/>
        <v>7750ARCELOR (BERTON SICARD)</v>
      </c>
      <c r="B5214" s="1">
        <v>7750</v>
      </c>
      <c r="C5214" s="1" t="s">
        <v>32898</v>
      </c>
      <c r="D5214" s="1" t="s">
        <v>78</v>
      </c>
      <c r="E5214" s="1" t="s">
        <v>2345</v>
      </c>
      <c r="F5214" s="1" t="s">
        <v>32900</v>
      </c>
      <c r="G5214" s="1" t="s">
        <v>655</v>
      </c>
      <c r="H5214">
        <v>7750</v>
      </c>
      <c r="I5214" s="1" t="s">
        <v>41</v>
      </c>
      <c r="J5214">
        <v>1</v>
      </c>
    </row>
    <row r="5215" spans="1:10" hidden="1" x14ac:dyDescent="0.25">
      <c r="A5215" s="24" t="str">
        <f t="shared" si="83"/>
        <v>7757ARCELOR (BERTON SICARD)</v>
      </c>
      <c r="B5215" s="1">
        <v>7757</v>
      </c>
      <c r="C5215" s="1" t="s">
        <v>32898</v>
      </c>
      <c r="D5215" s="1" t="s">
        <v>78</v>
      </c>
      <c r="E5215" s="1" t="s">
        <v>2346</v>
      </c>
      <c r="F5215" s="1" t="s">
        <v>32900</v>
      </c>
      <c r="G5215" s="1" t="s">
        <v>655</v>
      </c>
      <c r="H5215">
        <v>7757</v>
      </c>
      <c r="I5215" s="1" t="s">
        <v>41</v>
      </c>
      <c r="J5215">
        <v>10</v>
      </c>
    </row>
    <row r="5216" spans="1:10" hidden="1" x14ac:dyDescent="0.25">
      <c r="A5216" s="24" t="str">
        <f t="shared" si="83"/>
        <v>7758ARCELOR (BERTON SICARD)</v>
      </c>
      <c r="B5216" s="1">
        <v>7758</v>
      </c>
      <c r="C5216" s="1" t="s">
        <v>32898</v>
      </c>
      <c r="D5216" s="1" t="s">
        <v>78</v>
      </c>
      <c r="E5216" s="1" t="s">
        <v>2347</v>
      </c>
      <c r="F5216" s="1" t="s">
        <v>32900</v>
      </c>
      <c r="G5216" s="1" t="s">
        <v>655</v>
      </c>
      <c r="H5216">
        <v>7758</v>
      </c>
      <c r="I5216" s="1" t="s">
        <v>41</v>
      </c>
      <c r="J5216">
        <v>10</v>
      </c>
    </row>
    <row r="5217" spans="1:10" hidden="1" x14ac:dyDescent="0.25">
      <c r="A5217" s="24" t="str">
        <f t="shared" si="83"/>
        <v>7759ARCELOR (BERTON SICARD)</v>
      </c>
      <c r="B5217" s="1">
        <v>7759</v>
      </c>
      <c r="C5217" s="1" t="s">
        <v>32898</v>
      </c>
      <c r="D5217" s="1" t="s">
        <v>78</v>
      </c>
      <c r="E5217" s="1" t="s">
        <v>2348</v>
      </c>
      <c r="F5217" s="1" t="s">
        <v>32900</v>
      </c>
      <c r="G5217" s="1" t="s">
        <v>655</v>
      </c>
      <c r="H5217">
        <v>7759</v>
      </c>
      <c r="I5217" s="1" t="s">
        <v>41</v>
      </c>
      <c r="J5217">
        <v>1</v>
      </c>
    </row>
    <row r="5218" spans="1:10" x14ac:dyDescent="0.25">
      <c r="A5218" s="24" t="str">
        <f t="shared" si="83"/>
        <v>7766ARCELOR (BERTON SICARD)</v>
      </c>
      <c r="B5218" s="1">
        <v>7766</v>
      </c>
      <c r="C5218" s="1" t="s">
        <v>32898</v>
      </c>
      <c r="D5218" s="1" t="s">
        <v>78</v>
      </c>
      <c r="E5218" s="1" t="s">
        <v>1509</v>
      </c>
      <c r="F5218" s="1" t="s">
        <v>32900</v>
      </c>
      <c r="G5218" s="1" t="s">
        <v>655</v>
      </c>
      <c r="H5218">
        <v>7766</v>
      </c>
      <c r="I5218" s="1" t="s">
        <v>41</v>
      </c>
      <c r="J5218">
        <v>6</v>
      </c>
    </row>
    <row r="5219" spans="1:10" hidden="1" x14ac:dyDescent="0.25">
      <c r="A5219" s="24" t="str">
        <f t="shared" si="83"/>
        <v>7770ARCELOR (BERTON SICARD)</v>
      </c>
      <c r="B5219" s="1">
        <v>7770</v>
      </c>
      <c r="C5219" s="1" t="s">
        <v>32898</v>
      </c>
      <c r="D5219" s="1" t="s">
        <v>32899</v>
      </c>
      <c r="E5219" s="1" t="s">
        <v>2103</v>
      </c>
      <c r="F5219" s="1" t="s">
        <v>32900</v>
      </c>
      <c r="G5219" s="1" t="s">
        <v>655</v>
      </c>
      <c r="H5219">
        <v>7770</v>
      </c>
      <c r="I5219" s="1" t="s">
        <v>41</v>
      </c>
      <c r="J5219">
        <v>10</v>
      </c>
    </row>
    <row r="5220" spans="1:10" hidden="1" x14ac:dyDescent="0.25">
      <c r="A5220" s="24" t="str">
        <f t="shared" si="83"/>
        <v>7771ARCELOR (BERTON SICARD)</v>
      </c>
      <c r="B5220" s="1">
        <v>7771</v>
      </c>
      <c r="C5220" s="1" t="s">
        <v>32898</v>
      </c>
      <c r="D5220" s="1" t="s">
        <v>78</v>
      </c>
      <c r="E5220" s="1" t="s">
        <v>2349</v>
      </c>
      <c r="F5220" s="1" t="s">
        <v>32900</v>
      </c>
      <c r="G5220" s="1" t="s">
        <v>655</v>
      </c>
      <c r="H5220">
        <v>7771</v>
      </c>
      <c r="I5220" s="1" t="s">
        <v>41</v>
      </c>
      <c r="J5220">
        <v>1</v>
      </c>
    </row>
    <row r="5221" spans="1:10" hidden="1" x14ac:dyDescent="0.25">
      <c r="A5221" s="24" t="str">
        <f t="shared" si="83"/>
        <v>7773ARCELOR (BERTON SICARD)</v>
      </c>
      <c r="B5221" s="1">
        <v>7773</v>
      </c>
      <c r="C5221" s="1" t="s">
        <v>32898</v>
      </c>
      <c r="D5221" s="1" t="s">
        <v>78</v>
      </c>
      <c r="E5221" s="1" t="s">
        <v>2350</v>
      </c>
      <c r="F5221" s="1" t="s">
        <v>32900</v>
      </c>
      <c r="G5221" s="1" t="s">
        <v>655</v>
      </c>
      <c r="H5221">
        <v>7773</v>
      </c>
      <c r="I5221" s="1" t="s">
        <v>41</v>
      </c>
      <c r="J5221">
        <v>2</v>
      </c>
    </row>
    <row r="5222" spans="1:10" hidden="1" x14ac:dyDescent="0.25">
      <c r="A5222" s="24" t="str">
        <f t="shared" si="83"/>
        <v>7774ARCELOR (BERTON SICARD)</v>
      </c>
      <c r="B5222" s="1">
        <v>7774</v>
      </c>
      <c r="C5222" s="1" t="s">
        <v>32898</v>
      </c>
      <c r="D5222" s="1" t="s">
        <v>78</v>
      </c>
      <c r="E5222" s="1" t="s">
        <v>2351</v>
      </c>
      <c r="F5222" s="1" t="s">
        <v>32900</v>
      </c>
      <c r="G5222" s="1" t="s">
        <v>655</v>
      </c>
      <c r="H5222">
        <v>7774</v>
      </c>
      <c r="I5222" s="1" t="s">
        <v>41</v>
      </c>
      <c r="J5222">
        <v>2</v>
      </c>
    </row>
    <row r="5223" spans="1:10" hidden="1" x14ac:dyDescent="0.25">
      <c r="A5223" s="24" t="str">
        <f t="shared" si="83"/>
        <v>7776ARCELOR (BERTON SICARD)</v>
      </c>
      <c r="B5223" s="1">
        <v>7776</v>
      </c>
      <c r="C5223" s="1" t="s">
        <v>32898</v>
      </c>
      <c r="D5223" s="1" t="s">
        <v>78</v>
      </c>
      <c r="E5223" s="1" t="s">
        <v>2353</v>
      </c>
      <c r="F5223" s="1" t="s">
        <v>32900</v>
      </c>
      <c r="G5223" s="1" t="s">
        <v>655</v>
      </c>
      <c r="H5223">
        <v>7776</v>
      </c>
      <c r="I5223" s="1" t="s">
        <v>41</v>
      </c>
      <c r="J5223">
        <v>2</v>
      </c>
    </row>
    <row r="5224" spans="1:10" hidden="1" x14ac:dyDescent="0.25">
      <c r="A5224" s="24" t="str">
        <f t="shared" si="83"/>
        <v>7785ARCELOR (BERTON SICARD)</v>
      </c>
      <c r="B5224" s="1">
        <v>7785</v>
      </c>
      <c r="C5224" s="1" t="s">
        <v>32898</v>
      </c>
      <c r="D5224" s="1" t="s">
        <v>78</v>
      </c>
      <c r="E5224" s="1" t="s">
        <v>1511</v>
      </c>
      <c r="F5224" s="1" t="s">
        <v>32900</v>
      </c>
      <c r="G5224" s="1" t="s">
        <v>655</v>
      </c>
      <c r="H5224">
        <v>7785</v>
      </c>
      <c r="I5224" s="1" t="s">
        <v>41</v>
      </c>
      <c r="J5224">
        <v>6.5</v>
      </c>
    </row>
    <row r="5225" spans="1:10" hidden="1" x14ac:dyDescent="0.25">
      <c r="A5225" s="24" t="str">
        <f t="shared" si="83"/>
        <v>7785/4ARCELOR (BERTON SICARD)</v>
      </c>
      <c r="B5225" s="1" t="s">
        <v>1512</v>
      </c>
      <c r="C5225" s="1" t="s">
        <v>32898</v>
      </c>
      <c r="D5225" s="1" t="s">
        <v>78</v>
      </c>
      <c r="E5225" s="1" t="s">
        <v>1513</v>
      </c>
      <c r="F5225" s="1" t="s">
        <v>32900</v>
      </c>
      <c r="G5225" s="1" t="s">
        <v>655</v>
      </c>
      <c r="H5225" t="s">
        <v>1512</v>
      </c>
      <c r="I5225" s="1" t="s">
        <v>41</v>
      </c>
      <c r="J5225">
        <v>4</v>
      </c>
    </row>
    <row r="5226" spans="1:10" hidden="1" x14ac:dyDescent="0.25">
      <c r="A5226" s="24" t="str">
        <f t="shared" si="83"/>
        <v>7787ARCELOR (BERTON SICARD)</v>
      </c>
      <c r="B5226" s="1">
        <v>7787</v>
      </c>
      <c r="C5226" s="1" t="s">
        <v>32898</v>
      </c>
      <c r="D5226" s="1" t="s">
        <v>78</v>
      </c>
      <c r="E5226" s="1" t="s">
        <v>2354</v>
      </c>
      <c r="F5226" s="1" t="s">
        <v>32900</v>
      </c>
      <c r="G5226" s="1" t="s">
        <v>655</v>
      </c>
      <c r="H5226">
        <v>7787</v>
      </c>
      <c r="I5226" s="1" t="s">
        <v>41</v>
      </c>
      <c r="J5226">
        <v>1</v>
      </c>
    </row>
    <row r="5227" spans="1:10" hidden="1" x14ac:dyDescent="0.25">
      <c r="A5227" s="24" t="str">
        <f t="shared" si="83"/>
        <v>7789ARCELOR (BERTON SICARD)</v>
      </c>
      <c r="B5227" s="1">
        <v>7789</v>
      </c>
      <c r="C5227" s="1" t="s">
        <v>32898</v>
      </c>
      <c r="D5227" s="1" t="s">
        <v>78</v>
      </c>
      <c r="E5227" s="1" t="s">
        <v>2355</v>
      </c>
      <c r="F5227" s="1" t="s">
        <v>32900</v>
      </c>
      <c r="G5227" s="1" t="s">
        <v>655</v>
      </c>
      <c r="H5227">
        <v>7789</v>
      </c>
      <c r="I5227" s="1" t="s">
        <v>41</v>
      </c>
      <c r="J5227">
        <v>1</v>
      </c>
    </row>
    <row r="5228" spans="1:10" hidden="1" x14ac:dyDescent="0.25">
      <c r="A5228" s="24" t="str">
        <f t="shared" si="83"/>
        <v>7790ARCELOR (BERTON SICARD)</v>
      </c>
      <c r="B5228" s="1">
        <v>7790</v>
      </c>
      <c r="C5228" s="1" t="s">
        <v>32898</v>
      </c>
      <c r="D5228" s="1" t="s">
        <v>78</v>
      </c>
      <c r="E5228" s="1" t="s">
        <v>2356</v>
      </c>
      <c r="F5228" s="1" t="s">
        <v>32900</v>
      </c>
      <c r="G5228" s="1" t="s">
        <v>655</v>
      </c>
      <c r="H5228">
        <v>7790</v>
      </c>
      <c r="I5228" s="1" t="s">
        <v>41</v>
      </c>
      <c r="J5228">
        <v>1</v>
      </c>
    </row>
    <row r="5229" spans="1:10" hidden="1" x14ac:dyDescent="0.25">
      <c r="A5229" s="24" t="str">
        <f t="shared" si="83"/>
        <v>7791ARCELOR (BERTON SICARD)</v>
      </c>
      <c r="B5229" s="1">
        <v>7791</v>
      </c>
      <c r="C5229" s="1" t="s">
        <v>32898</v>
      </c>
      <c r="D5229" s="1" t="s">
        <v>78</v>
      </c>
      <c r="E5229" s="1" t="s">
        <v>2357</v>
      </c>
      <c r="F5229" s="1" t="s">
        <v>32900</v>
      </c>
      <c r="G5229" s="1" t="s">
        <v>655</v>
      </c>
      <c r="H5229">
        <v>7791</v>
      </c>
      <c r="I5229" s="1" t="s">
        <v>41</v>
      </c>
      <c r="J5229">
        <v>1</v>
      </c>
    </row>
    <row r="5230" spans="1:10" hidden="1" x14ac:dyDescent="0.25">
      <c r="A5230" s="24" t="str">
        <f t="shared" si="83"/>
        <v>7792ARCELOR (BERTON SICARD)</v>
      </c>
      <c r="B5230" s="1">
        <v>7792</v>
      </c>
      <c r="C5230" s="1" t="s">
        <v>32898</v>
      </c>
      <c r="D5230" s="1" t="s">
        <v>78</v>
      </c>
      <c r="E5230" s="1" t="s">
        <v>2358</v>
      </c>
      <c r="F5230" s="1" t="s">
        <v>32900</v>
      </c>
      <c r="G5230" s="1" t="s">
        <v>655</v>
      </c>
      <c r="H5230">
        <v>7792</v>
      </c>
      <c r="I5230" s="1" t="s">
        <v>41</v>
      </c>
      <c r="J5230">
        <v>1</v>
      </c>
    </row>
    <row r="5231" spans="1:10" hidden="1" x14ac:dyDescent="0.25">
      <c r="A5231" s="24" t="str">
        <f t="shared" si="83"/>
        <v>7795ARCELOR (BERTON SICARD)</v>
      </c>
      <c r="B5231" s="1">
        <v>7795</v>
      </c>
      <c r="C5231" s="1" t="s">
        <v>32898</v>
      </c>
      <c r="D5231" s="1" t="s">
        <v>32899</v>
      </c>
      <c r="E5231" s="1" t="s">
        <v>1514</v>
      </c>
      <c r="F5231" s="1" t="s">
        <v>32900</v>
      </c>
      <c r="G5231" s="1" t="s">
        <v>655</v>
      </c>
      <c r="H5231">
        <v>7795</v>
      </c>
      <c r="I5231" s="1" t="s">
        <v>41</v>
      </c>
      <c r="J5231">
        <v>6.5</v>
      </c>
    </row>
    <row r="5232" spans="1:10" hidden="1" x14ac:dyDescent="0.25">
      <c r="A5232" s="24" t="str">
        <f t="shared" si="83"/>
        <v>7797ARCELOR (BERTON SICARD)</v>
      </c>
      <c r="B5232" s="1">
        <v>7797</v>
      </c>
      <c r="C5232" s="1" t="s">
        <v>32898</v>
      </c>
      <c r="D5232" s="1" t="s">
        <v>78</v>
      </c>
      <c r="E5232" s="1" t="s">
        <v>2360</v>
      </c>
      <c r="F5232" s="1" t="s">
        <v>32900</v>
      </c>
      <c r="G5232" s="1" t="s">
        <v>655</v>
      </c>
      <c r="H5232">
        <v>7797</v>
      </c>
      <c r="I5232" s="1" t="s">
        <v>41</v>
      </c>
      <c r="J5232">
        <v>6.5</v>
      </c>
    </row>
    <row r="5233" spans="1:10" hidden="1" x14ac:dyDescent="0.25">
      <c r="A5233" s="24" t="str">
        <f t="shared" si="83"/>
        <v>7801ARCELOR (BERTON SICARD)</v>
      </c>
      <c r="B5233" s="1">
        <v>7801</v>
      </c>
      <c r="C5233" s="1" t="s">
        <v>32898</v>
      </c>
      <c r="D5233" s="1" t="s">
        <v>78</v>
      </c>
      <c r="E5233" s="1" t="s">
        <v>2362</v>
      </c>
      <c r="F5233" s="1" t="s">
        <v>32900</v>
      </c>
      <c r="G5233" s="1" t="s">
        <v>655</v>
      </c>
      <c r="H5233">
        <v>7801</v>
      </c>
      <c r="I5233" s="1" t="s">
        <v>41</v>
      </c>
      <c r="J5233">
        <v>2</v>
      </c>
    </row>
    <row r="5234" spans="1:10" hidden="1" x14ac:dyDescent="0.25">
      <c r="A5234" s="24" t="str">
        <f t="shared" si="83"/>
        <v>7816/4ARCELOR (BERTON SICARD)</v>
      </c>
      <c r="B5234" s="1" t="s">
        <v>1515</v>
      </c>
      <c r="C5234" s="1" t="s">
        <v>32898</v>
      </c>
      <c r="D5234" s="1" t="s">
        <v>78</v>
      </c>
      <c r="E5234" s="1" t="s">
        <v>290</v>
      </c>
      <c r="F5234" s="1" t="s">
        <v>32900</v>
      </c>
      <c r="G5234" s="1" t="s">
        <v>655</v>
      </c>
      <c r="H5234" t="s">
        <v>1515</v>
      </c>
      <c r="I5234" s="1" t="s">
        <v>41</v>
      </c>
      <c r="J5234">
        <v>4.7</v>
      </c>
    </row>
    <row r="5235" spans="1:10" hidden="1" x14ac:dyDescent="0.25">
      <c r="A5235" s="24" t="str">
        <f t="shared" si="83"/>
        <v>7816/4MARCELOR (BERTON SICARD)</v>
      </c>
      <c r="B5235" s="1" t="s">
        <v>1516</v>
      </c>
      <c r="C5235" s="1" t="s">
        <v>32898</v>
      </c>
      <c r="D5235" s="1" t="s">
        <v>78</v>
      </c>
      <c r="E5235" s="1" t="s">
        <v>290</v>
      </c>
      <c r="F5235" s="1" t="s">
        <v>32900</v>
      </c>
      <c r="G5235" s="1" t="s">
        <v>655</v>
      </c>
      <c r="H5235" t="s">
        <v>1516</v>
      </c>
      <c r="I5235" s="1" t="s">
        <v>41</v>
      </c>
      <c r="J5235">
        <v>4</v>
      </c>
    </row>
    <row r="5236" spans="1:10" hidden="1" x14ac:dyDescent="0.25">
      <c r="A5236" s="24" t="str">
        <f t="shared" si="83"/>
        <v>7817ARCELOR (BERTON SICARD)</v>
      </c>
      <c r="B5236" s="1">
        <v>7817</v>
      </c>
      <c r="C5236" s="1" t="s">
        <v>32898</v>
      </c>
      <c r="D5236" s="1" t="s">
        <v>78</v>
      </c>
      <c r="E5236" s="1" t="s">
        <v>1517</v>
      </c>
      <c r="F5236" s="1" t="s">
        <v>32900</v>
      </c>
      <c r="G5236" s="1" t="s">
        <v>655</v>
      </c>
      <c r="H5236">
        <v>7817</v>
      </c>
      <c r="I5236" s="1" t="s">
        <v>41</v>
      </c>
      <c r="J5236">
        <v>6.5</v>
      </c>
    </row>
    <row r="5237" spans="1:10" hidden="1" x14ac:dyDescent="0.25">
      <c r="A5237" s="24" t="str">
        <f t="shared" si="83"/>
        <v>7818ARCELOR (BERTON SICARD)</v>
      </c>
      <c r="B5237" s="1">
        <v>7818</v>
      </c>
      <c r="C5237" s="1" t="s">
        <v>32898</v>
      </c>
      <c r="D5237" s="1" t="s">
        <v>78</v>
      </c>
      <c r="E5237" s="1" t="s">
        <v>1518</v>
      </c>
      <c r="F5237" s="1" t="s">
        <v>32900</v>
      </c>
      <c r="G5237" s="1" t="s">
        <v>655</v>
      </c>
      <c r="H5237">
        <v>7818</v>
      </c>
      <c r="I5237" s="1" t="s">
        <v>41</v>
      </c>
      <c r="J5237">
        <v>6.5</v>
      </c>
    </row>
    <row r="5238" spans="1:10" hidden="1" x14ac:dyDescent="0.25">
      <c r="A5238" s="24" t="str">
        <f t="shared" si="83"/>
        <v>7820ARCELOR (BERTON SICARD)</v>
      </c>
      <c r="B5238" s="1">
        <v>7820</v>
      </c>
      <c r="C5238" s="1" t="s">
        <v>32898</v>
      </c>
      <c r="D5238" s="1" t="s">
        <v>78</v>
      </c>
      <c r="E5238" s="1" t="s">
        <v>1519</v>
      </c>
      <c r="F5238" s="1" t="s">
        <v>32900</v>
      </c>
      <c r="G5238" s="1" t="s">
        <v>655</v>
      </c>
      <c r="H5238">
        <v>7820</v>
      </c>
      <c r="I5238" s="1" t="s">
        <v>41</v>
      </c>
      <c r="J5238">
        <v>6.5</v>
      </c>
    </row>
    <row r="5239" spans="1:10" hidden="1" x14ac:dyDescent="0.25">
      <c r="A5239" s="24" t="str">
        <f t="shared" si="83"/>
        <v>7824ARCELOR (BERTON SICARD)</v>
      </c>
      <c r="B5239" s="1">
        <v>7824</v>
      </c>
      <c r="C5239" s="1" t="s">
        <v>32898</v>
      </c>
      <c r="D5239" s="1" t="s">
        <v>78</v>
      </c>
      <c r="E5239" s="1" t="s">
        <v>1520</v>
      </c>
      <c r="F5239" s="1" t="s">
        <v>32900</v>
      </c>
      <c r="G5239" s="1" t="s">
        <v>655</v>
      </c>
      <c r="H5239">
        <v>7824</v>
      </c>
      <c r="I5239" s="1" t="s">
        <v>41</v>
      </c>
      <c r="J5239">
        <v>6.5</v>
      </c>
    </row>
    <row r="5240" spans="1:10" hidden="1" x14ac:dyDescent="0.25">
      <c r="A5240" s="24" t="str">
        <f t="shared" si="83"/>
        <v>7828ARCELOR (BERTON SICARD)</v>
      </c>
      <c r="B5240" s="1">
        <v>7828</v>
      </c>
      <c r="C5240" s="1" t="s">
        <v>32898</v>
      </c>
      <c r="D5240" s="1" t="s">
        <v>78</v>
      </c>
      <c r="E5240" s="1" t="s">
        <v>1522</v>
      </c>
      <c r="F5240" s="1" t="s">
        <v>32900</v>
      </c>
      <c r="G5240" s="1" t="s">
        <v>655</v>
      </c>
      <c r="H5240">
        <v>7828</v>
      </c>
      <c r="I5240" s="1" t="s">
        <v>41</v>
      </c>
      <c r="J5240">
        <v>6.5</v>
      </c>
    </row>
    <row r="5241" spans="1:10" hidden="1" x14ac:dyDescent="0.25">
      <c r="A5241" s="24" t="str">
        <f t="shared" si="83"/>
        <v>7835ARCELOR (BERTON SICARD)</v>
      </c>
      <c r="B5241" s="1">
        <v>7835</v>
      </c>
      <c r="C5241" s="1" t="s">
        <v>32898</v>
      </c>
      <c r="D5241" s="1" t="s">
        <v>78</v>
      </c>
      <c r="E5241" s="1" t="s">
        <v>1523</v>
      </c>
      <c r="F5241" s="1" t="s">
        <v>32900</v>
      </c>
      <c r="G5241" s="1" t="s">
        <v>655</v>
      </c>
      <c r="H5241">
        <v>7835</v>
      </c>
      <c r="I5241" s="1" t="s">
        <v>41</v>
      </c>
      <c r="J5241">
        <v>6.5</v>
      </c>
    </row>
    <row r="5242" spans="1:10" hidden="1" x14ac:dyDescent="0.25">
      <c r="A5242" s="24" t="str">
        <f t="shared" si="83"/>
        <v>7836/4ARCELOR (BERTON SICARD)</v>
      </c>
      <c r="B5242" s="1" t="s">
        <v>1525</v>
      </c>
      <c r="C5242" s="1" t="s">
        <v>32898</v>
      </c>
      <c r="D5242" s="1" t="s">
        <v>78</v>
      </c>
      <c r="E5242" s="1" t="s">
        <v>1524</v>
      </c>
      <c r="F5242" s="1" t="s">
        <v>32900</v>
      </c>
      <c r="G5242" s="1" t="s">
        <v>655</v>
      </c>
      <c r="H5242" t="s">
        <v>1525</v>
      </c>
      <c r="I5242" s="1" t="s">
        <v>41</v>
      </c>
      <c r="J5242">
        <v>4.7</v>
      </c>
    </row>
    <row r="5243" spans="1:10" hidden="1" x14ac:dyDescent="0.25">
      <c r="A5243" s="24" t="str">
        <f t="shared" si="83"/>
        <v>8101ARCELOR (BERTON SICARD)</v>
      </c>
      <c r="B5243" s="1">
        <v>8101</v>
      </c>
      <c r="C5243" s="1" t="s">
        <v>32898</v>
      </c>
      <c r="D5243" s="1" t="s">
        <v>78</v>
      </c>
      <c r="E5243" s="1" t="s">
        <v>1526</v>
      </c>
      <c r="F5243" s="1" t="s">
        <v>32900</v>
      </c>
      <c r="G5243" s="1" t="s">
        <v>655</v>
      </c>
      <c r="H5243">
        <v>8101</v>
      </c>
      <c r="I5243" s="1" t="s">
        <v>41</v>
      </c>
      <c r="J5243">
        <v>6.5</v>
      </c>
    </row>
    <row r="5244" spans="1:10" hidden="1" x14ac:dyDescent="0.25">
      <c r="A5244" s="24" t="str">
        <f t="shared" si="83"/>
        <v>8102ARCELOR (BERTON SICARD)</v>
      </c>
      <c r="B5244" s="1">
        <v>8102</v>
      </c>
      <c r="C5244" s="1" t="s">
        <v>32898</v>
      </c>
      <c r="D5244" s="1" t="s">
        <v>78</v>
      </c>
      <c r="E5244" s="1" t="s">
        <v>1527</v>
      </c>
      <c r="F5244" s="1" t="s">
        <v>32900</v>
      </c>
      <c r="G5244" s="1" t="s">
        <v>655</v>
      </c>
      <c r="H5244">
        <v>8102</v>
      </c>
      <c r="I5244" s="1" t="s">
        <v>41</v>
      </c>
      <c r="J5244">
        <v>6.5</v>
      </c>
    </row>
    <row r="5245" spans="1:10" hidden="1" x14ac:dyDescent="0.25">
      <c r="A5245" s="24" t="str">
        <f t="shared" si="83"/>
        <v>8103ARCELOR (BERTON SICARD)</v>
      </c>
      <c r="B5245" s="1">
        <v>8103</v>
      </c>
      <c r="C5245" s="1" t="s">
        <v>32898</v>
      </c>
      <c r="D5245" s="1" t="s">
        <v>78</v>
      </c>
      <c r="E5245" s="1" t="s">
        <v>1528</v>
      </c>
      <c r="F5245" s="1" t="s">
        <v>32900</v>
      </c>
      <c r="G5245" s="1" t="s">
        <v>655</v>
      </c>
      <c r="H5245">
        <v>8103</v>
      </c>
      <c r="I5245" s="1" t="s">
        <v>41</v>
      </c>
      <c r="J5245">
        <v>6.5</v>
      </c>
    </row>
    <row r="5246" spans="1:10" hidden="1" x14ac:dyDescent="0.25">
      <c r="A5246" s="24" t="str">
        <f t="shared" si="83"/>
        <v>8105ARCELOR (BERTON SICARD)</v>
      </c>
      <c r="B5246" s="1">
        <v>8105</v>
      </c>
      <c r="C5246" s="1" t="s">
        <v>32898</v>
      </c>
      <c r="D5246" s="1" t="s">
        <v>78</v>
      </c>
      <c r="E5246" s="1" t="s">
        <v>1532</v>
      </c>
      <c r="F5246" s="1" t="s">
        <v>32900</v>
      </c>
      <c r="G5246" s="1" t="s">
        <v>655</v>
      </c>
      <c r="H5246">
        <v>8105</v>
      </c>
      <c r="I5246" s="1" t="s">
        <v>41</v>
      </c>
      <c r="J5246">
        <v>6.5</v>
      </c>
    </row>
    <row r="5247" spans="1:10" hidden="1" x14ac:dyDescent="0.25">
      <c r="A5247" s="24" t="str">
        <f t="shared" si="83"/>
        <v>8106ARCELOR (BERTON SICARD)</v>
      </c>
      <c r="B5247" s="1">
        <v>8106</v>
      </c>
      <c r="C5247" s="1" t="s">
        <v>32898</v>
      </c>
      <c r="D5247" s="1" t="s">
        <v>168</v>
      </c>
      <c r="E5247" s="1" t="s">
        <v>1533</v>
      </c>
      <c r="F5247" s="1" t="s">
        <v>32900</v>
      </c>
      <c r="G5247" s="1" t="s">
        <v>655</v>
      </c>
      <c r="H5247">
        <v>8106</v>
      </c>
      <c r="I5247" s="1" t="s">
        <v>41</v>
      </c>
      <c r="J5247">
        <v>6.5</v>
      </c>
    </row>
    <row r="5248" spans="1:10" hidden="1" x14ac:dyDescent="0.25">
      <c r="A5248" s="24" t="str">
        <f t="shared" si="83"/>
        <v>8108ARCELOR (BERTON SICARD)</v>
      </c>
      <c r="B5248" s="1">
        <v>8108</v>
      </c>
      <c r="C5248" s="1" t="s">
        <v>32898</v>
      </c>
      <c r="D5248" s="1" t="s">
        <v>78</v>
      </c>
      <c r="E5248" s="1" t="s">
        <v>1534</v>
      </c>
      <c r="F5248" s="1" t="s">
        <v>32900</v>
      </c>
      <c r="G5248" s="1" t="s">
        <v>655</v>
      </c>
      <c r="H5248">
        <v>8108</v>
      </c>
      <c r="I5248" s="1" t="s">
        <v>41</v>
      </c>
      <c r="J5248">
        <v>6.5</v>
      </c>
    </row>
    <row r="5249" spans="1:10" hidden="1" x14ac:dyDescent="0.25">
      <c r="A5249" s="24" t="str">
        <f t="shared" si="83"/>
        <v>8110ARCELOR (BERTON SICARD)</v>
      </c>
      <c r="B5249" s="1">
        <v>8110</v>
      </c>
      <c r="C5249" s="1" t="s">
        <v>32898</v>
      </c>
      <c r="D5249" s="1" t="s">
        <v>168</v>
      </c>
      <c r="E5249" s="1" t="s">
        <v>1535</v>
      </c>
      <c r="F5249" s="1" t="s">
        <v>32900</v>
      </c>
      <c r="G5249" s="1" t="s">
        <v>655</v>
      </c>
      <c r="H5249">
        <v>8110</v>
      </c>
      <c r="I5249" s="1" t="s">
        <v>41</v>
      </c>
      <c r="J5249">
        <v>6.5</v>
      </c>
    </row>
    <row r="5250" spans="1:10" hidden="1" x14ac:dyDescent="0.25">
      <c r="A5250" s="24" t="str">
        <f t="shared" si="83"/>
        <v>8177ARCELOR (BERTON SICARD)</v>
      </c>
      <c r="B5250" s="1">
        <v>8177</v>
      </c>
      <c r="C5250" s="1" t="s">
        <v>32898</v>
      </c>
      <c r="D5250" s="1" t="s">
        <v>168</v>
      </c>
      <c r="E5250" s="1" t="s">
        <v>2108</v>
      </c>
      <c r="F5250" s="1" t="s">
        <v>32900</v>
      </c>
      <c r="G5250" s="1" t="s">
        <v>655</v>
      </c>
      <c r="H5250">
        <v>8177</v>
      </c>
      <c r="I5250" s="1" t="s">
        <v>41</v>
      </c>
      <c r="J5250">
        <v>6.5</v>
      </c>
    </row>
    <row r="5251" spans="1:10" hidden="1" x14ac:dyDescent="0.25">
      <c r="A5251" s="24" t="str">
        <f t="shared" si="83"/>
        <v>8178ARCELOR (BERTON SICARD)</v>
      </c>
      <c r="B5251" s="1">
        <v>8178</v>
      </c>
      <c r="C5251" s="1" t="s">
        <v>32898</v>
      </c>
      <c r="D5251" s="1" t="s">
        <v>168</v>
      </c>
      <c r="E5251" s="1" t="s">
        <v>2109</v>
      </c>
      <c r="F5251" s="1" t="s">
        <v>32900</v>
      </c>
      <c r="G5251" s="1" t="s">
        <v>655</v>
      </c>
      <c r="H5251">
        <v>8178</v>
      </c>
      <c r="I5251" s="1" t="s">
        <v>41</v>
      </c>
      <c r="J5251">
        <v>6.5</v>
      </c>
    </row>
    <row r="5252" spans="1:10" hidden="1" x14ac:dyDescent="0.25">
      <c r="A5252" s="24" t="str">
        <f t="shared" si="83"/>
        <v>8179ARCELOR (BERTON SICARD)</v>
      </c>
      <c r="B5252" s="1">
        <v>8179</v>
      </c>
      <c r="C5252" s="1" t="s">
        <v>32898</v>
      </c>
      <c r="D5252" s="1" t="s">
        <v>168</v>
      </c>
      <c r="E5252" s="1" t="s">
        <v>1536</v>
      </c>
      <c r="F5252" s="1" t="s">
        <v>32900</v>
      </c>
      <c r="G5252" s="1" t="s">
        <v>655</v>
      </c>
      <c r="H5252">
        <v>8179</v>
      </c>
      <c r="I5252" s="1" t="s">
        <v>41</v>
      </c>
      <c r="J5252">
        <v>6.5</v>
      </c>
    </row>
    <row r="5253" spans="1:10" hidden="1" x14ac:dyDescent="0.25">
      <c r="A5253" s="24" t="str">
        <f t="shared" si="83"/>
        <v>8181ARCELOR (BERTON SICARD)</v>
      </c>
      <c r="B5253" s="1">
        <v>8181</v>
      </c>
      <c r="C5253" s="1" t="s">
        <v>32898</v>
      </c>
      <c r="D5253" s="1" t="s">
        <v>168</v>
      </c>
      <c r="E5253" s="1" t="s">
        <v>1537</v>
      </c>
      <c r="F5253" s="1" t="s">
        <v>32900</v>
      </c>
      <c r="G5253" s="1" t="s">
        <v>655</v>
      </c>
      <c r="H5253">
        <v>8181</v>
      </c>
      <c r="I5253" s="1" t="s">
        <v>41</v>
      </c>
      <c r="J5253">
        <v>6.5</v>
      </c>
    </row>
    <row r="5254" spans="1:10" hidden="1" x14ac:dyDescent="0.25">
      <c r="A5254" s="24" t="str">
        <f t="shared" si="83"/>
        <v>8183ARCELOR (BERTON SICARD)</v>
      </c>
      <c r="B5254" s="1">
        <v>8183</v>
      </c>
      <c r="C5254" s="1" t="s">
        <v>32898</v>
      </c>
      <c r="D5254" s="1" t="s">
        <v>168</v>
      </c>
      <c r="E5254" s="1" t="s">
        <v>1538</v>
      </c>
      <c r="F5254" s="1" t="s">
        <v>32900</v>
      </c>
      <c r="G5254" s="1" t="s">
        <v>655</v>
      </c>
      <c r="H5254">
        <v>8183</v>
      </c>
      <c r="I5254" s="1" t="s">
        <v>41</v>
      </c>
      <c r="J5254">
        <v>6.5</v>
      </c>
    </row>
    <row r="5255" spans="1:10" hidden="1" x14ac:dyDescent="0.25">
      <c r="A5255" s="24" t="str">
        <f t="shared" si="83"/>
        <v>8184ARCELOR (BERTON SICARD)</v>
      </c>
      <c r="B5255" s="1">
        <v>8184</v>
      </c>
      <c r="C5255" s="1" t="s">
        <v>32898</v>
      </c>
      <c r="D5255" s="1" t="s">
        <v>168</v>
      </c>
      <c r="E5255" s="1" t="s">
        <v>2110</v>
      </c>
      <c r="F5255" s="1" t="s">
        <v>32900</v>
      </c>
      <c r="G5255" s="1" t="s">
        <v>655</v>
      </c>
      <c r="H5255">
        <v>8184</v>
      </c>
      <c r="I5255" s="1" t="s">
        <v>41</v>
      </c>
      <c r="J5255">
        <v>6.5</v>
      </c>
    </row>
    <row r="5256" spans="1:10" hidden="1" x14ac:dyDescent="0.25">
      <c r="A5256" s="24" t="str">
        <f t="shared" si="83"/>
        <v>8186ARCELOR (BERTON SICARD)</v>
      </c>
      <c r="B5256" s="1">
        <v>8186</v>
      </c>
      <c r="C5256" s="1" t="s">
        <v>32898</v>
      </c>
      <c r="D5256" s="1" t="s">
        <v>78</v>
      </c>
      <c r="E5256" s="1" t="s">
        <v>2111</v>
      </c>
      <c r="F5256" s="1" t="s">
        <v>32900</v>
      </c>
      <c r="G5256" s="1" t="s">
        <v>655</v>
      </c>
      <c r="H5256">
        <v>8186</v>
      </c>
      <c r="I5256" s="1" t="s">
        <v>41</v>
      </c>
      <c r="J5256">
        <v>6.5</v>
      </c>
    </row>
    <row r="5257" spans="1:10" hidden="1" x14ac:dyDescent="0.25">
      <c r="A5257" s="24" t="str">
        <f t="shared" si="83"/>
        <v>8187ARCELOR (BERTON SICARD)</v>
      </c>
      <c r="B5257" s="1">
        <v>8187</v>
      </c>
      <c r="C5257" s="1" t="s">
        <v>32898</v>
      </c>
      <c r="D5257" s="1" t="s">
        <v>78</v>
      </c>
      <c r="E5257" s="1" t="s">
        <v>1539</v>
      </c>
      <c r="F5257" s="1" t="s">
        <v>32900</v>
      </c>
      <c r="G5257" s="1" t="s">
        <v>655</v>
      </c>
      <c r="H5257">
        <v>8187</v>
      </c>
      <c r="I5257" s="1" t="s">
        <v>41</v>
      </c>
      <c r="J5257">
        <v>6.5</v>
      </c>
    </row>
    <row r="5258" spans="1:10" hidden="1" x14ac:dyDescent="0.25">
      <c r="A5258" s="24" t="str">
        <f t="shared" si="83"/>
        <v>8198ARCELOR (BERTON SICARD)</v>
      </c>
      <c r="B5258" s="1">
        <v>8198</v>
      </c>
      <c r="C5258" s="1" t="s">
        <v>32898</v>
      </c>
      <c r="D5258" s="1" t="s">
        <v>78</v>
      </c>
      <c r="E5258" s="1" t="s">
        <v>1540</v>
      </c>
      <c r="F5258" s="1" t="s">
        <v>32900</v>
      </c>
      <c r="G5258" s="1" t="s">
        <v>655</v>
      </c>
      <c r="H5258">
        <v>8198</v>
      </c>
      <c r="I5258" s="1" t="s">
        <v>41</v>
      </c>
      <c r="J5258">
        <v>6.5</v>
      </c>
    </row>
    <row r="5259" spans="1:10" hidden="1" x14ac:dyDescent="0.25">
      <c r="A5259" s="24" t="str">
        <f t="shared" si="83"/>
        <v>8200ARCELOR (BERTON SICARD)</v>
      </c>
      <c r="B5259" s="1">
        <v>8200</v>
      </c>
      <c r="C5259" s="1" t="s">
        <v>32898</v>
      </c>
      <c r="D5259" s="1" t="s">
        <v>78</v>
      </c>
      <c r="E5259" s="1" t="s">
        <v>1541</v>
      </c>
      <c r="F5259" s="1" t="s">
        <v>32900</v>
      </c>
      <c r="G5259" s="1" t="s">
        <v>655</v>
      </c>
      <c r="H5259">
        <v>8200</v>
      </c>
      <c r="I5259" s="1" t="s">
        <v>41</v>
      </c>
      <c r="J5259">
        <v>6.5</v>
      </c>
    </row>
    <row r="5260" spans="1:10" hidden="1" x14ac:dyDescent="0.25">
      <c r="A5260" s="24" t="str">
        <f t="shared" ref="A5260:A5323" si="84">B5260&amp;F5260</f>
        <v>8201ARCELOR (BERTON SICARD)</v>
      </c>
      <c r="B5260" s="1">
        <v>8201</v>
      </c>
      <c r="C5260" s="1" t="s">
        <v>32898</v>
      </c>
      <c r="D5260" s="1" t="s">
        <v>78</v>
      </c>
      <c r="E5260" s="1" t="s">
        <v>1542</v>
      </c>
      <c r="F5260" s="1" t="s">
        <v>32900</v>
      </c>
      <c r="G5260" s="1" t="s">
        <v>655</v>
      </c>
      <c r="H5260">
        <v>8201</v>
      </c>
      <c r="I5260" s="1" t="s">
        <v>41</v>
      </c>
      <c r="J5260">
        <v>6.5</v>
      </c>
    </row>
    <row r="5261" spans="1:10" hidden="1" x14ac:dyDescent="0.25">
      <c r="A5261" s="24" t="str">
        <f t="shared" si="84"/>
        <v>8205ARCELOR (BERTON SICARD)</v>
      </c>
      <c r="B5261" s="1">
        <v>8205</v>
      </c>
      <c r="C5261" s="1" t="s">
        <v>32898</v>
      </c>
      <c r="D5261" s="1" t="s">
        <v>78</v>
      </c>
      <c r="E5261" s="1" t="s">
        <v>1543</v>
      </c>
      <c r="F5261" s="1" t="s">
        <v>32900</v>
      </c>
      <c r="G5261" s="1" t="s">
        <v>655</v>
      </c>
      <c r="H5261">
        <v>8205</v>
      </c>
      <c r="I5261" s="1" t="s">
        <v>41</v>
      </c>
      <c r="J5261">
        <v>6.5</v>
      </c>
    </row>
    <row r="5262" spans="1:10" hidden="1" x14ac:dyDescent="0.25">
      <c r="A5262" s="24" t="str">
        <f t="shared" si="84"/>
        <v>8213ARCELOR (BERTON SICARD)</v>
      </c>
      <c r="B5262" s="1">
        <v>8213</v>
      </c>
      <c r="C5262" s="1" t="s">
        <v>32898</v>
      </c>
      <c r="D5262" s="1" t="s">
        <v>78</v>
      </c>
      <c r="E5262" s="1" t="s">
        <v>1544</v>
      </c>
      <c r="F5262" s="1" t="s">
        <v>32900</v>
      </c>
      <c r="G5262" s="1" t="s">
        <v>655</v>
      </c>
      <c r="H5262">
        <v>8213</v>
      </c>
      <c r="I5262" s="1" t="s">
        <v>41</v>
      </c>
      <c r="J5262">
        <v>6.5</v>
      </c>
    </row>
    <row r="5263" spans="1:10" hidden="1" x14ac:dyDescent="0.25">
      <c r="A5263" s="24" t="str">
        <f t="shared" si="84"/>
        <v>8242ARCELOR (BERTON SICARD)</v>
      </c>
      <c r="B5263" s="1">
        <v>8242</v>
      </c>
      <c r="C5263" s="1" t="s">
        <v>32898</v>
      </c>
      <c r="D5263" s="1" t="s">
        <v>78</v>
      </c>
      <c r="E5263" s="1" t="s">
        <v>2112</v>
      </c>
      <c r="F5263" s="1" t="s">
        <v>32900</v>
      </c>
      <c r="G5263" s="1" t="s">
        <v>655</v>
      </c>
      <c r="H5263">
        <v>8242</v>
      </c>
      <c r="I5263" s="1" t="s">
        <v>41</v>
      </c>
      <c r="J5263">
        <v>6.5</v>
      </c>
    </row>
    <row r="5264" spans="1:10" hidden="1" x14ac:dyDescent="0.25">
      <c r="A5264" s="24" t="str">
        <f t="shared" si="84"/>
        <v>8289ARCELOR (BERTON SICARD)</v>
      </c>
      <c r="B5264" s="1">
        <v>8289</v>
      </c>
      <c r="C5264" s="1" t="s">
        <v>32898</v>
      </c>
      <c r="D5264" s="1" t="s">
        <v>78</v>
      </c>
      <c r="E5264" s="1" t="s">
        <v>1545</v>
      </c>
      <c r="F5264" s="1" t="s">
        <v>32900</v>
      </c>
      <c r="G5264" s="1" t="s">
        <v>655</v>
      </c>
      <c r="H5264">
        <v>8289</v>
      </c>
      <c r="I5264" s="1" t="s">
        <v>41</v>
      </c>
      <c r="J5264">
        <v>6.5</v>
      </c>
    </row>
    <row r="5265" spans="1:10" hidden="1" x14ac:dyDescent="0.25">
      <c r="A5265" s="24" t="str">
        <f t="shared" si="84"/>
        <v>8291ARCELOR (BERTON SICARD)</v>
      </c>
      <c r="B5265" s="1">
        <v>8291</v>
      </c>
      <c r="C5265" s="1" t="s">
        <v>32898</v>
      </c>
      <c r="D5265" s="1" t="s">
        <v>78</v>
      </c>
      <c r="E5265" s="1" t="s">
        <v>1549</v>
      </c>
      <c r="F5265" s="1" t="s">
        <v>32900</v>
      </c>
      <c r="G5265" s="1" t="s">
        <v>655</v>
      </c>
      <c r="H5265">
        <v>8291</v>
      </c>
      <c r="I5265" s="1" t="s">
        <v>41</v>
      </c>
      <c r="J5265">
        <v>6.5</v>
      </c>
    </row>
    <row r="5266" spans="1:10" hidden="1" x14ac:dyDescent="0.25">
      <c r="A5266" s="24" t="str">
        <f t="shared" si="84"/>
        <v>8292ARCELOR (BERTON SICARD)</v>
      </c>
      <c r="B5266" s="1">
        <v>8292</v>
      </c>
      <c r="C5266" s="1" t="s">
        <v>32898</v>
      </c>
      <c r="D5266" s="1" t="s">
        <v>78</v>
      </c>
      <c r="E5266" s="1" t="s">
        <v>1550</v>
      </c>
      <c r="F5266" s="1" t="s">
        <v>32900</v>
      </c>
      <c r="G5266" s="1" t="s">
        <v>655</v>
      </c>
      <c r="H5266">
        <v>8292</v>
      </c>
      <c r="I5266" s="1" t="s">
        <v>41</v>
      </c>
      <c r="J5266">
        <v>6.5</v>
      </c>
    </row>
    <row r="5267" spans="1:10" hidden="1" x14ac:dyDescent="0.25">
      <c r="A5267" s="24" t="str">
        <f t="shared" si="84"/>
        <v>8293ARCELOR (BERTON SICARD)</v>
      </c>
      <c r="B5267" s="1">
        <v>8293</v>
      </c>
      <c r="C5267" s="1" t="s">
        <v>32898</v>
      </c>
      <c r="D5267" s="1" t="s">
        <v>78</v>
      </c>
      <c r="E5267" s="1" t="s">
        <v>1551</v>
      </c>
      <c r="F5267" s="1" t="s">
        <v>32900</v>
      </c>
      <c r="G5267" s="1" t="s">
        <v>655</v>
      </c>
      <c r="H5267">
        <v>8293</v>
      </c>
      <c r="I5267" s="1" t="s">
        <v>41</v>
      </c>
      <c r="J5267">
        <v>6.5</v>
      </c>
    </row>
    <row r="5268" spans="1:10" hidden="1" x14ac:dyDescent="0.25">
      <c r="A5268" s="24" t="str">
        <f t="shared" si="84"/>
        <v>8294ARCELOR (BERTON SICARD)</v>
      </c>
      <c r="B5268" s="1">
        <v>8294</v>
      </c>
      <c r="C5268" s="1" t="s">
        <v>32898</v>
      </c>
      <c r="D5268" s="1" t="s">
        <v>78</v>
      </c>
      <c r="E5268" s="1" t="s">
        <v>1551</v>
      </c>
      <c r="F5268" s="1" t="s">
        <v>32900</v>
      </c>
      <c r="G5268" s="1" t="s">
        <v>655</v>
      </c>
      <c r="H5268">
        <v>8294</v>
      </c>
      <c r="I5268" s="1" t="s">
        <v>41</v>
      </c>
      <c r="J5268">
        <v>6.5</v>
      </c>
    </row>
    <row r="5269" spans="1:10" hidden="1" x14ac:dyDescent="0.25">
      <c r="A5269" s="24" t="str">
        <f t="shared" si="84"/>
        <v>8500ARCELOR (BERTON SICARD)</v>
      </c>
      <c r="B5269" s="1">
        <v>8500</v>
      </c>
      <c r="C5269" s="1" t="s">
        <v>32898</v>
      </c>
      <c r="D5269" s="1" t="s">
        <v>168</v>
      </c>
      <c r="E5269" s="1" t="s">
        <v>1555</v>
      </c>
      <c r="F5269" s="1" t="s">
        <v>32900</v>
      </c>
      <c r="G5269" s="1" t="s">
        <v>655</v>
      </c>
      <c r="H5269">
        <v>8500</v>
      </c>
      <c r="I5269" s="1" t="s">
        <v>41</v>
      </c>
      <c r="J5269">
        <v>6.5</v>
      </c>
    </row>
    <row r="5270" spans="1:10" hidden="1" x14ac:dyDescent="0.25">
      <c r="A5270" s="24" t="str">
        <f t="shared" si="84"/>
        <v>8501ARCELOR (BERTON SICARD)</v>
      </c>
      <c r="B5270" s="1">
        <v>8501</v>
      </c>
      <c r="C5270" s="1" t="s">
        <v>32898</v>
      </c>
      <c r="D5270" s="1" t="s">
        <v>168</v>
      </c>
      <c r="E5270" s="1" t="s">
        <v>1556</v>
      </c>
      <c r="F5270" s="1" t="s">
        <v>32900</v>
      </c>
      <c r="G5270" s="1" t="s">
        <v>655</v>
      </c>
      <c r="H5270">
        <v>8501</v>
      </c>
      <c r="I5270" s="1" t="s">
        <v>41</v>
      </c>
      <c r="J5270">
        <v>6.5</v>
      </c>
    </row>
    <row r="5271" spans="1:10" hidden="1" x14ac:dyDescent="0.25">
      <c r="A5271" s="24" t="str">
        <f t="shared" si="84"/>
        <v>8502ARCELOR (BERTON SICARD)</v>
      </c>
      <c r="B5271" s="1">
        <v>8502</v>
      </c>
      <c r="C5271" s="1" t="s">
        <v>32898</v>
      </c>
      <c r="D5271" s="1" t="s">
        <v>168</v>
      </c>
      <c r="E5271" s="1" t="s">
        <v>1557</v>
      </c>
      <c r="F5271" s="1" t="s">
        <v>32900</v>
      </c>
      <c r="G5271" s="1" t="s">
        <v>655</v>
      </c>
      <c r="H5271">
        <v>8502</v>
      </c>
      <c r="I5271" s="1" t="s">
        <v>41</v>
      </c>
      <c r="J5271">
        <v>6.5</v>
      </c>
    </row>
    <row r="5272" spans="1:10" hidden="1" x14ac:dyDescent="0.25">
      <c r="A5272" s="24" t="str">
        <f t="shared" si="84"/>
        <v>8503ARCELOR (BERTON SICARD)</v>
      </c>
      <c r="B5272" s="1">
        <v>8503</v>
      </c>
      <c r="C5272" s="1" t="s">
        <v>32898</v>
      </c>
      <c r="D5272" s="1" t="s">
        <v>168</v>
      </c>
      <c r="E5272" s="1" t="s">
        <v>1558</v>
      </c>
      <c r="F5272" s="1" t="s">
        <v>32900</v>
      </c>
      <c r="G5272" s="1" t="s">
        <v>655</v>
      </c>
      <c r="H5272">
        <v>8503</v>
      </c>
      <c r="I5272" s="1" t="s">
        <v>41</v>
      </c>
      <c r="J5272">
        <v>6.5</v>
      </c>
    </row>
    <row r="5273" spans="1:10" hidden="1" x14ac:dyDescent="0.25">
      <c r="A5273" s="24" t="str">
        <f t="shared" si="84"/>
        <v>8504ARCELOR (BERTON SICARD)</v>
      </c>
      <c r="B5273" s="1">
        <v>8504</v>
      </c>
      <c r="C5273" s="1" t="s">
        <v>32898</v>
      </c>
      <c r="D5273" s="1" t="s">
        <v>168</v>
      </c>
      <c r="E5273" s="1" t="s">
        <v>1559</v>
      </c>
      <c r="F5273" s="1" t="s">
        <v>32900</v>
      </c>
      <c r="G5273" s="1" t="s">
        <v>655</v>
      </c>
      <c r="H5273">
        <v>8504</v>
      </c>
      <c r="I5273" s="1" t="s">
        <v>41</v>
      </c>
      <c r="J5273">
        <v>6.5</v>
      </c>
    </row>
    <row r="5274" spans="1:10" hidden="1" x14ac:dyDescent="0.25">
      <c r="A5274" s="24" t="str">
        <f t="shared" si="84"/>
        <v>8505ARCELOR (BERTON SICARD)</v>
      </c>
      <c r="B5274" s="1">
        <v>8505</v>
      </c>
      <c r="C5274" s="1" t="s">
        <v>32898</v>
      </c>
      <c r="D5274" s="1" t="s">
        <v>168</v>
      </c>
      <c r="E5274" s="1" t="s">
        <v>1560</v>
      </c>
      <c r="F5274" s="1" t="s">
        <v>32900</v>
      </c>
      <c r="G5274" s="1" t="s">
        <v>655</v>
      </c>
      <c r="H5274">
        <v>8505</v>
      </c>
      <c r="I5274" s="1" t="s">
        <v>41</v>
      </c>
      <c r="J5274">
        <v>6.5</v>
      </c>
    </row>
    <row r="5275" spans="1:10" hidden="1" x14ac:dyDescent="0.25">
      <c r="A5275" s="24" t="str">
        <f t="shared" si="84"/>
        <v>8506ARCELOR (BERTON SICARD)</v>
      </c>
      <c r="B5275" s="1">
        <v>8506</v>
      </c>
      <c r="C5275" s="1" t="s">
        <v>32898</v>
      </c>
      <c r="D5275" s="1" t="s">
        <v>168</v>
      </c>
      <c r="E5275" s="1" t="s">
        <v>1561</v>
      </c>
      <c r="F5275" s="1" t="s">
        <v>32900</v>
      </c>
      <c r="G5275" s="1" t="s">
        <v>655</v>
      </c>
      <c r="H5275">
        <v>8506</v>
      </c>
      <c r="I5275" s="1" t="s">
        <v>41</v>
      </c>
      <c r="J5275">
        <v>6.5</v>
      </c>
    </row>
    <row r="5276" spans="1:10" hidden="1" x14ac:dyDescent="0.25">
      <c r="A5276" s="24" t="str">
        <f t="shared" si="84"/>
        <v>8507ARCELOR (BERTON SICARD)</v>
      </c>
      <c r="B5276" s="1">
        <v>8507</v>
      </c>
      <c r="C5276" s="1" t="s">
        <v>32898</v>
      </c>
      <c r="D5276" s="1" t="s">
        <v>168</v>
      </c>
      <c r="E5276" s="1" t="s">
        <v>1562</v>
      </c>
      <c r="F5276" s="1" t="s">
        <v>32900</v>
      </c>
      <c r="G5276" s="1" t="s">
        <v>655</v>
      </c>
      <c r="H5276">
        <v>8507</v>
      </c>
      <c r="I5276" s="1" t="s">
        <v>41</v>
      </c>
      <c r="J5276">
        <v>6.5</v>
      </c>
    </row>
    <row r="5277" spans="1:10" hidden="1" x14ac:dyDescent="0.25">
      <c r="A5277" s="24" t="str">
        <f t="shared" si="84"/>
        <v>8508ARCELOR (BERTON SICARD)</v>
      </c>
      <c r="B5277" s="1">
        <v>8508</v>
      </c>
      <c r="C5277" s="1" t="s">
        <v>32898</v>
      </c>
      <c r="D5277" s="1" t="s">
        <v>168</v>
      </c>
      <c r="E5277" s="1" t="s">
        <v>1563</v>
      </c>
      <c r="F5277" s="1" t="s">
        <v>32900</v>
      </c>
      <c r="G5277" s="1" t="s">
        <v>655</v>
      </c>
      <c r="H5277">
        <v>8508</v>
      </c>
      <c r="I5277" s="1" t="s">
        <v>41</v>
      </c>
      <c r="J5277">
        <v>6.5</v>
      </c>
    </row>
    <row r="5278" spans="1:10" hidden="1" x14ac:dyDescent="0.25">
      <c r="A5278" s="24" t="str">
        <f t="shared" si="84"/>
        <v>8509ARCELOR (BERTON SICARD)</v>
      </c>
      <c r="B5278" s="1">
        <v>8509</v>
      </c>
      <c r="C5278" s="1" t="s">
        <v>32898</v>
      </c>
      <c r="D5278" s="1" t="s">
        <v>168</v>
      </c>
      <c r="E5278" s="1" t="s">
        <v>1564</v>
      </c>
      <c r="F5278" s="1" t="s">
        <v>32900</v>
      </c>
      <c r="G5278" s="1" t="s">
        <v>655</v>
      </c>
      <c r="H5278">
        <v>8509</v>
      </c>
      <c r="I5278" s="1" t="s">
        <v>41</v>
      </c>
      <c r="J5278">
        <v>6.5</v>
      </c>
    </row>
    <row r="5279" spans="1:10" hidden="1" x14ac:dyDescent="0.25">
      <c r="A5279" s="24" t="str">
        <f t="shared" si="84"/>
        <v>8510ARCELOR (BERTON SICARD)</v>
      </c>
      <c r="B5279" s="1">
        <v>8510</v>
      </c>
      <c r="C5279" s="1" t="s">
        <v>32898</v>
      </c>
      <c r="D5279" s="1" t="s">
        <v>168</v>
      </c>
      <c r="E5279" s="1" t="s">
        <v>1565</v>
      </c>
      <c r="F5279" s="1" t="s">
        <v>32900</v>
      </c>
      <c r="G5279" s="1" t="s">
        <v>655</v>
      </c>
      <c r="H5279">
        <v>8510</v>
      </c>
      <c r="I5279" s="1" t="s">
        <v>41</v>
      </c>
      <c r="J5279">
        <v>6.5</v>
      </c>
    </row>
    <row r="5280" spans="1:10" hidden="1" x14ac:dyDescent="0.25">
      <c r="A5280" s="24" t="str">
        <f t="shared" si="84"/>
        <v>8511ARCELOR (BERTON SICARD)</v>
      </c>
      <c r="B5280" s="1">
        <v>8511</v>
      </c>
      <c r="C5280" s="1" t="s">
        <v>32898</v>
      </c>
      <c r="D5280" s="1" t="s">
        <v>78</v>
      </c>
      <c r="E5280" s="1" t="s">
        <v>1566</v>
      </c>
      <c r="F5280" s="1" t="s">
        <v>32900</v>
      </c>
      <c r="G5280" s="1" t="s">
        <v>655</v>
      </c>
      <c r="H5280">
        <v>8511</v>
      </c>
      <c r="I5280" s="1" t="s">
        <v>41</v>
      </c>
      <c r="J5280">
        <v>6.5</v>
      </c>
    </row>
    <row r="5281" spans="1:10" hidden="1" x14ac:dyDescent="0.25">
      <c r="A5281" s="24" t="str">
        <f t="shared" si="84"/>
        <v>8512ARCELOR (BERTON SICARD)</v>
      </c>
      <c r="B5281" s="1">
        <v>8512</v>
      </c>
      <c r="C5281" s="1" t="s">
        <v>32898</v>
      </c>
      <c r="D5281" s="1" t="s">
        <v>78</v>
      </c>
      <c r="E5281" s="1" t="s">
        <v>1567</v>
      </c>
      <c r="F5281" s="1" t="s">
        <v>32900</v>
      </c>
      <c r="G5281" s="1" t="s">
        <v>655</v>
      </c>
      <c r="H5281">
        <v>8512</v>
      </c>
      <c r="I5281" s="1" t="s">
        <v>41</v>
      </c>
      <c r="J5281">
        <v>6.5</v>
      </c>
    </row>
    <row r="5282" spans="1:10" hidden="1" x14ac:dyDescent="0.25">
      <c r="A5282" s="24" t="str">
        <f t="shared" si="84"/>
        <v>8513ARCELOR (BERTON SICARD)</v>
      </c>
      <c r="B5282" s="1">
        <v>8513</v>
      </c>
      <c r="C5282" s="1" t="s">
        <v>32898</v>
      </c>
      <c r="D5282" s="1" t="s">
        <v>78</v>
      </c>
      <c r="E5282" s="1" t="s">
        <v>1568</v>
      </c>
      <c r="F5282" s="1" t="s">
        <v>32900</v>
      </c>
      <c r="G5282" s="1" t="s">
        <v>655</v>
      </c>
      <c r="H5282">
        <v>8513</v>
      </c>
      <c r="I5282" s="1" t="s">
        <v>41</v>
      </c>
      <c r="J5282">
        <v>6.5</v>
      </c>
    </row>
    <row r="5283" spans="1:10" hidden="1" x14ac:dyDescent="0.25">
      <c r="A5283" s="24" t="str">
        <f t="shared" si="84"/>
        <v>8514ARCELOR (BERTON SICARD)</v>
      </c>
      <c r="B5283" s="1">
        <v>8514</v>
      </c>
      <c r="C5283" s="1" t="s">
        <v>32898</v>
      </c>
      <c r="D5283" s="1" t="s">
        <v>78</v>
      </c>
      <c r="E5283" s="1" t="s">
        <v>1569</v>
      </c>
      <c r="F5283" s="1" t="s">
        <v>32900</v>
      </c>
      <c r="G5283" s="1" t="s">
        <v>655</v>
      </c>
      <c r="H5283">
        <v>8514</v>
      </c>
      <c r="I5283" s="1" t="s">
        <v>41</v>
      </c>
      <c r="J5283">
        <v>6.5</v>
      </c>
    </row>
    <row r="5284" spans="1:10" hidden="1" x14ac:dyDescent="0.25">
      <c r="A5284" s="24" t="str">
        <f t="shared" si="84"/>
        <v>8515ARCELOR (BERTON SICARD)</v>
      </c>
      <c r="B5284" s="1">
        <v>8515</v>
      </c>
      <c r="C5284" s="1" t="s">
        <v>32898</v>
      </c>
      <c r="D5284" s="1" t="s">
        <v>78</v>
      </c>
      <c r="E5284" s="1" t="s">
        <v>1570</v>
      </c>
      <c r="F5284" s="1" t="s">
        <v>32900</v>
      </c>
      <c r="G5284" s="1" t="s">
        <v>655</v>
      </c>
      <c r="H5284">
        <v>8515</v>
      </c>
      <c r="I5284" s="1" t="s">
        <v>41</v>
      </c>
      <c r="J5284">
        <v>6.5</v>
      </c>
    </row>
    <row r="5285" spans="1:10" hidden="1" x14ac:dyDescent="0.25">
      <c r="A5285" s="24" t="str">
        <f t="shared" si="84"/>
        <v>8516ARCELOR (BERTON SICARD)</v>
      </c>
      <c r="B5285" s="1">
        <v>8516</v>
      </c>
      <c r="C5285" s="1" t="s">
        <v>32898</v>
      </c>
      <c r="D5285" s="1" t="s">
        <v>78</v>
      </c>
      <c r="E5285" s="1" t="s">
        <v>1571</v>
      </c>
      <c r="F5285" s="1" t="s">
        <v>32900</v>
      </c>
      <c r="G5285" s="1" t="s">
        <v>655</v>
      </c>
      <c r="H5285">
        <v>8516</v>
      </c>
      <c r="I5285" s="1" t="s">
        <v>41</v>
      </c>
      <c r="J5285">
        <v>6.5</v>
      </c>
    </row>
    <row r="5286" spans="1:10" hidden="1" x14ac:dyDescent="0.25">
      <c r="A5286" s="24" t="str">
        <f t="shared" si="84"/>
        <v>8518ARCELOR (BERTON SICARD)</v>
      </c>
      <c r="B5286" s="1">
        <v>8518</v>
      </c>
      <c r="C5286" s="1" t="s">
        <v>32898</v>
      </c>
      <c r="D5286" s="1" t="s">
        <v>168</v>
      </c>
      <c r="E5286" s="1" t="s">
        <v>1572</v>
      </c>
      <c r="F5286" s="1" t="s">
        <v>32900</v>
      </c>
      <c r="G5286" s="1" t="s">
        <v>655</v>
      </c>
      <c r="H5286">
        <v>8518</v>
      </c>
      <c r="I5286" s="1" t="s">
        <v>41</v>
      </c>
      <c r="J5286">
        <v>6.5</v>
      </c>
    </row>
    <row r="5287" spans="1:10" hidden="1" x14ac:dyDescent="0.25">
      <c r="A5287" s="24" t="str">
        <f t="shared" si="84"/>
        <v>8519ARCELOR (BERTON SICARD)</v>
      </c>
      <c r="B5287" s="1">
        <v>8519</v>
      </c>
      <c r="C5287" s="1" t="s">
        <v>32898</v>
      </c>
      <c r="D5287" s="1" t="s">
        <v>168</v>
      </c>
      <c r="E5287" s="1" t="s">
        <v>1573</v>
      </c>
      <c r="F5287" s="1" t="s">
        <v>32900</v>
      </c>
      <c r="G5287" s="1" t="s">
        <v>655</v>
      </c>
      <c r="H5287">
        <v>8519</v>
      </c>
      <c r="I5287" s="1" t="s">
        <v>41</v>
      </c>
      <c r="J5287">
        <v>6.5</v>
      </c>
    </row>
    <row r="5288" spans="1:10" hidden="1" x14ac:dyDescent="0.25">
      <c r="A5288" s="24" t="str">
        <f t="shared" si="84"/>
        <v>8520ARCELOR (BERTON SICARD)</v>
      </c>
      <c r="B5288" s="1">
        <v>8520</v>
      </c>
      <c r="C5288" s="1" t="s">
        <v>32898</v>
      </c>
      <c r="D5288" s="1" t="s">
        <v>78</v>
      </c>
      <c r="E5288" s="1" t="s">
        <v>1574</v>
      </c>
      <c r="F5288" s="1" t="s">
        <v>32900</v>
      </c>
      <c r="G5288" s="1" t="s">
        <v>655</v>
      </c>
      <c r="H5288">
        <v>8520</v>
      </c>
      <c r="I5288" s="1" t="s">
        <v>41</v>
      </c>
      <c r="J5288">
        <v>6.5</v>
      </c>
    </row>
    <row r="5289" spans="1:10" hidden="1" x14ac:dyDescent="0.25">
      <c r="A5289" s="24" t="str">
        <f t="shared" si="84"/>
        <v>8521ARCELOR (BERTON SICARD)</v>
      </c>
      <c r="B5289" s="1">
        <v>8521</v>
      </c>
      <c r="C5289" s="1" t="s">
        <v>32898</v>
      </c>
      <c r="D5289" s="1" t="s">
        <v>168</v>
      </c>
      <c r="E5289" s="1" t="s">
        <v>1575</v>
      </c>
      <c r="F5289" s="1" t="s">
        <v>32900</v>
      </c>
      <c r="G5289" s="1" t="s">
        <v>655</v>
      </c>
      <c r="H5289">
        <v>8521</v>
      </c>
      <c r="I5289" s="1" t="s">
        <v>41</v>
      </c>
      <c r="J5289">
        <v>6.5</v>
      </c>
    </row>
    <row r="5290" spans="1:10" hidden="1" x14ac:dyDescent="0.25">
      <c r="A5290" s="24" t="str">
        <f t="shared" si="84"/>
        <v>8522ARCELOR (BERTON SICARD)</v>
      </c>
      <c r="B5290" s="1">
        <v>8522</v>
      </c>
      <c r="C5290" s="1" t="s">
        <v>32898</v>
      </c>
      <c r="D5290" s="1" t="s">
        <v>168</v>
      </c>
      <c r="E5290" s="1" t="s">
        <v>1576</v>
      </c>
      <c r="F5290" s="1" t="s">
        <v>32900</v>
      </c>
      <c r="G5290" s="1" t="s">
        <v>655</v>
      </c>
      <c r="H5290">
        <v>8522</v>
      </c>
      <c r="I5290" s="1" t="s">
        <v>41</v>
      </c>
      <c r="J5290">
        <v>6.5</v>
      </c>
    </row>
    <row r="5291" spans="1:10" hidden="1" x14ac:dyDescent="0.25">
      <c r="A5291" s="24" t="str">
        <f t="shared" si="84"/>
        <v>8523ARCELOR (BERTON SICARD)</v>
      </c>
      <c r="B5291" s="1">
        <v>8523</v>
      </c>
      <c r="C5291" s="1" t="s">
        <v>32898</v>
      </c>
      <c r="D5291" s="1" t="s">
        <v>168</v>
      </c>
      <c r="E5291" s="1" t="s">
        <v>1577</v>
      </c>
      <c r="F5291" s="1" t="s">
        <v>32900</v>
      </c>
      <c r="G5291" s="1" t="s">
        <v>655</v>
      </c>
      <c r="H5291">
        <v>8523</v>
      </c>
      <c r="I5291" s="1" t="s">
        <v>41</v>
      </c>
      <c r="J5291">
        <v>6.5</v>
      </c>
    </row>
    <row r="5292" spans="1:10" hidden="1" x14ac:dyDescent="0.25">
      <c r="A5292" s="24" t="str">
        <f t="shared" si="84"/>
        <v>8524ARCELOR (BERTON SICARD)</v>
      </c>
      <c r="B5292" s="1">
        <v>8524</v>
      </c>
      <c r="C5292" s="1" t="s">
        <v>32898</v>
      </c>
      <c r="D5292" s="1" t="s">
        <v>168</v>
      </c>
      <c r="E5292" s="1" t="s">
        <v>1577</v>
      </c>
      <c r="F5292" s="1" t="s">
        <v>32900</v>
      </c>
      <c r="G5292" s="1" t="s">
        <v>655</v>
      </c>
      <c r="H5292">
        <v>8524</v>
      </c>
      <c r="I5292" s="1" t="s">
        <v>41</v>
      </c>
      <c r="J5292">
        <v>6.5</v>
      </c>
    </row>
    <row r="5293" spans="1:10" hidden="1" x14ac:dyDescent="0.25">
      <c r="A5293" s="24" t="str">
        <f t="shared" si="84"/>
        <v>8525ARCELOR (BERTON SICARD)</v>
      </c>
      <c r="B5293" s="1">
        <v>8525</v>
      </c>
      <c r="C5293" s="1" t="s">
        <v>32898</v>
      </c>
      <c r="D5293" s="1" t="s">
        <v>168</v>
      </c>
      <c r="E5293" s="1" t="s">
        <v>1578</v>
      </c>
      <c r="F5293" s="1" t="s">
        <v>32900</v>
      </c>
      <c r="G5293" s="1" t="s">
        <v>655</v>
      </c>
      <c r="H5293">
        <v>8525</v>
      </c>
      <c r="I5293" s="1" t="s">
        <v>41</v>
      </c>
      <c r="J5293">
        <v>6.5</v>
      </c>
    </row>
    <row r="5294" spans="1:10" hidden="1" x14ac:dyDescent="0.25">
      <c r="A5294" s="24" t="str">
        <f t="shared" si="84"/>
        <v>8535ARCELOR (BERTON SICARD)</v>
      </c>
      <c r="B5294" s="1">
        <v>8535</v>
      </c>
      <c r="C5294" s="1" t="s">
        <v>32898</v>
      </c>
      <c r="D5294" s="1" t="s">
        <v>78</v>
      </c>
      <c r="E5294" s="1" t="s">
        <v>1580</v>
      </c>
      <c r="F5294" s="1" t="s">
        <v>32900</v>
      </c>
      <c r="G5294" s="1" t="s">
        <v>655</v>
      </c>
      <c r="H5294">
        <v>8535</v>
      </c>
      <c r="I5294" s="1" t="s">
        <v>41</v>
      </c>
      <c r="J5294">
        <v>6.5</v>
      </c>
    </row>
    <row r="5295" spans="1:10" hidden="1" x14ac:dyDescent="0.25">
      <c r="A5295" s="24" t="str">
        <f t="shared" si="84"/>
        <v>8536ARCELOR (BERTON SICARD)</v>
      </c>
      <c r="B5295" s="1">
        <v>8536</v>
      </c>
      <c r="C5295" s="1" t="s">
        <v>32898</v>
      </c>
      <c r="D5295" s="1" t="s">
        <v>78</v>
      </c>
      <c r="E5295" s="1" t="s">
        <v>1581</v>
      </c>
      <c r="F5295" s="1" t="s">
        <v>32900</v>
      </c>
      <c r="G5295" s="1" t="s">
        <v>655</v>
      </c>
      <c r="H5295">
        <v>8536</v>
      </c>
      <c r="I5295" s="1" t="s">
        <v>41</v>
      </c>
      <c r="J5295">
        <v>6.5</v>
      </c>
    </row>
    <row r="5296" spans="1:10" hidden="1" x14ac:dyDescent="0.25">
      <c r="A5296" s="24" t="str">
        <f t="shared" si="84"/>
        <v>8537ARCELOR (BERTON SICARD)</v>
      </c>
      <c r="B5296" s="1">
        <v>8537</v>
      </c>
      <c r="C5296" s="1" t="s">
        <v>32898</v>
      </c>
      <c r="D5296" s="1" t="s">
        <v>78</v>
      </c>
      <c r="E5296" s="1" t="s">
        <v>1582</v>
      </c>
      <c r="F5296" s="1" t="s">
        <v>32900</v>
      </c>
      <c r="G5296" s="1" t="s">
        <v>655</v>
      </c>
      <c r="H5296">
        <v>8537</v>
      </c>
      <c r="I5296" s="1" t="s">
        <v>41</v>
      </c>
      <c r="J5296">
        <v>6.5</v>
      </c>
    </row>
    <row r="5297" spans="1:10" hidden="1" x14ac:dyDescent="0.25">
      <c r="A5297" s="24" t="str">
        <f t="shared" si="84"/>
        <v>8541ARCELOR (BERTON SICARD)</v>
      </c>
      <c r="B5297" s="1">
        <v>8541</v>
      </c>
      <c r="C5297" s="1" t="s">
        <v>32898</v>
      </c>
      <c r="D5297" s="1" t="s">
        <v>78</v>
      </c>
      <c r="E5297" s="1" t="s">
        <v>1583</v>
      </c>
      <c r="F5297" s="1" t="s">
        <v>32900</v>
      </c>
      <c r="G5297" s="1" t="s">
        <v>655</v>
      </c>
      <c r="H5297">
        <v>8541</v>
      </c>
      <c r="I5297" s="1" t="s">
        <v>41</v>
      </c>
      <c r="J5297">
        <v>6.5</v>
      </c>
    </row>
    <row r="5298" spans="1:10" hidden="1" x14ac:dyDescent="0.25">
      <c r="A5298" s="24" t="str">
        <f t="shared" si="84"/>
        <v>8542ARCELOR (BERTON SICARD)</v>
      </c>
      <c r="B5298" s="1">
        <v>8542</v>
      </c>
      <c r="C5298" s="1" t="s">
        <v>32898</v>
      </c>
      <c r="D5298" s="1" t="s">
        <v>168</v>
      </c>
      <c r="E5298" s="1" t="s">
        <v>1584</v>
      </c>
      <c r="F5298" s="1" t="s">
        <v>32900</v>
      </c>
      <c r="G5298" s="1" t="s">
        <v>655</v>
      </c>
      <c r="H5298">
        <v>8542</v>
      </c>
      <c r="I5298" s="1" t="s">
        <v>41</v>
      </c>
      <c r="J5298">
        <v>6.5</v>
      </c>
    </row>
    <row r="5299" spans="1:10" hidden="1" x14ac:dyDescent="0.25">
      <c r="A5299" s="24" t="str">
        <f t="shared" si="84"/>
        <v>8556ARCELOR (BERTON SICARD)</v>
      </c>
      <c r="B5299" s="1">
        <v>8556</v>
      </c>
      <c r="C5299" s="1" t="s">
        <v>32898</v>
      </c>
      <c r="D5299" s="1" t="s">
        <v>78</v>
      </c>
      <c r="E5299" s="1" t="s">
        <v>1585</v>
      </c>
      <c r="F5299" s="1" t="s">
        <v>32900</v>
      </c>
      <c r="G5299" s="1" t="s">
        <v>655</v>
      </c>
      <c r="H5299">
        <v>8556</v>
      </c>
      <c r="I5299" s="1" t="s">
        <v>41</v>
      </c>
      <c r="J5299">
        <v>6.5</v>
      </c>
    </row>
    <row r="5300" spans="1:10" hidden="1" x14ac:dyDescent="0.25">
      <c r="A5300" s="24" t="str">
        <f t="shared" si="84"/>
        <v>8557ARCELOR (BERTON SICARD)</v>
      </c>
      <c r="B5300" s="1">
        <v>8557</v>
      </c>
      <c r="C5300" s="1" t="s">
        <v>32898</v>
      </c>
      <c r="D5300" s="1" t="s">
        <v>78</v>
      </c>
      <c r="E5300" s="1" t="s">
        <v>1586</v>
      </c>
      <c r="F5300" s="1" t="s">
        <v>32900</v>
      </c>
      <c r="G5300" s="1" t="s">
        <v>655</v>
      </c>
      <c r="H5300">
        <v>8557</v>
      </c>
      <c r="I5300" s="1" t="s">
        <v>41</v>
      </c>
      <c r="J5300">
        <v>6.5</v>
      </c>
    </row>
    <row r="5301" spans="1:10" hidden="1" x14ac:dyDescent="0.25">
      <c r="A5301" s="24" t="str">
        <f t="shared" si="84"/>
        <v>8566ARCELOR (BERTON SICARD)</v>
      </c>
      <c r="B5301" s="1">
        <v>8566</v>
      </c>
      <c r="C5301" s="1" t="s">
        <v>32898</v>
      </c>
      <c r="D5301" s="1" t="s">
        <v>78</v>
      </c>
      <c r="E5301" s="1" t="s">
        <v>2260</v>
      </c>
      <c r="F5301" s="1" t="s">
        <v>32900</v>
      </c>
      <c r="G5301" s="1" t="s">
        <v>655</v>
      </c>
      <c r="H5301">
        <v>8566</v>
      </c>
      <c r="I5301" s="1" t="s">
        <v>41</v>
      </c>
      <c r="J5301">
        <v>6.3</v>
      </c>
    </row>
    <row r="5302" spans="1:10" hidden="1" x14ac:dyDescent="0.25">
      <c r="A5302" s="24" t="str">
        <f t="shared" si="84"/>
        <v>8568ARCELOR (BERTON SICARD)</v>
      </c>
      <c r="B5302" s="1">
        <v>8568</v>
      </c>
      <c r="C5302" s="1" t="s">
        <v>32898</v>
      </c>
      <c r="D5302" s="1" t="s">
        <v>78</v>
      </c>
      <c r="E5302" s="1" t="s">
        <v>1589</v>
      </c>
      <c r="F5302" s="1" t="s">
        <v>32900</v>
      </c>
      <c r="G5302" s="1" t="s">
        <v>655</v>
      </c>
      <c r="H5302">
        <v>8568</v>
      </c>
      <c r="I5302" s="1" t="s">
        <v>41</v>
      </c>
      <c r="J5302">
        <v>6.5</v>
      </c>
    </row>
    <row r="5303" spans="1:10" hidden="1" x14ac:dyDescent="0.25">
      <c r="A5303" s="24" t="str">
        <f t="shared" si="84"/>
        <v>8569ARCELOR (BERTON SICARD)</v>
      </c>
      <c r="B5303" s="1">
        <v>8569</v>
      </c>
      <c r="C5303" s="1" t="s">
        <v>32898</v>
      </c>
      <c r="D5303" s="1" t="s">
        <v>168</v>
      </c>
      <c r="E5303" s="1" t="s">
        <v>2261</v>
      </c>
      <c r="F5303" s="1" t="s">
        <v>32900</v>
      </c>
      <c r="G5303" s="1" t="s">
        <v>655</v>
      </c>
      <c r="H5303">
        <v>8569</v>
      </c>
      <c r="I5303" s="1" t="s">
        <v>41</v>
      </c>
      <c r="J5303">
        <v>6.5</v>
      </c>
    </row>
    <row r="5304" spans="1:10" hidden="1" x14ac:dyDescent="0.25">
      <c r="A5304" s="24" t="str">
        <f t="shared" si="84"/>
        <v>8570ARCELOR (BERTON SICARD)</v>
      </c>
      <c r="B5304" s="1">
        <v>8570</v>
      </c>
      <c r="C5304" s="1" t="s">
        <v>32898</v>
      </c>
      <c r="D5304" s="1" t="s">
        <v>78</v>
      </c>
      <c r="E5304" s="1" t="s">
        <v>2262</v>
      </c>
      <c r="F5304" s="1" t="s">
        <v>32900</v>
      </c>
      <c r="G5304" s="1" t="s">
        <v>655</v>
      </c>
      <c r="H5304">
        <v>8570</v>
      </c>
      <c r="I5304" s="1" t="s">
        <v>41</v>
      </c>
      <c r="J5304">
        <v>6.5</v>
      </c>
    </row>
    <row r="5305" spans="1:10" hidden="1" x14ac:dyDescent="0.25">
      <c r="A5305" s="24" t="str">
        <f t="shared" si="84"/>
        <v>8573ARCELOR (BERTON SICARD)</v>
      </c>
      <c r="B5305" s="1">
        <v>8573</v>
      </c>
      <c r="C5305" s="1" t="s">
        <v>32898</v>
      </c>
      <c r="D5305" s="1" t="s">
        <v>78</v>
      </c>
      <c r="E5305" s="1" t="s">
        <v>1591</v>
      </c>
      <c r="F5305" s="1" t="s">
        <v>32900</v>
      </c>
      <c r="G5305" s="1" t="s">
        <v>655</v>
      </c>
      <c r="H5305">
        <v>8573</v>
      </c>
      <c r="I5305" s="1" t="s">
        <v>41</v>
      </c>
      <c r="J5305">
        <v>6.5</v>
      </c>
    </row>
    <row r="5306" spans="1:10" hidden="1" x14ac:dyDescent="0.25">
      <c r="A5306" s="24" t="str">
        <f t="shared" si="84"/>
        <v>8574ARCELOR (BERTON SICARD)</v>
      </c>
      <c r="B5306" s="1">
        <v>8574</v>
      </c>
      <c r="C5306" s="1" t="s">
        <v>32898</v>
      </c>
      <c r="D5306" s="1" t="s">
        <v>78</v>
      </c>
      <c r="E5306" s="1" t="s">
        <v>1592</v>
      </c>
      <c r="F5306" s="1" t="s">
        <v>32900</v>
      </c>
      <c r="G5306" s="1" t="s">
        <v>655</v>
      </c>
      <c r="H5306">
        <v>8574</v>
      </c>
      <c r="I5306" s="1" t="s">
        <v>41</v>
      </c>
      <c r="J5306">
        <v>6.5</v>
      </c>
    </row>
    <row r="5307" spans="1:10" hidden="1" x14ac:dyDescent="0.25">
      <c r="A5307" s="24" t="str">
        <f t="shared" si="84"/>
        <v>8575ARCELOR (BERTON SICARD)</v>
      </c>
      <c r="B5307" s="1">
        <v>8575</v>
      </c>
      <c r="C5307" s="1" t="s">
        <v>32898</v>
      </c>
      <c r="D5307" s="1" t="s">
        <v>168</v>
      </c>
      <c r="E5307" s="1" t="s">
        <v>2113</v>
      </c>
      <c r="F5307" s="1" t="s">
        <v>32900</v>
      </c>
      <c r="G5307" s="1" t="s">
        <v>655</v>
      </c>
      <c r="H5307">
        <v>8575</v>
      </c>
      <c r="I5307" s="1" t="s">
        <v>41</v>
      </c>
      <c r="J5307">
        <v>6.5</v>
      </c>
    </row>
    <row r="5308" spans="1:10" hidden="1" x14ac:dyDescent="0.25">
      <c r="A5308" s="24" t="str">
        <f t="shared" si="84"/>
        <v>8667ARCELOR (BERTON SICARD)</v>
      </c>
      <c r="B5308" s="1">
        <v>8667</v>
      </c>
      <c r="C5308" s="1" t="s">
        <v>32898</v>
      </c>
      <c r="D5308" s="1" t="s">
        <v>78</v>
      </c>
      <c r="E5308" s="1" t="s">
        <v>2115</v>
      </c>
      <c r="F5308" s="1" t="s">
        <v>32900</v>
      </c>
      <c r="G5308" s="1" t="s">
        <v>655</v>
      </c>
      <c r="H5308">
        <v>8667</v>
      </c>
      <c r="I5308" s="1" t="s">
        <v>41</v>
      </c>
      <c r="J5308">
        <v>1</v>
      </c>
    </row>
    <row r="5309" spans="1:10" hidden="1" x14ac:dyDescent="0.25">
      <c r="A5309" s="24" t="str">
        <f t="shared" si="84"/>
        <v>8668ARCELOR (BERTON SICARD)</v>
      </c>
      <c r="B5309" s="1">
        <v>8668</v>
      </c>
      <c r="C5309" s="1" t="s">
        <v>32898</v>
      </c>
      <c r="D5309" s="1" t="s">
        <v>78</v>
      </c>
      <c r="E5309" s="1" t="s">
        <v>2116</v>
      </c>
      <c r="F5309" s="1" t="s">
        <v>32900</v>
      </c>
      <c r="G5309" s="1" t="s">
        <v>655</v>
      </c>
      <c r="H5309">
        <v>8668</v>
      </c>
      <c r="I5309" s="1" t="s">
        <v>41</v>
      </c>
      <c r="J5309">
        <v>1</v>
      </c>
    </row>
    <row r="5310" spans="1:10" hidden="1" x14ac:dyDescent="0.25">
      <c r="A5310" s="24" t="str">
        <f t="shared" si="84"/>
        <v>8670ARCELOR (BERTON SICARD)</v>
      </c>
      <c r="B5310" s="1">
        <v>8670</v>
      </c>
      <c r="C5310" s="1" t="s">
        <v>32898</v>
      </c>
      <c r="D5310" s="1" t="s">
        <v>78</v>
      </c>
      <c r="E5310" s="1" t="s">
        <v>1593</v>
      </c>
      <c r="F5310" s="1" t="s">
        <v>32900</v>
      </c>
      <c r="G5310" s="1" t="s">
        <v>655</v>
      </c>
      <c r="H5310">
        <v>8670</v>
      </c>
      <c r="I5310" s="1" t="s">
        <v>41</v>
      </c>
      <c r="J5310">
        <v>6.5</v>
      </c>
    </row>
    <row r="5311" spans="1:10" hidden="1" x14ac:dyDescent="0.25">
      <c r="A5311" s="24" t="str">
        <f t="shared" si="84"/>
        <v>8671ARCELOR (BERTON SICARD)</v>
      </c>
      <c r="B5311" s="1">
        <v>8671</v>
      </c>
      <c r="C5311" s="1" t="s">
        <v>32898</v>
      </c>
      <c r="D5311" s="1" t="s">
        <v>78</v>
      </c>
      <c r="E5311" s="1" t="s">
        <v>1594</v>
      </c>
      <c r="F5311" s="1" t="s">
        <v>32900</v>
      </c>
      <c r="G5311" s="1" t="s">
        <v>655</v>
      </c>
      <c r="H5311">
        <v>8671</v>
      </c>
      <c r="I5311" s="1" t="s">
        <v>41</v>
      </c>
      <c r="J5311">
        <v>6.5</v>
      </c>
    </row>
    <row r="5312" spans="1:10" hidden="1" x14ac:dyDescent="0.25">
      <c r="A5312" s="24" t="str">
        <f t="shared" si="84"/>
        <v>8803ARCELOR (BERTON SICARD)</v>
      </c>
      <c r="B5312" s="1">
        <v>8803</v>
      </c>
      <c r="C5312" s="1" t="s">
        <v>32898</v>
      </c>
      <c r="D5312" s="1" t="s">
        <v>78</v>
      </c>
      <c r="E5312" s="1" t="s">
        <v>1595</v>
      </c>
      <c r="F5312" s="1" t="s">
        <v>32900</v>
      </c>
      <c r="G5312" s="1" t="s">
        <v>655</v>
      </c>
      <c r="H5312">
        <v>8803</v>
      </c>
      <c r="I5312" s="1" t="s">
        <v>41</v>
      </c>
      <c r="J5312">
        <v>6</v>
      </c>
    </row>
    <row r="5313" spans="1:10" hidden="1" x14ac:dyDescent="0.25">
      <c r="A5313" s="24" t="str">
        <f t="shared" si="84"/>
        <v>8810ARCELOR (BERTON SICARD)</v>
      </c>
      <c r="B5313" s="1">
        <v>8810</v>
      </c>
      <c r="C5313" s="1" t="s">
        <v>32898</v>
      </c>
      <c r="D5313" s="1" t="s">
        <v>78</v>
      </c>
      <c r="E5313" s="1" t="s">
        <v>480</v>
      </c>
      <c r="F5313" s="1" t="s">
        <v>32900</v>
      </c>
      <c r="G5313" s="1" t="s">
        <v>655</v>
      </c>
      <c r="H5313">
        <v>8810</v>
      </c>
      <c r="I5313" s="1" t="s">
        <v>41</v>
      </c>
      <c r="J5313">
        <v>6</v>
      </c>
    </row>
    <row r="5314" spans="1:10" hidden="1" x14ac:dyDescent="0.25">
      <c r="A5314" s="24" t="str">
        <f t="shared" si="84"/>
        <v>8811ARCELOR (BERTON SICARD)</v>
      </c>
      <c r="B5314" s="1">
        <v>8811</v>
      </c>
      <c r="C5314" s="1" t="s">
        <v>32898</v>
      </c>
      <c r="D5314" s="1" t="s">
        <v>78</v>
      </c>
      <c r="E5314" s="1" t="s">
        <v>1596</v>
      </c>
      <c r="F5314" s="1" t="s">
        <v>32900</v>
      </c>
      <c r="G5314" s="1" t="s">
        <v>655</v>
      </c>
      <c r="H5314">
        <v>8811</v>
      </c>
      <c r="I5314" s="1" t="s">
        <v>41</v>
      </c>
      <c r="J5314">
        <v>6</v>
      </c>
    </row>
    <row r="5315" spans="1:10" hidden="1" x14ac:dyDescent="0.25">
      <c r="A5315" s="24" t="str">
        <f t="shared" si="84"/>
        <v>8813ARCELOR (BERTON SICARD)</v>
      </c>
      <c r="B5315" s="1">
        <v>8813</v>
      </c>
      <c r="C5315" s="1" t="s">
        <v>32898</v>
      </c>
      <c r="D5315" s="1" t="s">
        <v>168</v>
      </c>
      <c r="E5315" s="1" t="s">
        <v>1597</v>
      </c>
      <c r="F5315" s="1" t="s">
        <v>32900</v>
      </c>
      <c r="G5315" s="1" t="s">
        <v>655</v>
      </c>
      <c r="H5315">
        <v>8813</v>
      </c>
      <c r="I5315" s="1" t="s">
        <v>41</v>
      </c>
      <c r="J5315">
        <v>6.5</v>
      </c>
    </row>
    <row r="5316" spans="1:10" hidden="1" x14ac:dyDescent="0.25">
      <c r="A5316" s="24" t="str">
        <f t="shared" si="84"/>
        <v>8814ARCELOR (BERTON SICARD)</v>
      </c>
      <c r="B5316" s="1">
        <v>8814</v>
      </c>
      <c r="C5316" s="1" t="s">
        <v>32898</v>
      </c>
      <c r="D5316" s="1" t="s">
        <v>168</v>
      </c>
      <c r="E5316" s="1" t="s">
        <v>1598</v>
      </c>
      <c r="F5316" s="1" t="s">
        <v>32900</v>
      </c>
      <c r="G5316" s="1" t="s">
        <v>655</v>
      </c>
      <c r="H5316">
        <v>8814</v>
      </c>
      <c r="I5316" s="1" t="s">
        <v>41</v>
      </c>
      <c r="J5316">
        <v>6.5</v>
      </c>
    </row>
    <row r="5317" spans="1:10" hidden="1" x14ac:dyDescent="0.25">
      <c r="A5317" s="24" t="str">
        <f t="shared" si="84"/>
        <v>8815ARCELOR (BERTON SICARD)</v>
      </c>
      <c r="B5317" s="1">
        <v>8815</v>
      </c>
      <c r="C5317" s="1" t="s">
        <v>32898</v>
      </c>
      <c r="D5317" s="1" t="s">
        <v>168</v>
      </c>
      <c r="E5317" s="1" t="s">
        <v>1599</v>
      </c>
      <c r="F5317" s="1" t="s">
        <v>32900</v>
      </c>
      <c r="G5317" s="1" t="s">
        <v>655</v>
      </c>
      <c r="H5317">
        <v>8815</v>
      </c>
      <c r="I5317" s="1" t="s">
        <v>41</v>
      </c>
      <c r="J5317">
        <v>6.5</v>
      </c>
    </row>
    <row r="5318" spans="1:10" hidden="1" x14ac:dyDescent="0.25">
      <c r="A5318" s="24" t="str">
        <f t="shared" si="84"/>
        <v>8822ARCELOR (BERTON SICARD)</v>
      </c>
      <c r="B5318" s="1">
        <v>8822</v>
      </c>
      <c r="C5318" s="1" t="s">
        <v>32898</v>
      </c>
      <c r="D5318" s="1" t="s">
        <v>78</v>
      </c>
      <c r="E5318" s="1" t="s">
        <v>1600</v>
      </c>
      <c r="F5318" s="1" t="s">
        <v>32900</v>
      </c>
      <c r="G5318" s="1" t="s">
        <v>655</v>
      </c>
      <c r="H5318">
        <v>8822</v>
      </c>
      <c r="I5318" s="1" t="s">
        <v>41</v>
      </c>
      <c r="J5318">
        <v>6</v>
      </c>
    </row>
    <row r="5319" spans="1:10" hidden="1" x14ac:dyDescent="0.25">
      <c r="A5319" s="24" t="str">
        <f t="shared" si="84"/>
        <v>8823ARCELOR (BERTON SICARD)</v>
      </c>
      <c r="B5319" s="1">
        <v>8823</v>
      </c>
      <c r="C5319" s="1" t="s">
        <v>32898</v>
      </c>
      <c r="D5319" s="1" t="s">
        <v>168</v>
      </c>
      <c r="E5319" s="1" t="s">
        <v>1601</v>
      </c>
      <c r="F5319" s="1" t="s">
        <v>32900</v>
      </c>
      <c r="G5319" s="1" t="s">
        <v>655</v>
      </c>
      <c r="H5319">
        <v>8823</v>
      </c>
      <c r="I5319" s="1" t="s">
        <v>41</v>
      </c>
      <c r="J5319">
        <v>6.5</v>
      </c>
    </row>
    <row r="5320" spans="1:10" hidden="1" x14ac:dyDescent="0.25">
      <c r="A5320" s="24" t="str">
        <f t="shared" si="84"/>
        <v>8830ARCELOR (BERTON SICARD)</v>
      </c>
      <c r="B5320" s="1">
        <v>8830</v>
      </c>
      <c r="C5320" s="1" t="s">
        <v>32898</v>
      </c>
      <c r="D5320" s="1" t="s">
        <v>78</v>
      </c>
      <c r="E5320" s="1" t="s">
        <v>1602</v>
      </c>
      <c r="F5320" s="1" t="s">
        <v>32900</v>
      </c>
      <c r="G5320" s="1" t="s">
        <v>655</v>
      </c>
      <c r="H5320">
        <v>8830</v>
      </c>
      <c r="I5320" s="1" t="s">
        <v>41</v>
      </c>
      <c r="J5320">
        <v>6</v>
      </c>
    </row>
    <row r="5321" spans="1:10" hidden="1" x14ac:dyDescent="0.25">
      <c r="A5321" s="24" t="str">
        <f t="shared" si="84"/>
        <v>8842ARCELOR (BERTON SICARD)</v>
      </c>
      <c r="B5321" s="1">
        <v>8842</v>
      </c>
      <c r="C5321" s="1" t="s">
        <v>32898</v>
      </c>
      <c r="D5321" s="1" t="s">
        <v>78</v>
      </c>
      <c r="E5321" s="1" t="s">
        <v>1603</v>
      </c>
      <c r="F5321" s="1" t="s">
        <v>32900</v>
      </c>
      <c r="G5321" s="1" t="s">
        <v>655</v>
      </c>
      <c r="H5321">
        <v>8842</v>
      </c>
      <c r="I5321" s="1" t="s">
        <v>41</v>
      </c>
      <c r="J5321">
        <v>6.5</v>
      </c>
    </row>
    <row r="5322" spans="1:10" hidden="1" x14ac:dyDescent="0.25">
      <c r="A5322" s="24" t="str">
        <f t="shared" si="84"/>
        <v>8843THARCELOR (BERTON SICARD)</v>
      </c>
      <c r="B5322" s="1" t="s">
        <v>1604</v>
      </c>
      <c r="C5322" s="1" t="s">
        <v>32898</v>
      </c>
      <c r="D5322" s="1" t="s">
        <v>78</v>
      </c>
      <c r="E5322" s="1" t="s">
        <v>1605</v>
      </c>
      <c r="F5322" s="1" t="s">
        <v>32900</v>
      </c>
      <c r="G5322" s="1" t="s">
        <v>655</v>
      </c>
      <c r="H5322" t="s">
        <v>1604</v>
      </c>
      <c r="I5322" s="1" t="s">
        <v>41</v>
      </c>
      <c r="J5322">
        <v>6.5</v>
      </c>
    </row>
    <row r="5323" spans="1:10" hidden="1" x14ac:dyDescent="0.25">
      <c r="A5323" s="24" t="str">
        <f t="shared" si="84"/>
        <v>8844ARCELOR (BERTON SICARD)</v>
      </c>
      <c r="B5323" s="1">
        <v>8844</v>
      </c>
      <c r="C5323" s="1" t="s">
        <v>32898</v>
      </c>
      <c r="D5323" s="1" t="s">
        <v>78</v>
      </c>
      <c r="E5323" s="1" t="s">
        <v>1606</v>
      </c>
      <c r="F5323" s="1" t="s">
        <v>32900</v>
      </c>
      <c r="G5323" s="1" t="s">
        <v>655</v>
      </c>
      <c r="H5323">
        <v>8844</v>
      </c>
      <c r="I5323" s="1" t="s">
        <v>41</v>
      </c>
      <c r="J5323">
        <v>6.5</v>
      </c>
    </row>
    <row r="5324" spans="1:10" hidden="1" x14ac:dyDescent="0.25">
      <c r="A5324" s="24" t="str">
        <f t="shared" ref="A5324:A5387" si="85">B5324&amp;F5324</f>
        <v>8853ARCELOR (BERTON SICARD)</v>
      </c>
      <c r="B5324" s="1">
        <v>8853</v>
      </c>
      <c r="C5324" s="1" t="s">
        <v>32898</v>
      </c>
      <c r="D5324" s="1" t="s">
        <v>168</v>
      </c>
      <c r="E5324" s="1" t="s">
        <v>1607</v>
      </c>
      <c r="F5324" s="1" t="s">
        <v>32900</v>
      </c>
      <c r="G5324" s="1" t="s">
        <v>655</v>
      </c>
      <c r="H5324">
        <v>8853</v>
      </c>
      <c r="I5324" s="1" t="s">
        <v>41</v>
      </c>
      <c r="J5324">
        <v>6.5</v>
      </c>
    </row>
    <row r="5325" spans="1:10" hidden="1" x14ac:dyDescent="0.25">
      <c r="A5325" s="24" t="str">
        <f t="shared" si="85"/>
        <v>8859ARCELOR (BERTON SICARD)</v>
      </c>
      <c r="B5325" s="1">
        <v>8859</v>
      </c>
      <c r="C5325" s="1" t="s">
        <v>32898</v>
      </c>
      <c r="D5325" s="1" t="s">
        <v>78</v>
      </c>
      <c r="E5325" s="1" t="s">
        <v>2118</v>
      </c>
      <c r="F5325" s="1" t="s">
        <v>32900</v>
      </c>
      <c r="G5325" s="1" t="s">
        <v>655</v>
      </c>
      <c r="H5325">
        <v>8859</v>
      </c>
      <c r="I5325" s="1" t="s">
        <v>41</v>
      </c>
      <c r="J5325">
        <v>6</v>
      </c>
    </row>
    <row r="5326" spans="1:10" hidden="1" x14ac:dyDescent="0.25">
      <c r="A5326" s="24" t="str">
        <f t="shared" si="85"/>
        <v>8873ARCELOR (BERTON SICARD)</v>
      </c>
      <c r="B5326" s="1">
        <v>8873</v>
      </c>
      <c r="C5326" s="1" t="s">
        <v>32898</v>
      </c>
      <c r="D5326" s="1" t="s">
        <v>78</v>
      </c>
      <c r="E5326" s="1" t="s">
        <v>1608</v>
      </c>
      <c r="F5326" s="1" t="s">
        <v>32900</v>
      </c>
      <c r="G5326" s="1" t="s">
        <v>655</v>
      </c>
      <c r="H5326">
        <v>8873</v>
      </c>
      <c r="I5326" s="1" t="s">
        <v>41</v>
      </c>
      <c r="J5326">
        <v>6.5</v>
      </c>
    </row>
    <row r="5327" spans="1:10" hidden="1" x14ac:dyDescent="0.25">
      <c r="A5327" s="24" t="str">
        <f t="shared" si="85"/>
        <v>8920ARCELOR (BERTON SICARD)</v>
      </c>
      <c r="B5327" s="1">
        <v>8920</v>
      </c>
      <c r="C5327" s="1" t="s">
        <v>32898</v>
      </c>
      <c r="D5327" s="1" t="s">
        <v>78</v>
      </c>
      <c r="E5327" s="1" t="s">
        <v>2119</v>
      </c>
      <c r="F5327" s="1" t="s">
        <v>32900</v>
      </c>
      <c r="G5327" s="1" t="s">
        <v>655</v>
      </c>
      <c r="H5327">
        <v>8920</v>
      </c>
      <c r="I5327" s="1" t="s">
        <v>41</v>
      </c>
      <c r="J5327">
        <v>1</v>
      </c>
    </row>
    <row r="5328" spans="1:10" hidden="1" x14ac:dyDescent="0.25">
      <c r="A5328" s="24" t="str">
        <f t="shared" si="85"/>
        <v>8921ARCELOR (BERTON SICARD)</v>
      </c>
      <c r="B5328" s="1">
        <v>8921</v>
      </c>
      <c r="C5328" s="1" t="s">
        <v>32898</v>
      </c>
      <c r="D5328" s="1" t="s">
        <v>78</v>
      </c>
      <c r="E5328" s="1" t="s">
        <v>2120</v>
      </c>
      <c r="F5328" s="1" t="s">
        <v>32900</v>
      </c>
      <c r="G5328" s="1" t="s">
        <v>655</v>
      </c>
      <c r="H5328">
        <v>8921</v>
      </c>
      <c r="I5328" s="1" t="s">
        <v>41</v>
      </c>
      <c r="J5328">
        <v>1</v>
      </c>
    </row>
    <row r="5329" spans="1:10" hidden="1" x14ac:dyDescent="0.25">
      <c r="A5329" s="24" t="str">
        <f t="shared" si="85"/>
        <v>9002ARCELOR (BERTON SICARD)</v>
      </c>
      <c r="B5329" s="1">
        <v>9002</v>
      </c>
      <c r="C5329" s="1" t="s">
        <v>32898</v>
      </c>
      <c r="D5329" s="1" t="s">
        <v>78</v>
      </c>
      <c r="E5329" s="1" t="s">
        <v>1609</v>
      </c>
      <c r="F5329" s="1" t="s">
        <v>32900</v>
      </c>
      <c r="G5329" s="1" t="s">
        <v>655</v>
      </c>
      <c r="H5329">
        <v>9002</v>
      </c>
      <c r="I5329" s="1" t="s">
        <v>41</v>
      </c>
      <c r="J5329">
        <v>6.5</v>
      </c>
    </row>
    <row r="5330" spans="1:10" hidden="1" x14ac:dyDescent="0.25">
      <c r="A5330" s="24" t="str">
        <f t="shared" si="85"/>
        <v>9017ARCELOR (BERTON SICARD)</v>
      </c>
      <c r="B5330" s="1">
        <v>9017</v>
      </c>
      <c r="C5330" s="1" t="s">
        <v>32898</v>
      </c>
      <c r="D5330" s="1" t="s">
        <v>78</v>
      </c>
      <c r="E5330" s="1" t="s">
        <v>2363</v>
      </c>
      <c r="F5330" s="1" t="s">
        <v>32900</v>
      </c>
      <c r="G5330" s="1" t="s">
        <v>655</v>
      </c>
      <c r="H5330">
        <v>9017</v>
      </c>
      <c r="I5330" s="1" t="s">
        <v>41</v>
      </c>
      <c r="J5330">
        <v>1</v>
      </c>
    </row>
    <row r="5331" spans="1:10" hidden="1" x14ac:dyDescent="0.25">
      <c r="A5331" s="24" t="str">
        <f t="shared" si="85"/>
        <v>9022ARCELOR (BERTON SICARD)</v>
      </c>
      <c r="B5331" s="1">
        <v>9022</v>
      </c>
      <c r="C5331" s="1" t="s">
        <v>32898</v>
      </c>
      <c r="D5331" s="1" t="s">
        <v>168</v>
      </c>
      <c r="E5331" s="1" t="s">
        <v>2121</v>
      </c>
      <c r="F5331" s="1" t="s">
        <v>32900</v>
      </c>
      <c r="G5331" s="1" t="s">
        <v>655</v>
      </c>
      <c r="H5331">
        <v>9022</v>
      </c>
      <c r="I5331" s="1" t="s">
        <v>41</v>
      </c>
      <c r="J5331">
        <v>6</v>
      </c>
    </row>
    <row r="5332" spans="1:10" hidden="1" x14ac:dyDescent="0.25">
      <c r="A5332" s="24" t="str">
        <f t="shared" si="85"/>
        <v>9022/3ARCELOR (BERTON SICARD)</v>
      </c>
      <c r="B5332" s="1" t="s">
        <v>2122</v>
      </c>
      <c r="C5332" s="1" t="s">
        <v>32898</v>
      </c>
      <c r="D5332" s="1" t="s">
        <v>78</v>
      </c>
      <c r="E5332" s="1" t="s">
        <v>2123</v>
      </c>
      <c r="F5332" s="1" t="s">
        <v>32900</v>
      </c>
      <c r="G5332" s="1" t="s">
        <v>655</v>
      </c>
      <c r="H5332" t="s">
        <v>2122</v>
      </c>
      <c r="I5332" s="1" t="s">
        <v>41</v>
      </c>
      <c r="J5332">
        <v>3</v>
      </c>
    </row>
    <row r="5333" spans="1:10" hidden="1" x14ac:dyDescent="0.25">
      <c r="A5333" s="24" t="str">
        <f t="shared" si="85"/>
        <v>9023ARCELOR (BERTON SICARD)</v>
      </c>
      <c r="B5333" s="1">
        <v>9023</v>
      </c>
      <c r="C5333" s="1" t="s">
        <v>32898</v>
      </c>
      <c r="D5333" s="1" t="s">
        <v>168</v>
      </c>
      <c r="E5333" s="1" t="s">
        <v>2124</v>
      </c>
      <c r="F5333" s="1" t="s">
        <v>32900</v>
      </c>
      <c r="G5333" s="1" t="s">
        <v>655</v>
      </c>
      <c r="H5333">
        <v>9023</v>
      </c>
      <c r="I5333" s="1" t="s">
        <v>41</v>
      </c>
      <c r="J5333">
        <v>6</v>
      </c>
    </row>
    <row r="5334" spans="1:10" hidden="1" x14ac:dyDescent="0.25">
      <c r="A5334" s="24" t="str">
        <f t="shared" si="85"/>
        <v>9023/3ARCELOR (BERTON SICARD)</v>
      </c>
      <c r="B5334" s="1" t="s">
        <v>2125</v>
      </c>
      <c r="C5334" s="1" t="s">
        <v>32898</v>
      </c>
      <c r="D5334" s="1" t="s">
        <v>78</v>
      </c>
      <c r="E5334" s="1" t="s">
        <v>2126</v>
      </c>
      <c r="F5334" s="1" t="s">
        <v>32900</v>
      </c>
      <c r="G5334" s="1" t="s">
        <v>655</v>
      </c>
      <c r="H5334" t="s">
        <v>2125</v>
      </c>
      <c r="I5334" s="1" t="s">
        <v>41</v>
      </c>
      <c r="J5334">
        <v>3</v>
      </c>
    </row>
    <row r="5335" spans="1:10" hidden="1" x14ac:dyDescent="0.25">
      <c r="A5335" s="24" t="str">
        <f t="shared" si="85"/>
        <v>9130ARCELOR (BERTON SICARD)</v>
      </c>
      <c r="B5335" s="1">
        <v>9130</v>
      </c>
      <c r="C5335" s="1" t="s">
        <v>32898</v>
      </c>
      <c r="D5335" s="1" t="s">
        <v>78</v>
      </c>
      <c r="E5335" s="1" t="s">
        <v>1321</v>
      </c>
      <c r="F5335" s="1" t="s">
        <v>32900</v>
      </c>
      <c r="G5335" s="1" t="s">
        <v>655</v>
      </c>
      <c r="H5335">
        <v>9130</v>
      </c>
      <c r="I5335" s="1" t="s">
        <v>41</v>
      </c>
      <c r="J5335">
        <v>6.5</v>
      </c>
    </row>
    <row r="5336" spans="1:10" hidden="1" x14ac:dyDescent="0.25">
      <c r="A5336" s="24" t="str">
        <f t="shared" si="85"/>
        <v>9131ARCELOR (BERTON SICARD)</v>
      </c>
      <c r="B5336" s="1">
        <v>9131</v>
      </c>
      <c r="C5336" s="1" t="s">
        <v>32898</v>
      </c>
      <c r="D5336" s="1" t="s">
        <v>78</v>
      </c>
      <c r="E5336" s="1" t="s">
        <v>1322</v>
      </c>
      <c r="F5336" s="1" t="s">
        <v>32900</v>
      </c>
      <c r="G5336" s="1" t="s">
        <v>655</v>
      </c>
      <c r="H5336">
        <v>9131</v>
      </c>
      <c r="I5336" s="1" t="s">
        <v>41</v>
      </c>
      <c r="J5336">
        <v>6.5</v>
      </c>
    </row>
    <row r="5337" spans="1:10" hidden="1" x14ac:dyDescent="0.25">
      <c r="A5337" s="24" t="str">
        <f t="shared" si="85"/>
        <v>9132ARCELOR (BERTON SICARD)</v>
      </c>
      <c r="B5337" s="1">
        <v>9132</v>
      </c>
      <c r="C5337" s="1" t="s">
        <v>32898</v>
      </c>
      <c r="D5337" s="1" t="s">
        <v>78</v>
      </c>
      <c r="E5337" s="1" t="s">
        <v>1323</v>
      </c>
      <c r="F5337" s="1" t="s">
        <v>32900</v>
      </c>
      <c r="G5337" s="1" t="s">
        <v>655</v>
      </c>
      <c r="H5337">
        <v>9132</v>
      </c>
      <c r="I5337" s="1" t="s">
        <v>41</v>
      </c>
      <c r="J5337">
        <v>6.5</v>
      </c>
    </row>
    <row r="5338" spans="1:10" hidden="1" x14ac:dyDescent="0.25">
      <c r="A5338" s="24" t="str">
        <f t="shared" si="85"/>
        <v>9133ARCELOR (BERTON SICARD)</v>
      </c>
      <c r="B5338" s="1">
        <v>9133</v>
      </c>
      <c r="C5338" s="1" t="s">
        <v>32898</v>
      </c>
      <c r="D5338" s="1" t="s">
        <v>78</v>
      </c>
      <c r="E5338" s="1" t="s">
        <v>1326</v>
      </c>
      <c r="F5338" s="1" t="s">
        <v>32900</v>
      </c>
      <c r="G5338" s="1" t="s">
        <v>655</v>
      </c>
      <c r="H5338">
        <v>9133</v>
      </c>
      <c r="I5338" s="1" t="s">
        <v>41</v>
      </c>
      <c r="J5338">
        <v>6.5</v>
      </c>
    </row>
    <row r="5339" spans="1:10" hidden="1" x14ac:dyDescent="0.25">
      <c r="A5339" s="24" t="str">
        <f t="shared" si="85"/>
        <v>9142ARCELOR (BERTON SICARD)</v>
      </c>
      <c r="B5339" s="1">
        <v>9142</v>
      </c>
      <c r="C5339" s="1" t="s">
        <v>32898</v>
      </c>
      <c r="D5339" s="1" t="s">
        <v>78</v>
      </c>
      <c r="E5339" s="1" t="s">
        <v>1610</v>
      </c>
      <c r="F5339" s="1" t="s">
        <v>32900</v>
      </c>
      <c r="G5339" s="1" t="s">
        <v>655</v>
      </c>
      <c r="H5339">
        <v>9142</v>
      </c>
      <c r="I5339" s="1" t="s">
        <v>41</v>
      </c>
      <c r="J5339">
        <v>6.5</v>
      </c>
    </row>
    <row r="5340" spans="1:10" hidden="1" x14ac:dyDescent="0.25">
      <c r="A5340" s="24" t="str">
        <f t="shared" si="85"/>
        <v>9143ARCELOR (BERTON SICARD)</v>
      </c>
      <c r="B5340" s="1">
        <v>9143</v>
      </c>
      <c r="C5340" s="1" t="s">
        <v>32898</v>
      </c>
      <c r="D5340" s="1" t="s">
        <v>78</v>
      </c>
      <c r="E5340" s="1" t="s">
        <v>1611</v>
      </c>
      <c r="F5340" s="1" t="s">
        <v>32900</v>
      </c>
      <c r="G5340" s="1" t="s">
        <v>655</v>
      </c>
      <c r="H5340">
        <v>9143</v>
      </c>
      <c r="I5340" s="1" t="s">
        <v>41</v>
      </c>
      <c r="J5340">
        <v>6.5</v>
      </c>
    </row>
    <row r="5341" spans="1:10" hidden="1" x14ac:dyDescent="0.25">
      <c r="A5341" s="24" t="str">
        <f t="shared" si="85"/>
        <v>9145ARCELOR (BERTON SICARD)</v>
      </c>
      <c r="B5341" s="1">
        <v>9145</v>
      </c>
      <c r="C5341" s="1" t="s">
        <v>32898</v>
      </c>
      <c r="D5341" s="1" t="s">
        <v>78</v>
      </c>
      <c r="E5341" s="1" t="s">
        <v>679</v>
      </c>
      <c r="F5341" s="1" t="s">
        <v>32900</v>
      </c>
      <c r="G5341" s="1" t="s">
        <v>655</v>
      </c>
      <c r="H5341">
        <v>9145</v>
      </c>
      <c r="I5341" s="1" t="s">
        <v>41</v>
      </c>
      <c r="J5341">
        <v>6.5</v>
      </c>
    </row>
    <row r="5342" spans="1:10" hidden="1" x14ac:dyDescent="0.25">
      <c r="A5342" s="24" t="str">
        <f t="shared" si="85"/>
        <v>9146ARCELOR (BERTON SICARD)</v>
      </c>
      <c r="B5342" s="1">
        <v>9146</v>
      </c>
      <c r="C5342" s="1" t="s">
        <v>32898</v>
      </c>
      <c r="D5342" s="1" t="s">
        <v>78</v>
      </c>
      <c r="E5342" s="1" t="s">
        <v>1324</v>
      </c>
      <c r="F5342" s="1" t="s">
        <v>32900</v>
      </c>
      <c r="G5342" s="1" t="s">
        <v>655</v>
      </c>
      <c r="H5342">
        <v>9146</v>
      </c>
      <c r="I5342" s="1" t="s">
        <v>41</v>
      </c>
      <c r="J5342">
        <v>6.5</v>
      </c>
    </row>
    <row r="5343" spans="1:10" hidden="1" x14ac:dyDescent="0.25">
      <c r="A5343" s="24" t="str">
        <f t="shared" si="85"/>
        <v>9147ARCELOR (BERTON SICARD)</v>
      </c>
      <c r="B5343" s="1">
        <v>9147</v>
      </c>
      <c r="C5343" s="1" t="s">
        <v>32898</v>
      </c>
      <c r="D5343" s="1" t="s">
        <v>78</v>
      </c>
      <c r="E5343" s="1" t="s">
        <v>1325</v>
      </c>
      <c r="F5343" s="1" t="s">
        <v>32900</v>
      </c>
      <c r="G5343" s="1" t="s">
        <v>655</v>
      </c>
      <c r="H5343">
        <v>9147</v>
      </c>
      <c r="I5343" s="1" t="s">
        <v>41</v>
      </c>
      <c r="J5343">
        <v>6.5</v>
      </c>
    </row>
    <row r="5344" spans="1:10" hidden="1" x14ac:dyDescent="0.25">
      <c r="A5344" s="24" t="str">
        <f t="shared" si="85"/>
        <v>9148ARCELOR (BERTON SICARD)</v>
      </c>
      <c r="B5344" s="1">
        <v>9148</v>
      </c>
      <c r="C5344" s="1" t="s">
        <v>32898</v>
      </c>
      <c r="D5344" s="1" t="s">
        <v>78</v>
      </c>
      <c r="E5344" s="1" t="s">
        <v>1612</v>
      </c>
      <c r="F5344" s="1" t="s">
        <v>32900</v>
      </c>
      <c r="G5344" s="1" t="s">
        <v>655</v>
      </c>
      <c r="H5344">
        <v>9148</v>
      </c>
      <c r="I5344" s="1" t="s">
        <v>41</v>
      </c>
      <c r="J5344">
        <v>6.5</v>
      </c>
    </row>
    <row r="5345" spans="1:10" hidden="1" x14ac:dyDescent="0.25">
      <c r="A5345" s="24" t="str">
        <f t="shared" si="85"/>
        <v>9154ARCELOR (BERTON SICARD)</v>
      </c>
      <c r="B5345" s="1">
        <v>9154</v>
      </c>
      <c r="C5345" s="1" t="s">
        <v>32898</v>
      </c>
      <c r="D5345" s="1" t="s">
        <v>78</v>
      </c>
      <c r="E5345" s="1" t="s">
        <v>1611</v>
      </c>
      <c r="F5345" s="1" t="s">
        <v>32900</v>
      </c>
      <c r="G5345" s="1" t="s">
        <v>655</v>
      </c>
      <c r="H5345">
        <v>9154</v>
      </c>
      <c r="I5345" s="1" t="s">
        <v>41</v>
      </c>
      <c r="J5345">
        <v>6.5</v>
      </c>
    </row>
    <row r="5346" spans="1:10" hidden="1" x14ac:dyDescent="0.25">
      <c r="A5346" s="24" t="str">
        <f t="shared" si="85"/>
        <v>9155ARCELOR (BERTON SICARD)</v>
      </c>
      <c r="B5346" s="1">
        <v>9155</v>
      </c>
      <c r="C5346" s="1" t="s">
        <v>32898</v>
      </c>
      <c r="D5346" s="1" t="s">
        <v>78</v>
      </c>
      <c r="E5346" s="1" t="s">
        <v>1331</v>
      </c>
      <c r="F5346" s="1" t="s">
        <v>32900</v>
      </c>
      <c r="G5346" s="1" t="s">
        <v>655</v>
      </c>
      <c r="H5346">
        <v>9155</v>
      </c>
      <c r="I5346" s="1" t="s">
        <v>41</v>
      </c>
      <c r="J5346">
        <v>6.5</v>
      </c>
    </row>
    <row r="5347" spans="1:10" hidden="1" x14ac:dyDescent="0.25">
      <c r="A5347" s="24" t="str">
        <f t="shared" si="85"/>
        <v>9156ARCELOR (BERTON SICARD)</v>
      </c>
      <c r="B5347" s="1">
        <v>9156</v>
      </c>
      <c r="C5347" s="1" t="s">
        <v>32898</v>
      </c>
      <c r="D5347" s="1" t="s">
        <v>78</v>
      </c>
      <c r="E5347" s="1" t="s">
        <v>1614</v>
      </c>
      <c r="F5347" s="1" t="s">
        <v>32900</v>
      </c>
      <c r="G5347" s="1" t="s">
        <v>655</v>
      </c>
      <c r="H5347">
        <v>9156</v>
      </c>
      <c r="I5347" s="1" t="s">
        <v>41</v>
      </c>
      <c r="J5347">
        <v>6.5</v>
      </c>
    </row>
    <row r="5348" spans="1:10" hidden="1" x14ac:dyDescent="0.25">
      <c r="A5348" s="24" t="str">
        <f t="shared" si="85"/>
        <v>9157ARCELOR (BERTON SICARD)</v>
      </c>
      <c r="B5348" s="1">
        <v>9157</v>
      </c>
      <c r="C5348" s="1" t="s">
        <v>32898</v>
      </c>
      <c r="D5348" s="1" t="s">
        <v>78</v>
      </c>
      <c r="E5348" s="1" t="s">
        <v>1615</v>
      </c>
      <c r="F5348" s="1" t="s">
        <v>32900</v>
      </c>
      <c r="G5348" s="1" t="s">
        <v>655</v>
      </c>
      <c r="H5348">
        <v>9157</v>
      </c>
      <c r="I5348" s="1" t="s">
        <v>41</v>
      </c>
      <c r="J5348">
        <v>6.5</v>
      </c>
    </row>
    <row r="5349" spans="1:10" hidden="1" x14ac:dyDescent="0.25">
      <c r="A5349" s="24" t="str">
        <f t="shared" si="85"/>
        <v>9162ARCELOR (BERTON SICARD)</v>
      </c>
      <c r="B5349" s="1">
        <v>9162</v>
      </c>
      <c r="C5349" s="1" t="s">
        <v>32898</v>
      </c>
      <c r="D5349" s="1" t="s">
        <v>78</v>
      </c>
      <c r="E5349" s="1" t="s">
        <v>1619</v>
      </c>
      <c r="F5349" s="1" t="s">
        <v>32900</v>
      </c>
      <c r="G5349" s="1" t="s">
        <v>655</v>
      </c>
      <c r="H5349">
        <v>9162</v>
      </c>
      <c r="I5349" s="1" t="s">
        <v>41</v>
      </c>
      <c r="J5349">
        <v>6.5</v>
      </c>
    </row>
    <row r="5350" spans="1:10" hidden="1" x14ac:dyDescent="0.25">
      <c r="A5350" s="24" t="str">
        <f t="shared" si="85"/>
        <v>9163ARCELOR (BERTON SICARD)</v>
      </c>
      <c r="B5350" s="1">
        <v>9163</v>
      </c>
      <c r="C5350" s="1" t="s">
        <v>32898</v>
      </c>
      <c r="D5350" s="1" t="s">
        <v>78</v>
      </c>
      <c r="E5350" s="1" t="s">
        <v>1620</v>
      </c>
      <c r="F5350" s="1" t="s">
        <v>32900</v>
      </c>
      <c r="G5350" s="1" t="s">
        <v>655</v>
      </c>
      <c r="H5350">
        <v>9163</v>
      </c>
      <c r="I5350" s="1" t="s">
        <v>41</v>
      </c>
      <c r="J5350">
        <v>6.5</v>
      </c>
    </row>
    <row r="5351" spans="1:10" hidden="1" x14ac:dyDescent="0.25">
      <c r="A5351" s="24" t="str">
        <f t="shared" si="85"/>
        <v>9174ARCELOR (BERTON SICARD)</v>
      </c>
      <c r="B5351" s="1">
        <v>9174</v>
      </c>
      <c r="C5351" s="1" t="s">
        <v>32898</v>
      </c>
      <c r="D5351" s="1" t="s">
        <v>78</v>
      </c>
      <c r="E5351" s="1" t="s">
        <v>1610</v>
      </c>
      <c r="F5351" s="1" t="s">
        <v>32900</v>
      </c>
      <c r="G5351" s="1" t="s">
        <v>655</v>
      </c>
      <c r="H5351">
        <v>9174</v>
      </c>
      <c r="I5351" s="1" t="s">
        <v>41</v>
      </c>
      <c r="J5351">
        <v>6.5</v>
      </c>
    </row>
    <row r="5352" spans="1:10" hidden="1" x14ac:dyDescent="0.25">
      <c r="A5352" s="24" t="str">
        <f t="shared" si="85"/>
        <v>9190ARCELOR (BERTON SICARD)</v>
      </c>
      <c r="B5352" s="1">
        <v>9190</v>
      </c>
      <c r="C5352" s="1" t="s">
        <v>32898</v>
      </c>
      <c r="D5352" s="1" t="s">
        <v>168</v>
      </c>
      <c r="E5352" s="1" t="s">
        <v>1621</v>
      </c>
      <c r="F5352" s="1" t="s">
        <v>32900</v>
      </c>
      <c r="G5352" s="1" t="s">
        <v>655</v>
      </c>
      <c r="H5352">
        <v>9190</v>
      </c>
      <c r="I5352" s="1" t="s">
        <v>41</v>
      </c>
      <c r="J5352">
        <v>6.5</v>
      </c>
    </row>
    <row r="5353" spans="1:10" hidden="1" x14ac:dyDescent="0.25">
      <c r="A5353" s="24" t="str">
        <f t="shared" si="85"/>
        <v>9190/4ARCELOR (BERTON SICARD)</v>
      </c>
      <c r="B5353" s="1" t="s">
        <v>1622</v>
      </c>
      <c r="C5353" s="1" t="s">
        <v>32898</v>
      </c>
      <c r="D5353" s="1" t="s">
        <v>168</v>
      </c>
      <c r="E5353" s="1" t="s">
        <v>1621</v>
      </c>
      <c r="F5353" s="1" t="s">
        <v>32900</v>
      </c>
      <c r="G5353" s="1" t="s">
        <v>655</v>
      </c>
      <c r="H5353" t="s">
        <v>1622</v>
      </c>
      <c r="I5353" s="1" t="s">
        <v>41</v>
      </c>
      <c r="J5353">
        <v>4.5999999999999996</v>
      </c>
    </row>
    <row r="5354" spans="1:10" hidden="1" x14ac:dyDescent="0.25">
      <c r="A5354" s="24" t="str">
        <f t="shared" si="85"/>
        <v>9191ARCELOR (BERTON SICARD)</v>
      </c>
      <c r="B5354" s="1">
        <v>9191</v>
      </c>
      <c r="C5354" s="1" t="s">
        <v>32898</v>
      </c>
      <c r="D5354" s="1" t="s">
        <v>168</v>
      </c>
      <c r="E5354" s="1" t="s">
        <v>1623</v>
      </c>
      <c r="F5354" s="1" t="s">
        <v>32900</v>
      </c>
      <c r="G5354" s="1" t="s">
        <v>655</v>
      </c>
      <c r="H5354">
        <v>9191</v>
      </c>
      <c r="I5354" s="1" t="s">
        <v>41</v>
      </c>
      <c r="J5354">
        <v>6.5</v>
      </c>
    </row>
    <row r="5355" spans="1:10" hidden="1" x14ac:dyDescent="0.25">
      <c r="A5355" s="24" t="str">
        <f t="shared" si="85"/>
        <v>9191/4ARCELOR (BERTON SICARD)</v>
      </c>
      <c r="B5355" s="1" t="s">
        <v>1624</v>
      </c>
      <c r="C5355" s="1" t="s">
        <v>32898</v>
      </c>
      <c r="D5355" s="1" t="s">
        <v>168</v>
      </c>
      <c r="E5355" s="1" t="s">
        <v>1623</v>
      </c>
      <c r="F5355" s="1" t="s">
        <v>32900</v>
      </c>
      <c r="G5355" s="1" t="s">
        <v>655</v>
      </c>
      <c r="H5355" t="s">
        <v>1624</v>
      </c>
      <c r="I5355" s="1" t="s">
        <v>41</v>
      </c>
      <c r="J5355">
        <v>4.5999999999999996</v>
      </c>
    </row>
    <row r="5356" spans="1:10" hidden="1" x14ac:dyDescent="0.25">
      <c r="A5356" s="24" t="str">
        <f t="shared" si="85"/>
        <v>9192ARCELOR (BERTON SICARD)</v>
      </c>
      <c r="B5356" s="1">
        <v>9192</v>
      </c>
      <c r="C5356" s="1" t="s">
        <v>32898</v>
      </c>
      <c r="D5356" s="1" t="s">
        <v>168</v>
      </c>
      <c r="E5356" s="1" t="s">
        <v>1625</v>
      </c>
      <c r="F5356" s="1" t="s">
        <v>32900</v>
      </c>
      <c r="G5356" s="1" t="s">
        <v>655</v>
      </c>
      <c r="H5356">
        <v>9192</v>
      </c>
      <c r="I5356" s="1" t="s">
        <v>41</v>
      </c>
      <c r="J5356">
        <v>6.5</v>
      </c>
    </row>
    <row r="5357" spans="1:10" hidden="1" x14ac:dyDescent="0.25">
      <c r="A5357" s="24" t="str">
        <f t="shared" si="85"/>
        <v>9192/4ARCELOR (BERTON SICARD)</v>
      </c>
      <c r="B5357" s="1" t="s">
        <v>1626</v>
      </c>
      <c r="C5357" s="1" t="s">
        <v>32898</v>
      </c>
      <c r="D5357" s="1" t="s">
        <v>168</v>
      </c>
      <c r="E5357" s="1" t="s">
        <v>1625</v>
      </c>
      <c r="F5357" s="1" t="s">
        <v>32900</v>
      </c>
      <c r="G5357" s="1" t="s">
        <v>655</v>
      </c>
      <c r="H5357" t="s">
        <v>1626</v>
      </c>
      <c r="I5357" s="1" t="s">
        <v>41</v>
      </c>
      <c r="J5357">
        <v>4.5999999999999996</v>
      </c>
    </row>
    <row r="5358" spans="1:10" hidden="1" x14ac:dyDescent="0.25">
      <c r="A5358" s="24" t="str">
        <f t="shared" si="85"/>
        <v>9194ARCELOR (BERTON SICARD)</v>
      </c>
      <c r="B5358" s="1">
        <v>9194</v>
      </c>
      <c r="C5358" s="1" t="s">
        <v>32898</v>
      </c>
      <c r="D5358" s="1" t="s">
        <v>168</v>
      </c>
      <c r="E5358" s="1" t="s">
        <v>1627</v>
      </c>
      <c r="F5358" s="1" t="s">
        <v>32900</v>
      </c>
      <c r="G5358" s="1" t="s">
        <v>655</v>
      </c>
      <c r="H5358">
        <v>9194</v>
      </c>
      <c r="I5358" s="1" t="s">
        <v>41</v>
      </c>
      <c r="J5358">
        <v>6.5</v>
      </c>
    </row>
    <row r="5359" spans="1:10" hidden="1" x14ac:dyDescent="0.25">
      <c r="A5359" s="24" t="str">
        <f t="shared" si="85"/>
        <v>9194/4ARCELOR (BERTON SICARD)</v>
      </c>
      <c r="B5359" s="1" t="s">
        <v>1628</v>
      </c>
      <c r="C5359" s="1" t="s">
        <v>32898</v>
      </c>
      <c r="D5359" s="1" t="s">
        <v>168</v>
      </c>
      <c r="E5359" s="1" t="s">
        <v>1627</v>
      </c>
      <c r="F5359" s="1" t="s">
        <v>32900</v>
      </c>
      <c r="G5359" s="1" t="s">
        <v>655</v>
      </c>
      <c r="H5359" t="s">
        <v>1628</v>
      </c>
      <c r="I5359" s="1" t="s">
        <v>41</v>
      </c>
      <c r="J5359">
        <v>4.5999999999999996</v>
      </c>
    </row>
    <row r="5360" spans="1:10" hidden="1" x14ac:dyDescent="0.25">
      <c r="A5360" s="24" t="str">
        <f t="shared" si="85"/>
        <v>9195ARCELOR (BERTON SICARD)</v>
      </c>
      <c r="B5360" s="1">
        <v>9195</v>
      </c>
      <c r="C5360" s="1" t="s">
        <v>32898</v>
      </c>
      <c r="D5360" s="1" t="s">
        <v>78</v>
      </c>
      <c r="E5360" s="1" t="s">
        <v>1629</v>
      </c>
      <c r="F5360" s="1" t="s">
        <v>32900</v>
      </c>
      <c r="G5360" s="1" t="s">
        <v>655</v>
      </c>
      <c r="H5360">
        <v>9195</v>
      </c>
      <c r="I5360" s="1" t="s">
        <v>41</v>
      </c>
      <c r="J5360">
        <v>6.5</v>
      </c>
    </row>
    <row r="5361" spans="1:10" hidden="1" x14ac:dyDescent="0.25">
      <c r="A5361" s="24" t="str">
        <f t="shared" si="85"/>
        <v>9196ARCELOR (BERTON SICARD)</v>
      </c>
      <c r="B5361" s="1">
        <v>9196</v>
      </c>
      <c r="C5361" s="1" t="s">
        <v>32898</v>
      </c>
      <c r="D5361" s="1" t="s">
        <v>78</v>
      </c>
      <c r="E5361" s="1" t="s">
        <v>1073</v>
      </c>
      <c r="F5361" s="1" t="s">
        <v>32900</v>
      </c>
      <c r="G5361" s="1" t="s">
        <v>655</v>
      </c>
      <c r="H5361">
        <v>9196</v>
      </c>
      <c r="I5361" s="1" t="s">
        <v>41</v>
      </c>
      <c r="J5361">
        <v>6.5</v>
      </c>
    </row>
    <row r="5362" spans="1:10" hidden="1" x14ac:dyDescent="0.25">
      <c r="A5362" s="24" t="str">
        <f t="shared" si="85"/>
        <v>9290/4THARCELOR (BERTON SICARD)</v>
      </c>
      <c r="B5362" s="1" t="s">
        <v>1630</v>
      </c>
      <c r="C5362" s="1" t="s">
        <v>32898</v>
      </c>
      <c r="D5362" s="1" t="s">
        <v>168</v>
      </c>
      <c r="E5362" s="1" t="s">
        <v>1621</v>
      </c>
      <c r="F5362" s="1" t="s">
        <v>32900</v>
      </c>
      <c r="G5362" s="1" t="s">
        <v>655</v>
      </c>
      <c r="H5362" t="s">
        <v>1630</v>
      </c>
      <c r="I5362" s="1" t="s">
        <v>41</v>
      </c>
      <c r="J5362">
        <v>4.5999999999999996</v>
      </c>
    </row>
    <row r="5363" spans="1:10" hidden="1" x14ac:dyDescent="0.25">
      <c r="A5363" s="24" t="str">
        <f t="shared" si="85"/>
        <v>9290THARCELOR (BERTON SICARD)</v>
      </c>
      <c r="B5363" s="1" t="s">
        <v>1631</v>
      </c>
      <c r="C5363" s="1" t="s">
        <v>32898</v>
      </c>
      <c r="D5363" s="1" t="s">
        <v>168</v>
      </c>
      <c r="E5363" s="1" t="s">
        <v>1621</v>
      </c>
      <c r="F5363" s="1" t="s">
        <v>32900</v>
      </c>
      <c r="G5363" s="1" t="s">
        <v>655</v>
      </c>
      <c r="H5363" t="s">
        <v>1631</v>
      </c>
      <c r="I5363" s="1" t="s">
        <v>41</v>
      </c>
      <c r="J5363">
        <v>6.5</v>
      </c>
    </row>
    <row r="5364" spans="1:10" hidden="1" x14ac:dyDescent="0.25">
      <c r="A5364" s="24" t="str">
        <f t="shared" si="85"/>
        <v>9291/4THARCELOR (BERTON SICARD)</v>
      </c>
      <c r="B5364" s="1" t="s">
        <v>1632</v>
      </c>
      <c r="C5364" s="1" t="s">
        <v>32898</v>
      </c>
      <c r="D5364" s="1" t="s">
        <v>168</v>
      </c>
      <c r="E5364" s="1" t="s">
        <v>1633</v>
      </c>
      <c r="F5364" s="1" t="s">
        <v>32900</v>
      </c>
      <c r="G5364" s="1" t="s">
        <v>655</v>
      </c>
      <c r="H5364" t="s">
        <v>1632</v>
      </c>
      <c r="I5364" s="1" t="s">
        <v>41</v>
      </c>
      <c r="J5364">
        <v>4.5999999999999996</v>
      </c>
    </row>
    <row r="5365" spans="1:10" hidden="1" x14ac:dyDescent="0.25">
      <c r="A5365" s="24" t="str">
        <f t="shared" si="85"/>
        <v>9291THARCELOR (BERTON SICARD)</v>
      </c>
      <c r="B5365" s="1" t="s">
        <v>1634</v>
      </c>
      <c r="C5365" s="1" t="s">
        <v>32898</v>
      </c>
      <c r="D5365" s="1" t="s">
        <v>168</v>
      </c>
      <c r="E5365" s="1" t="s">
        <v>1633</v>
      </c>
      <c r="F5365" s="1" t="s">
        <v>32900</v>
      </c>
      <c r="G5365" s="1" t="s">
        <v>655</v>
      </c>
      <c r="H5365" t="s">
        <v>1634</v>
      </c>
      <c r="I5365" s="1" t="s">
        <v>41</v>
      </c>
      <c r="J5365">
        <v>6.5</v>
      </c>
    </row>
    <row r="5366" spans="1:10" hidden="1" x14ac:dyDescent="0.25">
      <c r="A5366" s="24" t="str">
        <f t="shared" si="85"/>
        <v>9292/4THARCELOR (BERTON SICARD)</v>
      </c>
      <c r="B5366" s="1" t="s">
        <v>1635</v>
      </c>
      <c r="C5366" s="1" t="s">
        <v>32898</v>
      </c>
      <c r="D5366" s="1" t="s">
        <v>168</v>
      </c>
      <c r="E5366" s="1" t="s">
        <v>1625</v>
      </c>
      <c r="F5366" s="1" t="s">
        <v>32900</v>
      </c>
      <c r="G5366" s="1" t="s">
        <v>655</v>
      </c>
      <c r="H5366" t="s">
        <v>1635</v>
      </c>
      <c r="I5366" s="1" t="s">
        <v>41</v>
      </c>
      <c r="J5366">
        <v>4.5999999999999996</v>
      </c>
    </row>
    <row r="5367" spans="1:10" hidden="1" x14ac:dyDescent="0.25">
      <c r="A5367" s="24" t="str">
        <f t="shared" si="85"/>
        <v>9292THARCELOR (BERTON SICARD)</v>
      </c>
      <c r="B5367" s="1" t="s">
        <v>1636</v>
      </c>
      <c r="C5367" s="1" t="s">
        <v>32898</v>
      </c>
      <c r="D5367" s="1" t="s">
        <v>168</v>
      </c>
      <c r="E5367" s="1" t="s">
        <v>1625</v>
      </c>
      <c r="F5367" s="1" t="s">
        <v>32900</v>
      </c>
      <c r="G5367" s="1" t="s">
        <v>655</v>
      </c>
      <c r="H5367" t="s">
        <v>1636</v>
      </c>
      <c r="I5367" s="1" t="s">
        <v>41</v>
      </c>
      <c r="J5367">
        <v>6.5</v>
      </c>
    </row>
    <row r="5368" spans="1:10" hidden="1" x14ac:dyDescent="0.25">
      <c r="A5368" s="24" t="str">
        <f t="shared" si="85"/>
        <v>9294/4THARCELOR (BERTON SICARD)</v>
      </c>
      <c r="B5368" s="1" t="s">
        <v>1637</v>
      </c>
      <c r="C5368" s="1" t="s">
        <v>32898</v>
      </c>
      <c r="D5368" s="1" t="s">
        <v>168</v>
      </c>
      <c r="E5368" s="1" t="s">
        <v>1627</v>
      </c>
      <c r="F5368" s="1" t="s">
        <v>32900</v>
      </c>
      <c r="G5368" s="1" t="s">
        <v>655</v>
      </c>
      <c r="H5368" t="s">
        <v>1637</v>
      </c>
      <c r="I5368" s="1" t="s">
        <v>41</v>
      </c>
      <c r="J5368">
        <v>4.5999999999999996</v>
      </c>
    </row>
    <row r="5369" spans="1:10" hidden="1" x14ac:dyDescent="0.25">
      <c r="A5369" s="24" t="str">
        <f t="shared" si="85"/>
        <v>9294THARCELOR (BERTON SICARD)</v>
      </c>
      <c r="B5369" s="1" t="s">
        <v>1638</v>
      </c>
      <c r="C5369" s="1" t="s">
        <v>32898</v>
      </c>
      <c r="D5369" s="1" t="s">
        <v>168</v>
      </c>
      <c r="E5369" s="1" t="s">
        <v>1627</v>
      </c>
      <c r="F5369" s="1" t="s">
        <v>32900</v>
      </c>
      <c r="G5369" s="1" t="s">
        <v>655</v>
      </c>
      <c r="H5369" t="s">
        <v>1638</v>
      </c>
      <c r="I5369" s="1" t="s">
        <v>41</v>
      </c>
      <c r="J5369">
        <v>6.5</v>
      </c>
    </row>
    <row r="5370" spans="1:10" hidden="1" x14ac:dyDescent="0.25">
      <c r="A5370" s="24" t="str">
        <f t="shared" si="85"/>
        <v>9296THARCELOR (BERTON SICARD)</v>
      </c>
      <c r="B5370" s="1" t="s">
        <v>1641</v>
      </c>
      <c r="C5370" s="1" t="s">
        <v>32898</v>
      </c>
      <c r="D5370" s="1" t="s">
        <v>78</v>
      </c>
      <c r="E5370" s="1" t="s">
        <v>1073</v>
      </c>
      <c r="F5370" s="1" t="s">
        <v>32900</v>
      </c>
      <c r="G5370" s="1" t="s">
        <v>655</v>
      </c>
      <c r="H5370" t="s">
        <v>1641</v>
      </c>
      <c r="I5370" s="1" t="s">
        <v>41</v>
      </c>
      <c r="J5370">
        <v>6.5</v>
      </c>
    </row>
    <row r="5371" spans="1:10" hidden="1" x14ac:dyDescent="0.25">
      <c r="A5371" s="24" t="str">
        <f t="shared" si="85"/>
        <v>9303ARCELOR (BERTON SICARD)</v>
      </c>
      <c r="B5371" s="1">
        <v>9303</v>
      </c>
      <c r="C5371" s="1" t="s">
        <v>32898</v>
      </c>
      <c r="D5371" s="1" t="s">
        <v>78</v>
      </c>
      <c r="E5371" s="1" t="s">
        <v>1642</v>
      </c>
      <c r="F5371" s="1" t="s">
        <v>32900</v>
      </c>
      <c r="G5371" s="1" t="s">
        <v>655</v>
      </c>
      <c r="H5371">
        <v>9303</v>
      </c>
      <c r="I5371" s="1" t="s">
        <v>41</v>
      </c>
      <c r="J5371">
        <v>6.5</v>
      </c>
    </row>
    <row r="5372" spans="1:10" hidden="1" x14ac:dyDescent="0.25">
      <c r="A5372" s="24" t="str">
        <f t="shared" si="85"/>
        <v>9304ARCELOR (BERTON SICARD)</v>
      </c>
      <c r="B5372" s="1">
        <v>9304</v>
      </c>
      <c r="C5372" s="1" t="s">
        <v>32898</v>
      </c>
      <c r="D5372" s="1" t="s">
        <v>78</v>
      </c>
      <c r="E5372" s="1" t="s">
        <v>1642</v>
      </c>
      <c r="F5372" s="1" t="s">
        <v>32900</v>
      </c>
      <c r="G5372" s="1" t="s">
        <v>655</v>
      </c>
      <c r="H5372">
        <v>9304</v>
      </c>
      <c r="I5372" s="1" t="s">
        <v>41</v>
      </c>
      <c r="J5372">
        <v>6.5</v>
      </c>
    </row>
    <row r="5373" spans="1:10" hidden="1" x14ac:dyDescent="0.25">
      <c r="A5373" s="24" t="str">
        <f t="shared" si="85"/>
        <v>9305ARCELOR (BERTON SICARD)</v>
      </c>
      <c r="B5373" s="1">
        <v>9305</v>
      </c>
      <c r="C5373" s="1" t="s">
        <v>32898</v>
      </c>
      <c r="D5373" s="1" t="s">
        <v>78</v>
      </c>
      <c r="E5373" s="1" t="s">
        <v>1643</v>
      </c>
      <c r="F5373" s="1" t="s">
        <v>32900</v>
      </c>
      <c r="G5373" s="1" t="s">
        <v>655</v>
      </c>
      <c r="H5373">
        <v>9305</v>
      </c>
      <c r="I5373" s="1" t="s">
        <v>41</v>
      </c>
      <c r="J5373">
        <v>6.5</v>
      </c>
    </row>
    <row r="5374" spans="1:10" hidden="1" x14ac:dyDescent="0.25">
      <c r="A5374" s="24" t="str">
        <f t="shared" si="85"/>
        <v>9309ARCELOR (BERTON SICARD)</v>
      </c>
      <c r="B5374" s="1">
        <v>9309</v>
      </c>
      <c r="C5374" s="1" t="s">
        <v>32898</v>
      </c>
      <c r="D5374" s="1" t="s">
        <v>78</v>
      </c>
      <c r="E5374" s="1" t="s">
        <v>1642</v>
      </c>
      <c r="F5374" s="1" t="s">
        <v>32900</v>
      </c>
      <c r="G5374" s="1" t="s">
        <v>655</v>
      </c>
      <c r="H5374">
        <v>9309</v>
      </c>
      <c r="I5374" s="1" t="s">
        <v>41</v>
      </c>
      <c r="J5374">
        <v>6.5</v>
      </c>
    </row>
    <row r="5375" spans="1:10" hidden="1" x14ac:dyDescent="0.25">
      <c r="A5375" s="24" t="str">
        <f t="shared" si="85"/>
        <v>9317ARCELOR (BERTON SICARD)</v>
      </c>
      <c r="B5375" s="1">
        <v>9317</v>
      </c>
      <c r="C5375" s="1" t="s">
        <v>32898</v>
      </c>
      <c r="D5375" s="1" t="s">
        <v>78</v>
      </c>
      <c r="E5375" s="1" t="s">
        <v>1644</v>
      </c>
      <c r="F5375" s="1" t="s">
        <v>32900</v>
      </c>
      <c r="G5375" s="1" t="s">
        <v>655</v>
      </c>
      <c r="H5375">
        <v>9317</v>
      </c>
      <c r="I5375" s="1" t="s">
        <v>41</v>
      </c>
      <c r="J5375">
        <v>6.5</v>
      </c>
    </row>
    <row r="5376" spans="1:10" hidden="1" x14ac:dyDescent="0.25">
      <c r="A5376" s="24" t="str">
        <f t="shared" si="85"/>
        <v>9319ARCELOR (BERTON SICARD)</v>
      </c>
      <c r="B5376" s="1">
        <v>9319</v>
      </c>
      <c r="C5376" s="1" t="s">
        <v>32898</v>
      </c>
      <c r="D5376" s="1" t="s">
        <v>78</v>
      </c>
      <c r="E5376" s="1" t="s">
        <v>1644</v>
      </c>
      <c r="F5376" s="1" t="s">
        <v>32900</v>
      </c>
      <c r="G5376" s="1" t="s">
        <v>655</v>
      </c>
      <c r="H5376">
        <v>9319</v>
      </c>
      <c r="I5376" s="1" t="s">
        <v>41</v>
      </c>
      <c r="J5376">
        <v>6.5</v>
      </c>
    </row>
    <row r="5377" spans="1:10" hidden="1" x14ac:dyDescent="0.25">
      <c r="A5377" s="24" t="str">
        <f t="shared" si="85"/>
        <v>9323ARCELOR (BERTON SICARD)</v>
      </c>
      <c r="B5377" s="1">
        <v>9323</v>
      </c>
      <c r="C5377" s="1" t="s">
        <v>32898</v>
      </c>
      <c r="D5377" s="1" t="s">
        <v>78</v>
      </c>
      <c r="E5377" s="1" t="s">
        <v>1645</v>
      </c>
      <c r="F5377" s="1" t="s">
        <v>32900</v>
      </c>
      <c r="G5377" s="1" t="s">
        <v>655</v>
      </c>
      <c r="H5377">
        <v>9323</v>
      </c>
      <c r="I5377" s="1" t="s">
        <v>41</v>
      </c>
      <c r="J5377">
        <v>6.5</v>
      </c>
    </row>
    <row r="5378" spans="1:10" hidden="1" x14ac:dyDescent="0.25">
      <c r="A5378" s="24" t="str">
        <f t="shared" si="85"/>
        <v>9333ARCELOR (BERTON SICARD)</v>
      </c>
      <c r="B5378" s="1">
        <v>9333</v>
      </c>
      <c r="C5378" s="1" t="s">
        <v>32898</v>
      </c>
      <c r="D5378" s="1" t="s">
        <v>78</v>
      </c>
      <c r="E5378" s="1" t="s">
        <v>1646</v>
      </c>
      <c r="F5378" s="1" t="s">
        <v>32900</v>
      </c>
      <c r="G5378" s="1" t="s">
        <v>655</v>
      </c>
      <c r="H5378">
        <v>9333</v>
      </c>
      <c r="I5378" s="1" t="s">
        <v>41</v>
      </c>
      <c r="J5378">
        <v>6.5</v>
      </c>
    </row>
    <row r="5379" spans="1:10" hidden="1" x14ac:dyDescent="0.25">
      <c r="A5379" s="24" t="str">
        <f t="shared" si="85"/>
        <v>9334ARCELOR (BERTON SICARD)</v>
      </c>
      <c r="B5379" s="1">
        <v>9334</v>
      </c>
      <c r="C5379" s="1" t="s">
        <v>32898</v>
      </c>
      <c r="D5379" s="1" t="s">
        <v>78</v>
      </c>
      <c r="E5379" s="1" t="s">
        <v>1647</v>
      </c>
      <c r="F5379" s="1" t="s">
        <v>32900</v>
      </c>
      <c r="G5379" s="1" t="s">
        <v>655</v>
      </c>
      <c r="H5379">
        <v>9334</v>
      </c>
      <c r="I5379" s="1" t="s">
        <v>41</v>
      </c>
      <c r="J5379">
        <v>6.5</v>
      </c>
    </row>
    <row r="5380" spans="1:10" hidden="1" x14ac:dyDescent="0.25">
      <c r="A5380" s="24" t="str">
        <f t="shared" si="85"/>
        <v>9335ARCELOR (BERTON SICARD)</v>
      </c>
      <c r="B5380" s="1">
        <v>9335</v>
      </c>
      <c r="C5380" s="1" t="s">
        <v>32898</v>
      </c>
      <c r="D5380" s="1" t="s">
        <v>78</v>
      </c>
      <c r="E5380" s="1" t="s">
        <v>1648</v>
      </c>
      <c r="F5380" s="1" t="s">
        <v>32900</v>
      </c>
      <c r="G5380" s="1" t="s">
        <v>655</v>
      </c>
      <c r="H5380">
        <v>9335</v>
      </c>
      <c r="I5380" s="1" t="s">
        <v>41</v>
      </c>
      <c r="J5380">
        <v>6.5</v>
      </c>
    </row>
    <row r="5381" spans="1:10" hidden="1" x14ac:dyDescent="0.25">
      <c r="A5381" s="24" t="str">
        <f t="shared" si="85"/>
        <v>9336ARCELOR (BERTON SICARD)</v>
      </c>
      <c r="B5381" s="1">
        <v>9336</v>
      </c>
      <c r="C5381" s="1" t="s">
        <v>32898</v>
      </c>
      <c r="D5381" s="1" t="s">
        <v>78</v>
      </c>
      <c r="E5381" s="1" t="s">
        <v>1649</v>
      </c>
      <c r="F5381" s="1" t="s">
        <v>32900</v>
      </c>
      <c r="G5381" s="1" t="s">
        <v>655</v>
      </c>
      <c r="H5381">
        <v>9336</v>
      </c>
      <c r="I5381" s="1" t="s">
        <v>41</v>
      </c>
      <c r="J5381">
        <v>6.5</v>
      </c>
    </row>
    <row r="5382" spans="1:10" hidden="1" x14ac:dyDescent="0.25">
      <c r="A5382" s="24" t="str">
        <f t="shared" si="85"/>
        <v>9337ARCELOR (BERTON SICARD)</v>
      </c>
      <c r="B5382" s="1">
        <v>9337</v>
      </c>
      <c r="C5382" s="1" t="s">
        <v>32898</v>
      </c>
      <c r="D5382" s="1" t="s">
        <v>78</v>
      </c>
      <c r="E5382" s="1" t="s">
        <v>1650</v>
      </c>
      <c r="F5382" s="1" t="s">
        <v>32900</v>
      </c>
      <c r="G5382" s="1" t="s">
        <v>655</v>
      </c>
      <c r="H5382">
        <v>9337</v>
      </c>
      <c r="I5382" s="1" t="s">
        <v>41</v>
      </c>
      <c r="J5382">
        <v>6.5</v>
      </c>
    </row>
    <row r="5383" spans="1:10" hidden="1" x14ac:dyDescent="0.25">
      <c r="A5383" s="24" t="str">
        <f t="shared" si="85"/>
        <v>9338ARCELOR (BERTON SICARD)</v>
      </c>
      <c r="B5383" s="1">
        <v>9338</v>
      </c>
      <c r="C5383" s="1" t="s">
        <v>32898</v>
      </c>
      <c r="D5383" s="1" t="s">
        <v>78</v>
      </c>
      <c r="E5383" s="1" t="s">
        <v>1609</v>
      </c>
      <c r="F5383" s="1" t="s">
        <v>32900</v>
      </c>
      <c r="G5383" s="1" t="s">
        <v>655</v>
      </c>
      <c r="H5383">
        <v>9338</v>
      </c>
      <c r="I5383" s="1" t="s">
        <v>41</v>
      </c>
      <c r="J5383">
        <v>6.5</v>
      </c>
    </row>
    <row r="5384" spans="1:10" hidden="1" x14ac:dyDescent="0.25">
      <c r="A5384" s="24" t="str">
        <f t="shared" si="85"/>
        <v>9339ARCELOR (BERTON SICARD)</v>
      </c>
      <c r="B5384" s="1">
        <v>9339</v>
      </c>
      <c r="C5384" s="1" t="s">
        <v>32898</v>
      </c>
      <c r="D5384" s="1" t="s">
        <v>78</v>
      </c>
      <c r="E5384" s="1" t="s">
        <v>1651</v>
      </c>
      <c r="F5384" s="1" t="s">
        <v>32900</v>
      </c>
      <c r="G5384" s="1" t="s">
        <v>655</v>
      </c>
      <c r="H5384">
        <v>9339</v>
      </c>
      <c r="I5384" s="1" t="s">
        <v>41</v>
      </c>
      <c r="J5384">
        <v>6.5</v>
      </c>
    </row>
    <row r="5385" spans="1:10" hidden="1" x14ac:dyDescent="0.25">
      <c r="A5385" s="24" t="str">
        <f t="shared" si="85"/>
        <v>9343ARCELOR (BERTON SICARD)</v>
      </c>
      <c r="B5385" s="1">
        <v>9343</v>
      </c>
      <c r="C5385" s="1" t="s">
        <v>32898</v>
      </c>
      <c r="D5385" s="1" t="s">
        <v>78</v>
      </c>
      <c r="E5385" s="1" t="s">
        <v>1652</v>
      </c>
      <c r="F5385" s="1" t="s">
        <v>32900</v>
      </c>
      <c r="G5385" s="1" t="s">
        <v>655</v>
      </c>
      <c r="H5385">
        <v>9343</v>
      </c>
      <c r="I5385" s="1" t="s">
        <v>41</v>
      </c>
      <c r="J5385">
        <v>6.5</v>
      </c>
    </row>
    <row r="5386" spans="1:10" hidden="1" x14ac:dyDescent="0.25">
      <c r="A5386" s="24" t="str">
        <f t="shared" si="85"/>
        <v>9348ARCELOR (BERTON SICARD)</v>
      </c>
      <c r="B5386" s="1">
        <v>9348</v>
      </c>
      <c r="C5386" s="1" t="s">
        <v>32898</v>
      </c>
      <c r="D5386" s="1" t="s">
        <v>78</v>
      </c>
      <c r="E5386" s="1" t="s">
        <v>1653</v>
      </c>
      <c r="F5386" s="1" t="s">
        <v>32900</v>
      </c>
      <c r="G5386" s="1" t="s">
        <v>655</v>
      </c>
      <c r="H5386">
        <v>9348</v>
      </c>
      <c r="I5386" s="1" t="s">
        <v>41</v>
      </c>
      <c r="J5386">
        <v>6.5</v>
      </c>
    </row>
    <row r="5387" spans="1:10" hidden="1" x14ac:dyDescent="0.25">
      <c r="A5387" s="24" t="str">
        <f t="shared" si="85"/>
        <v>9354ARCELOR (BERTON SICARD)</v>
      </c>
      <c r="B5387" s="1">
        <v>9354</v>
      </c>
      <c r="C5387" s="1" t="s">
        <v>32898</v>
      </c>
      <c r="D5387" s="1" t="s">
        <v>78</v>
      </c>
      <c r="E5387" s="1" t="s">
        <v>1655</v>
      </c>
      <c r="F5387" s="1" t="s">
        <v>32900</v>
      </c>
      <c r="G5387" s="1" t="s">
        <v>655</v>
      </c>
      <c r="H5387">
        <v>9354</v>
      </c>
      <c r="I5387" s="1" t="s">
        <v>41</v>
      </c>
      <c r="J5387">
        <v>6.5</v>
      </c>
    </row>
    <row r="5388" spans="1:10" hidden="1" x14ac:dyDescent="0.25">
      <c r="A5388" s="24" t="str">
        <f t="shared" ref="A5388:A5451" si="86">B5388&amp;F5388</f>
        <v>9356THARCELOR (BERTON SICARD)</v>
      </c>
      <c r="B5388" s="1" t="s">
        <v>1656</v>
      </c>
      <c r="C5388" s="1" t="s">
        <v>32898</v>
      </c>
      <c r="D5388" s="1" t="s">
        <v>78</v>
      </c>
      <c r="E5388" s="1" t="s">
        <v>1657</v>
      </c>
      <c r="F5388" s="1" t="s">
        <v>32900</v>
      </c>
      <c r="G5388" s="1" t="s">
        <v>655</v>
      </c>
      <c r="H5388" t="s">
        <v>1656</v>
      </c>
      <c r="I5388" s="1" t="s">
        <v>41</v>
      </c>
      <c r="J5388">
        <v>6.5</v>
      </c>
    </row>
    <row r="5389" spans="1:10" hidden="1" x14ac:dyDescent="0.25">
      <c r="A5389" s="24" t="str">
        <f t="shared" si="86"/>
        <v>9357THARCELOR (BERTON SICARD)</v>
      </c>
      <c r="B5389" s="1" t="s">
        <v>1658</v>
      </c>
      <c r="C5389" s="1" t="s">
        <v>32898</v>
      </c>
      <c r="D5389" s="1" t="s">
        <v>78</v>
      </c>
      <c r="E5389" s="1" t="s">
        <v>1659</v>
      </c>
      <c r="F5389" s="1" t="s">
        <v>32900</v>
      </c>
      <c r="G5389" s="1" t="s">
        <v>655</v>
      </c>
      <c r="H5389" t="s">
        <v>1658</v>
      </c>
      <c r="I5389" s="1" t="s">
        <v>41</v>
      </c>
      <c r="J5389">
        <v>6.5</v>
      </c>
    </row>
    <row r="5390" spans="1:10" hidden="1" x14ac:dyDescent="0.25">
      <c r="A5390" s="24" t="str">
        <f t="shared" si="86"/>
        <v>9359THARCELOR (BERTON SICARD)</v>
      </c>
      <c r="B5390" s="1" t="s">
        <v>1660</v>
      </c>
      <c r="C5390" s="1" t="s">
        <v>32898</v>
      </c>
      <c r="D5390" s="1" t="s">
        <v>78</v>
      </c>
      <c r="E5390" s="1" t="s">
        <v>1642</v>
      </c>
      <c r="F5390" s="1" t="s">
        <v>32900</v>
      </c>
      <c r="G5390" s="1" t="s">
        <v>655</v>
      </c>
      <c r="H5390" t="s">
        <v>1660</v>
      </c>
      <c r="I5390" s="1" t="s">
        <v>41</v>
      </c>
      <c r="J5390">
        <v>6.5</v>
      </c>
    </row>
    <row r="5391" spans="1:10" hidden="1" x14ac:dyDescent="0.25">
      <c r="A5391" s="24" t="str">
        <f t="shared" si="86"/>
        <v>9363THARCELOR (BERTON SICARD)</v>
      </c>
      <c r="B5391" s="1" t="s">
        <v>1661</v>
      </c>
      <c r="C5391" s="1" t="s">
        <v>32898</v>
      </c>
      <c r="D5391" s="1" t="s">
        <v>78</v>
      </c>
      <c r="E5391" s="1" t="s">
        <v>1642</v>
      </c>
      <c r="F5391" s="1" t="s">
        <v>32900</v>
      </c>
      <c r="G5391" s="1" t="s">
        <v>655</v>
      </c>
      <c r="H5391" t="s">
        <v>1661</v>
      </c>
      <c r="I5391" s="1" t="s">
        <v>41</v>
      </c>
      <c r="J5391">
        <v>6.5</v>
      </c>
    </row>
    <row r="5392" spans="1:10" hidden="1" x14ac:dyDescent="0.25">
      <c r="A5392" s="24" t="str">
        <f t="shared" si="86"/>
        <v>9364THARCELOR (BERTON SICARD)</v>
      </c>
      <c r="B5392" s="1" t="s">
        <v>1662</v>
      </c>
      <c r="C5392" s="1" t="s">
        <v>32898</v>
      </c>
      <c r="D5392" s="1" t="s">
        <v>78</v>
      </c>
      <c r="E5392" s="1" t="s">
        <v>1642</v>
      </c>
      <c r="F5392" s="1" t="s">
        <v>32900</v>
      </c>
      <c r="G5392" s="1" t="s">
        <v>655</v>
      </c>
      <c r="H5392" t="s">
        <v>1662</v>
      </c>
      <c r="I5392" s="1" t="s">
        <v>41</v>
      </c>
      <c r="J5392">
        <v>6.5</v>
      </c>
    </row>
    <row r="5393" spans="1:10" hidden="1" x14ac:dyDescent="0.25">
      <c r="A5393" s="24" t="str">
        <f t="shared" si="86"/>
        <v>9365THARCELOR (BERTON SICARD)</v>
      </c>
      <c r="B5393" s="1" t="s">
        <v>1663</v>
      </c>
      <c r="C5393" s="1" t="s">
        <v>32898</v>
      </c>
      <c r="D5393" s="1" t="s">
        <v>78</v>
      </c>
      <c r="E5393" s="1" t="s">
        <v>1664</v>
      </c>
      <c r="F5393" s="1" t="s">
        <v>32900</v>
      </c>
      <c r="G5393" s="1" t="s">
        <v>655</v>
      </c>
      <c r="H5393" t="s">
        <v>1663</v>
      </c>
      <c r="I5393" s="1" t="s">
        <v>41</v>
      </c>
      <c r="J5393">
        <v>6.5</v>
      </c>
    </row>
    <row r="5394" spans="1:10" hidden="1" x14ac:dyDescent="0.25">
      <c r="A5394" s="24" t="str">
        <f t="shared" si="86"/>
        <v>9366THARCELOR (BERTON SICARD)</v>
      </c>
      <c r="B5394" s="1" t="s">
        <v>1665</v>
      </c>
      <c r="C5394" s="1" t="s">
        <v>32898</v>
      </c>
      <c r="D5394" s="1" t="s">
        <v>78</v>
      </c>
      <c r="E5394" s="1" t="s">
        <v>1666</v>
      </c>
      <c r="F5394" s="1" t="s">
        <v>32900</v>
      </c>
      <c r="G5394" s="1" t="s">
        <v>655</v>
      </c>
      <c r="H5394" t="s">
        <v>1665</v>
      </c>
      <c r="I5394" s="1" t="s">
        <v>41</v>
      </c>
      <c r="J5394">
        <v>6.5</v>
      </c>
    </row>
    <row r="5395" spans="1:10" hidden="1" x14ac:dyDescent="0.25">
      <c r="A5395" s="24" t="str">
        <f t="shared" si="86"/>
        <v>9367THARCELOR (BERTON SICARD)</v>
      </c>
      <c r="B5395" s="1" t="s">
        <v>1667</v>
      </c>
      <c r="C5395" s="1" t="s">
        <v>32898</v>
      </c>
      <c r="D5395" s="1" t="s">
        <v>78</v>
      </c>
      <c r="E5395" s="1" t="s">
        <v>1668</v>
      </c>
      <c r="F5395" s="1" t="s">
        <v>32900</v>
      </c>
      <c r="G5395" s="1" t="s">
        <v>655</v>
      </c>
      <c r="H5395" t="s">
        <v>1667</v>
      </c>
      <c r="I5395" s="1" t="s">
        <v>41</v>
      </c>
      <c r="J5395">
        <v>6.5</v>
      </c>
    </row>
    <row r="5396" spans="1:10" hidden="1" x14ac:dyDescent="0.25">
      <c r="A5396" s="24" t="str">
        <f t="shared" si="86"/>
        <v>9368THARCELOR (BERTON SICARD)</v>
      </c>
      <c r="B5396" s="1" t="s">
        <v>1669</v>
      </c>
      <c r="C5396" s="1" t="s">
        <v>32898</v>
      </c>
      <c r="D5396" s="1" t="s">
        <v>78</v>
      </c>
      <c r="E5396" s="1" t="s">
        <v>1670</v>
      </c>
      <c r="F5396" s="1" t="s">
        <v>32900</v>
      </c>
      <c r="G5396" s="1" t="s">
        <v>655</v>
      </c>
      <c r="H5396" t="s">
        <v>1669</v>
      </c>
      <c r="I5396" s="1" t="s">
        <v>41</v>
      </c>
      <c r="J5396">
        <v>6.5</v>
      </c>
    </row>
    <row r="5397" spans="1:10" hidden="1" x14ac:dyDescent="0.25">
      <c r="A5397" s="24" t="str">
        <f t="shared" si="86"/>
        <v>9371THARCELOR (BERTON SICARD)</v>
      </c>
      <c r="B5397" s="1" t="s">
        <v>1671</v>
      </c>
      <c r="C5397" s="1" t="s">
        <v>32898</v>
      </c>
      <c r="D5397" s="1" t="s">
        <v>78</v>
      </c>
      <c r="E5397" s="1" t="s">
        <v>1644</v>
      </c>
      <c r="F5397" s="1" t="s">
        <v>32900</v>
      </c>
      <c r="G5397" s="1" t="s">
        <v>655</v>
      </c>
      <c r="H5397" t="s">
        <v>1671</v>
      </c>
      <c r="I5397" s="1" t="s">
        <v>41</v>
      </c>
      <c r="J5397">
        <v>6.5</v>
      </c>
    </row>
    <row r="5398" spans="1:10" hidden="1" x14ac:dyDescent="0.25">
      <c r="A5398" s="24" t="str">
        <f t="shared" si="86"/>
        <v>9373THARCELOR (BERTON SICARD)</v>
      </c>
      <c r="B5398" s="1" t="s">
        <v>1672</v>
      </c>
      <c r="C5398" s="1" t="s">
        <v>32898</v>
      </c>
      <c r="D5398" s="1" t="s">
        <v>78</v>
      </c>
      <c r="E5398" s="1" t="s">
        <v>1644</v>
      </c>
      <c r="F5398" s="1" t="s">
        <v>32900</v>
      </c>
      <c r="G5398" s="1" t="s">
        <v>655</v>
      </c>
      <c r="H5398" t="s">
        <v>1672</v>
      </c>
      <c r="I5398" s="1" t="s">
        <v>41</v>
      </c>
      <c r="J5398">
        <v>6.5</v>
      </c>
    </row>
    <row r="5399" spans="1:10" hidden="1" x14ac:dyDescent="0.25">
      <c r="A5399" s="24" t="str">
        <f t="shared" si="86"/>
        <v>9374THARCELOR (BERTON SICARD)</v>
      </c>
      <c r="B5399" s="1" t="s">
        <v>1673</v>
      </c>
      <c r="C5399" s="1" t="s">
        <v>32898</v>
      </c>
      <c r="D5399" s="1" t="s">
        <v>78</v>
      </c>
      <c r="E5399" s="1" t="s">
        <v>1674</v>
      </c>
      <c r="F5399" s="1" t="s">
        <v>32900</v>
      </c>
      <c r="G5399" s="1" t="s">
        <v>655</v>
      </c>
      <c r="H5399" t="s">
        <v>1673</v>
      </c>
      <c r="I5399" s="1" t="s">
        <v>41</v>
      </c>
      <c r="J5399">
        <v>6.5</v>
      </c>
    </row>
    <row r="5400" spans="1:10" hidden="1" x14ac:dyDescent="0.25">
      <c r="A5400" s="24" t="str">
        <f t="shared" si="86"/>
        <v>9375THARCELOR (BERTON SICARD)</v>
      </c>
      <c r="B5400" s="1" t="s">
        <v>1675</v>
      </c>
      <c r="C5400" s="1" t="s">
        <v>32898</v>
      </c>
      <c r="D5400" s="1" t="s">
        <v>78</v>
      </c>
      <c r="E5400" s="1" t="s">
        <v>1676</v>
      </c>
      <c r="F5400" s="1" t="s">
        <v>32900</v>
      </c>
      <c r="G5400" s="1" t="s">
        <v>655</v>
      </c>
      <c r="H5400" t="s">
        <v>1675</v>
      </c>
      <c r="I5400" s="1" t="s">
        <v>41</v>
      </c>
      <c r="J5400">
        <v>6.5</v>
      </c>
    </row>
    <row r="5401" spans="1:10" hidden="1" x14ac:dyDescent="0.25">
      <c r="A5401" s="24" t="str">
        <f t="shared" si="86"/>
        <v>9376THARCELOR (BERTON SICARD)</v>
      </c>
      <c r="B5401" s="1" t="s">
        <v>1677</v>
      </c>
      <c r="C5401" s="1" t="s">
        <v>32898</v>
      </c>
      <c r="D5401" s="1" t="s">
        <v>78</v>
      </c>
      <c r="E5401" s="1" t="s">
        <v>1678</v>
      </c>
      <c r="F5401" s="1" t="s">
        <v>32900</v>
      </c>
      <c r="G5401" s="1" t="s">
        <v>655</v>
      </c>
      <c r="H5401" t="s">
        <v>1677</v>
      </c>
      <c r="I5401" s="1" t="s">
        <v>41</v>
      </c>
      <c r="J5401">
        <v>6.5</v>
      </c>
    </row>
    <row r="5402" spans="1:10" hidden="1" x14ac:dyDescent="0.25">
      <c r="A5402" s="24" t="str">
        <f t="shared" si="86"/>
        <v>9377THARCELOR (BERTON SICARD)</v>
      </c>
      <c r="B5402" s="1" t="s">
        <v>1679</v>
      </c>
      <c r="C5402" s="1" t="s">
        <v>32898</v>
      </c>
      <c r="D5402" s="1" t="s">
        <v>78</v>
      </c>
      <c r="E5402" s="1" t="s">
        <v>1680</v>
      </c>
      <c r="F5402" s="1" t="s">
        <v>32900</v>
      </c>
      <c r="G5402" s="1" t="s">
        <v>655</v>
      </c>
      <c r="H5402" t="s">
        <v>1679</v>
      </c>
      <c r="I5402" s="1" t="s">
        <v>41</v>
      </c>
      <c r="J5402">
        <v>6.5</v>
      </c>
    </row>
    <row r="5403" spans="1:10" hidden="1" x14ac:dyDescent="0.25">
      <c r="A5403" s="24" t="str">
        <f t="shared" si="86"/>
        <v>9390ARCELOR (BERTON SICARD)</v>
      </c>
      <c r="B5403" s="1">
        <v>9390</v>
      </c>
      <c r="C5403" s="1" t="s">
        <v>32898</v>
      </c>
      <c r="D5403" s="1" t="s">
        <v>78</v>
      </c>
      <c r="E5403" s="1" t="s">
        <v>1681</v>
      </c>
      <c r="F5403" s="1" t="s">
        <v>32900</v>
      </c>
      <c r="G5403" s="1" t="s">
        <v>655</v>
      </c>
      <c r="H5403">
        <v>9390</v>
      </c>
      <c r="I5403" s="1" t="s">
        <v>41</v>
      </c>
      <c r="J5403">
        <v>6.5</v>
      </c>
    </row>
    <row r="5404" spans="1:10" hidden="1" x14ac:dyDescent="0.25">
      <c r="A5404" s="24" t="str">
        <f t="shared" si="86"/>
        <v>9391ARCELOR (BERTON SICARD)</v>
      </c>
      <c r="B5404" s="1">
        <v>9391</v>
      </c>
      <c r="C5404" s="1" t="s">
        <v>32898</v>
      </c>
      <c r="D5404" s="1" t="s">
        <v>78</v>
      </c>
      <c r="E5404" s="1" t="s">
        <v>1682</v>
      </c>
      <c r="F5404" s="1" t="s">
        <v>32900</v>
      </c>
      <c r="G5404" s="1" t="s">
        <v>655</v>
      </c>
      <c r="H5404">
        <v>9391</v>
      </c>
      <c r="I5404" s="1" t="s">
        <v>41</v>
      </c>
      <c r="J5404">
        <v>6.5</v>
      </c>
    </row>
    <row r="5405" spans="1:10" hidden="1" x14ac:dyDescent="0.25">
      <c r="A5405" s="24" t="str">
        <f t="shared" si="86"/>
        <v>9392ARCELOR (BERTON SICARD)</v>
      </c>
      <c r="B5405" s="1">
        <v>9392</v>
      </c>
      <c r="C5405" s="1" t="s">
        <v>32898</v>
      </c>
      <c r="D5405" s="1" t="s">
        <v>78</v>
      </c>
      <c r="E5405" s="1" t="s">
        <v>1683</v>
      </c>
      <c r="F5405" s="1" t="s">
        <v>32900</v>
      </c>
      <c r="G5405" s="1" t="s">
        <v>655</v>
      </c>
      <c r="H5405">
        <v>9392</v>
      </c>
      <c r="I5405" s="1" t="s">
        <v>41</v>
      </c>
      <c r="J5405">
        <v>6.5</v>
      </c>
    </row>
    <row r="5406" spans="1:10" hidden="1" x14ac:dyDescent="0.25">
      <c r="A5406" s="24" t="str">
        <f t="shared" si="86"/>
        <v>9393ARCELOR (BERTON SICARD)</v>
      </c>
      <c r="B5406" s="1">
        <v>9393</v>
      </c>
      <c r="C5406" s="1" t="s">
        <v>32898</v>
      </c>
      <c r="D5406" s="1" t="s">
        <v>78</v>
      </c>
      <c r="E5406" s="1" t="s">
        <v>1684</v>
      </c>
      <c r="F5406" s="1" t="s">
        <v>32900</v>
      </c>
      <c r="G5406" s="1" t="s">
        <v>655</v>
      </c>
      <c r="H5406">
        <v>9393</v>
      </c>
      <c r="I5406" s="1" t="s">
        <v>41</v>
      </c>
      <c r="J5406">
        <v>6.5</v>
      </c>
    </row>
    <row r="5407" spans="1:10" hidden="1" x14ac:dyDescent="0.25">
      <c r="A5407" s="24" t="str">
        <f t="shared" si="86"/>
        <v>9394ARCELOR (BERTON SICARD)</v>
      </c>
      <c r="B5407" s="1">
        <v>9394</v>
      </c>
      <c r="C5407" s="1" t="s">
        <v>32898</v>
      </c>
      <c r="D5407" s="1" t="s">
        <v>78</v>
      </c>
      <c r="E5407" s="1" t="s">
        <v>1685</v>
      </c>
      <c r="F5407" s="1" t="s">
        <v>32900</v>
      </c>
      <c r="G5407" s="1" t="s">
        <v>655</v>
      </c>
      <c r="H5407">
        <v>9394</v>
      </c>
      <c r="I5407" s="1" t="s">
        <v>41</v>
      </c>
      <c r="J5407">
        <v>6.5</v>
      </c>
    </row>
    <row r="5408" spans="1:10" hidden="1" x14ac:dyDescent="0.25">
      <c r="A5408" s="24" t="str">
        <f t="shared" si="86"/>
        <v>9396ARCELOR (BERTON SICARD)</v>
      </c>
      <c r="B5408" s="1">
        <v>9396</v>
      </c>
      <c r="C5408" s="1" t="s">
        <v>32898</v>
      </c>
      <c r="D5408" s="1" t="s">
        <v>78</v>
      </c>
      <c r="E5408" s="1" t="s">
        <v>1686</v>
      </c>
      <c r="F5408" s="1" t="s">
        <v>32900</v>
      </c>
      <c r="G5408" s="1" t="s">
        <v>655</v>
      </c>
      <c r="H5408">
        <v>9396</v>
      </c>
      <c r="I5408" s="1" t="s">
        <v>41</v>
      </c>
      <c r="J5408">
        <v>6.5</v>
      </c>
    </row>
    <row r="5409" spans="1:10" hidden="1" x14ac:dyDescent="0.25">
      <c r="A5409" s="24" t="str">
        <f t="shared" si="86"/>
        <v>9397ARCELOR (BERTON SICARD)</v>
      </c>
      <c r="B5409" s="1">
        <v>9397</v>
      </c>
      <c r="C5409" s="1" t="s">
        <v>32898</v>
      </c>
      <c r="D5409" s="1" t="s">
        <v>168</v>
      </c>
      <c r="E5409" s="1" t="s">
        <v>1687</v>
      </c>
      <c r="F5409" s="1" t="s">
        <v>32900</v>
      </c>
      <c r="G5409" s="1" t="s">
        <v>655</v>
      </c>
      <c r="H5409">
        <v>9397</v>
      </c>
      <c r="I5409" s="1" t="s">
        <v>41</v>
      </c>
      <c r="J5409">
        <v>6.5</v>
      </c>
    </row>
    <row r="5410" spans="1:10" hidden="1" x14ac:dyDescent="0.25">
      <c r="A5410" s="24" t="str">
        <f t="shared" si="86"/>
        <v>9460ARCELOR (BERTON SICARD)</v>
      </c>
      <c r="B5410" s="1">
        <v>9460</v>
      </c>
      <c r="C5410" s="1" t="s">
        <v>32898</v>
      </c>
      <c r="D5410" s="1" t="s">
        <v>78</v>
      </c>
      <c r="E5410" s="1" t="s">
        <v>2065</v>
      </c>
      <c r="F5410" s="1" t="s">
        <v>32900</v>
      </c>
      <c r="G5410" s="1" t="s">
        <v>655</v>
      </c>
      <c r="H5410">
        <v>9460</v>
      </c>
      <c r="I5410" s="1" t="s">
        <v>41</v>
      </c>
      <c r="J5410">
        <v>1</v>
      </c>
    </row>
    <row r="5411" spans="1:10" hidden="1" x14ac:dyDescent="0.25">
      <c r="A5411" s="24" t="str">
        <f t="shared" si="86"/>
        <v>9617ARCELOR (BERTON SICARD)</v>
      </c>
      <c r="B5411" s="1">
        <v>9617</v>
      </c>
      <c r="C5411" s="1" t="s">
        <v>32898</v>
      </c>
      <c r="D5411" s="1" t="s">
        <v>78</v>
      </c>
      <c r="E5411" s="1" t="s">
        <v>2128</v>
      </c>
      <c r="F5411" s="1" t="s">
        <v>32900</v>
      </c>
      <c r="G5411" s="1" t="s">
        <v>655</v>
      </c>
      <c r="H5411">
        <v>9617</v>
      </c>
      <c r="I5411" s="1" t="s">
        <v>41</v>
      </c>
      <c r="J5411">
        <v>1</v>
      </c>
    </row>
    <row r="5412" spans="1:10" hidden="1" x14ac:dyDescent="0.25">
      <c r="A5412" s="24" t="str">
        <f t="shared" si="86"/>
        <v>9714ARCELOR (BERTON SICARD)</v>
      </c>
      <c r="B5412" s="1">
        <v>9714</v>
      </c>
      <c r="C5412" s="1" t="s">
        <v>32898</v>
      </c>
      <c r="D5412" s="1" t="s">
        <v>78</v>
      </c>
      <c r="E5412" s="1" t="s">
        <v>2264</v>
      </c>
      <c r="F5412" s="1" t="s">
        <v>32900</v>
      </c>
      <c r="G5412" s="1" t="s">
        <v>655</v>
      </c>
      <c r="H5412">
        <v>9714</v>
      </c>
      <c r="I5412" s="1" t="s">
        <v>41</v>
      </c>
      <c r="J5412">
        <v>2</v>
      </c>
    </row>
    <row r="5413" spans="1:10" hidden="1" x14ac:dyDescent="0.25">
      <c r="A5413" s="24" t="str">
        <f t="shared" si="86"/>
        <v>9804ARCELOR (BERTON SICARD)</v>
      </c>
      <c r="B5413" s="1">
        <v>9804</v>
      </c>
      <c r="C5413" s="1" t="s">
        <v>32898</v>
      </c>
      <c r="D5413" s="1" t="s">
        <v>78</v>
      </c>
      <c r="E5413" s="1" t="s">
        <v>2129</v>
      </c>
      <c r="F5413" s="1" t="s">
        <v>32900</v>
      </c>
      <c r="G5413" s="1" t="s">
        <v>655</v>
      </c>
      <c r="H5413">
        <v>9804</v>
      </c>
      <c r="I5413" s="1" t="s">
        <v>41</v>
      </c>
      <c r="J5413">
        <v>1</v>
      </c>
    </row>
    <row r="5414" spans="1:10" hidden="1" x14ac:dyDescent="0.25">
      <c r="A5414" s="24" t="str">
        <f t="shared" si="86"/>
        <v>9847ARCELOR (BERTON SICARD)</v>
      </c>
      <c r="B5414" s="1">
        <v>9847</v>
      </c>
      <c r="C5414" s="1" t="s">
        <v>32898</v>
      </c>
      <c r="D5414" s="1" t="s">
        <v>78</v>
      </c>
      <c r="E5414" s="1" t="s">
        <v>2265</v>
      </c>
      <c r="F5414" s="1" t="s">
        <v>32900</v>
      </c>
      <c r="G5414" s="1" t="s">
        <v>655</v>
      </c>
      <c r="H5414">
        <v>9847</v>
      </c>
      <c r="I5414" s="1" t="s">
        <v>41</v>
      </c>
      <c r="J5414">
        <v>1</v>
      </c>
    </row>
    <row r="5415" spans="1:10" hidden="1" x14ac:dyDescent="0.25">
      <c r="A5415" s="24" t="str">
        <f t="shared" si="86"/>
        <v>9848ARCELOR (BERTON SICARD)</v>
      </c>
      <c r="B5415" s="1">
        <v>9848</v>
      </c>
      <c r="C5415" s="1" t="s">
        <v>32898</v>
      </c>
      <c r="D5415" s="1" t="s">
        <v>78</v>
      </c>
      <c r="E5415" s="1" t="s">
        <v>2131</v>
      </c>
      <c r="F5415" s="1" t="s">
        <v>32900</v>
      </c>
      <c r="G5415" s="1" t="s">
        <v>655</v>
      </c>
      <c r="H5415">
        <v>9848</v>
      </c>
      <c r="I5415" s="1" t="s">
        <v>41</v>
      </c>
      <c r="J5415">
        <v>1</v>
      </c>
    </row>
    <row r="5416" spans="1:10" hidden="1" x14ac:dyDescent="0.25">
      <c r="A5416" s="24" t="str">
        <f t="shared" si="86"/>
        <v>9849ARCELOR (BERTON SICARD)</v>
      </c>
      <c r="B5416" s="1">
        <v>9849</v>
      </c>
      <c r="C5416" s="1" t="s">
        <v>32898</v>
      </c>
      <c r="D5416" s="1" t="s">
        <v>78</v>
      </c>
      <c r="E5416" s="1" t="s">
        <v>2266</v>
      </c>
      <c r="F5416" s="1" t="s">
        <v>32900</v>
      </c>
      <c r="G5416" s="1" t="s">
        <v>655</v>
      </c>
      <c r="H5416">
        <v>9849</v>
      </c>
      <c r="I5416" s="1" t="s">
        <v>41</v>
      </c>
      <c r="J5416">
        <v>1</v>
      </c>
    </row>
    <row r="5417" spans="1:10" hidden="1" x14ac:dyDescent="0.25">
      <c r="A5417" s="24" t="str">
        <f t="shared" si="86"/>
        <v>9864ARCELOR (BERTON SICARD)</v>
      </c>
      <c r="B5417" s="1">
        <v>9864</v>
      </c>
      <c r="C5417" s="1" t="s">
        <v>32898</v>
      </c>
      <c r="D5417" s="1" t="s">
        <v>78</v>
      </c>
      <c r="E5417" s="1" t="s">
        <v>2267</v>
      </c>
      <c r="F5417" s="1" t="s">
        <v>32900</v>
      </c>
      <c r="G5417" s="1" t="s">
        <v>655</v>
      </c>
      <c r="H5417">
        <v>9864</v>
      </c>
      <c r="I5417" s="1" t="s">
        <v>41</v>
      </c>
      <c r="J5417">
        <v>1</v>
      </c>
    </row>
    <row r="5418" spans="1:10" hidden="1" x14ac:dyDescent="0.25">
      <c r="A5418" s="24" t="str">
        <f t="shared" si="86"/>
        <v>9865ARCELOR (BERTON SICARD)</v>
      </c>
      <c r="B5418" s="1">
        <v>9865</v>
      </c>
      <c r="C5418" s="1" t="s">
        <v>32898</v>
      </c>
      <c r="D5418" s="1" t="s">
        <v>78</v>
      </c>
      <c r="E5418" s="1" t="s">
        <v>2132</v>
      </c>
      <c r="F5418" s="1" t="s">
        <v>32900</v>
      </c>
      <c r="G5418" s="1" t="s">
        <v>655</v>
      </c>
      <c r="H5418">
        <v>9865</v>
      </c>
      <c r="I5418" s="1" t="s">
        <v>41</v>
      </c>
      <c r="J5418">
        <v>1</v>
      </c>
    </row>
    <row r="5419" spans="1:10" hidden="1" x14ac:dyDescent="0.25">
      <c r="A5419" s="24" t="str">
        <f t="shared" si="86"/>
        <v>9882ARCELOR (BERTON SICARD)</v>
      </c>
      <c r="B5419" s="1">
        <v>9882</v>
      </c>
      <c r="C5419" s="1" t="s">
        <v>32898</v>
      </c>
      <c r="D5419" s="1" t="s">
        <v>78</v>
      </c>
      <c r="E5419" s="1" t="s">
        <v>2133</v>
      </c>
      <c r="F5419" s="1" t="s">
        <v>32900</v>
      </c>
      <c r="G5419" s="1" t="s">
        <v>655</v>
      </c>
      <c r="H5419">
        <v>9882</v>
      </c>
      <c r="I5419" s="1" t="s">
        <v>41</v>
      </c>
      <c r="J5419">
        <v>1</v>
      </c>
    </row>
    <row r="5420" spans="1:10" hidden="1" x14ac:dyDescent="0.25">
      <c r="A5420" s="24" t="str">
        <f t="shared" si="86"/>
        <v>9890ARCELOR (BERTON SICARD)</v>
      </c>
      <c r="B5420" s="1">
        <v>9890</v>
      </c>
      <c r="C5420" s="1" t="s">
        <v>32898</v>
      </c>
      <c r="D5420" s="1" t="s">
        <v>78</v>
      </c>
      <c r="E5420" s="1" t="s">
        <v>2134</v>
      </c>
      <c r="F5420" s="1" t="s">
        <v>32900</v>
      </c>
      <c r="G5420" s="1" t="s">
        <v>655</v>
      </c>
      <c r="H5420">
        <v>9890</v>
      </c>
      <c r="I5420" s="1" t="s">
        <v>41</v>
      </c>
      <c r="J5420">
        <v>1</v>
      </c>
    </row>
    <row r="5421" spans="1:10" hidden="1" x14ac:dyDescent="0.25">
      <c r="A5421" s="24" t="str">
        <f t="shared" si="86"/>
        <v>9894ARCELOR (BERTON SICARD)</v>
      </c>
      <c r="B5421" s="1">
        <v>9894</v>
      </c>
      <c r="C5421" s="1" t="s">
        <v>32898</v>
      </c>
      <c r="D5421" s="1" t="s">
        <v>78</v>
      </c>
      <c r="E5421" s="1" t="s">
        <v>2268</v>
      </c>
      <c r="F5421" s="1" t="s">
        <v>32900</v>
      </c>
      <c r="G5421" s="1" t="s">
        <v>655</v>
      </c>
      <c r="H5421">
        <v>9894</v>
      </c>
      <c r="I5421" s="1" t="s">
        <v>41</v>
      </c>
      <c r="J5421">
        <v>1</v>
      </c>
    </row>
    <row r="5422" spans="1:10" hidden="1" x14ac:dyDescent="0.25">
      <c r="A5422" s="24" t="str">
        <f t="shared" si="86"/>
        <v>9895ARCELOR (BERTON SICARD)</v>
      </c>
      <c r="B5422" s="1">
        <v>9895</v>
      </c>
      <c r="C5422" s="1" t="s">
        <v>32898</v>
      </c>
      <c r="D5422" s="1" t="s">
        <v>78</v>
      </c>
      <c r="E5422" s="1" t="s">
        <v>2135</v>
      </c>
      <c r="F5422" s="1" t="s">
        <v>32900</v>
      </c>
      <c r="G5422" s="1" t="s">
        <v>655</v>
      </c>
      <c r="H5422">
        <v>9895</v>
      </c>
      <c r="I5422" s="1" t="s">
        <v>41</v>
      </c>
      <c r="J5422">
        <v>1</v>
      </c>
    </row>
    <row r="5423" spans="1:10" hidden="1" x14ac:dyDescent="0.25">
      <c r="A5423" s="24" t="str">
        <f t="shared" si="86"/>
        <v>9897ARCELOR (BERTON SICARD)</v>
      </c>
      <c r="B5423" s="1">
        <v>9897</v>
      </c>
      <c r="C5423" s="1" t="s">
        <v>32898</v>
      </c>
      <c r="D5423" s="1" t="s">
        <v>78</v>
      </c>
      <c r="E5423" s="1" t="s">
        <v>2136</v>
      </c>
      <c r="F5423" s="1" t="s">
        <v>32900</v>
      </c>
      <c r="G5423" s="1" t="s">
        <v>655</v>
      </c>
      <c r="H5423">
        <v>9897</v>
      </c>
      <c r="I5423" s="1" t="s">
        <v>41</v>
      </c>
      <c r="J5423">
        <v>1</v>
      </c>
    </row>
    <row r="5424" spans="1:10" hidden="1" x14ac:dyDescent="0.25">
      <c r="A5424" s="24" t="str">
        <f t="shared" si="86"/>
        <v>9918ARCELOR (BERTON SICARD)</v>
      </c>
      <c r="B5424" s="1">
        <v>9918</v>
      </c>
      <c r="C5424" s="1" t="s">
        <v>32898</v>
      </c>
      <c r="D5424" s="1" t="s">
        <v>168</v>
      </c>
      <c r="E5424" s="1" t="s">
        <v>2139</v>
      </c>
      <c r="F5424" s="1" t="s">
        <v>32900</v>
      </c>
      <c r="G5424" s="1" t="s">
        <v>655</v>
      </c>
      <c r="H5424">
        <v>9918</v>
      </c>
      <c r="I5424" s="1" t="s">
        <v>41</v>
      </c>
      <c r="J5424">
        <v>1</v>
      </c>
    </row>
    <row r="5425" spans="1:10" hidden="1" x14ac:dyDescent="0.25">
      <c r="A5425" s="24" t="str">
        <f t="shared" si="86"/>
        <v>9921ARCELOR (BERTON SICARD)</v>
      </c>
      <c r="B5425" s="1">
        <v>9921</v>
      </c>
      <c r="C5425" s="1" t="s">
        <v>32898</v>
      </c>
      <c r="D5425" s="1" t="s">
        <v>78</v>
      </c>
      <c r="E5425" s="1" t="s">
        <v>2141</v>
      </c>
      <c r="F5425" s="1" t="s">
        <v>32900</v>
      </c>
      <c r="G5425" s="1" t="s">
        <v>655</v>
      </c>
      <c r="H5425">
        <v>9921</v>
      </c>
      <c r="I5425" s="1" t="s">
        <v>41</v>
      </c>
      <c r="J5425">
        <v>1</v>
      </c>
    </row>
    <row r="5426" spans="1:10" hidden="1" x14ac:dyDescent="0.25">
      <c r="A5426" s="24" t="str">
        <f t="shared" si="86"/>
        <v>9923ARCELOR (BERTON SICARD)</v>
      </c>
      <c r="B5426" s="1">
        <v>9923</v>
      </c>
      <c r="C5426" s="1" t="s">
        <v>32898</v>
      </c>
      <c r="D5426" s="1" t="s">
        <v>78</v>
      </c>
      <c r="E5426" s="1" t="s">
        <v>2142</v>
      </c>
      <c r="F5426" s="1" t="s">
        <v>32900</v>
      </c>
      <c r="G5426" s="1" t="s">
        <v>655</v>
      </c>
      <c r="H5426">
        <v>9923</v>
      </c>
      <c r="I5426" s="1" t="s">
        <v>41</v>
      </c>
      <c r="J5426">
        <v>1</v>
      </c>
    </row>
    <row r="5427" spans="1:10" hidden="1" x14ac:dyDescent="0.25">
      <c r="A5427" s="24" t="str">
        <f t="shared" si="86"/>
        <v>9934ARCELOR (BERTON SICARD)</v>
      </c>
      <c r="B5427" s="1">
        <v>9934</v>
      </c>
      <c r="C5427" s="1" t="s">
        <v>32898</v>
      </c>
      <c r="D5427" s="1" t="s">
        <v>78</v>
      </c>
      <c r="E5427" s="1" t="s">
        <v>1688</v>
      </c>
      <c r="F5427" s="1" t="s">
        <v>32900</v>
      </c>
      <c r="G5427" s="1" t="s">
        <v>655</v>
      </c>
      <c r="H5427">
        <v>9934</v>
      </c>
      <c r="I5427" s="1" t="s">
        <v>41</v>
      </c>
      <c r="J5427">
        <v>1</v>
      </c>
    </row>
    <row r="5428" spans="1:10" hidden="1" x14ac:dyDescent="0.25">
      <c r="A5428" s="24" t="str">
        <f t="shared" si="86"/>
        <v>9935ARCELOR (BERTON SICARD)</v>
      </c>
      <c r="B5428" s="1">
        <v>9935</v>
      </c>
      <c r="C5428" s="1" t="s">
        <v>32898</v>
      </c>
      <c r="D5428" s="1" t="s">
        <v>78</v>
      </c>
      <c r="E5428" s="1" t="s">
        <v>1689</v>
      </c>
      <c r="F5428" s="1" t="s">
        <v>32900</v>
      </c>
      <c r="G5428" s="1" t="s">
        <v>655</v>
      </c>
      <c r="H5428">
        <v>9935</v>
      </c>
      <c r="I5428" s="1" t="s">
        <v>41</v>
      </c>
      <c r="J5428">
        <v>1</v>
      </c>
    </row>
    <row r="5429" spans="1:10" hidden="1" x14ac:dyDescent="0.25">
      <c r="A5429" s="24" t="str">
        <f t="shared" si="86"/>
        <v>9936ARCELOR (BERTON SICARD)</v>
      </c>
      <c r="B5429" s="1">
        <v>9936</v>
      </c>
      <c r="C5429" s="1" t="s">
        <v>32898</v>
      </c>
      <c r="D5429" s="1" t="s">
        <v>78</v>
      </c>
      <c r="E5429" s="1" t="s">
        <v>1690</v>
      </c>
      <c r="F5429" s="1" t="s">
        <v>32900</v>
      </c>
      <c r="G5429" s="1" t="s">
        <v>655</v>
      </c>
      <c r="H5429">
        <v>9936</v>
      </c>
      <c r="I5429" s="1" t="s">
        <v>41</v>
      </c>
      <c r="J5429">
        <v>1</v>
      </c>
    </row>
    <row r="5430" spans="1:10" hidden="1" x14ac:dyDescent="0.25">
      <c r="A5430" s="24" t="str">
        <f t="shared" si="86"/>
        <v>9937ARCELOR (BERTON SICARD)</v>
      </c>
      <c r="B5430" s="1">
        <v>9937</v>
      </c>
      <c r="C5430" s="1" t="s">
        <v>32898</v>
      </c>
      <c r="D5430" s="1" t="s">
        <v>78</v>
      </c>
      <c r="E5430" s="1" t="s">
        <v>1691</v>
      </c>
      <c r="F5430" s="1" t="s">
        <v>32900</v>
      </c>
      <c r="G5430" s="1" t="s">
        <v>655</v>
      </c>
      <c r="H5430">
        <v>9937</v>
      </c>
      <c r="I5430" s="1" t="s">
        <v>41</v>
      </c>
      <c r="J5430">
        <v>1</v>
      </c>
    </row>
    <row r="5431" spans="1:10" hidden="1" x14ac:dyDescent="0.25">
      <c r="A5431" s="24" t="str">
        <f t="shared" si="86"/>
        <v>9937AARCELOR (BERTON SICARD)</v>
      </c>
      <c r="B5431" s="1" t="s">
        <v>2147</v>
      </c>
      <c r="C5431" s="1" t="s">
        <v>32898</v>
      </c>
      <c r="D5431" s="1" t="s">
        <v>78</v>
      </c>
      <c r="E5431" s="1" t="s">
        <v>2148</v>
      </c>
      <c r="F5431" s="1" t="s">
        <v>32900</v>
      </c>
      <c r="G5431" s="1" t="s">
        <v>655</v>
      </c>
      <c r="H5431" t="s">
        <v>2147</v>
      </c>
      <c r="I5431" s="1" t="s">
        <v>41</v>
      </c>
      <c r="J5431">
        <v>1</v>
      </c>
    </row>
    <row r="5432" spans="1:10" hidden="1" x14ac:dyDescent="0.25">
      <c r="A5432" s="24" t="str">
        <f t="shared" si="86"/>
        <v>9948ARCELOR (BERTON SICARD)</v>
      </c>
      <c r="B5432" s="1">
        <v>9948</v>
      </c>
      <c r="C5432" s="1" t="s">
        <v>32898</v>
      </c>
      <c r="D5432" s="1" t="s">
        <v>78</v>
      </c>
      <c r="E5432" s="1" t="s">
        <v>2150</v>
      </c>
      <c r="F5432" s="1" t="s">
        <v>32900</v>
      </c>
      <c r="G5432" s="1" t="s">
        <v>655</v>
      </c>
      <c r="H5432">
        <v>9948</v>
      </c>
      <c r="I5432" s="1" t="s">
        <v>41</v>
      </c>
      <c r="J5432">
        <v>1</v>
      </c>
    </row>
    <row r="5433" spans="1:10" hidden="1" x14ac:dyDescent="0.25">
      <c r="A5433" s="24" t="str">
        <f t="shared" si="86"/>
        <v>9960ARCELOR (BERTON SICARD)</v>
      </c>
      <c r="B5433" s="1">
        <v>9960</v>
      </c>
      <c r="C5433" s="1" t="s">
        <v>32898</v>
      </c>
      <c r="D5433" s="1" t="s">
        <v>78</v>
      </c>
      <c r="E5433" s="1" t="s">
        <v>2151</v>
      </c>
      <c r="F5433" s="1" t="s">
        <v>32900</v>
      </c>
      <c r="G5433" s="1" t="s">
        <v>655</v>
      </c>
      <c r="H5433">
        <v>9960</v>
      </c>
      <c r="I5433" s="1" t="s">
        <v>41</v>
      </c>
      <c r="J5433">
        <v>1</v>
      </c>
    </row>
    <row r="5434" spans="1:10" hidden="1" x14ac:dyDescent="0.25">
      <c r="A5434" s="24" t="str">
        <f t="shared" si="86"/>
        <v>9961ARCELOR (BERTON SICARD)</v>
      </c>
      <c r="B5434" s="1">
        <v>9961</v>
      </c>
      <c r="C5434" s="1" t="s">
        <v>32898</v>
      </c>
      <c r="D5434" s="1" t="s">
        <v>78</v>
      </c>
      <c r="E5434" s="1" t="s">
        <v>2152</v>
      </c>
      <c r="F5434" s="1" t="s">
        <v>32900</v>
      </c>
      <c r="G5434" s="1" t="s">
        <v>655</v>
      </c>
      <c r="H5434">
        <v>9961</v>
      </c>
      <c r="I5434" s="1" t="s">
        <v>41</v>
      </c>
      <c r="J5434">
        <v>1</v>
      </c>
    </row>
    <row r="5435" spans="1:10" hidden="1" x14ac:dyDescent="0.25">
      <c r="A5435" s="24" t="str">
        <f t="shared" si="86"/>
        <v>9962ARCELOR (BERTON SICARD)</v>
      </c>
      <c r="B5435" s="1">
        <v>9962</v>
      </c>
      <c r="C5435" s="1" t="s">
        <v>32898</v>
      </c>
      <c r="D5435" s="1" t="s">
        <v>78</v>
      </c>
      <c r="E5435" s="1" t="s">
        <v>2364</v>
      </c>
      <c r="F5435" s="1" t="s">
        <v>32900</v>
      </c>
      <c r="G5435" s="1" t="s">
        <v>655</v>
      </c>
      <c r="H5435">
        <v>9962</v>
      </c>
      <c r="I5435" s="1" t="s">
        <v>41</v>
      </c>
      <c r="J5435">
        <v>1</v>
      </c>
    </row>
    <row r="5436" spans="1:10" hidden="1" x14ac:dyDescent="0.25">
      <c r="A5436" s="24" t="str">
        <f t="shared" si="86"/>
        <v>9963ARCELOR (BERTON SICARD)</v>
      </c>
      <c r="B5436" s="1">
        <v>9963</v>
      </c>
      <c r="C5436" s="1" t="s">
        <v>32898</v>
      </c>
      <c r="D5436" s="1" t="s">
        <v>78</v>
      </c>
      <c r="E5436" s="1" t="s">
        <v>2153</v>
      </c>
      <c r="F5436" s="1" t="s">
        <v>32900</v>
      </c>
      <c r="G5436" s="1" t="s">
        <v>655</v>
      </c>
      <c r="H5436">
        <v>9963</v>
      </c>
      <c r="I5436" s="1" t="s">
        <v>41</v>
      </c>
      <c r="J5436">
        <v>1</v>
      </c>
    </row>
    <row r="5437" spans="1:10" hidden="1" x14ac:dyDescent="0.25">
      <c r="A5437" s="24" t="str">
        <f t="shared" si="86"/>
        <v>9981ARCELOR (BERTON SICARD)</v>
      </c>
      <c r="B5437" s="1">
        <v>9981</v>
      </c>
      <c r="C5437" s="1" t="s">
        <v>32898</v>
      </c>
      <c r="D5437" s="1" t="s">
        <v>78</v>
      </c>
      <c r="E5437" s="1" t="s">
        <v>2365</v>
      </c>
      <c r="F5437" s="1" t="s">
        <v>32900</v>
      </c>
      <c r="G5437" s="1" t="s">
        <v>655</v>
      </c>
      <c r="H5437">
        <v>9981</v>
      </c>
      <c r="I5437" s="1" t="s">
        <v>41</v>
      </c>
      <c r="J5437">
        <v>1</v>
      </c>
    </row>
    <row r="5438" spans="1:10" hidden="1" x14ac:dyDescent="0.25">
      <c r="A5438" s="24" t="str">
        <f t="shared" si="86"/>
        <v>40116ARCELOR (BERTON SICARD)</v>
      </c>
      <c r="B5438" s="1">
        <v>40116</v>
      </c>
      <c r="C5438" s="1" t="s">
        <v>32898</v>
      </c>
      <c r="D5438" s="1" t="s">
        <v>78</v>
      </c>
      <c r="E5438" s="1" t="s">
        <v>2366</v>
      </c>
      <c r="F5438" s="1" t="s">
        <v>32900</v>
      </c>
      <c r="G5438" s="1" t="s">
        <v>655</v>
      </c>
      <c r="H5438">
        <v>40116</v>
      </c>
      <c r="I5438" s="1" t="s">
        <v>41</v>
      </c>
      <c r="J5438">
        <v>1</v>
      </c>
    </row>
    <row r="5439" spans="1:10" hidden="1" x14ac:dyDescent="0.25">
      <c r="A5439" s="24" t="str">
        <f t="shared" si="86"/>
        <v>121001ARCELOR (BERTON SICARD)</v>
      </c>
      <c r="B5439" s="1">
        <v>121001</v>
      </c>
      <c r="C5439" s="1" t="s">
        <v>32898</v>
      </c>
      <c r="D5439" s="1" t="s">
        <v>78</v>
      </c>
      <c r="E5439" s="1" t="s">
        <v>1692</v>
      </c>
      <c r="F5439" s="1" t="s">
        <v>32900</v>
      </c>
      <c r="G5439" s="1" t="s">
        <v>655</v>
      </c>
      <c r="H5439">
        <v>121001</v>
      </c>
      <c r="I5439" s="1" t="s">
        <v>41</v>
      </c>
      <c r="J5439">
        <v>6.5</v>
      </c>
    </row>
    <row r="5440" spans="1:10" hidden="1" x14ac:dyDescent="0.25">
      <c r="A5440" s="24" t="str">
        <f t="shared" si="86"/>
        <v>121007ARCELOR (BERTON SICARD)</v>
      </c>
      <c r="B5440" s="1">
        <v>121007</v>
      </c>
      <c r="C5440" s="1" t="s">
        <v>32898</v>
      </c>
      <c r="D5440" s="1" t="s">
        <v>32837</v>
      </c>
      <c r="E5440" s="1" t="s">
        <v>1693</v>
      </c>
      <c r="F5440" s="1" t="s">
        <v>32900</v>
      </c>
      <c r="G5440" s="1" t="s">
        <v>655</v>
      </c>
      <c r="H5440">
        <v>121007</v>
      </c>
      <c r="I5440" s="1" t="s">
        <v>41</v>
      </c>
      <c r="J5440">
        <v>4.5</v>
      </c>
    </row>
    <row r="5441" spans="1:10" hidden="1" x14ac:dyDescent="0.25">
      <c r="A5441" s="24" t="str">
        <f t="shared" si="86"/>
        <v>121008ARCELOR (BERTON SICARD)</v>
      </c>
      <c r="B5441" s="1">
        <v>121008</v>
      </c>
      <c r="C5441" s="1" t="s">
        <v>32898</v>
      </c>
      <c r="D5441" s="1" t="s">
        <v>78</v>
      </c>
      <c r="E5441" s="1" t="s">
        <v>1694</v>
      </c>
      <c r="F5441" s="1" t="s">
        <v>32900</v>
      </c>
      <c r="G5441" s="1" t="s">
        <v>655</v>
      </c>
      <c r="H5441">
        <v>121008</v>
      </c>
      <c r="I5441" s="1" t="s">
        <v>41</v>
      </c>
      <c r="J5441">
        <v>6.5</v>
      </c>
    </row>
    <row r="5442" spans="1:10" hidden="1" x14ac:dyDescent="0.25">
      <c r="A5442" s="24" t="str">
        <f t="shared" si="86"/>
        <v>121009ARCELOR (BERTON SICARD)</v>
      </c>
      <c r="B5442" s="1">
        <v>121009</v>
      </c>
      <c r="C5442" s="1" t="s">
        <v>32898</v>
      </c>
      <c r="D5442" s="1" t="s">
        <v>32837</v>
      </c>
      <c r="E5442" s="1" t="s">
        <v>1695</v>
      </c>
      <c r="F5442" s="1" t="s">
        <v>32900</v>
      </c>
      <c r="G5442" s="1" t="s">
        <v>655</v>
      </c>
      <c r="H5442">
        <v>121009</v>
      </c>
      <c r="I5442" s="1" t="s">
        <v>41</v>
      </c>
      <c r="J5442">
        <v>6.5</v>
      </c>
    </row>
    <row r="5443" spans="1:10" hidden="1" x14ac:dyDescent="0.25">
      <c r="A5443" s="24" t="str">
        <f t="shared" si="86"/>
        <v>121013ARCELOR (BERTON SICARD)</v>
      </c>
      <c r="B5443" s="1">
        <v>121013</v>
      </c>
      <c r="C5443" s="1" t="s">
        <v>32898</v>
      </c>
      <c r="D5443" s="1" t="s">
        <v>32837</v>
      </c>
      <c r="E5443" s="1" t="s">
        <v>2154</v>
      </c>
      <c r="F5443" s="1" t="s">
        <v>32900</v>
      </c>
      <c r="G5443" s="1" t="s">
        <v>655</v>
      </c>
      <c r="H5443">
        <v>121013</v>
      </c>
      <c r="I5443" s="1" t="s">
        <v>41</v>
      </c>
      <c r="J5443">
        <v>6.5</v>
      </c>
    </row>
    <row r="5444" spans="1:10" hidden="1" x14ac:dyDescent="0.25">
      <c r="A5444" s="24" t="str">
        <f t="shared" si="86"/>
        <v>121014ARCELOR (BERTON SICARD)</v>
      </c>
      <c r="B5444" s="1">
        <v>121014</v>
      </c>
      <c r="C5444" s="1" t="s">
        <v>32898</v>
      </c>
      <c r="D5444" s="1" t="s">
        <v>32837</v>
      </c>
      <c r="E5444" s="1" t="s">
        <v>1696</v>
      </c>
      <c r="F5444" s="1" t="s">
        <v>32900</v>
      </c>
      <c r="G5444" s="1" t="s">
        <v>655</v>
      </c>
      <c r="H5444">
        <v>121014</v>
      </c>
      <c r="I5444" s="1" t="s">
        <v>41</v>
      </c>
      <c r="J5444">
        <v>6.5</v>
      </c>
    </row>
    <row r="5445" spans="1:10" hidden="1" x14ac:dyDescent="0.25">
      <c r="A5445" s="24" t="str">
        <f t="shared" si="86"/>
        <v>121018ARCELOR (BERTON SICARD)</v>
      </c>
      <c r="B5445" s="1">
        <v>121018</v>
      </c>
      <c r="C5445" s="1" t="s">
        <v>32898</v>
      </c>
      <c r="D5445" s="1" t="s">
        <v>32837</v>
      </c>
      <c r="E5445" s="1" t="s">
        <v>1697</v>
      </c>
      <c r="F5445" s="1" t="s">
        <v>32900</v>
      </c>
      <c r="G5445" s="1" t="s">
        <v>655</v>
      </c>
      <c r="H5445">
        <v>121018</v>
      </c>
      <c r="I5445" s="1" t="s">
        <v>41</v>
      </c>
      <c r="J5445">
        <v>6.5</v>
      </c>
    </row>
    <row r="5446" spans="1:10" hidden="1" x14ac:dyDescent="0.25">
      <c r="A5446" s="24" t="str">
        <f t="shared" si="86"/>
        <v>121021ARCELOR (BERTON SICARD)</v>
      </c>
      <c r="B5446" s="1">
        <v>121021</v>
      </c>
      <c r="C5446" s="1" t="s">
        <v>32898</v>
      </c>
      <c r="D5446" s="1" t="s">
        <v>78</v>
      </c>
      <c r="E5446" s="1" t="s">
        <v>1073</v>
      </c>
      <c r="F5446" s="1" t="s">
        <v>32900</v>
      </c>
      <c r="G5446" s="1" t="s">
        <v>655</v>
      </c>
      <c r="H5446">
        <v>121021</v>
      </c>
      <c r="I5446" s="1" t="s">
        <v>41</v>
      </c>
      <c r="J5446">
        <v>6.5</v>
      </c>
    </row>
    <row r="5447" spans="1:10" hidden="1" x14ac:dyDescent="0.25">
      <c r="A5447" s="24" t="str">
        <f t="shared" si="86"/>
        <v>121022ARCELOR (BERTON SICARD)</v>
      </c>
      <c r="B5447" s="1">
        <v>121022</v>
      </c>
      <c r="C5447" s="1" t="s">
        <v>32898</v>
      </c>
      <c r="D5447" s="1" t="s">
        <v>78</v>
      </c>
      <c r="E5447" s="1" t="s">
        <v>801</v>
      </c>
      <c r="F5447" s="1" t="s">
        <v>32900</v>
      </c>
      <c r="G5447" s="1" t="s">
        <v>655</v>
      </c>
      <c r="H5447">
        <v>121022</v>
      </c>
      <c r="I5447" s="1" t="s">
        <v>41</v>
      </c>
      <c r="J5447">
        <v>6.5</v>
      </c>
    </row>
    <row r="5448" spans="1:10" hidden="1" x14ac:dyDescent="0.25">
      <c r="A5448" s="24" t="str">
        <f t="shared" si="86"/>
        <v>121022/3ARCELOR (BERTON SICARD)</v>
      </c>
      <c r="B5448" s="1" t="s">
        <v>2273</v>
      </c>
      <c r="C5448" s="1" t="s">
        <v>32898</v>
      </c>
      <c r="D5448" s="1" t="s">
        <v>78</v>
      </c>
      <c r="E5448" s="1" t="s">
        <v>801</v>
      </c>
      <c r="F5448" s="1" t="s">
        <v>32900</v>
      </c>
      <c r="G5448" s="1" t="s">
        <v>655</v>
      </c>
      <c r="H5448" t="s">
        <v>2273</v>
      </c>
      <c r="I5448" s="1" t="s">
        <v>41</v>
      </c>
      <c r="J5448">
        <v>3.2</v>
      </c>
    </row>
    <row r="5449" spans="1:10" hidden="1" x14ac:dyDescent="0.25">
      <c r="A5449" s="24" t="str">
        <f t="shared" si="86"/>
        <v>121027ARCELOR (BERTON SICARD)</v>
      </c>
      <c r="B5449" s="1">
        <v>121027</v>
      </c>
      <c r="C5449" s="1" t="s">
        <v>32898</v>
      </c>
      <c r="D5449" s="1" t="s">
        <v>32837</v>
      </c>
      <c r="E5449" s="1" t="s">
        <v>1698</v>
      </c>
      <c r="F5449" s="1" t="s">
        <v>32900</v>
      </c>
      <c r="G5449" s="1" t="s">
        <v>655</v>
      </c>
      <c r="H5449">
        <v>121027</v>
      </c>
      <c r="I5449" s="1" t="s">
        <v>41</v>
      </c>
      <c r="J5449">
        <v>3.5</v>
      </c>
    </row>
    <row r="5450" spans="1:10" hidden="1" x14ac:dyDescent="0.25">
      <c r="A5450" s="24" t="str">
        <f t="shared" si="86"/>
        <v>160000ARCELOR (BERTON SICARD)</v>
      </c>
      <c r="B5450" s="1">
        <v>160000</v>
      </c>
      <c r="C5450" s="1" t="s">
        <v>32898</v>
      </c>
      <c r="D5450" s="1" t="s">
        <v>78</v>
      </c>
      <c r="E5450" s="1" t="s">
        <v>2367</v>
      </c>
      <c r="F5450" s="1" t="s">
        <v>32900</v>
      </c>
      <c r="G5450" s="1" t="s">
        <v>655</v>
      </c>
      <c r="H5450">
        <v>160000</v>
      </c>
      <c r="I5450" s="1" t="s">
        <v>41</v>
      </c>
      <c r="J5450">
        <v>1</v>
      </c>
    </row>
    <row r="5451" spans="1:10" hidden="1" x14ac:dyDescent="0.25">
      <c r="A5451" s="24" t="str">
        <f t="shared" si="86"/>
        <v>160002ARCELOR (BERTON SICARD)</v>
      </c>
      <c r="B5451" s="1">
        <v>160002</v>
      </c>
      <c r="C5451" s="1" t="s">
        <v>32898</v>
      </c>
      <c r="D5451" s="1" t="s">
        <v>78</v>
      </c>
      <c r="E5451" s="1" t="s">
        <v>2368</v>
      </c>
      <c r="F5451" s="1" t="s">
        <v>32900</v>
      </c>
      <c r="G5451" s="1" t="s">
        <v>655</v>
      </c>
      <c r="H5451">
        <v>160002</v>
      </c>
      <c r="I5451" s="1" t="s">
        <v>41</v>
      </c>
      <c r="J5451">
        <v>2</v>
      </c>
    </row>
    <row r="5452" spans="1:10" hidden="1" x14ac:dyDescent="0.25">
      <c r="A5452" s="24" t="str">
        <f t="shared" ref="A5452:A5515" si="87">B5452&amp;F5452</f>
        <v>160003ARCELOR (BERTON SICARD)</v>
      </c>
      <c r="B5452" s="1">
        <v>160003</v>
      </c>
      <c r="C5452" s="1" t="s">
        <v>32898</v>
      </c>
      <c r="D5452" s="1" t="s">
        <v>78</v>
      </c>
      <c r="E5452" s="1" t="s">
        <v>2369</v>
      </c>
      <c r="F5452" s="1" t="s">
        <v>32900</v>
      </c>
      <c r="G5452" s="1" t="s">
        <v>655</v>
      </c>
      <c r="H5452">
        <v>160003</v>
      </c>
      <c r="I5452" s="1" t="s">
        <v>41</v>
      </c>
      <c r="J5452">
        <v>1</v>
      </c>
    </row>
    <row r="5453" spans="1:10" hidden="1" x14ac:dyDescent="0.25">
      <c r="A5453" s="24" t="str">
        <f t="shared" si="87"/>
        <v>160011ARCELOR (BERTON SICARD)</v>
      </c>
      <c r="B5453" s="1">
        <v>160011</v>
      </c>
      <c r="C5453" s="1" t="s">
        <v>32898</v>
      </c>
      <c r="D5453" s="1" t="s">
        <v>78</v>
      </c>
      <c r="E5453" s="1" t="s">
        <v>2371</v>
      </c>
      <c r="F5453" s="1" t="s">
        <v>32900</v>
      </c>
      <c r="G5453" s="1" t="s">
        <v>655</v>
      </c>
      <c r="H5453">
        <v>160011</v>
      </c>
      <c r="I5453" s="1" t="s">
        <v>41</v>
      </c>
      <c r="J5453">
        <v>1</v>
      </c>
    </row>
    <row r="5454" spans="1:10" hidden="1" x14ac:dyDescent="0.25">
      <c r="A5454" s="24" t="str">
        <f t="shared" si="87"/>
        <v>160012ARCELOR (BERTON SICARD)</v>
      </c>
      <c r="B5454" s="1">
        <v>160012</v>
      </c>
      <c r="C5454" s="1" t="s">
        <v>32898</v>
      </c>
      <c r="D5454" s="1" t="s">
        <v>78</v>
      </c>
      <c r="E5454" s="1" t="s">
        <v>2372</v>
      </c>
      <c r="F5454" s="1" t="s">
        <v>32900</v>
      </c>
      <c r="G5454" s="1" t="s">
        <v>655</v>
      </c>
      <c r="H5454">
        <v>160012</v>
      </c>
      <c r="I5454" s="1" t="s">
        <v>41</v>
      </c>
      <c r="J5454">
        <v>1</v>
      </c>
    </row>
    <row r="5455" spans="1:10" hidden="1" x14ac:dyDescent="0.25">
      <c r="A5455" s="24" t="str">
        <f t="shared" si="87"/>
        <v>160013ARCELOR (BERTON SICARD)</v>
      </c>
      <c r="B5455" s="1">
        <v>160013</v>
      </c>
      <c r="C5455" s="1" t="s">
        <v>32898</v>
      </c>
      <c r="D5455" s="1" t="s">
        <v>78</v>
      </c>
      <c r="E5455" s="1" t="s">
        <v>2373</v>
      </c>
      <c r="F5455" s="1" t="s">
        <v>32900</v>
      </c>
      <c r="G5455" s="1" t="s">
        <v>655</v>
      </c>
      <c r="H5455">
        <v>160013</v>
      </c>
      <c r="I5455" s="1" t="s">
        <v>41</v>
      </c>
      <c r="J5455">
        <v>1</v>
      </c>
    </row>
    <row r="5456" spans="1:10" hidden="1" x14ac:dyDescent="0.25">
      <c r="A5456" s="24" t="str">
        <f t="shared" si="87"/>
        <v>160014ARCELOR (BERTON SICARD)</v>
      </c>
      <c r="B5456" s="1">
        <v>160014</v>
      </c>
      <c r="C5456" s="1" t="s">
        <v>32898</v>
      </c>
      <c r="D5456" s="1" t="s">
        <v>78</v>
      </c>
      <c r="E5456" s="1" t="s">
        <v>2374</v>
      </c>
      <c r="F5456" s="1" t="s">
        <v>32900</v>
      </c>
      <c r="G5456" s="1" t="s">
        <v>655</v>
      </c>
      <c r="H5456">
        <v>160014</v>
      </c>
      <c r="I5456" s="1" t="s">
        <v>41</v>
      </c>
      <c r="J5456">
        <v>1</v>
      </c>
    </row>
    <row r="5457" spans="1:10" hidden="1" x14ac:dyDescent="0.25">
      <c r="A5457" s="24" t="str">
        <f t="shared" si="87"/>
        <v>160015ARCELOR (BERTON SICARD)</v>
      </c>
      <c r="B5457" s="1">
        <v>160015</v>
      </c>
      <c r="C5457" s="1" t="s">
        <v>32898</v>
      </c>
      <c r="D5457" s="1" t="s">
        <v>78</v>
      </c>
      <c r="E5457" s="1" t="s">
        <v>2375</v>
      </c>
      <c r="F5457" s="1" t="s">
        <v>32900</v>
      </c>
      <c r="G5457" s="1" t="s">
        <v>655</v>
      </c>
      <c r="H5457">
        <v>160015</v>
      </c>
      <c r="I5457" s="1" t="s">
        <v>41</v>
      </c>
      <c r="J5457">
        <v>1</v>
      </c>
    </row>
    <row r="5458" spans="1:10" hidden="1" x14ac:dyDescent="0.25">
      <c r="A5458" s="24" t="str">
        <f t="shared" si="87"/>
        <v>160016ARCELOR (BERTON SICARD)</v>
      </c>
      <c r="B5458" s="1">
        <v>160016</v>
      </c>
      <c r="C5458" s="1" t="s">
        <v>32898</v>
      </c>
      <c r="D5458" s="1" t="s">
        <v>78</v>
      </c>
      <c r="E5458" s="1" t="s">
        <v>2376</v>
      </c>
      <c r="F5458" s="1" t="s">
        <v>32900</v>
      </c>
      <c r="G5458" s="1" t="s">
        <v>655</v>
      </c>
      <c r="H5458">
        <v>160016</v>
      </c>
      <c r="I5458" s="1" t="s">
        <v>41</v>
      </c>
      <c r="J5458">
        <v>1</v>
      </c>
    </row>
    <row r="5459" spans="1:10" hidden="1" x14ac:dyDescent="0.25">
      <c r="A5459" s="24" t="str">
        <f t="shared" si="87"/>
        <v>160017ARCELOR (BERTON SICARD)</v>
      </c>
      <c r="B5459" s="1">
        <v>160017</v>
      </c>
      <c r="C5459" s="1" t="s">
        <v>32898</v>
      </c>
      <c r="D5459" s="1" t="s">
        <v>78</v>
      </c>
      <c r="E5459" s="1" t="s">
        <v>2377</v>
      </c>
      <c r="F5459" s="1" t="s">
        <v>32900</v>
      </c>
      <c r="G5459" s="1" t="s">
        <v>655</v>
      </c>
      <c r="H5459">
        <v>160017</v>
      </c>
      <c r="I5459" s="1" t="s">
        <v>41</v>
      </c>
      <c r="J5459">
        <v>1</v>
      </c>
    </row>
    <row r="5460" spans="1:10" hidden="1" x14ac:dyDescent="0.25">
      <c r="A5460" s="24" t="str">
        <f t="shared" si="87"/>
        <v>160018ARCELOR (BERTON SICARD)</v>
      </c>
      <c r="B5460" s="1">
        <v>160018</v>
      </c>
      <c r="C5460" s="1" t="s">
        <v>32898</v>
      </c>
      <c r="D5460" s="1" t="s">
        <v>78</v>
      </c>
      <c r="E5460" s="1" t="s">
        <v>2378</v>
      </c>
      <c r="F5460" s="1" t="s">
        <v>32900</v>
      </c>
      <c r="G5460" s="1" t="s">
        <v>655</v>
      </c>
      <c r="H5460">
        <v>160018</v>
      </c>
      <c r="I5460" s="1" t="s">
        <v>41</v>
      </c>
      <c r="J5460">
        <v>1</v>
      </c>
    </row>
    <row r="5461" spans="1:10" hidden="1" x14ac:dyDescent="0.25">
      <c r="A5461" s="24" t="str">
        <f t="shared" si="87"/>
        <v>160024ARCELOR (BERTON SICARD)</v>
      </c>
      <c r="B5461" s="1">
        <v>160024</v>
      </c>
      <c r="C5461" s="1" t="s">
        <v>32898</v>
      </c>
      <c r="D5461" s="1" t="s">
        <v>78</v>
      </c>
      <c r="E5461" s="1" t="s">
        <v>2379</v>
      </c>
      <c r="F5461" s="1" t="s">
        <v>32900</v>
      </c>
      <c r="G5461" s="1" t="s">
        <v>655</v>
      </c>
      <c r="H5461">
        <v>160024</v>
      </c>
      <c r="I5461" s="1" t="s">
        <v>41</v>
      </c>
      <c r="J5461">
        <v>1</v>
      </c>
    </row>
    <row r="5462" spans="1:10" hidden="1" x14ac:dyDescent="0.25">
      <c r="A5462" s="24" t="str">
        <f t="shared" si="87"/>
        <v>410000ARCELOR (BERTON SICARD)</v>
      </c>
      <c r="B5462" s="1">
        <v>410000</v>
      </c>
      <c r="C5462" s="1" t="s">
        <v>32898</v>
      </c>
      <c r="D5462" s="1" t="s">
        <v>78</v>
      </c>
      <c r="E5462" s="1" t="s">
        <v>1699</v>
      </c>
      <c r="F5462" s="1" t="s">
        <v>32900</v>
      </c>
      <c r="G5462" s="1" t="s">
        <v>655</v>
      </c>
      <c r="H5462">
        <v>410000</v>
      </c>
      <c r="I5462" s="1" t="s">
        <v>41</v>
      </c>
      <c r="J5462">
        <v>6.5</v>
      </c>
    </row>
    <row r="5463" spans="1:10" hidden="1" x14ac:dyDescent="0.25">
      <c r="A5463" s="24" t="str">
        <f t="shared" si="87"/>
        <v>410001ARCELOR (BERTON SICARD)</v>
      </c>
      <c r="B5463" s="1">
        <v>410001</v>
      </c>
      <c r="C5463" s="1" t="s">
        <v>32898</v>
      </c>
      <c r="D5463" s="1" t="s">
        <v>78</v>
      </c>
      <c r="E5463" s="1" t="s">
        <v>1700</v>
      </c>
      <c r="F5463" s="1" t="s">
        <v>32900</v>
      </c>
      <c r="G5463" s="1" t="s">
        <v>655</v>
      </c>
      <c r="H5463">
        <v>410001</v>
      </c>
      <c r="I5463" s="1" t="s">
        <v>41</v>
      </c>
      <c r="J5463">
        <v>6.5</v>
      </c>
    </row>
    <row r="5464" spans="1:10" hidden="1" x14ac:dyDescent="0.25">
      <c r="A5464" s="24" t="str">
        <f t="shared" si="87"/>
        <v>410002ARCELOR (BERTON SICARD)</v>
      </c>
      <c r="B5464" s="1">
        <v>410002</v>
      </c>
      <c r="C5464" s="1" t="s">
        <v>32898</v>
      </c>
      <c r="D5464" s="1" t="s">
        <v>78</v>
      </c>
      <c r="E5464" s="1" t="s">
        <v>1243</v>
      </c>
      <c r="F5464" s="1" t="s">
        <v>32900</v>
      </c>
      <c r="G5464" s="1" t="s">
        <v>655</v>
      </c>
      <c r="H5464">
        <v>410002</v>
      </c>
      <c r="I5464" s="1" t="s">
        <v>41</v>
      </c>
      <c r="J5464">
        <v>6.5</v>
      </c>
    </row>
    <row r="5465" spans="1:10" hidden="1" x14ac:dyDescent="0.25">
      <c r="A5465" s="24" t="str">
        <f t="shared" si="87"/>
        <v>410003ARCELOR (BERTON SICARD)</v>
      </c>
      <c r="B5465" s="1">
        <v>410003</v>
      </c>
      <c r="C5465" s="1" t="s">
        <v>32898</v>
      </c>
      <c r="D5465" s="1" t="s">
        <v>78</v>
      </c>
      <c r="E5465" s="1" t="s">
        <v>1701</v>
      </c>
      <c r="F5465" s="1" t="s">
        <v>32900</v>
      </c>
      <c r="G5465" s="1" t="s">
        <v>655</v>
      </c>
      <c r="H5465">
        <v>410003</v>
      </c>
      <c r="I5465" s="1" t="s">
        <v>41</v>
      </c>
      <c r="J5465">
        <v>6.5</v>
      </c>
    </row>
    <row r="5466" spans="1:10" hidden="1" x14ac:dyDescent="0.25">
      <c r="A5466" s="24" t="str">
        <f t="shared" si="87"/>
        <v>410004ARCELOR (BERTON SICARD)</v>
      </c>
      <c r="B5466" s="1">
        <v>410004</v>
      </c>
      <c r="C5466" s="1" t="s">
        <v>32898</v>
      </c>
      <c r="D5466" s="1" t="s">
        <v>78</v>
      </c>
      <c r="E5466" s="1" t="s">
        <v>1243</v>
      </c>
      <c r="F5466" s="1" t="s">
        <v>32900</v>
      </c>
      <c r="G5466" s="1" t="s">
        <v>655</v>
      </c>
      <c r="H5466">
        <v>410004</v>
      </c>
      <c r="I5466" s="1" t="s">
        <v>41</v>
      </c>
      <c r="J5466">
        <v>6.5</v>
      </c>
    </row>
    <row r="5467" spans="1:10" hidden="1" x14ac:dyDescent="0.25">
      <c r="A5467" s="24" t="str">
        <f t="shared" si="87"/>
        <v>410005ARCELOR (BERTON SICARD)</v>
      </c>
      <c r="B5467" s="1">
        <v>410005</v>
      </c>
      <c r="C5467" s="1" t="s">
        <v>32898</v>
      </c>
      <c r="D5467" s="1" t="s">
        <v>78</v>
      </c>
      <c r="E5467" s="1" t="s">
        <v>1702</v>
      </c>
      <c r="F5467" s="1" t="s">
        <v>32900</v>
      </c>
      <c r="G5467" s="1" t="s">
        <v>655</v>
      </c>
      <c r="H5467">
        <v>410005</v>
      </c>
      <c r="I5467" s="1" t="s">
        <v>41</v>
      </c>
      <c r="J5467">
        <v>6.5</v>
      </c>
    </row>
    <row r="5468" spans="1:10" hidden="1" x14ac:dyDescent="0.25">
      <c r="A5468" s="24" t="str">
        <f t="shared" si="87"/>
        <v>410006ARCELOR (BERTON SICARD)</v>
      </c>
      <c r="B5468" s="1">
        <v>410006</v>
      </c>
      <c r="C5468" s="1" t="s">
        <v>32898</v>
      </c>
      <c r="D5468" s="1" t="s">
        <v>78</v>
      </c>
      <c r="E5468" s="1" t="s">
        <v>1703</v>
      </c>
      <c r="F5468" s="1" t="s">
        <v>32900</v>
      </c>
      <c r="G5468" s="1" t="s">
        <v>655</v>
      </c>
      <c r="H5468">
        <v>410006</v>
      </c>
      <c r="I5468" s="1" t="s">
        <v>41</v>
      </c>
      <c r="J5468">
        <v>6.5</v>
      </c>
    </row>
    <row r="5469" spans="1:10" hidden="1" x14ac:dyDescent="0.25">
      <c r="A5469" s="24" t="str">
        <f t="shared" si="87"/>
        <v>410007ARCELOR (BERTON SICARD)</v>
      </c>
      <c r="B5469" s="1">
        <v>410007</v>
      </c>
      <c r="C5469" s="1" t="s">
        <v>32898</v>
      </c>
      <c r="D5469" s="1" t="s">
        <v>78</v>
      </c>
      <c r="E5469" s="1" t="s">
        <v>1187</v>
      </c>
      <c r="F5469" s="1" t="s">
        <v>32900</v>
      </c>
      <c r="G5469" s="1" t="s">
        <v>655</v>
      </c>
      <c r="H5469">
        <v>410007</v>
      </c>
      <c r="I5469" s="1" t="s">
        <v>41</v>
      </c>
      <c r="J5469">
        <v>6.5</v>
      </c>
    </row>
    <row r="5470" spans="1:10" hidden="1" x14ac:dyDescent="0.25">
      <c r="A5470" s="24" t="str">
        <f t="shared" si="87"/>
        <v>410009ARCELOR (BERTON SICARD)</v>
      </c>
      <c r="B5470" s="1">
        <v>410009</v>
      </c>
      <c r="C5470" s="1" t="s">
        <v>32898</v>
      </c>
      <c r="D5470" s="1" t="s">
        <v>78</v>
      </c>
      <c r="E5470" s="1" t="s">
        <v>1704</v>
      </c>
      <c r="F5470" s="1" t="s">
        <v>32900</v>
      </c>
      <c r="G5470" s="1" t="s">
        <v>655</v>
      </c>
      <c r="H5470">
        <v>410009</v>
      </c>
      <c r="I5470" s="1" t="s">
        <v>41</v>
      </c>
      <c r="J5470">
        <v>6.5</v>
      </c>
    </row>
    <row r="5471" spans="1:10" hidden="1" x14ac:dyDescent="0.25">
      <c r="A5471" s="24" t="str">
        <f t="shared" si="87"/>
        <v>410010ARCELOR (BERTON SICARD)</v>
      </c>
      <c r="B5471" s="1">
        <v>410010</v>
      </c>
      <c r="C5471" s="1" t="s">
        <v>32898</v>
      </c>
      <c r="D5471" s="1" t="s">
        <v>168</v>
      </c>
      <c r="E5471" s="1" t="s">
        <v>1705</v>
      </c>
      <c r="F5471" s="1" t="s">
        <v>32900</v>
      </c>
      <c r="G5471" s="1" t="s">
        <v>655</v>
      </c>
      <c r="H5471">
        <v>410010</v>
      </c>
      <c r="I5471" s="1" t="s">
        <v>41</v>
      </c>
      <c r="J5471">
        <v>6.5</v>
      </c>
    </row>
    <row r="5472" spans="1:10" hidden="1" x14ac:dyDescent="0.25">
      <c r="A5472" s="24" t="str">
        <f t="shared" si="87"/>
        <v>410011ARCELOR (BERTON SICARD)</v>
      </c>
      <c r="B5472" s="1">
        <v>410011</v>
      </c>
      <c r="C5472" s="1" t="s">
        <v>32898</v>
      </c>
      <c r="D5472" s="1" t="s">
        <v>78</v>
      </c>
      <c r="E5472" s="1" t="s">
        <v>1706</v>
      </c>
      <c r="F5472" s="1" t="s">
        <v>32900</v>
      </c>
      <c r="G5472" s="1" t="s">
        <v>655</v>
      </c>
      <c r="H5472">
        <v>410011</v>
      </c>
      <c r="I5472" s="1" t="s">
        <v>41</v>
      </c>
      <c r="J5472">
        <v>6.5</v>
      </c>
    </row>
    <row r="5473" spans="1:10" hidden="1" x14ac:dyDescent="0.25">
      <c r="A5473" s="24" t="str">
        <f t="shared" si="87"/>
        <v>410015ARCELOR (BERTON SICARD)</v>
      </c>
      <c r="B5473" s="1">
        <v>410015</v>
      </c>
      <c r="C5473" s="1" t="s">
        <v>32898</v>
      </c>
      <c r="D5473" s="1" t="s">
        <v>78</v>
      </c>
      <c r="E5473" s="1" t="s">
        <v>1707</v>
      </c>
      <c r="F5473" s="1" t="s">
        <v>32900</v>
      </c>
      <c r="G5473" s="1" t="s">
        <v>655</v>
      </c>
      <c r="H5473">
        <v>410015</v>
      </c>
      <c r="I5473" s="1" t="s">
        <v>41</v>
      </c>
      <c r="J5473">
        <v>6.5</v>
      </c>
    </row>
    <row r="5474" spans="1:10" hidden="1" x14ac:dyDescent="0.25">
      <c r="A5474" s="24" t="str">
        <f t="shared" si="87"/>
        <v>410016ARCELOR (BERTON SICARD)</v>
      </c>
      <c r="B5474" s="1">
        <v>410016</v>
      </c>
      <c r="C5474" s="1" t="s">
        <v>32898</v>
      </c>
      <c r="D5474" s="1" t="s">
        <v>168</v>
      </c>
      <c r="E5474" s="1" t="s">
        <v>1708</v>
      </c>
      <c r="F5474" s="1" t="s">
        <v>32900</v>
      </c>
      <c r="G5474" s="1" t="s">
        <v>655</v>
      </c>
      <c r="H5474">
        <v>410016</v>
      </c>
      <c r="I5474" s="1" t="s">
        <v>41</v>
      </c>
      <c r="J5474">
        <v>6.5</v>
      </c>
    </row>
    <row r="5475" spans="1:10" hidden="1" x14ac:dyDescent="0.25">
      <c r="A5475" s="24" t="str">
        <f t="shared" si="87"/>
        <v>410030ARCELOR (BERTON SICARD)</v>
      </c>
      <c r="B5475" s="1">
        <v>410030</v>
      </c>
      <c r="C5475" s="1" t="s">
        <v>32898</v>
      </c>
      <c r="D5475" s="1" t="s">
        <v>78</v>
      </c>
      <c r="E5475" s="1" t="s">
        <v>1709</v>
      </c>
      <c r="F5475" s="1" t="s">
        <v>32900</v>
      </c>
      <c r="G5475" s="1" t="s">
        <v>655</v>
      </c>
      <c r="H5475">
        <v>410030</v>
      </c>
      <c r="I5475" s="1" t="s">
        <v>41</v>
      </c>
      <c r="J5475">
        <v>6.5</v>
      </c>
    </row>
    <row r="5476" spans="1:10" hidden="1" x14ac:dyDescent="0.25">
      <c r="A5476" s="24" t="str">
        <f t="shared" si="87"/>
        <v>410031ARCELOR (BERTON SICARD)</v>
      </c>
      <c r="B5476" s="1">
        <v>410031</v>
      </c>
      <c r="C5476" s="1" t="s">
        <v>32898</v>
      </c>
      <c r="D5476" s="1" t="s">
        <v>78</v>
      </c>
      <c r="E5476" s="1" t="s">
        <v>1710</v>
      </c>
      <c r="F5476" s="1" t="s">
        <v>32900</v>
      </c>
      <c r="G5476" s="1" t="s">
        <v>655</v>
      </c>
      <c r="H5476">
        <v>410031</v>
      </c>
      <c r="I5476" s="1" t="s">
        <v>41</v>
      </c>
      <c r="J5476">
        <v>6.5</v>
      </c>
    </row>
    <row r="5477" spans="1:10" hidden="1" x14ac:dyDescent="0.25">
      <c r="A5477" s="24" t="str">
        <f t="shared" si="87"/>
        <v>410031/1ARCELOR (BERTON SICARD)</v>
      </c>
      <c r="B5477" s="1" t="s">
        <v>1711</v>
      </c>
      <c r="C5477" s="1" t="s">
        <v>32898</v>
      </c>
      <c r="D5477" s="1" t="s">
        <v>78</v>
      </c>
      <c r="E5477" s="1" t="s">
        <v>1712</v>
      </c>
      <c r="F5477" s="1" t="s">
        <v>32900</v>
      </c>
      <c r="G5477" s="1" t="s">
        <v>655</v>
      </c>
      <c r="H5477" t="s">
        <v>1711</v>
      </c>
      <c r="I5477" s="1" t="s">
        <v>41</v>
      </c>
      <c r="J5477">
        <v>1</v>
      </c>
    </row>
    <row r="5478" spans="1:10" hidden="1" x14ac:dyDescent="0.25">
      <c r="A5478" s="24" t="str">
        <f t="shared" si="87"/>
        <v>410032ARCELOR (BERTON SICARD)</v>
      </c>
      <c r="B5478" s="1">
        <v>410032</v>
      </c>
      <c r="C5478" s="1" t="s">
        <v>32898</v>
      </c>
      <c r="D5478" s="1" t="s">
        <v>78</v>
      </c>
      <c r="E5478" s="1" t="s">
        <v>1713</v>
      </c>
      <c r="F5478" s="1" t="s">
        <v>32900</v>
      </c>
      <c r="G5478" s="1" t="s">
        <v>655</v>
      </c>
      <c r="H5478">
        <v>410032</v>
      </c>
      <c r="I5478" s="1" t="s">
        <v>41</v>
      </c>
      <c r="J5478">
        <v>6.5</v>
      </c>
    </row>
    <row r="5479" spans="1:10" hidden="1" x14ac:dyDescent="0.25">
      <c r="A5479" s="24" t="str">
        <f t="shared" si="87"/>
        <v>410033ARCELOR (BERTON SICARD)</v>
      </c>
      <c r="B5479" s="1">
        <v>410033</v>
      </c>
      <c r="C5479" s="1" t="s">
        <v>32898</v>
      </c>
      <c r="D5479" s="1" t="s">
        <v>78</v>
      </c>
      <c r="E5479" s="1" t="s">
        <v>1714</v>
      </c>
      <c r="F5479" s="1" t="s">
        <v>32900</v>
      </c>
      <c r="G5479" s="1" t="s">
        <v>655</v>
      </c>
      <c r="H5479">
        <v>410033</v>
      </c>
      <c r="I5479" s="1" t="s">
        <v>41</v>
      </c>
      <c r="J5479">
        <v>6.5</v>
      </c>
    </row>
    <row r="5480" spans="1:10" hidden="1" x14ac:dyDescent="0.25">
      <c r="A5480" s="24" t="str">
        <f t="shared" si="87"/>
        <v>410034ARCELOR (BERTON SICARD)</v>
      </c>
      <c r="B5480" s="1">
        <v>410034</v>
      </c>
      <c r="C5480" s="1" t="s">
        <v>32898</v>
      </c>
      <c r="D5480" s="1" t="s">
        <v>78</v>
      </c>
      <c r="E5480" s="1" t="s">
        <v>1715</v>
      </c>
      <c r="F5480" s="1" t="s">
        <v>32900</v>
      </c>
      <c r="G5480" s="1" t="s">
        <v>655</v>
      </c>
      <c r="H5480">
        <v>410034</v>
      </c>
      <c r="I5480" s="1" t="s">
        <v>41</v>
      </c>
      <c r="J5480">
        <v>6.5</v>
      </c>
    </row>
    <row r="5481" spans="1:10" hidden="1" x14ac:dyDescent="0.25">
      <c r="A5481" s="24" t="str">
        <f t="shared" si="87"/>
        <v>410036ARCELOR (BERTON SICARD)</v>
      </c>
      <c r="B5481" s="1">
        <v>410036</v>
      </c>
      <c r="C5481" s="1" t="s">
        <v>32898</v>
      </c>
      <c r="D5481" s="1" t="s">
        <v>78</v>
      </c>
      <c r="E5481" s="1" t="s">
        <v>1716</v>
      </c>
      <c r="F5481" s="1" t="s">
        <v>32900</v>
      </c>
      <c r="G5481" s="1" t="s">
        <v>655</v>
      </c>
      <c r="H5481">
        <v>410036</v>
      </c>
      <c r="I5481" s="1" t="s">
        <v>41</v>
      </c>
      <c r="J5481">
        <v>6.5</v>
      </c>
    </row>
    <row r="5482" spans="1:10" hidden="1" x14ac:dyDescent="0.25">
      <c r="A5482" s="24" t="str">
        <f t="shared" si="87"/>
        <v>410037ARCELOR (BERTON SICARD)</v>
      </c>
      <c r="B5482" s="1">
        <v>410037</v>
      </c>
      <c r="C5482" s="1" t="s">
        <v>32898</v>
      </c>
      <c r="D5482" s="1" t="s">
        <v>78</v>
      </c>
      <c r="E5482" s="1" t="s">
        <v>1715</v>
      </c>
      <c r="F5482" s="1" t="s">
        <v>32900</v>
      </c>
      <c r="G5482" s="1" t="s">
        <v>655</v>
      </c>
      <c r="H5482">
        <v>410037</v>
      </c>
      <c r="I5482" s="1" t="s">
        <v>41</v>
      </c>
      <c r="J5482">
        <v>6.5</v>
      </c>
    </row>
    <row r="5483" spans="1:10" hidden="1" x14ac:dyDescent="0.25">
      <c r="A5483" s="24" t="str">
        <f t="shared" si="87"/>
        <v>410040ARCELOR (BERTON SICARD)</v>
      </c>
      <c r="B5483" s="1">
        <v>410040</v>
      </c>
      <c r="C5483" s="1" t="s">
        <v>32898</v>
      </c>
      <c r="D5483" s="1" t="s">
        <v>78</v>
      </c>
      <c r="E5483" s="1" t="s">
        <v>1717</v>
      </c>
      <c r="F5483" s="1" t="s">
        <v>32900</v>
      </c>
      <c r="G5483" s="1" t="s">
        <v>655</v>
      </c>
      <c r="H5483">
        <v>410040</v>
      </c>
      <c r="I5483" s="1" t="s">
        <v>41</v>
      </c>
      <c r="J5483">
        <v>6.5</v>
      </c>
    </row>
    <row r="5484" spans="1:10" hidden="1" x14ac:dyDescent="0.25">
      <c r="A5484" s="24" t="str">
        <f t="shared" si="87"/>
        <v>410041ARCELOR (BERTON SICARD)</v>
      </c>
      <c r="B5484" s="1">
        <v>410041</v>
      </c>
      <c r="C5484" s="1" t="s">
        <v>32898</v>
      </c>
      <c r="D5484" s="1" t="s">
        <v>78</v>
      </c>
      <c r="E5484" s="1" t="s">
        <v>1717</v>
      </c>
      <c r="F5484" s="1" t="s">
        <v>32900</v>
      </c>
      <c r="G5484" s="1" t="s">
        <v>655</v>
      </c>
      <c r="H5484">
        <v>410041</v>
      </c>
      <c r="I5484" s="1" t="s">
        <v>41</v>
      </c>
      <c r="J5484">
        <v>6.5</v>
      </c>
    </row>
    <row r="5485" spans="1:10" hidden="1" x14ac:dyDescent="0.25">
      <c r="A5485" s="24" t="str">
        <f t="shared" si="87"/>
        <v>410042ARCELOR (BERTON SICARD)</v>
      </c>
      <c r="B5485" s="1">
        <v>410042</v>
      </c>
      <c r="C5485" s="1" t="s">
        <v>32898</v>
      </c>
      <c r="D5485" s="1" t="s">
        <v>78</v>
      </c>
      <c r="E5485" s="1" t="s">
        <v>1718</v>
      </c>
      <c r="F5485" s="1" t="s">
        <v>32900</v>
      </c>
      <c r="G5485" s="1" t="s">
        <v>655</v>
      </c>
      <c r="H5485">
        <v>410042</v>
      </c>
      <c r="I5485" s="1" t="s">
        <v>41</v>
      </c>
      <c r="J5485">
        <v>6.5</v>
      </c>
    </row>
    <row r="5486" spans="1:10" hidden="1" x14ac:dyDescent="0.25">
      <c r="A5486" s="24" t="str">
        <f t="shared" si="87"/>
        <v>410043ARCELOR (BERTON SICARD)</v>
      </c>
      <c r="B5486" s="1">
        <v>410043</v>
      </c>
      <c r="C5486" s="1" t="s">
        <v>32898</v>
      </c>
      <c r="D5486" s="1" t="s">
        <v>78</v>
      </c>
      <c r="E5486" s="1" t="s">
        <v>1718</v>
      </c>
      <c r="F5486" s="1" t="s">
        <v>32900</v>
      </c>
      <c r="G5486" s="1" t="s">
        <v>655</v>
      </c>
      <c r="H5486">
        <v>410043</v>
      </c>
      <c r="I5486" s="1" t="s">
        <v>41</v>
      </c>
      <c r="J5486">
        <v>6.5</v>
      </c>
    </row>
    <row r="5487" spans="1:10" hidden="1" x14ac:dyDescent="0.25">
      <c r="A5487" s="24" t="str">
        <f t="shared" si="87"/>
        <v>410044ARCELOR (BERTON SICARD)</v>
      </c>
      <c r="B5487" s="1">
        <v>410044</v>
      </c>
      <c r="C5487" s="1" t="s">
        <v>32898</v>
      </c>
      <c r="D5487" s="1" t="s">
        <v>78</v>
      </c>
      <c r="E5487" s="1" t="s">
        <v>1719</v>
      </c>
      <c r="F5487" s="1" t="s">
        <v>32900</v>
      </c>
      <c r="G5487" s="1" t="s">
        <v>655</v>
      </c>
      <c r="H5487">
        <v>410044</v>
      </c>
      <c r="I5487" s="1" t="s">
        <v>41</v>
      </c>
      <c r="J5487">
        <v>6.5</v>
      </c>
    </row>
    <row r="5488" spans="1:10" hidden="1" x14ac:dyDescent="0.25">
      <c r="A5488" s="24" t="str">
        <f t="shared" si="87"/>
        <v>410044NARCELOR (BERTON SICARD)</v>
      </c>
      <c r="B5488" s="1" t="s">
        <v>1720</v>
      </c>
      <c r="C5488" s="1" t="s">
        <v>32898</v>
      </c>
      <c r="D5488" s="1" t="s">
        <v>78</v>
      </c>
      <c r="E5488" s="1" t="s">
        <v>1721</v>
      </c>
      <c r="F5488" s="1" t="s">
        <v>32900</v>
      </c>
      <c r="G5488" s="1" t="s">
        <v>655</v>
      </c>
      <c r="H5488" t="s">
        <v>1720</v>
      </c>
      <c r="I5488" s="1" t="s">
        <v>41</v>
      </c>
      <c r="J5488">
        <v>6.5</v>
      </c>
    </row>
    <row r="5489" spans="1:10" hidden="1" x14ac:dyDescent="0.25">
      <c r="A5489" s="24" t="str">
        <f t="shared" si="87"/>
        <v>410046ARCELOR (BERTON SICARD)</v>
      </c>
      <c r="B5489" s="1">
        <v>410046</v>
      </c>
      <c r="C5489" s="1" t="s">
        <v>32898</v>
      </c>
      <c r="D5489" s="1" t="s">
        <v>78</v>
      </c>
      <c r="E5489" s="1" t="s">
        <v>1723</v>
      </c>
      <c r="F5489" s="1" t="s">
        <v>32900</v>
      </c>
      <c r="G5489" s="1" t="s">
        <v>655</v>
      </c>
      <c r="H5489">
        <v>410046</v>
      </c>
      <c r="I5489" s="1" t="s">
        <v>41</v>
      </c>
      <c r="J5489">
        <v>6.5</v>
      </c>
    </row>
    <row r="5490" spans="1:10" hidden="1" x14ac:dyDescent="0.25">
      <c r="A5490" s="24" t="str">
        <f t="shared" si="87"/>
        <v>410049ARCELOR (BERTON SICARD)</v>
      </c>
      <c r="B5490" s="1">
        <v>410049</v>
      </c>
      <c r="C5490" s="1" t="s">
        <v>32898</v>
      </c>
      <c r="D5490" s="1" t="s">
        <v>78</v>
      </c>
      <c r="E5490" s="1" t="s">
        <v>1725</v>
      </c>
      <c r="F5490" s="1" t="s">
        <v>32900</v>
      </c>
      <c r="G5490" s="1" t="s">
        <v>655</v>
      </c>
      <c r="H5490">
        <v>410049</v>
      </c>
      <c r="I5490" s="1" t="s">
        <v>41</v>
      </c>
      <c r="J5490">
        <v>6.5</v>
      </c>
    </row>
    <row r="5491" spans="1:10" hidden="1" x14ac:dyDescent="0.25">
      <c r="A5491" s="24" t="str">
        <f t="shared" si="87"/>
        <v>410050ARCELOR (BERTON SICARD)</v>
      </c>
      <c r="B5491" s="1">
        <v>410050</v>
      </c>
      <c r="C5491" s="1" t="s">
        <v>32898</v>
      </c>
      <c r="D5491" s="1" t="s">
        <v>78</v>
      </c>
      <c r="E5491" s="1" t="s">
        <v>1726</v>
      </c>
      <c r="F5491" s="1" t="s">
        <v>32900</v>
      </c>
      <c r="G5491" s="1" t="s">
        <v>655</v>
      </c>
      <c r="H5491">
        <v>410050</v>
      </c>
      <c r="I5491" s="1" t="s">
        <v>41</v>
      </c>
      <c r="J5491">
        <v>6.5</v>
      </c>
    </row>
    <row r="5492" spans="1:10" hidden="1" x14ac:dyDescent="0.25">
      <c r="A5492" s="24" t="str">
        <f t="shared" si="87"/>
        <v>410051ARCELOR (BERTON SICARD)</v>
      </c>
      <c r="B5492" s="1">
        <v>410051</v>
      </c>
      <c r="C5492" s="1" t="s">
        <v>32898</v>
      </c>
      <c r="D5492" s="1" t="s">
        <v>168</v>
      </c>
      <c r="E5492" s="1" t="s">
        <v>1727</v>
      </c>
      <c r="F5492" s="1" t="s">
        <v>32900</v>
      </c>
      <c r="G5492" s="1" t="s">
        <v>655</v>
      </c>
      <c r="H5492">
        <v>410051</v>
      </c>
      <c r="I5492" s="1" t="s">
        <v>41</v>
      </c>
      <c r="J5492">
        <v>6.5</v>
      </c>
    </row>
    <row r="5493" spans="1:10" hidden="1" x14ac:dyDescent="0.25">
      <c r="A5493" s="24" t="str">
        <f t="shared" si="87"/>
        <v>410054ARCELOR (BERTON SICARD)</v>
      </c>
      <c r="B5493" s="1">
        <v>410054</v>
      </c>
      <c r="C5493" s="1" t="s">
        <v>32898</v>
      </c>
      <c r="D5493" s="1" t="s">
        <v>78</v>
      </c>
      <c r="E5493" s="1" t="s">
        <v>1728</v>
      </c>
      <c r="F5493" s="1" t="s">
        <v>32900</v>
      </c>
      <c r="G5493" s="1" t="s">
        <v>655</v>
      </c>
      <c r="H5493">
        <v>410054</v>
      </c>
      <c r="I5493" s="1" t="s">
        <v>41</v>
      </c>
      <c r="J5493">
        <v>6.5</v>
      </c>
    </row>
    <row r="5494" spans="1:10" hidden="1" x14ac:dyDescent="0.25">
      <c r="A5494" s="24" t="str">
        <f t="shared" si="87"/>
        <v>410060ARCELOR (BERTON SICARD)</v>
      </c>
      <c r="B5494" s="1">
        <v>410060</v>
      </c>
      <c r="C5494" s="1" t="s">
        <v>32898</v>
      </c>
      <c r="D5494" s="1" t="s">
        <v>168</v>
      </c>
      <c r="E5494" s="1" t="s">
        <v>1729</v>
      </c>
      <c r="F5494" s="1" t="s">
        <v>32900</v>
      </c>
      <c r="G5494" s="1" t="s">
        <v>655</v>
      </c>
      <c r="H5494">
        <v>410060</v>
      </c>
      <c r="I5494" s="1" t="s">
        <v>41</v>
      </c>
      <c r="J5494">
        <v>6.5</v>
      </c>
    </row>
    <row r="5495" spans="1:10" hidden="1" x14ac:dyDescent="0.25">
      <c r="A5495" s="24" t="str">
        <f t="shared" si="87"/>
        <v>410061ARCELOR (BERTON SICARD)</v>
      </c>
      <c r="B5495" s="1">
        <v>410061</v>
      </c>
      <c r="C5495" s="1" t="s">
        <v>32898</v>
      </c>
      <c r="D5495" s="1" t="s">
        <v>168</v>
      </c>
      <c r="E5495" s="1" t="s">
        <v>1730</v>
      </c>
      <c r="F5495" s="1" t="s">
        <v>32900</v>
      </c>
      <c r="G5495" s="1" t="s">
        <v>655</v>
      </c>
      <c r="H5495">
        <v>410061</v>
      </c>
      <c r="I5495" s="1" t="s">
        <v>41</v>
      </c>
      <c r="J5495">
        <v>6.5</v>
      </c>
    </row>
    <row r="5496" spans="1:10" hidden="1" x14ac:dyDescent="0.25">
      <c r="A5496" s="24" t="str">
        <f t="shared" si="87"/>
        <v>410062ARCELOR (BERTON SICARD)</v>
      </c>
      <c r="B5496" s="1">
        <v>410062</v>
      </c>
      <c r="C5496" s="1" t="s">
        <v>32898</v>
      </c>
      <c r="D5496" s="1" t="s">
        <v>168</v>
      </c>
      <c r="E5496" s="1" t="s">
        <v>1731</v>
      </c>
      <c r="F5496" s="1" t="s">
        <v>32900</v>
      </c>
      <c r="G5496" s="1" t="s">
        <v>655</v>
      </c>
      <c r="H5496">
        <v>410062</v>
      </c>
      <c r="I5496" s="1" t="s">
        <v>41</v>
      </c>
      <c r="J5496">
        <v>6.5</v>
      </c>
    </row>
    <row r="5497" spans="1:10" hidden="1" x14ac:dyDescent="0.25">
      <c r="A5497" s="24" t="str">
        <f t="shared" si="87"/>
        <v>410063ARCELOR (BERTON SICARD)</v>
      </c>
      <c r="B5497" s="1">
        <v>410063</v>
      </c>
      <c r="C5497" s="1" t="s">
        <v>32898</v>
      </c>
      <c r="D5497" s="1" t="s">
        <v>168</v>
      </c>
      <c r="E5497" s="1" t="s">
        <v>1732</v>
      </c>
      <c r="F5497" s="1" t="s">
        <v>32900</v>
      </c>
      <c r="G5497" s="1" t="s">
        <v>655</v>
      </c>
      <c r="H5497">
        <v>410063</v>
      </c>
      <c r="I5497" s="1" t="s">
        <v>41</v>
      </c>
      <c r="J5497">
        <v>6.5</v>
      </c>
    </row>
    <row r="5498" spans="1:10" hidden="1" x14ac:dyDescent="0.25">
      <c r="A5498" s="24" t="str">
        <f t="shared" si="87"/>
        <v>410065ARCELOR (BERTON SICARD)</v>
      </c>
      <c r="B5498" s="1">
        <v>410065</v>
      </c>
      <c r="C5498" s="1" t="s">
        <v>32898</v>
      </c>
      <c r="D5498" s="1" t="s">
        <v>78</v>
      </c>
      <c r="E5498" s="1" t="s">
        <v>1733</v>
      </c>
      <c r="F5498" s="1" t="s">
        <v>32900</v>
      </c>
      <c r="G5498" s="1" t="s">
        <v>655</v>
      </c>
      <c r="H5498">
        <v>410065</v>
      </c>
      <c r="I5498" s="1" t="s">
        <v>41</v>
      </c>
      <c r="J5498">
        <v>6.5</v>
      </c>
    </row>
    <row r="5499" spans="1:10" hidden="1" x14ac:dyDescent="0.25">
      <c r="A5499" s="24" t="str">
        <f t="shared" si="87"/>
        <v>410066ARCELOR (BERTON SICARD)</v>
      </c>
      <c r="B5499" s="1">
        <v>410066</v>
      </c>
      <c r="C5499" s="1" t="s">
        <v>32898</v>
      </c>
      <c r="D5499" s="1" t="s">
        <v>78</v>
      </c>
      <c r="E5499" s="1" t="s">
        <v>1734</v>
      </c>
      <c r="F5499" s="1" t="s">
        <v>32900</v>
      </c>
      <c r="G5499" s="1" t="s">
        <v>655</v>
      </c>
      <c r="H5499">
        <v>410066</v>
      </c>
      <c r="I5499" s="1" t="s">
        <v>41</v>
      </c>
      <c r="J5499">
        <v>6.5</v>
      </c>
    </row>
    <row r="5500" spans="1:10" hidden="1" x14ac:dyDescent="0.25">
      <c r="A5500" s="24" t="str">
        <f t="shared" si="87"/>
        <v>410067ARCELOR (BERTON SICARD)</v>
      </c>
      <c r="B5500" s="1">
        <v>410067</v>
      </c>
      <c r="C5500" s="1" t="s">
        <v>32898</v>
      </c>
      <c r="D5500" s="1" t="s">
        <v>168</v>
      </c>
      <c r="E5500" s="1" t="s">
        <v>454</v>
      </c>
      <c r="F5500" s="1" t="s">
        <v>32900</v>
      </c>
      <c r="G5500" s="1" t="s">
        <v>655</v>
      </c>
      <c r="H5500">
        <v>410067</v>
      </c>
      <c r="I5500" s="1" t="s">
        <v>41</v>
      </c>
      <c r="J5500">
        <v>6.5</v>
      </c>
    </row>
    <row r="5501" spans="1:10" hidden="1" x14ac:dyDescent="0.25">
      <c r="A5501" s="24" t="str">
        <f t="shared" si="87"/>
        <v>410068ARCELOR (BERTON SICARD)</v>
      </c>
      <c r="B5501" s="1">
        <v>410068</v>
      </c>
      <c r="C5501" s="1" t="s">
        <v>32898</v>
      </c>
      <c r="D5501" s="1" t="s">
        <v>78</v>
      </c>
      <c r="E5501" s="1" t="s">
        <v>1735</v>
      </c>
      <c r="F5501" s="1" t="s">
        <v>32900</v>
      </c>
      <c r="G5501" s="1" t="s">
        <v>655</v>
      </c>
      <c r="H5501">
        <v>410068</v>
      </c>
      <c r="I5501" s="1" t="s">
        <v>41</v>
      </c>
      <c r="J5501">
        <v>6.5</v>
      </c>
    </row>
    <row r="5502" spans="1:10" hidden="1" x14ac:dyDescent="0.25">
      <c r="A5502" s="24" t="str">
        <f t="shared" si="87"/>
        <v>410070ARCELOR (BERTON SICARD)</v>
      </c>
      <c r="B5502" s="1">
        <v>410070</v>
      </c>
      <c r="C5502" s="1" t="s">
        <v>32898</v>
      </c>
      <c r="D5502" s="1" t="s">
        <v>168</v>
      </c>
      <c r="E5502" s="1" t="s">
        <v>1150</v>
      </c>
      <c r="F5502" s="1" t="s">
        <v>32900</v>
      </c>
      <c r="G5502" s="1" t="s">
        <v>655</v>
      </c>
      <c r="H5502">
        <v>410070</v>
      </c>
      <c r="I5502" s="1" t="s">
        <v>41</v>
      </c>
      <c r="J5502">
        <v>6.5</v>
      </c>
    </row>
    <row r="5503" spans="1:10" hidden="1" x14ac:dyDescent="0.25">
      <c r="A5503" s="24" t="str">
        <f t="shared" si="87"/>
        <v>410072ARCELOR (BERTON SICARD)</v>
      </c>
      <c r="B5503" s="1">
        <v>410072</v>
      </c>
      <c r="C5503" s="1" t="s">
        <v>32898</v>
      </c>
      <c r="D5503" s="1" t="s">
        <v>78</v>
      </c>
      <c r="E5503" s="1" t="s">
        <v>1737</v>
      </c>
      <c r="F5503" s="1" t="s">
        <v>32900</v>
      </c>
      <c r="G5503" s="1" t="s">
        <v>655</v>
      </c>
      <c r="H5503">
        <v>410072</v>
      </c>
      <c r="I5503" s="1" t="s">
        <v>41</v>
      </c>
      <c r="J5503">
        <v>6.5</v>
      </c>
    </row>
    <row r="5504" spans="1:10" hidden="1" x14ac:dyDescent="0.25">
      <c r="A5504" s="24" t="str">
        <f t="shared" si="87"/>
        <v>410073ARCELOR (BERTON SICARD)</v>
      </c>
      <c r="B5504" s="1">
        <v>410073</v>
      </c>
      <c r="C5504" s="1" t="s">
        <v>32898</v>
      </c>
      <c r="D5504" s="1" t="s">
        <v>78</v>
      </c>
      <c r="E5504" s="1" t="s">
        <v>1738</v>
      </c>
      <c r="F5504" s="1" t="s">
        <v>32900</v>
      </c>
      <c r="G5504" s="1" t="s">
        <v>655</v>
      </c>
      <c r="H5504">
        <v>410073</v>
      </c>
      <c r="I5504" s="1" t="s">
        <v>41</v>
      </c>
      <c r="J5504">
        <v>6.5</v>
      </c>
    </row>
    <row r="5505" spans="1:10" hidden="1" x14ac:dyDescent="0.25">
      <c r="A5505" s="24" t="str">
        <f t="shared" si="87"/>
        <v>410074ARCELOR (BERTON SICARD)</v>
      </c>
      <c r="B5505" s="1">
        <v>410074</v>
      </c>
      <c r="C5505" s="1" t="s">
        <v>32898</v>
      </c>
      <c r="D5505" s="1" t="s">
        <v>78</v>
      </c>
      <c r="E5505" s="1" t="s">
        <v>1739</v>
      </c>
      <c r="F5505" s="1" t="s">
        <v>32900</v>
      </c>
      <c r="G5505" s="1" t="s">
        <v>655</v>
      </c>
      <c r="H5505">
        <v>410074</v>
      </c>
      <c r="I5505" s="1" t="s">
        <v>41</v>
      </c>
      <c r="J5505">
        <v>6.5</v>
      </c>
    </row>
    <row r="5506" spans="1:10" hidden="1" x14ac:dyDescent="0.25">
      <c r="A5506" s="24" t="str">
        <f t="shared" si="87"/>
        <v>410076ARCELOR (BERTON SICARD)</v>
      </c>
      <c r="B5506" s="1">
        <v>410076</v>
      </c>
      <c r="C5506" s="1" t="s">
        <v>32898</v>
      </c>
      <c r="D5506" s="1" t="s">
        <v>78</v>
      </c>
      <c r="E5506" s="1" t="s">
        <v>1740</v>
      </c>
      <c r="F5506" s="1" t="s">
        <v>32900</v>
      </c>
      <c r="G5506" s="1" t="s">
        <v>655</v>
      </c>
      <c r="H5506">
        <v>410076</v>
      </c>
      <c r="I5506" s="1" t="s">
        <v>41</v>
      </c>
      <c r="J5506">
        <v>6.5</v>
      </c>
    </row>
    <row r="5507" spans="1:10" hidden="1" x14ac:dyDescent="0.25">
      <c r="A5507" s="24" t="str">
        <f t="shared" si="87"/>
        <v>410080ARCELOR (BERTON SICARD)</v>
      </c>
      <c r="B5507" s="1">
        <v>410080</v>
      </c>
      <c r="C5507" s="1" t="s">
        <v>32898</v>
      </c>
      <c r="D5507" s="1" t="s">
        <v>78</v>
      </c>
      <c r="E5507" s="1" t="s">
        <v>1742</v>
      </c>
      <c r="F5507" s="1" t="s">
        <v>32900</v>
      </c>
      <c r="G5507" s="1" t="s">
        <v>655</v>
      </c>
      <c r="H5507">
        <v>410080</v>
      </c>
      <c r="I5507" s="1" t="s">
        <v>41</v>
      </c>
      <c r="J5507">
        <v>6.5</v>
      </c>
    </row>
    <row r="5508" spans="1:10" hidden="1" x14ac:dyDescent="0.25">
      <c r="A5508" s="24" t="str">
        <f t="shared" si="87"/>
        <v>410081ARCELOR (BERTON SICARD)</v>
      </c>
      <c r="B5508" s="1">
        <v>410081</v>
      </c>
      <c r="C5508" s="1" t="s">
        <v>32898</v>
      </c>
      <c r="D5508" s="1" t="s">
        <v>78</v>
      </c>
      <c r="E5508" s="1" t="s">
        <v>1743</v>
      </c>
      <c r="F5508" s="1" t="s">
        <v>32900</v>
      </c>
      <c r="G5508" s="1" t="s">
        <v>655</v>
      </c>
      <c r="H5508">
        <v>410081</v>
      </c>
      <c r="I5508" s="1" t="s">
        <v>41</v>
      </c>
      <c r="J5508">
        <v>6.5</v>
      </c>
    </row>
    <row r="5509" spans="1:10" hidden="1" x14ac:dyDescent="0.25">
      <c r="A5509" s="24" t="str">
        <f t="shared" si="87"/>
        <v>413000ARCELOR (BERTON SICARD)</v>
      </c>
      <c r="B5509" s="1">
        <v>413000</v>
      </c>
      <c r="C5509" s="1" t="s">
        <v>32898</v>
      </c>
      <c r="D5509" s="1" t="s">
        <v>78</v>
      </c>
      <c r="E5509" s="1" t="s">
        <v>1744</v>
      </c>
      <c r="F5509" s="1" t="s">
        <v>32900</v>
      </c>
      <c r="G5509" s="1" t="s">
        <v>655</v>
      </c>
      <c r="H5509">
        <v>413000</v>
      </c>
      <c r="I5509" s="1" t="s">
        <v>41</v>
      </c>
      <c r="J5509">
        <v>6.5</v>
      </c>
    </row>
    <row r="5510" spans="1:10" hidden="1" x14ac:dyDescent="0.25">
      <c r="A5510" s="24" t="str">
        <f t="shared" si="87"/>
        <v>413001ARCELOR (BERTON SICARD)</v>
      </c>
      <c r="B5510" s="1">
        <v>413001</v>
      </c>
      <c r="C5510" s="1" t="s">
        <v>32898</v>
      </c>
      <c r="D5510" s="1" t="s">
        <v>78</v>
      </c>
      <c r="E5510" s="1" t="s">
        <v>1745</v>
      </c>
      <c r="F5510" s="1" t="s">
        <v>32900</v>
      </c>
      <c r="G5510" s="1" t="s">
        <v>655</v>
      </c>
      <c r="H5510">
        <v>413001</v>
      </c>
      <c r="I5510" s="1" t="s">
        <v>41</v>
      </c>
      <c r="J5510">
        <v>6.5</v>
      </c>
    </row>
    <row r="5511" spans="1:10" hidden="1" x14ac:dyDescent="0.25">
      <c r="A5511" s="24" t="str">
        <f t="shared" si="87"/>
        <v>413002ARCELOR (BERTON SICARD)</v>
      </c>
      <c r="B5511" s="1">
        <v>413002</v>
      </c>
      <c r="C5511" s="1" t="s">
        <v>32898</v>
      </c>
      <c r="D5511" s="1" t="s">
        <v>78</v>
      </c>
      <c r="E5511" s="1" t="s">
        <v>1243</v>
      </c>
      <c r="F5511" s="1" t="s">
        <v>32900</v>
      </c>
      <c r="G5511" s="1" t="s">
        <v>655</v>
      </c>
      <c r="H5511">
        <v>413002</v>
      </c>
      <c r="I5511" s="1" t="s">
        <v>41</v>
      </c>
      <c r="J5511">
        <v>6.5</v>
      </c>
    </row>
    <row r="5512" spans="1:10" hidden="1" x14ac:dyDescent="0.25">
      <c r="A5512" s="24" t="str">
        <f t="shared" si="87"/>
        <v>413003ARCELOR (BERTON SICARD)</v>
      </c>
      <c r="B5512" s="1">
        <v>413003</v>
      </c>
      <c r="C5512" s="1" t="s">
        <v>32898</v>
      </c>
      <c r="D5512" s="1" t="s">
        <v>78</v>
      </c>
      <c r="E5512" s="1" t="s">
        <v>1746</v>
      </c>
      <c r="F5512" s="1" t="s">
        <v>32900</v>
      </c>
      <c r="G5512" s="1" t="s">
        <v>655</v>
      </c>
      <c r="H5512">
        <v>413003</v>
      </c>
      <c r="I5512" s="1" t="s">
        <v>41</v>
      </c>
      <c r="J5512">
        <v>6.5</v>
      </c>
    </row>
    <row r="5513" spans="1:10" hidden="1" x14ac:dyDescent="0.25">
      <c r="A5513" s="24" t="str">
        <f t="shared" si="87"/>
        <v>413004ARCELOR (BERTON SICARD)</v>
      </c>
      <c r="B5513" s="1">
        <v>413004</v>
      </c>
      <c r="C5513" s="1" t="s">
        <v>32898</v>
      </c>
      <c r="D5513" s="1" t="s">
        <v>78</v>
      </c>
      <c r="E5513" s="1" t="s">
        <v>1747</v>
      </c>
      <c r="F5513" s="1" t="s">
        <v>32900</v>
      </c>
      <c r="G5513" s="1" t="s">
        <v>655</v>
      </c>
      <c r="H5513">
        <v>413004</v>
      </c>
      <c r="I5513" s="1" t="s">
        <v>41</v>
      </c>
      <c r="J5513">
        <v>6.5</v>
      </c>
    </row>
    <row r="5514" spans="1:10" hidden="1" x14ac:dyDescent="0.25">
      <c r="A5514" s="24" t="str">
        <f t="shared" si="87"/>
        <v>413009ARCELOR (BERTON SICARD)</v>
      </c>
      <c r="B5514" s="1">
        <v>413009</v>
      </c>
      <c r="C5514" s="1" t="s">
        <v>32898</v>
      </c>
      <c r="D5514" s="1" t="s">
        <v>78</v>
      </c>
      <c r="E5514" s="1" t="s">
        <v>1748</v>
      </c>
      <c r="F5514" s="1" t="s">
        <v>32900</v>
      </c>
      <c r="G5514" s="1" t="s">
        <v>655</v>
      </c>
      <c r="H5514">
        <v>413009</v>
      </c>
      <c r="I5514" s="1" t="s">
        <v>41</v>
      </c>
      <c r="J5514">
        <v>6.5</v>
      </c>
    </row>
    <row r="5515" spans="1:10" hidden="1" x14ac:dyDescent="0.25">
      <c r="A5515" s="24" t="str">
        <f t="shared" si="87"/>
        <v>413016ARCELOR (BERTON SICARD)</v>
      </c>
      <c r="B5515" s="1">
        <v>413016</v>
      </c>
      <c r="C5515" s="1" t="s">
        <v>32898</v>
      </c>
      <c r="D5515" s="1" t="s">
        <v>78</v>
      </c>
      <c r="E5515" s="1" t="s">
        <v>1749</v>
      </c>
      <c r="F5515" s="1" t="s">
        <v>32900</v>
      </c>
      <c r="G5515" s="1" t="s">
        <v>655</v>
      </c>
      <c r="H5515">
        <v>413016</v>
      </c>
      <c r="I5515" s="1" t="s">
        <v>41</v>
      </c>
      <c r="J5515">
        <v>6.5</v>
      </c>
    </row>
    <row r="5516" spans="1:10" hidden="1" x14ac:dyDescent="0.25">
      <c r="A5516" s="24" t="str">
        <f t="shared" ref="A5516:A5579" si="88">B5516&amp;F5516</f>
        <v>7797ARCELOR (BERTON SICARD)</v>
      </c>
      <c r="B5516" s="1">
        <v>7797</v>
      </c>
      <c r="C5516" s="1" t="s">
        <v>32898</v>
      </c>
      <c r="D5516" s="1" t="s">
        <v>78</v>
      </c>
      <c r="E5516" s="1" t="s">
        <v>2360</v>
      </c>
      <c r="F5516" s="1" t="s">
        <v>32900</v>
      </c>
      <c r="G5516" s="1" t="s">
        <v>655</v>
      </c>
      <c r="H5516">
        <v>7797</v>
      </c>
      <c r="I5516" s="1" t="s">
        <v>41</v>
      </c>
      <c r="J5516">
        <v>6.5</v>
      </c>
    </row>
    <row r="5517" spans="1:10" hidden="1" x14ac:dyDescent="0.25">
      <c r="A5517" s="24" t="str">
        <f t="shared" si="88"/>
        <v>413030ARCELOR (BERTON SICARD)</v>
      </c>
      <c r="B5517" s="1">
        <v>413030</v>
      </c>
      <c r="C5517" s="1" t="s">
        <v>32898</v>
      </c>
      <c r="D5517" s="1" t="s">
        <v>78</v>
      </c>
      <c r="E5517" s="1" t="s">
        <v>1709</v>
      </c>
      <c r="F5517" s="1" t="s">
        <v>32900</v>
      </c>
      <c r="G5517" s="1" t="s">
        <v>655</v>
      </c>
      <c r="H5517">
        <v>413030</v>
      </c>
      <c r="I5517" s="1" t="s">
        <v>41</v>
      </c>
      <c r="J5517">
        <v>6.5</v>
      </c>
    </row>
    <row r="5518" spans="1:10" hidden="1" x14ac:dyDescent="0.25">
      <c r="A5518" s="24" t="str">
        <f t="shared" si="88"/>
        <v>413031ARCELOR (BERTON SICARD)</v>
      </c>
      <c r="B5518" s="1">
        <v>413031</v>
      </c>
      <c r="C5518" s="1" t="s">
        <v>32898</v>
      </c>
      <c r="D5518" s="1" t="s">
        <v>78</v>
      </c>
      <c r="E5518" s="1" t="s">
        <v>1750</v>
      </c>
      <c r="F5518" s="1" t="s">
        <v>32900</v>
      </c>
      <c r="G5518" s="1" t="s">
        <v>655</v>
      </c>
      <c r="H5518">
        <v>413031</v>
      </c>
      <c r="I5518" s="1" t="s">
        <v>41</v>
      </c>
      <c r="J5518">
        <v>6.5</v>
      </c>
    </row>
    <row r="5519" spans="1:10" hidden="1" x14ac:dyDescent="0.25">
      <c r="A5519" s="24" t="str">
        <f t="shared" si="88"/>
        <v>413032ARCELOR (BERTON SICARD)</v>
      </c>
      <c r="B5519" s="1">
        <v>413032</v>
      </c>
      <c r="C5519" s="1" t="s">
        <v>32898</v>
      </c>
      <c r="D5519" s="1" t="s">
        <v>78</v>
      </c>
      <c r="E5519" s="1" t="s">
        <v>1751</v>
      </c>
      <c r="F5519" s="1" t="s">
        <v>32900</v>
      </c>
      <c r="G5519" s="1" t="s">
        <v>655</v>
      </c>
      <c r="H5519">
        <v>413032</v>
      </c>
      <c r="I5519" s="1" t="s">
        <v>41</v>
      </c>
      <c r="J5519">
        <v>6.5</v>
      </c>
    </row>
    <row r="5520" spans="1:10" hidden="1" x14ac:dyDescent="0.25">
      <c r="A5520" s="24" t="str">
        <f t="shared" si="88"/>
        <v>413033ARCELOR (BERTON SICARD)</v>
      </c>
      <c r="B5520" s="1">
        <v>413033</v>
      </c>
      <c r="C5520" s="1" t="s">
        <v>32898</v>
      </c>
      <c r="D5520" s="1" t="s">
        <v>78</v>
      </c>
      <c r="E5520" s="1" t="s">
        <v>1752</v>
      </c>
      <c r="F5520" s="1" t="s">
        <v>32900</v>
      </c>
      <c r="G5520" s="1" t="s">
        <v>655</v>
      </c>
      <c r="H5520">
        <v>413033</v>
      </c>
      <c r="I5520" s="1" t="s">
        <v>41</v>
      </c>
      <c r="J5520">
        <v>6.5</v>
      </c>
    </row>
    <row r="5521" spans="1:10" hidden="1" x14ac:dyDescent="0.25">
      <c r="A5521" s="24" t="str">
        <f t="shared" si="88"/>
        <v>413035ARCELOR (BERTON SICARD)</v>
      </c>
      <c r="B5521" s="1">
        <v>413035</v>
      </c>
      <c r="C5521" s="1" t="s">
        <v>32898</v>
      </c>
      <c r="D5521" s="1" t="s">
        <v>78</v>
      </c>
      <c r="E5521" s="1" t="s">
        <v>1753</v>
      </c>
      <c r="F5521" s="1" t="s">
        <v>32900</v>
      </c>
      <c r="G5521" s="1" t="s">
        <v>655</v>
      </c>
      <c r="H5521">
        <v>413035</v>
      </c>
      <c r="I5521" s="1" t="s">
        <v>41</v>
      </c>
      <c r="J5521">
        <v>6.5</v>
      </c>
    </row>
    <row r="5522" spans="1:10" hidden="1" x14ac:dyDescent="0.25">
      <c r="A5522" s="24" t="str">
        <f t="shared" si="88"/>
        <v>413036ARCELOR (BERTON SICARD)</v>
      </c>
      <c r="B5522" s="1">
        <v>413036</v>
      </c>
      <c r="C5522" s="1" t="s">
        <v>32898</v>
      </c>
      <c r="D5522" s="1" t="s">
        <v>78</v>
      </c>
      <c r="E5522" s="1" t="s">
        <v>1754</v>
      </c>
      <c r="F5522" s="1" t="s">
        <v>32900</v>
      </c>
      <c r="G5522" s="1" t="s">
        <v>655</v>
      </c>
      <c r="H5522">
        <v>413036</v>
      </c>
      <c r="I5522" s="1" t="s">
        <v>41</v>
      </c>
      <c r="J5522">
        <v>6.5</v>
      </c>
    </row>
    <row r="5523" spans="1:10" hidden="1" x14ac:dyDescent="0.25">
      <c r="A5523" s="24" t="str">
        <f t="shared" si="88"/>
        <v>413037ARCELOR (BERTON SICARD)</v>
      </c>
      <c r="B5523" s="1">
        <v>413037</v>
      </c>
      <c r="C5523" s="1" t="s">
        <v>32898</v>
      </c>
      <c r="D5523" s="1" t="s">
        <v>78</v>
      </c>
      <c r="E5523" s="1" t="s">
        <v>1755</v>
      </c>
      <c r="F5523" s="1" t="s">
        <v>32900</v>
      </c>
      <c r="G5523" s="1" t="s">
        <v>655</v>
      </c>
      <c r="H5523">
        <v>413037</v>
      </c>
      <c r="I5523" s="1" t="s">
        <v>41</v>
      </c>
      <c r="J5523">
        <v>6.5</v>
      </c>
    </row>
    <row r="5524" spans="1:10" hidden="1" x14ac:dyDescent="0.25">
      <c r="A5524" s="24" t="str">
        <f t="shared" si="88"/>
        <v>413038ARCELOR (BERTON SICARD)</v>
      </c>
      <c r="B5524" s="1">
        <v>413038</v>
      </c>
      <c r="C5524" s="1" t="s">
        <v>32898</v>
      </c>
      <c r="D5524" s="1" t="s">
        <v>78</v>
      </c>
      <c r="E5524" s="1" t="s">
        <v>1756</v>
      </c>
      <c r="F5524" s="1" t="s">
        <v>32900</v>
      </c>
      <c r="G5524" s="1" t="s">
        <v>655</v>
      </c>
      <c r="H5524">
        <v>413038</v>
      </c>
      <c r="I5524" s="1" t="s">
        <v>41</v>
      </c>
      <c r="J5524">
        <v>6.5</v>
      </c>
    </row>
    <row r="5525" spans="1:10" hidden="1" x14ac:dyDescent="0.25">
      <c r="A5525" s="24" t="str">
        <f t="shared" si="88"/>
        <v>413039ARCELOR (BERTON SICARD)</v>
      </c>
      <c r="B5525" s="1">
        <v>413039</v>
      </c>
      <c r="C5525" s="1" t="s">
        <v>32898</v>
      </c>
      <c r="D5525" s="1" t="s">
        <v>78</v>
      </c>
      <c r="E5525" s="1" t="s">
        <v>1750</v>
      </c>
      <c r="F5525" s="1" t="s">
        <v>32900</v>
      </c>
      <c r="G5525" s="1" t="s">
        <v>655</v>
      </c>
      <c r="H5525">
        <v>413039</v>
      </c>
      <c r="I5525" s="1" t="s">
        <v>41</v>
      </c>
      <c r="J5525">
        <v>6.5</v>
      </c>
    </row>
    <row r="5526" spans="1:10" hidden="1" x14ac:dyDescent="0.25">
      <c r="A5526" s="24" t="str">
        <f t="shared" si="88"/>
        <v>413040BLARCELOR (BERTON SICARD)</v>
      </c>
      <c r="B5526" s="1" t="s">
        <v>2380</v>
      </c>
      <c r="C5526" s="1" t="s">
        <v>32898</v>
      </c>
      <c r="D5526" s="1" t="s">
        <v>78</v>
      </c>
      <c r="E5526" s="1" t="s">
        <v>2381</v>
      </c>
      <c r="F5526" s="1" t="s">
        <v>32900</v>
      </c>
      <c r="G5526" s="1" t="s">
        <v>655</v>
      </c>
      <c r="H5526" t="s">
        <v>2380</v>
      </c>
      <c r="I5526" s="1" t="s">
        <v>41</v>
      </c>
      <c r="J5526">
        <v>6.5</v>
      </c>
    </row>
    <row r="5527" spans="1:10" hidden="1" x14ac:dyDescent="0.25">
      <c r="A5527" s="24" t="str">
        <f t="shared" si="88"/>
        <v>413041BLARCELOR (BERTON SICARD)</v>
      </c>
      <c r="B5527" s="1" t="s">
        <v>2382</v>
      </c>
      <c r="C5527" s="1" t="s">
        <v>32898</v>
      </c>
      <c r="D5527" s="1" t="s">
        <v>78</v>
      </c>
      <c r="E5527" s="1" t="s">
        <v>2383</v>
      </c>
      <c r="F5527" s="1" t="s">
        <v>32900</v>
      </c>
      <c r="G5527" s="1" t="s">
        <v>655</v>
      </c>
      <c r="H5527" t="s">
        <v>2382</v>
      </c>
      <c r="I5527" s="1" t="s">
        <v>41</v>
      </c>
      <c r="J5527">
        <v>6.5</v>
      </c>
    </row>
    <row r="5528" spans="1:10" hidden="1" x14ac:dyDescent="0.25">
      <c r="A5528" s="24" t="str">
        <f t="shared" si="88"/>
        <v>413042BLARCELOR (BERTON SICARD)</v>
      </c>
      <c r="B5528" s="1" t="s">
        <v>2384</v>
      </c>
      <c r="C5528" s="1" t="s">
        <v>32898</v>
      </c>
      <c r="D5528" s="1" t="s">
        <v>78</v>
      </c>
      <c r="E5528" s="1" t="s">
        <v>2385</v>
      </c>
      <c r="F5528" s="1" t="s">
        <v>32900</v>
      </c>
      <c r="G5528" s="1" t="s">
        <v>655</v>
      </c>
      <c r="H5528" t="s">
        <v>2384</v>
      </c>
      <c r="I5528" s="1" t="s">
        <v>41</v>
      </c>
      <c r="J5528">
        <v>6.5</v>
      </c>
    </row>
    <row r="5529" spans="1:10" hidden="1" x14ac:dyDescent="0.25">
      <c r="A5529" s="24" t="str">
        <f t="shared" si="88"/>
        <v>413043BLARCELOR (BERTON SICARD)</v>
      </c>
      <c r="B5529" s="1" t="s">
        <v>2386</v>
      </c>
      <c r="C5529" s="1" t="s">
        <v>32898</v>
      </c>
      <c r="D5529" s="1" t="s">
        <v>78</v>
      </c>
      <c r="E5529" s="1" t="s">
        <v>2387</v>
      </c>
      <c r="F5529" s="1" t="s">
        <v>32900</v>
      </c>
      <c r="G5529" s="1" t="s">
        <v>655</v>
      </c>
      <c r="H5529" t="s">
        <v>2386</v>
      </c>
      <c r="I5529" s="1" t="s">
        <v>41</v>
      </c>
      <c r="J5529">
        <v>6.5</v>
      </c>
    </row>
    <row r="5530" spans="1:10" hidden="1" x14ac:dyDescent="0.25">
      <c r="A5530" s="24" t="str">
        <f t="shared" si="88"/>
        <v>413050BLARCELOR (BERTON SICARD)</v>
      </c>
      <c r="B5530" s="1" t="s">
        <v>2388</v>
      </c>
      <c r="C5530" s="1" t="s">
        <v>32898</v>
      </c>
      <c r="D5530" s="1" t="s">
        <v>78</v>
      </c>
      <c r="E5530" s="1" t="s">
        <v>2389</v>
      </c>
      <c r="F5530" s="1" t="s">
        <v>32900</v>
      </c>
      <c r="G5530" s="1" t="s">
        <v>655</v>
      </c>
      <c r="H5530" t="s">
        <v>2388</v>
      </c>
      <c r="I5530" s="1" t="s">
        <v>41</v>
      </c>
      <c r="J5530">
        <v>6.5</v>
      </c>
    </row>
    <row r="5531" spans="1:10" hidden="1" x14ac:dyDescent="0.25">
      <c r="A5531" s="24" t="str">
        <f t="shared" si="88"/>
        <v>413051ARCELOR (BERTON SICARD)</v>
      </c>
      <c r="B5531" s="1">
        <v>413051</v>
      </c>
      <c r="C5531" s="1" t="s">
        <v>32898</v>
      </c>
      <c r="D5531" s="1" t="s">
        <v>78</v>
      </c>
      <c r="E5531" s="1" t="s">
        <v>1757</v>
      </c>
      <c r="F5531" s="1" t="s">
        <v>32900</v>
      </c>
      <c r="G5531" s="1" t="s">
        <v>655</v>
      </c>
      <c r="H5531">
        <v>413051</v>
      </c>
      <c r="I5531" s="1" t="s">
        <v>41</v>
      </c>
      <c r="J5531">
        <v>6.5</v>
      </c>
    </row>
    <row r="5532" spans="1:10" hidden="1" x14ac:dyDescent="0.25">
      <c r="A5532" s="24" t="str">
        <f t="shared" si="88"/>
        <v>413053ARCELOR (BERTON SICARD)</v>
      </c>
      <c r="B5532" s="1">
        <v>413053</v>
      </c>
      <c r="C5532" s="1" t="s">
        <v>32898</v>
      </c>
      <c r="D5532" s="1" t="s">
        <v>78</v>
      </c>
      <c r="E5532" s="1" t="s">
        <v>1758</v>
      </c>
      <c r="F5532" s="1" t="s">
        <v>32900</v>
      </c>
      <c r="G5532" s="1" t="s">
        <v>655</v>
      </c>
      <c r="H5532">
        <v>413053</v>
      </c>
      <c r="I5532" s="1" t="s">
        <v>41</v>
      </c>
      <c r="J5532">
        <v>6.5</v>
      </c>
    </row>
    <row r="5533" spans="1:10" hidden="1" x14ac:dyDescent="0.25">
      <c r="A5533" s="24" t="str">
        <f t="shared" si="88"/>
        <v>413057ARCELOR (BERTON SICARD)</v>
      </c>
      <c r="B5533" s="1">
        <v>413057</v>
      </c>
      <c r="C5533" s="1" t="s">
        <v>32898</v>
      </c>
      <c r="D5533" s="1" t="s">
        <v>78</v>
      </c>
      <c r="E5533" s="1" t="s">
        <v>1759</v>
      </c>
      <c r="F5533" s="1" t="s">
        <v>32900</v>
      </c>
      <c r="G5533" s="1" t="s">
        <v>655</v>
      </c>
      <c r="H5533">
        <v>413057</v>
      </c>
      <c r="I5533" s="1" t="s">
        <v>41</v>
      </c>
      <c r="J5533">
        <v>6.5</v>
      </c>
    </row>
    <row r="5534" spans="1:10" hidden="1" x14ac:dyDescent="0.25">
      <c r="A5534" s="24" t="str">
        <f t="shared" si="88"/>
        <v>413058ARCELOR (BERTON SICARD)</v>
      </c>
      <c r="B5534" s="1">
        <v>413058</v>
      </c>
      <c r="C5534" s="1" t="s">
        <v>32898</v>
      </c>
      <c r="D5534" s="1" t="s">
        <v>78</v>
      </c>
      <c r="E5534" s="1" t="s">
        <v>1760</v>
      </c>
      <c r="F5534" s="1" t="s">
        <v>32900</v>
      </c>
      <c r="G5534" s="1" t="s">
        <v>655</v>
      </c>
      <c r="H5534">
        <v>413058</v>
      </c>
      <c r="I5534" s="1" t="s">
        <v>41</v>
      </c>
      <c r="J5534">
        <v>6.5</v>
      </c>
    </row>
    <row r="5535" spans="1:10" hidden="1" x14ac:dyDescent="0.25">
      <c r="A5535" s="24" t="str">
        <f t="shared" si="88"/>
        <v>413059ARCELOR (BERTON SICARD)</v>
      </c>
      <c r="B5535" s="1">
        <v>413059</v>
      </c>
      <c r="C5535" s="1" t="s">
        <v>32898</v>
      </c>
      <c r="D5535" s="1" t="s">
        <v>78</v>
      </c>
      <c r="E5535" s="1" t="s">
        <v>1761</v>
      </c>
      <c r="F5535" s="1" t="s">
        <v>32900</v>
      </c>
      <c r="G5535" s="1" t="s">
        <v>655</v>
      </c>
      <c r="H5535">
        <v>413059</v>
      </c>
      <c r="I5535" s="1" t="s">
        <v>41</v>
      </c>
      <c r="J5535">
        <v>6.5</v>
      </c>
    </row>
    <row r="5536" spans="1:10" hidden="1" x14ac:dyDescent="0.25">
      <c r="A5536" s="24" t="str">
        <f t="shared" si="88"/>
        <v>413060ARCELOR (BERTON SICARD)</v>
      </c>
      <c r="B5536" s="1">
        <v>413060</v>
      </c>
      <c r="C5536" s="1" t="s">
        <v>32898</v>
      </c>
      <c r="D5536" s="1" t="s">
        <v>78</v>
      </c>
      <c r="E5536" s="1" t="s">
        <v>1762</v>
      </c>
      <c r="F5536" s="1" t="s">
        <v>32900</v>
      </c>
      <c r="G5536" s="1" t="s">
        <v>655</v>
      </c>
      <c r="H5536">
        <v>413060</v>
      </c>
      <c r="I5536" s="1" t="s">
        <v>41</v>
      </c>
      <c r="J5536">
        <v>6.5</v>
      </c>
    </row>
    <row r="5537" spans="1:10" hidden="1" x14ac:dyDescent="0.25">
      <c r="A5537" s="24" t="str">
        <f t="shared" si="88"/>
        <v>413061ARCELOR (BERTON SICARD)</v>
      </c>
      <c r="B5537" s="1">
        <v>413061</v>
      </c>
      <c r="C5537" s="1" t="s">
        <v>32898</v>
      </c>
      <c r="D5537" s="1" t="s">
        <v>78</v>
      </c>
      <c r="E5537" s="1" t="s">
        <v>1763</v>
      </c>
      <c r="F5537" s="1" t="s">
        <v>32900</v>
      </c>
      <c r="G5537" s="1" t="s">
        <v>655</v>
      </c>
      <c r="H5537">
        <v>413061</v>
      </c>
      <c r="I5537" s="1" t="s">
        <v>41</v>
      </c>
      <c r="J5537">
        <v>6.5</v>
      </c>
    </row>
    <row r="5538" spans="1:10" hidden="1" x14ac:dyDescent="0.25">
      <c r="A5538" s="24" t="str">
        <f t="shared" si="88"/>
        <v>413063BLARCELOR (BERTON SICARD)</v>
      </c>
      <c r="B5538" s="1" t="s">
        <v>2390</v>
      </c>
      <c r="C5538" s="1" t="s">
        <v>32898</v>
      </c>
      <c r="D5538" s="1" t="s">
        <v>78</v>
      </c>
      <c r="E5538" s="1" t="s">
        <v>2391</v>
      </c>
      <c r="F5538" s="1" t="s">
        <v>32900</v>
      </c>
      <c r="G5538" s="1" t="s">
        <v>655</v>
      </c>
      <c r="H5538" t="s">
        <v>2390</v>
      </c>
      <c r="I5538" s="1" t="s">
        <v>41</v>
      </c>
      <c r="J5538">
        <v>6.5</v>
      </c>
    </row>
    <row r="5539" spans="1:10" hidden="1" x14ac:dyDescent="0.25">
      <c r="A5539" s="24" t="str">
        <f t="shared" si="88"/>
        <v>413064BLARCELOR (BERTON SICARD)</v>
      </c>
      <c r="B5539" s="1" t="s">
        <v>2392</v>
      </c>
      <c r="C5539" s="1" t="s">
        <v>32898</v>
      </c>
      <c r="D5539" s="1" t="s">
        <v>78</v>
      </c>
      <c r="E5539" s="1" t="s">
        <v>2393</v>
      </c>
      <c r="F5539" s="1" t="s">
        <v>32900</v>
      </c>
      <c r="G5539" s="1" t="s">
        <v>655</v>
      </c>
      <c r="H5539" t="s">
        <v>2392</v>
      </c>
      <c r="I5539" s="1" t="s">
        <v>41</v>
      </c>
      <c r="J5539">
        <v>6.5</v>
      </c>
    </row>
    <row r="5540" spans="1:10" hidden="1" x14ac:dyDescent="0.25">
      <c r="A5540" s="24" t="str">
        <f t="shared" si="88"/>
        <v>413065ARCELOR (BERTON SICARD)</v>
      </c>
      <c r="B5540" s="1">
        <v>413065</v>
      </c>
      <c r="C5540" s="1" t="s">
        <v>32898</v>
      </c>
      <c r="D5540" s="1" t="s">
        <v>78</v>
      </c>
      <c r="E5540" s="1" t="s">
        <v>1764</v>
      </c>
      <c r="F5540" s="1" t="s">
        <v>32900</v>
      </c>
      <c r="G5540" s="1" t="s">
        <v>655</v>
      </c>
      <c r="H5540">
        <v>413065</v>
      </c>
      <c r="I5540" s="1" t="s">
        <v>41</v>
      </c>
      <c r="J5540">
        <v>6.5</v>
      </c>
    </row>
    <row r="5541" spans="1:10" hidden="1" x14ac:dyDescent="0.25">
      <c r="A5541" s="24" t="str">
        <f t="shared" si="88"/>
        <v>413066ARCELOR (BERTON SICARD)</v>
      </c>
      <c r="B5541" s="1">
        <v>413066</v>
      </c>
      <c r="C5541" s="1" t="s">
        <v>32898</v>
      </c>
      <c r="D5541" s="1" t="s">
        <v>78</v>
      </c>
      <c r="E5541" s="1" t="s">
        <v>1765</v>
      </c>
      <c r="F5541" s="1" t="s">
        <v>32900</v>
      </c>
      <c r="G5541" s="1" t="s">
        <v>655</v>
      </c>
      <c r="H5541">
        <v>413066</v>
      </c>
      <c r="I5541" s="1" t="s">
        <v>41</v>
      </c>
      <c r="J5541">
        <v>6.5</v>
      </c>
    </row>
    <row r="5542" spans="1:10" hidden="1" x14ac:dyDescent="0.25">
      <c r="A5542" s="24" t="str">
        <f t="shared" si="88"/>
        <v>413069BLARCELOR (BERTON SICARD)</v>
      </c>
      <c r="B5542" s="1" t="s">
        <v>2394</v>
      </c>
      <c r="C5542" s="1" t="s">
        <v>32898</v>
      </c>
      <c r="D5542" s="1" t="s">
        <v>78</v>
      </c>
      <c r="E5542" s="1" t="s">
        <v>2395</v>
      </c>
      <c r="F5542" s="1" t="s">
        <v>32900</v>
      </c>
      <c r="G5542" s="1" t="s">
        <v>655</v>
      </c>
      <c r="H5542" t="s">
        <v>2394</v>
      </c>
      <c r="I5542" s="1" t="s">
        <v>41</v>
      </c>
      <c r="J5542">
        <v>6.5</v>
      </c>
    </row>
    <row r="5543" spans="1:10" hidden="1" x14ac:dyDescent="0.25">
      <c r="A5543" s="24" t="str">
        <f t="shared" si="88"/>
        <v>413070ARCELOR (BERTON SICARD)</v>
      </c>
      <c r="B5543" s="1">
        <v>413070</v>
      </c>
      <c r="C5543" s="1" t="s">
        <v>32898</v>
      </c>
      <c r="D5543" s="1" t="s">
        <v>78</v>
      </c>
      <c r="E5543" s="1" t="s">
        <v>1766</v>
      </c>
      <c r="F5543" s="1" t="s">
        <v>32900</v>
      </c>
      <c r="G5543" s="1" t="s">
        <v>655</v>
      </c>
      <c r="H5543">
        <v>413070</v>
      </c>
      <c r="I5543" s="1" t="s">
        <v>41</v>
      </c>
      <c r="J5543">
        <v>6.5</v>
      </c>
    </row>
    <row r="5544" spans="1:10" hidden="1" x14ac:dyDescent="0.25">
      <c r="A5544" s="24" t="str">
        <f t="shared" si="88"/>
        <v>413071ARCELOR (BERTON SICARD)</v>
      </c>
      <c r="B5544" s="1">
        <v>413071</v>
      </c>
      <c r="C5544" s="1" t="s">
        <v>32898</v>
      </c>
      <c r="D5544" s="1" t="s">
        <v>78</v>
      </c>
      <c r="E5544" s="1" t="s">
        <v>1767</v>
      </c>
      <c r="F5544" s="1" t="s">
        <v>32900</v>
      </c>
      <c r="G5544" s="1" t="s">
        <v>655</v>
      </c>
      <c r="H5544">
        <v>413071</v>
      </c>
      <c r="I5544" s="1" t="s">
        <v>41</v>
      </c>
      <c r="J5544">
        <v>6.5</v>
      </c>
    </row>
    <row r="5545" spans="1:10" hidden="1" x14ac:dyDescent="0.25">
      <c r="A5545" s="24" t="str">
        <f t="shared" si="88"/>
        <v>413072ARCELOR (BERTON SICARD)</v>
      </c>
      <c r="B5545" s="1">
        <v>413072</v>
      </c>
      <c r="C5545" s="1" t="s">
        <v>32898</v>
      </c>
      <c r="D5545" s="1" t="s">
        <v>78</v>
      </c>
      <c r="E5545" s="1" t="s">
        <v>1768</v>
      </c>
      <c r="F5545" s="1" t="s">
        <v>32900</v>
      </c>
      <c r="G5545" s="1" t="s">
        <v>655</v>
      </c>
      <c r="H5545">
        <v>413072</v>
      </c>
      <c r="I5545" s="1" t="s">
        <v>41</v>
      </c>
      <c r="J5545">
        <v>6.5</v>
      </c>
    </row>
    <row r="5546" spans="1:10" hidden="1" x14ac:dyDescent="0.25">
      <c r="A5546" s="24" t="str">
        <f t="shared" si="88"/>
        <v>413073ARCELOR (BERTON SICARD)</v>
      </c>
      <c r="B5546" s="1">
        <v>413073</v>
      </c>
      <c r="C5546" s="1" t="s">
        <v>32898</v>
      </c>
      <c r="D5546" s="1" t="s">
        <v>78</v>
      </c>
      <c r="E5546" s="1" t="s">
        <v>1769</v>
      </c>
      <c r="F5546" s="1" t="s">
        <v>32900</v>
      </c>
      <c r="G5546" s="1" t="s">
        <v>655</v>
      </c>
      <c r="H5546">
        <v>413073</v>
      </c>
      <c r="I5546" s="1" t="s">
        <v>41</v>
      </c>
      <c r="J5546">
        <v>6.5</v>
      </c>
    </row>
    <row r="5547" spans="1:10" hidden="1" x14ac:dyDescent="0.25">
      <c r="A5547" s="24" t="str">
        <f t="shared" si="88"/>
        <v>413074ARCELOR (BERTON SICARD)</v>
      </c>
      <c r="B5547" s="1">
        <v>413074</v>
      </c>
      <c r="C5547" s="1" t="s">
        <v>32898</v>
      </c>
      <c r="D5547" s="1" t="s">
        <v>78</v>
      </c>
      <c r="E5547" s="1" t="s">
        <v>1770</v>
      </c>
      <c r="F5547" s="1" t="s">
        <v>32900</v>
      </c>
      <c r="G5547" s="1" t="s">
        <v>655</v>
      </c>
      <c r="H5547">
        <v>413074</v>
      </c>
      <c r="I5547" s="1" t="s">
        <v>41</v>
      </c>
      <c r="J5547">
        <v>6.5</v>
      </c>
    </row>
    <row r="5548" spans="1:10" hidden="1" x14ac:dyDescent="0.25">
      <c r="A5548" s="24" t="str">
        <f t="shared" si="88"/>
        <v>413075ARCELOR (BERTON SICARD)</v>
      </c>
      <c r="B5548" s="1">
        <v>413075</v>
      </c>
      <c r="C5548" s="1" t="s">
        <v>32898</v>
      </c>
      <c r="D5548" s="1" t="s">
        <v>78</v>
      </c>
      <c r="E5548" s="1" t="s">
        <v>1771</v>
      </c>
      <c r="F5548" s="1" t="s">
        <v>32900</v>
      </c>
      <c r="G5548" s="1" t="s">
        <v>655</v>
      </c>
      <c r="H5548">
        <v>413075</v>
      </c>
      <c r="I5548" s="1" t="s">
        <v>41</v>
      </c>
      <c r="J5548">
        <v>6.5</v>
      </c>
    </row>
    <row r="5549" spans="1:10" hidden="1" x14ac:dyDescent="0.25">
      <c r="A5549" s="24" t="str">
        <f t="shared" si="88"/>
        <v>413076ARCELOR (BERTON SICARD)</v>
      </c>
      <c r="B5549" s="1">
        <v>413076</v>
      </c>
      <c r="C5549" s="1" t="s">
        <v>32898</v>
      </c>
      <c r="D5549" s="1" t="s">
        <v>78</v>
      </c>
      <c r="E5549" s="1" t="s">
        <v>1772</v>
      </c>
      <c r="F5549" s="1" t="s">
        <v>32900</v>
      </c>
      <c r="G5549" s="1" t="s">
        <v>655</v>
      </c>
      <c r="H5549">
        <v>413076</v>
      </c>
      <c r="I5549" s="1" t="s">
        <v>41</v>
      </c>
      <c r="J5549">
        <v>6.5</v>
      </c>
    </row>
    <row r="5550" spans="1:10" hidden="1" x14ac:dyDescent="0.25">
      <c r="A5550" s="24" t="str">
        <f t="shared" si="88"/>
        <v>413078ARCELOR (BERTON SICARD)</v>
      </c>
      <c r="B5550" s="1">
        <v>413078</v>
      </c>
      <c r="C5550" s="1" t="s">
        <v>32898</v>
      </c>
      <c r="D5550" s="1" t="s">
        <v>78</v>
      </c>
      <c r="E5550" s="1" t="s">
        <v>1773</v>
      </c>
      <c r="F5550" s="1" t="s">
        <v>32900</v>
      </c>
      <c r="G5550" s="1" t="s">
        <v>655</v>
      </c>
      <c r="H5550">
        <v>413078</v>
      </c>
      <c r="I5550" s="1" t="s">
        <v>41</v>
      </c>
      <c r="J5550">
        <v>6.5</v>
      </c>
    </row>
    <row r="5551" spans="1:10" hidden="1" x14ac:dyDescent="0.25">
      <c r="A5551" s="24" t="str">
        <f t="shared" si="88"/>
        <v>413079ARCELOR (BERTON SICARD)</v>
      </c>
      <c r="B5551" s="1">
        <v>413079</v>
      </c>
      <c r="C5551" s="1" t="s">
        <v>32898</v>
      </c>
      <c r="D5551" s="1" t="s">
        <v>78</v>
      </c>
      <c r="E5551" s="1" t="s">
        <v>1243</v>
      </c>
      <c r="F5551" s="1" t="s">
        <v>32900</v>
      </c>
      <c r="G5551" s="1" t="s">
        <v>655</v>
      </c>
      <c r="H5551">
        <v>413079</v>
      </c>
      <c r="I5551" s="1" t="s">
        <v>41</v>
      </c>
      <c r="J5551">
        <v>6.5</v>
      </c>
    </row>
    <row r="5552" spans="1:10" hidden="1" x14ac:dyDescent="0.25">
      <c r="A5552" s="24" t="str">
        <f t="shared" si="88"/>
        <v>413080ARCELOR (BERTON SICARD)</v>
      </c>
      <c r="B5552" s="1">
        <v>413080</v>
      </c>
      <c r="C5552" s="1" t="s">
        <v>32898</v>
      </c>
      <c r="D5552" s="1" t="s">
        <v>168</v>
      </c>
      <c r="E5552" s="1" t="s">
        <v>1774</v>
      </c>
      <c r="F5552" s="1" t="s">
        <v>32900</v>
      </c>
      <c r="G5552" s="1" t="s">
        <v>655</v>
      </c>
      <c r="H5552">
        <v>413080</v>
      </c>
      <c r="I5552" s="1" t="s">
        <v>41</v>
      </c>
      <c r="J5552">
        <v>6.5</v>
      </c>
    </row>
    <row r="5553" spans="1:10" hidden="1" x14ac:dyDescent="0.25">
      <c r="A5553" s="24" t="str">
        <f t="shared" si="88"/>
        <v>413083ARCELOR (BERTON SICARD)</v>
      </c>
      <c r="B5553" s="1">
        <v>413083</v>
      </c>
      <c r="C5553" s="1" t="s">
        <v>32898</v>
      </c>
      <c r="D5553" s="1" t="s">
        <v>78</v>
      </c>
      <c r="E5553" s="1" t="s">
        <v>1775</v>
      </c>
      <c r="F5553" s="1" t="s">
        <v>32900</v>
      </c>
      <c r="G5553" s="1" t="s">
        <v>655</v>
      </c>
      <c r="H5553">
        <v>413083</v>
      </c>
      <c r="I5553" s="1" t="s">
        <v>41</v>
      </c>
      <c r="J5553">
        <v>6.5</v>
      </c>
    </row>
    <row r="5554" spans="1:10" hidden="1" x14ac:dyDescent="0.25">
      <c r="A5554" s="24" t="str">
        <f t="shared" si="88"/>
        <v>413085ARCELOR (BERTON SICARD)</v>
      </c>
      <c r="B5554" s="1">
        <v>413085</v>
      </c>
      <c r="C5554" s="1" t="s">
        <v>32898</v>
      </c>
      <c r="D5554" s="1" t="s">
        <v>78</v>
      </c>
      <c r="E5554" s="1" t="s">
        <v>1740</v>
      </c>
      <c r="F5554" s="1" t="s">
        <v>32900</v>
      </c>
      <c r="G5554" s="1" t="s">
        <v>655</v>
      </c>
      <c r="H5554">
        <v>413085</v>
      </c>
      <c r="I5554" s="1" t="s">
        <v>41</v>
      </c>
      <c r="J5554">
        <v>6.5</v>
      </c>
    </row>
    <row r="5555" spans="1:10" hidden="1" x14ac:dyDescent="0.25">
      <c r="A5555" s="24" t="str">
        <f t="shared" si="88"/>
        <v>413090ARCELOR (BERTON SICARD)</v>
      </c>
      <c r="B5555" s="1">
        <v>413090</v>
      </c>
      <c r="C5555" s="1" t="s">
        <v>32898</v>
      </c>
      <c r="D5555" s="1" t="s">
        <v>78</v>
      </c>
      <c r="E5555" s="1" t="s">
        <v>1776</v>
      </c>
      <c r="F5555" s="1" t="s">
        <v>32900</v>
      </c>
      <c r="G5555" s="1" t="s">
        <v>655</v>
      </c>
      <c r="H5555">
        <v>413090</v>
      </c>
      <c r="I5555" s="1" t="s">
        <v>41</v>
      </c>
      <c r="J5555">
        <v>6.5</v>
      </c>
    </row>
    <row r="5556" spans="1:10" hidden="1" x14ac:dyDescent="0.25">
      <c r="A5556" s="24" t="str">
        <f t="shared" si="88"/>
        <v>413091ARCELOR (BERTON SICARD)</v>
      </c>
      <c r="B5556" s="1">
        <v>413091</v>
      </c>
      <c r="C5556" s="1" t="s">
        <v>32898</v>
      </c>
      <c r="D5556" s="1" t="s">
        <v>78</v>
      </c>
      <c r="E5556" s="1" t="s">
        <v>1777</v>
      </c>
      <c r="F5556" s="1" t="s">
        <v>32900</v>
      </c>
      <c r="G5556" s="1" t="s">
        <v>655</v>
      </c>
      <c r="H5556">
        <v>413091</v>
      </c>
      <c r="I5556" s="1" t="s">
        <v>41</v>
      </c>
      <c r="J5556">
        <v>6.5</v>
      </c>
    </row>
    <row r="5557" spans="1:10" hidden="1" x14ac:dyDescent="0.25">
      <c r="A5557" s="24" t="str">
        <f t="shared" si="88"/>
        <v>420000ARCELOR (BERTON SICARD)</v>
      </c>
      <c r="B5557" s="1">
        <v>420000</v>
      </c>
      <c r="C5557" s="1" t="s">
        <v>32898</v>
      </c>
      <c r="D5557" s="1" t="s">
        <v>78</v>
      </c>
      <c r="E5557" s="1" t="s">
        <v>1287</v>
      </c>
      <c r="F5557" s="1" t="s">
        <v>32900</v>
      </c>
      <c r="G5557" s="1" t="s">
        <v>655</v>
      </c>
      <c r="H5557">
        <v>420000</v>
      </c>
      <c r="I5557" s="1" t="s">
        <v>41</v>
      </c>
      <c r="J5557">
        <v>6.5</v>
      </c>
    </row>
    <row r="5558" spans="1:10" hidden="1" x14ac:dyDescent="0.25">
      <c r="A5558" s="24" t="str">
        <f t="shared" si="88"/>
        <v>420001ARCELOR (BERTON SICARD)</v>
      </c>
      <c r="B5558" s="1">
        <v>420001</v>
      </c>
      <c r="C5558" s="1" t="s">
        <v>32898</v>
      </c>
      <c r="D5558" s="1" t="s">
        <v>78</v>
      </c>
      <c r="E5558" s="1" t="s">
        <v>1778</v>
      </c>
      <c r="F5558" s="1" t="s">
        <v>32900</v>
      </c>
      <c r="G5558" s="1" t="s">
        <v>655</v>
      </c>
      <c r="H5558">
        <v>420001</v>
      </c>
      <c r="I5558" s="1" t="s">
        <v>41</v>
      </c>
      <c r="J5558">
        <v>6.5</v>
      </c>
    </row>
    <row r="5559" spans="1:10" hidden="1" x14ac:dyDescent="0.25">
      <c r="A5559" s="24" t="str">
        <f t="shared" si="88"/>
        <v>420002ARCELOR (BERTON SICARD)</v>
      </c>
      <c r="B5559" s="1">
        <v>420002</v>
      </c>
      <c r="C5559" s="1" t="s">
        <v>32898</v>
      </c>
      <c r="D5559" s="1" t="s">
        <v>78</v>
      </c>
      <c r="E5559" s="1" t="s">
        <v>1779</v>
      </c>
      <c r="F5559" s="1" t="s">
        <v>32900</v>
      </c>
      <c r="G5559" s="1" t="s">
        <v>655</v>
      </c>
      <c r="H5559">
        <v>420002</v>
      </c>
      <c r="I5559" s="1" t="s">
        <v>41</v>
      </c>
      <c r="J5559">
        <v>6.5</v>
      </c>
    </row>
    <row r="5560" spans="1:10" hidden="1" x14ac:dyDescent="0.25">
      <c r="A5560" s="24" t="str">
        <f t="shared" si="88"/>
        <v>420004ARCELOR (BERTON SICARD)</v>
      </c>
      <c r="B5560" s="1">
        <v>420004</v>
      </c>
      <c r="C5560" s="1" t="s">
        <v>32898</v>
      </c>
      <c r="D5560" s="1" t="s">
        <v>78</v>
      </c>
      <c r="E5560" s="1" t="s">
        <v>1781</v>
      </c>
      <c r="F5560" s="1" t="s">
        <v>32900</v>
      </c>
      <c r="G5560" s="1" t="s">
        <v>655</v>
      </c>
      <c r="H5560">
        <v>420004</v>
      </c>
      <c r="I5560" s="1" t="s">
        <v>41</v>
      </c>
      <c r="J5560">
        <v>6.5</v>
      </c>
    </row>
    <row r="5561" spans="1:10" hidden="1" x14ac:dyDescent="0.25">
      <c r="A5561" s="24" t="str">
        <f t="shared" si="88"/>
        <v>420005ARCELOR (BERTON SICARD)</v>
      </c>
      <c r="B5561" s="1">
        <v>420005</v>
      </c>
      <c r="C5561" s="1" t="s">
        <v>32898</v>
      </c>
      <c r="D5561" s="1" t="s">
        <v>78</v>
      </c>
      <c r="E5561" s="1" t="s">
        <v>1782</v>
      </c>
      <c r="F5561" s="1" t="s">
        <v>32900</v>
      </c>
      <c r="G5561" s="1" t="s">
        <v>655</v>
      </c>
      <c r="H5561">
        <v>420005</v>
      </c>
      <c r="I5561" s="1" t="s">
        <v>41</v>
      </c>
      <c r="J5561">
        <v>6.5</v>
      </c>
    </row>
    <row r="5562" spans="1:10" hidden="1" x14ac:dyDescent="0.25">
      <c r="A5562" s="24" t="str">
        <f t="shared" si="88"/>
        <v>420006ARCELOR (BERTON SICARD)</v>
      </c>
      <c r="B5562" s="1">
        <v>420006</v>
      </c>
      <c r="C5562" s="1" t="s">
        <v>32898</v>
      </c>
      <c r="D5562" s="1" t="s">
        <v>78</v>
      </c>
      <c r="E5562" s="1" t="s">
        <v>1783</v>
      </c>
      <c r="F5562" s="1" t="s">
        <v>32900</v>
      </c>
      <c r="G5562" s="1" t="s">
        <v>655</v>
      </c>
      <c r="H5562">
        <v>420006</v>
      </c>
      <c r="I5562" s="1" t="s">
        <v>41</v>
      </c>
      <c r="J5562">
        <v>6.5</v>
      </c>
    </row>
    <row r="5563" spans="1:10" hidden="1" x14ac:dyDescent="0.25">
      <c r="A5563" s="24" t="str">
        <f t="shared" si="88"/>
        <v>420011ARCELOR (BERTON SICARD)</v>
      </c>
      <c r="B5563" s="1">
        <v>420011</v>
      </c>
      <c r="C5563" s="1" t="s">
        <v>32898</v>
      </c>
      <c r="D5563" s="1" t="s">
        <v>78</v>
      </c>
      <c r="E5563" s="1" t="s">
        <v>1785</v>
      </c>
      <c r="F5563" s="1" t="s">
        <v>32900</v>
      </c>
      <c r="G5563" s="1" t="s">
        <v>655</v>
      </c>
      <c r="H5563">
        <v>420011</v>
      </c>
      <c r="I5563" s="1" t="s">
        <v>41</v>
      </c>
      <c r="J5563">
        <v>6.5</v>
      </c>
    </row>
    <row r="5564" spans="1:10" hidden="1" x14ac:dyDescent="0.25">
      <c r="A5564" s="24" t="str">
        <f t="shared" si="88"/>
        <v>420012ARCELOR (BERTON SICARD)</v>
      </c>
      <c r="B5564" s="1">
        <v>420012</v>
      </c>
      <c r="C5564" s="1" t="s">
        <v>32898</v>
      </c>
      <c r="D5564" s="1" t="s">
        <v>78</v>
      </c>
      <c r="E5564" s="1" t="s">
        <v>1786</v>
      </c>
      <c r="F5564" s="1" t="s">
        <v>32900</v>
      </c>
      <c r="G5564" s="1" t="s">
        <v>655</v>
      </c>
      <c r="H5564">
        <v>420012</v>
      </c>
      <c r="I5564" s="1" t="s">
        <v>41</v>
      </c>
      <c r="J5564">
        <v>6.5</v>
      </c>
    </row>
    <row r="5565" spans="1:10" hidden="1" x14ac:dyDescent="0.25">
      <c r="A5565" s="24" t="str">
        <f t="shared" si="88"/>
        <v>420013ARCELOR (BERTON SICARD)</v>
      </c>
      <c r="B5565" s="1">
        <v>420013</v>
      </c>
      <c r="C5565" s="1" t="s">
        <v>32898</v>
      </c>
      <c r="D5565" s="1" t="s">
        <v>78</v>
      </c>
      <c r="E5565" s="1" t="s">
        <v>1787</v>
      </c>
      <c r="F5565" s="1" t="s">
        <v>32900</v>
      </c>
      <c r="G5565" s="1" t="s">
        <v>655</v>
      </c>
      <c r="H5565">
        <v>420013</v>
      </c>
      <c r="I5565" s="1" t="s">
        <v>41</v>
      </c>
      <c r="J5565">
        <v>6.5</v>
      </c>
    </row>
    <row r="5566" spans="1:10" hidden="1" x14ac:dyDescent="0.25">
      <c r="A5566" s="24" t="str">
        <f t="shared" si="88"/>
        <v>420014ARCELOR (BERTON SICARD)</v>
      </c>
      <c r="B5566" s="1">
        <v>420014</v>
      </c>
      <c r="C5566" s="1" t="s">
        <v>32898</v>
      </c>
      <c r="D5566" s="1" t="s">
        <v>78</v>
      </c>
      <c r="E5566" s="1" t="s">
        <v>1788</v>
      </c>
      <c r="F5566" s="1" t="s">
        <v>32900</v>
      </c>
      <c r="G5566" s="1" t="s">
        <v>655</v>
      </c>
      <c r="H5566">
        <v>420014</v>
      </c>
      <c r="I5566" s="1" t="s">
        <v>41</v>
      </c>
      <c r="J5566">
        <v>6.5</v>
      </c>
    </row>
    <row r="5567" spans="1:10" hidden="1" x14ac:dyDescent="0.25">
      <c r="A5567" s="24" t="str">
        <f t="shared" si="88"/>
        <v>420018ARCELOR (BERTON SICARD)</v>
      </c>
      <c r="B5567" s="1">
        <v>420018</v>
      </c>
      <c r="C5567" s="1" t="s">
        <v>32898</v>
      </c>
      <c r="D5567" s="1" t="s">
        <v>78</v>
      </c>
      <c r="E5567" s="1" t="s">
        <v>1789</v>
      </c>
      <c r="F5567" s="1" t="s">
        <v>32900</v>
      </c>
      <c r="G5567" s="1" t="s">
        <v>655</v>
      </c>
      <c r="H5567">
        <v>420018</v>
      </c>
      <c r="I5567" s="1" t="s">
        <v>41</v>
      </c>
      <c r="J5567">
        <v>6.5</v>
      </c>
    </row>
    <row r="5568" spans="1:10" hidden="1" x14ac:dyDescent="0.25">
      <c r="A5568" s="24" t="str">
        <f t="shared" si="88"/>
        <v>420019ARCELOR (BERTON SICARD)</v>
      </c>
      <c r="B5568" s="1">
        <v>420019</v>
      </c>
      <c r="C5568" s="1" t="s">
        <v>32898</v>
      </c>
      <c r="D5568" s="1" t="s">
        <v>78</v>
      </c>
      <c r="E5568" s="1" t="s">
        <v>1790</v>
      </c>
      <c r="F5568" s="1" t="s">
        <v>32900</v>
      </c>
      <c r="G5568" s="1" t="s">
        <v>655</v>
      </c>
      <c r="H5568">
        <v>420019</v>
      </c>
      <c r="I5568" s="1" t="s">
        <v>41</v>
      </c>
      <c r="J5568">
        <v>6.5</v>
      </c>
    </row>
    <row r="5569" spans="1:10" hidden="1" x14ac:dyDescent="0.25">
      <c r="A5569" s="24" t="str">
        <f t="shared" si="88"/>
        <v>420021ARCELOR (BERTON SICARD)</v>
      </c>
      <c r="B5569" s="1">
        <v>420021</v>
      </c>
      <c r="C5569" s="1" t="s">
        <v>32898</v>
      </c>
      <c r="D5569" s="1" t="s">
        <v>78</v>
      </c>
      <c r="E5569" s="1" t="s">
        <v>1791</v>
      </c>
      <c r="F5569" s="1" t="s">
        <v>32900</v>
      </c>
      <c r="G5569" s="1" t="s">
        <v>655</v>
      </c>
      <c r="H5569">
        <v>420021</v>
      </c>
      <c r="I5569" s="1" t="s">
        <v>41</v>
      </c>
      <c r="J5569">
        <v>6.5</v>
      </c>
    </row>
    <row r="5570" spans="1:10" hidden="1" x14ac:dyDescent="0.25">
      <c r="A5570" s="24" t="str">
        <f t="shared" si="88"/>
        <v>420023ARCELOR (BERTON SICARD)</v>
      </c>
      <c r="B5570" s="1">
        <v>420023</v>
      </c>
      <c r="C5570" s="1" t="s">
        <v>32898</v>
      </c>
      <c r="D5570" s="1" t="s">
        <v>78</v>
      </c>
      <c r="E5570" s="1" t="s">
        <v>1792</v>
      </c>
      <c r="F5570" s="1" t="s">
        <v>32900</v>
      </c>
      <c r="G5570" s="1" t="s">
        <v>655</v>
      </c>
      <c r="H5570">
        <v>420023</v>
      </c>
      <c r="I5570" s="1" t="s">
        <v>41</v>
      </c>
      <c r="J5570">
        <v>6.5</v>
      </c>
    </row>
    <row r="5571" spans="1:10" hidden="1" x14ac:dyDescent="0.25">
      <c r="A5571" s="24" t="str">
        <f t="shared" si="88"/>
        <v>420024ARCELOR (BERTON SICARD)</v>
      </c>
      <c r="B5571" s="1">
        <v>420024</v>
      </c>
      <c r="C5571" s="1" t="s">
        <v>32898</v>
      </c>
      <c r="D5571" s="1" t="s">
        <v>78</v>
      </c>
      <c r="E5571" s="1" t="s">
        <v>1793</v>
      </c>
      <c r="F5571" s="1" t="s">
        <v>32900</v>
      </c>
      <c r="G5571" s="1" t="s">
        <v>655</v>
      </c>
      <c r="H5571">
        <v>420024</v>
      </c>
      <c r="I5571" s="1" t="s">
        <v>41</v>
      </c>
      <c r="J5571">
        <v>6.5</v>
      </c>
    </row>
    <row r="5572" spans="1:10" hidden="1" x14ac:dyDescent="0.25">
      <c r="A5572" s="24" t="str">
        <f t="shared" si="88"/>
        <v>420025ARCELOR (BERTON SICARD)</v>
      </c>
      <c r="B5572" s="1">
        <v>420025</v>
      </c>
      <c r="C5572" s="1" t="s">
        <v>32898</v>
      </c>
      <c r="D5572" s="1" t="s">
        <v>78</v>
      </c>
      <c r="E5572" s="1" t="s">
        <v>1794</v>
      </c>
      <c r="F5572" s="1" t="s">
        <v>32900</v>
      </c>
      <c r="G5572" s="1" t="s">
        <v>655</v>
      </c>
      <c r="H5572">
        <v>420025</v>
      </c>
      <c r="I5572" s="1" t="s">
        <v>41</v>
      </c>
      <c r="J5572">
        <v>6.5</v>
      </c>
    </row>
    <row r="5573" spans="1:10" hidden="1" x14ac:dyDescent="0.25">
      <c r="A5573" s="24" t="str">
        <f t="shared" si="88"/>
        <v>420026ARCELOR (BERTON SICARD)</v>
      </c>
      <c r="B5573" s="1">
        <v>420026</v>
      </c>
      <c r="C5573" s="1" t="s">
        <v>32898</v>
      </c>
      <c r="D5573" s="1" t="s">
        <v>78</v>
      </c>
      <c r="E5573" s="1" t="s">
        <v>1795</v>
      </c>
      <c r="F5573" s="1" t="s">
        <v>32900</v>
      </c>
      <c r="G5573" s="1" t="s">
        <v>655</v>
      </c>
      <c r="H5573">
        <v>420026</v>
      </c>
      <c r="I5573" s="1" t="s">
        <v>41</v>
      </c>
      <c r="J5573">
        <v>6.5</v>
      </c>
    </row>
    <row r="5574" spans="1:10" hidden="1" x14ac:dyDescent="0.25">
      <c r="A5574" s="24" t="str">
        <f t="shared" si="88"/>
        <v>420028ARCELOR (BERTON SICARD)</v>
      </c>
      <c r="B5574" s="1">
        <v>420028</v>
      </c>
      <c r="C5574" s="1" t="s">
        <v>32898</v>
      </c>
      <c r="D5574" s="1" t="s">
        <v>78</v>
      </c>
      <c r="E5574" s="1" t="s">
        <v>1797</v>
      </c>
      <c r="F5574" s="1" t="s">
        <v>32900</v>
      </c>
      <c r="G5574" s="1" t="s">
        <v>655</v>
      </c>
      <c r="H5574">
        <v>420028</v>
      </c>
      <c r="I5574" s="1" t="s">
        <v>41</v>
      </c>
      <c r="J5574">
        <v>6.5</v>
      </c>
    </row>
    <row r="5575" spans="1:10" hidden="1" x14ac:dyDescent="0.25">
      <c r="A5575" s="24" t="str">
        <f t="shared" si="88"/>
        <v>420030ARCELOR (BERTON SICARD)</v>
      </c>
      <c r="B5575" s="1">
        <v>420030</v>
      </c>
      <c r="C5575" s="1" t="s">
        <v>32898</v>
      </c>
      <c r="D5575" s="1" t="s">
        <v>78</v>
      </c>
      <c r="E5575" s="1" t="s">
        <v>1799</v>
      </c>
      <c r="F5575" s="1" t="s">
        <v>32900</v>
      </c>
      <c r="G5575" s="1" t="s">
        <v>655</v>
      </c>
      <c r="H5575">
        <v>420030</v>
      </c>
      <c r="I5575" s="1" t="s">
        <v>41</v>
      </c>
      <c r="J5575">
        <v>6.5</v>
      </c>
    </row>
    <row r="5576" spans="1:10" hidden="1" x14ac:dyDescent="0.25">
      <c r="A5576" s="24" t="str">
        <f t="shared" si="88"/>
        <v>420031ARCELOR (BERTON SICARD)</v>
      </c>
      <c r="B5576" s="1">
        <v>420031</v>
      </c>
      <c r="C5576" s="1" t="s">
        <v>32898</v>
      </c>
      <c r="D5576" s="1" t="s">
        <v>78</v>
      </c>
      <c r="E5576" s="1" t="s">
        <v>1800</v>
      </c>
      <c r="F5576" s="1" t="s">
        <v>32900</v>
      </c>
      <c r="G5576" s="1" t="s">
        <v>655</v>
      </c>
      <c r="H5576">
        <v>420031</v>
      </c>
      <c r="I5576" s="1" t="s">
        <v>41</v>
      </c>
      <c r="J5576">
        <v>6.5</v>
      </c>
    </row>
    <row r="5577" spans="1:10" hidden="1" x14ac:dyDescent="0.25">
      <c r="A5577" s="24" t="str">
        <f t="shared" si="88"/>
        <v>420032ARCELOR (BERTON SICARD)</v>
      </c>
      <c r="B5577" s="1">
        <v>420032</v>
      </c>
      <c r="C5577" s="1" t="s">
        <v>32898</v>
      </c>
      <c r="D5577" s="1" t="s">
        <v>78</v>
      </c>
      <c r="E5577" s="1" t="s">
        <v>1801</v>
      </c>
      <c r="F5577" s="1" t="s">
        <v>32900</v>
      </c>
      <c r="G5577" s="1" t="s">
        <v>655</v>
      </c>
      <c r="H5577">
        <v>420032</v>
      </c>
      <c r="I5577" s="1" t="s">
        <v>41</v>
      </c>
      <c r="J5577">
        <v>6.5</v>
      </c>
    </row>
    <row r="5578" spans="1:10" hidden="1" x14ac:dyDescent="0.25">
      <c r="A5578" s="24" t="str">
        <f t="shared" si="88"/>
        <v>420033ARCELOR (BERTON SICARD)</v>
      </c>
      <c r="B5578" s="1">
        <v>420033</v>
      </c>
      <c r="C5578" s="1" t="s">
        <v>32898</v>
      </c>
      <c r="D5578" s="1" t="s">
        <v>78</v>
      </c>
      <c r="E5578" s="1" t="s">
        <v>1802</v>
      </c>
      <c r="F5578" s="1" t="s">
        <v>32900</v>
      </c>
      <c r="G5578" s="1" t="s">
        <v>655</v>
      </c>
      <c r="H5578">
        <v>420033</v>
      </c>
      <c r="I5578" s="1" t="s">
        <v>41</v>
      </c>
      <c r="J5578">
        <v>6.5</v>
      </c>
    </row>
    <row r="5579" spans="1:10" hidden="1" x14ac:dyDescent="0.25">
      <c r="A5579" s="24" t="str">
        <f t="shared" si="88"/>
        <v>420034ARCELOR (BERTON SICARD)</v>
      </c>
      <c r="B5579" s="1">
        <v>420034</v>
      </c>
      <c r="C5579" s="1" t="s">
        <v>32898</v>
      </c>
      <c r="D5579" s="1" t="s">
        <v>78</v>
      </c>
      <c r="E5579" s="1" t="s">
        <v>1803</v>
      </c>
      <c r="F5579" s="1" t="s">
        <v>32900</v>
      </c>
      <c r="G5579" s="1" t="s">
        <v>655</v>
      </c>
      <c r="H5579">
        <v>420034</v>
      </c>
      <c r="I5579" s="1" t="s">
        <v>41</v>
      </c>
      <c r="J5579">
        <v>6.5</v>
      </c>
    </row>
    <row r="5580" spans="1:10" hidden="1" x14ac:dyDescent="0.25">
      <c r="A5580" s="24" t="str">
        <f t="shared" ref="A5580:A5643" si="89">B5580&amp;F5580</f>
        <v>420035ARCELOR (BERTON SICARD)</v>
      </c>
      <c r="B5580" s="1">
        <v>420035</v>
      </c>
      <c r="C5580" s="1" t="s">
        <v>32898</v>
      </c>
      <c r="D5580" s="1" t="s">
        <v>78</v>
      </c>
      <c r="E5580" s="1" t="s">
        <v>1804</v>
      </c>
      <c r="F5580" s="1" t="s">
        <v>32900</v>
      </c>
      <c r="G5580" s="1" t="s">
        <v>655</v>
      </c>
      <c r="H5580">
        <v>420035</v>
      </c>
      <c r="I5580" s="1" t="s">
        <v>41</v>
      </c>
      <c r="J5580">
        <v>6.5</v>
      </c>
    </row>
    <row r="5581" spans="1:10" hidden="1" x14ac:dyDescent="0.25">
      <c r="A5581" s="24" t="str">
        <f t="shared" si="89"/>
        <v>420036ARCELOR (BERTON SICARD)</v>
      </c>
      <c r="B5581" s="1">
        <v>420036</v>
      </c>
      <c r="C5581" s="1" t="s">
        <v>32898</v>
      </c>
      <c r="D5581" s="1" t="s">
        <v>78</v>
      </c>
      <c r="E5581" s="1" t="s">
        <v>1805</v>
      </c>
      <c r="F5581" s="1" t="s">
        <v>32900</v>
      </c>
      <c r="G5581" s="1" t="s">
        <v>655</v>
      </c>
      <c r="H5581">
        <v>420036</v>
      </c>
      <c r="I5581" s="1" t="s">
        <v>41</v>
      </c>
      <c r="J5581">
        <v>6.5</v>
      </c>
    </row>
    <row r="5582" spans="1:10" hidden="1" x14ac:dyDescent="0.25">
      <c r="A5582" s="24" t="str">
        <f t="shared" si="89"/>
        <v>420037ARCELOR (BERTON SICARD)</v>
      </c>
      <c r="B5582" s="1">
        <v>420037</v>
      </c>
      <c r="C5582" s="1" t="s">
        <v>32898</v>
      </c>
      <c r="D5582" s="1" t="s">
        <v>78</v>
      </c>
      <c r="E5582" s="1" t="s">
        <v>1806</v>
      </c>
      <c r="F5582" s="1" t="s">
        <v>32900</v>
      </c>
      <c r="G5582" s="1" t="s">
        <v>655</v>
      </c>
      <c r="H5582">
        <v>420037</v>
      </c>
      <c r="I5582" s="1" t="s">
        <v>41</v>
      </c>
      <c r="J5582">
        <v>6.5</v>
      </c>
    </row>
    <row r="5583" spans="1:10" hidden="1" x14ac:dyDescent="0.25">
      <c r="A5583" s="24" t="str">
        <f t="shared" si="89"/>
        <v>420038ARCELOR (BERTON SICARD)</v>
      </c>
      <c r="B5583" s="1">
        <v>420038</v>
      </c>
      <c r="C5583" s="1" t="s">
        <v>32898</v>
      </c>
      <c r="D5583" s="1" t="s">
        <v>78</v>
      </c>
      <c r="E5583" s="1" t="s">
        <v>1807</v>
      </c>
      <c r="F5583" s="1" t="s">
        <v>32900</v>
      </c>
      <c r="G5583" s="1" t="s">
        <v>655</v>
      </c>
      <c r="H5583">
        <v>420038</v>
      </c>
      <c r="I5583" s="1" t="s">
        <v>41</v>
      </c>
      <c r="J5583">
        <v>6.5</v>
      </c>
    </row>
    <row r="5584" spans="1:10" hidden="1" x14ac:dyDescent="0.25">
      <c r="A5584" s="24" t="str">
        <f t="shared" si="89"/>
        <v>420039ARCELOR (BERTON SICARD)</v>
      </c>
      <c r="B5584" s="1">
        <v>420039</v>
      </c>
      <c r="C5584" s="1" t="s">
        <v>32898</v>
      </c>
      <c r="D5584" s="1" t="s">
        <v>78</v>
      </c>
      <c r="E5584" s="1" t="s">
        <v>1808</v>
      </c>
      <c r="F5584" s="1" t="s">
        <v>32900</v>
      </c>
      <c r="G5584" s="1" t="s">
        <v>655</v>
      </c>
      <c r="H5584">
        <v>420039</v>
      </c>
      <c r="I5584" s="1" t="s">
        <v>41</v>
      </c>
      <c r="J5584">
        <v>6.5</v>
      </c>
    </row>
    <row r="5585" spans="1:10" hidden="1" x14ac:dyDescent="0.25">
      <c r="A5585" s="24" t="str">
        <f t="shared" si="89"/>
        <v>420040ARCELOR (BERTON SICARD)</v>
      </c>
      <c r="B5585" s="1">
        <v>420040</v>
      </c>
      <c r="C5585" s="1" t="s">
        <v>32898</v>
      </c>
      <c r="D5585" s="1" t="s">
        <v>78</v>
      </c>
      <c r="E5585" s="1" t="s">
        <v>1809</v>
      </c>
      <c r="F5585" s="1" t="s">
        <v>32900</v>
      </c>
      <c r="G5585" s="1" t="s">
        <v>655</v>
      </c>
      <c r="H5585">
        <v>420040</v>
      </c>
      <c r="I5585" s="1" t="s">
        <v>41</v>
      </c>
      <c r="J5585">
        <v>6.5</v>
      </c>
    </row>
    <row r="5586" spans="1:10" hidden="1" x14ac:dyDescent="0.25">
      <c r="A5586" s="24" t="str">
        <f t="shared" si="89"/>
        <v>420041ARCELOR (BERTON SICARD)</v>
      </c>
      <c r="B5586" s="1">
        <v>420041</v>
      </c>
      <c r="C5586" s="1" t="s">
        <v>32898</v>
      </c>
      <c r="D5586" s="1" t="s">
        <v>78</v>
      </c>
      <c r="E5586" s="1" t="s">
        <v>1810</v>
      </c>
      <c r="F5586" s="1" t="s">
        <v>32900</v>
      </c>
      <c r="G5586" s="1" t="s">
        <v>655</v>
      </c>
      <c r="H5586">
        <v>420041</v>
      </c>
      <c r="I5586" s="1" t="s">
        <v>41</v>
      </c>
      <c r="J5586">
        <v>6.5</v>
      </c>
    </row>
    <row r="5587" spans="1:10" hidden="1" x14ac:dyDescent="0.25">
      <c r="A5587" s="24" t="str">
        <f t="shared" si="89"/>
        <v>420042ARCELOR (BERTON SICARD)</v>
      </c>
      <c r="B5587" s="1">
        <v>420042</v>
      </c>
      <c r="C5587" s="1" t="s">
        <v>32898</v>
      </c>
      <c r="D5587" s="1" t="s">
        <v>78</v>
      </c>
      <c r="E5587" s="1" t="s">
        <v>1811</v>
      </c>
      <c r="F5587" s="1" t="s">
        <v>32900</v>
      </c>
      <c r="G5587" s="1" t="s">
        <v>655</v>
      </c>
      <c r="H5587">
        <v>420042</v>
      </c>
      <c r="I5587" s="1" t="s">
        <v>41</v>
      </c>
      <c r="J5587">
        <v>6.5</v>
      </c>
    </row>
    <row r="5588" spans="1:10" hidden="1" x14ac:dyDescent="0.25">
      <c r="A5588" s="24" t="str">
        <f t="shared" si="89"/>
        <v>420049ARCELOR (BERTON SICARD)</v>
      </c>
      <c r="B5588" s="1">
        <v>420049</v>
      </c>
      <c r="C5588" s="1" t="s">
        <v>32898</v>
      </c>
      <c r="D5588" s="1" t="s">
        <v>78</v>
      </c>
      <c r="E5588" s="1" t="s">
        <v>1812</v>
      </c>
      <c r="F5588" s="1" t="s">
        <v>32900</v>
      </c>
      <c r="G5588" s="1" t="s">
        <v>655</v>
      </c>
      <c r="H5588">
        <v>420049</v>
      </c>
      <c r="I5588" s="1" t="s">
        <v>41</v>
      </c>
      <c r="J5588">
        <v>6.5</v>
      </c>
    </row>
    <row r="5589" spans="1:10" hidden="1" x14ac:dyDescent="0.25">
      <c r="A5589" s="24" t="str">
        <f t="shared" si="89"/>
        <v>420050ARCELOR (BERTON SICARD)</v>
      </c>
      <c r="B5589" s="1">
        <v>420050</v>
      </c>
      <c r="C5589" s="1" t="s">
        <v>32898</v>
      </c>
      <c r="D5589" s="1" t="s">
        <v>78</v>
      </c>
      <c r="E5589" s="1" t="s">
        <v>677</v>
      </c>
      <c r="F5589" s="1" t="s">
        <v>32900</v>
      </c>
      <c r="G5589" s="1" t="s">
        <v>655</v>
      </c>
      <c r="H5589">
        <v>420050</v>
      </c>
      <c r="I5589" s="1" t="s">
        <v>41</v>
      </c>
      <c r="J5589">
        <v>6.5</v>
      </c>
    </row>
    <row r="5590" spans="1:10" hidden="1" x14ac:dyDescent="0.25">
      <c r="A5590" s="24" t="str">
        <f t="shared" si="89"/>
        <v>420051ARCELOR (BERTON SICARD)</v>
      </c>
      <c r="B5590" s="1">
        <v>420051</v>
      </c>
      <c r="C5590" s="1" t="s">
        <v>32898</v>
      </c>
      <c r="D5590" s="1" t="s">
        <v>78</v>
      </c>
      <c r="E5590" s="1" t="s">
        <v>1813</v>
      </c>
      <c r="F5590" s="1" t="s">
        <v>32900</v>
      </c>
      <c r="G5590" s="1" t="s">
        <v>655</v>
      </c>
      <c r="H5590">
        <v>420051</v>
      </c>
      <c r="I5590" s="1" t="s">
        <v>41</v>
      </c>
      <c r="J5590">
        <v>6.5</v>
      </c>
    </row>
    <row r="5591" spans="1:10" hidden="1" x14ac:dyDescent="0.25">
      <c r="A5591" s="24" t="str">
        <f t="shared" si="89"/>
        <v>420052ARCELOR (BERTON SICARD)</v>
      </c>
      <c r="B5591" s="1">
        <v>420052</v>
      </c>
      <c r="C5591" s="1" t="s">
        <v>32898</v>
      </c>
      <c r="D5591" s="1" t="s">
        <v>78</v>
      </c>
      <c r="E5591" s="1" t="s">
        <v>1814</v>
      </c>
      <c r="F5591" s="1" t="s">
        <v>32900</v>
      </c>
      <c r="G5591" s="1" t="s">
        <v>655</v>
      </c>
      <c r="H5591">
        <v>420052</v>
      </c>
      <c r="I5591" s="1" t="s">
        <v>41</v>
      </c>
      <c r="J5591">
        <v>6.5</v>
      </c>
    </row>
    <row r="5592" spans="1:10" hidden="1" x14ac:dyDescent="0.25">
      <c r="A5592" s="24" t="str">
        <f t="shared" si="89"/>
        <v>420053ARCELOR (BERTON SICARD)</v>
      </c>
      <c r="B5592" s="1">
        <v>420053</v>
      </c>
      <c r="C5592" s="1" t="s">
        <v>32898</v>
      </c>
      <c r="D5592" s="1" t="s">
        <v>78</v>
      </c>
      <c r="E5592" s="1" t="s">
        <v>1815</v>
      </c>
      <c r="F5592" s="1" t="s">
        <v>32900</v>
      </c>
      <c r="G5592" s="1" t="s">
        <v>655</v>
      </c>
      <c r="H5592">
        <v>420053</v>
      </c>
      <c r="I5592" s="1" t="s">
        <v>41</v>
      </c>
      <c r="J5592">
        <v>6.5</v>
      </c>
    </row>
    <row r="5593" spans="1:10" hidden="1" x14ac:dyDescent="0.25">
      <c r="A5593" s="24" t="str">
        <f t="shared" si="89"/>
        <v>420054ARCELOR (BERTON SICARD)</v>
      </c>
      <c r="B5593" s="1">
        <v>420054</v>
      </c>
      <c r="C5593" s="1" t="s">
        <v>32898</v>
      </c>
      <c r="D5593" s="1" t="s">
        <v>78</v>
      </c>
      <c r="E5593" s="1" t="s">
        <v>1816</v>
      </c>
      <c r="F5593" s="1" t="s">
        <v>32900</v>
      </c>
      <c r="G5593" s="1" t="s">
        <v>655</v>
      </c>
      <c r="H5593">
        <v>420054</v>
      </c>
      <c r="I5593" s="1" t="s">
        <v>41</v>
      </c>
      <c r="J5593">
        <v>6.5</v>
      </c>
    </row>
    <row r="5594" spans="1:10" hidden="1" x14ac:dyDescent="0.25">
      <c r="A5594" s="24" t="str">
        <f t="shared" si="89"/>
        <v>420055ARCELOR (BERTON SICARD)</v>
      </c>
      <c r="B5594" s="1">
        <v>420055</v>
      </c>
      <c r="C5594" s="1" t="s">
        <v>32898</v>
      </c>
      <c r="D5594" s="1" t="s">
        <v>78</v>
      </c>
      <c r="E5594" s="1" t="s">
        <v>1796</v>
      </c>
      <c r="F5594" s="1" t="s">
        <v>32900</v>
      </c>
      <c r="G5594" s="1" t="s">
        <v>655</v>
      </c>
      <c r="H5594">
        <v>420055</v>
      </c>
      <c r="I5594" s="1" t="s">
        <v>41</v>
      </c>
      <c r="J5594">
        <v>6.5</v>
      </c>
    </row>
    <row r="5595" spans="1:10" hidden="1" x14ac:dyDescent="0.25">
      <c r="A5595" s="24" t="str">
        <f t="shared" si="89"/>
        <v>420056ARCELOR (BERTON SICARD)</v>
      </c>
      <c r="B5595" s="1">
        <v>420056</v>
      </c>
      <c r="C5595" s="1" t="s">
        <v>32898</v>
      </c>
      <c r="D5595" s="1" t="s">
        <v>78</v>
      </c>
      <c r="E5595" s="1" t="s">
        <v>1817</v>
      </c>
      <c r="F5595" s="1" t="s">
        <v>32900</v>
      </c>
      <c r="G5595" s="1" t="s">
        <v>655</v>
      </c>
      <c r="H5595">
        <v>420056</v>
      </c>
      <c r="I5595" s="1" t="s">
        <v>41</v>
      </c>
      <c r="J5595">
        <v>6.5</v>
      </c>
    </row>
    <row r="5596" spans="1:10" hidden="1" x14ac:dyDescent="0.25">
      <c r="A5596" s="24" t="str">
        <f t="shared" si="89"/>
        <v>420057ARCELOR (BERTON SICARD)</v>
      </c>
      <c r="B5596" s="1">
        <v>420057</v>
      </c>
      <c r="C5596" s="1" t="s">
        <v>32898</v>
      </c>
      <c r="D5596" s="1" t="s">
        <v>78</v>
      </c>
      <c r="E5596" s="1" t="s">
        <v>1818</v>
      </c>
      <c r="F5596" s="1" t="s">
        <v>32900</v>
      </c>
      <c r="G5596" s="1" t="s">
        <v>655</v>
      </c>
      <c r="H5596">
        <v>420057</v>
      </c>
      <c r="I5596" s="1" t="s">
        <v>41</v>
      </c>
      <c r="J5596">
        <v>6.5</v>
      </c>
    </row>
    <row r="5597" spans="1:10" hidden="1" x14ac:dyDescent="0.25">
      <c r="A5597" s="24" t="str">
        <f t="shared" si="89"/>
        <v>420058ARCELOR (BERTON SICARD)</v>
      </c>
      <c r="B5597" s="1">
        <v>420058</v>
      </c>
      <c r="C5597" s="1" t="s">
        <v>32898</v>
      </c>
      <c r="D5597" s="1" t="s">
        <v>78</v>
      </c>
      <c r="E5597" s="1" t="s">
        <v>1819</v>
      </c>
      <c r="F5597" s="1" t="s">
        <v>32900</v>
      </c>
      <c r="G5597" s="1" t="s">
        <v>655</v>
      </c>
      <c r="H5597">
        <v>420058</v>
      </c>
      <c r="I5597" s="1" t="s">
        <v>41</v>
      </c>
      <c r="J5597">
        <v>6.5</v>
      </c>
    </row>
    <row r="5598" spans="1:10" hidden="1" x14ac:dyDescent="0.25">
      <c r="A5598" s="24" t="str">
        <f t="shared" si="89"/>
        <v>420059ARCELOR (BERTON SICARD)</v>
      </c>
      <c r="B5598" s="1">
        <v>420059</v>
      </c>
      <c r="C5598" s="1" t="s">
        <v>32898</v>
      </c>
      <c r="D5598" s="1" t="s">
        <v>78</v>
      </c>
      <c r="E5598" s="1" t="s">
        <v>1820</v>
      </c>
      <c r="F5598" s="1" t="s">
        <v>32900</v>
      </c>
      <c r="G5598" s="1" t="s">
        <v>655</v>
      </c>
      <c r="H5598">
        <v>420059</v>
      </c>
      <c r="I5598" s="1" t="s">
        <v>41</v>
      </c>
      <c r="J5598">
        <v>6.5</v>
      </c>
    </row>
    <row r="5599" spans="1:10" hidden="1" x14ac:dyDescent="0.25">
      <c r="A5599" s="24" t="str">
        <f t="shared" si="89"/>
        <v>420062ARCELOR (BERTON SICARD)</v>
      </c>
      <c r="B5599" s="1">
        <v>420062</v>
      </c>
      <c r="C5599" s="1" t="s">
        <v>32898</v>
      </c>
      <c r="D5599" s="1" t="s">
        <v>78</v>
      </c>
      <c r="E5599" s="1" t="s">
        <v>1821</v>
      </c>
      <c r="F5599" s="1" t="s">
        <v>32900</v>
      </c>
      <c r="G5599" s="1" t="s">
        <v>655</v>
      </c>
      <c r="H5599">
        <v>420062</v>
      </c>
      <c r="I5599" s="1" t="s">
        <v>41</v>
      </c>
      <c r="J5599">
        <v>6.5</v>
      </c>
    </row>
    <row r="5600" spans="1:10" hidden="1" x14ac:dyDescent="0.25">
      <c r="A5600" s="24" t="str">
        <f t="shared" si="89"/>
        <v>420063ARCELOR (BERTON SICARD)</v>
      </c>
      <c r="B5600" s="1">
        <v>420063</v>
      </c>
      <c r="C5600" s="1" t="s">
        <v>32898</v>
      </c>
      <c r="D5600" s="1" t="s">
        <v>78</v>
      </c>
      <c r="E5600" s="1" t="s">
        <v>1822</v>
      </c>
      <c r="F5600" s="1" t="s">
        <v>32900</v>
      </c>
      <c r="G5600" s="1" t="s">
        <v>655</v>
      </c>
      <c r="H5600">
        <v>420063</v>
      </c>
      <c r="I5600" s="1" t="s">
        <v>41</v>
      </c>
      <c r="J5600">
        <v>6.5</v>
      </c>
    </row>
    <row r="5601" spans="1:10" hidden="1" x14ac:dyDescent="0.25">
      <c r="A5601" s="24" t="str">
        <f t="shared" si="89"/>
        <v>420064ARCELOR (BERTON SICARD)</v>
      </c>
      <c r="B5601" s="1">
        <v>420064</v>
      </c>
      <c r="C5601" s="1" t="s">
        <v>32898</v>
      </c>
      <c r="D5601" s="1" t="s">
        <v>78</v>
      </c>
      <c r="E5601" s="1" t="s">
        <v>1823</v>
      </c>
      <c r="F5601" s="1" t="s">
        <v>32900</v>
      </c>
      <c r="G5601" s="1" t="s">
        <v>655</v>
      </c>
      <c r="H5601">
        <v>420064</v>
      </c>
      <c r="I5601" s="1" t="s">
        <v>41</v>
      </c>
      <c r="J5601">
        <v>6.5</v>
      </c>
    </row>
    <row r="5602" spans="1:10" hidden="1" x14ac:dyDescent="0.25">
      <c r="A5602" s="24" t="str">
        <f t="shared" si="89"/>
        <v>420067ARCELOR (BERTON SICARD)</v>
      </c>
      <c r="B5602" s="1">
        <v>420067</v>
      </c>
      <c r="C5602" s="1" t="s">
        <v>32898</v>
      </c>
      <c r="D5602" s="1" t="s">
        <v>78</v>
      </c>
      <c r="E5602" s="1" t="s">
        <v>1825</v>
      </c>
      <c r="F5602" s="1" t="s">
        <v>32900</v>
      </c>
      <c r="G5602" s="1" t="s">
        <v>655</v>
      </c>
      <c r="H5602">
        <v>420067</v>
      </c>
      <c r="I5602" s="1" t="s">
        <v>41</v>
      </c>
      <c r="J5602">
        <v>6.5</v>
      </c>
    </row>
    <row r="5603" spans="1:10" hidden="1" x14ac:dyDescent="0.25">
      <c r="A5603" s="24" t="str">
        <f t="shared" si="89"/>
        <v>420068ARCELOR (BERTON SICARD)</v>
      </c>
      <c r="B5603" s="1">
        <v>420068</v>
      </c>
      <c r="C5603" s="1" t="s">
        <v>32898</v>
      </c>
      <c r="D5603" s="1" t="s">
        <v>78</v>
      </c>
      <c r="E5603" s="1" t="s">
        <v>1826</v>
      </c>
      <c r="F5603" s="1" t="s">
        <v>32900</v>
      </c>
      <c r="G5603" s="1" t="s">
        <v>655</v>
      </c>
      <c r="H5603">
        <v>420068</v>
      </c>
      <c r="I5603" s="1" t="s">
        <v>41</v>
      </c>
      <c r="J5603">
        <v>6.5</v>
      </c>
    </row>
    <row r="5604" spans="1:10" hidden="1" x14ac:dyDescent="0.25">
      <c r="A5604" s="24" t="str">
        <f t="shared" si="89"/>
        <v>420070ARCELOR (BERTON SICARD)</v>
      </c>
      <c r="B5604" s="1">
        <v>420070</v>
      </c>
      <c r="C5604" s="1" t="s">
        <v>32898</v>
      </c>
      <c r="D5604" s="1" t="s">
        <v>78</v>
      </c>
      <c r="E5604" s="1" t="s">
        <v>677</v>
      </c>
      <c r="F5604" s="1" t="s">
        <v>32900</v>
      </c>
      <c r="G5604" s="1" t="s">
        <v>655</v>
      </c>
      <c r="H5604">
        <v>420070</v>
      </c>
      <c r="I5604" s="1" t="s">
        <v>41</v>
      </c>
      <c r="J5604">
        <v>6.5</v>
      </c>
    </row>
    <row r="5605" spans="1:10" hidden="1" x14ac:dyDescent="0.25">
      <c r="A5605" s="24" t="str">
        <f t="shared" si="89"/>
        <v>420072ARCELOR (BERTON SICARD)</v>
      </c>
      <c r="B5605" s="1">
        <v>420072</v>
      </c>
      <c r="C5605" s="1" t="s">
        <v>32898</v>
      </c>
      <c r="D5605" s="1" t="s">
        <v>78</v>
      </c>
      <c r="E5605" s="1" t="s">
        <v>1827</v>
      </c>
      <c r="F5605" s="1" t="s">
        <v>32900</v>
      </c>
      <c r="G5605" s="1" t="s">
        <v>655</v>
      </c>
      <c r="H5605">
        <v>420072</v>
      </c>
      <c r="I5605" s="1" t="s">
        <v>41</v>
      </c>
      <c r="J5605">
        <v>6.5</v>
      </c>
    </row>
    <row r="5606" spans="1:10" hidden="1" x14ac:dyDescent="0.25">
      <c r="A5606" s="24" t="str">
        <f t="shared" si="89"/>
        <v>420160ARCELOR (BERTON SICARD)</v>
      </c>
      <c r="B5606" s="1">
        <v>420160</v>
      </c>
      <c r="C5606" s="1" t="s">
        <v>32898</v>
      </c>
      <c r="D5606" s="1" t="s">
        <v>78</v>
      </c>
      <c r="E5606" s="1" t="s">
        <v>1828</v>
      </c>
      <c r="F5606" s="1" t="s">
        <v>32900</v>
      </c>
      <c r="G5606" s="1" t="s">
        <v>655</v>
      </c>
      <c r="H5606">
        <v>420160</v>
      </c>
      <c r="I5606" s="1" t="s">
        <v>41</v>
      </c>
      <c r="J5606">
        <v>6.5</v>
      </c>
    </row>
    <row r="5607" spans="1:10" hidden="1" x14ac:dyDescent="0.25">
      <c r="A5607" s="24" t="str">
        <f t="shared" si="89"/>
        <v>420162ARCELOR (BERTON SICARD)</v>
      </c>
      <c r="B5607" s="1">
        <v>420162</v>
      </c>
      <c r="C5607" s="1" t="s">
        <v>32898</v>
      </c>
      <c r="D5607" s="1" t="s">
        <v>78</v>
      </c>
      <c r="E5607" s="1" t="s">
        <v>1829</v>
      </c>
      <c r="F5607" s="1" t="s">
        <v>32900</v>
      </c>
      <c r="G5607" s="1" t="s">
        <v>655</v>
      </c>
      <c r="H5607">
        <v>420162</v>
      </c>
      <c r="I5607" s="1" t="s">
        <v>41</v>
      </c>
      <c r="J5607">
        <v>6.5</v>
      </c>
    </row>
    <row r="5608" spans="1:10" hidden="1" x14ac:dyDescent="0.25">
      <c r="A5608" s="24" t="str">
        <f t="shared" si="89"/>
        <v>420163ARCELOR (BERTON SICARD)</v>
      </c>
      <c r="B5608" s="1">
        <v>420163</v>
      </c>
      <c r="C5608" s="1" t="s">
        <v>32898</v>
      </c>
      <c r="D5608" s="1" t="s">
        <v>78</v>
      </c>
      <c r="E5608" s="1" t="s">
        <v>1830</v>
      </c>
      <c r="F5608" s="1" t="s">
        <v>32900</v>
      </c>
      <c r="G5608" s="1" t="s">
        <v>655</v>
      </c>
      <c r="H5608">
        <v>420163</v>
      </c>
      <c r="I5608" s="1" t="s">
        <v>41</v>
      </c>
      <c r="J5608">
        <v>6.5</v>
      </c>
    </row>
    <row r="5609" spans="1:10" hidden="1" x14ac:dyDescent="0.25">
      <c r="A5609" s="24" t="str">
        <f t="shared" si="89"/>
        <v>420164ARCELOR (BERTON SICARD)</v>
      </c>
      <c r="B5609" s="1">
        <v>420164</v>
      </c>
      <c r="C5609" s="1" t="s">
        <v>32898</v>
      </c>
      <c r="D5609" s="1" t="s">
        <v>78</v>
      </c>
      <c r="E5609" s="1" t="s">
        <v>1831</v>
      </c>
      <c r="F5609" s="1" t="s">
        <v>32900</v>
      </c>
      <c r="G5609" s="1" t="s">
        <v>655</v>
      </c>
      <c r="H5609">
        <v>420164</v>
      </c>
      <c r="I5609" s="1" t="s">
        <v>41</v>
      </c>
      <c r="J5609">
        <v>6.5</v>
      </c>
    </row>
    <row r="5610" spans="1:10" hidden="1" x14ac:dyDescent="0.25">
      <c r="A5610" s="24" t="str">
        <f t="shared" si="89"/>
        <v>420166ARCELOR (BERTON SICARD)</v>
      </c>
      <c r="B5610" s="1">
        <v>420166</v>
      </c>
      <c r="C5610" s="1" t="s">
        <v>32898</v>
      </c>
      <c r="D5610" s="1" t="s">
        <v>78</v>
      </c>
      <c r="E5610" s="1" t="s">
        <v>1832</v>
      </c>
      <c r="F5610" s="1" t="s">
        <v>32900</v>
      </c>
      <c r="G5610" s="1" t="s">
        <v>655</v>
      </c>
      <c r="H5610">
        <v>420166</v>
      </c>
      <c r="I5610" s="1" t="s">
        <v>41</v>
      </c>
      <c r="J5610">
        <v>6.5</v>
      </c>
    </row>
    <row r="5611" spans="1:10" hidden="1" x14ac:dyDescent="0.25">
      <c r="A5611" s="24" t="str">
        <f t="shared" si="89"/>
        <v>420167ARCELOR (BERTON SICARD)</v>
      </c>
      <c r="B5611" s="1">
        <v>420167</v>
      </c>
      <c r="C5611" s="1" t="s">
        <v>32898</v>
      </c>
      <c r="D5611" s="1" t="s">
        <v>78</v>
      </c>
      <c r="E5611" s="1" t="s">
        <v>1833</v>
      </c>
      <c r="F5611" s="1" t="s">
        <v>32900</v>
      </c>
      <c r="G5611" s="1" t="s">
        <v>655</v>
      </c>
      <c r="H5611">
        <v>420167</v>
      </c>
      <c r="I5611" s="1" t="s">
        <v>41</v>
      </c>
      <c r="J5611">
        <v>6.5</v>
      </c>
    </row>
    <row r="5612" spans="1:10" hidden="1" x14ac:dyDescent="0.25">
      <c r="A5612" s="24" t="str">
        <f t="shared" si="89"/>
        <v>423003ARCELOR (BERTON SICARD)</v>
      </c>
      <c r="B5612" s="1">
        <v>423003</v>
      </c>
      <c r="C5612" s="1" t="s">
        <v>32898</v>
      </c>
      <c r="D5612" s="1" t="s">
        <v>78</v>
      </c>
      <c r="E5612" s="1" t="s">
        <v>1834</v>
      </c>
      <c r="F5612" s="1" t="s">
        <v>32900</v>
      </c>
      <c r="G5612" s="1" t="s">
        <v>655</v>
      </c>
      <c r="H5612">
        <v>423003</v>
      </c>
      <c r="I5612" s="1" t="s">
        <v>41</v>
      </c>
      <c r="J5612">
        <v>6.5</v>
      </c>
    </row>
    <row r="5613" spans="1:10" hidden="1" x14ac:dyDescent="0.25">
      <c r="A5613" s="24" t="str">
        <f t="shared" si="89"/>
        <v>423004ARCELOR (BERTON SICARD)</v>
      </c>
      <c r="B5613" s="1">
        <v>423004</v>
      </c>
      <c r="C5613" s="1" t="s">
        <v>32898</v>
      </c>
      <c r="D5613" s="1" t="s">
        <v>78</v>
      </c>
      <c r="E5613" s="1" t="s">
        <v>1835</v>
      </c>
      <c r="F5613" s="1" t="s">
        <v>32900</v>
      </c>
      <c r="G5613" s="1" t="s">
        <v>655</v>
      </c>
      <c r="H5613">
        <v>423004</v>
      </c>
      <c r="I5613" s="1" t="s">
        <v>41</v>
      </c>
      <c r="J5613">
        <v>6.5</v>
      </c>
    </row>
    <row r="5614" spans="1:10" hidden="1" x14ac:dyDescent="0.25">
      <c r="A5614" s="24" t="str">
        <f t="shared" si="89"/>
        <v>423005ARCELOR (BERTON SICARD)</v>
      </c>
      <c r="B5614" s="1">
        <v>423005</v>
      </c>
      <c r="C5614" s="1" t="s">
        <v>32898</v>
      </c>
      <c r="D5614" s="1" t="s">
        <v>78</v>
      </c>
      <c r="E5614" s="1" t="s">
        <v>1834</v>
      </c>
      <c r="F5614" s="1" t="s">
        <v>32900</v>
      </c>
      <c r="G5614" s="1" t="s">
        <v>655</v>
      </c>
      <c r="H5614">
        <v>423005</v>
      </c>
      <c r="I5614" s="1" t="s">
        <v>41</v>
      </c>
      <c r="J5614">
        <v>6.5</v>
      </c>
    </row>
    <row r="5615" spans="1:10" hidden="1" x14ac:dyDescent="0.25">
      <c r="A5615" s="24" t="str">
        <f t="shared" si="89"/>
        <v>423006ARCELOR (BERTON SICARD)</v>
      </c>
      <c r="B5615" s="1">
        <v>423006</v>
      </c>
      <c r="C5615" s="1" t="s">
        <v>32898</v>
      </c>
      <c r="D5615" s="1" t="s">
        <v>78</v>
      </c>
      <c r="E5615" s="1" t="s">
        <v>1836</v>
      </c>
      <c r="F5615" s="1" t="s">
        <v>32900</v>
      </c>
      <c r="G5615" s="1" t="s">
        <v>655</v>
      </c>
      <c r="H5615">
        <v>423006</v>
      </c>
      <c r="I5615" s="1" t="s">
        <v>41</v>
      </c>
      <c r="J5615">
        <v>6.5</v>
      </c>
    </row>
    <row r="5616" spans="1:10" hidden="1" x14ac:dyDescent="0.25">
      <c r="A5616" s="24" t="str">
        <f t="shared" si="89"/>
        <v>423009ARCELOR (BERTON SICARD)</v>
      </c>
      <c r="B5616" s="1">
        <v>423009</v>
      </c>
      <c r="C5616" s="1" t="s">
        <v>32898</v>
      </c>
      <c r="D5616" s="1" t="s">
        <v>78</v>
      </c>
      <c r="E5616" s="1" t="s">
        <v>1838</v>
      </c>
      <c r="F5616" s="1" t="s">
        <v>32900</v>
      </c>
      <c r="G5616" s="1" t="s">
        <v>655</v>
      </c>
      <c r="H5616">
        <v>423009</v>
      </c>
      <c r="I5616" s="1" t="s">
        <v>41</v>
      </c>
      <c r="J5616">
        <v>6.5</v>
      </c>
    </row>
    <row r="5617" spans="1:10" hidden="1" x14ac:dyDescent="0.25">
      <c r="A5617" s="24" t="str">
        <f t="shared" si="89"/>
        <v>423031ARCELOR (BERTON SICARD)</v>
      </c>
      <c r="B5617" s="1">
        <v>423031</v>
      </c>
      <c r="C5617" s="1" t="s">
        <v>32898</v>
      </c>
      <c r="D5617" s="1" t="s">
        <v>78</v>
      </c>
      <c r="E5617" s="1" t="s">
        <v>1840</v>
      </c>
      <c r="F5617" s="1" t="s">
        <v>32900</v>
      </c>
      <c r="G5617" s="1" t="s">
        <v>655</v>
      </c>
      <c r="H5617">
        <v>423031</v>
      </c>
      <c r="I5617" s="1" t="s">
        <v>41</v>
      </c>
      <c r="J5617">
        <v>6.5</v>
      </c>
    </row>
    <row r="5618" spans="1:10" hidden="1" x14ac:dyDescent="0.25">
      <c r="A5618" s="24" t="str">
        <f t="shared" si="89"/>
        <v>423032ARCELOR (BERTON SICARD)</v>
      </c>
      <c r="B5618" s="1">
        <v>423032</v>
      </c>
      <c r="C5618" s="1" t="s">
        <v>32898</v>
      </c>
      <c r="D5618" s="1" t="s">
        <v>78</v>
      </c>
      <c r="E5618" s="1" t="s">
        <v>1841</v>
      </c>
      <c r="F5618" s="1" t="s">
        <v>32900</v>
      </c>
      <c r="G5618" s="1" t="s">
        <v>655</v>
      </c>
      <c r="H5618">
        <v>423032</v>
      </c>
      <c r="I5618" s="1" t="s">
        <v>41</v>
      </c>
      <c r="J5618">
        <v>6.5</v>
      </c>
    </row>
    <row r="5619" spans="1:10" hidden="1" x14ac:dyDescent="0.25">
      <c r="A5619" s="24" t="str">
        <f t="shared" si="89"/>
        <v>423033ARCELOR (BERTON SICARD)</v>
      </c>
      <c r="B5619" s="1">
        <v>423033</v>
      </c>
      <c r="C5619" s="1" t="s">
        <v>32898</v>
      </c>
      <c r="D5619" s="1" t="s">
        <v>78</v>
      </c>
      <c r="E5619" s="1" t="s">
        <v>1842</v>
      </c>
      <c r="F5619" s="1" t="s">
        <v>32900</v>
      </c>
      <c r="G5619" s="1" t="s">
        <v>655</v>
      </c>
      <c r="H5619">
        <v>423033</v>
      </c>
      <c r="I5619" s="1" t="s">
        <v>41</v>
      </c>
      <c r="J5619">
        <v>6.5</v>
      </c>
    </row>
    <row r="5620" spans="1:10" hidden="1" x14ac:dyDescent="0.25">
      <c r="A5620" s="24" t="str">
        <f t="shared" si="89"/>
        <v>423034ARCELOR (BERTON SICARD)</v>
      </c>
      <c r="B5620" s="1">
        <v>423034</v>
      </c>
      <c r="C5620" s="1" t="s">
        <v>32898</v>
      </c>
      <c r="D5620" s="1" t="s">
        <v>78</v>
      </c>
      <c r="E5620" s="1" t="s">
        <v>1843</v>
      </c>
      <c r="F5620" s="1" t="s">
        <v>32900</v>
      </c>
      <c r="G5620" s="1" t="s">
        <v>655</v>
      </c>
      <c r="H5620">
        <v>423034</v>
      </c>
      <c r="I5620" s="1" t="s">
        <v>41</v>
      </c>
      <c r="J5620">
        <v>6.5</v>
      </c>
    </row>
    <row r="5621" spans="1:10" hidden="1" x14ac:dyDescent="0.25">
      <c r="A5621" s="24" t="str">
        <f t="shared" si="89"/>
        <v>423036ARCELOR (BERTON SICARD)</v>
      </c>
      <c r="B5621" s="1">
        <v>423036</v>
      </c>
      <c r="C5621" s="1" t="s">
        <v>32898</v>
      </c>
      <c r="D5621" s="1" t="s">
        <v>78</v>
      </c>
      <c r="E5621" s="1" t="s">
        <v>1844</v>
      </c>
      <c r="F5621" s="1" t="s">
        <v>32900</v>
      </c>
      <c r="G5621" s="1" t="s">
        <v>655</v>
      </c>
      <c r="H5621">
        <v>423036</v>
      </c>
      <c r="I5621" s="1" t="s">
        <v>41</v>
      </c>
      <c r="J5621">
        <v>6.5</v>
      </c>
    </row>
    <row r="5622" spans="1:10" hidden="1" x14ac:dyDescent="0.25">
      <c r="A5622" s="24" t="str">
        <f t="shared" si="89"/>
        <v>423037ARCELOR (BERTON SICARD)</v>
      </c>
      <c r="B5622" s="1">
        <v>423037</v>
      </c>
      <c r="C5622" s="1" t="s">
        <v>32898</v>
      </c>
      <c r="D5622" s="1" t="s">
        <v>78</v>
      </c>
      <c r="E5622" s="1" t="s">
        <v>1845</v>
      </c>
      <c r="F5622" s="1" t="s">
        <v>32900</v>
      </c>
      <c r="G5622" s="1" t="s">
        <v>655</v>
      </c>
      <c r="H5622">
        <v>423037</v>
      </c>
      <c r="I5622" s="1" t="s">
        <v>41</v>
      </c>
      <c r="J5622">
        <v>6.5</v>
      </c>
    </row>
    <row r="5623" spans="1:10" hidden="1" x14ac:dyDescent="0.25">
      <c r="A5623" s="24" t="str">
        <f t="shared" si="89"/>
        <v>423040ARCELOR (BERTON SICARD)</v>
      </c>
      <c r="B5623" s="1">
        <v>423040</v>
      </c>
      <c r="C5623" s="1" t="s">
        <v>32898</v>
      </c>
      <c r="D5623" s="1" t="s">
        <v>78</v>
      </c>
      <c r="E5623" s="1" t="s">
        <v>1846</v>
      </c>
      <c r="F5623" s="1" t="s">
        <v>32900</v>
      </c>
      <c r="G5623" s="1" t="s">
        <v>655</v>
      </c>
      <c r="H5623">
        <v>423040</v>
      </c>
      <c r="I5623" s="1" t="s">
        <v>41</v>
      </c>
      <c r="J5623">
        <v>6.5</v>
      </c>
    </row>
    <row r="5624" spans="1:10" hidden="1" x14ac:dyDescent="0.25">
      <c r="A5624" s="24" t="str">
        <f t="shared" si="89"/>
        <v>423041ARCELOR (BERTON SICARD)</v>
      </c>
      <c r="B5624" s="1">
        <v>423041</v>
      </c>
      <c r="C5624" s="1" t="s">
        <v>32898</v>
      </c>
      <c r="D5624" s="1" t="s">
        <v>78</v>
      </c>
      <c r="E5624" s="1" t="s">
        <v>677</v>
      </c>
      <c r="F5624" s="1" t="s">
        <v>32900</v>
      </c>
      <c r="G5624" s="1" t="s">
        <v>655</v>
      </c>
      <c r="H5624">
        <v>423041</v>
      </c>
      <c r="I5624" s="1" t="s">
        <v>41</v>
      </c>
      <c r="J5624">
        <v>6.5</v>
      </c>
    </row>
    <row r="5625" spans="1:10" hidden="1" x14ac:dyDescent="0.25">
      <c r="A5625" s="24" t="str">
        <f t="shared" si="89"/>
        <v>423042ARCELOR (BERTON SICARD)</v>
      </c>
      <c r="B5625" s="1">
        <v>423042</v>
      </c>
      <c r="C5625" s="1" t="s">
        <v>32898</v>
      </c>
      <c r="D5625" s="1" t="s">
        <v>78</v>
      </c>
      <c r="E5625" s="1" t="s">
        <v>1847</v>
      </c>
      <c r="F5625" s="1" t="s">
        <v>32900</v>
      </c>
      <c r="G5625" s="1" t="s">
        <v>655</v>
      </c>
      <c r="H5625">
        <v>423042</v>
      </c>
      <c r="I5625" s="1" t="s">
        <v>41</v>
      </c>
      <c r="J5625">
        <v>6.5</v>
      </c>
    </row>
    <row r="5626" spans="1:10" hidden="1" x14ac:dyDescent="0.25">
      <c r="A5626" s="24" t="str">
        <f t="shared" si="89"/>
        <v>423043ARCELOR (BERTON SICARD)</v>
      </c>
      <c r="B5626" s="1">
        <v>423043</v>
      </c>
      <c r="C5626" s="1" t="s">
        <v>32898</v>
      </c>
      <c r="D5626" s="1" t="s">
        <v>78</v>
      </c>
      <c r="E5626" s="1" t="s">
        <v>1827</v>
      </c>
      <c r="F5626" s="1" t="s">
        <v>32900</v>
      </c>
      <c r="G5626" s="1" t="s">
        <v>655</v>
      </c>
      <c r="H5626">
        <v>423043</v>
      </c>
      <c r="I5626" s="1" t="s">
        <v>41</v>
      </c>
      <c r="J5626">
        <v>6.5</v>
      </c>
    </row>
    <row r="5627" spans="1:10" hidden="1" x14ac:dyDescent="0.25">
      <c r="A5627" s="24" t="str">
        <f t="shared" si="89"/>
        <v>423044ARCELOR (BERTON SICARD)</v>
      </c>
      <c r="B5627" s="1">
        <v>423044</v>
      </c>
      <c r="C5627" s="1" t="s">
        <v>32898</v>
      </c>
      <c r="D5627" s="1" t="s">
        <v>78</v>
      </c>
      <c r="E5627" s="1" t="s">
        <v>677</v>
      </c>
      <c r="F5627" s="1" t="s">
        <v>32900</v>
      </c>
      <c r="G5627" s="1" t="s">
        <v>655</v>
      </c>
      <c r="H5627">
        <v>423044</v>
      </c>
      <c r="I5627" s="1" t="s">
        <v>41</v>
      </c>
      <c r="J5627">
        <v>6.5</v>
      </c>
    </row>
    <row r="5628" spans="1:10" hidden="1" x14ac:dyDescent="0.25">
      <c r="A5628" s="24" t="str">
        <f t="shared" si="89"/>
        <v>450001ARCELOR (BERTON SICARD)</v>
      </c>
      <c r="B5628" s="1">
        <v>450001</v>
      </c>
      <c r="C5628" s="1" t="s">
        <v>32898</v>
      </c>
      <c r="D5628" s="1" t="s">
        <v>78</v>
      </c>
      <c r="E5628" s="1" t="s">
        <v>2396</v>
      </c>
      <c r="F5628" s="1" t="s">
        <v>32900</v>
      </c>
      <c r="G5628" s="1" t="s">
        <v>655</v>
      </c>
      <c r="H5628">
        <v>450001</v>
      </c>
      <c r="I5628" s="1" t="s">
        <v>41</v>
      </c>
      <c r="J5628">
        <v>1</v>
      </c>
    </row>
    <row r="5629" spans="1:10" hidden="1" x14ac:dyDescent="0.25">
      <c r="A5629" s="24" t="str">
        <f t="shared" si="89"/>
        <v>450002ARCELOR (BERTON SICARD)</v>
      </c>
      <c r="B5629" s="1">
        <v>450002</v>
      </c>
      <c r="C5629" s="1" t="s">
        <v>32898</v>
      </c>
      <c r="D5629" s="1" t="s">
        <v>78</v>
      </c>
      <c r="E5629" s="1" t="s">
        <v>2397</v>
      </c>
      <c r="F5629" s="1" t="s">
        <v>32900</v>
      </c>
      <c r="G5629" s="1" t="s">
        <v>655</v>
      </c>
      <c r="H5629">
        <v>450002</v>
      </c>
      <c r="I5629" s="1" t="s">
        <v>41</v>
      </c>
      <c r="J5629">
        <v>1</v>
      </c>
    </row>
    <row r="5630" spans="1:10" hidden="1" x14ac:dyDescent="0.25">
      <c r="A5630" s="24" t="str">
        <f t="shared" si="89"/>
        <v>450003ARCELOR (BERTON SICARD)</v>
      </c>
      <c r="B5630" s="1">
        <v>450003</v>
      </c>
      <c r="C5630" s="1" t="s">
        <v>32898</v>
      </c>
      <c r="D5630" s="1" t="s">
        <v>78</v>
      </c>
      <c r="E5630" s="1" t="s">
        <v>2398</v>
      </c>
      <c r="F5630" s="1" t="s">
        <v>32900</v>
      </c>
      <c r="G5630" s="1" t="s">
        <v>655</v>
      </c>
      <c r="H5630">
        <v>450003</v>
      </c>
      <c r="I5630" s="1" t="s">
        <v>41</v>
      </c>
      <c r="J5630">
        <v>1</v>
      </c>
    </row>
    <row r="5631" spans="1:10" hidden="1" x14ac:dyDescent="0.25">
      <c r="A5631" s="24" t="str">
        <f t="shared" si="89"/>
        <v>450012ARCELOR (BERTON SICARD)</v>
      </c>
      <c r="B5631" s="1">
        <v>450012</v>
      </c>
      <c r="C5631" s="1" t="s">
        <v>32898</v>
      </c>
      <c r="D5631" s="1" t="s">
        <v>78</v>
      </c>
      <c r="E5631" s="1" t="s">
        <v>2098</v>
      </c>
      <c r="F5631" s="1" t="s">
        <v>32900</v>
      </c>
      <c r="G5631" s="1" t="s">
        <v>655</v>
      </c>
      <c r="H5631">
        <v>450012</v>
      </c>
      <c r="I5631" s="1" t="s">
        <v>41</v>
      </c>
      <c r="J5631">
        <v>1</v>
      </c>
    </row>
    <row r="5632" spans="1:10" hidden="1" x14ac:dyDescent="0.25">
      <c r="A5632" s="24" t="str">
        <f t="shared" si="89"/>
        <v>450014ARCELOR (BERTON SICARD)</v>
      </c>
      <c r="B5632" s="1">
        <v>450014</v>
      </c>
      <c r="C5632" s="1" t="s">
        <v>32898</v>
      </c>
      <c r="D5632" s="1" t="s">
        <v>78</v>
      </c>
      <c r="E5632" s="1" t="s">
        <v>2400</v>
      </c>
      <c r="F5632" s="1" t="s">
        <v>32900</v>
      </c>
      <c r="G5632" s="1" t="s">
        <v>655</v>
      </c>
      <c r="H5632">
        <v>450014</v>
      </c>
      <c r="I5632" s="1" t="s">
        <v>41</v>
      </c>
      <c r="J5632">
        <v>1</v>
      </c>
    </row>
    <row r="5633" spans="1:10" hidden="1" x14ac:dyDescent="0.25">
      <c r="A5633" s="24" t="str">
        <f t="shared" si="89"/>
        <v>450024ARCELOR (BERTON SICARD)</v>
      </c>
      <c r="B5633" s="1">
        <v>450024</v>
      </c>
      <c r="C5633" s="1" t="s">
        <v>32898</v>
      </c>
      <c r="D5633" s="1" t="s">
        <v>78</v>
      </c>
      <c r="E5633" s="1" t="s">
        <v>2402</v>
      </c>
      <c r="F5633" s="1" t="s">
        <v>32900</v>
      </c>
      <c r="G5633" s="1" t="s">
        <v>655</v>
      </c>
      <c r="H5633">
        <v>450024</v>
      </c>
      <c r="I5633" s="1" t="s">
        <v>41</v>
      </c>
      <c r="J5633">
        <v>1</v>
      </c>
    </row>
    <row r="5634" spans="1:10" hidden="1" x14ac:dyDescent="0.25">
      <c r="A5634" s="24" t="str">
        <f t="shared" si="89"/>
        <v>450036ARCELOR (BERTON SICARD)</v>
      </c>
      <c r="B5634" s="1">
        <v>450036</v>
      </c>
      <c r="C5634" s="1" t="s">
        <v>32898</v>
      </c>
      <c r="D5634" s="1" t="s">
        <v>78</v>
      </c>
      <c r="E5634" s="1" t="s">
        <v>2403</v>
      </c>
      <c r="F5634" s="1" t="s">
        <v>32900</v>
      </c>
      <c r="G5634" s="1" t="s">
        <v>655</v>
      </c>
      <c r="H5634">
        <v>450036</v>
      </c>
      <c r="I5634" s="1" t="s">
        <v>41</v>
      </c>
      <c r="J5634">
        <v>1</v>
      </c>
    </row>
    <row r="5635" spans="1:10" hidden="1" x14ac:dyDescent="0.25">
      <c r="A5635" s="24" t="str">
        <f t="shared" si="89"/>
        <v>450037ARCELOR (BERTON SICARD)</v>
      </c>
      <c r="B5635" s="1">
        <v>450037</v>
      </c>
      <c r="C5635" s="1" t="s">
        <v>32898</v>
      </c>
      <c r="D5635" s="1" t="s">
        <v>78</v>
      </c>
      <c r="E5635" s="1" t="s">
        <v>2175</v>
      </c>
      <c r="F5635" s="1" t="s">
        <v>32900</v>
      </c>
      <c r="G5635" s="1" t="s">
        <v>655</v>
      </c>
      <c r="H5635">
        <v>450037</v>
      </c>
      <c r="I5635" s="1" t="s">
        <v>41</v>
      </c>
      <c r="J5635">
        <v>2</v>
      </c>
    </row>
    <row r="5636" spans="1:10" hidden="1" x14ac:dyDescent="0.25">
      <c r="A5636" s="24" t="str">
        <f t="shared" si="89"/>
        <v>450074ARCELOR (BERTON SICARD)</v>
      </c>
      <c r="B5636" s="1">
        <v>450074</v>
      </c>
      <c r="C5636" s="1" t="s">
        <v>32898</v>
      </c>
      <c r="D5636" s="1" t="s">
        <v>78</v>
      </c>
      <c r="E5636" s="1" t="s">
        <v>1848</v>
      </c>
      <c r="F5636" s="1" t="s">
        <v>32900</v>
      </c>
      <c r="G5636" s="1" t="s">
        <v>655</v>
      </c>
      <c r="H5636">
        <v>450074</v>
      </c>
      <c r="I5636" s="1" t="s">
        <v>41</v>
      </c>
      <c r="J5636">
        <v>1</v>
      </c>
    </row>
    <row r="5637" spans="1:10" hidden="1" x14ac:dyDescent="0.25">
      <c r="A5637" s="24" t="str">
        <f t="shared" si="89"/>
        <v>450074DARCELOR (BERTON SICARD)</v>
      </c>
      <c r="B5637" s="1" t="s">
        <v>2176</v>
      </c>
      <c r="C5637" s="1" t="s">
        <v>32898</v>
      </c>
      <c r="D5637" s="1" t="s">
        <v>78</v>
      </c>
      <c r="E5637" s="1" t="s">
        <v>2177</v>
      </c>
      <c r="F5637" s="1" t="s">
        <v>32900</v>
      </c>
      <c r="G5637" s="1" t="s">
        <v>655</v>
      </c>
      <c r="H5637" t="s">
        <v>2176</v>
      </c>
      <c r="I5637" s="1" t="s">
        <v>41</v>
      </c>
      <c r="J5637">
        <v>1</v>
      </c>
    </row>
    <row r="5638" spans="1:10" hidden="1" x14ac:dyDescent="0.25">
      <c r="A5638" s="24" t="str">
        <f t="shared" si="89"/>
        <v>450074GARCELOR (BERTON SICARD)</v>
      </c>
      <c r="B5638" s="1" t="s">
        <v>2178</v>
      </c>
      <c r="C5638" s="1" t="s">
        <v>32898</v>
      </c>
      <c r="D5638" s="1" t="s">
        <v>78</v>
      </c>
      <c r="E5638" s="1" t="s">
        <v>2179</v>
      </c>
      <c r="F5638" s="1" t="s">
        <v>32900</v>
      </c>
      <c r="G5638" s="1" t="s">
        <v>655</v>
      </c>
      <c r="H5638" t="s">
        <v>2178</v>
      </c>
      <c r="I5638" s="1" t="s">
        <v>41</v>
      </c>
      <c r="J5638">
        <v>1</v>
      </c>
    </row>
    <row r="5639" spans="1:10" hidden="1" x14ac:dyDescent="0.25">
      <c r="A5639" s="24" t="str">
        <f t="shared" si="89"/>
        <v>450075AARCELOR (BERTON SICARD)</v>
      </c>
      <c r="B5639" s="1" t="s">
        <v>2180</v>
      </c>
      <c r="C5639" s="1" t="s">
        <v>32898</v>
      </c>
      <c r="D5639" s="1" t="s">
        <v>78</v>
      </c>
      <c r="E5639" s="1" t="s">
        <v>2181</v>
      </c>
      <c r="F5639" s="1" t="s">
        <v>32900</v>
      </c>
      <c r="G5639" s="1" t="s">
        <v>655</v>
      </c>
      <c r="H5639" t="s">
        <v>2180</v>
      </c>
      <c r="I5639" s="1" t="s">
        <v>41</v>
      </c>
      <c r="J5639">
        <v>1</v>
      </c>
    </row>
    <row r="5640" spans="1:10" hidden="1" x14ac:dyDescent="0.25">
      <c r="A5640" s="24" t="str">
        <f t="shared" si="89"/>
        <v>450088ARCELOR (BERTON SICARD)</v>
      </c>
      <c r="B5640" s="1">
        <v>450088</v>
      </c>
      <c r="C5640" s="1" t="s">
        <v>32898</v>
      </c>
      <c r="D5640" s="1" t="s">
        <v>78</v>
      </c>
      <c r="E5640" s="1" t="s">
        <v>2404</v>
      </c>
      <c r="F5640" s="1" t="s">
        <v>32900</v>
      </c>
      <c r="G5640" s="1" t="s">
        <v>655</v>
      </c>
      <c r="H5640">
        <v>450088</v>
      </c>
      <c r="I5640" s="1" t="s">
        <v>41</v>
      </c>
      <c r="J5640">
        <v>1</v>
      </c>
    </row>
    <row r="5641" spans="1:10" hidden="1" x14ac:dyDescent="0.25">
      <c r="A5641" s="24" t="str">
        <f t="shared" si="89"/>
        <v>450090ARCELOR (BERTON SICARD)</v>
      </c>
      <c r="B5641" s="1">
        <v>450090</v>
      </c>
      <c r="C5641" s="1" t="s">
        <v>32898</v>
      </c>
      <c r="D5641" s="1" t="s">
        <v>78</v>
      </c>
      <c r="E5641" s="1" t="s">
        <v>2185</v>
      </c>
      <c r="F5641" s="1" t="s">
        <v>32900</v>
      </c>
      <c r="G5641" s="1" t="s">
        <v>655</v>
      </c>
      <c r="H5641">
        <v>450090</v>
      </c>
      <c r="I5641" s="1" t="s">
        <v>41</v>
      </c>
      <c r="J5641">
        <v>1</v>
      </c>
    </row>
    <row r="5642" spans="1:10" hidden="1" x14ac:dyDescent="0.25">
      <c r="A5642" s="24" t="str">
        <f t="shared" si="89"/>
        <v>450098ARCELOR (BERTON SICARD)</v>
      </c>
      <c r="B5642" s="1">
        <v>450098</v>
      </c>
      <c r="C5642" s="1" t="s">
        <v>32898</v>
      </c>
      <c r="D5642" s="1" t="s">
        <v>78</v>
      </c>
      <c r="E5642" s="1" t="s">
        <v>1849</v>
      </c>
      <c r="F5642" s="1" t="s">
        <v>32900</v>
      </c>
      <c r="G5642" s="1" t="s">
        <v>655</v>
      </c>
      <c r="H5642">
        <v>450098</v>
      </c>
      <c r="I5642" s="1" t="s">
        <v>41</v>
      </c>
      <c r="J5642">
        <v>50</v>
      </c>
    </row>
    <row r="5643" spans="1:10" hidden="1" x14ac:dyDescent="0.25">
      <c r="A5643" s="24" t="str">
        <f t="shared" si="89"/>
        <v>450127ARCELOR (BERTON SICARD)</v>
      </c>
      <c r="B5643" s="1">
        <v>450127</v>
      </c>
      <c r="C5643" s="1" t="s">
        <v>32898</v>
      </c>
      <c r="D5643" s="1" t="s">
        <v>78</v>
      </c>
      <c r="E5643" s="1" t="s">
        <v>2187</v>
      </c>
      <c r="F5643" s="1" t="s">
        <v>32900</v>
      </c>
      <c r="G5643" s="1" t="s">
        <v>655</v>
      </c>
      <c r="H5643">
        <v>450127</v>
      </c>
      <c r="I5643" s="1" t="s">
        <v>41</v>
      </c>
      <c r="J5643">
        <v>1</v>
      </c>
    </row>
    <row r="5644" spans="1:10" hidden="1" x14ac:dyDescent="0.25">
      <c r="A5644" s="24" t="str">
        <f t="shared" ref="A5644:A5707" si="90">B5644&amp;F5644</f>
        <v>450129ARCELOR (BERTON SICARD)</v>
      </c>
      <c r="B5644" s="1">
        <v>450129</v>
      </c>
      <c r="C5644" s="1" t="s">
        <v>32898</v>
      </c>
      <c r="D5644" s="1" t="s">
        <v>78</v>
      </c>
      <c r="E5644" s="1" t="s">
        <v>2188</v>
      </c>
      <c r="F5644" s="1" t="s">
        <v>32900</v>
      </c>
      <c r="G5644" s="1" t="s">
        <v>655</v>
      </c>
      <c r="H5644">
        <v>450129</v>
      </c>
      <c r="I5644" s="1" t="s">
        <v>41</v>
      </c>
      <c r="J5644">
        <v>1</v>
      </c>
    </row>
    <row r="5645" spans="1:10" hidden="1" x14ac:dyDescent="0.25">
      <c r="A5645" s="24" t="str">
        <f t="shared" si="90"/>
        <v>450138ARCELOR (BERTON SICARD)</v>
      </c>
      <c r="B5645" s="1">
        <v>450138</v>
      </c>
      <c r="C5645" s="1" t="s">
        <v>32898</v>
      </c>
      <c r="D5645" s="1" t="s">
        <v>32837</v>
      </c>
      <c r="E5645" s="1" t="s">
        <v>2189</v>
      </c>
      <c r="F5645" s="1" t="s">
        <v>32900</v>
      </c>
      <c r="G5645" s="1" t="s">
        <v>655</v>
      </c>
      <c r="H5645">
        <v>450138</v>
      </c>
      <c r="I5645" s="1" t="s">
        <v>41</v>
      </c>
      <c r="J5645">
        <v>1</v>
      </c>
    </row>
    <row r="5646" spans="1:10" hidden="1" x14ac:dyDescent="0.25">
      <c r="A5646" s="24" t="str">
        <f t="shared" si="90"/>
        <v>450147ARCELOR (BERTON SICARD)</v>
      </c>
      <c r="B5646" s="1">
        <v>450147</v>
      </c>
      <c r="C5646" s="1" t="s">
        <v>32898</v>
      </c>
      <c r="D5646" s="1" t="s">
        <v>78</v>
      </c>
      <c r="E5646" s="1" t="s">
        <v>2191</v>
      </c>
      <c r="F5646" s="1" t="s">
        <v>32900</v>
      </c>
      <c r="G5646" s="1" t="s">
        <v>655</v>
      </c>
      <c r="H5646">
        <v>450147</v>
      </c>
      <c r="I5646" s="1" t="s">
        <v>41</v>
      </c>
      <c r="J5646">
        <v>1</v>
      </c>
    </row>
    <row r="5647" spans="1:10" hidden="1" x14ac:dyDescent="0.25">
      <c r="A5647" s="24" t="str">
        <f t="shared" si="90"/>
        <v>460046ARCELOR (BERTON SICARD)</v>
      </c>
      <c r="B5647" s="1">
        <v>460046</v>
      </c>
      <c r="C5647" s="1" t="s">
        <v>32898</v>
      </c>
      <c r="D5647" s="1" t="s">
        <v>78</v>
      </c>
      <c r="E5647" s="1" t="s">
        <v>2408</v>
      </c>
      <c r="F5647" s="1" t="s">
        <v>32900</v>
      </c>
      <c r="G5647" s="1" t="s">
        <v>655</v>
      </c>
      <c r="H5647">
        <v>460046</v>
      </c>
      <c r="I5647" s="1" t="s">
        <v>41</v>
      </c>
      <c r="J5647">
        <v>4</v>
      </c>
    </row>
    <row r="5648" spans="1:10" hidden="1" x14ac:dyDescent="0.25">
      <c r="A5648" s="24" t="str">
        <f t="shared" si="90"/>
        <v>460047ARCELOR (BERTON SICARD)</v>
      </c>
      <c r="B5648" s="1">
        <v>460047</v>
      </c>
      <c r="C5648" s="1" t="s">
        <v>32898</v>
      </c>
      <c r="D5648" s="1" t="s">
        <v>78</v>
      </c>
      <c r="E5648" s="1" t="s">
        <v>2409</v>
      </c>
      <c r="F5648" s="1" t="s">
        <v>32900</v>
      </c>
      <c r="G5648" s="1" t="s">
        <v>655</v>
      </c>
      <c r="H5648">
        <v>460047</v>
      </c>
      <c r="I5648" s="1" t="s">
        <v>41</v>
      </c>
      <c r="J5648">
        <v>4</v>
      </c>
    </row>
    <row r="5649" spans="1:10" hidden="1" x14ac:dyDescent="0.25">
      <c r="A5649" s="24" t="str">
        <f t="shared" si="90"/>
        <v>460048ARCELOR (BERTON SICARD)</v>
      </c>
      <c r="B5649" s="1">
        <v>460048</v>
      </c>
      <c r="C5649" s="1" t="s">
        <v>32898</v>
      </c>
      <c r="D5649" s="1" t="s">
        <v>78</v>
      </c>
      <c r="E5649" s="1" t="s">
        <v>2410</v>
      </c>
      <c r="F5649" s="1" t="s">
        <v>32900</v>
      </c>
      <c r="G5649" s="1" t="s">
        <v>655</v>
      </c>
      <c r="H5649">
        <v>460048</v>
      </c>
      <c r="I5649" s="1" t="s">
        <v>41</v>
      </c>
      <c r="J5649">
        <v>4</v>
      </c>
    </row>
    <row r="5650" spans="1:10" hidden="1" x14ac:dyDescent="0.25">
      <c r="A5650" s="24" t="str">
        <f t="shared" si="90"/>
        <v>460049ARCELOR (BERTON SICARD)</v>
      </c>
      <c r="B5650" s="1">
        <v>460049</v>
      </c>
      <c r="C5650" s="1" t="s">
        <v>32898</v>
      </c>
      <c r="D5650" s="1" t="s">
        <v>78</v>
      </c>
      <c r="E5650" s="1" t="s">
        <v>2411</v>
      </c>
      <c r="F5650" s="1" t="s">
        <v>32900</v>
      </c>
      <c r="G5650" s="1" t="s">
        <v>655</v>
      </c>
      <c r="H5650">
        <v>460049</v>
      </c>
      <c r="I5650" s="1" t="s">
        <v>41</v>
      </c>
      <c r="J5650">
        <v>4</v>
      </c>
    </row>
    <row r="5651" spans="1:10" hidden="1" x14ac:dyDescent="0.25">
      <c r="A5651" s="24" t="str">
        <f t="shared" si="90"/>
        <v>460062ARCELOR (BERTON SICARD)</v>
      </c>
      <c r="B5651" s="1">
        <v>460062</v>
      </c>
      <c r="C5651" s="1" t="s">
        <v>32898</v>
      </c>
      <c r="D5651" s="1" t="s">
        <v>78</v>
      </c>
      <c r="E5651" s="1" t="s">
        <v>2412</v>
      </c>
      <c r="F5651" s="1" t="s">
        <v>32900</v>
      </c>
      <c r="G5651" s="1" t="s">
        <v>655</v>
      </c>
      <c r="H5651">
        <v>460062</v>
      </c>
      <c r="I5651" s="1" t="s">
        <v>41</v>
      </c>
      <c r="J5651">
        <v>4</v>
      </c>
    </row>
    <row r="5652" spans="1:10" hidden="1" x14ac:dyDescent="0.25">
      <c r="A5652" s="24" t="str">
        <f t="shared" si="90"/>
        <v>460063ARCELOR (BERTON SICARD)</v>
      </c>
      <c r="B5652" s="1">
        <v>460063</v>
      </c>
      <c r="C5652" s="1" t="s">
        <v>32898</v>
      </c>
      <c r="D5652" s="1" t="s">
        <v>78</v>
      </c>
      <c r="E5652" s="1" t="s">
        <v>2413</v>
      </c>
      <c r="F5652" s="1" t="s">
        <v>32900</v>
      </c>
      <c r="G5652" s="1" t="s">
        <v>655</v>
      </c>
      <c r="H5652">
        <v>460063</v>
      </c>
      <c r="I5652" s="1" t="s">
        <v>41</v>
      </c>
      <c r="J5652">
        <v>4</v>
      </c>
    </row>
    <row r="5653" spans="1:10" hidden="1" x14ac:dyDescent="0.25">
      <c r="A5653" s="24" t="str">
        <f t="shared" si="90"/>
        <v>460100ARCELOR (BERTON SICARD)</v>
      </c>
      <c r="B5653" s="1">
        <v>460100</v>
      </c>
      <c r="C5653" s="1" t="s">
        <v>32898</v>
      </c>
      <c r="D5653" s="1" t="s">
        <v>78</v>
      </c>
      <c r="E5653" s="1" t="s">
        <v>2192</v>
      </c>
      <c r="F5653" s="1" t="s">
        <v>32900</v>
      </c>
      <c r="G5653" s="1" t="s">
        <v>655</v>
      </c>
      <c r="H5653">
        <v>460100</v>
      </c>
      <c r="I5653" s="1" t="s">
        <v>41</v>
      </c>
      <c r="J5653">
        <v>1</v>
      </c>
    </row>
    <row r="5654" spans="1:10" hidden="1" x14ac:dyDescent="0.25">
      <c r="A5654" s="24" t="str">
        <f t="shared" si="90"/>
        <v>460101ARCELOR (BERTON SICARD)</v>
      </c>
      <c r="B5654" s="1">
        <v>460101</v>
      </c>
      <c r="C5654" s="1" t="s">
        <v>32898</v>
      </c>
      <c r="D5654" s="1" t="s">
        <v>78</v>
      </c>
      <c r="E5654" s="1" t="s">
        <v>2414</v>
      </c>
      <c r="F5654" s="1" t="s">
        <v>32900</v>
      </c>
      <c r="G5654" s="1" t="s">
        <v>655</v>
      </c>
      <c r="H5654">
        <v>460101</v>
      </c>
      <c r="I5654" s="1" t="s">
        <v>41</v>
      </c>
      <c r="J5654">
        <v>1</v>
      </c>
    </row>
    <row r="5655" spans="1:10" hidden="1" x14ac:dyDescent="0.25">
      <c r="A5655" s="24" t="str">
        <f t="shared" si="90"/>
        <v>460102ARCELOR (BERTON SICARD)</v>
      </c>
      <c r="B5655" s="1">
        <v>460102</v>
      </c>
      <c r="C5655" s="1" t="s">
        <v>32898</v>
      </c>
      <c r="D5655" s="1" t="s">
        <v>78</v>
      </c>
      <c r="E5655" s="1" t="s">
        <v>2415</v>
      </c>
      <c r="F5655" s="1" t="s">
        <v>32900</v>
      </c>
      <c r="G5655" s="1" t="s">
        <v>655</v>
      </c>
      <c r="H5655">
        <v>460102</v>
      </c>
      <c r="I5655" s="1" t="s">
        <v>41</v>
      </c>
      <c r="J5655">
        <v>1</v>
      </c>
    </row>
    <row r="5656" spans="1:10" hidden="1" x14ac:dyDescent="0.25">
      <c r="A5656" s="24" t="str">
        <f t="shared" si="90"/>
        <v>460103ARCELOR (BERTON SICARD)</v>
      </c>
      <c r="B5656" s="1">
        <v>460103</v>
      </c>
      <c r="C5656" s="1" t="s">
        <v>32898</v>
      </c>
      <c r="D5656" s="1" t="s">
        <v>78</v>
      </c>
      <c r="E5656" s="1" t="s">
        <v>2193</v>
      </c>
      <c r="F5656" s="1" t="s">
        <v>32900</v>
      </c>
      <c r="G5656" s="1" t="s">
        <v>655</v>
      </c>
      <c r="H5656">
        <v>460103</v>
      </c>
      <c r="I5656" s="1" t="s">
        <v>41</v>
      </c>
      <c r="J5656">
        <v>1</v>
      </c>
    </row>
    <row r="5657" spans="1:10" hidden="1" x14ac:dyDescent="0.25">
      <c r="A5657" s="24" t="str">
        <f t="shared" si="90"/>
        <v>460104ARCELOR (BERTON SICARD)</v>
      </c>
      <c r="B5657" s="1">
        <v>460104</v>
      </c>
      <c r="C5657" s="1" t="s">
        <v>32898</v>
      </c>
      <c r="D5657" s="1" t="s">
        <v>78</v>
      </c>
      <c r="E5657" s="1" t="s">
        <v>2194</v>
      </c>
      <c r="F5657" s="1" t="s">
        <v>32900</v>
      </c>
      <c r="G5657" s="1" t="s">
        <v>655</v>
      </c>
      <c r="H5657">
        <v>460104</v>
      </c>
      <c r="I5657" s="1" t="s">
        <v>41</v>
      </c>
      <c r="J5657">
        <v>1</v>
      </c>
    </row>
    <row r="5658" spans="1:10" hidden="1" x14ac:dyDescent="0.25">
      <c r="A5658" s="24" t="str">
        <f t="shared" si="90"/>
        <v>510000ARCELOR (BERTON SICARD)</v>
      </c>
      <c r="B5658" s="1">
        <v>510000</v>
      </c>
      <c r="C5658" s="1" t="s">
        <v>32898</v>
      </c>
      <c r="D5658" s="1" t="s">
        <v>78</v>
      </c>
      <c r="E5658" s="1" t="s">
        <v>1850</v>
      </c>
      <c r="F5658" s="1" t="s">
        <v>32900</v>
      </c>
      <c r="G5658" s="1" t="s">
        <v>655</v>
      </c>
      <c r="H5658">
        <v>510000</v>
      </c>
      <c r="I5658" s="1" t="s">
        <v>41</v>
      </c>
      <c r="J5658">
        <v>6.5</v>
      </c>
    </row>
    <row r="5659" spans="1:10" hidden="1" x14ac:dyDescent="0.25">
      <c r="A5659" s="24" t="str">
        <f t="shared" si="90"/>
        <v>510001ARCELOR (BERTON SICARD)</v>
      </c>
      <c r="B5659" s="1">
        <v>510001</v>
      </c>
      <c r="C5659" s="1" t="s">
        <v>32898</v>
      </c>
      <c r="D5659" s="1" t="s">
        <v>78</v>
      </c>
      <c r="E5659" s="1" t="s">
        <v>1851</v>
      </c>
      <c r="F5659" s="1" t="s">
        <v>32900</v>
      </c>
      <c r="G5659" s="1" t="s">
        <v>655</v>
      </c>
      <c r="H5659">
        <v>510001</v>
      </c>
      <c r="I5659" s="1" t="s">
        <v>41</v>
      </c>
      <c r="J5659">
        <v>6.5</v>
      </c>
    </row>
    <row r="5660" spans="1:10" hidden="1" x14ac:dyDescent="0.25">
      <c r="A5660" s="24" t="str">
        <f t="shared" si="90"/>
        <v>510002ARCELOR (BERTON SICARD)</v>
      </c>
      <c r="B5660" s="1">
        <v>510002</v>
      </c>
      <c r="C5660" s="1" t="s">
        <v>32898</v>
      </c>
      <c r="D5660" s="1" t="s">
        <v>78</v>
      </c>
      <c r="E5660" s="1" t="s">
        <v>717</v>
      </c>
      <c r="F5660" s="1" t="s">
        <v>32900</v>
      </c>
      <c r="G5660" s="1" t="s">
        <v>655</v>
      </c>
      <c r="H5660">
        <v>510002</v>
      </c>
      <c r="I5660" s="1" t="s">
        <v>41</v>
      </c>
      <c r="J5660">
        <v>6.5</v>
      </c>
    </row>
    <row r="5661" spans="1:10" hidden="1" x14ac:dyDescent="0.25">
      <c r="A5661" s="24" t="str">
        <f t="shared" si="90"/>
        <v>510003ARCELOR (BERTON SICARD)</v>
      </c>
      <c r="B5661" s="1">
        <v>510003</v>
      </c>
      <c r="C5661" s="1" t="s">
        <v>32898</v>
      </c>
      <c r="D5661" s="1" t="s">
        <v>78</v>
      </c>
      <c r="E5661" s="1" t="s">
        <v>719</v>
      </c>
      <c r="F5661" s="1" t="s">
        <v>32900</v>
      </c>
      <c r="G5661" s="1" t="s">
        <v>655</v>
      </c>
      <c r="H5661">
        <v>510003</v>
      </c>
      <c r="I5661" s="1" t="s">
        <v>41</v>
      </c>
      <c r="J5661">
        <v>6.5</v>
      </c>
    </row>
    <row r="5662" spans="1:10" hidden="1" x14ac:dyDescent="0.25">
      <c r="A5662" s="24" t="str">
        <f t="shared" si="90"/>
        <v>510004ARCELOR (BERTON SICARD)</v>
      </c>
      <c r="B5662" s="1">
        <v>510004</v>
      </c>
      <c r="C5662" s="1" t="s">
        <v>32898</v>
      </c>
      <c r="D5662" s="1" t="s">
        <v>78</v>
      </c>
      <c r="E5662" s="1" t="s">
        <v>1852</v>
      </c>
      <c r="F5662" s="1" t="s">
        <v>32900</v>
      </c>
      <c r="G5662" s="1" t="s">
        <v>655</v>
      </c>
      <c r="H5662">
        <v>510004</v>
      </c>
      <c r="I5662" s="1" t="s">
        <v>41</v>
      </c>
      <c r="J5662">
        <v>6.5</v>
      </c>
    </row>
    <row r="5663" spans="1:10" hidden="1" x14ac:dyDescent="0.25">
      <c r="A5663" s="24" t="str">
        <f t="shared" si="90"/>
        <v>510005ARCELOR (BERTON SICARD)</v>
      </c>
      <c r="B5663" s="1">
        <v>510005</v>
      </c>
      <c r="C5663" s="1" t="s">
        <v>32898</v>
      </c>
      <c r="D5663" s="1" t="s">
        <v>78</v>
      </c>
      <c r="E5663" s="1" t="s">
        <v>1853</v>
      </c>
      <c r="F5663" s="1" t="s">
        <v>32900</v>
      </c>
      <c r="G5663" s="1" t="s">
        <v>655</v>
      </c>
      <c r="H5663">
        <v>510005</v>
      </c>
      <c r="I5663" s="1" t="s">
        <v>41</v>
      </c>
      <c r="J5663">
        <v>6.5</v>
      </c>
    </row>
    <row r="5664" spans="1:10" hidden="1" x14ac:dyDescent="0.25">
      <c r="A5664" s="24" t="str">
        <f t="shared" si="90"/>
        <v>510006ARCELOR (BERTON SICARD)</v>
      </c>
      <c r="B5664" s="1">
        <v>510006</v>
      </c>
      <c r="C5664" s="1" t="s">
        <v>32898</v>
      </c>
      <c r="D5664" s="1" t="s">
        <v>78</v>
      </c>
      <c r="E5664" s="1" t="s">
        <v>693</v>
      </c>
      <c r="F5664" s="1" t="s">
        <v>32900</v>
      </c>
      <c r="G5664" s="1" t="s">
        <v>655</v>
      </c>
      <c r="H5664">
        <v>510006</v>
      </c>
      <c r="I5664" s="1" t="s">
        <v>41</v>
      </c>
      <c r="J5664">
        <v>6.5</v>
      </c>
    </row>
    <row r="5665" spans="1:10" hidden="1" x14ac:dyDescent="0.25">
      <c r="A5665" s="24" t="str">
        <f t="shared" si="90"/>
        <v>510007ARCELOR (BERTON SICARD)</v>
      </c>
      <c r="B5665" s="1">
        <v>510007</v>
      </c>
      <c r="C5665" s="1" t="s">
        <v>32898</v>
      </c>
      <c r="D5665" s="1" t="s">
        <v>78</v>
      </c>
      <c r="E5665" s="1" t="s">
        <v>695</v>
      </c>
      <c r="F5665" s="1" t="s">
        <v>32900</v>
      </c>
      <c r="G5665" s="1" t="s">
        <v>655</v>
      </c>
      <c r="H5665">
        <v>510007</v>
      </c>
      <c r="I5665" s="1" t="s">
        <v>41</v>
      </c>
      <c r="J5665">
        <v>6.5</v>
      </c>
    </row>
    <row r="5666" spans="1:10" hidden="1" x14ac:dyDescent="0.25">
      <c r="A5666" s="24" t="str">
        <f t="shared" si="90"/>
        <v>510008ARCELOR (BERTON SICARD)</v>
      </c>
      <c r="B5666" s="1">
        <v>510008</v>
      </c>
      <c r="C5666" s="1" t="s">
        <v>32898</v>
      </c>
      <c r="D5666" s="1" t="s">
        <v>78</v>
      </c>
      <c r="E5666" s="1" t="s">
        <v>1854</v>
      </c>
      <c r="F5666" s="1" t="s">
        <v>32900</v>
      </c>
      <c r="G5666" s="1" t="s">
        <v>655</v>
      </c>
      <c r="H5666">
        <v>510008</v>
      </c>
      <c r="I5666" s="1" t="s">
        <v>41</v>
      </c>
      <c r="J5666">
        <v>6.5</v>
      </c>
    </row>
    <row r="5667" spans="1:10" hidden="1" x14ac:dyDescent="0.25">
      <c r="A5667" s="24" t="str">
        <f t="shared" si="90"/>
        <v>510008/1ARCELOR (BERTON SICARD)</v>
      </c>
      <c r="B5667" s="1" t="s">
        <v>1855</v>
      </c>
      <c r="C5667" s="1" t="s">
        <v>32898</v>
      </c>
      <c r="D5667" s="1" t="s">
        <v>78</v>
      </c>
      <c r="E5667" s="1" t="s">
        <v>1856</v>
      </c>
      <c r="F5667" s="1" t="s">
        <v>32900</v>
      </c>
      <c r="G5667" s="1" t="s">
        <v>655</v>
      </c>
      <c r="H5667" t="s">
        <v>1855</v>
      </c>
      <c r="I5667" s="1" t="s">
        <v>41</v>
      </c>
      <c r="J5667">
        <v>1</v>
      </c>
    </row>
    <row r="5668" spans="1:10" hidden="1" x14ac:dyDescent="0.25">
      <c r="A5668" s="24" t="str">
        <f t="shared" si="90"/>
        <v>510010ARCELOR (BERTON SICARD)</v>
      </c>
      <c r="B5668" s="1">
        <v>510010</v>
      </c>
      <c r="C5668" s="1" t="s">
        <v>32898</v>
      </c>
      <c r="D5668" s="1" t="s">
        <v>78</v>
      </c>
      <c r="E5668" s="1" t="s">
        <v>1857</v>
      </c>
      <c r="F5668" s="1" t="s">
        <v>32900</v>
      </c>
      <c r="G5668" s="1" t="s">
        <v>655</v>
      </c>
      <c r="H5668">
        <v>510010</v>
      </c>
      <c r="I5668" s="1" t="s">
        <v>41</v>
      </c>
      <c r="J5668">
        <v>6.5</v>
      </c>
    </row>
    <row r="5669" spans="1:10" hidden="1" x14ac:dyDescent="0.25">
      <c r="A5669" s="24" t="str">
        <f t="shared" si="90"/>
        <v>510012ARCELOR (BERTON SICARD)</v>
      </c>
      <c r="B5669" s="1">
        <v>510012</v>
      </c>
      <c r="C5669" s="1" t="s">
        <v>32898</v>
      </c>
      <c r="D5669" s="1" t="s">
        <v>78</v>
      </c>
      <c r="E5669" s="1" t="s">
        <v>1858</v>
      </c>
      <c r="F5669" s="1" t="s">
        <v>32900</v>
      </c>
      <c r="G5669" s="1" t="s">
        <v>655</v>
      </c>
      <c r="H5669">
        <v>510012</v>
      </c>
      <c r="I5669" s="1" t="s">
        <v>41</v>
      </c>
      <c r="J5669">
        <v>6.5</v>
      </c>
    </row>
    <row r="5670" spans="1:10" hidden="1" x14ac:dyDescent="0.25">
      <c r="A5670" s="24" t="str">
        <f t="shared" si="90"/>
        <v>510013ARCELOR (BERTON SICARD)</v>
      </c>
      <c r="B5670" s="1">
        <v>510013</v>
      </c>
      <c r="C5670" s="1" t="s">
        <v>32898</v>
      </c>
      <c r="D5670" s="1" t="s">
        <v>78</v>
      </c>
      <c r="E5670" s="1" t="s">
        <v>1859</v>
      </c>
      <c r="F5670" s="1" t="s">
        <v>32900</v>
      </c>
      <c r="G5670" s="1" t="s">
        <v>655</v>
      </c>
      <c r="H5670">
        <v>510013</v>
      </c>
      <c r="I5670" s="1" t="s">
        <v>41</v>
      </c>
      <c r="J5670">
        <v>6.5</v>
      </c>
    </row>
    <row r="5671" spans="1:10" hidden="1" x14ac:dyDescent="0.25">
      <c r="A5671" s="24" t="str">
        <f t="shared" si="90"/>
        <v>510014ARCELOR (BERTON SICARD)</v>
      </c>
      <c r="B5671" s="1">
        <v>510014</v>
      </c>
      <c r="C5671" s="1" t="s">
        <v>32898</v>
      </c>
      <c r="D5671" s="1" t="s">
        <v>78</v>
      </c>
      <c r="E5671" s="1" t="s">
        <v>1860</v>
      </c>
      <c r="F5671" s="1" t="s">
        <v>32900</v>
      </c>
      <c r="G5671" s="1" t="s">
        <v>655</v>
      </c>
      <c r="H5671">
        <v>510014</v>
      </c>
      <c r="I5671" s="1" t="s">
        <v>41</v>
      </c>
      <c r="J5671">
        <v>6.5</v>
      </c>
    </row>
    <row r="5672" spans="1:10" hidden="1" x14ac:dyDescent="0.25">
      <c r="A5672" s="24" t="str">
        <f t="shared" si="90"/>
        <v>510015ARCELOR (BERTON SICARD)</v>
      </c>
      <c r="B5672" s="1">
        <v>510015</v>
      </c>
      <c r="C5672" s="1" t="s">
        <v>32898</v>
      </c>
      <c r="D5672" s="1" t="s">
        <v>78</v>
      </c>
      <c r="E5672" s="1" t="s">
        <v>742</v>
      </c>
      <c r="F5672" s="1" t="s">
        <v>32900</v>
      </c>
      <c r="G5672" s="1" t="s">
        <v>655</v>
      </c>
      <c r="H5672">
        <v>510015</v>
      </c>
      <c r="I5672" s="1" t="s">
        <v>41</v>
      </c>
      <c r="J5672">
        <v>6.5</v>
      </c>
    </row>
    <row r="5673" spans="1:10" hidden="1" x14ac:dyDescent="0.25">
      <c r="A5673" s="24" t="str">
        <f t="shared" si="90"/>
        <v>510020ARCELOR (BERTON SICARD)</v>
      </c>
      <c r="B5673" s="1">
        <v>510020</v>
      </c>
      <c r="C5673" s="1" t="s">
        <v>32898</v>
      </c>
      <c r="D5673" s="1" t="s">
        <v>78</v>
      </c>
      <c r="E5673" s="1" t="s">
        <v>1861</v>
      </c>
      <c r="F5673" s="1" t="s">
        <v>32900</v>
      </c>
      <c r="G5673" s="1" t="s">
        <v>655</v>
      </c>
      <c r="H5673">
        <v>510020</v>
      </c>
      <c r="I5673" s="1" t="s">
        <v>41</v>
      </c>
      <c r="J5673">
        <v>6.5</v>
      </c>
    </row>
    <row r="5674" spans="1:10" hidden="1" x14ac:dyDescent="0.25">
      <c r="A5674" s="24" t="str">
        <f t="shared" si="90"/>
        <v>510021ARCELOR (BERTON SICARD)</v>
      </c>
      <c r="B5674" s="1">
        <v>510021</v>
      </c>
      <c r="C5674" s="1" t="s">
        <v>32898</v>
      </c>
      <c r="D5674" s="1" t="s">
        <v>78</v>
      </c>
      <c r="E5674" s="1" t="s">
        <v>1740</v>
      </c>
      <c r="F5674" s="1" t="s">
        <v>32900</v>
      </c>
      <c r="G5674" s="1" t="s">
        <v>655</v>
      </c>
      <c r="H5674">
        <v>510021</v>
      </c>
      <c r="I5674" s="1" t="s">
        <v>41</v>
      </c>
      <c r="J5674">
        <v>6.5</v>
      </c>
    </row>
    <row r="5675" spans="1:10" hidden="1" x14ac:dyDescent="0.25">
      <c r="A5675" s="24" t="str">
        <f t="shared" si="90"/>
        <v>510023ARCELOR (BERTON SICARD)</v>
      </c>
      <c r="B5675" s="1">
        <v>510023</v>
      </c>
      <c r="C5675" s="1" t="s">
        <v>32898</v>
      </c>
      <c r="D5675" s="1" t="s">
        <v>78</v>
      </c>
      <c r="E5675" s="1" t="s">
        <v>1863</v>
      </c>
      <c r="F5675" s="1" t="s">
        <v>32900</v>
      </c>
      <c r="G5675" s="1" t="s">
        <v>655</v>
      </c>
      <c r="H5675">
        <v>510023</v>
      </c>
      <c r="I5675" s="1" t="s">
        <v>41</v>
      </c>
      <c r="J5675">
        <v>6.5</v>
      </c>
    </row>
    <row r="5676" spans="1:10" hidden="1" x14ac:dyDescent="0.25">
      <c r="A5676" s="24" t="str">
        <f t="shared" si="90"/>
        <v>7797ARCELOR (BERTON SICARD)</v>
      </c>
      <c r="B5676" s="1">
        <v>7797</v>
      </c>
      <c r="C5676" s="1" t="s">
        <v>32898</v>
      </c>
      <c r="D5676" s="1" t="s">
        <v>78</v>
      </c>
      <c r="E5676" s="1" t="s">
        <v>2360</v>
      </c>
      <c r="F5676" s="1" t="s">
        <v>32900</v>
      </c>
      <c r="G5676" s="1" t="s">
        <v>655</v>
      </c>
      <c r="H5676">
        <v>7797</v>
      </c>
      <c r="I5676" s="1" t="s">
        <v>41</v>
      </c>
      <c r="J5676">
        <v>6.5</v>
      </c>
    </row>
    <row r="5677" spans="1:10" hidden="1" x14ac:dyDescent="0.25">
      <c r="A5677" s="24" t="str">
        <f t="shared" si="90"/>
        <v>510026ARCELOR (BERTON SICARD)</v>
      </c>
      <c r="B5677" s="1">
        <v>510026</v>
      </c>
      <c r="C5677" s="1" t="s">
        <v>32898</v>
      </c>
      <c r="D5677" s="1" t="s">
        <v>78</v>
      </c>
      <c r="E5677" s="1" t="s">
        <v>1864</v>
      </c>
      <c r="F5677" s="1" t="s">
        <v>32900</v>
      </c>
      <c r="G5677" s="1" t="s">
        <v>655</v>
      </c>
      <c r="H5677">
        <v>510026</v>
      </c>
      <c r="I5677" s="1" t="s">
        <v>41</v>
      </c>
      <c r="J5677">
        <v>6.5</v>
      </c>
    </row>
    <row r="5678" spans="1:10" hidden="1" x14ac:dyDescent="0.25">
      <c r="A5678" s="24" t="str">
        <f t="shared" si="90"/>
        <v>510027ARCELOR (BERTON SICARD)</v>
      </c>
      <c r="B5678" s="1">
        <v>510027</v>
      </c>
      <c r="C5678" s="1" t="s">
        <v>32898</v>
      </c>
      <c r="D5678" s="1" t="s">
        <v>78</v>
      </c>
      <c r="E5678" s="1" t="s">
        <v>1865</v>
      </c>
      <c r="F5678" s="1" t="s">
        <v>32900</v>
      </c>
      <c r="G5678" s="1" t="s">
        <v>655</v>
      </c>
      <c r="H5678">
        <v>510027</v>
      </c>
      <c r="I5678" s="1" t="s">
        <v>41</v>
      </c>
      <c r="J5678">
        <v>6.5</v>
      </c>
    </row>
    <row r="5679" spans="1:10" hidden="1" x14ac:dyDescent="0.25">
      <c r="A5679" s="24" t="str">
        <f t="shared" si="90"/>
        <v>510028ARCELOR (BERTON SICARD)</v>
      </c>
      <c r="B5679" s="1">
        <v>510028</v>
      </c>
      <c r="C5679" s="1" t="s">
        <v>32898</v>
      </c>
      <c r="D5679" s="1" t="s">
        <v>78</v>
      </c>
      <c r="E5679" s="1" t="s">
        <v>1866</v>
      </c>
      <c r="F5679" s="1" t="s">
        <v>32900</v>
      </c>
      <c r="G5679" s="1" t="s">
        <v>655</v>
      </c>
      <c r="H5679">
        <v>510028</v>
      </c>
      <c r="I5679" s="1" t="s">
        <v>41</v>
      </c>
      <c r="J5679">
        <v>6.5</v>
      </c>
    </row>
    <row r="5680" spans="1:10" hidden="1" x14ac:dyDescent="0.25">
      <c r="A5680" s="24" t="str">
        <f t="shared" si="90"/>
        <v>513004ARCELOR (BERTON SICARD)</v>
      </c>
      <c r="B5680" s="1">
        <v>513004</v>
      </c>
      <c r="C5680" s="1" t="s">
        <v>32898</v>
      </c>
      <c r="D5680" s="1" t="s">
        <v>78</v>
      </c>
      <c r="E5680" s="1" t="s">
        <v>1867</v>
      </c>
      <c r="F5680" s="1" t="s">
        <v>32900</v>
      </c>
      <c r="G5680" s="1" t="s">
        <v>655</v>
      </c>
      <c r="H5680">
        <v>513004</v>
      </c>
      <c r="I5680" s="1" t="s">
        <v>41</v>
      </c>
      <c r="J5680">
        <v>6.5</v>
      </c>
    </row>
    <row r="5681" spans="1:10" hidden="1" x14ac:dyDescent="0.25">
      <c r="A5681" s="24" t="str">
        <f t="shared" si="90"/>
        <v>513006ARCELOR (BERTON SICARD)</v>
      </c>
      <c r="B5681" s="1">
        <v>513006</v>
      </c>
      <c r="C5681" s="1" t="s">
        <v>32898</v>
      </c>
      <c r="D5681" s="1" t="s">
        <v>78</v>
      </c>
      <c r="E5681" s="1" t="s">
        <v>2196</v>
      </c>
      <c r="F5681" s="1" t="s">
        <v>32900</v>
      </c>
      <c r="G5681" s="1" t="s">
        <v>655</v>
      </c>
      <c r="H5681">
        <v>513006</v>
      </c>
      <c r="I5681" s="1" t="s">
        <v>41</v>
      </c>
      <c r="J5681">
        <v>6.5</v>
      </c>
    </row>
    <row r="5682" spans="1:10" hidden="1" x14ac:dyDescent="0.25">
      <c r="A5682" s="24" t="str">
        <f t="shared" si="90"/>
        <v>513007ARCELOR (BERTON SICARD)</v>
      </c>
      <c r="B5682" s="1">
        <v>513007</v>
      </c>
      <c r="C5682" s="1" t="s">
        <v>32898</v>
      </c>
      <c r="D5682" s="1" t="s">
        <v>78</v>
      </c>
      <c r="E5682" s="1" t="s">
        <v>1868</v>
      </c>
      <c r="F5682" s="1" t="s">
        <v>32900</v>
      </c>
      <c r="G5682" s="1" t="s">
        <v>655</v>
      </c>
      <c r="H5682">
        <v>513007</v>
      </c>
      <c r="I5682" s="1" t="s">
        <v>41</v>
      </c>
      <c r="J5682">
        <v>6.5</v>
      </c>
    </row>
    <row r="5683" spans="1:10" hidden="1" x14ac:dyDescent="0.25">
      <c r="A5683" s="24" t="str">
        <f t="shared" si="90"/>
        <v>520002ARCELOR (BERTON SICARD)</v>
      </c>
      <c r="B5683" s="1">
        <v>520002</v>
      </c>
      <c r="C5683" s="1" t="s">
        <v>32898</v>
      </c>
      <c r="D5683" s="1" t="s">
        <v>78</v>
      </c>
      <c r="E5683" s="1" t="s">
        <v>1869</v>
      </c>
      <c r="F5683" s="1" t="s">
        <v>32900</v>
      </c>
      <c r="G5683" s="1" t="s">
        <v>655</v>
      </c>
      <c r="H5683">
        <v>520002</v>
      </c>
      <c r="I5683" s="1" t="s">
        <v>41</v>
      </c>
      <c r="J5683">
        <v>6.5</v>
      </c>
    </row>
    <row r="5684" spans="1:10" hidden="1" x14ac:dyDescent="0.25">
      <c r="A5684" s="24" t="str">
        <f t="shared" si="90"/>
        <v>520003ARCELOR (BERTON SICARD)</v>
      </c>
      <c r="B5684" s="1">
        <v>520003</v>
      </c>
      <c r="C5684" s="1" t="s">
        <v>32898</v>
      </c>
      <c r="D5684" s="1" t="s">
        <v>168</v>
      </c>
      <c r="E5684" s="1" t="s">
        <v>1870</v>
      </c>
      <c r="F5684" s="1" t="s">
        <v>32900</v>
      </c>
      <c r="G5684" s="1" t="s">
        <v>655</v>
      </c>
      <c r="H5684">
        <v>520003</v>
      </c>
      <c r="I5684" s="1" t="s">
        <v>41</v>
      </c>
      <c r="J5684">
        <v>6.5</v>
      </c>
    </row>
    <row r="5685" spans="1:10" hidden="1" x14ac:dyDescent="0.25">
      <c r="A5685" s="24" t="str">
        <f t="shared" si="90"/>
        <v>520004ARCELOR (BERTON SICARD)</v>
      </c>
      <c r="B5685" s="1">
        <v>520004</v>
      </c>
      <c r="C5685" s="1" t="s">
        <v>32898</v>
      </c>
      <c r="D5685" s="1" t="s">
        <v>168</v>
      </c>
      <c r="E5685" s="1" t="s">
        <v>1871</v>
      </c>
      <c r="F5685" s="1" t="s">
        <v>32900</v>
      </c>
      <c r="G5685" s="1" t="s">
        <v>655</v>
      </c>
      <c r="H5685">
        <v>520004</v>
      </c>
      <c r="I5685" s="1" t="s">
        <v>41</v>
      </c>
      <c r="J5685">
        <v>6.5</v>
      </c>
    </row>
    <row r="5686" spans="1:10" hidden="1" x14ac:dyDescent="0.25">
      <c r="A5686" s="24" t="str">
        <f t="shared" si="90"/>
        <v>520005ARCELOR (BERTON SICARD)</v>
      </c>
      <c r="B5686" s="1">
        <v>520005</v>
      </c>
      <c r="C5686" s="1" t="s">
        <v>32898</v>
      </c>
      <c r="D5686" s="1" t="s">
        <v>78</v>
      </c>
      <c r="E5686" s="1" t="s">
        <v>1872</v>
      </c>
      <c r="F5686" s="1" t="s">
        <v>32900</v>
      </c>
      <c r="G5686" s="1" t="s">
        <v>655</v>
      </c>
      <c r="H5686">
        <v>520005</v>
      </c>
      <c r="I5686" s="1" t="s">
        <v>41</v>
      </c>
      <c r="J5686">
        <v>6.5</v>
      </c>
    </row>
    <row r="5687" spans="1:10" hidden="1" x14ac:dyDescent="0.25">
      <c r="A5687" s="24" t="str">
        <f t="shared" si="90"/>
        <v>520006ARCELOR (BERTON SICARD)</v>
      </c>
      <c r="B5687" s="1">
        <v>520006</v>
      </c>
      <c r="C5687" s="1" t="s">
        <v>32898</v>
      </c>
      <c r="D5687" s="1" t="s">
        <v>168</v>
      </c>
      <c r="E5687" s="1" t="s">
        <v>1873</v>
      </c>
      <c r="F5687" s="1" t="s">
        <v>32900</v>
      </c>
      <c r="G5687" s="1" t="s">
        <v>655</v>
      </c>
      <c r="H5687">
        <v>520006</v>
      </c>
      <c r="I5687" s="1" t="s">
        <v>41</v>
      </c>
      <c r="J5687">
        <v>4.7</v>
      </c>
    </row>
    <row r="5688" spans="1:10" hidden="1" x14ac:dyDescent="0.25">
      <c r="A5688" s="24" t="str">
        <f t="shared" si="90"/>
        <v>520008ARCELOR (BERTON SICARD)</v>
      </c>
      <c r="B5688" s="1">
        <v>520008</v>
      </c>
      <c r="C5688" s="1" t="s">
        <v>32898</v>
      </c>
      <c r="D5688" s="1" t="s">
        <v>78</v>
      </c>
      <c r="E5688" s="1" t="s">
        <v>1874</v>
      </c>
      <c r="F5688" s="1" t="s">
        <v>32900</v>
      </c>
      <c r="G5688" s="1" t="s">
        <v>655</v>
      </c>
      <c r="H5688">
        <v>520008</v>
      </c>
      <c r="I5688" s="1" t="s">
        <v>41</v>
      </c>
      <c r="J5688">
        <v>6.5</v>
      </c>
    </row>
    <row r="5689" spans="1:10" hidden="1" x14ac:dyDescent="0.25">
      <c r="A5689" s="24" t="str">
        <f t="shared" si="90"/>
        <v>520010ARCELOR (BERTON SICARD)</v>
      </c>
      <c r="B5689" s="1">
        <v>520010</v>
      </c>
      <c r="C5689" s="1" t="s">
        <v>32898</v>
      </c>
      <c r="D5689" s="1" t="s">
        <v>78</v>
      </c>
      <c r="E5689" s="1" t="s">
        <v>1875</v>
      </c>
      <c r="F5689" s="1" t="s">
        <v>32900</v>
      </c>
      <c r="G5689" s="1" t="s">
        <v>655</v>
      </c>
      <c r="H5689">
        <v>520010</v>
      </c>
      <c r="I5689" s="1" t="s">
        <v>41</v>
      </c>
      <c r="J5689">
        <v>4.7</v>
      </c>
    </row>
    <row r="5690" spans="1:10" hidden="1" x14ac:dyDescent="0.25">
      <c r="A5690" s="24" t="str">
        <f t="shared" si="90"/>
        <v>520012ARCELOR (BERTON SICARD)</v>
      </c>
      <c r="B5690" s="1">
        <v>520012</v>
      </c>
      <c r="C5690" s="1" t="s">
        <v>32898</v>
      </c>
      <c r="D5690" s="1" t="s">
        <v>78</v>
      </c>
      <c r="E5690" s="1" t="s">
        <v>1877</v>
      </c>
      <c r="F5690" s="1" t="s">
        <v>32900</v>
      </c>
      <c r="G5690" s="1" t="s">
        <v>655</v>
      </c>
      <c r="H5690">
        <v>520012</v>
      </c>
      <c r="I5690" s="1" t="s">
        <v>41</v>
      </c>
      <c r="J5690">
        <v>4.7</v>
      </c>
    </row>
    <row r="5691" spans="1:10" hidden="1" x14ac:dyDescent="0.25">
      <c r="A5691" s="24" t="str">
        <f t="shared" si="90"/>
        <v>520014ARCELOR (BERTON SICARD)</v>
      </c>
      <c r="B5691" s="1">
        <v>520014</v>
      </c>
      <c r="C5691" s="1" t="s">
        <v>32898</v>
      </c>
      <c r="D5691" s="1" t="s">
        <v>78</v>
      </c>
      <c r="E5691" s="1" t="s">
        <v>1879</v>
      </c>
      <c r="F5691" s="1" t="s">
        <v>32900</v>
      </c>
      <c r="G5691" s="1" t="s">
        <v>655</v>
      </c>
      <c r="H5691">
        <v>520014</v>
      </c>
      <c r="I5691" s="1" t="s">
        <v>41</v>
      </c>
      <c r="J5691">
        <v>6.5</v>
      </c>
    </row>
    <row r="5692" spans="1:10" hidden="1" x14ac:dyDescent="0.25">
      <c r="A5692" s="24" t="str">
        <f t="shared" si="90"/>
        <v>550034ARCELOR (BERTON SICARD)</v>
      </c>
      <c r="B5692" s="1">
        <v>550034</v>
      </c>
      <c r="C5692" s="1" t="s">
        <v>32898</v>
      </c>
      <c r="D5692" s="1" t="s">
        <v>78</v>
      </c>
      <c r="E5692" s="1" t="s">
        <v>2200</v>
      </c>
      <c r="F5692" s="1" t="s">
        <v>32900</v>
      </c>
      <c r="G5692" s="1" t="s">
        <v>655</v>
      </c>
      <c r="H5692">
        <v>550034</v>
      </c>
      <c r="I5692" s="1" t="s">
        <v>41</v>
      </c>
      <c r="J5692">
        <v>1</v>
      </c>
    </row>
    <row r="5693" spans="1:10" hidden="1" x14ac:dyDescent="0.25">
      <c r="A5693" s="24" t="str">
        <f t="shared" si="90"/>
        <v>550037NARCELOR (BERTON SICARD)</v>
      </c>
      <c r="B5693" s="1" t="s">
        <v>2416</v>
      </c>
      <c r="C5693" s="1" t="s">
        <v>32898</v>
      </c>
      <c r="D5693" s="1" t="s">
        <v>78</v>
      </c>
      <c r="E5693" s="1" t="s">
        <v>2417</v>
      </c>
      <c r="F5693" s="1" t="s">
        <v>32900</v>
      </c>
      <c r="G5693" s="1" t="s">
        <v>655</v>
      </c>
      <c r="H5693" t="s">
        <v>2416</v>
      </c>
      <c r="I5693" s="1" t="s">
        <v>41</v>
      </c>
      <c r="J5693">
        <v>1</v>
      </c>
    </row>
    <row r="5694" spans="1:10" hidden="1" x14ac:dyDescent="0.25">
      <c r="A5694" s="24" t="str">
        <f t="shared" si="90"/>
        <v>550048ARCELOR (BERTON SICARD)</v>
      </c>
      <c r="B5694" s="1">
        <v>550048</v>
      </c>
      <c r="C5694" s="1" t="s">
        <v>32898</v>
      </c>
      <c r="D5694" s="1" t="s">
        <v>78</v>
      </c>
      <c r="E5694" s="1" t="s">
        <v>2206</v>
      </c>
      <c r="F5694" s="1" t="s">
        <v>32900</v>
      </c>
      <c r="G5694" s="1" t="s">
        <v>655</v>
      </c>
      <c r="H5694">
        <v>550048</v>
      </c>
      <c r="I5694" s="1" t="s">
        <v>41</v>
      </c>
      <c r="J5694">
        <v>1</v>
      </c>
    </row>
    <row r="5695" spans="1:10" hidden="1" x14ac:dyDescent="0.25">
      <c r="A5695" s="24" t="str">
        <f t="shared" si="90"/>
        <v>550052ARCELOR (BERTON SICARD)</v>
      </c>
      <c r="B5695" s="1">
        <v>550052</v>
      </c>
      <c r="C5695" s="1" t="s">
        <v>32898</v>
      </c>
      <c r="D5695" s="1" t="s">
        <v>78</v>
      </c>
      <c r="E5695" s="1" t="s">
        <v>2207</v>
      </c>
      <c r="F5695" s="1" t="s">
        <v>32900</v>
      </c>
      <c r="G5695" s="1" t="s">
        <v>655</v>
      </c>
      <c r="H5695">
        <v>550052</v>
      </c>
      <c r="I5695" s="1" t="s">
        <v>41</v>
      </c>
      <c r="J5695">
        <v>1</v>
      </c>
    </row>
    <row r="5696" spans="1:10" hidden="1" x14ac:dyDescent="0.25">
      <c r="A5696" s="24" t="str">
        <f t="shared" si="90"/>
        <v>550062ARCELOR (BERTON SICARD)</v>
      </c>
      <c r="B5696" s="1">
        <v>550062</v>
      </c>
      <c r="C5696" s="1" t="s">
        <v>32898</v>
      </c>
      <c r="D5696" s="1" t="s">
        <v>78</v>
      </c>
      <c r="E5696" s="1" t="s">
        <v>2418</v>
      </c>
      <c r="F5696" s="1" t="s">
        <v>32900</v>
      </c>
      <c r="G5696" s="1" t="s">
        <v>655</v>
      </c>
      <c r="H5696">
        <v>550062</v>
      </c>
      <c r="I5696" s="1" t="s">
        <v>41</v>
      </c>
      <c r="J5696">
        <v>1</v>
      </c>
    </row>
    <row r="5697" spans="1:10" hidden="1" x14ac:dyDescent="0.25">
      <c r="A5697" s="24" t="str">
        <f t="shared" si="90"/>
        <v>550076ARCELOR (BERTON SICARD)</v>
      </c>
      <c r="B5697" s="1">
        <v>550076</v>
      </c>
      <c r="C5697" s="1" t="s">
        <v>32898</v>
      </c>
      <c r="D5697" s="1" t="s">
        <v>78</v>
      </c>
      <c r="E5697" s="1" t="s">
        <v>2208</v>
      </c>
      <c r="F5697" s="1" t="s">
        <v>32900</v>
      </c>
      <c r="G5697" s="1" t="s">
        <v>655</v>
      </c>
      <c r="H5697">
        <v>550076</v>
      </c>
      <c r="I5697" s="1" t="s">
        <v>41</v>
      </c>
      <c r="J5697">
        <v>1</v>
      </c>
    </row>
    <row r="5698" spans="1:10" hidden="1" x14ac:dyDescent="0.25">
      <c r="A5698" s="24" t="str">
        <f t="shared" si="90"/>
        <v>560011ARCELOR (BERTON SICARD)</v>
      </c>
      <c r="B5698" s="1">
        <v>560011</v>
      </c>
      <c r="C5698" s="1" t="s">
        <v>32898</v>
      </c>
      <c r="D5698" s="1" t="s">
        <v>78</v>
      </c>
      <c r="E5698" s="1" t="s">
        <v>1989</v>
      </c>
      <c r="F5698" s="1" t="s">
        <v>32900</v>
      </c>
      <c r="G5698" s="1" t="s">
        <v>655</v>
      </c>
      <c r="H5698">
        <v>560011</v>
      </c>
      <c r="I5698" s="1" t="s">
        <v>41</v>
      </c>
      <c r="J5698">
        <v>1</v>
      </c>
    </row>
    <row r="5699" spans="1:10" hidden="1" x14ac:dyDescent="0.25">
      <c r="A5699" s="24" t="str">
        <f t="shared" si="90"/>
        <v>560017ARCELOR (BERTON SICARD)</v>
      </c>
      <c r="B5699" s="1">
        <v>560017</v>
      </c>
      <c r="C5699" s="1" t="s">
        <v>32898</v>
      </c>
      <c r="D5699" s="1" t="s">
        <v>78</v>
      </c>
      <c r="E5699" s="1" t="s">
        <v>2419</v>
      </c>
      <c r="F5699" s="1" t="s">
        <v>32900</v>
      </c>
      <c r="G5699" s="1" t="s">
        <v>655</v>
      </c>
      <c r="H5699">
        <v>560017</v>
      </c>
      <c r="I5699" s="1" t="s">
        <v>41</v>
      </c>
      <c r="J5699">
        <v>1</v>
      </c>
    </row>
    <row r="5700" spans="1:10" hidden="1" x14ac:dyDescent="0.25">
      <c r="A5700" s="24" t="str">
        <f t="shared" si="90"/>
        <v>560018ARCELOR (BERTON SICARD)</v>
      </c>
      <c r="B5700" s="1">
        <v>560018</v>
      </c>
      <c r="C5700" s="1" t="s">
        <v>32898</v>
      </c>
      <c r="D5700" s="1" t="s">
        <v>78</v>
      </c>
      <c r="E5700" s="1" t="s">
        <v>1123</v>
      </c>
      <c r="F5700" s="1" t="s">
        <v>32900</v>
      </c>
      <c r="G5700" s="1" t="s">
        <v>655</v>
      </c>
      <c r="H5700">
        <v>560018</v>
      </c>
      <c r="I5700" s="1" t="s">
        <v>41</v>
      </c>
      <c r="J5700">
        <v>1</v>
      </c>
    </row>
    <row r="5701" spans="1:10" hidden="1" x14ac:dyDescent="0.25">
      <c r="A5701" s="24" t="str">
        <f t="shared" si="90"/>
        <v>560019ARCELOR (BERTON SICARD)</v>
      </c>
      <c r="B5701" s="1">
        <v>560019</v>
      </c>
      <c r="C5701" s="1" t="s">
        <v>32898</v>
      </c>
      <c r="D5701" s="1" t="s">
        <v>78</v>
      </c>
      <c r="E5701" s="1" t="s">
        <v>2420</v>
      </c>
      <c r="F5701" s="1" t="s">
        <v>32900</v>
      </c>
      <c r="G5701" s="1" t="s">
        <v>655</v>
      </c>
      <c r="H5701">
        <v>560019</v>
      </c>
      <c r="I5701" s="1" t="s">
        <v>41</v>
      </c>
      <c r="J5701">
        <v>2</v>
      </c>
    </row>
    <row r="5702" spans="1:10" hidden="1" x14ac:dyDescent="0.25">
      <c r="A5702" s="24" t="str">
        <f t="shared" si="90"/>
        <v>560032ARCELOR (BERTON SICARD)</v>
      </c>
      <c r="B5702" s="1">
        <v>560032</v>
      </c>
      <c r="C5702" s="1" t="s">
        <v>32898</v>
      </c>
      <c r="D5702" s="1" t="s">
        <v>78</v>
      </c>
      <c r="E5702" s="1" t="s">
        <v>2209</v>
      </c>
      <c r="F5702" s="1" t="s">
        <v>32900</v>
      </c>
      <c r="G5702" s="1" t="s">
        <v>655</v>
      </c>
      <c r="H5702">
        <v>560032</v>
      </c>
      <c r="I5702" s="1" t="s">
        <v>41</v>
      </c>
      <c r="J5702">
        <v>1</v>
      </c>
    </row>
    <row r="5703" spans="1:10" hidden="1" x14ac:dyDescent="0.25">
      <c r="A5703" s="24" t="str">
        <f t="shared" si="90"/>
        <v>620003ARCELOR (BERTON SICARD)</v>
      </c>
      <c r="B5703" s="1">
        <v>620003</v>
      </c>
      <c r="C5703" s="1" t="s">
        <v>32898</v>
      </c>
      <c r="D5703" s="1" t="s">
        <v>78</v>
      </c>
      <c r="E5703" s="1" t="s">
        <v>1880</v>
      </c>
      <c r="F5703" s="1" t="s">
        <v>32900</v>
      </c>
      <c r="G5703" s="1" t="s">
        <v>655</v>
      </c>
      <c r="H5703">
        <v>620003</v>
      </c>
      <c r="I5703" s="1" t="s">
        <v>41</v>
      </c>
      <c r="J5703">
        <v>6.5</v>
      </c>
    </row>
    <row r="5704" spans="1:10" hidden="1" x14ac:dyDescent="0.25">
      <c r="A5704" s="24" t="str">
        <f t="shared" si="90"/>
        <v>620004ARCELOR (BERTON SICARD)</v>
      </c>
      <c r="B5704" s="1">
        <v>620004</v>
      </c>
      <c r="C5704" s="1" t="s">
        <v>32898</v>
      </c>
      <c r="D5704" s="1" t="s">
        <v>78</v>
      </c>
      <c r="E5704" s="1" t="s">
        <v>1881</v>
      </c>
      <c r="F5704" s="1" t="s">
        <v>32900</v>
      </c>
      <c r="G5704" s="1" t="s">
        <v>655</v>
      </c>
      <c r="H5704">
        <v>620004</v>
      </c>
      <c r="I5704" s="1" t="s">
        <v>41</v>
      </c>
      <c r="J5704">
        <v>6.5</v>
      </c>
    </row>
    <row r="5705" spans="1:10" hidden="1" x14ac:dyDescent="0.25">
      <c r="A5705" s="24" t="str">
        <f t="shared" si="90"/>
        <v>620008ARCELOR (BERTON SICARD)</v>
      </c>
      <c r="B5705" s="1">
        <v>620008</v>
      </c>
      <c r="C5705" s="1" t="s">
        <v>32898</v>
      </c>
      <c r="D5705" s="1" t="s">
        <v>78</v>
      </c>
      <c r="E5705" s="1" t="s">
        <v>1882</v>
      </c>
      <c r="F5705" s="1" t="s">
        <v>32900</v>
      </c>
      <c r="G5705" s="1" t="s">
        <v>655</v>
      </c>
      <c r="H5705">
        <v>620008</v>
      </c>
      <c r="I5705" s="1" t="s">
        <v>41</v>
      </c>
      <c r="J5705">
        <v>6.5</v>
      </c>
    </row>
    <row r="5706" spans="1:10" hidden="1" x14ac:dyDescent="0.25">
      <c r="A5706" s="24" t="str">
        <f t="shared" si="90"/>
        <v>710001ARCELOR (BERTON SICARD)</v>
      </c>
      <c r="B5706" s="1">
        <v>710001</v>
      </c>
      <c r="C5706" s="1" t="s">
        <v>32898</v>
      </c>
      <c r="D5706" s="1" t="s">
        <v>78</v>
      </c>
      <c r="E5706" s="1" t="s">
        <v>1883</v>
      </c>
      <c r="F5706" s="1" t="s">
        <v>32900</v>
      </c>
      <c r="G5706" s="1" t="s">
        <v>655</v>
      </c>
      <c r="H5706">
        <v>710001</v>
      </c>
      <c r="I5706" s="1" t="s">
        <v>41</v>
      </c>
      <c r="J5706">
        <v>6.5</v>
      </c>
    </row>
    <row r="5707" spans="1:10" hidden="1" x14ac:dyDescent="0.25">
      <c r="A5707" s="24" t="str">
        <f t="shared" si="90"/>
        <v>710002ARCELOR (BERTON SICARD)</v>
      </c>
      <c r="B5707" s="1">
        <v>710002</v>
      </c>
      <c r="C5707" s="1" t="s">
        <v>32898</v>
      </c>
      <c r="D5707" s="1" t="s">
        <v>78</v>
      </c>
      <c r="E5707" s="1" t="s">
        <v>1884</v>
      </c>
      <c r="F5707" s="1" t="s">
        <v>32900</v>
      </c>
      <c r="G5707" s="1" t="s">
        <v>655</v>
      </c>
      <c r="H5707">
        <v>710002</v>
      </c>
      <c r="I5707" s="1" t="s">
        <v>41</v>
      </c>
      <c r="J5707">
        <v>6.5</v>
      </c>
    </row>
    <row r="5708" spans="1:10" hidden="1" x14ac:dyDescent="0.25">
      <c r="A5708" s="24" t="str">
        <f t="shared" ref="A5708:A5771" si="91">B5708&amp;F5708</f>
        <v>720001ARCELOR (BERTON SICARD)</v>
      </c>
      <c r="B5708" s="1">
        <v>720001</v>
      </c>
      <c r="C5708" s="1" t="s">
        <v>32898</v>
      </c>
      <c r="D5708" s="1" t="s">
        <v>78</v>
      </c>
      <c r="E5708" s="1" t="s">
        <v>1889</v>
      </c>
      <c r="F5708" s="1" t="s">
        <v>32900</v>
      </c>
      <c r="G5708" s="1" t="s">
        <v>655</v>
      </c>
      <c r="H5708">
        <v>720001</v>
      </c>
      <c r="I5708" s="1" t="s">
        <v>41</v>
      </c>
      <c r="J5708">
        <v>6.5</v>
      </c>
    </row>
    <row r="5709" spans="1:10" hidden="1" x14ac:dyDescent="0.25">
      <c r="A5709" s="24" t="str">
        <f t="shared" si="91"/>
        <v>720002ARCELOR (BERTON SICARD)</v>
      </c>
      <c r="B5709" s="1">
        <v>720002</v>
      </c>
      <c r="C5709" s="1" t="s">
        <v>32898</v>
      </c>
      <c r="D5709" s="1" t="s">
        <v>78</v>
      </c>
      <c r="E5709" s="1" t="s">
        <v>1890</v>
      </c>
      <c r="F5709" s="1" t="s">
        <v>32900</v>
      </c>
      <c r="G5709" s="1" t="s">
        <v>655</v>
      </c>
      <c r="H5709">
        <v>720002</v>
      </c>
      <c r="I5709" s="1" t="s">
        <v>41</v>
      </c>
      <c r="J5709">
        <v>6.5</v>
      </c>
    </row>
    <row r="5710" spans="1:10" hidden="1" x14ac:dyDescent="0.25">
      <c r="A5710" s="24" t="str">
        <f t="shared" si="91"/>
        <v>720003ARCELOR (BERTON SICARD)</v>
      </c>
      <c r="B5710" s="1">
        <v>720003</v>
      </c>
      <c r="C5710" s="1" t="s">
        <v>32898</v>
      </c>
      <c r="D5710" s="1" t="s">
        <v>78</v>
      </c>
      <c r="E5710" s="1" t="s">
        <v>1891</v>
      </c>
      <c r="F5710" s="1" t="s">
        <v>32900</v>
      </c>
      <c r="G5710" s="1" t="s">
        <v>655</v>
      </c>
      <c r="H5710">
        <v>720003</v>
      </c>
      <c r="I5710" s="1" t="s">
        <v>41</v>
      </c>
      <c r="J5710">
        <v>6.5</v>
      </c>
    </row>
    <row r="5711" spans="1:10" hidden="1" x14ac:dyDescent="0.25">
      <c r="A5711" s="24" t="str">
        <f t="shared" si="91"/>
        <v>720004ARCELOR (BERTON SICARD)</v>
      </c>
      <c r="B5711" s="1">
        <v>720004</v>
      </c>
      <c r="C5711" s="1" t="s">
        <v>32898</v>
      </c>
      <c r="D5711" s="1" t="s">
        <v>78</v>
      </c>
      <c r="E5711" s="1" t="s">
        <v>1892</v>
      </c>
      <c r="F5711" s="1" t="s">
        <v>32900</v>
      </c>
      <c r="G5711" s="1" t="s">
        <v>655</v>
      </c>
      <c r="H5711">
        <v>720004</v>
      </c>
      <c r="I5711" s="1" t="s">
        <v>41</v>
      </c>
      <c r="J5711">
        <v>6.5</v>
      </c>
    </row>
    <row r="5712" spans="1:10" hidden="1" x14ac:dyDescent="0.25">
      <c r="A5712" s="24" t="str">
        <f t="shared" si="91"/>
        <v>720010ARCELOR (BERTON SICARD)</v>
      </c>
      <c r="B5712" s="1">
        <v>720010</v>
      </c>
      <c r="C5712" s="1" t="s">
        <v>32898</v>
      </c>
      <c r="D5712" s="1" t="s">
        <v>78</v>
      </c>
      <c r="E5712" s="1" t="s">
        <v>1893</v>
      </c>
      <c r="F5712" s="1" t="s">
        <v>32900</v>
      </c>
      <c r="G5712" s="1" t="s">
        <v>655</v>
      </c>
      <c r="H5712">
        <v>720010</v>
      </c>
      <c r="I5712" s="1" t="s">
        <v>41</v>
      </c>
      <c r="J5712">
        <v>6.5</v>
      </c>
    </row>
    <row r="5713" spans="1:10" hidden="1" x14ac:dyDescent="0.25">
      <c r="A5713" s="24" t="str">
        <f t="shared" si="91"/>
        <v>720012ARCELOR (BERTON SICARD)</v>
      </c>
      <c r="B5713" s="1">
        <v>720012</v>
      </c>
      <c r="C5713" s="1" t="s">
        <v>32898</v>
      </c>
      <c r="D5713" s="1" t="s">
        <v>78</v>
      </c>
      <c r="E5713" s="1" t="s">
        <v>1895</v>
      </c>
      <c r="F5713" s="1" t="s">
        <v>32900</v>
      </c>
      <c r="G5713" s="1" t="s">
        <v>655</v>
      </c>
      <c r="H5713">
        <v>720012</v>
      </c>
      <c r="I5713" s="1" t="s">
        <v>41</v>
      </c>
      <c r="J5713">
        <v>6.5</v>
      </c>
    </row>
    <row r="5714" spans="1:10" hidden="1" x14ac:dyDescent="0.25">
      <c r="A5714" s="24" t="str">
        <f t="shared" si="91"/>
        <v>720013ARCELOR (BERTON SICARD)</v>
      </c>
      <c r="B5714" s="1">
        <v>720013</v>
      </c>
      <c r="C5714" s="1" t="s">
        <v>32898</v>
      </c>
      <c r="D5714" s="1" t="s">
        <v>168</v>
      </c>
      <c r="E5714" s="1" t="s">
        <v>1896</v>
      </c>
      <c r="F5714" s="1" t="s">
        <v>32900</v>
      </c>
      <c r="G5714" s="1" t="s">
        <v>655</v>
      </c>
      <c r="H5714">
        <v>720013</v>
      </c>
      <c r="I5714" s="1" t="s">
        <v>41</v>
      </c>
      <c r="J5714">
        <v>6.5</v>
      </c>
    </row>
    <row r="5715" spans="1:10" hidden="1" x14ac:dyDescent="0.25">
      <c r="A5715" s="24" t="str">
        <f t="shared" si="91"/>
        <v>720014ARCELOR (BERTON SICARD)</v>
      </c>
      <c r="B5715" s="1">
        <v>720014</v>
      </c>
      <c r="C5715" s="1" t="s">
        <v>32898</v>
      </c>
      <c r="D5715" s="1" t="s">
        <v>78</v>
      </c>
      <c r="E5715" s="1" t="s">
        <v>1897</v>
      </c>
      <c r="F5715" s="1" t="s">
        <v>32900</v>
      </c>
      <c r="G5715" s="1" t="s">
        <v>655</v>
      </c>
      <c r="H5715">
        <v>720014</v>
      </c>
      <c r="I5715" s="1" t="s">
        <v>41</v>
      </c>
      <c r="J5715">
        <v>6.5</v>
      </c>
    </row>
    <row r="5716" spans="1:10" hidden="1" x14ac:dyDescent="0.25">
      <c r="A5716" s="24" t="str">
        <f t="shared" si="91"/>
        <v>720020ARCELOR (BERTON SICARD)</v>
      </c>
      <c r="B5716" s="1">
        <v>720020</v>
      </c>
      <c r="C5716" s="1" t="s">
        <v>32898</v>
      </c>
      <c r="D5716" s="1" t="s">
        <v>168</v>
      </c>
      <c r="E5716" s="1" t="s">
        <v>1898</v>
      </c>
      <c r="F5716" s="1" t="s">
        <v>32900</v>
      </c>
      <c r="G5716" s="1" t="s">
        <v>655</v>
      </c>
      <c r="H5716">
        <v>720020</v>
      </c>
      <c r="I5716" s="1" t="s">
        <v>41</v>
      </c>
      <c r="J5716">
        <v>6.5</v>
      </c>
    </row>
    <row r="5717" spans="1:10" hidden="1" x14ac:dyDescent="0.25">
      <c r="A5717" s="24" t="str">
        <f t="shared" si="91"/>
        <v>720021ARCELOR (BERTON SICARD)</v>
      </c>
      <c r="B5717" s="1">
        <v>720021</v>
      </c>
      <c r="C5717" s="1" t="s">
        <v>32898</v>
      </c>
      <c r="D5717" s="1" t="s">
        <v>168</v>
      </c>
      <c r="E5717" s="1" t="s">
        <v>1899</v>
      </c>
      <c r="F5717" s="1" t="s">
        <v>32900</v>
      </c>
      <c r="G5717" s="1" t="s">
        <v>655</v>
      </c>
      <c r="H5717">
        <v>720021</v>
      </c>
      <c r="I5717" s="1" t="s">
        <v>41</v>
      </c>
      <c r="J5717">
        <v>6.5</v>
      </c>
    </row>
    <row r="5718" spans="1:10" hidden="1" x14ac:dyDescent="0.25">
      <c r="A5718" s="24" t="str">
        <f t="shared" si="91"/>
        <v>720050ARCELOR (BERTON SICARD)</v>
      </c>
      <c r="B5718" s="1">
        <v>720050</v>
      </c>
      <c r="C5718" s="1" t="s">
        <v>32898</v>
      </c>
      <c r="D5718" s="1" t="s">
        <v>168</v>
      </c>
      <c r="E5718" s="1" t="s">
        <v>1902</v>
      </c>
      <c r="F5718" s="1" t="s">
        <v>32900</v>
      </c>
      <c r="G5718" s="1" t="s">
        <v>655</v>
      </c>
      <c r="H5718">
        <v>720050</v>
      </c>
      <c r="I5718" s="1" t="s">
        <v>41</v>
      </c>
      <c r="J5718">
        <v>6.5</v>
      </c>
    </row>
    <row r="5719" spans="1:10" hidden="1" x14ac:dyDescent="0.25">
      <c r="A5719" s="24" t="str">
        <f t="shared" si="91"/>
        <v>720050/5ARCELOR (BERTON SICARD)</v>
      </c>
      <c r="B5719" s="1" t="s">
        <v>1903</v>
      </c>
      <c r="C5719" s="1" t="s">
        <v>32898</v>
      </c>
      <c r="D5719" s="1" t="s">
        <v>168</v>
      </c>
      <c r="E5719" s="1" t="s">
        <v>1902</v>
      </c>
      <c r="F5719" s="1" t="s">
        <v>32900</v>
      </c>
      <c r="G5719" s="1" t="s">
        <v>655</v>
      </c>
      <c r="H5719" t="s">
        <v>1903</v>
      </c>
      <c r="I5719" s="1" t="s">
        <v>41</v>
      </c>
      <c r="J5719">
        <v>5</v>
      </c>
    </row>
    <row r="5720" spans="1:10" hidden="1" x14ac:dyDescent="0.25">
      <c r="A5720" s="24" t="str">
        <f t="shared" si="91"/>
        <v>720051ARCELOR (BERTON SICARD)</v>
      </c>
      <c r="B5720" s="1">
        <v>720051</v>
      </c>
      <c r="C5720" s="1" t="s">
        <v>32898</v>
      </c>
      <c r="D5720" s="1" t="s">
        <v>168</v>
      </c>
      <c r="E5720" s="1" t="s">
        <v>1904</v>
      </c>
      <c r="F5720" s="1" t="s">
        <v>32900</v>
      </c>
      <c r="G5720" s="1" t="s">
        <v>655</v>
      </c>
      <c r="H5720">
        <v>720051</v>
      </c>
      <c r="I5720" s="1" t="s">
        <v>41</v>
      </c>
      <c r="J5720">
        <v>6.5</v>
      </c>
    </row>
    <row r="5721" spans="1:10" hidden="1" x14ac:dyDescent="0.25">
      <c r="A5721" s="24" t="str">
        <f t="shared" si="91"/>
        <v>720051/5ARCELOR (BERTON SICARD)</v>
      </c>
      <c r="B5721" s="1" t="s">
        <v>1905</v>
      </c>
      <c r="C5721" s="1" t="s">
        <v>32898</v>
      </c>
      <c r="D5721" s="1" t="s">
        <v>168</v>
      </c>
      <c r="E5721" s="1" t="s">
        <v>1904</v>
      </c>
      <c r="F5721" s="1" t="s">
        <v>32900</v>
      </c>
      <c r="G5721" s="1" t="s">
        <v>655</v>
      </c>
      <c r="H5721" t="s">
        <v>1905</v>
      </c>
      <c r="I5721" s="1" t="s">
        <v>41</v>
      </c>
      <c r="J5721">
        <v>5</v>
      </c>
    </row>
    <row r="5722" spans="1:10" hidden="1" x14ac:dyDescent="0.25">
      <c r="A5722" s="24" t="str">
        <f t="shared" si="91"/>
        <v>720053ARCELOR (BERTON SICARD)</v>
      </c>
      <c r="B5722" s="1">
        <v>720053</v>
      </c>
      <c r="C5722" s="1" t="s">
        <v>32898</v>
      </c>
      <c r="D5722" s="1" t="s">
        <v>78</v>
      </c>
      <c r="E5722" s="1" t="s">
        <v>1906</v>
      </c>
      <c r="F5722" s="1" t="s">
        <v>32900</v>
      </c>
      <c r="G5722" s="1" t="s">
        <v>655</v>
      </c>
      <c r="H5722">
        <v>720053</v>
      </c>
      <c r="I5722" s="1" t="s">
        <v>41</v>
      </c>
      <c r="J5722">
        <v>6.5</v>
      </c>
    </row>
    <row r="5723" spans="1:10" hidden="1" x14ac:dyDescent="0.25">
      <c r="A5723" s="24" t="str">
        <f t="shared" si="91"/>
        <v>720053/5ARCELOR (BERTON SICARD)</v>
      </c>
      <c r="B5723" s="1" t="s">
        <v>1907</v>
      </c>
      <c r="C5723" s="1" t="s">
        <v>32898</v>
      </c>
      <c r="D5723" s="1" t="s">
        <v>78</v>
      </c>
      <c r="E5723" s="1" t="s">
        <v>1906</v>
      </c>
      <c r="F5723" s="1" t="s">
        <v>32900</v>
      </c>
      <c r="G5723" s="1" t="s">
        <v>655</v>
      </c>
      <c r="H5723" t="s">
        <v>1907</v>
      </c>
      <c r="I5723" s="1" t="s">
        <v>41</v>
      </c>
      <c r="J5723">
        <v>5</v>
      </c>
    </row>
    <row r="5724" spans="1:10" hidden="1" x14ac:dyDescent="0.25">
      <c r="A5724" s="24" t="str">
        <f t="shared" si="91"/>
        <v>720054ARCELOR (BERTON SICARD)</v>
      </c>
      <c r="B5724" s="1">
        <v>720054</v>
      </c>
      <c r="C5724" s="1" t="s">
        <v>32898</v>
      </c>
      <c r="D5724" s="1" t="s">
        <v>78</v>
      </c>
      <c r="E5724" s="1" t="s">
        <v>1908</v>
      </c>
      <c r="F5724" s="1" t="s">
        <v>32900</v>
      </c>
      <c r="G5724" s="1" t="s">
        <v>655</v>
      </c>
      <c r="H5724">
        <v>720054</v>
      </c>
      <c r="I5724" s="1" t="s">
        <v>41</v>
      </c>
      <c r="J5724">
        <v>6.5</v>
      </c>
    </row>
    <row r="5725" spans="1:10" hidden="1" x14ac:dyDescent="0.25">
      <c r="A5725" s="24" t="str">
        <f t="shared" si="91"/>
        <v>720054/5ARCELOR (BERTON SICARD)</v>
      </c>
      <c r="B5725" s="1" t="s">
        <v>1909</v>
      </c>
      <c r="C5725" s="1" t="s">
        <v>32898</v>
      </c>
      <c r="D5725" s="1" t="s">
        <v>78</v>
      </c>
      <c r="E5725" s="1" t="s">
        <v>1908</v>
      </c>
      <c r="F5725" s="1" t="s">
        <v>32900</v>
      </c>
      <c r="G5725" s="1" t="s">
        <v>655</v>
      </c>
      <c r="H5725" t="s">
        <v>1909</v>
      </c>
      <c r="I5725" s="1" t="s">
        <v>41</v>
      </c>
      <c r="J5725">
        <v>5</v>
      </c>
    </row>
    <row r="5726" spans="1:10" hidden="1" x14ac:dyDescent="0.25">
      <c r="A5726" s="24" t="str">
        <f t="shared" si="91"/>
        <v>720055ARCELOR (BERTON SICARD)</v>
      </c>
      <c r="B5726" s="1">
        <v>720055</v>
      </c>
      <c r="C5726" s="1" t="s">
        <v>32898</v>
      </c>
      <c r="D5726" s="1" t="s">
        <v>78</v>
      </c>
      <c r="E5726" s="1" t="s">
        <v>1910</v>
      </c>
      <c r="F5726" s="1" t="s">
        <v>32900</v>
      </c>
      <c r="G5726" s="1" t="s">
        <v>655</v>
      </c>
      <c r="H5726">
        <v>720055</v>
      </c>
      <c r="I5726" s="1" t="s">
        <v>41</v>
      </c>
      <c r="J5726">
        <v>6.5</v>
      </c>
    </row>
    <row r="5727" spans="1:10" hidden="1" x14ac:dyDescent="0.25">
      <c r="A5727" s="24" t="str">
        <f t="shared" si="91"/>
        <v>720055/5ARCELOR (BERTON SICARD)</v>
      </c>
      <c r="B5727" s="1" t="s">
        <v>1911</v>
      </c>
      <c r="C5727" s="1" t="s">
        <v>32898</v>
      </c>
      <c r="D5727" s="1" t="s">
        <v>78</v>
      </c>
      <c r="E5727" s="1" t="s">
        <v>1910</v>
      </c>
      <c r="F5727" s="1" t="s">
        <v>32900</v>
      </c>
      <c r="G5727" s="1" t="s">
        <v>655</v>
      </c>
      <c r="H5727" t="s">
        <v>1911</v>
      </c>
      <c r="I5727" s="1" t="s">
        <v>41</v>
      </c>
      <c r="J5727">
        <v>5</v>
      </c>
    </row>
    <row r="5728" spans="1:10" hidden="1" x14ac:dyDescent="0.25">
      <c r="A5728" s="24" t="str">
        <f t="shared" si="91"/>
        <v>720056NARCELOR (BERTON SICARD)</v>
      </c>
      <c r="B5728" s="1" t="s">
        <v>1912</v>
      </c>
      <c r="C5728" s="1" t="s">
        <v>32898</v>
      </c>
      <c r="D5728" s="1" t="s">
        <v>32837</v>
      </c>
      <c r="E5728" s="1" t="s">
        <v>1913</v>
      </c>
      <c r="F5728" s="1" t="s">
        <v>32900</v>
      </c>
      <c r="G5728" s="1" t="s">
        <v>655</v>
      </c>
      <c r="H5728" t="s">
        <v>1912</v>
      </c>
      <c r="I5728" s="1" t="s">
        <v>41</v>
      </c>
      <c r="J5728">
        <v>6.5</v>
      </c>
    </row>
    <row r="5729" spans="1:10" hidden="1" x14ac:dyDescent="0.25">
      <c r="A5729" s="24" t="str">
        <f t="shared" si="91"/>
        <v>720056N3ARCELOR (BERTON SICARD)</v>
      </c>
      <c r="B5729" s="1" t="s">
        <v>1914</v>
      </c>
      <c r="C5729" s="1" t="s">
        <v>32898</v>
      </c>
      <c r="D5729" s="1" t="s">
        <v>32837</v>
      </c>
      <c r="E5729" s="1" t="s">
        <v>1913</v>
      </c>
      <c r="F5729" s="1" t="s">
        <v>32900</v>
      </c>
      <c r="G5729" s="1" t="s">
        <v>655</v>
      </c>
      <c r="H5729" t="s">
        <v>1914</v>
      </c>
      <c r="I5729" s="1" t="s">
        <v>41</v>
      </c>
      <c r="J5729">
        <v>3.7</v>
      </c>
    </row>
    <row r="5730" spans="1:10" hidden="1" x14ac:dyDescent="0.25">
      <c r="A5730" s="24" t="str">
        <f t="shared" si="91"/>
        <v>720057ARCELOR (BERTON SICARD)</v>
      </c>
      <c r="B5730" s="1">
        <v>720057</v>
      </c>
      <c r="C5730" s="1" t="s">
        <v>32898</v>
      </c>
      <c r="D5730" s="1" t="s">
        <v>78</v>
      </c>
      <c r="E5730" s="1" t="s">
        <v>1915</v>
      </c>
      <c r="F5730" s="1" t="s">
        <v>32900</v>
      </c>
      <c r="G5730" s="1" t="s">
        <v>655</v>
      </c>
      <c r="H5730">
        <v>720057</v>
      </c>
      <c r="I5730" s="1" t="s">
        <v>41</v>
      </c>
      <c r="J5730">
        <v>6.5</v>
      </c>
    </row>
    <row r="5731" spans="1:10" hidden="1" x14ac:dyDescent="0.25">
      <c r="A5731" s="24" t="str">
        <f t="shared" si="91"/>
        <v>720057/5ARCELOR (BERTON SICARD)</v>
      </c>
      <c r="B5731" s="1" t="s">
        <v>1916</v>
      </c>
      <c r="C5731" s="1" t="s">
        <v>32898</v>
      </c>
      <c r="D5731" s="1" t="s">
        <v>78</v>
      </c>
      <c r="E5731" s="1" t="s">
        <v>1915</v>
      </c>
      <c r="F5731" s="1" t="s">
        <v>32900</v>
      </c>
      <c r="G5731" s="1" t="s">
        <v>655</v>
      </c>
      <c r="H5731" t="s">
        <v>1916</v>
      </c>
      <c r="I5731" s="1" t="s">
        <v>41</v>
      </c>
      <c r="J5731">
        <v>5</v>
      </c>
    </row>
    <row r="5732" spans="1:10" hidden="1" x14ac:dyDescent="0.25">
      <c r="A5732" s="24" t="str">
        <f t="shared" si="91"/>
        <v>720066ARCELOR (BERTON SICARD)</v>
      </c>
      <c r="B5732" s="1">
        <v>720066</v>
      </c>
      <c r="C5732" s="1" t="s">
        <v>32898</v>
      </c>
      <c r="D5732" s="1" t="s">
        <v>78</v>
      </c>
      <c r="E5732" s="1" t="s">
        <v>1918</v>
      </c>
      <c r="F5732" s="1" t="s">
        <v>32900</v>
      </c>
      <c r="G5732" s="1" t="s">
        <v>655</v>
      </c>
      <c r="H5732">
        <v>720066</v>
      </c>
      <c r="I5732" s="1" t="s">
        <v>41</v>
      </c>
      <c r="J5732">
        <v>6.5</v>
      </c>
    </row>
    <row r="5733" spans="1:10" hidden="1" x14ac:dyDescent="0.25">
      <c r="A5733" s="24" t="str">
        <f t="shared" si="91"/>
        <v>720066/5ARCELOR (BERTON SICARD)</v>
      </c>
      <c r="B5733" s="1" t="s">
        <v>1919</v>
      </c>
      <c r="C5733" s="1" t="s">
        <v>32898</v>
      </c>
      <c r="D5733" s="1" t="s">
        <v>78</v>
      </c>
      <c r="E5733" s="1" t="s">
        <v>1918</v>
      </c>
      <c r="F5733" s="1" t="s">
        <v>32900</v>
      </c>
      <c r="G5733" s="1" t="s">
        <v>655</v>
      </c>
      <c r="H5733" t="s">
        <v>1919</v>
      </c>
      <c r="I5733" s="1" t="s">
        <v>41</v>
      </c>
      <c r="J5733">
        <v>5.3</v>
      </c>
    </row>
    <row r="5734" spans="1:10" hidden="1" x14ac:dyDescent="0.25">
      <c r="A5734" s="24" t="str">
        <f t="shared" si="91"/>
        <v>760021ARCELOR (BERTON SICARD)</v>
      </c>
      <c r="B5734" s="1">
        <v>760021</v>
      </c>
      <c r="C5734" s="1" t="s">
        <v>32898</v>
      </c>
      <c r="D5734" s="1" t="s">
        <v>78</v>
      </c>
      <c r="E5734" s="1" t="s">
        <v>1921</v>
      </c>
      <c r="F5734" s="1" t="s">
        <v>32900</v>
      </c>
      <c r="G5734" s="1" t="s">
        <v>655</v>
      </c>
      <c r="H5734">
        <v>760021</v>
      </c>
      <c r="I5734" s="1" t="s">
        <v>41</v>
      </c>
      <c r="J5734">
        <v>1</v>
      </c>
    </row>
    <row r="5735" spans="1:10" hidden="1" x14ac:dyDescent="0.25">
      <c r="A5735" s="24" t="str">
        <f t="shared" si="91"/>
        <v>760042ARCELOR (BERTON SICARD)</v>
      </c>
      <c r="B5735" s="1">
        <v>760042</v>
      </c>
      <c r="C5735" s="1" t="s">
        <v>32898</v>
      </c>
      <c r="D5735" s="1" t="s">
        <v>78</v>
      </c>
      <c r="E5735" s="1" t="s">
        <v>2423</v>
      </c>
      <c r="F5735" s="1" t="s">
        <v>32900</v>
      </c>
      <c r="G5735" s="1" t="s">
        <v>655</v>
      </c>
      <c r="H5735">
        <v>760042</v>
      </c>
      <c r="I5735" s="1" t="s">
        <v>41</v>
      </c>
      <c r="J5735">
        <v>1</v>
      </c>
    </row>
    <row r="5736" spans="1:10" hidden="1" x14ac:dyDescent="0.25">
      <c r="A5736" s="24" t="str">
        <f t="shared" si="91"/>
        <v>910000ARCELOR (BERTON SICARD)</v>
      </c>
      <c r="B5736" s="1">
        <v>910000</v>
      </c>
      <c r="C5736" s="1" t="s">
        <v>32898</v>
      </c>
      <c r="D5736" s="1" t="s">
        <v>78</v>
      </c>
      <c r="E5736" s="1" t="s">
        <v>1922</v>
      </c>
      <c r="F5736" s="1" t="s">
        <v>32900</v>
      </c>
      <c r="G5736" s="1" t="s">
        <v>655</v>
      </c>
      <c r="H5736">
        <v>910000</v>
      </c>
      <c r="I5736" s="1" t="s">
        <v>41</v>
      </c>
      <c r="J5736">
        <v>6.5</v>
      </c>
    </row>
    <row r="5737" spans="1:10" hidden="1" x14ac:dyDescent="0.25">
      <c r="A5737" s="24" t="str">
        <f t="shared" si="91"/>
        <v>910001ARCELOR (BERTON SICARD)</v>
      </c>
      <c r="B5737" s="1">
        <v>910001</v>
      </c>
      <c r="C5737" s="1" t="s">
        <v>32898</v>
      </c>
      <c r="D5737" s="1" t="s">
        <v>78</v>
      </c>
      <c r="E5737" s="1" t="s">
        <v>1923</v>
      </c>
      <c r="F5737" s="1" t="s">
        <v>32900</v>
      </c>
      <c r="G5737" s="1" t="s">
        <v>655</v>
      </c>
      <c r="H5737">
        <v>910001</v>
      </c>
      <c r="I5737" s="1" t="s">
        <v>41</v>
      </c>
      <c r="J5737">
        <v>6.5</v>
      </c>
    </row>
    <row r="5738" spans="1:10" hidden="1" x14ac:dyDescent="0.25">
      <c r="A5738" s="24" t="str">
        <f t="shared" si="91"/>
        <v>910002ARCELOR (BERTON SICARD)</v>
      </c>
      <c r="B5738" s="1">
        <v>910002</v>
      </c>
      <c r="C5738" s="1" t="s">
        <v>32898</v>
      </c>
      <c r="D5738" s="1" t="s">
        <v>78</v>
      </c>
      <c r="E5738" s="1" t="s">
        <v>1924</v>
      </c>
      <c r="F5738" s="1" t="s">
        <v>32900</v>
      </c>
      <c r="G5738" s="1" t="s">
        <v>655</v>
      </c>
      <c r="H5738">
        <v>910002</v>
      </c>
      <c r="I5738" s="1" t="s">
        <v>41</v>
      </c>
      <c r="J5738">
        <v>6.5</v>
      </c>
    </row>
    <row r="5739" spans="1:10" hidden="1" x14ac:dyDescent="0.25">
      <c r="A5739" s="24" t="str">
        <f t="shared" si="91"/>
        <v>910003ARCELOR (BERTON SICARD)</v>
      </c>
      <c r="B5739" s="1">
        <v>910003</v>
      </c>
      <c r="C5739" s="1" t="s">
        <v>32898</v>
      </c>
      <c r="D5739" s="1" t="s">
        <v>78</v>
      </c>
      <c r="E5739" s="1" t="s">
        <v>1925</v>
      </c>
      <c r="F5739" s="1" t="s">
        <v>32900</v>
      </c>
      <c r="G5739" s="1" t="s">
        <v>655</v>
      </c>
      <c r="H5739">
        <v>910003</v>
      </c>
      <c r="I5739" s="1" t="s">
        <v>41</v>
      </c>
      <c r="J5739">
        <v>6.5</v>
      </c>
    </row>
    <row r="5740" spans="1:10" hidden="1" x14ac:dyDescent="0.25">
      <c r="A5740" s="24" t="str">
        <f t="shared" si="91"/>
        <v>910004ARCELOR (BERTON SICARD)</v>
      </c>
      <c r="B5740" s="1">
        <v>910004</v>
      </c>
      <c r="C5740" s="1" t="s">
        <v>32898</v>
      </c>
      <c r="D5740" s="1" t="s">
        <v>78</v>
      </c>
      <c r="E5740" s="1" t="s">
        <v>1926</v>
      </c>
      <c r="F5740" s="1" t="s">
        <v>32900</v>
      </c>
      <c r="G5740" s="1" t="s">
        <v>655</v>
      </c>
      <c r="H5740">
        <v>910004</v>
      </c>
      <c r="I5740" s="1" t="s">
        <v>41</v>
      </c>
      <c r="J5740">
        <v>6.5</v>
      </c>
    </row>
    <row r="5741" spans="1:10" hidden="1" x14ac:dyDescent="0.25">
      <c r="A5741" s="24" t="str">
        <f t="shared" si="91"/>
        <v>910005ARCELOR (BERTON SICARD)</v>
      </c>
      <c r="B5741" s="1">
        <v>910005</v>
      </c>
      <c r="C5741" s="1" t="s">
        <v>32898</v>
      </c>
      <c r="D5741" s="1" t="s">
        <v>78</v>
      </c>
      <c r="E5741" s="1" t="s">
        <v>1927</v>
      </c>
      <c r="F5741" s="1" t="s">
        <v>32900</v>
      </c>
      <c r="G5741" s="1" t="s">
        <v>655</v>
      </c>
      <c r="H5741">
        <v>910005</v>
      </c>
      <c r="I5741" s="1" t="s">
        <v>41</v>
      </c>
      <c r="J5741">
        <v>6.5</v>
      </c>
    </row>
    <row r="5742" spans="1:10" hidden="1" x14ac:dyDescent="0.25">
      <c r="A5742" s="24" t="str">
        <f t="shared" si="91"/>
        <v>910006ARCELOR (BERTON SICARD)</v>
      </c>
      <c r="B5742" s="1">
        <v>910006</v>
      </c>
      <c r="C5742" s="1" t="s">
        <v>32898</v>
      </c>
      <c r="D5742" s="1" t="s">
        <v>78</v>
      </c>
      <c r="E5742" s="1" t="s">
        <v>1928</v>
      </c>
      <c r="F5742" s="1" t="s">
        <v>32900</v>
      </c>
      <c r="G5742" s="1" t="s">
        <v>655</v>
      </c>
      <c r="H5742">
        <v>910006</v>
      </c>
      <c r="I5742" s="1" t="s">
        <v>41</v>
      </c>
      <c r="J5742">
        <v>6.5</v>
      </c>
    </row>
    <row r="5743" spans="1:10" hidden="1" x14ac:dyDescent="0.25">
      <c r="A5743" s="24" t="str">
        <f t="shared" si="91"/>
        <v>910007ARCELOR (BERTON SICARD)</v>
      </c>
      <c r="B5743" s="1">
        <v>910007</v>
      </c>
      <c r="C5743" s="1" t="s">
        <v>32898</v>
      </c>
      <c r="D5743" s="1" t="s">
        <v>78</v>
      </c>
      <c r="E5743" s="1" t="s">
        <v>1929</v>
      </c>
      <c r="F5743" s="1" t="s">
        <v>32900</v>
      </c>
      <c r="G5743" s="1" t="s">
        <v>655</v>
      </c>
      <c r="H5743">
        <v>910007</v>
      </c>
      <c r="I5743" s="1" t="s">
        <v>41</v>
      </c>
      <c r="J5743">
        <v>6.5</v>
      </c>
    </row>
    <row r="5744" spans="1:10" hidden="1" x14ac:dyDescent="0.25">
      <c r="A5744" s="24" t="str">
        <f t="shared" si="91"/>
        <v>910008ARCELOR (BERTON SICARD)</v>
      </c>
      <c r="B5744" s="1">
        <v>910008</v>
      </c>
      <c r="C5744" s="1" t="s">
        <v>32898</v>
      </c>
      <c r="D5744" s="1" t="s">
        <v>78</v>
      </c>
      <c r="E5744" s="1" t="s">
        <v>1740</v>
      </c>
      <c r="F5744" s="1" t="s">
        <v>32900</v>
      </c>
      <c r="G5744" s="1" t="s">
        <v>655</v>
      </c>
      <c r="H5744">
        <v>910008</v>
      </c>
      <c r="I5744" s="1" t="s">
        <v>41</v>
      </c>
      <c r="J5744">
        <v>6.5</v>
      </c>
    </row>
    <row r="5745" spans="1:10" hidden="1" x14ac:dyDescent="0.25">
      <c r="A5745" s="24" t="str">
        <f t="shared" si="91"/>
        <v>910009ARCELOR (BERTON SICARD)</v>
      </c>
      <c r="B5745" s="1">
        <v>910009</v>
      </c>
      <c r="C5745" s="1" t="s">
        <v>32898</v>
      </c>
      <c r="D5745" s="1" t="s">
        <v>78</v>
      </c>
      <c r="E5745" s="1" t="s">
        <v>2275</v>
      </c>
      <c r="F5745" s="1" t="s">
        <v>32900</v>
      </c>
      <c r="G5745" s="1" t="s">
        <v>655</v>
      </c>
      <c r="H5745">
        <v>910009</v>
      </c>
      <c r="I5745" s="1" t="s">
        <v>41</v>
      </c>
      <c r="J5745">
        <v>6.5</v>
      </c>
    </row>
    <row r="5746" spans="1:10" hidden="1" x14ac:dyDescent="0.25">
      <c r="A5746" s="24" t="str">
        <f t="shared" si="91"/>
        <v>910010ARCELOR (BERTON SICARD)</v>
      </c>
      <c r="B5746" s="1">
        <v>910010</v>
      </c>
      <c r="C5746" s="1" t="s">
        <v>32898</v>
      </c>
      <c r="D5746" s="1" t="s">
        <v>168</v>
      </c>
      <c r="E5746" s="1" t="s">
        <v>1930</v>
      </c>
      <c r="F5746" s="1" t="s">
        <v>32900</v>
      </c>
      <c r="G5746" s="1" t="s">
        <v>655</v>
      </c>
      <c r="H5746">
        <v>910010</v>
      </c>
      <c r="I5746" s="1" t="s">
        <v>41</v>
      </c>
      <c r="J5746">
        <v>6.5</v>
      </c>
    </row>
    <row r="5747" spans="1:10" hidden="1" x14ac:dyDescent="0.25">
      <c r="A5747" s="24" t="str">
        <f t="shared" si="91"/>
        <v>910010/4ARCELOR (BERTON SICARD)</v>
      </c>
      <c r="B5747" s="1" t="s">
        <v>1931</v>
      </c>
      <c r="C5747" s="1" t="s">
        <v>32898</v>
      </c>
      <c r="D5747" s="1" t="s">
        <v>168</v>
      </c>
      <c r="E5747" s="1" t="s">
        <v>1930</v>
      </c>
      <c r="F5747" s="1" t="s">
        <v>32900</v>
      </c>
      <c r="G5747" s="1" t="s">
        <v>655</v>
      </c>
      <c r="H5747" t="s">
        <v>1931</v>
      </c>
      <c r="I5747" s="1" t="s">
        <v>41</v>
      </c>
      <c r="J5747">
        <v>4.5999999999999996</v>
      </c>
    </row>
    <row r="5748" spans="1:10" hidden="1" x14ac:dyDescent="0.25">
      <c r="A5748" s="24" t="str">
        <f t="shared" si="91"/>
        <v>910010BARCELOR (BERTON SICARD)</v>
      </c>
      <c r="B5748" s="1" t="s">
        <v>2213</v>
      </c>
      <c r="C5748" s="1" t="s">
        <v>32898</v>
      </c>
      <c r="D5748" s="1" t="s">
        <v>32837</v>
      </c>
      <c r="E5748" s="1" t="s">
        <v>2214</v>
      </c>
      <c r="F5748" s="1" t="s">
        <v>32900</v>
      </c>
      <c r="G5748" s="1" t="s">
        <v>655</v>
      </c>
      <c r="H5748" t="s">
        <v>2213</v>
      </c>
      <c r="I5748" s="1" t="s">
        <v>41</v>
      </c>
      <c r="J5748">
        <v>6.5</v>
      </c>
    </row>
    <row r="5749" spans="1:10" hidden="1" x14ac:dyDescent="0.25">
      <c r="A5749" s="24" t="str">
        <f t="shared" si="91"/>
        <v>910010B4ARCELOR (BERTON SICARD)</v>
      </c>
      <c r="B5749" s="1" t="s">
        <v>2215</v>
      </c>
      <c r="C5749" s="1" t="s">
        <v>32898</v>
      </c>
      <c r="D5749" s="1" t="s">
        <v>32837</v>
      </c>
      <c r="E5749" s="1" t="s">
        <v>2214</v>
      </c>
      <c r="F5749" s="1" t="s">
        <v>32900</v>
      </c>
      <c r="G5749" s="1" t="s">
        <v>655</v>
      </c>
      <c r="H5749" t="s">
        <v>2215</v>
      </c>
      <c r="I5749" s="1" t="s">
        <v>41</v>
      </c>
      <c r="J5749">
        <v>4.5999999999999996</v>
      </c>
    </row>
    <row r="5750" spans="1:10" hidden="1" x14ac:dyDescent="0.25">
      <c r="A5750" s="24" t="str">
        <f t="shared" si="91"/>
        <v>910011ARCELOR (BERTON SICARD)</v>
      </c>
      <c r="B5750" s="1">
        <v>910011</v>
      </c>
      <c r="C5750" s="1" t="s">
        <v>32898</v>
      </c>
      <c r="D5750" s="1" t="s">
        <v>168</v>
      </c>
      <c r="E5750" s="1" t="s">
        <v>1932</v>
      </c>
      <c r="F5750" s="1" t="s">
        <v>32900</v>
      </c>
      <c r="G5750" s="1" t="s">
        <v>655</v>
      </c>
      <c r="H5750">
        <v>910011</v>
      </c>
      <c r="I5750" s="1" t="s">
        <v>41</v>
      </c>
      <c r="J5750">
        <v>6.5</v>
      </c>
    </row>
    <row r="5751" spans="1:10" hidden="1" x14ac:dyDescent="0.25">
      <c r="A5751" s="24" t="str">
        <f t="shared" si="91"/>
        <v>910011/4ARCELOR (BERTON SICARD)</v>
      </c>
      <c r="B5751" s="1" t="s">
        <v>1933</v>
      </c>
      <c r="C5751" s="1" t="s">
        <v>32898</v>
      </c>
      <c r="D5751" s="1" t="s">
        <v>168</v>
      </c>
      <c r="E5751" s="1" t="s">
        <v>1932</v>
      </c>
      <c r="F5751" s="1" t="s">
        <v>32900</v>
      </c>
      <c r="G5751" s="1" t="s">
        <v>655</v>
      </c>
      <c r="H5751" t="s">
        <v>1933</v>
      </c>
      <c r="I5751" s="1" t="s">
        <v>41</v>
      </c>
      <c r="J5751">
        <v>4.5999999999999996</v>
      </c>
    </row>
    <row r="5752" spans="1:10" hidden="1" x14ac:dyDescent="0.25">
      <c r="A5752" s="24" t="str">
        <f t="shared" si="91"/>
        <v>910011BARCELOR (BERTON SICARD)</v>
      </c>
      <c r="B5752" s="1" t="s">
        <v>2424</v>
      </c>
      <c r="C5752" s="1" t="s">
        <v>32898</v>
      </c>
      <c r="D5752" s="1" t="s">
        <v>32837</v>
      </c>
      <c r="E5752" s="1" t="s">
        <v>2217</v>
      </c>
      <c r="F5752" s="1" t="s">
        <v>32900</v>
      </c>
      <c r="G5752" s="1" t="s">
        <v>655</v>
      </c>
      <c r="H5752" t="s">
        <v>2424</v>
      </c>
      <c r="I5752" s="1" t="s">
        <v>41</v>
      </c>
      <c r="J5752">
        <v>6.5</v>
      </c>
    </row>
    <row r="5753" spans="1:10" hidden="1" x14ac:dyDescent="0.25">
      <c r="A5753" s="24" t="str">
        <f t="shared" si="91"/>
        <v>910011B4ARCELOR (BERTON SICARD)</v>
      </c>
      <c r="B5753" s="1" t="s">
        <v>2216</v>
      </c>
      <c r="C5753" s="1" t="s">
        <v>32898</v>
      </c>
      <c r="D5753" s="1" t="s">
        <v>32837</v>
      </c>
      <c r="E5753" s="1" t="s">
        <v>2217</v>
      </c>
      <c r="F5753" s="1" t="s">
        <v>32900</v>
      </c>
      <c r="G5753" s="1" t="s">
        <v>655</v>
      </c>
      <c r="H5753" t="s">
        <v>2216</v>
      </c>
      <c r="I5753" s="1" t="s">
        <v>41</v>
      </c>
      <c r="J5753">
        <v>4.5999999999999996</v>
      </c>
    </row>
    <row r="5754" spans="1:10" hidden="1" x14ac:dyDescent="0.25">
      <c r="A5754" s="24" t="str">
        <f t="shared" si="91"/>
        <v>910012ARCELOR (BERTON SICARD)</v>
      </c>
      <c r="B5754" s="1">
        <v>910012</v>
      </c>
      <c r="C5754" s="1" t="s">
        <v>32898</v>
      </c>
      <c r="D5754" s="1" t="s">
        <v>168</v>
      </c>
      <c r="E5754" s="1" t="s">
        <v>1934</v>
      </c>
      <c r="F5754" s="1" t="s">
        <v>32900</v>
      </c>
      <c r="G5754" s="1" t="s">
        <v>655</v>
      </c>
      <c r="H5754">
        <v>910012</v>
      </c>
      <c r="I5754" s="1" t="s">
        <v>41</v>
      </c>
      <c r="J5754">
        <v>6.5</v>
      </c>
    </row>
    <row r="5755" spans="1:10" hidden="1" x14ac:dyDescent="0.25">
      <c r="A5755" s="24" t="str">
        <f t="shared" si="91"/>
        <v>910012/4ARCELOR (BERTON SICARD)</v>
      </c>
      <c r="B5755" s="1" t="s">
        <v>1935</v>
      </c>
      <c r="C5755" s="1" t="s">
        <v>32898</v>
      </c>
      <c r="D5755" s="1" t="s">
        <v>168</v>
      </c>
      <c r="E5755" s="1" t="s">
        <v>1934</v>
      </c>
      <c r="F5755" s="1" t="s">
        <v>32900</v>
      </c>
      <c r="G5755" s="1" t="s">
        <v>655</v>
      </c>
      <c r="H5755" t="s">
        <v>1935</v>
      </c>
      <c r="I5755" s="1" t="s">
        <v>41</v>
      </c>
      <c r="J5755">
        <v>4.5999999999999996</v>
      </c>
    </row>
    <row r="5756" spans="1:10" hidden="1" x14ac:dyDescent="0.25">
      <c r="A5756" s="24" t="str">
        <f t="shared" si="91"/>
        <v>910013ARCELOR (BERTON SICARD)</v>
      </c>
      <c r="B5756" s="1">
        <v>910013</v>
      </c>
      <c r="C5756" s="1" t="s">
        <v>32898</v>
      </c>
      <c r="D5756" s="1" t="s">
        <v>168</v>
      </c>
      <c r="E5756" s="1" t="s">
        <v>1936</v>
      </c>
      <c r="F5756" s="1" t="s">
        <v>32900</v>
      </c>
      <c r="G5756" s="1" t="s">
        <v>655</v>
      </c>
      <c r="H5756">
        <v>910013</v>
      </c>
      <c r="I5756" s="1" t="s">
        <v>41</v>
      </c>
      <c r="J5756">
        <v>6.5</v>
      </c>
    </row>
    <row r="5757" spans="1:10" hidden="1" x14ac:dyDescent="0.25">
      <c r="A5757" s="24" t="str">
        <f t="shared" si="91"/>
        <v>910013/4ARCELOR (BERTON SICARD)</v>
      </c>
      <c r="B5757" s="1" t="s">
        <v>1937</v>
      </c>
      <c r="C5757" s="1" t="s">
        <v>32898</v>
      </c>
      <c r="D5757" s="1" t="s">
        <v>168</v>
      </c>
      <c r="E5757" s="1" t="s">
        <v>1936</v>
      </c>
      <c r="F5757" s="1" t="s">
        <v>32900</v>
      </c>
      <c r="G5757" s="1" t="s">
        <v>655</v>
      </c>
      <c r="H5757" t="s">
        <v>1937</v>
      </c>
      <c r="I5757" s="1" t="s">
        <v>41</v>
      </c>
      <c r="J5757">
        <v>4.5999999999999996</v>
      </c>
    </row>
    <row r="5758" spans="1:10" hidden="1" x14ac:dyDescent="0.25">
      <c r="A5758" s="24" t="str">
        <f t="shared" si="91"/>
        <v>910013BARCELOR (BERTON SICARD)</v>
      </c>
      <c r="B5758" s="1" t="s">
        <v>2425</v>
      </c>
      <c r="C5758" s="1" t="s">
        <v>32898</v>
      </c>
      <c r="D5758" s="1" t="s">
        <v>32837</v>
      </c>
      <c r="E5758" s="1" t="s">
        <v>2219</v>
      </c>
      <c r="F5758" s="1" t="s">
        <v>32900</v>
      </c>
      <c r="G5758" s="1" t="s">
        <v>655</v>
      </c>
      <c r="H5758" t="s">
        <v>2425</v>
      </c>
      <c r="I5758" s="1" t="s">
        <v>41</v>
      </c>
      <c r="J5758">
        <v>6.5</v>
      </c>
    </row>
    <row r="5759" spans="1:10" hidden="1" x14ac:dyDescent="0.25">
      <c r="A5759" s="24" t="str">
        <f t="shared" si="91"/>
        <v>910013B4ARCELOR (BERTON SICARD)</v>
      </c>
      <c r="B5759" s="1" t="s">
        <v>2218</v>
      </c>
      <c r="C5759" s="1" t="s">
        <v>32898</v>
      </c>
      <c r="D5759" s="1" t="s">
        <v>32837</v>
      </c>
      <c r="E5759" s="1" t="s">
        <v>2219</v>
      </c>
      <c r="F5759" s="1" t="s">
        <v>32900</v>
      </c>
      <c r="G5759" s="1" t="s">
        <v>655</v>
      </c>
      <c r="H5759" t="s">
        <v>2218</v>
      </c>
      <c r="I5759" s="1" t="s">
        <v>41</v>
      </c>
      <c r="J5759">
        <v>4.5999999999999996</v>
      </c>
    </row>
    <row r="5760" spans="1:10" hidden="1" x14ac:dyDescent="0.25">
      <c r="A5760" s="24" t="str">
        <f t="shared" si="91"/>
        <v>910014ARCELOR (BERTON SICARD)</v>
      </c>
      <c r="B5760" s="1">
        <v>910014</v>
      </c>
      <c r="C5760" s="1" t="s">
        <v>32898</v>
      </c>
      <c r="D5760" s="1" t="s">
        <v>168</v>
      </c>
      <c r="E5760" s="1" t="s">
        <v>1938</v>
      </c>
      <c r="F5760" s="1" t="s">
        <v>32900</v>
      </c>
      <c r="G5760" s="1" t="s">
        <v>655</v>
      </c>
      <c r="H5760">
        <v>910014</v>
      </c>
      <c r="I5760" s="1" t="s">
        <v>41</v>
      </c>
      <c r="J5760">
        <v>6.5</v>
      </c>
    </row>
    <row r="5761" spans="1:10" hidden="1" x14ac:dyDescent="0.25">
      <c r="A5761" s="24" t="str">
        <f t="shared" si="91"/>
        <v>910014/4ARCELOR (BERTON SICARD)</v>
      </c>
      <c r="B5761" s="1" t="s">
        <v>1939</v>
      </c>
      <c r="C5761" s="1" t="s">
        <v>32898</v>
      </c>
      <c r="D5761" s="1" t="s">
        <v>168</v>
      </c>
      <c r="E5761" s="1" t="s">
        <v>1938</v>
      </c>
      <c r="F5761" s="1" t="s">
        <v>32900</v>
      </c>
      <c r="G5761" s="1" t="s">
        <v>655</v>
      </c>
      <c r="H5761" t="s">
        <v>1939</v>
      </c>
      <c r="I5761" s="1" t="s">
        <v>41</v>
      </c>
      <c r="J5761">
        <v>4.5999999999999996</v>
      </c>
    </row>
    <row r="5762" spans="1:10" hidden="1" x14ac:dyDescent="0.25">
      <c r="A5762" s="24" t="str">
        <f t="shared" si="91"/>
        <v>910016BARCELOR (BERTON SICARD)</v>
      </c>
      <c r="B5762" s="1" t="s">
        <v>1940</v>
      </c>
      <c r="C5762" s="1" t="s">
        <v>32898</v>
      </c>
      <c r="D5762" s="1" t="s">
        <v>168</v>
      </c>
      <c r="E5762" s="1" t="s">
        <v>1941</v>
      </c>
      <c r="F5762" s="1" t="s">
        <v>32900</v>
      </c>
      <c r="G5762" s="1" t="s">
        <v>655</v>
      </c>
      <c r="H5762" t="s">
        <v>1940</v>
      </c>
      <c r="I5762" s="1" t="s">
        <v>41</v>
      </c>
      <c r="J5762">
        <v>6.5</v>
      </c>
    </row>
    <row r="5763" spans="1:10" hidden="1" x14ac:dyDescent="0.25">
      <c r="A5763" s="24" t="str">
        <f t="shared" si="91"/>
        <v>910020ARCELOR (BERTON SICARD)</v>
      </c>
      <c r="B5763" s="1">
        <v>910020</v>
      </c>
      <c r="C5763" s="1" t="s">
        <v>32898</v>
      </c>
      <c r="D5763" s="1" t="s">
        <v>168</v>
      </c>
      <c r="E5763" s="1" t="s">
        <v>1942</v>
      </c>
      <c r="F5763" s="1" t="s">
        <v>32900</v>
      </c>
      <c r="G5763" s="1" t="s">
        <v>655</v>
      </c>
      <c r="H5763">
        <v>910020</v>
      </c>
      <c r="I5763" s="1" t="s">
        <v>41</v>
      </c>
      <c r="J5763">
        <v>6.5</v>
      </c>
    </row>
    <row r="5764" spans="1:10" hidden="1" x14ac:dyDescent="0.25">
      <c r="A5764" s="24" t="str">
        <f t="shared" si="91"/>
        <v>910020/4ARCELOR (BERTON SICARD)</v>
      </c>
      <c r="B5764" s="1" t="s">
        <v>1943</v>
      </c>
      <c r="C5764" s="1" t="s">
        <v>32898</v>
      </c>
      <c r="D5764" s="1" t="s">
        <v>168</v>
      </c>
      <c r="E5764" s="1" t="s">
        <v>1942</v>
      </c>
      <c r="F5764" s="1" t="s">
        <v>32900</v>
      </c>
      <c r="G5764" s="1" t="s">
        <v>655</v>
      </c>
      <c r="H5764" t="s">
        <v>1943</v>
      </c>
      <c r="I5764" s="1" t="s">
        <v>41</v>
      </c>
      <c r="J5764">
        <v>4.5999999999999996</v>
      </c>
    </row>
    <row r="5765" spans="1:10" hidden="1" x14ac:dyDescent="0.25">
      <c r="A5765" s="24" t="str">
        <f t="shared" si="91"/>
        <v>910021ARCELOR (BERTON SICARD)</v>
      </c>
      <c r="B5765" s="1">
        <v>910021</v>
      </c>
      <c r="C5765" s="1" t="s">
        <v>32898</v>
      </c>
      <c r="D5765" s="1" t="s">
        <v>168</v>
      </c>
      <c r="E5765" s="1" t="s">
        <v>1944</v>
      </c>
      <c r="F5765" s="1" t="s">
        <v>32900</v>
      </c>
      <c r="G5765" s="1" t="s">
        <v>655</v>
      </c>
      <c r="H5765">
        <v>910021</v>
      </c>
      <c r="I5765" s="1" t="s">
        <v>41</v>
      </c>
      <c r="J5765">
        <v>6.5</v>
      </c>
    </row>
    <row r="5766" spans="1:10" hidden="1" x14ac:dyDescent="0.25">
      <c r="A5766" s="24" t="str">
        <f t="shared" si="91"/>
        <v>910021/4ARCELOR (BERTON SICARD)</v>
      </c>
      <c r="B5766" s="1" t="s">
        <v>1945</v>
      </c>
      <c r="C5766" s="1" t="s">
        <v>32898</v>
      </c>
      <c r="D5766" s="1" t="s">
        <v>168</v>
      </c>
      <c r="E5766" s="1" t="s">
        <v>1944</v>
      </c>
      <c r="F5766" s="1" t="s">
        <v>32900</v>
      </c>
      <c r="G5766" s="1" t="s">
        <v>655</v>
      </c>
      <c r="H5766" t="s">
        <v>1945</v>
      </c>
      <c r="I5766" s="1" t="s">
        <v>41</v>
      </c>
      <c r="J5766">
        <v>4.5999999999999996</v>
      </c>
    </row>
    <row r="5767" spans="1:10" hidden="1" x14ac:dyDescent="0.25">
      <c r="A5767" s="24" t="str">
        <f t="shared" si="91"/>
        <v>910022ARCELOR (BERTON SICARD)</v>
      </c>
      <c r="B5767" s="1">
        <v>910022</v>
      </c>
      <c r="C5767" s="1" t="s">
        <v>32898</v>
      </c>
      <c r="D5767" s="1" t="s">
        <v>168</v>
      </c>
      <c r="E5767" s="1" t="s">
        <v>1946</v>
      </c>
      <c r="F5767" s="1" t="s">
        <v>32900</v>
      </c>
      <c r="G5767" s="1" t="s">
        <v>655</v>
      </c>
      <c r="H5767">
        <v>910022</v>
      </c>
      <c r="I5767" s="1" t="s">
        <v>41</v>
      </c>
      <c r="J5767">
        <v>6.5</v>
      </c>
    </row>
    <row r="5768" spans="1:10" hidden="1" x14ac:dyDescent="0.25">
      <c r="A5768" s="24" t="str">
        <f t="shared" si="91"/>
        <v>910022/4ARCELOR (BERTON SICARD)</v>
      </c>
      <c r="B5768" s="1" t="s">
        <v>1947</v>
      </c>
      <c r="C5768" s="1" t="s">
        <v>32898</v>
      </c>
      <c r="D5768" s="1" t="s">
        <v>168</v>
      </c>
      <c r="E5768" s="1" t="s">
        <v>1946</v>
      </c>
      <c r="F5768" s="1" t="s">
        <v>32900</v>
      </c>
      <c r="G5768" s="1" t="s">
        <v>655</v>
      </c>
      <c r="H5768" t="s">
        <v>1947</v>
      </c>
      <c r="I5768" s="1" t="s">
        <v>41</v>
      </c>
      <c r="J5768">
        <v>4.5999999999999996</v>
      </c>
    </row>
    <row r="5769" spans="1:10" hidden="1" x14ac:dyDescent="0.25">
      <c r="A5769" s="24" t="str">
        <f t="shared" si="91"/>
        <v>910023ARCELOR (BERTON SICARD)</v>
      </c>
      <c r="B5769" s="1">
        <v>910023</v>
      </c>
      <c r="C5769" s="1" t="s">
        <v>32898</v>
      </c>
      <c r="D5769" s="1" t="s">
        <v>168</v>
      </c>
      <c r="E5769" s="1" t="s">
        <v>1948</v>
      </c>
      <c r="F5769" s="1" t="s">
        <v>32900</v>
      </c>
      <c r="G5769" s="1" t="s">
        <v>655</v>
      </c>
      <c r="H5769">
        <v>910023</v>
      </c>
      <c r="I5769" s="1" t="s">
        <v>41</v>
      </c>
      <c r="J5769">
        <v>6.5</v>
      </c>
    </row>
    <row r="5770" spans="1:10" hidden="1" x14ac:dyDescent="0.25">
      <c r="A5770" s="24" t="str">
        <f t="shared" si="91"/>
        <v>910023/4ARCELOR (BERTON SICARD)</v>
      </c>
      <c r="B5770" s="1" t="s">
        <v>1949</v>
      </c>
      <c r="C5770" s="1" t="s">
        <v>32898</v>
      </c>
      <c r="D5770" s="1" t="s">
        <v>168</v>
      </c>
      <c r="E5770" s="1" t="s">
        <v>1948</v>
      </c>
      <c r="F5770" s="1" t="s">
        <v>32900</v>
      </c>
      <c r="G5770" s="1" t="s">
        <v>655</v>
      </c>
      <c r="H5770" t="s">
        <v>1949</v>
      </c>
      <c r="I5770" s="1" t="s">
        <v>41</v>
      </c>
      <c r="J5770">
        <v>4.5999999999999996</v>
      </c>
    </row>
    <row r="5771" spans="1:10" hidden="1" x14ac:dyDescent="0.25">
      <c r="A5771" s="24" t="str">
        <f t="shared" si="91"/>
        <v>910030ARCELOR (BERTON SICARD)</v>
      </c>
      <c r="B5771" s="1">
        <v>910030</v>
      </c>
      <c r="C5771" s="1" t="s">
        <v>32898</v>
      </c>
      <c r="D5771" s="1" t="s">
        <v>78</v>
      </c>
      <c r="E5771" s="1" t="s">
        <v>1629</v>
      </c>
      <c r="F5771" s="1" t="s">
        <v>32900</v>
      </c>
      <c r="G5771" s="1" t="s">
        <v>655</v>
      </c>
      <c r="H5771">
        <v>910030</v>
      </c>
      <c r="I5771" s="1" t="s">
        <v>41</v>
      </c>
      <c r="J5771">
        <v>6.5</v>
      </c>
    </row>
    <row r="5772" spans="1:10" hidden="1" x14ac:dyDescent="0.25">
      <c r="A5772" s="24" t="str">
        <f t="shared" ref="A5772:A5835" si="92">B5772&amp;F5772</f>
        <v>910031ARCELOR (BERTON SICARD)</v>
      </c>
      <c r="B5772" s="1">
        <v>910031</v>
      </c>
      <c r="C5772" s="1" t="s">
        <v>32898</v>
      </c>
      <c r="D5772" s="1" t="s">
        <v>78</v>
      </c>
      <c r="E5772" s="1" t="s">
        <v>1073</v>
      </c>
      <c r="F5772" s="1" t="s">
        <v>32900</v>
      </c>
      <c r="G5772" s="1" t="s">
        <v>655</v>
      </c>
      <c r="H5772">
        <v>910031</v>
      </c>
      <c r="I5772" s="1" t="s">
        <v>41</v>
      </c>
      <c r="J5772">
        <v>6.5</v>
      </c>
    </row>
    <row r="5773" spans="1:10" hidden="1" x14ac:dyDescent="0.25">
      <c r="A5773" s="24" t="str">
        <f t="shared" si="92"/>
        <v>910040ARCELOR (BERTON SICARD)</v>
      </c>
      <c r="B5773" s="1">
        <v>910040</v>
      </c>
      <c r="C5773" s="1" t="s">
        <v>32898</v>
      </c>
      <c r="D5773" s="1" t="s">
        <v>78</v>
      </c>
      <c r="E5773" s="1" t="s">
        <v>2426</v>
      </c>
      <c r="F5773" s="1" t="s">
        <v>32900</v>
      </c>
      <c r="G5773" s="1" t="s">
        <v>655</v>
      </c>
      <c r="H5773">
        <v>910040</v>
      </c>
      <c r="I5773" s="1" t="s">
        <v>41</v>
      </c>
      <c r="J5773">
        <v>6.5</v>
      </c>
    </row>
    <row r="5774" spans="1:10" hidden="1" x14ac:dyDescent="0.25">
      <c r="A5774" s="24" t="str">
        <f t="shared" si="92"/>
        <v>910041ARCELOR (BERTON SICARD)</v>
      </c>
      <c r="B5774" s="1">
        <v>910041</v>
      </c>
      <c r="C5774" s="1" t="s">
        <v>32898</v>
      </c>
      <c r="D5774" s="1" t="s">
        <v>78</v>
      </c>
      <c r="E5774" s="1" t="s">
        <v>1685</v>
      </c>
      <c r="F5774" s="1" t="s">
        <v>32900</v>
      </c>
      <c r="G5774" s="1" t="s">
        <v>655</v>
      </c>
      <c r="H5774">
        <v>910041</v>
      </c>
      <c r="I5774" s="1" t="s">
        <v>41</v>
      </c>
      <c r="J5774">
        <v>6.5</v>
      </c>
    </row>
    <row r="5775" spans="1:10" hidden="1" x14ac:dyDescent="0.25">
      <c r="A5775" s="24" t="str">
        <f t="shared" si="92"/>
        <v>910050ARCELOR (BERTON SICARD)</v>
      </c>
      <c r="B5775" s="1">
        <v>910050</v>
      </c>
      <c r="C5775" s="1" t="s">
        <v>32898</v>
      </c>
      <c r="D5775" s="1" t="s">
        <v>78</v>
      </c>
      <c r="E5775" s="1" t="s">
        <v>1951</v>
      </c>
      <c r="F5775" s="1" t="s">
        <v>32900</v>
      </c>
      <c r="G5775" s="1" t="s">
        <v>655</v>
      </c>
      <c r="H5775">
        <v>910050</v>
      </c>
      <c r="I5775" s="1" t="s">
        <v>41</v>
      </c>
      <c r="J5775">
        <v>6.5</v>
      </c>
    </row>
    <row r="5776" spans="1:10" hidden="1" x14ac:dyDescent="0.25">
      <c r="A5776" s="24" t="str">
        <f t="shared" si="92"/>
        <v>910051ARCELOR (BERTON SICARD)</v>
      </c>
      <c r="B5776" s="1">
        <v>910051</v>
      </c>
      <c r="C5776" s="1" t="s">
        <v>32898</v>
      </c>
      <c r="D5776" s="1" t="s">
        <v>78</v>
      </c>
      <c r="E5776" s="1" t="s">
        <v>1952</v>
      </c>
      <c r="F5776" s="1" t="s">
        <v>32900</v>
      </c>
      <c r="G5776" s="1" t="s">
        <v>655</v>
      </c>
      <c r="H5776">
        <v>910051</v>
      </c>
      <c r="I5776" s="1" t="s">
        <v>41</v>
      </c>
      <c r="J5776">
        <v>6.5</v>
      </c>
    </row>
    <row r="5777" spans="1:10" hidden="1" x14ac:dyDescent="0.25">
      <c r="A5777" s="24" t="str">
        <f t="shared" si="92"/>
        <v>910051NARCELOR (BERTON SICARD)</v>
      </c>
      <c r="B5777" s="1" t="s">
        <v>1953</v>
      </c>
      <c r="C5777" s="1" t="s">
        <v>32898</v>
      </c>
      <c r="D5777" s="1" t="s">
        <v>78</v>
      </c>
      <c r="E5777" s="1" t="s">
        <v>1952</v>
      </c>
      <c r="F5777" s="1" t="s">
        <v>32900</v>
      </c>
      <c r="G5777" s="1" t="s">
        <v>655</v>
      </c>
      <c r="H5777" t="s">
        <v>1953</v>
      </c>
      <c r="I5777" s="1" t="s">
        <v>41</v>
      </c>
      <c r="J5777">
        <v>6.5</v>
      </c>
    </row>
    <row r="5778" spans="1:10" hidden="1" x14ac:dyDescent="0.25">
      <c r="A5778" s="24" t="str">
        <f t="shared" si="92"/>
        <v>910052ARCELOR (BERTON SICARD)</v>
      </c>
      <c r="B5778" s="1">
        <v>910052</v>
      </c>
      <c r="C5778" s="1" t="s">
        <v>32898</v>
      </c>
      <c r="D5778" s="1" t="s">
        <v>78</v>
      </c>
      <c r="E5778" s="1" t="s">
        <v>1954</v>
      </c>
      <c r="F5778" s="1" t="s">
        <v>32900</v>
      </c>
      <c r="G5778" s="1" t="s">
        <v>655</v>
      </c>
      <c r="H5778">
        <v>910052</v>
      </c>
      <c r="I5778" s="1" t="s">
        <v>41</v>
      </c>
      <c r="J5778">
        <v>6.5</v>
      </c>
    </row>
    <row r="5779" spans="1:10" hidden="1" x14ac:dyDescent="0.25">
      <c r="A5779" s="24" t="str">
        <f t="shared" si="92"/>
        <v>910200ARCELOR (BERTON SICARD)</v>
      </c>
      <c r="B5779" s="1">
        <v>910200</v>
      </c>
      <c r="C5779" s="1" t="s">
        <v>32898</v>
      </c>
      <c r="D5779" s="1" t="s">
        <v>78</v>
      </c>
      <c r="E5779" s="1" t="s">
        <v>1922</v>
      </c>
      <c r="F5779" s="1" t="s">
        <v>32900</v>
      </c>
      <c r="G5779" s="1" t="s">
        <v>655</v>
      </c>
      <c r="H5779">
        <v>910200</v>
      </c>
      <c r="I5779" s="1" t="s">
        <v>41</v>
      </c>
      <c r="J5779">
        <v>6.5</v>
      </c>
    </row>
    <row r="5780" spans="1:10" hidden="1" x14ac:dyDescent="0.25">
      <c r="A5780" s="24" t="str">
        <f t="shared" si="92"/>
        <v>910210PARCELOR (BERTON SICARD)</v>
      </c>
      <c r="B5780" s="1" t="s">
        <v>1956</v>
      </c>
      <c r="C5780" s="1" t="s">
        <v>32898</v>
      </c>
      <c r="D5780" s="1" t="s">
        <v>78</v>
      </c>
      <c r="E5780" s="1" t="s">
        <v>1957</v>
      </c>
      <c r="F5780" s="1" t="s">
        <v>32900</v>
      </c>
      <c r="G5780" s="1" t="s">
        <v>655</v>
      </c>
      <c r="H5780" t="s">
        <v>1956</v>
      </c>
      <c r="I5780" s="1" t="s">
        <v>41</v>
      </c>
      <c r="J5780">
        <v>6.5</v>
      </c>
    </row>
    <row r="5781" spans="1:10" hidden="1" x14ac:dyDescent="0.25">
      <c r="A5781" s="24" t="str">
        <f t="shared" si="92"/>
        <v>910211PARCELOR (BERTON SICARD)</v>
      </c>
      <c r="B5781" s="1" t="s">
        <v>1958</v>
      </c>
      <c r="C5781" s="1" t="s">
        <v>32898</v>
      </c>
      <c r="D5781" s="1" t="s">
        <v>78</v>
      </c>
      <c r="E5781" s="1" t="s">
        <v>1959</v>
      </c>
      <c r="F5781" s="1" t="s">
        <v>32900</v>
      </c>
      <c r="G5781" s="1" t="s">
        <v>655</v>
      </c>
      <c r="H5781" t="s">
        <v>1958</v>
      </c>
      <c r="I5781" s="1" t="s">
        <v>41</v>
      </c>
      <c r="J5781">
        <v>6.5</v>
      </c>
    </row>
    <row r="5782" spans="1:10" hidden="1" x14ac:dyDescent="0.25">
      <c r="A5782" s="24" t="str">
        <f t="shared" si="92"/>
        <v>910212ARCELOR (BERTON SICARD)</v>
      </c>
      <c r="B5782" s="1">
        <v>910212</v>
      </c>
      <c r="C5782" s="1" t="s">
        <v>32898</v>
      </c>
      <c r="D5782" s="1" t="s">
        <v>78</v>
      </c>
      <c r="E5782" s="1" t="s">
        <v>1960</v>
      </c>
      <c r="F5782" s="1" t="s">
        <v>32900</v>
      </c>
      <c r="G5782" s="1" t="s">
        <v>655</v>
      </c>
      <c r="H5782">
        <v>910212</v>
      </c>
      <c r="I5782" s="1" t="s">
        <v>41</v>
      </c>
      <c r="J5782">
        <v>6.5</v>
      </c>
    </row>
    <row r="5783" spans="1:10" hidden="1" x14ac:dyDescent="0.25">
      <c r="A5783" s="24" t="str">
        <f t="shared" si="92"/>
        <v>910213ARCELOR (BERTON SICARD)</v>
      </c>
      <c r="B5783" s="1">
        <v>910213</v>
      </c>
      <c r="C5783" s="1" t="s">
        <v>32898</v>
      </c>
      <c r="D5783" s="1" t="s">
        <v>78</v>
      </c>
      <c r="E5783" s="1" t="s">
        <v>1960</v>
      </c>
      <c r="F5783" s="1" t="s">
        <v>32900</v>
      </c>
      <c r="G5783" s="1" t="s">
        <v>655</v>
      </c>
      <c r="H5783">
        <v>910213</v>
      </c>
      <c r="I5783" s="1" t="s">
        <v>41</v>
      </c>
      <c r="J5783">
        <v>6.5</v>
      </c>
    </row>
    <row r="5784" spans="1:10" hidden="1" x14ac:dyDescent="0.25">
      <c r="A5784" s="24" t="str">
        <f t="shared" si="92"/>
        <v>910224ARCELOR (BERTON SICARD)</v>
      </c>
      <c r="B5784" s="1">
        <v>910224</v>
      </c>
      <c r="C5784" s="1" t="s">
        <v>32898</v>
      </c>
      <c r="D5784" s="1" t="s">
        <v>78</v>
      </c>
      <c r="E5784" s="1" t="s">
        <v>2276</v>
      </c>
      <c r="F5784" s="1" t="s">
        <v>32900</v>
      </c>
      <c r="G5784" s="1" t="s">
        <v>655</v>
      </c>
      <c r="H5784">
        <v>910224</v>
      </c>
      <c r="I5784" s="1" t="s">
        <v>41</v>
      </c>
      <c r="J5784">
        <v>6.5</v>
      </c>
    </row>
    <row r="5785" spans="1:10" hidden="1" x14ac:dyDescent="0.25">
      <c r="A5785" s="24" t="str">
        <f t="shared" si="92"/>
        <v>910225ARCELOR (BERTON SICARD)</v>
      </c>
      <c r="B5785" s="1">
        <v>910225</v>
      </c>
      <c r="C5785" s="1" t="s">
        <v>32898</v>
      </c>
      <c r="D5785" s="1" t="s">
        <v>78</v>
      </c>
      <c r="E5785" s="1" t="s">
        <v>1962</v>
      </c>
      <c r="F5785" s="1" t="s">
        <v>32900</v>
      </c>
      <c r="G5785" s="1" t="s">
        <v>655</v>
      </c>
      <c r="H5785">
        <v>910225</v>
      </c>
      <c r="I5785" s="1" t="s">
        <v>41</v>
      </c>
      <c r="J5785">
        <v>6.5</v>
      </c>
    </row>
    <row r="5786" spans="1:10" hidden="1" x14ac:dyDescent="0.25">
      <c r="A5786" s="24" t="str">
        <f t="shared" si="92"/>
        <v>920003ARCELOR (BERTON SICARD)</v>
      </c>
      <c r="B5786" s="1">
        <v>920003</v>
      </c>
      <c r="C5786" s="1" t="s">
        <v>32898</v>
      </c>
      <c r="D5786" s="1" t="s">
        <v>78</v>
      </c>
      <c r="E5786" s="1" t="s">
        <v>1963</v>
      </c>
      <c r="F5786" s="1" t="s">
        <v>32900</v>
      </c>
      <c r="G5786" s="1" t="s">
        <v>655</v>
      </c>
      <c r="H5786">
        <v>920003</v>
      </c>
      <c r="I5786" s="1" t="s">
        <v>41</v>
      </c>
      <c r="J5786">
        <v>6.5</v>
      </c>
    </row>
    <row r="5787" spans="1:10" hidden="1" x14ac:dyDescent="0.25">
      <c r="A5787" s="24" t="str">
        <f t="shared" si="92"/>
        <v>920004ARCELOR (BERTON SICARD)</v>
      </c>
      <c r="B5787" s="1">
        <v>920004</v>
      </c>
      <c r="C5787" s="1" t="s">
        <v>32898</v>
      </c>
      <c r="D5787" s="1" t="s">
        <v>78</v>
      </c>
      <c r="E5787" s="1" t="s">
        <v>1964</v>
      </c>
      <c r="F5787" s="1" t="s">
        <v>32900</v>
      </c>
      <c r="G5787" s="1" t="s">
        <v>655</v>
      </c>
      <c r="H5787">
        <v>920004</v>
      </c>
      <c r="I5787" s="1" t="s">
        <v>41</v>
      </c>
      <c r="J5787">
        <v>6.5</v>
      </c>
    </row>
    <row r="5788" spans="1:10" hidden="1" x14ac:dyDescent="0.25">
      <c r="A5788" s="24" t="str">
        <f t="shared" si="92"/>
        <v>920005ARCELOR (BERTON SICARD)</v>
      </c>
      <c r="B5788" s="1">
        <v>920005</v>
      </c>
      <c r="C5788" s="1" t="s">
        <v>32898</v>
      </c>
      <c r="D5788" s="1" t="s">
        <v>78</v>
      </c>
      <c r="E5788" s="1" t="s">
        <v>1965</v>
      </c>
      <c r="F5788" s="1" t="s">
        <v>32900</v>
      </c>
      <c r="G5788" s="1" t="s">
        <v>655</v>
      </c>
      <c r="H5788">
        <v>920005</v>
      </c>
      <c r="I5788" s="1" t="s">
        <v>41</v>
      </c>
      <c r="J5788">
        <v>6.5</v>
      </c>
    </row>
    <row r="5789" spans="1:10" hidden="1" x14ac:dyDescent="0.25">
      <c r="A5789" s="24" t="str">
        <f t="shared" si="92"/>
        <v>920006ARCELOR (BERTON SICARD)</v>
      </c>
      <c r="B5789" s="1">
        <v>920006</v>
      </c>
      <c r="C5789" s="1" t="s">
        <v>32898</v>
      </c>
      <c r="D5789" s="1" t="s">
        <v>78</v>
      </c>
      <c r="E5789" s="1" t="s">
        <v>1963</v>
      </c>
      <c r="F5789" s="1" t="s">
        <v>32900</v>
      </c>
      <c r="G5789" s="1" t="s">
        <v>655</v>
      </c>
      <c r="H5789">
        <v>920006</v>
      </c>
      <c r="I5789" s="1" t="s">
        <v>41</v>
      </c>
      <c r="J5789">
        <v>6.5</v>
      </c>
    </row>
    <row r="5790" spans="1:10" hidden="1" x14ac:dyDescent="0.25">
      <c r="A5790" s="24" t="str">
        <f t="shared" si="92"/>
        <v>920007ARCELOR (BERTON SICARD)</v>
      </c>
      <c r="B5790" s="1">
        <v>920007</v>
      </c>
      <c r="C5790" s="1" t="s">
        <v>32898</v>
      </c>
      <c r="D5790" s="1" t="s">
        <v>78</v>
      </c>
      <c r="E5790" s="1" t="s">
        <v>1966</v>
      </c>
      <c r="F5790" s="1" t="s">
        <v>32900</v>
      </c>
      <c r="G5790" s="1" t="s">
        <v>655</v>
      </c>
      <c r="H5790">
        <v>920007</v>
      </c>
      <c r="I5790" s="1" t="s">
        <v>41</v>
      </c>
      <c r="J5790">
        <v>6.5</v>
      </c>
    </row>
    <row r="5791" spans="1:10" hidden="1" x14ac:dyDescent="0.25">
      <c r="A5791" s="24" t="str">
        <f t="shared" si="92"/>
        <v>920008ARCELOR (BERTON SICARD)</v>
      </c>
      <c r="B5791" s="1">
        <v>920008</v>
      </c>
      <c r="C5791" s="1" t="s">
        <v>32898</v>
      </c>
      <c r="D5791" s="1" t="s">
        <v>78</v>
      </c>
      <c r="E5791" s="1" t="s">
        <v>1967</v>
      </c>
      <c r="F5791" s="1" t="s">
        <v>32900</v>
      </c>
      <c r="G5791" s="1" t="s">
        <v>655</v>
      </c>
      <c r="H5791">
        <v>920008</v>
      </c>
      <c r="I5791" s="1" t="s">
        <v>41</v>
      </c>
      <c r="J5791">
        <v>6.5</v>
      </c>
    </row>
    <row r="5792" spans="1:10" hidden="1" x14ac:dyDescent="0.25">
      <c r="A5792" s="24" t="str">
        <f t="shared" si="92"/>
        <v>920009ARCELOR (BERTON SICARD)</v>
      </c>
      <c r="B5792" s="1">
        <v>920009</v>
      </c>
      <c r="C5792" s="1" t="s">
        <v>32898</v>
      </c>
      <c r="D5792" s="1" t="s">
        <v>78</v>
      </c>
      <c r="E5792" s="1" t="s">
        <v>1968</v>
      </c>
      <c r="F5792" s="1" t="s">
        <v>32900</v>
      </c>
      <c r="G5792" s="1" t="s">
        <v>655</v>
      </c>
      <c r="H5792">
        <v>920009</v>
      </c>
      <c r="I5792" s="1" t="s">
        <v>41</v>
      </c>
      <c r="J5792">
        <v>6.5</v>
      </c>
    </row>
    <row r="5793" spans="1:10" hidden="1" x14ac:dyDescent="0.25">
      <c r="A5793" s="24" t="str">
        <f t="shared" si="92"/>
        <v>920011ARCELOR (BERTON SICARD)</v>
      </c>
      <c r="B5793" s="1">
        <v>920011</v>
      </c>
      <c r="C5793" s="1" t="s">
        <v>32898</v>
      </c>
      <c r="D5793" s="1" t="s">
        <v>78</v>
      </c>
      <c r="E5793" s="1" t="s">
        <v>1970</v>
      </c>
      <c r="F5793" s="1" t="s">
        <v>32900</v>
      </c>
      <c r="G5793" s="1" t="s">
        <v>655</v>
      </c>
      <c r="H5793">
        <v>920011</v>
      </c>
      <c r="I5793" s="1" t="s">
        <v>41</v>
      </c>
      <c r="J5793">
        <v>6.5</v>
      </c>
    </row>
    <row r="5794" spans="1:10" hidden="1" x14ac:dyDescent="0.25">
      <c r="A5794" s="24" t="str">
        <f t="shared" si="92"/>
        <v>920012ARCELOR (BERTON SICARD)</v>
      </c>
      <c r="B5794" s="1">
        <v>920012</v>
      </c>
      <c r="C5794" s="1" t="s">
        <v>32898</v>
      </c>
      <c r="D5794" s="1" t="s">
        <v>78</v>
      </c>
      <c r="E5794" s="1" t="s">
        <v>1971</v>
      </c>
      <c r="F5794" s="1" t="s">
        <v>32900</v>
      </c>
      <c r="G5794" s="1" t="s">
        <v>655</v>
      </c>
      <c r="H5794">
        <v>920012</v>
      </c>
      <c r="I5794" s="1" t="s">
        <v>41</v>
      </c>
      <c r="J5794">
        <v>6.5</v>
      </c>
    </row>
    <row r="5795" spans="1:10" hidden="1" x14ac:dyDescent="0.25">
      <c r="A5795" s="24" t="str">
        <f t="shared" si="92"/>
        <v>920013ARCELOR (BERTON SICARD)</v>
      </c>
      <c r="B5795" s="1">
        <v>920013</v>
      </c>
      <c r="C5795" s="1" t="s">
        <v>32898</v>
      </c>
      <c r="D5795" s="1" t="s">
        <v>78</v>
      </c>
      <c r="E5795" s="1" t="s">
        <v>1972</v>
      </c>
      <c r="F5795" s="1" t="s">
        <v>32900</v>
      </c>
      <c r="G5795" s="1" t="s">
        <v>655</v>
      </c>
      <c r="H5795">
        <v>920013</v>
      </c>
      <c r="I5795" s="1" t="s">
        <v>41</v>
      </c>
      <c r="J5795">
        <v>6.5</v>
      </c>
    </row>
    <row r="5796" spans="1:10" hidden="1" x14ac:dyDescent="0.25">
      <c r="A5796" s="24" t="str">
        <f t="shared" si="92"/>
        <v>920014ARCELOR (BERTON SICARD)</v>
      </c>
      <c r="B5796" s="1">
        <v>920014</v>
      </c>
      <c r="C5796" s="1" t="s">
        <v>32898</v>
      </c>
      <c r="D5796" s="1" t="s">
        <v>78</v>
      </c>
      <c r="E5796" s="1" t="s">
        <v>1973</v>
      </c>
      <c r="F5796" s="1" t="s">
        <v>32900</v>
      </c>
      <c r="G5796" s="1" t="s">
        <v>655</v>
      </c>
      <c r="H5796">
        <v>920014</v>
      </c>
      <c r="I5796" s="1" t="s">
        <v>41</v>
      </c>
      <c r="J5796">
        <v>6.5</v>
      </c>
    </row>
    <row r="5797" spans="1:10" hidden="1" x14ac:dyDescent="0.25">
      <c r="A5797" s="24" t="str">
        <f t="shared" si="92"/>
        <v>920025ARCELOR (BERTON SICARD)</v>
      </c>
      <c r="B5797" s="1">
        <v>920025</v>
      </c>
      <c r="C5797" s="1" t="s">
        <v>32898</v>
      </c>
      <c r="D5797" s="1" t="s">
        <v>78</v>
      </c>
      <c r="E5797" s="1" t="s">
        <v>1976</v>
      </c>
      <c r="F5797" s="1" t="s">
        <v>32900</v>
      </c>
      <c r="G5797" s="1" t="s">
        <v>655</v>
      </c>
      <c r="H5797">
        <v>920025</v>
      </c>
      <c r="I5797" s="1" t="s">
        <v>41</v>
      </c>
      <c r="J5797">
        <v>6.5</v>
      </c>
    </row>
    <row r="5798" spans="1:10" hidden="1" x14ac:dyDescent="0.25">
      <c r="A5798" s="24" t="str">
        <f t="shared" si="92"/>
        <v>920042ARCELOR (BERTON SICARD)</v>
      </c>
      <c r="B5798" s="1">
        <v>920042</v>
      </c>
      <c r="C5798" s="1" t="s">
        <v>32898</v>
      </c>
      <c r="D5798" s="1" t="s">
        <v>78</v>
      </c>
      <c r="E5798" s="1" t="s">
        <v>1977</v>
      </c>
      <c r="F5798" s="1" t="s">
        <v>32900</v>
      </c>
      <c r="G5798" s="1" t="s">
        <v>655</v>
      </c>
      <c r="H5798">
        <v>920042</v>
      </c>
      <c r="I5798" s="1" t="s">
        <v>41</v>
      </c>
      <c r="J5798">
        <v>6.5</v>
      </c>
    </row>
    <row r="5799" spans="1:10" hidden="1" x14ac:dyDescent="0.25">
      <c r="A5799" s="24" t="str">
        <f t="shared" si="92"/>
        <v>920043ARCELOR (BERTON SICARD)</v>
      </c>
      <c r="B5799" s="1">
        <v>920043</v>
      </c>
      <c r="C5799" s="1" t="s">
        <v>32898</v>
      </c>
      <c r="D5799" s="1" t="s">
        <v>78</v>
      </c>
      <c r="E5799" s="1" t="s">
        <v>1978</v>
      </c>
      <c r="F5799" s="1" t="s">
        <v>32900</v>
      </c>
      <c r="G5799" s="1" t="s">
        <v>655</v>
      </c>
      <c r="H5799">
        <v>920043</v>
      </c>
      <c r="I5799" s="1" t="s">
        <v>41</v>
      </c>
      <c r="J5799">
        <v>6.5</v>
      </c>
    </row>
    <row r="5800" spans="1:10" hidden="1" x14ac:dyDescent="0.25">
      <c r="A5800" s="24" t="str">
        <f t="shared" si="92"/>
        <v>920050ARCELOR (BERTON SICARD)</v>
      </c>
      <c r="B5800" s="1">
        <v>920050</v>
      </c>
      <c r="C5800" s="1" t="s">
        <v>32898</v>
      </c>
      <c r="D5800" s="1" t="s">
        <v>78</v>
      </c>
      <c r="E5800" s="1" t="s">
        <v>1979</v>
      </c>
      <c r="F5800" s="1" t="s">
        <v>32900</v>
      </c>
      <c r="G5800" s="1" t="s">
        <v>655</v>
      </c>
      <c r="H5800">
        <v>920050</v>
      </c>
      <c r="I5800" s="1" t="s">
        <v>41</v>
      </c>
      <c r="J5800">
        <v>6.5</v>
      </c>
    </row>
    <row r="5801" spans="1:10" hidden="1" x14ac:dyDescent="0.25">
      <c r="A5801" s="24" t="str">
        <f t="shared" si="92"/>
        <v>920051ARCELOR (BERTON SICARD)</v>
      </c>
      <c r="B5801" s="1">
        <v>920051</v>
      </c>
      <c r="C5801" s="1" t="s">
        <v>32898</v>
      </c>
      <c r="D5801" s="1" t="s">
        <v>78</v>
      </c>
      <c r="E5801" s="1" t="s">
        <v>1980</v>
      </c>
      <c r="F5801" s="1" t="s">
        <v>32900</v>
      </c>
      <c r="G5801" s="1" t="s">
        <v>655</v>
      </c>
      <c r="H5801">
        <v>920051</v>
      </c>
      <c r="I5801" s="1" t="s">
        <v>41</v>
      </c>
      <c r="J5801">
        <v>6.5</v>
      </c>
    </row>
    <row r="5802" spans="1:10" hidden="1" x14ac:dyDescent="0.25">
      <c r="A5802" s="24" t="str">
        <f t="shared" si="92"/>
        <v>920052ARCELOR (BERTON SICARD)</v>
      </c>
      <c r="B5802" s="1">
        <v>920052</v>
      </c>
      <c r="C5802" s="1" t="s">
        <v>32898</v>
      </c>
      <c r="D5802" s="1" t="s">
        <v>78</v>
      </c>
      <c r="E5802" s="1" t="s">
        <v>1981</v>
      </c>
      <c r="F5802" s="1" t="s">
        <v>32900</v>
      </c>
      <c r="G5802" s="1" t="s">
        <v>655</v>
      </c>
      <c r="H5802">
        <v>920052</v>
      </c>
      <c r="I5802" s="1" t="s">
        <v>41</v>
      </c>
      <c r="J5802">
        <v>6.5</v>
      </c>
    </row>
    <row r="5803" spans="1:10" hidden="1" x14ac:dyDescent="0.25">
      <c r="A5803" s="24" t="str">
        <f t="shared" si="92"/>
        <v>920053ARCELOR (BERTON SICARD)</v>
      </c>
      <c r="B5803" s="1">
        <v>920053</v>
      </c>
      <c r="C5803" s="1" t="s">
        <v>32898</v>
      </c>
      <c r="D5803" s="1" t="s">
        <v>78</v>
      </c>
      <c r="E5803" s="1" t="s">
        <v>1982</v>
      </c>
      <c r="F5803" s="1" t="s">
        <v>32900</v>
      </c>
      <c r="G5803" s="1" t="s">
        <v>655</v>
      </c>
      <c r="H5803">
        <v>920053</v>
      </c>
      <c r="I5803" s="1" t="s">
        <v>41</v>
      </c>
      <c r="J5803">
        <v>6.5</v>
      </c>
    </row>
    <row r="5804" spans="1:10" hidden="1" x14ac:dyDescent="0.25">
      <c r="A5804" s="24" t="str">
        <f t="shared" si="92"/>
        <v>920221ARCELOR (BERTON SICARD)</v>
      </c>
      <c r="B5804" s="1">
        <v>920221</v>
      </c>
      <c r="C5804" s="1" t="s">
        <v>32898</v>
      </c>
      <c r="D5804" s="1" t="s">
        <v>78</v>
      </c>
      <c r="E5804" s="1" t="s">
        <v>1983</v>
      </c>
      <c r="F5804" s="1" t="s">
        <v>32900</v>
      </c>
      <c r="G5804" s="1" t="s">
        <v>655</v>
      </c>
      <c r="H5804">
        <v>920221</v>
      </c>
      <c r="I5804" s="1" t="s">
        <v>41</v>
      </c>
      <c r="J5804">
        <v>6.5</v>
      </c>
    </row>
    <row r="5805" spans="1:10" hidden="1" x14ac:dyDescent="0.25">
      <c r="A5805" s="24" t="str">
        <f t="shared" si="92"/>
        <v>920223ARCELOR (BERTON SICARD)</v>
      </c>
      <c r="B5805" s="1">
        <v>920223</v>
      </c>
      <c r="C5805" s="1" t="s">
        <v>32898</v>
      </c>
      <c r="D5805" s="1" t="s">
        <v>78</v>
      </c>
      <c r="E5805" s="1" t="s">
        <v>1986</v>
      </c>
      <c r="F5805" s="1" t="s">
        <v>32900</v>
      </c>
      <c r="G5805" s="1" t="s">
        <v>655</v>
      </c>
      <c r="H5805">
        <v>920223</v>
      </c>
      <c r="I5805" s="1" t="s">
        <v>41</v>
      </c>
      <c r="J5805">
        <v>6.5</v>
      </c>
    </row>
    <row r="5806" spans="1:10" hidden="1" x14ac:dyDescent="0.25">
      <c r="A5806" s="24" t="str">
        <f t="shared" si="92"/>
        <v>920224ARCELOR (BERTON SICARD)</v>
      </c>
      <c r="B5806" s="1">
        <v>920224</v>
      </c>
      <c r="C5806" s="1" t="s">
        <v>32898</v>
      </c>
      <c r="D5806" s="1" t="s">
        <v>168</v>
      </c>
      <c r="E5806" s="1" t="s">
        <v>1493</v>
      </c>
      <c r="F5806" s="1" t="s">
        <v>32900</v>
      </c>
      <c r="G5806" s="1" t="s">
        <v>655</v>
      </c>
      <c r="H5806">
        <v>920224</v>
      </c>
      <c r="I5806" s="1" t="s">
        <v>41</v>
      </c>
      <c r="J5806">
        <v>6.5</v>
      </c>
    </row>
    <row r="5807" spans="1:10" hidden="1" x14ac:dyDescent="0.25">
      <c r="A5807" s="24" t="str">
        <f t="shared" si="92"/>
        <v>920230ARCELOR (BERTON SICARD)</v>
      </c>
      <c r="B5807" s="1">
        <v>920230</v>
      </c>
      <c r="C5807" s="1" t="s">
        <v>32898</v>
      </c>
      <c r="D5807" s="1" t="s">
        <v>78</v>
      </c>
      <c r="E5807" s="1" t="s">
        <v>1987</v>
      </c>
      <c r="F5807" s="1" t="s">
        <v>32900</v>
      </c>
      <c r="G5807" s="1" t="s">
        <v>655</v>
      </c>
      <c r="H5807">
        <v>920230</v>
      </c>
      <c r="I5807" s="1" t="s">
        <v>41</v>
      </c>
      <c r="J5807">
        <v>6.5</v>
      </c>
    </row>
    <row r="5808" spans="1:10" hidden="1" x14ac:dyDescent="0.25">
      <c r="A5808" s="24" t="str">
        <f t="shared" si="92"/>
        <v>950014ARCELOR (BERTON SICARD)</v>
      </c>
      <c r="B5808" s="1">
        <v>950014</v>
      </c>
      <c r="C5808" s="1" t="s">
        <v>32898</v>
      </c>
      <c r="D5808" s="1" t="s">
        <v>78</v>
      </c>
      <c r="E5808" s="1" t="s">
        <v>2430</v>
      </c>
      <c r="F5808" s="1" t="s">
        <v>32900</v>
      </c>
      <c r="G5808" s="1" t="s">
        <v>655</v>
      </c>
      <c r="H5808">
        <v>950014</v>
      </c>
      <c r="I5808" s="1" t="s">
        <v>41</v>
      </c>
      <c r="J5808">
        <v>1</v>
      </c>
    </row>
    <row r="5809" spans="1:10" hidden="1" x14ac:dyDescent="0.25">
      <c r="A5809" s="24" t="str">
        <f t="shared" si="92"/>
        <v>950015ARCELOR (BERTON SICARD)</v>
      </c>
      <c r="B5809" s="1">
        <v>950015</v>
      </c>
      <c r="C5809" s="1" t="s">
        <v>32898</v>
      </c>
      <c r="D5809" s="1" t="s">
        <v>78</v>
      </c>
      <c r="E5809" s="1" t="s">
        <v>2431</v>
      </c>
      <c r="F5809" s="1" t="s">
        <v>32900</v>
      </c>
      <c r="G5809" s="1" t="s">
        <v>655</v>
      </c>
      <c r="H5809">
        <v>950015</v>
      </c>
      <c r="I5809" s="1" t="s">
        <v>41</v>
      </c>
      <c r="J5809">
        <v>1</v>
      </c>
    </row>
    <row r="5810" spans="1:10" hidden="1" x14ac:dyDescent="0.25">
      <c r="A5810" s="24" t="str">
        <f t="shared" si="92"/>
        <v>950016ARCELOR (BERTON SICARD)</v>
      </c>
      <c r="B5810" s="1">
        <v>950016</v>
      </c>
      <c r="C5810" s="1" t="s">
        <v>32898</v>
      </c>
      <c r="D5810" s="1" t="s">
        <v>78</v>
      </c>
      <c r="E5810" s="1" t="s">
        <v>2432</v>
      </c>
      <c r="F5810" s="1" t="s">
        <v>32900</v>
      </c>
      <c r="G5810" s="1" t="s">
        <v>655</v>
      </c>
      <c r="H5810">
        <v>950016</v>
      </c>
      <c r="I5810" s="1" t="s">
        <v>41</v>
      </c>
      <c r="J5810">
        <v>1</v>
      </c>
    </row>
    <row r="5811" spans="1:10" hidden="1" x14ac:dyDescent="0.25">
      <c r="A5811" s="24" t="str">
        <f t="shared" si="92"/>
        <v>950017ARCELOR (BERTON SICARD)</v>
      </c>
      <c r="B5811" s="1">
        <v>950017</v>
      </c>
      <c r="C5811" s="1" t="s">
        <v>32898</v>
      </c>
      <c r="D5811" s="1" t="s">
        <v>78</v>
      </c>
      <c r="E5811" s="1" t="s">
        <v>2433</v>
      </c>
      <c r="F5811" s="1" t="s">
        <v>32900</v>
      </c>
      <c r="G5811" s="1" t="s">
        <v>655</v>
      </c>
      <c r="H5811">
        <v>950017</v>
      </c>
      <c r="I5811" s="1" t="s">
        <v>41</v>
      </c>
      <c r="J5811">
        <v>1</v>
      </c>
    </row>
    <row r="5812" spans="1:10" hidden="1" x14ac:dyDescent="0.25">
      <c r="A5812" s="24" t="str">
        <f t="shared" si="92"/>
        <v>950220ARCELOR (BERTON SICARD)</v>
      </c>
      <c r="B5812" s="1">
        <v>950220</v>
      </c>
      <c r="C5812" s="1" t="s">
        <v>32898</v>
      </c>
      <c r="D5812" s="1" t="s">
        <v>78</v>
      </c>
      <c r="E5812" s="1" t="s">
        <v>2442</v>
      </c>
      <c r="F5812" s="1" t="s">
        <v>32900</v>
      </c>
      <c r="G5812" s="1" t="s">
        <v>655</v>
      </c>
      <c r="H5812">
        <v>950220</v>
      </c>
      <c r="I5812" s="1" t="s">
        <v>41</v>
      </c>
      <c r="J5812">
        <v>1</v>
      </c>
    </row>
    <row r="5813" spans="1:10" hidden="1" x14ac:dyDescent="0.25">
      <c r="A5813" s="24" t="str">
        <f t="shared" si="92"/>
        <v>950222ARCELOR (BERTON SICARD)</v>
      </c>
      <c r="B5813" s="1">
        <v>950222</v>
      </c>
      <c r="C5813" s="1" t="s">
        <v>32898</v>
      </c>
      <c r="D5813" s="1" t="s">
        <v>78</v>
      </c>
      <c r="E5813" s="1" t="s">
        <v>2443</v>
      </c>
      <c r="F5813" s="1" t="s">
        <v>32900</v>
      </c>
      <c r="G5813" s="1" t="s">
        <v>655</v>
      </c>
      <c r="H5813">
        <v>950222</v>
      </c>
      <c r="I5813" s="1" t="s">
        <v>41</v>
      </c>
      <c r="J5813">
        <v>1</v>
      </c>
    </row>
    <row r="5814" spans="1:10" hidden="1" x14ac:dyDescent="0.25">
      <c r="A5814" s="24" t="str">
        <f t="shared" si="92"/>
        <v>960221ARCELOR (BERTON SICARD)</v>
      </c>
      <c r="B5814" s="1">
        <v>960221</v>
      </c>
      <c r="C5814" s="1" t="s">
        <v>32898</v>
      </c>
      <c r="D5814" s="1" t="s">
        <v>78</v>
      </c>
      <c r="E5814" s="1" t="s">
        <v>2446</v>
      </c>
      <c r="F5814" s="1" t="s">
        <v>32900</v>
      </c>
      <c r="G5814" s="1" t="s">
        <v>655</v>
      </c>
      <c r="H5814">
        <v>960221</v>
      </c>
      <c r="I5814" s="1" t="s">
        <v>41</v>
      </c>
      <c r="J5814">
        <v>2</v>
      </c>
    </row>
    <row r="5815" spans="1:10" hidden="1" x14ac:dyDescent="0.25">
      <c r="A5815" s="24" t="str">
        <f t="shared" si="92"/>
        <v>A5032ARCELOR (BERTON SICARD)</v>
      </c>
      <c r="B5815" s="1" t="s">
        <v>1988</v>
      </c>
      <c r="C5815" s="1" t="s">
        <v>32898</v>
      </c>
      <c r="D5815" s="1" t="s">
        <v>78</v>
      </c>
      <c r="E5815" s="1" t="s">
        <v>1989</v>
      </c>
      <c r="F5815" s="1" t="s">
        <v>32900</v>
      </c>
      <c r="G5815" s="1" t="s">
        <v>655</v>
      </c>
      <c r="H5815" t="s">
        <v>1988</v>
      </c>
      <c r="I5815" s="1" t="s">
        <v>41</v>
      </c>
      <c r="J5815">
        <v>1</v>
      </c>
    </row>
    <row r="5816" spans="1:10" hidden="1" x14ac:dyDescent="0.25">
      <c r="A5816" s="24" t="str">
        <f t="shared" si="92"/>
        <v>A5034ARCELOR (BERTON SICARD)</v>
      </c>
      <c r="B5816" s="1" t="s">
        <v>1990</v>
      </c>
      <c r="C5816" s="1" t="s">
        <v>32898</v>
      </c>
      <c r="D5816" s="1" t="s">
        <v>78</v>
      </c>
      <c r="E5816" s="1" t="s">
        <v>1991</v>
      </c>
      <c r="F5816" s="1" t="s">
        <v>32900</v>
      </c>
      <c r="G5816" s="1" t="s">
        <v>655</v>
      </c>
      <c r="H5816" t="s">
        <v>1990</v>
      </c>
      <c r="I5816" s="1" t="s">
        <v>41</v>
      </c>
      <c r="J5816">
        <v>1</v>
      </c>
    </row>
    <row r="5817" spans="1:10" hidden="1" x14ac:dyDescent="0.25">
      <c r="A5817" s="24" t="str">
        <f t="shared" si="92"/>
        <v>A5068ARCELOR (BERTON SICARD)</v>
      </c>
      <c r="B5817" s="1" t="s">
        <v>1996</v>
      </c>
      <c r="C5817" s="1" t="s">
        <v>32898</v>
      </c>
      <c r="D5817" s="1" t="s">
        <v>78</v>
      </c>
      <c r="E5817" s="1" t="s">
        <v>1997</v>
      </c>
      <c r="F5817" s="1" t="s">
        <v>32900</v>
      </c>
      <c r="G5817" s="1" t="s">
        <v>655</v>
      </c>
      <c r="H5817" t="s">
        <v>1996</v>
      </c>
      <c r="I5817" s="1" t="s">
        <v>41</v>
      </c>
      <c r="J5817">
        <v>1</v>
      </c>
    </row>
    <row r="5818" spans="1:10" hidden="1" x14ac:dyDescent="0.25">
      <c r="A5818" s="24" t="str">
        <f t="shared" si="92"/>
        <v>A5080ARCELOR (BERTON SICARD)</v>
      </c>
      <c r="B5818" s="1" t="s">
        <v>1998</v>
      </c>
      <c r="C5818" s="1" t="s">
        <v>32898</v>
      </c>
      <c r="D5818" s="1" t="s">
        <v>78</v>
      </c>
      <c r="E5818" s="1" t="s">
        <v>1999</v>
      </c>
      <c r="F5818" s="1" t="s">
        <v>32900</v>
      </c>
      <c r="G5818" s="1" t="s">
        <v>655</v>
      </c>
      <c r="H5818" t="s">
        <v>1998</v>
      </c>
      <c r="I5818" s="1" t="s">
        <v>41</v>
      </c>
      <c r="J5818">
        <v>1</v>
      </c>
    </row>
    <row r="5819" spans="1:10" hidden="1" x14ac:dyDescent="0.25">
      <c r="A5819" s="24" t="str">
        <f t="shared" si="92"/>
        <v>A5081ARCELOR (BERTON SICARD)</v>
      </c>
      <c r="B5819" s="1" t="s">
        <v>2000</v>
      </c>
      <c r="C5819" s="1" t="s">
        <v>32898</v>
      </c>
      <c r="D5819" s="1" t="s">
        <v>78</v>
      </c>
      <c r="E5819" s="1" t="s">
        <v>2001</v>
      </c>
      <c r="F5819" s="1" t="s">
        <v>32900</v>
      </c>
      <c r="G5819" s="1" t="s">
        <v>655</v>
      </c>
      <c r="H5819" t="s">
        <v>2000</v>
      </c>
      <c r="I5819" s="1" t="s">
        <v>41</v>
      </c>
      <c r="J5819">
        <v>1</v>
      </c>
    </row>
    <row r="5820" spans="1:10" hidden="1" x14ac:dyDescent="0.25">
      <c r="A5820" s="24" t="str">
        <f t="shared" si="92"/>
        <v>A5082ARCELOR (BERTON SICARD)</v>
      </c>
      <c r="B5820" s="1" t="s">
        <v>2002</v>
      </c>
      <c r="C5820" s="1" t="s">
        <v>32898</v>
      </c>
      <c r="D5820" s="1" t="s">
        <v>78</v>
      </c>
      <c r="E5820" s="1" t="s">
        <v>2003</v>
      </c>
      <c r="F5820" s="1" t="s">
        <v>32900</v>
      </c>
      <c r="G5820" s="1" t="s">
        <v>655</v>
      </c>
      <c r="H5820" t="s">
        <v>2002</v>
      </c>
      <c r="I5820" s="1" t="s">
        <v>41</v>
      </c>
      <c r="J5820">
        <v>1</v>
      </c>
    </row>
    <row r="5821" spans="1:10" hidden="1" x14ac:dyDescent="0.25">
      <c r="A5821" s="24" t="str">
        <f t="shared" si="92"/>
        <v>A5083ARCELOR (BERTON SICARD)</v>
      </c>
      <c r="B5821" s="1" t="s">
        <v>2004</v>
      </c>
      <c r="C5821" s="1" t="s">
        <v>32898</v>
      </c>
      <c r="D5821" s="1" t="s">
        <v>78</v>
      </c>
      <c r="E5821" s="1" t="s">
        <v>2005</v>
      </c>
      <c r="F5821" s="1" t="s">
        <v>32900</v>
      </c>
      <c r="G5821" s="1" t="s">
        <v>655</v>
      </c>
      <c r="H5821" t="s">
        <v>2004</v>
      </c>
      <c r="I5821" s="1" t="s">
        <v>41</v>
      </c>
      <c r="J5821">
        <v>1</v>
      </c>
    </row>
    <row r="5822" spans="1:10" hidden="1" x14ac:dyDescent="0.25">
      <c r="A5822" s="24" t="str">
        <f t="shared" si="92"/>
        <v>A5084ARCELOR (BERTON SICARD)</v>
      </c>
      <c r="B5822" s="1" t="s">
        <v>2006</v>
      </c>
      <c r="C5822" s="1" t="s">
        <v>32898</v>
      </c>
      <c r="D5822" s="1" t="s">
        <v>78</v>
      </c>
      <c r="E5822" s="1" t="s">
        <v>2007</v>
      </c>
      <c r="F5822" s="1" t="s">
        <v>32900</v>
      </c>
      <c r="G5822" s="1" t="s">
        <v>655</v>
      </c>
      <c r="H5822" t="s">
        <v>2006</v>
      </c>
      <c r="I5822" s="1" t="s">
        <v>41</v>
      </c>
      <c r="J5822">
        <v>1</v>
      </c>
    </row>
    <row r="5823" spans="1:10" hidden="1" x14ac:dyDescent="0.25">
      <c r="A5823" s="24" t="str">
        <f t="shared" si="92"/>
        <v>A5086ARCELOR (BERTON SICARD)</v>
      </c>
      <c r="B5823" s="1" t="s">
        <v>2008</v>
      </c>
      <c r="C5823" s="1" t="s">
        <v>32898</v>
      </c>
      <c r="D5823" s="1" t="s">
        <v>78</v>
      </c>
      <c r="E5823" s="1" t="s">
        <v>2009</v>
      </c>
      <c r="F5823" s="1" t="s">
        <v>32900</v>
      </c>
      <c r="G5823" s="1" t="s">
        <v>655</v>
      </c>
      <c r="H5823" t="s">
        <v>2008</v>
      </c>
      <c r="I5823" s="1" t="s">
        <v>41</v>
      </c>
      <c r="J5823">
        <v>1</v>
      </c>
    </row>
    <row r="5824" spans="1:10" hidden="1" x14ac:dyDescent="0.25">
      <c r="A5824" s="24" t="str">
        <f t="shared" si="92"/>
        <v>A5087ARCELOR (BERTON SICARD)</v>
      </c>
      <c r="B5824" s="1" t="s">
        <v>2010</v>
      </c>
      <c r="C5824" s="1" t="s">
        <v>32898</v>
      </c>
      <c r="D5824" s="1" t="s">
        <v>78</v>
      </c>
      <c r="E5824" s="1" t="s">
        <v>2011</v>
      </c>
      <c r="F5824" s="1" t="s">
        <v>32900</v>
      </c>
      <c r="G5824" s="1" t="s">
        <v>655</v>
      </c>
      <c r="H5824" t="s">
        <v>2010</v>
      </c>
      <c r="I5824" s="1" t="s">
        <v>41</v>
      </c>
      <c r="J5824">
        <v>1</v>
      </c>
    </row>
    <row r="5825" spans="1:10" hidden="1" x14ac:dyDescent="0.25">
      <c r="A5825" s="24" t="str">
        <f t="shared" si="92"/>
        <v>A6016ARCELOR (BERTON SICARD)</v>
      </c>
      <c r="B5825" s="1" t="s">
        <v>2448</v>
      </c>
      <c r="C5825" s="1" t="s">
        <v>32898</v>
      </c>
      <c r="D5825" s="1" t="s">
        <v>78</v>
      </c>
      <c r="E5825" s="1" t="s">
        <v>2449</v>
      </c>
      <c r="F5825" s="1" t="s">
        <v>32900</v>
      </c>
      <c r="G5825" s="1" t="s">
        <v>655</v>
      </c>
      <c r="H5825" t="s">
        <v>2448</v>
      </c>
      <c r="I5825" s="1" t="s">
        <v>41</v>
      </c>
      <c r="J5825">
        <v>1</v>
      </c>
    </row>
    <row r="5826" spans="1:10" hidden="1" x14ac:dyDescent="0.25">
      <c r="A5826" s="24" t="str">
        <f t="shared" si="92"/>
        <v>A6077ARCELOR (BERTON SICARD)</v>
      </c>
      <c r="B5826" s="1" t="s">
        <v>2281</v>
      </c>
      <c r="C5826" s="1" t="s">
        <v>32898</v>
      </c>
      <c r="D5826" s="1" t="s">
        <v>78</v>
      </c>
      <c r="E5826" s="1" t="s">
        <v>2282</v>
      </c>
      <c r="F5826" s="1" t="s">
        <v>32900</v>
      </c>
      <c r="G5826" s="1" t="s">
        <v>655</v>
      </c>
      <c r="H5826" t="s">
        <v>2281</v>
      </c>
      <c r="I5826" s="1" t="s">
        <v>41</v>
      </c>
      <c r="J5826">
        <v>1</v>
      </c>
    </row>
    <row r="5827" spans="1:10" hidden="1" x14ac:dyDescent="0.25">
      <c r="A5827" s="24" t="str">
        <f t="shared" si="92"/>
        <v>P5003ARCELOR (BERTON SICARD)</v>
      </c>
      <c r="B5827" s="1" t="s">
        <v>676</v>
      </c>
      <c r="C5827" s="1" t="s">
        <v>32898</v>
      </c>
      <c r="D5827" s="1" t="s">
        <v>78</v>
      </c>
      <c r="E5827" s="1" t="s">
        <v>677</v>
      </c>
      <c r="F5827" s="1" t="s">
        <v>32900</v>
      </c>
      <c r="G5827" s="1" t="s">
        <v>655</v>
      </c>
      <c r="H5827" t="s">
        <v>676</v>
      </c>
      <c r="I5827" s="1" t="s">
        <v>41</v>
      </c>
      <c r="J5827">
        <v>6.5</v>
      </c>
    </row>
    <row r="5828" spans="1:10" hidden="1" x14ac:dyDescent="0.25">
      <c r="A5828" s="24" t="str">
        <f t="shared" si="92"/>
        <v>P5004ARCELOR (BERTON SICARD)</v>
      </c>
      <c r="B5828" s="1" t="s">
        <v>678</v>
      </c>
      <c r="C5828" s="1" t="s">
        <v>32898</v>
      </c>
      <c r="D5828" s="1" t="s">
        <v>78</v>
      </c>
      <c r="E5828" s="1" t="s">
        <v>679</v>
      </c>
      <c r="F5828" s="1" t="s">
        <v>32900</v>
      </c>
      <c r="G5828" s="1" t="s">
        <v>655</v>
      </c>
      <c r="H5828" t="s">
        <v>678</v>
      </c>
      <c r="I5828" s="1" t="s">
        <v>41</v>
      </c>
      <c r="J5828">
        <v>6.5</v>
      </c>
    </row>
    <row r="5829" spans="1:10" hidden="1" x14ac:dyDescent="0.25">
      <c r="A5829" s="24" t="str">
        <f t="shared" si="92"/>
        <v>P5005ARCELOR (BERTON SICARD)</v>
      </c>
      <c r="B5829" s="1" t="s">
        <v>680</v>
      </c>
      <c r="C5829" s="1" t="s">
        <v>32898</v>
      </c>
      <c r="D5829" s="1" t="s">
        <v>78</v>
      </c>
      <c r="E5829" s="1" t="s">
        <v>681</v>
      </c>
      <c r="F5829" s="1" t="s">
        <v>32900</v>
      </c>
      <c r="G5829" s="1" t="s">
        <v>655</v>
      </c>
      <c r="H5829" t="s">
        <v>680</v>
      </c>
      <c r="I5829" s="1" t="s">
        <v>41</v>
      </c>
      <c r="J5829">
        <v>6.5</v>
      </c>
    </row>
    <row r="5830" spans="1:10" hidden="1" x14ac:dyDescent="0.25">
      <c r="A5830" s="24" t="str">
        <f t="shared" si="92"/>
        <v>P5006TARCELOR (BERTON SICARD)</v>
      </c>
      <c r="B5830" s="1" t="s">
        <v>682</v>
      </c>
      <c r="C5830" s="1" t="s">
        <v>32898</v>
      </c>
      <c r="D5830" s="1" t="s">
        <v>78</v>
      </c>
      <c r="E5830" s="1" t="s">
        <v>683</v>
      </c>
      <c r="F5830" s="1" t="s">
        <v>32900</v>
      </c>
      <c r="G5830" s="1" t="s">
        <v>655</v>
      </c>
      <c r="H5830" t="s">
        <v>682</v>
      </c>
      <c r="I5830" s="1" t="s">
        <v>41</v>
      </c>
      <c r="J5830">
        <v>6.5</v>
      </c>
    </row>
    <row r="5831" spans="1:10" hidden="1" x14ac:dyDescent="0.25">
      <c r="A5831" s="24" t="str">
        <f t="shared" si="92"/>
        <v>P5007TARCELOR (BERTON SICARD)</v>
      </c>
      <c r="B5831" s="1" t="s">
        <v>684</v>
      </c>
      <c r="C5831" s="1" t="s">
        <v>32898</v>
      </c>
      <c r="D5831" s="1" t="s">
        <v>78</v>
      </c>
      <c r="E5831" s="1" t="s">
        <v>685</v>
      </c>
      <c r="F5831" s="1" t="s">
        <v>32900</v>
      </c>
      <c r="G5831" s="1" t="s">
        <v>655</v>
      </c>
      <c r="H5831" t="s">
        <v>684</v>
      </c>
      <c r="I5831" s="1" t="s">
        <v>41</v>
      </c>
      <c r="J5831">
        <v>6.5</v>
      </c>
    </row>
    <row r="5832" spans="1:10" hidden="1" x14ac:dyDescent="0.25">
      <c r="A5832" s="24" t="str">
        <f t="shared" si="92"/>
        <v>P5008TARCELOR (BERTON SICARD)</v>
      </c>
      <c r="B5832" s="1" t="s">
        <v>686</v>
      </c>
      <c r="C5832" s="1" t="s">
        <v>32898</v>
      </c>
      <c r="D5832" s="1" t="s">
        <v>78</v>
      </c>
      <c r="E5832" s="1" t="s">
        <v>687</v>
      </c>
      <c r="F5832" s="1" t="s">
        <v>32900</v>
      </c>
      <c r="G5832" s="1" t="s">
        <v>655</v>
      </c>
      <c r="H5832" t="s">
        <v>686</v>
      </c>
      <c r="I5832" s="1" t="s">
        <v>41</v>
      </c>
      <c r="J5832">
        <v>6.5</v>
      </c>
    </row>
    <row r="5833" spans="1:10" hidden="1" x14ac:dyDescent="0.25">
      <c r="A5833" s="24" t="str">
        <f t="shared" si="92"/>
        <v>P5009TARCELOR (BERTON SICARD)</v>
      </c>
      <c r="B5833" s="1" t="s">
        <v>688</v>
      </c>
      <c r="C5833" s="1" t="s">
        <v>32898</v>
      </c>
      <c r="D5833" s="1" t="s">
        <v>78</v>
      </c>
      <c r="E5833" s="1" t="s">
        <v>689</v>
      </c>
      <c r="F5833" s="1" t="s">
        <v>32900</v>
      </c>
      <c r="G5833" s="1" t="s">
        <v>655</v>
      </c>
      <c r="H5833" t="s">
        <v>688</v>
      </c>
      <c r="I5833" s="1" t="s">
        <v>41</v>
      </c>
      <c r="J5833">
        <v>6.5</v>
      </c>
    </row>
    <row r="5834" spans="1:10" hidden="1" x14ac:dyDescent="0.25">
      <c r="A5834" s="24" t="str">
        <f t="shared" si="92"/>
        <v>P5010TARCELOR (BERTON SICARD)</v>
      </c>
      <c r="B5834" s="1" t="s">
        <v>690</v>
      </c>
      <c r="C5834" s="1" t="s">
        <v>32898</v>
      </c>
      <c r="D5834" s="1" t="s">
        <v>78</v>
      </c>
      <c r="E5834" s="1" t="s">
        <v>691</v>
      </c>
      <c r="F5834" s="1" t="s">
        <v>32900</v>
      </c>
      <c r="G5834" s="1" t="s">
        <v>655</v>
      </c>
      <c r="H5834" t="s">
        <v>690</v>
      </c>
      <c r="I5834" s="1" t="s">
        <v>41</v>
      </c>
      <c r="J5834">
        <v>6.5</v>
      </c>
    </row>
    <row r="5835" spans="1:10" hidden="1" x14ac:dyDescent="0.25">
      <c r="A5835" s="24" t="str">
        <f t="shared" si="92"/>
        <v>P5011TARCELOR (BERTON SICARD)</v>
      </c>
      <c r="B5835" s="1" t="s">
        <v>692</v>
      </c>
      <c r="C5835" s="1" t="s">
        <v>32898</v>
      </c>
      <c r="D5835" s="1" t="s">
        <v>78</v>
      </c>
      <c r="E5835" s="1" t="s">
        <v>693</v>
      </c>
      <c r="F5835" s="1" t="s">
        <v>32900</v>
      </c>
      <c r="G5835" s="1" t="s">
        <v>655</v>
      </c>
      <c r="H5835" t="s">
        <v>692</v>
      </c>
      <c r="I5835" s="1" t="s">
        <v>41</v>
      </c>
      <c r="J5835">
        <v>6.5</v>
      </c>
    </row>
    <row r="5836" spans="1:10" hidden="1" x14ac:dyDescent="0.25">
      <c r="A5836" s="24" t="str">
        <f t="shared" ref="A5836:A5899" si="93">B5836&amp;F5836</f>
        <v>P5012TARCELOR (BERTON SICARD)</v>
      </c>
      <c r="B5836" s="1" t="s">
        <v>694</v>
      </c>
      <c r="C5836" s="1" t="s">
        <v>32898</v>
      </c>
      <c r="D5836" s="1" t="s">
        <v>78</v>
      </c>
      <c r="E5836" s="1" t="s">
        <v>695</v>
      </c>
      <c r="F5836" s="1" t="s">
        <v>32900</v>
      </c>
      <c r="G5836" s="1" t="s">
        <v>655</v>
      </c>
      <c r="H5836" t="s">
        <v>694</v>
      </c>
      <c r="I5836" s="1" t="s">
        <v>41</v>
      </c>
      <c r="J5836">
        <v>6.5</v>
      </c>
    </row>
    <row r="5837" spans="1:10" hidden="1" x14ac:dyDescent="0.25">
      <c r="A5837" s="24" t="str">
        <f t="shared" si="93"/>
        <v>P5013TARCELOR (BERTON SICARD)</v>
      </c>
      <c r="B5837" s="1" t="s">
        <v>696</v>
      </c>
      <c r="C5837" s="1" t="s">
        <v>32898</v>
      </c>
      <c r="D5837" s="1" t="s">
        <v>78</v>
      </c>
      <c r="E5837" s="1" t="s">
        <v>697</v>
      </c>
      <c r="F5837" s="1" t="s">
        <v>32900</v>
      </c>
      <c r="G5837" s="1" t="s">
        <v>655</v>
      </c>
      <c r="H5837" t="s">
        <v>696</v>
      </c>
      <c r="I5837" s="1" t="s">
        <v>41</v>
      </c>
      <c r="J5837">
        <v>6.5</v>
      </c>
    </row>
    <row r="5838" spans="1:10" hidden="1" x14ac:dyDescent="0.25">
      <c r="A5838" s="24" t="str">
        <f t="shared" si="93"/>
        <v>P5014TARCELOR (BERTON SICARD)</v>
      </c>
      <c r="B5838" s="1" t="s">
        <v>698</v>
      </c>
      <c r="C5838" s="1" t="s">
        <v>32898</v>
      </c>
      <c r="D5838" s="1" t="s">
        <v>78</v>
      </c>
      <c r="E5838" s="1" t="s">
        <v>699</v>
      </c>
      <c r="F5838" s="1" t="s">
        <v>32900</v>
      </c>
      <c r="G5838" s="1" t="s">
        <v>655</v>
      </c>
      <c r="H5838" t="s">
        <v>698</v>
      </c>
      <c r="I5838" s="1" t="s">
        <v>41</v>
      </c>
      <c r="J5838">
        <v>6.5</v>
      </c>
    </row>
    <row r="5839" spans="1:10" hidden="1" x14ac:dyDescent="0.25">
      <c r="A5839" s="24" t="str">
        <f t="shared" si="93"/>
        <v>P5015TARCELOR (BERTON SICARD)</v>
      </c>
      <c r="B5839" s="1" t="s">
        <v>700</v>
      </c>
      <c r="C5839" s="1" t="s">
        <v>32898</v>
      </c>
      <c r="D5839" s="1" t="s">
        <v>78</v>
      </c>
      <c r="E5839" s="1" t="s">
        <v>701</v>
      </c>
      <c r="F5839" s="1" t="s">
        <v>32900</v>
      </c>
      <c r="G5839" s="1" t="s">
        <v>655</v>
      </c>
      <c r="H5839" t="s">
        <v>700</v>
      </c>
      <c r="I5839" s="1" t="s">
        <v>41</v>
      </c>
      <c r="J5839">
        <v>6.5</v>
      </c>
    </row>
    <row r="5840" spans="1:10" hidden="1" x14ac:dyDescent="0.25">
      <c r="A5840" s="24" t="str">
        <f t="shared" si="93"/>
        <v>P5016TARCELOR (BERTON SICARD)</v>
      </c>
      <c r="B5840" s="1" t="s">
        <v>702</v>
      </c>
      <c r="C5840" s="1" t="s">
        <v>32898</v>
      </c>
      <c r="D5840" s="1" t="s">
        <v>78</v>
      </c>
      <c r="E5840" s="1" t="s">
        <v>703</v>
      </c>
      <c r="F5840" s="1" t="s">
        <v>32900</v>
      </c>
      <c r="G5840" s="1" t="s">
        <v>655</v>
      </c>
      <c r="H5840" t="s">
        <v>702</v>
      </c>
      <c r="I5840" s="1" t="s">
        <v>41</v>
      </c>
      <c r="J5840">
        <v>6.5</v>
      </c>
    </row>
    <row r="5841" spans="1:10" hidden="1" x14ac:dyDescent="0.25">
      <c r="A5841" s="24" t="str">
        <f t="shared" si="93"/>
        <v>P5017TARCELOR (BERTON SICARD)</v>
      </c>
      <c r="B5841" s="1" t="s">
        <v>704</v>
      </c>
      <c r="C5841" s="1" t="s">
        <v>32898</v>
      </c>
      <c r="D5841" s="1" t="s">
        <v>78</v>
      </c>
      <c r="E5841" s="1" t="s">
        <v>705</v>
      </c>
      <c r="F5841" s="1" t="s">
        <v>32900</v>
      </c>
      <c r="G5841" s="1" t="s">
        <v>655</v>
      </c>
      <c r="H5841" t="s">
        <v>704</v>
      </c>
      <c r="I5841" s="1" t="s">
        <v>41</v>
      </c>
      <c r="J5841">
        <v>6.5</v>
      </c>
    </row>
    <row r="5842" spans="1:10" hidden="1" x14ac:dyDescent="0.25">
      <c r="A5842" s="24" t="str">
        <f t="shared" si="93"/>
        <v>P5018TARCELOR (BERTON SICARD)</v>
      </c>
      <c r="B5842" s="1" t="s">
        <v>706</v>
      </c>
      <c r="C5842" s="1" t="s">
        <v>32898</v>
      </c>
      <c r="D5842" s="1" t="s">
        <v>78</v>
      </c>
      <c r="E5842" s="1" t="s">
        <v>707</v>
      </c>
      <c r="F5842" s="1" t="s">
        <v>32900</v>
      </c>
      <c r="G5842" s="1" t="s">
        <v>655</v>
      </c>
      <c r="H5842" t="s">
        <v>706</v>
      </c>
      <c r="I5842" s="1" t="s">
        <v>41</v>
      </c>
      <c r="J5842">
        <v>6.5</v>
      </c>
    </row>
    <row r="5843" spans="1:10" hidden="1" x14ac:dyDescent="0.25">
      <c r="A5843" s="24" t="str">
        <f t="shared" si="93"/>
        <v>P5019TARCELOR (BERTON SICARD)</v>
      </c>
      <c r="B5843" s="1" t="s">
        <v>708</v>
      </c>
      <c r="C5843" s="1" t="s">
        <v>32898</v>
      </c>
      <c r="D5843" s="1" t="s">
        <v>78</v>
      </c>
      <c r="E5843" s="1" t="s">
        <v>709</v>
      </c>
      <c r="F5843" s="1" t="s">
        <v>32900</v>
      </c>
      <c r="G5843" s="1" t="s">
        <v>655</v>
      </c>
      <c r="H5843" t="s">
        <v>708</v>
      </c>
      <c r="I5843" s="1" t="s">
        <v>41</v>
      </c>
      <c r="J5843">
        <v>6.5</v>
      </c>
    </row>
    <row r="5844" spans="1:10" hidden="1" x14ac:dyDescent="0.25">
      <c r="A5844" s="24" t="str">
        <f t="shared" si="93"/>
        <v>P5020TARCELOR (BERTON SICARD)</v>
      </c>
      <c r="B5844" s="1" t="s">
        <v>710</v>
      </c>
      <c r="C5844" s="1" t="s">
        <v>32898</v>
      </c>
      <c r="D5844" s="1" t="s">
        <v>78</v>
      </c>
      <c r="E5844" s="1" t="s">
        <v>711</v>
      </c>
      <c r="F5844" s="1" t="s">
        <v>32900</v>
      </c>
      <c r="G5844" s="1" t="s">
        <v>655</v>
      </c>
      <c r="H5844" t="s">
        <v>710</v>
      </c>
      <c r="I5844" s="1" t="s">
        <v>41</v>
      </c>
      <c r="J5844">
        <v>6.5</v>
      </c>
    </row>
    <row r="5845" spans="1:10" hidden="1" x14ac:dyDescent="0.25">
      <c r="A5845" s="24" t="str">
        <f t="shared" si="93"/>
        <v>P5021TARCELOR (BERTON SICARD)</v>
      </c>
      <c r="B5845" s="1" t="s">
        <v>712</v>
      </c>
      <c r="C5845" s="1" t="s">
        <v>32898</v>
      </c>
      <c r="D5845" s="1" t="s">
        <v>78</v>
      </c>
      <c r="E5845" s="1" t="s">
        <v>713</v>
      </c>
      <c r="F5845" s="1" t="s">
        <v>32900</v>
      </c>
      <c r="G5845" s="1" t="s">
        <v>655</v>
      </c>
      <c r="H5845" t="s">
        <v>712</v>
      </c>
      <c r="I5845" s="1" t="s">
        <v>41</v>
      </c>
      <c r="J5845">
        <v>6.5</v>
      </c>
    </row>
    <row r="5846" spans="1:10" hidden="1" x14ac:dyDescent="0.25">
      <c r="A5846" s="24" t="str">
        <f t="shared" si="93"/>
        <v>P5022ARCELOR (BERTON SICARD)</v>
      </c>
      <c r="B5846" s="1" t="s">
        <v>714</v>
      </c>
      <c r="C5846" s="1" t="s">
        <v>32898</v>
      </c>
      <c r="D5846" s="1" t="s">
        <v>78</v>
      </c>
      <c r="E5846" s="1" t="s">
        <v>715</v>
      </c>
      <c r="F5846" s="1" t="s">
        <v>32900</v>
      </c>
      <c r="G5846" s="1" t="s">
        <v>655</v>
      </c>
      <c r="H5846" t="s">
        <v>714</v>
      </c>
      <c r="I5846" s="1" t="s">
        <v>41</v>
      </c>
      <c r="J5846">
        <v>6.5</v>
      </c>
    </row>
    <row r="5847" spans="1:10" hidden="1" x14ac:dyDescent="0.25">
      <c r="A5847" s="24" t="str">
        <f t="shared" si="93"/>
        <v>P5023TARCELOR (BERTON SICARD)</v>
      </c>
      <c r="B5847" s="1" t="s">
        <v>716</v>
      </c>
      <c r="C5847" s="1" t="s">
        <v>32898</v>
      </c>
      <c r="D5847" s="1" t="s">
        <v>78</v>
      </c>
      <c r="E5847" s="1" t="s">
        <v>717</v>
      </c>
      <c r="F5847" s="1" t="s">
        <v>32900</v>
      </c>
      <c r="G5847" s="1" t="s">
        <v>655</v>
      </c>
      <c r="H5847" t="s">
        <v>716</v>
      </c>
      <c r="I5847" s="1" t="s">
        <v>41</v>
      </c>
      <c r="J5847">
        <v>6.5</v>
      </c>
    </row>
    <row r="5848" spans="1:10" hidden="1" x14ac:dyDescent="0.25">
      <c r="A5848" s="24" t="str">
        <f t="shared" si="93"/>
        <v>P5024TARCELOR (BERTON SICARD)</v>
      </c>
      <c r="B5848" s="1" t="s">
        <v>718</v>
      </c>
      <c r="C5848" s="1" t="s">
        <v>32898</v>
      </c>
      <c r="D5848" s="1" t="s">
        <v>78</v>
      </c>
      <c r="E5848" s="1" t="s">
        <v>719</v>
      </c>
      <c r="F5848" s="1" t="s">
        <v>32900</v>
      </c>
      <c r="G5848" s="1" t="s">
        <v>655</v>
      </c>
      <c r="H5848" t="s">
        <v>718</v>
      </c>
      <c r="I5848" s="1" t="s">
        <v>41</v>
      </c>
      <c r="J5848">
        <v>6.5</v>
      </c>
    </row>
    <row r="5849" spans="1:10" hidden="1" x14ac:dyDescent="0.25">
      <c r="A5849" s="24" t="str">
        <f t="shared" si="93"/>
        <v>P5025ARCELOR (BERTON SICARD)</v>
      </c>
      <c r="B5849" s="1" t="s">
        <v>720</v>
      </c>
      <c r="C5849" s="1" t="s">
        <v>32898</v>
      </c>
      <c r="D5849" s="1" t="s">
        <v>78</v>
      </c>
      <c r="E5849" s="1" t="s">
        <v>683</v>
      </c>
      <c r="F5849" s="1" t="s">
        <v>32900</v>
      </c>
      <c r="G5849" s="1" t="s">
        <v>655</v>
      </c>
      <c r="H5849" t="s">
        <v>720</v>
      </c>
      <c r="I5849" s="1" t="s">
        <v>41</v>
      </c>
      <c r="J5849">
        <v>6.5</v>
      </c>
    </row>
    <row r="5850" spans="1:10" hidden="1" x14ac:dyDescent="0.25">
      <c r="A5850" s="24" t="str">
        <f t="shared" si="93"/>
        <v>P5026ARCELOR (BERTON SICARD)</v>
      </c>
      <c r="B5850" s="1" t="s">
        <v>721</v>
      </c>
      <c r="C5850" s="1" t="s">
        <v>32898</v>
      </c>
      <c r="D5850" s="1" t="s">
        <v>78</v>
      </c>
      <c r="E5850" s="1" t="s">
        <v>685</v>
      </c>
      <c r="F5850" s="1" t="s">
        <v>32900</v>
      </c>
      <c r="G5850" s="1" t="s">
        <v>655</v>
      </c>
      <c r="H5850" t="s">
        <v>721</v>
      </c>
      <c r="I5850" s="1" t="s">
        <v>41</v>
      </c>
      <c r="J5850">
        <v>6.5</v>
      </c>
    </row>
    <row r="5851" spans="1:10" hidden="1" x14ac:dyDescent="0.25">
      <c r="A5851" s="24" t="str">
        <f t="shared" si="93"/>
        <v>P5027ARCELOR (BERTON SICARD)</v>
      </c>
      <c r="B5851" s="1" t="s">
        <v>722</v>
      </c>
      <c r="C5851" s="1" t="s">
        <v>32898</v>
      </c>
      <c r="D5851" s="1" t="s">
        <v>78</v>
      </c>
      <c r="E5851" s="1" t="s">
        <v>687</v>
      </c>
      <c r="F5851" s="1" t="s">
        <v>32900</v>
      </c>
      <c r="G5851" s="1" t="s">
        <v>655</v>
      </c>
      <c r="H5851" t="s">
        <v>722</v>
      </c>
      <c r="I5851" s="1" t="s">
        <v>41</v>
      </c>
      <c r="J5851">
        <v>6.5</v>
      </c>
    </row>
    <row r="5852" spans="1:10" hidden="1" x14ac:dyDescent="0.25">
      <c r="A5852" s="24" t="str">
        <f t="shared" si="93"/>
        <v>P5028ARCELOR (BERTON SICARD)</v>
      </c>
      <c r="B5852" s="1" t="s">
        <v>723</v>
      </c>
      <c r="C5852" s="1" t="s">
        <v>32898</v>
      </c>
      <c r="D5852" s="1" t="s">
        <v>78</v>
      </c>
      <c r="E5852" s="1" t="s">
        <v>689</v>
      </c>
      <c r="F5852" s="1" t="s">
        <v>32900</v>
      </c>
      <c r="G5852" s="1" t="s">
        <v>655</v>
      </c>
      <c r="H5852" t="s">
        <v>723</v>
      </c>
      <c r="I5852" s="1" t="s">
        <v>41</v>
      </c>
      <c r="J5852">
        <v>6.5</v>
      </c>
    </row>
    <row r="5853" spans="1:10" hidden="1" x14ac:dyDescent="0.25">
      <c r="A5853" s="24" t="str">
        <f t="shared" si="93"/>
        <v>P5029ARCELOR (BERTON SICARD)</v>
      </c>
      <c r="B5853" s="1" t="s">
        <v>724</v>
      </c>
      <c r="C5853" s="1" t="s">
        <v>32898</v>
      </c>
      <c r="D5853" s="1" t="s">
        <v>78</v>
      </c>
      <c r="E5853" s="1" t="s">
        <v>691</v>
      </c>
      <c r="F5853" s="1" t="s">
        <v>32900</v>
      </c>
      <c r="G5853" s="1" t="s">
        <v>655</v>
      </c>
      <c r="H5853" t="s">
        <v>724</v>
      </c>
      <c r="I5853" s="1" t="s">
        <v>41</v>
      </c>
      <c r="J5853">
        <v>6.5</v>
      </c>
    </row>
    <row r="5854" spans="1:10" hidden="1" x14ac:dyDescent="0.25">
      <c r="A5854" s="24" t="str">
        <f t="shared" si="93"/>
        <v>P5030ARCELOR (BERTON SICARD)</v>
      </c>
      <c r="B5854" s="1" t="s">
        <v>725</v>
      </c>
      <c r="C5854" s="1" t="s">
        <v>32898</v>
      </c>
      <c r="D5854" s="1" t="s">
        <v>78</v>
      </c>
      <c r="E5854" s="1" t="s">
        <v>726</v>
      </c>
      <c r="F5854" s="1" t="s">
        <v>32900</v>
      </c>
      <c r="G5854" s="1" t="s">
        <v>655</v>
      </c>
      <c r="H5854" t="s">
        <v>725</v>
      </c>
      <c r="I5854" s="1" t="s">
        <v>41</v>
      </c>
      <c r="J5854">
        <v>6.5</v>
      </c>
    </row>
    <row r="5855" spans="1:10" hidden="1" x14ac:dyDescent="0.25">
      <c r="A5855" s="24" t="str">
        <f t="shared" si="93"/>
        <v>P5031ARCELOR (BERTON SICARD)</v>
      </c>
      <c r="B5855" s="1" t="s">
        <v>727</v>
      </c>
      <c r="C5855" s="1" t="s">
        <v>32898</v>
      </c>
      <c r="D5855" s="1" t="s">
        <v>78</v>
      </c>
      <c r="E5855" s="1" t="s">
        <v>728</v>
      </c>
      <c r="F5855" s="1" t="s">
        <v>32900</v>
      </c>
      <c r="G5855" s="1" t="s">
        <v>655</v>
      </c>
      <c r="H5855" t="s">
        <v>727</v>
      </c>
      <c r="I5855" s="1" t="s">
        <v>41</v>
      </c>
      <c r="J5855">
        <v>6.5</v>
      </c>
    </row>
    <row r="5856" spans="1:10" hidden="1" x14ac:dyDescent="0.25">
      <c r="A5856" s="24" t="str">
        <f t="shared" si="93"/>
        <v>P5032ARCELOR (BERTON SICARD)</v>
      </c>
      <c r="B5856" s="1" t="s">
        <v>729</v>
      </c>
      <c r="C5856" s="1" t="s">
        <v>32898</v>
      </c>
      <c r="D5856" s="1" t="s">
        <v>78</v>
      </c>
      <c r="E5856" s="1" t="s">
        <v>730</v>
      </c>
      <c r="F5856" s="1" t="s">
        <v>32900</v>
      </c>
      <c r="G5856" s="1" t="s">
        <v>655</v>
      </c>
      <c r="H5856" t="s">
        <v>729</v>
      </c>
      <c r="I5856" s="1" t="s">
        <v>41</v>
      </c>
      <c r="J5856">
        <v>6.5</v>
      </c>
    </row>
    <row r="5857" spans="1:10" hidden="1" x14ac:dyDescent="0.25">
      <c r="A5857" s="24" t="str">
        <f t="shared" si="93"/>
        <v>P5033ARCELOR (BERTON SICARD)</v>
      </c>
      <c r="B5857" s="1" t="s">
        <v>731</v>
      </c>
      <c r="C5857" s="1" t="s">
        <v>32898</v>
      </c>
      <c r="D5857" s="1" t="s">
        <v>78</v>
      </c>
      <c r="E5857" s="1" t="s">
        <v>732</v>
      </c>
      <c r="F5857" s="1" t="s">
        <v>32900</v>
      </c>
      <c r="G5857" s="1" t="s">
        <v>655</v>
      </c>
      <c r="H5857" t="s">
        <v>731</v>
      </c>
      <c r="I5857" s="1" t="s">
        <v>41</v>
      </c>
      <c r="J5857">
        <v>6.5</v>
      </c>
    </row>
    <row r="5858" spans="1:10" hidden="1" x14ac:dyDescent="0.25">
      <c r="A5858" s="24" t="str">
        <f t="shared" si="93"/>
        <v>P5034ARCELOR (BERTON SICARD)</v>
      </c>
      <c r="B5858" s="1" t="s">
        <v>733</v>
      </c>
      <c r="C5858" s="1" t="s">
        <v>32898</v>
      </c>
      <c r="D5858" s="1" t="s">
        <v>78</v>
      </c>
      <c r="E5858" s="1" t="s">
        <v>734</v>
      </c>
      <c r="F5858" s="1" t="s">
        <v>32900</v>
      </c>
      <c r="G5858" s="1" t="s">
        <v>655</v>
      </c>
      <c r="H5858" t="s">
        <v>733</v>
      </c>
      <c r="I5858" s="1" t="s">
        <v>41</v>
      </c>
      <c r="J5858">
        <v>6.5</v>
      </c>
    </row>
    <row r="5859" spans="1:10" hidden="1" x14ac:dyDescent="0.25">
      <c r="A5859" s="24" t="str">
        <f t="shared" si="93"/>
        <v>P5035ARCELOR (BERTON SICARD)</v>
      </c>
      <c r="B5859" s="1" t="s">
        <v>735</v>
      </c>
      <c r="C5859" s="1" t="s">
        <v>32898</v>
      </c>
      <c r="D5859" s="1" t="s">
        <v>78</v>
      </c>
      <c r="E5859" s="1" t="s">
        <v>736</v>
      </c>
      <c r="F5859" s="1" t="s">
        <v>32900</v>
      </c>
      <c r="G5859" s="1" t="s">
        <v>655</v>
      </c>
      <c r="H5859" t="s">
        <v>735</v>
      </c>
      <c r="I5859" s="1" t="s">
        <v>41</v>
      </c>
      <c r="J5859">
        <v>6.5</v>
      </c>
    </row>
    <row r="5860" spans="1:10" hidden="1" x14ac:dyDescent="0.25">
      <c r="A5860" s="24" t="str">
        <f t="shared" si="93"/>
        <v>P5036ARCELOR (BERTON SICARD)</v>
      </c>
      <c r="B5860" s="1" t="s">
        <v>737</v>
      </c>
      <c r="C5860" s="1" t="s">
        <v>32898</v>
      </c>
      <c r="D5860" s="1" t="s">
        <v>78</v>
      </c>
      <c r="E5860" s="1" t="s">
        <v>738</v>
      </c>
      <c r="F5860" s="1" t="s">
        <v>32900</v>
      </c>
      <c r="G5860" s="1" t="s">
        <v>655</v>
      </c>
      <c r="H5860" t="s">
        <v>737</v>
      </c>
      <c r="I5860" s="1" t="s">
        <v>41</v>
      </c>
      <c r="J5860">
        <v>6.5</v>
      </c>
    </row>
    <row r="5861" spans="1:10" hidden="1" x14ac:dyDescent="0.25">
      <c r="A5861" s="24" t="str">
        <f t="shared" si="93"/>
        <v>P5038TARCELOR (BERTON SICARD)</v>
      </c>
      <c r="B5861" s="1" t="s">
        <v>739</v>
      </c>
      <c r="C5861" s="1" t="s">
        <v>32898</v>
      </c>
      <c r="D5861" s="1" t="s">
        <v>78</v>
      </c>
      <c r="E5861" s="1" t="s">
        <v>740</v>
      </c>
      <c r="F5861" s="1" t="s">
        <v>32900</v>
      </c>
      <c r="G5861" s="1" t="s">
        <v>655</v>
      </c>
      <c r="H5861" t="s">
        <v>739</v>
      </c>
      <c r="I5861" s="1" t="s">
        <v>41</v>
      </c>
      <c r="J5861">
        <v>6.5</v>
      </c>
    </row>
    <row r="5862" spans="1:10" hidden="1" x14ac:dyDescent="0.25">
      <c r="A5862" s="24" t="str">
        <f t="shared" si="93"/>
        <v>P5039TARCELOR (BERTON SICARD)</v>
      </c>
      <c r="B5862" s="1" t="s">
        <v>741</v>
      </c>
      <c r="C5862" s="1" t="s">
        <v>32898</v>
      </c>
      <c r="D5862" s="1" t="s">
        <v>78</v>
      </c>
      <c r="E5862" s="1" t="s">
        <v>742</v>
      </c>
      <c r="F5862" s="1" t="s">
        <v>32900</v>
      </c>
      <c r="G5862" s="1" t="s">
        <v>655</v>
      </c>
      <c r="H5862" t="s">
        <v>741</v>
      </c>
      <c r="I5862" s="1" t="s">
        <v>41</v>
      </c>
      <c r="J5862">
        <v>6.5</v>
      </c>
    </row>
    <row r="5863" spans="1:10" hidden="1" x14ac:dyDescent="0.25">
      <c r="A5863" s="24" t="str">
        <f t="shared" si="93"/>
        <v>P5040ARCELOR (BERTON SICARD)</v>
      </c>
      <c r="B5863" s="1" t="s">
        <v>743</v>
      </c>
      <c r="C5863" s="1" t="s">
        <v>32898</v>
      </c>
      <c r="D5863" s="1" t="s">
        <v>78</v>
      </c>
      <c r="E5863" s="1" t="s">
        <v>717</v>
      </c>
      <c r="F5863" s="1" t="s">
        <v>32900</v>
      </c>
      <c r="G5863" s="1" t="s">
        <v>655</v>
      </c>
      <c r="H5863" t="s">
        <v>743</v>
      </c>
      <c r="I5863" s="1" t="s">
        <v>41</v>
      </c>
      <c r="J5863">
        <v>6.5</v>
      </c>
    </row>
    <row r="5864" spans="1:10" hidden="1" x14ac:dyDescent="0.25">
      <c r="A5864" s="24" t="str">
        <f t="shared" si="93"/>
        <v>P5041ARCELOR (BERTON SICARD)</v>
      </c>
      <c r="B5864" s="1" t="s">
        <v>744</v>
      </c>
      <c r="C5864" s="1" t="s">
        <v>32898</v>
      </c>
      <c r="D5864" s="1" t="s">
        <v>78</v>
      </c>
      <c r="E5864" s="1" t="s">
        <v>719</v>
      </c>
      <c r="F5864" s="1" t="s">
        <v>32900</v>
      </c>
      <c r="G5864" s="1" t="s">
        <v>655</v>
      </c>
      <c r="H5864" t="s">
        <v>744</v>
      </c>
      <c r="I5864" s="1" t="s">
        <v>41</v>
      </c>
      <c r="J5864">
        <v>6.5</v>
      </c>
    </row>
    <row r="5865" spans="1:10" hidden="1" x14ac:dyDescent="0.25">
      <c r="A5865" s="24" t="str">
        <f t="shared" si="93"/>
        <v>P5043ARCELOR (BERTON SICARD)</v>
      </c>
      <c r="B5865" s="1" t="s">
        <v>745</v>
      </c>
      <c r="C5865" s="1" t="s">
        <v>32898</v>
      </c>
      <c r="D5865" s="1" t="s">
        <v>78</v>
      </c>
      <c r="E5865" s="1" t="s">
        <v>695</v>
      </c>
      <c r="F5865" s="1" t="s">
        <v>32900</v>
      </c>
      <c r="G5865" s="1" t="s">
        <v>655</v>
      </c>
      <c r="H5865" t="s">
        <v>745</v>
      </c>
      <c r="I5865" s="1" t="s">
        <v>41</v>
      </c>
      <c r="J5865">
        <v>6.5</v>
      </c>
    </row>
    <row r="5866" spans="1:10" hidden="1" x14ac:dyDescent="0.25">
      <c r="A5866" s="24" t="str">
        <f t="shared" si="93"/>
        <v>P5044ARCELOR (BERTON SICARD)</v>
      </c>
      <c r="B5866" s="1" t="s">
        <v>746</v>
      </c>
      <c r="C5866" s="1" t="s">
        <v>32898</v>
      </c>
      <c r="D5866" s="1" t="s">
        <v>78</v>
      </c>
      <c r="E5866" s="1" t="s">
        <v>693</v>
      </c>
      <c r="F5866" s="1" t="s">
        <v>32900</v>
      </c>
      <c r="G5866" s="1" t="s">
        <v>655</v>
      </c>
      <c r="H5866" t="s">
        <v>746</v>
      </c>
      <c r="I5866" s="1" t="s">
        <v>41</v>
      </c>
      <c r="J5866">
        <v>6.5</v>
      </c>
    </row>
    <row r="5867" spans="1:10" hidden="1" x14ac:dyDescent="0.25">
      <c r="A5867" s="24" t="str">
        <f t="shared" si="93"/>
        <v>P5049TARCELOR (BERTON SICARD)</v>
      </c>
      <c r="B5867" s="1" t="s">
        <v>747</v>
      </c>
      <c r="C5867" s="1" t="s">
        <v>32898</v>
      </c>
      <c r="D5867" s="1" t="s">
        <v>168</v>
      </c>
      <c r="E5867" s="1" t="s">
        <v>748</v>
      </c>
      <c r="F5867" s="1" t="s">
        <v>32900</v>
      </c>
      <c r="G5867" s="1" t="s">
        <v>655</v>
      </c>
      <c r="H5867" t="s">
        <v>747</v>
      </c>
      <c r="I5867" s="1" t="s">
        <v>41</v>
      </c>
      <c r="J5867">
        <v>6.5</v>
      </c>
    </row>
    <row r="5868" spans="1:10" hidden="1" x14ac:dyDescent="0.25">
      <c r="A5868" s="24" t="str">
        <f t="shared" si="93"/>
        <v>P5053TARCELOR (BERTON SICARD)</v>
      </c>
      <c r="B5868" s="1" t="s">
        <v>749</v>
      </c>
      <c r="C5868" s="1" t="s">
        <v>32898</v>
      </c>
      <c r="D5868" s="1" t="s">
        <v>78</v>
      </c>
      <c r="E5868" s="1" t="s">
        <v>750</v>
      </c>
      <c r="F5868" s="1" t="s">
        <v>32900</v>
      </c>
      <c r="G5868" s="1" t="s">
        <v>655</v>
      </c>
      <c r="H5868" t="s">
        <v>749</v>
      </c>
      <c r="I5868" s="1" t="s">
        <v>41</v>
      </c>
      <c r="J5868">
        <v>6.5</v>
      </c>
    </row>
    <row r="5869" spans="1:10" hidden="1" x14ac:dyDescent="0.25">
      <c r="A5869" s="24" t="str">
        <f t="shared" si="93"/>
        <v>P5054TARCELOR (BERTON SICARD)</v>
      </c>
      <c r="B5869" s="1" t="s">
        <v>751</v>
      </c>
      <c r="C5869" s="1" t="s">
        <v>32898</v>
      </c>
      <c r="D5869" s="1" t="s">
        <v>78</v>
      </c>
      <c r="E5869" s="1" t="s">
        <v>752</v>
      </c>
      <c r="F5869" s="1" t="s">
        <v>32900</v>
      </c>
      <c r="G5869" s="1" t="s">
        <v>655</v>
      </c>
      <c r="H5869" t="s">
        <v>751</v>
      </c>
      <c r="I5869" s="1" t="s">
        <v>41</v>
      </c>
      <c r="J5869">
        <v>6.5</v>
      </c>
    </row>
    <row r="5870" spans="1:10" hidden="1" x14ac:dyDescent="0.25">
      <c r="A5870" s="24" t="str">
        <f t="shared" si="93"/>
        <v>P5055ARCELOR (BERTON SICARD)</v>
      </c>
      <c r="B5870" s="1" t="s">
        <v>753</v>
      </c>
      <c r="C5870" s="1" t="s">
        <v>32898</v>
      </c>
      <c r="D5870" s="1" t="s">
        <v>78</v>
      </c>
      <c r="E5870" s="1" t="s">
        <v>754</v>
      </c>
      <c r="F5870" s="1" t="s">
        <v>32900</v>
      </c>
      <c r="G5870" s="1" t="s">
        <v>655</v>
      </c>
      <c r="H5870" t="s">
        <v>753</v>
      </c>
      <c r="I5870" s="1" t="s">
        <v>41</v>
      </c>
      <c r="J5870">
        <v>6.5</v>
      </c>
    </row>
    <row r="5871" spans="1:10" hidden="1" x14ac:dyDescent="0.25">
      <c r="A5871" s="24" t="str">
        <f t="shared" si="93"/>
        <v>P5058ARCELOR (BERTON SICARD)</v>
      </c>
      <c r="B5871" s="1" t="s">
        <v>757</v>
      </c>
      <c r="C5871" s="1" t="s">
        <v>32898</v>
      </c>
      <c r="D5871" s="1" t="s">
        <v>78</v>
      </c>
      <c r="E5871" s="1" t="s">
        <v>758</v>
      </c>
      <c r="F5871" s="1" t="s">
        <v>32900</v>
      </c>
      <c r="G5871" s="1" t="s">
        <v>655</v>
      </c>
      <c r="H5871" t="s">
        <v>757</v>
      </c>
      <c r="I5871" s="1" t="s">
        <v>41</v>
      </c>
      <c r="J5871">
        <v>6.5</v>
      </c>
    </row>
    <row r="5872" spans="1:10" hidden="1" x14ac:dyDescent="0.25">
      <c r="A5872" s="24" t="str">
        <f t="shared" si="93"/>
        <v>P5061TARCELOR (BERTON SICARD)</v>
      </c>
      <c r="B5872" s="1" t="s">
        <v>759</v>
      </c>
      <c r="C5872" s="1" t="s">
        <v>32898</v>
      </c>
      <c r="D5872" s="1" t="s">
        <v>78</v>
      </c>
      <c r="E5872" s="1" t="s">
        <v>760</v>
      </c>
      <c r="F5872" s="1" t="s">
        <v>32900</v>
      </c>
      <c r="G5872" s="1" t="s">
        <v>655</v>
      </c>
      <c r="H5872" t="s">
        <v>759</v>
      </c>
      <c r="I5872" s="1" t="s">
        <v>41</v>
      </c>
      <c r="J5872">
        <v>6.5</v>
      </c>
    </row>
    <row r="5873" spans="1:10" hidden="1" x14ac:dyDescent="0.25">
      <c r="A5873" s="24" t="str">
        <f t="shared" si="93"/>
        <v>P5064ARCELOR (BERTON SICARD)</v>
      </c>
      <c r="B5873" s="1" t="s">
        <v>761</v>
      </c>
      <c r="C5873" s="1" t="s">
        <v>32898</v>
      </c>
      <c r="D5873" s="1" t="s">
        <v>78</v>
      </c>
      <c r="E5873" s="1" t="s">
        <v>740</v>
      </c>
      <c r="F5873" s="1" t="s">
        <v>32900</v>
      </c>
      <c r="G5873" s="1" t="s">
        <v>655</v>
      </c>
      <c r="H5873" t="s">
        <v>761</v>
      </c>
      <c r="I5873" s="1" t="s">
        <v>41</v>
      </c>
      <c r="J5873">
        <v>6.5</v>
      </c>
    </row>
    <row r="5874" spans="1:10" hidden="1" x14ac:dyDescent="0.25">
      <c r="A5874" s="24" t="str">
        <f t="shared" si="93"/>
        <v>P5065ARCELOR (BERTON SICARD)</v>
      </c>
      <c r="B5874" s="1" t="s">
        <v>762</v>
      </c>
      <c r="C5874" s="1" t="s">
        <v>32898</v>
      </c>
      <c r="D5874" s="1" t="s">
        <v>78</v>
      </c>
      <c r="E5874" s="1" t="s">
        <v>742</v>
      </c>
      <c r="F5874" s="1" t="s">
        <v>32900</v>
      </c>
      <c r="G5874" s="1" t="s">
        <v>655</v>
      </c>
      <c r="H5874" t="s">
        <v>762</v>
      </c>
      <c r="I5874" s="1" t="s">
        <v>41</v>
      </c>
      <c r="J5874">
        <v>6.5</v>
      </c>
    </row>
    <row r="5875" spans="1:10" hidden="1" x14ac:dyDescent="0.25">
      <c r="A5875" s="24" t="str">
        <f t="shared" si="93"/>
        <v>P5066TARCELOR (BERTON SICARD)</v>
      </c>
      <c r="B5875" s="1" t="s">
        <v>763</v>
      </c>
      <c r="C5875" s="1" t="s">
        <v>32898</v>
      </c>
      <c r="D5875" s="1" t="s">
        <v>78</v>
      </c>
      <c r="E5875" s="1" t="s">
        <v>764</v>
      </c>
      <c r="F5875" s="1" t="s">
        <v>32900</v>
      </c>
      <c r="G5875" s="1" t="s">
        <v>655</v>
      </c>
      <c r="H5875" t="s">
        <v>763</v>
      </c>
      <c r="I5875" s="1" t="s">
        <v>41</v>
      </c>
      <c r="J5875">
        <v>6.5</v>
      </c>
    </row>
    <row r="5876" spans="1:10" hidden="1" x14ac:dyDescent="0.25">
      <c r="A5876" s="24" t="str">
        <f t="shared" si="93"/>
        <v>P5066T/1ARCELOR (BERTON SICARD)</v>
      </c>
      <c r="B5876" s="1" t="s">
        <v>765</v>
      </c>
      <c r="C5876" s="1" t="s">
        <v>32898</v>
      </c>
      <c r="D5876" s="1" t="s">
        <v>78</v>
      </c>
      <c r="E5876" s="1" t="s">
        <v>766</v>
      </c>
      <c r="F5876" s="1" t="s">
        <v>32900</v>
      </c>
      <c r="G5876" s="1" t="s">
        <v>655</v>
      </c>
      <c r="H5876" t="s">
        <v>765</v>
      </c>
      <c r="I5876" s="1" t="s">
        <v>41</v>
      </c>
      <c r="J5876">
        <v>1</v>
      </c>
    </row>
    <row r="5877" spans="1:10" hidden="1" x14ac:dyDescent="0.25">
      <c r="A5877" s="24" t="str">
        <f t="shared" si="93"/>
        <v>P5067ARCELOR (BERTON SICARD)</v>
      </c>
      <c r="B5877" s="1" t="s">
        <v>767</v>
      </c>
      <c r="C5877" s="1" t="s">
        <v>32898</v>
      </c>
      <c r="D5877" s="1" t="s">
        <v>78</v>
      </c>
      <c r="E5877" s="1" t="s">
        <v>768</v>
      </c>
      <c r="F5877" s="1" t="s">
        <v>32900</v>
      </c>
      <c r="G5877" s="1" t="s">
        <v>655</v>
      </c>
      <c r="H5877" t="s">
        <v>767</v>
      </c>
      <c r="I5877" s="1" t="s">
        <v>41</v>
      </c>
      <c r="J5877">
        <v>6.5</v>
      </c>
    </row>
    <row r="5878" spans="1:10" hidden="1" x14ac:dyDescent="0.25">
      <c r="A5878" s="24" t="str">
        <f t="shared" si="93"/>
        <v>P5068ARCELOR (BERTON SICARD)</v>
      </c>
      <c r="B5878" s="1" t="s">
        <v>769</v>
      </c>
      <c r="C5878" s="1" t="s">
        <v>32898</v>
      </c>
      <c r="D5878" s="1" t="s">
        <v>78</v>
      </c>
      <c r="E5878" s="1" t="s">
        <v>764</v>
      </c>
      <c r="F5878" s="1" t="s">
        <v>32900</v>
      </c>
      <c r="G5878" s="1" t="s">
        <v>655</v>
      </c>
      <c r="H5878" t="s">
        <v>769</v>
      </c>
      <c r="I5878" s="1" t="s">
        <v>41</v>
      </c>
      <c r="J5878">
        <v>6.5</v>
      </c>
    </row>
    <row r="5879" spans="1:10" hidden="1" x14ac:dyDescent="0.25">
      <c r="A5879" s="24" t="str">
        <f t="shared" si="93"/>
        <v>P5068/1ARCELOR (BERTON SICARD)</v>
      </c>
      <c r="B5879" s="1" t="s">
        <v>770</v>
      </c>
      <c r="C5879" s="1" t="s">
        <v>32898</v>
      </c>
      <c r="D5879" s="1" t="s">
        <v>78</v>
      </c>
      <c r="E5879" s="1" t="s">
        <v>771</v>
      </c>
      <c r="F5879" s="1" t="s">
        <v>32900</v>
      </c>
      <c r="G5879" s="1" t="s">
        <v>655</v>
      </c>
      <c r="H5879" t="s">
        <v>770</v>
      </c>
      <c r="I5879" s="1" t="s">
        <v>41</v>
      </c>
      <c r="J5879">
        <v>1</v>
      </c>
    </row>
    <row r="5880" spans="1:10" hidden="1" x14ac:dyDescent="0.25">
      <c r="A5880" s="24" t="str">
        <f t="shared" si="93"/>
        <v>P5071TARCELOR (BERTON SICARD)</v>
      </c>
      <c r="B5880" s="1" t="s">
        <v>772</v>
      </c>
      <c r="C5880" s="1" t="s">
        <v>32898</v>
      </c>
      <c r="D5880" s="1" t="s">
        <v>78</v>
      </c>
      <c r="E5880" s="1" t="s">
        <v>773</v>
      </c>
      <c r="F5880" s="1" t="s">
        <v>32900</v>
      </c>
      <c r="G5880" s="1" t="s">
        <v>655</v>
      </c>
      <c r="H5880" t="s">
        <v>772</v>
      </c>
      <c r="I5880" s="1" t="s">
        <v>41</v>
      </c>
      <c r="J5880">
        <v>6.5</v>
      </c>
    </row>
    <row r="5881" spans="1:10" hidden="1" x14ac:dyDescent="0.25">
      <c r="A5881" s="24" t="str">
        <f t="shared" si="93"/>
        <v>P5072ARCELOR (BERTON SICARD)</v>
      </c>
      <c r="B5881" s="1" t="s">
        <v>774</v>
      </c>
      <c r="C5881" s="1" t="s">
        <v>32898</v>
      </c>
      <c r="D5881" s="1" t="s">
        <v>78</v>
      </c>
      <c r="E5881" s="1" t="s">
        <v>775</v>
      </c>
      <c r="F5881" s="1" t="s">
        <v>32900</v>
      </c>
      <c r="G5881" s="1" t="s">
        <v>655</v>
      </c>
      <c r="H5881" t="s">
        <v>774</v>
      </c>
      <c r="I5881" s="1" t="s">
        <v>41</v>
      </c>
      <c r="J5881">
        <v>6.5</v>
      </c>
    </row>
    <row r="5882" spans="1:10" hidden="1" x14ac:dyDescent="0.25">
      <c r="A5882" s="24" t="str">
        <f t="shared" si="93"/>
        <v>P5073TARCELOR (BERTON SICARD)</v>
      </c>
      <c r="B5882" s="1" t="s">
        <v>776</v>
      </c>
      <c r="C5882" s="1" t="s">
        <v>32898</v>
      </c>
      <c r="D5882" s="1" t="s">
        <v>78</v>
      </c>
      <c r="E5882" s="1" t="s">
        <v>777</v>
      </c>
      <c r="F5882" s="1" t="s">
        <v>32900</v>
      </c>
      <c r="G5882" s="1" t="s">
        <v>655</v>
      </c>
      <c r="H5882" t="s">
        <v>776</v>
      </c>
      <c r="I5882" s="1" t="s">
        <v>41</v>
      </c>
      <c r="J5882">
        <v>6.5</v>
      </c>
    </row>
    <row r="5883" spans="1:10" hidden="1" x14ac:dyDescent="0.25">
      <c r="A5883" s="24" t="str">
        <f t="shared" si="93"/>
        <v>P5074TARCELOR (BERTON SICARD)</v>
      </c>
      <c r="B5883" s="1" t="s">
        <v>778</v>
      </c>
      <c r="C5883" s="1" t="s">
        <v>32898</v>
      </c>
      <c r="D5883" s="1" t="s">
        <v>78</v>
      </c>
      <c r="E5883" s="1" t="s">
        <v>779</v>
      </c>
      <c r="F5883" s="1" t="s">
        <v>32900</v>
      </c>
      <c r="G5883" s="1" t="s">
        <v>655</v>
      </c>
      <c r="H5883" t="s">
        <v>778</v>
      </c>
      <c r="I5883" s="1" t="s">
        <v>41</v>
      </c>
      <c r="J5883">
        <v>6.5</v>
      </c>
    </row>
    <row r="5884" spans="1:10" hidden="1" x14ac:dyDescent="0.25">
      <c r="A5884" s="24" t="str">
        <f t="shared" si="93"/>
        <v>P5075TARCELOR (BERTON SICARD)</v>
      </c>
      <c r="B5884" s="1" t="s">
        <v>780</v>
      </c>
      <c r="C5884" s="1" t="s">
        <v>32898</v>
      </c>
      <c r="D5884" s="1" t="s">
        <v>78</v>
      </c>
      <c r="E5884" s="1" t="s">
        <v>781</v>
      </c>
      <c r="F5884" s="1" t="s">
        <v>32900</v>
      </c>
      <c r="G5884" s="1" t="s">
        <v>655</v>
      </c>
      <c r="H5884" t="s">
        <v>780</v>
      </c>
      <c r="I5884" s="1" t="s">
        <v>41</v>
      </c>
      <c r="J5884">
        <v>6.5</v>
      </c>
    </row>
    <row r="5885" spans="1:10" hidden="1" x14ac:dyDescent="0.25">
      <c r="A5885" s="24" t="str">
        <f t="shared" si="93"/>
        <v>P5076ARCELOR (BERTON SICARD)</v>
      </c>
      <c r="B5885" s="1" t="s">
        <v>782</v>
      </c>
      <c r="C5885" s="1" t="s">
        <v>32898</v>
      </c>
      <c r="D5885" s="1" t="s">
        <v>78</v>
      </c>
      <c r="E5885" s="1" t="s">
        <v>783</v>
      </c>
      <c r="F5885" s="1" t="s">
        <v>32900</v>
      </c>
      <c r="G5885" s="1" t="s">
        <v>655</v>
      </c>
      <c r="H5885" t="s">
        <v>782</v>
      </c>
      <c r="I5885" s="1" t="s">
        <v>41</v>
      </c>
      <c r="J5885">
        <v>6.5</v>
      </c>
    </row>
    <row r="5886" spans="1:10" hidden="1" x14ac:dyDescent="0.25">
      <c r="A5886" s="24" t="str">
        <f t="shared" si="93"/>
        <v>P5077ARCELOR (BERTON SICARD)</v>
      </c>
      <c r="B5886" s="1" t="s">
        <v>784</v>
      </c>
      <c r="C5886" s="1" t="s">
        <v>32898</v>
      </c>
      <c r="D5886" s="1" t="s">
        <v>78</v>
      </c>
      <c r="E5886" s="1" t="s">
        <v>785</v>
      </c>
      <c r="F5886" s="1" t="s">
        <v>32900</v>
      </c>
      <c r="G5886" s="1" t="s">
        <v>655</v>
      </c>
      <c r="H5886" t="s">
        <v>784</v>
      </c>
      <c r="I5886" s="1" t="s">
        <v>41</v>
      </c>
      <c r="J5886">
        <v>6.5</v>
      </c>
    </row>
    <row r="5887" spans="1:10" hidden="1" x14ac:dyDescent="0.25">
      <c r="A5887" s="24" t="str">
        <f t="shared" si="93"/>
        <v>P6039ARCELOR (BERTON SICARD)</v>
      </c>
      <c r="B5887" s="1" t="s">
        <v>788</v>
      </c>
      <c r="C5887" s="1" t="s">
        <v>32898</v>
      </c>
      <c r="D5887" s="1" t="s">
        <v>168</v>
      </c>
      <c r="E5887" s="1" t="s">
        <v>789</v>
      </c>
      <c r="F5887" s="1" t="s">
        <v>32900</v>
      </c>
      <c r="G5887" s="1" t="s">
        <v>655</v>
      </c>
      <c r="H5887" t="s">
        <v>788</v>
      </c>
      <c r="I5887" s="1" t="s">
        <v>41</v>
      </c>
      <c r="J5887">
        <v>5.8</v>
      </c>
    </row>
    <row r="5888" spans="1:10" hidden="1" x14ac:dyDescent="0.25">
      <c r="A5888" s="24" t="str">
        <f t="shared" si="93"/>
        <v>P6040ARCELOR (BERTON SICARD)</v>
      </c>
      <c r="B5888" s="1" t="s">
        <v>790</v>
      </c>
      <c r="C5888" s="1" t="s">
        <v>32898</v>
      </c>
      <c r="D5888" s="1" t="s">
        <v>168</v>
      </c>
      <c r="E5888" s="1" t="s">
        <v>791</v>
      </c>
      <c r="F5888" s="1" t="s">
        <v>32900</v>
      </c>
      <c r="G5888" s="1" t="s">
        <v>655</v>
      </c>
      <c r="H5888" t="s">
        <v>790</v>
      </c>
      <c r="I5888" s="1" t="s">
        <v>41</v>
      </c>
      <c r="J5888">
        <v>5.8</v>
      </c>
    </row>
    <row r="5889" spans="1:10" hidden="1" x14ac:dyDescent="0.25">
      <c r="A5889" s="24" t="str">
        <f t="shared" si="93"/>
        <v>P6041ARCELOR (BERTON SICARD)</v>
      </c>
      <c r="B5889" s="1" t="s">
        <v>792</v>
      </c>
      <c r="C5889" s="1" t="s">
        <v>32898</v>
      </c>
      <c r="D5889" s="1" t="s">
        <v>78</v>
      </c>
      <c r="E5889" s="1" t="s">
        <v>793</v>
      </c>
      <c r="F5889" s="1" t="s">
        <v>32900</v>
      </c>
      <c r="G5889" s="1" t="s">
        <v>655</v>
      </c>
      <c r="H5889" t="s">
        <v>792</v>
      </c>
      <c r="I5889" s="1" t="s">
        <v>41</v>
      </c>
      <c r="J5889">
        <v>5.8</v>
      </c>
    </row>
    <row r="5890" spans="1:10" hidden="1" x14ac:dyDescent="0.25">
      <c r="A5890" s="24" t="str">
        <f t="shared" si="93"/>
        <v>P6046ARCELOR (BERTON SICARD)</v>
      </c>
      <c r="B5890" s="1" t="s">
        <v>794</v>
      </c>
      <c r="C5890" s="1" t="s">
        <v>32898</v>
      </c>
      <c r="D5890" s="1" t="s">
        <v>78</v>
      </c>
      <c r="E5890" s="1" t="s">
        <v>795</v>
      </c>
      <c r="F5890" s="1" t="s">
        <v>32900</v>
      </c>
      <c r="G5890" s="1" t="s">
        <v>655</v>
      </c>
      <c r="H5890" t="s">
        <v>794</v>
      </c>
      <c r="I5890" s="1" t="s">
        <v>41</v>
      </c>
      <c r="J5890">
        <v>5.8</v>
      </c>
    </row>
    <row r="5891" spans="1:10" hidden="1" x14ac:dyDescent="0.25">
      <c r="A5891" s="24" t="str">
        <f t="shared" si="93"/>
        <v>P6050ARCELOR (BERTON SICARD)</v>
      </c>
      <c r="B5891" s="1" t="s">
        <v>2221</v>
      </c>
      <c r="C5891" s="1" t="s">
        <v>32898</v>
      </c>
      <c r="D5891" s="1" t="s">
        <v>78</v>
      </c>
      <c r="E5891" s="1" t="s">
        <v>2222</v>
      </c>
      <c r="F5891" s="1" t="s">
        <v>32900</v>
      </c>
      <c r="G5891" s="1" t="s">
        <v>655</v>
      </c>
      <c r="H5891" t="s">
        <v>2221</v>
      </c>
      <c r="I5891" s="1" t="s">
        <v>41</v>
      </c>
      <c r="J5891">
        <v>6.5</v>
      </c>
    </row>
    <row r="5892" spans="1:10" hidden="1" x14ac:dyDescent="0.25">
      <c r="A5892" s="24" t="str">
        <f t="shared" si="93"/>
        <v>P6051ARCELOR (BERTON SICARD)</v>
      </c>
      <c r="B5892" s="1" t="s">
        <v>798</v>
      </c>
      <c r="C5892" s="1" t="s">
        <v>32898</v>
      </c>
      <c r="D5892" s="1" t="s">
        <v>78</v>
      </c>
      <c r="E5892" s="1" t="s">
        <v>799</v>
      </c>
      <c r="F5892" s="1" t="s">
        <v>32900</v>
      </c>
      <c r="G5892" s="1" t="s">
        <v>655</v>
      </c>
      <c r="H5892" t="s">
        <v>798</v>
      </c>
      <c r="I5892" s="1" t="s">
        <v>41</v>
      </c>
      <c r="J5892">
        <v>5.8</v>
      </c>
    </row>
    <row r="5893" spans="1:10" hidden="1" x14ac:dyDescent="0.25">
      <c r="A5893" s="24" t="str">
        <f t="shared" si="93"/>
        <v>P6052ARCELOR (BERTON SICARD)</v>
      </c>
      <c r="B5893" s="1" t="s">
        <v>800</v>
      </c>
      <c r="C5893" s="1" t="s">
        <v>32898</v>
      </c>
      <c r="D5893" s="1" t="s">
        <v>78</v>
      </c>
      <c r="E5893" s="1" t="s">
        <v>801</v>
      </c>
      <c r="F5893" s="1" t="s">
        <v>32900</v>
      </c>
      <c r="G5893" s="1" t="s">
        <v>655</v>
      </c>
      <c r="H5893" t="s">
        <v>800</v>
      </c>
      <c r="I5893" s="1" t="s">
        <v>41</v>
      </c>
      <c r="J5893">
        <v>5.8</v>
      </c>
    </row>
    <row r="5894" spans="1:10" hidden="1" x14ac:dyDescent="0.25">
      <c r="A5894" s="24" t="str">
        <f t="shared" si="93"/>
        <v>P6053ARCELOR (BERTON SICARD)</v>
      </c>
      <c r="B5894" s="1" t="s">
        <v>802</v>
      </c>
      <c r="C5894" s="1" t="s">
        <v>32898</v>
      </c>
      <c r="D5894" s="1" t="s">
        <v>32837</v>
      </c>
      <c r="E5894" s="1" t="s">
        <v>803</v>
      </c>
      <c r="F5894" s="1" t="s">
        <v>32900</v>
      </c>
      <c r="G5894" s="1" t="s">
        <v>655</v>
      </c>
      <c r="H5894" t="s">
        <v>802</v>
      </c>
      <c r="I5894" s="1" t="s">
        <v>41</v>
      </c>
      <c r="J5894">
        <v>5.8</v>
      </c>
    </row>
    <row r="5895" spans="1:10" hidden="1" x14ac:dyDescent="0.25">
      <c r="A5895" s="24" t="str">
        <f t="shared" si="93"/>
        <v>7797ARCELOR (BERTON SICARD)</v>
      </c>
      <c r="B5895" s="1">
        <v>7797</v>
      </c>
      <c r="C5895" s="1" t="s">
        <v>32898</v>
      </c>
      <c r="D5895" s="1" t="s">
        <v>78</v>
      </c>
      <c r="E5895" s="1" t="s">
        <v>2360</v>
      </c>
      <c r="F5895" s="1" t="s">
        <v>32900</v>
      </c>
      <c r="G5895" s="1" t="s">
        <v>655</v>
      </c>
      <c r="H5895">
        <v>7797</v>
      </c>
      <c r="I5895" s="1" t="s">
        <v>41</v>
      </c>
      <c r="J5895">
        <v>6.5</v>
      </c>
    </row>
    <row r="5896" spans="1:10" hidden="1" x14ac:dyDescent="0.25">
      <c r="A5896" s="24" t="str">
        <f t="shared" si="93"/>
        <v>P6056ARCELOR (BERTON SICARD)</v>
      </c>
      <c r="B5896" s="1" t="s">
        <v>805</v>
      </c>
      <c r="C5896" s="1" t="s">
        <v>32898</v>
      </c>
      <c r="D5896" s="1" t="s">
        <v>78</v>
      </c>
      <c r="E5896" s="1" t="s">
        <v>806</v>
      </c>
      <c r="F5896" s="1" t="s">
        <v>32900</v>
      </c>
      <c r="G5896" s="1" t="s">
        <v>655</v>
      </c>
      <c r="H5896" t="s">
        <v>805</v>
      </c>
      <c r="I5896" s="1" t="s">
        <v>41</v>
      </c>
      <c r="J5896">
        <v>6.5</v>
      </c>
    </row>
    <row r="5897" spans="1:10" hidden="1" x14ac:dyDescent="0.25">
      <c r="A5897" s="24" t="str">
        <f t="shared" si="93"/>
        <v>P6057ARCELOR (BERTON SICARD)</v>
      </c>
      <c r="B5897" s="1" t="s">
        <v>807</v>
      </c>
      <c r="C5897" s="1" t="s">
        <v>32898</v>
      </c>
      <c r="D5897" s="1" t="s">
        <v>78</v>
      </c>
      <c r="E5897" s="1" t="s">
        <v>808</v>
      </c>
      <c r="F5897" s="1" t="s">
        <v>32900</v>
      </c>
      <c r="G5897" s="1" t="s">
        <v>655</v>
      </c>
      <c r="H5897" t="s">
        <v>807</v>
      </c>
      <c r="I5897" s="1" t="s">
        <v>41</v>
      </c>
      <c r="J5897">
        <v>6.5</v>
      </c>
    </row>
    <row r="5898" spans="1:10" hidden="1" x14ac:dyDescent="0.25">
      <c r="A5898" s="24" t="str">
        <f t="shared" si="93"/>
        <v>P6058ARCELOR (BERTON SICARD)</v>
      </c>
      <c r="B5898" s="1" t="s">
        <v>809</v>
      </c>
      <c r="C5898" s="1" t="s">
        <v>32898</v>
      </c>
      <c r="D5898" s="1" t="s">
        <v>78</v>
      </c>
      <c r="E5898" s="1" t="s">
        <v>810</v>
      </c>
      <c r="F5898" s="1" t="s">
        <v>32900</v>
      </c>
      <c r="G5898" s="1" t="s">
        <v>655</v>
      </c>
      <c r="H5898" t="s">
        <v>809</v>
      </c>
      <c r="I5898" s="1" t="s">
        <v>41</v>
      </c>
      <c r="J5898">
        <v>6.5</v>
      </c>
    </row>
    <row r="5899" spans="1:10" hidden="1" x14ac:dyDescent="0.25">
      <c r="A5899" s="24" t="str">
        <f t="shared" si="93"/>
        <v>P6060ARCELOR (BERTON SICARD)</v>
      </c>
      <c r="B5899" s="1" t="s">
        <v>811</v>
      </c>
      <c r="C5899" s="1" t="s">
        <v>32898</v>
      </c>
      <c r="D5899" s="1" t="s">
        <v>78</v>
      </c>
      <c r="E5899" s="1" t="s">
        <v>812</v>
      </c>
      <c r="F5899" s="1" t="s">
        <v>32900</v>
      </c>
      <c r="G5899" s="1" t="s">
        <v>655</v>
      </c>
      <c r="H5899" t="s">
        <v>811</v>
      </c>
      <c r="I5899" s="1" t="s">
        <v>41</v>
      </c>
      <c r="J5899">
        <v>6.5</v>
      </c>
    </row>
    <row r="5900" spans="1:10" hidden="1" x14ac:dyDescent="0.25">
      <c r="A5900" s="24" t="str">
        <f t="shared" ref="A5900:A5963" si="94">B5900&amp;F5900</f>
        <v>P6061ARCELOR (BERTON SICARD)</v>
      </c>
      <c r="B5900" s="1" t="s">
        <v>813</v>
      </c>
      <c r="C5900" s="1" t="s">
        <v>32898</v>
      </c>
      <c r="D5900" s="1" t="s">
        <v>78</v>
      </c>
      <c r="E5900" s="1" t="s">
        <v>814</v>
      </c>
      <c r="F5900" s="1" t="s">
        <v>32900</v>
      </c>
      <c r="G5900" s="1" t="s">
        <v>655</v>
      </c>
      <c r="H5900" t="s">
        <v>813</v>
      </c>
      <c r="I5900" s="1" t="s">
        <v>41</v>
      </c>
      <c r="J5900">
        <v>6.5</v>
      </c>
    </row>
    <row r="5901" spans="1:10" hidden="1" x14ac:dyDescent="0.25">
      <c r="A5901" s="24" t="str">
        <f t="shared" si="94"/>
        <v>P6062ARCELOR (BERTON SICARD)</v>
      </c>
      <c r="B5901" s="1" t="s">
        <v>815</v>
      </c>
      <c r="C5901" s="1" t="s">
        <v>32898</v>
      </c>
      <c r="D5901" s="1" t="s">
        <v>78</v>
      </c>
      <c r="E5901" s="1" t="s">
        <v>816</v>
      </c>
      <c r="F5901" s="1" t="s">
        <v>32900</v>
      </c>
      <c r="G5901" s="1" t="s">
        <v>655</v>
      </c>
      <c r="H5901" t="s">
        <v>815</v>
      </c>
      <c r="I5901" s="1" t="s">
        <v>41</v>
      </c>
      <c r="J5901">
        <v>6.5</v>
      </c>
    </row>
    <row r="5902" spans="1:10" hidden="1" x14ac:dyDescent="0.25">
      <c r="A5902" s="24" t="str">
        <f t="shared" si="94"/>
        <v>P6063ARCELOR (BERTON SICARD)</v>
      </c>
      <c r="B5902" s="1" t="s">
        <v>817</v>
      </c>
      <c r="C5902" s="1" t="s">
        <v>32898</v>
      </c>
      <c r="D5902" s="1" t="s">
        <v>78</v>
      </c>
      <c r="E5902" s="1" t="s">
        <v>818</v>
      </c>
      <c r="F5902" s="1" t="s">
        <v>32900</v>
      </c>
      <c r="G5902" s="1" t="s">
        <v>655</v>
      </c>
      <c r="H5902" t="s">
        <v>817</v>
      </c>
      <c r="I5902" s="1" t="s">
        <v>41</v>
      </c>
      <c r="J5902">
        <v>6.5</v>
      </c>
    </row>
    <row r="5903" spans="1:10" x14ac:dyDescent="0.25">
      <c r="A5903" s="24" t="str">
        <f t="shared" si="94"/>
        <v>TU125125ARCELOR (BERTON SICARD)</v>
      </c>
      <c r="B5903" s="1" t="s">
        <v>823</v>
      </c>
      <c r="C5903" s="1" t="s">
        <v>32898</v>
      </c>
      <c r="D5903" s="1" t="s">
        <v>78</v>
      </c>
      <c r="E5903" s="1" t="s">
        <v>824</v>
      </c>
      <c r="F5903" s="1" t="s">
        <v>32900</v>
      </c>
      <c r="G5903" s="1" t="s">
        <v>655</v>
      </c>
      <c r="H5903" t="s">
        <v>823</v>
      </c>
      <c r="I5903" s="1" t="s">
        <v>41</v>
      </c>
      <c r="J5903">
        <v>6.5</v>
      </c>
    </row>
    <row r="5904" spans="1:10" x14ac:dyDescent="0.25">
      <c r="A5904" s="24" t="str">
        <f t="shared" si="94"/>
        <v>TU2010X2ARCELOR (BERTON SICARD)</v>
      </c>
      <c r="B5904" s="1" t="s">
        <v>825</v>
      </c>
      <c r="C5904" s="1" t="s">
        <v>32898</v>
      </c>
      <c r="D5904" s="1" t="s">
        <v>78</v>
      </c>
      <c r="E5904" s="1" t="s">
        <v>826</v>
      </c>
      <c r="F5904" s="1" t="s">
        <v>32900</v>
      </c>
      <c r="G5904" s="1" t="s">
        <v>655</v>
      </c>
      <c r="H5904" t="s">
        <v>825</v>
      </c>
      <c r="I5904" s="1" t="s">
        <v>41</v>
      </c>
      <c r="J5904">
        <v>6.5</v>
      </c>
    </row>
    <row r="5905" spans="1:10" x14ac:dyDescent="0.25">
      <c r="A5905" s="24" t="str">
        <f t="shared" si="94"/>
        <v>TU2020X2ARCELOR (BERTON SICARD)</v>
      </c>
      <c r="B5905" s="1" t="s">
        <v>827</v>
      </c>
      <c r="C5905" s="1" t="s">
        <v>32898</v>
      </c>
      <c r="D5905" s="1" t="s">
        <v>78</v>
      </c>
      <c r="E5905" s="1" t="s">
        <v>828</v>
      </c>
      <c r="F5905" s="1" t="s">
        <v>32900</v>
      </c>
      <c r="G5905" s="1" t="s">
        <v>655</v>
      </c>
      <c r="H5905" t="s">
        <v>827</v>
      </c>
      <c r="I5905" s="1" t="s">
        <v>41</v>
      </c>
      <c r="J5905">
        <v>6.5</v>
      </c>
    </row>
    <row r="5906" spans="1:10" x14ac:dyDescent="0.25">
      <c r="A5906" s="24" t="str">
        <f t="shared" si="94"/>
        <v>TU2525X2ARCELOR (BERTON SICARD)</v>
      </c>
      <c r="B5906" s="1" t="s">
        <v>829</v>
      </c>
      <c r="C5906" s="1" t="s">
        <v>32898</v>
      </c>
      <c r="D5906" s="1" t="s">
        <v>78</v>
      </c>
      <c r="E5906" s="1" t="s">
        <v>830</v>
      </c>
      <c r="F5906" s="1" t="s">
        <v>32900</v>
      </c>
      <c r="G5906" s="1" t="s">
        <v>655</v>
      </c>
      <c r="H5906" t="s">
        <v>829</v>
      </c>
      <c r="I5906" s="1" t="s">
        <v>41</v>
      </c>
      <c r="J5906">
        <v>6.5</v>
      </c>
    </row>
    <row r="5907" spans="1:10" x14ac:dyDescent="0.25">
      <c r="A5907" s="24" t="str">
        <f t="shared" si="94"/>
        <v>TU3010X2ARCELOR (BERTON SICARD)</v>
      </c>
      <c r="B5907" s="1" t="s">
        <v>831</v>
      </c>
      <c r="C5907" s="1" t="s">
        <v>32898</v>
      </c>
      <c r="D5907" s="1" t="s">
        <v>78</v>
      </c>
      <c r="E5907" s="1" t="s">
        <v>832</v>
      </c>
      <c r="F5907" s="1" t="s">
        <v>32900</v>
      </c>
      <c r="G5907" s="1" t="s">
        <v>655</v>
      </c>
      <c r="H5907" t="s">
        <v>831</v>
      </c>
      <c r="I5907" s="1" t="s">
        <v>41</v>
      </c>
      <c r="J5907">
        <v>6.5</v>
      </c>
    </row>
    <row r="5908" spans="1:10" x14ac:dyDescent="0.25">
      <c r="A5908" s="24" t="str">
        <f t="shared" si="94"/>
        <v>TU40X2ARCELOR (BERTON SICARD)</v>
      </c>
      <c r="B5908" s="1" t="s">
        <v>835</v>
      </c>
      <c r="C5908" s="1" t="s">
        <v>32898</v>
      </c>
      <c r="D5908" s="1" t="s">
        <v>78</v>
      </c>
      <c r="E5908" s="1" t="s">
        <v>836</v>
      </c>
      <c r="F5908" s="1" t="s">
        <v>32900</v>
      </c>
      <c r="G5908" s="1" t="s">
        <v>655</v>
      </c>
      <c r="H5908" t="s">
        <v>835</v>
      </c>
      <c r="I5908" s="1" t="s">
        <v>41</v>
      </c>
      <c r="J5908">
        <v>6.5</v>
      </c>
    </row>
    <row r="5909" spans="1:10" x14ac:dyDescent="0.25">
      <c r="A5909" s="24" t="str">
        <f t="shared" si="94"/>
        <v>TU4020X2ARCELOR (BERTON SICARD)</v>
      </c>
      <c r="B5909" s="1" t="s">
        <v>837</v>
      </c>
      <c r="C5909" s="1" t="s">
        <v>32898</v>
      </c>
      <c r="D5909" s="1" t="s">
        <v>78</v>
      </c>
      <c r="E5909" s="1" t="s">
        <v>838</v>
      </c>
      <c r="F5909" s="1" t="s">
        <v>32900</v>
      </c>
      <c r="G5909" s="1" t="s">
        <v>655</v>
      </c>
      <c r="H5909" t="s">
        <v>837</v>
      </c>
      <c r="I5909" s="1" t="s">
        <v>41</v>
      </c>
      <c r="J5909">
        <v>6.5</v>
      </c>
    </row>
    <row r="5910" spans="1:10" x14ac:dyDescent="0.25">
      <c r="A5910" s="24" t="str">
        <f t="shared" si="94"/>
        <v>TU4545/2ARCELOR (BERTON SICARD)</v>
      </c>
      <c r="B5910" s="1" t="s">
        <v>841</v>
      </c>
      <c r="C5910" s="1" t="s">
        <v>32898</v>
      </c>
      <c r="D5910" s="1" t="s">
        <v>78</v>
      </c>
      <c r="E5910" s="1" t="s">
        <v>842</v>
      </c>
      <c r="F5910" s="1" t="s">
        <v>32900</v>
      </c>
      <c r="G5910" s="1" t="s">
        <v>655</v>
      </c>
      <c r="H5910" t="s">
        <v>841</v>
      </c>
      <c r="I5910" s="1" t="s">
        <v>41</v>
      </c>
      <c r="J5910">
        <v>1995</v>
      </c>
    </row>
    <row r="5911" spans="1:10" x14ac:dyDescent="0.25">
      <c r="A5911" s="24" t="str">
        <f t="shared" si="94"/>
        <v>TU454515ARCELOR (BERTON SICARD)</v>
      </c>
      <c r="B5911" s="1" t="s">
        <v>843</v>
      </c>
      <c r="C5911" s="1" t="s">
        <v>32898</v>
      </c>
      <c r="D5911" s="1" t="s">
        <v>78</v>
      </c>
      <c r="E5911" s="1" t="s">
        <v>844</v>
      </c>
      <c r="F5911" s="1" t="s">
        <v>32900</v>
      </c>
      <c r="G5911" s="1" t="s">
        <v>655</v>
      </c>
      <c r="H5911" t="s">
        <v>843</v>
      </c>
      <c r="I5911" s="1" t="s">
        <v>41</v>
      </c>
      <c r="J5911">
        <v>6</v>
      </c>
    </row>
    <row r="5912" spans="1:10" x14ac:dyDescent="0.25">
      <c r="A5912" s="24" t="str">
        <f t="shared" si="94"/>
        <v>TU50X2ARCELOR (BERTON SICARD)</v>
      </c>
      <c r="B5912" s="1" t="s">
        <v>845</v>
      </c>
      <c r="C5912" s="1" t="s">
        <v>32898</v>
      </c>
      <c r="D5912" s="1" t="s">
        <v>78</v>
      </c>
      <c r="E5912" s="1" t="s">
        <v>846</v>
      </c>
      <c r="F5912" s="1" t="s">
        <v>32900</v>
      </c>
      <c r="G5912" s="1" t="s">
        <v>655</v>
      </c>
      <c r="H5912" t="s">
        <v>845</v>
      </c>
      <c r="I5912" s="1" t="s">
        <v>41</v>
      </c>
      <c r="J5912">
        <v>4.5999999999999996</v>
      </c>
    </row>
    <row r="5913" spans="1:10" x14ac:dyDescent="0.25">
      <c r="A5913" s="24" t="str">
        <f t="shared" si="94"/>
        <v>TU503017ARCELOR (BERTON SICARD)</v>
      </c>
      <c r="B5913" s="1" t="s">
        <v>847</v>
      </c>
      <c r="C5913" s="1" t="s">
        <v>32898</v>
      </c>
      <c r="D5913" s="1" t="s">
        <v>78</v>
      </c>
      <c r="E5913" s="1" t="s">
        <v>848</v>
      </c>
      <c r="F5913" s="1" t="s">
        <v>32900</v>
      </c>
      <c r="G5913" s="1" t="s">
        <v>655</v>
      </c>
      <c r="H5913" t="s">
        <v>847</v>
      </c>
      <c r="I5913" s="1" t="s">
        <v>41</v>
      </c>
      <c r="J5913">
        <v>6.5</v>
      </c>
    </row>
    <row r="5914" spans="1:10" x14ac:dyDescent="0.25">
      <c r="A5914" s="24" t="str">
        <f t="shared" si="94"/>
        <v>TU60X2/3ARCELOR (BERTON SICARD)</v>
      </c>
      <c r="B5914" s="1" t="s">
        <v>851</v>
      </c>
      <c r="C5914" s="1" t="s">
        <v>32898</v>
      </c>
      <c r="D5914" s="1" t="s">
        <v>78</v>
      </c>
      <c r="E5914" s="1" t="s">
        <v>852</v>
      </c>
      <c r="F5914" s="1" t="s">
        <v>32900</v>
      </c>
      <c r="G5914" s="1" t="s">
        <v>655</v>
      </c>
      <c r="H5914" t="s">
        <v>851</v>
      </c>
      <c r="I5914" s="1" t="s">
        <v>41</v>
      </c>
      <c r="J5914">
        <v>3.2</v>
      </c>
    </row>
    <row r="5915" spans="1:10" x14ac:dyDescent="0.25">
      <c r="A5915" s="24" t="str">
        <f t="shared" si="94"/>
        <v>TU6020X2ARCELOR (BERTON SICARD)</v>
      </c>
      <c r="B5915" s="1" t="s">
        <v>853</v>
      </c>
      <c r="C5915" s="1" t="s">
        <v>32898</v>
      </c>
      <c r="D5915" s="1" t="s">
        <v>78</v>
      </c>
      <c r="E5915" s="1" t="s">
        <v>854</v>
      </c>
      <c r="F5915" s="1" t="s">
        <v>32900</v>
      </c>
      <c r="G5915" s="1" t="s">
        <v>655</v>
      </c>
      <c r="H5915" t="s">
        <v>853</v>
      </c>
      <c r="I5915" s="1" t="s">
        <v>41</v>
      </c>
      <c r="J5915">
        <v>6.5</v>
      </c>
    </row>
    <row r="5916" spans="1:10" x14ac:dyDescent="0.25">
      <c r="A5916" s="24" t="str">
        <f t="shared" si="94"/>
        <v>TU7070X2ARCELOR (BERTON SICARD)</v>
      </c>
      <c r="B5916" s="1" t="s">
        <v>857</v>
      </c>
      <c r="C5916" s="1" t="s">
        <v>32898</v>
      </c>
      <c r="D5916" s="1" t="s">
        <v>78</v>
      </c>
      <c r="E5916" s="1" t="s">
        <v>858</v>
      </c>
      <c r="F5916" s="1" t="s">
        <v>32900</v>
      </c>
      <c r="G5916" s="1" t="s">
        <v>655</v>
      </c>
      <c r="H5916" t="s">
        <v>857</v>
      </c>
      <c r="I5916" s="1" t="s">
        <v>41</v>
      </c>
      <c r="J5916">
        <v>6.5</v>
      </c>
    </row>
    <row r="5917" spans="1:10" x14ac:dyDescent="0.25">
      <c r="A5917" s="24" t="str">
        <f t="shared" si="94"/>
        <v>TU80X2ARCELOR (BERTON SICARD)</v>
      </c>
      <c r="B5917" s="1" t="s">
        <v>859</v>
      </c>
      <c r="C5917" s="1" t="s">
        <v>32898</v>
      </c>
      <c r="D5917" s="1" t="s">
        <v>78</v>
      </c>
      <c r="E5917" s="1" t="s">
        <v>860</v>
      </c>
      <c r="F5917" s="1" t="s">
        <v>32900</v>
      </c>
      <c r="G5917" s="1" t="s">
        <v>655</v>
      </c>
      <c r="H5917" t="s">
        <v>859</v>
      </c>
      <c r="I5917" s="1" t="s">
        <v>41</v>
      </c>
      <c r="J5917">
        <v>6.5</v>
      </c>
    </row>
    <row r="5918" spans="1:10" hidden="1" x14ac:dyDescent="0.25">
      <c r="A5918" s="24" t="str">
        <f t="shared" si="94"/>
        <v>T4040X3ARCELOR (BERTON SICARD)</v>
      </c>
      <c r="B5918" s="1" t="s">
        <v>861</v>
      </c>
      <c r="C5918" s="1" t="s">
        <v>32898</v>
      </c>
      <c r="D5918" s="1" t="s">
        <v>168</v>
      </c>
      <c r="E5918" s="1" t="s">
        <v>862</v>
      </c>
      <c r="F5918" s="1" t="s">
        <v>32900</v>
      </c>
      <c r="G5918" s="1" t="s">
        <v>655</v>
      </c>
      <c r="H5918" t="s">
        <v>861</v>
      </c>
      <c r="I5918" s="1" t="s">
        <v>41</v>
      </c>
      <c r="J5918">
        <v>6.5</v>
      </c>
    </row>
    <row r="5919" spans="1:10" hidden="1" x14ac:dyDescent="0.25">
      <c r="A5919" s="24" t="str">
        <f t="shared" si="94"/>
        <v>U109X2ARCELOR (BERTON SICARD)</v>
      </c>
      <c r="B5919" s="1" t="s">
        <v>863</v>
      </c>
      <c r="C5919" s="1" t="s">
        <v>32898</v>
      </c>
      <c r="D5919" s="1" t="s">
        <v>78</v>
      </c>
      <c r="E5919" s="1" t="s">
        <v>864</v>
      </c>
      <c r="F5919" s="1" t="s">
        <v>32900</v>
      </c>
      <c r="G5919" s="1" t="s">
        <v>655</v>
      </c>
      <c r="H5919" t="s">
        <v>863</v>
      </c>
      <c r="I5919" s="1" t="s">
        <v>41</v>
      </c>
      <c r="J5919">
        <v>6.5</v>
      </c>
    </row>
    <row r="5920" spans="1:10" hidden="1" x14ac:dyDescent="0.25">
      <c r="A5920" s="24" t="str">
        <f t="shared" si="94"/>
        <v>U15X29ARCELOR (BERTON SICARD)</v>
      </c>
      <c r="B5920" s="1" t="s">
        <v>865</v>
      </c>
      <c r="C5920" s="1" t="s">
        <v>32898</v>
      </c>
      <c r="D5920" s="1" t="s">
        <v>78</v>
      </c>
      <c r="E5920" s="1" t="s">
        <v>866</v>
      </c>
      <c r="F5920" s="1" t="s">
        <v>32900</v>
      </c>
      <c r="G5920" s="1" t="s">
        <v>655</v>
      </c>
      <c r="H5920" t="s">
        <v>865</v>
      </c>
      <c r="I5920" s="1" t="s">
        <v>41</v>
      </c>
      <c r="J5920">
        <v>6.5</v>
      </c>
    </row>
    <row r="5921" spans="1:10" hidden="1" x14ac:dyDescent="0.25">
      <c r="A5921" s="24" t="str">
        <f t="shared" si="94"/>
        <v>U15X32ARCELOR (BERTON SICARD)</v>
      </c>
      <c r="B5921" s="1" t="s">
        <v>867</v>
      </c>
      <c r="C5921" s="1" t="s">
        <v>32898</v>
      </c>
      <c r="D5921" s="1" t="s">
        <v>168</v>
      </c>
      <c r="E5921" s="1" t="s">
        <v>868</v>
      </c>
      <c r="F5921" s="1" t="s">
        <v>32900</v>
      </c>
      <c r="G5921" s="1" t="s">
        <v>655</v>
      </c>
      <c r="H5921" t="s">
        <v>867</v>
      </c>
      <c r="I5921" s="1" t="s">
        <v>41</v>
      </c>
      <c r="J5921">
        <v>6.5</v>
      </c>
    </row>
    <row r="5922" spans="1:10" hidden="1" x14ac:dyDescent="0.25">
      <c r="A5922" s="24" t="str">
        <f t="shared" si="94"/>
        <v>U2012X2ARCELOR (BERTON SICARD)</v>
      </c>
      <c r="B5922" s="1" t="s">
        <v>869</v>
      </c>
      <c r="C5922" s="1" t="s">
        <v>32898</v>
      </c>
      <c r="D5922" s="1" t="s">
        <v>78</v>
      </c>
      <c r="E5922" s="1" t="s">
        <v>870</v>
      </c>
      <c r="F5922" s="1" t="s">
        <v>32900</v>
      </c>
      <c r="G5922" s="1" t="s">
        <v>655</v>
      </c>
      <c r="H5922" t="s">
        <v>869</v>
      </c>
      <c r="I5922" s="1" t="s">
        <v>41</v>
      </c>
      <c r="J5922">
        <v>6.5</v>
      </c>
    </row>
    <row r="5923" spans="1:10" hidden="1" x14ac:dyDescent="0.25">
      <c r="A5923" s="24" t="str">
        <f t="shared" si="94"/>
        <v>U2015X2ARCELOR (BERTON SICARD)</v>
      </c>
      <c r="B5923" s="1" t="s">
        <v>871</v>
      </c>
      <c r="C5923" s="1" t="s">
        <v>32898</v>
      </c>
      <c r="D5923" s="1" t="s">
        <v>78</v>
      </c>
      <c r="E5923" s="1" t="s">
        <v>872</v>
      </c>
      <c r="F5923" s="1" t="s">
        <v>32900</v>
      </c>
      <c r="G5923" s="1" t="s">
        <v>655</v>
      </c>
      <c r="H5923" t="s">
        <v>871</v>
      </c>
      <c r="I5923" s="1" t="s">
        <v>41</v>
      </c>
      <c r="J5923">
        <v>6.5</v>
      </c>
    </row>
    <row r="5924" spans="1:10" hidden="1" x14ac:dyDescent="0.25">
      <c r="A5924" s="24" t="str">
        <f t="shared" si="94"/>
        <v>U2020X2ARCELOR (BERTON SICARD)</v>
      </c>
      <c r="B5924" s="1" t="s">
        <v>873</v>
      </c>
      <c r="C5924" s="1" t="s">
        <v>32898</v>
      </c>
      <c r="D5924" s="1" t="s">
        <v>78</v>
      </c>
      <c r="E5924" s="1" t="s">
        <v>874</v>
      </c>
      <c r="F5924" s="1" t="s">
        <v>32900</v>
      </c>
      <c r="G5924" s="1" t="s">
        <v>655</v>
      </c>
      <c r="H5924" t="s">
        <v>873</v>
      </c>
      <c r="I5924" s="1" t="s">
        <v>41</v>
      </c>
      <c r="J5924">
        <v>6.5</v>
      </c>
    </row>
    <row r="5925" spans="1:10" hidden="1" x14ac:dyDescent="0.25">
      <c r="A5925" s="24" t="str">
        <f t="shared" si="94"/>
        <v>U2045X2ARCELOR (BERTON SICARD)</v>
      </c>
      <c r="B5925" s="1" t="s">
        <v>875</v>
      </c>
      <c r="C5925" s="1" t="s">
        <v>32898</v>
      </c>
      <c r="D5925" s="1" t="s">
        <v>78</v>
      </c>
      <c r="E5925" s="1" t="s">
        <v>876</v>
      </c>
      <c r="F5925" s="1" t="s">
        <v>32900</v>
      </c>
      <c r="G5925" s="1" t="s">
        <v>655</v>
      </c>
      <c r="H5925" t="s">
        <v>875</v>
      </c>
      <c r="I5925" s="1" t="s">
        <v>41</v>
      </c>
      <c r="J5925">
        <v>6.5</v>
      </c>
    </row>
    <row r="5926" spans="1:10" hidden="1" x14ac:dyDescent="0.25">
      <c r="A5926" s="24" t="str">
        <f t="shared" si="94"/>
        <v>U2525X2ARCELOR (BERTON SICARD)</v>
      </c>
      <c r="B5926" s="1" t="s">
        <v>877</v>
      </c>
      <c r="C5926" s="1" t="s">
        <v>32898</v>
      </c>
      <c r="D5926" s="1" t="s">
        <v>78</v>
      </c>
      <c r="E5926" s="1" t="s">
        <v>878</v>
      </c>
      <c r="F5926" s="1" t="s">
        <v>32900</v>
      </c>
      <c r="G5926" s="1" t="s">
        <v>655</v>
      </c>
      <c r="H5926" t="s">
        <v>877</v>
      </c>
      <c r="I5926" s="1" t="s">
        <v>41</v>
      </c>
      <c r="J5926">
        <v>6.5</v>
      </c>
    </row>
    <row r="5927" spans="1:10" hidden="1" x14ac:dyDescent="0.25">
      <c r="A5927" s="24" t="str">
        <f t="shared" si="94"/>
        <v>U2540X2ARCELOR (BERTON SICARD)</v>
      </c>
      <c r="B5927" s="1" t="s">
        <v>879</v>
      </c>
      <c r="C5927" s="1" t="s">
        <v>32898</v>
      </c>
      <c r="D5927" s="1" t="s">
        <v>78</v>
      </c>
      <c r="E5927" s="1" t="s">
        <v>880</v>
      </c>
      <c r="F5927" s="1" t="s">
        <v>32900</v>
      </c>
      <c r="G5927" s="1" t="s">
        <v>655</v>
      </c>
      <c r="H5927" t="s">
        <v>879</v>
      </c>
      <c r="I5927" s="1" t="s">
        <v>41</v>
      </c>
      <c r="J5927">
        <v>6.5</v>
      </c>
    </row>
    <row r="5928" spans="1:10" hidden="1" x14ac:dyDescent="0.25">
      <c r="A5928" s="24" t="str">
        <f t="shared" si="94"/>
        <v>U3020X2ARCELOR (BERTON SICARD)</v>
      </c>
      <c r="B5928" s="1" t="s">
        <v>881</v>
      </c>
      <c r="C5928" s="1" t="s">
        <v>32898</v>
      </c>
      <c r="D5928" s="1" t="s">
        <v>78</v>
      </c>
      <c r="E5928" s="1" t="s">
        <v>882</v>
      </c>
      <c r="F5928" s="1" t="s">
        <v>32900</v>
      </c>
      <c r="G5928" s="1" t="s">
        <v>655</v>
      </c>
      <c r="H5928" t="s">
        <v>881</v>
      </c>
      <c r="I5928" s="1" t="s">
        <v>41</v>
      </c>
      <c r="J5928">
        <v>6.5</v>
      </c>
    </row>
    <row r="5929" spans="1:10" hidden="1" x14ac:dyDescent="0.25">
      <c r="A5929" s="24" t="str">
        <f t="shared" si="94"/>
        <v>11/140ARCELOR (BERTON SICARD)</v>
      </c>
      <c r="B5929" s="1" t="s">
        <v>883</v>
      </c>
      <c r="C5929" s="1" t="s">
        <v>32898</v>
      </c>
      <c r="D5929" s="1" t="s">
        <v>78</v>
      </c>
      <c r="E5929" s="1" t="s">
        <v>884</v>
      </c>
      <c r="F5929" s="1" t="s">
        <v>32900</v>
      </c>
      <c r="G5929" s="1" t="s">
        <v>655</v>
      </c>
      <c r="H5929" t="s">
        <v>883</v>
      </c>
      <c r="I5929" s="1" t="s">
        <v>41</v>
      </c>
      <c r="J5929">
        <v>6</v>
      </c>
    </row>
    <row r="5930" spans="1:10" hidden="1" x14ac:dyDescent="0.25">
      <c r="A5930" s="24" t="str">
        <f t="shared" si="94"/>
        <v>20LARCELOR (BERTON SICARD)</v>
      </c>
      <c r="B5930" s="1" t="s">
        <v>885</v>
      </c>
      <c r="C5930" s="1" t="s">
        <v>32898</v>
      </c>
      <c r="D5930" s="1" t="s">
        <v>78</v>
      </c>
      <c r="E5930" s="1" t="s">
        <v>886</v>
      </c>
      <c r="F5930" s="1" t="s">
        <v>32900</v>
      </c>
      <c r="G5930" s="1" t="s">
        <v>655</v>
      </c>
      <c r="H5930" t="s">
        <v>885</v>
      </c>
      <c r="I5930" s="1" t="s">
        <v>41</v>
      </c>
      <c r="J5930">
        <v>6</v>
      </c>
    </row>
    <row r="5931" spans="1:10" hidden="1" x14ac:dyDescent="0.25">
      <c r="A5931" s="24" t="str">
        <f t="shared" si="94"/>
        <v>21LARCELOR (BERTON SICARD)</v>
      </c>
      <c r="B5931" s="1" t="s">
        <v>887</v>
      </c>
      <c r="C5931" s="1" t="s">
        <v>32898</v>
      </c>
      <c r="D5931" s="1" t="s">
        <v>78</v>
      </c>
      <c r="E5931" s="1" t="s">
        <v>888</v>
      </c>
      <c r="F5931" s="1" t="s">
        <v>32900</v>
      </c>
      <c r="G5931" s="1" t="s">
        <v>655</v>
      </c>
      <c r="H5931" t="s">
        <v>887</v>
      </c>
      <c r="I5931" s="1" t="s">
        <v>41</v>
      </c>
      <c r="J5931">
        <v>6</v>
      </c>
    </row>
    <row r="5932" spans="1:10" hidden="1" x14ac:dyDescent="0.25">
      <c r="A5932" s="24" t="str">
        <f t="shared" si="94"/>
        <v>23/20LARCELOR (BERTON SICARD)</v>
      </c>
      <c r="B5932" s="1" t="s">
        <v>889</v>
      </c>
      <c r="C5932" s="1" t="s">
        <v>32898</v>
      </c>
      <c r="D5932" s="1" t="s">
        <v>78</v>
      </c>
      <c r="E5932" s="1" t="s">
        <v>886</v>
      </c>
      <c r="F5932" s="1" t="s">
        <v>32900</v>
      </c>
      <c r="G5932" s="1" t="s">
        <v>655</v>
      </c>
      <c r="H5932" t="s">
        <v>889</v>
      </c>
      <c r="I5932" s="1" t="s">
        <v>41</v>
      </c>
      <c r="J5932">
        <v>6</v>
      </c>
    </row>
    <row r="5933" spans="1:10" hidden="1" x14ac:dyDescent="0.25">
      <c r="A5933" s="24" t="str">
        <f t="shared" si="94"/>
        <v>23/25LARCELOR (BERTON SICARD)</v>
      </c>
      <c r="B5933" s="1" t="s">
        <v>890</v>
      </c>
      <c r="C5933" s="1" t="s">
        <v>32898</v>
      </c>
      <c r="D5933" s="1" t="s">
        <v>78</v>
      </c>
      <c r="E5933" s="1" t="s">
        <v>888</v>
      </c>
      <c r="F5933" s="1" t="s">
        <v>32900</v>
      </c>
      <c r="G5933" s="1" t="s">
        <v>655</v>
      </c>
      <c r="H5933" t="s">
        <v>890</v>
      </c>
      <c r="I5933" s="1" t="s">
        <v>41</v>
      </c>
      <c r="J5933">
        <v>6</v>
      </c>
    </row>
    <row r="5934" spans="1:10" hidden="1" x14ac:dyDescent="0.25">
      <c r="A5934" s="24" t="str">
        <f t="shared" si="94"/>
        <v>26LARCELOR (BERTON SICARD)</v>
      </c>
      <c r="B5934" s="1" t="s">
        <v>891</v>
      </c>
      <c r="C5934" s="1" t="s">
        <v>32898</v>
      </c>
      <c r="D5934" s="1" t="s">
        <v>78</v>
      </c>
      <c r="E5934" s="1" t="s">
        <v>886</v>
      </c>
      <c r="F5934" s="1" t="s">
        <v>32900</v>
      </c>
      <c r="G5934" s="1" t="s">
        <v>655</v>
      </c>
      <c r="H5934" t="s">
        <v>891</v>
      </c>
      <c r="I5934" s="1" t="s">
        <v>41</v>
      </c>
      <c r="J5934">
        <v>6</v>
      </c>
    </row>
    <row r="5935" spans="1:10" hidden="1" x14ac:dyDescent="0.25">
      <c r="A5935" s="24" t="str">
        <f t="shared" si="94"/>
        <v>27/20LARCELOR (BERTON SICARD)</v>
      </c>
      <c r="B5935" s="1" t="s">
        <v>893</v>
      </c>
      <c r="C5935" s="1" t="s">
        <v>32898</v>
      </c>
      <c r="D5935" s="1" t="s">
        <v>78</v>
      </c>
      <c r="E5935" s="1" t="s">
        <v>886</v>
      </c>
      <c r="F5935" s="1" t="s">
        <v>32900</v>
      </c>
      <c r="G5935" s="1" t="s">
        <v>655</v>
      </c>
      <c r="H5935" t="s">
        <v>893</v>
      </c>
      <c r="I5935" s="1" t="s">
        <v>41</v>
      </c>
      <c r="J5935">
        <v>6</v>
      </c>
    </row>
    <row r="5936" spans="1:10" hidden="1" x14ac:dyDescent="0.25">
      <c r="A5936" s="24" t="str">
        <f t="shared" si="94"/>
        <v>103ARCELOR (BERTON SICARD)</v>
      </c>
      <c r="B5936" s="1">
        <v>103</v>
      </c>
      <c r="C5936" s="1" t="s">
        <v>32898</v>
      </c>
      <c r="D5936" s="1" t="s">
        <v>78</v>
      </c>
      <c r="E5936" s="1" t="s">
        <v>896</v>
      </c>
      <c r="F5936" s="1" t="s">
        <v>32900</v>
      </c>
      <c r="G5936" s="1" t="s">
        <v>655</v>
      </c>
      <c r="H5936">
        <v>103</v>
      </c>
      <c r="I5936" s="1" t="s">
        <v>41</v>
      </c>
      <c r="J5936">
        <v>6</v>
      </c>
    </row>
    <row r="5937" spans="1:10" hidden="1" x14ac:dyDescent="0.25">
      <c r="A5937" s="24" t="str">
        <f t="shared" si="94"/>
        <v>104ARCELOR (BERTON SICARD)</v>
      </c>
      <c r="B5937" s="1">
        <v>104</v>
      </c>
      <c r="C5937" s="1" t="s">
        <v>32898</v>
      </c>
      <c r="D5937" s="1" t="s">
        <v>78</v>
      </c>
      <c r="E5937" s="1" t="s">
        <v>897</v>
      </c>
      <c r="F5937" s="1" t="s">
        <v>32900</v>
      </c>
      <c r="G5937" s="1" t="s">
        <v>655</v>
      </c>
      <c r="H5937">
        <v>104</v>
      </c>
      <c r="I5937" s="1" t="s">
        <v>41</v>
      </c>
      <c r="J5937">
        <v>6</v>
      </c>
    </row>
    <row r="5938" spans="1:10" hidden="1" x14ac:dyDescent="0.25">
      <c r="A5938" s="24" t="str">
        <f t="shared" si="94"/>
        <v>108ARCELOR (BERTON SICARD)</v>
      </c>
      <c r="B5938" s="1">
        <v>108</v>
      </c>
      <c r="C5938" s="1" t="s">
        <v>32898</v>
      </c>
      <c r="D5938" s="1" t="s">
        <v>78</v>
      </c>
      <c r="E5938" s="1" t="s">
        <v>899</v>
      </c>
      <c r="F5938" s="1" t="s">
        <v>32900</v>
      </c>
      <c r="G5938" s="1" t="s">
        <v>655</v>
      </c>
      <c r="H5938">
        <v>108</v>
      </c>
      <c r="I5938" s="1" t="s">
        <v>41</v>
      </c>
      <c r="J5938">
        <v>6</v>
      </c>
    </row>
    <row r="5939" spans="1:10" hidden="1" x14ac:dyDescent="0.25">
      <c r="A5939" s="24" t="str">
        <f t="shared" si="94"/>
        <v>112ARCELOR (BERTON SICARD)</v>
      </c>
      <c r="B5939" s="1">
        <v>112</v>
      </c>
      <c r="C5939" s="1" t="s">
        <v>32898</v>
      </c>
      <c r="D5939" s="1" t="s">
        <v>78</v>
      </c>
      <c r="E5939" s="1" t="s">
        <v>900</v>
      </c>
      <c r="F5939" s="1" t="s">
        <v>32900</v>
      </c>
      <c r="G5939" s="1" t="s">
        <v>655</v>
      </c>
      <c r="H5939">
        <v>112</v>
      </c>
      <c r="I5939" s="1" t="s">
        <v>41</v>
      </c>
      <c r="J5939">
        <v>6</v>
      </c>
    </row>
    <row r="5940" spans="1:10" hidden="1" x14ac:dyDescent="0.25">
      <c r="A5940" s="24" t="str">
        <f t="shared" si="94"/>
        <v>140ARCELOR (BERTON SICARD)</v>
      </c>
      <c r="B5940" s="1">
        <v>140</v>
      </c>
      <c r="C5940" s="1" t="s">
        <v>32898</v>
      </c>
      <c r="D5940" s="1" t="s">
        <v>78</v>
      </c>
      <c r="E5940" s="1" t="s">
        <v>905</v>
      </c>
      <c r="F5940" s="1" t="s">
        <v>32900</v>
      </c>
      <c r="G5940" s="1" t="s">
        <v>655</v>
      </c>
      <c r="H5940">
        <v>140</v>
      </c>
      <c r="I5940" s="1" t="s">
        <v>41</v>
      </c>
      <c r="J5940">
        <v>6</v>
      </c>
    </row>
    <row r="5941" spans="1:10" hidden="1" x14ac:dyDescent="0.25">
      <c r="A5941" s="24" t="str">
        <f t="shared" si="94"/>
        <v>140/RARCELOR (BERTON SICARD)</v>
      </c>
      <c r="B5941" s="1" t="s">
        <v>906</v>
      </c>
      <c r="C5941" s="1" t="s">
        <v>32898</v>
      </c>
      <c r="D5941" s="1" t="s">
        <v>78</v>
      </c>
      <c r="E5941" s="1" t="s">
        <v>907</v>
      </c>
      <c r="F5941" s="1" t="s">
        <v>32900</v>
      </c>
      <c r="G5941" s="1" t="s">
        <v>655</v>
      </c>
      <c r="H5941" t="s">
        <v>906</v>
      </c>
      <c r="I5941" s="1" t="s">
        <v>41</v>
      </c>
      <c r="J5941">
        <v>6</v>
      </c>
    </row>
    <row r="5942" spans="1:10" hidden="1" x14ac:dyDescent="0.25">
      <c r="A5942" s="24" t="str">
        <f t="shared" si="94"/>
        <v>141ARCELOR (BERTON SICARD)</v>
      </c>
      <c r="B5942" s="1">
        <v>141</v>
      </c>
      <c r="C5942" s="1" t="s">
        <v>32898</v>
      </c>
      <c r="D5942" s="1" t="s">
        <v>78</v>
      </c>
      <c r="E5942" s="1" t="s">
        <v>908</v>
      </c>
      <c r="F5942" s="1" t="s">
        <v>32900</v>
      </c>
      <c r="G5942" s="1" t="s">
        <v>655</v>
      </c>
      <c r="H5942">
        <v>141</v>
      </c>
      <c r="I5942" s="1" t="s">
        <v>41</v>
      </c>
      <c r="J5942">
        <v>6</v>
      </c>
    </row>
    <row r="5943" spans="1:10" hidden="1" x14ac:dyDescent="0.25">
      <c r="A5943" s="24" t="str">
        <f t="shared" si="94"/>
        <v>142ARCELOR (BERTON SICARD)</v>
      </c>
      <c r="B5943" s="1">
        <v>142</v>
      </c>
      <c r="C5943" s="1" t="s">
        <v>32898</v>
      </c>
      <c r="D5943" s="1" t="s">
        <v>78</v>
      </c>
      <c r="E5943" s="1" t="s">
        <v>909</v>
      </c>
      <c r="F5943" s="1" t="s">
        <v>32900</v>
      </c>
      <c r="G5943" s="1" t="s">
        <v>655</v>
      </c>
      <c r="H5943">
        <v>142</v>
      </c>
      <c r="I5943" s="1" t="s">
        <v>41</v>
      </c>
      <c r="J5943">
        <v>6</v>
      </c>
    </row>
    <row r="5944" spans="1:10" hidden="1" x14ac:dyDescent="0.25">
      <c r="A5944" s="24" t="str">
        <f t="shared" si="94"/>
        <v>143/15ARCELOR (BERTON SICARD)</v>
      </c>
      <c r="B5944" s="1" t="s">
        <v>912</v>
      </c>
      <c r="C5944" s="1" t="s">
        <v>32898</v>
      </c>
      <c r="D5944" s="1" t="s">
        <v>78</v>
      </c>
      <c r="E5944" s="1" t="s">
        <v>913</v>
      </c>
      <c r="F5944" s="1" t="s">
        <v>32900</v>
      </c>
      <c r="G5944" s="1" t="s">
        <v>655</v>
      </c>
      <c r="H5944" t="s">
        <v>912</v>
      </c>
      <c r="I5944" s="1" t="s">
        <v>41</v>
      </c>
      <c r="J5944">
        <v>6</v>
      </c>
    </row>
    <row r="5945" spans="1:10" hidden="1" x14ac:dyDescent="0.25">
      <c r="A5945" s="24" t="str">
        <f t="shared" si="94"/>
        <v>143/151ARCELOR (BERTON SICARD)</v>
      </c>
      <c r="B5945" s="1" t="s">
        <v>914</v>
      </c>
      <c r="C5945" s="1" t="s">
        <v>32898</v>
      </c>
      <c r="D5945" s="1" t="s">
        <v>78</v>
      </c>
      <c r="E5945" s="1" t="s">
        <v>915</v>
      </c>
      <c r="F5945" s="1" t="s">
        <v>32900</v>
      </c>
      <c r="G5945" s="1" t="s">
        <v>655</v>
      </c>
      <c r="H5945" t="s">
        <v>914</v>
      </c>
      <c r="I5945" s="1" t="s">
        <v>41</v>
      </c>
      <c r="J5945">
        <v>1</v>
      </c>
    </row>
    <row r="5946" spans="1:10" hidden="1" x14ac:dyDescent="0.25">
      <c r="A5946" s="24" t="str">
        <f t="shared" si="94"/>
        <v>143/80ARCELOR (BERTON SICARD)</v>
      </c>
      <c r="B5946" s="1" t="s">
        <v>916</v>
      </c>
      <c r="C5946" s="1" t="s">
        <v>32898</v>
      </c>
      <c r="D5946" s="1" t="s">
        <v>78</v>
      </c>
      <c r="E5946" s="1" t="s">
        <v>917</v>
      </c>
      <c r="F5946" s="1" t="s">
        <v>32900</v>
      </c>
      <c r="G5946" s="1" t="s">
        <v>655</v>
      </c>
      <c r="H5946" t="s">
        <v>916</v>
      </c>
      <c r="I5946" s="1" t="s">
        <v>41</v>
      </c>
      <c r="J5946">
        <v>6</v>
      </c>
    </row>
    <row r="5947" spans="1:10" hidden="1" x14ac:dyDescent="0.25">
      <c r="A5947" s="24" t="str">
        <f t="shared" si="94"/>
        <v>143/801ARCELOR (BERTON SICARD)</v>
      </c>
      <c r="B5947" s="1" t="s">
        <v>918</v>
      </c>
      <c r="C5947" s="1" t="s">
        <v>32898</v>
      </c>
      <c r="D5947" s="1" t="s">
        <v>78</v>
      </c>
      <c r="E5947" s="1" t="s">
        <v>919</v>
      </c>
      <c r="F5947" s="1" t="s">
        <v>32900</v>
      </c>
      <c r="G5947" s="1" t="s">
        <v>655</v>
      </c>
      <c r="H5947" t="s">
        <v>918</v>
      </c>
      <c r="I5947" s="1" t="s">
        <v>41</v>
      </c>
      <c r="J5947">
        <v>1</v>
      </c>
    </row>
    <row r="5948" spans="1:10" hidden="1" x14ac:dyDescent="0.25">
      <c r="A5948" s="24" t="str">
        <f t="shared" si="94"/>
        <v>146ARCELOR (BERTON SICARD)</v>
      </c>
      <c r="B5948" s="1">
        <v>146</v>
      </c>
      <c r="C5948" s="1" t="s">
        <v>32898</v>
      </c>
      <c r="D5948" s="1" t="s">
        <v>78</v>
      </c>
      <c r="E5948" s="1" t="s">
        <v>925</v>
      </c>
      <c r="F5948" s="1" t="s">
        <v>32900</v>
      </c>
      <c r="G5948" s="1" t="s">
        <v>655</v>
      </c>
      <c r="H5948">
        <v>146</v>
      </c>
      <c r="I5948" s="1" t="s">
        <v>41</v>
      </c>
      <c r="J5948">
        <v>6</v>
      </c>
    </row>
    <row r="5949" spans="1:10" hidden="1" x14ac:dyDescent="0.25">
      <c r="A5949" s="24" t="str">
        <f t="shared" si="94"/>
        <v>148ARCELOR (BERTON SICARD)</v>
      </c>
      <c r="B5949" s="1">
        <v>148</v>
      </c>
      <c r="C5949" s="1" t="s">
        <v>32898</v>
      </c>
      <c r="D5949" s="1" t="s">
        <v>78</v>
      </c>
      <c r="E5949" s="1" t="s">
        <v>926</v>
      </c>
      <c r="F5949" s="1" t="s">
        <v>32900</v>
      </c>
      <c r="G5949" s="1" t="s">
        <v>655</v>
      </c>
      <c r="H5949">
        <v>148</v>
      </c>
      <c r="I5949" s="1" t="s">
        <v>41</v>
      </c>
      <c r="J5949">
        <v>6</v>
      </c>
    </row>
    <row r="5950" spans="1:10" hidden="1" x14ac:dyDescent="0.25">
      <c r="A5950" s="24" t="str">
        <f t="shared" si="94"/>
        <v>149ARCELOR (BERTON SICARD)</v>
      </c>
      <c r="B5950" s="1">
        <v>149</v>
      </c>
      <c r="C5950" s="1" t="s">
        <v>32898</v>
      </c>
      <c r="D5950" s="1" t="s">
        <v>78</v>
      </c>
      <c r="E5950" s="1" t="s">
        <v>927</v>
      </c>
      <c r="F5950" s="1" t="s">
        <v>32900</v>
      </c>
      <c r="G5950" s="1" t="s">
        <v>655</v>
      </c>
      <c r="H5950">
        <v>149</v>
      </c>
      <c r="I5950" s="1" t="s">
        <v>41</v>
      </c>
      <c r="J5950">
        <v>6</v>
      </c>
    </row>
    <row r="5951" spans="1:10" hidden="1" x14ac:dyDescent="0.25">
      <c r="A5951" s="24" t="str">
        <f t="shared" si="94"/>
        <v>150LARCELOR (BERTON SICARD)</v>
      </c>
      <c r="B5951" s="1" t="s">
        <v>929</v>
      </c>
      <c r="C5951" s="1" t="s">
        <v>32898</v>
      </c>
      <c r="D5951" s="1" t="s">
        <v>78</v>
      </c>
      <c r="E5951" s="1" t="s">
        <v>928</v>
      </c>
      <c r="F5951" s="1" t="s">
        <v>32900</v>
      </c>
      <c r="G5951" s="1" t="s">
        <v>655</v>
      </c>
      <c r="H5951" t="s">
        <v>929</v>
      </c>
      <c r="I5951" s="1" t="s">
        <v>41</v>
      </c>
      <c r="J5951">
        <v>6</v>
      </c>
    </row>
    <row r="5952" spans="1:10" hidden="1" x14ac:dyDescent="0.25">
      <c r="A5952" s="24" t="str">
        <f t="shared" si="94"/>
        <v>151ARCELOR (BERTON SICARD)</v>
      </c>
      <c r="B5952" s="1">
        <v>151</v>
      </c>
      <c r="C5952" s="1" t="s">
        <v>32898</v>
      </c>
      <c r="D5952" s="1" t="s">
        <v>78</v>
      </c>
      <c r="E5952" s="1" t="s">
        <v>930</v>
      </c>
      <c r="F5952" s="1" t="s">
        <v>32900</v>
      </c>
      <c r="G5952" s="1" t="s">
        <v>655</v>
      </c>
      <c r="H5952">
        <v>151</v>
      </c>
      <c r="I5952" s="1" t="s">
        <v>41</v>
      </c>
      <c r="J5952">
        <v>6</v>
      </c>
    </row>
    <row r="5953" spans="1:10" hidden="1" x14ac:dyDescent="0.25">
      <c r="A5953" s="24" t="str">
        <f t="shared" si="94"/>
        <v>152LARCELOR (BERTON SICARD)</v>
      </c>
      <c r="B5953" s="1" t="s">
        <v>932</v>
      </c>
      <c r="C5953" s="1" t="s">
        <v>32898</v>
      </c>
      <c r="D5953" s="1" t="s">
        <v>78</v>
      </c>
      <c r="E5953" s="1" t="s">
        <v>931</v>
      </c>
      <c r="F5953" s="1" t="s">
        <v>32900</v>
      </c>
      <c r="G5953" s="1" t="s">
        <v>655</v>
      </c>
      <c r="H5953" t="s">
        <v>932</v>
      </c>
      <c r="I5953" s="1" t="s">
        <v>41</v>
      </c>
      <c r="J5953">
        <v>6</v>
      </c>
    </row>
    <row r="5954" spans="1:10" hidden="1" x14ac:dyDescent="0.25">
      <c r="A5954" s="24" t="str">
        <f t="shared" si="94"/>
        <v>153LARCELOR (BERTON SICARD)</v>
      </c>
      <c r="B5954" s="1" t="s">
        <v>934</v>
      </c>
      <c r="C5954" s="1" t="s">
        <v>32898</v>
      </c>
      <c r="D5954" s="1" t="s">
        <v>78</v>
      </c>
      <c r="E5954" s="1" t="s">
        <v>933</v>
      </c>
      <c r="F5954" s="1" t="s">
        <v>32900</v>
      </c>
      <c r="G5954" s="1" t="s">
        <v>655</v>
      </c>
      <c r="H5954" t="s">
        <v>934</v>
      </c>
      <c r="I5954" s="1" t="s">
        <v>41</v>
      </c>
      <c r="J5954">
        <v>6</v>
      </c>
    </row>
    <row r="5955" spans="1:10" hidden="1" x14ac:dyDescent="0.25">
      <c r="A5955" s="24" t="str">
        <f t="shared" si="94"/>
        <v>154ARCELOR (BERTON SICARD)</v>
      </c>
      <c r="B5955" s="1">
        <v>154</v>
      </c>
      <c r="C5955" s="1" t="s">
        <v>32898</v>
      </c>
      <c r="D5955" s="1" t="s">
        <v>78</v>
      </c>
      <c r="E5955" s="1" t="s">
        <v>935</v>
      </c>
      <c r="F5955" s="1" t="s">
        <v>32900</v>
      </c>
      <c r="G5955" s="1" t="s">
        <v>655</v>
      </c>
      <c r="H5955">
        <v>154</v>
      </c>
      <c r="I5955" s="1" t="s">
        <v>41</v>
      </c>
      <c r="J5955">
        <v>6</v>
      </c>
    </row>
    <row r="5956" spans="1:10" hidden="1" x14ac:dyDescent="0.25">
      <c r="A5956" s="24" t="str">
        <f t="shared" si="94"/>
        <v>157ARCELOR (BERTON SICARD)</v>
      </c>
      <c r="B5956" s="1">
        <v>157</v>
      </c>
      <c r="C5956" s="1" t="s">
        <v>32898</v>
      </c>
      <c r="D5956" s="1" t="s">
        <v>78</v>
      </c>
      <c r="E5956" s="1" t="s">
        <v>936</v>
      </c>
      <c r="F5956" s="1" t="s">
        <v>32900</v>
      </c>
      <c r="G5956" s="1" t="s">
        <v>655</v>
      </c>
      <c r="H5956">
        <v>157</v>
      </c>
      <c r="I5956" s="1" t="s">
        <v>41</v>
      </c>
      <c r="J5956">
        <v>6</v>
      </c>
    </row>
    <row r="5957" spans="1:10" hidden="1" x14ac:dyDescent="0.25">
      <c r="A5957" s="24" t="str">
        <f t="shared" si="94"/>
        <v>164ARCELOR (BERTON SICARD)</v>
      </c>
      <c r="B5957" s="1">
        <v>164</v>
      </c>
      <c r="C5957" s="1" t="s">
        <v>32898</v>
      </c>
      <c r="D5957" s="1" t="s">
        <v>78</v>
      </c>
      <c r="E5957" s="1" t="s">
        <v>941</v>
      </c>
      <c r="F5957" s="1" t="s">
        <v>32900</v>
      </c>
      <c r="G5957" s="1" t="s">
        <v>655</v>
      </c>
      <c r="H5957">
        <v>164</v>
      </c>
      <c r="I5957" s="1" t="s">
        <v>41</v>
      </c>
      <c r="J5957">
        <v>6</v>
      </c>
    </row>
    <row r="5958" spans="1:10" hidden="1" x14ac:dyDescent="0.25">
      <c r="A5958" s="24" t="str">
        <f t="shared" si="94"/>
        <v>165ARCELOR (BERTON SICARD)</v>
      </c>
      <c r="B5958" s="1">
        <v>165</v>
      </c>
      <c r="C5958" s="1" t="s">
        <v>32898</v>
      </c>
      <c r="D5958" s="1" t="s">
        <v>78</v>
      </c>
      <c r="E5958" s="1" t="s">
        <v>942</v>
      </c>
      <c r="F5958" s="1" t="s">
        <v>32900</v>
      </c>
      <c r="G5958" s="1" t="s">
        <v>655</v>
      </c>
      <c r="H5958">
        <v>165</v>
      </c>
      <c r="I5958" s="1" t="s">
        <v>41</v>
      </c>
      <c r="J5958">
        <v>6</v>
      </c>
    </row>
    <row r="5959" spans="1:10" hidden="1" x14ac:dyDescent="0.25">
      <c r="A5959" s="24" t="str">
        <f t="shared" si="94"/>
        <v>167ARCELOR (BERTON SICARD)</v>
      </c>
      <c r="B5959" s="1">
        <v>167</v>
      </c>
      <c r="C5959" s="1" t="s">
        <v>32898</v>
      </c>
      <c r="D5959" s="1" t="s">
        <v>78</v>
      </c>
      <c r="E5959" s="1" t="s">
        <v>943</v>
      </c>
      <c r="F5959" s="1" t="s">
        <v>32900</v>
      </c>
      <c r="G5959" s="1" t="s">
        <v>655</v>
      </c>
      <c r="H5959">
        <v>167</v>
      </c>
      <c r="I5959" s="1" t="s">
        <v>41</v>
      </c>
      <c r="J5959">
        <v>6</v>
      </c>
    </row>
    <row r="5960" spans="1:10" hidden="1" x14ac:dyDescent="0.25">
      <c r="A5960" s="24" t="str">
        <f t="shared" si="94"/>
        <v>168ARCELOR (BERTON SICARD)</v>
      </c>
      <c r="B5960" s="1">
        <v>168</v>
      </c>
      <c r="C5960" s="1" t="s">
        <v>32898</v>
      </c>
      <c r="D5960" s="1" t="s">
        <v>78</v>
      </c>
      <c r="E5960" s="1" t="s">
        <v>944</v>
      </c>
      <c r="F5960" s="1" t="s">
        <v>32900</v>
      </c>
      <c r="G5960" s="1" t="s">
        <v>655</v>
      </c>
      <c r="H5960">
        <v>168</v>
      </c>
      <c r="I5960" s="1" t="s">
        <v>41</v>
      </c>
      <c r="J5960">
        <v>6</v>
      </c>
    </row>
    <row r="5961" spans="1:10" hidden="1" x14ac:dyDescent="0.25">
      <c r="A5961" s="24" t="str">
        <f t="shared" si="94"/>
        <v>169ARCELOR (BERTON SICARD)</v>
      </c>
      <c r="B5961" s="1">
        <v>169</v>
      </c>
      <c r="C5961" s="1" t="s">
        <v>32898</v>
      </c>
      <c r="D5961" s="1" t="s">
        <v>78</v>
      </c>
      <c r="E5961" s="1" t="s">
        <v>945</v>
      </c>
      <c r="F5961" s="1" t="s">
        <v>32900</v>
      </c>
      <c r="G5961" s="1" t="s">
        <v>655</v>
      </c>
      <c r="H5961">
        <v>169</v>
      </c>
      <c r="I5961" s="1" t="s">
        <v>41</v>
      </c>
      <c r="J5961">
        <v>6</v>
      </c>
    </row>
    <row r="5962" spans="1:10" hidden="1" x14ac:dyDescent="0.25">
      <c r="A5962" s="24" t="str">
        <f t="shared" si="94"/>
        <v>173ARCELOR (BERTON SICARD)</v>
      </c>
      <c r="B5962" s="1">
        <v>173</v>
      </c>
      <c r="C5962" s="1" t="s">
        <v>32898</v>
      </c>
      <c r="D5962" s="1" t="s">
        <v>78</v>
      </c>
      <c r="E5962" s="1" t="s">
        <v>946</v>
      </c>
      <c r="F5962" s="1" t="s">
        <v>32900</v>
      </c>
      <c r="G5962" s="1" t="s">
        <v>655</v>
      </c>
      <c r="H5962">
        <v>173</v>
      </c>
      <c r="I5962" s="1" t="s">
        <v>41</v>
      </c>
      <c r="J5962">
        <v>6</v>
      </c>
    </row>
    <row r="5963" spans="1:10" hidden="1" x14ac:dyDescent="0.25">
      <c r="A5963" s="24" t="str">
        <f t="shared" si="94"/>
        <v>178ARCELOR (BERTON SICARD)</v>
      </c>
      <c r="B5963" s="1">
        <v>178</v>
      </c>
      <c r="C5963" s="1" t="s">
        <v>32898</v>
      </c>
      <c r="D5963" s="1" t="s">
        <v>78</v>
      </c>
      <c r="E5963" s="1" t="s">
        <v>947</v>
      </c>
      <c r="F5963" s="1" t="s">
        <v>32900</v>
      </c>
      <c r="G5963" s="1" t="s">
        <v>655</v>
      </c>
      <c r="H5963">
        <v>178</v>
      </c>
      <c r="I5963" s="1" t="s">
        <v>41</v>
      </c>
      <c r="J5963">
        <v>6</v>
      </c>
    </row>
    <row r="5964" spans="1:10" hidden="1" x14ac:dyDescent="0.25">
      <c r="A5964" s="24" t="str">
        <f t="shared" ref="A5964:A6027" si="95">B5964&amp;F5964</f>
        <v>179ARCELOR (BERTON SICARD)</v>
      </c>
      <c r="B5964" s="1">
        <v>179</v>
      </c>
      <c r="C5964" s="1" t="s">
        <v>32898</v>
      </c>
      <c r="D5964" s="1" t="s">
        <v>78</v>
      </c>
      <c r="E5964" s="1" t="s">
        <v>948</v>
      </c>
      <c r="F5964" s="1" t="s">
        <v>32900</v>
      </c>
      <c r="G5964" s="1" t="s">
        <v>655</v>
      </c>
      <c r="H5964">
        <v>179</v>
      </c>
      <c r="I5964" s="1" t="s">
        <v>41</v>
      </c>
      <c r="J5964">
        <v>6</v>
      </c>
    </row>
    <row r="5965" spans="1:10" hidden="1" x14ac:dyDescent="0.25">
      <c r="A5965" s="24" t="str">
        <f t="shared" si="95"/>
        <v>181ARCELOR (BERTON SICARD)</v>
      </c>
      <c r="B5965" s="1">
        <v>181</v>
      </c>
      <c r="C5965" s="1" t="s">
        <v>32898</v>
      </c>
      <c r="D5965" s="1" t="s">
        <v>78</v>
      </c>
      <c r="E5965" s="1" t="s">
        <v>949</v>
      </c>
      <c r="F5965" s="1" t="s">
        <v>32900</v>
      </c>
      <c r="G5965" s="1" t="s">
        <v>655</v>
      </c>
      <c r="H5965">
        <v>181</v>
      </c>
      <c r="I5965" s="1" t="s">
        <v>41</v>
      </c>
      <c r="J5965">
        <v>6</v>
      </c>
    </row>
    <row r="5966" spans="1:10" hidden="1" x14ac:dyDescent="0.25">
      <c r="A5966" s="24" t="str">
        <f t="shared" si="95"/>
        <v>182ARCELOR (BERTON SICARD)</v>
      </c>
      <c r="B5966" s="1">
        <v>182</v>
      </c>
      <c r="C5966" s="1" t="s">
        <v>32898</v>
      </c>
      <c r="D5966" s="1" t="s">
        <v>78</v>
      </c>
      <c r="E5966" s="1" t="s">
        <v>950</v>
      </c>
      <c r="F5966" s="1" t="s">
        <v>32900</v>
      </c>
      <c r="G5966" s="1" t="s">
        <v>655</v>
      </c>
      <c r="H5966">
        <v>182</v>
      </c>
      <c r="I5966" s="1" t="s">
        <v>41</v>
      </c>
      <c r="J5966">
        <v>6</v>
      </c>
    </row>
    <row r="5967" spans="1:10" hidden="1" x14ac:dyDescent="0.25">
      <c r="A5967" s="24" t="str">
        <f t="shared" si="95"/>
        <v>183ARCELOR (BERTON SICARD)</v>
      </c>
      <c r="B5967" s="1">
        <v>183</v>
      </c>
      <c r="C5967" s="1" t="s">
        <v>32898</v>
      </c>
      <c r="D5967" s="1" t="s">
        <v>78</v>
      </c>
      <c r="E5967" s="1" t="s">
        <v>951</v>
      </c>
      <c r="F5967" s="1" t="s">
        <v>32900</v>
      </c>
      <c r="G5967" s="1" t="s">
        <v>655</v>
      </c>
      <c r="H5967">
        <v>183</v>
      </c>
      <c r="I5967" s="1" t="s">
        <v>41</v>
      </c>
      <c r="J5967">
        <v>6</v>
      </c>
    </row>
    <row r="5968" spans="1:10" hidden="1" x14ac:dyDescent="0.25">
      <c r="A5968" s="24" t="str">
        <f t="shared" si="95"/>
        <v>184ARCELOR (BERTON SICARD)</v>
      </c>
      <c r="B5968" s="1">
        <v>184</v>
      </c>
      <c r="C5968" s="1" t="s">
        <v>32898</v>
      </c>
      <c r="D5968" s="1" t="s">
        <v>78</v>
      </c>
      <c r="E5968" s="1" t="s">
        <v>952</v>
      </c>
      <c r="F5968" s="1" t="s">
        <v>32900</v>
      </c>
      <c r="G5968" s="1" t="s">
        <v>655</v>
      </c>
      <c r="H5968">
        <v>184</v>
      </c>
      <c r="I5968" s="1" t="s">
        <v>41</v>
      </c>
      <c r="J5968">
        <v>6</v>
      </c>
    </row>
    <row r="5969" spans="1:10" hidden="1" x14ac:dyDescent="0.25">
      <c r="A5969" s="24" t="str">
        <f t="shared" si="95"/>
        <v>200ARCELOR (BERTON SICARD)</v>
      </c>
      <c r="B5969" s="1">
        <v>200</v>
      </c>
      <c r="C5969" s="1" t="s">
        <v>32898</v>
      </c>
      <c r="D5969" s="1" t="s">
        <v>78</v>
      </c>
      <c r="E5969" s="1" t="s">
        <v>954</v>
      </c>
      <c r="F5969" s="1" t="s">
        <v>32900</v>
      </c>
      <c r="G5969" s="1" t="s">
        <v>655</v>
      </c>
      <c r="H5969">
        <v>200</v>
      </c>
      <c r="I5969" s="1" t="s">
        <v>41</v>
      </c>
      <c r="J5969">
        <v>6</v>
      </c>
    </row>
    <row r="5970" spans="1:10" hidden="1" x14ac:dyDescent="0.25">
      <c r="A5970" s="24" t="str">
        <f t="shared" si="95"/>
        <v>201ARCELOR (BERTON SICARD)</v>
      </c>
      <c r="B5970" s="1">
        <v>201</v>
      </c>
      <c r="C5970" s="1" t="s">
        <v>32898</v>
      </c>
      <c r="D5970" s="1" t="s">
        <v>78</v>
      </c>
      <c r="E5970" s="1" t="s">
        <v>955</v>
      </c>
      <c r="F5970" s="1" t="s">
        <v>32900</v>
      </c>
      <c r="G5970" s="1" t="s">
        <v>655</v>
      </c>
      <c r="H5970">
        <v>201</v>
      </c>
      <c r="I5970" s="1" t="s">
        <v>41</v>
      </c>
      <c r="J5970">
        <v>6.5</v>
      </c>
    </row>
    <row r="5971" spans="1:10" hidden="1" x14ac:dyDescent="0.25">
      <c r="A5971" s="24" t="str">
        <f t="shared" si="95"/>
        <v>205ARCELOR (BERTON SICARD)</v>
      </c>
      <c r="B5971" s="1">
        <v>205</v>
      </c>
      <c r="C5971" s="1" t="s">
        <v>32898</v>
      </c>
      <c r="D5971" s="1" t="s">
        <v>78</v>
      </c>
      <c r="E5971" s="1" t="s">
        <v>2223</v>
      </c>
      <c r="F5971" s="1" t="s">
        <v>32900</v>
      </c>
      <c r="G5971" s="1" t="s">
        <v>655</v>
      </c>
      <c r="H5971">
        <v>205</v>
      </c>
      <c r="I5971" s="1" t="s">
        <v>41</v>
      </c>
      <c r="J5971">
        <v>6.5</v>
      </c>
    </row>
    <row r="5972" spans="1:10" hidden="1" x14ac:dyDescent="0.25">
      <c r="A5972" s="24" t="str">
        <f t="shared" si="95"/>
        <v>218ARCELOR (BERTON SICARD)</v>
      </c>
      <c r="B5972" s="1">
        <v>218</v>
      </c>
      <c r="C5972" s="1" t="s">
        <v>32898</v>
      </c>
      <c r="D5972" s="1" t="s">
        <v>78</v>
      </c>
      <c r="E5972" s="1" t="s">
        <v>957</v>
      </c>
      <c r="F5972" s="1" t="s">
        <v>32900</v>
      </c>
      <c r="G5972" s="1" t="s">
        <v>655</v>
      </c>
      <c r="H5972">
        <v>218</v>
      </c>
      <c r="I5972" s="1" t="s">
        <v>41</v>
      </c>
      <c r="J5972">
        <v>6</v>
      </c>
    </row>
    <row r="5973" spans="1:10" hidden="1" x14ac:dyDescent="0.25">
      <c r="A5973" s="24" t="str">
        <f t="shared" si="95"/>
        <v>219ARCELOR (BERTON SICARD)</v>
      </c>
      <c r="B5973" s="1">
        <v>219</v>
      </c>
      <c r="C5973" s="1" t="s">
        <v>32898</v>
      </c>
      <c r="D5973" s="1" t="s">
        <v>78</v>
      </c>
      <c r="E5973" s="1" t="s">
        <v>958</v>
      </c>
      <c r="F5973" s="1" t="s">
        <v>32900</v>
      </c>
      <c r="G5973" s="1" t="s">
        <v>655</v>
      </c>
      <c r="H5973">
        <v>219</v>
      </c>
      <c r="I5973" s="1" t="s">
        <v>41</v>
      </c>
      <c r="J5973">
        <v>6</v>
      </c>
    </row>
    <row r="5974" spans="1:10" hidden="1" x14ac:dyDescent="0.25">
      <c r="A5974" s="24" t="str">
        <f t="shared" si="95"/>
        <v>220ARCELOR (BERTON SICARD)</v>
      </c>
      <c r="B5974" s="1">
        <v>220</v>
      </c>
      <c r="C5974" s="1" t="s">
        <v>32898</v>
      </c>
      <c r="D5974" s="1" t="s">
        <v>78</v>
      </c>
      <c r="E5974" s="1" t="s">
        <v>958</v>
      </c>
      <c r="F5974" s="1" t="s">
        <v>32900</v>
      </c>
      <c r="G5974" s="1" t="s">
        <v>655</v>
      </c>
      <c r="H5974">
        <v>220</v>
      </c>
      <c r="I5974" s="1" t="s">
        <v>41</v>
      </c>
      <c r="J5974">
        <v>6</v>
      </c>
    </row>
    <row r="5975" spans="1:10" hidden="1" x14ac:dyDescent="0.25">
      <c r="A5975" s="24" t="str">
        <f t="shared" si="95"/>
        <v>223ARCELOR (BERTON SICARD)</v>
      </c>
      <c r="B5975" s="1">
        <v>223</v>
      </c>
      <c r="C5975" s="1" t="s">
        <v>32898</v>
      </c>
      <c r="D5975" s="1" t="s">
        <v>78</v>
      </c>
      <c r="E5975" s="1" t="s">
        <v>958</v>
      </c>
      <c r="F5975" s="1" t="s">
        <v>32900</v>
      </c>
      <c r="G5975" s="1" t="s">
        <v>655</v>
      </c>
      <c r="H5975">
        <v>223</v>
      </c>
      <c r="I5975" s="1" t="s">
        <v>41</v>
      </c>
      <c r="J5975">
        <v>6</v>
      </c>
    </row>
    <row r="5976" spans="1:10" hidden="1" x14ac:dyDescent="0.25">
      <c r="A5976" s="24" t="str">
        <f t="shared" si="95"/>
        <v>226ARCELOR (BERTON SICARD)</v>
      </c>
      <c r="B5976" s="1">
        <v>226</v>
      </c>
      <c r="C5976" s="1" t="s">
        <v>32898</v>
      </c>
      <c r="D5976" s="1" t="s">
        <v>78</v>
      </c>
      <c r="E5976" s="1" t="s">
        <v>958</v>
      </c>
      <c r="F5976" s="1" t="s">
        <v>32900</v>
      </c>
      <c r="G5976" s="1" t="s">
        <v>655</v>
      </c>
      <c r="H5976">
        <v>226</v>
      </c>
      <c r="I5976" s="1" t="s">
        <v>41</v>
      </c>
      <c r="J5976">
        <v>6</v>
      </c>
    </row>
    <row r="5977" spans="1:10" hidden="1" x14ac:dyDescent="0.25">
      <c r="A5977" s="24" t="str">
        <f t="shared" si="95"/>
        <v>300ARCELOR (BERTON SICARD)</v>
      </c>
      <c r="B5977" s="1">
        <v>300</v>
      </c>
      <c r="C5977" s="1" t="s">
        <v>32898</v>
      </c>
      <c r="D5977" s="1" t="s">
        <v>78</v>
      </c>
      <c r="E5977" s="1" t="s">
        <v>959</v>
      </c>
      <c r="F5977" s="1" t="s">
        <v>32900</v>
      </c>
      <c r="G5977" s="1" t="s">
        <v>655</v>
      </c>
      <c r="H5977">
        <v>300</v>
      </c>
      <c r="I5977" s="1" t="s">
        <v>41</v>
      </c>
      <c r="J5977">
        <v>6</v>
      </c>
    </row>
    <row r="5978" spans="1:10" hidden="1" x14ac:dyDescent="0.25">
      <c r="A5978" s="24" t="str">
        <f t="shared" si="95"/>
        <v>301ARCELOR (BERTON SICARD)</v>
      </c>
      <c r="B5978" s="1">
        <v>301</v>
      </c>
      <c r="C5978" s="1" t="s">
        <v>32898</v>
      </c>
      <c r="D5978" s="1" t="s">
        <v>78</v>
      </c>
      <c r="E5978" s="1" t="s">
        <v>960</v>
      </c>
      <c r="F5978" s="1" t="s">
        <v>32900</v>
      </c>
      <c r="G5978" s="1" t="s">
        <v>655</v>
      </c>
      <c r="H5978">
        <v>301</v>
      </c>
      <c r="I5978" s="1" t="s">
        <v>41</v>
      </c>
      <c r="J5978">
        <v>6</v>
      </c>
    </row>
    <row r="5979" spans="1:10" hidden="1" x14ac:dyDescent="0.25">
      <c r="A5979" s="24" t="str">
        <f t="shared" si="95"/>
        <v>302ARCELOR (BERTON SICARD)</v>
      </c>
      <c r="B5979" s="1">
        <v>302</v>
      </c>
      <c r="C5979" s="1" t="s">
        <v>32898</v>
      </c>
      <c r="D5979" s="1" t="s">
        <v>168</v>
      </c>
      <c r="E5979" s="1" t="s">
        <v>961</v>
      </c>
      <c r="F5979" s="1" t="s">
        <v>32900</v>
      </c>
      <c r="G5979" s="1" t="s">
        <v>655</v>
      </c>
      <c r="H5979">
        <v>302</v>
      </c>
      <c r="I5979" s="1" t="s">
        <v>41</v>
      </c>
      <c r="J5979">
        <v>6.5</v>
      </c>
    </row>
    <row r="5980" spans="1:10" hidden="1" x14ac:dyDescent="0.25">
      <c r="A5980" s="24" t="str">
        <f t="shared" si="95"/>
        <v>305ARCELOR (BERTON SICARD)</v>
      </c>
      <c r="B5980" s="1">
        <v>305</v>
      </c>
      <c r="C5980" s="1" t="s">
        <v>32898</v>
      </c>
      <c r="D5980" s="1" t="s">
        <v>78</v>
      </c>
      <c r="E5980" s="1" t="s">
        <v>963</v>
      </c>
      <c r="F5980" s="1" t="s">
        <v>32900</v>
      </c>
      <c r="G5980" s="1" t="s">
        <v>655</v>
      </c>
      <c r="H5980">
        <v>305</v>
      </c>
      <c r="I5980" s="1" t="s">
        <v>41</v>
      </c>
      <c r="J5980">
        <v>6.5</v>
      </c>
    </row>
    <row r="5981" spans="1:10" hidden="1" x14ac:dyDescent="0.25">
      <c r="A5981" s="24" t="str">
        <f t="shared" si="95"/>
        <v>306ARCELOR (BERTON SICARD)</v>
      </c>
      <c r="B5981" s="1">
        <v>306</v>
      </c>
      <c r="C5981" s="1" t="s">
        <v>32898</v>
      </c>
      <c r="D5981" s="1" t="s">
        <v>78</v>
      </c>
      <c r="E5981" s="1" t="s">
        <v>964</v>
      </c>
      <c r="F5981" s="1" t="s">
        <v>32900</v>
      </c>
      <c r="G5981" s="1" t="s">
        <v>655</v>
      </c>
      <c r="H5981">
        <v>306</v>
      </c>
      <c r="I5981" s="1" t="s">
        <v>41</v>
      </c>
      <c r="J5981">
        <v>6.5</v>
      </c>
    </row>
    <row r="5982" spans="1:10" hidden="1" x14ac:dyDescent="0.25">
      <c r="A5982" s="24" t="str">
        <f t="shared" si="95"/>
        <v>307ARCELOR (BERTON SICARD)</v>
      </c>
      <c r="B5982" s="1">
        <v>307</v>
      </c>
      <c r="C5982" s="1" t="s">
        <v>32898</v>
      </c>
      <c r="D5982" s="1" t="s">
        <v>78</v>
      </c>
      <c r="E5982" s="1" t="s">
        <v>965</v>
      </c>
      <c r="F5982" s="1" t="s">
        <v>32900</v>
      </c>
      <c r="G5982" s="1" t="s">
        <v>655</v>
      </c>
      <c r="H5982">
        <v>307</v>
      </c>
      <c r="I5982" s="1" t="s">
        <v>41</v>
      </c>
      <c r="J5982">
        <v>6.5</v>
      </c>
    </row>
    <row r="5983" spans="1:10" hidden="1" x14ac:dyDescent="0.25">
      <c r="A5983" s="24" t="str">
        <f t="shared" si="95"/>
        <v>308ARCELOR (BERTON SICARD)</v>
      </c>
      <c r="B5983" s="1">
        <v>308</v>
      </c>
      <c r="C5983" s="1" t="s">
        <v>32898</v>
      </c>
      <c r="D5983" s="1" t="s">
        <v>168</v>
      </c>
      <c r="E5983" s="1" t="s">
        <v>966</v>
      </c>
      <c r="F5983" s="1" t="s">
        <v>32900</v>
      </c>
      <c r="G5983" s="1" t="s">
        <v>655</v>
      </c>
      <c r="H5983">
        <v>308</v>
      </c>
      <c r="I5983" s="1" t="s">
        <v>41</v>
      </c>
      <c r="J5983">
        <v>6.5</v>
      </c>
    </row>
    <row r="5984" spans="1:10" hidden="1" x14ac:dyDescent="0.25">
      <c r="A5984" s="24" t="str">
        <f t="shared" si="95"/>
        <v>309ARCELOR (BERTON SICARD)</v>
      </c>
      <c r="B5984" s="1">
        <v>309</v>
      </c>
      <c r="C5984" s="1" t="s">
        <v>32898</v>
      </c>
      <c r="D5984" s="1" t="s">
        <v>168</v>
      </c>
      <c r="E5984" s="1" t="s">
        <v>967</v>
      </c>
      <c r="F5984" s="1" t="s">
        <v>32900</v>
      </c>
      <c r="G5984" s="1" t="s">
        <v>655</v>
      </c>
      <c r="H5984">
        <v>309</v>
      </c>
      <c r="I5984" s="1" t="s">
        <v>41</v>
      </c>
      <c r="J5984">
        <v>6.5</v>
      </c>
    </row>
    <row r="5985" spans="1:10" hidden="1" x14ac:dyDescent="0.25">
      <c r="A5985" s="24" t="str">
        <f t="shared" si="95"/>
        <v>310ARCELOR (BERTON SICARD)</v>
      </c>
      <c r="B5985" s="1">
        <v>310</v>
      </c>
      <c r="C5985" s="1" t="s">
        <v>32898</v>
      </c>
      <c r="D5985" s="1" t="s">
        <v>78</v>
      </c>
      <c r="E5985" s="1" t="s">
        <v>968</v>
      </c>
      <c r="F5985" s="1" t="s">
        <v>32900</v>
      </c>
      <c r="G5985" s="1" t="s">
        <v>655</v>
      </c>
      <c r="H5985">
        <v>310</v>
      </c>
      <c r="I5985" s="1" t="s">
        <v>41</v>
      </c>
      <c r="J5985">
        <v>6</v>
      </c>
    </row>
    <row r="5986" spans="1:10" hidden="1" x14ac:dyDescent="0.25">
      <c r="A5986" s="24" t="str">
        <f t="shared" si="95"/>
        <v>311ARCELOR (BERTON SICARD)</v>
      </c>
      <c r="B5986" s="1">
        <v>311</v>
      </c>
      <c r="C5986" s="1" t="s">
        <v>32898</v>
      </c>
      <c r="D5986" s="1" t="s">
        <v>78</v>
      </c>
      <c r="E5986" s="1" t="s">
        <v>969</v>
      </c>
      <c r="F5986" s="1" t="s">
        <v>32900</v>
      </c>
      <c r="G5986" s="1" t="s">
        <v>655</v>
      </c>
      <c r="H5986">
        <v>311</v>
      </c>
      <c r="I5986" s="1" t="s">
        <v>41</v>
      </c>
      <c r="J5986">
        <v>6.5</v>
      </c>
    </row>
    <row r="5987" spans="1:10" hidden="1" x14ac:dyDescent="0.25">
      <c r="A5987" s="24" t="str">
        <f t="shared" si="95"/>
        <v>312ARCELOR (BERTON SICARD)</v>
      </c>
      <c r="B5987" s="1">
        <v>312</v>
      </c>
      <c r="C5987" s="1" t="s">
        <v>32898</v>
      </c>
      <c r="D5987" s="1" t="s">
        <v>78</v>
      </c>
      <c r="E5987" s="1" t="s">
        <v>970</v>
      </c>
      <c r="F5987" s="1" t="s">
        <v>32900</v>
      </c>
      <c r="G5987" s="1" t="s">
        <v>655</v>
      </c>
      <c r="H5987">
        <v>312</v>
      </c>
      <c r="I5987" s="1" t="s">
        <v>41</v>
      </c>
      <c r="J5987">
        <v>6.5</v>
      </c>
    </row>
    <row r="5988" spans="1:10" hidden="1" x14ac:dyDescent="0.25">
      <c r="A5988" s="24" t="str">
        <f t="shared" si="95"/>
        <v>321ARCELOR (BERTON SICARD)</v>
      </c>
      <c r="B5988" s="1">
        <v>321</v>
      </c>
      <c r="C5988" s="1" t="s">
        <v>32898</v>
      </c>
      <c r="D5988" s="1" t="s">
        <v>78</v>
      </c>
      <c r="E5988" s="1" t="s">
        <v>971</v>
      </c>
      <c r="F5988" s="1" t="s">
        <v>32900</v>
      </c>
      <c r="G5988" s="1" t="s">
        <v>655</v>
      </c>
      <c r="H5988">
        <v>321</v>
      </c>
      <c r="I5988" s="1" t="s">
        <v>41</v>
      </c>
      <c r="J5988">
        <v>6</v>
      </c>
    </row>
    <row r="5989" spans="1:10" hidden="1" x14ac:dyDescent="0.25">
      <c r="A5989" s="24" t="str">
        <f t="shared" si="95"/>
        <v>322ARCELOR (BERTON SICARD)</v>
      </c>
      <c r="B5989" s="1">
        <v>322</v>
      </c>
      <c r="C5989" s="1" t="s">
        <v>32898</v>
      </c>
      <c r="D5989" s="1" t="s">
        <v>78</v>
      </c>
      <c r="E5989" s="1" t="s">
        <v>972</v>
      </c>
      <c r="F5989" s="1" t="s">
        <v>32900</v>
      </c>
      <c r="G5989" s="1" t="s">
        <v>655</v>
      </c>
      <c r="H5989">
        <v>322</v>
      </c>
      <c r="I5989" s="1" t="s">
        <v>41</v>
      </c>
      <c r="J5989">
        <v>6</v>
      </c>
    </row>
    <row r="5990" spans="1:10" hidden="1" x14ac:dyDescent="0.25">
      <c r="A5990" s="24" t="str">
        <f t="shared" si="95"/>
        <v>323DARCELOR (BERTON SICARD)</v>
      </c>
      <c r="B5990" s="1" t="s">
        <v>973</v>
      </c>
      <c r="C5990" s="1" t="s">
        <v>32898</v>
      </c>
      <c r="D5990" s="1" t="s">
        <v>78</v>
      </c>
      <c r="E5990" s="1" t="s">
        <v>974</v>
      </c>
      <c r="F5990" s="1" t="s">
        <v>32900</v>
      </c>
      <c r="G5990" s="1" t="s">
        <v>655</v>
      </c>
      <c r="H5990" t="s">
        <v>973</v>
      </c>
      <c r="I5990" s="1" t="s">
        <v>41</v>
      </c>
      <c r="J5990">
        <v>1</v>
      </c>
    </row>
    <row r="5991" spans="1:10" hidden="1" x14ac:dyDescent="0.25">
      <c r="A5991" s="24" t="str">
        <f t="shared" si="95"/>
        <v>323GARCELOR (BERTON SICARD)</v>
      </c>
      <c r="B5991" s="1" t="s">
        <v>975</v>
      </c>
      <c r="C5991" s="1" t="s">
        <v>32898</v>
      </c>
      <c r="D5991" s="1" t="s">
        <v>78</v>
      </c>
      <c r="E5991" s="1" t="s">
        <v>976</v>
      </c>
      <c r="F5991" s="1" t="s">
        <v>32900</v>
      </c>
      <c r="G5991" s="1" t="s">
        <v>655</v>
      </c>
      <c r="H5991" t="s">
        <v>975</v>
      </c>
      <c r="I5991" s="1" t="s">
        <v>41</v>
      </c>
      <c r="J5991">
        <v>1</v>
      </c>
    </row>
    <row r="5992" spans="1:10" hidden="1" x14ac:dyDescent="0.25">
      <c r="A5992" s="24" t="str">
        <f t="shared" si="95"/>
        <v>324ARCELOR (BERTON SICARD)</v>
      </c>
      <c r="B5992" s="1">
        <v>324</v>
      </c>
      <c r="C5992" s="1" t="s">
        <v>32898</v>
      </c>
      <c r="D5992" s="1" t="s">
        <v>78</v>
      </c>
      <c r="E5992" s="1" t="s">
        <v>977</v>
      </c>
      <c r="F5992" s="1" t="s">
        <v>32900</v>
      </c>
      <c r="G5992" s="1" t="s">
        <v>655</v>
      </c>
      <c r="H5992">
        <v>324</v>
      </c>
      <c r="I5992" s="1" t="s">
        <v>41</v>
      </c>
      <c r="J5992">
        <v>6</v>
      </c>
    </row>
    <row r="5993" spans="1:10" hidden="1" x14ac:dyDescent="0.25">
      <c r="A5993" s="24" t="str">
        <f t="shared" si="95"/>
        <v>326ARCELOR (BERTON SICARD)</v>
      </c>
      <c r="B5993" s="1">
        <v>326</v>
      </c>
      <c r="C5993" s="1" t="s">
        <v>32898</v>
      </c>
      <c r="D5993" s="1" t="s">
        <v>78</v>
      </c>
      <c r="E5993" s="1" t="s">
        <v>978</v>
      </c>
      <c r="F5993" s="1" t="s">
        <v>32900</v>
      </c>
      <c r="G5993" s="1" t="s">
        <v>655</v>
      </c>
      <c r="H5993">
        <v>326</v>
      </c>
      <c r="I5993" s="1" t="s">
        <v>41</v>
      </c>
      <c r="J5993">
        <v>6.5</v>
      </c>
    </row>
    <row r="5994" spans="1:10" hidden="1" x14ac:dyDescent="0.25">
      <c r="A5994" s="24" t="str">
        <f t="shared" si="95"/>
        <v>327ARCELOR (BERTON SICARD)</v>
      </c>
      <c r="B5994" s="1">
        <v>327</v>
      </c>
      <c r="C5994" s="1" t="s">
        <v>32898</v>
      </c>
      <c r="D5994" s="1" t="s">
        <v>78</v>
      </c>
      <c r="E5994" s="1" t="s">
        <v>2290</v>
      </c>
      <c r="F5994" s="1" t="s">
        <v>32900</v>
      </c>
      <c r="G5994" s="1" t="s">
        <v>655</v>
      </c>
      <c r="H5994">
        <v>327</v>
      </c>
      <c r="I5994" s="1" t="s">
        <v>41</v>
      </c>
      <c r="J5994">
        <v>1</v>
      </c>
    </row>
    <row r="5995" spans="1:10" hidden="1" x14ac:dyDescent="0.25">
      <c r="A5995" s="24" t="str">
        <f t="shared" si="95"/>
        <v>328ARCELOR (BERTON SICARD)</v>
      </c>
      <c r="B5995" s="1">
        <v>328</v>
      </c>
      <c r="C5995" s="1" t="s">
        <v>32898</v>
      </c>
      <c r="D5995" s="1" t="s">
        <v>78</v>
      </c>
      <c r="E5995" s="1" t="s">
        <v>979</v>
      </c>
      <c r="F5995" s="1" t="s">
        <v>32900</v>
      </c>
      <c r="G5995" s="1" t="s">
        <v>655</v>
      </c>
      <c r="H5995">
        <v>328</v>
      </c>
      <c r="I5995" s="1" t="s">
        <v>41</v>
      </c>
      <c r="J5995">
        <v>6.5</v>
      </c>
    </row>
    <row r="5996" spans="1:10" hidden="1" x14ac:dyDescent="0.25">
      <c r="A5996" s="24" t="str">
        <f t="shared" si="95"/>
        <v>329ARCELOR (BERTON SICARD)</v>
      </c>
      <c r="B5996" s="1">
        <v>329</v>
      </c>
      <c r="C5996" s="1" t="s">
        <v>32898</v>
      </c>
      <c r="D5996" s="1" t="s">
        <v>78</v>
      </c>
      <c r="E5996" s="1" t="s">
        <v>980</v>
      </c>
      <c r="F5996" s="1" t="s">
        <v>32900</v>
      </c>
      <c r="G5996" s="1" t="s">
        <v>655</v>
      </c>
      <c r="H5996">
        <v>329</v>
      </c>
      <c r="I5996" s="1" t="s">
        <v>41</v>
      </c>
      <c r="J5996">
        <v>6.5</v>
      </c>
    </row>
    <row r="5997" spans="1:10" hidden="1" x14ac:dyDescent="0.25">
      <c r="A5997" s="24" t="str">
        <f t="shared" si="95"/>
        <v>330ARCELOR (BERTON SICARD)</v>
      </c>
      <c r="B5997" s="1">
        <v>330</v>
      </c>
      <c r="C5997" s="1" t="s">
        <v>32898</v>
      </c>
      <c r="D5997" s="1" t="s">
        <v>78</v>
      </c>
      <c r="E5997" s="1" t="s">
        <v>981</v>
      </c>
      <c r="F5997" s="1" t="s">
        <v>32900</v>
      </c>
      <c r="G5997" s="1" t="s">
        <v>655</v>
      </c>
      <c r="H5997">
        <v>330</v>
      </c>
      <c r="I5997" s="1" t="s">
        <v>41</v>
      </c>
      <c r="J5997">
        <v>6.5</v>
      </c>
    </row>
    <row r="5998" spans="1:10" hidden="1" x14ac:dyDescent="0.25">
      <c r="A5998" s="24" t="str">
        <f t="shared" si="95"/>
        <v>331ARCELOR (BERTON SICARD)</v>
      </c>
      <c r="B5998" s="1">
        <v>331</v>
      </c>
      <c r="C5998" s="1" t="s">
        <v>32898</v>
      </c>
      <c r="D5998" s="1" t="s">
        <v>78</v>
      </c>
      <c r="E5998" s="1" t="s">
        <v>2291</v>
      </c>
      <c r="F5998" s="1" t="s">
        <v>32900</v>
      </c>
      <c r="G5998" s="1" t="s">
        <v>655</v>
      </c>
      <c r="H5998">
        <v>331</v>
      </c>
      <c r="I5998" s="1" t="s">
        <v>41</v>
      </c>
      <c r="J5998">
        <v>1</v>
      </c>
    </row>
    <row r="5999" spans="1:10" hidden="1" x14ac:dyDescent="0.25">
      <c r="A5999" s="24" t="str">
        <f t="shared" si="95"/>
        <v>334ARCELOR (BERTON SICARD)</v>
      </c>
      <c r="B5999" s="1">
        <v>334</v>
      </c>
      <c r="C5999" s="1" t="s">
        <v>32898</v>
      </c>
      <c r="D5999" s="1" t="s">
        <v>78</v>
      </c>
      <c r="E5999" s="1" t="s">
        <v>982</v>
      </c>
      <c r="F5999" s="1" t="s">
        <v>32900</v>
      </c>
      <c r="G5999" s="1" t="s">
        <v>655</v>
      </c>
      <c r="H5999">
        <v>334</v>
      </c>
      <c r="I5999" s="1" t="s">
        <v>41</v>
      </c>
      <c r="J5999">
        <v>6.5</v>
      </c>
    </row>
    <row r="6000" spans="1:10" hidden="1" x14ac:dyDescent="0.25">
      <c r="A6000" s="24" t="str">
        <f t="shared" si="95"/>
        <v>335ARCELOR (BERTON SICARD)</v>
      </c>
      <c r="B6000" s="1">
        <v>335</v>
      </c>
      <c r="C6000" s="1" t="s">
        <v>32898</v>
      </c>
      <c r="D6000" s="1" t="s">
        <v>78</v>
      </c>
      <c r="E6000" s="1" t="s">
        <v>2293</v>
      </c>
      <c r="F6000" s="1" t="s">
        <v>32900</v>
      </c>
      <c r="G6000" s="1" t="s">
        <v>655</v>
      </c>
      <c r="H6000">
        <v>335</v>
      </c>
      <c r="I6000" s="1" t="s">
        <v>41</v>
      </c>
      <c r="J6000">
        <v>1</v>
      </c>
    </row>
    <row r="6001" spans="1:10" hidden="1" x14ac:dyDescent="0.25">
      <c r="A6001" s="24" t="str">
        <f t="shared" si="95"/>
        <v>336ARCELOR (BERTON SICARD)</v>
      </c>
      <c r="B6001" s="1">
        <v>336</v>
      </c>
      <c r="C6001" s="1" t="s">
        <v>32898</v>
      </c>
      <c r="D6001" s="1" t="s">
        <v>78</v>
      </c>
      <c r="E6001" s="1" t="s">
        <v>983</v>
      </c>
      <c r="F6001" s="1" t="s">
        <v>32900</v>
      </c>
      <c r="G6001" s="1" t="s">
        <v>655</v>
      </c>
      <c r="H6001">
        <v>336</v>
      </c>
      <c r="I6001" s="1" t="s">
        <v>41</v>
      </c>
      <c r="J6001">
        <v>6.5</v>
      </c>
    </row>
    <row r="6002" spans="1:10" hidden="1" x14ac:dyDescent="0.25">
      <c r="A6002" s="24" t="str">
        <f t="shared" si="95"/>
        <v>337ARCELOR (BERTON SICARD)</v>
      </c>
      <c r="B6002" s="1">
        <v>337</v>
      </c>
      <c r="C6002" s="1" t="s">
        <v>32898</v>
      </c>
      <c r="D6002" s="1" t="s">
        <v>168</v>
      </c>
      <c r="E6002" s="1" t="s">
        <v>984</v>
      </c>
      <c r="F6002" s="1" t="s">
        <v>32900</v>
      </c>
      <c r="G6002" s="1" t="s">
        <v>655</v>
      </c>
      <c r="H6002">
        <v>337</v>
      </c>
      <c r="I6002" s="1" t="s">
        <v>41</v>
      </c>
      <c r="J6002">
        <v>6.5</v>
      </c>
    </row>
    <row r="6003" spans="1:10" hidden="1" x14ac:dyDescent="0.25">
      <c r="A6003" s="24" t="str">
        <f t="shared" si="95"/>
        <v>338ARCELOR (BERTON SICARD)</v>
      </c>
      <c r="B6003" s="1">
        <v>338</v>
      </c>
      <c r="C6003" s="1" t="s">
        <v>32898</v>
      </c>
      <c r="D6003" s="1" t="s">
        <v>78</v>
      </c>
      <c r="E6003" s="1" t="s">
        <v>985</v>
      </c>
      <c r="F6003" s="1" t="s">
        <v>32900</v>
      </c>
      <c r="G6003" s="1" t="s">
        <v>655</v>
      </c>
      <c r="H6003">
        <v>338</v>
      </c>
      <c r="I6003" s="1" t="s">
        <v>41</v>
      </c>
      <c r="J6003">
        <v>6.5</v>
      </c>
    </row>
    <row r="6004" spans="1:10" hidden="1" x14ac:dyDescent="0.25">
      <c r="A6004" s="24" t="str">
        <f t="shared" si="95"/>
        <v>343ARCELOR (BERTON SICARD)</v>
      </c>
      <c r="B6004" s="1">
        <v>343</v>
      </c>
      <c r="C6004" s="1" t="s">
        <v>32898</v>
      </c>
      <c r="D6004" s="1" t="s">
        <v>78</v>
      </c>
      <c r="E6004" s="1" t="s">
        <v>2295</v>
      </c>
      <c r="F6004" s="1" t="s">
        <v>32900</v>
      </c>
      <c r="G6004" s="1" t="s">
        <v>655</v>
      </c>
      <c r="H6004">
        <v>343</v>
      </c>
      <c r="I6004" s="1" t="s">
        <v>41</v>
      </c>
      <c r="J6004">
        <v>1</v>
      </c>
    </row>
    <row r="6005" spans="1:10" hidden="1" x14ac:dyDescent="0.25">
      <c r="A6005" s="24" t="str">
        <f t="shared" si="95"/>
        <v>344ARCELOR (BERTON SICARD)</v>
      </c>
      <c r="B6005" s="1">
        <v>344</v>
      </c>
      <c r="C6005" s="1" t="s">
        <v>32898</v>
      </c>
      <c r="D6005" s="1" t="s">
        <v>78</v>
      </c>
      <c r="E6005" s="1" t="s">
        <v>986</v>
      </c>
      <c r="F6005" s="1" t="s">
        <v>32900</v>
      </c>
      <c r="G6005" s="1" t="s">
        <v>655</v>
      </c>
      <c r="H6005">
        <v>344</v>
      </c>
      <c r="I6005" s="1" t="s">
        <v>41</v>
      </c>
      <c r="J6005">
        <v>6.5</v>
      </c>
    </row>
    <row r="6006" spans="1:10" hidden="1" x14ac:dyDescent="0.25">
      <c r="A6006" s="24" t="str">
        <f t="shared" si="95"/>
        <v>345ARCELOR (BERTON SICARD)</v>
      </c>
      <c r="B6006" s="1">
        <v>345</v>
      </c>
      <c r="C6006" s="1" t="s">
        <v>32898</v>
      </c>
      <c r="D6006" s="1" t="s">
        <v>78</v>
      </c>
      <c r="E6006" s="1" t="s">
        <v>2296</v>
      </c>
      <c r="F6006" s="1" t="s">
        <v>32900</v>
      </c>
      <c r="G6006" s="1" t="s">
        <v>655</v>
      </c>
      <c r="H6006">
        <v>345</v>
      </c>
      <c r="I6006" s="1" t="s">
        <v>41</v>
      </c>
      <c r="J6006">
        <v>1</v>
      </c>
    </row>
    <row r="6007" spans="1:10" hidden="1" x14ac:dyDescent="0.25">
      <c r="A6007" s="24" t="str">
        <f t="shared" si="95"/>
        <v>346ARCELOR (BERTON SICARD)</v>
      </c>
      <c r="B6007" s="1">
        <v>346</v>
      </c>
      <c r="C6007" s="1" t="s">
        <v>32898</v>
      </c>
      <c r="D6007" s="1" t="s">
        <v>78</v>
      </c>
      <c r="E6007" s="1" t="s">
        <v>2297</v>
      </c>
      <c r="F6007" s="1" t="s">
        <v>32900</v>
      </c>
      <c r="G6007" s="1" t="s">
        <v>655</v>
      </c>
      <c r="H6007">
        <v>346</v>
      </c>
      <c r="I6007" s="1" t="s">
        <v>41</v>
      </c>
      <c r="J6007">
        <v>4</v>
      </c>
    </row>
    <row r="6008" spans="1:10" hidden="1" x14ac:dyDescent="0.25">
      <c r="A6008" s="24" t="str">
        <f t="shared" si="95"/>
        <v>347ARCELOR (BERTON SICARD)</v>
      </c>
      <c r="B6008" s="1">
        <v>347</v>
      </c>
      <c r="C6008" s="1" t="s">
        <v>32898</v>
      </c>
      <c r="D6008" s="1" t="s">
        <v>168</v>
      </c>
      <c r="E6008" s="1" t="s">
        <v>987</v>
      </c>
      <c r="F6008" s="1" t="s">
        <v>32900</v>
      </c>
      <c r="G6008" s="1" t="s">
        <v>655</v>
      </c>
      <c r="H6008">
        <v>347</v>
      </c>
      <c r="I6008" s="1" t="s">
        <v>41</v>
      </c>
      <c r="J6008">
        <v>6.5</v>
      </c>
    </row>
    <row r="6009" spans="1:10" hidden="1" x14ac:dyDescent="0.25">
      <c r="A6009" s="24" t="str">
        <f t="shared" si="95"/>
        <v>349ARCELOR (BERTON SICARD)</v>
      </c>
      <c r="B6009" s="1">
        <v>349</v>
      </c>
      <c r="C6009" s="1" t="s">
        <v>32898</v>
      </c>
      <c r="D6009" s="1" t="s">
        <v>78</v>
      </c>
      <c r="E6009" s="1" t="s">
        <v>988</v>
      </c>
      <c r="F6009" s="1" t="s">
        <v>32900</v>
      </c>
      <c r="G6009" s="1" t="s">
        <v>655</v>
      </c>
      <c r="H6009">
        <v>349</v>
      </c>
      <c r="I6009" s="1" t="s">
        <v>41</v>
      </c>
      <c r="J6009">
        <v>6.5</v>
      </c>
    </row>
    <row r="6010" spans="1:10" hidden="1" x14ac:dyDescent="0.25">
      <c r="A6010" s="24" t="str">
        <f t="shared" si="95"/>
        <v>357ARCELOR (BERTON SICARD)</v>
      </c>
      <c r="B6010" s="1">
        <v>357</v>
      </c>
      <c r="C6010" s="1" t="s">
        <v>32898</v>
      </c>
      <c r="D6010" s="1" t="s">
        <v>78</v>
      </c>
      <c r="E6010" s="1" t="s">
        <v>2224</v>
      </c>
      <c r="F6010" s="1" t="s">
        <v>32900</v>
      </c>
      <c r="G6010" s="1" t="s">
        <v>655</v>
      </c>
      <c r="H6010">
        <v>357</v>
      </c>
      <c r="I6010" s="1" t="s">
        <v>41</v>
      </c>
      <c r="J6010">
        <v>1</v>
      </c>
    </row>
    <row r="6011" spans="1:10" hidden="1" x14ac:dyDescent="0.25">
      <c r="A6011" s="24" t="str">
        <f t="shared" si="95"/>
        <v>359ARCELOR (BERTON SICARD)</v>
      </c>
      <c r="B6011" s="1">
        <v>359</v>
      </c>
      <c r="C6011" s="1" t="s">
        <v>32898</v>
      </c>
      <c r="D6011" s="1" t="s">
        <v>78</v>
      </c>
      <c r="E6011" s="1" t="s">
        <v>2019</v>
      </c>
      <c r="F6011" s="1" t="s">
        <v>32900</v>
      </c>
      <c r="G6011" s="1" t="s">
        <v>655</v>
      </c>
      <c r="H6011">
        <v>359</v>
      </c>
      <c r="I6011" s="1" t="s">
        <v>41</v>
      </c>
      <c r="J6011">
        <v>2</v>
      </c>
    </row>
    <row r="6012" spans="1:10" hidden="1" x14ac:dyDescent="0.25">
      <c r="A6012" s="24" t="str">
        <f t="shared" si="95"/>
        <v>365ARCELOR (BERTON SICARD)</v>
      </c>
      <c r="B6012" s="1">
        <v>365</v>
      </c>
      <c r="C6012" s="1" t="s">
        <v>32898</v>
      </c>
      <c r="D6012" s="1" t="s">
        <v>78</v>
      </c>
      <c r="E6012" s="1" t="s">
        <v>2021</v>
      </c>
      <c r="F6012" s="1" t="s">
        <v>32900</v>
      </c>
      <c r="G6012" s="1" t="s">
        <v>655</v>
      </c>
      <c r="H6012">
        <v>365</v>
      </c>
      <c r="I6012" s="1" t="s">
        <v>41</v>
      </c>
      <c r="J6012">
        <v>2</v>
      </c>
    </row>
    <row r="6013" spans="1:10" hidden="1" x14ac:dyDescent="0.25">
      <c r="A6013" s="24" t="str">
        <f t="shared" si="95"/>
        <v>368ARCELOR (BERTON SICARD)</v>
      </c>
      <c r="B6013" s="1">
        <v>368</v>
      </c>
      <c r="C6013" s="1" t="s">
        <v>32898</v>
      </c>
      <c r="D6013" s="1" t="s">
        <v>78</v>
      </c>
      <c r="E6013" s="1" t="s">
        <v>2022</v>
      </c>
      <c r="F6013" s="1" t="s">
        <v>32900</v>
      </c>
      <c r="G6013" s="1" t="s">
        <v>655</v>
      </c>
      <c r="H6013">
        <v>368</v>
      </c>
      <c r="I6013" s="1" t="s">
        <v>41</v>
      </c>
      <c r="J6013">
        <v>1</v>
      </c>
    </row>
    <row r="6014" spans="1:10" hidden="1" x14ac:dyDescent="0.25">
      <c r="A6014" s="24" t="str">
        <f t="shared" si="95"/>
        <v>375ARCELOR (BERTON SICARD)</v>
      </c>
      <c r="B6014" s="1">
        <v>375</v>
      </c>
      <c r="C6014" s="1" t="s">
        <v>32898</v>
      </c>
      <c r="D6014" s="1" t="s">
        <v>78</v>
      </c>
      <c r="E6014" s="1" t="s">
        <v>989</v>
      </c>
      <c r="F6014" s="1" t="s">
        <v>32900</v>
      </c>
      <c r="G6014" s="1" t="s">
        <v>655</v>
      </c>
      <c r="H6014">
        <v>375</v>
      </c>
      <c r="I6014" s="1" t="s">
        <v>41</v>
      </c>
      <c r="J6014">
        <v>6.5</v>
      </c>
    </row>
    <row r="6015" spans="1:10" hidden="1" x14ac:dyDescent="0.25">
      <c r="A6015" s="24" t="str">
        <f t="shared" si="95"/>
        <v>377ARCELOR (BERTON SICARD)</v>
      </c>
      <c r="B6015" s="1">
        <v>377</v>
      </c>
      <c r="C6015" s="1" t="s">
        <v>32898</v>
      </c>
      <c r="D6015" s="1" t="s">
        <v>168</v>
      </c>
      <c r="E6015" s="1" t="s">
        <v>990</v>
      </c>
      <c r="F6015" s="1" t="s">
        <v>32900</v>
      </c>
      <c r="G6015" s="1" t="s">
        <v>655</v>
      </c>
      <c r="H6015">
        <v>377</v>
      </c>
      <c r="I6015" s="1" t="s">
        <v>41</v>
      </c>
      <c r="J6015">
        <v>6.5</v>
      </c>
    </row>
    <row r="6016" spans="1:10" hidden="1" x14ac:dyDescent="0.25">
      <c r="A6016" s="24" t="str">
        <f t="shared" si="95"/>
        <v>383ARCELOR (BERTON SICARD)</v>
      </c>
      <c r="B6016" s="1">
        <v>383</v>
      </c>
      <c r="C6016" s="1" t="s">
        <v>32898</v>
      </c>
      <c r="D6016" s="1" t="s">
        <v>168</v>
      </c>
      <c r="E6016" s="1" t="s">
        <v>2300</v>
      </c>
      <c r="F6016" s="1" t="s">
        <v>32900</v>
      </c>
      <c r="G6016" s="1" t="s">
        <v>655</v>
      </c>
      <c r="H6016">
        <v>383</v>
      </c>
      <c r="I6016" s="1" t="s">
        <v>41</v>
      </c>
      <c r="J6016">
        <v>1</v>
      </c>
    </row>
    <row r="6017" spans="1:10" hidden="1" x14ac:dyDescent="0.25">
      <c r="A6017" s="24" t="str">
        <f t="shared" si="95"/>
        <v>384ARCELOR (BERTON SICARD)</v>
      </c>
      <c r="B6017" s="1">
        <v>384</v>
      </c>
      <c r="C6017" s="1" t="s">
        <v>32898</v>
      </c>
      <c r="D6017" s="1" t="s">
        <v>78</v>
      </c>
      <c r="E6017" s="1" t="s">
        <v>2025</v>
      </c>
      <c r="F6017" s="1" t="s">
        <v>32900</v>
      </c>
      <c r="G6017" s="1" t="s">
        <v>655</v>
      </c>
      <c r="H6017">
        <v>384</v>
      </c>
      <c r="I6017" s="1" t="s">
        <v>41</v>
      </c>
      <c r="J6017">
        <v>1</v>
      </c>
    </row>
    <row r="6018" spans="1:10" hidden="1" x14ac:dyDescent="0.25">
      <c r="A6018" s="24" t="str">
        <f t="shared" si="95"/>
        <v>385ARCELOR (BERTON SICARD)</v>
      </c>
      <c r="B6018" s="1">
        <v>385</v>
      </c>
      <c r="C6018" s="1" t="s">
        <v>32898</v>
      </c>
      <c r="D6018" s="1" t="s">
        <v>78</v>
      </c>
      <c r="E6018" s="1" t="s">
        <v>2026</v>
      </c>
      <c r="F6018" s="1" t="s">
        <v>32900</v>
      </c>
      <c r="G6018" s="1" t="s">
        <v>655</v>
      </c>
      <c r="H6018">
        <v>385</v>
      </c>
      <c r="I6018" s="1" t="s">
        <v>41</v>
      </c>
      <c r="J6018">
        <v>1</v>
      </c>
    </row>
    <row r="6019" spans="1:10" hidden="1" x14ac:dyDescent="0.25">
      <c r="A6019" s="24" t="str">
        <f t="shared" si="95"/>
        <v>386ARCELOR (BERTON SICARD)</v>
      </c>
      <c r="B6019" s="1">
        <v>386</v>
      </c>
      <c r="C6019" s="1" t="s">
        <v>32898</v>
      </c>
      <c r="D6019" s="1" t="s">
        <v>78</v>
      </c>
      <c r="E6019" s="1" t="s">
        <v>2225</v>
      </c>
      <c r="F6019" s="1" t="s">
        <v>32900</v>
      </c>
      <c r="G6019" s="1" t="s">
        <v>655</v>
      </c>
      <c r="H6019">
        <v>386</v>
      </c>
      <c r="I6019" s="1" t="s">
        <v>41</v>
      </c>
      <c r="J6019">
        <v>1</v>
      </c>
    </row>
    <row r="6020" spans="1:10" hidden="1" x14ac:dyDescent="0.25">
      <c r="A6020" s="24" t="str">
        <f t="shared" si="95"/>
        <v>395ARCELOR (BERTON SICARD)</v>
      </c>
      <c r="B6020" s="1">
        <v>395</v>
      </c>
      <c r="C6020" s="1" t="s">
        <v>32898</v>
      </c>
      <c r="D6020" s="1" t="s">
        <v>78</v>
      </c>
      <c r="E6020" s="1" t="s">
        <v>2027</v>
      </c>
      <c r="F6020" s="1" t="s">
        <v>32900</v>
      </c>
      <c r="G6020" s="1" t="s">
        <v>655</v>
      </c>
      <c r="H6020">
        <v>395</v>
      </c>
      <c r="I6020" s="1" t="s">
        <v>41</v>
      </c>
      <c r="J6020">
        <v>1</v>
      </c>
    </row>
    <row r="6021" spans="1:10" hidden="1" x14ac:dyDescent="0.25">
      <c r="A6021" s="24" t="str">
        <f t="shared" si="95"/>
        <v>399ARCELOR (BERTON SICARD)</v>
      </c>
      <c r="B6021" s="1">
        <v>399</v>
      </c>
      <c r="C6021" s="1" t="s">
        <v>32898</v>
      </c>
      <c r="D6021" s="1" t="s">
        <v>32837</v>
      </c>
      <c r="E6021" s="1" t="s">
        <v>991</v>
      </c>
      <c r="F6021" s="1" t="s">
        <v>32900</v>
      </c>
      <c r="G6021" s="1" t="s">
        <v>655</v>
      </c>
      <c r="H6021">
        <v>399</v>
      </c>
      <c r="I6021" s="1" t="s">
        <v>41</v>
      </c>
      <c r="J6021">
        <v>6.5</v>
      </c>
    </row>
    <row r="6022" spans="1:10" hidden="1" x14ac:dyDescent="0.25">
      <c r="A6022" s="24" t="str">
        <f t="shared" si="95"/>
        <v>500ARCELOR (BERTON SICARD)</v>
      </c>
      <c r="B6022" s="1">
        <v>500</v>
      </c>
      <c r="C6022" s="1" t="s">
        <v>32898</v>
      </c>
      <c r="D6022" s="1" t="s">
        <v>78</v>
      </c>
      <c r="E6022" s="1" t="s">
        <v>992</v>
      </c>
      <c r="F6022" s="1" t="s">
        <v>32900</v>
      </c>
      <c r="G6022" s="1" t="s">
        <v>655</v>
      </c>
      <c r="H6022">
        <v>500</v>
      </c>
      <c r="I6022" s="1" t="s">
        <v>41</v>
      </c>
      <c r="J6022">
        <v>6.5</v>
      </c>
    </row>
    <row r="6023" spans="1:10" hidden="1" x14ac:dyDescent="0.25">
      <c r="A6023" s="24" t="str">
        <f t="shared" si="95"/>
        <v>504NARCELOR (BERTON SICARD)</v>
      </c>
      <c r="B6023" s="1" t="s">
        <v>993</v>
      </c>
      <c r="C6023" s="1" t="s">
        <v>32898</v>
      </c>
      <c r="D6023" s="1" t="s">
        <v>78</v>
      </c>
      <c r="E6023" s="1" t="s">
        <v>994</v>
      </c>
      <c r="F6023" s="1" t="s">
        <v>32900</v>
      </c>
      <c r="G6023" s="1" t="s">
        <v>655</v>
      </c>
      <c r="H6023" t="s">
        <v>993</v>
      </c>
      <c r="I6023" s="1" t="s">
        <v>41</v>
      </c>
      <c r="J6023">
        <v>1</v>
      </c>
    </row>
    <row r="6024" spans="1:10" hidden="1" x14ac:dyDescent="0.25">
      <c r="A6024" s="24" t="str">
        <f t="shared" si="95"/>
        <v>505ARCELOR (BERTON SICARD)</v>
      </c>
      <c r="B6024" s="1">
        <v>505</v>
      </c>
      <c r="C6024" s="1" t="s">
        <v>32898</v>
      </c>
      <c r="D6024" s="1" t="s">
        <v>78</v>
      </c>
      <c r="E6024" s="1" t="s">
        <v>995</v>
      </c>
      <c r="F6024" s="1" t="s">
        <v>32900</v>
      </c>
      <c r="G6024" s="1" t="s">
        <v>655</v>
      </c>
      <c r="H6024">
        <v>505</v>
      </c>
      <c r="I6024" s="1" t="s">
        <v>41</v>
      </c>
      <c r="J6024">
        <v>6.5</v>
      </c>
    </row>
    <row r="6025" spans="1:10" hidden="1" x14ac:dyDescent="0.25">
      <c r="A6025" s="24" t="str">
        <f t="shared" si="95"/>
        <v>506ARCELOR (BERTON SICARD)</v>
      </c>
      <c r="B6025" s="1">
        <v>506</v>
      </c>
      <c r="C6025" s="1" t="s">
        <v>32898</v>
      </c>
      <c r="D6025" s="1" t="s">
        <v>32837</v>
      </c>
      <c r="E6025" s="1" t="s">
        <v>996</v>
      </c>
      <c r="F6025" s="1" t="s">
        <v>32900</v>
      </c>
      <c r="G6025" s="1" t="s">
        <v>655</v>
      </c>
      <c r="H6025">
        <v>506</v>
      </c>
      <c r="I6025" s="1" t="s">
        <v>41</v>
      </c>
      <c r="J6025">
        <v>6.5</v>
      </c>
    </row>
    <row r="6026" spans="1:10" hidden="1" x14ac:dyDescent="0.25">
      <c r="A6026" s="24" t="str">
        <f t="shared" si="95"/>
        <v>508ARCELOR (BERTON SICARD)</v>
      </c>
      <c r="B6026" s="1">
        <v>508</v>
      </c>
      <c r="C6026" s="1" t="s">
        <v>32898</v>
      </c>
      <c r="D6026" s="1" t="s">
        <v>78</v>
      </c>
      <c r="E6026" s="1" t="s">
        <v>998</v>
      </c>
      <c r="F6026" s="1" t="s">
        <v>32900</v>
      </c>
      <c r="G6026" s="1" t="s">
        <v>655</v>
      </c>
      <c r="H6026">
        <v>508</v>
      </c>
      <c r="I6026" s="1" t="s">
        <v>41</v>
      </c>
      <c r="J6026">
        <v>6</v>
      </c>
    </row>
    <row r="6027" spans="1:10" hidden="1" x14ac:dyDescent="0.25">
      <c r="A6027" s="24" t="str">
        <f t="shared" si="95"/>
        <v>508/2ARCELOR (BERTON SICARD)</v>
      </c>
      <c r="B6027" s="1" t="s">
        <v>999</v>
      </c>
      <c r="C6027" s="1" t="s">
        <v>32898</v>
      </c>
      <c r="D6027" s="1" t="s">
        <v>78</v>
      </c>
      <c r="E6027" s="1" t="s">
        <v>1000</v>
      </c>
      <c r="F6027" s="1" t="s">
        <v>32900</v>
      </c>
      <c r="G6027" s="1" t="s">
        <v>655</v>
      </c>
      <c r="H6027" t="s">
        <v>999</v>
      </c>
      <c r="I6027" s="1" t="s">
        <v>41</v>
      </c>
      <c r="J6027">
        <v>1995</v>
      </c>
    </row>
    <row r="6028" spans="1:10" hidden="1" x14ac:dyDescent="0.25">
      <c r="A6028" s="24" t="str">
        <f t="shared" ref="A6028:A6091" si="96">B6028&amp;F6028</f>
        <v>509ARCELOR (BERTON SICARD)</v>
      </c>
      <c r="B6028" s="1">
        <v>509</v>
      </c>
      <c r="C6028" s="1" t="s">
        <v>32898</v>
      </c>
      <c r="D6028" s="1" t="s">
        <v>78</v>
      </c>
      <c r="E6028" s="1" t="s">
        <v>1001</v>
      </c>
      <c r="F6028" s="1" t="s">
        <v>32900</v>
      </c>
      <c r="G6028" s="1" t="s">
        <v>655</v>
      </c>
      <c r="H6028">
        <v>509</v>
      </c>
      <c r="I6028" s="1" t="s">
        <v>41</v>
      </c>
      <c r="J6028">
        <v>6</v>
      </c>
    </row>
    <row r="6029" spans="1:10" hidden="1" x14ac:dyDescent="0.25">
      <c r="A6029" s="24" t="str">
        <f t="shared" si="96"/>
        <v>509/2ARCELOR (BERTON SICARD)</v>
      </c>
      <c r="B6029" s="1" t="s">
        <v>1002</v>
      </c>
      <c r="C6029" s="1" t="s">
        <v>32898</v>
      </c>
      <c r="D6029" s="1" t="s">
        <v>78</v>
      </c>
      <c r="E6029" s="1" t="s">
        <v>1003</v>
      </c>
      <c r="F6029" s="1" t="s">
        <v>32900</v>
      </c>
      <c r="G6029" s="1" t="s">
        <v>655</v>
      </c>
      <c r="H6029" t="s">
        <v>1002</v>
      </c>
      <c r="I6029" s="1" t="s">
        <v>41</v>
      </c>
      <c r="J6029">
        <v>1995</v>
      </c>
    </row>
    <row r="6030" spans="1:10" hidden="1" x14ac:dyDescent="0.25">
      <c r="A6030" s="24" t="str">
        <f t="shared" si="96"/>
        <v>519ARCELOR (BERTON SICARD)</v>
      </c>
      <c r="B6030" s="1">
        <v>519</v>
      </c>
      <c r="C6030" s="1" t="s">
        <v>32898</v>
      </c>
      <c r="D6030" s="1" t="s">
        <v>78</v>
      </c>
      <c r="E6030" s="1" t="s">
        <v>1008</v>
      </c>
      <c r="F6030" s="1" t="s">
        <v>32900</v>
      </c>
      <c r="G6030" s="1" t="s">
        <v>655</v>
      </c>
      <c r="H6030">
        <v>519</v>
      </c>
      <c r="I6030" s="1" t="s">
        <v>41</v>
      </c>
      <c r="J6030">
        <v>6.5</v>
      </c>
    </row>
    <row r="6031" spans="1:10" hidden="1" x14ac:dyDescent="0.25">
      <c r="A6031" s="24" t="str">
        <f t="shared" si="96"/>
        <v>523ARCELOR (BERTON SICARD)</v>
      </c>
      <c r="B6031" s="1">
        <v>523</v>
      </c>
      <c r="C6031" s="1" t="s">
        <v>32898</v>
      </c>
      <c r="D6031" s="1" t="s">
        <v>78</v>
      </c>
      <c r="E6031" s="1" t="s">
        <v>1010</v>
      </c>
      <c r="F6031" s="1" t="s">
        <v>32900</v>
      </c>
      <c r="G6031" s="1" t="s">
        <v>655</v>
      </c>
      <c r="H6031">
        <v>523</v>
      </c>
      <c r="I6031" s="1" t="s">
        <v>41</v>
      </c>
      <c r="J6031">
        <v>6.5</v>
      </c>
    </row>
    <row r="6032" spans="1:10" hidden="1" x14ac:dyDescent="0.25">
      <c r="A6032" s="24" t="str">
        <f t="shared" si="96"/>
        <v>523/4ARCELOR (BERTON SICARD)</v>
      </c>
      <c r="B6032" s="1" t="s">
        <v>1011</v>
      </c>
      <c r="C6032" s="1" t="s">
        <v>32898</v>
      </c>
      <c r="D6032" s="1" t="s">
        <v>78</v>
      </c>
      <c r="E6032" s="1" t="s">
        <v>1010</v>
      </c>
      <c r="F6032" s="1" t="s">
        <v>32900</v>
      </c>
      <c r="G6032" s="1" t="s">
        <v>655</v>
      </c>
      <c r="H6032" t="s">
        <v>1011</v>
      </c>
      <c r="I6032" s="1" t="s">
        <v>41</v>
      </c>
      <c r="J6032">
        <v>4</v>
      </c>
    </row>
    <row r="6033" spans="1:10" hidden="1" x14ac:dyDescent="0.25">
      <c r="A6033" s="24" t="str">
        <f t="shared" si="96"/>
        <v>526ARCELOR (BERTON SICARD)</v>
      </c>
      <c r="B6033" s="1">
        <v>526</v>
      </c>
      <c r="C6033" s="1" t="s">
        <v>32898</v>
      </c>
      <c r="D6033" s="1" t="s">
        <v>78</v>
      </c>
      <c r="E6033" s="1" t="s">
        <v>1012</v>
      </c>
      <c r="F6033" s="1" t="s">
        <v>32900</v>
      </c>
      <c r="G6033" s="1" t="s">
        <v>655</v>
      </c>
      <c r="H6033">
        <v>526</v>
      </c>
      <c r="I6033" s="1" t="s">
        <v>41</v>
      </c>
      <c r="J6033">
        <v>6.5</v>
      </c>
    </row>
    <row r="6034" spans="1:10" hidden="1" x14ac:dyDescent="0.25">
      <c r="A6034" s="24" t="str">
        <f t="shared" si="96"/>
        <v>529ARCELOR (BERTON SICARD)</v>
      </c>
      <c r="B6034" s="1">
        <v>529</v>
      </c>
      <c r="C6034" s="1" t="s">
        <v>32898</v>
      </c>
      <c r="D6034" s="1" t="s">
        <v>168</v>
      </c>
      <c r="E6034" s="1" t="s">
        <v>1014</v>
      </c>
      <c r="F6034" s="1" t="s">
        <v>32900</v>
      </c>
      <c r="G6034" s="1" t="s">
        <v>655</v>
      </c>
      <c r="H6034">
        <v>529</v>
      </c>
      <c r="I6034" s="1" t="s">
        <v>41</v>
      </c>
      <c r="J6034">
        <v>6.5</v>
      </c>
    </row>
    <row r="6035" spans="1:10" hidden="1" x14ac:dyDescent="0.25">
      <c r="A6035" s="24" t="str">
        <f t="shared" si="96"/>
        <v>538ARCELOR (BERTON SICARD)</v>
      </c>
      <c r="B6035" s="1">
        <v>538</v>
      </c>
      <c r="C6035" s="1" t="s">
        <v>32898</v>
      </c>
      <c r="D6035" s="1" t="s">
        <v>78</v>
      </c>
      <c r="E6035" s="1" t="s">
        <v>1021</v>
      </c>
      <c r="F6035" s="1" t="s">
        <v>32900</v>
      </c>
      <c r="G6035" s="1" t="s">
        <v>655</v>
      </c>
      <c r="H6035">
        <v>538</v>
      </c>
      <c r="I6035" s="1" t="s">
        <v>41</v>
      </c>
      <c r="J6035">
        <v>6.5</v>
      </c>
    </row>
    <row r="6036" spans="1:10" hidden="1" x14ac:dyDescent="0.25">
      <c r="A6036" s="24" t="str">
        <f t="shared" si="96"/>
        <v>541IARCELOR (BERTON SICARD)</v>
      </c>
      <c r="B6036" s="1" t="s">
        <v>1022</v>
      </c>
      <c r="C6036" s="1" t="s">
        <v>32898</v>
      </c>
      <c r="D6036" s="1" t="s">
        <v>78</v>
      </c>
      <c r="E6036" s="1" t="s">
        <v>1023</v>
      </c>
      <c r="F6036" s="1" t="s">
        <v>32900</v>
      </c>
      <c r="G6036" s="1" t="s">
        <v>655</v>
      </c>
      <c r="H6036" t="s">
        <v>1022</v>
      </c>
      <c r="I6036" s="1" t="s">
        <v>41</v>
      </c>
      <c r="J6036">
        <v>6.5</v>
      </c>
    </row>
    <row r="6037" spans="1:10" hidden="1" x14ac:dyDescent="0.25">
      <c r="A6037" s="24" t="str">
        <f t="shared" si="96"/>
        <v>541I/4ARCELOR (BERTON SICARD)</v>
      </c>
      <c r="B6037" s="1" t="s">
        <v>1024</v>
      </c>
      <c r="C6037" s="1" t="s">
        <v>32898</v>
      </c>
      <c r="D6037" s="1" t="s">
        <v>78</v>
      </c>
      <c r="E6037" s="1" t="s">
        <v>1023</v>
      </c>
      <c r="F6037" s="1" t="s">
        <v>32900</v>
      </c>
      <c r="G6037" s="1" t="s">
        <v>655</v>
      </c>
      <c r="H6037" t="s">
        <v>1024</v>
      </c>
      <c r="I6037" s="1" t="s">
        <v>41</v>
      </c>
      <c r="J6037">
        <v>4.5</v>
      </c>
    </row>
    <row r="6038" spans="1:10" hidden="1" x14ac:dyDescent="0.25">
      <c r="A6038" s="24" t="str">
        <f t="shared" si="96"/>
        <v>542ARCELOR (BERTON SICARD)</v>
      </c>
      <c r="B6038" s="1">
        <v>542</v>
      </c>
      <c r="C6038" s="1" t="s">
        <v>32898</v>
      </c>
      <c r="D6038" s="1" t="s">
        <v>78</v>
      </c>
      <c r="E6038" s="1" t="s">
        <v>1025</v>
      </c>
      <c r="F6038" s="1" t="s">
        <v>32900</v>
      </c>
      <c r="G6038" s="1" t="s">
        <v>655</v>
      </c>
      <c r="H6038">
        <v>542</v>
      </c>
      <c r="I6038" s="1" t="s">
        <v>41</v>
      </c>
      <c r="J6038">
        <v>6.5</v>
      </c>
    </row>
    <row r="6039" spans="1:10" hidden="1" x14ac:dyDescent="0.25">
      <c r="A6039" s="24" t="str">
        <f t="shared" si="96"/>
        <v>542/4ARCELOR (BERTON SICARD)</v>
      </c>
      <c r="B6039" s="1" t="s">
        <v>1026</v>
      </c>
      <c r="C6039" s="1" t="s">
        <v>32898</v>
      </c>
      <c r="D6039" s="1" t="s">
        <v>78</v>
      </c>
      <c r="E6039" s="1" t="s">
        <v>1025</v>
      </c>
      <c r="F6039" s="1" t="s">
        <v>32900</v>
      </c>
      <c r="G6039" s="1" t="s">
        <v>655</v>
      </c>
      <c r="H6039" t="s">
        <v>1026</v>
      </c>
      <c r="I6039" s="1" t="s">
        <v>41</v>
      </c>
      <c r="J6039">
        <v>4.5</v>
      </c>
    </row>
    <row r="6040" spans="1:10" hidden="1" x14ac:dyDescent="0.25">
      <c r="A6040" s="24" t="str">
        <f t="shared" si="96"/>
        <v>550ARCELOR (BERTON SICARD)</v>
      </c>
      <c r="B6040" s="1">
        <v>550</v>
      </c>
      <c r="C6040" s="1" t="s">
        <v>32898</v>
      </c>
      <c r="D6040" s="1" t="s">
        <v>78</v>
      </c>
      <c r="E6040" s="1" t="s">
        <v>2087</v>
      </c>
      <c r="F6040" s="1" t="s">
        <v>32900</v>
      </c>
      <c r="G6040" s="1" t="s">
        <v>655</v>
      </c>
      <c r="H6040">
        <v>550</v>
      </c>
      <c r="I6040" s="1" t="s">
        <v>41</v>
      </c>
      <c r="J6040">
        <v>2</v>
      </c>
    </row>
    <row r="6041" spans="1:10" hidden="1" x14ac:dyDescent="0.25">
      <c r="A6041" s="24" t="str">
        <f t="shared" si="96"/>
        <v>551ARCELOR (BERTON SICARD)</v>
      </c>
      <c r="B6041" s="1">
        <v>551</v>
      </c>
      <c r="C6041" s="1" t="s">
        <v>32898</v>
      </c>
      <c r="D6041" s="1" t="s">
        <v>78</v>
      </c>
      <c r="E6041" s="1" t="s">
        <v>2305</v>
      </c>
      <c r="F6041" s="1" t="s">
        <v>32900</v>
      </c>
      <c r="G6041" s="1" t="s">
        <v>655</v>
      </c>
      <c r="H6041">
        <v>551</v>
      </c>
      <c r="I6041" s="1" t="s">
        <v>41</v>
      </c>
      <c r="J6041">
        <v>1</v>
      </c>
    </row>
    <row r="6042" spans="1:10" hidden="1" x14ac:dyDescent="0.25">
      <c r="A6042" s="24" t="str">
        <f t="shared" si="96"/>
        <v>557ARCELOR (BERTON SICARD)</v>
      </c>
      <c r="B6042" s="1">
        <v>557</v>
      </c>
      <c r="C6042" s="1" t="s">
        <v>32898</v>
      </c>
      <c r="D6042" s="1" t="s">
        <v>78</v>
      </c>
      <c r="E6042" s="1" t="s">
        <v>1033</v>
      </c>
      <c r="F6042" s="1" t="s">
        <v>32900</v>
      </c>
      <c r="G6042" s="1" t="s">
        <v>655</v>
      </c>
      <c r="H6042">
        <v>557</v>
      </c>
      <c r="I6042" s="1" t="s">
        <v>41</v>
      </c>
      <c r="J6042">
        <v>1</v>
      </c>
    </row>
    <row r="6043" spans="1:10" hidden="1" x14ac:dyDescent="0.25">
      <c r="A6043" s="24" t="str">
        <f t="shared" si="96"/>
        <v>562ARCELOR (BERTON SICARD)</v>
      </c>
      <c r="B6043" s="1">
        <v>562</v>
      </c>
      <c r="C6043" s="1" t="s">
        <v>32898</v>
      </c>
      <c r="D6043" s="1" t="s">
        <v>78</v>
      </c>
      <c r="E6043" s="1" t="s">
        <v>2230</v>
      </c>
      <c r="F6043" s="1" t="s">
        <v>32900</v>
      </c>
      <c r="G6043" s="1" t="s">
        <v>655</v>
      </c>
      <c r="H6043">
        <v>562</v>
      </c>
      <c r="I6043" s="1" t="s">
        <v>41</v>
      </c>
      <c r="J6043">
        <v>2</v>
      </c>
    </row>
    <row r="6044" spans="1:10" hidden="1" x14ac:dyDescent="0.25">
      <c r="A6044" s="24" t="str">
        <f t="shared" si="96"/>
        <v>566ARCELOR (BERTON SICARD)</v>
      </c>
      <c r="B6044" s="1">
        <v>566</v>
      </c>
      <c r="C6044" s="1" t="s">
        <v>32898</v>
      </c>
      <c r="D6044" s="1" t="s">
        <v>78</v>
      </c>
      <c r="E6044" s="1" t="s">
        <v>1035</v>
      </c>
      <c r="F6044" s="1" t="s">
        <v>32900</v>
      </c>
      <c r="G6044" s="1" t="s">
        <v>655</v>
      </c>
      <c r="H6044">
        <v>566</v>
      </c>
      <c r="I6044" s="1" t="s">
        <v>41</v>
      </c>
      <c r="J6044">
        <v>1</v>
      </c>
    </row>
    <row r="6045" spans="1:10" hidden="1" x14ac:dyDescent="0.25">
      <c r="A6045" s="24" t="str">
        <f t="shared" si="96"/>
        <v>570ARCELOR (BERTON SICARD)</v>
      </c>
      <c r="B6045" s="1">
        <v>570</v>
      </c>
      <c r="C6045" s="1" t="s">
        <v>32898</v>
      </c>
      <c r="D6045" s="1" t="s">
        <v>78</v>
      </c>
      <c r="E6045" s="1" t="s">
        <v>2308</v>
      </c>
      <c r="F6045" s="1" t="s">
        <v>32900</v>
      </c>
      <c r="G6045" s="1" t="s">
        <v>655</v>
      </c>
      <c r="H6045">
        <v>570</v>
      </c>
      <c r="I6045" s="1" t="s">
        <v>41</v>
      </c>
      <c r="J6045">
        <v>1</v>
      </c>
    </row>
    <row r="6046" spans="1:10" hidden="1" x14ac:dyDescent="0.25">
      <c r="A6046" s="24" t="str">
        <f t="shared" si="96"/>
        <v>574ARCELOR (BERTON SICARD)</v>
      </c>
      <c r="B6046" s="1">
        <v>574</v>
      </c>
      <c r="C6046" s="1" t="s">
        <v>32898</v>
      </c>
      <c r="D6046" s="1" t="s">
        <v>78</v>
      </c>
      <c r="E6046" s="1" t="s">
        <v>2309</v>
      </c>
      <c r="F6046" s="1" t="s">
        <v>32900</v>
      </c>
      <c r="G6046" s="1" t="s">
        <v>655</v>
      </c>
      <c r="H6046">
        <v>574</v>
      </c>
      <c r="I6046" s="1" t="s">
        <v>41</v>
      </c>
      <c r="J6046">
        <v>1</v>
      </c>
    </row>
    <row r="6047" spans="1:10" hidden="1" x14ac:dyDescent="0.25">
      <c r="A6047" s="24" t="str">
        <f t="shared" si="96"/>
        <v>578ARCELOR (BERTON SICARD)</v>
      </c>
      <c r="B6047" s="1">
        <v>578</v>
      </c>
      <c r="C6047" s="1" t="s">
        <v>32898</v>
      </c>
      <c r="D6047" s="1" t="s">
        <v>78</v>
      </c>
      <c r="E6047" s="1" t="s">
        <v>1038</v>
      </c>
      <c r="F6047" s="1" t="s">
        <v>32900</v>
      </c>
      <c r="G6047" s="1" t="s">
        <v>655</v>
      </c>
      <c r="H6047">
        <v>578</v>
      </c>
      <c r="I6047" s="1" t="s">
        <v>41</v>
      </c>
      <c r="J6047">
        <v>1</v>
      </c>
    </row>
    <row r="6048" spans="1:10" hidden="1" x14ac:dyDescent="0.25">
      <c r="A6048" s="24" t="str">
        <f t="shared" si="96"/>
        <v>580ARCELOR (BERTON SICARD)</v>
      </c>
      <c r="B6048" s="1">
        <v>580</v>
      </c>
      <c r="C6048" s="1" t="s">
        <v>32898</v>
      </c>
      <c r="D6048" s="1" t="s">
        <v>168</v>
      </c>
      <c r="E6048" s="1" t="s">
        <v>1039</v>
      </c>
      <c r="F6048" s="1" t="s">
        <v>32900</v>
      </c>
      <c r="G6048" s="1" t="s">
        <v>655</v>
      </c>
      <c r="H6048">
        <v>580</v>
      </c>
      <c r="I6048" s="1" t="s">
        <v>41</v>
      </c>
      <c r="J6048">
        <v>6.5</v>
      </c>
    </row>
    <row r="6049" spans="1:10" hidden="1" x14ac:dyDescent="0.25">
      <c r="A6049" s="24" t="str">
        <f t="shared" si="96"/>
        <v>584ARCELOR (BERTON SICARD)</v>
      </c>
      <c r="B6049" s="1">
        <v>584</v>
      </c>
      <c r="C6049" s="1" t="s">
        <v>32898</v>
      </c>
      <c r="D6049" s="1" t="s">
        <v>78</v>
      </c>
      <c r="E6049" s="1" t="s">
        <v>2233</v>
      </c>
      <c r="F6049" s="1" t="s">
        <v>32900</v>
      </c>
      <c r="G6049" s="1" t="s">
        <v>655</v>
      </c>
      <c r="H6049">
        <v>584</v>
      </c>
      <c r="I6049" s="1" t="s">
        <v>41</v>
      </c>
      <c r="J6049">
        <v>1</v>
      </c>
    </row>
    <row r="6050" spans="1:10" hidden="1" x14ac:dyDescent="0.25">
      <c r="A6050" s="24" t="str">
        <f t="shared" si="96"/>
        <v>585ARCELOR (BERTON SICARD)</v>
      </c>
      <c r="B6050" s="1">
        <v>585</v>
      </c>
      <c r="C6050" s="1" t="s">
        <v>32898</v>
      </c>
      <c r="D6050" s="1" t="s">
        <v>78</v>
      </c>
      <c r="E6050" s="1" t="s">
        <v>2234</v>
      </c>
      <c r="F6050" s="1" t="s">
        <v>32900</v>
      </c>
      <c r="G6050" s="1" t="s">
        <v>655</v>
      </c>
      <c r="H6050">
        <v>585</v>
      </c>
      <c r="I6050" s="1" t="s">
        <v>41</v>
      </c>
      <c r="J6050">
        <v>1</v>
      </c>
    </row>
    <row r="6051" spans="1:10" hidden="1" x14ac:dyDescent="0.25">
      <c r="A6051" s="24" t="str">
        <f t="shared" si="96"/>
        <v>586ARCELOR (BERTON SICARD)</v>
      </c>
      <c r="B6051" s="1">
        <v>586</v>
      </c>
      <c r="C6051" s="1" t="s">
        <v>32898</v>
      </c>
      <c r="D6051" s="1" t="s">
        <v>168</v>
      </c>
      <c r="E6051" s="1" t="s">
        <v>2310</v>
      </c>
      <c r="F6051" s="1" t="s">
        <v>32900</v>
      </c>
      <c r="G6051" s="1" t="s">
        <v>655</v>
      </c>
      <c r="H6051">
        <v>586</v>
      </c>
      <c r="I6051" s="1" t="s">
        <v>41</v>
      </c>
      <c r="J6051">
        <v>2</v>
      </c>
    </row>
    <row r="6052" spans="1:10" hidden="1" x14ac:dyDescent="0.25">
      <c r="A6052" s="24" t="str">
        <f t="shared" si="96"/>
        <v>589ARCELOR (BERTON SICARD)</v>
      </c>
      <c r="B6052" s="1">
        <v>589</v>
      </c>
      <c r="C6052" s="1" t="s">
        <v>32898</v>
      </c>
      <c r="D6052" s="1" t="s">
        <v>78</v>
      </c>
      <c r="E6052" s="1" t="s">
        <v>2311</v>
      </c>
      <c r="F6052" s="1" t="s">
        <v>32900</v>
      </c>
      <c r="G6052" s="1" t="s">
        <v>655</v>
      </c>
      <c r="H6052">
        <v>589</v>
      </c>
      <c r="I6052" s="1" t="s">
        <v>41</v>
      </c>
      <c r="J6052">
        <v>1</v>
      </c>
    </row>
    <row r="6053" spans="1:10" hidden="1" x14ac:dyDescent="0.25">
      <c r="A6053" s="24" t="str">
        <f t="shared" si="96"/>
        <v>594ARCELOR (BERTON SICARD)</v>
      </c>
      <c r="B6053" s="1">
        <v>594</v>
      </c>
      <c r="C6053" s="1" t="s">
        <v>32898</v>
      </c>
      <c r="D6053" s="1" t="s">
        <v>78</v>
      </c>
      <c r="E6053" s="1" t="s">
        <v>2236</v>
      </c>
      <c r="F6053" s="1" t="s">
        <v>32900</v>
      </c>
      <c r="G6053" s="1" t="s">
        <v>655</v>
      </c>
      <c r="H6053">
        <v>594</v>
      </c>
      <c r="I6053" s="1" t="s">
        <v>41</v>
      </c>
      <c r="J6053">
        <v>2</v>
      </c>
    </row>
    <row r="6054" spans="1:10" hidden="1" x14ac:dyDescent="0.25">
      <c r="A6054" s="24" t="str">
        <f t="shared" si="96"/>
        <v>595ARCELOR (BERTON SICARD)</v>
      </c>
      <c r="B6054" s="1">
        <v>595</v>
      </c>
      <c r="C6054" s="1" t="s">
        <v>32898</v>
      </c>
      <c r="D6054" s="1" t="s">
        <v>78</v>
      </c>
      <c r="E6054" s="1" t="s">
        <v>1042</v>
      </c>
      <c r="F6054" s="1" t="s">
        <v>32900</v>
      </c>
      <c r="G6054" s="1" t="s">
        <v>655</v>
      </c>
      <c r="H6054">
        <v>595</v>
      </c>
      <c r="I6054" s="1" t="s">
        <v>41</v>
      </c>
      <c r="J6054">
        <v>1</v>
      </c>
    </row>
    <row r="6055" spans="1:10" hidden="1" x14ac:dyDescent="0.25">
      <c r="A6055" s="24" t="str">
        <f t="shared" si="96"/>
        <v>597ARCELOR (BERTON SICARD)</v>
      </c>
      <c r="B6055" s="1">
        <v>597</v>
      </c>
      <c r="C6055" s="1" t="s">
        <v>32898</v>
      </c>
      <c r="D6055" s="1" t="s">
        <v>78</v>
      </c>
      <c r="E6055" s="1" t="s">
        <v>1043</v>
      </c>
      <c r="F6055" s="1" t="s">
        <v>32900</v>
      </c>
      <c r="G6055" s="1" t="s">
        <v>655</v>
      </c>
      <c r="H6055">
        <v>597</v>
      </c>
      <c r="I6055" s="1" t="s">
        <v>41</v>
      </c>
      <c r="J6055">
        <v>6.5</v>
      </c>
    </row>
    <row r="6056" spans="1:10" hidden="1" x14ac:dyDescent="0.25">
      <c r="A6056" s="24" t="str">
        <f t="shared" si="96"/>
        <v>597-C1-UARCELOR (BERTON SICARD)</v>
      </c>
      <c r="B6056" s="1" t="s">
        <v>2313</v>
      </c>
      <c r="C6056" s="1" t="s">
        <v>32898</v>
      </c>
      <c r="D6056" s="1" t="s">
        <v>78</v>
      </c>
      <c r="E6056" s="1" t="s">
        <v>2314</v>
      </c>
      <c r="F6056" s="1" t="s">
        <v>32900</v>
      </c>
      <c r="G6056" s="1" t="s">
        <v>655</v>
      </c>
      <c r="H6056" t="s">
        <v>2313</v>
      </c>
      <c r="I6056" s="1" t="s">
        <v>41</v>
      </c>
      <c r="J6056">
        <v>1</v>
      </c>
    </row>
    <row r="6057" spans="1:10" hidden="1" x14ac:dyDescent="0.25">
      <c r="A6057" s="24" t="str">
        <f t="shared" si="96"/>
        <v>597-C2-UARCELOR (BERTON SICARD)</v>
      </c>
      <c r="B6057" s="1" t="s">
        <v>2315</v>
      </c>
      <c r="C6057" s="1" t="s">
        <v>32898</v>
      </c>
      <c r="D6057" s="1" t="s">
        <v>78</v>
      </c>
      <c r="E6057" s="1" t="s">
        <v>2316</v>
      </c>
      <c r="F6057" s="1" t="s">
        <v>32900</v>
      </c>
      <c r="G6057" s="1" t="s">
        <v>655</v>
      </c>
      <c r="H6057" t="s">
        <v>2315</v>
      </c>
      <c r="I6057" s="1" t="s">
        <v>41</v>
      </c>
      <c r="J6057">
        <v>1</v>
      </c>
    </row>
    <row r="6058" spans="1:10" hidden="1" x14ac:dyDescent="0.25">
      <c r="A6058" s="24" t="str">
        <f t="shared" si="96"/>
        <v>597-C3-UARCELOR (BERTON SICARD)</v>
      </c>
      <c r="B6058" s="1" t="s">
        <v>1044</v>
      </c>
      <c r="C6058" s="1" t="s">
        <v>32898</v>
      </c>
      <c r="D6058" s="1" t="s">
        <v>78</v>
      </c>
      <c r="E6058" s="1" t="s">
        <v>1045</v>
      </c>
      <c r="F6058" s="1" t="s">
        <v>32900</v>
      </c>
      <c r="G6058" s="1" t="s">
        <v>655</v>
      </c>
      <c r="H6058" t="s">
        <v>1044</v>
      </c>
      <c r="I6058" s="1" t="s">
        <v>41</v>
      </c>
      <c r="J6058">
        <v>1</v>
      </c>
    </row>
    <row r="6059" spans="1:10" hidden="1" x14ac:dyDescent="0.25">
      <c r="A6059" s="24" t="str">
        <f t="shared" si="96"/>
        <v>597-C4-UARCELOR (BERTON SICARD)</v>
      </c>
      <c r="B6059" s="1" t="s">
        <v>2317</v>
      </c>
      <c r="C6059" s="1" t="s">
        <v>32898</v>
      </c>
      <c r="D6059" s="1" t="s">
        <v>78</v>
      </c>
      <c r="E6059" s="1" t="s">
        <v>2318</v>
      </c>
      <c r="F6059" s="1" t="s">
        <v>32900</v>
      </c>
      <c r="G6059" s="1" t="s">
        <v>655</v>
      </c>
      <c r="H6059" t="s">
        <v>2317</v>
      </c>
      <c r="I6059" s="1" t="s">
        <v>41</v>
      </c>
      <c r="J6059">
        <v>1</v>
      </c>
    </row>
    <row r="6060" spans="1:10" hidden="1" x14ac:dyDescent="0.25">
      <c r="A6060" s="24" t="str">
        <f t="shared" si="96"/>
        <v>598ARCELOR (BERTON SICARD)</v>
      </c>
      <c r="B6060" s="1">
        <v>598</v>
      </c>
      <c r="C6060" s="1" t="s">
        <v>32898</v>
      </c>
      <c r="D6060" s="1" t="s">
        <v>78</v>
      </c>
      <c r="E6060" s="1" t="s">
        <v>2237</v>
      </c>
      <c r="F6060" s="1" t="s">
        <v>32900</v>
      </c>
      <c r="G6060" s="1" t="s">
        <v>655</v>
      </c>
      <c r="H6060">
        <v>598</v>
      </c>
      <c r="I6060" s="1" t="s">
        <v>41</v>
      </c>
      <c r="J6060">
        <v>1</v>
      </c>
    </row>
    <row r="6061" spans="1:10" hidden="1" x14ac:dyDescent="0.25">
      <c r="A6061" s="24" t="str">
        <f t="shared" si="96"/>
        <v>599ARCELOR (BERTON SICARD)</v>
      </c>
      <c r="B6061" s="1">
        <v>599</v>
      </c>
      <c r="C6061" s="1" t="s">
        <v>32898</v>
      </c>
      <c r="D6061" s="1" t="s">
        <v>78</v>
      </c>
      <c r="E6061" s="1" t="s">
        <v>2238</v>
      </c>
      <c r="F6061" s="1" t="s">
        <v>32900</v>
      </c>
      <c r="G6061" s="1" t="s">
        <v>655</v>
      </c>
      <c r="H6061">
        <v>599</v>
      </c>
      <c r="I6061" s="1" t="s">
        <v>41</v>
      </c>
      <c r="J6061">
        <v>1</v>
      </c>
    </row>
    <row r="6062" spans="1:10" hidden="1" x14ac:dyDescent="0.25">
      <c r="A6062" s="24" t="str">
        <f t="shared" si="96"/>
        <v>601ARCELOR (BERTON SICARD)</v>
      </c>
      <c r="B6062" s="1">
        <v>601</v>
      </c>
      <c r="C6062" s="1" t="s">
        <v>32898</v>
      </c>
      <c r="D6062" s="1" t="s">
        <v>168</v>
      </c>
      <c r="E6062" s="1" t="s">
        <v>1046</v>
      </c>
      <c r="F6062" s="1" t="s">
        <v>32900</v>
      </c>
      <c r="G6062" s="1" t="s">
        <v>655</v>
      </c>
      <c r="H6062">
        <v>601</v>
      </c>
      <c r="I6062" s="1" t="s">
        <v>41</v>
      </c>
      <c r="J6062">
        <v>5</v>
      </c>
    </row>
    <row r="6063" spans="1:10" hidden="1" x14ac:dyDescent="0.25">
      <c r="A6063" s="24" t="str">
        <f t="shared" si="96"/>
        <v>602ARCELOR (BERTON SICARD)</v>
      </c>
      <c r="B6063" s="1">
        <v>602</v>
      </c>
      <c r="C6063" s="1" t="s">
        <v>32898</v>
      </c>
      <c r="D6063" s="1" t="s">
        <v>78</v>
      </c>
      <c r="E6063" s="1" t="s">
        <v>1047</v>
      </c>
      <c r="F6063" s="1" t="s">
        <v>32900</v>
      </c>
      <c r="G6063" s="1" t="s">
        <v>655</v>
      </c>
      <c r="H6063">
        <v>602</v>
      </c>
      <c r="I6063" s="1" t="s">
        <v>41</v>
      </c>
      <c r="J6063">
        <v>10</v>
      </c>
    </row>
    <row r="6064" spans="1:10" hidden="1" x14ac:dyDescent="0.25">
      <c r="A6064" s="24" t="str">
        <f t="shared" si="96"/>
        <v>607ARCELOR (BERTON SICARD)</v>
      </c>
      <c r="B6064" s="1">
        <v>607</v>
      </c>
      <c r="C6064" s="1" t="s">
        <v>32898</v>
      </c>
      <c r="D6064" s="1" t="s">
        <v>32837</v>
      </c>
      <c r="E6064" s="1" t="s">
        <v>1048</v>
      </c>
      <c r="F6064" s="1" t="s">
        <v>32900</v>
      </c>
      <c r="G6064" s="1" t="s">
        <v>655</v>
      </c>
      <c r="H6064">
        <v>607</v>
      </c>
      <c r="I6064" s="1" t="s">
        <v>41</v>
      </c>
      <c r="J6064">
        <v>6.5</v>
      </c>
    </row>
    <row r="6065" spans="1:10" hidden="1" x14ac:dyDescent="0.25">
      <c r="A6065" s="24" t="str">
        <f t="shared" si="96"/>
        <v>608ARCELOR (BERTON SICARD)</v>
      </c>
      <c r="B6065" s="1">
        <v>608</v>
      </c>
      <c r="C6065" s="1" t="s">
        <v>32898</v>
      </c>
      <c r="D6065" s="1" t="s">
        <v>78</v>
      </c>
      <c r="E6065" s="1" t="s">
        <v>1043</v>
      </c>
      <c r="F6065" s="1" t="s">
        <v>32900</v>
      </c>
      <c r="G6065" s="1" t="s">
        <v>655</v>
      </c>
      <c r="H6065">
        <v>608</v>
      </c>
      <c r="I6065" s="1" t="s">
        <v>41</v>
      </c>
      <c r="J6065">
        <v>6.5</v>
      </c>
    </row>
    <row r="6066" spans="1:10" hidden="1" x14ac:dyDescent="0.25">
      <c r="A6066" s="24" t="str">
        <f t="shared" si="96"/>
        <v>610ARCELOR (BERTON SICARD)</v>
      </c>
      <c r="B6066" s="1">
        <v>610</v>
      </c>
      <c r="C6066" s="1" t="s">
        <v>32898</v>
      </c>
      <c r="D6066" s="1" t="s">
        <v>168</v>
      </c>
      <c r="E6066" s="1" t="s">
        <v>1049</v>
      </c>
      <c r="F6066" s="1" t="s">
        <v>32900</v>
      </c>
      <c r="G6066" s="1" t="s">
        <v>655</v>
      </c>
      <c r="H6066">
        <v>610</v>
      </c>
      <c r="I6066" s="1" t="s">
        <v>41</v>
      </c>
      <c r="J6066">
        <v>5</v>
      </c>
    </row>
    <row r="6067" spans="1:10" hidden="1" x14ac:dyDescent="0.25">
      <c r="A6067" s="24" t="str">
        <f t="shared" si="96"/>
        <v>611ARCELOR (BERTON SICARD)</v>
      </c>
      <c r="B6067" s="1">
        <v>611</v>
      </c>
      <c r="C6067" s="1" t="s">
        <v>32898</v>
      </c>
      <c r="D6067" s="1" t="s">
        <v>32837</v>
      </c>
      <c r="E6067" s="1" t="s">
        <v>1050</v>
      </c>
      <c r="F6067" s="1" t="s">
        <v>32900</v>
      </c>
      <c r="G6067" s="1" t="s">
        <v>655</v>
      </c>
      <c r="H6067">
        <v>611</v>
      </c>
      <c r="I6067" s="1" t="s">
        <v>41</v>
      </c>
      <c r="J6067">
        <v>6.5</v>
      </c>
    </row>
    <row r="6068" spans="1:10" hidden="1" x14ac:dyDescent="0.25">
      <c r="A6068" s="24" t="str">
        <f t="shared" si="96"/>
        <v>612ARCELOR (BERTON SICARD)</v>
      </c>
      <c r="B6068" s="1">
        <v>612</v>
      </c>
      <c r="C6068" s="1" t="s">
        <v>32898</v>
      </c>
      <c r="D6068" s="1" t="s">
        <v>78</v>
      </c>
      <c r="E6068" s="1" t="s">
        <v>1051</v>
      </c>
      <c r="F6068" s="1" t="s">
        <v>32900</v>
      </c>
      <c r="G6068" s="1" t="s">
        <v>655</v>
      </c>
      <c r="H6068">
        <v>612</v>
      </c>
      <c r="I6068" s="1" t="s">
        <v>41</v>
      </c>
      <c r="J6068">
        <v>6.5</v>
      </c>
    </row>
    <row r="6069" spans="1:10" hidden="1" x14ac:dyDescent="0.25">
      <c r="A6069" s="24" t="str">
        <f t="shared" si="96"/>
        <v>613ARCELOR (BERTON SICARD)</v>
      </c>
      <c r="B6069" s="1">
        <v>613</v>
      </c>
      <c r="C6069" s="1" t="s">
        <v>32898</v>
      </c>
      <c r="D6069" s="1" t="s">
        <v>32837</v>
      </c>
      <c r="E6069" s="1" t="s">
        <v>1052</v>
      </c>
      <c r="F6069" s="1" t="s">
        <v>32900</v>
      </c>
      <c r="G6069" s="1" t="s">
        <v>655</v>
      </c>
      <c r="H6069">
        <v>613</v>
      </c>
      <c r="I6069" s="1" t="s">
        <v>41</v>
      </c>
      <c r="J6069">
        <v>6.5</v>
      </c>
    </row>
    <row r="6070" spans="1:10" hidden="1" x14ac:dyDescent="0.25">
      <c r="A6070" s="24" t="str">
        <f t="shared" si="96"/>
        <v>615ARCELOR (BERTON SICARD)</v>
      </c>
      <c r="B6070" s="1">
        <v>615</v>
      </c>
      <c r="C6070" s="1" t="s">
        <v>32898</v>
      </c>
      <c r="D6070" s="1" t="s">
        <v>78</v>
      </c>
      <c r="E6070" s="1" t="s">
        <v>799</v>
      </c>
      <c r="F6070" s="1" t="s">
        <v>32900</v>
      </c>
      <c r="G6070" s="1" t="s">
        <v>655</v>
      </c>
      <c r="H6070">
        <v>615</v>
      </c>
      <c r="I6070" s="1" t="s">
        <v>41</v>
      </c>
      <c r="J6070">
        <v>6.5</v>
      </c>
    </row>
    <row r="6071" spans="1:10" hidden="1" x14ac:dyDescent="0.25">
      <c r="A6071" s="24" t="str">
        <f t="shared" si="96"/>
        <v>615/C1ARCELOR (BERTON SICARD)</v>
      </c>
      <c r="B6071" s="1" t="s">
        <v>1053</v>
      </c>
      <c r="C6071" s="1" t="s">
        <v>32898</v>
      </c>
      <c r="D6071" s="1" t="s">
        <v>78</v>
      </c>
      <c r="E6071" s="1" t="s">
        <v>1054</v>
      </c>
      <c r="F6071" s="1" t="s">
        <v>32900</v>
      </c>
      <c r="G6071" s="1" t="s">
        <v>655</v>
      </c>
      <c r="H6071" t="s">
        <v>1053</v>
      </c>
      <c r="I6071" s="1" t="s">
        <v>41</v>
      </c>
      <c r="J6071">
        <v>1</v>
      </c>
    </row>
    <row r="6072" spans="1:10" hidden="1" x14ac:dyDescent="0.25">
      <c r="A6072" s="24" t="str">
        <f t="shared" si="96"/>
        <v>615/C2ARCELOR (BERTON SICARD)</v>
      </c>
      <c r="B6072" s="1" t="s">
        <v>1055</v>
      </c>
      <c r="C6072" s="1" t="s">
        <v>32898</v>
      </c>
      <c r="D6072" s="1" t="s">
        <v>78</v>
      </c>
      <c r="E6072" s="1" t="s">
        <v>1056</v>
      </c>
      <c r="F6072" s="1" t="s">
        <v>32900</v>
      </c>
      <c r="G6072" s="1" t="s">
        <v>655</v>
      </c>
      <c r="H6072" t="s">
        <v>1055</v>
      </c>
      <c r="I6072" s="1" t="s">
        <v>41</v>
      </c>
      <c r="J6072">
        <v>1</v>
      </c>
    </row>
    <row r="6073" spans="1:10" hidden="1" x14ac:dyDescent="0.25">
      <c r="A6073" s="24" t="str">
        <f t="shared" si="96"/>
        <v>615/C3ARCELOR (BERTON SICARD)</v>
      </c>
      <c r="B6073" s="1" t="s">
        <v>1057</v>
      </c>
      <c r="C6073" s="1" t="s">
        <v>32898</v>
      </c>
      <c r="D6073" s="1" t="s">
        <v>78</v>
      </c>
      <c r="E6073" s="1" t="s">
        <v>1058</v>
      </c>
      <c r="F6073" s="1" t="s">
        <v>32900</v>
      </c>
      <c r="G6073" s="1" t="s">
        <v>655</v>
      </c>
      <c r="H6073" t="s">
        <v>1057</v>
      </c>
      <c r="I6073" s="1" t="s">
        <v>41</v>
      </c>
      <c r="J6073">
        <v>1</v>
      </c>
    </row>
    <row r="6074" spans="1:10" hidden="1" x14ac:dyDescent="0.25">
      <c r="A6074" s="24" t="str">
        <f t="shared" si="96"/>
        <v>615/C4ARCELOR (BERTON SICARD)</v>
      </c>
      <c r="B6074" s="1" t="s">
        <v>1059</v>
      </c>
      <c r="C6074" s="1" t="s">
        <v>32898</v>
      </c>
      <c r="D6074" s="1" t="s">
        <v>78</v>
      </c>
      <c r="E6074" s="1" t="s">
        <v>1060</v>
      </c>
      <c r="F6074" s="1" t="s">
        <v>32900</v>
      </c>
      <c r="G6074" s="1" t="s">
        <v>655</v>
      </c>
      <c r="H6074" t="s">
        <v>1059</v>
      </c>
      <c r="I6074" s="1" t="s">
        <v>41</v>
      </c>
      <c r="J6074">
        <v>1</v>
      </c>
    </row>
    <row r="6075" spans="1:10" hidden="1" x14ac:dyDescent="0.25">
      <c r="A6075" s="24" t="str">
        <f t="shared" si="96"/>
        <v>616ARCELOR (BERTON SICARD)</v>
      </c>
      <c r="B6075" s="1">
        <v>616</v>
      </c>
      <c r="C6075" s="1" t="s">
        <v>32898</v>
      </c>
      <c r="D6075" s="1" t="s">
        <v>78</v>
      </c>
      <c r="E6075" s="1" t="s">
        <v>2239</v>
      </c>
      <c r="F6075" s="1" t="s">
        <v>32900</v>
      </c>
      <c r="G6075" s="1" t="s">
        <v>655</v>
      </c>
      <c r="H6075">
        <v>616</v>
      </c>
      <c r="I6075" s="1" t="s">
        <v>41</v>
      </c>
      <c r="J6075">
        <v>1</v>
      </c>
    </row>
    <row r="6076" spans="1:10" hidden="1" x14ac:dyDescent="0.25">
      <c r="A6076" s="24" t="str">
        <f t="shared" si="96"/>
        <v>620ARCELOR (BERTON SICARD)</v>
      </c>
      <c r="B6076" s="1">
        <v>620</v>
      </c>
      <c r="C6076" s="1" t="s">
        <v>32898</v>
      </c>
      <c r="D6076" s="1" t="s">
        <v>78</v>
      </c>
      <c r="E6076" s="1" t="s">
        <v>1071</v>
      </c>
      <c r="F6076" s="1" t="s">
        <v>32900</v>
      </c>
      <c r="G6076" s="1" t="s">
        <v>655</v>
      </c>
      <c r="H6076">
        <v>620</v>
      </c>
      <c r="I6076" s="1" t="s">
        <v>41</v>
      </c>
      <c r="J6076">
        <v>6.5</v>
      </c>
    </row>
    <row r="6077" spans="1:10" hidden="1" x14ac:dyDescent="0.25">
      <c r="A6077" s="24" t="str">
        <f t="shared" si="96"/>
        <v>620/5ARCELOR (BERTON SICARD)</v>
      </c>
      <c r="B6077" s="1" t="s">
        <v>1072</v>
      </c>
      <c r="C6077" s="1" t="s">
        <v>32898</v>
      </c>
      <c r="D6077" s="1" t="s">
        <v>78</v>
      </c>
      <c r="E6077" s="1" t="s">
        <v>1071</v>
      </c>
      <c r="F6077" s="1" t="s">
        <v>32900</v>
      </c>
      <c r="G6077" s="1" t="s">
        <v>655</v>
      </c>
      <c r="H6077" t="s">
        <v>1072</v>
      </c>
      <c r="I6077" s="1" t="s">
        <v>41</v>
      </c>
      <c r="J6077">
        <v>5</v>
      </c>
    </row>
    <row r="6078" spans="1:10" hidden="1" x14ac:dyDescent="0.25">
      <c r="A6078" s="24" t="str">
        <f t="shared" si="96"/>
        <v>621ARCELOR (BERTON SICARD)</v>
      </c>
      <c r="B6078" s="1">
        <v>621</v>
      </c>
      <c r="C6078" s="1" t="s">
        <v>32898</v>
      </c>
      <c r="D6078" s="1" t="s">
        <v>78</v>
      </c>
      <c r="E6078" s="1" t="s">
        <v>1073</v>
      </c>
      <c r="F6078" s="1" t="s">
        <v>32900</v>
      </c>
      <c r="G6078" s="1" t="s">
        <v>655</v>
      </c>
      <c r="H6078">
        <v>621</v>
      </c>
      <c r="I6078" s="1" t="s">
        <v>41</v>
      </c>
      <c r="J6078">
        <v>6.5</v>
      </c>
    </row>
    <row r="6079" spans="1:10" hidden="1" x14ac:dyDescent="0.25">
      <c r="A6079" s="24" t="str">
        <f t="shared" si="96"/>
        <v>621/C1ARCELOR (BERTON SICARD)</v>
      </c>
      <c r="B6079" s="1" t="s">
        <v>1074</v>
      </c>
      <c r="C6079" s="1" t="s">
        <v>32898</v>
      </c>
      <c r="D6079" s="1" t="s">
        <v>78</v>
      </c>
      <c r="E6079" s="1" t="s">
        <v>1054</v>
      </c>
      <c r="F6079" s="1" t="s">
        <v>32900</v>
      </c>
      <c r="G6079" s="1" t="s">
        <v>655</v>
      </c>
      <c r="H6079" t="s">
        <v>1074</v>
      </c>
      <c r="I6079" s="1" t="s">
        <v>41</v>
      </c>
      <c r="J6079">
        <v>1</v>
      </c>
    </row>
    <row r="6080" spans="1:10" hidden="1" x14ac:dyDescent="0.25">
      <c r="A6080" s="24" t="str">
        <f t="shared" si="96"/>
        <v>621/C2ARCELOR (BERTON SICARD)</v>
      </c>
      <c r="B6080" s="1" t="s">
        <v>1075</v>
      </c>
      <c r="C6080" s="1" t="s">
        <v>32898</v>
      </c>
      <c r="D6080" s="1" t="s">
        <v>78</v>
      </c>
      <c r="E6080" s="1" t="s">
        <v>1056</v>
      </c>
      <c r="F6080" s="1" t="s">
        <v>32900</v>
      </c>
      <c r="G6080" s="1" t="s">
        <v>655</v>
      </c>
      <c r="H6080" t="s">
        <v>1075</v>
      </c>
      <c r="I6080" s="1" t="s">
        <v>41</v>
      </c>
      <c r="J6080">
        <v>1</v>
      </c>
    </row>
    <row r="6081" spans="1:10" hidden="1" x14ac:dyDescent="0.25">
      <c r="A6081" s="24" t="str">
        <f t="shared" si="96"/>
        <v>621/C3ARCELOR (BERTON SICARD)</v>
      </c>
      <c r="B6081" s="1" t="s">
        <v>1076</v>
      </c>
      <c r="C6081" s="1" t="s">
        <v>32898</v>
      </c>
      <c r="D6081" s="1" t="s">
        <v>78</v>
      </c>
      <c r="E6081" s="1" t="s">
        <v>1058</v>
      </c>
      <c r="F6081" s="1" t="s">
        <v>32900</v>
      </c>
      <c r="G6081" s="1" t="s">
        <v>655</v>
      </c>
      <c r="H6081" t="s">
        <v>1076</v>
      </c>
      <c r="I6081" s="1" t="s">
        <v>41</v>
      </c>
      <c r="J6081">
        <v>1</v>
      </c>
    </row>
    <row r="6082" spans="1:10" hidden="1" x14ac:dyDescent="0.25">
      <c r="A6082" s="24" t="str">
        <f t="shared" si="96"/>
        <v>621/C4ARCELOR (BERTON SICARD)</v>
      </c>
      <c r="B6082" s="1" t="s">
        <v>1077</v>
      </c>
      <c r="C6082" s="1" t="s">
        <v>32898</v>
      </c>
      <c r="D6082" s="1" t="s">
        <v>78</v>
      </c>
      <c r="E6082" s="1" t="s">
        <v>1060</v>
      </c>
      <c r="F6082" s="1" t="s">
        <v>32900</v>
      </c>
      <c r="G6082" s="1" t="s">
        <v>655</v>
      </c>
      <c r="H6082" t="s">
        <v>1077</v>
      </c>
      <c r="I6082" s="1" t="s">
        <v>41</v>
      </c>
      <c r="J6082">
        <v>1</v>
      </c>
    </row>
    <row r="6083" spans="1:10" hidden="1" x14ac:dyDescent="0.25">
      <c r="A6083" s="24" t="str">
        <f t="shared" si="96"/>
        <v>621/3ARCELOR (BERTON SICARD)</v>
      </c>
      <c r="B6083" s="1" t="s">
        <v>1082</v>
      </c>
      <c r="C6083" s="1" t="s">
        <v>32898</v>
      </c>
      <c r="D6083" s="1" t="s">
        <v>78</v>
      </c>
      <c r="E6083" s="1" t="s">
        <v>1073</v>
      </c>
      <c r="F6083" s="1" t="s">
        <v>32900</v>
      </c>
      <c r="G6083" s="1" t="s">
        <v>655</v>
      </c>
      <c r="H6083" t="s">
        <v>1082</v>
      </c>
      <c r="I6083" s="1" t="s">
        <v>41</v>
      </c>
      <c r="J6083">
        <v>3.2</v>
      </c>
    </row>
    <row r="6084" spans="1:10" hidden="1" x14ac:dyDescent="0.25">
      <c r="A6084" s="24" t="str">
        <f t="shared" si="96"/>
        <v>622ARCELOR (BERTON SICARD)</v>
      </c>
      <c r="B6084" s="1">
        <v>622</v>
      </c>
      <c r="C6084" s="1" t="s">
        <v>32898</v>
      </c>
      <c r="D6084" s="1" t="s">
        <v>78</v>
      </c>
      <c r="E6084" s="1" t="s">
        <v>801</v>
      </c>
      <c r="F6084" s="1" t="s">
        <v>32900</v>
      </c>
      <c r="G6084" s="1" t="s">
        <v>655</v>
      </c>
      <c r="H6084">
        <v>622</v>
      </c>
      <c r="I6084" s="1" t="s">
        <v>41</v>
      </c>
      <c r="J6084">
        <v>6.5</v>
      </c>
    </row>
    <row r="6085" spans="1:10" hidden="1" x14ac:dyDescent="0.25">
      <c r="A6085" s="24" t="str">
        <f t="shared" si="96"/>
        <v>622/3ARCELOR (BERTON SICARD)</v>
      </c>
      <c r="B6085" s="1" t="s">
        <v>1083</v>
      </c>
      <c r="C6085" s="1" t="s">
        <v>32898</v>
      </c>
      <c r="D6085" s="1" t="s">
        <v>78</v>
      </c>
      <c r="E6085" s="1" t="s">
        <v>801</v>
      </c>
      <c r="F6085" s="1" t="s">
        <v>32900</v>
      </c>
      <c r="G6085" s="1" t="s">
        <v>655</v>
      </c>
      <c r="H6085" t="s">
        <v>1083</v>
      </c>
      <c r="I6085" s="1" t="s">
        <v>41</v>
      </c>
      <c r="J6085">
        <v>3.2</v>
      </c>
    </row>
    <row r="6086" spans="1:10" hidden="1" x14ac:dyDescent="0.25">
      <c r="A6086" s="24" t="str">
        <f t="shared" si="96"/>
        <v>623ARCELOR (BERTON SICARD)</v>
      </c>
      <c r="B6086" s="1">
        <v>623</v>
      </c>
      <c r="C6086" s="1" t="s">
        <v>32898</v>
      </c>
      <c r="D6086" s="1" t="s">
        <v>168</v>
      </c>
      <c r="E6086" s="1" t="s">
        <v>1084</v>
      </c>
      <c r="F6086" s="1" t="s">
        <v>32900</v>
      </c>
      <c r="G6086" s="1" t="s">
        <v>655</v>
      </c>
      <c r="H6086">
        <v>623</v>
      </c>
      <c r="I6086" s="1" t="s">
        <v>41</v>
      </c>
      <c r="J6086">
        <v>6.5</v>
      </c>
    </row>
    <row r="6087" spans="1:10" hidden="1" x14ac:dyDescent="0.25">
      <c r="A6087" s="24" t="str">
        <f t="shared" si="96"/>
        <v>623/4ARCELOR (BERTON SICARD)</v>
      </c>
      <c r="B6087" s="1" t="s">
        <v>1085</v>
      </c>
      <c r="C6087" s="1" t="s">
        <v>32898</v>
      </c>
      <c r="D6087" s="1" t="s">
        <v>168</v>
      </c>
      <c r="E6087" s="1" t="s">
        <v>1084</v>
      </c>
      <c r="F6087" s="1" t="s">
        <v>32900</v>
      </c>
      <c r="G6087" s="1" t="s">
        <v>655</v>
      </c>
      <c r="H6087" t="s">
        <v>1085</v>
      </c>
      <c r="I6087" s="1" t="s">
        <v>41</v>
      </c>
      <c r="J6087">
        <v>4</v>
      </c>
    </row>
    <row r="6088" spans="1:10" hidden="1" x14ac:dyDescent="0.25">
      <c r="A6088" s="24" t="str">
        <f t="shared" si="96"/>
        <v>624/5ARCELOR (BERTON SICARD)</v>
      </c>
      <c r="B6088" s="1" t="s">
        <v>1086</v>
      </c>
      <c r="C6088" s="1" t="s">
        <v>32898</v>
      </c>
      <c r="D6088" s="1" t="s">
        <v>78</v>
      </c>
      <c r="E6088" s="1" t="s">
        <v>1087</v>
      </c>
      <c r="F6088" s="1" t="s">
        <v>32900</v>
      </c>
      <c r="G6088" s="1" t="s">
        <v>655</v>
      </c>
      <c r="H6088" t="s">
        <v>1086</v>
      </c>
      <c r="I6088" s="1" t="s">
        <v>41</v>
      </c>
      <c r="J6088">
        <v>5</v>
      </c>
    </row>
    <row r="6089" spans="1:10" hidden="1" x14ac:dyDescent="0.25">
      <c r="A6089" s="24" t="str">
        <f t="shared" si="96"/>
        <v>625ARCELOR (BERTON SICARD)</v>
      </c>
      <c r="B6089" s="1">
        <v>625</v>
      </c>
      <c r="C6089" s="1" t="s">
        <v>32898</v>
      </c>
      <c r="D6089" s="1" t="s">
        <v>78</v>
      </c>
      <c r="E6089" s="1" t="s">
        <v>1088</v>
      </c>
      <c r="F6089" s="1" t="s">
        <v>32900</v>
      </c>
      <c r="G6089" s="1" t="s">
        <v>655</v>
      </c>
      <c r="H6089">
        <v>625</v>
      </c>
      <c r="I6089" s="1" t="s">
        <v>41</v>
      </c>
      <c r="J6089">
        <v>6.5</v>
      </c>
    </row>
    <row r="6090" spans="1:10" hidden="1" x14ac:dyDescent="0.25">
      <c r="A6090" s="24" t="str">
        <f t="shared" si="96"/>
        <v>626ARCELOR (BERTON SICARD)</v>
      </c>
      <c r="B6090" s="1">
        <v>626</v>
      </c>
      <c r="C6090" s="1" t="s">
        <v>32898</v>
      </c>
      <c r="D6090" s="1" t="s">
        <v>78</v>
      </c>
      <c r="E6090" s="1" t="s">
        <v>1089</v>
      </c>
      <c r="F6090" s="1" t="s">
        <v>32900</v>
      </c>
      <c r="G6090" s="1" t="s">
        <v>655</v>
      </c>
      <c r="H6090">
        <v>626</v>
      </c>
      <c r="I6090" s="1" t="s">
        <v>41</v>
      </c>
      <c r="J6090">
        <v>6.5</v>
      </c>
    </row>
    <row r="6091" spans="1:10" hidden="1" x14ac:dyDescent="0.25">
      <c r="A6091" s="24" t="str">
        <f t="shared" si="96"/>
        <v>627ARCELOR (BERTON SICARD)</v>
      </c>
      <c r="B6091" s="1">
        <v>627</v>
      </c>
      <c r="C6091" s="1" t="s">
        <v>32898</v>
      </c>
      <c r="D6091" s="1" t="s">
        <v>78</v>
      </c>
      <c r="E6091" s="1" t="s">
        <v>1090</v>
      </c>
      <c r="F6091" s="1" t="s">
        <v>32900</v>
      </c>
      <c r="G6091" s="1" t="s">
        <v>655</v>
      </c>
      <c r="H6091">
        <v>627</v>
      </c>
      <c r="I6091" s="1" t="s">
        <v>41</v>
      </c>
      <c r="J6091">
        <v>6.5</v>
      </c>
    </row>
    <row r="6092" spans="1:10" hidden="1" x14ac:dyDescent="0.25">
      <c r="A6092" s="24" t="str">
        <f t="shared" ref="A6092:A6155" si="97">B6092&amp;F6092</f>
        <v>627/3ARCELOR (BERTON SICARD)</v>
      </c>
      <c r="B6092" s="1" t="s">
        <v>1091</v>
      </c>
      <c r="C6092" s="1" t="s">
        <v>32898</v>
      </c>
      <c r="D6092" s="1" t="s">
        <v>78</v>
      </c>
      <c r="E6092" s="1" t="s">
        <v>1090</v>
      </c>
      <c r="F6092" s="1" t="s">
        <v>32900</v>
      </c>
      <c r="G6092" s="1" t="s">
        <v>655</v>
      </c>
      <c r="H6092" t="s">
        <v>1091</v>
      </c>
      <c r="I6092" s="1" t="s">
        <v>41</v>
      </c>
      <c r="J6092">
        <v>3.2</v>
      </c>
    </row>
    <row r="6093" spans="1:10" hidden="1" x14ac:dyDescent="0.25">
      <c r="A6093" s="24" t="str">
        <f t="shared" si="97"/>
        <v>628ARCELOR (BERTON SICARD)</v>
      </c>
      <c r="B6093" s="1">
        <v>628</v>
      </c>
      <c r="C6093" s="1" t="s">
        <v>32898</v>
      </c>
      <c r="D6093" s="1" t="s">
        <v>78</v>
      </c>
      <c r="E6093" s="1" t="s">
        <v>1092</v>
      </c>
      <c r="F6093" s="1" t="s">
        <v>32900</v>
      </c>
      <c r="G6093" s="1" t="s">
        <v>655</v>
      </c>
      <c r="H6093">
        <v>628</v>
      </c>
      <c r="I6093" s="1" t="s">
        <v>41</v>
      </c>
      <c r="J6093">
        <v>6.5</v>
      </c>
    </row>
    <row r="6094" spans="1:10" hidden="1" x14ac:dyDescent="0.25">
      <c r="A6094" s="24" t="str">
        <f t="shared" si="97"/>
        <v>628/3ARCELOR (BERTON SICARD)</v>
      </c>
      <c r="B6094" s="1" t="s">
        <v>1093</v>
      </c>
      <c r="C6094" s="1" t="s">
        <v>32898</v>
      </c>
      <c r="D6094" s="1" t="s">
        <v>78</v>
      </c>
      <c r="E6094" s="1" t="s">
        <v>1092</v>
      </c>
      <c r="F6094" s="1" t="s">
        <v>32900</v>
      </c>
      <c r="G6094" s="1" t="s">
        <v>655</v>
      </c>
      <c r="H6094" t="s">
        <v>1093</v>
      </c>
      <c r="I6094" s="1" t="s">
        <v>41</v>
      </c>
      <c r="J6094">
        <v>3.2</v>
      </c>
    </row>
    <row r="6095" spans="1:10" hidden="1" x14ac:dyDescent="0.25">
      <c r="A6095" s="24" t="str">
        <f t="shared" si="97"/>
        <v>629ARCELOR (BERTON SICARD)</v>
      </c>
      <c r="B6095" s="1">
        <v>629</v>
      </c>
      <c r="C6095" s="1" t="s">
        <v>32898</v>
      </c>
      <c r="D6095" s="1" t="s">
        <v>78</v>
      </c>
      <c r="E6095" s="1" t="s">
        <v>952</v>
      </c>
      <c r="F6095" s="1" t="s">
        <v>32900</v>
      </c>
      <c r="G6095" s="1" t="s">
        <v>655</v>
      </c>
      <c r="H6095">
        <v>629</v>
      </c>
      <c r="I6095" s="1" t="s">
        <v>41</v>
      </c>
      <c r="J6095">
        <v>6.5</v>
      </c>
    </row>
    <row r="6096" spans="1:10" hidden="1" x14ac:dyDescent="0.25">
      <c r="A6096" s="24" t="str">
        <f t="shared" si="97"/>
        <v>629/P3ARCELOR (BERTON SICARD)</v>
      </c>
      <c r="B6096" s="1" t="s">
        <v>1094</v>
      </c>
      <c r="C6096" s="1" t="s">
        <v>32898</v>
      </c>
      <c r="D6096" s="1" t="s">
        <v>78</v>
      </c>
      <c r="E6096" s="1" t="s">
        <v>1095</v>
      </c>
      <c r="F6096" s="1" t="s">
        <v>32900</v>
      </c>
      <c r="G6096" s="1" t="s">
        <v>655</v>
      </c>
      <c r="H6096" t="s">
        <v>1094</v>
      </c>
      <c r="I6096" s="1" t="s">
        <v>41</v>
      </c>
      <c r="J6096">
        <v>1</v>
      </c>
    </row>
    <row r="6097" spans="1:10" hidden="1" x14ac:dyDescent="0.25">
      <c r="A6097" s="24" t="str">
        <f t="shared" si="97"/>
        <v>630ARCELOR (BERTON SICARD)</v>
      </c>
      <c r="B6097" s="1">
        <v>630</v>
      </c>
      <c r="C6097" s="1" t="s">
        <v>32898</v>
      </c>
      <c r="D6097" s="1" t="s">
        <v>78</v>
      </c>
      <c r="E6097" s="1" t="s">
        <v>1096</v>
      </c>
      <c r="F6097" s="1" t="s">
        <v>32900</v>
      </c>
      <c r="G6097" s="1" t="s">
        <v>655</v>
      </c>
      <c r="H6097">
        <v>630</v>
      </c>
      <c r="I6097" s="1" t="s">
        <v>41</v>
      </c>
      <c r="J6097">
        <v>6.5</v>
      </c>
    </row>
    <row r="6098" spans="1:10" hidden="1" x14ac:dyDescent="0.25">
      <c r="A6098" s="24" t="str">
        <f t="shared" si="97"/>
        <v>632ARCELOR (BERTON SICARD)</v>
      </c>
      <c r="B6098" s="1">
        <v>632</v>
      </c>
      <c r="C6098" s="1" t="s">
        <v>32898</v>
      </c>
      <c r="D6098" s="1" t="s">
        <v>78</v>
      </c>
      <c r="E6098" s="1" t="s">
        <v>1098</v>
      </c>
      <c r="F6098" s="1" t="s">
        <v>32900</v>
      </c>
      <c r="G6098" s="1" t="s">
        <v>655</v>
      </c>
      <c r="H6098">
        <v>632</v>
      </c>
      <c r="I6098" s="1" t="s">
        <v>41</v>
      </c>
      <c r="J6098">
        <v>6.5</v>
      </c>
    </row>
    <row r="6099" spans="1:10" hidden="1" x14ac:dyDescent="0.25">
      <c r="A6099" s="24" t="str">
        <f t="shared" si="97"/>
        <v>632/3ARCELOR (BERTON SICARD)</v>
      </c>
      <c r="B6099" s="1" t="s">
        <v>1099</v>
      </c>
      <c r="C6099" s="1" t="s">
        <v>32898</v>
      </c>
      <c r="D6099" s="1" t="s">
        <v>78</v>
      </c>
      <c r="E6099" s="1" t="s">
        <v>1098</v>
      </c>
      <c r="F6099" s="1" t="s">
        <v>32900</v>
      </c>
      <c r="G6099" s="1" t="s">
        <v>655</v>
      </c>
      <c r="H6099" t="s">
        <v>1099</v>
      </c>
      <c r="I6099" s="1" t="s">
        <v>41</v>
      </c>
      <c r="J6099">
        <v>3.2</v>
      </c>
    </row>
    <row r="6100" spans="1:10" hidden="1" x14ac:dyDescent="0.25">
      <c r="A6100" s="24" t="str">
        <f t="shared" si="97"/>
        <v>633ARCELOR (BERTON SICARD)</v>
      </c>
      <c r="B6100" s="1">
        <v>633</v>
      </c>
      <c r="C6100" s="1" t="s">
        <v>32898</v>
      </c>
      <c r="D6100" s="1" t="s">
        <v>78</v>
      </c>
      <c r="E6100" s="1" t="s">
        <v>1100</v>
      </c>
      <c r="F6100" s="1" t="s">
        <v>32900</v>
      </c>
      <c r="G6100" s="1" t="s">
        <v>655</v>
      </c>
      <c r="H6100">
        <v>633</v>
      </c>
      <c r="I6100" s="1" t="s">
        <v>41</v>
      </c>
      <c r="J6100">
        <v>6.5</v>
      </c>
    </row>
    <row r="6101" spans="1:10" hidden="1" x14ac:dyDescent="0.25">
      <c r="A6101" s="24" t="str">
        <f t="shared" si="97"/>
        <v>634ARCELOR (BERTON SICARD)</v>
      </c>
      <c r="B6101" s="1">
        <v>634</v>
      </c>
      <c r="C6101" s="1" t="s">
        <v>32898</v>
      </c>
      <c r="D6101" s="1" t="s">
        <v>78</v>
      </c>
      <c r="E6101" s="1" t="s">
        <v>2319</v>
      </c>
      <c r="F6101" s="1" t="s">
        <v>32900</v>
      </c>
      <c r="G6101" s="1" t="s">
        <v>655</v>
      </c>
      <c r="H6101">
        <v>634</v>
      </c>
      <c r="I6101" s="1" t="s">
        <v>41</v>
      </c>
      <c r="J6101">
        <v>1</v>
      </c>
    </row>
    <row r="6102" spans="1:10" hidden="1" x14ac:dyDescent="0.25">
      <c r="A6102" s="24" t="str">
        <f t="shared" si="97"/>
        <v>635ARCELOR (BERTON SICARD)</v>
      </c>
      <c r="B6102" s="1">
        <v>635</v>
      </c>
      <c r="C6102" s="1" t="s">
        <v>32898</v>
      </c>
      <c r="D6102" s="1" t="s">
        <v>78</v>
      </c>
      <c r="E6102" s="1" t="s">
        <v>1101</v>
      </c>
      <c r="F6102" s="1" t="s">
        <v>32900</v>
      </c>
      <c r="G6102" s="1" t="s">
        <v>655</v>
      </c>
      <c r="H6102">
        <v>635</v>
      </c>
      <c r="I6102" s="1" t="s">
        <v>41</v>
      </c>
      <c r="J6102">
        <v>6.5</v>
      </c>
    </row>
    <row r="6103" spans="1:10" hidden="1" x14ac:dyDescent="0.25">
      <c r="A6103" s="24" t="str">
        <f t="shared" si="97"/>
        <v>635/5ARCELOR (BERTON SICARD)</v>
      </c>
      <c r="B6103" s="1" t="s">
        <v>1102</v>
      </c>
      <c r="C6103" s="1" t="s">
        <v>32898</v>
      </c>
      <c r="D6103" s="1" t="s">
        <v>78</v>
      </c>
      <c r="E6103" s="1" t="s">
        <v>1101</v>
      </c>
      <c r="F6103" s="1" t="s">
        <v>32900</v>
      </c>
      <c r="G6103" s="1" t="s">
        <v>655</v>
      </c>
      <c r="H6103" t="s">
        <v>1102</v>
      </c>
      <c r="I6103" s="1" t="s">
        <v>41</v>
      </c>
      <c r="J6103">
        <v>5</v>
      </c>
    </row>
    <row r="6104" spans="1:10" hidden="1" x14ac:dyDescent="0.25">
      <c r="A6104" s="24" t="str">
        <f t="shared" si="97"/>
        <v>638ARCELOR (BERTON SICARD)</v>
      </c>
      <c r="B6104" s="1">
        <v>638</v>
      </c>
      <c r="C6104" s="1" t="s">
        <v>32898</v>
      </c>
      <c r="D6104" s="1" t="s">
        <v>78</v>
      </c>
      <c r="E6104" s="1" t="s">
        <v>1103</v>
      </c>
      <c r="F6104" s="1" t="s">
        <v>32900</v>
      </c>
      <c r="G6104" s="1" t="s">
        <v>655</v>
      </c>
      <c r="H6104">
        <v>638</v>
      </c>
      <c r="I6104" s="1" t="s">
        <v>41</v>
      </c>
      <c r="J6104">
        <v>6.5</v>
      </c>
    </row>
    <row r="6105" spans="1:10" hidden="1" x14ac:dyDescent="0.25">
      <c r="A6105" s="24" t="str">
        <f t="shared" si="97"/>
        <v>653ARCELOR (BERTON SICARD)</v>
      </c>
      <c r="B6105" s="1">
        <v>653</v>
      </c>
      <c r="C6105" s="1" t="s">
        <v>32898</v>
      </c>
      <c r="D6105" s="1" t="s">
        <v>78</v>
      </c>
      <c r="E6105" s="1" t="s">
        <v>1104</v>
      </c>
      <c r="F6105" s="1" t="s">
        <v>32900</v>
      </c>
      <c r="G6105" s="1" t="s">
        <v>655</v>
      </c>
      <c r="H6105">
        <v>653</v>
      </c>
      <c r="I6105" s="1" t="s">
        <v>41</v>
      </c>
      <c r="J6105">
        <v>4</v>
      </c>
    </row>
    <row r="6106" spans="1:10" hidden="1" x14ac:dyDescent="0.25">
      <c r="A6106" s="24" t="str">
        <f t="shared" si="97"/>
        <v>654ARCELOR (BERTON SICARD)</v>
      </c>
      <c r="B6106" s="1">
        <v>654</v>
      </c>
      <c r="C6106" s="1" t="s">
        <v>32898</v>
      </c>
      <c r="D6106" s="1" t="s">
        <v>78</v>
      </c>
      <c r="E6106" s="1" t="s">
        <v>1105</v>
      </c>
      <c r="F6106" s="1" t="s">
        <v>32900</v>
      </c>
      <c r="G6106" s="1" t="s">
        <v>655</v>
      </c>
      <c r="H6106">
        <v>654</v>
      </c>
      <c r="I6106" s="1" t="s">
        <v>41</v>
      </c>
      <c r="J6106">
        <v>2</v>
      </c>
    </row>
    <row r="6107" spans="1:10" hidden="1" x14ac:dyDescent="0.25">
      <c r="A6107" s="24" t="str">
        <f t="shared" si="97"/>
        <v>655ARCELOR (BERTON SICARD)</v>
      </c>
      <c r="B6107" s="1">
        <v>655</v>
      </c>
      <c r="C6107" s="1" t="s">
        <v>32898</v>
      </c>
      <c r="D6107" s="1" t="s">
        <v>78</v>
      </c>
      <c r="E6107" s="1" t="s">
        <v>1106</v>
      </c>
      <c r="F6107" s="1" t="s">
        <v>32900</v>
      </c>
      <c r="G6107" s="1" t="s">
        <v>655</v>
      </c>
      <c r="H6107">
        <v>655</v>
      </c>
      <c r="I6107" s="1" t="s">
        <v>41</v>
      </c>
      <c r="J6107">
        <v>2</v>
      </c>
    </row>
    <row r="6108" spans="1:10" hidden="1" x14ac:dyDescent="0.25">
      <c r="A6108" s="24" t="str">
        <f t="shared" si="97"/>
        <v>663ARCELOR (BERTON SICARD)</v>
      </c>
      <c r="B6108" s="1">
        <v>663</v>
      </c>
      <c r="C6108" s="1" t="s">
        <v>32898</v>
      </c>
      <c r="D6108" s="1" t="s">
        <v>78</v>
      </c>
      <c r="E6108" s="1" t="s">
        <v>1110</v>
      </c>
      <c r="F6108" s="1" t="s">
        <v>32900</v>
      </c>
      <c r="G6108" s="1" t="s">
        <v>655</v>
      </c>
      <c r="H6108">
        <v>663</v>
      </c>
      <c r="I6108" s="1" t="s">
        <v>41</v>
      </c>
      <c r="J6108">
        <v>1</v>
      </c>
    </row>
    <row r="6109" spans="1:10" hidden="1" x14ac:dyDescent="0.25">
      <c r="A6109" s="24" t="str">
        <f t="shared" si="97"/>
        <v>663-3ARCELOR (BERTON SICARD)</v>
      </c>
      <c r="B6109" s="1" t="s">
        <v>2453</v>
      </c>
      <c r="C6109" s="1" t="s">
        <v>32898</v>
      </c>
      <c r="D6109" s="1" t="s">
        <v>78</v>
      </c>
      <c r="E6109" s="1" t="s">
        <v>2454</v>
      </c>
      <c r="F6109" s="1" t="s">
        <v>32900</v>
      </c>
      <c r="G6109" s="1" t="s">
        <v>655</v>
      </c>
      <c r="H6109" t="s">
        <v>2453</v>
      </c>
      <c r="I6109" s="1" t="s">
        <v>41</v>
      </c>
      <c r="J6109">
        <v>10</v>
      </c>
    </row>
    <row r="6110" spans="1:10" hidden="1" x14ac:dyDescent="0.25">
      <c r="A6110" s="24" t="str">
        <f t="shared" si="97"/>
        <v>664ARCELOR (BERTON SICARD)</v>
      </c>
      <c r="B6110" s="1">
        <v>664</v>
      </c>
      <c r="C6110" s="1" t="s">
        <v>32898</v>
      </c>
      <c r="D6110" s="1" t="s">
        <v>78</v>
      </c>
      <c r="E6110" s="1" t="s">
        <v>2247</v>
      </c>
      <c r="F6110" s="1" t="s">
        <v>32900</v>
      </c>
      <c r="G6110" s="1" t="s">
        <v>655</v>
      </c>
      <c r="H6110">
        <v>664</v>
      </c>
      <c r="I6110" s="1" t="s">
        <v>41</v>
      </c>
      <c r="J6110">
        <v>1</v>
      </c>
    </row>
    <row r="6111" spans="1:10" hidden="1" x14ac:dyDescent="0.25">
      <c r="A6111" s="24" t="str">
        <f t="shared" si="97"/>
        <v>665ARCELOR (BERTON SICARD)</v>
      </c>
      <c r="B6111" s="1">
        <v>665</v>
      </c>
      <c r="C6111" s="1" t="s">
        <v>32898</v>
      </c>
      <c r="D6111" s="1" t="s">
        <v>78</v>
      </c>
      <c r="E6111" s="1" t="s">
        <v>1111</v>
      </c>
      <c r="F6111" s="1" t="s">
        <v>32900</v>
      </c>
      <c r="G6111" s="1" t="s">
        <v>655</v>
      </c>
      <c r="H6111">
        <v>665</v>
      </c>
      <c r="I6111" s="1" t="s">
        <v>41</v>
      </c>
      <c r="J6111">
        <v>10</v>
      </c>
    </row>
    <row r="6112" spans="1:10" hidden="1" x14ac:dyDescent="0.25">
      <c r="A6112" s="24" t="str">
        <f t="shared" si="97"/>
        <v>666ARCELOR (BERTON SICARD)</v>
      </c>
      <c r="B6112" s="1">
        <v>666</v>
      </c>
      <c r="C6112" s="1" t="s">
        <v>32898</v>
      </c>
      <c r="D6112" s="1" t="s">
        <v>78</v>
      </c>
      <c r="E6112" s="1" t="s">
        <v>1112</v>
      </c>
      <c r="F6112" s="1" t="s">
        <v>32900</v>
      </c>
      <c r="G6112" s="1" t="s">
        <v>655</v>
      </c>
      <c r="H6112">
        <v>666</v>
      </c>
      <c r="I6112" s="1" t="s">
        <v>41</v>
      </c>
      <c r="J6112">
        <v>10</v>
      </c>
    </row>
    <row r="6113" spans="1:10" hidden="1" x14ac:dyDescent="0.25">
      <c r="A6113" s="24" t="str">
        <f t="shared" si="97"/>
        <v>667ARCELOR (BERTON SICARD)</v>
      </c>
      <c r="B6113" s="1">
        <v>667</v>
      </c>
      <c r="C6113" s="1" t="s">
        <v>32898</v>
      </c>
      <c r="D6113" s="1" t="s">
        <v>78</v>
      </c>
      <c r="E6113" s="1" t="s">
        <v>1113</v>
      </c>
      <c r="F6113" s="1" t="s">
        <v>32900</v>
      </c>
      <c r="G6113" s="1" t="s">
        <v>655</v>
      </c>
      <c r="H6113">
        <v>667</v>
      </c>
      <c r="I6113" s="1" t="s">
        <v>41</v>
      </c>
      <c r="J6113">
        <v>10</v>
      </c>
    </row>
    <row r="6114" spans="1:10" hidden="1" x14ac:dyDescent="0.25">
      <c r="A6114" s="24" t="str">
        <f t="shared" si="97"/>
        <v>668ARCELOR (BERTON SICARD)</v>
      </c>
      <c r="B6114" s="1">
        <v>668</v>
      </c>
      <c r="C6114" s="1" t="s">
        <v>32898</v>
      </c>
      <c r="D6114" s="1" t="s">
        <v>78</v>
      </c>
      <c r="E6114" s="1" t="s">
        <v>1114</v>
      </c>
      <c r="F6114" s="1" t="s">
        <v>32900</v>
      </c>
      <c r="G6114" s="1" t="s">
        <v>655</v>
      </c>
      <c r="H6114">
        <v>668</v>
      </c>
      <c r="I6114" s="1" t="s">
        <v>41</v>
      </c>
      <c r="J6114">
        <v>10</v>
      </c>
    </row>
    <row r="6115" spans="1:10" hidden="1" x14ac:dyDescent="0.25">
      <c r="A6115" s="24" t="str">
        <f t="shared" si="97"/>
        <v>669ARCELOR (BERTON SICARD)</v>
      </c>
      <c r="B6115" s="1">
        <v>669</v>
      </c>
      <c r="C6115" s="1" t="s">
        <v>32898</v>
      </c>
      <c r="D6115" s="1" t="s">
        <v>78</v>
      </c>
      <c r="E6115" s="1" t="s">
        <v>1115</v>
      </c>
      <c r="F6115" s="1" t="s">
        <v>32900</v>
      </c>
      <c r="G6115" s="1" t="s">
        <v>655</v>
      </c>
      <c r="H6115">
        <v>669</v>
      </c>
      <c r="I6115" s="1" t="s">
        <v>41</v>
      </c>
      <c r="J6115">
        <v>10</v>
      </c>
    </row>
    <row r="6116" spans="1:10" hidden="1" x14ac:dyDescent="0.25">
      <c r="A6116" s="24" t="str">
        <f t="shared" si="97"/>
        <v>678ARCELOR (BERTON SICARD)</v>
      </c>
      <c r="B6116" s="1">
        <v>678</v>
      </c>
      <c r="C6116" s="1" t="s">
        <v>32898</v>
      </c>
      <c r="D6116" s="1" t="s">
        <v>78</v>
      </c>
      <c r="E6116" s="1" t="s">
        <v>1116</v>
      </c>
      <c r="F6116" s="1" t="s">
        <v>32900</v>
      </c>
      <c r="G6116" s="1" t="s">
        <v>655</v>
      </c>
      <c r="H6116">
        <v>678</v>
      </c>
      <c r="I6116" s="1" t="s">
        <v>41</v>
      </c>
      <c r="J6116">
        <v>1</v>
      </c>
    </row>
    <row r="6117" spans="1:10" hidden="1" x14ac:dyDescent="0.25">
      <c r="A6117" s="24" t="str">
        <f t="shared" si="97"/>
        <v>679ARCELOR (BERTON SICARD)</v>
      </c>
      <c r="B6117" s="1">
        <v>679</v>
      </c>
      <c r="C6117" s="1" t="s">
        <v>32898</v>
      </c>
      <c r="D6117" s="1" t="s">
        <v>78</v>
      </c>
      <c r="E6117" s="1" t="s">
        <v>1117</v>
      </c>
      <c r="F6117" s="1" t="s">
        <v>32900</v>
      </c>
      <c r="G6117" s="1" t="s">
        <v>655</v>
      </c>
      <c r="H6117">
        <v>679</v>
      </c>
      <c r="I6117" s="1" t="s">
        <v>41</v>
      </c>
      <c r="J6117">
        <v>1</v>
      </c>
    </row>
    <row r="6118" spans="1:10" hidden="1" x14ac:dyDescent="0.25">
      <c r="A6118" s="24" t="str">
        <f t="shared" si="97"/>
        <v>680ARCELOR (BERTON SICARD)</v>
      </c>
      <c r="B6118" s="1">
        <v>680</v>
      </c>
      <c r="C6118" s="1" t="s">
        <v>32898</v>
      </c>
      <c r="D6118" s="1" t="s">
        <v>78</v>
      </c>
      <c r="E6118" s="1" t="s">
        <v>1118</v>
      </c>
      <c r="F6118" s="1" t="s">
        <v>32900</v>
      </c>
      <c r="G6118" s="1" t="s">
        <v>655</v>
      </c>
      <c r="H6118">
        <v>680</v>
      </c>
      <c r="I6118" s="1" t="s">
        <v>41</v>
      </c>
      <c r="J6118">
        <v>2</v>
      </c>
    </row>
    <row r="6119" spans="1:10" hidden="1" x14ac:dyDescent="0.25">
      <c r="A6119" s="24" t="str">
        <f t="shared" si="97"/>
        <v>683ARCELOR (BERTON SICARD)</v>
      </c>
      <c r="B6119" s="1">
        <v>683</v>
      </c>
      <c r="C6119" s="1" t="s">
        <v>32898</v>
      </c>
      <c r="D6119" s="1" t="s">
        <v>78</v>
      </c>
      <c r="E6119" s="1" t="s">
        <v>1119</v>
      </c>
      <c r="F6119" s="1" t="s">
        <v>32900</v>
      </c>
      <c r="G6119" s="1" t="s">
        <v>655</v>
      </c>
      <c r="H6119">
        <v>683</v>
      </c>
      <c r="I6119" s="1" t="s">
        <v>41</v>
      </c>
      <c r="J6119">
        <v>1</v>
      </c>
    </row>
    <row r="6120" spans="1:10" hidden="1" x14ac:dyDescent="0.25">
      <c r="A6120" s="24" t="str">
        <f t="shared" si="97"/>
        <v>688ARCELOR (BERTON SICARD)</v>
      </c>
      <c r="B6120" s="1">
        <v>688</v>
      </c>
      <c r="C6120" s="1" t="s">
        <v>32898</v>
      </c>
      <c r="D6120" s="1" t="s">
        <v>78</v>
      </c>
      <c r="E6120" s="1" t="s">
        <v>1120</v>
      </c>
      <c r="F6120" s="1" t="s">
        <v>32900</v>
      </c>
      <c r="G6120" s="1" t="s">
        <v>655</v>
      </c>
      <c r="H6120">
        <v>688</v>
      </c>
      <c r="I6120" s="1" t="s">
        <v>41</v>
      </c>
      <c r="J6120">
        <v>1</v>
      </c>
    </row>
    <row r="6121" spans="1:10" hidden="1" x14ac:dyDescent="0.25">
      <c r="A6121" s="24" t="str">
        <f t="shared" si="97"/>
        <v>1011ARCELOR (BERTON SICARD)</v>
      </c>
      <c r="B6121" s="1">
        <v>1011</v>
      </c>
      <c r="C6121" s="1" t="s">
        <v>32898</v>
      </c>
      <c r="D6121" s="1" t="s">
        <v>78</v>
      </c>
      <c r="E6121" s="1" t="s">
        <v>1121</v>
      </c>
      <c r="F6121" s="1" t="s">
        <v>32900</v>
      </c>
      <c r="G6121" s="1" t="s">
        <v>655</v>
      </c>
      <c r="H6121">
        <v>1011</v>
      </c>
      <c r="I6121" s="1" t="s">
        <v>41</v>
      </c>
      <c r="J6121">
        <v>6</v>
      </c>
    </row>
    <row r="6122" spans="1:10" hidden="1" x14ac:dyDescent="0.25">
      <c r="A6122" s="24" t="str">
        <f t="shared" si="97"/>
        <v>1050ARCELOR (BERTON SICARD)</v>
      </c>
      <c r="B6122" s="1">
        <v>1050</v>
      </c>
      <c r="C6122" s="1" t="s">
        <v>32898</v>
      </c>
      <c r="D6122" s="1" t="s">
        <v>78</v>
      </c>
      <c r="E6122" s="1" t="s">
        <v>1122</v>
      </c>
      <c r="F6122" s="1" t="s">
        <v>32900</v>
      </c>
      <c r="G6122" s="1" t="s">
        <v>655</v>
      </c>
      <c r="H6122">
        <v>1050</v>
      </c>
      <c r="I6122" s="1" t="s">
        <v>41</v>
      </c>
      <c r="J6122">
        <v>6.5</v>
      </c>
    </row>
    <row r="6123" spans="1:10" hidden="1" x14ac:dyDescent="0.25">
      <c r="A6123" s="24" t="str">
        <f t="shared" si="97"/>
        <v>1103ARCELOR (BERTON SICARD)</v>
      </c>
      <c r="B6123" s="1">
        <v>1103</v>
      </c>
      <c r="C6123" s="1" t="s">
        <v>32898</v>
      </c>
      <c r="D6123" s="1" t="s">
        <v>78</v>
      </c>
      <c r="E6123" s="1" t="s">
        <v>1123</v>
      </c>
      <c r="F6123" s="1" t="s">
        <v>32900</v>
      </c>
      <c r="G6123" s="1" t="s">
        <v>655</v>
      </c>
      <c r="H6123">
        <v>1103</v>
      </c>
      <c r="I6123" s="1" t="s">
        <v>41</v>
      </c>
      <c r="J6123">
        <v>6</v>
      </c>
    </row>
    <row r="6124" spans="1:10" hidden="1" x14ac:dyDescent="0.25">
      <c r="A6124" s="24" t="str">
        <f t="shared" si="97"/>
        <v>1103/1ARCELOR (BERTON SICARD)</v>
      </c>
      <c r="B6124" s="1" t="s">
        <v>1124</v>
      </c>
      <c r="C6124" s="1" t="s">
        <v>32898</v>
      </c>
      <c r="D6124" s="1" t="s">
        <v>78</v>
      </c>
      <c r="E6124" s="1" t="s">
        <v>1125</v>
      </c>
      <c r="F6124" s="1" t="s">
        <v>32900</v>
      </c>
      <c r="G6124" s="1" t="s">
        <v>655</v>
      </c>
      <c r="H6124" t="s">
        <v>1124</v>
      </c>
      <c r="I6124" s="1" t="s">
        <v>41</v>
      </c>
      <c r="J6124">
        <v>1</v>
      </c>
    </row>
    <row r="6125" spans="1:10" hidden="1" x14ac:dyDescent="0.25">
      <c r="A6125" s="24" t="str">
        <f t="shared" si="97"/>
        <v>1233ARCELOR (BERTON SICARD)</v>
      </c>
      <c r="B6125" s="1">
        <v>1233</v>
      </c>
      <c r="C6125" s="1" t="s">
        <v>32898</v>
      </c>
      <c r="D6125" s="1" t="s">
        <v>78</v>
      </c>
      <c r="E6125" s="1" t="s">
        <v>2029</v>
      </c>
      <c r="F6125" s="1" t="s">
        <v>32900</v>
      </c>
      <c r="G6125" s="1" t="s">
        <v>655</v>
      </c>
      <c r="H6125">
        <v>1233</v>
      </c>
      <c r="I6125" s="1" t="s">
        <v>41</v>
      </c>
      <c r="J6125">
        <v>1</v>
      </c>
    </row>
    <row r="6126" spans="1:10" hidden="1" x14ac:dyDescent="0.25">
      <c r="A6126" s="24" t="str">
        <f t="shared" si="97"/>
        <v>1618ARCELOR (BERTON SICARD)</v>
      </c>
      <c r="B6126" s="1">
        <v>1618</v>
      </c>
      <c r="C6126" s="1" t="s">
        <v>32898</v>
      </c>
      <c r="D6126" s="1" t="s">
        <v>78</v>
      </c>
      <c r="E6126" s="1" t="s">
        <v>2031</v>
      </c>
      <c r="F6126" s="1" t="s">
        <v>32900</v>
      </c>
      <c r="G6126" s="1" t="s">
        <v>655</v>
      </c>
      <c r="H6126">
        <v>1618</v>
      </c>
      <c r="I6126" s="1" t="s">
        <v>41</v>
      </c>
      <c r="J6126">
        <v>2</v>
      </c>
    </row>
    <row r="6127" spans="1:10" hidden="1" x14ac:dyDescent="0.25">
      <c r="A6127" s="24" t="str">
        <f t="shared" si="97"/>
        <v>1623ARCELOR (BERTON SICARD)</v>
      </c>
      <c r="B6127" s="1">
        <v>1623</v>
      </c>
      <c r="C6127" s="1" t="s">
        <v>32898</v>
      </c>
      <c r="D6127" s="1" t="s">
        <v>78</v>
      </c>
      <c r="E6127" s="1" t="s">
        <v>2032</v>
      </c>
      <c r="F6127" s="1" t="s">
        <v>32900</v>
      </c>
      <c r="G6127" s="1" t="s">
        <v>655</v>
      </c>
      <c r="H6127">
        <v>1623</v>
      </c>
      <c r="I6127" s="1" t="s">
        <v>41</v>
      </c>
      <c r="J6127">
        <v>1</v>
      </c>
    </row>
    <row r="6128" spans="1:10" hidden="1" x14ac:dyDescent="0.25">
      <c r="A6128" s="24" t="str">
        <f t="shared" si="97"/>
        <v>1624ARCELOR (BERTON SICARD)</v>
      </c>
      <c r="B6128" s="1">
        <v>1624</v>
      </c>
      <c r="C6128" s="1" t="s">
        <v>32898</v>
      </c>
      <c r="D6128" s="1" t="s">
        <v>78</v>
      </c>
      <c r="E6128" s="1" t="s">
        <v>2033</v>
      </c>
      <c r="F6128" s="1" t="s">
        <v>32900</v>
      </c>
      <c r="G6128" s="1" t="s">
        <v>655</v>
      </c>
      <c r="H6128">
        <v>1624</v>
      </c>
      <c r="I6128" s="1" t="s">
        <v>41</v>
      </c>
      <c r="J6128">
        <v>1</v>
      </c>
    </row>
    <row r="6129" spans="1:10" hidden="1" x14ac:dyDescent="0.25">
      <c r="A6129" s="24" t="str">
        <f t="shared" si="97"/>
        <v>1641ARCELOR (BERTON SICARD)</v>
      </c>
      <c r="B6129" s="1">
        <v>1641</v>
      </c>
      <c r="C6129" s="1" t="s">
        <v>32898</v>
      </c>
      <c r="D6129" s="1" t="s">
        <v>78</v>
      </c>
      <c r="E6129" s="1" t="s">
        <v>2038</v>
      </c>
      <c r="F6129" s="1" t="s">
        <v>32900</v>
      </c>
      <c r="G6129" s="1" t="s">
        <v>655</v>
      </c>
      <c r="H6129">
        <v>1641</v>
      </c>
      <c r="I6129" s="1" t="s">
        <v>41</v>
      </c>
      <c r="J6129">
        <v>1</v>
      </c>
    </row>
    <row r="6130" spans="1:10" hidden="1" x14ac:dyDescent="0.25">
      <c r="A6130" s="24" t="str">
        <f t="shared" si="97"/>
        <v>1700ARCELOR (BERTON SICARD)</v>
      </c>
      <c r="B6130" s="1">
        <v>1700</v>
      </c>
      <c r="C6130" s="1" t="s">
        <v>32898</v>
      </c>
      <c r="D6130" s="1" t="s">
        <v>78</v>
      </c>
      <c r="E6130" s="1" t="s">
        <v>2039</v>
      </c>
      <c r="F6130" s="1" t="s">
        <v>32900</v>
      </c>
      <c r="G6130" s="1" t="s">
        <v>655</v>
      </c>
      <c r="H6130">
        <v>1700</v>
      </c>
      <c r="I6130" s="1" t="s">
        <v>41</v>
      </c>
      <c r="J6130">
        <v>2</v>
      </c>
    </row>
    <row r="6131" spans="1:10" hidden="1" x14ac:dyDescent="0.25">
      <c r="A6131" s="24" t="str">
        <f t="shared" si="97"/>
        <v>1710ARCELOR (BERTON SICARD)</v>
      </c>
      <c r="B6131" s="1">
        <v>1710</v>
      </c>
      <c r="C6131" s="1" t="s">
        <v>32898</v>
      </c>
      <c r="D6131" s="1" t="s">
        <v>78</v>
      </c>
      <c r="E6131" s="1" t="s">
        <v>2041</v>
      </c>
      <c r="F6131" s="1" t="s">
        <v>32900</v>
      </c>
      <c r="G6131" s="1" t="s">
        <v>655</v>
      </c>
      <c r="H6131">
        <v>1710</v>
      </c>
      <c r="I6131" s="1" t="s">
        <v>41</v>
      </c>
      <c r="J6131">
        <v>2</v>
      </c>
    </row>
    <row r="6132" spans="1:10" hidden="1" x14ac:dyDescent="0.25">
      <c r="A6132" s="24" t="str">
        <f t="shared" si="97"/>
        <v>1723ARCELOR (BERTON SICARD)</v>
      </c>
      <c r="B6132" s="1">
        <v>1723</v>
      </c>
      <c r="C6132" s="1" t="s">
        <v>32898</v>
      </c>
      <c r="D6132" s="1" t="s">
        <v>78</v>
      </c>
      <c r="E6132" s="1" t="s">
        <v>2042</v>
      </c>
      <c r="F6132" s="1" t="s">
        <v>32900</v>
      </c>
      <c r="G6132" s="1" t="s">
        <v>655</v>
      </c>
      <c r="H6132">
        <v>1723</v>
      </c>
      <c r="I6132" s="1" t="s">
        <v>41</v>
      </c>
      <c r="J6132">
        <v>2</v>
      </c>
    </row>
    <row r="6133" spans="1:10" hidden="1" x14ac:dyDescent="0.25">
      <c r="A6133" s="24" t="str">
        <f t="shared" si="97"/>
        <v>1724ARCELOR (BERTON SICARD)</v>
      </c>
      <c r="B6133" s="1">
        <v>1724</v>
      </c>
      <c r="C6133" s="1" t="s">
        <v>32898</v>
      </c>
      <c r="D6133" s="1" t="s">
        <v>78</v>
      </c>
      <c r="E6133" s="1" t="s">
        <v>2043</v>
      </c>
      <c r="F6133" s="1" t="s">
        <v>32900</v>
      </c>
      <c r="G6133" s="1" t="s">
        <v>655</v>
      </c>
      <c r="H6133">
        <v>1724</v>
      </c>
      <c r="I6133" s="1" t="s">
        <v>41</v>
      </c>
      <c r="J6133">
        <v>2</v>
      </c>
    </row>
    <row r="6134" spans="1:10" hidden="1" x14ac:dyDescent="0.25">
      <c r="A6134" s="24" t="str">
        <f t="shared" si="97"/>
        <v>1725ARCELOR (BERTON SICARD)</v>
      </c>
      <c r="B6134" s="1">
        <v>1725</v>
      </c>
      <c r="C6134" s="1" t="s">
        <v>32898</v>
      </c>
      <c r="D6134" s="1" t="s">
        <v>78</v>
      </c>
      <c r="E6134" s="1" t="s">
        <v>2044</v>
      </c>
      <c r="F6134" s="1" t="s">
        <v>32900</v>
      </c>
      <c r="G6134" s="1" t="s">
        <v>655</v>
      </c>
      <c r="H6134">
        <v>1725</v>
      </c>
      <c r="I6134" s="1" t="s">
        <v>41</v>
      </c>
      <c r="J6134">
        <v>1</v>
      </c>
    </row>
    <row r="6135" spans="1:10" hidden="1" x14ac:dyDescent="0.25">
      <c r="A6135" s="24" t="str">
        <f t="shared" si="97"/>
        <v>1726ARCELOR (BERTON SICARD)</v>
      </c>
      <c r="B6135" s="1">
        <v>1726</v>
      </c>
      <c r="C6135" s="1" t="s">
        <v>32898</v>
      </c>
      <c r="D6135" s="1" t="s">
        <v>78</v>
      </c>
      <c r="E6135" s="1" t="s">
        <v>2045</v>
      </c>
      <c r="F6135" s="1" t="s">
        <v>32900</v>
      </c>
      <c r="G6135" s="1" t="s">
        <v>655</v>
      </c>
      <c r="H6135">
        <v>1726</v>
      </c>
      <c r="I6135" s="1" t="s">
        <v>41</v>
      </c>
      <c r="J6135">
        <v>1</v>
      </c>
    </row>
    <row r="6136" spans="1:10" hidden="1" x14ac:dyDescent="0.25">
      <c r="A6136" s="24" t="str">
        <f t="shared" si="97"/>
        <v>1727ARCELOR (BERTON SICARD)</v>
      </c>
      <c r="B6136" s="1">
        <v>1727</v>
      </c>
      <c r="C6136" s="1" t="s">
        <v>32898</v>
      </c>
      <c r="D6136" s="1" t="s">
        <v>78</v>
      </c>
      <c r="E6136" s="1" t="s">
        <v>2046</v>
      </c>
      <c r="F6136" s="1" t="s">
        <v>32900</v>
      </c>
      <c r="G6136" s="1" t="s">
        <v>655</v>
      </c>
      <c r="H6136">
        <v>1727</v>
      </c>
      <c r="I6136" s="1" t="s">
        <v>41</v>
      </c>
      <c r="J6136">
        <v>1</v>
      </c>
    </row>
    <row r="6137" spans="1:10" hidden="1" x14ac:dyDescent="0.25">
      <c r="A6137" s="24" t="str">
        <f t="shared" si="97"/>
        <v>1728ARCELOR (BERTON SICARD)</v>
      </c>
      <c r="B6137" s="1">
        <v>1728</v>
      </c>
      <c r="C6137" s="1" t="s">
        <v>32898</v>
      </c>
      <c r="D6137" s="1" t="s">
        <v>78</v>
      </c>
      <c r="E6137" s="1" t="s">
        <v>2047</v>
      </c>
      <c r="F6137" s="1" t="s">
        <v>32900</v>
      </c>
      <c r="G6137" s="1" t="s">
        <v>655</v>
      </c>
      <c r="H6137">
        <v>1728</v>
      </c>
      <c r="I6137" s="1" t="s">
        <v>41</v>
      </c>
      <c r="J6137">
        <v>1</v>
      </c>
    </row>
    <row r="6138" spans="1:10" hidden="1" x14ac:dyDescent="0.25">
      <c r="A6138" s="24" t="str">
        <f t="shared" si="97"/>
        <v>1760NARCELOR (BERTON SICARD)</v>
      </c>
      <c r="B6138" s="1" t="s">
        <v>2048</v>
      </c>
      <c r="C6138" s="1" t="s">
        <v>32898</v>
      </c>
      <c r="D6138" s="1" t="s">
        <v>78</v>
      </c>
      <c r="E6138" s="1" t="s">
        <v>2049</v>
      </c>
      <c r="F6138" s="1" t="s">
        <v>32900</v>
      </c>
      <c r="G6138" s="1" t="s">
        <v>655</v>
      </c>
      <c r="H6138" t="s">
        <v>2048</v>
      </c>
      <c r="I6138" s="1" t="s">
        <v>41</v>
      </c>
      <c r="J6138">
        <v>1</v>
      </c>
    </row>
    <row r="6139" spans="1:10" hidden="1" x14ac:dyDescent="0.25">
      <c r="A6139" s="24" t="str">
        <f t="shared" si="97"/>
        <v>1853NARCELOR (BERTON SICARD)</v>
      </c>
      <c r="B6139" s="1" t="s">
        <v>2054</v>
      </c>
      <c r="C6139" s="1" t="s">
        <v>32898</v>
      </c>
      <c r="D6139" s="1" t="s">
        <v>78</v>
      </c>
      <c r="E6139" s="1" t="s">
        <v>2055</v>
      </c>
      <c r="F6139" s="1" t="s">
        <v>32900</v>
      </c>
      <c r="G6139" s="1" t="s">
        <v>655</v>
      </c>
      <c r="H6139" t="s">
        <v>2054</v>
      </c>
      <c r="I6139" s="1" t="s">
        <v>41</v>
      </c>
      <c r="J6139">
        <v>1</v>
      </c>
    </row>
    <row r="6140" spans="1:10" hidden="1" x14ac:dyDescent="0.25">
      <c r="A6140" s="24" t="str">
        <f t="shared" si="97"/>
        <v>1854NARCELOR (BERTON SICARD)</v>
      </c>
      <c r="B6140" s="1" t="s">
        <v>2056</v>
      </c>
      <c r="C6140" s="1" t="s">
        <v>32898</v>
      </c>
      <c r="D6140" s="1" t="s">
        <v>78</v>
      </c>
      <c r="E6140" s="1" t="s">
        <v>2057</v>
      </c>
      <c r="F6140" s="1" t="s">
        <v>32900</v>
      </c>
      <c r="G6140" s="1" t="s">
        <v>655</v>
      </c>
      <c r="H6140" t="s">
        <v>2056</v>
      </c>
      <c r="I6140" s="1" t="s">
        <v>41</v>
      </c>
      <c r="J6140">
        <v>1</v>
      </c>
    </row>
    <row r="6141" spans="1:10" hidden="1" x14ac:dyDescent="0.25">
      <c r="A6141" s="24" t="str">
        <f t="shared" si="97"/>
        <v>1859ARCELOR (BERTON SICARD)</v>
      </c>
      <c r="B6141" s="1">
        <v>1859</v>
      </c>
      <c r="C6141" s="1" t="s">
        <v>32898</v>
      </c>
      <c r="D6141" s="1" t="s">
        <v>78</v>
      </c>
      <c r="E6141" s="1" t="s">
        <v>2058</v>
      </c>
      <c r="F6141" s="1" t="s">
        <v>32900</v>
      </c>
      <c r="G6141" s="1" t="s">
        <v>655</v>
      </c>
      <c r="H6141">
        <v>1859</v>
      </c>
      <c r="I6141" s="1" t="s">
        <v>41</v>
      </c>
      <c r="J6141">
        <v>1</v>
      </c>
    </row>
    <row r="6142" spans="1:10" hidden="1" x14ac:dyDescent="0.25">
      <c r="A6142" s="24" t="str">
        <f t="shared" si="97"/>
        <v>1860ARCELOR (BERTON SICARD)</v>
      </c>
      <c r="B6142" s="1">
        <v>1860</v>
      </c>
      <c r="C6142" s="1" t="s">
        <v>32898</v>
      </c>
      <c r="D6142" s="1" t="s">
        <v>78</v>
      </c>
      <c r="E6142" s="1" t="s">
        <v>2059</v>
      </c>
      <c r="F6142" s="1" t="s">
        <v>32900</v>
      </c>
      <c r="G6142" s="1" t="s">
        <v>655</v>
      </c>
      <c r="H6142">
        <v>1860</v>
      </c>
      <c r="I6142" s="1" t="s">
        <v>41</v>
      </c>
      <c r="J6142">
        <v>1</v>
      </c>
    </row>
    <row r="6143" spans="1:10" hidden="1" x14ac:dyDescent="0.25">
      <c r="A6143" s="24" t="str">
        <f t="shared" si="97"/>
        <v>1861ARCELOR (BERTON SICARD)</v>
      </c>
      <c r="B6143" s="1">
        <v>1861</v>
      </c>
      <c r="C6143" s="1" t="s">
        <v>32898</v>
      </c>
      <c r="D6143" s="1" t="s">
        <v>78</v>
      </c>
      <c r="E6143" s="1" t="s">
        <v>2323</v>
      </c>
      <c r="F6143" s="1" t="s">
        <v>32900</v>
      </c>
      <c r="G6143" s="1" t="s">
        <v>655</v>
      </c>
      <c r="H6143">
        <v>1861</v>
      </c>
      <c r="I6143" s="1" t="s">
        <v>41</v>
      </c>
      <c r="J6143">
        <v>1</v>
      </c>
    </row>
    <row r="6144" spans="1:10" hidden="1" x14ac:dyDescent="0.25">
      <c r="A6144" s="24" t="str">
        <f t="shared" si="97"/>
        <v>1870ARCELOR (BERTON SICARD)</v>
      </c>
      <c r="B6144" s="1">
        <v>1870</v>
      </c>
      <c r="C6144" s="1" t="s">
        <v>32898</v>
      </c>
      <c r="D6144" s="1" t="s">
        <v>78</v>
      </c>
      <c r="E6144" s="1" t="s">
        <v>2324</v>
      </c>
      <c r="F6144" s="1" t="s">
        <v>32900</v>
      </c>
      <c r="G6144" s="1" t="s">
        <v>655</v>
      </c>
      <c r="H6144">
        <v>1870</v>
      </c>
      <c r="I6144" s="1" t="s">
        <v>41</v>
      </c>
      <c r="J6144">
        <v>1</v>
      </c>
    </row>
    <row r="6145" spans="1:10" hidden="1" x14ac:dyDescent="0.25">
      <c r="A6145" s="24" t="str">
        <f t="shared" si="97"/>
        <v>5022ARCELOR (BERTON SICARD)</v>
      </c>
      <c r="B6145" s="1">
        <v>5022</v>
      </c>
      <c r="C6145" s="1" t="s">
        <v>32898</v>
      </c>
      <c r="D6145" s="1" t="s">
        <v>78</v>
      </c>
      <c r="E6145" s="1" t="s">
        <v>1132</v>
      </c>
      <c r="F6145" s="1" t="s">
        <v>32900</v>
      </c>
      <c r="G6145" s="1" t="s">
        <v>655</v>
      </c>
      <c r="H6145">
        <v>5022</v>
      </c>
      <c r="I6145" s="1" t="s">
        <v>41</v>
      </c>
      <c r="J6145">
        <v>6.5</v>
      </c>
    </row>
    <row r="6146" spans="1:10" hidden="1" x14ac:dyDescent="0.25">
      <c r="A6146" s="24" t="str">
        <f t="shared" si="97"/>
        <v>5027ARCELOR (BERTON SICARD)</v>
      </c>
      <c r="B6146" s="1">
        <v>5027</v>
      </c>
      <c r="C6146" s="1" t="s">
        <v>32898</v>
      </c>
      <c r="D6146" s="1" t="s">
        <v>168</v>
      </c>
      <c r="E6146" s="1" t="s">
        <v>1133</v>
      </c>
      <c r="F6146" s="1" t="s">
        <v>32900</v>
      </c>
      <c r="G6146" s="1" t="s">
        <v>655</v>
      </c>
      <c r="H6146">
        <v>5027</v>
      </c>
      <c r="I6146" s="1" t="s">
        <v>41</v>
      </c>
      <c r="J6146">
        <v>6.5</v>
      </c>
    </row>
    <row r="6147" spans="1:10" hidden="1" x14ac:dyDescent="0.25">
      <c r="A6147" s="24" t="str">
        <f t="shared" si="97"/>
        <v>5040ARCELOR (BERTON SICARD)</v>
      </c>
      <c r="B6147" s="1">
        <v>5040</v>
      </c>
      <c r="C6147" s="1" t="s">
        <v>32898</v>
      </c>
      <c r="D6147" s="1" t="s">
        <v>78</v>
      </c>
      <c r="E6147" s="1" t="s">
        <v>1134</v>
      </c>
      <c r="F6147" s="1" t="s">
        <v>32900</v>
      </c>
      <c r="G6147" s="1" t="s">
        <v>655</v>
      </c>
      <c r="H6147">
        <v>5040</v>
      </c>
      <c r="I6147" s="1" t="s">
        <v>41</v>
      </c>
      <c r="J6147">
        <v>6.5</v>
      </c>
    </row>
    <row r="6148" spans="1:10" hidden="1" x14ac:dyDescent="0.25">
      <c r="A6148" s="24" t="str">
        <f t="shared" si="97"/>
        <v>5041ARCELOR (BERTON SICARD)</v>
      </c>
      <c r="B6148" s="1">
        <v>5041</v>
      </c>
      <c r="C6148" s="1" t="s">
        <v>32898</v>
      </c>
      <c r="D6148" s="1" t="s">
        <v>78</v>
      </c>
      <c r="E6148" s="1" t="s">
        <v>1135</v>
      </c>
      <c r="F6148" s="1" t="s">
        <v>32900</v>
      </c>
      <c r="G6148" s="1" t="s">
        <v>655</v>
      </c>
      <c r="H6148">
        <v>5041</v>
      </c>
      <c r="I6148" s="1" t="s">
        <v>41</v>
      </c>
      <c r="J6148">
        <v>6.5</v>
      </c>
    </row>
    <row r="6149" spans="1:10" hidden="1" x14ac:dyDescent="0.25">
      <c r="A6149" s="24" t="str">
        <f t="shared" si="97"/>
        <v>5042ARCELOR (BERTON SICARD)</v>
      </c>
      <c r="B6149" s="1">
        <v>5042</v>
      </c>
      <c r="C6149" s="1" t="s">
        <v>32898</v>
      </c>
      <c r="D6149" s="1" t="s">
        <v>78</v>
      </c>
      <c r="E6149" s="1" t="s">
        <v>1136</v>
      </c>
      <c r="F6149" s="1" t="s">
        <v>32900</v>
      </c>
      <c r="G6149" s="1" t="s">
        <v>655</v>
      </c>
      <c r="H6149">
        <v>5042</v>
      </c>
      <c r="I6149" s="1" t="s">
        <v>41</v>
      </c>
      <c r="J6149">
        <v>6.5</v>
      </c>
    </row>
    <row r="6150" spans="1:10" hidden="1" x14ac:dyDescent="0.25">
      <c r="A6150" s="24" t="str">
        <f t="shared" si="97"/>
        <v>5048ARCELOR (BERTON SICARD)</v>
      </c>
      <c r="B6150" s="1">
        <v>5048</v>
      </c>
      <c r="C6150" s="1" t="s">
        <v>32898</v>
      </c>
      <c r="D6150" s="1" t="s">
        <v>78</v>
      </c>
      <c r="E6150" s="1" t="s">
        <v>941</v>
      </c>
      <c r="F6150" s="1" t="s">
        <v>32900</v>
      </c>
      <c r="G6150" s="1" t="s">
        <v>655</v>
      </c>
      <c r="H6150">
        <v>5048</v>
      </c>
      <c r="I6150" s="1" t="s">
        <v>41</v>
      </c>
      <c r="J6150">
        <v>6.5</v>
      </c>
    </row>
    <row r="6151" spans="1:10" hidden="1" x14ac:dyDescent="0.25">
      <c r="A6151" s="24" t="str">
        <f t="shared" si="97"/>
        <v>5049ARCELOR (BERTON SICARD)</v>
      </c>
      <c r="B6151" s="1">
        <v>5049</v>
      </c>
      <c r="C6151" s="1" t="s">
        <v>32898</v>
      </c>
      <c r="D6151" s="1" t="s">
        <v>78</v>
      </c>
      <c r="E6151" s="1" t="s">
        <v>941</v>
      </c>
      <c r="F6151" s="1" t="s">
        <v>32900</v>
      </c>
      <c r="G6151" s="1" t="s">
        <v>655</v>
      </c>
      <c r="H6151">
        <v>5049</v>
      </c>
      <c r="I6151" s="1" t="s">
        <v>41</v>
      </c>
      <c r="J6151">
        <v>6.5</v>
      </c>
    </row>
    <row r="6152" spans="1:10" hidden="1" x14ac:dyDescent="0.25">
      <c r="A6152" s="24" t="str">
        <f t="shared" si="97"/>
        <v>5051LARCELOR (BERTON SICARD)</v>
      </c>
      <c r="B6152" s="1" t="s">
        <v>1141</v>
      </c>
      <c r="C6152" s="1" t="s">
        <v>32898</v>
      </c>
      <c r="D6152" s="1" t="s">
        <v>78</v>
      </c>
      <c r="E6152" s="1" t="s">
        <v>1142</v>
      </c>
      <c r="F6152" s="1" t="s">
        <v>32900</v>
      </c>
      <c r="G6152" s="1" t="s">
        <v>655</v>
      </c>
      <c r="H6152" t="s">
        <v>1141</v>
      </c>
      <c r="I6152" s="1" t="s">
        <v>41</v>
      </c>
      <c r="J6152">
        <v>6.5</v>
      </c>
    </row>
    <row r="6153" spans="1:10" hidden="1" x14ac:dyDescent="0.25">
      <c r="A6153" s="24" t="str">
        <f t="shared" si="97"/>
        <v>5053ARCELOR (BERTON SICARD)</v>
      </c>
      <c r="B6153" s="1">
        <v>5053</v>
      </c>
      <c r="C6153" s="1" t="s">
        <v>32898</v>
      </c>
      <c r="D6153" s="1" t="s">
        <v>78</v>
      </c>
      <c r="E6153" s="1" t="s">
        <v>1144</v>
      </c>
      <c r="F6153" s="1" t="s">
        <v>32900</v>
      </c>
      <c r="G6153" s="1" t="s">
        <v>655</v>
      </c>
      <c r="H6153">
        <v>5053</v>
      </c>
      <c r="I6153" s="1" t="s">
        <v>41</v>
      </c>
      <c r="J6153">
        <v>6.5</v>
      </c>
    </row>
    <row r="6154" spans="1:10" hidden="1" x14ac:dyDescent="0.25">
      <c r="A6154" s="24" t="str">
        <f t="shared" si="97"/>
        <v>5054ARCELOR (BERTON SICARD)</v>
      </c>
      <c r="B6154" s="1">
        <v>5054</v>
      </c>
      <c r="C6154" s="1" t="s">
        <v>32898</v>
      </c>
      <c r="D6154" s="1" t="s">
        <v>78</v>
      </c>
      <c r="E6154" s="1" t="s">
        <v>1145</v>
      </c>
      <c r="F6154" s="1" t="s">
        <v>32900</v>
      </c>
      <c r="G6154" s="1" t="s">
        <v>655</v>
      </c>
      <c r="H6154">
        <v>5054</v>
      </c>
      <c r="I6154" s="1" t="s">
        <v>41</v>
      </c>
      <c r="J6154">
        <v>6.5</v>
      </c>
    </row>
    <row r="6155" spans="1:10" hidden="1" x14ac:dyDescent="0.25">
      <c r="A6155" s="24" t="str">
        <f t="shared" si="97"/>
        <v>5057ARCELOR (BERTON SICARD)</v>
      </c>
      <c r="B6155" s="1">
        <v>5057</v>
      </c>
      <c r="C6155" s="1" t="s">
        <v>32898</v>
      </c>
      <c r="D6155" s="1" t="s">
        <v>78</v>
      </c>
      <c r="E6155" s="1" t="s">
        <v>1147</v>
      </c>
      <c r="F6155" s="1" t="s">
        <v>32900</v>
      </c>
      <c r="G6155" s="1" t="s">
        <v>655</v>
      </c>
      <c r="H6155">
        <v>5057</v>
      </c>
      <c r="I6155" s="1" t="s">
        <v>41</v>
      </c>
      <c r="J6155">
        <v>6.5</v>
      </c>
    </row>
    <row r="6156" spans="1:10" hidden="1" x14ac:dyDescent="0.25">
      <c r="A6156" s="24" t="str">
        <f t="shared" ref="A6156:A6219" si="98">B6156&amp;F6156</f>
        <v>5058ARCELOR (BERTON SICARD)</v>
      </c>
      <c r="B6156" s="1">
        <v>5058</v>
      </c>
      <c r="C6156" s="1" t="s">
        <v>32898</v>
      </c>
      <c r="D6156" s="1" t="s">
        <v>78</v>
      </c>
      <c r="E6156" s="1" t="s">
        <v>1148</v>
      </c>
      <c r="F6156" s="1" t="s">
        <v>32900</v>
      </c>
      <c r="G6156" s="1" t="s">
        <v>655</v>
      </c>
      <c r="H6156">
        <v>5058</v>
      </c>
      <c r="I6156" s="1" t="s">
        <v>41</v>
      </c>
      <c r="J6156">
        <v>6.5</v>
      </c>
    </row>
    <row r="6157" spans="1:10" hidden="1" x14ac:dyDescent="0.25">
      <c r="A6157" s="24" t="str">
        <f t="shared" si="98"/>
        <v>5138ARCELOR (BERTON SICARD)</v>
      </c>
      <c r="B6157" s="1">
        <v>5138</v>
      </c>
      <c r="C6157" s="1" t="s">
        <v>32898</v>
      </c>
      <c r="D6157" s="1" t="s">
        <v>168</v>
      </c>
      <c r="E6157" s="1" t="s">
        <v>1150</v>
      </c>
      <c r="F6157" s="1" t="s">
        <v>32900</v>
      </c>
      <c r="G6157" s="1" t="s">
        <v>655</v>
      </c>
      <c r="H6157">
        <v>5138</v>
      </c>
      <c r="I6157" s="1" t="s">
        <v>41</v>
      </c>
      <c r="J6157">
        <v>6</v>
      </c>
    </row>
    <row r="6158" spans="1:10" hidden="1" x14ac:dyDescent="0.25">
      <c r="A6158" s="24" t="str">
        <f t="shared" si="98"/>
        <v>5144ARCELOR (BERTON SICARD)</v>
      </c>
      <c r="B6158" s="1">
        <v>5144</v>
      </c>
      <c r="C6158" s="1" t="s">
        <v>32898</v>
      </c>
      <c r="D6158" s="1" t="s">
        <v>78</v>
      </c>
      <c r="E6158" s="1" t="s">
        <v>1151</v>
      </c>
      <c r="F6158" s="1" t="s">
        <v>32900</v>
      </c>
      <c r="G6158" s="1" t="s">
        <v>655</v>
      </c>
      <c r="H6158">
        <v>5144</v>
      </c>
      <c r="I6158" s="1" t="s">
        <v>41</v>
      </c>
      <c r="J6158">
        <v>6.5</v>
      </c>
    </row>
    <row r="6159" spans="1:10" hidden="1" x14ac:dyDescent="0.25">
      <c r="A6159" s="24" t="str">
        <f t="shared" si="98"/>
        <v>5145ARCELOR (BERTON SICARD)</v>
      </c>
      <c r="B6159" s="1">
        <v>5145</v>
      </c>
      <c r="C6159" s="1" t="s">
        <v>32898</v>
      </c>
      <c r="D6159" s="1" t="s">
        <v>78</v>
      </c>
      <c r="E6159" s="1" t="s">
        <v>1152</v>
      </c>
      <c r="F6159" s="1" t="s">
        <v>32900</v>
      </c>
      <c r="G6159" s="1" t="s">
        <v>655</v>
      </c>
      <c r="H6159">
        <v>5145</v>
      </c>
      <c r="I6159" s="1" t="s">
        <v>41</v>
      </c>
      <c r="J6159">
        <v>6.5</v>
      </c>
    </row>
    <row r="6160" spans="1:10" hidden="1" x14ac:dyDescent="0.25">
      <c r="A6160" s="24" t="str">
        <f t="shared" si="98"/>
        <v>5146ARCELOR (BERTON SICARD)</v>
      </c>
      <c r="B6160" s="1">
        <v>5146</v>
      </c>
      <c r="C6160" s="1" t="s">
        <v>32898</v>
      </c>
      <c r="D6160" s="1" t="s">
        <v>78</v>
      </c>
      <c r="E6160" s="1" t="s">
        <v>1153</v>
      </c>
      <c r="F6160" s="1" t="s">
        <v>32900</v>
      </c>
      <c r="G6160" s="1" t="s">
        <v>655</v>
      </c>
      <c r="H6160">
        <v>5146</v>
      </c>
      <c r="I6160" s="1" t="s">
        <v>41</v>
      </c>
      <c r="J6160">
        <v>6</v>
      </c>
    </row>
    <row r="6161" spans="1:10" hidden="1" x14ac:dyDescent="0.25">
      <c r="A6161" s="24" t="str">
        <f t="shared" si="98"/>
        <v>5147ARCELOR (BERTON SICARD)</v>
      </c>
      <c r="B6161" s="1">
        <v>5147</v>
      </c>
      <c r="C6161" s="1" t="s">
        <v>32898</v>
      </c>
      <c r="D6161" s="1" t="s">
        <v>78</v>
      </c>
      <c r="E6161" s="1" t="s">
        <v>1154</v>
      </c>
      <c r="F6161" s="1" t="s">
        <v>32900</v>
      </c>
      <c r="G6161" s="1" t="s">
        <v>655</v>
      </c>
      <c r="H6161">
        <v>5147</v>
      </c>
      <c r="I6161" s="1" t="s">
        <v>41</v>
      </c>
      <c r="J6161">
        <v>6</v>
      </c>
    </row>
    <row r="6162" spans="1:10" hidden="1" x14ac:dyDescent="0.25">
      <c r="A6162" s="24" t="str">
        <f t="shared" si="98"/>
        <v>5154ARCELOR (BERTON SICARD)</v>
      </c>
      <c r="B6162" s="1">
        <v>5154</v>
      </c>
      <c r="C6162" s="1" t="s">
        <v>32898</v>
      </c>
      <c r="D6162" s="1" t="s">
        <v>78</v>
      </c>
      <c r="E6162" s="1" t="s">
        <v>1155</v>
      </c>
      <c r="F6162" s="1" t="s">
        <v>32900</v>
      </c>
      <c r="G6162" s="1" t="s">
        <v>655</v>
      </c>
      <c r="H6162">
        <v>5154</v>
      </c>
      <c r="I6162" s="1" t="s">
        <v>41</v>
      </c>
      <c r="J6162">
        <v>6</v>
      </c>
    </row>
    <row r="6163" spans="1:10" hidden="1" x14ac:dyDescent="0.25">
      <c r="A6163" s="24" t="str">
        <f t="shared" si="98"/>
        <v>5155ARCELOR (BERTON SICARD)</v>
      </c>
      <c r="B6163" s="1">
        <v>5155</v>
      </c>
      <c r="C6163" s="1" t="s">
        <v>32898</v>
      </c>
      <c r="D6163" s="1" t="s">
        <v>78</v>
      </c>
      <c r="E6163" s="1" t="s">
        <v>1156</v>
      </c>
      <c r="F6163" s="1" t="s">
        <v>32900</v>
      </c>
      <c r="G6163" s="1" t="s">
        <v>655</v>
      </c>
      <c r="H6163">
        <v>5155</v>
      </c>
      <c r="I6163" s="1" t="s">
        <v>41</v>
      </c>
      <c r="J6163">
        <v>6</v>
      </c>
    </row>
    <row r="6164" spans="1:10" hidden="1" x14ac:dyDescent="0.25">
      <c r="A6164" s="24" t="str">
        <f t="shared" si="98"/>
        <v>5156ARCELOR (BERTON SICARD)</v>
      </c>
      <c r="B6164" s="1">
        <v>5156</v>
      </c>
      <c r="C6164" s="1" t="s">
        <v>32898</v>
      </c>
      <c r="D6164" s="1" t="s">
        <v>78</v>
      </c>
      <c r="E6164" s="1" t="s">
        <v>1157</v>
      </c>
      <c r="F6164" s="1" t="s">
        <v>32900</v>
      </c>
      <c r="G6164" s="1" t="s">
        <v>655</v>
      </c>
      <c r="H6164">
        <v>5156</v>
      </c>
      <c r="I6164" s="1" t="s">
        <v>41</v>
      </c>
      <c r="J6164">
        <v>6</v>
      </c>
    </row>
    <row r="6165" spans="1:10" hidden="1" x14ac:dyDescent="0.25">
      <c r="A6165" s="24" t="str">
        <f t="shared" si="98"/>
        <v>5167THARCELOR (BERTON SICARD)</v>
      </c>
      <c r="B6165" s="1" t="s">
        <v>1158</v>
      </c>
      <c r="C6165" s="1" t="s">
        <v>32898</v>
      </c>
      <c r="D6165" s="1" t="s">
        <v>78</v>
      </c>
      <c r="E6165" s="1" t="s">
        <v>1159</v>
      </c>
      <c r="F6165" s="1" t="s">
        <v>32900</v>
      </c>
      <c r="G6165" s="1" t="s">
        <v>655</v>
      </c>
      <c r="H6165" t="s">
        <v>1158</v>
      </c>
      <c r="I6165" s="1" t="s">
        <v>41</v>
      </c>
      <c r="J6165">
        <v>6.5</v>
      </c>
    </row>
    <row r="6166" spans="1:10" hidden="1" x14ac:dyDescent="0.25">
      <c r="A6166" s="24" t="str">
        <f t="shared" si="98"/>
        <v>5169THARCELOR (BERTON SICARD)</v>
      </c>
      <c r="B6166" s="1" t="s">
        <v>1160</v>
      </c>
      <c r="C6166" s="1" t="s">
        <v>32898</v>
      </c>
      <c r="D6166" s="1" t="s">
        <v>78</v>
      </c>
      <c r="E6166" s="1" t="s">
        <v>1161</v>
      </c>
      <c r="F6166" s="1" t="s">
        <v>32900</v>
      </c>
      <c r="G6166" s="1" t="s">
        <v>655</v>
      </c>
      <c r="H6166" t="s">
        <v>1160</v>
      </c>
      <c r="I6166" s="1" t="s">
        <v>41</v>
      </c>
      <c r="J6166">
        <v>6.5</v>
      </c>
    </row>
    <row r="6167" spans="1:10" hidden="1" x14ac:dyDescent="0.25">
      <c r="A6167" s="24" t="str">
        <f t="shared" si="98"/>
        <v>5170THARCELOR (BERTON SICARD)</v>
      </c>
      <c r="B6167" s="1" t="s">
        <v>1162</v>
      </c>
      <c r="C6167" s="1" t="s">
        <v>32898</v>
      </c>
      <c r="D6167" s="1" t="s">
        <v>78</v>
      </c>
      <c r="E6167" s="1" t="s">
        <v>1163</v>
      </c>
      <c r="F6167" s="1" t="s">
        <v>32900</v>
      </c>
      <c r="G6167" s="1" t="s">
        <v>655</v>
      </c>
      <c r="H6167" t="s">
        <v>1162</v>
      </c>
      <c r="I6167" s="1" t="s">
        <v>41</v>
      </c>
      <c r="J6167">
        <v>6.5</v>
      </c>
    </row>
    <row r="6168" spans="1:10" hidden="1" x14ac:dyDescent="0.25">
      <c r="A6168" s="24" t="str">
        <f t="shared" si="98"/>
        <v>5190ARCELOR (BERTON SICARD)</v>
      </c>
      <c r="B6168" s="1">
        <v>5190</v>
      </c>
      <c r="C6168" s="1" t="s">
        <v>32898</v>
      </c>
      <c r="D6168" s="1" t="s">
        <v>78</v>
      </c>
      <c r="E6168" s="1" t="s">
        <v>1164</v>
      </c>
      <c r="F6168" s="1" t="s">
        <v>32900</v>
      </c>
      <c r="G6168" s="1" t="s">
        <v>655</v>
      </c>
      <c r="H6168">
        <v>5190</v>
      </c>
      <c r="I6168" s="1" t="s">
        <v>41</v>
      </c>
      <c r="J6168">
        <v>6</v>
      </c>
    </row>
    <row r="6169" spans="1:10" hidden="1" x14ac:dyDescent="0.25">
      <c r="A6169" s="24" t="str">
        <f t="shared" si="98"/>
        <v>5191ARCELOR (BERTON SICARD)</v>
      </c>
      <c r="B6169" s="1">
        <v>5191</v>
      </c>
      <c r="C6169" s="1" t="s">
        <v>32898</v>
      </c>
      <c r="D6169" s="1" t="s">
        <v>78</v>
      </c>
      <c r="E6169" s="1" t="s">
        <v>1165</v>
      </c>
      <c r="F6169" s="1" t="s">
        <v>32900</v>
      </c>
      <c r="G6169" s="1" t="s">
        <v>655</v>
      </c>
      <c r="H6169">
        <v>5191</v>
      </c>
      <c r="I6169" s="1" t="s">
        <v>41</v>
      </c>
      <c r="J6169">
        <v>6</v>
      </c>
    </row>
    <row r="6170" spans="1:10" hidden="1" x14ac:dyDescent="0.25">
      <c r="A6170" s="24" t="str">
        <f t="shared" si="98"/>
        <v>5192ARCELOR (BERTON SICARD)</v>
      </c>
      <c r="B6170" s="1">
        <v>5192</v>
      </c>
      <c r="C6170" s="1" t="s">
        <v>32898</v>
      </c>
      <c r="D6170" s="1" t="s">
        <v>78</v>
      </c>
      <c r="E6170" s="1" t="s">
        <v>1166</v>
      </c>
      <c r="F6170" s="1" t="s">
        <v>32900</v>
      </c>
      <c r="G6170" s="1" t="s">
        <v>655</v>
      </c>
      <c r="H6170">
        <v>5192</v>
      </c>
      <c r="I6170" s="1" t="s">
        <v>41</v>
      </c>
      <c r="J6170">
        <v>6</v>
      </c>
    </row>
    <row r="6171" spans="1:10" hidden="1" x14ac:dyDescent="0.25">
      <c r="A6171" s="24" t="str">
        <f t="shared" si="98"/>
        <v>5193ARCELOR (BERTON SICARD)</v>
      </c>
      <c r="B6171" s="1">
        <v>5193</v>
      </c>
      <c r="C6171" s="1" t="s">
        <v>32898</v>
      </c>
      <c r="D6171" s="1" t="s">
        <v>78</v>
      </c>
      <c r="E6171" s="1" t="s">
        <v>1167</v>
      </c>
      <c r="F6171" s="1" t="s">
        <v>32900</v>
      </c>
      <c r="G6171" s="1" t="s">
        <v>655</v>
      </c>
      <c r="H6171">
        <v>5193</v>
      </c>
      <c r="I6171" s="1" t="s">
        <v>41</v>
      </c>
      <c r="J6171">
        <v>6</v>
      </c>
    </row>
    <row r="6172" spans="1:10" hidden="1" x14ac:dyDescent="0.25">
      <c r="A6172" s="24" t="str">
        <f t="shared" si="98"/>
        <v>5194ARCELOR (BERTON SICARD)</v>
      </c>
      <c r="B6172" s="1">
        <v>5194</v>
      </c>
      <c r="C6172" s="1" t="s">
        <v>32898</v>
      </c>
      <c r="D6172" s="1" t="s">
        <v>78</v>
      </c>
      <c r="E6172" s="1" t="s">
        <v>1168</v>
      </c>
      <c r="F6172" s="1" t="s">
        <v>32900</v>
      </c>
      <c r="G6172" s="1" t="s">
        <v>655</v>
      </c>
      <c r="H6172">
        <v>5194</v>
      </c>
      <c r="I6172" s="1" t="s">
        <v>41</v>
      </c>
      <c r="J6172">
        <v>6</v>
      </c>
    </row>
    <row r="6173" spans="1:10" hidden="1" x14ac:dyDescent="0.25">
      <c r="A6173" s="24" t="str">
        <f t="shared" si="98"/>
        <v>5195ARCELOR (BERTON SICARD)</v>
      </c>
      <c r="B6173" s="1">
        <v>5195</v>
      </c>
      <c r="C6173" s="1" t="s">
        <v>32898</v>
      </c>
      <c r="D6173" s="1" t="s">
        <v>78</v>
      </c>
      <c r="E6173" s="1" t="s">
        <v>1169</v>
      </c>
      <c r="F6173" s="1" t="s">
        <v>32900</v>
      </c>
      <c r="G6173" s="1" t="s">
        <v>655</v>
      </c>
      <c r="H6173">
        <v>5195</v>
      </c>
      <c r="I6173" s="1" t="s">
        <v>41</v>
      </c>
      <c r="J6173">
        <v>6</v>
      </c>
    </row>
    <row r="6174" spans="1:10" hidden="1" x14ac:dyDescent="0.25">
      <c r="A6174" s="24" t="str">
        <f t="shared" si="98"/>
        <v>5401THARCELOR (BERTON SICARD)</v>
      </c>
      <c r="B6174" s="1" t="s">
        <v>1170</v>
      </c>
      <c r="C6174" s="1" t="s">
        <v>32898</v>
      </c>
      <c r="D6174" s="1" t="s">
        <v>78</v>
      </c>
      <c r="E6174" s="1" t="s">
        <v>1171</v>
      </c>
      <c r="F6174" s="1" t="s">
        <v>32900</v>
      </c>
      <c r="G6174" s="1" t="s">
        <v>655</v>
      </c>
      <c r="H6174" t="s">
        <v>1170</v>
      </c>
      <c r="I6174" s="1" t="s">
        <v>41</v>
      </c>
      <c r="J6174">
        <v>6.5</v>
      </c>
    </row>
    <row r="6175" spans="1:10" hidden="1" x14ac:dyDescent="0.25">
      <c r="A6175" s="24" t="str">
        <f t="shared" si="98"/>
        <v>5402THARCELOR (BERTON SICARD)</v>
      </c>
      <c r="B6175" s="1" t="s">
        <v>1172</v>
      </c>
      <c r="C6175" s="1" t="s">
        <v>32898</v>
      </c>
      <c r="D6175" s="1" t="s">
        <v>78</v>
      </c>
      <c r="E6175" s="1" t="s">
        <v>1173</v>
      </c>
      <c r="F6175" s="1" t="s">
        <v>32900</v>
      </c>
      <c r="G6175" s="1" t="s">
        <v>655</v>
      </c>
      <c r="H6175" t="s">
        <v>1172</v>
      </c>
      <c r="I6175" s="1" t="s">
        <v>41</v>
      </c>
      <c r="J6175">
        <v>6.5</v>
      </c>
    </row>
    <row r="6176" spans="1:10" hidden="1" x14ac:dyDescent="0.25">
      <c r="A6176" s="24" t="str">
        <f t="shared" si="98"/>
        <v>5403THARCELOR (BERTON SICARD)</v>
      </c>
      <c r="B6176" s="1" t="s">
        <v>1174</v>
      </c>
      <c r="C6176" s="1" t="s">
        <v>32898</v>
      </c>
      <c r="D6176" s="1" t="s">
        <v>78</v>
      </c>
      <c r="E6176" s="1" t="s">
        <v>1175</v>
      </c>
      <c r="F6176" s="1" t="s">
        <v>32900</v>
      </c>
      <c r="G6176" s="1" t="s">
        <v>655</v>
      </c>
      <c r="H6176" t="s">
        <v>1174</v>
      </c>
      <c r="I6176" s="1" t="s">
        <v>41</v>
      </c>
      <c r="J6176">
        <v>6.5</v>
      </c>
    </row>
    <row r="6177" spans="1:10" hidden="1" x14ac:dyDescent="0.25">
      <c r="A6177" s="24" t="str">
        <f t="shared" si="98"/>
        <v>5404THARCELOR (BERTON SICARD)</v>
      </c>
      <c r="B6177" s="1" t="s">
        <v>1176</v>
      </c>
      <c r="C6177" s="1" t="s">
        <v>32898</v>
      </c>
      <c r="D6177" s="1" t="s">
        <v>78</v>
      </c>
      <c r="E6177" s="1" t="s">
        <v>1177</v>
      </c>
      <c r="F6177" s="1" t="s">
        <v>32900</v>
      </c>
      <c r="G6177" s="1" t="s">
        <v>655</v>
      </c>
      <c r="H6177" t="s">
        <v>1176</v>
      </c>
      <c r="I6177" s="1" t="s">
        <v>41</v>
      </c>
      <c r="J6177">
        <v>6.5</v>
      </c>
    </row>
    <row r="6178" spans="1:10" hidden="1" x14ac:dyDescent="0.25">
      <c r="A6178" s="24" t="str">
        <f t="shared" si="98"/>
        <v>5405THARCELOR (BERTON SICARD)</v>
      </c>
      <c r="B6178" s="1" t="s">
        <v>1178</v>
      </c>
      <c r="C6178" s="1" t="s">
        <v>32898</v>
      </c>
      <c r="D6178" s="1" t="s">
        <v>78</v>
      </c>
      <c r="E6178" s="1" t="s">
        <v>1171</v>
      </c>
      <c r="F6178" s="1" t="s">
        <v>32900</v>
      </c>
      <c r="G6178" s="1" t="s">
        <v>655</v>
      </c>
      <c r="H6178" t="s">
        <v>1178</v>
      </c>
      <c r="I6178" s="1" t="s">
        <v>41</v>
      </c>
      <c r="J6178">
        <v>6.5</v>
      </c>
    </row>
    <row r="6179" spans="1:10" hidden="1" x14ac:dyDescent="0.25">
      <c r="A6179" s="24" t="str">
        <f t="shared" si="98"/>
        <v>5406THARCELOR (BERTON SICARD)</v>
      </c>
      <c r="B6179" s="1" t="s">
        <v>1179</v>
      </c>
      <c r="C6179" s="1" t="s">
        <v>32898</v>
      </c>
      <c r="D6179" s="1" t="s">
        <v>78</v>
      </c>
      <c r="E6179" s="1" t="s">
        <v>1171</v>
      </c>
      <c r="F6179" s="1" t="s">
        <v>32900</v>
      </c>
      <c r="G6179" s="1" t="s">
        <v>655</v>
      </c>
      <c r="H6179" t="s">
        <v>1179</v>
      </c>
      <c r="I6179" s="1" t="s">
        <v>41</v>
      </c>
      <c r="J6179">
        <v>6.5</v>
      </c>
    </row>
    <row r="6180" spans="1:10" hidden="1" x14ac:dyDescent="0.25">
      <c r="A6180" s="24" t="str">
        <f t="shared" si="98"/>
        <v>5407THARCELOR (BERTON SICARD)</v>
      </c>
      <c r="B6180" s="1" t="s">
        <v>1180</v>
      </c>
      <c r="C6180" s="1" t="s">
        <v>32898</v>
      </c>
      <c r="D6180" s="1" t="s">
        <v>78</v>
      </c>
      <c r="E6180" s="1" t="s">
        <v>1181</v>
      </c>
      <c r="F6180" s="1" t="s">
        <v>32900</v>
      </c>
      <c r="G6180" s="1" t="s">
        <v>655</v>
      </c>
      <c r="H6180" t="s">
        <v>1180</v>
      </c>
      <c r="I6180" s="1" t="s">
        <v>41</v>
      </c>
      <c r="J6180">
        <v>6.5</v>
      </c>
    </row>
    <row r="6181" spans="1:10" hidden="1" x14ac:dyDescent="0.25">
      <c r="A6181" s="24" t="str">
        <f t="shared" si="98"/>
        <v>5408THARCELOR (BERTON SICARD)</v>
      </c>
      <c r="B6181" s="1" t="s">
        <v>1182</v>
      </c>
      <c r="C6181" s="1" t="s">
        <v>32898</v>
      </c>
      <c r="D6181" s="1" t="s">
        <v>78</v>
      </c>
      <c r="E6181" s="1" t="s">
        <v>1183</v>
      </c>
      <c r="F6181" s="1" t="s">
        <v>32900</v>
      </c>
      <c r="G6181" s="1" t="s">
        <v>655</v>
      </c>
      <c r="H6181" t="s">
        <v>1182</v>
      </c>
      <c r="I6181" s="1" t="s">
        <v>41</v>
      </c>
      <c r="J6181">
        <v>6.5</v>
      </c>
    </row>
    <row r="6182" spans="1:10" hidden="1" x14ac:dyDescent="0.25">
      <c r="A6182" s="24" t="str">
        <f t="shared" si="98"/>
        <v>5409THARCELOR (BERTON SICARD)</v>
      </c>
      <c r="B6182" s="1" t="s">
        <v>1184</v>
      </c>
      <c r="C6182" s="1" t="s">
        <v>32898</v>
      </c>
      <c r="D6182" s="1" t="s">
        <v>78</v>
      </c>
      <c r="E6182" s="1" t="s">
        <v>1185</v>
      </c>
      <c r="F6182" s="1" t="s">
        <v>32900</v>
      </c>
      <c r="G6182" s="1" t="s">
        <v>655</v>
      </c>
      <c r="H6182" t="s">
        <v>1184</v>
      </c>
      <c r="I6182" s="1" t="s">
        <v>41</v>
      </c>
      <c r="J6182">
        <v>6.5</v>
      </c>
    </row>
    <row r="6183" spans="1:10" hidden="1" x14ac:dyDescent="0.25">
      <c r="A6183" s="24" t="str">
        <f t="shared" si="98"/>
        <v>5410THARCELOR (BERTON SICARD)</v>
      </c>
      <c r="B6183" s="1" t="s">
        <v>1186</v>
      </c>
      <c r="C6183" s="1" t="s">
        <v>32898</v>
      </c>
      <c r="D6183" s="1" t="s">
        <v>78</v>
      </c>
      <c r="E6183" s="1" t="s">
        <v>1187</v>
      </c>
      <c r="F6183" s="1" t="s">
        <v>32900</v>
      </c>
      <c r="G6183" s="1" t="s">
        <v>655</v>
      </c>
      <c r="H6183" t="s">
        <v>1186</v>
      </c>
      <c r="I6183" s="1" t="s">
        <v>41</v>
      </c>
      <c r="J6183">
        <v>6.5</v>
      </c>
    </row>
    <row r="6184" spans="1:10" hidden="1" x14ac:dyDescent="0.25">
      <c r="A6184" s="24" t="str">
        <f t="shared" si="98"/>
        <v>5411THARCELOR (BERTON SICARD)</v>
      </c>
      <c r="B6184" s="1" t="s">
        <v>1188</v>
      </c>
      <c r="C6184" s="1" t="s">
        <v>32898</v>
      </c>
      <c r="D6184" s="1" t="s">
        <v>78</v>
      </c>
      <c r="E6184" s="1" t="s">
        <v>1189</v>
      </c>
      <c r="F6184" s="1" t="s">
        <v>32900</v>
      </c>
      <c r="G6184" s="1" t="s">
        <v>655</v>
      </c>
      <c r="H6184" t="s">
        <v>1188</v>
      </c>
      <c r="I6184" s="1" t="s">
        <v>41</v>
      </c>
      <c r="J6184">
        <v>6.5</v>
      </c>
    </row>
    <row r="6185" spans="1:10" hidden="1" x14ac:dyDescent="0.25">
      <c r="A6185" s="24" t="str">
        <f t="shared" si="98"/>
        <v>5415THARCELOR (BERTON SICARD)</v>
      </c>
      <c r="B6185" s="1" t="s">
        <v>1192</v>
      </c>
      <c r="C6185" s="1" t="s">
        <v>32898</v>
      </c>
      <c r="D6185" s="1" t="s">
        <v>78</v>
      </c>
      <c r="E6185" s="1" t="s">
        <v>1193</v>
      </c>
      <c r="F6185" s="1" t="s">
        <v>32900</v>
      </c>
      <c r="G6185" s="1" t="s">
        <v>655</v>
      </c>
      <c r="H6185" t="s">
        <v>1192</v>
      </c>
      <c r="I6185" s="1" t="s">
        <v>41</v>
      </c>
      <c r="J6185">
        <v>6.5</v>
      </c>
    </row>
    <row r="6186" spans="1:10" hidden="1" x14ac:dyDescent="0.25">
      <c r="A6186" s="24" t="str">
        <f t="shared" si="98"/>
        <v>5416THARCELOR (BERTON SICARD)</v>
      </c>
      <c r="B6186" s="1" t="s">
        <v>1194</v>
      </c>
      <c r="C6186" s="1" t="s">
        <v>32898</v>
      </c>
      <c r="D6186" s="1" t="s">
        <v>78</v>
      </c>
      <c r="E6186" s="1" t="s">
        <v>689</v>
      </c>
      <c r="F6186" s="1" t="s">
        <v>32900</v>
      </c>
      <c r="G6186" s="1" t="s">
        <v>655</v>
      </c>
      <c r="H6186" t="s">
        <v>1194</v>
      </c>
      <c r="I6186" s="1" t="s">
        <v>41</v>
      </c>
      <c r="J6186">
        <v>6.5</v>
      </c>
    </row>
    <row r="6187" spans="1:10" hidden="1" x14ac:dyDescent="0.25">
      <c r="A6187" s="24" t="str">
        <f t="shared" si="98"/>
        <v>5417THARCELOR (BERTON SICARD)</v>
      </c>
      <c r="B6187" s="1" t="s">
        <v>1195</v>
      </c>
      <c r="C6187" s="1" t="s">
        <v>32898</v>
      </c>
      <c r="D6187" s="1" t="s">
        <v>78</v>
      </c>
      <c r="E6187" s="1" t="s">
        <v>691</v>
      </c>
      <c r="F6187" s="1" t="s">
        <v>32900</v>
      </c>
      <c r="G6187" s="1" t="s">
        <v>655</v>
      </c>
      <c r="H6187" t="s">
        <v>1195</v>
      </c>
      <c r="I6187" s="1" t="s">
        <v>41</v>
      </c>
      <c r="J6187">
        <v>6.5</v>
      </c>
    </row>
    <row r="6188" spans="1:10" hidden="1" x14ac:dyDescent="0.25">
      <c r="A6188" s="24" t="str">
        <f t="shared" si="98"/>
        <v>5418THARCELOR (BERTON SICARD)</v>
      </c>
      <c r="B6188" s="1" t="s">
        <v>1196</v>
      </c>
      <c r="C6188" s="1" t="s">
        <v>32898</v>
      </c>
      <c r="D6188" s="1" t="s">
        <v>78</v>
      </c>
      <c r="E6188" s="1" t="s">
        <v>1177</v>
      </c>
      <c r="F6188" s="1" t="s">
        <v>32900</v>
      </c>
      <c r="G6188" s="1" t="s">
        <v>655</v>
      </c>
      <c r="H6188" t="s">
        <v>1196</v>
      </c>
      <c r="I6188" s="1" t="s">
        <v>41</v>
      </c>
      <c r="J6188">
        <v>6.5</v>
      </c>
    </row>
    <row r="6189" spans="1:10" hidden="1" x14ac:dyDescent="0.25">
      <c r="A6189" s="24" t="str">
        <f t="shared" si="98"/>
        <v>5419THARCELOR (BERTON SICARD)</v>
      </c>
      <c r="B6189" s="1" t="s">
        <v>1197</v>
      </c>
      <c r="C6189" s="1" t="s">
        <v>32898</v>
      </c>
      <c r="D6189" s="1" t="s">
        <v>78</v>
      </c>
      <c r="E6189" s="1" t="s">
        <v>1198</v>
      </c>
      <c r="F6189" s="1" t="s">
        <v>32900</v>
      </c>
      <c r="G6189" s="1" t="s">
        <v>655</v>
      </c>
      <c r="H6189" t="s">
        <v>1197</v>
      </c>
      <c r="I6189" s="1" t="s">
        <v>41</v>
      </c>
      <c r="J6189">
        <v>6.5</v>
      </c>
    </row>
    <row r="6190" spans="1:10" hidden="1" x14ac:dyDescent="0.25">
      <c r="A6190" s="24" t="str">
        <f t="shared" si="98"/>
        <v>5421THARCELOR (BERTON SICARD)</v>
      </c>
      <c r="B6190" s="1" t="s">
        <v>1201</v>
      </c>
      <c r="C6190" s="1" t="s">
        <v>32898</v>
      </c>
      <c r="D6190" s="1" t="s">
        <v>78</v>
      </c>
      <c r="E6190" s="1" t="s">
        <v>1202</v>
      </c>
      <c r="F6190" s="1" t="s">
        <v>32900</v>
      </c>
      <c r="G6190" s="1" t="s">
        <v>655</v>
      </c>
      <c r="H6190" t="s">
        <v>1201</v>
      </c>
      <c r="I6190" s="1" t="s">
        <v>41</v>
      </c>
      <c r="J6190">
        <v>6.5</v>
      </c>
    </row>
    <row r="6191" spans="1:10" hidden="1" x14ac:dyDescent="0.25">
      <c r="A6191" s="24" t="str">
        <f t="shared" si="98"/>
        <v>5422THARCELOR (BERTON SICARD)</v>
      </c>
      <c r="B6191" s="1" t="s">
        <v>1203</v>
      </c>
      <c r="C6191" s="1" t="s">
        <v>32898</v>
      </c>
      <c r="D6191" s="1" t="s">
        <v>78</v>
      </c>
      <c r="E6191" s="1" t="s">
        <v>1204</v>
      </c>
      <c r="F6191" s="1" t="s">
        <v>32900</v>
      </c>
      <c r="G6191" s="1" t="s">
        <v>655</v>
      </c>
      <c r="H6191" t="s">
        <v>1203</v>
      </c>
      <c r="I6191" s="1" t="s">
        <v>41</v>
      </c>
      <c r="J6191">
        <v>6.5</v>
      </c>
    </row>
    <row r="6192" spans="1:10" hidden="1" x14ac:dyDescent="0.25">
      <c r="A6192" s="24" t="str">
        <f t="shared" si="98"/>
        <v>5423THARCELOR (BERTON SICARD)</v>
      </c>
      <c r="B6192" s="1" t="s">
        <v>1205</v>
      </c>
      <c r="C6192" s="1" t="s">
        <v>32898</v>
      </c>
      <c r="D6192" s="1" t="s">
        <v>78</v>
      </c>
      <c r="E6192" s="1" t="s">
        <v>1206</v>
      </c>
      <c r="F6192" s="1" t="s">
        <v>32900</v>
      </c>
      <c r="G6192" s="1" t="s">
        <v>655</v>
      </c>
      <c r="H6192" t="s">
        <v>1205</v>
      </c>
      <c r="I6192" s="1" t="s">
        <v>41</v>
      </c>
      <c r="J6192">
        <v>6.5</v>
      </c>
    </row>
    <row r="6193" spans="1:10" hidden="1" x14ac:dyDescent="0.25">
      <c r="A6193" s="24" t="str">
        <f t="shared" si="98"/>
        <v>5424THARCELOR (BERTON SICARD)</v>
      </c>
      <c r="B6193" s="1" t="s">
        <v>1207</v>
      </c>
      <c r="C6193" s="1" t="s">
        <v>32898</v>
      </c>
      <c r="D6193" s="1" t="s">
        <v>78</v>
      </c>
      <c r="E6193" s="1" t="s">
        <v>1208</v>
      </c>
      <c r="F6193" s="1" t="s">
        <v>32900</v>
      </c>
      <c r="G6193" s="1" t="s">
        <v>655</v>
      </c>
      <c r="H6193" t="s">
        <v>1207</v>
      </c>
      <c r="I6193" s="1" t="s">
        <v>41</v>
      </c>
      <c r="J6193">
        <v>6.5</v>
      </c>
    </row>
    <row r="6194" spans="1:10" hidden="1" x14ac:dyDescent="0.25">
      <c r="A6194" s="24" t="str">
        <f t="shared" si="98"/>
        <v>5427THARCELOR (BERTON SICARD)</v>
      </c>
      <c r="B6194" s="1" t="s">
        <v>1209</v>
      </c>
      <c r="C6194" s="1" t="s">
        <v>32898</v>
      </c>
      <c r="D6194" s="1" t="s">
        <v>78</v>
      </c>
      <c r="E6194" s="1" t="s">
        <v>1210</v>
      </c>
      <c r="F6194" s="1" t="s">
        <v>32900</v>
      </c>
      <c r="G6194" s="1" t="s">
        <v>655</v>
      </c>
      <c r="H6194" t="s">
        <v>1209</v>
      </c>
      <c r="I6194" s="1" t="s">
        <v>41</v>
      </c>
      <c r="J6194">
        <v>6.5</v>
      </c>
    </row>
    <row r="6195" spans="1:10" hidden="1" x14ac:dyDescent="0.25">
      <c r="A6195" s="24" t="str">
        <f t="shared" si="98"/>
        <v>5428ARCELOR (BERTON SICARD)</v>
      </c>
      <c r="B6195" s="1">
        <v>5428</v>
      </c>
      <c r="C6195" s="1" t="s">
        <v>32898</v>
      </c>
      <c r="D6195" s="1" t="s">
        <v>78</v>
      </c>
      <c r="E6195" s="1" t="s">
        <v>1211</v>
      </c>
      <c r="F6195" s="1" t="s">
        <v>32900</v>
      </c>
      <c r="G6195" s="1" t="s">
        <v>655</v>
      </c>
      <c r="H6195">
        <v>5428</v>
      </c>
      <c r="I6195" s="1" t="s">
        <v>41</v>
      </c>
      <c r="J6195">
        <v>6.5</v>
      </c>
    </row>
    <row r="6196" spans="1:10" hidden="1" x14ac:dyDescent="0.25">
      <c r="A6196" s="24" t="str">
        <f t="shared" si="98"/>
        <v>5429THARCELOR (BERTON SICARD)</v>
      </c>
      <c r="B6196" s="1" t="s">
        <v>1212</v>
      </c>
      <c r="C6196" s="1" t="s">
        <v>32898</v>
      </c>
      <c r="D6196" s="1" t="s">
        <v>78</v>
      </c>
      <c r="E6196" s="1" t="s">
        <v>1213</v>
      </c>
      <c r="F6196" s="1" t="s">
        <v>32900</v>
      </c>
      <c r="G6196" s="1" t="s">
        <v>655</v>
      </c>
      <c r="H6196" t="s">
        <v>1212</v>
      </c>
      <c r="I6196" s="1" t="s">
        <v>41</v>
      </c>
      <c r="J6196">
        <v>6.5</v>
      </c>
    </row>
    <row r="6197" spans="1:10" hidden="1" x14ac:dyDescent="0.25">
      <c r="A6197" s="24" t="str">
        <f t="shared" si="98"/>
        <v>5432THARCELOR (BERTON SICARD)</v>
      </c>
      <c r="B6197" s="1" t="s">
        <v>1214</v>
      </c>
      <c r="C6197" s="1" t="s">
        <v>32898</v>
      </c>
      <c r="D6197" s="1" t="s">
        <v>78</v>
      </c>
      <c r="E6197" s="1" t="s">
        <v>1215</v>
      </c>
      <c r="F6197" s="1" t="s">
        <v>32900</v>
      </c>
      <c r="G6197" s="1" t="s">
        <v>655</v>
      </c>
      <c r="H6197" t="s">
        <v>1214</v>
      </c>
      <c r="I6197" s="1" t="s">
        <v>41</v>
      </c>
      <c r="J6197">
        <v>6.5</v>
      </c>
    </row>
    <row r="6198" spans="1:10" hidden="1" x14ac:dyDescent="0.25">
      <c r="A6198" s="24" t="str">
        <f t="shared" si="98"/>
        <v>5433THARCELOR (BERTON SICARD)</v>
      </c>
      <c r="B6198" s="1" t="s">
        <v>1216</v>
      </c>
      <c r="C6198" s="1" t="s">
        <v>32898</v>
      </c>
      <c r="D6198" s="1" t="s">
        <v>78</v>
      </c>
      <c r="E6198" s="1" t="s">
        <v>1217</v>
      </c>
      <c r="F6198" s="1" t="s">
        <v>32900</v>
      </c>
      <c r="G6198" s="1" t="s">
        <v>655</v>
      </c>
      <c r="H6198" t="s">
        <v>1216</v>
      </c>
      <c r="I6198" s="1" t="s">
        <v>41</v>
      </c>
      <c r="J6198">
        <v>6.5</v>
      </c>
    </row>
    <row r="6199" spans="1:10" hidden="1" x14ac:dyDescent="0.25">
      <c r="A6199" s="24" t="str">
        <f t="shared" si="98"/>
        <v>5434THARCELOR (BERTON SICARD)</v>
      </c>
      <c r="B6199" s="1" t="s">
        <v>1218</v>
      </c>
      <c r="C6199" s="1" t="s">
        <v>32898</v>
      </c>
      <c r="D6199" s="1" t="s">
        <v>78</v>
      </c>
      <c r="E6199" s="1" t="s">
        <v>1219</v>
      </c>
      <c r="F6199" s="1" t="s">
        <v>32900</v>
      </c>
      <c r="G6199" s="1" t="s">
        <v>655</v>
      </c>
      <c r="H6199" t="s">
        <v>1218</v>
      </c>
      <c r="I6199" s="1" t="s">
        <v>41</v>
      </c>
      <c r="J6199">
        <v>6.5</v>
      </c>
    </row>
    <row r="6200" spans="1:10" hidden="1" x14ac:dyDescent="0.25">
      <c r="A6200" s="24" t="str">
        <f t="shared" si="98"/>
        <v>5435THARCELOR (BERTON SICARD)</v>
      </c>
      <c r="B6200" s="1" t="s">
        <v>1220</v>
      </c>
      <c r="C6200" s="1" t="s">
        <v>32898</v>
      </c>
      <c r="D6200" s="1" t="s">
        <v>78</v>
      </c>
      <c r="E6200" s="1" t="s">
        <v>1221</v>
      </c>
      <c r="F6200" s="1" t="s">
        <v>32900</v>
      </c>
      <c r="G6200" s="1" t="s">
        <v>655</v>
      </c>
      <c r="H6200" t="s">
        <v>1220</v>
      </c>
      <c r="I6200" s="1" t="s">
        <v>41</v>
      </c>
      <c r="J6200">
        <v>6.5</v>
      </c>
    </row>
    <row r="6201" spans="1:10" hidden="1" x14ac:dyDescent="0.25">
      <c r="A6201" s="24" t="str">
        <f t="shared" si="98"/>
        <v>5436THARCELOR (BERTON SICARD)</v>
      </c>
      <c r="B6201" s="1" t="s">
        <v>1222</v>
      </c>
      <c r="C6201" s="1" t="s">
        <v>32898</v>
      </c>
      <c r="D6201" s="1" t="s">
        <v>78</v>
      </c>
      <c r="E6201" s="1" t="s">
        <v>1223</v>
      </c>
      <c r="F6201" s="1" t="s">
        <v>32900</v>
      </c>
      <c r="G6201" s="1" t="s">
        <v>655</v>
      </c>
      <c r="H6201" t="s">
        <v>1222</v>
      </c>
      <c r="I6201" s="1" t="s">
        <v>41</v>
      </c>
      <c r="J6201">
        <v>6.5</v>
      </c>
    </row>
    <row r="6202" spans="1:10" hidden="1" x14ac:dyDescent="0.25">
      <c r="A6202" s="24" t="str">
        <f t="shared" si="98"/>
        <v>5450THARCELOR (BERTON SICARD)</v>
      </c>
      <c r="B6202" s="1" t="s">
        <v>1224</v>
      </c>
      <c r="C6202" s="1" t="s">
        <v>32898</v>
      </c>
      <c r="D6202" s="1" t="s">
        <v>168</v>
      </c>
      <c r="E6202" s="1" t="s">
        <v>1225</v>
      </c>
      <c r="F6202" s="1" t="s">
        <v>32900</v>
      </c>
      <c r="G6202" s="1" t="s">
        <v>655</v>
      </c>
      <c r="H6202" t="s">
        <v>1224</v>
      </c>
      <c r="I6202" s="1" t="s">
        <v>41</v>
      </c>
      <c r="J6202">
        <v>6.5</v>
      </c>
    </row>
    <row r="6203" spans="1:10" hidden="1" x14ac:dyDescent="0.25">
      <c r="A6203" s="24" t="str">
        <f t="shared" si="98"/>
        <v>5453THARCELOR (BERTON SICARD)</v>
      </c>
      <c r="B6203" s="1" t="s">
        <v>1228</v>
      </c>
      <c r="C6203" s="1" t="s">
        <v>32898</v>
      </c>
      <c r="D6203" s="1" t="s">
        <v>78</v>
      </c>
      <c r="E6203" s="1" t="s">
        <v>1229</v>
      </c>
      <c r="F6203" s="1" t="s">
        <v>32900</v>
      </c>
      <c r="G6203" s="1" t="s">
        <v>655</v>
      </c>
      <c r="H6203" t="s">
        <v>1228</v>
      </c>
      <c r="I6203" s="1" t="s">
        <v>41</v>
      </c>
      <c r="J6203">
        <v>6.5</v>
      </c>
    </row>
    <row r="6204" spans="1:10" hidden="1" x14ac:dyDescent="0.25">
      <c r="A6204" s="24" t="str">
        <f t="shared" si="98"/>
        <v>5456THARCELOR (BERTON SICARD)</v>
      </c>
      <c r="B6204" s="1" t="s">
        <v>1234</v>
      </c>
      <c r="C6204" s="1" t="s">
        <v>32898</v>
      </c>
      <c r="D6204" s="1" t="s">
        <v>168</v>
      </c>
      <c r="E6204" s="1" t="s">
        <v>1235</v>
      </c>
      <c r="F6204" s="1" t="s">
        <v>32900</v>
      </c>
      <c r="G6204" s="1" t="s">
        <v>655</v>
      </c>
      <c r="H6204" t="s">
        <v>1234</v>
      </c>
      <c r="I6204" s="1" t="s">
        <v>41</v>
      </c>
      <c r="J6204">
        <v>6.5</v>
      </c>
    </row>
    <row r="6205" spans="1:10" hidden="1" x14ac:dyDescent="0.25">
      <c r="A6205" s="24" t="str">
        <f t="shared" si="98"/>
        <v>5465THARCELOR (BERTON SICARD)</v>
      </c>
      <c r="B6205" s="1" t="s">
        <v>1236</v>
      </c>
      <c r="C6205" s="1" t="s">
        <v>32898</v>
      </c>
      <c r="D6205" s="1" t="s">
        <v>78</v>
      </c>
      <c r="E6205" s="1" t="s">
        <v>1237</v>
      </c>
      <c r="F6205" s="1" t="s">
        <v>32900</v>
      </c>
      <c r="G6205" s="1" t="s">
        <v>655</v>
      </c>
      <c r="H6205" t="s">
        <v>1236</v>
      </c>
      <c r="I6205" s="1" t="s">
        <v>41</v>
      </c>
      <c r="J6205">
        <v>6.5</v>
      </c>
    </row>
    <row r="6206" spans="1:10" hidden="1" x14ac:dyDescent="0.25">
      <c r="A6206" s="24" t="str">
        <f t="shared" si="98"/>
        <v>5499THARCELOR (BERTON SICARD)</v>
      </c>
      <c r="B6206" s="1" t="s">
        <v>1238</v>
      </c>
      <c r="C6206" s="1" t="s">
        <v>32898</v>
      </c>
      <c r="D6206" s="1" t="s">
        <v>78</v>
      </c>
      <c r="E6206" s="1" t="s">
        <v>1239</v>
      </c>
      <c r="F6206" s="1" t="s">
        <v>32900</v>
      </c>
      <c r="G6206" s="1" t="s">
        <v>655</v>
      </c>
      <c r="H6206" t="s">
        <v>1238</v>
      </c>
      <c r="I6206" s="1" t="s">
        <v>41</v>
      </c>
      <c r="J6206">
        <v>6.5</v>
      </c>
    </row>
    <row r="6207" spans="1:10" hidden="1" x14ac:dyDescent="0.25">
      <c r="A6207" s="24" t="str">
        <f t="shared" si="98"/>
        <v>5502THARCELOR (BERTON SICARD)</v>
      </c>
      <c r="B6207" s="1" t="s">
        <v>1242</v>
      </c>
      <c r="C6207" s="1" t="s">
        <v>32898</v>
      </c>
      <c r="D6207" s="1" t="s">
        <v>78</v>
      </c>
      <c r="E6207" s="1" t="s">
        <v>1243</v>
      </c>
      <c r="F6207" s="1" t="s">
        <v>32900</v>
      </c>
      <c r="G6207" s="1" t="s">
        <v>655</v>
      </c>
      <c r="H6207" t="s">
        <v>1242</v>
      </c>
      <c r="I6207" s="1" t="s">
        <v>41</v>
      </c>
      <c r="J6207">
        <v>6.5</v>
      </c>
    </row>
    <row r="6208" spans="1:10" hidden="1" x14ac:dyDescent="0.25">
      <c r="A6208" s="24" t="str">
        <f t="shared" si="98"/>
        <v>5505THARCELOR (BERTON SICARD)</v>
      </c>
      <c r="B6208" s="1" t="s">
        <v>1248</v>
      </c>
      <c r="C6208" s="1" t="s">
        <v>32898</v>
      </c>
      <c r="D6208" s="1" t="s">
        <v>78</v>
      </c>
      <c r="E6208" s="1" t="s">
        <v>1249</v>
      </c>
      <c r="F6208" s="1" t="s">
        <v>32900</v>
      </c>
      <c r="G6208" s="1" t="s">
        <v>655</v>
      </c>
      <c r="H6208" t="s">
        <v>1248</v>
      </c>
      <c r="I6208" s="1" t="s">
        <v>41</v>
      </c>
      <c r="J6208">
        <v>6.5</v>
      </c>
    </row>
    <row r="6209" spans="1:10" hidden="1" x14ac:dyDescent="0.25">
      <c r="A6209" s="24" t="str">
        <f t="shared" si="98"/>
        <v>5510ARCELOR (BERTON SICARD)</v>
      </c>
      <c r="B6209" s="1">
        <v>5510</v>
      </c>
      <c r="C6209" s="1" t="s">
        <v>32898</v>
      </c>
      <c r="D6209" s="1" t="s">
        <v>78</v>
      </c>
      <c r="E6209" s="1" t="s">
        <v>1250</v>
      </c>
      <c r="F6209" s="1" t="s">
        <v>32900</v>
      </c>
      <c r="G6209" s="1" t="s">
        <v>655</v>
      </c>
      <c r="H6209">
        <v>5510</v>
      </c>
      <c r="I6209" s="1" t="s">
        <v>41</v>
      </c>
      <c r="J6209">
        <v>6.5</v>
      </c>
    </row>
    <row r="6210" spans="1:10" hidden="1" x14ac:dyDescent="0.25">
      <c r="A6210" s="24" t="str">
        <f t="shared" si="98"/>
        <v>5511ARCELOR (BERTON SICARD)</v>
      </c>
      <c r="B6210" s="1">
        <v>5511</v>
      </c>
      <c r="C6210" s="1" t="s">
        <v>32898</v>
      </c>
      <c r="D6210" s="1" t="s">
        <v>78</v>
      </c>
      <c r="E6210" s="1" t="s">
        <v>1251</v>
      </c>
      <c r="F6210" s="1" t="s">
        <v>32900</v>
      </c>
      <c r="G6210" s="1" t="s">
        <v>655</v>
      </c>
      <c r="H6210">
        <v>5511</v>
      </c>
      <c r="I6210" s="1" t="s">
        <v>41</v>
      </c>
      <c r="J6210">
        <v>6.5</v>
      </c>
    </row>
    <row r="6211" spans="1:10" hidden="1" x14ac:dyDescent="0.25">
      <c r="A6211" s="24" t="str">
        <f t="shared" si="98"/>
        <v>5514ARCELOR (BERTON SICARD)</v>
      </c>
      <c r="B6211" s="1">
        <v>5514</v>
      </c>
      <c r="C6211" s="1" t="s">
        <v>32898</v>
      </c>
      <c r="D6211" s="1" t="s">
        <v>78</v>
      </c>
      <c r="E6211" s="1" t="s">
        <v>1253</v>
      </c>
      <c r="F6211" s="1" t="s">
        <v>32900</v>
      </c>
      <c r="G6211" s="1" t="s">
        <v>655</v>
      </c>
      <c r="H6211">
        <v>5514</v>
      </c>
      <c r="I6211" s="1" t="s">
        <v>41</v>
      </c>
      <c r="J6211">
        <v>6.5</v>
      </c>
    </row>
    <row r="6212" spans="1:10" hidden="1" x14ac:dyDescent="0.25">
      <c r="A6212" s="24" t="str">
        <f t="shared" si="98"/>
        <v>5515ARCELOR (BERTON SICARD)</v>
      </c>
      <c r="B6212" s="1">
        <v>5515</v>
      </c>
      <c r="C6212" s="1" t="s">
        <v>32898</v>
      </c>
      <c r="D6212" s="1" t="s">
        <v>78</v>
      </c>
      <c r="E6212" s="1" t="s">
        <v>1254</v>
      </c>
      <c r="F6212" s="1" t="s">
        <v>32900</v>
      </c>
      <c r="G6212" s="1" t="s">
        <v>655</v>
      </c>
      <c r="H6212">
        <v>5515</v>
      </c>
      <c r="I6212" s="1" t="s">
        <v>41</v>
      </c>
      <c r="J6212">
        <v>6.5</v>
      </c>
    </row>
    <row r="6213" spans="1:10" hidden="1" x14ac:dyDescent="0.25">
      <c r="A6213" s="24" t="str">
        <f t="shared" si="98"/>
        <v>5517ARCELOR (BERTON SICARD)</v>
      </c>
      <c r="B6213" s="1">
        <v>5517</v>
      </c>
      <c r="C6213" s="1" t="s">
        <v>32898</v>
      </c>
      <c r="D6213" s="1" t="s">
        <v>78</v>
      </c>
      <c r="E6213" s="1" t="s">
        <v>1255</v>
      </c>
      <c r="F6213" s="1" t="s">
        <v>32900</v>
      </c>
      <c r="G6213" s="1" t="s">
        <v>655</v>
      </c>
      <c r="H6213">
        <v>5517</v>
      </c>
      <c r="I6213" s="1" t="s">
        <v>41</v>
      </c>
      <c r="J6213">
        <v>6.5</v>
      </c>
    </row>
    <row r="6214" spans="1:10" hidden="1" x14ac:dyDescent="0.25">
      <c r="A6214" s="24" t="str">
        <f t="shared" si="98"/>
        <v>5518ARCELOR (BERTON SICARD)</v>
      </c>
      <c r="B6214" s="1">
        <v>5518</v>
      </c>
      <c r="C6214" s="1" t="s">
        <v>32898</v>
      </c>
      <c r="D6214" s="1" t="s">
        <v>78</v>
      </c>
      <c r="E6214" s="1" t="s">
        <v>1256</v>
      </c>
      <c r="F6214" s="1" t="s">
        <v>32900</v>
      </c>
      <c r="G6214" s="1" t="s">
        <v>655</v>
      </c>
      <c r="H6214">
        <v>5518</v>
      </c>
      <c r="I6214" s="1" t="s">
        <v>41</v>
      </c>
      <c r="J6214">
        <v>6.5</v>
      </c>
    </row>
    <row r="6215" spans="1:10" hidden="1" x14ac:dyDescent="0.25">
      <c r="A6215" s="24" t="str">
        <f t="shared" si="98"/>
        <v>5618THARCELOR (BERTON SICARD)</v>
      </c>
      <c r="B6215" s="1" t="s">
        <v>1258</v>
      </c>
      <c r="C6215" s="1" t="s">
        <v>32898</v>
      </c>
      <c r="D6215" s="1" t="s">
        <v>78</v>
      </c>
      <c r="E6215" s="1" t="s">
        <v>1259</v>
      </c>
      <c r="F6215" s="1" t="s">
        <v>32900</v>
      </c>
      <c r="G6215" s="1" t="s">
        <v>655</v>
      </c>
      <c r="H6215" t="s">
        <v>1258</v>
      </c>
      <c r="I6215" s="1" t="s">
        <v>41</v>
      </c>
      <c r="J6215">
        <v>6.5</v>
      </c>
    </row>
    <row r="6216" spans="1:10" hidden="1" x14ac:dyDescent="0.25">
      <c r="A6216" s="24" t="str">
        <f t="shared" si="98"/>
        <v>5622THARCELOR (BERTON SICARD)</v>
      </c>
      <c r="B6216" s="1" t="s">
        <v>1260</v>
      </c>
      <c r="C6216" s="1" t="s">
        <v>32898</v>
      </c>
      <c r="D6216" s="1" t="s">
        <v>168</v>
      </c>
      <c r="E6216" s="1" t="s">
        <v>1261</v>
      </c>
      <c r="F6216" s="1" t="s">
        <v>32900</v>
      </c>
      <c r="G6216" s="1" t="s">
        <v>655</v>
      </c>
      <c r="H6216" t="s">
        <v>1260</v>
      </c>
      <c r="I6216" s="1" t="s">
        <v>41</v>
      </c>
      <c r="J6216">
        <v>6.5</v>
      </c>
    </row>
    <row r="6217" spans="1:10" hidden="1" x14ac:dyDescent="0.25">
      <c r="A6217" s="24" t="str">
        <f t="shared" si="98"/>
        <v>5730ARCELOR (BERTON SICARD)</v>
      </c>
      <c r="B6217" s="1">
        <v>5730</v>
      </c>
      <c r="C6217" s="1" t="s">
        <v>32898</v>
      </c>
      <c r="D6217" s="1" t="s">
        <v>78</v>
      </c>
      <c r="E6217" s="1" t="s">
        <v>2251</v>
      </c>
      <c r="F6217" s="1" t="s">
        <v>32900</v>
      </c>
      <c r="G6217" s="1" t="s">
        <v>655</v>
      </c>
      <c r="H6217">
        <v>5730</v>
      </c>
      <c r="I6217" s="1" t="s">
        <v>41</v>
      </c>
      <c r="J6217">
        <v>1</v>
      </c>
    </row>
    <row r="6218" spans="1:10" hidden="1" x14ac:dyDescent="0.25">
      <c r="A6218" s="24" t="str">
        <f t="shared" si="98"/>
        <v>5734ARCELOR (BERTON SICARD)</v>
      </c>
      <c r="B6218" s="1">
        <v>5734</v>
      </c>
      <c r="C6218" s="1" t="s">
        <v>32898</v>
      </c>
      <c r="D6218" s="1" t="s">
        <v>78</v>
      </c>
      <c r="E6218" s="1" t="s">
        <v>2251</v>
      </c>
      <c r="F6218" s="1" t="s">
        <v>32900</v>
      </c>
      <c r="G6218" s="1" t="s">
        <v>655</v>
      </c>
      <c r="H6218">
        <v>5734</v>
      </c>
      <c r="I6218" s="1" t="s">
        <v>41</v>
      </c>
      <c r="J6218">
        <v>1</v>
      </c>
    </row>
    <row r="6219" spans="1:10" hidden="1" x14ac:dyDescent="0.25">
      <c r="A6219" s="24" t="str">
        <f t="shared" si="98"/>
        <v>5765ARCELOR (BERTON SICARD)</v>
      </c>
      <c r="B6219" s="1">
        <v>5765</v>
      </c>
      <c r="C6219" s="1" t="s">
        <v>32898</v>
      </c>
      <c r="D6219" s="1" t="s">
        <v>78</v>
      </c>
      <c r="E6219" s="1" t="s">
        <v>2068</v>
      </c>
      <c r="F6219" s="1" t="s">
        <v>32900</v>
      </c>
      <c r="G6219" s="1" t="s">
        <v>655</v>
      </c>
      <c r="H6219">
        <v>5765</v>
      </c>
      <c r="I6219" s="1" t="s">
        <v>41</v>
      </c>
      <c r="J6219">
        <v>1</v>
      </c>
    </row>
    <row r="6220" spans="1:10" hidden="1" x14ac:dyDescent="0.25">
      <c r="A6220" s="24" t="str">
        <f t="shared" ref="A6220:A6283" si="99">B6220&amp;F6220</f>
        <v>5770ARCELOR (BERTON SICARD)</v>
      </c>
      <c r="B6220" s="1">
        <v>5770</v>
      </c>
      <c r="C6220" s="1" t="s">
        <v>32898</v>
      </c>
      <c r="D6220" s="1" t="s">
        <v>78</v>
      </c>
      <c r="E6220" s="1" t="s">
        <v>2325</v>
      </c>
      <c r="F6220" s="1" t="s">
        <v>32900</v>
      </c>
      <c r="G6220" s="1" t="s">
        <v>655</v>
      </c>
      <c r="H6220">
        <v>5770</v>
      </c>
      <c r="I6220" s="1" t="s">
        <v>41</v>
      </c>
      <c r="J6220">
        <v>1</v>
      </c>
    </row>
    <row r="6221" spans="1:10" hidden="1" x14ac:dyDescent="0.25">
      <c r="A6221" s="24" t="str">
        <f t="shared" si="99"/>
        <v>5810ARCELOR (BERTON SICARD)</v>
      </c>
      <c r="B6221" s="1">
        <v>5810</v>
      </c>
      <c r="C6221" s="1" t="s">
        <v>32898</v>
      </c>
      <c r="D6221" s="1" t="s">
        <v>78</v>
      </c>
      <c r="E6221" s="1" t="s">
        <v>2071</v>
      </c>
      <c r="F6221" s="1" t="s">
        <v>32900</v>
      </c>
      <c r="G6221" s="1" t="s">
        <v>655</v>
      </c>
      <c r="H6221">
        <v>5810</v>
      </c>
      <c r="I6221" s="1" t="s">
        <v>41</v>
      </c>
      <c r="J6221">
        <v>1</v>
      </c>
    </row>
    <row r="6222" spans="1:10" hidden="1" x14ac:dyDescent="0.25">
      <c r="A6222" s="24" t="str">
        <f t="shared" si="99"/>
        <v>5828ARCELOR (BERTON SICARD)</v>
      </c>
      <c r="B6222" s="1">
        <v>5828</v>
      </c>
      <c r="C6222" s="1" t="s">
        <v>32898</v>
      </c>
      <c r="D6222" s="1" t="s">
        <v>78</v>
      </c>
      <c r="E6222" s="1" t="s">
        <v>2073</v>
      </c>
      <c r="F6222" s="1" t="s">
        <v>32900</v>
      </c>
      <c r="G6222" s="1" t="s">
        <v>655</v>
      </c>
      <c r="H6222">
        <v>5828</v>
      </c>
      <c r="I6222" s="1" t="s">
        <v>41</v>
      </c>
      <c r="J6222">
        <v>1</v>
      </c>
    </row>
    <row r="6223" spans="1:10" hidden="1" x14ac:dyDescent="0.25">
      <c r="A6223" s="24" t="str">
        <f t="shared" si="99"/>
        <v>5831ARCELOR (BERTON SICARD)</v>
      </c>
      <c r="B6223" s="1">
        <v>5831</v>
      </c>
      <c r="C6223" s="1" t="s">
        <v>32898</v>
      </c>
      <c r="D6223" s="1" t="s">
        <v>78</v>
      </c>
      <c r="E6223" s="1" t="s">
        <v>2075</v>
      </c>
      <c r="F6223" s="1" t="s">
        <v>32900</v>
      </c>
      <c r="G6223" s="1" t="s">
        <v>655</v>
      </c>
      <c r="H6223">
        <v>5831</v>
      </c>
      <c r="I6223" s="1" t="s">
        <v>41</v>
      </c>
      <c r="J6223">
        <v>1</v>
      </c>
    </row>
    <row r="6224" spans="1:10" hidden="1" x14ac:dyDescent="0.25">
      <c r="A6224" s="24" t="str">
        <f t="shared" si="99"/>
        <v>5842ARCELOR (BERTON SICARD)</v>
      </c>
      <c r="B6224" s="1">
        <v>5842</v>
      </c>
      <c r="C6224" s="1" t="s">
        <v>32898</v>
      </c>
      <c r="D6224" s="1" t="s">
        <v>78</v>
      </c>
      <c r="E6224" s="1" t="s">
        <v>2080</v>
      </c>
      <c r="F6224" s="1" t="s">
        <v>32900</v>
      </c>
      <c r="G6224" s="1" t="s">
        <v>655</v>
      </c>
      <c r="H6224">
        <v>5842</v>
      </c>
      <c r="I6224" s="1" t="s">
        <v>41</v>
      </c>
      <c r="J6224">
        <v>1</v>
      </c>
    </row>
    <row r="6225" spans="1:10" hidden="1" x14ac:dyDescent="0.25">
      <c r="A6225" s="24" t="str">
        <f t="shared" si="99"/>
        <v>5849ARCELOR (BERTON SICARD)</v>
      </c>
      <c r="B6225" s="1">
        <v>5849</v>
      </c>
      <c r="C6225" s="1" t="s">
        <v>32898</v>
      </c>
      <c r="D6225" s="1" t="s">
        <v>78</v>
      </c>
      <c r="E6225" s="1" t="s">
        <v>2081</v>
      </c>
      <c r="F6225" s="1" t="s">
        <v>32900</v>
      </c>
      <c r="G6225" s="1" t="s">
        <v>655</v>
      </c>
      <c r="H6225">
        <v>5849</v>
      </c>
      <c r="I6225" s="1" t="s">
        <v>41</v>
      </c>
      <c r="J6225">
        <v>1</v>
      </c>
    </row>
    <row r="6226" spans="1:10" hidden="1" x14ac:dyDescent="0.25">
      <c r="A6226" s="24" t="str">
        <f t="shared" si="99"/>
        <v>5853ARCELOR (BERTON SICARD)</v>
      </c>
      <c r="B6226" s="1">
        <v>5853</v>
      </c>
      <c r="C6226" s="1" t="s">
        <v>32898</v>
      </c>
      <c r="D6226" s="1" t="s">
        <v>78</v>
      </c>
      <c r="E6226" s="1" t="s">
        <v>2082</v>
      </c>
      <c r="F6226" s="1" t="s">
        <v>32900</v>
      </c>
      <c r="G6226" s="1" t="s">
        <v>655</v>
      </c>
      <c r="H6226">
        <v>5853</v>
      </c>
      <c r="I6226" s="1" t="s">
        <v>41</v>
      </c>
      <c r="J6226">
        <v>1</v>
      </c>
    </row>
    <row r="6227" spans="1:10" hidden="1" x14ac:dyDescent="0.25">
      <c r="A6227" s="24" t="str">
        <f t="shared" si="99"/>
        <v>5854ARCELOR (BERTON SICARD)</v>
      </c>
      <c r="B6227" s="1">
        <v>5854</v>
      </c>
      <c r="C6227" s="1" t="s">
        <v>32898</v>
      </c>
      <c r="D6227" s="1" t="s">
        <v>78</v>
      </c>
      <c r="E6227" s="1" t="s">
        <v>2083</v>
      </c>
      <c r="F6227" s="1" t="s">
        <v>32900</v>
      </c>
      <c r="G6227" s="1" t="s">
        <v>655</v>
      </c>
      <c r="H6227">
        <v>5854</v>
      </c>
      <c r="I6227" s="1" t="s">
        <v>41</v>
      </c>
      <c r="J6227">
        <v>1</v>
      </c>
    </row>
    <row r="6228" spans="1:10" hidden="1" x14ac:dyDescent="0.25">
      <c r="A6228" s="24" t="str">
        <f t="shared" si="99"/>
        <v>5855ARCELOR (BERTON SICARD)</v>
      </c>
      <c r="B6228" s="1">
        <v>5855</v>
      </c>
      <c r="C6228" s="1" t="s">
        <v>32898</v>
      </c>
      <c r="D6228" s="1" t="s">
        <v>78</v>
      </c>
      <c r="E6228" s="1" t="s">
        <v>2084</v>
      </c>
      <c r="F6228" s="1" t="s">
        <v>32900</v>
      </c>
      <c r="G6228" s="1" t="s">
        <v>655</v>
      </c>
      <c r="H6228">
        <v>5855</v>
      </c>
      <c r="I6228" s="1" t="s">
        <v>41</v>
      </c>
      <c r="J6228">
        <v>1</v>
      </c>
    </row>
    <row r="6229" spans="1:10" hidden="1" x14ac:dyDescent="0.25">
      <c r="A6229" s="24" t="str">
        <f t="shared" si="99"/>
        <v>5866ARCELOR (BERTON SICARD)</v>
      </c>
      <c r="B6229" s="1">
        <v>5866</v>
      </c>
      <c r="C6229" s="1" t="s">
        <v>32898</v>
      </c>
      <c r="D6229" s="1" t="s">
        <v>78</v>
      </c>
      <c r="E6229" s="1" t="s">
        <v>1264</v>
      </c>
      <c r="F6229" s="1" t="s">
        <v>32900</v>
      </c>
      <c r="G6229" s="1" t="s">
        <v>655</v>
      </c>
      <c r="H6229">
        <v>5866</v>
      </c>
      <c r="I6229" s="1" t="s">
        <v>41</v>
      </c>
      <c r="J6229">
        <v>2</v>
      </c>
    </row>
    <row r="6230" spans="1:10" hidden="1" x14ac:dyDescent="0.25">
      <c r="A6230" s="24" t="str">
        <f t="shared" si="99"/>
        <v>5866NARCELOR (BERTON SICARD)</v>
      </c>
      <c r="B6230" s="1" t="s">
        <v>1265</v>
      </c>
      <c r="C6230" s="1" t="s">
        <v>32898</v>
      </c>
      <c r="D6230" s="1" t="s">
        <v>78</v>
      </c>
      <c r="E6230" s="1" t="s">
        <v>1266</v>
      </c>
      <c r="F6230" s="1" t="s">
        <v>32900</v>
      </c>
      <c r="G6230" s="1" t="s">
        <v>655</v>
      </c>
      <c r="H6230" t="s">
        <v>1265</v>
      </c>
      <c r="I6230" s="1" t="s">
        <v>41</v>
      </c>
      <c r="J6230">
        <v>2</v>
      </c>
    </row>
    <row r="6231" spans="1:10" hidden="1" x14ac:dyDescent="0.25">
      <c r="A6231" s="24" t="str">
        <f t="shared" si="99"/>
        <v>5867ARCELOR (BERTON SICARD)</v>
      </c>
      <c r="B6231" s="1">
        <v>5867</v>
      </c>
      <c r="C6231" s="1" t="s">
        <v>32898</v>
      </c>
      <c r="D6231" s="1" t="s">
        <v>78</v>
      </c>
      <c r="E6231" s="1" t="s">
        <v>2085</v>
      </c>
      <c r="F6231" s="1" t="s">
        <v>32900</v>
      </c>
      <c r="G6231" s="1" t="s">
        <v>655</v>
      </c>
      <c r="H6231">
        <v>5867</v>
      </c>
      <c r="I6231" s="1" t="s">
        <v>41</v>
      </c>
      <c r="J6231">
        <v>2</v>
      </c>
    </row>
    <row r="6232" spans="1:10" hidden="1" x14ac:dyDescent="0.25">
      <c r="A6232" s="24" t="str">
        <f t="shared" si="99"/>
        <v>5868NARCELOR (BERTON SICARD)</v>
      </c>
      <c r="B6232" s="1" t="s">
        <v>2086</v>
      </c>
      <c r="C6232" s="1" t="s">
        <v>32898</v>
      </c>
      <c r="D6232" s="1" t="s">
        <v>78</v>
      </c>
      <c r="E6232" s="1" t="s">
        <v>2087</v>
      </c>
      <c r="F6232" s="1" t="s">
        <v>32900</v>
      </c>
      <c r="G6232" s="1" t="s">
        <v>655</v>
      </c>
      <c r="H6232" t="s">
        <v>2086</v>
      </c>
      <c r="I6232" s="1" t="s">
        <v>41</v>
      </c>
      <c r="J6232">
        <v>2</v>
      </c>
    </row>
    <row r="6233" spans="1:10" hidden="1" x14ac:dyDescent="0.25">
      <c r="A6233" s="24" t="str">
        <f t="shared" si="99"/>
        <v>5871ARCELOR (BERTON SICARD)</v>
      </c>
      <c r="B6233" s="1">
        <v>5871</v>
      </c>
      <c r="C6233" s="1" t="s">
        <v>32898</v>
      </c>
      <c r="D6233" s="1" t="s">
        <v>78</v>
      </c>
      <c r="E6233" s="1" t="s">
        <v>2088</v>
      </c>
      <c r="F6233" s="1" t="s">
        <v>32900</v>
      </c>
      <c r="G6233" s="1" t="s">
        <v>655</v>
      </c>
      <c r="H6233">
        <v>5871</v>
      </c>
      <c r="I6233" s="1" t="s">
        <v>41</v>
      </c>
      <c r="J6233">
        <v>1</v>
      </c>
    </row>
    <row r="6234" spans="1:10" hidden="1" x14ac:dyDescent="0.25">
      <c r="A6234" s="24" t="str">
        <f t="shared" si="99"/>
        <v>5877NARCELOR (BERTON SICARD)</v>
      </c>
      <c r="B6234" s="1" t="s">
        <v>2093</v>
      </c>
      <c r="C6234" s="1" t="s">
        <v>32898</v>
      </c>
      <c r="D6234" s="1" t="s">
        <v>78</v>
      </c>
      <c r="E6234" s="1" t="s">
        <v>2094</v>
      </c>
      <c r="F6234" s="1" t="s">
        <v>32900</v>
      </c>
      <c r="G6234" s="1" t="s">
        <v>655</v>
      </c>
      <c r="H6234" t="s">
        <v>2093</v>
      </c>
      <c r="I6234" s="1" t="s">
        <v>41</v>
      </c>
      <c r="J6234">
        <v>1</v>
      </c>
    </row>
    <row r="6235" spans="1:10" hidden="1" x14ac:dyDescent="0.25">
      <c r="A6235" s="24" t="str">
        <f t="shared" si="99"/>
        <v>5879NARCELOR (BERTON SICARD)</v>
      </c>
      <c r="B6235" s="1" t="s">
        <v>2095</v>
      </c>
      <c r="C6235" s="1" t="s">
        <v>32898</v>
      </c>
      <c r="D6235" s="1" t="s">
        <v>78</v>
      </c>
      <c r="E6235" s="1" t="s">
        <v>2096</v>
      </c>
      <c r="F6235" s="1" t="s">
        <v>32900</v>
      </c>
      <c r="G6235" s="1" t="s">
        <v>655</v>
      </c>
      <c r="H6235" t="s">
        <v>2095</v>
      </c>
      <c r="I6235" s="1" t="s">
        <v>41</v>
      </c>
      <c r="J6235">
        <v>1</v>
      </c>
    </row>
    <row r="6236" spans="1:10" hidden="1" x14ac:dyDescent="0.25">
      <c r="A6236" s="24" t="str">
        <f t="shared" si="99"/>
        <v>5880PARCELOR (BERTON SICARD)</v>
      </c>
      <c r="B6236" s="1" t="s">
        <v>2097</v>
      </c>
      <c r="C6236" s="1" t="s">
        <v>32898</v>
      </c>
      <c r="D6236" s="1" t="s">
        <v>78</v>
      </c>
      <c r="E6236" s="1" t="s">
        <v>2098</v>
      </c>
      <c r="F6236" s="1" t="s">
        <v>32900</v>
      </c>
      <c r="G6236" s="1" t="s">
        <v>655</v>
      </c>
      <c r="H6236" t="s">
        <v>2097</v>
      </c>
      <c r="I6236" s="1" t="s">
        <v>41</v>
      </c>
      <c r="J6236">
        <v>1</v>
      </c>
    </row>
    <row r="6237" spans="1:10" hidden="1" x14ac:dyDescent="0.25">
      <c r="A6237" s="24" t="str">
        <f t="shared" si="99"/>
        <v>5888PARCELOR (BERTON SICARD)</v>
      </c>
      <c r="B6237" s="1" t="s">
        <v>2330</v>
      </c>
      <c r="C6237" s="1" t="s">
        <v>32898</v>
      </c>
      <c r="D6237" s="1" t="s">
        <v>78</v>
      </c>
      <c r="E6237" s="1" t="s">
        <v>2331</v>
      </c>
      <c r="F6237" s="1" t="s">
        <v>32900</v>
      </c>
      <c r="G6237" s="1" t="s">
        <v>655</v>
      </c>
      <c r="H6237" t="s">
        <v>2330</v>
      </c>
      <c r="I6237" s="1" t="s">
        <v>41</v>
      </c>
      <c r="J6237">
        <v>1</v>
      </c>
    </row>
    <row r="6238" spans="1:10" hidden="1" x14ac:dyDescent="0.25">
      <c r="A6238" s="24" t="str">
        <f t="shared" si="99"/>
        <v>5897NARCELOR (BERTON SICARD)</v>
      </c>
      <c r="B6238" s="1" t="s">
        <v>2101</v>
      </c>
      <c r="C6238" s="1" t="s">
        <v>32898</v>
      </c>
      <c r="D6238" s="1" t="s">
        <v>78</v>
      </c>
      <c r="E6238" s="1" t="s">
        <v>2102</v>
      </c>
      <c r="F6238" s="1" t="s">
        <v>32900</v>
      </c>
      <c r="G6238" s="1" t="s">
        <v>655</v>
      </c>
      <c r="H6238" t="s">
        <v>2101</v>
      </c>
      <c r="I6238" s="1" t="s">
        <v>41</v>
      </c>
      <c r="J6238">
        <v>1</v>
      </c>
    </row>
    <row r="6239" spans="1:10" hidden="1" x14ac:dyDescent="0.25">
      <c r="A6239" s="24" t="str">
        <f t="shared" si="99"/>
        <v>5900ARCELOR (BERTON SICARD)</v>
      </c>
      <c r="B6239" s="1">
        <v>5900</v>
      </c>
      <c r="C6239" s="1" t="s">
        <v>32898</v>
      </c>
      <c r="D6239" s="1" t="s">
        <v>78</v>
      </c>
      <c r="E6239" s="1" t="s">
        <v>768</v>
      </c>
      <c r="F6239" s="1" t="s">
        <v>32900</v>
      </c>
      <c r="G6239" s="1" t="s">
        <v>655</v>
      </c>
      <c r="H6239">
        <v>5900</v>
      </c>
      <c r="I6239" s="1" t="s">
        <v>41</v>
      </c>
      <c r="J6239">
        <v>6</v>
      </c>
    </row>
    <row r="6240" spans="1:10" hidden="1" x14ac:dyDescent="0.25">
      <c r="A6240" s="24" t="str">
        <f t="shared" si="99"/>
        <v>5901ARCELOR (BERTON SICARD)</v>
      </c>
      <c r="B6240" s="1">
        <v>5901</v>
      </c>
      <c r="C6240" s="1" t="s">
        <v>32898</v>
      </c>
      <c r="D6240" s="1" t="s">
        <v>78</v>
      </c>
      <c r="E6240" s="1" t="s">
        <v>1267</v>
      </c>
      <c r="F6240" s="1" t="s">
        <v>32900</v>
      </c>
      <c r="G6240" s="1" t="s">
        <v>655</v>
      </c>
      <c r="H6240">
        <v>5901</v>
      </c>
      <c r="I6240" s="1" t="s">
        <v>41</v>
      </c>
      <c r="J6240">
        <v>6</v>
      </c>
    </row>
    <row r="6241" spans="1:10" hidden="1" x14ac:dyDescent="0.25">
      <c r="A6241" s="24" t="str">
        <f t="shared" si="99"/>
        <v>5903ARCELOR (BERTON SICARD)</v>
      </c>
      <c r="B6241" s="1">
        <v>5903</v>
      </c>
      <c r="C6241" s="1" t="s">
        <v>32898</v>
      </c>
      <c r="D6241" s="1" t="s">
        <v>78</v>
      </c>
      <c r="E6241" s="1" t="s">
        <v>1269</v>
      </c>
      <c r="F6241" s="1" t="s">
        <v>32900</v>
      </c>
      <c r="G6241" s="1" t="s">
        <v>655</v>
      </c>
      <c r="H6241">
        <v>5903</v>
      </c>
      <c r="I6241" s="1" t="s">
        <v>41</v>
      </c>
      <c r="J6241">
        <v>6.5</v>
      </c>
    </row>
    <row r="6242" spans="1:10" hidden="1" x14ac:dyDescent="0.25">
      <c r="A6242" s="24" t="str">
        <f t="shared" si="99"/>
        <v>5905ARCELOR (BERTON SICARD)</v>
      </c>
      <c r="B6242" s="1">
        <v>5905</v>
      </c>
      <c r="C6242" s="1" t="s">
        <v>32898</v>
      </c>
      <c r="D6242" s="1" t="s">
        <v>78</v>
      </c>
      <c r="E6242" s="1" t="s">
        <v>1270</v>
      </c>
      <c r="F6242" s="1" t="s">
        <v>32900</v>
      </c>
      <c r="G6242" s="1" t="s">
        <v>655</v>
      </c>
      <c r="H6242">
        <v>5905</v>
      </c>
      <c r="I6242" s="1" t="s">
        <v>41</v>
      </c>
      <c r="J6242">
        <v>6</v>
      </c>
    </row>
    <row r="6243" spans="1:10" hidden="1" x14ac:dyDescent="0.25">
      <c r="A6243" s="24" t="str">
        <f t="shared" si="99"/>
        <v>5906ARCELOR (BERTON SICARD)</v>
      </c>
      <c r="B6243" s="1">
        <v>5906</v>
      </c>
      <c r="C6243" s="1" t="s">
        <v>32898</v>
      </c>
      <c r="D6243" s="1" t="s">
        <v>78</v>
      </c>
      <c r="E6243" s="1" t="s">
        <v>1271</v>
      </c>
      <c r="F6243" s="1" t="s">
        <v>32900</v>
      </c>
      <c r="G6243" s="1" t="s">
        <v>655</v>
      </c>
      <c r="H6243">
        <v>5906</v>
      </c>
      <c r="I6243" s="1" t="s">
        <v>41</v>
      </c>
      <c r="J6243">
        <v>6</v>
      </c>
    </row>
    <row r="6244" spans="1:10" hidden="1" x14ac:dyDescent="0.25">
      <c r="A6244" s="24" t="str">
        <f t="shared" si="99"/>
        <v>5910ARCELOR (BERTON SICARD)</v>
      </c>
      <c r="B6244" s="1">
        <v>5910</v>
      </c>
      <c r="C6244" s="1" t="s">
        <v>32898</v>
      </c>
      <c r="D6244" s="1" t="s">
        <v>78</v>
      </c>
      <c r="E6244" s="1" t="s">
        <v>1272</v>
      </c>
      <c r="F6244" s="1" t="s">
        <v>32900</v>
      </c>
      <c r="G6244" s="1" t="s">
        <v>655</v>
      </c>
      <c r="H6244">
        <v>5910</v>
      </c>
      <c r="I6244" s="1" t="s">
        <v>41</v>
      </c>
      <c r="J6244">
        <v>6</v>
      </c>
    </row>
    <row r="6245" spans="1:10" hidden="1" x14ac:dyDescent="0.25">
      <c r="A6245" s="24" t="str">
        <f t="shared" si="99"/>
        <v>5911ARCELOR (BERTON SICARD)</v>
      </c>
      <c r="B6245" s="1">
        <v>5911</v>
      </c>
      <c r="C6245" s="1" t="s">
        <v>32898</v>
      </c>
      <c r="D6245" s="1" t="s">
        <v>78</v>
      </c>
      <c r="E6245" s="1" t="s">
        <v>1273</v>
      </c>
      <c r="F6245" s="1" t="s">
        <v>32900</v>
      </c>
      <c r="G6245" s="1" t="s">
        <v>655</v>
      </c>
      <c r="H6245">
        <v>5911</v>
      </c>
      <c r="I6245" s="1" t="s">
        <v>41</v>
      </c>
      <c r="J6245">
        <v>6</v>
      </c>
    </row>
    <row r="6246" spans="1:10" hidden="1" x14ac:dyDescent="0.25">
      <c r="A6246" s="24" t="str">
        <f t="shared" si="99"/>
        <v>5912ARCELOR (BERTON SICARD)</v>
      </c>
      <c r="B6246" s="1">
        <v>5912</v>
      </c>
      <c r="C6246" s="1" t="s">
        <v>32898</v>
      </c>
      <c r="D6246" s="1" t="s">
        <v>78</v>
      </c>
      <c r="E6246" s="1" t="s">
        <v>1274</v>
      </c>
      <c r="F6246" s="1" t="s">
        <v>32900</v>
      </c>
      <c r="G6246" s="1" t="s">
        <v>655</v>
      </c>
      <c r="H6246">
        <v>5912</v>
      </c>
      <c r="I6246" s="1" t="s">
        <v>41</v>
      </c>
      <c r="J6246">
        <v>6</v>
      </c>
    </row>
    <row r="6247" spans="1:10" hidden="1" x14ac:dyDescent="0.25">
      <c r="A6247" s="24" t="str">
        <f t="shared" si="99"/>
        <v>5913ARCELOR (BERTON SICARD)</v>
      </c>
      <c r="B6247" s="1">
        <v>5913</v>
      </c>
      <c r="C6247" s="1" t="s">
        <v>32898</v>
      </c>
      <c r="D6247" s="1" t="s">
        <v>78</v>
      </c>
      <c r="E6247" s="1" t="s">
        <v>1275</v>
      </c>
      <c r="F6247" s="1" t="s">
        <v>32900</v>
      </c>
      <c r="G6247" s="1" t="s">
        <v>655</v>
      </c>
      <c r="H6247">
        <v>5913</v>
      </c>
      <c r="I6247" s="1" t="s">
        <v>41</v>
      </c>
      <c r="J6247">
        <v>6</v>
      </c>
    </row>
    <row r="6248" spans="1:10" hidden="1" x14ac:dyDescent="0.25">
      <c r="A6248" s="24" t="str">
        <f t="shared" si="99"/>
        <v>5920ARCELOR (BERTON SICARD)</v>
      </c>
      <c r="B6248" s="1">
        <v>5920</v>
      </c>
      <c r="C6248" s="1" t="s">
        <v>32898</v>
      </c>
      <c r="D6248" s="1" t="s">
        <v>78</v>
      </c>
      <c r="E6248" s="1" t="s">
        <v>1187</v>
      </c>
      <c r="F6248" s="1" t="s">
        <v>32900</v>
      </c>
      <c r="G6248" s="1" t="s">
        <v>655</v>
      </c>
      <c r="H6248">
        <v>5920</v>
      </c>
      <c r="I6248" s="1" t="s">
        <v>41</v>
      </c>
      <c r="J6248">
        <v>6</v>
      </c>
    </row>
    <row r="6249" spans="1:10" hidden="1" x14ac:dyDescent="0.25">
      <c r="A6249" s="24" t="str">
        <f t="shared" si="99"/>
        <v>5921ARCELOR (BERTON SICARD)</v>
      </c>
      <c r="B6249" s="1">
        <v>5921</v>
      </c>
      <c r="C6249" s="1" t="s">
        <v>32898</v>
      </c>
      <c r="D6249" s="1" t="s">
        <v>78</v>
      </c>
      <c r="E6249" s="1" t="s">
        <v>1276</v>
      </c>
      <c r="F6249" s="1" t="s">
        <v>32900</v>
      </c>
      <c r="G6249" s="1" t="s">
        <v>655</v>
      </c>
      <c r="H6249">
        <v>5921</v>
      </c>
      <c r="I6249" s="1" t="s">
        <v>41</v>
      </c>
      <c r="J6249">
        <v>6</v>
      </c>
    </row>
    <row r="6250" spans="1:10" hidden="1" x14ac:dyDescent="0.25">
      <c r="A6250" s="24" t="str">
        <f t="shared" si="99"/>
        <v>5923ARCELOR (BERTON SICARD)</v>
      </c>
      <c r="B6250" s="1">
        <v>5923</v>
      </c>
      <c r="C6250" s="1" t="s">
        <v>32898</v>
      </c>
      <c r="D6250" s="1" t="s">
        <v>78</v>
      </c>
      <c r="E6250" s="1" t="s">
        <v>1278</v>
      </c>
      <c r="F6250" s="1" t="s">
        <v>32900</v>
      </c>
      <c r="G6250" s="1" t="s">
        <v>655</v>
      </c>
      <c r="H6250">
        <v>5923</v>
      </c>
      <c r="I6250" s="1" t="s">
        <v>41</v>
      </c>
      <c r="J6250">
        <v>6</v>
      </c>
    </row>
    <row r="6251" spans="1:10" hidden="1" x14ac:dyDescent="0.25">
      <c r="A6251" s="24" t="str">
        <f t="shared" si="99"/>
        <v>5924ARCELOR (BERTON SICARD)</v>
      </c>
      <c r="B6251" s="1">
        <v>5924</v>
      </c>
      <c r="C6251" s="1" t="s">
        <v>32898</v>
      </c>
      <c r="D6251" s="1" t="s">
        <v>78</v>
      </c>
      <c r="E6251" s="1" t="s">
        <v>1279</v>
      </c>
      <c r="F6251" s="1" t="s">
        <v>32900</v>
      </c>
      <c r="G6251" s="1" t="s">
        <v>655</v>
      </c>
      <c r="H6251">
        <v>5924</v>
      </c>
      <c r="I6251" s="1" t="s">
        <v>41</v>
      </c>
      <c r="J6251">
        <v>6.5</v>
      </c>
    </row>
    <row r="6252" spans="1:10" hidden="1" x14ac:dyDescent="0.25">
      <c r="A6252" s="24" t="str">
        <f t="shared" si="99"/>
        <v>5930ARCELOR (BERTON SICARD)</v>
      </c>
      <c r="B6252" s="1">
        <v>5930</v>
      </c>
      <c r="C6252" s="1" t="s">
        <v>32898</v>
      </c>
      <c r="D6252" s="1" t="s">
        <v>78</v>
      </c>
      <c r="E6252" s="1" t="s">
        <v>1191</v>
      </c>
      <c r="F6252" s="1" t="s">
        <v>32900</v>
      </c>
      <c r="G6252" s="1" t="s">
        <v>655</v>
      </c>
      <c r="H6252">
        <v>5930</v>
      </c>
      <c r="I6252" s="1" t="s">
        <v>41</v>
      </c>
      <c r="J6252">
        <v>6</v>
      </c>
    </row>
    <row r="6253" spans="1:10" hidden="1" x14ac:dyDescent="0.25">
      <c r="A6253" s="24" t="str">
        <f t="shared" si="99"/>
        <v>5931ARCELOR (BERTON SICARD)</v>
      </c>
      <c r="B6253" s="1">
        <v>5931</v>
      </c>
      <c r="C6253" s="1" t="s">
        <v>32898</v>
      </c>
      <c r="D6253" s="1" t="s">
        <v>78</v>
      </c>
      <c r="E6253" s="1" t="s">
        <v>1280</v>
      </c>
      <c r="F6253" s="1" t="s">
        <v>32900</v>
      </c>
      <c r="G6253" s="1" t="s">
        <v>655</v>
      </c>
      <c r="H6253">
        <v>5931</v>
      </c>
      <c r="I6253" s="1" t="s">
        <v>41</v>
      </c>
      <c r="J6253">
        <v>6</v>
      </c>
    </row>
    <row r="6254" spans="1:10" hidden="1" x14ac:dyDescent="0.25">
      <c r="A6254" s="24" t="str">
        <f t="shared" si="99"/>
        <v>5935ARCELOR (BERTON SICARD)</v>
      </c>
      <c r="B6254" s="1">
        <v>5935</v>
      </c>
      <c r="C6254" s="1" t="s">
        <v>32898</v>
      </c>
      <c r="D6254" s="1" t="s">
        <v>78</v>
      </c>
      <c r="E6254" s="1" t="s">
        <v>691</v>
      </c>
      <c r="F6254" s="1" t="s">
        <v>32900</v>
      </c>
      <c r="G6254" s="1" t="s">
        <v>655</v>
      </c>
      <c r="H6254">
        <v>5935</v>
      </c>
      <c r="I6254" s="1" t="s">
        <v>41</v>
      </c>
      <c r="J6254">
        <v>6</v>
      </c>
    </row>
    <row r="6255" spans="1:10" hidden="1" x14ac:dyDescent="0.25">
      <c r="A6255" s="24" t="str">
        <f t="shared" si="99"/>
        <v>5936ARCELOR (BERTON SICARD)</v>
      </c>
      <c r="B6255" s="1">
        <v>5936</v>
      </c>
      <c r="C6255" s="1" t="s">
        <v>32898</v>
      </c>
      <c r="D6255" s="1" t="s">
        <v>78</v>
      </c>
      <c r="E6255" s="1" t="s">
        <v>689</v>
      </c>
      <c r="F6255" s="1" t="s">
        <v>32900</v>
      </c>
      <c r="G6255" s="1" t="s">
        <v>655</v>
      </c>
      <c r="H6255">
        <v>5936</v>
      </c>
      <c r="I6255" s="1" t="s">
        <v>41</v>
      </c>
      <c r="J6255">
        <v>6</v>
      </c>
    </row>
    <row r="6256" spans="1:10" hidden="1" x14ac:dyDescent="0.25">
      <c r="A6256" s="24" t="str">
        <f t="shared" si="99"/>
        <v>5939ARCELOR (BERTON SICARD)</v>
      </c>
      <c r="B6256" s="1">
        <v>5939</v>
      </c>
      <c r="C6256" s="1" t="s">
        <v>32898</v>
      </c>
      <c r="D6256" s="1" t="s">
        <v>78</v>
      </c>
      <c r="E6256" s="1" t="s">
        <v>1193</v>
      </c>
      <c r="F6256" s="1" t="s">
        <v>32900</v>
      </c>
      <c r="G6256" s="1" t="s">
        <v>655</v>
      </c>
      <c r="H6256">
        <v>5939</v>
      </c>
      <c r="I6256" s="1" t="s">
        <v>41</v>
      </c>
      <c r="J6256">
        <v>6</v>
      </c>
    </row>
    <row r="6257" spans="1:10" hidden="1" x14ac:dyDescent="0.25">
      <c r="A6257" s="24" t="str">
        <f t="shared" si="99"/>
        <v>5939/1ARCELOR (BERTON SICARD)</v>
      </c>
      <c r="B6257" s="1" t="s">
        <v>1281</v>
      </c>
      <c r="C6257" s="1" t="s">
        <v>32898</v>
      </c>
      <c r="D6257" s="1" t="s">
        <v>78</v>
      </c>
      <c r="E6257" s="1" t="s">
        <v>1282</v>
      </c>
      <c r="F6257" s="1" t="s">
        <v>32900</v>
      </c>
      <c r="G6257" s="1" t="s">
        <v>655</v>
      </c>
      <c r="H6257" t="s">
        <v>1281</v>
      </c>
      <c r="I6257" s="1" t="s">
        <v>41</v>
      </c>
      <c r="J6257">
        <v>1</v>
      </c>
    </row>
    <row r="6258" spans="1:10" hidden="1" x14ac:dyDescent="0.25">
      <c r="A6258" s="24" t="str">
        <f t="shared" si="99"/>
        <v>5941ARCELOR (BERTON SICARD)</v>
      </c>
      <c r="B6258" s="1">
        <v>5941</v>
      </c>
      <c r="C6258" s="1" t="s">
        <v>32898</v>
      </c>
      <c r="D6258" s="1" t="s">
        <v>78</v>
      </c>
      <c r="E6258" s="1" t="s">
        <v>1284</v>
      </c>
      <c r="F6258" s="1" t="s">
        <v>32900</v>
      </c>
      <c r="G6258" s="1" t="s">
        <v>655</v>
      </c>
      <c r="H6258">
        <v>5941</v>
      </c>
      <c r="I6258" s="1" t="s">
        <v>41</v>
      </c>
      <c r="J6258">
        <v>6</v>
      </c>
    </row>
    <row r="6259" spans="1:10" hidden="1" x14ac:dyDescent="0.25">
      <c r="A6259" s="24" t="str">
        <f t="shared" si="99"/>
        <v>5942ARCELOR (BERTON SICARD)</v>
      </c>
      <c r="B6259" s="1">
        <v>5942</v>
      </c>
      <c r="C6259" s="1" t="s">
        <v>32898</v>
      </c>
      <c r="D6259" s="1" t="s">
        <v>78</v>
      </c>
      <c r="E6259" s="1" t="s">
        <v>1285</v>
      </c>
      <c r="F6259" s="1" t="s">
        <v>32900</v>
      </c>
      <c r="G6259" s="1" t="s">
        <v>655</v>
      </c>
      <c r="H6259">
        <v>5942</v>
      </c>
      <c r="I6259" s="1" t="s">
        <v>41</v>
      </c>
      <c r="J6259">
        <v>6</v>
      </c>
    </row>
    <row r="6260" spans="1:10" hidden="1" x14ac:dyDescent="0.25">
      <c r="A6260" s="24" t="str">
        <f t="shared" si="99"/>
        <v>5943ARCELOR (BERTON SICARD)</v>
      </c>
      <c r="B6260" s="1">
        <v>5943</v>
      </c>
      <c r="C6260" s="1" t="s">
        <v>32898</v>
      </c>
      <c r="D6260" s="1" t="s">
        <v>78</v>
      </c>
      <c r="E6260" s="1" t="s">
        <v>1206</v>
      </c>
      <c r="F6260" s="1" t="s">
        <v>32900</v>
      </c>
      <c r="G6260" s="1" t="s">
        <v>655</v>
      </c>
      <c r="H6260">
        <v>5943</v>
      </c>
      <c r="I6260" s="1" t="s">
        <v>41</v>
      </c>
      <c r="J6260">
        <v>6</v>
      </c>
    </row>
    <row r="6261" spans="1:10" hidden="1" x14ac:dyDescent="0.25">
      <c r="A6261" s="24" t="str">
        <f t="shared" si="99"/>
        <v>5971ARCELOR (BERTON SICARD)</v>
      </c>
      <c r="B6261" s="1">
        <v>5971</v>
      </c>
      <c r="C6261" s="1" t="s">
        <v>32898</v>
      </c>
      <c r="D6261" s="1" t="s">
        <v>78</v>
      </c>
      <c r="E6261" s="1" t="s">
        <v>1286</v>
      </c>
      <c r="F6261" s="1" t="s">
        <v>32900</v>
      </c>
      <c r="G6261" s="1" t="s">
        <v>655</v>
      </c>
      <c r="H6261">
        <v>5971</v>
      </c>
      <c r="I6261" s="1" t="s">
        <v>41</v>
      </c>
      <c r="J6261">
        <v>6</v>
      </c>
    </row>
    <row r="6262" spans="1:10" hidden="1" x14ac:dyDescent="0.25">
      <c r="A6262" s="24" t="str">
        <f t="shared" si="99"/>
        <v>5972ARCELOR (BERTON SICARD)</v>
      </c>
      <c r="B6262" s="1">
        <v>5972</v>
      </c>
      <c r="C6262" s="1" t="s">
        <v>32898</v>
      </c>
      <c r="D6262" s="1" t="s">
        <v>78</v>
      </c>
      <c r="E6262" s="1" t="s">
        <v>1287</v>
      </c>
      <c r="F6262" s="1" t="s">
        <v>32900</v>
      </c>
      <c r="G6262" s="1" t="s">
        <v>655</v>
      </c>
      <c r="H6262">
        <v>5972</v>
      </c>
      <c r="I6262" s="1" t="s">
        <v>41</v>
      </c>
      <c r="J6262">
        <v>6</v>
      </c>
    </row>
    <row r="6263" spans="1:10" hidden="1" x14ac:dyDescent="0.25">
      <c r="A6263" s="24" t="str">
        <f t="shared" si="99"/>
        <v>5978ARCELOR (BERTON SICARD)</v>
      </c>
      <c r="B6263" s="1">
        <v>5978</v>
      </c>
      <c r="C6263" s="1" t="s">
        <v>32898</v>
      </c>
      <c r="D6263" s="1" t="s">
        <v>78</v>
      </c>
      <c r="E6263" s="1" t="s">
        <v>1288</v>
      </c>
      <c r="F6263" s="1" t="s">
        <v>32900</v>
      </c>
      <c r="G6263" s="1" t="s">
        <v>655</v>
      </c>
      <c r="H6263">
        <v>5978</v>
      </c>
      <c r="I6263" s="1" t="s">
        <v>41</v>
      </c>
      <c r="J6263">
        <v>6</v>
      </c>
    </row>
    <row r="6264" spans="1:10" hidden="1" x14ac:dyDescent="0.25">
      <c r="A6264" s="24" t="str">
        <f t="shared" si="99"/>
        <v>5979ARCELOR (BERTON SICARD)</v>
      </c>
      <c r="B6264" s="1">
        <v>5979</v>
      </c>
      <c r="C6264" s="1" t="s">
        <v>32898</v>
      </c>
      <c r="D6264" s="1" t="s">
        <v>78</v>
      </c>
      <c r="E6264" s="1" t="s">
        <v>1289</v>
      </c>
      <c r="F6264" s="1" t="s">
        <v>32900</v>
      </c>
      <c r="G6264" s="1" t="s">
        <v>655</v>
      </c>
      <c r="H6264">
        <v>5979</v>
      </c>
      <c r="I6264" s="1" t="s">
        <v>41</v>
      </c>
      <c r="J6264">
        <v>6</v>
      </c>
    </row>
    <row r="6265" spans="1:10" hidden="1" x14ac:dyDescent="0.25">
      <c r="A6265" s="24" t="str">
        <f t="shared" si="99"/>
        <v>5980ARCELOR (BERTON SICARD)</v>
      </c>
      <c r="B6265" s="1">
        <v>5980</v>
      </c>
      <c r="C6265" s="1" t="s">
        <v>32898</v>
      </c>
      <c r="D6265" s="1" t="s">
        <v>78</v>
      </c>
      <c r="E6265" s="1" t="s">
        <v>1241</v>
      </c>
      <c r="F6265" s="1" t="s">
        <v>32900</v>
      </c>
      <c r="G6265" s="1" t="s">
        <v>655</v>
      </c>
      <c r="H6265">
        <v>5980</v>
      </c>
      <c r="I6265" s="1" t="s">
        <v>41</v>
      </c>
      <c r="J6265">
        <v>6.5</v>
      </c>
    </row>
    <row r="6266" spans="1:10" hidden="1" x14ac:dyDescent="0.25">
      <c r="A6266" s="24" t="str">
        <f t="shared" si="99"/>
        <v>5981ARCELOR (BERTON SICARD)</v>
      </c>
      <c r="B6266" s="1">
        <v>5981</v>
      </c>
      <c r="C6266" s="1" t="s">
        <v>32898</v>
      </c>
      <c r="D6266" s="1" t="s">
        <v>78</v>
      </c>
      <c r="E6266" s="1" t="s">
        <v>1243</v>
      </c>
      <c r="F6266" s="1" t="s">
        <v>32900</v>
      </c>
      <c r="G6266" s="1" t="s">
        <v>655</v>
      </c>
      <c r="H6266">
        <v>5981</v>
      </c>
      <c r="I6266" s="1" t="s">
        <v>41</v>
      </c>
      <c r="J6266">
        <v>6.5</v>
      </c>
    </row>
    <row r="6267" spans="1:10" hidden="1" x14ac:dyDescent="0.25">
      <c r="A6267" s="24" t="str">
        <f t="shared" si="99"/>
        <v>5982ARCELOR (BERTON SICARD)</v>
      </c>
      <c r="B6267" s="1">
        <v>5982</v>
      </c>
      <c r="C6267" s="1" t="s">
        <v>32898</v>
      </c>
      <c r="D6267" s="1" t="s">
        <v>78</v>
      </c>
      <c r="E6267" s="1" t="s">
        <v>1290</v>
      </c>
      <c r="F6267" s="1" t="s">
        <v>32900</v>
      </c>
      <c r="G6267" s="1" t="s">
        <v>655</v>
      </c>
      <c r="H6267">
        <v>5982</v>
      </c>
      <c r="I6267" s="1" t="s">
        <v>41</v>
      </c>
      <c r="J6267">
        <v>6.5</v>
      </c>
    </row>
    <row r="6268" spans="1:10" hidden="1" x14ac:dyDescent="0.25">
      <c r="A6268" s="24" t="str">
        <f t="shared" si="99"/>
        <v>6596ARCELOR (BERTON SICARD)</v>
      </c>
      <c r="B6268" s="1">
        <v>6596</v>
      </c>
      <c r="C6268" s="1" t="s">
        <v>32898</v>
      </c>
      <c r="D6268" s="1" t="s">
        <v>168</v>
      </c>
      <c r="E6268" s="1" t="s">
        <v>1291</v>
      </c>
      <c r="F6268" s="1" t="s">
        <v>32900</v>
      </c>
      <c r="G6268" s="1" t="s">
        <v>655</v>
      </c>
      <c r="H6268">
        <v>6596</v>
      </c>
      <c r="I6268" s="1" t="s">
        <v>41</v>
      </c>
      <c r="J6268">
        <v>6.5</v>
      </c>
    </row>
    <row r="6269" spans="1:10" hidden="1" x14ac:dyDescent="0.25">
      <c r="A6269" s="24" t="str">
        <f t="shared" si="99"/>
        <v>6598/4ARCELOR (BERTON SICARD)</v>
      </c>
      <c r="B6269" s="1" t="s">
        <v>1292</v>
      </c>
      <c r="C6269" s="1" t="s">
        <v>32898</v>
      </c>
      <c r="D6269" s="1" t="s">
        <v>78</v>
      </c>
      <c r="E6269" s="1" t="s">
        <v>1293</v>
      </c>
      <c r="F6269" s="1" t="s">
        <v>32900</v>
      </c>
      <c r="G6269" s="1" t="s">
        <v>655</v>
      </c>
      <c r="H6269" t="s">
        <v>1292</v>
      </c>
      <c r="I6269" s="1" t="s">
        <v>41</v>
      </c>
      <c r="J6269">
        <v>4.5999999999999996</v>
      </c>
    </row>
    <row r="6270" spans="1:10" hidden="1" x14ac:dyDescent="0.25">
      <c r="A6270" s="24" t="str">
        <f t="shared" si="99"/>
        <v>6621ARCELOR (BERTON SICARD)</v>
      </c>
      <c r="B6270" s="1">
        <v>6621</v>
      </c>
      <c r="C6270" s="1" t="s">
        <v>32898</v>
      </c>
      <c r="D6270" s="1" t="s">
        <v>78</v>
      </c>
      <c r="E6270" s="1" t="s">
        <v>1308</v>
      </c>
      <c r="F6270" s="1" t="s">
        <v>32900</v>
      </c>
      <c r="G6270" s="1" t="s">
        <v>655</v>
      </c>
      <c r="H6270">
        <v>6621</v>
      </c>
      <c r="I6270" s="1" t="s">
        <v>41</v>
      </c>
      <c r="J6270">
        <v>6.5</v>
      </c>
    </row>
    <row r="6271" spans="1:10" hidden="1" x14ac:dyDescent="0.25">
      <c r="A6271" s="24" t="str">
        <f t="shared" si="99"/>
        <v>6622ARCELOR (BERTON SICARD)</v>
      </c>
      <c r="B6271" s="1">
        <v>6622</v>
      </c>
      <c r="C6271" s="1" t="s">
        <v>32898</v>
      </c>
      <c r="D6271" s="1" t="s">
        <v>78</v>
      </c>
      <c r="E6271" s="1" t="s">
        <v>1309</v>
      </c>
      <c r="F6271" s="1" t="s">
        <v>32900</v>
      </c>
      <c r="G6271" s="1" t="s">
        <v>655</v>
      </c>
      <c r="H6271">
        <v>6622</v>
      </c>
      <c r="I6271" s="1" t="s">
        <v>41</v>
      </c>
      <c r="J6271">
        <v>6.5</v>
      </c>
    </row>
    <row r="6272" spans="1:10" hidden="1" x14ac:dyDescent="0.25">
      <c r="A6272" s="24" t="str">
        <f t="shared" si="99"/>
        <v>6623ARCELOR (BERTON SICARD)</v>
      </c>
      <c r="B6272" s="1">
        <v>6623</v>
      </c>
      <c r="C6272" s="1" t="s">
        <v>32898</v>
      </c>
      <c r="D6272" s="1" t="s">
        <v>78</v>
      </c>
      <c r="E6272" s="1" t="s">
        <v>1310</v>
      </c>
      <c r="F6272" s="1" t="s">
        <v>32900</v>
      </c>
      <c r="G6272" s="1" t="s">
        <v>655</v>
      </c>
      <c r="H6272">
        <v>6623</v>
      </c>
      <c r="I6272" s="1" t="s">
        <v>41</v>
      </c>
      <c r="J6272">
        <v>6.5</v>
      </c>
    </row>
    <row r="6273" spans="1:10" hidden="1" x14ac:dyDescent="0.25">
      <c r="A6273" s="24" t="str">
        <f t="shared" si="99"/>
        <v>6624ARCELOR (BERTON SICARD)</v>
      </c>
      <c r="B6273" s="1">
        <v>6624</v>
      </c>
      <c r="C6273" s="1" t="s">
        <v>32898</v>
      </c>
      <c r="D6273" s="1" t="s">
        <v>78</v>
      </c>
      <c r="E6273" s="1" t="s">
        <v>1311</v>
      </c>
      <c r="F6273" s="1" t="s">
        <v>32900</v>
      </c>
      <c r="G6273" s="1" t="s">
        <v>655</v>
      </c>
      <c r="H6273">
        <v>6624</v>
      </c>
      <c r="I6273" s="1" t="s">
        <v>41</v>
      </c>
      <c r="J6273">
        <v>6.5</v>
      </c>
    </row>
    <row r="6274" spans="1:10" hidden="1" x14ac:dyDescent="0.25">
      <c r="A6274" s="24" t="str">
        <f t="shared" si="99"/>
        <v>6625/4ARCELOR (BERTON SICARD)</v>
      </c>
      <c r="B6274" s="1" t="s">
        <v>1312</v>
      </c>
      <c r="C6274" s="1" t="s">
        <v>32898</v>
      </c>
      <c r="D6274" s="1" t="s">
        <v>78</v>
      </c>
      <c r="E6274" s="1" t="s">
        <v>1313</v>
      </c>
      <c r="F6274" s="1" t="s">
        <v>32900</v>
      </c>
      <c r="G6274" s="1" t="s">
        <v>655</v>
      </c>
      <c r="H6274" t="s">
        <v>1312</v>
      </c>
      <c r="I6274" s="1" t="s">
        <v>41</v>
      </c>
      <c r="J6274">
        <v>4.5999999999999996</v>
      </c>
    </row>
    <row r="6275" spans="1:10" hidden="1" x14ac:dyDescent="0.25">
      <c r="A6275" s="24" t="str">
        <f t="shared" si="99"/>
        <v>6626/4ARCELOR (BERTON SICARD)</v>
      </c>
      <c r="B6275" s="1" t="s">
        <v>1314</v>
      </c>
      <c r="C6275" s="1" t="s">
        <v>32898</v>
      </c>
      <c r="D6275" s="1" t="s">
        <v>78</v>
      </c>
      <c r="E6275" s="1" t="s">
        <v>1315</v>
      </c>
      <c r="F6275" s="1" t="s">
        <v>32900</v>
      </c>
      <c r="G6275" s="1" t="s">
        <v>655</v>
      </c>
      <c r="H6275" t="s">
        <v>1314</v>
      </c>
      <c r="I6275" s="1" t="s">
        <v>41</v>
      </c>
      <c r="J6275">
        <v>4.5999999999999996</v>
      </c>
    </row>
    <row r="6276" spans="1:10" hidden="1" x14ac:dyDescent="0.25">
      <c r="A6276" s="24" t="str">
        <f t="shared" si="99"/>
        <v>6631ARCELOR (BERTON SICARD)</v>
      </c>
      <c r="B6276" s="1">
        <v>6631</v>
      </c>
      <c r="C6276" s="1" t="s">
        <v>32898</v>
      </c>
      <c r="D6276" s="1" t="s">
        <v>78</v>
      </c>
      <c r="E6276" s="1" t="s">
        <v>1318</v>
      </c>
      <c r="F6276" s="1" t="s">
        <v>32900</v>
      </c>
      <c r="G6276" s="1" t="s">
        <v>655</v>
      </c>
      <c r="H6276">
        <v>6631</v>
      </c>
      <c r="I6276" s="1" t="s">
        <v>41</v>
      </c>
      <c r="J6276">
        <v>6.5</v>
      </c>
    </row>
    <row r="6277" spans="1:10" hidden="1" x14ac:dyDescent="0.25">
      <c r="A6277" s="24" t="str">
        <f t="shared" si="99"/>
        <v>6635ARCELOR (BERTON SICARD)</v>
      </c>
      <c r="B6277" s="1">
        <v>6635</v>
      </c>
      <c r="C6277" s="1" t="s">
        <v>32898</v>
      </c>
      <c r="D6277" s="1" t="s">
        <v>78</v>
      </c>
      <c r="E6277" s="1" t="s">
        <v>1319</v>
      </c>
      <c r="F6277" s="1" t="s">
        <v>32900</v>
      </c>
      <c r="G6277" s="1" t="s">
        <v>655</v>
      </c>
      <c r="H6277">
        <v>6635</v>
      </c>
      <c r="I6277" s="1" t="s">
        <v>41</v>
      </c>
      <c r="J6277">
        <v>6.5</v>
      </c>
    </row>
    <row r="6278" spans="1:10" hidden="1" x14ac:dyDescent="0.25">
      <c r="A6278" s="24" t="str">
        <f t="shared" si="99"/>
        <v>6636ARCELOR (BERTON SICARD)</v>
      </c>
      <c r="B6278" s="1">
        <v>6636</v>
      </c>
      <c r="C6278" s="1" t="s">
        <v>32898</v>
      </c>
      <c r="D6278" s="1" t="s">
        <v>78</v>
      </c>
      <c r="E6278" s="1" t="s">
        <v>1320</v>
      </c>
      <c r="F6278" s="1" t="s">
        <v>32900</v>
      </c>
      <c r="G6278" s="1" t="s">
        <v>655</v>
      </c>
      <c r="H6278">
        <v>6636</v>
      </c>
      <c r="I6278" s="1" t="s">
        <v>41</v>
      </c>
      <c r="J6278">
        <v>6.5</v>
      </c>
    </row>
    <row r="6279" spans="1:10" hidden="1" x14ac:dyDescent="0.25">
      <c r="A6279" s="24" t="str">
        <f t="shared" si="99"/>
        <v>6640ARCELOR (BERTON SICARD)</v>
      </c>
      <c r="B6279" s="1">
        <v>6640</v>
      </c>
      <c r="C6279" s="1" t="s">
        <v>32898</v>
      </c>
      <c r="D6279" s="1" t="s">
        <v>78</v>
      </c>
      <c r="E6279" s="1" t="s">
        <v>1321</v>
      </c>
      <c r="F6279" s="1" t="s">
        <v>32900</v>
      </c>
      <c r="G6279" s="1" t="s">
        <v>655</v>
      </c>
      <c r="H6279">
        <v>6640</v>
      </c>
      <c r="I6279" s="1" t="s">
        <v>41</v>
      </c>
      <c r="J6279">
        <v>6.5</v>
      </c>
    </row>
    <row r="6280" spans="1:10" hidden="1" x14ac:dyDescent="0.25">
      <c r="A6280" s="24" t="str">
        <f t="shared" si="99"/>
        <v>6641ARCELOR (BERTON SICARD)</v>
      </c>
      <c r="B6280" s="1">
        <v>6641</v>
      </c>
      <c r="C6280" s="1" t="s">
        <v>32898</v>
      </c>
      <c r="D6280" s="1" t="s">
        <v>78</v>
      </c>
      <c r="E6280" s="1" t="s">
        <v>1322</v>
      </c>
      <c r="F6280" s="1" t="s">
        <v>32900</v>
      </c>
      <c r="G6280" s="1" t="s">
        <v>655</v>
      </c>
      <c r="H6280">
        <v>6641</v>
      </c>
      <c r="I6280" s="1" t="s">
        <v>41</v>
      </c>
      <c r="J6280">
        <v>6.5</v>
      </c>
    </row>
    <row r="6281" spans="1:10" hidden="1" x14ac:dyDescent="0.25">
      <c r="A6281" s="24" t="str">
        <f t="shared" si="99"/>
        <v>6642ARCELOR (BERTON SICARD)</v>
      </c>
      <c r="B6281" s="1">
        <v>6642</v>
      </c>
      <c r="C6281" s="1" t="s">
        <v>32898</v>
      </c>
      <c r="D6281" s="1" t="s">
        <v>78</v>
      </c>
      <c r="E6281" s="1" t="s">
        <v>1323</v>
      </c>
      <c r="F6281" s="1" t="s">
        <v>32900</v>
      </c>
      <c r="G6281" s="1" t="s">
        <v>655</v>
      </c>
      <c r="H6281">
        <v>6642</v>
      </c>
      <c r="I6281" s="1" t="s">
        <v>41</v>
      </c>
      <c r="J6281">
        <v>6.5</v>
      </c>
    </row>
    <row r="6282" spans="1:10" hidden="1" x14ac:dyDescent="0.25">
      <c r="A6282" s="24" t="str">
        <f t="shared" si="99"/>
        <v>6643ARCELOR (BERTON SICARD)</v>
      </c>
      <c r="B6282" s="1">
        <v>6643</v>
      </c>
      <c r="C6282" s="1" t="s">
        <v>32898</v>
      </c>
      <c r="D6282" s="1" t="s">
        <v>78</v>
      </c>
      <c r="E6282" s="1" t="s">
        <v>1324</v>
      </c>
      <c r="F6282" s="1" t="s">
        <v>32900</v>
      </c>
      <c r="G6282" s="1" t="s">
        <v>655</v>
      </c>
      <c r="H6282">
        <v>6643</v>
      </c>
      <c r="I6282" s="1" t="s">
        <v>41</v>
      </c>
      <c r="J6282">
        <v>6.5</v>
      </c>
    </row>
    <row r="6283" spans="1:10" hidden="1" x14ac:dyDescent="0.25">
      <c r="A6283" s="24" t="str">
        <f t="shared" si="99"/>
        <v>6644ARCELOR (BERTON SICARD)</v>
      </c>
      <c r="B6283" s="1">
        <v>6644</v>
      </c>
      <c r="C6283" s="1" t="s">
        <v>32898</v>
      </c>
      <c r="D6283" s="1" t="s">
        <v>78</v>
      </c>
      <c r="E6283" s="1" t="s">
        <v>1325</v>
      </c>
      <c r="F6283" s="1" t="s">
        <v>32900</v>
      </c>
      <c r="G6283" s="1" t="s">
        <v>655</v>
      </c>
      <c r="H6283">
        <v>6644</v>
      </c>
      <c r="I6283" s="1" t="s">
        <v>41</v>
      </c>
      <c r="J6283">
        <v>6.5</v>
      </c>
    </row>
    <row r="6284" spans="1:10" hidden="1" x14ac:dyDescent="0.25">
      <c r="A6284" s="24" t="str">
        <f t="shared" ref="A6284:A6347" si="100">B6284&amp;F6284</f>
        <v>6645ARCELOR (BERTON SICARD)</v>
      </c>
      <c r="B6284" s="1">
        <v>6645</v>
      </c>
      <c r="C6284" s="1" t="s">
        <v>32898</v>
      </c>
      <c r="D6284" s="1" t="s">
        <v>78</v>
      </c>
      <c r="E6284" s="1" t="s">
        <v>1326</v>
      </c>
      <c r="F6284" s="1" t="s">
        <v>32900</v>
      </c>
      <c r="G6284" s="1" t="s">
        <v>655</v>
      </c>
      <c r="H6284">
        <v>6645</v>
      </c>
      <c r="I6284" s="1" t="s">
        <v>41</v>
      </c>
      <c r="J6284">
        <v>6.5</v>
      </c>
    </row>
    <row r="6285" spans="1:10" hidden="1" x14ac:dyDescent="0.25">
      <c r="A6285" s="24" t="str">
        <f t="shared" si="100"/>
        <v>6647/1ARCELOR (BERTON SICARD)</v>
      </c>
      <c r="B6285" s="1" t="s">
        <v>1327</v>
      </c>
      <c r="C6285" s="1" t="s">
        <v>32898</v>
      </c>
      <c r="D6285" s="1" t="s">
        <v>78</v>
      </c>
      <c r="E6285" s="1" t="s">
        <v>1328</v>
      </c>
      <c r="F6285" s="1" t="s">
        <v>32900</v>
      </c>
      <c r="G6285" s="1" t="s">
        <v>655</v>
      </c>
      <c r="H6285" t="s">
        <v>1327</v>
      </c>
      <c r="I6285" s="1" t="s">
        <v>41</v>
      </c>
      <c r="J6285">
        <v>1</v>
      </c>
    </row>
    <row r="6286" spans="1:10" hidden="1" x14ac:dyDescent="0.25">
      <c r="A6286" s="24" t="str">
        <f t="shared" si="100"/>
        <v>6648ARCELOR (BERTON SICARD)</v>
      </c>
      <c r="B6286" s="1">
        <v>6648</v>
      </c>
      <c r="C6286" s="1" t="s">
        <v>32898</v>
      </c>
      <c r="D6286" s="1" t="s">
        <v>78</v>
      </c>
      <c r="E6286" s="1" t="s">
        <v>1329</v>
      </c>
      <c r="F6286" s="1" t="s">
        <v>32900</v>
      </c>
      <c r="G6286" s="1" t="s">
        <v>655</v>
      </c>
      <c r="H6286">
        <v>6648</v>
      </c>
      <c r="I6286" s="1" t="s">
        <v>41</v>
      </c>
      <c r="J6286">
        <v>6.5</v>
      </c>
    </row>
    <row r="6287" spans="1:10" hidden="1" x14ac:dyDescent="0.25">
      <c r="A6287" s="24" t="str">
        <f t="shared" si="100"/>
        <v>6649ARCELOR (BERTON SICARD)</v>
      </c>
      <c r="B6287" s="1">
        <v>6649</v>
      </c>
      <c r="C6287" s="1" t="s">
        <v>32898</v>
      </c>
      <c r="D6287" s="1" t="s">
        <v>78</v>
      </c>
      <c r="E6287" s="1" t="s">
        <v>1330</v>
      </c>
      <c r="F6287" s="1" t="s">
        <v>32900</v>
      </c>
      <c r="G6287" s="1" t="s">
        <v>655</v>
      </c>
      <c r="H6287">
        <v>6649</v>
      </c>
      <c r="I6287" s="1" t="s">
        <v>41</v>
      </c>
      <c r="J6287">
        <v>6.5</v>
      </c>
    </row>
    <row r="6288" spans="1:10" hidden="1" x14ac:dyDescent="0.25">
      <c r="A6288" s="24" t="str">
        <f t="shared" si="100"/>
        <v>6650ARCELOR (BERTON SICARD)</v>
      </c>
      <c r="B6288" s="1">
        <v>6650</v>
      </c>
      <c r="C6288" s="1" t="s">
        <v>32898</v>
      </c>
      <c r="D6288" s="1" t="s">
        <v>78</v>
      </c>
      <c r="E6288" s="1" t="s">
        <v>1331</v>
      </c>
      <c r="F6288" s="1" t="s">
        <v>32900</v>
      </c>
      <c r="G6288" s="1" t="s">
        <v>655</v>
      </c>
      <c r="H6288">
        <v>6650</v>
      </c>
      <c r="I6288" s="1" t="s">
        <v>41</v>
      </c>
      <c r="J6288">
        <v>6.5</v>
      </c>
    </row>
    <row r="6289" spans="1:10" hidden="1" x14ac:dyDescent="0.25">
      <c r="A6289" s="24" t="str">
        <f t="shared" si="100"/>
        <v>6801ARCELOR (BERTON SICARD)</v>
      </c>
      <c r="B6289" s="1">
        <v>6801</v>
      </c>
      <c r="C6289" s="1" t="s">
        <v>32898</v>
      </c>
      <c r="D6289" s="1" t="s">
        <v>78</v>
      </c>
      <c r="E6289" s="1" t="s">
        <v>1332</v>
      </c>
      <c r="F6289" s="1" t="s">
        <v>32900</v>
      </c>
      <c r="G6289" s="1" t="s">
        <v>655</v>
      </c>
      <c r="H6289">
        <v>6801</v>
      </c>
      <c r="I6289" s="1" t="s">
        <v>41</v>
      </c>
      <c r="J6289">
        <v>6.5</v>
      </c>
    </row>
    <row r="6290" spans="1:10" hidden="1" x14ac:dyDescent="0.25">
      <c r="A6290" s="24" t="str">
        <f t="shared" si="100"/>
        <v>6804ARCELOR (BERTON SICARD)</v>
      </c>
      <c r="B6290" s="1">
        <v>6804</v>
      </c>
      <c r="C6290" s="1" t="s">
        <v>32898</v>
      </c>
      <c r="D6290" s="1" t="s">
        <v>78</v>
      </c>
      <c r="E6290" s="1" t="s">
        <v>1333</v>
      </c>
      <c r="F6290" s="1" t="s">
        <v>32900</v>
      </c>
      <c r="G6290" s="1" t="s">
        <v>655</v>
      </c>
      <c r="H6290">
        <v>6804</v>
      </c>
      <c r="I6290" s="1" t="s">
        <v>41</v>
      </c>
      <c r="J6290">
        <v>6.5</v>
      </c>
    </row>
    <row r="6291" spans="1:10" hidden="1" x14ac:dyDescent="0.25">
      <c r="A6291" s="24" t="str">
        <f t="shared" si="100"/>
        <v>6959ARCELOR (BERTON SICARD)</v>
      </c>
      <c r="B6291" s="1">
        <v>6959</v>
      </c>
      <c r="C6291" s="1" t="s">
        <v>32898</v>
      </c>
      <c r="D6291" s="1" t="s">
        <v>78</v>
      </c>
      <c r="E6291" s="1" t="s">
        <v>1334</v>
      </c>
      <c r="F6291" s="1" t="s">
        <v>32900</v>
      </c>
      <c r="G6291" s="1" t="s">
        <v>655</v>
      </c>
      <c r="H6291">
        <v>6959</v>
      </c>
      <c r="I6291" s="1" t="s">
        <v>41</v>
      </c>
      <c r="J6291">
        <v>6.5</v>
      </c>
    </row>
    <row r="6292" spans="1:10" hidden="1" x14ac:dyDescent="0.25">
      <c r="A6292" s="24" t="str">
        <f t="shared" si="100"/>
        <v>6973ARCELOR (BERTON SICARD)</v>
      </c>
      <c r="B6292" s="1">
        <v>6973</v>
      </c>
      <c r="C6292" s="1" t="s">
        <v>32898</v>
      </c>
      <c r="D6292" s="1" t="s">
        <v>78</v>
      </c>
      <c r="E6292" s="1" t="s">
        <v>1337</v>
      </c>
      <c r="F6292" s="1" t="s">
        <v>32900</v>
      </c>
      <c r="G6292" s="1" t="s">
        <v>655</v>
      </c>
      <c r="H6292">
        <v>6973</v>
      </c>
      <c r="I6292" s="1" t="s">
        <v>41</v>
      </c>
      <c r="J6292">
        <v>6.5</v>
      </c>
    </row>
    <row r="6293" spans="1:10" hidden="1" x14ac:dyDescent="0.25">
      <c r="A6293" s="24" t="str">
        <f t="shared" si="100"/>
        <v>6975ARCELOR (BERTON SICARD)</v>
      </c>
      <c r="B6293" s="1">
        <v>6975</v>
      </c>
      <c r="C6293" s="1" t="s">
        <v>32898</v>
      </c>
      <c r="D6293" s="1" t="s">
        <v>78</v>
      </c>
      <c r="E6293" s="1" t="s">
        <v>1338</v>
      </c>
      <c r="F6293" s="1" t="s">
        <v>32900</v>
      </c>
      <c r="G6293" s="1" t="s">
        <v>655</v>
      </c>
      <c r="H6293">
        <v>6975</v>
      </c>
      <c r="I6293" s="1" t="s">
        <v>41</v>
      </c>
      <c r="J6293">
        <v>6.5</v>
      </c>
    </row>
    <row r="6294" spans="1:10" hidden="1" x14ac:dyDescent="0.25">
      <c r="A6294" s="24" t="str">
        <f t="shared" si="100"/>
        <v>6976ARCELOR (BERTON SICARD)</v>
      </c>
      <c r="B6294" s="1">
        <v>6976</v>
      </c>
      <c r="C6294" s="1" t="s">
        <v>32898</v>
      </c>
      <c r="D6294" s="1" t="s">
        <v>168</v>
      </c>
      <c r="E6294" s="1" t="s">
        <v>1339</v>
      </c>
      <c r="F6294" s="1" t="s">
        <v>32900</v>
      </c>
      <c r="G6294" s="1" t="s">
        <v>655</v>
      </c>
      <c r="H6294">
        <v>6976</v>
      </c>
      <c r="I6294" s="1" t="s">
        <v>41</v>
      </c>
      <c r="J6294">
        <v>6.5</v>
      </c>
    </row>
    <row r="6295" spans="1:10" hidden="1" x14ac:dyDescent="0.25">
      <c r="A6295" s="24" t="str">
        <f t="shared" si="100"/>
        <v>6982ARCELOR (BERTON SICARD)</v>
      </c>
      <c r="B6295" s="1">
        <v>6982</v>
      </c>
      <c r="C6295" s="1" t="s">
        <v>32898</v>
      </c>
      <c r="D6295" s="1" t="s">
        <v>78</v>
      </c>
      <c r="E6295" s="1" t="s">
        <v>1340</v>
      </c>
      <c r="F6295" s="1" t="s">
        <v>32900</v>
      </c>
      <c r="G6295" s="1" t="s">
        <v>655</v>
      </c>
      <c r="H6295">
        <v>6982</v>
      </c>
      <c r="I6295" s="1" t="s">
        <v>41</v>
      </c>
      <c r="J6295">
        <v>1</v>
      </c>
    </row>
    <row r="6296" spans="1:10" hidden="1" x14ac:dyDescent="0.25">
      <c r="A6296" s="24" t="str">
        <f t="shared" si="100"/>
        <v>6984ARCELOR (BERTON SICARD)</v>
      </c>
      <c r="B6296" s="1">
        <v>6984</v>
      </c>
      <c r="C6296" s="1" t="s">
        <v>32898</v>
      </c>
      <c r="D6296" s="1" t="s">
        <v>78</v>
      </c>
      <c r="E6296" s="1" t="s">
        <v>2252</v>
      </c>
      <c r="F6296" s="1" t="s">
        <v>32900</v>
      </c>
      <c r="G6296" s="1" t="s">
        <v>655</v>
      </c>
      <c r="H6296">
        <v>6984</v>
      </c>
      <c r="I6296" s="1" t="s">
        <v>41</v>
      </c>
      <c r="J6296">
        <v>1</v>
      </c>
    </row>
    <row r="6297" spans="1:10" hidden="1" x14ac:dyDescent="0.25">
      <c r="A6297" s="24" t="str">
        <f t="shared" si="100"/>
        <v>6986ARCELOR (BERTON SICARD)</v>
      </c>
      <c r="B6297" s="1">
        <v>6986</v>
      </c>
      <c r="C6297" s="1" t="s">
        <v>32898</v>
      </c>
      <c r="D6297" s="1" t="s">
        <v>78</v>
      </c>
      <c r="E6297" s="1" t="s">
        <v>2253</v>
      </c>
      <c r="F6297" s="1" t="s">
        <v>32900</v>
      </c>
      <c r="G6297" s="1" t="s">
        <v>655</v>
      </c>
      <c r="H6297">
        <v>6986</v>
      </c>
      <c r="I6297" s="1" t="s">
        <v>41</v>
      </c>
      <c r="J6297">
        <v>1</v>
      </c>
    </row>
    <row r="6298" spans="1:10" hidden="1" x14ac:dyDescent="0.25">
      <c r="A6298" s="24" t="str">
        <f t="shared" si="100"/>
        <v>7014ARCELOR (BERTON SICARD)</v>
      </c>
      <c r="B6298" s="1">
        <v>7014</v>
      </c>
      <c r="C6298" s="1" t="s">
        <v>32898</v>
      </c>
      <c r="D6298" s="1" t="s">
        <v>78</v>
      </c>
      <c r="E6298" s="1" t="s">
        <v>1071</v>
      </c>
      <c r="F6298" s="1" t="s">
        <v>32900</v>
      </c>
      <c r="G6298" s="1" t="s">
        <v>655</v>
      </c>
      <c r="H6298">
        <v>7014</v>
      </c>
      <c r="I6298" s="1" t="s">
        <v>41</v>
      </c>
      <c r="J6298">
        <v>6.5</v>
      </c>
    </row>
    <row r="6299" spans="1:10" hidden="1" x14ac:dyDescent="0.25">
      <c r="A6299" s="24" t="str">
        <f t="shared" si="100"/>
        <v>7016/4THARCELOR (BERTON SICARD)</v>
      </c>
      <c r="B6299" s="1" t="s">
        <v>1342</v>
      </c>
      <c r="C6299" s="1" t="s">
        <v>32898</v>
      </c>
      <c r="D6299" s="1" t="s">
        <v>78</v>
      </c>
      <c r="E6299" s="1" t="s">
        <v>1343</v>
      </c>
      <c r="F6299" s="1" t="s">
        <v>32900</v>
      </c>
      <c r="G6299" s="1" t="s">
        <v>655</v>
      </c>
      <c r="H6299" t="s">
        <v>1342</v>
      </c>
      <c r="I6299" s="1" t="s">
        <v>41</v>
      </c>
      <c r="J6299">
        <v>4.8</v>
      </c>
    </row>
    <row r="6300" spans="1:10" hidden="1" x14ac:dyDescent="0.25">
      <c r="A6300" s="24" t="str">
        <f t="shared" si="100"/>
        <v>7016THARCELOR (BERTON SICARD)</v>
      </c>
      <c r="B6300" s="1" t="s">
        <v>1344</v>
      </c>
      <c r="C6300" s="1" t="s">
        <v>32898</v>
      </c>
      <c r="D6300" s="1" t="s">
        <v>78</v>
      </c>
      <c r="E6300" s="1" t="s">
        <v>1343</v>
      </c>
      <c r="F6300" s="1" t="s">
        <v>32900</v>
      </c>
      <c r="G6300" s="1" t="s">
        <v>655</v>
      </c>
      <c r="H6300" t="s">
        <v>1344</v>
      </c>
      <c r="I6300" s="1" t="s">
        <v>41</v>
      </c>
      <c r="J6300">
        <v>6.5</v>
      </c>
    </row>
    <row r="6301" spans="1:10" hidden="1" x14ac:dyDescent="0.25">
      <c r="A6301" s="24" t="str">
        <f t="shared" si="100"/>
        <v>7017/4THARCELOR (BERTON SICARD)</v>
      </c>
      <c r="B6301" s="1" t="s">
        <v>1345</v>
      </c>
      <c r="C6301" s="1" t="s">
        <v>32898</v>
      </c>
      <c r="D6301" s="1" t="s">
        <v>78</v>
      </c>
      <c r="E6301" s="1" t="s">
        <v>1346</v>
      </c>
      <c r="F6301" s="1" t="s">
        <v>32900</v>
      </c>
      <c r="G6301" s="1" t="s">
        <v>655</v>
      </c>
      <c r="H6301" t="s">
        <v>1345</v>
      </c>
      <c r="I6301" s="1" t="s">
        <v>41</v>
      </c>
      <c r="J6301">
        <v>4.8</v>
      </c>
    </row>
    <row r="6302" spans="1:10" hidden="1" x14ac:dyDescent="0.25">
      <c r="A6302" s="24" t="str">
        <f t="shared" si="100"/>
        <v>7017THARCELOR (BERTON SICARD)</v>
      </c>
      <c r="B6302" s="1" t="s">
        <v>1347</v>
      </c>
      <c r="C6302" s="1" t="s">
        <v>32898</v>
      </c>
      <c r="D6302" s="1" t="s">
        <v>78</v>
      </c>
      <c r="E6302" s="1" t="s">
        <v>1346</v>
      </c>
      <c r="F6302" s="1" t="s">
        <v>32900</v>
      </c>
      <c r="G6302" s="1" t="s">
        <v>655</v>
      </c>
      <c r="H6302" t="s">
        <v>1347</v>
      </c>
      <c r="I6302" s="1" t="s">
        <v>41</v>
      </c>
      <c r="J6302">
        <v>6.5</v>
      </c>
    </row>
    <row r="6303" spans="1:10" hidden="1" x14ac:dyDescent="0.25">
      <c r="A6303" s="24" t="str">
        <f t="shared" si="100"/>
        <v>7028ARCELOR (BERTON SICARD)</v>
      </c>
      <c r="B6303" s="1">
        <v>7028</v>
      </c>
      <c r="C6303" s="1" t="s">
        <v>32898</v>
      </c>
      <c r="D6303" s="1" t="s">
        <v>78</v>
      </c>
      <c r="E6303" s="1" t="s">
        <v>1352</v>
      </c>
      <c r="F6303" s="1" t="s">
        <v>32900</v>
      </c>
      <c r="G6303" s="1" t="s">
        <v>655</v>
      </c>
      <c r="H6303">
        <v>7028</v>
      </c>
      <c r="I6303" s="1" t="s">
        <v>41</v>
      </c>
      <c r="J6303">
        <v>6.5</v>
      </c>
    </row>
    <row r="6304" spans="1:10" hidden="1" x14ac:dyDescent="0.25">
      <c r="A6304" s="24" t="str">
        <f t="shared" si="100"/>
        <v>7038ARCELOR (BERTON SICARD)</v>
      </c>
      <c r="B6304" s="1">
        <v>7038</v>
      </c>
      <c r="C6304" s="1" t="s">
        <v>32898</v>
      </c>
      <c r="D6304" s="1" t="s">
        <v>78</v>
      </c>
      <c r="E6304" s="1" t="s">
        <v>1353</v>
      </c>
      <c r="F6304" s="1" t="s">
        <v>32900</v>
      </c>
      <c r="G6304" s="1" t="s">
        <v>655</v>
      </c>
      <c r="H6304">
        <v>7038</v>
      </c>
      <c r="I6304" s="1" t="s">
        <v>41</v>
      </c>
      <c r="J6304">
        <v>6.5</v>
      </c>
    </row>
    <row r="6305" spans="1:10" hidden="1" x14ac:dyDescent="0.25">
      <c r="A6305" s="24" t="str">
        <f t="shared" si="100"/>
        <v>7039ARCELOR (BERTON SICARD)</v>
      </c>
      <c r="B6305" s="1">
        <v>7039</v>
      </c>
      <c r="C6305" s="1" t="s">
        <v>32898</v>
      </c>
      <c r="D6305" s="1" t="s">
        <v>78</v>
      </c>
      <c r="E6305" s="1" t="s">
        <v>1354</v>
      </c>
      <c r="F6305" s="1" t="s">
        <v>32900</v>
      </c>
      <c r="G6305" s="1" t="s">
        <v>655</v>
      </c>
      <c r="H6305">
        <v>7039</v>
      </c>
      <c r="I6305" s="1" t="s">
        <v>41</v>
      </c>
      <c r="J6305">
        <v>6.5</v>
      </c>
    </row>
    <row r="6306" spans="1:10" hidden="1" x14ac:dyDescent="0.25">
      <c r="A6306" s="24" t="str">
        <f t="shared" si="100"/>
        <v>7042ARCELOR (BERTON SICARD)</v>
      </c>
      <c r="B6306" s="1">
        <v>7042</v>
      </c>
      <c r="C6306" s="1" t="s">
        <v>32898</v>
      </c>
      <c r="D6306" s="1" t="s">
        <v>78</v>
      </c>
      <c r="E6306" s="1" t="s">
        <v>1355</v>
      </c>
      <c r="F6306" s="1" t="s">
        <v>32900</v>
      </c>
      <c r="G6306" s="1" t="s">
        <v>655</v>
      </c>
      <c r="H6306">
        <v>7042</v>
      </c>
      <c r="I6306" s="1" t="s">
        <v>41</v>
      </c>
      <c r="J6306">
        <v>6.5</v>
      </c>
    </row>
    <row r="6307" spans="1:10" hidden="1" x14ac:dyDescent="0.25">
      <c r="A6307" s="24" t="str">
        <f t="shared" si="100"/>
        <v>7044ARCELOR (BERTON SICARD)</v>
      </c>
      <c r="B6307" s="1">
        <v>7044</v>
      </c>
      <c r="C6307" s="1" t="s">
        <v>32898</v>
      </c>
      <c r="D6307" s="1" t="s">
        <v>78</v>
      </c>
      <c r="E6307" s="1" t="s">
        <v>1356</v>
      </c>
      <c r="F6307" s="1" t="s">
        <v>32900</v>
      </c>
      <c r="G6307" s="1" t="s">
        <v>655</v>
      </c>
      <c r="H6307">
        <v>7044</v>
      </c>
      <c r="I6307" s="1" t="s">
        <v>41</v>
      </c>
      <c r="J6307">
        <v>6.5</v>
      </c>
    </row>
    <row r="6308" spans="1:10" hidden="1" x14ac:dyDescent="0.25">
      <c r="A6308" s="24" t="str">
        <f t="shared" si="100"/>
        <v>7054THARCELOR (BERTON SICARD)</v>
      </c>
      <c r="B6308" s="1" t="s">
        <v>1360</v>
      </c>
      <c r="C6308" s="1" t="s">
        <v>32898</v>
      </c>
      <c r="D6308" s="1" t="s">
        <v>78</v>
      </c>
      <c r="E6308" s="1" t="s">
        <v>1361</v>
      </c>
      <c r="F6308" s="1" t="s">
        <v>32900</v>
      </c>
      <c r="G6308" s="1" t="s">
        <v>655</v>
      </c>
      <c r="H6308" t="s">
        <v>1360</v>
      </c>
      <c r="I6308" s="1" t="s">
        <v>41</v>
      </c>
      <c r="J6308">
        <v>6.5</v>
      </c>
    </row>
    <row r="6309" spans="1:10" hidden="1" x14ac:dyDescent="0.25">
      <c r="A6309" s="24" t="str">
        <f t="shared" si="100"/>
        <v>7056THARCELOR (BERTON SICARD)</v>
      </c>
      <c r="B6309" s="1" t="s">
        <v>1362</v>
      </c>
      <c r="C6309" s="1" t="s">
        <v>32898</v>
      </c>
      <c r="D6309" s="1" t="s">
        <v>78</v>
      </c>
      <c r="E6309" s="1" t="s">
        <v>1363</v>
      </c>
      <c r="F6309" s="1" t="s">
        <v>32900</v>
      </c>
      <c r="G6309" s="1" t="s">
        <v>655</v>
      </c>
      <c r="H6309" t="s">
        <v>1362</v>
      </c>
      <c r="I6309" s="1" t="s">
        <v>41</v>
      </c>
      <c r="J6309">
        <v>6.5</v>
      </c>
    </row>
    <row r="6310" spans="1:10" hidden="1" x14ac:dyDescent="0.25">
      <c r="A6310" s="24" t="str">
        <f t="shared" si="100"/>
        <v>7108ARCELOR (BERTON SICARD)</v>
      </c>
      <c r="B6310" s="1">
        <v>7108</v>
      </c>
      <c r="C6310" s="1" t="s">
        <v>32898</v>
      </c>
      <c r="D6310" s="1" t="s">
        <v>78</v>
      </c>
      <c r="E6310" s="1" t="s">
        <v>1365</v>
      </c>
      <c r="F6310" s="1" t="s">
        <v>32900</v>
      </c>
      <c r="G6310" s="1" t="s">
        <v>655</v>
      </c>
      <c r="H6310">
        <v>7108</v>
      </c>
      <c r="I6310" s="1" t="s">
        <v>41</v>
      </c>
      <c r="J6310">
        <v>6.5</v>
      </c>
    </row>
    <row r="6311" spans="1:10" hidden="1" x14ac:dyDescent="0.25">
      <c r="A6311" s="24" t="str">
        <f t="shared" si="100"/>
        <v>7115ARCELOR (BERTON SICARD)</v>
      </c>
      <c r="B6311" s="1">
        <v>7115</v>
      </c>
      <c r="C6311" s="1" t="s">
        <v>32898</v>
      </c>
      <c r="D6311" s="1" t="s">
        <v>78</v>
      </c>
      <c r="E6311" s="1" t="s">
        <v>2338</v>
      </c>
      <c r="F6311" s="1" t="s">
        <v>32900</v>
      </c>
      <c r="G6311" s="1" t="s">
        <v>655</v>
      </c>
      <c r="H6311">
        <v>7115</v>
      </c>
      <c r="I6311" s="1" t="s">
        <v>41</v>
      </c>
      <c r="J6311">
        <v>1</v>
      </c>
    </row>
    <row r="6312" spans="1:10" hidden="1" x14ac:dyDescent="0.25">
      <c r="A6312" s="24" t="str">
        <f t="shared" si="100"/>
        <v>7117ARCELOR (BERTON SICARD)</v>
      </c>
      <c r="B6312" s="1">
        <v>7117</v>
      </c>
      <c r="C6312" s="1" t="s">
        <v>32898</v>
      </c>
      <c r="D6312" s="1" t="s">
        <v>78</v>
      </c>
      <c r="E6312" s="1" t="s">
        <v>2339</v>
      </c>
      <c r="F6312" s="1" t="s">
        <v>32900</v>
      </c>
      <c r="G6312" s="1" t="s">
        <v>655</v>
      </c>
      <c r="H6312">
        <v>7117</v>
      </c>
      <c r="I6312" s="1" t="s">
        <v>41</v>
      </c>
      <c r="J6312">
        <v>1</v>
      </c>
    </row>
    <row r="6313" spans="1:10" hidden="1" x14ac:dyDescent="0.25">
      <c r="A6313" s="24" t="str">
        <f t="shared" si="100"/>
        <v>7127/4THARCELOR (BERTON SICARD)</v>
      </c>
      <c r="B6313" s="1" t="s">
        <v>1372</v>
      </c>
      <c r="C6313" s="1" t="s">
        <v>32898</v>
      </c>
      <c r="D6313" s="1" t="s">
        <v>168</v>
      </c>
      <c r="E6313" s="1" t="s">
        <v>1373</v>
      </c>
      <c r="F6313" s="1" t="s">
        <v>32900</v>
      </c>
      <c r="G6313" s="1" t="s">
        <v>655</v>
      </c>
      <c r="H6313" t="s">
        <v>1372</v>
      </c>
      <c r="I6313" s="1" t="s">
        <v>41</v>
      </c>
      <c r="J6313">
        <v>4.8</v>
      </c>
    </row>
    <row r="6314" spans="1:10" hidden="1" x14ac:dyDescent="0.25">
      <c r="A6314" s="24" t="str">
        <f t="shared" si="100"/>
        <v>7127THARCELOR (BERTON SICARD)</v>
      </c>
      <c r="B6314" s="1" t="s">
        <v>1374</v>
      </c>
      <c r="C6314" s="1" t="s">
        <v>32898</v>
      </c>
      <c r="D6314" s="1" t="s">
        <v>168</v>
      </c>
      <c r="E6314" s="1" t="s">
        <v>1375</v>
      </c>
      <c r="F6314" s="1" t="s">
        <v>32900</v>
      </c>
      <c r="G6314" s="1" t="s">
        <v>655</v>
      </c>
      <c r="H6314" t="s">
        <v>1374</v>
      </c>
      <c r="I6314" s="1" t="s">
        <v>41</v>
      </c>
      <c r="J6314">
        <v>6.5</v>
      </c>
    </row>
    <row r="6315" spans="1:10" hidden="1" x14ac:dyDescent="0.25">
      <c r="A6315" s="24" t="str">
        <f t="shared" si="100"/>
        <v>7130/3THARCELOR (BERTON SICARD)</v>
      </c>
      <c r="B6315" s="1" t="s">
        <v>1376</v>
      </c>
      <c r="C6315" s="1" t="s">
        <v>32898</v>
      </c>
      <c r="D6315" s="1" t="s">
        <v>78</v>
      </c>
      <c r="E6315" s="1" t="s">
        <v>601</v>
      </c>
      <c r="F6315" s="1" t="s">
        <v>32900</v>
      </c>
      <c r="G6315" s="1" t="s">
        <v>655</v>
      </c>
      <c r="H6315" t="s">
        <v>1376</v>
      </c>
      <c r="I6315" s="1" t="s">
        <v>41</v>
      </c>
      <c r="J6315">
        <v>3.25</v>
      </c>
    </row>
    <row r="6316" spans="1:10" hidden="1" x14ac:dyDescent="0.25">
      <c r="A6316" s="24" t="str">
        <f t="shared" si="100"/>
        <v>7133ARCELOR (BERTON SICARD)</v>
      </c>
      <c r="B6316" s="1">
        <v>7133</v>
      </c>
      <c r="C6316" s="1" t="s">
        <v>32898</v>
      </c>
      <c r="D6316" s="1" t="s">
        <v>78</v>
      </c>
      <c r="E6316" s="1" t="s">
        <v>1377</v>
      </c>
      <c r="F6316" s="1" t="s">
        <v>32900</v>
      </c>
      <c r="G6316" s="1" t="s">
        <v>655</v>
      </c>
      <c r="H6316">
        <v>7133</v>
      </c>
      <c r="I6316" s="1" t="s">
        <v>41</v>
      </c>
      <c r="J6316">
        <v>6.5</v>
      </c>
    </row>
    <row r="6317" spans="1:10" hidden="1" x14ac:dyDescent="0.25">
      <c r="A6317" s="24" t="str">
        <f t="shared" si="100"/>
        <v>7134ARCELOR (BERTON SICARD)</v>
      </c>
      <c r="B6317" s="1">
        <v>7134</v>
      </c>
      <c r="C6317" s="1" t="s">
        <v>32898</v>
      </c>
      <c r="D6317" s="1" t="s">
        <v>78</v>
      </c>
      <c r="E6317" s="1" t="s">
        <v>1378</v>
      </c>
      <c r="F6317" s="1" t="s">
        <v>32900</v>
      </c>
      <c r="G6317" s="1" t="s">
        <v>655</v>
      </c>
      <c r="H6317">
        <v>7134</v>
      </c>
      <c r="I6317" s="1" t="s">
        <v>41</v>
      </c>
      <c r="J6317">
        <v>6.5</v>
      </c>
    </row>
    <row r="6318" spans="1:10" hidden="1" x14ac:dyDescent="0.25">
      <c r="A6318" s="24" t="str">
        <f t="shared" si="100"/>
        <v>7150THARCELOR (BERTON SICARD)</v>
      </c>
      <c r="B6318" s="1" t="s">
        <v>1380</v>
      </c>
      <c r="C6318" s="1" t="s">
        <v>32898</v>
      </c>
      <c r="D6318" s="1" t="s">
        <v>78</v>
      </c>
      <c r="E6318" s="1" t="s">
        <v>1381</v>
      </c>
      <c r="F6318" s="1" t="s">
        <v>32900</v>
      </c>
      <c r="G6318" s="1" t="s">
        <v>655</v>
      </c>
      <c r="H6318" t="s">
        <v>1380</v>
      </c>
      <c r="I6318" s="1" t="s">
        <v>41</v>
      </c>
      <c r="J6318">
        <v>6.5</v>
      </c>
    </row>
    <row r="6319" spans="1:10" hidden="1" x14ac:dyDescent="0.25">
      <c r="A6319" s="24" t="str">
        <f t="shared" si="100"/>
        <v>7151ARCELOR (BERTON SICARD)</v>
      </c>
      <c r="B6319" s="1">
        <v>7151</v>
      </c>
      <c r="C6319" s="1" t="s">
        <v>32898</v>
      </c>
      <c r="D6319" s="1" t="s">
        <v>78</v>
      </c>
      <c r="E6319" s="1" t="s">
        <v>1382</v>
      </c>
      <c r="F6319" s="1" t="s">
        <v>32900</v>
      </c>
      <c r="G6319" s="1" t="s">
        <v>655</v>
      </c>
      <c r="H6319">
        <v>7151</v>
      </c>
      <c r="I6319" s="1" t="s">
        <v>41</v>
      </c>
      <c r="J6319">
        <v>6.5</v>
      </c>
    </row>
    <row r="6320" spans="1:10" hidden="1" x14ac:dyDescent="0.25">
      <c r="A6320" s="24" t="str">
        <f t="shared" si="100"/>
        <v>7152/4THARCELOR (BERTON SICARD)</v>
      </c>
      <c r="B6320" s="1" t="s">
        <v>1383</v>
      </c>
      <c r="C6320" s="1" t="s">
        <v>32898</v>
      </c>
      <c r="D6320" s="1" t="s">
        <v>78</v>
      </c>
      <c r="E6320" s="1" t="s">
        <v>1384</v>
      </c>
      <c r="F6320" s="1" t="s">
        <v>32900</v>
      </c>
      <c r="G6320" s="1" t="s">
        <v>655</v>
      </c>
      <c r="H6320" t="s">
        <v>1383</v>
      </c>
      <c r="I6320" s="1" t="s">
        <v>41</v>
      </c>
      <c r="J6320">
        <v>4.8</v>
      </c>
    </row>
    <row r="6321" spans="1:10" hidden="1" x14ac:dyDescent="0.25">
      <c r="A6321" s="24" t="str">
        <f t="shared" si="100"/>
        <v>7152THARCELOR (BERTON SICARD)</v>
      </c>
      <c r="B6321" s="1" t="s">
        <v>1385</v>
      </c>
      <c r="C6321" s="1" t="s">
        <v>32898</v>
      </c>
      <c r="D6321" s="1" t="s">
        <v>78</v>
      </c>
      <c r="E6321" s="1" t="s">
        <v>1384</v>
      </c>
      <c r="F6321" s="1" t="s">
        <v>32900</v>
      </c>
      <c r="G6321" s="1" t="s">
        <v>655</v>
      </c>
      <c r="H6321" t="s">
        <v>1385</v>
      </c>
      <c r="I6321" s="1" t="s">
        <v>41</v>
      </c>
      <c r="J6321">
        <v>6.5</v>
      </c>
    </row>
    <row r="6322" spans="1:10" hidden="1" x14ac:dyDescent="0.25">
      <c r="A6322" s="24" t="str">
        <f t="shared" si="100"/>
        <v>7153ARCELOR (BERTON SICARD)</v>
      </c>
      <c r="B6322" s="1">
        <v>7153</v>
      </c>
      <c r="C6322" s="1" t="s">
        <v>32898</v>
      </c>
      <c r="D6322" s="1" t="s">
        <v>78</v>
      </c>
      <c r="E6322" s="1" t="s">
        <v>1386</v>
      </c>
      <c r="F6322" s="1" t="s">
        <v>32900</v>
      </c>
      <c r="G6322" s="1" t="s">
        <v>655</v>
      </c>
      <c r="H6322">
        <v>7153</v>
      </c>
      <c r="I6322" s="1" t="s">
        <v>41</v>
      </c>
      <c r="J6322">
        <v>6.5</v>
      </c>
    </row>
    <row r="6323" spans="1:10" hidden="1" x14ac:dyDescent="0.25">
      <c r="A6323" s="24" t="str">
        <f t="shared" si="100"/>
        <v>7208ARCELOR (BERTON SICARD)</v>
      </c>
      <c r="B6323" s="1">
        <v>7208</v>
      </c>
      <c r="C6323" s="1" t="s">
        <v>32898</v>
      </c>
      <c r="D6323" s="1" t="s">
        <v>78</v>
      </c>
      <c r="E6323" s="1" t="s">
        <v>1073</v>
      </c>
      <c r="F6323" s="1" t="s">
        <v>32900</v>
      </c>
      <c r="G6323" s="1" t="s">
        <v>655</v>
      </c>
      <c r="H6323">
        <v>7208</v>
      </c>
      <c r="I6323" s="1" t="s">
        <v>41</v>
      </c>
      <c r="J6323">
        <v>6.5</v>
      </c>
    </row>
    <row r="6324" spans="1:10" hidden="1" x14ac:dyDescent="0.25">
      <c r="A6324" s="24" t="str">
        <f t="shared" si="100"/>
        <v>7210ARCELOR (BERTON SICARD)</v>
      </c>
      <c r="B6324" s="1">
        <v>7210</v>
      </c>
      <c r="C6324" s="1" t="s">
        <v>32898</v>
      </c>
      <c r="D6324" s="1" t="s">
        <v>78</v>
      </c>
      <c r="E6324" s="1" t="s">
        <v>1389</v>
      </c>
      <c r="F6324" s="1" t="s">
        <v>32900</v>
      </c>
      <c r="G6324" s="1" t="s">
        <v>655</v>
      </c>
      <c r="H6324">
        <v>7210</v>
      </c>
      <c r="I6324" s="1" t="s">
        <v>41</v>
      </c>
      <c r="J6324">
        <v>6.5</v>
      </c>
    </row>
    <row r="6325" spans="1:10" hidden="1" x14ac:dyDescent="0.25">
      <c r="A6325" s="24" t="str">
        <f t="shared" si="100"/>
        <v>7211ARCELOR (BERTON SICARD)</v>
      </c>
      <c r="B6325" s="1">
        <v>7211</v>
      </c>
      <c r="C6325" s="1" t="s">
        <v>32898</v>
      </c>
      <c r="D6325" s="1" t="s">
        <v>78</v>
      </c>
      <c r="E6325" s="1" t="s">
        <v>1390</v>
      </c>
      <c r="F6325" s="1" t="s">
        <v>32900</v>
      </c>
      <c r="G6325" s="1" t="s">
        <v>655</v>
      </c>
      <c r="H6325">
        <v>7211</v>
      </c>
      <c r="I6325" s="1" t="s">
        <v>41</v>
      </c>
      <c r="J6325">
        <v>6.5</v>
      </c>
    </row>
    <row r="6326" spans="1:10" hidden="1" x14ac:dyDescent="0.25">
      <c r="A6326" s="24" t="str">
        <f t="shared" si="100"/>
        <v>7211/4ARCELOR (BERTON SICARD)</v>
      </c>
      <c r="B6326" s="1" t="s">
        <v>1391</v>
      </c>
      <c r="C6326" s="1" t="s">
        <v>32898</v>
      </c>
      <c r="D6326" s="1" t="s">
        <v>78</v>
      </c>
      <c r="E6326" s="1" t="s">
        <v>1390</v>
      </c>
      <c r="F6326" s="1" t="s">
        <v>32900</v>
      </c>
      <c r="G6326" s="1" t="s">
        <v>655</v>
      </c>
      <c r="H6326" t="s">
        <v>1391</v>
      </c>
      <c r="I6326" s="1" t="s">
        <v>41</v>
      </c>
      <c r="J6326">
        <v>4.7</v>
      </c>
    </row>
    <row r="6327" spans="1:10" hidden="1" x14ac:dyDescent="0.25">
      <c r="A6327" s="24" t="str">
        <f t="shared" si="100"/>
        <v>7212ARCELOR (BERTON SICARD)</v>
      </c>
      <c r="B6327" s="1">
        <v>7212</v>
      </c>
      <c r="C6327" s="1" t="s">
        <v>32898</v>
      </c>
      <c r="D6327" s="1" t="s">
        <v>78</v>
      </c>
      <c r="E6327" s="1" t="s">
        <v>1392</v>
      </c>
      <c r="F6327" s="1" t="s">
        <v>32900</v>
      </c>
      <c r="G6327" s="1" t="s">
        <v>655</v>
      </c>
      <c r="H6327">
        <v>7212</v>
      </c>
      <c r="I6327" s="1" t="s">
        <v>41</v>
      </c>
      <c r="J6327">
        <v>6.5</v>
      </c>
    </row>
    <row r="6328" spans="1:10" hidden="1" x14ac:dyDescent="0.25">
      <c r="A6328" s="24" t="str">
        <f t="shared" si="100"/>
        <v>7214ARCELOR (BERTON SICARD)</v>
      </c>
      <c r="B6328" s="1">
        <v>7214</v>
      </c>
      <c r="C6328" s="1" t="s">
        <v>32898</v>
      </c>
      <c r="D6328" s="1" t="s">
        <v>78</v>
      </c>
      <c r="E6328" s="1" t="s">
        <v>1393</v>
      </c>
      <c r="F6328" s="1" t="s">
        <v>32900</v>
      </c>
      <c r="G6328" s="1" t="s">
        <v>655</v>
      </c>
      <c r="H6328">
        <v>7214</v>
      </c>
      <c r="I6328" s="1" t="s">
        <v>41</v>
      </c>
      <c r="J6328">
        <v>6.5</v>
      </c>
    </row>
    <row r="6329" spans="1:10" hidden="1" x14ac:dyDescent="0.25">
      <c r="A6329" s="24" t="str">
        <f t="shared" si="100"/>
        <v>7215ARCELOR (BERTON SICARD)</v>
      </c>
      <c r="B6329" s="1">
        <v>7215</v>
      </c>
      <c r="C6329" s="1" t="s">
        <v>32898</v>
      </c>
      <c r="D6329" s="1" t="s">
        <v>78</v>
      </c>
      <c r="E6329" s="1" t="s">
        <v>1394</v>
      </c>
      <c r="F6329" s="1" t="s">
        <v>32900</v>
      </c>
      <c r="G6329" s="1" t="s">
        <v>655</v>
      </c>
      <c r="H6329">
        <v>7215</v>
      </c>
      <c r="I6329" s="1" t="s">
        <v>41</v>
      </c>
      <c r="J6329">
        <v>6.5</v>
      </c>
    </row>
    <row r="6330" spans="1:10" hidden="1" x14ac:dyDescent="0.25">
      <c r="A6330" s="24" t="str">
        <f t="shared" si="100"/>
        <v>7216ARCELOR (BERTON SICARD)</v>
      </c>
      <c r="B6330" s="1">
        <v>7216</v>
      </c>
      <c r="C6330" s="1" t="s">
        <v>32898</v>
      </c>
      <c r="D6330" s="1" t="s">
        <v>78</v>
      </c>
      <c r="E6330" s="1" t="s">
        <v>1395</v>
      </c>
      <c r="F6330" s="1" t="s">
        <v>32900</v>
      </c>
      <c r="G6330" s="1" t="s">
        <v>655</v>
      </c>
      <c r="H6330">
        <v>7216</v>
      </c>
      <c r="I6330" s="1" t="s">
        <v>41</v>
      </c>
      <c r="J6330">
        <v>6.5</v>
      </c>
    </row>
    <row r="6331" spans="1:10" hidden="1" x14ac:dyDescent="0.25">
      <c r="A6331" s="24" t="str">
        <f t="shared" si="100"/>
        <v>7217ARCELOR (BERTON SICARD)</v>
      </c>
      <c r="B6331" s="1">
        <v>7217</v>
      </c>
      <c r="C6331" s="1" t="s">
        <v>32898</v>
      </c>
      <c r="D6331" s="1" t="s">
        <v>78</v>
      </c>
      <c r="E6331" s="1" t="s">
        <v>1396</v>
      </c>
      <c r="F6331" s="1" t="s">
        <v>32900</v>
      </c>
      <c r="G6331" s="1" t="s">
        <v>655</v>
      </c>
      <c r="H6331">
        <v>7217</v>
      </c>
      <c r="I6331" s="1" t="s">
        <v>41</v>
      </c>
      <c r="J6331">
        <v>6.5</v>
      </c>
    </row>
    <row r="6332" spans="1:10" hidden="1" x14ac:dyDescent="0.25">
      <c r="A6332" s="24" t="str">
        <f t="shared" si="100"/>
        <v>7219ARCELOR (BERTON SICARD)</v>
      </c>
      <c r="B6332" s="1">
        <v>7219</v>
      </c>
      <c r="C6332" s="1" t="s">
        <v>32898</v>
      </c>
      <c r="D6332" s="1" t="s">
        <v>78</v>
      </c>
      <c r="E6332" s="1" t="s">
        <v>1397</v>
      </c>
      <c r="F6332" s="1" t="s">
        <v>32900</v>
      </c>
      <c r="G6332" s="1" t="s">
        <v>655</v>
      </c>
      <c r="H6332">
        <v>7219</v>
      </c>
      <c r="I6332" s="1" t="s">
        <v>41</v>
      </c>
      <c r="J6332">
        <v>6.5</v>
      </c>
    </row>
    <row r="6333" spans="1:10" hidden="1" x14ac:dyDescent="0.25">
      <c r="A6333" s="24" t="str">
        <f t="shared" si="100"/>
        <v>7257ARCELOR (BERTON SICARD)</v>
      </c>
      <c r="B6333" s="1">
        <v>7257</v>
      </c>
      <c r="C6333" s="1" t="s">
        <v>32898</v>
      </c>
      <c r="D6333" s="1" t="s">
        <v>78</v>
      </c>
      <c r="E6333" s="1" t="s">
        <v>2104</v>
      </c>
      <c r="F6333" s="1" t="s">
        <v>32900</v>
      </c>
      <c r="G6333" s="1" t="s">
        <v>655</v>
      </c>
      <c r="H6333">
        <v>7257</v>
      </c>
      <c r="I6333" s="1" t="s">
        <v>41</v>
      </c>
      <c r="J6333">
        <v>1</v>
      </c>
    </row>
    <row r="6334" spans="1:10" hidden="1" x14ac:dyDescent="0.25">
      <c r="A6334" s="24" t="str">
        <f t="shared" si="100"/>
        <v>7258ARCELOR (BERTON SICARD)</v>
      </c>
      <c r="B6334" s="1">
        <v>7258</v>
      </c>
      <c r="C6334" s="1" t="s">
        <v>32898</v>
      </c>
      <c r="D6334" s="1" t="s">
        <v>78</v>
      </c>
      <c r="E6334" s="1" t="s">
        <v>2340</v>
      </c>
      <c r="F6334" s="1" t="s">
        <v>32900</v>
      </c>
      <c r="G6334" s="1" t="s">
        <v>655</v>
      </c>
      <c r="H6334">
        <v>7258</v>
      </c>
      <c r="I6334" s="1" t="s">
        <v>41</v>
      </c>
      <c r="J6334">
        <v>1</v>
      </c>
    </row>
    <row r="6335" spans="1:10" hidden="1" x14ac:dyDescent="0.25">
      <c r="A6335" s="24" t="str">
        <f t="shared" si="100"/>
        <v>7259ARCELOR (BERTON SICARD)</v>
      </c>
      <c r="B6335" s="1">
        <v>7259</v>
      </c>
      <c r="C6335" s="1" t="s">
        <v>32898</v>
      </c>
      <c r="D6335" s="1" t="s">
        <v>78</v>
      </c>
      <c r="E6335" s="1" t="s">
        <v>2255</v>
      </c>
      <c r="F6335" s="1" t="s">
        <v>32900</v>
      </c>
      <c r="G6335" s="1" t="s">
        <v>655</v>
      </c>
      <c r="H6335">
        <v>7259</v>
      </c>
      <c r="I6335" s="1" t="s">
        <v>41</v>
      </c>
      <c r="J6335">
        <v>1</v>
      </c>
    </row>
    <row r="6336" spans="1:10" hidden="1" x14ac:dyDescent="0.25">
      <c r="A6336" s="24" t="str">
        <f t="shared" si="100"/>
        <v>7267ARCELOR (BERTON SICARD)</v>
      </c>
      <c r="B6336" s="1">
        <v>7267</v>
      </c>
      <c r="C6336" s="1" t="s">
        <v>32898</v>
      </c>
      <c r="D6336" s="1" t="s">
        <v>78</v>
      </c>
      <c r="E6336" s="1" t="s">
        <v>2256</v>
      </c>
      <c r="F6336" s="1" t="s">
        <v>32900</v>
      </c>
      <c r="G6336" s="1" t="s">
        <v>655</v>
      </c>
      <c r="H6336">
        <v>7267</v>
      </c>
      <c r="I6336" s="1" t="s">
        <v>41</v>
      </c>
      <c r="J6336">
        <v>1</v>
      </c>
    </row>
    <row r="6337" spans="1:10" hidden="1" x14ac:dyDescent="0.25">
      <c r="A6337" s="24" t="str">
        <f t="shared" si="100"/>
        <v>7300/4THARCELOR (BERTON SICARD)</v>
      </c>
      <c r="B6337" s="1" t="s">
        <v>1405</v>
      </c>
      <c r="C6337" s="1" t="s">
        <v>32898</v>
      </c>
      <c r="D6337" s="1" t="s">
        <v>78</v>
      </c>
      <c r="E6337" s="1" t="s">
        <v>1406</v>
      </c>
      <c r="F6337" s="1" t="s">
        <v>32900</v>
      </c>
      <c r="G6337" s="1" t="s">
        <v>655</v>
      </c>
      <c r="H6337" t="s">
        <v>1405</v>
      </c>
      <c r="I6337" s="1" t="s">
        <v>41</v>
      </c>
      <c r="J6337">
        <v>4.7</v>
      </c>
    </row>
    <row r="6338" spans="1:10" hidden="1" x14ac:dyDescent="0.25">
      <c r="A6338" s="24" t="str">
        <f t="shared" si="100"/>
        <v>7300THARCELOR (BERTON SICARD)</v>
      </c>
      <c r="B6338" s="1" t="s">
        <v>1407</v>
      </c>
      <c r="C6338" s="1" t="s">
        <v>32898</v>
      </c>
      <c r="D6338" s="1" t="s">
        <v>78</v>
      </c>
      <c r="E6338" s="1" t="s">
        <v>1406</v>
      </c>
      <c r="F6338" s="1" t="s">
        <v>32900</v>
      </c>
      <c r="G6338" s="1" t="s">
        <v>655</v>
      </c>
      <c r="H6338" t="s">
        <v>1407</v>
      </c>
      <c r="I6338" s="1" t="s">
        <v>41</v>
      </c>
      <c r="J6338">
        <v>6.5</v>
      </c>
    </row>
    <row r="6339" spans="1:10" hidden="1" x14ac:dyDescent="0.25">
      <c r="A6339" s="24" t="str">
        <f t="shared" si="100"/>
        <v>7301/4THARCELOR (BERTON SICARD)</v>
      </c>
      <c r="B6339" s="1" t="s">
        <v>1408</v>
      </c>
      <c r="C6339" s="1" t="s">
        <v>32898</v>
      </c>
      <c r="D6339" s="1" t="s">
        <v>78</v>
      </c>
      <c r="E6339" s="1" t="s">
        <v>1409</v>
      </c>
      <c r="F6339" s="1" t="s">
        <v>32900</v>
      </c>
      <c r="G6339" s="1" t="s">
        <v>655</v>
      </c>
      <c r="H6339" t="s">
        <v>1408</v>
      </c>
      <c r="I6339" s="1" t="s">
        <v>41</v>
      </c>
      <c r="J6339">
        <v>4.7</v>
      </c>
    </row>
    <row r="6340" spans="1:10" hidden="1" x14ac:dyDescent="0.25">
      <c r="A6340" s="24" t="str">
        <f t="shared" si="100"/>
        <v>7301THARCELOR (BERTON SICARD)</v>
      </c>
      <c r="B6340" s="1" t="s">
        <v>1410</v>
      </c>
      <c r="C6340" s="1" t="s">
        <v>32898</v>
      </c>
      <c r="D6340" s="1" t="s">
        <v>78</v>
      </c>
      <c r="E6340" s="1" t="s">
        <v>1409</v>
      </c>
      <c r="F6340" s="1" t="s">
        <v>32900</v>
      </c>
      <c r="G6340" s="1" t="s">
        <v>655</v>
      </c>
      <c r="H6340" t="s">
        <v>1410</v>
      </c>
      <c r="I6340" s="1" t="s">
        <v>41</v>
      </c>
      <c r="J6340">
        <v>6.5</v>
      </c>
    </row>
    <row r="6341" spans="1:10" hidden="1" x14ac:dyDescent="0.25">
      <c r="A6341" s="24" t="str">
        <f t="shared" si="100"/>
        <v>7302ARCELOR (BERTON SICARD)</v>
      </c>
      <c r="B6341" s="1">
        <v>7302</v>
      </c>
      <c r="C6341" s="1" t="s">
        <v>32898</v>
      </c>
      <c r="D6341" s="1" t="s">
        <v>78</v>
      </c>
      <c r="E6341" s="1" t="s">
        <v>1411</v>
      </c>
      <c r="F6341" s="1" t="s">
        <v>32900</v>
      </c>
      <c r="G6341" s="1" t="s">
        <v>655</v>
      </c>
      <c r="H6341">
        <v>7302</v>
      </c>
      <c r="I6341" s="1" t="s">
        <v>41</v>
      </c>
      <c r="J6341">
        <v>6.5</v>
      </c>
    </row>
    <row r="6342" spans="1:10" hidden="1" x14ac:dyDescent="0.25">
      <c r="A6342" s="24" t="str">
        <f t="shared" si="100"/>
        <v>7307ARCELOR (BERTON SICARD)</v>
      </c>
      <c r="B6342" s="1">
        <v>7307</v>
      </c>
      <c r="C6342" s="1" t="s">
        <v>32898</v>
      </c>
      <c r="D6342" s="1" t="s">
        <v>78</v>
      </c>
      <c r="E6342" s="1" t="s">
        <v>1420</v>
      </c>
      <c r="F6342" s="1" t="s">
        <v>32900</v>
      </c>
      <c r="G6342" s="1" t="s">
        <v>655</v>
      </c>
      <c r="H6342">
        <v>7307</v>
      </c>
      <c r="I6342" s="1" t="s">
        <v>41</v>
      </c>
      <c r="J6342">
        <v>6.5</v>
      </c>
    </row>
    <row r="6343" spans="1:10" hidden="1" x14ac:dyDescent="0.25">
      <c r="A6343" s="24" t="str">
        <f t="shared" si="100"/>
        <v>7323THARCELOR (BERTON SICARD)</v>
      </c>
      <c r="B6343" s="1" t="s">
        <v>1422</v>
      </c>
      <c r="C6343" s="1" t="s">
        <v>32898</v>
      </c>
      <c r="D6343" s="1" t="s">
        <v>78</v>
      </c>
      <c r="E6343" s="1" t="s">
        <v>1423</v>
      </c>
      <c r="F6343" s="1" t="s">
        <v>32900</v>
      </c>
      <c r="G6343" s="1" t="s">
        <v>655</v>
      </c>
      <c r="H6343" t="s">
        <v>1422</v>
      </c>
      <c r="I6343" s="1" t="s">
        <v>41</v>
      </c>
      <c r="J6343">
        <v>6.5</v>
      </c>
    </row>
    <row r="6344" spans="1:10" hidden="1" x14ac:dyDescent="0.25">
      <c r="A6344" s="24" t="str">
        <f t="shared" si="100"/>
        <v>7324/4THARCELOR (BERTON SICARD)</v>
      </c>
      <c r="B6344" s="1" t="s">
        <v>1424</v>
      </c>
      <c r="C6344" s="1" t="s">
        <v>32898</v>
      </c>
      <c r="D6344" s="1" t="s">
        <v>78</v>
      </c>
      <c r="E6344" s="1" t="s">
        <v>1425</v>
      </c>
      <c r="F6344" s="1" t="s">
        <v>32900</v>
      </c>
      <c r="G6344" s="1" t="s">
        <v>655</v>
      </c>
      <c r="H6344" t="s">
        <v>1424</v>
      </c>
      <c r="I6344" s="1" t="s">
        <v>41</v>
      </c>
      <c r="J6344">
        <v>4.7</v>
      </c>
    </row>
    <row r="6345" spans="1:10" hidden="1" x14ac:dyDescent="0.25">
      <c r="A6345" s="24" t="str">
        <f t="shared" si="100"/>
        <v>7324THARCELOR (BERTON SICARD)</v>
      </c>
      <c r="B6345" s="1" t="s">
        <v>1426</v>
      </c>
      <c r="C6345" s="1" t="s">
        <v>32898</v>
      </c>
      <c r="D6345" s="1" t="s">
        <v>78</v>
      </c>
      <c r="E6345" s="1" t="s">
        <v>1425</v>
      </c>
      <c r="F6345" s="1" t="s">
        <v>32900</v>
      </c>
      <c r="G6345" s="1" t="s">
        <v>655</v>
      </c>
      <c r="H6345" t="s">
        <v>1426</v>
      </c>
      <c r="I6345" s="1" t="s">
        <v>41</v>
      </c>
      <c r="J6345">
        <v>6.5</v>
      </c>
    </row>
    <row r="6346" spans="1:10" hidden="1" x14ac:dyDescent="0.25">
      <c r="A6346" s="24" t="str">
        <f t="shared" si="100"/>
        <v>7325THARCELOR (BERTON SICARD)</v>
      </c>
      <c r="B6346" s="1" t="s">
        <v>1427</v>
      </c>
      <c r="C6346" s="1" t="s">
        <v>32898</v>
      </c>
      <c r="D6346" s="1" t="s">
        <v>168</v>
      </c>
      <c r="E6346" s="1" t="s">
        <v>1428</v>
      </c>
      <c r="F6346" s="1" t="s">
        <v>32900</v>
      </c>
      <c r="G6346" s="1" t="s">
        <v>655</v>
      </c>
      <c r="H6346" t="s">
        <v>1427</v>
      </c>
      <c r="I6346" s="1" t="s">
        <v>41</v>
      </c>
      <c r="J6346">
        <v>6.5</v>
      </c>
    </row>
    <row r="6347" spans="1:10" hidden="1" x14ac:dyDescent="0.25">
      <c r="A6347" s="24" t="str">
        <f t="shared" si="100"/>
        <v>7330THARCELOR (BERTON SICARD)</v>
      </c>
      <c r="B6347" s="1" t="s">
        <v>1429</v>
      </c>
      <c r="C6347" s="1" t="s">
        <v>32898</v>
      </c>
      <c r="D6347" s="1" t="s">
        <v>78</v>
      </c>
      <c r="E6347" s="1" t="s">
        <v>1430</v>
      </c>
      <c r="F6347" s="1" t="s">
        <v>32900</v>
      </c>
      <c r="G6347" s="1" t="s">
        <v>655</v>
      </c>
      <c r="H6347" t="s">
        <v>1429</v>
      </c>
      <c r="I6347" s="1" t="s">
        <v>41</v>
      </c>
      <c r="J6347">
        <v>6.5</v>
      </c>
    </row>
    <row r="6348" spans="1:10" hidden="1" x14ac:dyDescent="0.25">
      <c r="A6348" s="24" t="str">
        <f t="shared" ref="A6348:A6411" si="101">B6348&amp;F6348</f>
        <v>7797ARCELOR (BERTON SICARD)</v>
      </c>
      <c r="B6348" s="1">
        <v>7797</v>
      </c>
      <c r="C6348" s="1" t="s">
        <v>32898</v>
      </c>
      <c r="D6348" s="1" t="s">
        <v>78</v>
      </c>
      <c r="E6348" s="1" t="s">
        <v>2360</v>
      </c>
      <c r="F6348" s="1" t="s">
        <v>32900</v>
      </c>
      <c r="G6348" s="1" t="s">
        <v>655</v>
      </c>
      <c r="H6348">
        <v>7797</v>
      </c>
      <c r="I6348" s="1" t="s">
        <v>41</v>
      </c>
      <c r="J6348">
        <v>6.5</v>
      </c>
    </row>
    <row r="6349" spans="1:10" hidden="1" x14ac:dyDescent="0.25">
      <c r="A6349" s="24" t="str">
        <f t="shared" si="101"/>
        <v>7797ARCELOR (BERTON SICARD)</v>
      </c>
      <c r="B6349" s="1">
        <v>7797</v>
      </c>
      <c r="C6349" s="1" t="s">
        <v>32898</v>
      </c>
      <c r="D6349" s="1" t="s">
        <v>78</v>
      </c>
      <c r="E6349" s="1" t="s">
        <v>2360</v>
      </c>
      <c r="F6349" s="1" t="s">
        <v>32900</v>
      </c>
      <c r="G6349" s="1" t="s">
        <v>655</v>
      </c>
      <c r="H6349">
        <v>7797</v>
      </c>
      <c r="I6349" s="1" t="s">
        <v>41</v>
      </c>
      <c r="J6349">
        <v>6.5</v>
      </c>
    </row>
    <row r="6350" spans="1:10" hidden="1" x14ac:dyDescent="0.25">
      <c r="A6350" s="24" t="str">
        <f t="shared" si="101"/>
        <v>7607/4THARCELOR (BERTON SICARD)</v>
      </c>
      <c r="B6350" s="1" t="s">
        <v>1437</v>
      </c>
      <c r="C6350" s="1" t="s">
        <v>32898</v>
      </c>
      <c r="D6350" s="1" t="s">
        <v>78</v>
      </c>
      <c r="E6350" s="1" t="s">
        <v>1438</v>
      </c>
      <c r="F6350" s="1" t="s">
        <v>32900</v>
      </c>
      <c r="G6350" s="1" t="s">
        <v>655</v>
      </c>
      <c r="H6350" t="s">
        <v>1437</v>
      </c>
      <c r="I6350" s="1" t="s">
        <v>41</v>
      </c>
      <c r="J6350">
        <v>4.5</v>
      </c>
    </row>
    <row r="6351" spans="1:10" hidden="1" x14ac:dyDescent="0.25">
      <c r="A6351" s="24" t="str">
        <f t="shared" si="101"/>
        <v>7607THARCELOR (BERTON SICARD)</v>
      </c>
      <c r="B6351" s="1" t="s">
        <v>1439</v>
      </c>
      <c r="C6351" s="1" t="s">
        <v>32898</v>
      </c>
      <c r="D6351" s="1" t="s">
        <v>78</v>
      </c>
      <c r="E6351" s="1" t="s">
        <v>1438</v>
      </c>
      <c r="F6351" s="1" t="s">
        <v>32900</v>
      </c>
      <c r="G6351" s="1" t="s">
        <v>655</v>
      </c>
      <c r="H6351" t="s">
        <v>1439</v>
      </c>
      <c r="I6351" s="1" t="s">
        <v>41</v>
      </c>
      <c r="J6351">
        <v>6.5</v>
      </c>
    </row>
    <row r="6352" spans="1:10" hidden="1" x14ac:dyDescent="0.25">
      <c r="A6352" s="24" t="str">
        <f t="shared" si="101"/>
        <v>7618ARCELOR (BERTON SICARD)</v>
      </c>
      <c r="B6352" s="1">
        <v>7618</v>
      </c>
      <c r="C6352" s="1" t="s">
        <v>32898</v>
      </c>
      <c r="D6352" s="1" t="s">
        <v>78</v>
      </c>
      <c r="E6352" s="1" t="s">
        <v>1443</v>
      </c>
      <c r="F6352" s="1" t="s">
        <v>32900</v>
      </c>
      <c r="G6352" s="1" t="s">
        <v>655</v>
      </c>
      <c r="H6352">
        <v>7618</v>
      </c>
      <c r="I6352" s="1" t="s">
        <v>41</v>
      </c>
      <c r="J6352">
        <v>6.5</v>
      </c>
    </row>
    <row r="6353" spans="1:10" hidden="1" x14ac:dyDescent="0.25">
      <c r="A6353" s="24" t="str">
        <f t="shared" si="101"/>
        <v>7619ARCELOR (BERTON SICARD)</v>
      </c>
      <c r="B6353" s="1">
        <v>7619</v>
      </c>
      <c r="C6353" s="1" t="s">
        <v>32898</v>
      </c>
      <c r="D6353" s="1" t="s">
        <v>168</v>
      </c>
      <c r="E6353" s="1" t="s">
        <v>1444</v>
      </c>
      <c r="F6353" s="1" t="s">
        <v>32900</v>
      </c>
      <c r="G6353" s="1" t="s">
        <v>655</v>
      </c>
      <c r="H6353">
        <v>7619</v>
      </c>
      <c r="I6353" s="1" t="s">
        <v>41</v>
      </c>
      <c r="J6353">
        <v>6.5</v>
      </c>
    </row>
    <row r="6354" spans="1:10" hidden="1" x14ac:dyDescent="0.25">
      <c r="A6354" s="24" t="str">
        <f t="shared" si="101"/>
        <v>7622ARCELOR (BERTON SICARD)</v>
      </c>
      <c r="B6354" s="1">
        <v>7622</v>
      </c>
      <c r="C6354" s="1" t="s">
        <v>32898</v>
      </c>
      <c r="D6354" s="1" t="s">
        <v>78</v>
      </c>
      <c r="E6354" s="1" t="s">
        <v>1446</v>
      </c>
      <c r="F6354" s="1" t="s">
        <v>32900</v>
      </c>
      <c r="G6354" s="1" t="s">
        <v>655</v>
      </c>
      <c r="H6354">
        <v>7622</v>
      </c>
      <c r="I6354" s="1" t="s">
        <v>41</v>
      </c>
      <c r="J6354">
        <v>6.5</v>
      </c>
    </row>
    <row r="6355" spans="1:10" hidden="1" x14ac:dyDescent="0.25">
      <c r="A6355" s="24" t="str">
        <f t="shared" si="101"/>
        <v>7624/4ARCELOR (BERTON SICARD)</v>
      </c>
      <c r="B6355" s="1" t="s">
        <v>1449</v>
      </c>
      <c r="C6355" s="1" t="s">
        <v>32898</v>
      </c>
      <c r="D6355" s="1" t="s">
        <v>78</v>
      </c>
      <c r="E6355" s="1" t="s">
        <v>1448</v>
      </c>
      <c r="F6355" s="1" t="s">
        <v>32900</v>
      </c>
      <c r="G6355" s="1" t="s">
        <v>655</v>
      </c>
      <c r="H6355" t="s">
        <v>1449</v>
      </c>
      <c r="I6355" s="1" t="s">
        <v>41</v>
      </c>
      <c r="J6355">
        <v>4.7</v>
      </c>
    </row>
    <row r="6356" spans="1:10" hidden="1" x14ac:dyDescent="0.25">
      <c r="A6356" s="24" t="str">
        <f t="shared" si="101"/>
        <v>7625ARCELOR (BERTON SICARD)</v>
      </c>
      <c r="B6356" s="1">
        <v>7625</v>
      </c>
      <c r="C6356" s="1" t="s">
        <v>32898</v>
      </c>
      <c r="D6356" s="1" t="s">
        <v>78</v>
      </c>
      <c r="E6356" s="1" t="s">
        <v>1450</v>
      </c>
      <c r="F6356" s="1" t="s">
        <v>32900</v>
      </c>
      <c r="G6356" s="1" t="s">
        <v>655</v>
      </c>
      <c r="H6356">
        <v>7625</v>
      </c>
      <c r="I6356" s="1" t="s">
        <v>41</v>
      </c>
      <c r="J6356">
        <v>6.5</v>
      </c>
    </row>
    <row r="6357" spans="1:10" hidden="1" x14ac:dyDescent="0.25">
      <c r="A6357" s="24" t="str">
        <f t="shared" si="101"/>
        <v>7626/4ARCELOR (BERTON SICARD)</v>
      </c>
      <c r="B6357" s="1" t="s">
        <v>1451</v>
      </c>
      <c r="C6357" s="1" t="s">
        <v>32898</v>
      </c>
      <c r="D6357" s="1" t="s">
        <v>78</v>
      </c>
      <c r="E6357" s="1" t="s">
        <v>636</v>
      </c>
      <c r="F6357" s="1" t="s">
        <v>32900</v>
      </c>
      <c r="G6357" s="1" t="s">
        <v>655</v>
      </c>
      <c r="H6357" t="s">
        <v>1451</v>
      </c>
      <c r="I6357" s="1" t="s">
        <v>41</v>
      </c>
      <c r="J6357">
        <v>4.7</v>
      </c>
    </row>
    <row r="6358" spans="1:10" hidden="1" x14ac:dyDescent="0.25">
      <c r="A6358" s="24" t="str">
        <f t="shared" si="101"/>
        <v>7627ARCELOR (BERTON SICARD)</v>
      </c>
      <c r="B6358" s="1">
        <v>7627</v>
      </c>
      <c r="C6358" s="1" t="s">
        <v>32898</v>
      </c>
      <c r="D6358" s="1" t="s">
        <v>78</v>
      </c>
      <c r="E6358" s="1" t="s">
        <v>1452</v>
      </c>
      <c r="F6358" s="1" t="s">
        <v>32900</v>
      </c>
      <c r="G6358" s="1" t="s">
        <v>655</v>
      </c>
      <c r="H6358">
        <v>7627</v>
      </c>
      <c r="I6358" s="1" t="s">
        <v>41</v>
      </c>
      <c r="J6358">
        <v>6.5</v>
      </c>
    </row>
    <row r="6359" spans="1:10" hidden="1" x14ac:dyDescent="0.25">
      <c r="A6359" s="24" t="str">
        <f t="shared" si="101"/>
        <v>7628ARCELOR (BERTON SICARD)</v>
      </c>
      <c r="B6359" s="1">
        <v>7628</v>
      </c>
      <c r="C6359" s="1" t="s">
        <v>32898</v>
      </c>
      <c r="D6359" s="1" t="s">
        <v>78</v>
      </c>
      <c r="E6359" s="1" t="s">
        <v>1453</v>
      </c>
      <c r="F6359" s="1" t="s">
        <v>32900</v>
      </c>
      <c r="G6359" s="1" t="s">
        <v>655</v>
      </c>
      <c r="H6359">
        <v>7628</v>
      </c>
      <c r="I6359" s="1" t="s">
        <v>41</v>
      </c>
      <c r="J6359">
        <v>6.5</v>
      </c>
    </row>
    <row r="6360" spans="1:10" hidden="1" x14ac:dyDescent="0.25">
      <c r="A6360" s="24" t="str">
        <f t="shared" si="101"/>
        <v>7628/4ARCELOR (BERTON SICARD)</v>
      </c>
      <c r="B6360" s="1" t="s">
        <v>1454</v>
      </c>
      <c r="C6360" s="1" t="s">
        <v>32898</v>
      </c>
      <c r="D6360" s="1" t="s">
        <v>78</v>
      </c>
      <c r="E6360" s="1" t="s">
        <v>1453</v>
      </c>
      <c r="F6360" s="1" t="s">
        <v>32900</v>
      </c>
      <c r="G6360" s="1" t="s">
        <v>655</v>
      </c>
      <c r="H6360" t="s">
        <v>1454</v>
      </c>
      <c r="I6360" s="1" t="s">
        <v>41</v>
      </c>
      <c r="J6360">
        <v>4</v>
      </c>
    </row>
    <row r="6361" spans="1:10" hidden="1" x14ac:dyDescent="0.25">
      <c r="A6361" s="24" t="str">
        <f t="shared" si="101"/>
        <v>7629ARCELOR (BERTON SICARD)</v>
      </c>
      <c r="B6361" s="1">
        <v>7629</v>
      </c>
      <c r="C6361" s="1" t="s">
        <v>32898</v>
      </c>
      <c r="D6361" s="1" t="s">
        <v>78</v>
      </c>
      <c r="E6361" s="1" t="s">
        <v>1455</v>
      </c>
      <c r="F6361" s="1" t="s">
        <v>32900</v>
      </c>
      <c r="G6361" s="1" t="s">
        <v>655</v>
      </c>
      <c r="H6361">
        <v>7629</v>
      </c>
      <c r="I6361" s="1" t="s">
        <v>41</v>
      </c>
      <c r="J6361">
        <v>6.5</v>
      </c>
    </row>
    <row r="6362" spans="1:10" hidden="1" x14ac:dyDescent="0.25">
      <c r="A6362" s="24" t="str">
        <f t="shared" si="101"/>
        <v>7633ARCELOR (BERTON SICARD)</v>
      </c>
      <c r="B6362" s="1">
        <v>7633</v>
      </c>
      <c r="C6362" s="1" t="s">
        <v>32898</v>
      </c>
      <c r="D6362" s="1" t="s">
        <v>78</v>
      </c>
      <c r="E6362" s="1" t="s">
        <v>1456</v>
      </c>
      <c r="F6362" s="1" t="s">
        <v>32900</v>
      </c>
      <c r="G6362" s="1" t="s">
        <v>655</v>
      </c>
      <c r="H6362">
        <v>7633</v>
      </c>
      <c r="I6362" s="1" t="s">
        <v>41</v>
      </c>
      <c r="J6362">
        <v>6.5</v>
      </c>
    </row>
    <row r="6363" spans="1:10" hidden="1" x14ac:dyDescent="0.25">
      <c r="A6363" s="24" t="str">
        <f t="shared" si="101"/>
        <v>7635THARCELOR (BERTON SICARD)</v>
      </c>
      <c r="B6363" s="1" t="s">
        <v>1458</v>
      </c>
      <c r="C6363" s="1" t="s">
        <v>32898</v>
      </c>
      <c r="D6363" s="1" t="s">
        <v>78</v>
      </c>
      <c r="E6363" s="1" t="s">
        <v>1459</v>
      </c>
      <c r="F6363" s="1" t="s">
        <v>32900</v>
      </c>
      <c r="G6363" s="1" t="s">
        <v>655</v>
      </c>
      <c r="H6363" t="s">
        <v>1458</v>
      </c>
      <c r="I6363" s="1" t="s">
        <v>41</v>
      </c>
      <c r="J6363">
        <v>6.5</v>
      </c>
    </row>
    <row r="6364" spans="1:10" hidden="1" x14ac:dyDescent="0.25">
      <c r="A6364" s="24" t="str">
        <f t="shared" si="101"/>
        <v>7637THARCELOR (BERTON SICARD)</v>
      </c>
      <c r="B6364" s="1" t="s">
        <v>1461</v>
      </c>
      <c r="C6364" s="1" t="s">
        <v>32898</v>
      </c>
      <c r="D6364" s="1" t="s">
        <v>78</v>
      </c>
      <c r="E6364" s="1" t="s">
        <v>1462</v>
      </c>
      <c r="F6364" s="1" t="s">
        <v>32900</v>
      </c>
      <c r="G6364" s="1" t="s">
        <v>655</v>
      </c>
      <c r="H6364" t="s">
        <v>1461</v>
      </c>
      <c r="I6364" s="1" t="s">
        <v>41</v>
      </c>
      <c r="J6364">
        <v>6.5</v>
      </c>
    </row>
    <row r="6365" spans="1:10" hidden="1" x14ac:dyDescent="0.25">
      <c r="A6365" s="24" t="str">
        <f t="shared" si="101"/>
        <v>7644ARCELOR (BERTON SICARD)</v>
      </c>
      <c r="B6365" s="1">
        <v>7644</v>
      </c>
      <c r="C6365" s="1" t="s">
        <v>32898</v>
      </c>
      <c r="D6365" s="1" t="s">
        <v>78</v>
      </c>
      <c r="E6365" s="1" t="s">
        <v>1463</v>
      </c>
      <c r="F6365" s="1" t="s">
        <v>32900</v>
      </c>
      <c r="G6365" s="1" t="s">
        <v>655</v>
      </c>
      <c r="H6365">
        <v>7644</v>
      </c>
      <c r="I6365" s="1" t="s">
        <v>41</v>
      </c>
      <c r="J6365">
        <v>6.5</v>
      </c>
    </row>
    <row r="6366" spans="1:10" hidden="1" x14ac:dyDescent="0.25">
      <c r="A6366" s="24" t="str">
        <f t="shared" si="101"/>
        <v>7646/4ARCELOR (BERTON SICARD)</v>
      </c>
      <c r="B6366" s="1" t="s">
        <v>1464</v>
      </c>
      <c r="C6366" s="1" t="s">
        <v>32898</v>
      </c>
      <c r="D6366" s="1" t="s">
        <v>78</v>
      </c>
      <c r="E6366" s="1" t="s">
        <v>293</v>
      </c>
      <c r="F6366" s="1" t="s">
        <v>32900</v>
      </c>
      <c r="G6366" s="1" t="s">
        <v>655</v>
      </c>
      <c r="H6366" t="s">
        <v>1464</v>
      </c>
      <c r="I6366" s="1" t="s">
        <v>41</v>
      </c>
      <c r="J6366">
        <v>4.7</v>
      </c>
    </row>
    <row r="6367" spans="1:10" hidden="1" x14ac:dyDescent="0.25">
      <c r="A6367" s="24" t="str">
        <f t="shared" si="101"/>
        <v>7649ARCELOR (BERTON SICARD)</v>
      </c>
      <c r="B6367" s="1">
        <v>7649</v>
      </c>
      <c r="C6367" s="1" t="s">
        <v>32898</v>
      </c>
      <c r="D6367" s="1" t="s">
        <v>32899</v>
      </c>
      <c r="E6367" s="1" t="s">
        <v>1465</v>
      </c>
      <c r="F6367" s="1" t="s">
        <v>32900</v>
      </c>
      <c r="G6367" s="1" t="s">
        <v>655</v>
      </c>
      <c r="H6367">
        <v>7649</v>
      </c>
      <c r="I6367" s="1" t="s">
        <v>41</v>
      </c>
      <c r="J6367">
        <v>6.5</v>
      </c>
    </row>
    <row r="6368" spans="1:10" hidden="1" x14ac:dyDescent="0.25">
      <c r="A6368" s="24" t="str">
        <f t="shared" si="101"/>
        <v>7653ARCELOR (BERTON SICARD)</v>
      </c>
      <c r="B6368" s="1">
        <v>7653</v>
      </c>
      <c r="C6368" s="1" t="s">
        <v>32898</v>
      </c>
      <c r="D6368" s="1" t="s">
        <v>32899</v>
      </c>
      <c r="E6368" s="1" t="s">
        <v>1468</v>
      </c>
      <c r="F6368" s="1" t="s">
        <v>32900</v>
      </c>
      <c r="G6368" s="1" t="s">
        <v>655</v>
      </c>
      <c r="H6368">
        <v>7653</v>
      </c>
      <c r="I6368" s="1" t="s">
        <v>41</v>
      </c>
      <c r="J6368">
        <v>6.5</v>
      </c>
    </row>
    <row r="6369" spans="1:10" hidden="1" x14ac:dyDescent="0.25">
      <c r="A6369" s="24" t="str">
        <f t="shared" si="101"/>
        <v>7653/4ARCELOR (BERTON SICARD)</v>
      </c>
      <c r="B6369" s="1" t="s">
        <v>1469</v>
      </c>
      <c r="C6369" s="1" t="s">
        <v>32898</v>
      </c>
      <c r="D6369" s="1" t="s">
        <v>32899</v>
      </c>
      <c r="E6369" s="1" t="s">
        <v>1468</v>
      </c>
      <c r="F6369" s="1" t="s">
        <v>32900</v>
      </c>
      <c r="G6369" s="1" t="s">
        <v>655</v>
      </c>
      <c r="H6369" t="s">
        <v>1469</v>
      </c>
      <c r="I6369" s="1" t="s">
        <v>41</v>
      </c>
      <c r="J6369">
        <v>4</v>
      </c>
    </row>
    <row r="6370" spans="1:10" hidden="1" x14ac:dyDescent="0.25">
      <c r="A6370" s="24" t="str">
        <f t="shared" si="101"/>
        <v>7655/4ARCELOR (BERTON SICARD)</v>
      </c>
      <c r="B6370" s="1" t="s">
        <v>1470</v>
      </c>
      <c r="C6370" s="1" t="s">
        <v>32898</v>
      </c>
      <c r="D6370" s="1" t="s">
        <v>78</v>
      </c>
      <c r="E6370" s="1" t="s">
        <v>1471</v>
      </c>
      <c r="F6370" s="1" t="s">
        <v>32900</v>
      </c>
      <c r="G6370" s="1" t="s">
        <v>655</v>
      </c>
      <c r="H6370" t="s">
        <v>1470</v>
      </c>
      <c r="I6370" s="1" t="s">
        <v>41</v>
      </c>
      <c r="J6370">
        <v>4.7</v>
      </c>
    </row>
    <row r="6371" spans="1:10" hidden="1" x14ac:dyDescent="0.25">
      <c r="A6371" s="24" t="str">
        <f t="shared" si="101"/>
        <v>7657ARCELOR (BERTON SICARD)</v>
      </c>
      <c r="B6371" s="1">
        <v>7657</v>
      </c>
      <c r="C6371" s="1" t="s">
        <v>32898</v>
      </c>
      <c r="D6371" s="1" t="s">
        <v>78</v>
      </c>
      <c r="E6371" s="1" t="s">
        <v>1472</v>
      </c>
      <c r="F6371" s="1" t="s">
        <v>32900</v>
      </c>
      <c r="G6371" s="1" t="s">
        <v>655</v>
      </c>
      <c r="H6371">
        <v>7657</v>
      </c>
      <c r="I6371" s="1" t="s">
        <v>41</v>
      </c>
      <c r="J6371">
        <v>6.5</v>
      </c>
    </row>
    <row r="6372" spans="1:10" hidden="1" x14ac:dyDescent="0.25">
      <c r="A6372" s="24" t="str">
        <f t="shared" si="101"/>
        <v>7658THPARCELOR (BERTON SICARD)</v>
      </c>
      <c r="B6372" s="1" t="s">
        <v>1473</v>
      </c>
      <c r="C6372" s="1" t="s">
        <v>32898</v>
      </c>
      <c r="D6372" s="1" t="s">
        <v>78</v>
      </c>
      <c r="E6372" s="1" t="s">
        <v>1474</v>
      </c>
      <c r="F6372" s="1" t="s">
        <v>32900</v>
      </c>
      <c r="G6372" s="1" t="s">
        <v>655</v>
      </c>
      <c r="H6372" t="s">
        <v>1473</v>
      </c>
      <c r="I6372" s="1" t="s">
        <v>41</v>
      </c>
      <c r="J6372">
        <v>6.5</v>
      </c>
    </row>
    <row r="6373" spans="1:10" hidden="1" x14ac:dyDescent="0.25">
      <c r="A6373" s="24" t="str">
        <f t="shared" si="101"/>
        <v>7659ARCELOR (BERTON SICARD)</v>
      </c>
      <c r="B6373" s="1">
        <v>7659</v>
      </c>
      <c r="C6373" s="1" t="s">
        <v>32898</v>
      </c>
      <c r="D6373" s="1" t="s">
        <v>78</v>
      </c>
      <c r="E6373" s="1" t="s">
        <v>1354</v>
      </c>
      <c r="F6373" s="1" t="s">
        <v>32900</v>
      </c>
      <c r="G6373" s="1" t="s">
        <v>655</v>
      </c>
      <c r="H6373">
        <v>7659</v>
      </c>
      <c r="I6373" s="1" t="s">
        <v>41</v>
      </c>
      <c r="J6373">
        <v>6.5</v>
      </c>
    </row>
    <row r="6374" spans="1:10" hidden="1" x14ac:dyDescent="0.25">
      <c r="A6374" s="24" t="str">
        <f t="shared" si="101"/>
        <v>7661ARCELOR (BERTON SICARD)</v>
      </c>
      <c r="B6374" s="1">
        <v>7661</v>
      </c>
      <c r="C6374" s="1" t="s">
        <v>32898</v>
      </c>
      <c r="D6374" s="1" t="s">
        <v>32899</v>
      </c>
      <c r="E6374" s="1" t="s">
        <v>1476</v>
      </c>
      <c r="F6374" s="1" t="s">
        <v>32900</v>
      </c>
      <c r="G6374" s="1" t="s">
        <v>655</v>
      </c>
      <c r="H6374">
        <v>7661</v>
      </c>
      <c r="I6374" s="1" t="s">
        <v>41</v>
      </c>
      <c r="J6374">
        <v>6.5</v>
      </c>
    </row>
    <row r="6375" spans="1:10" hidden="1" x14ac:dyDescent="0.25">
      <c r="A6375" s="24" t="str">
        <f t="shared" si="101"/>
        <v>7661/4ARCELOR (BERTON SICARD)</v>
      </c>
      <c r="B6375" s="1" t="s">
        <v>1477</v>
      </c>
      <c r="C6375" s="1" t="s">
        <v>32898</v>
      </c>
      <c r="D6375" s="1" t="s">
        <v>32899</v>
      </c>
      <c r="E6375" s="1" t="s">
        <v>1476</v>
      </c>
      <c r="F6375" s="1" t="s">
        <v>32900</v>
      </c>
      <c r="G6375" s="1" t="s">
        <v>655</v>
      </c>
      <c r="H6375" t="s">
        <v>1477</v>
      </c>
      <c r="I6375" s="1" t="s">
        <v>41</v>
      </c>
      <c r="J6375">
        <v>4.7</v>
      </c>
    </row>
    <row r="6376" spans="1:10" hidden="1" x14ac:dyDescent="0.25">
      <c r="A6376" s="24" t="str">
        <f t="shared" si="101"/>
        <v>7662ARCELOR (BERTON SICARD)</v>
      </c>
      <c r="B6376" s="1">
        <v>7662</v>
      </c>
      <c r="C6376" s="1" t="s">
        <v>32898</v>
      </c>
      <c r="D6376" s="1" t="s">
        <v>78</v>
      </c>
      <c r="E6376" s="1" t="s">
        <v>1478</v>
      </c>
      <c r="F6376" s="1" t="s">
        <v>32900</v>
      </c>
      <c r="G6376" s="1" t="s">
        <v>655</v>
      </c>
      <c r="H6376">
        <v>7662</v>
      </c>
      <c r="I6376" s="1" t="s">
        <v>41</v>
      </c>
      <c r="J6376">
        <v>6.5</v>
      </c>
    </row>
    <row r="6377" spans="1:10" hidden="1" x14ac:dyDescent="0.25">
      <c r="A6377" s="24" t="str">
        <f t="shared" si="101"/>
        <v>7662/4ARCELOR (BERTON SICARD)</v>
      </c>
      <c r="B6377" s="1" t="s">
        <v>1479</v>
      </c>
      <c r="C6377" s="1" t="s">
        <v>32898</v>
      </c>
      <c r="D6377" s="1" t="s">
        <v>78</v>
      </c>
      <c r="E6377" s="1" t="s">
        <v>1478</v>
      </c>
      <c r="F6377" s="1" t="s">
        <v>32900</v>
      </c>
      <c r="G6377" s="1" t="s">
        <v>655</v>
      </c>
      <c r="H6377" t="s">
        <v>1479</v>
      </c>
      <c r="I6377" s="1" t="s">
        <v>41</v>
      </c>
      <c r="J6377">
        <v>4.7</v>
      </c>
    </row>
    <row r="6378" spans="1:10" hidden="1" x14ac:dyDescent="0.25">
      <c r="A6378" s="24" t="str">
        <f t="shared" si="101"/>
        <v>7663ARCELOR (BERTON SICARD)</v>
      </c>
      <c r="B6378" s="1">
        <v>7663</v>
      </c>
      <c r="C6378" s="1" t="s">
        <v>32898</v>
      </c>
      <c r="D6378" s="1" t="s">
        <v>78</v>
      </c>
      <c r="E6378" s="1" t="s">
        <v>1480</v>
      </c>
      <c r="F6378" s="1" t="s">
        <v>32900</v>
      </c>
      <c r="G6378" s="1" t="s">
        <v>655</v>
      </c>
      <c r="H6378">
        <v>7663</v>
      </c>
      <c r="I6378" s="1" t="s">
        <v>41</v>
      </c>
      <c r="J6378">
        <v>6.5</v>
      </c>
    </row>
    <row r="6379" spans="1:10" hidden="1" x14ac:dyDescent="0.25">
      <c r="A6379" s="24" t="str">
        <f t="shared" si="101"/>
        <v>7664/4ARCELOR (BERTON SICARD)</v>
      </c>
      <c r="B6379" s="1" t="s">
        <v>1481</v>
      </c>
      <c r="C6379" s="1" t="s">
        <v>32898</v>
      </c>
      <c r="D6379" s="1" t="s">
        <v>78</v>
      </c>
      <c r="E6379" s="1" t="s">
        <v>1482</v>
      </c>
      <c r="F6379" s="1" t="s">
        <v>32900</v>
      </c>
      <c r="G6379" s="1" t="s">
        <v>655</v>
      </c>
      <c r="H6379" t="s">
        <v>1481</v>
      </c>
      <c r="I6379" s="1" t="s">
        <v>41</v>
      </c>
      <c r="J6379">
        <v>4.7</v>
      </c>
    </row>
    <row r="6380" spans="1:10" hidden="1" x14ac:dyDescent="0.25">
      <c r="A6380" s="24" t="str">
        <f t="shared" si="101"/>
        <v>7665ARCELOR (BERTON SICARD)</v>
      </c>
      <c r="B6380" s="1">
        <v>7665</v>
      </c>
      <c r="C6380" s="1" t="s">
        <v>32898</v>
      </c>
      <c r="D6380" s="1" t="s">
        <v>168</v>
      </c>
      <c r="E6380" s="1" t="s">
        <v>1483</v>
      </c>
      <c r="F6380" s="1" t="s">
        <v>32900</v>
      </c>
      <c r="G6380" s="1" t="s">
        <v>655</v>
      </c>
      <c r="H6380">
        <v>7665</v>
      </c>
      <c r="I6380" s="1" t="s">
        <v>41</v>
      </c>
      <c r="J6380">
        <v>6.5</v>
      </c>
    </row>
    <row r="6381" spans="1:10" hidden="1" x14ac:dyDescent="0.25">
      <c r="A6381" s="24" t="str">
        <f t="shared" si="101"/>
        <v>7665/4ARCELOR (BERTON SICARD)</v>
      </c>
      <c r="B6381" s="1" t="s">
        <v>1484</v>
      </c>
      <c r="C6381" s="1" t="s">
        <v>32898</v>
      </c>
      <c r="D6381" s="1" t="s">
        <v>168</v>
      </c>
      <c r="E6381" s="1" t="s">
        <v>1483</v>
      </c>
      <c r="F6381" s="1" t="s">
        <v>32900</v>
      </c>
      <c r="G6381" s="1" t="s">
        <v>655</v>
      </c>
      <c r="H6381" t="s">
        <v>1484</v>
      </c>
      <c r="I6381" s="1" t="s">
        <v>41</v>
      </c>
      <c r="J6381">
        <v>4.7</v>
      </c>
    </row>
    <row r="6382" spans="1:10" hidden="1" x14ac:dyDescent="0.25">
      <c r="A6382" s="24" t="str">
        <f t="shared" si="101"/>
        <v>7668THARCELOR (BERTON SICARD)</v>
      </c>
      <c r="B6382" s="1" t="s">
        <v>1486</v>
      </c>
      <c r="C6382" s="1" t="s">
        <v>32898</v>
      </c>
      <c r="D6382" s="1" t="s">
        <v>168</v>
      </c>
      <c r="E6382" s="1" t="s">
        <v>1487</v>
      </c>
      <c r="F6382" s="1" t="s">
        <v>32900</v>
      </c>
      <c r="G6382" s="1" t="s">
        <v>655</v>
      </c>
      <c r="H6382" t="s">
        <v>1486</v>
      </c>
      <c r="I6382" s="1" t="s">
        <v>41</v>
      </c>
      <c r="J6382">
        <v>6.5</v>
      </c>
    </row>
    <row r="6383" spans="1:10" hidden="1" x14ac:dyDescent="0.25">
      <c r="A6383" s="24" t="str">
        <f t="shared" si="101"/>
        <v>7673ARCELOR (BERTON SICARD)</v>
      </c>
      <c r="B6383" s="1">
        <v>7673</v>
      </c>
      <c r="C6383" s="1" t="s">
        <v>32898</v>
      </c>
      <c r="D6383" s="1" t="s">
        <v>78</v>
      </c>
      <c r="E6383" s="1" t="s">
        <v>1490</v>
      </c>
      <c r="F6383" s="1" t="s">
        <v>32900</v>
      </c>
      <c r="G6383" s="1" t="s">
        <v>655</v>
      </c>
      <c r="H6383">
        <v>7673</v>
      </c>
      <c r="I6383" s="1" t="s">
        <v>41</v>
      </c>
      <c r="J6383">
        <v>6.5</v>
      </c>
    </row>
    <row r="6384" spans="1:10" hidden="1" x14ac:dyDescent="0.25">
      <c r="A6384" s="24" t="str">
        <f t="shared" si="101"/>
        <v>7674ARCELOR (BERTON SICARD)</v>
      </c>
      <c r="B6384" s="1">
        <v>7674</v>
      </c>
      <c r="C6384" s="1" t="s">
        <v>32898</v>
      </c>
      <c r="D6384" s="1" t="s">
        <v>78</v>
      </c>
      <c r="E6384" s="1" t="s">
        <v>1491</v>
      </c>
      <c r="F6384" s="1" t="s">
        <v>32900</v>
      </c>
      <c r="G6384" s="1" t="s">
        <v>655</v>
      </c>
      <c r="H6384">
        <v>7674</v>
      </c>
      <c r="I6384" s="1" t="s">
        <v>41</v>
      </c>
      <c r="J6384">
        <v>6.5</v>
      </c>
    </row>
    <row r="6385" spans="1:10" hidden="1" x14ac:dyDescent="0.25">
      <c r="A6385" s="24" t="str">
        <f t="shared" si="101"/>
        <v>7679ARCELOR (BERTON SICARD)</v>
      </c>
      <c r="B6385" s="1">
        <v>7679</v>
      </c>
      <c r="C6385" s="1" t="s">
        <v>32898</v>
      </c>
      <c r="D6385" s="1" t="s">
        <v>168</v>
      </c>
      <c r="E6385" s="1" t="s">
        <v>1493</v>
      </c>
      <c r="F6385" s="1" t="s">
        <v>32900</v>
      </c>
      <c r="G6385" s="1" t="s">
        <v>655</v>
      </c>
      <c r="H6385">
        <v>7679</v>
      </c>
      <c r="I6385" s="1" t="s">
        <v>41</v>
      </c>
      <c r="J6385">
        <v>6.5</v>
      </c>
    </row>
    <row r="6386" spans="1:10" hidden="1" x14ac:dyDescent="0.25">
      <c r="A6386" s="24" t="str">
        <f t="shared" si="101"/>
        <v>7680THARCELOR (BERTON SICARD)</v>
      </c>
      <c r="B6386" s="1" t="s">
        <v>1494</v>
      </c>
      <c r="C6386" s="1" t="s">
        <v>32898</v>
      </c>
      <c r="D6386" s="1" t="s">
        <v>78</v>
      </c>
      <c r="E6386" s="1" t="s">
        <v>1495</v>
      </c>
      <c r="F6386" s="1" t="s">
        <v>32900</v>
      </c>
      <c r="G6386" s="1" t="s">
        <v>655</v>
      </c>
      <c r="H6386" t="s">
        <v>1494</v>
      </c>
      <c r="I6386" s="1" t="s">
        <v>41</v>
      </c>
      <c r="J6386">
        <v>6.5</v>
      </c>
    </row>
    <row r="6387" spans="1:10" hidden="1" x14ac:dyDescent="0.25">
      <c r="A6387" s="24" t="str">
        <f t="shared" si="101"/>
        <v>7681THARCELOR (BERTON SICARD)</v>
      </c>
      <c r="B6387" s="1" t="s">
        <v>1496</v>
      </c>
      <c r="C6387" s="1" t="s">
        <v>32898</v>
      </c>
      <c r="D6387" s="1" t="s">
        <v>78</v>
      </c>
      <c r="E6387" s="1" t="s">
        <v>1497</v>
      </c>
      <c r="F6387" s="1" t="s">
        <v>32900</v>
      </c>
      <c r="G6387" s="1" t="s">
        <v>655</v>
      </c>
      <c r="H6387" t="s">
        <v>1496</v>
      </c>
      <c r="I6387" s="1" t="s">
        <v>41</v>
      </c>
      <c r="J6387">
        <v>6.5</v>
      </c>
    </row>
    <row r="6388" spans="1:10" hidden="1" x14ac:dyDescent="0.25">
      <c r="A6388" s="24" t="str">
        <f t="shared" si="101"/>
        <v>7682THARCELOR (BERTON SICARD)</v>
      </c>
      <c r="B6388" s="1" t="s">
        <v>1498</v>
      </c>
      <c r="C6388" s="1" t="s">
        <v>32898</v>
      </c>
      <c r="D6388" s="1" t="s">
        <v>78</v>
      </c>
      <c r="E6388" s="1" t="s">
        <v>1499</v>
      </c>
      <c r="F6388" s="1" t="s">
        <v>32900</v>
      </c>
      <c r="G6388" s="1" t="s">
        <v>655</v>
      </c>
      <c r="H6388" t="s">
        <v>1498</v>
      </c>
      <c r="I6388" s="1" t="s">
        <v>41</v>
      </c>
      <c r="J6388">
        <v>6.5</v>
      </c>
    </row>
    <row r="6389" spans="1:10" hidden="1" x14ac:dyDescent="0.25">
      <c r="A6389" s="24" t="str">
        <f t="shared" si="101"/>
        <v>7683THARCELOR (BERTON SICARD)</v>
      </c>
      <c r="B6389" s="1" t="s">
        <v>1500</v>
      </c>
      <c r="C6389" s="1" t="s">
        <v>32898</v>
      </c>
      <c r="D6389" s="1" t="s">
        <v>78</v>
      </c>
      <c r="E6389" s="1" t="s">
        <v>1501</v>
      </c>
      <c r="F6389" s="1" t="s">
        <v>32900</v>
      </c>
      <c r="G6389" s="1" t="s">
        <v>655</v>
      </c>
      <c r="H6389" t="s">
        <v>1500</v>
      </c>
      <c r="I6389" s="1" t="s">
        <v>41</v>
      </c>
      <c r="J6389">
        <v>6.5</v>
      </c>
    </row>
    <row r="6390" spans="1:10" hidden="1" x14ac:dyDescent="0.25">
      <c r="A6390" s="24" t="str">
        <f t="shared" si="101"/>
        <v>7684THARCELOR (BERTON SICARD)</v>
      </c>
      <c r="B6390" s="1" t="s">
        <v>1502</v>
      </c>
      <c r="C6390" s="1" t="s">
        <v>32898</v>
      </c>
      <c r="D6390" s="1" t="s">
        <v>78</v>
      </c>
      <c r="E6390" s="1" t="s">
        <v>1503</v>
      </c>
      <c r="F6390" s="1" t="s">
        <v>32900</v>
      </c>
      <c r="G6390" s="1" t="s">
        <v>655</v>
      </c>
      <c r="H6390" t="s">
        <v>1502</v>
      </c>
      <c r="I6390" s="1" t="s">
        <v>41</v>
      </c>
      <c r="J6390">
        <v>6.5</v>
      </c>
    </row>
    <row r="6391" spans="1:10" hidden="1" x14ac:dyDescent="0.25">
      <c r="A6391" s="24" t="str">
        <f t="shared" si="101"/>
        <v>7690ARCELOR (BERTON SICARD)</v>
      </c>
      <c r="B6391" s="1">
        <v>7690</v>
      </c>
      <c r="C6391" s="1" t="s">
        <v>32898</v>
      </c>
      <c r="D6391" s="1" t="s">
        <v>78</v>
      </c>
      <c r="E6391" s="1" t="s">
        <v>1505</v>
      </c>
      <c r="F6391" s="1" t="s">
        <v>32900</v>
      </c>
      <c r="G6391" s="1" t="s">
        <v>655</v>
      </c>
      <c r="H6391">
        <v>7690</v>
      </c>
      <c r="I6391" s="1" t="s">
        <v>41</v>
      </c>
      <c r="J6391">
        <v>6.5</v>
      </c>
    </row>
    <row r="6392" spans="1:10" hidden="1" x14ac:dyDescent="0.25">
      <c r="A6392" s="24" t="str">
        <f t="shared" si="101"/>
        <v>7691THARCELOR (BERTON SICARD)</v>
      </c>
      <c r="B6392" s="1" t="s">
        <v>1506</v>
      </c>
      <c r="C6392" s="1" t="s">
        <v>32898</v>
      </c>
      <c r="D6392" s="1" t="s">
        <v>78</v>
      </c>
      <c r="E6392" s="1" t="s">
        <v>1507</v>
      </c>
      <c r="F6392" s="1" t="s">
        <v>32900</v>
      </c>
      <c r="G6392" s="1" t="s">
        <v>655</v>
      </c>
      <c r="H6392" t="s">
        <v>1506</v>
      </c>
      <c r="I6392" s="1" t="s">
        <v>41</v>
      </c>
      <c r="J6392">
        <v>6.5</v>
      </c>
    </row>
    <row r="6393" spans="1:10" hidden="1" x14ac:dyDescent="0.25">
      <c r="A6393" s="24" t="str">
        <f t="shared" si="101"/>
        <v>7746ARCELOR (BERTON SICARD)</v>
      </c>
      <c r="B6393" s="1">
        <v>7746</v>
      </c>
      <c r="C6393" s="1" t="s">
        <v>32898</v>
      </c>
      <c r="D6393" s="1" t="s">
        <v>78</v>
      </c>
      <c r="E6393" s="1" t="s">
        <v>2258</v>
      </c>
      <c r="F6393" s="1" t="s">
        <v>32900</v>
      </c>
      <c r="G6393" s="1" t="s">
        <v>655</v>
      </c>
      <c r="H6393">
        <v>7746</v>
      </c>
      <c r="I6393" s="1" t="s">
        <v>41</v>
      </c>
      <c r="J6393">
        <v>1</v>
      </c>
    </row>
    <row r="6394" spans="1:10" hidden="1" x14ac:dyDescent="0.25">
      <c r="A6394" s="24" t="str">
        <f t="shared" si="101"/>
        <v>7749ARCELOR (BERTON SICARD)</v>
      </c>
      <c r="B6394" s="1">
        <v>7749</v>
      </c>
      <c r="C6394" s="1" t="s">
        <v>32898</v>
      </c>
      <c r="D6394" s="1" t="s">
        <v>78</v>
      </c>
      <c r="E6394" s="1" t="s">
        <v>2344</v>
      </c>
      <c r="F6394" s="1" t="s">
        <v>32900</v>
      </c>
      <c r="G6394" s="1" t="s">
        <v>655</v>
      </c>
      <c r="H6394">
        <v>7749</v>
      </c>
      <c r="I6394" s="1" t="s">
        <v>41</v>
      </c>
      <c r="J6394">
        <v>1</v>
      </c>
    </row>
    <row r="6395" spans="1:10" hidden="1" x14ac:dyDescent="0.25">
      <c r="A6395" s="24" t="str">
        <f t="shared" si="101"/>
        <v>7750ARCELOR (BERTON SICARD)</v>
      </c>
      <c r="B6395" s="1">
        <v>7750</v>
      </c>
      <c r="C6395" s="1" t="s">
        <v>32898</v>
      </c>
      <c r="D6395" s="1" t="s">
        <v>78</v>
      </c>
      <c r="E6395" s="1" t="s">
        <v>2345</v>
      </c>
      <c r="F6395" s="1" t="s">
        <v>32900</v>
      </c>
      <c r="G6395" s="1" t="s">
        <v>655</v>
      </c>
      <c r="H6395">
        <v>7750</v>
      </c>
      <c r="I6395" s="1" t="s">
        <v>41</v>
      </c>
      <c r="J6395">
        <v>1</v>
      </c>
    </row>
    <row r="6396" spans="1:10" hidden="1" x14ac:dyDescent="0.25">
      <c r="A6396" s="24" t="str">
        <f t="shared" si="101"/>
        <v>7757ARCELOR (BERTON SICARD)</v>
      </c>
      <c r="B6396" s="1">
        <v>7757</v>
      </c>
      <c r="C6396" s="1" t="s">
        <v>32898</v>
      </c>
      <c r="D6396" s="1" t="s">
        <v>78</v>
      </c>
      <c r="E6396" s="1" t="s">
        <v>2346</v>
      </c>
      <c r="F6396" s="1" t="s">
        <v>32900</v>
      </c>
      <c r="G6396" s="1" t="s">
        <v>655</v>
      </c>
      <c r="H6396">
        <v>7757</v>
      </c>
      <c r="I6396" s="1" t="s">
        <v>41</v>
      </c>
      <c r="J6396">
        <v>10</v>
      </c>
    </row>
    <row r="6397" spans="1:10" hidden="1" x14ac:dyDescent="0.25">
      <c r="A6397" s="24" t="str">
        <f t="shared" si="101"/>
        <v>7758ARCELOR (BERTON SICARD)</v>
      </c>
      <c r="B6397" s="1">
        <v>7758</v>
      </c>
      <c r="C6397" s="1" t="s">
        <v>32898</v>
      </c>
      <c r="D6397" s="1" t="s">
        <v>78</v>
      </c>
      <c r="E6397" s="1" t="s">
        <v>2347</v>
      </c>
      <c r="F6397" s="1" t="s">
        <v>32900</v>
      </c>
      <c r="G6397" s="1" t="s">
        <v>655</v>
      </c>
      <c r="H6397">
        <v>7758</v>
      </c>
      <c r="I6397" s="1" t="s">
        <v>41</v>
      </c>
      <c r="J6397">
        <v>10</v>
      </c>
    </row>
    <row r="6398" spans="1:10" hidden="1" x14ac:dyDescent="0.25">
      <c r="A6398" s="24" t="str">
        <f t="shared" si="101"/>
        <v>7759ARCELOR (BERTON SICARD)</v>
      </c>
      <c r="B6398" s="1">
        <v>7759</v>
      </c>
      <c r="C6398" s="1" t="s">
        <v>32898</v>
      </c>
      <c r="D6398" s="1" t="s">
        <v>78</v>
      </c>
      <c r="E6398" s="1" t="s">
        <v>2348</v>
      </c>
      <c r="F6398" s="1" t="s">
        <v>32900</v>
      </c>
      <c r="G6398" s="1" t="s">
        <v>655</v>
      </c>
      <c r="H6398">
        <v>7759</v>
      </c>
      <c r="I6398" s="1" t="s">
        <v>41</v>
      </c>
      <c r="J6398">
        <v>1</v>
      </c>
    </row>
    <row r="6399" spans="1:10" x14ac:dyDescent="0.25">
      <c r="A6399" s="24" t="str">
        <f t="shared" si="101"/>
        <v>7766ARCELOR (BERTON SICARD)</v>
      </c>
      <c r="B6399" s="1">
        <v>7766</v>
      </c>
      <c r="C6399" s="1" t="s">
        <v>32898</v>
      </c>
      <c r="D6399" s="1" t="s">
        <v>78</v>
      </c>
      <c r="E6399" s="1" t="s">
        <v>1509</v>
      </c>
      <c r="F6399" s="1" t="s">
        <v>32900</v>
      </c>
      <c r="G6399" s="1" t="s">
        <v>655</v>
      </c>
      <c r="H6399">
        <v>7766</v>
      </c>
      <c r="I6399" s="1" t="s">
        <v>41</v>
      </c>
      <c r="J6399">
        <v>6</v>
      </c>
    </row>
    <row r="6400" spans="1:10" hidden="1" x14ac:dyDescent="0.25">
      <c r="A6400" s="24" t="str">
        <f t="shared" si="101"/>
        <v>7770ARCELOR (BERTON SICARD)</v>
      </c>
      <c r="B6400" s="1">
        <v>7770</v>
      </c>
      <c r="C6400" s="1" t="s">
        <v>32898</v>
      </c>
      <c r="D6400" s="1" t="s">
        <v>32899</v>
      </c>
      <c r="E6400" s="1" t="s">
        <v>2103</v>
      </c>
      <c r="F6400" s="1" t="s">
        <v>32900</v>
      </c>
      <c r="G6400" s="1" t="s">
        <v>655</v>
      </c>
      <c r="H6400">
        <v>7770</v>
      </c>
      <c r="I6400" s="1" t="s">
        <v>41</v>
      </c>
      <c r="J6400">
        <v>10</v>
      </c>
    </row>
    <row r="6401" spans="1:10" hidden="1" x14ac:dyDescent="0.25">
      <c r="A6401" s="24" t="str">
        <f t="shared" si="101"/>
        <v>7771ARCELOR (BERTON SICARD)</v>
      </c>
      <c r="B6401" s="1">
        <v>7771</v>
      </c>
      <c r="C6401" s="1" t="s">
        <v>32898</v>
      </c>
      <c r="D6401" s="1" t="s">
        <v>78</v>
      </c>
      <c r="E6401" s="1" t="s">
        <v>2349</v>
      </c>
      <c r="F6401" s="1" t="s">
        <v>32900</v>
      </c>
      <c r="G6401" s="1" t="s">
        <v>655</v>
      </c>
      <c r="H6401">
        <v>7771</v>
      </c>
      <c r="I6401" s="1" t="s">
        <v>41</v>
      </c>
      <c r="J6401">
        <v>1</v>
      </c>
    </row>
    <row r="6402" spans="1:10" hidden="1" x14ac:dyDescent="0.25">
      <c r="A6402" s="24" t="str">
        <f t="shared" si="101"/>
        <v>7773ARCELOR (BERTON SICARD)</v>
      </c>
      <c r="B6402" s="1">
        <v>7773</v>
      </c>
      <c r="C6402" s="1" t="s">
        <v>32898</v>
      </c>
      <c r="D6402" s="1" t="s">
        <v>78</v>
      </c>
      <c r="E6402" s="1" t="s">
        <v>2350</v>
      </c>
      <c r="F6402" s="1" t="s">
        <v>32900</v>
      </c>
      <c r="G6402" s="1" t="s">
        <v>655</v>
      </c>
      <c r="H6402">
        <v>7773</v>
      </c>
      <c r="I6402" s="1" t="s">
        <v>41</v>
      </c>
      <c r="J6402">
        <v>2</v>
      </c>
    </row>
    <row r="6403" spans="1:10" hidden="1" x14ac:dyDescent="0.25">
      <c r="A6403" s="24" t="str">
        <f t="shared" si="101"/>
        <v>7774ARCELOR (BERTON SICARD)</v>
      </c>
      <c r="B6403" s="1">
        <v>7774</v>
      </c>
      <c r="C6403" s="1" t="s">
        <v>32898</v>
      </c>
      <c r="D6403" s="1" t="s">
        <v>78</v>
      </c>
      <c r="E6403" s="1" t="s">
        <v>2351</v>
      </c>
      <c r="F6403" s="1" t="s">
        <v>32900</v>
      </c>
      <c r="G6403" s="1" t="s">
        <v>655</v>
      </c>
      <c r="H6403">
        <v>7774</v>
      </c>
      <c r="I6403" s="1" t="s">
        <v>41</v>
      </c>
      <c r="J6403">
        <v>2</v>
      </c>
    </row>
    <row r="6404" spans="1:10" hidden="1" x14ac:dyDescent="0.25">
      <c r="A6404" s="24" t="str">
        <f t="shared" si="101"/>
        <v>7776ARCELOR (BERTON SICARD)</v>
      </c>
      <c r="B6404" s="1">
        <v>7776</v>
      </c>
      <c r="C6404" s="1" t="s">
        <v>32898</v>
      </c>
      <c r="D6404" s="1" t="s">
        <v>78</v>
      </c>
      <c r="E6404" s="1" t="s">
        <v>2353</v>
      </c>
      <c r="F6404" s="1" t="s">
        <v>32900</v>
      </c>
      <c r="G6404" s="1" t="s">
        <v>655</v>
      </c>
      <c r="H6404">
        <v>7776</v>
      </c>
      <c r="I6404" s="1" t="s">
        <v>41</v>
      </c>
      <c r="J6404">
        <v>2</v>
      </c>
    </row>
    <row r="6405" spans="1:10" hidden="1" x14ac:dyDescent="0.25">
      <c r="A6405" s="24" t="str">
        <f t="shared" si="101"/>
        <v>7785ARCELOR (BERTON SICARD)</v>
      </c>
      <c r="B6405" s="1">
        <v>7785</v>
      </c>
      <c r="C6405" s="1" t="s">
        <v>32898</v>
      </c>
      <c r="D6405" s="1" t="s">
        <v>78</v>
      </c>
      <c r="E6405" s="1" t="s">
        <v>1511</v>
      </c>
      <c r="F6405" s="1" t="s">
        <v>32900</v>
      </c>
      <c r="G6405" s="1" t="s">
        <v>655</v>
      </c>
      <c r="H6405">
        <v>7785</v>
      </c>
      <c r="I6405" s="1" t="s">
        <v>41</v>
      </c>
      <c r="J6405">
        <v>6.5</v>
      </c>
    </row>
    <row r="6406" spans="1:10" hidden="1" x14ac:dyDescent="0.25">
      <c r="A6406" s="24" t="str">
        <f t="shared" si="101"/>
        <v>7785/4ARCELOR (BERTON SICARD)</v>
      </c>
      <c r="B6406" s="1" t="s">
        <v>1512</v>
      </c>
      <c r="C6406" s="1" t="s">
        <v>32898</v>
      </c>
      <c r="D6406" s="1" t="s">
        <v>78</v>
      </c>
      <c r="E6406" s="1" t="s">
        <v>1513</v>
      </c>
      <c r="F6406" s="1" t="s">
        <v>32900</v>
      </c>
      <c r="G6406" s="1" t="s">
        <v>655</v>
      </c>
      <c r="H6406" t="s">
        <v>1512</v>
      </c>
      <c r="I6406" s="1" t="s">
        <v>41</v>
      </c>
      <c r="J6406">
        <v>4</v>
      </c>
    </row>
    <row r="6407" spans="1:10" hidden="1" x14ac:dyDescent="0.25">
      <c r="A6407" s="24" t="str">
        <f t="shared" si="101"/>
        <v>7787ARCELOR (BERTON SICARD)</v>
      </c>
      <c r="B6407" s="1">
        <v>7787</v>
      </c>
      <c r="C6407" s="1" t="s">
        <v>32898</v>
      </c>
      <c r="D6407" s="1" t="s">
        <v>78</v>
      </c>
      <c r="E6407" s="1" t="s">
        <v>2354</v>
      </c>
      <c r="F6407" s="1" t="s">
        <v>32900</v>
      </c>
      <c r="G6407" s="1" t="s">
        <v>655</v>
      </c>
      <c r="H6407">
        <v>7787</v>
      </c>
      <c r="I6407" s="1" t="s">
        <v>41</v>
      </c>
      <c r="J6407">
        <v>1</v>
      </c>
    </row>
    <row r="6408" spans="1:10" hidden="1" x14ac:dyDescent="0.25">
      <c r="A6408" s="24" t="str">
        <f t="shared" si="101"/>
        <v>7789ARCELOR (BERTON SICARD)</v>
      </c>
      <c r="B6408" s="1">
        <v>7789</v>
      </c>
      <c r="C6408" s="1" t="s">
        <v>32898</v>
      </c>
      <c r="D6408" s="1" t="s">
        <v>78</v>
      </c>
      <c r="E6408" s="1" t="s">
        <v>2355</v>
      </c>
      <c r="F6408" s="1" t="s">
        <v>32900</v>
      </c>
      <c r="G6408" s="1" t="s">
        <v>655</v>
      </c>
      <c r="H6408">
        <v>7789</v>
      </c>
      <c r="I6408" s="1" t="s">
        <v>41</v>
      </c>
      <c r="J6408">
        <v>1</v>
      </c>
    </row>
    <row r="6409" spans="1:10" hidden="1" x14ac:dyDescent="0.25">
      <c r="A6409" s="24" t="str">
        <f t="shared" si="101"/>
        <v>7790ARCELOR (BERTON SICARD)</v>
      </c>
      <c r="B6409" s="1">
        <v>7790</v>
      </c>
      <c r="C6409" s="1" t="s">
        <v>32898</v>
      </c>
      <c r="D6409" s="1" t="s">
        <v>78</v>
      </c>
      <c r="E6409" s="1" t="s">
        <v>2356</v>
      </c>
      <c r="F6409" s="1" t="s">
        <v>32900</v>
      </c>
      <c r="G6409" s="1" t="s">
        <v>655</v>
      </c>
      <c r="H6409">
        <v>7790</v>
      </c>
      <c r="I6409" s="1" t="s">
        <v>41</v>
      </c>
      <c r="J6409">
        <v>1</v>
      </c>
    </row>
    <row r="6410" spans="1:10" hidden="1" x14ac:dyDescent="0.25">
      <c r="A6410" s="24" t="str">
        <f t="shared" si="101"/>
        <v>7791ARCELOR (BERTON SICARD)</v>
      </c>
      <c r="B6410" s="1">
        <v>7791</v>
      </c>
      <c r="C6410" s="1" t="s">
        <v>32898</v>
      </c>
      <c r="D6410" s="1" t="s">
        <v>78</v>
      </c>
      <c r="E6410" s="1" t="s">
        <v>2357</v>
      </c>
      <c r="F6410" s="1" t="s">
        <v>32900</v>
      </c>
      <c r="G6410" s="1" t="s">
        <v>655</v>
      </c>
      <c r="H6410">
        <v>7791</v>
      </c>
      <c r="I6410" s="1" t="s">
        <v>41</v>
      </c>
      <c r="J6410">
        <v>1</v>
      </c>
    </row>
    <row r="6411" spans="1:10" hidden="1" x14ac:dyDescent="0.25">
      <c r="A6411" s="24" t="str">
        <f t="shared" si="101"/>
        <v>7792ARCELOR (BERTON SICARD)</v>
      </c>
      <c r="B6411" s="1">
        <v>7792</v>
      </c>
      <c r="C6411" s="1" t="s">
        <v>32898</v>
      </c>
      <c r="D6411" s="1" t="s">
        <v>78</v>
      </c>
      <c r="E6411" s="1" t="s">
        <v>2358</v>
      </c>
      <c r="F6411" s="1" t="s">
        <v>32900</v>
      </c>
      <c r="G6411" s="1" t="s">
        <v>655</v>
      </c>
      <c r="H6411">
        <v>7792</v>
      </c>
      <c r="I6411" s="1" t="s">
        <v>41</v>
      </c>
      <c r="J6411">
        <v>1</v>
      </c>
    </row>
    <row r="6412" spans="1:10" hidden="1" x14ac:dyDescent="0.25">
      <c r="A6412" s="24" t="str">
        <f t="shared" ref="A6412:A6475" si="102">B6412&amp;F6412</f>
        <v>7795ARCELOR (BERTON SICARD)</v>
      </c>
      <c r="B6412" s="1">
        <v>7795</v>
      </c>
      <c r="C6412" s="1" t="s">
        <v>32898</v>
      </c>
      <c r="D6412" s="1" t="s">
        <v>32899</v>
      </c>
      <c r="E6412" s="1" t="s">
        <v>1514</v>
      </c>
      <c r="F6412" s="1" t="s">
        <v>32900</v>
      </c>
      <c r="G6412" s="1" t="s">
        <v>655</v>
      </c>
      <c r="H6412">
        <v>7795</v>
      </c>
      <c r="I6412" s="1" t="s">
        <v>41</v>
      </c>
      <c r="J6412">
        <v>6.5</v>
      </c>
    </row>
    <row r="6413" spans="1:10" hidden="1" x14ac:dyDescent="0.25">
      <c r="A6413" s="24" t="str">
        <f t="shared" si="102"/>
        <v>7801ARCELOR (BERTON SICARD)</v>
      </c>
      <c r="B6413" s="1">
        <v>7801</v>
      </c>
      <c r="C6413" s="1" t="s">
        <v>32898</v>
      </c>
      <c r="D6413" s="1" t="s">
        <v>78</v>
      </c>
      <c r="E6413" s="1" t="s">
        <v>2362</v>
      </c>
      <c r="F6413" s="1" t="s">
        <v>32900</v>
      </c>
      <c r="G6413" s="1" t="s">
        <v>655</v>
      </c>
      <c r="H6413">
        <v>7801</v>
      </c>
      <c r="I6413" s="1" t="s">
        <v>41</v>
      </c>
      <c r="J6413">
        <v>2</v>
      </c>
    </row>
    <row r="6414" spans="1:10" hidden="1" x14ac:dyDescent="0.25">
      <c r="A6414" s="24" t="str">
        <f t="shared" si="102"/>
        <v>7802ARCELOR (BERTON SICARD)</v>
      </c>
      <c r="B6414" s="1">
        <v>7802</v>
      </c>
      <c r="C6414" s="1" t="s">
        <v>32898</v>
      </c>
      <c r="D6414" s="1" t="s">
        <v>78</v>
      </c>
      <c r="E6414" s="1" t="s">
        <v>2461</v>
      </c>
      <c r="F6414" s="1" t="s">
        <v>32900</v>
      </c>
      <c r="G6414" s="1" t="s">
        <v>655</v>
      </c>
      <c r="H6414">
        <v>7802</v>
      </c>
      <c r="I6414" s="1" t="s">
        <v>41</v>
      </c>
      <c r="J6414">
        <v>1</v>
      </c>
    </row>
    <row r="6415" spans="1:10" hidden="1" x14ac:dyDescent="0.25">
      <c r="A6415" s="24" t="str">
        <f t="shared" si="102"/>
        <v>7816/4ARCELOR (BERTON SICARD)</v>
      </c>
      <c r="B6415" s="1" t="s">
        <v>1515</v>
      </c>
      <c r="C6415" s="1" t="s">
        <v>32898</v>
      </c>
      <c r="D6415" s="1" t="s">
        <v>78</v>
      </c>
      <c r="E6415" s="1" t="s">
        <v>290</v>
      </c>
      <c r="F6415" s="1" t="s">
        <v>32900</v>
      </c>
      <c r="G6415" s="1" t="s">
        <v>655</v>
      </c>
      <c r="H6415" t="s">
        <v>1515</v>
      </c>
      <c r="I6415" s="1" t="s">
        <v>41</v>
      </c>
      <c r="J6415">
        <v>4.7</v>
      </c>
    </row>
    <row r="6416" spans="1:10" hidden="1" x14ac:dyDescent="0.25">
      <c r="A6416" s="24" t="str">
        <f t="shared" si="102"/>
        <v>7816/4MARCELOR (BERTON SICARD)</v>
      </c>
      <c r="B6416" s="1" t="s">
        <v>1516</v>
      </c>
      <c r="C6416" s="1" t="s">
        <v>32898</v>
      </c>
      <c r="D6416" s="1" t="s">
        <v>78</v>
      </c>
      <c r="E6416" s="1" t="s">
        <v>290</v>
      </c>
      <c r="F6416" s="1" t="s">
        <v>32900</v>
      </c>
      <c r="G6416" s="1" t="s">
        <v>655</v>
      </c>
      <c r="H6416" t="s">
        <v>1516</v>
      </c>
      <c r="I6416" s="1" t="s">
        <v>41</v>
      </c>
      <c r="J6416">
        <v>4</v>
      </c>
    </row>
    <row r="6417" spans="1:10" hidden="1" x14ac:dyDescent="0.25">
      <c r="A6417" s="24" t="str">
        <f t="shared" si="102"/>
        <v>7817ARCELOR (BERTON SICARD)</v>
      </c>
      <c r="B6417" s="1">
        <v>7817</v>
      </c>
      <c r="C6417" s="1" t="s">
        <v>32898</v>
      </c>
      <c r="D6417" s="1" t="s">
        <v>78</v>
      </c>
      <c r="E6417" s="1" t="s">
        <v>1517</v>
      </c>
      <c r="F6417" s="1" t="s">
        <v>32900</v>
      </c>
      <c r="G6417" s="1" t="s">
        <v>655</v>
      </c>
      <c r="H6417">
        <v>7817</v>
      </c>
      <c r="I6417" s="1" t="s">
        <v>41</v>
      </c>
      <c r="J6417">
        <v>6.5</v>
      </c>
    </row>
    <row r="6418" spans="1:10" hidden="1" x14ac:dyDescent="0.25">
      <c r="A6418" s="24" t="str">
        <f t="shared" si="102"/>
        <v>7818ARCELOR (BERTON SICARD)</v>
      </c>
      <c r="B6418" s="1">
        <v>7818</v>
      </c>
      <c r="C6418" s="1" t="s">
        <v>32898</v>
      </c>
      <c r="D6418" s="1" t="s">
        <v>78</v>
      </c>
      <c r="E6418" s="1" t="s">
        <v>1518</v>
      </c>
      <c r="F6418" s="1" t="s">
        <v>32900</v>
      </c>
      <c r="G6418" s="1" t="s">
        <v>655</v>
      </c>
      <c r="H6418">
        <v>7818</v>
      </c>
      <c r="I6418" s="1" t="s">
        <v>41</v>
      </c>
      <c r="J6418">
        <v>6.5</v>
      </c>
    </row>
    <row r="6419" spans="1:10" hidden="1" x14ac:dyDescent="0.25">
      <c r="A6419" s="24" t="str">
        <f t="shared" si="102"/>
        <v>7820ARCELOR (BERTON SICARD)</v>
      </c>
      <c r="B6419" s="1">
        <v>7820</v>
      </c>
      <c r="C6419" s="1" t="s">
        <v>32898</v>
      </c>
      <c r="D6419" s="1" t="s">
        <v>78</v>
      </c>
      <c r="E6419" s="1" t="s">
        <v>1519</v>
      </c>
      <c r="F6419" s="1" t="s">
        <v>32900</v>
      </c>
      <c r="G6419" s="1" t="s">
        <v>655</v>
      </c>
      <c r="H6419">
        <v>7820</v>
      </c>
      <c r="I6419" s="1" t="s">
        <v>41</v>
      </c>
      <c r="J6419">
        <v>6.5</v>
      </c>
    </row>
    <row r="6420" spans="1:10" hidden="1" x14ac:dyDescent="0.25">
      <c r="A6420" s="24" t="str">
        <f t="shared" si="102"/>
        <v>7824ARCELOR (BERTON SICARD)</v>
      </c>
      <c r="B6420" s="1">
        <v>7824</v>
      </c>
      <c r="C6420" s="1" t="s">
        <v>32898</v>
      </c>
      <c r="D6420" s="1" t="s">
        <v>78</v>
      </c>
      <c r="E6420" s="1" t="s">
        <v>1520</v>
      </c>
      <c r="F6420" s="1" t="s">
        <v>32900</v>
      </c>
      <c r="G6420" s="1" t="s">
        <v>655</v>
      </c>
      <c r="H6420">
        <v>7824</v>
      </c>
      <c r="I6420" s="1" t="s">
        <v>41</v>
      </c>
      <c r="J6420">
        <v>6.5</v>
      </c>
    </row>
    <row r="6421" spans="1:10" hidden="1" x14ac:dyDescent="0.25">
      <c r="A6421" s="24" t="str">
        <f t="shared" si="102"/>
        <v>7828ARCELOR (BERTON SICARD)</v>
      </c>
      <c r="B6421" s="1">
        <v>7828</v>
      </c>
      <c r="C6421" s="1" t="s">
        <v>32898</v>
      </c>
      <c r="D6421" s="1" t="s">
        <v>78</v>
      </c>
      <c r="E6421" s="1" t="s">
        <v>1522</v>
      </c>
      <c r="F6421" s="1" t="s">
        <v>32900</v>
      </c>
      <c r="G6421" s="1" t="s">
        <v>655</v>
      </c>
      <c r="H6421">
        <v>7828</v>
      </c>
      <c r="I6421" s="1" t="s">
        <v>41</v>
      </c>
      <c r="J6421">
        <v>6.5</v>
      </c>
    </row>
    <row r="6422" spans="1:10" hidden="1" x14ac:dyDescent="0.25">
      <c r="A6422" s="24" t="str">
        <f t="shared" si="102"/>
        <v>7835ARCELOR (BERTON SICARD)</v>
      </c>
      <c r="B6422" s="1">
        <v>7835</v>
      </c>
      <c r="C6422" s="1" t="s">
        <v>32898</v>
      </c>
      <c r="D6422" s="1" t="s">
        <v>78</v>
      </c>
      <c r="E6422" s="1" t="s">
        <v>1523</v>
      </c>
      <c r="F6422" s="1" t="s">
        <v>32900</v>
      </c>
      <c r="G6422" s="1" t="s">
        <v>655</v>
      </c>
      <c r="H6422">
        <v>7835</v>
      </c>
      <c r="I6422" s="1" t="s">
        <v>41</v>
      </c>
      <c r="J6422">
        <v>6.5</v>
      </c>
    </row>
    <row r="6423" spans="1:10" hidden="1" x14ac:dyDescent="0.25">
      <c r="A6423" s="24" t="str">
        <f t="shared" si="102"/>
        <v>7836/4ARCELOR (BERTON SICARD)</v>
      </c>
      <c r="B6423" s="1" t="s">
        <v>1525</v>
      </c>
      <c r="C6423" s="1" t="s">
        <v>32898</v>
      </c>
      <c r="D6423" s="1" t="s">
        <v>78</v>
      </c>
      <c r="E6423" s="1" t="s">
        <v>1524</v>
      </c>
      <c r="F6423" s="1" t="s">
        <v>32900</v>
      </c>
      <c r="G6423" s="1" t="s">
        <v>655</v>
      </c>
      <c r="H6423" t="s">
        <v>1525</v>
      </c>
      <c r="I6423" s="1" t="s">
        <v>41</v>
      </c>
      <c r="J6423">
        <v>4.7</v>
      </c>
    </row>
    <row r="6424" spans="1:10" hidden="1" x14ac:dyDescent="0.25">
      <c r="A6424" s="24" t="str">
        <f t="shared" si="102"/>
        <v>8101ARCELOR (BERTON SICARD)</v>
      </c>
      <c r="B6424" s="1">
        <v>8101</v>
      </c>
      <c r="C6424" s="1" t="s">
        <v>32898</v>
      </c>
      <c r="D6424" s="1" t="s">
        <v>78</v>
      </c>
      <c r="E6424" s="1" t="s">
        <v>1526</v>
      </c>
      <c r="F6424" s="1" t="s">
        <v>32900</v>
      </c>
      <c r="G6424" s="1" t="s">
        <v>655</v>
      </c>
      <c r="H6424">
        <v>8101</v>
      </c>
      <c r="I6424" s="1" t="s">
        <v>41</v>
      </c>
      <c r="J6424">
        <v>6.5</v>
      </c>
    </row>
    <row r="6425" spans="1:10" hidden="1" x14ac:dyDescent="0.25">
      <c r="A6425" s="24" t="str">
        <f t="shared" si="102"/>
        <v>8102ARCELOR (BERTON SICARD)</v>
      </c>
      <c r="B6425" s="1">
        <v>8102</v>
      </c>
      <c r="C6425" s="1" t="s">
        <v>32898</v>
      </c>
      <c r="D6425" s="1" t="s">
        <v>78</v>
      </c>
      <c r="E6425" s="1" t="s">
        <v>1527</v>
      </c>
      <c r="F6425" s="1" t="s">
        <v>32900</v>
      </c>
      <c r="G6425" s="1" t="s">
        <v>655</v>
      </c>
      <c r="H6425">
        <v>8102</v>
      </c>
      <c r="I6425" s="1" t="s">
        <v>41</v>
      </c>
      <c r="J6425">
        <v>6.5</v>
      </c>
    </row>
    <row r="6426" spans="1:10" hidden="1" x14ac:dyDescent="0.25">
      <c r="A6426" s="24" t="str">
        <f t="shared" si="102"/>
        <v>8103ARCELOR (BERTON SICARD)</v>
      </c>
      <c r="B6426" s="1">
        <v>8103</v>
      </c>
      <c r="C6426" s="1" t="s">
        <v>32898</v>
      </c>
      <c r="D6426" s="1" t="s">
        <v>78</v>
      </c>
      <c r="E6426" s="1" t="s">
        <v>1528</v>
      </c>
      <c r="F6426" s="1" t="s">
        <v>32900</v>
      </c>
      <c r="G6426" s="1" t="s">
        <v>655</v>
      </c>
      <c r="H6426">
        <v>8103</v>
      </c>
      <c r="I6426" s="1" t="s">
        <v>41</v>
      </c>
      <c r="J6426">
        <v>6.5</v>
      </c>
    </row>
    <row r="6427" spans="1:10" hidden="1" x14ac:dyDescent="0.25">
      <c r="A6427" s="24" t="str">
        <f t="shared" si="102"/>
        <v>8105ARCELOR (BERTON SICARD)</v>
      </c>
      <c r="B6427" s="1">
        <v>8105</v>
      </c>
      <c r="C6427" s="1" t="s">
        <v>32898</v>
      </c>
      <c r="D6427" s="1" t="s">
        <v>78</v>
      </c>
      <c r="E6427" s="1" t="s">
        <v>1532</v>
      </c>
      <c r="F6427" s="1" t="s">
        <v>32900</v>
      </c>
      <c r="G6427" s="1" t="s">
        <v>655</v>
      </c>
      <c r="H6427">
        <v>8105</v>
      </c>
      <c r="I6427" s="1" t="s">
        <v>41</v>
      </c>
      <c r="J6427">
        <v>6.5</v>
      </c>
    </row>
    <row r="6428" spans="1:10" hidden="1" x14ac:dyDescent="0.25">
      <c r="A6428" s="24" t="str">
        <f t="shared" si="102"/>
        <v>8106ARCELOR (BERTON SICARD)</v>
      </c>
      <c r="B6428" s="1">
        <v>8106</v>
      </c>
      <c r="C6428" s="1" t="s">
        <v>32898</v>
      </c>
      <c r="D6428" s="1" t="s">
        <v>168</v>
      </c>
      <c r="E6428" s="1" t="s">
        <v>1533</v>
      </c>
      <c r="F6428" s="1" t="s">
        <v>32900</v>
      </c>
      <c r="G6428" s="1" t="s">
        <v>655</v>
      </c>
      <c r="H6428">
        <v>8106</v>
      </c>
      <c r="I6428" s="1" t="s">
        <v>41</v>
      </c>
      <c r="J6428">
        <v>6.5</v>
      </c>
    </row>
    <row r="6429" spans="1:10" hidden="1" x14ac:dyDescent="0.25">
      <c r="A6429" s="24" t="str">
        <f t="shared" si="102"/>
        <v>8108ARCELOR (BERTON SICARD)</v>
      </c>
      <c r="B6429" s="1">
        <v>8108</v>
      </c>
      <c r="C6429" s="1" t="s">
        <v>32898</v>
      </c>
      <c r="D6429" s="1" t="s">
        <v>78</v>
      </c>
      <c r="E6429" s="1" t="s">
        <v>1534</v>
      </c>
      <c r="F6429" s="1" t="s">
        <v>32900</v>
      </c>
      <c r="G6429" s="1" t="s">
        <v>655</v>
      </c>
      <c r="H6429">
        <v>8108</v>
      </c>
      <c r="I6429" s="1" t="s">
        <v>41</v>
      </c>
      <c r="J6429">
        <v>6.5</v>
      </c>
    </row>
    <row r="6430" spans="1:10" hidden="1" x14ac:dyDescent="0.25">
      <c r="A6430" s="24" t="str">
        <f t="shared" si="102"/>
        <v>8110ARCELOR (BERTON SICARD)</v>
      </c>
      <c r="B6430" s="1">
        <v>8110</v>
      </c>
      <c r="C6430" s="1" t="s">
        <v>32898</v>
      </c>
      <c r="D6430" s="1" t="s">
        <v>168</v>
      </c>
      <c r="E6430" s="1" t="s">
        <v>1535</v>
      </c>
      <c r="F6430" s="1" t="s">
        <v>32900</v>
      </c>
      <c r="G6430" s="1" t="s">
        <v>655</v>
      </c>
      <c r="H6430">
        <v>8110</v>
      </c>
      <c r="I6430" s="1" t="s">
        <v>41</v>
      </c>
      <c r="J6430">
        <v>6.5</v>
      </c>
    </row>
    <row r="6431" spans="1:10" hidden="1" x14ac:dyDescent="0.25">
      <c r="A6431" s="24" t="str">
        <f t="shared" si="102"/>
        <v>8177ARCELOR (BERTON SICARD)</v>
      </c>
      <c r="B6431" s="1">
        <v>8177</v>
      </c>
      <c r="C6431" s="1" t="s">
        <v>32898</v>
      </c>
      <c r="D6431" s="1" t="s">
        <v>168</v>
      </c>
      <c r="E6431" s="1" t="s">
        <v>2108</v>
      </c>
      <c r="F6431" s="1" t="s">
        <v>32900</v>
      </c>
      <c r="G6431" s="1" t="s">
        <v>655</v>
      </c>
      <c r="H6431">
        <v>8177</v>
      </c>
      <c r="I6431" s="1" t="s">
        <v>41</v>
      </c>
      <c r="J6431">
        <v>6.5</v>
      </c>
    </row>
    <row r="6432" spans="1:10" hidden="1" x14ac:dyDescent="0.25">
      <c r="A6432" s="24" t="str">
        <f t="shared" si="102"/>
        <v>8178ARCELOR (BERTON SICARD)</v>
      </c>
      <c r="B6432" s="1">
        <v>8178</v>
      </c>
      <c r="C6432" s="1" t="s">
        <v>32898</v>
      </c>
      <c r="D6432" s="1" t="s">
        <v>168</v>
      </c>
      <c r="E6432" s="1" t="s">
        <v>2109</v>
      </c>
      <c r="F6432" s="1" t="s">
        <v>32900</v>
      </c>
      <c r="G6432" s="1" t="s">
        <v>655</v>
      </c>
      <c r="H6432">
        <v>8178</v>
      </c>
      <c r="I6432" s="1" t="s">
        <v>41</v>
      </c>
      <c r="J6432">
        <v>6.5</v>
      </c>
    </row>
    <row r="6433" spans="1:10" hidden="1" x14ac:dyDescent="0.25">
      <c r="A6433" s="24" t="str">
        <f t="shared" si="102"/>
        <v>8179ARCELOR (BERTON SICARD)</v>
      </c>
      <c r="B6433" s="1">
        <v>8179</v>
      </c>
      <c r="C6433" s="1" t="s">
        <v>32898</v>
      </c>
      <c r="D6433" s="1" t="s">
        <v>168</v>
      </c>
      <c r="E6433" s="1" t="s">
        <v>1536</v>
      </c>
      <c r="F6433" s="1" t="s">
        <v>32900</v>
      </c>
      <c r="G6433" s="1" t="s">
        <v>655</v>
      </c>
      <c r="H6433">
        <v>8179</v>
      </c>
      <c r="I6433" s="1" t="s">
        <v>41</v>
      </c>
      <c r="J6433">
        <v>6.5</v>
      </c>
    </row>
    <row r="6434" spans="1:10" hidden="1" x14ac:dyDescent="0.25">
      <c r="A6434" s="24" t="str">
        <f t="shared" si="102"/>
        <v>8181ARCELOR (BERTON SICARD)</v>
      </c>
      <c r="B6434" s="1">
        <v>8181</v>
      </c>
      <c r="C6434" s="1" t="s">
        <v>32898</v>
      </c>
      <c r="D6434" s="1" t="s">
        <v>168</v>
      </c>
      <c r="E6434" s="1" t="s">
        <v>1537</v>
      </c>
      <c r="F6434" s="1" t="s">
        <v>32900</v>
      </c>
      <c r="G6434" s="1" t="s">
        <v>655</v>
      </c>
      <c r="H6434">
        <v>8181</v>
      </c>
      <c r="I6434" s="1" t="s">
        <v>41</v>
      </c>
      <c r="J6434">
        <v>6.5</v>
      </c>
    </row>
    <row r="6435" spans="1:10" hidden="1" x14ac:dyDescent="0.25">
      <c r="A6435" s="24" t="str">
        <f t="shared" si="102"/>
        <v>8183ARCELOR (BERTON SICARD)</v>
      </c>
      <c r="B6435" s="1">
        <v>8183</v>
      </c>
      <c r="C6435" s="1" t="s">
        <v>32898</v>
      </c>
      <c r="D6435" s="1" t="s">
        <v>168</v>
      </c>
      <c r="E6435" s="1" t="s">
        <v>1538</v>
      </c>
      <c r="F6435" s="1" t="s">
        <v>32900</v>
      </c>
      <c r="G6435" s="1" t="s">
        <v>655</v>
      </c>
      <c r="H6435">
        <v>8183</v>
      </c>
      <c r="I6435" s="1" t="s">
        <v>41</v>
      </c>
      <c r="J6435">
        <v>6.5</v>
      </c>
    </row>
    <row r="6436" spans="1:10" hidden="1" x14ac:dyDescent="0.25">
      <c r="A6436" s="24" t="str">
        <f t="shared" si="102"/>
        <v>8184ARCELOR (BERTON SICARD)</v>
      </c>
      <c r="B6436" s="1">
        <v>8184</v>
      </c>
      <c r="C6436" s="1" t="s">
        <v>32898</v>
      </c>
      <c r="D6436" s="1" t="s">
        <v>168</v>
      </c>
      <c r="E6436" s="1" t="s">
        <v>2110</v>
      </c>
      <c r="F6436" s="1" t="s">
        <v>32900</v>
      </c>
      <c r="G6436" s="1" t="s">
        <v>655</v>
      </c>
      <c r="H6436">
        <v>8184</v>
      </c>
      <c r="I6436" s="1" t="s">
        <v>41</v>
      </c>
      <c r="J6436">
        <v>6.5</v>
      </c>
    </row>
    <row r="6437" spans="1:10" hidden="1" x14ac:dyDescent="0.25">
      <c r="A6437" s="24" t="str">
        <f t="shared" si="102"/>
        <v>8186ARCELOR (BERTON SICARD)</v>
      </c>
      <c r="B6437" s="1">
        <v>8186</v>
      </c>
      <c r="C6437" s="1" t="s">
        <v>32898</v>
      </c>
      <c r="D6437" s="1" t="s">
        <v>78</v>
      </c>
      <c r="E6437" s="1" t="s">
        <v>2111</v>
      </c>
      <c r="F6437" s="1" t="s">
        <v>32900</v>
      </c>
      <c r="G6437" s="1" t="s">
        <v>655</v>
      </c>
      <c r="H6437">
        <v>8186</v>
      </c>
      <c r="I6437" s="1" t="s">
        <v>41</v>
      </c>
      <c r="J6437">
        <v>6.5</v>
      </c>
    </row>
    <row r="6438" spans="1:10" hidden="1" x14ac:dyDescent="0.25">
      <c r="A6438" s="24" t="str">
        <f t="shared" si="102"/>
        <v>8187ARCELOR (BERTON SICARD)</v>
      </c>
      <c r="B6438" s="1">
        <v>8187</v>
      </c>
      <c r="C6438" s="1" t="s">
        <v>32898</v>
      </c>
      <c r="D6438" s="1" t="s">
        <v>78</v>
      </c>
      <c r="E6438" s="1" t="s">
        <v>1539</v>
      </c>
      <c r="F6438" s="1" t="s">
        <v>32900</v>
      </c>
      <c r="G6438" s="1" t="s">
        <v>655</v>
      </c>
      <c r="H6438">
        <v>8187</v>
      </c>
      <c r="I6438" s="1" t="s">
        <v>41</v>
      </c>
      <c r="J6438">
        <v>6.5</v>
      </c>
    </row>
    <row r="6439" spans="1:10" hidden="1" x14ac:dyDescent="0.25">
      <c r="A6439" s="24" t="str">
        <f t="shared" si="102"/>
        <v>8198ARCELOR (BERTON SICARD)</v>
      </c>
      <c r="B6439" s="1">
        <v>8198</v>
      </c>
      <c r="C6439" s="1" t="s">
        <v>32898</v>
      </c>
      <c r="D6439" s="1" t="s">
        <v>78</v>
      </c>
      <c r="E6439" s="1" t="s">
        <v>1540</v>
      </c>
      <c r="F6439" s="1" t="s">
        <v>32900</v>
      </c>
      <c r="G6439" s="1" t="s">
        <v>655</v>
      </c>
      <c r="H6439">
        <v>8198</v>
      </c>
      <c r="I6439" s="1" t="s">
        <v>41</v>
      </c>
      <c r="J6439">
        <v>6.5</v>
      </c>
    </row>
    <row r="6440" spans="1:10" hidden="1" x14ac:dyDescent="0.25">
      <c r="A6440" s="24" t="str">
        <f t="shared" si="102"/>
        <v>8200ARCELOR (BERTON SICARD)</v>
      </c>
      <c r="B6440" s="1">
        <v>8200</v>
      </c>
      <c r="C6440" s="1" t="s">
        <v>32898</v>
      </c>
      <c r="D6440" s="1" t="s">
        <v>78</v>
      </c>
      <c r="E6440" s="1" t="s">
        <v>1541</v>
      </c>
      <c r="F6440" s="1" t="s">
        <v>32900</v>
      </c>
      <c r="G6440" s="1" t="s">
        <v>655</v>
      </c>
      <c r="H6440">
        <v>8200</v>
      </c>
      <c r="I6440" s="1" t="s">
        <v>41</v>
      </c>
      <c r="J6440">
        <v>6.5</v>
      </c>
    </row>
    <row r="6441" spans="1:10" hidden="1" x14ac:dyDescent="0.25">
      <c r="A6441" s="24" t="str">
        <f t="shared" si="102"/>
        <v>8201ARCELOR (BERTON SICARD)</v>
      </c>
      <c r="B6441" s="1">
        <v>8201</v>
      </c>
      <c r="C6441" s="1" t="s">
        <v>32898</v>
      </c>
      <c r="D6441" s="1" t="s">
        <v>78</v>
      </c>
      <c r="E6441" s="1" t="s">
        <v>1542</v>
      </c>
      <c r="F6441" s="1" t="s">
        <v>32900</v>
      </c>
      <c r="G6441" s="1" t="s">
        <v>655</v>
      </c>
      <c r="H6441">
        <v>8201</v>
      </c>
      <c r="I6441" s="1" t="s">
        <v>41</v>
      </c>
      <c r="J6441">
        <v>6.5</v>
      </c>
    </row>
    <row r="6442" spans="1:10" hidden="1" x14ac:dyDescent="0.25">
      <c r="A6442" s="24" t="str">
        <f t="shared" si="102"/>
        <v>8205ARCELOR (BERTON SICARD)</v>
      </c>
      <c r="B6442" s="1">
        <v>8205</v>
      </c>
      <c r="C6442" s="1" t="s">
        <v>32898</v>
      </c>
      <c r="D6442" s="1" t="s">
        <v>78</v>
      </c>
      <c r="E6442" s="1" t="s">
        <v>1543</v>
      </c>
      <c r="F6442" s="1" t="s">
        <v>32900</v>
      </c>
      <c r="G6442" s="1" t="s">
        <v>655</v>
      </c>
      <c r="H6442">
        <v>8205</v>
      </c>
      <c r="I6442" s="1" t="s">
        <v>41</v>
      </c>
      <c r="J6442">
        <v>6.5</v>
      </c>
    </row>
    <row r="6443" spans="1:10" hidden="1" x14ac:dyDescent="0.25">
      <c r="A6443" s="24" t="str">
        <f t="shared" si="102"/>
        <v>8213ARCELOR (BERTON SICARD)</v>
      </c>
      <c r="B6443" s="1">
        <v>8213</v>
      </c>
      <c r="C6443" s="1" t="s">
        <v>32898</v>
      </c>
      <c r="D6443" s="1" t="s">
        <v>78</v>
      </c>
      <c r="E6443" s="1" t="s">
        <v>1544</v>
      </c>
      <c r="F6443" s="1" t="s">
        <v>32900</v>
      </c>
      <c r="G6443" s="1" t="s">
        <v>655</v>
      </c>
      <c r="H6443">
        <v>8213</v>
      </c>
      <c r="I6443" s="1" t="s">
        <v>41</v>
      </c>
      <c r="J6443">
        <v>6.5</v>
      </c>
    </row>
    <row r="6444" spans="1:10" hidden="1" x14ac:dyDescent="0.25">
      <c r="A6444" s="24" t="str">
        <f t="shared" si="102"/>
        <v>8242ARCELOR (BERTON SICARD)</v>
      </c>
      <c r="B6444" s="1">
        <v>8242</v>
      </c>
      <c r="C6444" s="1" t="s">
        <v>32898</v>
      </c>
      <c r="D6444" s="1" t="s">
        <v>78</v>
      </c>
      <c r="E6444" s="1" t="s">
        <v>2112</v>
      </c>
      <c r="F6444" s="1" t="s">
        <v>32900</v>
      </c>
      <c r="G6444" s="1" t="s">
        <v>655</v>
      </c>
      <c r="H6444">
        <v>8242</v>
      </c>
      <c r="I6444" s="1" t="s">
        <v>41</v>
      </c>
      <c r="J6444">
        <v>6.5</v>
      </c>
    </row>
    <row r="6445" spans="1:10" hidden="1" x14ac:dyDescent="0.25">
      <c r="A6445" s="24" t="str">
        <f t="shared" si="102"/>
        <v>8289ARCELOR (BERTON SICARD)</v>
      </c>
      <c r="B6445" s="1">
        <v>8289</v>
      </c>
      <c r="C6445" s="1" t="s">
        <v>32898</v>
      </c>
      <c r="D6445" s="1" t="s">
        <v>78</v>
      </c>
      <c r="E6445" s="1" t="s">
        <v>1545</v>
      </c>
      <c r="F6445" s="1" t="s">
        <v>32900</v>
      </c>
      <c r="G6445" s="1" t="s">
        <v>655</v>
      </c>
      <c r="H6445">
        <v>8289</v>
      </c>
      <c r="I6445" s="1" t="s">
        <v>41</v>
      </c>
      <c r="J6445">
        <v>6.5</v>
      </c>
    </row>
    <row r="6446" spans="1:10" hidden="1" x14ac:dyDescent="0.25">
      <c r="A6446" s="24" t="str">
        <f t="shared" si="102"/>
        <v>8291ARCELOR (BERTON SICARD)</v>
      </c>
      <c r="B6446" s="1">
        <v>8291</v>
      </c>
      <c r="C6446" s="1" t="s">
        <v>32898</v>
      </c>
      <c r="D6446" s="1" t="s">
        <v>78</v>
      </c>
      <c r="E6446" s="1" t="s">
        <v>1549</v>
      </c>
      <c r="F6446" s="1" t="s">
        <v>32900</v>
      </c>
      <c r="G6446" s="1" t="s">
        <v>655</v>
      </c>
      <c r="H6446">
        <v>8291</v>
      </c>
      <c r="I6446" s="1" t="s">
        <v>41</v>
      </c>
      <c r="J6446">
        <v>6.5</v>
      </c>
    </row>
    <row r="6447" spans="1:10" hidden="1" x14ac:dyDescent="0.25">
      <c r="A6447" s="24" t="str">
        <f t="shared" si="102"/>
        <v>8292ARCELOR (BERTON SICARD)</v>
      </c>
      <c r="B6447" s="1">
        <v>8292</v>
      </c>
      <c r="C6447" s="1" t="s">
        <v>32898</v>
      </c>
      <c r="D6447" s="1" t="s">
        <v>78</v>
      </c>
      <c r="E6447" s="1" t="s">
        <v>1550</v>
      </c>
      <c r="F6447" s="1" t="s">
        <v>32900</v>
      </c>
      <c r="G6447" s="1" t="s">
        <v>655</v>
      </c>
      <c r="H6447">
        <v>8292</v>
      </c>
      <c r="I6447" s="1" t="s">
        <v>41</v>
      </c>
      <c r="J6447">
        <v>6.5</v>
      </c>
    </row>
    <row r="6448" spans="1:10" hidden="1" x14ac:dyDescent="0.25">
      <c r="A6448" s="24" t="str">
        <f t="shared" si="102"/>
        <v>8293ARCELOR (BERTON SICARD)</v>
      </c>
      <c r="B6448" s="1">
        <v>8293</v>
      </c>
      <c r="C6448" s="1" t="s">
        <v>32898</v>
      </c>
      <c r="D6448" s="1" t="s">
        <v>78</v>
      </c>
      <c r="E6448" s="1" t="s">
        <v>1551</v>
      </c>
      <c r="F6448" s="1" t="s">
        <v>32900</v>
      </c>
      <c r="G6448" s="1" t="s">
        <v>655</v>
      </c>
      <c r="H6448">
        <v>8293</v>
      </c>
      <c r="I6448" s="1" t="s">
        <v>41</v>
      </c>
      <c r="J6448">
        <v>6.5</v>
      </c>
    </row>
    <row r="6449" spans="1:10" hidden="1" x14ac:dyDescent="0.25">
      <c r="A6449" s="24" t="str">
        <f t="shared" si="102"/>
        <v>8294ARCELOR (BERTON SICARD)</v>
      </c>
      <c r="B6449" s="1">
        <v>8294</v>
      </c>
      <c r="C6449" s="1" t="s">
        <v>32898</v>
      </c>
      <c r="D6449" s="1" t="s">
        <v>78</v>
      </c>
      <c r="E6449" s="1" t="s">
        <v>1551</v>
      </c>
      <c r="F6449" s="1" t="s">
        <v>32900</v>
      </c>
      <c r="G6449" s="1" t="s">
        <v>655</v>
      </c>
      <c r="H6449">
        <v>8294</v>
      </c>
      <c r="I6449" s="1" t="s">
        <v>41</v>
      </c>
      <c r="J6449">
        <v>6.5</v>
      </c>
    </row>
    <row r="6450" spans="1:10" hidden="1" x14ac:dyDescent="0.25">
      <c r="A6450" s="24" t="str">
        <f t="shared" si="102"/>
        <v>8500ARCELOR (BERTON SICARD)</v>
      </c>
      <c r="B6450" s="1">
        <v>8500</v>
      </c>
      <c r="C6450" s="1" t="s">
        <v>32898</v>
      </c>
      <c r="D6450" s="1" t="s">
        <v>168</v>
      </c>
      <c r="E6450" s="1" t="s">
        <v>1555</v>
      </c>
      <c r="F6450" s="1" t="s">
        <v>32900</v>
      </c>
      <c r="G6450" s="1" t="s">
        <v>655</v>
      </c>
      <c r="H6450">
        <v>8500</v>
      </c>
      <c r="I6450" s="1" t="s">
        <v>41</v>
      </c>
      <c r="J6450">
        <v>6.5</v>
      </c>
    </row>
    <row r="6451" spans="1:10" hidden="1" x14ac:dyDescent="0.25">
      <c r="A6451" s="24" t="str">
        <f t="shared" si="102"/>
        <v>8501ARCELOR (BERTON SICARD)</v>
      </c>
      <c r="B6451" s="1">
        <v>8501</v>
      </c>
      <c r="C6451" s="1" t="s">
        <v>32898</v>
      </c>
      <c r="D6451" s="1" t="s">
        <v>168</v>
      </c>
      <c r="E6451" s="1" t="s">
        <v>1556</v>
      </c>
      <c r="F6451" s="1" t="s">
        <v>32900</v>
      </c>
      <c r="G6451" s="1" t="s">
        <v>655</v>
      </c>
      <c r="H6451">
        <v>8501</v>
      </c>
      <c r="I6451" s="1" t="s">
        <v>41</v>
      </c>
      <c r="J6451">
        <v>6.5</v>
      </c>
    </row>
    <row r="6452" spans="1:10" hidden="1" x14ac:dyDescent="0.25">
      <c r="A6452" s="24" t="str">
        <f t="shared" si="102"/>
        <v>8502ARCELOR (BERTON SICARD)</v>
      </c>
      <c r="B6452" s="1">
        <v>8502</v>
      </c>
      <c r="C6452" s="1" t="s">
        <v>32898</v>
      </c>
      <c r="D6452" s="1" t="s">
        <v>168</v>
      </c>
      <c r="E6452" s="1" t="s">
        <v>1557</v>
      </c>
      <c r="F6452" s="1" t="s">
        <v>32900</v>
      </c>
      <c r="G6452" s="1" t="s">
        <v>655</v>
      </c>
      <c r="H6452">
        <v>8502</v>
      </c>
      <c r="I6452" s="1" t="s">
        <v>41</v>
      </c>
      <c r="J6452">
        <v>6.5</v>
      </c>
    </row>
    <row r="6453" spans="1:10" hidden="1" x14ac:dyDescent="0.25">
      <c r="A6453" s="24" t="str">
        <f t="shared" si="102"/>
        <v>8503ARCELOR (BERTON SICARD)</v>
      </c>
      <c r="B6453" s="1">
        <v>8503</v>
      </c>
      <c r="C6453" s="1" t="s">
        <v>32898</v>
      </c>
      <c r="D6453" s="1" t="s">
        <v>168</v>
      </c>
      <c r="E6453" s="1" t="s">
        <v>1558</v>
      </c>
      <c r="F6453" s="1" t="s">
        <v>32900</v>
      </c>
      <c r="G6453" s="1" t="s">
        <v>655</v>
      </c>
      <c r="H6453">
        <v>8503</v>
      </c>
      <c r="I6453" s="1" t="s">
        <v>41</v>
      </c>
      <c r="J6453">
        <v>6.5</v>
      </c>
    </row>
    <row r="6454" spans="1:10" hidden="1" x14ac:dyDescent="0.25">
      <c r="A6454" s="24" t="str">
        <f t="shared" si="102"/>
        <v>8504ARCELOR (BERTON SICARD)</v>
      </c>
      <c r="B6454" s="1">
        <v>8504</v>
      </c>
      <c r="C6454" s="1" t="s">
        <v>32898</v>
      </c>
      <c r="D6454" s="1" t="s">
        <v>168</v>
      </c>
      <c r="E6454" s="1" t="s">
        <v>1559</v>
      </c>
      <c r="F6454" s="1" t="s">
        <v>32900</v>
      </c>
      <c r="G6454" s="1" t="s">
        <v>655</v>
      </c>
      <c r="H6454">
        <v>8504</v>
      </c>
      <c r="I6454" s="1" t="s">
        <v>41</v>
      </c>
      <c r="J6454">
        <v>6.5</v>
      </c>
    </row>
    <row r="6455" spans="1:10" hidden="1" x14ac:dyDescent="0.25">
      <c r="A6455" s="24" t="str">
        <f t="shared" si="102"/>
        <v>8505ARCELOR (BERTON SICARD)</v>
      </c>
      <c r="B6455" s="1">
        <v>8505</v>
      </c>
      <c r="C6455" s="1" t="s">
        <v>32898</v>
      </c>
      <c r="D6455" s="1" t="s">
        <v>168</v>
      </c>
      <c r="E6455" s="1" t="s">
        <v>1560</v>
      </c>
      <c r="F6455" s="1" t="s">
        <v>32900</v>
      </c>
      <c r="G6455" s="1" t="s">
        <v>655</v>
      </c>
      <c r="H6455">
        <v>8505</v>
      </c>
      <c r="I6455" s="1" t="s">
        <v>41</v>
      </c>
      <c r="J6455">
        <v>6.5</v>
      </c>
    </row>
    <row r="6456" spans="1:10" hidden="1" x14ac:dyDescent="0.25">
      <c r="A6456" s="24" t="str">
        <f t="shared" si="102"/>
        <v>8506ARCELOR (BERTON SICARD)</v>
      </c>
      <c r="B6456" s="1">
        <v>8506</v>
      </c>
      <c r="C6456" s="1" t="s">
        <v>32898</v>
      </c>
      <c r="D6456" s="1" t="s">
        <v>168</v>
      </c>
      <c r="E6456" s="1" t="s">
        <v>1561</v>
      </c>
      <c r="F6456" s="1" t="s">
        <v>32900</v>
      </c>
      <c r="G6456" s="1" t="s">
        <v>655</v>
      </c>
      <c r="H6456">
        <v>8506</v>
      </c>
      <c r="I6456" s="1" t="s">
        <v>41</v>
      </c>
      <c r="J6456">
        <v>6.5</v>
      </c>
    </row>
    <row r="6457" spans="1:10" hidden="1" x14ac:dyDescent="0.25">
      <c r="A6457" s="24" t="str">
        <f t="shared" si="102"/>
        <v>8507ARCELOR (BERTON SICARD)</v>
      </c>
      <c r="B6457" s="1">
        <v>8507</v>
      </c>
      <c r="C6457" s="1" t="s">
        <v>32898</v>
      </c>
      <c r="D6457" s="1" t="s">
        <v>168</v>
      </c>
      <c r="E6457" s="1" t="s">
        <v>1562</v>
      </c>
      <c r="F6457" s="1" t="s">
        <v>32900</v>
      </c>
      <c r="G6457" s="1" t="s">
        <v>655</v>
      </c>
      <c r="H6457">
        <v>8507</v>
      </c>
      <c r="I6457" s="1" t="s">
        <v>41</v>
      </c>
      <c r="J6457">
        <v>6.5</v>
      </c>
    </row>
    <row r="6458" spans="1:10" hidden="1" x14ac:dyDescent="0.25">
      <c r="A6458" s="24" t="str">
        <f t="shared" si="102"/>
        <v>8508ARCELOR (BERTON SICARD)</v>
      </c>
      <c r="B6458" s="1">
        <v>8508</v>
      </c>
      <c r="C6458" s="1" t="s">
        <v>32898</v>
      </c>
      <c r="D6458" s="1" t="s">
        <v>168</v>
      </c>
      <c r="E6458" s="1" t="s">
        <v>1563</v>
      </c>
      <c r="F6458" s="1" t="s">
        <v>32900</v>
      </c>
      <c r="G6458" s="1" t="s">
        <v>655</v>
      </c>
      <c r="H6458">
        <v>8508</v>
      </c>
      <c r="I6458" s="1" t="s">
        <v>41</v>
      </c>
      <c r="J6458">
        <v>6.5</v>
      </c>
    </row>
    <row r="6459" spans="1:10" hidden="1" x14ac:dyDescent="0.25">
      <c r="A6459" s="24" t="str">
        <f t="shared" si="102"/>
        <v>8509ARCELOR (BERTON SICARD)</v>
      </c>
      <c r="B6459" s="1">
        <v>8509</v>
      </c>
      <c r="C6459" s="1" t="s">
        <v>32898</v>
      </c>
      <c r="D6459" s="1" t="s">
        <v>168</v>
      </c>
      <c r="E6459" s="1" t="s">
        <v>1564</v>
      </c>
      <c r="F6459" s="1" t="s">
        <v>32900</v>
      </c>
      <c r="G6459" s="1" t="s">
        <v>655</v>
      </c>
      <c r="H6459">
        <v>8509</v>
      </c>
      <c r="I6459" s="1" t="s">
        <v>41</v>
      </c>
      <c r="J6459">
        <v>6.5</v>
      </c>
    </row>
    <row r="6460" spans="1:10" hidden="1" x14ac:dyDescent="0.25">
      <c r="A6460" s="24" t="str">
        <f t="shared" si="102"/>
        <v>8510ARCELOR (BERTON SICARD)</v>
      </c>
      <c r="B6460" s="1">
        <v>8510</v>
      </c>
      <c r="C6460" s="1" t="s">
        <v>32898</v>
      </c>
      <c r="D6460" s="1" t="s">
        <v>168</v>
      </c>
      <c r="E6460" s="1" t="s">
        <v>1565</v>
      </c>
      <c r="F6460" s="1" t="s">
        <v>32900</v>
      </c>
      <c r="G6460" s="1" t="s">
        <v>655</v>
      </c>
      <c r="H6460">
        <v>8510</v>
      </c>
      <c r="I6460" s="1" t="s">
        <v>41</v>
      </c>
      <c r="J6460">
        <v>6.5</v>
      </c>
    </row>
    <row r="6461" spans="1:10" hidden="1" x14ac:dyDescent="0.25">
      <c r="A6461" s="24" t="str">
        <f t="shared" si="102"/>
        <v>8511ARCELOR (BERTON SICARD)</v>
      </c>
      <c r="B6461" s="1">
        <v>8511</v>
      </c>
      <c r="C6461" s="1" t="s">
        <v>32898</v>
      </c>
      <c r="D6461" s="1" t="s">
        <v>78</v>
      </c>
      <c r="E6461" s="1" t="s">
        <v>1566</v>
      </c>
      <c r="F6461" s="1" t="s">
        <v>32900</v>
      </c>
      <c r="G6461" s="1" t="s">
        <v>655</v>
      </c>
      <c r="H6461">
        <v>8511</v>
      </c>
      <c r="I6461" s="1" t="s">
        <v>41</v>
      </c>
      <c r="J6461">
        <v>6.5</v>
      </c>
    </row>
    <row r="6462" spans="1:10" hidden="1" x14ac:dyDescent="0.25">
      <c r="A6462" s="24" t="str">
        <f t="shared" si="102"/>
        <v>8512ARCELOR (BERTON SICARD)</v>
      </c>
      <c r="B6462" s="1">
        <v>8512</v>
      </c>
      <c r="C6462" s="1" t="s">
        <v>32898</v>
      </c>
      <c r="D6462" s="1" t="s">
        <v>78</v>
      </c>
      <c r="E6462" s="1" t="s">
        <v>1567</v>
      </c>
      <c r="F6462" s="1" t="s">
        <v>32900</v>
      </c>
      <c r="G6462" s="1" t="s">
        <v>655</v>
      </c>
      <c r="H6462">
        <v>8512</v>
      </c>
      <c r="I6462" s="1" t="s">
        <v>41</v>
      </c>
      <c r="J6462">
        <v>6.5</v>
      </c>
    </row>
    <row r="6463" spans="1:10" hidden="1" x14ac:dyDescent="0.25">
      <c r="A6463" s="24" t="str">
        <f t="shared" si="102"/>
        <v>8513ARCELOR (BERTON SICARD)</v>
      </c>
      <c r="B6463" s="1">
        <v>8513</v>
      </c>
      <c r="C6463" s="1" t="s">
        <v>32898</v>
      </c>
      <c r="D6463" s="1" t="s">
        <v>78</v>
      </c>
      <c r="E6463" s="1" t="s">
        <v>1568</v>
      </c>
      <c r="F6463" s="1" t="s">
        <v>32900</v>
      </c>
      <c r="G6463" s="1" t="s">
        <v>655</v>
      </c>
      <c r="H6463">
        <v>8513</v>
      </c>
      <c r="I6463" s="1" t="s">
        <v>41</v>
      </c>
      <c r="J6463">
        <v>6.5</v>
      </c>
    </row>
    <row r="6464" spans="1:10" hidden="1" x14ac:dyDescent="0.25">
      <c r="A6464" s="24" t="str">
        <f t="shared" si="102"/>
        <v>8514ARCELOR (BERTON SICARD)</v>
      </c>
      <c r="B6464" s="1">
        <v>8514</v>
      </c>
      <c r="C6464" s="1" t="s">
        <v>32898</v>
      </c>
      <c r="D6464" s="1" t="s">
        <v>78</v>
      </c>
      <c r="E6464" s="1" t="s">
        <v>1569</v>
      </c>
      <c r="F6464" s="1" t="s">
        <v>32900</v>
      </c>
      <c r="G6464" s="1" t="s">
        <v>655</v>
      </c>
      <c r="H6464">
        <v>8514</v>
      </c>
      <c r="I6464" s="1" t="s">
        <v>41</v>
      </c>
      <c r="J6464">
        <v>6.5</v>
      </c>
    </row>
    <row r="6465" spans="1:10" hidden="1" x14ac:dyDescent="0.25">
      <c r="A6465" s="24" t="str">
        <f t="shared" si="102"/>
        <v>8515ARCELOR (BERTON SICARD)</v>
      </c>
      <c r="B6465" s="1">
        <v>8515</v>
      </c>
      <c r="C6465" s="1" t="s">
        <v>32898</v>
      </c>
      <c r="D6465" s="1" t="s">
        <v>78</v>
      </c>
      <c r="E6465" s="1" t="s">
        <v>1570</v>
      </c>
      <c r="F6465" s="1" t="s">
        <v>32900</v>
      </c>
      <c r="G6465" s="1" t="s">
        <v>655</v>
      </c>
      <c r="H6465">
        <v>8515</v>
      </c>
      <c r="I6465" s="1" t="s">
        <v>41</v>
      </c>
      <c r="J6465">
        <v>6.5</v>
      </c>
    </row>
    <row r="6466" spans="1:10" hidden="1" x14ac:dyDescent="0.25">
      <c r="A6466" s="24" t="str">
        <f t="shared" si="102"/>
        <v>8516ARCELOR (BERTON SICARD)</v>
      </c>
      <c r="B6466" s="1">
        <v>8516</v>
      </c>
      <c r="C6466" s="1" t="s">
        <v>32898</v>
      </c>
      <c r="D6466" s="1" t="s">
        <v>78</v>
      </c>
      <c r="E6466" s="1" t="s">
        <v>1571</v>
      </c>
      <c r="F6466" s="1" t="s">
        <v>32900</v>
      </c>
      <c r="G6466" s="1" t="s">
        <v>655</v>
      </c>
      <c r="H6466">
        <v>8516</v>
      </c>
      <c r="I6466" s="1" t="s">
        <v>41</v>
      </c>
      <c r="J6466">
        <v>6.5</v>
      </c>
    </row>
    <row r="6467" spans="1:10" hidden="1" x14ac:dyDescent="0.25">
      <c r="A6467" s="24" t="str">
        <f t="shared" si="102"/>
        <v>8518ARCELOR (BERTON SICARD)</v>
      </c>
      <c r="B6467" s="1">
        <v>8518</v>
      </c>
      <c r="C6467" s="1" t="s">
        <v>32898</v>
      </c>
      <c r="D6467" s="1" t="s">
        <v>168</v>
      </c>
      <c r="E6467" s="1" t="s">
        <v>1572</v>
      </c>
      <c r="F6467" s="1" t="s">
        <v>32900</v>
      </c>
      <c r="G6467" s="1" t="s">
        <v>655</v>
      </c>
      <c r="H6467">
        <v>8518</v>
      </c>
      <c r="I6467" s="1" t="s">
        <v>41</v>
      </c>
      <c r="J6467">
        <v>6.5</v>
      </c>
    </row>
    <row r="6468" spans="1:10" hidden="1" x14ac:dyDescent="0.25">
      <c r="A6468" s="24" t="str">
        <f t="shared" si="102"/>
        <v>8519ARCELOR (BERTON SICARD)</v>
      </c>
      <c r="B6468" s="1">
        <v>8519</v>
      </c>
      <c r="C6468" s="1" t="s">
        <v>32898</v>
      </c>
      <c r="D6468" s="1" t="s">
        <v>168</v>
      </c>
      <c r="E6468" s="1" t="s">
        <v>1573</v>
      </c>
      <c r="F6468" s="1" t="s">
        <v>32900</v>
      </c>
      <c r="G6468" s="1" t="s">
        <v>655</v>
      </c>
      <c r="H6468">
        <v>8519</v>
      </c>
      <c r="I6468" s="1" t="s">
        <v>41</v>
      </c>
      <c r="J6468">
        <v>6.5</v>
      </c>
    </row>
    <row r="6469" spans="1:10" hidden="1" x14ac:dyDescent="0.25">
      <c r="A6469" s="24" t="str">
        <f t="shared" si="102"/>
        <v>8520ARCELOR (BERTON SICARD)</v>
      </c>
      <c r="B6469" s="1">
        <v>8520</v>
      </c>
      <c r="C6469" s="1" t="s">
        <v>32898</v>
      </c>
      <c r="D6469" s="1" t="s">
        <v>78</v>
      </c>
      <c r="E6469" s="1" t="s">
        <v>1574</v>
      </c>
      <c r="F6469" s="1" t="s">
        <v>32900</v>
      </c>
      <c r="G6469" s="1" t="s">
        <v>655</v>
      </c>
      <c r="H6469">
        <v>8520</v>
      </c>
      <c r="I6469" s="1" t="s">
        <v>41</v>
      </c>
      <c r="J6469">
        <v>6.5</v>
      </c>
    </row>
    <row r="6470" spans="1:10" hidden="1" x14ac:dyDescent="0.25">
      <c r="A6470" s="24" t="str">
        <f t="shared" si="102"/>
        <v>8521ARCELOR (BERTON SICARD)</v>
      </c>
      <c r="B6470" s="1">
        <v>8521</v>
      </c>
      <c r="C6470" s="1" t="s">
        <v>32898</v>
      </c>
      <c r="D6470" s="1" t="s">
        <v>168</v>
      </c>
      <c r="E6470" s="1" t="s">
        <v>1575</v>
      </c>
      <c r="F6470" s="1" t="s">
        <v>32900</v>
      </c>
      <c r="G6470" s="1" t="s">
        <v>655</v>
      </c>
      <c r="H6470">
        <v>8521</v>
      </c>
      <c r="I6470" s="1" t="s">
        <v>41</v>
      </c>
      <c r="J6470">
        <v>6.5</v>
      </c>
    </row>
    <row r="6471" spans="1:10" hidden="1" x14ac:dyDescent="0.25">
      <c r="A6471" s="24" t="str">
        <f t="shared" si="102"/>
        <v>8522ARCELOR (BERTON SICARD)</v>
      </c>
      <c r="B6471" s="1">
        <v>8522</v>
      </c>
      <c r="C6471" s="1" t="s">
        <v>32898</v>
      </c>
      <c r="D6471" s="1" t="s">
        <v>168</v>
      </c>
      <c r="E6471" s="1" t="s">
        <v>1576</v>
      </c>
      <c r="F6471" s="1" t="s">
        <v>32900</v>
      </c>
      <c r="G6471" s="1" t="s">
        <v>655</v>
      </c>
      <c r="H6471">
        <v>8522</v>
      </c>
      <c r="I6471" s="1" t="s">
        <v>41</v>
      </c>
      <c r="J6471">
        <v>6.5</v>
      </c>
    </row>
    <row r="6472" spans="1:10" hidden="1" x14ac:dyDescent="0.25">
      <c r="A6472" s="24" t="str">
        <f t="shared" si="102"/>
        <v>8523ARCELOR (BERTON SICARD)</v>
      </c>
      <c r="B6472" s="1">
        <v>8523</v>
      </c>
      <c r="C6472" s="1" t="s">
        <v>32898</v>
      </c>
      <c r="D6472" s="1" t="s">
        <v>168</v>
      </c>
      <c r="E6472" s="1" t="s">
        <v>1577</v>
      </c>
      <c r="F6472" s="1" t="s">
        <v>32900</v>
      </c>
      <c r="G6472" s="1" t="s">
        <v>655</v>
      </c>
      <c r="H6472">
        <v>8523</v>
      </c>
      <c r="I6472" s="1" t="s">
        <v>41</v>
      </c>
      <c r="J6472">
        <v>6.5</v>
      </c>
    </row>
    <row r="6473" spans="1:10" hidden="1" x14ac:dyDescent="0.25">
      <c r="A6473" s="24" t="str">
        <f t="shared" si="102"/>
        <v>8524ARCELOR (BERTON SICARD)</v>
      </c>
      <c r="B6473" s="1">
        <v>8524</v>
      </c>
      <c r="C6473" s="1" t="s">
        <v>32898</v>
      </c>
      <c r="D6473" s="1" t="s">
        <v>168</v>
      </c>
      <c r="E6473" s="1" t="s">
        <v>1577</v>
      </c>
      <c r="F6473" s="1" t="s">
        <v>32900</v>
      </c>
      <c r="G6473" s="1" t="s">
        <v>655</v>
      </c>
      <c r="H6473">
        <v>8524</v>
      </c>
      <c r="I6473" s="1" t="s">
        <v>41</v>
      </c>
      <c r="J6473">
        <v>6.5</v>
      </c>
    </row>
    <row r="6474" spans="1:10" hidden="1" x14ac:dyDescent="0.25">
      <c r="A6474" s="24" t="str">
        <f t="shared" si="102"/>
        <v>8525ARCELOR (BERTON SICARD)</v>
      </c>
      <c r="B6474" s="1">
        <v>8525</v>
      </c>
      <c r="C6474" s="1" t="s">
        <v>32898</v>
      </c>
      <c r="D6474" s="1" t="s">
        <v>168</v>
      </c>
      <c r="E6474" s="1" t="s">
        <v>1578</v>
      </c>
      <c r="F6474" s="1" t="s">
        <v>32900</v>
      </c>
      <c r="G6474" s="1" t="s">
        <v>655</v>
      </c>
      <c r="H6474">
        <v>8525</v>
      </c>
      <c r="I6474" s="1" t="s">
        <v>41</v>
      </c>
      <c r="J6474">
        <v>6.5</v>
      </c>
    </row>
    <row r="6475" spans="1:10" hidden="1" x14ac:dyDescent="0.25">
      <c r="A6475" s="24" t="str">
        <f t="shared" si="102"/>
        <v>8535ARCELOR (BERTON SICARD)</v>
      </c>
      <c r="B6475" s="1">
        <v>8535</v>
      </c>
      <c r="C6475" s="1" t="s">
        <v>32898</v>
      </c>
      <c r="D6475" s="1" t="s">
        <v>78</v>
      </c>
      <c r="E6475" s="1" t="s">
        <v>1580</v>
      </c>
      <c r="F6475" s="1" t="s">
        <v>32900</v>
      </c>
      <c r="G6475" s="1" t="s">
        <v>655</v>
      </c>
      <c r="H6475">
        <v>8535</v>
      </c>
      <c r="I6475" s="1" t="s">
        <v>41</v>
      </c>
      <c r="J6475">
        <v>6.5</v>
      </c>
    </row>
    <row r="6476" spans="1:10" hidden="1" x14ac:dyDescent="0.25">
      <c r="A6476" s="24" t="str">
        <f t="shared" ref="A6476:A6539" si="103">B6476&amp;F6476</f>
        <v>8536ARCELOR (BERTON SICARD)</v>
      </c>
      <c r="B6476" s="1">
        <v>8536</v>
      </c>
      <c r="C6476" s="1" t="s">
        <v>32898</v>
      </c>
      <c r="D6476" s="1" t="s">
        <v>78</v>
      </c>
      <c r="E6476" s="1" t="s">
        <v>1581</v>
      </c>
      <c r="F6476" s="1" t="s">
        <v>32900</v>
      </c>
      <c r="G6476" s="1" t="s">
        <v>655</v>
      </c>
      <c r="H6476">
        <v>8536</v>
      </c>
      <c r="I6476" s="1" t="s">
        <v>41</v>
      </c>
      <c r="J6476">
        <v>6.5</v>
      </c>
    </row>
    <row r="6477" spans="1:10" hidden="1" x14ac:dyDescent="0.25">
      <c r="A6477" s="24" t="str">
        <f t="shared" si="103"/>
        <v>8537ARCELOR (BERTON SICARD)</v>
      </c>
      <c r="B6477" s="1">
        <v>8537</v>
      </c>
      <c r="C6477" s="1" t="s">
        <v>32898</v>
      </c>
      <c r="D6477" s="1" t="s">
        <v>78</v>
      </c>
      <c r="E6477" s="1" t="s">
        <v>1582</v>
      </c>
      <c r="F6477" s="1" t="s">
        <v>32900</v>
      </c>
      <c r="G6477" s="1" t="s">
        <v>655</v>
      </c>
      <c r="H6477">
        <v>8537</v>
      </c>
      <c r="I6477" s="1" t="s">
        <v>41</v>
      </c>
      <c r="J6477">
        <v>6.5</v>
      </c>
    </row>
    <row r="6478" spans="1:10" hidden="1" x14ac:dyDescent="0.25">
      <c r="A6478" s="24" t="str">
        <f t="shared" si="103"/>
        <v>8541ARCELOR (BERTON SICARD)</v>
      </c>
      <c r="B6478" s="1">
        <v>8541</v>
      </c>
      <c r="C6478" s="1" t="s">
        <v>32898</v>
      </c>
      <c r="D6478" s="1" t="s">
        <v>78</v>
      </c>
      <c r="E6478" s="1" t="s">
        <v>1583</v>
      </c>
      <c r="F6478" s="1" t="s">
        <v>32900</v>
      </c>
      <c r="G6478" s="1" t="s">
        <v>655</v>
      </c>
      <c r="H6478">
        <v>8541</v>
      </c>
      <c r="I6478" s="1" t="s">
        <v>41</v>
      </c>
      <c r="J6478">
        <v>6.5</v>
      </c>
    </row>
    <row r="6479" spans="1:10" hidden="1" x14ac:dyDescent="0.25">
      <c r="A6479" s="24" t="str">
        <f t="shared" si="103"/>
        <v>8542ARCELOR (BERTON SICARD)</v>
      </c>
      <c r="B6479" s="1">
        <v>8542</v>
      </c>
      <c r="C6479" s="1" t="s">
        <v>32898</v>
      </c>
      <c r="D6479" s="1" t="s">
        <v>168</v>
      </c>
      <c r="E6479" s="1" t="s">
        <v>1584</v>
      </c>
      <c r="F6479" s="1" t="s">
        <v>32900</v>
      </c>
      <c r="G6479" s="1" t="s">
        <v>655</v>
      </c>
      <c r="H6479">
        <v>8542</v>
      </c>
      <c r="I6479" s="1" t="s">
        <v>41</v>
      </c>
      <c r="J6479">
        <v>6.5</v>
      </c>
    </row>
    <row r="6480" spans="1:10" hidden="1" x14ac:dyDescent="0.25">
      <c r="A6480" s="24" t="str">
        <f t="shared" si="103"/>
        <v>8556ARCELOR (BERTON SICARD)</v>
      </c>
      <c r="B6480" s="1">
        <v>8556</v>
      </c>
      <c r="C6480" s="1" t="s">
        <v>32898</v>
      </c>
      <c r="D6480" s="1" t="s">
        <v>78</v>
      </c>
      <c r="E6480" s="1" t="s">
        <v>1585</v>
      </c>
      <c r="F6480" s="1" t="s">
        <v>32900</v>
      </c>
      <c r="G6480" s="1" t="s">
        <v>655</v>
      </c>
      <c r="H6480">
        <v>8556</v>
      </c>
      <c r="I6480" s="1" t="s">
        <v>41</v>
      </c>
      <c r="J6480">
        <v>6.5</v>
      </c>
    </row>
    <row r="6481" spans="1:10" hidden="1" x14ac:dyDescent="0.25">
      <c r="A6481" s="24" t="str">
        <f t="shared" si="103"/>
        <v>8557ARCELOR (BERTON SICARD)</v>
      </c>
      <c r="B6481" s="1">
        <v>8557</v>
      </c>
      <c r="C6481" s="1" t="s">
        <v>32898</v>
      </c>
      <c r="D6481" s="1" t="s">
        <v>78</v>
      </c>
      <c r="E6481" s="1" t="s">
        <v>1586</v>
      </c>
      <c r="F6481" s="1" t="s">
        <v>32900</v>
      </c>
      <c r="G6481" s="1" t="s">
        <v>655</v>
      </c>
      <c r="H6481">
        <v>8557</v>
      </c>
      <c r="I6481" s="1" t="s">
        <v>41</v>
      </c>
      <c r="J6481">
        <v>6.5</v>
      </c>
    </row>
    <row r="6482" spans="1:10" hidden="1" x14ac:dyDescent="0.25">
      <c r="A6482" s="24" t="str">
        <f t="shared" si="103"/>
        <v>8566ARCELOR (BERTON SICARD)</v>
      </c>
      <c r="B6482" s="1">
        <v>8566</v>
      </c>
      <c r="C6482" s="1" t="s">
        <v>32898</v>
      </c>
      <c r="D6482" s="1" t="s">
        <v>78</v>
      </c>
      <c r="E6482" s="1" t="s">
        <v>2260</v>
      </c>
      <c r="F6482" s="1" t="s">
        <v>32900</v>
      </c>
      <c r="G6482" s="1" t="s">
        <v>655</v>
      </c>
      <c r="H6482">
        <v>8566</v>
      </c>
      <c r="I6482" s="1" t="s">
        <v>41</v>
      </c>
      <c r="J6482">
        <v>6.3</v>
      </c>
    </row>
    <row r="6483" spans="1:10" hidden="1" x14ac:dyDescent="0.25">
      <c r="A6483" s="24" t="str">
        <f t="shared" si="103"/>
        <v>8568ARCELOR (BERTON SICARD)</v>
      </c>
      <c r="B6483" s="1">
        <v>8568</v>
      </c>
      <c r="C6483" s="1" t="s">
        <v>32898</v>
      </c>
      <c r="D6483" s="1" t="s">
        <v>78</v>
      </c>
      <c r="E6483" s="1" t="s">
        <v>1589</v>
      </c>
      <c r="F6483" s="1" t="s">
        <v>32900</v>
      </c>
      <c r="G6483" s="1" t="s">
        <v>655</v>
      </c>
      <c r="H6483">
        <v>8568</v>
      </c>
      <c r="I6483" s="1" t="s">
        <v>41</v>
      </c>
      <c r="J6483">
        <v>6.5</v>
      </c>
    </row>
    <row r="6484" spans="1:10" hidden="1" x14ac:dyDescent="0.25">
      <c r="A6484" s="24" t="str">
        <f t="shared" si="103"/>
        <v>8569ARCELOR (BERTON SICARD)</v>
      </c>
      <c r="B6484" s="1">
        <v>8569</v>
      </c>
      <c r="C6484" s="1" t="s">
        <v>32898</v>
      </c>
      <c r="D6484" s="1" t="s">
        <v>168</v>
      </c>
      <c r="E6484" s="1" t="s">
        <v>2261</v>
      </c>
      <c r="F6484" s="1" t="s">
        <v>32900</v>
      </c>
      <c r="G6484" s="1" t="s">
        <v>655</v>
      </c>
      <c r="H6484">
        <v>8569</v>
      </c>
      <c r="I6484" s="1" t="s">
        <v>41</v>
      </c>
      <c r="J6484">
        <v>6.5</v>
      </c>
    </row>
    <row r="6485" spans="1:10" hidden="1" x14ac:dyDescent="0.25">
      <c r="A6485" s="24" t="str">
        <f t="shared" si="103"/>
        <v>8570ARCELOR (BERTON SICARD)</v>
      </c>
      <c r="B6485" s="1">
        <v>8570</v>
      </c>
      <c r="C6485" s="1" t="s">
        <v>32898</v>
      </c>
      <c r="D6485" s="1" t="s">
        <v>78</v>
      </c>
      <c r="E6485" s="1" t="s">
        <v>2262</v>
      </c>
      <c r="F6485" s="1" t="s">
        <v>32900</v>
      </c>
      <c r="G6485" s="1" t="s">
        <v>655</v>
      </c>
      <c r="H6485">
        <v>8570</v>
      </c>
      <c r="I6485" s="1" t="s">
        <v>41</v>
      </c>
      <c r="J6485">
        <v>6.5</v>
      </c>
    </row>
    <row r="6486" spans="1:10" hidden="1" x14ac:dyDescent="0.25">
      <c r="A6486" s="24" t="str">
        <f t="shared" si="103"/>
        <v>8573ARCELOR (BERTON SICARD)</v>
      </c>
      <c r="B6486" s="1">
        <v>8573</v>
      </c>
      <c r="C6486" s="1" t="s">
        <v>32898</v>
      </c>
      <c r="D6486" s="1" t="s">
        <v>78</v>
      </c>
      <c r="E6486" s="1" t="s">
        <v>1591</v>
      </c>
      <c r="F6486" s="1" t="s">
        <v>32900</v>
      </c>
      <c r="G6486" s="1" t="s">
        <v>655</v>
      </c>
      <c r="H6486">
        <v>8573</v>
      </c>
      <c r="I6486" s="1" t="s">
        <v>41</v>
      </c>
      <c r="J6486">
        <v>6.5</v>
      </c>
    </row>
    <row r="6487" spans="1:10" hidden="1" x14ac:dyDescent="0.25">
      <c r="A6487" s="24" t="str">
        <f t="shared" si="103"/>
        <v>8574ARCELOR (BERTON SICARD)</v>
      </c>
      <c r="B6487" s="1">
        <v>8574</v>
      </c>
      <c r="C6487" s="1" t="s">
        <v>32898</v>
      </c>
      <c r="D6487" s="1" t="s">
        <v>78</v>
      </c>
      <c r="E6487" s="1" t="s">
        <v>1592</v>
      </c>
      <c r="F6487" s="1" t="s">
        <v>32900</v>
      </c>
      <c r="G6487" s="1" t="s">
        <v>655</v>
      </c>
      <c r="H6487">
        <v>8574</v>
      </c>
      <c r="I6487" s="1" t="s">
        <v>41</v>
      </c>
      <c r="J6487">
        <v>6.5</v>
      </c>
    </row>
    <row r="6488" spans="1:10" hidden="1" x14ac:dyDescent="0.25">
      <c r="A6488" s="24" t="str">
        <f t="shared" si="103"/>
        <v>8575ARCELOR (BERTON SICARD)</v>
      </c>
      <c r="B6488" s="1">
        <v>8575</v>
      </c>
      <c r="C6488" s="1" t="s">
        <v>32898</v>
      </c>
      <c r="D6488" s="1" t="s">
        <v>168</v>
      </c>
      <c r="E6488" s="1" t="s">
        <v>2113</v>
      </c>
      <c r="F6488" s="1" t="s">
        <v>32900</v>
      </c>
      <c r="G6488" s="1" t="s">
        <v>655</v>
      </c>
      <c r="H6488">
        <v>8575</v>
      </c>
      <c r="I6488" s="1" t="s">
        <v>41</v>
      </c>
      <c r="J6488">
        <v>6.5</v>
      </c>
    </row>
    <row r="6489" spans="1:10" hidden="1" x14ac:dyDescent="0.25">
      <c r="A6489" s="24" t="str">
        <f t="shared" si="103"/>
        <v>8667ARCELOR (BERTON SICARD)</v>
      </c>
      <c r="B6489" s="1">
        <v>8667</v>
      </c>
      <c r="C6489" s="1" t="s">
        <v>32898</v>
      </c>
      <c r="D6489" s="1" t="s">
        <v>78</v>
      </c>
      <c r="E6489" s="1" t="s">
        <v>2115</v>
      </c>
      <c r="F6489" s="1" t="s">
        <v>32900</v>
      </c>
      <c r="G6489" s="1" t="s">
        <v>655</v>
      </c>
      <c r="H6489">
        <v>8667</v>
      </c>
      <c r="I6489" s="1" t="s">
        <v>41</v>
      </c>
      <c r="J6489">
        <v>1</v>
      </c>
    </row>
    <row r="6490" spans="1:10" hidden="1" x14ac:dyDescent="0.25">
      <c r="A6490" s="24" t="str">
        <f t="shared" si="103"/>
        <v>8668ARCELOR (BERTON SICARD)</v>
      </c>
      <c r="B6490" s="1">
        <v>8668</v>
      </c>
      <c r="C6490" s="1" t="s">
        <v>32898</v>
      </c>
      <c r="D6490" s="1" t="s">
        <v>78</v>
      </c>
      <c r="E6490" s="1" t="s">
        <v>2116</v>
      </c>
      <c r="F6490" s="1" t="s">
        <v>32900</v>
      </c>
      <c r="G6490" s="1" t="s">
        <v>655</v>
      </c>
      <c r="H6490">
        <v>8668</v>
      </c>
      <c r="I6490" s="1" t="s">
        <v>41</v>
      </c>
      <c r="J6490">
        <v>1</v>
      </c>
    </row>
    <row r="6491" spans="1:10" hidden="1" x14ac:dyDescent="0.25">
      <c r="A6491" s="24" t="str">
        <f t="shared" si="103"/>
        <v>8670ARCELOR (BERTON SICARD)</v>
      </c>
      <c r="B6491" s="1">
        <v>8670</v>
      </c>
      <c r="C6491" s="1" t="s">
        <v>32898</v>
      </c>
      <c r="D6491" s="1" t="s">
        <v>78</v>
      </c>
      <c r="E6491" s="1" t="s">
        <v>1593</v>
      </c>
      <c r="F6491" s="1" t="s">
        <v>32900</v>
      </c>
      <c r="G6491" s="1" t="s">
        <v>655</v>
      </c>
      <c r="H6491">
        <v>8670</v>
      </c>
      <c r="I6491" s="1" t="s">
        <v>41</v>
      </c>
      <c r="J6491">
        <v>6.5</v>
      </c>
    </row>
    <row r="6492" spans="1:10" hidden="1" x14ac:dyDescent="0.25">
      <c r="A6492" s="24" t="str">
        <f t="shared" si="103"/>
        <v>8671ARCELOR (BERTON SICARD)</v>
      </c>
      <c r="B6492" s="1">
        <v>8671</v>
      </c>
      <c r="C6492" s="1" t="s">
        <v>32898</v>
      </c>
      <c r="D6492" s="1" t="s">
        <v>78</v>
      </c>
      <c r="E6492" s="1" t="s">
        <v>1594</v>
      </c>
      <c r="F6492" s="1" t="s">
        <v>32900</v>
      </c>
      <c r="G6492" s="1" t="s">
        <v>655</v>
      </c>
      <c r="H6492">
        <v>8671</v>
      </c>
      <c r="I6492" s="1" t="s">
        <v>41</v>
      </c>
      <c r="J6492">
        <v>6.5</v>
      </c>
    </row>
    <row r="6493" spans="1:10" hidden="1" x14ac:dyDescent="0.25">
      <c r="A6493" s="24" t="str">
        <f t="shared" si="103"/>
        <v>8803ARCELOR (BERTON SICARD)</v>
      </c>
      <c r="B6493" s="1">
        <v>8803</v>
      </c>
      <c r="C6493" s="1" t="s">
        <v>32898</v>
      </c>
      <c r="D6493" s="1" t="s">
        <v>78</v>
      </c>
      <c r="E6493" s="1" t="s">
        <v>1595</v>
      </c>
      <c r="F6493" s="1" t="s">
        <v>32900</v>
      </c>
      <c r="G6493" s="1" t="s">
        <v>655</v>
      </c>
      <c r="H6493">
        <v>8803</v>
      </c>
      <c r="I6493" s="1" t="s">
        <v>41</v>
      </c>
      <c r="J6493">
        <v>6</v>
      </c>
    </row>
    <row r="6494" spans="1:10" hidden="1" x14ac:dyDescent="0.25">
      <c r="A6494" s="24" t="str">
        <f t="shared" si="103"/>
        <v>8810ARCELOR (BERTON SICARD)</v>
      </c>
      <c r="B6494" s="1">
        <v>8810</v>
      </c>
      <c r="C6494" s="1" t="s">
        <v>32898</v>
      </c>
      <c r="D6494" s="1" t="s">
        <v>78</v>
      </c>
      <c r="E6494" s="1" t="s">
        <v>480</v>
      </c>
      <c r="F6494" s="1" t="s">
        <v>32900</v>
      </c>
      <c r="G6494" s="1" t="s">
        <v>655</v>
      </c>
      <c r="H6494">
        <v>8810</v>
      </c>
      <c r="I6494" s="1" t="s">
        <v>41</v>
      </c>
      <c r="J6494">
        <v>6</v>
      </c>
    </row>
    <row r="6495" spans="1:10" hidden="1" x14ac:dyDescent="0.25">
      <c r="A6495" s="24" t="str">
        <f t="shared" si="103"/>
        <v>8811ARCELOR (BERTON SICARD)</v>
      </c>
      <c r="B6495" s="1">
        <v>8811</v>
      </c>
      <c r="C6495" s="1" t="s">
        <v>32898</v>
      </c>
      <c r="D6495" s="1" t="s">
        <v>78</v>
      </c>
      <c r="E6495" s="1" t="s">
        <v>1596</v>
      </c>
      <c r="F6495" s="1" t="s">
        <v>32900</v>
      </c>
      <c r="G6495" s="1" t="s">
        <v>655</v>
      </c>
      <c r="H6495">
        <v>8811</v>
      </c>
      <c r="I6495" s="1" t="s">
        <v>41</v>
      </c>
      <c r="J6495">
        <v>6</v>
      </c>
    </row>
    <row r="6496" spans="1:10" hidden="1" x14ac:dyDescent="0.25">
      <c r="A6496" s="24" t="str">
        <f t="shared" si="103"/>
        <v>8813ARCELOR (BERTON SICARD)</v>
      </c>
      <c r="B6496" s="1">
        <v>8813</v>
      </c>
      <c r="C6496" s="1" t="s">
        <v>32898</v>
      </c>
      <c r="D6496" s="1" t="s">
        <v>168</v>
      </c>
      <c r="E6496" s="1" t="s">
        <v>1597</v>
      </c>
      <c r="F6496" s="1" t="s">
        <v>32900</v>
      </c>
      <c r="G6496" s="1" t="s">
        <v>655</v>
      </c>
      <c r="H6496">
        <v>8813</v>
      </c>
      <c r="I6496" s="1" t="s">
        <v>41</v>
      </c>
      <c r="J6496">
        <v>6.5</v>
      </c>
    </row>
    <row r="6497" spans="1:10" hidden="1" x14ac:dyDescent="0.25">
      <c r="A6497" s="24" t="str">
        <f t="shared" si="103"/>
        <v>8814ARCELOR (BERTON SICARD)</v>
      </c>
      <c r="B6497" s="1">
        <v>8814</v>
      </c>
      <c r="C6497" s="1" t="s">
        <v>32898</v>
      </c>
      <c r="D6497" s="1" t="s">
        <v>168</v>
      </c>
      <c r="E6497" s="1" t="s">
        <v>1598</v>
      </c>
      <c r="F6497" s="1" t="s">
        <v>32900</v>
      </c>
      <c r="G6497" s="1" t="s">
        <v>655</v>
      </c>
      <c r="H6497">
        <v>8814</v>
      </c>
      <c r="I6497" s="1" t="s">
        <v>41</v>
      </c>
      <c r="J6497">
        <v>6.5</v>
      </c>
    </row>
    <row r="6498" spans="1:10" hidden="1" x14ac:dyDescent="0.25">
      <c r="A6498" s="24" t="str">
        <f t="shared" si="103"/>
        <v>8815ARCELOR (BERTON SICARD)</v>
      </c>
      <c r="B6498" s="1">
        <v>8815</v>
      </c>
      <c r="C6498" s="1" t="s">
        <v>32898</v>
      </c>
      <c r="D6498" s="1" t="s">
        <v>168</v>
      </c>
      <c r="E6498" s="1" t="s">
        <v>1599</v>
      </c>
      <c r="F6498" s="1" t="s">
        <v>32900</v>
      </c>
      <c r="G6498" s="1" t="s">
        <v>655</v>
      </c>
      <c r="H6498">
        <v>8815</v>
      </c>
      <c r="I6498" s="1" t="s">
        <v>41</v>
      </c>
      <c r="J6498">
        <v>6.5</v>
      </c>
    </row>
    <row r="6499" spans="1:10" hidden="1" x14ac:dyDescent="0.25">
      <c r="A6499" s="24" t="str">
        <f t="shared" si="103"/>
        <v>8822ARCELOR (BERTON SICARD)</v>
      </c>
      <c r="B6499" s="1">
        <v>8822</v>
      </c>
      <c r="C6499" s="1" t="s">
        <v>32898</v>
      </c>
      <c r="D6499" s="1" t="s">
        <v>78</v>
      </c>
      <c r="E6499" s="1" t="s">
        <v>1600</v>
      </c>
      <c r="F6499" s="1" t="s">
        <v>32900</v>
      </c>
      <c r="G6499" s="1" t="s">
        <v>655</v>
      </c>
      <c r="H6499">
        <v>8822</v>
      </c>
      <c r="I6499" s="1" t="s">
        <v>41</v>
      </c>
      <c r="J6499">
        <v>6</v>
      </c>
    </row>
    <row r="6500" spans="1:10" hidden="1" x14ac:dyDescent="0.25">
      <c r="A6500" s="24" t="str">
        <f t="shared" si="103"/>
        <v>8823ARCELOR (BERTON SICARD)</v>
      </c>
      <c r="B6500" s="1">
        <v>8823</v>
      </c>
      <c r="C6500" s="1" t="s">
        <v>32898</v>
      </c>
      <c r="D6500" s="1" t="s">
        <v>168</v>
      </c>
      <c r="E6500" s="1" t="s">
        <v>1601</v>
      </c>
      <c r="F6500" s="1" t="s">
        <v>32900</v>
      </c>
      <c r="G6500" s="1" t="s">
        <v>655</v>
      </c>
      <c r="H6500">
        <v>8823</v>
      </c>
      <c r="I6500" s="1" t="s">
        <v>41</v>
      </c>
      <c r="J6500">
        <v>6.5</v>
      </c>
    </row>
    <row r="6501" spans="1:10" hidden="1" x14ac:dyDescent="0.25">
      <c r="A6501" s="24" t="str">
        <f t="shared" si="103"/>
        <v>8830ARCELOR (BERTON SICARD)</v>
      </c>
      <c r="B6501" s="1">
        <v>8830</v>
      </c>
      <c r="C6501" s="1" t="s">
        <v>32898</v>
      </c>
      <c r="D6501" s="1" t="s">
        <v>78</v>
      </c>
      <c r="E6501" s="1" t="s">
        <v>1602</v>
      </c>
      <c r="F6501" s="1" t="s">
        <v>32900</v>
      </c>
      <c r="G6501" s="1" t="s">
        <v>655</v>
      </c>
      <c r="H6501">
        <v>8830</v>
      </c>
      <c r="I6501" s="1" t="s">
        <v>41</v>
      </c>
      <c r="J6501">
        <v>6</v>
      </c>
    </row>
    <row r="6502" spans="1:10" hidden="1" x14ac:dyDescent="0.25">
      <c r="A6502" s="24" t="str">
        <f t="shared" si="103"/>
        <v>8842ARCELOR (BERTON SICARD)</v>
      </c>
      <c r="B6502" s="1">
        <v>8842</v>
      </c>
      <c r="C6502" s="1" t="s">
        <v>32898</v>
      </c>
      <c r="D6502" s="1" t="s">
        <v>78</v>
      </c>
      <c r="E6502" s="1" t="s">
        <v>1603</v>
      </c>
      <c r="F6502" s="1" t="s">
        <v>32900</v>
      </c>
      <c r="G6502" s="1" t="s">
        <v>655</v>
      </c>
      <c r="H6502">
        <v>8842</v>
      </c>
      <c r="I6502" s="1" t="s">
        <v>41</v>
      </c>
      <c r="J6502">
        <v>6.5</v>
      </c>
    </row>
    <row r="6503" spans="1:10" hidden="1" x14ac:dyDescent="0.25">
      <c r="A6503" s="24" t="str">
        <f t="shared" si="103"/>
        <v>8843THARCELOR (BERTON SICARD)</v>
      </c>
      <c r="B6503" s="1" t="s">
        <v>1604</v>
      </c>
      <c r="C6503" s="1" t="s">
        <v>32898</v>
      </c>
      <c r="D6503" s="1" t="s">
        <v>78</v>
      </c>
      <c r="E6503" s="1" t="s">
        <v>1605</v>
      </c>
      <c r="F6503" s="1" t="s">
        <v>32900</v>
      </c>
      <c r="G6503" s="1" t="s">
        <v>655</v>
      </c>
      <c r="H6503" t="s">
        <v>1604</v>
      </c>
      <c r="I6503" s="1" t="s">
        <v>41</v>
      </c>
      <c r="J6503">
        <v>6.5</v>
      </c>
    </row>
    <row r="6504" spans="1:10" hidden="1" x14ac:dyDescent="0.25">
      <c r="A6504" s="24" t="str">
        <f t="shared" si="103"/>
        <v>8844ARCELOR (BERTON SICARD)</v>
      </c>
      <c r="B6504" s="1">
        <v>8844</v>
      </c>
      <c r="C6504" s="1" t="s">
        <v>32898</v>
      </c>
      <c r="D6504" s="1" t="s">
        <v>78</v>
      </c>
      <c r="E6504" s="1" t="s">
        <v>1606</v>
      </c>
      <c r="F6504" s="1" t="s">
        <v>32900</v>
      </c>
      <c r="G6504" s="1" t="s">
        <v>655</v>
      </c>
      <c r="H6504">
        <v>8844</v>
      </c>
      <c r="I6504" s="1" t="s">
        <v>41</v>
      </c>
      <c r="J6504">
        <v>6.5</v>
      </c>
    </row>
    <row r="6505" spans="1:10" hidden="1" x14ac:dyDescent="0.25">
      <c r="A6505" s="24" t="str">
        <f t="shared" si="103"/>
        <v>8853ARCELOR (BERTON SICARD)</v>
      </c>
      <c r="B6505" s="1">
        <v>8853</v>
      </c>
      <c r="C6505" s="1" t="s">
        <v>32898</v>
      </c>
      <c r="D6505" s="1" t="s">
        <v>168</v>
      </c>
      <c r="E6505" s="1" t="s">
        <v>1607</v>
      </c>
      <c r="F6505" s="1" t="s">
        <v>32900</v>
      </c>
      <c r="G6505" s="1" t="s">
        <v>655</v>
      </c>
      <c r="H6505">
        <v>8853</v>
      </c>
      <c r="I6505" s="1" t="s">
        <v>41</v>
      </c>
      <c r="J6505">
        <v>6.5</v>
      </c>
    </row>
    <row r="6506" spans="1:10" hidden="1" x14ac:dyDescent="0.25">
      <c r="A6506" s="24" t="str">
        <f t="shared" si="103"/>
        <v>8859ARCELOR (BERTON SICARD)</v>
      </c>
      <c r="B6506" s="1">
        <v>8859</v>
      </c>
      <c r="C6506" s="1" t="s">
        <v>32898</v>
      </c>
      <c r="D6506" s="1" t="s">
        <v>78</v>
      </c>
      <c r="E6506" s="1" t="s">
        <v>2118</v>
      </c>
      <c r="F6506" s="1" t="s">
        <v>32900</v>
      </c>
      <c r="G6506" s="1" t="s">
        <v>655</v>
      </c>
      <c r="H6506">
        <v>8859</v>
      </c>
      <c r="I6506" s="1" t="s">
        <v>41</v>
      </c>
      <c r="J6506">
        <v>6</v>
      </c>
    </row>
    <row r="6507" spans="1:10" hidden="1" x14ac:dyDescent="0.25">
      <c r="A6507" s="24" t="str">
        <f t="shared" si="103"/>
        <v>8873ARCELOR (BERTON SICARD)</v>
      </c>
      <c r="B6507" s="1">
        <v>8873</v>
      </c>
      <c r="C6507" s="1" t="s">
        <v>32898</v>
      </c>
      <c r="D6507" s="1" t="s">
        <v>78</v>
      </c>
      <c r="E6507" s="1" t="s">
        <v>1608</v>
      </c>
      <c r="F6507" s="1" t="s">
        <v>32900</v>
      </c>
      <c r="G6507" s="1" t="s">
        <v>655</v>
      </c>
      <c r="H6507">
        <v>8873</v>
      </c>
      <c r="I6507" s="1" t="s">
        <v>41</v>
      </c>
      <c r="J6507">
        <v>6.5</v>
      </c>
    </row>
    <row r="6508" spans="1:10" hidden="1" x14ac:dyDescent="0.25">
      <c r="A6508" s="24" t="str">
        <f t="shared" si="103"/>
        <v>8920ARCELOR (BERTON SICARD)</v>
      </c>
      <c r="B6508" s="1">
        <v>8920</v>
      </c>
      <c r="C6508" s="1" t="s">
        <v>32898</v>
      </c>
      <c r="D6508" s="1" t="s">
        <v>78</v>
      </c>
      <c r="E6508" s="1" t="s">
        <v>2119</v>
      </c>
      <c r="F6508" s="1" t="s">
        <v>32900</v>
      </c>
      <c r="G6508" s="1" t="s">
        <v>655</v>
      </c>
      <c r="H6508">
        <v>8920</v>
      </c>
      <c r="I6508" s="1" t="s">
        <v>41</v>
      </c>
      <c r="J6508">
        <v>1</v>
      </c>
    </row>
    <row r="6509" spans="1:10" hidden="1" x14ac:dyDescent="0.25">
      <c r="A6509" s="24" t="str">
        <f t="shared" si="103"/>
        <v>8921ARCELOR (BERTON SICARD)</v>
      </c>
      <c r="B6509" s="1">
        <v>8921</v>
      </c>
      <c r="C6509" s="1" t="s">
        <v>32898</v>
      </c>
      <c r="D6509" s="1" t="s">
        <v>78</v>
      </c>
      <c r="E6509" s="1" t="s">
        <v>2120</v>
      </c>
      <c r="F6509" s="1" t="s">
        <v>32900</v>
      </c>
      <c r="G6509" s="1" t="s">
        <v>655</v>
      </c>
      <c r="H6509">
        <v>8921</v>
      </c>
      <c r="I6509" s="1" t="s">
        <v>41</v>
      </c>
      <c r="J6509">
        <v>1</v>
      </c>
    </row>
    <row r="6510" spans="1:10" hidden="1" x14ac:dyDescent="0.25">
      <c r="A6510" s="24" t="str">
        <f t="shared" si="103"/>
        <v>8954ARCELOR (BERTON SICARD)</v>
      </c>
      <c r="B6510" s="1">
        <v>8954</v>
      </c>
      <c r="C6510" s="1" t="s">
        <v>32898</v>
      </c>
      <c r="D6510" s="1" t="s">
        <v>78</v>
      </c>
      <c r="E6510" s="1" t="s">
        <v>2263</v>
      </c>
      <c r="F6510" s="1" t="s">
        <v>32900</v>
      </c>
      <c r="G6510" s="1" t="s">
        <v>655</v>
      </c>
      <c r="H6510">
        <v>8954</v>
      </c>
      <c r="I6510" s="1" t="s">
        <v>41</v>
      </c>
      <c r="J6510">
        <v>1</v>
      </c>
    </row>
    <row r="6511" spans="1:10" hidden="1" x14ac:dyDescent="0.25">
      <c r="A6511" s="24" t="str">
        <f t="shared" si="103"/>
        <v>9002ARCELOR (BERTON SICARD)</v>
      </c>
      <c r="B6511" s="1">
        <v>9002</v>
      </c>
      <c r="C6511" s="1" t="s">
        <v>32898</v>
      </c>
      <c r="D6511" s="1" t="s">
        <v>78</v>
      </c>
      <c r="E6511" s="1" t="s">
        <v>1609</v>
      </c>
      <c r="F6511" s="1" t="s">
        <v>32900</v>
      </c>
      <c r="G6511" s="1" t="s">
        <v>655</v>
      </c>
      <c r="H6511">
        <v>9002</v>
      </c>
      <c r="I6511" s="1" t="s">
        <v>41</v>
      </c>
      <c r="J6511">
        <v>6.5</v>
      </c>
    </row>
    <row r="6512" spans="1:10" hidden="1" x14ac:dyDescent="0.25">
      <c r="A6512" s="24" t="str">
        <f t="shared" si="103"/>
        <v>9017ARCELOR (BERTON SICARD)</v>
      </c>
      <c r="B6512" s="1">
        <v>9017</v>
      </c>
      <c r="C6512" s="1" t="s">
        <v>32898</v>
      </c>
      <c r="D6512" s="1" t="s">
        <v>78</v>
      </c>
      <c r="E6512" s="1" t="s">
        <v>2363</v>
      </c>
      <c r="F6512" s="1" t="s">
        <v>32900</v>
      </c>
      <c r="G6512" s="1" t="s">
        <v>655</v>
      </c>
      <c r="H6512">
        <v>9017</v>
      </c>
      <c r="I6512" s="1" t="s">
        <v>41</v>
      </c>
      <c r="J6512">
        <v>1</v>
      </c>
    </row>
    <row r="6513" spans="1:10" hidden="1" x14ac:dyDescent="0.25">
      <c r="A6513" s="24" t="str">
        <f t="shared" si="103"/>
        <v>9022ARCELOR (BERTON SICARD)</v>
      </c>
      <c r="B6513" s="1">
        <v>9022</v>
      </c>
      <c r="C6513" s="1" t="s">
        <v>32898</v>
      </c>
      <c r="D6513" s="1" t="s">
        <v>168</v>
      </c>
      <c r="E6513" s="1" t="s">
        <v>2121</v>
      </c>
      <c r="F6513" s="1" t="s">
        <v>32900</v>
      </c>
      <c r="G6513" s="1" t="s">
        <v>655</v>
      </c>
      <c r="H6513">
        <v>9022</v>
      </c>
      <c r="I6513" s="1" t="s">
        <v>41</v>
      </c>
      <c r="J6513">
        <v>6</v>
      </c>
    </row>
    <row r="6514" spans="1:10" hidden="1" x14ac:dyDescent="0.25">
      <c r="A6514" s="24" t="str">
        <f t="shared" si="103"/>
        <v>9022/3ARCELOR (BERTON SICARD)</v>
      </c>
      <c r="B6514" s="1" t="s">
        <v>2122</v>
      </c>
      <c r="C6514" s="1" t="s">
        <v>32898</v>
      </c>
      <c r="D6514" s="1" t="s">
        <v>78</v>
      </c>
      <c r="E6514" s="1" t="s">
        <v>2123</v>
      </c>
      <c r="F6514" s="1" t="s">
        <v>32900</v>
      </c>
      <c r="G6514" s="1" t="s">
        <v>655</v>
      </c>
      <c r="H6514" t="s">
        <v>2122</v>
      </c>
      <c r="I6514" s="1" t="s">
        <v>41</v>
      </c>
      <c r="J6514">
        <v>3</v>
      </c>
    </row>
    <row r="6515" spans="1:10" hidden="1" x14ac:dyDescent="0.25">
      <c r="A6515" s="24" t="str">
        <f t="shared" si="103"/>
        <v>9023ARCELOR (BERTON SICARD)</v>
      </c>
      <c r="B6515" s="1">
        <v>9023</v>
      </c>
      <c r="C6515" s="1" t="s">
        <v>32898</v>
      </c>
      <c r="D6515" s="1" t="s">
        <v>168</v>
      </c>
      <c r="E6515" s="1" t="s">
        <v>2124</v>
      </c>
      <c r="F6515" s="1" t="s">
        <v>32900</v>
      </c>
      <c r="G6515" s="1" t="s">
        <v>655</v>
      </c>
      <c r="H6515">
        <v>9023</v>
      </c>
      <c r="I6515" s="1" t="s">
        <v>41</v>
      </c>
      <c r="J6515">
        <v>6</v>
      </c>
    </row>
    <row r="6516" spans="1:10" hidden="1" x14ac:dyDescent="0.25">
      <c r="A6516" s="24" t="str">
        <f t="shared" si="103"/>
        <v>9023/3ARCELOR (BERTON SICARD)</v>
      </c>
      <c r="B6516" s="1" t="s">
        <v>2125</v>
      </c>
      <c r="C6516" s="1" t="s">
        <v>32898</v>
      </c>
      <c r="D6516" s="1" t="s">
        <v>78</v>
      </c>
      <c r="E6516" s="1" t="s">
        <v>2126</v>
      </c>
      <c r="F6516" s="1" t="s">
        <v>32900</v>
      </c>
      <c r="G6516" s="1" t="s">
        <v>655</v>
      </c>
      <c r="H6516" t="s">
        <v>2125</v>
      </c>
      <c r="I6516" s="1" t="s">
        <v>41</v>
      </c>
      <c r="J6516">
        <v>3</v>
      </c>
    </row>
    <row r="6517" spans="1:10" hidden="1" x14ac:dyDescent="0.25">
      <c r="A6517" s="24" t="str">
        <f t="shared" si="103"/>
        <v>9130ARCELOR (BERTON SICARD)</v>
      </c>
      <c r="B6517" s="1">
        <v>9130</v>
      </c>
      <c r="C6517" s="1" t="s">
        <v>32898</v>
      </c>
      <c r="D6517" s="1" t="s">
        <v>78</v>
      </c>
      <c r="E6517" s="1" t="s">
        <v>1321</v>
      </c>
      <c r="F6517" s="1" t="s">
        <v>32900</v>
      </c>
      <c r="G6517" s="1" t="s">
        <v>655</v>
      </c>
      <c r="H6517">
        <v>9130</v>
      </c>
      <c r="I6517" s="1" t="s">
        <v>41</v>
      </c>
      <c r="J6517">
        <v>6.5</v>
      </c>
    </row>
    <row r="6518" spans="1:10" hidden="1" x14ac:dyDescent="0.25">
      <c r="A6518" s="24" t="str">
        <f t="shared" si="103"/>
        <v>9131ARCELOR (BERTON SICARD)</v>
      </c>
      <c r="B6518" s="1">
        <v>9131</v>
      </c>
      <c r="C6518" s="1" t="s">
        <v>32898</v>
      </c>
      <c r="D6518" s="1" t="s">
        <v>78</v>
      </c>
      <c r="E6518" s="1" t="s">
        <v>1322</v>
      </c>
      <c r="F6518" s="1" t="s">
        <v>32900</v>
      </c>
      <c r="G6518" s="1" t="s">
        <v>655</v>
      </c>
      <c r="H6518">
        <v>9131</v>
      </c>
      <c r="I6518" s="1" t="s">
        <v>41</v>
      </c>
      <c r="J6518">
        <v>6.5</v>
      </c>
    </row>
    <row r="6519" spans="1:10" hidden="1" x14ac:dyDescent="0.25">
      <c r="A6519" s="24" t="str">
        <f t="shared" si="103"/>
        <v>9132ARCELOR (BERTON SICARD)</v>
      </c>
      <c r="B6519" s="1">
        <v>9132</v>
      </c>
      <c r="C6519" s="1" t="s">
        <v>32898</v>
      </c>
      <c r="D6519" s="1" t="s">
        <v>78</v>
      </c>
      <c r="E6519" s="1" t="s">
        <v>1323</v>
      </c>
      <c r="F6519" s="1" t="s">
        <v>32900</v>
      </c>
      <c r="G6519" s="1" t="s">
        <v>655</v>
      </c>
      <c r="H6519">
        <v>9132</v>
      </c>
      <c r="I6519" s="1" t="s">
        <v>41</v>
      </c>
      <c r="J6519">
        <v>6.5</v>
      </c>
    </row>
    <row r="6520" spans="1:10" hidden="1" x14ac:dyDescent="0.25">
      <c r="A6520" s="24" t="str">
        <f t="shared" si="103"/>
        <v>9133ARCELOR (BERTON SICARD)</v>
      </c>
      <c r="B6520" s="1">
        <v>9133</v>
      </c>
      <c r="C6520" s="1" t="s">
        <v>32898</v>
      </c>
      <c r="D6520" s="1" t="s">
        <v>78</v>
      </c>
      <c r="E6520" s="1" t="s">
        <v>1326</v>
      </c>
      <c r="F6520" s="1" t="s">
        <v>32900</v>
      </c>
      <c r="G6520" s="1" t="s">
        <v>655</v>
      </c>
      <c r="H6520">
        <v>9133</v>
      </c>
      <c r="I6520" s="1" t="s">
        <v>41</v>
      </c>
      <c r="J6520">
        <v>6.5</v>
      </c>
    </row>
    <row r="6521" spans="1:10" hidden="1" x14ac:dyDescent="0.25">
      <c r="A6521" s="24" t="str">
        <f t="shared" si="103"/>
        <v>9142ARCELOR (BERTON SICARD)</v>
      </c>
      <c r="B6521" s="1">
        <v>9142</v>
      </c>
      <c r="C6521" s="1" t="s">
        <v>32898</v>
      </c>
      <c r="D6521" s="1" t="s">
        <v>78</v>
      </c>
      <c r="E6521" s="1" t="s">
        <v>1610</v>
      </c>
      <c r="F6521" s="1" t="s">
        <v>32900</v>
      </c>
      <c r="G6521" s="1" t="s">
        <v>655</v>
      </c>
      <c r="H6521">
        <v>9142</v>
      </c>
      <c r="I6521" s="1" t="s">
        <v>41</v>
      </c>
      <c r="J6521">
        <v>6.5</v>
      </c>
    </row>
    <row r="6522" spans="1:10" hidden="1" x14ac:dyDescent="0.25">
      <c r="A6522" s="24" t="str">
        <f t="shared" si="103"/>
        <v>9143ARCELOR (BERTON SICARD)</v>
      </c>
      <c r="B6522" s="1">
        <v>9143</v>
      </c>
      <c r="C6522" s="1" t="s">
        <v>32898</v>
      </c>
      <c r="D6522" s="1" t="s">
        <v>78</v>
      </c>
      <c r="E6522" s="1" t="s">
        <v>1611</v>
      </c>
      <c r="F6522" s="1" t="s">
        <v>32900</v>
      </c>
      <c r="G6522" s="1" t="s">
        <v>655</v>
      </c>
      <c r="H6522">
        <v>9143</v>
      </c>
      <c r="I6522" s="1" t="s">
        <v>41</v>
      </c>
      <c r="J6522">
        <v>6.5</v>
      </c>
    </row>
    <row r="6523" spans="1:10" hidden="1" x14ac:dyDescent="0.25">
      <c r="A6523" s="24" t="str">
        <f t="shared" si="103"/>
        <v>9145ARCELOR (BERTON SICARD)</v>
      </c>
      <c r="B6523" s="1">
        <v>9145</v>
      </c>
      <c r="C6523" s="1" t="s">
        <v>32898</v>
      </c>
      <c r="D6523" s="1" t="s">
        <v>78</v>
      </c>
      <c r="E6523" s="1" t="s">
        <v>679</v>
      </c>
      <c r="F6523" s="1" t="s">
        <v>32900</v>
      </c>
      <c r="G6523" s="1" t="s">
        <v>655</v>
      </c>
      <c r="H6523">
        <v>9145</v>
      </c>
      <c r="I6523" s="1" t="s">
        <v>41</v>
      </c>
      <c r="J6523">
        <v>6.5</v>
      </c>
    </row>
    <row r="6524" spans="1:10" hidden="1" x14ac:dyDescent="0.25">
      <c r="A6524" s="24" t="str">
        <f t="shared" si="103"/>
        <v>9146ARCELOR (BERTON SICARD)</v>
      </c>
      <c r="B6524" s="1">
        <v>9146</v>
      </c>
      <c r="C6524" s="1" t="s">
        <v>32898</v>
      </c>
      <c r="D6524" s="1" t="s">
        <v>78</v>
      </c>
      <c r="E6524" s="1" t="s">
        <v>1324</v>
      </c>
      <c r="F6524" s="1" t="s">
        <v>32900</v>
      </c>
      <c r="G6524" s="1" t="s">
        <v>655</v>
      </c>
      <c r="H6524">
        <v>9146</v>
      </c>
      <c r="I6524" s="1" t="s">
        <v>41</v>
      </c>
      <c r="J6524">
        <v>6.5</v>
      </c>
    </row>
    <row r="6525" spans="1:10" hidden="1" x14ac:dyDescent="0.25">
      <c r="A6525" s="24" t="str">
        <f t="shared" si="103"/>
        <v>9147ARCELOR (BERTON SICARD)</v>
      </c>
      <c r="B6525" s="1">
        <v>9147</v>
      </c>
      <c r="C6525" s="1" t="s">
        <v>32898</v>
      </c>
      <c r="D6525" s="1" t="s">
        <v>78</v>
      </c>
      <c r="E6525" s="1" t="s">
        <v>1325</v>
      </c>
      <c r="F6525" s="1" t="s">
        <v>32900</v>
      </c>
      <c r="G6525" s="1" t="s">
        <v>655</v>
      </c>
      <c r="H6525">
        <v>9147</v>
      </c>
      <c r="I6525" s="1" t="s">
        <v>41</v>
      </c>
      <c r="J6525">
        <v>6.5</v>
      </c>
    </row>
    <row r="6526" spans="1:10" hidden="1" x14ac:dyDescent="0.25">
      <c r="A6526" s="24" t="str">
        <f t="shared" si="103"/>
        <v>9148ARCELOR (BERTON SICARD)</v>
      </c>
      <c r="B6526" s="1">
        <v>9148</v>
      </c>
      <c r="C6526" s="1" t="s">
        <v>32898</v>
      </c>
      <c r="D6526" s="1" t="s">
        <v>78</v>
      </c>
      <c r="E6526" s="1" t="s">
        <v>1612</v>
      </c>
      <c r="F6526" s="1" t="s">
        <v>32900</v>
      </c>
      <c r="G6526" s="1" t="s">
        <v>655</v>
      </c>
      <c r="H6526">
        <v>9148</v>
      </c>
      <c r="I6526" s="1" t="s">
        <v>41</v>
      </c>
      <c r="J6526">
        <v>6.5</v>
      </c>
    </row>
    <row r="6527" spans="1:10" hidden="1" x14ac:dyDescent="0.25">
      <c r="A6527" s="24" t="str">
        <f t="shared" si="103"/>
        <v>9154ARCELOR (BERTON SICARD)</v>
      </c>
      <c r="B6527" s="1">
        <v>9154</v>
      </c>
      <c r="C6527" s="1" t="s">
        <v>32898</v>
      </c>
      <c r="D6527" s="1" t="s">
        <v>78</v>
      </c>
      <c r="E6527" s="1" t="s">
        <v>1611</v>
      </c>
      <c r="F6527" s="1" t="s">
        <v>32900</v>
      </c>
      <c r="G6527" s="1" t="s">
        <v>655</v>
      </c>
      <c r="H6527">
        <v>9154</v>
      </c>
      <c r="I6527" s="1" t="s">
        <v>41</v>
      </c>
      <c r="J6527">
        <v>6.5</v>
      </c>
    </row>
    <row r="6528" spans="1:10" hidden="1" x14ac:dyDescent="0.25">
      <c r="A6528" s="24" t="str">
        <f t="shared" si="103"/>
        <v>9155ARCELOR (BERTON SICARD)</v>
      </c>
      <c r="B6528" s="1">
        <v>9155</v>
      </c>
      <c r="C6528" s="1" t="s">
        <v>32898</v>
      </c>
      <c r="D6528" s="1" t="s">
        <v>78</v>
      </c>
      <c r="E6528" s="1" t="s">
        <v>1331</v>
      </c>
      <c r="F6528" s="1" t="s">
        <v>32900</v>
      </c>
      <c r="G6528" s="1" t="s">
        <v>655</v>
      </c>
      <c r="H6528">
        <v>9155</v>
      </c>
      <c r="I6528" s="1" t="s">
        <v>41</v>
      </c>
      <c r="J6528">
        <v>6.5</v>
      </c>
    </row>
    <row r="6529" spans="1:10" hidden="1" x14ac:dyDescent="0.25">
      <c r="A6529" s="24" t="str">
        <f t="shared" si="103"/>
        <v>9156ARCELOR (BERTON SICARD)</v>
      </c>
      <c r="B6529" s="1">
        <v>9156</v>
      </c>
      <c r="C6529" s="1" t="s">
        <v>32898</v>
      </c>
      <c r="D6529" s="1" t="s">
        <v>78</v>
      </c>
      <c r="E6529" s="1" t="s">
        <v>1614</v>
      </c>
      <c r="F6529" s="1" t="s">
        <v>32900</v>
      </c>
      <c r="G6529" s="1" t="s">
        <v>655</v>
      </c>
      <c r="H6529">
        <v>9156</v>
      </c>
      <c r="I6529" s="1" t="s">
        <v>41</v>
      </c>
      <c r="J6529">
        <v>6.5</v>
      </c>
    </row>
    <row r="6530" spans="1:10" hidden="1" x14ac:dyDescent="0.25">
      <c r="A6530" s="24" t="str">
        <f t="shared" si="103"/>
        <v>9157ARCELOR (BERTON SICARD)</v>
      </c>
      <c r="B6530" s="1">
        <v>9157</v>
      </c>
      <c r="C6530" s="1" t="s">
        <v>32898</v>
      </c>
      <c r="D6530" s="1" t="s">
        <v>78</v>
      </c>
      <c r="E6530" s="1" t="s">
        <v>1615</v>
      </c>
      <c r="F6530" s="1" t="s">
        <v>32900</v>
      </c>
      <c r="G6530" s="1" t="s">
        <v>655</v>
      </c>
      <c r="H6530">
        <v>9157</v>
      </c>
      <c r="I6530" s="1" t="s">
        <v>41</v>
      </c>
      <c r="J6530">
        <v>6.5</v>
      </c>
    </row>
    <row r="6531" spans="1:10" hidden="1" x14ac:dyDescent="0.25">
      <c r="A6531" s="24" t="str">
        <f t="shared" si="103"/>
        <v>9162ARCELOR (BERTON SICARD)</v>
      </c>
      <c r="B6531" s="1">
        <v>9162</v>
      </c>
      <c r="C6531" s="1" t="s">
        <v>32898</v>
      </c>
      <c r="D6531" s="1" t="s">
        <v>78</v>
      </c>
      <c r="E6531" s="1" t="s">
        <v>1619</v>
      </c>
      <c r="F6531" s="1" t="s">
        <v>32900</v>
      </c>
      <c r="G6531" s="1" t="s">
        <v>655</v>
      </c>
      <c r="H6531">
        <v>9162</v>
      </c>
      <c r="I6531" s="1" t="s">
        <v>41</v>
      </c>
      <c r="J6531">
        <v>6.5</v>
      </c>
    </row>
    <row r="6532" spans="1:10" hidden="1" x14ac:dyDescent="0.25">
      <c r="A6532" s="24" t="str">
        <f t="shared" si="103"/>
        <v>9163ARCELOR (BERTON SICARD)</v>
      </c>
      <c r="B6532" s="1">
        <v>9163</v>
      </c>
      <c r="C6532" s="1" t="s">
        <v>32898</v>
      </c>
      <c r="D6532" s="1" t="s">
        <v>78</v>
      </c>
      <c r="E6532" s="1" t="s">
        <v>1620</v>
      </c>
      <c r="F6532" s="1" t="s">
        <v>32900</v>
      </c>
      <c r="G6532" s="1" t="s">
        <v>655</v>
      </c>
      <c r="H6532">
        <v>9163</v>
      </c>
      <c r="I6532" s="1" t="s">
        <v>41</v>
      </c>
      <c r="J6532">
        <v>6.5</v>
      </c>
    </row>
    <row r="6533" spans="1:10" hidden="1" x14ac:dyDescent="0.25">
      <c r="A6533" s="24" t="str">
        <f t="shared" si="103"/>
        <v>9174ARCELOR (BERTON SICARD)</v>
      </c>
      <c r="B6533" s="1">
        <v>9174</v>
      </c>
      <c r="C6533" s="1" t="s">
        <v>32898</v>
      </c>
      <c r="D6533" s="1" t="s">
        <v>78</v>
      </c>
      <c r="E6533" s="1" t="s">
        <v>1610</v>
      </c>
      <c r="F6533" s="1" t="s">
        <v>32900</v>
      </c>
      <c r="G6533" s="1" t="s">
        <v>655</v>
      </c>
      <c r="H6533">
        <v>9174</v>
      </c>
      <c r="I6533" s="1" t="s">
        <v>41</v>
      </c>
      <c r="J6533">
        <v>6.5</v>
      </c>
    </row>
    <row r="6534" spans="1:10" hidden="1" x14ac:dyDescent="0.25">
      <c r="A6534" s="24" t="str">
        <f t="shared" si="103"/>
        <v>9190ARCELOR (BERTON SICARD)</v>
      </c>
      <c r="B6534" s="1">
        <v>9190</v>
      </c>
      <c r="C6534" s="1" t="s">
        <v>32898</v>
      </c>
      <c r="D6534" s="1" t="s">
        <v>168</v>
      </c>
      <c r="E6534" s="1" t="s">
        <v>1621</v>
      </c>
      <c r="F6534" s="1" t="s">
        <v>32900</v>
      </c>
      <c r="G6534" s="1" t="s">
        <v>655</v>
      </c>
      <c r="H6534">
        <v>9190</v>
      </c>
      <c r="I6534" s="1" t="s">
        <v>41</v>
      </c>
      <c r="J6534">
        <v>6.5</v>
      </c>
    </row>
    <row r="6535" spans="1:10" hidden="1" x14ac:dyDescent="0.25">
      <c r="A6535" s="24" t="str">
        <f t="shared" si="103"/>
        <v>9190/4ARCELOR (BERTON SICARD)</v>
      </c>
      <c r="B6535" s="1" t="s">
        <v>1622</v>
      </c>
      <c r="C6535" s="1" t="s">
        <v>32898</v>
      </c>
      <c r="D6535" s="1" t="s">
        <v>168</v>
      </c>
      <c r="E6535" s="1" t="s">
        <v>1621</v>
      </c>
      <c r="F6535" s="1" t="s">
        <v>32900</v>
      </c>
      <c r="G6535" s="1" t="s">
        <v>655</v>
      </c>
      <c r="H6535" t="s">
        <v>1622</v>
      </c>
      <c r="I6535" s="1" t="s">
        <v>41</v>
      </c>
      <c r="J6535">
        <v>4.5999999999999996</v>
      </c>
    </row>
    <row r="6536" spans="1:10" hidden="1" x14ac:dyDescent="0.25">
      <c r="A6536" s="24" t="str">
        <f t="shared" si="103"/>
        <v>9191ARCELOR (BERTON SICARD)</v>
      </c>
      <c r="B6536" s="1">
        <v>9191</v>
      </c>
      <c r="C6536" s="1" t="s">
        <v>32898</v>
      </c>
      <c r="D6536" s="1" t="s">
        <v>168</v>
      </c>
      <c r="E6536" s="1" t="s">
        <v>1623</v>
      </c>
      <c r="F6536" s="1" t="s">
        <v>32900</v>
      </c>
      <c r="G6536" s="1" t="s">
        <v>655</v>
      </c>
      <c r="H6536">
        <v>9191</v>
      </c>
      <c r="I6536" s="1" t="s">
        <v>41</v>
      </c>
      <c r="J6536">
        <v>6.5</v>
      </c>
    </row>
    <row r="6537" spans="1:10" hidden="1" x14ac:dyDescent="0.25">
      <c r="A6537" s="24" t="str">
        <f t="shared" si="103"/>
        <v>9191/4ARCELOR (BERTON SICARD)</v>
      </c>
      <c r="B6537" s="1" t="s">
        <v>1624</v>
      </c>
      <c r="C6537" s="1" t="s">
        <v>32898</v>
      </c>
      <c r="D6537" s="1" t="s">
        <v>168</v>
      </c>
      <c r="E6537" s="1" t="s">
        <v>1623</v>
      </c>
      <c r="F6537" s="1" t="s">
        <v>32900</v>
      </c>
      <c r="G6537" s="1" t="s">
        <v>655</v>
      </c>
      <c r="H6537" t="s">
        <v>1624</v>
      </c>
      <c r="I6537" s="1" t="s">
        <v>41</v>
      </c>
      <c r="J6537">
        <v>4.5999999999999996</v>
      </c>
    </row>
    <row r="6538" spans="1:10" hidden="1" x14ac:dyDescent="0.25">
      <c r="A6538" s="24" t="str">
        <f t="shared" si="103"/>
        <v>9192ARCELOR (BERTON SICARD)</v>
      </c>
      <c r="B6538" s="1">
        <v>9192</v>
      </c>
      <c r="C6538" s="1" t="s">
        <v>32898</v>
      </c>
      <c r="D6538" s="1" t="s">
        <v>168</v>
      </c>
      <c r="E6538" s="1" t="s">
        <v>1625</v>
      </c>
      <c r="F6538" s="1" t="s">
        <v>32900</v>
      </c>
      <c r="G6538" s="1" t="s">
        <v>655</v>
      </c>
      <c r="H6538">
        <v>9192</v>
      </c>
      <c r="I6538" s="1" t="s">
        <v>41</v>
      </c>
      <c r="J6538">
        <v>6.5</v>
      </c>
    </row>
    <row r="6539" spans="1:10" hidden="1" x14ac:dyDescent="0.25">
      <c r="A6539" s="24" t="str">
        <f t="shared" si="103"/>
        <v>9192/4ARCELOR (BERTON SICARD)</v>
      </c>
      <c r="B6539" s="1" t="s">
        <v>1626</v>
      </c>
      <c r="C6539" s="1" t="s">
        <v>32898</v>
      </c>
      <c r="D6539" s="1" t="s">
        <v>168</v>
      </c>
      <c r="E6539" s="1" t="s">
        <v>1625</v>
      </c>
      <c r="F6539" s="1" t="s">
        <v>32900</v>
      </c>
      <c r="G6539" s="1" t="s">
        <v>655</v>
      </c>
      <c r="H6539" t="s">
        <v>1626</v>
      </c>
      <c r="I6539" s="1" t="s">
        <v>41</v>
      </c>
      <c r="J6539">
        <v>4.5999999999999996</v>
      </c>
    </row>
    <row r="6540" spans="1:10" hidden="1" x14ac:dyDescent="0.25">
      <c r="A6540" s="24" t="str">
        <f t="shared" ref="A6540:A6603" si="104">B6540&amp;F6540</f>
        <v>9194ARCELOR (BERTON SICARD)</v>
      </c>
      <c r="B6540" s="1">
        <v>9194</v>
      </c>
      <c r="C6540" s="1" t="s">
        <v>32898</v>
      </c>
      <c r="D6540" s="1" t="s">
        <v>168</v>
      </c>
      <c r="E6540" s="1" t="s">
        <v>1627</v>
      </c>
      <c r="F6540" s="1" t="s">
        <v>32900</v>
      </c>
      <c r="G6540" s="1" t="s">
        <v>655</v>
      </c>
      <c r="H6540">
        <v>9194</v>
      </c>
      <c r="I6540" s="1" t="s">
        <v>41</v>
      </c>
      <c r="J6540">
        <v>6.5</v>
      </c>
    </row>
    <row r="6541" spans="1:10" hidden="1" x14ac:dyDescent="0.25">
      <c r="A6541" s="24" t="str">
        <f t="shared" si="104"/>
        <v>9194/4ARCELOR (BERTON SICARD)</v>
      </c>
      <c r="B6541" s="1" t="s">
        <v>1628</v>
      </c>
      <c r="C6541" s="1" t="s">
        <v>32898</v>
      </c>
      <c r="D6541" s="1" t="s">
        <v>168</v>
      </c>
      <c r="E6541" s="1" t="s">
        <v>1627</v>
      </c>
      <c r="F6541" s="1" t="s">
        <v>32900</v>
      </c>
      <c r="G6541" s="1" t="s">
        <v>655</v>
      </c>
      <c r="H6541" t="s">
        <v>1628</v>
      </c>
      <c r="I6541" s="1" t="s">
        <v>41</v>
      </c>
      <c r="J6541">
        <v>4.5999999999999996</v>
      </c>
    </row>
    <row r="6542" spans="1:10" hidden="1" x14ac:dyDescent="0.25">
      <c r="A6542" s="24" t="str">
        <f t="shared" si="104"/>
        <v>9195ARCELOR (BERTON SICARD)</v>
      </c>
      <c r="B6542" s="1">
        <v>9195</v>
      </c>
      <c r="C6542" s="1" t="s">
        <v>32898</v>
      </c>
      <c r="D6542" s="1" t="s">
        <v>78</v>
      </c>
      <c r="E6542" s="1" t="s">
        <v>1629</v>
      </c>
      <c r="F6542" s="1" t="s">
        <v>32900</v>
      </c>
      <c r="G6542" s="1" t="s">
        <v>655</v>
      </c>
      <c r="H6542">
        <v>9195</v>
      </c>
      <c r="I6542" s="1" t="s">
        <v>41</v>
      </c>
      <c r="J6542">
        <v>6.5</v>
      </c>
    </row>
    <row r="6543" spans="1:10" hidden="1" x14ac:dyDescent="0.25">
      <c r="A6543" s="24" t="str">
        <f t="shared" si="104"/>
        <v>9196ARCELOR (BERTON SICARD)</v>
      </c>
      <c r="B6543" s="1">
        <v>9196</v>
      </c>
      <c r="C6543" s="1" t="s">
        <v>32898</v>
      </c>
      <c r="D6543" s="1" t="s">
        <v>78</v>
      </c>
      <c r="E6543" s="1" t="s">
        <v>1073</v>
      </c>
      <c r="F6543" s="1" t="s">
        <v>32900</v>
      </c>
      <c r="G6543" s="1" t="s">
        <v>655</v>
      </c>
      <c r="H6543">
        <v>9196</v>
      </c>
      <c r="I6543" s="1" t="s">
        <v>41</v>
      </c>
      <c r="J6543">
        <v>6.5</v>
      </c>
    </row>
    <row r="6544" spans="1:10" hidden="1" x14ac:dyDescent="0.25">
      <c r="A6544" s="24" t="str">
        <f t="shared" si="104"/>
        <v>9290/4THARCELOR (BERTON SICARD)</v>
      </c>
      <c r="B6544" s="1" t="s">
        <v>1630</v>
      </c>
      <c r="C6544" s="1" t="s">
        <v>32898</v>
      </c>
      <c r="D6544" s="1" t="s">
        <v>168</v>
      </c>
      <c r="E6544" s="1" t="s">
        <v>1621</v>
      </c>
      <c r="F6544" s="1" t="s">
        <v>32900</v>
      </c>
      <c r="G6544" s="1" t="s">
        <v>655</v>
      </c>
      <c r="H6544" t="s">
        <v>1630</v>
      </c>
      <c r="I6544" s="1" t="s">
        <v>41</v>
      </c>
      <c r="J6544">
        <v>4.5999999999999996</v>
      </c>
    </row>
    <row r="6545" spans="1:10" hidden="1" x14ac:dyDescent="0.25">
      <c r="A6545" s="24" t="str">
        <f t="shared" si="104"/>
        <v>9290THARCELOR (BERTON SICARD)</v>
      </c>
      <c r="B6545" s="1" t="s">
        <v>1631</v>
      </c>
      <c r="C6545" s="1" t="s">
        <v>32898</v>
      </c>
      <c r="D6545" s="1" t="s">
        <v>168</v>
      </c>
      <c r="E6545" s="1" t="s">
        <v>1621</v>
      </c>
      <c r="F6545" s="1" t="s">
        <v>32900</v>
      </c>
      <c r="G6545" s="1" t="s">
        <v>655</v>
      </c>
      <c r="H6545" t="s">
        <v>1631</v>
      </c>
      <c r="I6545" s="1" t="s">
        <v>41</v>
      </c>
      <c r="J6545">
        <v>6.5</v>
      </c>
    </row>
    <row r="6546" spans="1:10" hidden="1" x14ac:dyDescent="0.25">
      <c r="A6546" s="24" t="str">
        <f t="shared" si="104"/>
        <v>9291/4THARCELOR (BERTON SICARD)</v>
      </c>
      <c r="B6546" s="1" t="s">
        <v>1632</v>
      </c>
      <c r="C6546" s="1" t="s">
        <v>32898</v>
      </c>
      <c r="D6546" s="1" t="s">
        <v>168</v>
      </c>
      <c r="E6546" s="1" t="s">
        <v>1633</v>
      </c>
      <c r="F6546" s="1" t="s">
        <v>32900</v>
      </c>
      <c r="G6546" s="1" t="s">
        <v>655</v>
      </c>
      <c r="H6546" t="s">
        <v>1632</v>
      </c>
      <c r="I6546" s="1" t="s">
        <v>41</v>
      </c>
      <c r="J6546">
        <v>4.5999999999999996</v>
      </c>
    </row>
    <row r="6547" spans="1:10" hidden="1" x14ac:dyDescent="0.25">
      <c r="A6547" s="24" t="str">
        <f t="shared" si="104"/>
        <v>9291THARCELOR (BERTON SICARD)</v>
      </c>
      <c r="B6547" s="1" t="s">
        <v>1634</v>
      </c>
      <c r="C6547" s="1" t="s">
        <v>32898</v>
      </c>
      <c r="D6547" s="1" t="s">
        <v>168</v>
      </c>
      <c r="E6547" s="1" t="s">
        <v>1633</v>
      </c>
      <c r="F6547" s="1" t="s">
        <v>32900</v>
      </c>
      <c r="G6547" s="1" t="s">
        <v>655</v>
      </c>
      <c r="H6547" t="s">
        <v>1634</v>
      </c>
      <c r="I6547" s="1" t="s">
        <v>41</v>
      </c>
      <c r="J6547">
        <v>6.5</v>
      </c>
    </row>
    <row r="6548" spans="1:10" hidden="1" x14ac:dyDescent="0.25">
      <c r="A6548" s="24" t="str">
        <f t="shared" si="104"/>
        <v>9292/4THARCELOR (BERTON SICARD)</v>
      </c>
      <c r="B6548" s="1" t="s">
        <v>1635</v>
      </c>
      <c r="C6548" s="1" t="s">
        <v>32898</v>
      </c>
      <c r="D6548" s="1" t="s">
        <v>168</v>
      </c>
      <c r="E6548" s="1" t="s">
        <v>1625</v>
      </c>
      <c r="F6548" s="1" t="s">
        <v>32900</v>
      </c>
      <c r="G6548" s="1" t="s">
        <v>655</v>
      </c>
      <c r="H6548" t="s">
        <v>1635</v>
      </c>
      <c r="I6548" s="1" t="s">
        <v>41</v>
      </c>
      <c r="J6548">
        <v>4.5999999999999996</v>
      </c>
    </row>
    <row r="6549" spans="1:10" hidden="1" x14ac:dyDescent="0.25">
      <c r="A6549" s="24" t="str">
        <f t="shared" si="104"/>
        <v>9292THARCELOR (BERTON SICARD)</v>
      </c>
      <c r="B6549" s="1" t="s">
        <v>1636</v>
      </c>
      <c r="C6549" s="1" t="s">
        <v>32898</v>
      </c>
      <c r="D6549" s="1" t="s">
        <v>168</v>
      </c>
      <c r="E6549" s="1" t="s">
        <v>1625</v>
      </c>
      <c r="F6549" s="1" t="s">
        <v>32900</v>
      </c>
      <c r="G6549" s="1" t="s">
        <v>655</v>
      </c>
      <c r="H6549" t="s">
        <v>1636</v>
      </c>
      <c r="I6549" s="1" t="s">
        <v>41</v>
      </c>
      <c r="J6549">
        <v>6.5</v>
      </c>
    </row>
    <row r="6550" spans="1:10" hidden="1" x14ac:dyDescent="0.25">
      <c r="A6550" s="24" t="str">
        <f t="shared" si="104"/>
        <v>9294/4THARCELOR (BERTON SICARD)</v>
      </c>
      <c r="B6550" s="1" t="s">
        <v>1637</v>
      </c>
      <c r="C6550" s="1" t="s">
        <v>32898</v>
      </c>
      <c r="D6550" s="1" t="s">
        <v>168</v>
      </c>
      <c r="E6550" s="1" t="s">
        <v>1627</v>
      </c>
      <c r="F6550" s="1" t="s">
        <v>32900</v>
      </c>
      <c r="G6550" s="1" t="s">
        <v>655</v>
      </c>
      <c r="H6550" t="s">
        <v>1637</v>
      </c>
      <c r="I6550" s="1" t="s">
        <v>41</v>
      </c>
      <c r="J6550">
        <v>4.5999999999999996</v>
      </c>
    </row>
    <row r="6551" spans="1:10" hidden="1" x14ac:dyDescent="0.25">
      <c r="A6551" s="24" t="str">
        <f t="shared" si="104"/>
        <v>9294THARCELOR (BERTON SICARD)</v>
      </c>
      <c r="B6551" s="1" t="s">
        <v>1638</v>
      </c>
      <c r="C6551" s="1" t="s">
        <v>32898</v>
      </c>
      <c r="D6551" s="1" t="s">
        <v>168</v>
      </c>
      <c r="E6551" s="1" t="s">
        <v>1627</v>
      </c>
      <c r="F6551" s="1" t="s">
        <v>32900</v>
      </c>
      <c r="G6551" s="1" t="s">
        <v>655</v>
      </c>
      <c r="H6551" t="s">
        <v>1638</v>
      </c>
      <c r="I6551" s="1" t="s">
        <v>41</v>
      </c>
      <c r="J6551">
        <v>6.5</v>
      </c>
    </row>
    <row r="6552" spans="1:10" hidden="1" x14ac:dyDescent="0.25">
      <c r="A6552" s="24" t="str">
        <f t="shared" si="104"/>
        <v>9296THARCELOR (BERTON SICARD)</v>
      </c>
      <c r="B6552" s="1" t="s">
        <v>1641</v>
      </c>
      <c r="C6552" s="1" t="s">
        <v>32898</v>
      </c>
      <c r="D6552" s="1" t="s">
        <v>78</v>
      </c>
      <c r="E6552" s="1" t="s">
        <v>1073</v>
      </c>
      <c r="F6552" s="1" t="s">
        <v>32900</v>
      </c>
      <c r="G6552" s="1" t="s">
        <v>655</v>
      </c>
      <c r="H6552" t="s">
        <v>1641</v>
      </c>
      <c r="I6552" s="1" t="s">
        <v>41</v>
      </c>
      <c r="J6552">
        <v>6.5</v>
      </c>
    </row>
    <row r="6553" spans="1:10" hidden="1" x14ac:dyDescent="0.25">
      <c r="A6553" s="24" t="str">
        <f t="shared" si="104"/>
        <v>9303ARCELOR (BERTON SICARD)</v>
      </c>
      <c r="B6553" s="1">
        <v>9303</v>
      </c>
      <c r="C6553" s="1" t="s">
        <v>32898</v>
      </c>
      <c r="D6553" s="1" t="s">
        <v>78</v>
      </c>
      <c r="E6553" s="1" t="s">
        <v>1642</v>
      </c>
      <c r="F6553" s="1" t="s">
        <v>32900</v>
      </c>
      <c r="G6553" s="1" t="s">
        <v>655</v>
      </c>
      <c r="H6553">
        <v>9303</v>
      </c>
      <c r="I6553" s="1" t="s">
        <v>41</v>
      </c>
      <c r="J6553">
        <v>6.5</v>
      </c>
    </row>
    <row r="6554" spans="1:10" hidden="1" x14ac:dyDescent="0.25">
      <c r="A6554" s="24" t="str">
        <f t="shared" si="104"/>
        <v>9304ARCELOR (BERTON SICARD)</v>
      </c>
      <c r="B6554" s="1">
        <v>9304</v>
      </c>
      <c r="C6554" s="1" t="s">
        <v>32898</v>
      </c>
      <c r="D6554" s="1" t="s">
        <v>78</v>
      </c>
      <c r="E6554" s="1" t="s">
        <v>1642</v>
      </c>
      <c r="F6554" s="1" t="s">
        <v>32900</v>
      </c>
      <c r="G6554" s="1" t="s">
        <v>655</v>
      </c>
      <c r="H6554">
        <v>9304</v>
      </c>
      <c r="I6554" s="1" t="s">
        <v>41</v>
      </c>
      <c r="J6554">
        <v>6.5</v>
      </c>
    </row>
    <row r="6555" spans="1:10" hidden="1" x14ac:dyDescent="0.25">
      <c r="A6555" s="24" t="str">
        <f t="shared" si="104"/>
        <v>9305ARCELOR (BERTON SICARD)</v>
      </c>
      <c r="B6555" s="1">
        <v>9305</v>
      </c>
      <c r="C6555" s="1" t="s">
        <v>32898</v>
      </c>
      <c r="D6555" s="1" t="s">
        <v>78</v>
      </c>
      <c r="E6555" s="1" t="s">
        <v>1643</v>
      </c>
      <c r="F6555" s="1" t="s">
        <v>32900</v>
      </c>
      <c r="G6555" s="1" t="s">
        <v>655</v>
      </c>
      <c r="H6555">
        <v>9305</v>
      </c>
      <c r="I6555" s="1" t="s">
        <v>41</v>
      </c>
      <c r="J6555">
        <v>6.5</v>
      </c>
    </row>
    <row r="6556" spans="1:10" hidden="1" x14ac:dyDescent="0.25">
      <c r="A6556" s="24" t="str">
        <f t="shared" si="104"/>
        <v>9309ARCELOR (BERTON SICARD)</v>
      </c>
      <c r="B6556" s="1">
        <v>9309</v>
      </c>
      <c r="C6556" s="1" t="s">
        <v>32898</v>
      </c>
      <c r="D6556" s="1" t="s">
        <v>78</v>
      </c>
      <c r="E6556" s="1" t="s">
        <v>1642</v>
      </c>
      <c r="F6556" s="1" t="s">
        <v>32900</v>
      </c>
      <c r="G6556" s="1" t="s">
        <v>655</v>
      </c>
      <c r="H6556">
        <v>9309</v>
      </c>
      <c r="I6556" s="1" t="s">
        <v>41</v>
      </c>
      <c r="J6556">
        <v>6.5</v>
      </c>
    </row>
    <row r="6557" spans="1:10" hidden="1" x14ac:dyDescent="0.25">
      <c r="A6557" s="24" t="str">
        <f t="shared" si="104"/>
        <v>9317ARCELOR (BERTON SICARD)</v>
      </c>
      <c r="B6557" s="1">
        <v>9317</v>
      </c>
      <c r="C6557" s="1" t="s">
        <v>32898</v>
      </c>
      <c r="D6557" s="1" t="s">
        <v>78</v>
      </c>
      <c r="E6557" s="1" t="s">
        <v>1644</v>
      </c>
      <c r="F6557" s="1" t="s">
        <v>32900</v>
      </c>
      <c r="G6557" s="1" t="s">
        <v>655</v>
      </c>
      <c r="H6557">
        <v>9317</v>
      </c>
      <c r="I6557" s="1" t="s">
        <v>41</v>
      </c>
      <c r="J6557">
        <v>6.5</v>
      </c>
    </row>
    <row r="6558" spans="1:10" hidden="1" x14ac:dyDescent="0.25">
      <c r="A6558" s="24" t="str">
        <f t="shared" si="104"/>
        <v>9319ARCELOR (BERTON SICARD)</v>
      </c>
      <c r="B6558" s="1">
        <v>9319</v>
      </c>
      <c r="C6558" s="1" t="s">
        <v>32898</v>
      </c>
      <c r="D6558" s="1" t="s">
        <v>78</v>
      </c>
      <c r="E6558" s="1" t="s">
        <v>1644</v>
      </c>
      <c r="F6558" s="1" t="s">
        <v>32900</v>
      </c>
      <c r="G6558" s="1" t="s">
        <v>655</v>
      </c>
      <c r="H6558">
        <v>9319</v>
      </c>
      <c r="I6558" s="1" t="s">
        <v>41</v>
      </c>
      <c r="J6558">
        <v>6.5</v>
      </c>
    </row>
    <row r="6559" spans="1:10" hidden="1" x14ac:dyDescent="0.25">
      <c r="A6559" s="24" t="str">
        <f t="shared" si="104"/>
        <v>9323ARCELOR (BERTON SICARD)</v>
      </c>
      <c r="B6559" s="1">
        <v>9323</v>
      </c>
      <c r="C6559" s="1" t="s">
        <v>32898</v>
      </c>
      <c r="D6559" s="1" t="s">
        <v>78</v>
      </c>
      <c r="E6559" s="1" t="s">
        <v>1645</v>
      </c>
      <c r="F6559" s="1" t="s">
        <v>32900</v>
      </c>
      <c r="G6559" s="1" t="s">
        <v>655</v>
      </c>
      <c r="H6559">
        <v>9323</v>
      </c>
      <c r="I6559" s="1" t="s">
        <v>41</v>
      </c>
      <c r="J6559">
        <v>6.5</v>
      </c>
    </row>
    <row r="6560" spans="1:10" hidden="1" x14ac:dyDescent="0.25">
      <c r="A6560" s="24" t="str">
        <f t="shared" si="104"/>
        <v>9333ARCELOR (BERTON SICARD)</v>
      </c>
      <c r="B6560" s="1">
        <v>9333</v>
      </c>
      <c r="C6560" s="1" t="s">
        <v>32898</v>
      </c>
      <c r="D6560" s="1" t="s">
        <v>78</v>
      </c>
      <c r="E6560" s="1" t="s">
        <v>1646</v>
      </c>
      <c r="F6560" s="1" t="s">
        <v>32900</v>
      </c>
      <c r="G6560" s="1" t="s">
        <v>655</v>
      </c>
      <c r="H6560">
        <v>9333</v>
      </c>
      <c r="I6560" s="1" t="s">
        <v>41</v>
      </c>
      <c r="J6560">
        <v>6.5</v>
      </c>
    </row>
    <row r="6561" spans="1:10" hidden="1" x14ac:dyDescent="0.25">
      <c r="A6561" s="24" t="str">
        <f t="shared" si="104"/>
        <v>9334ARCELOR (BERTON SICARD)</v>
      </c>
      <c r="B6561" s="1">
        <v>9334</v>
      </c>
      <c r="C6561" s="1" t="s">
        <v>32898</v>
      </c>
      <c r="D6561" s="1" t="s">
        <v>78</v>
      </c>
      <c r="E6561" s="1" t="s">
        <v>1647</v>
      </c>
      <c r="F6561" s="1" t="s">
        <v>32900</v>
      </c>
      <c r="G6561" s="1" t="s">
        <v>655</v>
      </c>
      <c r="H6561">
        <v>9334</v>
      </c>
      <c r="I6561" s="1" t="s">
        <v>41</v>
      </c>
      <c r="J6561">
        <v>6.5</v>
      </c>
    </row>
    <row r="6562" spans="1:10" hidden="1" x14ac:dyDescent="0.25">
      <c r="A6562" s="24" t="str">
        <f t="shared" si="104"/>
        <v>9335ARCELOR (BERTON SICARD)</v>
      </c>
      <c r="B6562" s="1">
        <v>9335</v>
      </c>
      <c r="C6562" s="1" t="s">
        <v>32898</v>
      </c>
      <c r="D6562" s="1" t="s">
        <v>78</v>
      </c>
      <c r="E6562" s="1" t="s">
        <v>1648</v>
      </c>
      <c r="F6562" s="1" t="s">
        <v>32900</v>
      </c>
      <c r="G6562" s="1" t="s">
        <v>655</v>
      </c>
      <c r="H6562">
        <v>9335</v>
      </c>
      <c r="I6562" s="1" t="s">
        <v>41</v>
      </c>
      <c r="J6562">
        <v>6.5</v>
      </c>
    </row>
    <row r="6563" spans="1:10" hidden="1" x14ac:dyDescent="0.25">
      <c r="A6563" s="24" t="str">
        <f t="shared" si="104"/>
        <v>9336ARCELOR (BERTON SICARD)</v>
      </c>
      <c r="B6563" s="1">
        <v>9336</v>
      </c>
      <c r="C6563" s="1" t="s">
        <v>32898</v>
      </c>
      <c r="D6563" s="1" t="s">
        <v>78</v>
      </c>
      <c r="E6563" s="1" t="s">
        <v>1649</v>
      </c>
      <c r="F6563" s="1" t="s">
        <v>32900</v>
      </c>
      <c r="G6563" s="1" t="s">
        <v>655</v>
      </c>
      <c r="H6563">
        <v>9336</v>
      </c>
      <c r="I6563" s="1" t="s">
        <v>41</v>
      </c>
      <c r="J6563">
        <v>6.5</v>
      </c>
    </row>
    <row r="6564" spans="1:10" hidden="1" x14ac:dyDescent="0.25">
      <c r="A6564" s="24" t="str">
        <f t="shared" si="104"/>
        <v>9337ARCELOR (BERTON SICARD)</v>
      </c>
      <c r="B6564" s="1">
        <v>9337</v>
      </c>
      <c r="C6564" s="1" t="s">
        <v>32898</v>
      </c>
      <c r="D6564" s="1" t="s">
        <v>78</v>
      </c>
      <c r="E6564" s="1" t="s">
        <v>1650</v>
      </c>
      <c r="F6564" s="1" t="s">
        <v>32900</v>
      </c>
      <c r="G6564" s="1" t="s">
        <v>655</v>
      </c>
      <c r="H6564">
        <v>9337</v>
      </c>
      <c r="I6564" s="1" t="s">
        <v>41</v>
      </c>
      <c r="J6564">
        <v>6.5</v>
      </c>
    </row>
    <row r="6565" spans="1:10" hidden="1" x14ac:dyDescent="0.25">
      <c r="A6565" s="24" t="str">
        <f t="shared" si="104"/>
        <v>9338ARCELOR (BERTON SICARD)</v>
      </c>
      <c r="B6565" s="1">
        <v>9338</v>
      </c>
      <c r="C6565" s="1" t="s">
        <v>32898</v>
      </c>
      <c r="D6565" s="1" t="s">
        <v>78</v>
      </c>
      <c r="E6565" s="1" t="s">
        <v>1609</v>
      </c>
      <c r="F6565" s="1" t="s">
        <v>32900</v>
      </c>
      <c r="G6565" s="1" t="s">
        <v>655</v>
      </c>
      <c r="H6565">
        <v>9338</v>
      </c>
      <c r="I6565" s="1" t="s">
        <v>41</v>
      </c>
      <c r="J6565">
        <v>6.5</v>
      </c>
    </row>
    <row r="6566" spans="1:10" hidden="1" x14ac:dyDescent="0.25">
      <c r="A6566" s="24" t="str">
        <f t="shared" si="104"/>
        <v>9339ARCELOR (BERTON SICARD)</v>
      </c>
      <c r="B6566" s="1">
        <v>9339</v>
      </c>
      <c r="C6566" s="1" t="s">
        <v>32898</v>
      </c>
      <c r="D6566" s="1" t="s">
        <v>78</v>
      </c>
      <c r="E6566" s="1" t="s">
        <v>1651</v>
      </c>
      <c r="F6566" s="1" t="s">
        <v>32900</v>
      </c>
      <c r="G6566" s="1" t="s">
        <v>655</v>
      </c>
      <c r="H6566">
        <v>9339</v>
      </c>
      <c r="I6566" s="1" t="s">
        <v>41</v>
      </c>
      <c r="J6566">
        <v>6.5</v>
      </c>
    </row>
    <row r="6567" spans="1:10" hidden="1" x14ac:dyDescent="0.25">
      <c r="A6567" s="24" t="str">
        <f t="shared" si="104"/>
        <v>9343ARCELOR (BERTON SICARD)</v>
      </c>
      <c r="B6567" s="1">
        <v>9343</v>
      </c>
      <c r="C6567" s="1" t="s">
        <v>32898</v>
      </c>
      <c r="D6567" s="1" t="s">
        <v>78</v>
      </c>
      <c r="E6567" s="1" t="s">
        <v>1652</v>
      </c>
      <c r="F6567" s="1" t="s">
        <v>32900</v>
      </c>
      <c r="G6567" s="1" t="s">
        <v>655</v>
      </c>
      <c r="H6567">
        <v>9343</v>
      </c>
      <c r="I6567" s="1" t="s">
        <v>41</v>
      </c>
      <c r="J6567">
        <v>6.5</v>
      </c>
    </row>
    <row r="6568" spans="1:10" hidden="1" x14ac:dyDescent="0.25">
      <c r="A6568" s="24" t="str">
        <f t="shared" si="104"/>
        <v>9348ARCELOR (BERTON SICARD)</v>
      </c>
      <c r="B6568" s="1">
        <v>9348</v>
      </c>
      <c r="C6568" s="1" t="s">
        <v>32898</v>
      </c>
      <c r="D6568" s="1" t="s">
        <v>78</v>
      </c>
      <c r="E6568" s="1" t="s">
        <v>1653</v>
      </c>
      <c r="F6568" s="1" t="s">
        <v>32900</v>
      </c>
      <c r="G6568" s="1" t="s">
        <v>655</v>
      </c>
      <c r="H6568">
        <v>9348</v>
      </c>
      <c r="I6568" s="1" t="s">
        <v>41</v>
      </c>
      <c r="J6568">
        <v>6.5</v>
      </c>
    </row>
    <row r="6569" spans="1:10" hidden="1" x14ac:dyDescent="0.25">
      <c r="A6569" s="24" t="str">
        <f t="shared" si="104"/>
        <v>9354ARCELOR (BERTON SICARD)</v>
      </c>
      <c r="B6569" s="1">
        <v>9354</v>
      </c>
      <c r="C6569" s="1" t="s">
        <v>32898</v>
      </c>
      <c r="D6569" s="1" t="s">
        <v>78</v>
      </c>
      <c r="E6569" s="1" t="s">
        <v>1655</v>
      </c>
      <c r="F6569" s="1" t="s">
        <v>32900</v>
      </c>
      <c r="G6569" s="1" t="s">
        <v>655</v>
      </c>
      <c r="H6569">
        <v>9354</v>
      </c>
      <c r="I6569" s="1" t="s">
        <v>41</v>
      </c>
      <c r="J6569">
        <v>6.5</v>
      </c>
    </row>
    <row r="6570" spans="1:10" hidden="1" x14ac:dyDescent="0.25">
      <c r="A6570" s="24" t="str">
        <f t="shared" si="104"/>
        <v>9356THARCELOR (BERTON SICARD)</v>
      </c>
      <c r="B6570" s="1" t="s">
        <v>1656</v>
      </c>
      <c r="C6570" s="1" t="s">
        <v>32898</v>
      </c>
      <c r="D6570" s="1" t="s">
        <v>78</v>
      </c>
      <c r="E6570" s="1" t="s">
        <v>1657</v>
      </c>
      <c r="F6570" s="1" t="s">
        <v>32900</v>
      </c>
      <c r="G6570" s="1" t="s">
        <v>655</v>
      </c>
      <c r="H6570" t="s">
        <v>1656</v>
      </c>
      <c r="I6570" s="1" t="s">
        <v>41</v>
      </c>
      <c r="J6570">
        <v>6.5</v>
      </c>
    </row>
    <row r="6571" spans="1:10" hidden="1" x14ac:dyDescent="0.25">
      <c r="A6571" s="24" t="str">
        <f t="shared" si="104"/>
        <v>9357THARCELOR (BERTON SICARD)</v>
      </c>
      <c r="B6571" s="1" t="s">
        <v>1658</v>
      </c>
      <c r="C6571" s="1" t="s">
        <v>32898</v>
      </c>
      <c r="D6571" s="1" t="s">
        <v>78</v>
      </c>
      <c r="E6571" s="1" t="s">
        <v>1659</v>
      </c>
      <c r="F6571" s="1" t="s">
        <v>32900</v>
      </c>
      <c r="G6571" s="1" t="s">
        <v>655</v>
      </c>
      <c r="H6571" t="s">
        <v>1658</v>
      </c>
      <c r="I6571" s="1" t="s">
        <v>41</v>
      </c>
      <c r="J6571">
        <v>6.5</v>
      </c>
    </row>
    <row r="6572" spans="1:10" hidden="1" x14ac:dyDescent="0.25">
      <c r="A6572" s="24" t="str">
        <f t="shared" si="104"/>
        <v>9359THARCELOR (BERTON SICARD)</v>
      </c>
      <c r="B6572" s="1" t="s">
        <v>1660</v>
      </c>
      <c r="C6572" s="1" t="s">
        <v>32898</v>
      </c>
      <c r="D6572" s="1" t="s">
        <v>78</v>
      </c>
      <c r="E6572" s="1" t="s">
        <v>1642</v>
      </c>
      <c r="F6572" s="1" t="s">
        <v>32900</v>
      </c>
      <c r="G6572" s="1" t="s">
        <v>655</v>
      </c>
      <c r="H6572" t="s">
        <v>1660</v>
      </c>
      <c r="I6572" s="1" t="s">
        <v>41</v>
      </c>
      <c r="J6572">
        <v>6.5</v>
      </c>
    </row>
    <row r="6573" spans="1:10" hidden="1" x14ac:dyDescent="0.25">
      <c r="A6573" s="24" t="str">
        <f t="shared" si="104"/>
        <v>9363THARCELOR (BERTON SICARD)</v>
      </c>
      <c r="B6573" s="1" t="s">
        <v>1661</v>
      </c>
      <c r="C6573" s="1" t="s">
        <v>32898</v>
      </c>
      <c r="D6573" s="1" t="s">
        <v>78</v>
      </c>
      <c r="E6573" s="1" t="s">
        <v>1642</v>
      </c>
      <c r="F6573" s="1" t="s">
        <v>32900</v>
      </c>
      <c r="G6573" s="1" t="s">
        <v>655</v>
      </c>
      <c r="H6573" t="s">
        <v>1661</v>
      </c>
      <c r="I6573" s="1" t="s">
        <v>41</v>
      </c>
      <c r="J6573">
        <v>6.5</v>
      </c>
    </row>
    <row r="6574" spans="1:10" hidden="1" x14ac:dyDescent="0.25">
      <c r="A6574" s="24" t="str">
        <f t="shared" si="104"/>
        <v>9364THARCELOR (BERTON SICARD)</v>
      </c>
      <c r="B6574" s="1" t="s">
        <v>1662</v>
      </c>
      <c r="C6574" s="1" t="s">
        <v>32898</v>
      </c>
      <c r="D6574" s="1" t="s">
        <v>78</v>
      </c>
      <c r="E6574" s="1" t="s">
        <v>1642</v>
      </c>
      <c r="F6574" s="1" t="s">
        <v>32900</v>
      </c>
      <c r="G6574" s="1" t="s">
        <v>655</v>
      </c>
      <c r="H6574" t="s">
        <v>1662</v>
      </c>
      <c r="I6574" s="1" t="s">
        <v>41</v>
      </c>
      <c r="J6574">
        <v>6.5</v>
      </c>
    </row>
    <row r="6575" spans="1:10" hidden="1" x14ac:dyDescent="0.25">
      <c r="A6575" s="24" t="str">
        <f t="shared" si="104"/>
        <v>9365THARCELOR (BERTON SICARD)</v>
      </c>
      <c r="B6575" s="1" t="s">
        <v>1663</v>
      </c>
      <c r="C6575" s="1" t="s">
        <v>32898</v>
      </c>
      <c r="D6575" s="1" t="s">
        <v>78</v>
      </c>
      <c r="E6575" s="1" t="s">
        <v>1664</v>
      </c>
      <c r="F6575" s="1" t="s">
        <v>32900</v>
      </c>
      <c r="G6575" s="1" t="s">
        <v>655</v>
      </c>
      <c r="H6575" t="s">
        <v>1663</v>
      </c>
      <c r="I6575" s="1" t="s">
        <v>41</v>
      </c>
      <c r="J6575">
        <v>6.5</v>
      </c>
    </row>
    <row r="6576" spans="1:10" hidden="1" x14ac:dyDescent="0.25">
      <c r="A6576" s="24" t="str">
        <f t="shared" si="104"/>
        <v>9366THARCELOR (BERTON SICARD)</v>
      </c>
      <c r="B6576" s="1" t="s">
        <v>1665</v>
      </c>
      <c r="C6576" s="1" t="s">
        <v>32898</v>
      </c>
      <c r="D6576" s="1" t="s">
        <v>78</v>
      </c>
      <c r="E6576" s="1" t="s">
        <v>1666</v>
      </c>
      <c r="F6576" s="1" t="s">
        <v>32900</v>
      </c>
      <c r="G6576" s="1" t="s">
        <v>655</v>
      </c>
      <c r="H6576" t="s">
        <v>1665</v>
      </c>
      <c r="I6576" s="1" t="s">
        <v>41</v>
      </c>
      <c r="J6576">
        <v>6.5</v>
      </c>
    </row>
    <row r="6577" spans="1:10" hidden="1" x14ac:dyDescent="0.25">
      <c r="A6577" s="24" t="str">
        <f t="shared" si="104"/>
        <v>9367THARCELOR (BERTON SICARD)</v>
      </c>
      <c r="B6577" s="1" t="s">
        <v>1667</v>
      </c>
      <c r="C6577" s="1" t="s">
        <v>32898</v>
      </c>
      <c r="D6577" s="1" t="s">
        <v>78</v>
      </c>
      <c r="E6577" s="1" t="s">
        <v>1668</v>
      </c>
      <c r="F6577" s="1" t="s">
        <v>32900</v>
      </c>
      <c r="G6577" s="1" t="s">
        <v>655</v>
      </c>
      <c r="H6577" t="s">
        <v>1667</v>
      </c>
      <c r="I6577" s="1" t="s">
        <v>41</v>
      </c>
      <c r="J6577">
        <v>6.5</v>
      </c>
    </row>
    <row r="6578" spans="1:10" hidden="1" x14ac:dyDescent="0.25">
      <c r="A6578" s="24" t="str">
        <f t="shared" si="104"/>
        <v>9368THARCELOR (BERTON SICARD)</v>
      </c>
      <c r="B6578" s="1" t="s">
        <v>1669</v>
      </c>
      <c r="C6578" s="1" t="s">
        <v>32898</v>
      </c>
      <c r="D6578" s="1" t="s">
        <v>78</v>
      </c>
      <c r="E6578" s="1" t="s">
        <v>1670</v>
      </c>
      <c r="F6578" s="1" t="s">
        <v>32900</v>
      </c>
      <c r="G6578" s="1" t="s">
        <v>655</v>
      </c>
      <c r="H6578" t="s">
        <v>1669</v>
      </c>
      <c r="I6578" s="1" t="s">
        <v>41</v>
      </c>
      <c r="J6578">
        <v>6.5</v>
      </c>
    </row>
    <row r="6579" spans="1:10" hidden="1" x14ac:dyDescent="0.25">
      <c r="A6579" s="24" t="str">
        <f t="shared" si="104"/>
        <v>9371THARCELOR (BERTON SICARD)</v>
      </c>
      <c r="B6579" s="1" t="s">
        <v>1671</v>
      </c>
      <c r="C6579" s="1" t="s">
        <v>32898</v>
      </c>
      <c r="D6579" s="1" t="s">
        <v>78</v>
      </c>
      <c r="E6579" s="1" t="s">
        <v>1644</v>
      </c>
      <c r="F6579" s="1" t="s">
        <v>32900</v>
      </c>
      <c r="G6579" s="1" t="s">
        <v>655</v>
      </c>
      <c r="H6579" t="s">
        <v>1671</v>
      </c>
      <c r="I6579" s="1" t="s">
        <v>41</v>
      </c>
      <c r="J6579">
        <v>6.5</v>
      </c>
    </row>
    <row r="6580" spans="1:10" hidden="1" x14ac:dyDescent="0.25">
      <c r="A6580" s="24" t="str">
        <f t="shared" si="104"/>
        <v>9373THARCELOR (BERTON SICARD)</v>
      </c>
      <c r="B6580" s="1" t="s">
        <v>1672</v>
      </c>
      <c r="C6580" s="1" t="s">
        <v>32898</v>
      </c>
      <c r="D6580" s="1" t="s">
        <v>78</v>
      </c>
      <c r="E6580" s="1" t="s">
        <v>1644</v>
      </c>
      <c r="F6580" s="1" t="s">
        <v>32900</v>
      </c>
      <c r="G6580" s="1" t="s">
        <v>655</v>
      </c>
      <c r="H6580" t="s">
        <v>1672</v>
      </c>
      <c r="I6580" s="1" t="s">
        <v>41</v>
      </c>
      <c r="J6580">
        <v>6.5</v>
      </c>
    </row>
    <row r="6581" spans="1:10" hidden="1" x14ac:dyDescent="0.25">
      <c r="A6581" s="24" t="str">
        <f t="shared" si="104"/>
        <v>9374THARCELOR (BERTON SICARD)</v>
      </c>
      <c r="B6581" s="1" t="s">
        <v>1673</v>
      </c>
      <c r="C6581" s="1" t="s">
        <v>32898</v>
      </c>
      <c r="D6581" s="1" t="s">
        <v>78</v>
      </c>
      <c r="E6581" s="1" t="s">
        <v>1674</v>
      </c>
      <c r="F6581" s="1" t="s">
        <v>32900</v>
      </c>
      <c r="G6581" s="1" t="s">
        <v>655</v>
      </c>
      <c r="H6581" t="s">
        <v>1673</v>
      </c>
      <c r="I6581" s="1" t="s">
        <v>41</v>
      </c>
      <c r="J6581">
        <v>6.5</v>
      </c>
    </row>
    <row r="6582" spans="1:10" hidden="1" x14ac:dyDescent="0.25">
      <c r="A6582" s="24" t="str">
        <f t="shared" si="104"/>
        <v>9375THARCELOR (BERTON SICARD)</v>
      </c>
      <c r="B6582" s="1" t="s">
        <v>1675</v>
      </c>
      <c r="C6582" s="1" t="s">
        <v>32898</v>
      </c>
      <c r="D6582" s="1" t="s">
        <v>78</v>
      </c>
      <c r="E6582" s="1" t="s">
        <v>1676</v>
      </c>
      <c r="F6582" s="1" t="s">
        <v>32900</v>
      </c>
      <c r="G6582" s="1" t="s">
        <v>655</v>
      </c>
      <c r="H6582" t="s">
        <v>1675</v>
      </c>
      <c r="I6582" s="1" t="s">
        <v>41</v>
      </c>
      <c r="J6582">
        <v>6.5</v>
      </c>
    </row>
    <row r="6583" spans="1:10" hidden="1" x14ac:dyDescent="0.25">
      <c r="A6583" s="24" t="str">
        <f t="shared" si="104"/>
        <v>9376THARCELOR (BERTON SICARD)</v>
      </c>
      <c r="B6583" s="1" t="s">
        <v>1677</v>
      </c>
      <c r="C6583" s="1" t="s">
        <v>32898</v>
      </c>
      <c r="D6583" s="1" t="s">
        <v>78</v>
      </c>
      <c r="E6583" s="1" t="s">
        <v>1678</v>
      </c>
      <c r="F6583" s="1" t="s">
        <v>32900</v>
      </c>
      <c r="G6583" s="1" t="s">
        <v>655</v>
      </c>
      <c r="H6583" t="s">
        <v>1677</v>
      </c>
      <c r="I6583" s="1" t="s">
        <v>41</v>
      </c>
      <c r="J6583">
        <v>6.5</v>
      </c>
    </row>
    <row r="6584" spans="1:10" hidden="1" x14ac:dyDescent="0.25">
      <c r="A6584" s="24" t="str">
        <f t="shared" si="104"/>
        <v>9377THARCELOR (BERTON SICARD)</v>
      </c>
      <c r="B6584" s="1" t="s">
        <v>1679</v>
      </c>
      <c r="C6584" s="1" t="s">
        <v>32898</v>
      </c>
      <c r="D6584" s="1" t="s">
        <v>78</v>
      </c>
      <c r="E6584" s="1" t="s">
        <v>1680</v>
      </c>
      <c r="F6584" s="1" t="s">
        <v>32900</v>
      </c>
      <c r="G6584" s="1" t="s">
        <v>655</v>
      </c>
      <c r="H6584" t="s">
        <v>1679</v>
      </c>
      <c r="I6584" s="1" t="s">
        <v>41</v>
      </c>
      <c r="J6584">
        <v>6.5</v>
      </c>
    </row>
    <row r="6585" spans="1:10" hidden="1" x14ac:dyDescent="0.25">
      <c r="A6585" s="24" t="str">
        <f t="shared" si="104"/>
        <v>9390ARCELOR (BERTON SICARD)</v>
      </c>
      <c r="B6585" s="1">
        <v>9390</v>
      </c>
      <c r="C6585" s="1" t="s">
        <v>32898</v>
      </c>
      <c r="D6585" s="1" t="s">
        <v>78</v>
      </c>
      <c r="E6585" s="1" t="s">
        <v>1681</v>
      </c>
      <c r="F6585" s="1" t="s">
        <v>32900</v>
      </c>
      <c r="G6585" s="1" t="s">
        <v>655</v>
      </c>
      <c r="H6585">
        <v>9390</v>
      </c>
      <c r="I6585" s="1" t="s">
        <v>41</v>
      </c>
      <c r="J6585">
        <v>6.5</v>
      </c>
    </row>
    <row r="6586" spans="1:10" hidden="1" x14ac:dyDescent="0.25">
      <c r="A6586" s="24" t="str">
        <f t="shared" si="104"/>
        <v>9391ARCELOR (BERTON SICARD)</v>
      </c>
      <c r="B6586" s="1">
        <v>9391</v>
      </c>
      <c r="C6586" s="1" t="s">
        <v>32898</v>
      </c>
      <c r="D6586" s="1" t="s">
        <v>78</v>
      </c>
      <c r="E6586" s="1" t="s">
        <v>1682</v>
      </c>
      <c r="F6586" s="1" t="s">
        <v>32900</v>
      </c>
      <c r="G6586" s="1" t="s">
        <v>655</v>
      </c>
      <c r="H6586">
        <v>9391</v>
      </c>
      <c r="I6586" s="1" t="s">
        <v>41</v>
      </c>
      <c r="J6586">
        <v>6.5</v>
      </c>
    </row>
    <row r="6587" spans="1:10" hidden="1" x14ac:dyDescent="0.25">
      <c r="A6587" s="24" t="str">
        <f t="shared" si="104"/>
        <v>9392ARCELOR (BERTON SICARD)</v>
      </c>
      <c r="B6587" s="1">
        <v>9392</v>
      </c>
      <c r="C6587" s="1" t="s">
        <v>32898</v>
      </c>
      <c r="D6587" s="1" t="s">
        <v>78</v>
      </c>
      <c r="E6587" s="1" t="s">
        <v>1683</v>
      </c>
      <c r="F6587" s="1" t="s">
        <v>32900</v>
      </c>
      <c r="G6587" s="1" t="s">
        <v>655</v>
      </c>
      <c r="H6587">
        <v>9392</v>
      </c>
      <c r="I6587" s="1" t="s">
        <v>41</v>
      </c>
      <c r="J6587">
        <v>6.5</v>
      </c>
    </row>
    <row r="6588" spans="1:10" hidden="1" x14ac:dyDescent="0.25">
      <c r="A6588" s="24" t="str">
        <f t="shared" si="104"/>
        <v>9393ARCELOR (BERTON SICARD)</v>
      </c>
      <c r="B6588" s="1">
        <v>9393</v>
      </c>
      <c r="C6588" s="1" t="s">
        <v>32898</v>
      </c>
      <c r="D6588" s="1" t="s">
        <v>78</v>
      </c>
      <c r="E6588" s="1" t="s">
        <v>1684</v>
      </c>
      <c r="F6588" s="1" t="s">
        <v>32900</v>
      </c>
      <c r="G6588" s="1" t="s">
        <v>655</v>
      </c>
      <c r="H6588">
        <v>9393</v>
      </c>
      <c r="I6588" s="1" t="s">
        <v>41</v>
      </c>
      <c r="J6588">
        <v>6.5</v>
      </c>
    </row>
    <row r="6589" spans="1:10" hidden="1" x14ac:dyDescent="0.25">
      <c r="A6589" s="24" t="str">
        <f t="shared" si="104"/>
        <v>9394ARCELOR (BERTON SICARD)</v>
      </c>
      <c r="B6589" s="1">
        <v>9394</v>
      </c>
      <c r="C6589" s="1" t="s">
        <v>32898</v>
      </c>
      <c r="D6589" s="1" t="s">
        <v>78</v>
      </c>
      <c r="E6589" s="1" t="s">
        <v>1685</v>
      </c>
      <c r="F6589" s="1" t="s">
        <v>32900</v>
      </c>
      <c r="G6589" s="1" t="s">
        <v>655</v>
      </c>
      <c r="H6589">
        <v>9394</v>
      </c>
      <c r="I6589" s="1" t="s">
        <v>41</v>
      </c>
      <c r="J6589">
        <v>6.5</v>
      </c>
    </row>
    <row r="6590" spans="1:10" hidden="1" x14ac:dyDescent="0.25">
      <c r="A6590" s="24" t="str">
        <f t="shared" si="104"/>
        <v>9396ARCELOR (BERTON SICARD)</v>
      </c>
      <c r="B6590" s="1">
        <v>9396</v>
      </c>
      <c r="C6590" s="1" t="s">
        <v>32898</v>
      </c>
      <c r="D6590" s="1" t="s">
        <v>78</v>
      </c>
      <c r="E6590" s="1" t="s">
        <v>1686</v>
      </c>
      <c r="F6590" s="1" t="s">
        <v>32900</v>
      </c>
      <c r="G6590" s="1" t="s">
        <v>655</v>
      </c>
      <c r="H6590">
        <v>9396</v>
      </c>
      <c r="I6590" s="1" t="s">
        <v>41</v>
      </c>
      <c r="J6590">
        <v>6.5</v>
      </c>
    </row>
    <row r="6591" spans="1:10" hidden="1" x14ac:dyDescent="0.25">
      <c r="A6591" s="24" t="str">
        <f t="shared" si="104"/>
        <v>9397ARCELOR (BERTON SICARD)</v>
      </c>
      <c r="B6591" s="1">
        <v>9397</v>
      </c>
      <c r="C6591" s="1" t="s">
        <v>32898</v>
      </c>
      <c r="D6591" s="1" t="s">
        <v>168</v>
      </c>
      <c r="E6591" s="1" t="s">
        <v>1687</v>
      </c>
      <c r="F6591" s="1" t="s">
        <v>32900</v>
      </c>
      <c r="G6591" s="1" t="s">
        <v>655</v>
      </c>
      <c r="H6591">
        <v>9397</v>
      </c>
      <c r="I6591" s="1" t="s">
        <v>41</v>
      </c>
      <c r="J6591">
        <v>6.5</v>
      </c>
    </row>
    <row r="6592" spans="1:10" hidden="1" x14ac:dyDescent="0.25">
      <c r="A6592" s="24" t="str">
        <f t="shared" si="104"/>
        <v>9617ARCELOR (BERTON SICARD)</v>
      </c>
      <c r="B6592" s="1">
        <v>9617</v>
      </c>
      <c r="C6592" s="1" t="s">
        <v>32898</v>
      </c>
      <c r="D6592" s="1" t="s">
        <v>78</v>
      </c>
      <c r="E6592" s="1" t="s">
        <v>2128</v>
      </c>
      <c r="F6592" s="1" t="s">
        <v>32900</v>
      </c>
      <c r="G6592" s="1" t="s">
        <v>655</v>
      </c>
      <c r="H6592">
        <v>9617</v>
      </c>
      <c r="I6592" s="1" t="s">
        <v>41</v>
      </c>
      <c r="J6592">
        <v>1</v>
      </c>
    </row>
    <row r="6593" spans="1:10" hidden="1" x14ac:dyDescent="0.25">
      <c r="A6593" s="24" t="str">
        <f t="shared" si="104"/>
        <v>9714ARCELOR (BERTON SICARD)</v>
      </c>
      <c r="B6593" s="1">
        <v>9714</v>
      </c>
      <c r="C6593" s="1" t="s">
        <v>32898</v>
      </c>
      <c r="D6593" s="1" t="s">
        <v>78</v>
      </c>
      <c r="E6593" s="1" t="s">
        <v>2264</v>
      </c>
      <c r="F6593" s="1" t="s">
        <v>32900</v>
      </c>
      <c r="G6593" s="1" t="s">
        <v>655</v>
      </c>
      <c r="H6593">
        <v>9714</v>
      </c>
      <c r="I6593" s="1" t="s">
        <v>41</v>
      </c>
      <c r="J6593">
        <v>2</v>
      </c>
    </row>
    <row r="6594" spans="1:10" hidden="1" x14ac:dyDescent="0.25">
      <c r="A6594" s="24" t="str">
        <f t="shared" si="104"/>
        <v>9804ARCELOR (BERTON SICARD)</v>
      </c>
      <c r="B6594" s="1">
        <v>9804</v>
      </c>
      <c r="C6594" s="1" t="s">
        <v>32898</v>
      </c>
      <c r="D6594" s="1" t="s">
        <v>78</v>
      </c>
      <c r="E6594" s="1" t="s">
        <v>2129</v>
      </c>
      <c r="F6594" s="1" t="s">
        <v>32900</v>
      </c>
      <c r="G6594" s="1" t="s">
        <v>655</v>
      </c>
      <c r="H6594">
        <v>9804</v>
      </c>
      <c r="I6594" s="1" t="s">
        <v>41</v>
      </c>
      <c r="J6594">
        <v>1</v>
      </c>
    </row>
    <row r="6595" spans="1:10" hidden="1" x14ac:dyDescent="0.25">
      <c r="A6595" s="24" t="str">
        <f t="shared" si="104"/>
        <v>9847ARCELOR (BERTON SICARD)</v>
      </c>
      <c r="B6595" s="1">
        <v>9847</v>
      </c>
      <c r="C6595" s="1" t="s">
        <v>32898</v>
      </c>
      <c r="D6595" s="1" t="s">
        <v>78</v>
      </c>
      <c r="E6595" s="1" t="s">
        <v>2265</v>
      </c>
      <c r="F6595" s="1" t="s">
        <v>32900</v>
      </c>
      <c r="G6595" s="1" t="s">
        <v>655</v>
      </c>
      <c r="H6595">
        <v>9847</v>
      </c>
      <c r="I6595" s="1" t="s">
        <v>41</v>
      </c>
      <c r="J6595">
        <v>1</v>
      </c>
    </row>
    <row r="6596" spans="1:10" hidden="1" x14ac:dyDescent="0.25">
      <c r="A6596" s="24" t="str">
        <f t="shared" si="104"/>
        <v>9848ARCELOR (BERTON SICARD)</v>
      </c>
      <c r="B6596" s="1">
        <v>9848</v>
      </c>
      <c r="C6596" s="1" t="s">
        <v>32898</v>
      </c>
      <c r="D6596" s="1" t="s">
        <v>78</v>
      </c>
      <c r="E6596" s="1" t="s">
        <v>2131</v>
      </c>
      <c r="F6596" s="1" t="s">
        <v>32900</v>
      </c>
      <c r="G6596" s="1" t="s">
        <v>655</v>
      </c>
      <c r="H6596">
        <v>9848</v>
      </c>
      <c r="I6596" s="1" t="s">
        <v>41</v>
      </c>
      <c r="J6596">
        <v>1</v>
      </c>
    </row>
    <row r="6597" spans="1:10" hidden="1" x14ac:dyDescent="0.25">
      <c r="A6597" s="24" t="str">
        <f t="shared" si="104"/>
        <v>9849ARCELOR (BERTON SICARD)</v>
      </c>
      <c r="B6597" s="1">
        <v>9849</v>
      </c>
      <c r="C6597" s="1" t="s">
        <v>32898</v>
      </c>
      <c r="D6597" s="1" t="s">
        <v>78</v>
      </c>
      <c r="E6597" s="1" t="s">
        <v>2266</v>
      </c>
      <c r="F6597" s="1" t="s">
        <v>32900</v>
      </c>
      <c r="G6597" s="1" t="s">
        <v>655</v>
      </c>
      <c r="H6597">
        <v>9849</v>
      </c>
      <c r="I6597" s="1" t="s">
        <v>41</v>
      </c>
      <c r="J6597">
        <v>1</v>
      </c>
    </row>
    <row r="6598" spans="1:10" hidden="1" x14ac:dyDescent="0.25">
      <c r="A6598" s="24" t="str">
        <f t="shared" si="104"/>
        <v>9864ARCELOR (BERTON SICARD)</v>
      </c>
      <c r="B6598" s="1">
        <v>9864</v>
      </c>
      <c r="C6598" s="1" t="s">
        <v>32898</v>
      </c>
      <c r="D6598" s="1" t="s">
        <v>78</v>
      </c>
      <c r="E6598" s="1" t="s">
        <v>2267</v>
      </c>
      <c r="F6598" s="1" t="s">
        <v>32900</v>
      </c>
      <c r="G6598" s="1" t="s">
        <v>655</v>
      </c>
      <c r="H6598">
        <v>9864</v>
      </c>
      <c r="I6598" s="1" t="s">
        <v>41</v>
      </c>
      <c r="J6598">
        <v>1</v>
      </c>
    </row>
    <row r="6599" spans="1:10" hidden="1" x14ac:dyDescent="0.25">
      <c r="A6599" s="24" t="str">
        <f t="shared" si="104"/>
        <v>9865ARCELOR (BERTON SICARD)</v>
      </c>
      <c r="B6599" s="1">
        <v>9865</v>
      </c>
      <c r="C6599" s="1" t="s">
        <v>32898</v>
      </c>
      <c r="D6599" s="1" t="s">
        <v>78</v>
      </c>
      <c r="E6599" s="1" t="s">
        <v>2132</v>
      </c>
      <c r="F6599" s="1" t="s">
        <v>32900</v>
      </c>
      <c r="G6599" s="1" t="s">
        <v>655</v>
      </c>
      <c r="H6599">
        <v>9865</v>
      </c>
      <c r="I6599" s="1" t="s">
        <v>41</v>
      </c>
      <c r="J6599">
        <v>1</v>
      </c>
    </row>
    <row r="6600" spans="1:10" hidden="1" x14ac:dyDescent="0.25">
      <c r="A6600" s="24" t="str">
        <f t="shared" si="104"/>
        <v>9882ARCELOR (BERTON SICARD)</v>
      </c>
      <c r="B6600" s="1">
        <v>9882</v>
      </c>
      <c r="C6600" s="1" t="s">
        <v>32898</v>
      </c>
      <c r="D6600" s="1" t="s">
        <v>78</v>
      </c>
      <c r="E6600" s="1" t="s">
        <v>2133</v>
      </c>
      <c r="F6600" s="1" t="s">
        <v>32900</v>
      </c>
      <c r="G6600" s="1" t="s">
        <v>655</v>
      </c>
      <c r="H6600">
        <v>9882</v>
      </c>
      <c r="I6600" s="1" t="s">
        <v>41</v>
      </c>
      <c r="J6600">
        <v>1</v>
      </c>
    </row>
    <row r="6601" spans="1:10" hidden="1" x14ac:dyDescent="0.25">
      <c r="A6601" s="24" t="str">
        <f t="shared" si="104"/>
        <v>9894ARCELOR (BERTON SICARD)</v>
      </c>
      <c r="B6601" s="1">
        <v>9894</v>
      </c>
      <c r="C6601" s="1" t="s">
        <v>32898</v>
      </c>
      <c r="D6601" s="1" t="s">
        <v>78</v>
      </c>
      <c r="E6601" s="1" t="s">
        <v>2268</v>
      </c>
      <c r="F6601" s="1" t="s">
        <v>32900</v>
      </c>
      <c r="G6601" s="1" t="s">
        <v>655</v>
      </c>
      <c r="H6601">
        <v>9894</v>
      </c>
      <c r="I6601" s="1" t="s">
        <v>41</v>
      </c>
      <c r="J6601">
        <v>1</v>
      </c>
    </row>
    <row r="6602" spans="1:10" hidden="1" x14ac:dyDescent="0.25">
      <c r="A6602" s="24" t="str">
        <f t="shared" si="104"/>
        <v>9897ARCELOR (BERTON SICARD)</v>
      </c>
      <c r="B6602" s="1">
        <v>9897</v>
      </c>
      <c r="C6602" s="1" t="s">
        <v>32898</v>
      </c>
      <c r="D6602" s="1" t="s">
        <v>78</v>
      </c>
      <c r="E6602" s="1" t="s">
        <v>2136</v>
      </c>
      <c r="F6602" s="1" t="s">
        <v>32900</v>
      </c>
      <c r="G6602" s="1" t="s">
        <v>655</v>
      </c>
      <c r="H6602">
        <v>9897</v>
      </c>
      <c r="I6602" s="1" t="s">
        <v>41</v>
      </c>
      <c r="J6602">
        <v>1</v>
      </c>
    </row>
    <row r="6603" spans="1:10" hidden="1" x14ac:dyDescent="0.25">
      <c r="A6603" s="24" t="str">
        <f t="shared" si="104"/>
        <v>9918ARCELOR (BERTON SICARD)</v>
      </c>
      <c r="B6603" s="1">
        <v>9918</v>
      </c>
      <c r="C6603" s="1" t="s">
        <v>32898</v>
      </c>
      <c r="D6603" s="1" t="s">
        <v>168</v>
      </c>
      <c r="E6603" s="1" t="s">
        <v>2139</v>
      </c>
      <c r="F6603" s="1" t="s">
        <v>32900</v>
      </c>
      <c r="G6603" s="1" t="s">
        <v>655</v>
      </c>
      <c r="H6603">
        <v>9918</v>
      </c>
      <c r="I6603" s="1" t="s">
        <v>41</v>
      </c>
      <c r="J6603">
        <v>1</v>
      </c>
    </row>
    <row r="6604" spans="1:10" hidden="1" x14ac:dyDescent="0.25">
      <c r="A6604" s="24" t="str">
        <f t="shared" ref="A6604:A6667" si="105">B6604&amp;F6604</f>
        <v>9921ARCELOR (BERTON SICARD)</v>
      </c>
      <c r="B6604" s="1">
        <v>9921</v>
      </c>
      <c r="C6604" s="1" t="s">
        <v>32898</v>
      </c>
      <c r="D6604" s="1" t="s">
        <v>78</v>
      </c>
      <c r="E6604" s="1" t="s">
        <v>2141</v>
      </c>
      <c r="F6604" s="1" t="s">
        <v>32900</v>
      </c>
      <c r="G6604" s="1" t="s">
        <v>655</v>
      </c>
      <c r="H6604">
        <v>9921</v>
      </c>
      <c r="I6604" s="1" t="s">
        <v>41</v>
      </c>
      <c r="J6604">
        <v>1</v>
      </c>
    </row>
    <row r="6605" spans="1:10" hidden="1" x14ac:dyDescent="0.25">
      <c r="A6605" s="24" t="str">
        <f t="shared" si="105"/>
        <v>9923ARCELOR (BERTON SICARD)</v>
      </c>
      <c r="B6605" s="1">
        <v>9923</v>
      </c>
      <c r="C6605" s="1" t="s">
        <v>32898</v>
      </c>
      <c r="D6605" s="1" t="s">
        <v>78</v>
      </c>
      <c r="E6605" s="1" t="s">
        <v>2142</v>
      </c>
      <c r="F6605" s="1" t="s">
        <v>32900</v>
      </c>
      <c r="G6605" s="1" t="s">
        <v>655</v>
      </c>
      <c r="H6605">
        <v>9923</v>
      </c>
      <c r="I6605" s="1" t="s">
        <v>41</v>
      </c>
      <c r="J6605">
        <v>1</v>
      </c>
    </row>
    <row r="6606" spans="1:10" hidden="1" x14ac:dyDescent="0.25">
      <c r="A6606" s="24" t="str">
        <f t="shared" si="105"/>
        <v>9934ARCELOR (BERTON SICARD)</v>
      </c>
      <c r="B6606" s="1">
        <v>9934</v>
      </c>
      <c r="C6606" s="1" t="s">
        <v>32898</v>
      </c>
      <c r="D6606" s="1" t="s">
        <v>78</v>
      </c>
      <c r="E6606" s="1" t="s">
        <v>1688</v>
      </c>
      <c r="F6606" s="1" t="s">
        <v>32900</v>
      </c>
      <c r="G6606" s="1" t="s">
        <v>655</v>
      </c>
      <c r="H6606">
        <v>9934</v>
      </c>
      <c r="I6606" s="1" t="s">
        <v>41</v>
      </c>
      <c r="J6606">
        <v>1</v>
      </c>
    </row>
    <row r="6607" spans="1:10" hidden="1" x14ac:dyDescent="0.25">
      <c r="A6607" s="24" t="str">
        <f t="shared" si="105"/>
        <v>9934AARCELOR (BERTON SICARD)</v>
      </c>
      <c r="B6607" s="1" t="s">
        <v>2269</v>
      </c>
      <c r="C6607" s="1" t="s">
        <v>32898</v>
      </c>
      <c r="D6607" s="1" t="s">
        <v>78</v>
      </c>
      <c r="E6607" s="1" t="s">
        <v>2270</v>
      </c>
      <c r="F6607" s="1" t="s">
        <v>32900</v>
      </c>
      <c r="G6607" s="1" t="s">
        <v>655</v>
      </c>
      <c r="H6607" t="s">
        <v>2269</v>
      </c>
      <c r="I6607" s="1" t="s">
        <v>41</v>
      </c>
      <c r="J6607">
        <v>1</v>
      </c>
    </row>
    <row r="6608" spans="1:10" hidden="1" x14ac:dyDescent="0.25">
      <c r="A6608" s="24" t="str">
        <f t="shared" si="105"/>
        <v>9935ARCELOR (BERTON SICARD)</v>
      </c>
      <c r="B6608" s="1">
        <v>9935</v>
      </c>
      <c r="C6608" s="1" t="s">
        <v>32898</v>
      </c>
      <c r="D6608" s="1" t="s">
        <v>78</v>
      </c>
      <c r="E6608" s="1" t="s">
        <v>1689</v>
      </c>
      <c r="F6608" s="1" t="s">
        <v>32900</v>
      </c>
      <c r="G6608" s="1" t="s">
        <v>655</v>
      </c>
      <c r="H6608">
        <v>9935</v>
      </c>
      <c r="I6608" s="1" t="s">
        <v>41</v>
      </c>
      <c r="J6608">
        <v>1</v>
      </c>
    </row>
    <row r="6609" spans="1:10" hidden="1" x14ac:dyDescent="0.25">
      <c r="A6609" s="24" t="str">
        <f t="shared" si="105"/>
        <v>9935AARCELOR (BERTON SICARD)</v>
      </c>
      <c r="B6609" s="1" t="s">
        <v>2145</v>
      </c>
      <c r="C6609" s="1" t="s">
        <v>32898</v>
      </c>
      <c r="D6609" s="1" t="s">
        <v>78</v>
      </c>
      <c r="E6609" s="1" t="s">
        <v>2146</v>
      </c>
      <c r="F6609" s="1" t="s">
        <v>32900</v>
      </c>
      <c r="G6609" s="1" t="s">
        <v>655</v>
      </c>
      <c r="H6609" t="s">
        <v>2145</v>
      </c>
      <c r="I6609" s="1" t="s">
        <v>41</v>
      </c>
      <c r="J6609">
        <v>1</v>
      </c>
    </row>
    <row r="6610" spans="1:10" hidden="1" x14ac:dyDescent="0.25">
      <c r="A6610" s="24" t="str">
        <f t="shared" si="105"/>
        <v>9936ARCELOR (BERTON SICARD)</v>
      </c>
      <c r="B6610" s="1">
        <v>9936</v>
      </c>
      <c r="C6610" s="1" t="s">
        <v>32898</v>
      </c>
      <c r="D6610" s="1" t="s">
        <v>78</v>
      </c>
      <c r="E6610" s="1" t="s">
        <v>1690</v>
      </c>
      <c r="F6610" s="1" t="s">
        <v>32900</v>
      </c>
      <c r="G6610" s="1" t="s">
        <v>655</v>
      </c>
      <c r="H6610">
        <v>9936</v>
      </c>
      <c r="I6610" s="1" t="s">
        <v>41</v>
      </c>
      <c r="J6610">
        <v>1</v>
      </c>
    </row>
    <row r="6611" spans="1:10" hidden="1" x14ac:dyDescent="0.25">
      <c r="A6611" s="24" t="str">
        <f t="shared" si="105"/>
        <v>9936AARCELOR (BERTON SICARD)</v>
      </c>
      <c r="B6611" s="1" t="s">
        <v>2271</v>
      </c>
      <c r="C6611" s="1" t="s">
        <v>32898</v>
      </c>
      <c r="D6611" s="1" t="s">
        <v>78</v>
      </c>
      <c r="E6611" s="1" t="s">
        <v>2272</v>
      </c>
      <c r="F6611" s="1" t="s">
        <v>32900</v>
      </c>
      <c r="G6611" s="1" t="s">
        <v>655</v>
      </c>
      <c r="H6611" t="s">
        <v>2271</v>
      </c>
      <c r="I6611" s="1" t="s">
        <v>41</v>
      </c>
      <c r="J6611">
        <v>1</v>
      </c>
    </row>
    <row r="6612" spans="1:10" hidden="1" x14ac:dyDescent="0.25">
      <c r="A6612" s="24" t="str">
        <f t="shared" si="105"/>
        <v>9937ARCELOR (BERTON SICARD)</v>
      </c>
      <c r="B6612" s="1">
        <v>9937</v>
      </c>
      <c r="C6612" s="1" t="s">
        <v>32898</v>
      </c>
      <c r="D6612" s="1" t="s">
        <v>78</v>
      </c>
      <c r="E6612" s="1" t="s">
        <v>1691</v>
      </c>
      <c r="F6612" s="1" t="s">
        <v>32900</v>
      </c>
      <c r="G6612" s="1" t="s">
        <v>655</v>
      </c>
      <c r="H6612">
        <v>9937</v>
      </c>
      <c r="I6612" s="1" t="s">
        <v>41</v>
      </c>
      <c r="J6612">
        <v>1</v>
      </c>
    </row>
    <row r="6613" spans="1:10" hidden="1" x14ac:dyDescent="0.25">
      <c r="A6613" s="24" t="str">
        <f t="shared" si="105"/>
        <v>9937AARCELOR (BERTON SICARD)</v>
      </c>
      <c r="B6613" s="1" t="s">
        <v>2147</v>
      </c>
      <c r="C6613" s="1" t="s">
        <v>32898</v>
      </c>
      <c r="D6613" s="1" t="s">
        <v>78</v>
      </c>
      <c r="E6613" s="1" t="s">
        <v>2148</v>
      </c>
      <c r="F6613" s="1" t="s">
        <v>32900</v>
      </c>
      <c r="G6613" s="1" t="s">
        <v>655</v>
      </c>
      <c r="H6613" t="s">
        <v>2147</v>
      </c>
      <c r="I6613" s="1" t="s">
        <v>41</v>
      </c>
      <c r="J6613">
        <v>1</v>
      </c>
    </row>
    <row r="6614" spans="1:10" hidden="1" x14ac:dyDescent="0.25">
      <c r="A6614" s="24" t="str">
        <f t="shared" si="105"/>
        <v>9948ARCELOR (BERTON SICARD)</v>
      </c>
      <c r="B6614" s="1">
        <v>9948</v>
      </c>
      <c r="C6614" s="1" t="s">
        <v>32898</v>
      </c>
      <c r="D6614" s="1" t="s">
        <v>78</v>
      </c>
      <c r="E6614" s="1" t="s">
        <v>2150</v>
      </c>
      <c r="F6614" s="1" t="s">
        <v>32900</v>
      </c>
      <c r="G6614" s="1" t="s">
        <v>655</v>
      </c>
      <c r="H6614">
        <v>9948</v>
      </c>
      <c r="I6614" s="1" t="s">
        <v>41</v>
      </c>
      <c r="J6614">
        <v>1</v>
      </c>
    </row>
    <row r="6615" spans="1:10" hidden="1" x14ac:dyDescent="0.25">
      <c r="A6615" s="24" t="str">
        <f t="shared" si="105"/>
        <v>9960ARCELOR (BERTON SICARD)</v>
      </c>
      <c r="B6615" s="1">
        <v>9960</v>
      </c>
      <c r="C6615" s="1" t="s">
        <v>32898</v>
      </c>
      <c r="D6615" s="1" t="s">
        <v>78</v>
      </c>
      <c r="E6615" s="1" t="s">
        <v>2151</v>
      </c>
      <c r="F6615" s="1" t="s">
        <v>32900</v>
      </c>
      <c r="G6615" s="1" t="s">
        <v>655</v>
      </c>
      <c r="H6615">
        <v>9960</v>
      </c>
      <c r="I6615" s="1" t="s">
        <v>41</v>
      </c>
      <c r="J6615">
        <v>1</v>
      </c>
    </row>
    <row r="6616" spans="1:10" hidden="1" x14ac:dyDescent="0.25">
      <c r="A6616" s="24" t="str">
        <f t="shared" si="105"/>
        <v>9961ARCELOR (BERTON SICARD)</v>
      </c>
      <c r="B6616" s="1">
        <v>9961</v>
      </c>
      <c r="C6616" s="1" t="s">
        <v>32898</v>
      </c>
      <c r="D6616" s="1" t="s">
        <v>78</v>
      </c>
      <c r="E6616" s="1" t="s">
        <v>2152</v>
      </c>
      <c r="F6616" s="1" t="s">
        <v>32900</v>
      </c>
      <c r="G6616" s="1" t="s">
        <v>655</v>
      </c>
      <c r="H6616">
        <v>9961</v>
      </c>
      <c r="I6616" s="1" t="s">
        <v>41</v>
      </c>
      <c r="J6616">
        <v>1</v>
      </c>
    </row>
    <row r="6617" spans="1:10" hidden="1" x14ac:dyDescent="0.25">
      <c r="A6617" s="24" t="str">
        <f t="shared" si="105"/>
        <v>9962ARCELOR (BERTON SICARD)</v>
      </c>
      <c r="B6617" s="1">
        <v>9962</v>
      </c>
      <c r="C6617" s="1" t="s">
        <v>32898</v>
      </c>
      <c r="D6617" s="1" t="s">
        <v>78</v>
      </c>
      <c r="E6617" s="1" t="s">
        <v>2364</v>
      </c>
      <c r="F6617" s="1" t="s">
        <v>32900</v>
      </c>
      <c r="G6617" s="1" t="s">
        <v>655</v>
      </c>
      <c r="H6617">
        <v>9962</v>
      </c>
      <c r="I6617" s="1" t="s">
        <v>41</v>
      </c>
      <c r="J6617">
        <v>1</v>
      </c>
    </row>
    <row r="6618" spans="1:10" hidden="1" x14ac:dyDescent="0.25">
      <c r="A6618" s="24" t="str">
        <f t="shared" si="105"/>
        <v>9963ARCELOR (BERTON SICARD)</v>
      </c>
      <c r="B6618" s="1">
        <v>9963</v>
      </c>
      <c r="C6618" s="1" t="s">
        <v>32898</v>
      </c>
      <c r="D6618" s="1" t="s">
        <v>78</v>
      </c>
      <c r="E6618" s="1" t="s">
        <v>2153</v>
      </c>
      <c r="F6618" s="1" t="s">
        <v>32900</v>
      </c>
      <c r="G6618" s="1" t="s">
        <v>655</v>
      </c>
      <c r="H6618">
        <v>9963</v>
      </c>
      <c r="I6618" s="1" t="s">
        <v>41</v>
      </c>
      <c r="J6618">
        <v>1</v>
      </c>
    </row>
    <row r="6619" spans="1:10" hidden="1" x14ac:dyDescent="0.25">
      <c r="A6619" s="24" t="str">
        <f t="shared" si="105"/>
        <v>9981ARCELOR (BERTON SICARD)</v>
      </c>
      <c r="B6619" s="1">
        <v>9981</v>
      </c>
      <c r="C6619" s="1" t="s">
        <v>32898</v>
      </c>
      <c r="D6619" s="1" t="s">
        <v>78</v>
      </c>
      <c r="E6619" s="1" t="s">
        <v>2365</v>
      </c>
      <c r="F6619" s="1" t="s">
        <v>32900</v>
      </c>
      <c r="G6619" s="1" t="s">
        <v>655</v>
      </c>
      <c r="H6619">
        <v>9981</v>
      </c>
      <c r="I6619" s="1" t="s">
        <v>41</v>
      </c>
      <c r="J6619">
        <v>1</v>
      </c>
    </row>
    <row r="6620" spans="1:10" hidden="1" x14ac:dyDescent="0.25">
      <c r="A6620" s="24" t="str">
        <f t="shared" si="105"/>
        <v>40115ARCELOR (BERTON SICARD)</v>
      </c>
      <c r="B6620" s="1">
        <v>40115</v>
      </c>
      <c r="C6620" s="1" t="s">
        <v>32898</v>
      </c>
      <c r="D6620" s="1" t="s">
        <v>78</v>
      </c>
      <c r="E6620" s="1" t="s">
        <v>2462</v>
      </c>
      <c r="F6620" s="1" t="s">
        <v>32900</v>
      </c>
      <c r="G6620" s="1" t="s">
        <v>655</v>
      </c>
      <c r="H6620">
        <v>40115</v>
      </c>
      <c r="I6620" s="1" t="s">
        <v>41</v>
      </c>
      <c r="J6620">
        <v>1</v>
      </c>
    </row>
    <row r="6621" spans="1:10" hidden="1" x14ac:dyDescent="0.25">
      <c r="A6621" s="24" t="str">
        <f t="shared" si="105"/>
        <v>40116ARCELOR (BERTON SICARD)</v>
      </c>
      <c r="B6621" s="1">
        <v>40116</v>
      </c>
      <c r="C6621" s="1" t="s">
        <v>32898</v>
      </c>
      <c r="D6621" s="1" t="s">
        <v>78</v>
      </c>
      <c r="E6621" s="1" t="s">
        <v>2366</v>
      </c>
      <c r="F6621" s="1" t="s">
        <v>32900</v>
      </c>
      <c r="G6621" s="1" t="s">
        <v>655</v>
      </c>
      <c r="H6621">
        <v>40116</v>
      </c>
      <c r="I6621" s="1" t="s">
        <v>41</v>
      </c>
      <c r="J6621">
        <v>1</v>
      </c>
    </row>
    <row r="6622" spans="1:10" hidden="1" x14ac:dyDescent="0.25">
      <c r="A6622" s="24" t="str">
        <f t="shared" si="105"/>
        <v>121001ARCELOR (BERTON SICARD)</v>
      </c>
      <c r="B6622" s="1">
        <v>121001</v>
      </c>
      <c r="C6622" s="1" t="s">
        <v>32898</v>
      </c>
      <c r="D6622" s="1" t="s">
        <v>78</v>
      </c>
      <c r="E6622" s="1" t="s">
        <v>1692</v>
      </c>
      <c r="F6622" s="1" t="s">
        <v>32900</v>
      </c>
      <c r="G6622" s="1" t="s">
        <v>655</v>
      </c>
      <c r="H6622">
        <v>121001</v>
      </c>
      <c r="I6622" s="1" t="s">
        <v>41</v>
      </c>
      <c r="J6622">
        <v>6.5</v>
      </c>
    </row>
    <row r="6623" spans="1:10" hidden="1" x14ac:dyDescent="0.25">
      <c r="A6623" s="24" t="str">
        <f t="shared" si="105"/>
        <v>121007ARCELOR (BERTON SICARD)</v>
      </c>
      <c r="B6623" s="1">
        <v>121007</v>
      </c>
      <c r="C6623" s="1" t="s">
        <v>32898</v>
      </c>
      <c r="D6623" s="1" t="s">
        <v>32837</v>
      </c>
      <c r="E6623" s="1" t="s">
        <v>1693</v>
      </c>
      <c r="F6623" s="1" t="s">
        <v>32900</v>
      </c>
      <c r="G6623" s="1" t="s">
        <v>655</v>
      </c>
      <c r="H6623">
        <v>121007</v>
      </c>
      <c r="I6623" s="1" t="s">
        <v>41</v>
      </c>
      <c r="J6623">
        <v>4.5</v>
      </c>
    </row>
    <row r="6624" spans="1:10" hidden="1" x14ac:dyDescent="0.25">
      <c r="A6624" s="24" t="str">
        <f t="shared" si="105"/>
        <v>121008ARCELOR (BERTON SICARD)</v>
      </c>
      <c r="B6624" s="1">
        <v>121008</v>
      </c>
      <c r="C6624" s="1" t="s">
        <v>32898</v>
      </c>
      <c r="D6624" s="1" t="s">
        <v>78</v>
      </c>
      <c r="E6624" s="1" t="s">
        <v>1694</v>
      </c>
      <c r="F6624" s="1" t="s">
        <v>32900</v>
      </c>
      <c r="G6624" s="1" t="s">
        <v>655</v>
      </c>
      <c r="H6624">
        <v>121008</v>
      </c>
      <c r="I6624" s="1" t="s">
        <v>41</v>
      </c>
      <c r="J6624">
        <v>6.5</v>
      </c>
    </row>
    <row r="6625" spans="1:10" hidden="1" x14ac:dyDescent="0.25">
      <c r="A6625" s="24" t="str">
        <f t="shared" si="105"/>
        <v>121009ARCELOR (BERTON SICARD)</v>
      </c>
      <c r="B6625" s="1">
        <v>121009</v>
      </c>
      <c r="C6625" s="1" t="s">
        <v>32898</v>
      </c>
      <c r="D6625" s="1" t="s">
        <v>32837</v>
      </c>
      <c r="E6625" s="1" t="s">
        <v>1695</v>
      </c>
      <c r="F6625" s="1" t="s">
        <v>32900</v>
      </c>
      <c r="G6625" s="1" t="s">
        <v>655</v>
      </c>
      <c r="H6625">
        <v>121009</v>
      </c>
      <c r="I6625" s="1" t="s">
        <v>41</v>
      </c>
      <c r="J6625">
        <v>6.5</v>
      </c>
    </row>
    <row r="6626" spans="1:10" hidden="1" x14ac:dyDescent="0.25">
      <c r="A6626" s="24" t="str">
        <f t="shared" si="105"/>
        <v>121013ARCELOR (BERTON SICARD)</v>
      </c>
      <c r="B6626" s="1">
        <v>121013</v>
      </c>
      <c r="C6626" s="1" t="s">
        <v>32898</v>
      </c>
      <c r="D6626" s="1" t="s">
        <v>32837</v>
      </c>
      <c r="E6626" s="1" t="s">
        <v>2154</v>
      </c>
      <c r="F6626" s="1" t="s">
        <v>32900</v>
      </c>
      <c r="G6626" s="1" t="s">
        <v>655</v>
      </c>
      <c r="H6626">
        <v>121013</v>
      </c>
      <c r="I6626" s="1" t="s">
        <v>41</v>
      </c>
      <c r="J6626">
        <v>6.5</v>
      </c>
    </row>
    <row r="6627" spans="1:10" hidden="1" x14ac:dyDescent="0.25">
      <c r="A6627" s="24" t="str">
        <f t="shared" si="105"/>
        <v>121014ARCELOR (BERTON SICARD)</v>
      </c>
      <c r="B6627" s="1">
        <v>121014</v>
      </c>
      <c r="C6627" s="1" t="s">
        <v>32898</v>
      </c>
      <c r="D6627" s="1" t="s">
        <v>32837</v>
      </c>
      <c r="E6627" s="1" t="s">
        <v>1696</v>
      </c>
      <c r="F6627" s="1" t="s">
        <v>32900</v>
      </c>
      <c r="G6627" s="1" t="s">
        <v>655</v>
      </c>
      <c r="H6627">
        <v>121014</v>
      </c>
      <c r="I6627" s="1" t="s">
        <v>41</v>
      </c>
      <c r="J6627">
        <v>6.5</v>
      </c>
    </row>
    <row r="6628" spans="1:10" hidden="1" x14ac:dyDescent="0.25">
      <c r="A6628" s="24" t="str">
        <f t="shared" si="105"/>
        <v>121018ARCELOR (BERTON SICARD)</v>
      </c>
      <c r="B6628" s="1">
        <v>121018</v>
      </c>
      <c r="C6628" s="1" t="s">
        <v>32898</v>
      </c>
      <c r="D6628" s="1" t="s">
        <v>32837</v>
      </c>
      <c r="E6628" s="1" t="s">
        <v>1697</v>
      </c>
      <c r="F6628" s="1" t="s">
        <v>32900</v>
      </c>
      <c r="G6628" s="1" t="s">
        <v>655</v>
      </c>
      <c r="H6628">
        <v>121018</v>
      </c>
      <c r="I6628" s="1" t="s">
        <v>41</v>
      </c>
      <c r="J6628">
        <v>6.5</v>
      </c>
    </row>
    <row r="6629" spans="1:10" hidden="1" x14ac:dyDescent="0.25">
      <c r="A6629" s="24" t="str">
        <f t="shared" si="105"/>
        <v>121021ARCELOR (BERTON SICARD)</v>
      </c>
      <c r="B6629" s="1">
        <v>121021</v>
      </c>
      <c r="C6629" s="1" t="s">
        <v>32898</v>
      </c>
      <c r="D6629" s="1" t="s">
        <v>78</v>
      </c>
      <c r="E6629" s="1" t="s">
        <v>1073</v>
      </c>
      <c r="F6629" s="1" t="s">
        <v>32900</v>
      </c>
      <c r="G6629" s="1" t="s">
        <v>655</v>
      </c>
      <c r="H6629">
        <v>121021</v>
      </c>
      <c r="I6629" s="1" t="s">
        <v>41</v>
      </c>
      <c r="J6629">
        <v>6.5</v>
      </c>
    </row>
    <row r="6630" spans="1:10" hidden="1" x14ac:dyDescent="0.25">
      <c r="A6630" s="24" t="str">
        <f t="shared" si="105"/>
        <v>121022ARCELOR (BERTON SICARD)</v>
      </c>
      <c r="B6630" s="1">
        <v>121022</v>
      </c>
      <c r="C6630" s="1" t="s">
        <v>32898</v>
      </c>
      <c r="D6630" s="1" t="s">
        <v>78</v>
      </c>
      <c r="E6630" s="1" t="s">
        <v>801</v>
      </c>
      <c r="F6630" s="1" t="s">
        <v>32900</v>
      </c>
      <c r="G6630" s="1" t="s">
        <v>655</v>
      </c>
      <c r="H6630">
        <v>121022</v>
      </c>
      <c r="I6630" s="1" t="s">
        <v>41</v>
      </c>
      <c r="J6630">
        <v>6.5</v>
      </c>
    </row>
    <row r="6631" spans="1:10" hidden="1" x14ac:dyDescent="0.25">
      <c r="A6631" s="24" t="str">
        <f t="shared" si="105"/>
        <v>121022/3ARCELOR (BERTON SICARD)</v>
      </c>
      <c r="B6631" s="1" t="s">
        <v>2273</v>
      </c>
      <c r="C6631" s="1" t="s">
        <v>32898</v>
      </c>
      <c r="D6631" s="1" t="s">
        <v>78</v>
      </c>
      <c r="E6631" s="1" t="s">
        <v>801</v>
      </c>
      <c r="F6631" s="1" t="s">
        <v>32900</v>
      </c>
      <c r="G6631" s="1" t="s">
        <v>655</v>
      </c>
      <c r="H6631" t="s">
        <v>2273</v>
      </c>
      <c r="I6631" s="1" t="s">
        <v>41</v>
      </c>
      <c r="J6631">
        <v>3.2</v>
      </c>
    </row>
    <row r="6632" spans="1:10" hidden="1" x14ac:dyDescent="0.25">
      <c r="A6632" s="24" t="str">
        <f t="shared" si="105"/>
        <v>121027ARCELOR (BERTON SICARD)</v>
      </c>
      <c r="B6632" s="1">
        <v>121027</v>
      </c>
      <c r="C6632" s="1" t="s">
        <v>32898</v>
      </c>
      <c r="D6632" s="1" t="s">
        <v>32837</v>
      </c>
      <c r="E6632" s="1" t="s">
        <v>1698</v>
      </c>
      <c r="F6632" s="1" t="s">
        <v>32900</v>
      </c>
      <c r="G6632" s="1" t="s">
        <v>655</v>
      </c>
      <c r="H6632">
        <v>121027</v>
      </c>
      <c r="I6632" s="1" t="s">
        <v>41</v>
      </c>
      <c r="J6632">
        <v>3.5</v>
      </c>
    </row>
    <row r="6633" spans="1:10" hidden="1" x14ac:dyDescent="0.25">
      <c r="A6633" s="24" t="str">
        <f t="shared" si="105"/>
        <v>160000ARCELOR (BERTON SICARD)</v>
      </c>
      <c r="B6633" s="1">
        <v>160000</v>
      </c>
      <c r="C6633" s="1" t="s">
        <v>32898</v>
      </c>
      <c r="D6633" s="1" t="s">
        <v>78</v>
      </c>
      <c r="E6633" s="1" t="s">
        <v>2367</v>
      </c>
      <c r="F6633" s="1" t="s">
        <v>32900</v>
      </c>
      <c r="G6633" s="1" t="s">
        <v>655</v>
      </c>
      <c r="H6633">
        <v>160000</v>
      </c>
      <c r="I6633" s="1" t="s">
        <v>41</v>
      </c>
      <c r="J6633">
        <v>1</v>
      </c>
    </row>
    <row r="6634" spans="1:10" hidden="1" x14ac:dyDescent="0.25">
      <c r="A6634" s="24" t="str">
        <f t="shared" si="105"/>
        <v>160002ARCELOR (BERTON SICARD)</v>
      </c>
      <c r="B6634" s="1">
        <v>160002</v>
      </c>
      <c r="C6634" s="1" t="s">
        <v>32898</v>
      </c>
      <c r="D6634" s="1" t="s">
        <v>78</v>
      </c>
      <c r="E6634" s="1" t="s">
        <v>2368</v>
      </c>
      <c r="F6634" s="1" t="s">
        <v>32900</v>
      </c>
      <c r="G6634" s="1" t="s">
        <v>655</v>
      </c>
      <c r="H6634">
        <v>160002</v>
      </c>
      <c r="I6634" s="1" t="s">
        <v>41</v>
      </c>
      <c r="J6634">
        <v>2</v>
      </c>
    </row>
    <row r="6635" spans="1:10" hidden="1" x14ac:dyDescent="0.25">
      <c r="A6635" s="24" t="str">
        <f t="shared" si="105"/>
        <v>160003ARCELOR (BERTON SICARD)</v>
      </c>
      <c r="B6635" s="1">
        <v>160003</v>
      </c>
      <c r="C6635" s="1" t="s">
        <v>32898</v>
      </c>
      <c r="D6635" s="1" t="s">
        <v>78</v>
      </c>
      <c r="E6635" s="1" t="s">
        <v>2369</v>
      </c>
      <c r="F6635" s="1" t="s">
        <v>32900</v>
      </c>
      <c r="G6635" s="1" t="s">
        <v>655</v>
      </c>
      <c r="H6635">
        <v>160003</v>
      </c>
      <c r="I6635" s="1" t="s">
        <v>41</v>
      </c>
      <c r="J6635">
        <v>1</v>
      </c>
    </row>
    <row r="6636" spans="1:10" hidden="1" x14ac:dyDescent="0.25">
      <c r="A6636" s="24" t="str">
        <f t="shared" si="105"/>
        <v>160011ARCELOR (BERTON SICARD)</v>
      </c>
      <c r="B6636" s="1">
        <v>160011</v>
      </c>
      <c r="C6636" s="1" t="s">
        <v>32898</v>
      </c>
      <c r="D6636" s="1" t="s">
        <v>78</v>
      </c>
      <c r="E6636" s="1" t="s">
        <v>2371</v>
      </c>
      <c r="F6636" s="1" t="s">
        <v>32900</v>
      </c>
      <c r="G6636" s="1" t="s">
        <v>655</v>
      </c>
      <c r="H6636">
        <v>160011</v>
      </c>
      <c r="I6636" s="1" t="s">
        <v>41</v>
      </c>
      <c r="J6636">
        <v>1</v>
      </c>
    </row>
    <row r="6637" spans="1:10" hidden="1" x14ac:dyDescent="0.25">
      <c r="A6637" s="24" t="str">
        <f t="shared" si="105"/>
        <v>160012ARCELOR (BERTON SICARD)</v>
      </c>
      <c r="B6637" s="1">
        <v>160012</v>
      </c>
      <c r="C6637" s="1" t="s">
        <v>32898</v>
      </c>
      <c r="D6637" s="1" t="s">
        <v>78</v>
      </c>
      <c r="E6637" s="1" t="s">
        <v>2372</v>
      </c>
      <c r="F6637" s="1" t="s">
        <v>32900</v>
      </c>
      <c r="G6637" s="1" t="s">
        <v>655</v>
      </c>
      <c r="H6637">
        <v>160012</v>
      </c>
      <c r="I6637" s="1" t="s">
        <v>41</v>
      </c>
      <c r="J6637">
        <v>1</v>
      </c>
    </row>
    <row r="6638" spans="1:10" hidden="1" x14ac:dyDescent="0.25">
      <c r="A6638" s="24" t="str">
        <f t="shared" si="105"/>
        <v>160013ARCELOR (BERTON SICARD)</v>
      </c>
      <c r="B6638" s="1">
        <v>160013</v>
      </c>
      <c r="C6638" s="1" t="s">
        <v>32898</v>
      </c>
      <c r="D6638" s="1" t="s">
        <v>78</v>
      </c>
      <c r="E6638" s="1" t="s">
        <v>2373</v>
      </c>
      <c r="F6638" s="1" t="s">
        <v>32900</v>
      </c>
      <c r="G6638" s="1" t="s">
        <v>655</v>
      </c>
      <c r="H6638">
        <v>160013</v>
      </c>
      <c r="I6638" s="1" t="s">
        <v>41</v>
      </c>
      <c r="J6638">
        <v>1</v>
      </c>
    </row>
    <row r="6639" spans="1:10" hidden="1" x14ac:dyDescent="0.25">
      <c r="A6639" s="24" t="str">
        <f t="shared" si="105"/>
        <v>160014ARCELOR (BERTON SICARD)</v>
      </c>
      <c r="B6639" s="1">
        <v>160014</v>
      </c>
      <c r="C6639" s="1" t="s">
        <v>32898</v>
      </c>
      <c r="D6639" s="1" t="s">
        <v>78</v>
      </c>
      <c r="E6639" s="1" t="s">
        <v>2374</v>
      </c>
      <c r="F6639" s="1" t="s">
        <v>32900</v>
      </c>
      <c r="G6639" s="1" t="s">
        <v>655</v>
      </c>
      <c r="H6639">
        <v>160014</v>
      </c>
      <c r="I6639" s="1" t="s">
        <v>41</v>
      </c>
      <c r="J6639">
        <v>1</v>
      </c>
    </row>
    <row r="6640" spans="1:10" hidden="1" x14ac:dyDescent="0.25">
      <c r="A6640" s="24" t="str">
        <f t="shared" si="105"/>
        <v>160015ARCELOR (BERTON SICARD)</v>
      </c>
      <c r="B6640" s="1">
        <v>160015</v>
      </c>
      <c r="C6640" s="1" t="s">
        <v>32898</v>
      </c>
      <c r="D6640" s="1" t="s">
        <v>78</v>
      </c>
      <c r="E6640" s="1" t="s">
        <v>2375</v>
      </c>
      <c r="F6640" s="1" t="s">
        <v>32900</v>
      </c>
      <c r="G6640" s="1" t="s">
        <v>655</v>
      </c>
      <c r="H6640">
        <v>160015</v>
      </c>
      <c r="I6640" s="1" t="s">
        <v>41</v>
      </c>
      <c r="J6640">
        <v>1</v>
      </c>
    </row>
    <row r="6641" spans="1:10" hidden="1" x14ac:dyDescent="0.25">
      <c r="A6641" s="24" t="str">
        <f t="shared" si="105"/>
        <v>160016ARCELOR (BERTON SICARD)</v>
      </c>
      <c r="B6641" s="1">
        <v>160016</v>
      </c>
      <c r="C6641" s="1" t="s">
        <v>32898</v>
      </c>
      <c r="D6641" s="1" t="s">
        <v>78</v>
      </c>
      <c r="E6641" s="1" t="s">
        <v>2376</v>
      </c>
      <c r="F6641" s="1" t="s">
        <v>32900</v>
      </c>
      <c r="G6641" s="1" t="s">
        <v>655</v>
      </c>
      <c r="H6641">
        <v>160016</v>
      </c>
      <c r="I6641" s="1" t="s">
        <v>41</v>
      </c>
      <c r="J6641">
        <v>1</v>
      </c>
    </row>
    <row r="6642" spans="1:10" hidden="1" x14ac:dyDescent="0.25">
      <c r="A6642" s="24" t="str">
        <f t="shared" si="105"/>
        <v>160017ARCELOR (BERTON SICARD)</v>
      </c>
      <c r="B6642" s="1">
        <v>160017</v>
      </c>
      <c r="C6642" s="1" t="s">
        <v>32898</v>
      </c>
      <c r="D6642" s="1" t="s">
        <v>78</v>
      </c>
      <c r="E6642" s="1" t="s">
        <v>2377</v>
      </c>
      <c r="F6642" s="1" t="s">
        <v>32900</v>
      </c>
      <c r="G6642" s="1" t="s">
        <v>655</v>
      </c>
      <c r="H6642">
        <v>160017</v>
      </c>
      <c r="I6642" s="1" t="s">
        <v>41</v>
      </c>
      <c r="J6642">
        <v>1</v>
      </c>
    </row>
    <row r="6643" spans="1:10" hidden="1" x14ac:dyDescent="0.25">
      <c r="A6643" s="24" t="str">
        <f t="shared" si="105"/>
        <v>160018ARCELOR (BERTON SICARD)</v>
      </c>
      <c r="B6643" s="1">
        <v>160018</v>
      </c>
      <c r="C6643" s="1" t="s">
        <v>32898</v>
      </c>
      <c r="D6643" s="1" t="s">
        <v>78</v>
      </c>
      <c r="E6643" s="1" t="s">
        <v>2378</v>
      </c>
      <c r="F6643" s="1" t="s">
        <v>32900</v>
      </c>
      <c r="G6643" s="1" t="s">
        <v>655</v>
      </c>
      <c r="H6643">
        <v>160018</v>
      </c>
      <c r="I6643" s="1" t="s">
        <v>41</v>
      </c>
      <c r="J6643">
        <v>1</v>
      </c>
    </row>
    <row r="6644" spans="1:10" hidden="1" x14ac:dyDescent="0.25">
      <c r="A6644" s="24" t="str">
        <f t="shared" si="105"/>
        <v>160024ARCELOR (BERTON SICARD)</v>
      </c>
      <c r="B6644" s="1">
        <v>160024</v>
      </c>
      <c r="C6644" s="1" t="s">
        <v>32898</v>
      </c>
      <c r="D6644" s="1" t="s">
        <v>78</v>
      </c>
      <c r="E6644" s="1" t="s">
        <v>2379</v>
      </c>
      <c r="F6644" s="1" t="s">
        <v>32900</v>
      </c>
      <c r="G6644" s="1" t="s">
        <v>655</v>
      </c>
      <c r="H6644">
        <v>160024</v>
      </c>
      <c r="I6644" s="1" t="s">
        <v>41</v>
      </c>
      <c r="J6644">
        <v>1</v>
      </c>
    </row>
    <row r="6645" spans="1:10" hidden="1" x14ac:dyDescent="0.25">
      <c r="A6645" s="24" t="str">
        <f t="shared" si="105"/>
        <v>410000ARCELOR (BERTON SICARD)</v>
      </c>
      <c r="B6645" s="1">
        <v>410000</v>
      </c>
      <c r="C6645" s="1" t="s">
        <v>32898</v>
      </c>
      <c r="D6645" s="1" t="s">
        <v>78</v>
      </c>
      <c r="E6645" s="1" t="s">
        <v>1699</v>
      </c>
      <c r="F6645" s="1" t="s">
        <v>32900</v>
      </c>
      <c r="G6645" s="1" t="s">
        <v>655</v>
      </c>
      <c r="H6645">
        <v>410000</v>
      </c>
      <c r="I6645" s="1" t="s">
        <v>41</v>
      </c>
      <c r="J6645">
        <v>6.5</v>
      </c>
    </row>
    <row r="6646" spans="1:10" hidden="1" x14ac:dyDescent="0.25">
      <c r="A6646" s="24" t="str">
        <f t="shared" si="105"/>
        <v>410001ARCELOR (BERTON SICARD)</v>
      </c>
      <c r="B6646" s="1">
        <v>410001</v>
      </c>
      <c r="C6646" s="1" t="s">
        <v>32898</v>
      </c>
      <c r="D6646" s="1" t="s">
        <v>78</v>
      </c>
      <c r="E6646" s="1" t="s">
        <v>1700</v>
      </c>
      <c r="F6646" s="1" t="s">
        <v>32900</v>
      </c>
      <c r="G6646" s="1" t="s">
        <v>655</v>
      </c>
      <c r="H6646">
        <v>410001</v>
      </c>
      <c r="I6646" s="1" t="s">
        <v>41</v>
      </c>
      <c r="J6646">
        <v>6.5</v>
      </c>
    </row>
    <row r="6647" spans="1:10" hidden="1" x14ac:dyDescent="0.25">
      <c r="A6647" s="24" t="str">
        <f t="shared" si="105"/>
        <v>410002ARCELOR (BERTON SICARD)</v>
      </c>
      <c r="B6647" s="1">
        <v>410002</v>
      </c>
      <c r="C6647" s="1" t="s">
        <v>32898</v>
      </c>
      <c r="D6647" s="1" t="s">
        <v>78</v>
      </c>
      <c r="E6647" s="1" t="s">
        <v>1243</v>
      </c>
      <c r="F6647" s="1" t="s">
        <v>32900</v>
      </c>
      <c r="G6647" s="1" t="s">
        <v>655</v>
      </c>
      <c r="H6647">
        <v>410002</v>
      </c>
      <c r="I6647" s="1" t="s">
        <v>41</v>
      </c>
      <c r="J6647">
        <v>6.5</v>
      </c>
    </row>
    <row r="6648" spans="1:10" hidden="1" x14ac:dyDescent="0.25">
      <c r="A6648" s="24" t="str">
        <f t="shared" si="105"/>
        <v>410003ARCELOR (BERTON SICARD)</v>
      </c>
      <c r="B6648" s="1">
        <v>410003</v>
      </c>
      <c r="C6648" s="1" t="s">
        <v>32898</v>
      </c>
      <c r="D6648" s="1" t="s">
        <v>78</v>
      </c>
      <c r="E6648" s="1" t="s">
        <v>1701</v>
      </c>
      <c r="F6648" s="1" t="s">
        <v>32900</v>
      </c>
      <c r="G6648" s="1" t="s">
        <v>655</v>
      </c>
      <c r="H6648">
        <v>410003</v>
      </c>
      <c r="I6648" s="1" t="s">
        <v>41</v>
      </c>
      <c r="J6648">
        <v>6.5</v>
      </c>
    </row>
    <row r="6649" spans="1:10" hidden="1" x14ac:dyDescent="0.25">
      <c r="A6649" s="24" t="str">
        <f t="shared" si="105"/>
        <v>410004ARCELOR (BERTON SICARD)</v>
      </c>
      <c r="B6649" s="1">
        <v>410004</v>
      </c>
      <c r="C6649" s="1" t="s">
        <v>32898</v>
      </c>
      <c r="D6649" s="1" t="s">
        <v>78</v>
      </c>
      <c r="E6649" s="1" t="s">
        <v>1243</v>
      </c>
      <c r="F6649" s="1" t="s">
        <v>32900</v>
      </c>
      <c r="G6649" s="1" t="s">
        <v>655</v>
      </c>
      <c r="H6649">
        <v>410004</v>
      </c>
      <c r="I6649" s="1" t="s">
        <v>41</v>
      </c>
      <c r="J6649">
        <v>6.5</v>
      </c>
    </row>
    <row r="6650" spans="1:10" hidden="1" x14ac:dyDescent="0.25">
      <c r="A6650" s="24" t="str">
        <f t="shared" si="105"/>
        <v>410005ARCELOR (BERTON SICARD)</v>
      </c>
      <c r="B6650" s="1">
        <v>410005</v>
      </c>
      <c r="C6650" s="1" t="s">
        <v>32898</v>
      </c>
      <c r="D6650" s="1" t="s">
        <v>78</v>
      </c>
      <c r="E6650" s="1" t="s">
        <v>1702</v>
      </c>
      <c r="F6650" s="1" t="s">
        <v>32900</v>
      </c>
      <c r="G6650" s="1" t="s">
        <v>655</v>
      </c>
      <c r="H6650">
        <v>410005</v>
      </c>
      <c r="I6650" s="1" t="s">
        <v>41</v>
      </c>
      <c r="J6650">
        <v>6.5</v>
      </c>
    </row>
    <row r="6651" spans="1:10" hidden="1" x14ac:dyDescent="0.25">
      <c r="A6651" s="24" t="str">
        <f t="shared" si="105"/>
        <v>410006ARCELOR (BERTON SICARD)</v>
      </c>
      <c r="B6651" s="1">
        <v>410006</v>
      </c>
      <c r="C6651" s="1" t="s">
        <v>32898</v>
      </c>
      <c r="D6651" s="1" t="s">
        <v>78</v>
      </c>
      <c r="E6651" s="1" t="s">
        <v>1703</v>
      </c>
      <c r="F6651" s="1" t="s">
        <v>32900</v>
      </c>
      <c r="G6651" s="1" t="s">
        <v>655</v>
      </c>
      <c r="H6651">
        <v>410006</v>
      </c>
      <c r="I6651" s="1" t="s">
        <v>41</v>
      </c>
      <c r="J6651">
        <v>6.5</v>
      </c>
    </row>
    <row r="6652" spans="1:10" hidden="1" x14ac:dyDescent="0.25">
      <c r="A6652" s="24" t="str">
        <f t="shared" si="105"/>
        <v>410007ARCELOR (BERTON SICARD)</v>
      </c>
      <c r="B6652" s="1">
        <v>410007</v>
      </c>
      <c r="C6652" s="1" t="s">
        <v>32898</v>
      </c>
      <c r="D6652" s="1" t="s">
        <v>78</v>
      </c>
      <c r="E6652" s="1" t="s">
        <v>1187</v>
      </c>
      <c r="F6652" s="1" t="s">
        <v>32900</v>
      </c>
      <c r="G6652" s="1" t="s">
        <v>655</v>
      </c>
      <c r="H6652">
        <v>410007</v>
      </c>
      <c r="I6652" s="1" t="s">
        <v>41</v>
      </c>
      <c r="J6652">
        <v>6.5</v>
      </c>
    </row>
    <row r="6653" spans="1:10" hidden="1" x14ac:dyDescent="0.25">
      <c r="A6653" s="24" t="str">
        <f t="shared" si="105"/>
        <v>410009ARCELOR (BERTON SICARD)</v>
      </c>
      <c r="B6653" s="1">
        <v>410009</v>
      </c>
      <c r="C6653" s="1" t="s">
        <v>32898</v>
      </c>
      <c r="D6653" s="1" t="s">
        <v>78</v>
      </c>
      <c r="E6653" s="1" t="s">
        <v>1704</v>
      </c>
      <c r="F6653" s="1" t="s">
        <v>32900</v>
      </c>
      <c r="G6653" s="1" t="s">
        <v>655</v>
      </c>
      <c r="H6653">
        <v>410009</v>
      </c>
      <c r="I6653" s="1" t="s">
        <v>41</v>
      </c>
      <c r="J6653">
        <v>6.5</v>
      </c>
    </row>
    <row r="6654" spans="1:10" hidden="1" x14ac:dyDescent="0.25">
      <c r="A6654" s="24" t="str">
        <f t="shared" si="105"/>
        <v>410010ARCELOR (BERTON SICARD)</v>
      </c>
      <c r="B6654" s="1">
        <v>410010</v>
      </c>
      <c r="C6654" s="1" t="s">
        <v>32898</v>
      </c>
      <c r="D6654" s="1" t="s">
        <v>168</v>
      </c>
      <c r="E6654" s="1" t="s">
        <v>1705</v>
      </c>
      <c r="F6654" s="1" t="s">
        <v>32900</v>
      </c>
      <c r="G6654" s="1" t="s">
        <v>655</v>
      </c>
      <c r="H6654">
        <v>410010</v>
      </c>
      <c r="I6654" s="1" t="s">
        <v>41</v>
      </c>
      <c r="J6654">
        <v>6.5</v>
      </c>
    </row>
    <row r="6655" spans="1:10" hidden="1" x14ac:dyDescent="0.25">
      <c r="A6655" s="24" t="str">
        <f t="shared" si="105"/>
        <v>410011ARCELOR (BERTON SICARD)</v>
      </c>
      <c r="B6655" s="1">
        <v>410011</v>
      </c>
      <c r="C6655" s="1" t="s">
        <v>32898</v>
      </c>
      <c r="D6655" s="1" t="s">
        <v>78</v>
      </c>
      <c r="E6655" s="1" t="s">
        <v>1706</v>
      </c>
      <c r="F6655" s="1" t="s">
        <v>32900</v>
      </c>
      <c r="G6655" s="1" t="s">
        <v>655</v>
      </c>
      <c r="H6655">
        <v>410011</v>
      </c>
      <c r="I6655" s="1" t="s">
        <v>41</v>
      </c>
      <c r="J6655">
        <v>6.5</v>
      </c>
    </row>
    <row r="6656" spans="1:10" hidden="1" x14ac:dyDescent="0.25">
      <c r="A6656" s="24" t="str">
        <f t="shared" si="105"/>
        <v>410015ARCELOR (BERTON SICARD)</v>
      </c>
      <c r="B6656" s="1">
        <v>410015</v>
      </c>
      <c r="C6656" s="1" t="s">
        <v>32898</v>
      </c>
      <c r="D6656" s="1" t="s">
        <v>78</v>
      </c>
      <c r="E6656" s="1" t="s">
        <v>1707</v>
      </c>
      <c r="F6656" s="1" t="s">
        <v>32900</v>
      </c>
      <c r="G6656" s="1" t="s">
        <v>655</v>
      </c>
      <c r="H6656">
        <v>410015</v>
      </c>
      <c r="I6656" s="1" t="s">
        <v>41</v>
      </c>
      <c r="J6656">
        <v>6.5</v>
      </c>
    </row>
    <row r="6657" spans="1:10" hidden="1" x14ac:dyDescent="0.25">
      <c r="A6657" s="24" t="str">
        <f t="shared" si="105"/>
        <v>410016ARCELOR (BERTON SICARD)</v>
      </c>
      <c r="B6657" s="1">
        <v>410016</v>
      </c>
      <c r="C6657" s="1" t="s">
        <v>32898</v>
      </c>
      <c r="D6657" s="1" t="s">
        <v>168</v>
      </c>
      <c r="E6657" s="1" t="s">
        <v>1708</v>
      </c>
      <c r="F6657" s="1" t="s">
        <v>32900</v>
      </c>
      <c r="G6657" s="1" t="s">
        <v>655</v>
      </c>
      <c r="H6657">
        <v>410016</v>
      </c>
      <c r="I6657" s="1" t="s">
        <v>41</v>
      </c>
      <c r="J6657">
        <v>6.5</v>
      </c>
    </row>
    <row r="6658" spans="1:10" hidden="1" x14ac:dyDescent="0.25">
      <c r="A6658" s="24" t="str">
        <f t="shared" si="105"/>
        <v>410030ARCELOR (BERTON SICARD)</v>
      </c>
      <c r="B6658" s="1">
        <v>410030</v>
      </c>
      <c r="C6658" s="1" t="s">
        <v>32898</v>
      </c>
      <c r="D6658" s="1" t="s">
        <v>78</v>
      </c>
      <c r="E6658" s="1" t="s">
        <v>1709</v>
      </c>
      <c r="F6658" s="1" t="s">
        <v>32900</v>
      </c>
      <c r="G6658" s="1" t="s">
        <v>655</v>
      </c>
      <c r="H6658">
        <v>410030</v>
      </c>
      <c r="I6658" s="1" t="s">
        <v>41</v>
      </c>
      <c r="J6658">
        <v>6.5</v>
      </c>
    </row>
    <row r="6659" spans="1:10" hidden="1" x14ac:dyDescent="0.25">
      <c r="A6659" s="24" t="str">
        <f t="shared" si="105"/>
        <v>410031ARCELOR (BERTON SICARD)</v>
      </c>
      <c r="B6659" s="1">
        <v>410031</v>
      </c>
      <c r="C6659" s="1" t="s">
        <v>32898</v>
      </c>
      <c r="D6659" s="1" t="s">
        <v>78</v>
      </c>
      <c r="E6659" s="1" t="s">
        <v>1710</v>
      </c>
      <c r="F6659" s="1" t="s">
        <v>32900</v>
      </c>
      <c r="G6659" s="1" t="s">
        <v>655</v>
      </c>
      <c r="H6659">
        <v>410031</v>
      </c>
      <c r="I6659" s="1" t="s">
        <v>41</v>
      </c>
      <c r="J6659">
        <v>6.5</v>
      </c>
    </row>
    <row r="6660" spans="1:10" hidden="1" x14ac:dyDescent="0.25">
      <c r="A6660" s="24" t="str">
        <f t="shared" si="105"/>
        <v>410031/1ARCELOR (BERTON SICARD)</v>
      </c>
      <c r="B6660" s="1" t="s">
        <v>1711</v>
      </c>
      <c r="C6660" s="1" t="s">
        <v>32898</v>
      </c>
      <c r="D6660" s="1" t="s">
        <v>78</v>
      </c>
      <c r="E6660" s="1" t="s">
        <v>1712</v>
      </c>
      <c r="F6660" s="1" t="s">
        <v>32900</v>
      </c>
      <c r="G6660" s="1" t="s">
        <v>655</v>
      </c>
      <c r="H6660" t="s">
        <v>1711</v>
      </c>
      <c r="I6660" s="1" t="s">
        <v>41</v>
      </c>
      <c r="J6660">
        <v>1</v>
      </c>
    </row>
    <row r="6661" spans="1:10" hidden="1" x14ac:dyDescent="0.25">
      <c r="A6661" s="24" t="str">
        <f t="shared" si="105"/>
        <v>410032ARCELOR (BERTON SICARD)</v>
      </c>
      <c r="B6661" s="1">
        <v>410032</v>
      </c>
      <c r="C6661" s="1" t="s">
        <v>32898</v>
      </c>
      <c r="D6661" s="1" t="s">
        <v>78</v>
      </c>
      <c r="E6661" s="1" t="s">
        <v>1713</v>
      </c>
      <c r="F6661" s="1" t="s">
        <v>32900</v>
      </c>
      <c r="G6661" s="1" t="s">
        <v>655</v>
      </c>
      <c r="H6661">
        <v>410032</v>
      </c>
      <c r="I6661" s="1" t="s">
        <v>41</v>
      </c>
      <c r="J6661">
        <v>6.5</v>
      </c>
    </row>
    <row r="6662" spans="1:10" hidden="1" x14ac:dyDescent="0.25">
      <c r="A6662" s="24" t="str">
        <f t="shared" si="105"/>
        <v>410033ARCELOR (BERTON SICARD)</v>
      </c>
      <c r="B6662" s="1">
        <v>410033</v>
      </c>
      <c r="C6662" s="1" t="s">
        <v>32898</v>
      </c>
      <c r="D6662" s="1" t="s">
        <v>78</v>
      </c>
      <c r="E6662" s="1" t="s">
        <v>1714</v>
      </c>
      <c r="F6662" s="1" t="s">
        <v>32900</v>
      </c>
      <c r="G6662" s="1" t="s">
        <v>655</v>
      </c>
      <c r="H6662">
        <v>410033</v>
      </c>
      <c r="I6662" s="1" t="s">
        <v>41</v>
      </c>
      <c r="J6662">
        <v>6.5</v>
      </c>
    </row>
    <row r="6663" spans="1:10" hidden="1" x14ac:dyDescent="0.25">
      <c r="A6663" s="24" t="str">
        <f t="shared" si="105"/>
        <v>410034ARCELOR (BERTON SICARD)</v>
      </c>
      <c r="B6663" s="1">
        <v>410034</v>
      </c>
      <c r="C6663" s="1" t="s">
        <v>32898</v>
      </c>
      <c r="D6663" s="1" t="s">
        <v>78</v>
      </c>
      <c r="E6663" s="1" t="s">
        <v>1715</v>
      </c>
      <c r="F6663" s="1" t="s">
        <v>32900</v>
      </c>
      <c r="G6663" s="1" t="s">
        <v>655</v>
      </c>
      <c r="H6663">
        <v>410034</v>
      </c>
      <c r="I6663" s="1" t="s">
        <v>41</v>
      </c>
      <c r="J6663">
        <v>6.5</v>
      </c>
    </row>
    <row r="6664" spans="1:10" hidden="1" x14ac:dyDescent="0.25">
      <c r="A6664" s="24" t="str">
        <f t="shared" si="105"/>
        <v>410036ARCELOR (BERTON SICARD)</v>
      </c>
      <c r="B6664" s="1">
        <v>410036</v>
      </c>
      <c r="C6664" s="1" t="s">
        <v>32898</v>
      </c>
      <c r="D6664" s="1" t="s">
        <v>78</v>
      </c>
      <c r="E6664" s="1" t="s">
        <v>1716</v>
      </c>
      <c r="F6664" s="1" t="s">
        <v>32900</v>
      </c>
      <c r="G6664" s="1" t="s">
        <v>655</v>
      </c>
      <c r="H6664">
        <v>410036</v>
      </c>
      <c r="I6664" s="1" t="s">
        <v>41</v>
      </c>
      <c r="J6664">
        <v>6.5</v>
      </c>
    </row>
    <row r="6665" spans="1:10" hidden="1" x14ac:dyDescent="0.25">
      <c r="A6665" s="24" t="str">
        <f t="shared" si="105"/>
        <v>410037ARCELOR (BERTON SICARD)</v>
      </c>
      <c r="B6665" s="1">
        <v>410037</v>
      </c>
      <c r="C6665" s="1" t="s">
        <v>32898</v>
      </c>
      <c r="D6665" s="1" t="s">
        <v>78</v>
      </c>
      <c r="E6665" s="1" t="s">
        <v>1715</v>
      </c>
      <c r="F6665" s="1" t="s">
        <v>32900</v>
      </c>
      <c r="G6665" s="1" t="s">
        <v>655</v>
      </c>
      <c r="H6665">
        <v>410037</v>
      </c>
      <c r="I6665" s="1" t="s">
        <v>41</v>
      </c>
      <c r="J6665">
        <v>6.5</v>
      </c>
    </row>
    <row r="6666" spans="1:10" hidden="1" x14ac:dyDescent="0.25">
      <c r="A6666" s="24" t="str">
        <f t="shared" si="105"/>
        <v>410040ARCELOR (BERTON SICARD)</v>
      </c>
      <c r="B6666" s="1">
        <v>410040</v>
      </c>
      <c r="C6666" s="1" t="s">
        <v>32898</v>
      </c>
      <c r="D6666" s="1" t="s">
        <v>78</v>
      </c>
      <c r="E6666" s="1" t="s">
        <v>1717</v>
      </c>
      <c r="F6666" s="1" t="s">
        <v>32900</v>
      </c>
      <c r="G6666" s="1" t="s">
        <v>655</v>
      </c>
      <c r="H6666">
        <v>410040</v>
      </c>
      <c r="I6666" s="1" t="s">
        <v>41</v>
      </c>
      <c r="J6666">
        <v>6.5</v>
      </c>
    </row>
    <row r="6667" spans="1:10" hidden="1" x14ac:dyDescent="0.25">
      <c r="A6667" s="24" t="str">
        <f t="shared" si="105"/>
        <v>410041ARCELOR (BERTON SICARD)</v>
      </c>
      <c r="B6667" s="1">
        <v>410041</v>
      </c>
      <c r="C6667" s="1" t="s">
        <v>32898</v>
      </c>
      <c r="D6667" s="1" t="s">
        <v>78</v>
      </c>
      <c r="E6667" s="1" t="s">
        <v>1717</v>
      </c>
      <c r="F6667" s="1" t="s">
        <v>32900</v>
      </c>
      <c r="G6667" s="1" t="s">
        <v>655</v>
      </c>
      <c r="H6667">
        <v>410041</v>
      </c>
      <c r="I6667" s="1" t="s">
        <v>41</v>
      </c>
      <c r="J6667">
        <v>6.5</v>
      </c>
    </row>
    <row r="6668" spans="1:10" hidden="1" x14ac:dyDescent="0.25">
      <c r="A6668" s="24" t="str">
        <f t="shared" ref="A6668:A6731" si="106">B6668&amp;F6668</f>
        <v>410042ARCELOR (BERTON SICARD)</v>
      </c>
      <c r="B6668" s="1">
        <v>410042</v>
      </c>
      <c r="C6668" s="1" t="s">
        <v>32898</v>
      </c>
      <c r="D6668" s="1" t="s">
        <v>78</v>
      </c>
      <c r="E6668" s="1" t="s">
        <v>1718</v>
      </c>
      <c r="F6668" s="1" t="s">
        <v>32900</v>
      </c>
      <c r="G6668" s="1" t="s">
        <v>655</v>
      </c>
      <c r="H6668">
        <v>410042</v>
      </c>
      <c r="I6668" s="1" t="s">
        <v>41</v>
      </c>
      <c r="J6668">
        <v>6.5</v>
      </c>
    </row>
    <row r="6669" spans="1:10" hidden="1" x14ac:dyDescent="0.25">
      <c r="A6669" s="24" t="str">
        <f t="shared" si="106"/>
        <v>410043ARCELOR (BERTON SICARD)</v>
      </c>
      <c r="B6669" s="1">
        <v>410043</v>
      </c>
      <c r="C6669" s="1" t="s">
        <v>32898</v>
      </c>
      <c r="D6669" s="1" t="s">
        <v>78</v>
      </c>
      <c r="E6669" s="1" t="s">
        <v>1718</v>
      </c>
      <c r="F6669" s="1" t="s">
        <v>32900</v>
      </c>
      <c r="G6669" s="1" t="s">
        <v>655</v>
      </c>
      <c r="H6669">
        <v>410043</v>
      </c>
      <c r="I6669" s="1" t="s">
        <v>41</v>
      </c>
      <c r="J6669">
        <v>6.5</v>
      </c>
    </row>
    <row r="6670" spans="1:10" hidden="1" x14ac:dyDescent="0.25">
      <c r="A6670" s="24" t="str">
        <f t="shared" si="106"/>
        <v>410044ARCELOR (BERTON SICARD)</v>
      </c>
      <c r="B6670" s="1">
        <v>410044</v>
      </c>
      <c r="C6670" s="1" t="s">
        <v>32898</v>
      </c>
      <c r="D6670" s="1" t="s">
        <v>78</v>
      </c>
      <c r="E6670" s="1" t="s">
        <v>1719</v>
      </c>
      <c r="F6670" s="1" t="s">
        <v>32900</v>
      </c>
      <c r="G6670" s="1" t="s">
        <v>655</v>
      </c>
      <c r="H6670">
        <v>410044</v>
      </c>
      <c r="I6670" s="1" t="s">
        <v>41</v>
      </c>
      <c r="J6670">
        <v>6.5</v>
      </c>
    </row>
    <row r="6671" spans="1:10" hidden="1" x14ac:dyDescent="0.25">
      <c r="A6671" s="24" t="str">
        <f t="shared" si="106"/>
        <v>410044NARCELOR (BERTON SICARD)</v>
      </c>
      <c r="B6671" s="1" t="s">
        <v>1720</v>
      </c>
      <c r="C6671" s="1" t="s">
        <v>32898</v>
      </c>
      <c r="D6671" s="1" t="s">
        <v>78</v>
      </c>
      <c r="E6671" s="1" t="s">
        <v>1721</v>
      </c>
      <c r="F6671" s="1" t="s">
        <v>32900</v>
      </c>
      <c r="G6671" s="1" t="s">
        <v>655</v>
      </c>
      <c r="H6671" t="s">
        <v>1720</v>
      </c>
      <c r="I6671" s="1" t="s">
        <v>41</v>
      </c>
      <c r="J6671">
        <v>6.5</v>
      </c>
    </row>
    <row r="6672" spans="1:10" hidden="1" x14ac:dyDescent="0.25">
      <c r="A6672" s="24" t="str">
        <f t="shared" si="106"/>
        <v>410046ARCELOR (BERTON SICARD)</v>
      </c>
      <c r="B6672" s="1">
        <v>410046</v>
      </c>
      <c r="C6672" s="1" t="s">
        <v>32898</v>
      </c>
      <c r="D6672" s="1" t="s">
        <v>78</v>
      </c>
      <c r="E6672" s="1" t="s">
        <v>1723</v>
      </c>
      <c r="F6672" s="1" t="s">
        <v>32900</v>
      </c>
      <c r="G6672" s="1" t="s">
        <v>655</v>
      </c>
      <c r="H6672">
        <v>410046</v>
      </c>
      <c r="I6672" s="1" t="s">
        <v>41</v>
      </c>
      <c r="J6672">
        <v>6.5</v>
      </c>
    </row>
    <row r="6673" spans="1:10" hidden="1" x14ac:dyDescent="0.25">
      <c r="A6673" s="24" t="str">
        <f t="shared" si="106"/>
        <v>410049ARCELOR (BERTON SICARD)</v>
      </c>
      <c r="B6673" s="1">
        <v>410049</v>
      </c>
      <c r="C6673" s="1" t="s">
        <v>32898</v>
      </c>
      <c r="D6673" s="1" t="s">
        <v>78</v>
      </c>
      <c r="E6673" s="1" t="s">
        <v>1725</v>
      </c>
      <c r="F6673" s="1" t="s">
        <v>32900</v>
      </c>
      <c r="G6673" s="1" t="s">
        <v>655</v>
      </c>
      <c r="H6673">
        <v>410049</v>
      </c>
      <c r="I6673" s="1" t="s">
        <v>41</v>
      </c>
      <c r="J6673">
        <v>6.5</v>
      </c>
    </row>
    <row r="6674" spans="1:10" hidden="1" x14ac:dyDescent="0.25">
      <c r="A6674" s="24" t="str">
        <f t="shared" si="106"/>
        <v>410050ARCELOR (BERTON SICARD)</v>
      </c>
      <c r="B6674" s="1">
        <v>410050</v>
      </c>
      <c r="C6674" s="1" t="s">
        <v>32898</v>
      </c>
      <c r="D6674" s="1" t="s">
        <v>78</v>
      </c>
      <c r="E6674" s="1" t="s">
        <v>1726</v>
      </c>
      <c r="F6674" s="1" t="s">
        <v>32900</v>
      </c>
      <c r="G6674" s="1" t="s">
        <v>655</v>
      </c>
      <c r="H6674">
        <v>410050</v>
      </c>
      <c r="I6674" s="1" t="s">
        <v>41</v>
      </c>
      <c r="J6674">
        <v>6.5</v>
      </c>
    </row>
    <row r="6675" spans="1:10" hidden="1" x14ac:dyDescent="0.25">
      <c r="A6675" s="24" t="str">
        <f t="shared" si="106"/>
        <v>410051ARCELOR (BERTON SICARD)</v>
      </c>
      <c r="B6675" s="1">
        <v>410051</v>
      </c>
      <c r="C6675" s="1" t="s">
        <v>32898</v>
      </c>
      <c r="D6675" s="1" t="s">
        <v>168</v>
      </c>
      <c r="E6675" s="1" t="s">
        <v>1727</v>
      </c>
      <c r="F6675" s="1" t="s">
        <v>32900</v>
      </c>
      <c r="G6675" s="1" t="s">
        <v>655</v>
      </c>
      <c r="H6675">
        <v>410051</v>
      </c>
      <c r="I6675" s="1" t="s">
        <v>41</v>
      </c>
      <c r="J6675">
        <v>6.5</v>
      </c>
    </row>
    <row r="6676" spans="1:10" hidden="1" x14ac:dyDescent="0.25">
      <c r="A6676" s="24" t="str">
        <f t="shared" si="106"/>
        <v>410054ARCELOR (BERTON SICARD)</v>
      </c>
      <c r="B6676" s="1">
        <v>410054</v>
      </c>
      <c r="C6676" s="1" t="s">
        <v>32898</v>
      </c>
      <c r="D6676" s="1" t="s">
        <v>78</v>
      </c>
      <c r="E6676" s="1" t="s">
        <v>1728</v>
      </c>
      <c r="F6676" s="1" t="s">
        <v>32900</v>
      </c>
      <c r="G6676" s="1" t="s">
        <v>655</v>
      </c>
      <c r="H6676">
        <v>410054</v>
      </c>
      <c r="I6676" s="1" t="s">
        <v>41</v>
      </c>
      <c r="J6676">
        <v>6.5</v>
      </c>
    </row>
    <row r="6677" spans="1:10" hidden="1" x14ac:dyDescent="0.25">
      <c r="A6677" s="24" t="str">
        <f t="shared" si="106"/>
        <v>410060ARCELOR (BERTON SICARD)</v>
      </c>
      <c r="B6677" s="1">
        <v>410060</v>
      </c>
      <c r="C6677" s="1" t="s">
        <v>32898</v>
      </c>
      <c r="D6677" s="1" t="s">
        <v>168</v>
      </c>
      <c r="E6677" s="1" t="s">
        <v>1729</v>
      </c>
      <c r="F6677" s="1" t="s">
        <v>32900</v>
      </c>
      <c r="G6677" s="1" t="s">
        <v>655</v>
      </c>
      <c r="H6677">
        <v>410060</v>
      </c>
      <c r="I6677" s="1" t="s">
        <v>41</v>
      </c>
      <c r="J6677">
        <v>6.5</v>
      </c>
    </row>
    <row r="6678" spans="1:10" hidden="1" x14ac:dyDescent="0.25">
      <c r="A6678" s="24" t="str">
        <f t="shared" si="106"/>
        <v>410061ARCELOR (BERTON SICARD)</v>
      </c>
      <c r="B6678" s="1">
        <v>410061</v>
      </c>
      <c r="C6678" s="1" t="s">
        <v>32898</v>
      </c>
      <c r="D6678" s="1" t="s">
        <v>168</v>
      </c>
      <c r="E6678" s="1" t="s">
        <v>1730</v>
      </c>
      <c r="F6678" s="1" t="s">
        <v>32900</v>
      </c>
      <c r="G6678" s="1" t="s">
        <v>655</v>
      </c>
      <c r="H6678">
        <v>410061</v>
      </c>
      <c r="I6678" s="1" t="s">
        <v>41</v>
      </c>
      <c r="J6678">
        <v>6.5</v>
      </c>
    </row>
    <row r="6679" spans="1:10" hidden="1" x14ac:dyDescent="0.25">
      <c r="A6679" s="24" t="str">
        <f t="shared" si="106"/>
        <v>410062ARCELOR (BERTON SICARD)</v>
      </c>
      <c r="B6679" s="1">
        <v>410062</v>
      </c>
      <c r="C6679" s="1" t="s">
        <v>32898</v>
      </c>
      <c r="D6679" s="1" t="s">
        <v>168</v>
      </c>
      <c r="E6679" s="1" t="s">
        <v>1731</v>
      </c>
      <c r="F6679" s="1" t="s">
        <v>32900</v>
      </c>
      <c r="G6679" s="1" t="s">
        <v>655</v>
      </c>
      <c r="H6679">
        <v>410062</v>
      </c>
      <c r="I6679" s="1" t="s">
        <v>41</v>
      </c>
      <c r="J6679">
        <v>6.5</v>
      </c>
    </row>
    <row r="6680" spans="1:10" hidden="1" x14ac:dyDescent="0.25">
      <c r="A6680" s="24" t="str">
        <f t="shared" si="106"/>
        <v>410063ARCELOR (BERTON SICARD)</v>
      </c>
      <c r="B6680" s="1">
        <v>410063</v>
      </c>
      <c r="C6680" s="1" t="s">
        <v>32898</v>
      </c>
      <c r="D6680" s="1" t="s">
        <v>168</v>
      </c>
      <c r="E6680" s="1" t="s">
        <v>1732</v>
      </c>
      <c r="F6680" s="1" t="s">
        <v>32900</v>
      </c>
      <c r="G6680" s="1" t="s">
        <v>655</v>
      </c>
      <c r="H6680">
        <v>410063</v>
      </c>
      <c r="I6680" s="1" t="s">
        <v>41</v>
      </c>
      <c r="J6680">
        <v>6.5</v>
      </c>
    </row>
    <row r="6681" spans="1:10" hidden="1" x14ac:dyDescent="0.25">
      <c r="A6681" s="24" t="str">
        <f t="shared" si="106"/>
        <v>410065ARCELOR (BERTON SICARD)</v>
      </c>
      <c r="B6681" s="1">
        <v>410065</v>
      </c>
      <c r="C6681" s="1" t="s">
        <v>32898</v>
      </c>
      <c r="D6681" s="1" t="s">
        <v>78</v>
      </c>
      <c r="E6681" s="1" t="s">
        <v>1733</v>
      </c>
      <c r="F6681" s="1" t="s">
        <v>32900</v>
      </c>
      <c r="G6681" s="1" t="s">
        <v>655</v>
      </c>
      <c r="H6681">
        <v>410065</v>
      </c>
      <c r="I6681" s="1" t="s">
        <v>41</v>
      </c>
      <c r="J6681">
        <v>6.5</v>
      </c>
    </row>
    <row r="6682" spans="1:10" hidden="1" x14ac:dyDescent="0.25">
      <c r="A6682" s="24" t="str">
        <f t="shared" si="106"/>
        <v>410066ARCELOR (BERTON SICARD)</v>
      </c>
      <c r="B6682" s="1">
        <v>410066</v>
      </c>
      <c r="C6682" s="1" t="s">
        <v>32898</v>
      </c>
      <c r="D6682" s="1" t="s">
        <v>78</v>
      </c>
      <c r="E6682" s="1" t="s">
        <v>1734</v>
      </c>
      <c r="F6682" s="1" t="s">
        <v>32900</v>
      </c>
      <c r="G6682" s="1" t="s">
        <v>655</v>
      </c>
      <c r="H6682">
        <v>410066</v>
      </c>
      <c r="I6682" s="1" t="s">
        <v>41</v>
      </c>
      <c r="J6682">
        <v>6.5</v>
      </c>
    </row>
    <row r="6683" spans="1:10" hidden="1" x14ac:dyDescent="0.25">
      <c r="A6683" s="24" t="str">
        <f t="shared" si="106"/>
        <v>410067ARCELOR (BERTON SICARD)</v>
      </c>
      <c r="B6683" s="1">
        <v>410067</v>
      </c>
      <c r="C6683" s="1" t="s">
        <v>32898</v>
      </c>
      <c r="D6683" s="1" t="s">
        <v>168</v>
      </c>
      <c r="E6683" s="1" t="s">
        <v>454</v>
      </c>
      <c r="F6683" s="1" t="s">
        <v>32900</v>
      </c>
      <c r="G6683" s="1" t="s">
        <v>655</v>
      </c>
      <c r="H6683">
        <v>410067</v>
      </c>
      <c r="I6683" s="1" t="s">
        <v>41</v>
      </c>
      <c r="J6683">
        <v>6.5</v>
      </c>
    </row>
    <row r="6684" spans="1:10" hidden="1" x14ac:dyDescent="0.25">
      <c r="A6684" s="24" t="str">
        <f t="shared" si="106"/>
        <v>410068ARCELOR (BERTON SICARD)</v>
      </c>
      <c r="B6684" s="1">
        <v>410068</v>
      </c>
      <c r="C6684" s="1" t="s">
        <v>32898</v>
      </c>
      <c r="D6684" s="1" t="s">
        <v>78</v>
      </c>
      <c r="E6684" s="1" t="s">
        <v>1735</v>
      </c>
      <c r="F6684" s="1" t="s">
        <v>32900</v>
      </c>
      <c r="G6684" s="1" t="s">
        <v>655</v>
      </c>
      <c r="H6684">
        <v>410068</v>
      </c>
      <c r="I6684" s="1" t="s">
        <v>41</v>
      </c>
      <c r="J6684">
        <v>6.5</v>
      </c>
    </row>
    <row r="6685" spans="1:10" hidden="1" x14ac:dyDescent="0.25">
      <c r="A6685" s="24" t="str">
        <f t="shared" si="106"/>
        <v>410070ARCELOR (BERTON SICARD)</v>
      </c>
      <c r="B6685" s="1">
        <v>410070</v>
      </c>
      <c r="C6685" s="1" t="s">
        <v>32898</v>
      </c>
      <c r="D6685" s="1" t="s">
        <v>168</v>
      </c>
      <c r="E6685" s="1" t="s">
        <v>1150</v>
      </c>
      <c r="F6685" s="1" t="s">
        <v>32900</v>
      </c>
      <c r="G6685" s="1" t="s">
        <v>655</v>
      </c>
      <c r="H6685">
        <v>410070</v>
      </c>
      <c r="I6685" s="1" t="s">
        <v>41</v>
      </c>
      <c r="J6685">
        <v>6.5</v>
      </c>
    </row>
    <row r="6686" spans="1:10" hidden="1" x14ac:dyDescent="0.25">
      <c r="A6686" s="24" t="str">
        <f t="shared" si="106"/>
        <v>410072ARCELOR (BERTON SICARD)</v>
      </c>
      <c r="B6686" s="1">
        <v>410072</v>
      </c>
      <c r="C6686" s="1" t="s">
        <v>32898</v>
      </c>
      <c r="D6686" s="1" t="s">
        <v>78</v>
      </c>
      <c r="E6686" s="1" t="s">
        <v>1737</v>
      </c>
      <c r="F6686" s="1" t="s">
        <v>32900</v>
      </c>
      <c r="G6686" s="1" t="s">
        <v>655</v>
      </c>
      <c r="H6686">
        <v>410072</v>
      </c>
      <c r="I6686" s="1" t="s">
        <v>41</v>
      </c>
      <c r="J6686">
        <v>6.5</v>
      </c>
    </row>
    <row r="6687" spans="1:10" hidden="1" x14ac:dyDescent="0.25">
      <c r="A6687" s="24" t="str">
        <f t="shared" si="106"/>
        <v>410073ARCELOR (BERTON SICARD)</v>
      </c>
      <c r="B6687" s="1">
        <v>410073</v>
      </c>
      <c r="C6687" s="1" t="s">
        <v>32898</v>
      </c>
      <c r="D6687" s="1" t="s">
        <v>78</v>
      </c>
      <c r="E6687" s="1" t="s">
        <v>1738</v>
      </c>
      <c r="F6687" s="1" t="s">
        <v>32900</v>
      </c>
      <c r="G6687" s="1" t="s">
        <v>655</v>
      </c>
      <c r="H6687">
        <v>410073</v>
      </c>
      <c r="I6687" s="1" t="s">
        <v>41</v>
      </c>
      <c r="J6687">
        <v>6.5</v>
      </c>
    </row>
    <row r="6688" spans="1:10" hidden="1" x14ac:dyDescent="0.25">
      <c r="A6688" s="24" t="str">
        <f t="shared" si="106"/>
        <v>410074ARCELOR (BERTON SICARD)</v>
      </c>
      <c r="B6688" s="1">
        <v>410074</v>
      </c>
      <c r="C6688" s="1" t="s">
        <v>32898</v>
      </c>
      <c r="D6688" s="1" t="s">
        <v>78</v>
      </c>
      <c r="E6688" s="1" t="s">
        <v>1739</v>
      </c>
      <c r="F6688" s="1" t="s">
        <v>32900</v>
      </c>
      <c r="G6688" s="1" t="s">
        <v>655</v>
      </c>
      <c r="H6688">
        <v>410074</v>
      </c>
      <c r="I6688" s="1" t="s">
        <v>41</v>
      </c>
      <c r="J6688">
        <v>6.5</v>
      </c>
    </row>
    <row r="6689" spans="1:10" hidden="1" x14ac:dyDescent="0.25">
      <c r="A6689" s="24" t="str">
        <f t="shared" si="106"/>
        <v>410076ARCELOR (BERTON SICARD)</v>
      </c>
      <c r="B6689" s="1">
        <v>410076</v>
      </c>
      <c r="C6689" s="1" t="s">
        <v>32898</v>
      </c>
      <c r="D6689" s="1" t="s">
        <v>78</v>
      </c>
      <c r="E6689" s="1" t="s">
        <v>1740</v>
      </c>
      <c r="F6689" s="1" t="s">
        <v>32900</v>
      </c>
      <c r="G6689" s="1" t="s">
        <v>655</v>
      </c>
      <c r="H6689">
        <v>410076</v>
      </c>
      <c r="I6689" s="1" t="s">
        <v>41</v>
      </c>
      <c r="J6689">
        <v>6.5</v>
      </c>
    </row>
    <row r="6690" spans="1:10" hidden="1" x14ac:dyDescent="0.25">
      <c r="A6690" s="24" t="str">
        <f t="shared" si="106"/>
        <v>410080ARCELOR (BERTON SICARD)</v>
      </c>
      <c r="B6690" s="1">
        <v>410080</v>
      </c>
      <c r="C6690" s="1" t="s">
        <v>32898</v>
      </c>
      <c r="D6690" s="1" t="s">
        <v>78</v>
      </c>
      <c r="E6690" s="1" t="s">
        <v>1742</v>
      </c>
      <c r="F6690" s="1" t="s">
        <v>32900</v>
      </c>
      <c r="G6690" s="1" t="s">
        <v>655</v>
      </c>
      <c r="H6690">
        <v>410080</v>
      </c>
      <c r="I6690" s="1" t="s">
        <v>41</v>
      </c>
      <c r="J6690">
        <v>6.5</v>
      </c>
    </row>
    <row r="6691" spans="1:10" hidden="1" x14ac:dyDescent="0.25">
      <c r="A6691" s="24" t="str">
        <f t="shared" si="106"/>
        <v>410081ARCELOR (BERTON SICARD)</v>
      </c>
      <c r="B6691" s="1">
        <v>410081</v>
      </c>
      <c r="C6691" s="1" t="s">
        <v>32898</v>
      </c>
      <c r="D6691" s="1" t="s">
        <v>78</v>
      </c>
      <c r="E6691" s="1" t="s">
        <v>1743</v>
      </c>
      <c r="F6691" s="1" t="s">
        <v>32900</v>
      </c>
      <c r="G6691" s="1" t="s">
        <v>655</v>
      </c>
      <c r="H6691">
        <v>410081</v>
      </c>
      <c r="I6691" s="1" t="s">
        <v>41</v>
      </c>
      <c r="J6691">
        <v>6.5</v>
      </c>
    </row>
    <row r="6692" spans="1:10" hidden="1" x14ac:dyDescent="0.25">
      <c r="A6692" s="24" t="str">
        <f t="shared" si="106"/>
        <v>413000ARCELOR (BERTON SICARD)</v>
      </c>
      <c r="B6692" s="1">
        <v>413000</v>
      </c>
      <c r="C6692" s="1" t="s">
        <v>32898</v>
      </c>
      <c r="D6692" s="1" t="s">
        <v>78</v>
      </c>
      <c r="E6692" s="1" t="s">
        <v>1744</v>
      </c>
      <c r="F6692" s="1" t="s">
        <v>32900</v>
      </c>
      <c r="G6692" s="1" t="s">
        <v>655</v>
      </c>
      <c r="H6692">
        <v>413000</v>
      </c>
      <c r="I6692" s="1" t="s">
        <v>41</v>
      </c>
      <c r="J6692">
        <v>6.5</v>
      </c>
    </row>
    <row r="6693" spans="1:10" hidden="1" x14ac:dyDescent="0.25">
      <c r="A6693" s="24" t="str">
        <f t="shared" si="106"/>
        <v>413001ARCELOR (BERTON SICARD)</v>
      </c>
      <c r="B6693" s="1">
        <v>413001</v>
      </c>
      <c r="C6693" s="1" t="s">
        <v>32898</v>
      </c>
      <c r="D6693" s="1" t="s">
        <v>78</v>
      </c>
      <c r="E6693" s="1" t="s">
        <v>1745</v>
      </c>
      <c r="F6693" s="1" t="s">
        <v>32900</v>
      </c>
      <c r="G6693" s="1" t="s">
        <v>655</v>
      </c>
      <c r="H6693">
        <v>413001</v>
      </c>
      <c r="I6693" s="1" t="s">
        <v>41</v>
      </c>
      <c r="J6693">
        <v>6.5</v>
      </c>
    </row>
    <row r="6694" spans="1:10" hidden="1" x14ac:dyDescent="0.25">
      <c r="A6694" s="24" t="str">
        <f t="shared" si="106"/>
        <v>413002ARCELOR (BERTON SICARD)</v>
      </c>
      <c r="B6694" s="1">
        <v>413002</v>
      </c>
      <c r="C6694" s="1" t="s">
        <v>32898</v>
      </c>
      <c r="D6694" s="1" t="s">
        <v>78</v>
      </c>
      <c r="E6694" s="1" t="s">
        <v>1243</v>
      </c>
      <c r="F6694" s="1" t="s">
        <v>32900</v>
      </c>
      <c r="G6694" s="1" t="s">
        <v>655</v>
      </c>
      <c r="H6694">
        <v>413002</v>
      </c>
      <c r="I6694" s="1" t="s">
        <v>41</v>
      </c>
      <c r="J6694">
        <v>6.5</v>
      </c>
    </row>
    <row r="6695" spans="1:10" hidden="1" x14ac:dyDescent="0.25">
      <c r="A6695" s="24" t="str">
        <f t="shared" si="106"/>
        <v>413003ARCELOR (BERTON SICARD)</v>
      </c>
      <c r="B6695" s="1">
        <v>413003</v>
      </c>
      <c r="C6695" s="1" t="s">
        <v>32898</v>
      </c>
      <c r="D6695" s="1" t="s">
        <v>78</v>
      </c>
      <c r="E6695" s="1" t="s">
        <v>1746</v>
      </c>
      <c r="F6695" s="1" t="s">
        <v>32900</v>
      </c>
      <c r="G6695" s="1" t="s">
        <v>655</v>
      </c>
      <c r="H6695">
        <v>413003</v>
      </c>
      <c r="I6695" s="1" t="s">
        <v>41</v>
      </c>
      <c r="J6695">
        <v>6.5</v>
      </c>
    </row>
    <row r="6696" spans="1:10" hidden="1" x14ac:dyDescent="0.25">
      <c r="A6696" s="24" t="str">
        <f t="shared" si="106"/>
        <v>413004ARCELOR (BERTON SICARD)</v>
      </c>
      <c r="B6696" s="1">
        <v>413004</v>
      </c>
      <c r="C6696" s="1" t="s">
        <v>32898</v>
      </c>
      <c r="D6696" s="1" t="s">
        <v>78</v>
      </c>
      <c r="E6696" s="1" t="s">
        <v>1747</v>
      </c>
      <c r="F6696" s="1" t="s">
        <v>32900</v>
      </c>
      <c r="G6696" s="1" t="s">
        <v>655</v>
      </c>
      <c r="H6696">
        <v>413004</v>
      </c>
      <c r="I6696" s="1" t="s">
        <v>41</v>
      </c>
      <c r="J6696">
        <v>6.5</v>
      </c>
    </row>
    <row r="6697" spans="1:10" hidden="1" x14ac:dyDescent="0.25">
      <c r="A6697" s="24" t="str">
        <f t="shared" si="106"/>
        <v>413009ARCELOR (BERTON SICARD)</v>
      </c>
      <c r="B6697" s="1">
        <v>413009</v>
      </c>
      <c r="C6697" s="1" t="s">
        <v>32898</v>
      </c>
      <c r="D6697" s="1" t="s">
        <v>78</v>
      </c>
      <c r="E6697" s="1" t="s">
        <v>1748</v>
      </c>
      <c r="F6697" s="1" t="s">
        <v>32900</v>
      </c>
      <c r="G6697" s="1" t="s">
        <v>655</v>
      </c>
      <c r="H6697">
        <v>413009</v>
      </c>
      <c r="I6697" s="1" t="s">
        <v>41</v>
      </c>
      <c r="J6697">
        <v>6.5</v>
      </c>
    </row>
    <row r="6698" spans="1:10" hidden="1" x14ac:dyDescent="0.25">
      <c r="A6698" s="24" t="str">
        <f t="shared" si="106"/>
        <v>413016ARCELOR (BERTON SICARD)</v>
      </c>
      <c r="B6698" s="1">
        <v>413016</v>
      </c>
      <c r="C6698" s="1" t="s">
        <v>32898</v>
      </c>
      <c r="D6698" s="1" t="s">
        <v>78</v>
      </c>
      <c r="E6698" s="1" t="s">
        <v>1749</v>
      </c>
      <c r="F6698" s="1" t="s">
        <v>32900</v>
      </c>
      <c r="G6698" s="1" t="s">
        <v>655</v>
      </c>
      <c r="H6698">
        <v>413016</v>
      </c>
      <c r="I6698" s="1" t="s">
        <v>41</v>
      </c>
      <c r="J6698">
        <v>6.5</v>
      </c>
    </row>
    <row r="6699" spans="1:10" hidden="1" x14ac:dyDescent="0.25">
      <c r="A6699" s="24" t="str">
        <f t="shared" si="106"/>
        <v>413030ARCELOR (BERTON SICARD)</v>
      </c>
      <c r="B6699" s="1">
        <v>413030</v>
      </c>
      <c r="C6699" s="1" t="s">
        <v>32898</v>
      </c>
      <c r="D6699" s="1" t="s">
        <v>78</v>
      </c>
      <c r="E6699" s="1" t="s">
        <v>1709</v>
      </c>
      <c r="F6699" s="1" t="s">
        <v>32900</v>
      </c>
      <c r="G6699" s="1" t="s">
        <v>655</v>
      </c>
      <c r="H6699">
        <v>413030</v>
      </c>
      <c r="I6699" s="1" t="s">
        <v>41</v>
      </c>
      <c r="J6699">
        <v>6.5</v>
      </c>
    </row>
    <row r="6700" spans="1:10" hidden="1" x14ac:dyDescent="0.25">
      <c r="A6700" s="24" t="str">
        <f t="shared" si="106"/>
        <v>413031ARCELOR (BERTON SICARD)</v>
      </c>
      <c r="B6700" s="1">
        <v>413031</v>
      </c>
      <c r="C6700" s="1" t="s">
        <v>32898</v>
      </c>
      <c r="D6700" s="1" t="s">
        <v>78</v>
      </c>
      <c r="E6700" s="1" t="s">
        <v>1750</v>
      </c>
      <c r="F6700" s="1" t="s">
        <v>32900</v>
      </c>
      <c r="G6700" s="1" t="s">
        <v>655</v>
      </c>
      <c r="H6700">
        <v>413031</v>
      </c>
      <c r="I6700" s="1" t="s">
        <v>41</v>
      </c>
      <c r="J6700">
        <v>6.5</v>
      </c>
    </row>
    <row r="6701" spans="1:10" hidden="1" x14ac:dyDescent="0.25">
      <c r="A6701" s="24" t="str">
        <f t="shared" si="106"/>
        <v>413032ARCELOR (BERTON SICARD)</v>
      </c>
      <c r="B6701" s="1">
        <v>413032</v>
      </c>
      <c r="C6701" s="1" t="s">
        <v>32898</v>
      </c>
      <c r="D6701" s="1" t="s">
        <v>78</v>
      </c>
      <c r="E6701" s="1" t="s">
        <v>1751</v>
      </c>
      <c r="F6701" s="1" t="s">
        <v>32900</v>
      </c>
      <c r="G6701" s="1" t="s">
        <v>655</v>
      </c>
      <c r="H6701">
        <v>413032</v>
      </c>
      <c r="I6701" s="1" t="s">
        <v>41</v>
      </c>
      <c r="J6701">
        <v>6.5</v>
      </c>
    </row>
    <row r="6702" spans="1:10" hidden="1" x14ac:dyDescent="0.25">
      <c r="A6702" s="24" t="str">
        <f t="shared" si="106"/>
        <v>413033ARCELOR (BERTON SICARD)</v>
      </c>
      <c r="B6702" s="1">
        <v>413033</v>
      </c>
      <c r="C6702" s="1" t="s">
        <v>32898</v>
      </c>
      <c r="D6702" s="1" t="s">
        <v>78</v>
      </c>
      <c r="E6702" s="1" t="s">
        <v>1752</v>
      </c>
      <c r="F6702" s="1" t="s">
        <v>32900</v>
      </c>
      <c r="G6702" s="1" t="s">
        <v>655</v>
      </c>
      <c r="H6702">
        <v>413033</v>
      </c>
      <c r="I6702" s="1" t="s">
        <v>41</v>
      </c>
      <c r="J6702">
        <v>6.5</v>
      </c>
    </row>
    <row r="6703" spans="1:10" hidden="1" x14ac:dyDescent="0.25">
      <c r="A6703" s="24" t="str">
        <f t="shared" si="106"/>
        <v>413035ARCELOR (BERTON SICARD)</v>
      </c>
      <c r="B6703" s="1">
        <v>413035</v>
      </c>
      <c r="C6703" s="1" t="s">
        <v>32898</v>
      </c>
      <c r="D6703" s="1" t="s">
        <v>78</v>
      </c>
      <c r="E6703" s="1" t="s">
        <v>1753</v>
      </c>
      <c r="F6703" s="1" t="s">
        <v>32900</v>
      </c>
      <c r="G6703" s="1" t="s">
        <v>655</v>
      </c>
      <c r="H6703">
        <v>413035</v>
      </c>
      <c r="I6703" s="1" t="s">
        <v>41</v>
      </c>
      <c r="J6703">
        <v>6.5</v>
      </c>
    </row>
    <row r="6704" spans="1:10" hidden="1" x14ac:dyDescent="0.25">
      <c r="A6704" s="24" t="str">
        <f t="shared" si="106"/>
        <v>413036ARCELOR (BERTON SICARD)</v>
      </c>
      <c r="B6704" s="1">
        <v>413036</v>
      </c>
      <c r="C6704" s="1" t="s">
        <v>32898</v>
      </c>
      <c r="D6704" s="1" t="s">
        <v>78</v>
      </c>
      <c r="E6704" s="1" t="s">
        <v>1754</v>
      </c>
      <c r="F6704" s="1" t="s">
        <v>32900</v>
      </c>
      <c r="G6704" s="1" t="s">
        <v>655</v>
      </c>
      <c r="H6704">
        <v>413036</v>
      </c>
      <c r="I6704" s="1" t="s">
        <v>41</v>
      </c>
      <c r="J6704">
        <v>6.5</v>
      </c>
    </row>
    <row r="6705" spans="1:10" hidden="1" x14ac:dyDescent="0.25">
      <c r="A6705" s="24" t="str">
        <f t="shared" si="106"/>
        <v>413037ARCELOR (BERTON SICARD)</v>
      </c>
      <c r="B6705" s="1">
        <v>413037</v>
      </c>
      <c r="C6705" s="1" t="s">
        <v>32898</v>
      </c>
      <c r="D6705" s="1" t="s">
        <v>78</v>
      </c>
      <c r="E6705" s="1" t="s">
        <v>1755</v>
      </c>
      <c r="F6705" s="1" t="s">
        <v>32900</v>
      </c>
      <c r="G6705" s="1" t="s">
        <v>655</v>
      </c>
      <c r="H6705">
        <v>413037</v>
      </c>
      <c r="I6705" s="1" t="s">
        <v>41</v>
      </c>
      <c r="J6705">
        <v>6.5</v>
      </c>
    </row>
    <row r="6706" spans="1:10" hidden="1" x14ac:dyDescent="0.25">
      <c r="A6706" s="24" t="str">
        <f t="shared" si="106"/>
        <v>413038ARCELOR (BERTON SICARD)</v>
      </c>
      <c r="B6706" s="1">
        <v>413038</v>
      </c>
      <c r="C6706" s="1" t="s">
        <v>32898</v>
      </c>
      <c r="D6706" s="1" t="s">
        <v>78</v>
      </c>
      <c r="E6706" s="1" t="s">
        <v>1756</v>
      </c>
      <c r="F6706" s="1" t="s">
        <v>32900</v>
      </c>
      <c r="G6706" s="1" t="s">
        <v>655</v>
      </c>
      <c r="H6706">
        <v>413038</v>
      </c>
      <c r="I6706" s="1" t="s">
        <v>41</v>
      </c>
      <c r="J6706">
        <v>6.5</v>
      </c>
    </row>
    <row r="6707" spans="1:10" hidden="1" x14ac:dyDescent="0.25">
      <c r="A6707" s="24" t="str">
        <f t="shared" si="106"/>
        <v>413039ARCELOR (BERTON SICARD)</v>
      </c>
      <c r="B6707" s="1">
        <v>413039</v>
      </c>
      <c r="C6707" s="1" t="s">
        <v>32898</v>
      </c>
      <c r="D6707" s="1" t="s">
        <v>78</v>
      </c>
      <c r="E6707" s="1" t="s">
        <v>1750</v>
      </c>
      <c r="F6707" s="1" t="s">
        <v>32900</v>
      </c>
      <c r="G6707" s="1" t="s">
        <v>655</v>
      </c>
      <c r="H6707">
        <v>413039</v>
      </c>
      <c r="I6707" s="1" t="s">
        <v>41</v>
      </c>
      <c r="J6707">
        <v>6.5</v>
      </c>
    </row>
    <row r="6708" spans="1:10" hidden="1" x14ac:dyDescent="0.25">
      <c r="A6708" s="24" t="str">
        <f t="shared" si="106"/>
        <v>413040BLARCELOR (BERTON SICARD)</v>
      </c>
      <c r="B6708" s="1" t="s">
        <v>2380</v>
      </c>
      <c r="C6708" s="1" t="s">
        <v>32898</v>
      </c>
      <c r="D6708" s="1" t="s">
        <v>78</v>
      </c>
      <c r="E6708" s="1" t="s">
        <v>2381</v>
      </c>
      <c r="F6708" s="1" t="s">
        <v>32900</v>
      </c>
      <c r="G6708" s="1" t="s">
        <v>655</v>
      </c>
      <c r="H6708" t="s">
        <v>2380</v>
      </c>
      <c r="I6708" s="1" t="s">
        <v>41</v>
      </c>
      <c r="J6708">
        <v>6.5</v>
      </c>
    </row>
    <row r="6709" spans="1:10" hidden="1" x14ac:dyDescent="0.25">
      <c r="A6709" s="24" t="str">
        <f t="shared" si="106"/>
        <v>413040NRARCELOR (BERTON SICARD)</v>
      </c>
      <c r="B6709" s="1" t="s">
        <v>2155</v>
      </c>
      <c r="C6709" s="1" t="s">
        <v>32898</v>
      </c>
      <c r="D6709" s="1" t="s">
        <v>78</v>
      </c>
      <c r="E6709" s="1" t="s">
        <v>2156</v>
      </c>
      <c r="F6709" s="1" t="s">
        <v>32900</v>
      </c>
      <c r="G6709" s="1" t="s">
        <v>655</v>
      </c>
      <c r="H6709" t="s">
        <v>2155</v>
      </c>
      <c r="I6709" s="1" t="s">
        <v>41</v>
      </c>
      <c r="J6709">
        <v>6.5</v>
      </c>
    </row>
    <row r="6710" spans="1:10" hidden="1" x14ac:dyDescent="0.25">
      <c r="A6710" s="24" t="str">
        <f t="shared" si="106"/>
        <v>413041BLARCELOR (BERTON SICARD)</v>
      </c>
      <c r="B6710" s="1" t="s">
        <v>2382</v>
      </c>
      <c r="C6710" s="1" t="s">
        <v>32898</v>
      </c>
      <c r="D6710" s="1" t="s">
        <v>78</v>
      </c>
      <c r="E6710" s="1" t="s">
        <v>2383</v>
      </c>
      <c r="F6710" s="1" t="s">
        <v>32900</v>
      </c>
      <c r="G6710" s="1" t="s">
        <v>655</v>
      </c>
      <c r="H6710" t="s">
        <v>2382</v>
      </c>
      <c r="I6710" s="1" t="s">
        <v>41</v>
      </c>
      <c r="J6710">
        <v>6.5</v>
      </c>
    </row>
    <row r="6711" spans="1:10" hidden="1" x14ac:dyDescent="0.25">
      <c r="A6711" s="24" t="str">
        <f t="shared" si="106"/>
        <v>413041NRARCELOR (BERTON SICARD)</v>
      </c>
      <c r="B6711" s="1" t="s">
        <v>2157</v>
      </c>
      <c r="C6711" s="1" t="s">
        <v>32898</v>
      </c>
      <c r="D6711" s="1" t="s">
        <v>78</v>
      </c>
      <c r="E6711" s="1" t="s">
        <v>2158</v>
      </c>
      <c r="F6711" s="1" t="s">
        <v>32900</v>
      </c>
      <c r="G6711" s="1" t="s">
        <v>655</v>
      </c>
      <c r="H6711" t="s">
        <v>2157</v>
      </c>
      <c r="I6711" s="1" t="s">
        <v>41</v>
      </c>
      <c r="J6711">
        <v>6.5</v>
      </c>
    </row>
    <row r="6712" spans="1:10" hidden="1" x14ac:dyDescent="0.25">
      <c r="A6712" s="24" t="str">
        <f t="shared" si="106"/>
        <v>413042BLARCELOR (BERTON SICARD)</v>
      </c>
      <c r="B6712" s="1" t="s">
        <v>2384</v>
      </c>
      <c r="C6712" s="1" t="s">
        <v>32898</v>
      </c>
      <c r="D6712" s="1" t="s">
        <v>78</v>
      </c>
      <c r="E6712" s="1" t="s">
        <v>2385</v>
      </c>
      <c r="F6712" s="1" t="s">
        <v>32900</v>
      </c>
      <c r="G6712" s="1" t="s">
        <v>655</v>
      </c>
      <c r="H6712" t="s">
        <v>2384</v>
      </c>
      <c r="I6712" s="1" t="s">
        <v>41</v>
      </c>
      <c r="J6712">
        <v>6.5</v>
      </c>
    </row>
    <row r="6713" spans="1:10" hidden="1" x14ac:dyDescent="0.25">
      <c r="A6713" s="24" t="str">
        <f t="shared" si="106"/>
        <v>413042NRARCELOR (BERTON SICARD)</v>
      </c>
      <c r="B6713" s="1" t="s">
        <v>2159</v>
      </c>
      <c r="C6713" s="1" t="s">
        <v>32898</v>
      </c>
      <c r="D6713" s="1" t="s">
        <v>78</v>
      </c>
      <c r="E6713" s="1" t="s">
        <v>2160</v>
      </c>
      <c r="F6713" s="1" t="s">
        <v>32900</v>
      </c>
      <c r="G6713" s="1" t="s">
        <v>655</v>
      </c>
      <c r="H6713" t="s">
        <v>2159</v>
      </c>
      <c r="I6713" s="1" t="s">
        <v>41</v>
      </c>
      <c r="J6713">
        <v>6.5</v>
      </c>
    </row>
    <row r="6714" spans="1:10" hidden="1" x14ac:dyDescent="0.25">
      <c r="A6714" s="24" t="str">
        <f t="shared" si="106"/>
        <v>413043BLARCELOR (BERTON SICARD)</v>
      </c>
      <c r="B6714" s="1" t="s">
        <v>2386</v>
      </c>
      <c r="C6714" s="1" t="s">
        <v>32898</v>
      </c>
      <c r="D6714" s="1" t="s">
        <v>78</v>
      </c>
      <c r="E6714" s="1" t="s">
        <v>2387</v>
      </c>
      <c r="F6714" s="1" t="s">
        <v>32900</v>
      </c>
      <c r="G6714" s="1" t="s">
        <v>655</v>
      </c>
      <c r="H6714" t="s">
        <v>2386</v>
      </c>
      <c r="I6714" s="1" t="s">
        <v>41</v>
      </c>
      <c r="J6714">
        <v>6.5</v>
      </c>
    </row>
    <row r="6715" spans="1:10" hidden="1" x14ac:dyDescent="0.25">
      <c r="A6715" s="24" t="str">
        <f t="shared" si="106"/>
        <v>413043NRARCELOR (BERTON SICARD)</v>
      </c>
      <c r="B6715" s="1" t="s">
        <v>2161</v>
      </c>
      <c r="C6715" s="1" t="s">
        <v>32898</v>
      </c>
      <c r="D6715" s="1" t="s">
        <v>78</v>
      </c>
      <c r="E6715" s="1" t="s">
        <v>2162</v>
      </c>
      <c r="F6715" s="1" t="s">
        <v>32900</v>
      </c>
      <c r="G6715" s="1" t="s">
        <v>655</v>
      </c>
      <c r="H6715" t="s">
        <v>2161</v>
      </c>
      <c r="I6715" s="1" t="s">
        <v>41</v>
      </c>
      <c r="J6715">
        <v>6.5</v>
      </c>
    </row>
    <row r="6716" spans="1:10" hidden="1" x14ac:dyDescent="0.25">
      <c r="A6716" s="24" t="str">
        <f t="shared" si="106"/>
        <v>413050BLARCELOR (BERTON SICARD)</v>
      </c>
      <c r="B6716" s="1" t="s">
        <v>2388</v>
      </c>
      <c r="C6716" s="1" t="s">
        <v>32898</v>
      </c>
      <c r="D6716" s="1" t="s">
        <v>78</v>
      </c>
      <c r="E6716" s="1" t="s">
        <v>2389</v>
      </c>
      <c r="F6716" s="1" t="s">
        <v>32900</v>
      </c>
      <c r="G6716" s="1" t="s">
        <v>655</v>
      </c>
      <c r="H6716" t="s">
        <v>2388</v>
      </c>
      <c r="I6716" s="1" t="s">
        <v>41</v>
      </c>
      <c r="J6716">
        <v>6.5</v>
      </c>
    </row>
    <row r="6717" spans="1:10" hidden="1" x14ac:dyDescent="0.25">
      <c r="A6717" s="24" t="str">
        <f t="shared" si="106"/>
        <v>413050NRARCELOR (BERTON SICARD)</v>
      </c>
      <c r="B6717" s="1" t="s">
        <v>2164</v>
      </c>
      <c r="C6717" s="1" t="s">
        <v>32898</v>
      </c>
      <c r="D6717" s="1" t="s">
        <v>78</v>
      </c>
      <c r="E6717" s="1" t="s">
        <v>2165</v>
      </c>
      <c r="F6717" s="1" t="s">
        <v>32900</v>
      </c>
      <c r="G6717" s="1" t="s">
        <v>655</v>
      </c>
      <c r="H6717" t="s">
        <v>2164</v>
      </c>
      <c r="I6717" s="1" t="s">
        <v>41</v>
      </c>
      <c r="J6717">
        <v>6.5</v>
      </c>
    </row>
    <row r="6718" spans="1:10" hidden="1" x14ac:dyDescent="0.25">
      <c r="A6718" s="24" t="str">
        <f t="shared" si="106"/>
        <v>413051ARCELOR (BERTON SICARD)</v>
      </c>
      <c r="B6718" s="1">
        <v>413051</v>
      </c>
      <c r="C6718" s="1" t="s">
        <v>32898</v>
      </c>
      <c r="D6718" s="1" t="s">
        <v>78</v>
      </c>
      <c r="E6718" s="1" t="s">
        <v>1757</v>
      </c>
      <c r="F6718" s="1" t="s">
        <v>32900</v>
      </c>
      <c r="G6718" s="1" t="s">
        <v>655</v>
      </c>
      <c r="H6718">
        <v>413051</v>
      </c>
      <c r="I6718" s="1" t="s">
        <v>41</v>
      </c>
      <c r="J6718">
        <v>6.5</v>
      </c>
    </row>
    <row r="6719" spans="1:10" hidden="1" x14ac:dyDescent="0.25">
      <c r="A6719" s="24" t="str">
        <f t="shared" si="106"/>
        <v>413053ARCELOR (BERTON SICARD)</v>
      </c>
      <c r="B6719" s="1">
        <v>413053</v>
      </c>
      <c r="C6719" s="1" t="s">
        <v>32898</v>
      </c>
      <c r="D6719" s="1" t="s">
        <v>78</v>
      </c>
      <c r="E6719" s="1" t="s">
        <v>1758</v>
      </c>
      <c r="F6719" s="1" t="s">
        <v>32900</v>
      </c>
      <c r="G6719" s="1" t="s">
        <v>655</v>
      </c>
      <c r="H6719">
        <v>413053</v>
      </c>
      <c r="I6719" s="1" t="s">
        <v>41</v>
      </c>
      <c r="J6719">
        <v>6.5</v>
      </c>
    </row>
    <row r="6720" spans="1:10" hidden="1" x14ac:dyDescent="0.25">
      <c r="A6720" s="24" t="str">
        <f t="shared" si="106"/>
        <v>413057ARCELOR (BERTON SICARD)</v>
      </c>
      <c r="B6720" s="1">
        <v>413057</v>
      </c>
      <c r="C6720" s="1" t="s">
        <v>32898</v>
      </c>
      <c r="D6720" s="1" t="s">
        <v>78</v>
      </c>
      <c r="E6720" s="1" t="s">
        <v>1759</v>
      </c>
      <c r="F6720" s="1" t="s">
        <v>32900</v>
      </c>
      <c r="G6720" s="1" t="s">
        <v>655</v>
      </c>
      <c r="H6720">
        <v>413057</v>
      </c>
      <c r="I6720" s="1" t="s">
        <v>41</v>
      </c>
      <c r="J6720">
        <v>6.5</v>
      </c>
    </row>
    <row r="6721" spans="1:10" hidden="1" x14ac:dyDescent="0.25">
      <c r="A6721" s="24" t="str">
        <f t="shared" si="106"/>
        <v>413058ARCELOR (BERTON SICARD)</v>
      </c>
      <c r="B6721" s="1">
        <v>413058</v>
      </c>
      <c r="C6721" s="1" t="s">
        <v>32898</v>
      </c>
      <c r="D6721" s="1" t="s">
        <v>78</v>
      </c>
      <c r="E6721" s="1" t="s">
        <v>1760</v>
      </c>
      <c r="F6721" s="1" t="s">
        <v>32900</v>
      </c>
      <c r="G6721" s="1" t="s">
        <v>655</v>
      </c>
      <c r="H6721">
        <v>413058</v>
      </c>
      <c r="I6721" s="1" t="s">
        <v>41</v>
      </c>
      <c r="J6721">
        <v>6.5</v>
      </c>
    </row>
    <row r="6722" spans="1:10" hidden="1" x14ac:dyDescent="0.25">
      <c r="A6722" s="24" t="str">
        <f t="shared" si="106"/>
        <v>413059ARCELOR (BERTON SICARD)</v>
      </c>
      <c r="B6722" s="1">
        <v>413059</v>
      </c>
      <c r="C6722" s="1" t="s">
        <v>32898</v>
      </c>
      <c r="D6722" s="1" t="s">
        <v>78</v>
      </c>
      <c r="E6722" s="1" t="s">
        <v>1761</v>
      </c>
      <c r="F6722" s="1" t="s">
        <v>32900</v>
      </c>
      <c r="G6722" s="1" t="s">
        <v>655</v>
      </c>
      <c r="H6722">
        <v>413059</v>
      </c>
      <c r="I6722" s="1" t="s">
        <v>41</v>
      </c>
      <c r="J6722">
        <v>6.5</v>
      </c>
    </row>
    <row r="6723" spans="1:10" hidden="1" x14ac:dyDescent="0.25">
      <c r="A6723" s="24" t="str">
        <f t="shared" si="106"/>
        <v>413060ARCELOR (BERTON SICARD)</v>
      </c>
      <c r="B6723" s="1">
        <v>413060</v>
      </c>
      <c r="C6723" s="1" t="s">
        <v>32898</v>
      </c>
      <c r="D6723" s="1" t="s">
        <v>78</v>
      </c>
      <c r="E6723" s="1" t="s">
        <v>1762</v>
      </c>
      <c r="F6723" s="1" t="s">
        <v>32900</v>
      </c>
      <c r="G6723" s="1" t="s">
        <v>655</v>
      </c>
      <c r="H6723">
        <v>413060</v>
      </c>
      <c r="I6723" s="1" t="s">
        <v>41</v>
      </c>
      <c r="J6723">
        <v>6.5</v>
      </c>
    </row>
    <row r="6724" spans="1:10" hidden="1" x14ac:dyDescent="0.25">
      <c r="A6724" s="24" t="str">
        <f t="shared" si="106"/>
        <v>413061ARCELOR (BERTON SICARD)</v>
      </c>
      <c r="B6724" s="1">
        <v>413061</v>
      </c>
      <c r="C6724" s="1" t="s">
        <v>32898</v>
      </c>
      <c r="D6724" s="1" t="s">
        <v>78</v>
      </c>
      <c r="E6724" s="1" t="s">
        <v>1763</v>
      </c>
      <c r="F6724" s="1" t="s">
        <v>32900</v>
      </c>
      <c r="G6724" s="1" t="s">
        <v>655</v>
      </c>
      <c r="H6724">
        <v>413061</v>
      </c>
      <c r="I6724" s="1" t="s">
        <v>41</v>
      </c>
      <c r="J6724">
        <v>6.5</v>
      </c>
    </row>
    <row r="6725" spans="1:10" hidden="1" x14ac:dyDescent="0.25">
      <c r="A6725" s="24" t="str">
        <f t="shared" si="106"/>
        <v>413063BLARCELOR (BERTON SICARD)</v>
      </c>
      <c r="B6725" s="1" t="s">
        <v>2390</v>
      </c>
      <c r="C6725" s="1" t="s">
        <v>32898</v>
      </c>
      <c r="D6725" s="1" t="s">
        <v>78</v>
      </c>
      <c r="E6725" s="1" t="s">
        <v>2391</v>
      </c>
      <c r="F6725" s="1" t="s">
        <v>32900</v>
      </c>
      <c r="G6725" s="1" t="s">
        <v>655</v>
      </c>
      <c r="H6725" t="s">
        <v>2390</v>
      </c>
      <c r="I6725" s="1" t="s">
        <v>41</v>
      </c>
      <c r="J6725">
        <v>6.5</v>
      </c>
    </row>
    <row r="6726" spans="1:10" hidden="1" x14ac:dyDescent="0.25">
      <c r="A6726" s="24" t="str">
        <f t="shared" si="106"/>
        <v>413063NRARCELOR (BERTON SICARD)</v>
      </c>
      <c r="B6726" s="1" t="s">
        <v>2166</v>
      </c>
      <c r="C6726" s="1" t="s">
        <v>32898</v>
      </c>
      <c r="D6726" s="1" t="s">
        <v>78</v>
      </c>
      <c r="E6726" s="1" t="s">
        <v>2167</v>
      </c>
      <c r="F6726" s="1" t="s">
        <v>32900</v>
      </c>
      <c r="G6726" s="1" t="s">
        <v>655</v>
      </c>
      <c r="H6726" t="s">
        <v>2166</v>
      </c>
      <c r="I6726" s="1" t="s">
        <v>41</v>
      </c>
      <c r="J6726">
        <v>6.5</v>
      </c>
    </row>
    <row r="6727" spans="1:10" hidden="1" x14ac:dyDescent="0.25">
      <c r="A6727" s="24" t="str">
        <f t="shared" si="106"/>
        <v>413064BLARCELOR (BERTON SICARD)</v>
      </c>
      <c r="B6727" s="1" t="s">
        <v>2392</v>
      </c>
      <c r="C6727" s="1" t="s">
        <v>32898</v>
      </c>
      <c r="D6727" s="1" t="s">
        <v>78</v>
      </c>
      <c r="E6727" s="1" t="s">
        <v>2393</v>
      </c>
      <c r="F6727" s="1" t="s">
        <v>32900</v>
      </c>
      <c r="G6727" s="1" t="s">
        <v>655</v>
      </c>
      <c r="H6727" t="s">
        <v>2392</v>
      </c>
      <c r="I6727" s="1" t="s">
        <v>41</v>
      </c>
      <c r="J6727">
        <v>6.5</v>
      </c>
    </row>
    <row r="6728" spans="1:10" hidden="1" x14ac:dyDescent="0.25">
      <c r="A6728" s="24" t="str">
        <f t="shared" si="106"/>
        <v>413064NRARCELOR (BERTON SICARD)</v>
      </c>
      <c r="B6728" s="1" t="s">
        <v>2168</v>
      </c>
      <c r="C6728" s="1" t="s">
        <v>32898</v>
      </c>
      <c r="D6728" s="1" t="s">
        <v>78</v>
      </c>
      <c r="E6728" s="1" t="s">
        <v>2169</v>
      </c>
      <c r="F6728" s="1" t="s">
        <v>32900</v>
      </c>
      <c r="G6728" s="1" t="s">
        <v>655</v>
      </c>
      <c r="H6728" t="s">
        <v>2168</v>
      </c>
      <c r="I6728" s="1" t="s">
        <v>41</v>
      </c>
      <c r="J6728">
        <v>6.5</v>
      </c>
    </row>
    <row r="6729" spans="1:10" hidden="1" x14ac:dyDescent="0.25">
      <c r="A6729" s="24" t="str">
        <f t="shared" si="106"/>
        <v>413065ARCELOR (BERTON SICARD)</v>
      </c>
      <c r="B6729" s="1">
        <v>413065</v>
      </c>
      <c r="C6729" s="1" t="s">
        <v>32898</v>
      </c>
      <c r="D6729" s="1" t="s">
        <v>78</v>
      </c>
      <c r="E6729" s="1" t="s">
        <v>1764</v>
      </c>
      <c r="F6729" s="1" t="s">
        <v>32900</v>
      </c>
      <c r="G6729" s="1" t="s">
        <v>655</v>
      </c>
      <c r="H6729">
        <v>413065</v>
      </c>
      <c r="I6729" s="1" t="s">
        <v>41</v>
      </c>
      <c r="J6729">
        <v>6.5</v>
      </c>
    </row>
    <row r="6730" spans="1:10" hidden="1" x14ac:dyDescent="0.25">
      <c r="A6730" s="24" t="str">
        <f t="shared" si="106"/>
        <v>413066ARCELOR (BERTON SICARD)</v>
      </c>
      <c r="B6730" s="1">
        <v>413066</v>
      </c>
      <c r="C6730" s="1" t="s">
        <v>32898</v>
      </c>
      <c r="D6730" s="1" t="s">
        <v>78</v>
      </c>
      <c r="E6730" s="1" t="s">
        <v>1765</v>
      </c>
      <c r="F6730" s="1" t="s">
        <v>32900</v>
      </c>
      <c r="G6730" s="1" t="s">
        <v>655</v>
      </c>
      <c r="H6730">
        <v>413066</v>
      </c>
      <c r="I6730" s="1" t="s">
        <v>41</v>
      </c>
      <c r="J6730">
        <v>6.5</v>
      </c>
    </row>
    <row r="6731" spans="1:10" hidden="1" x14ac:dyDescent="0.25">
      <c r="A6731" s="24" t="str">
        <f t="shared" si="106"/>
        <v>413067NRARCELOR (BERTON SICARD)</v>
      </c>
      <c r="B6731" s="1" t="s">
        <v>2170</v>
      </c>
      <c r="C6731" s="1" t="s">
        <v>32898</v>
      </c>
      <c r="D6731" s="1" t="s">
        <v>78</v>
      </c>
      <c r="E6731" s="1" t="s">
        <v>2171</v>
      </c>
      <c r="F6731" s="1" t="s">
        <v>32900</v>
      </c>
      <c r="G6731" s="1" t="s">
        <v>655</v>
      </c>
      <c r="H6731" t="s">
        <v>2170</v>
      </c>
      <c r="I6731" s="1" t="s">
        <v>41</v>
      </c>
      <c r="J6731">
        <v>6.5</v>
      </c>
    </row>
    <row r="6732" spans="1:10" hidden="1" x14ac:dyDescent="0.25">
      <c r="A6732" s="24" t="str">
        <f t="shared" ref="A6732:A6795" si="107">B6732&amp;F6732</f>
        <v>413069BLARCELOR (BERTON SICARD)</v>
      </c>
      <c r="B6732" s="1" t="s">
        <v>2394</v>
      </c>
      <c r="C6732" s="1" t="s">
        <v>32898</v>
      </c>
      <c r="D6732" s="1" t="s">
        <v>78</v>
      </c>
      <c r="E6732" s="1" t="s">
        <v>2395</v>
      </c>
      <c r="F6732" s="1" t="s">
        <v>32900</v>
      </c>
      <c r="G6732" s="1" t="s">
        <v>655</v>
      </c>
      <c r="H6732" t="s">
        <v>2394</v>
      </c>
      <c r="I6732" s="1" t="s">
        <v>41</v>
      </c>
      <c r="J6732">
        <v>6.5</v>
      </c>
    </row>
    <row r="6733" spans="1:10" hidden="1" x14ac:dyDescent="0.25">
      <c r="A6733" s="24" t="str">
        <f t="shared" si="107"/>
        <v>413069NRARCELOR (BERTON SICARD)</v>
      </c>
      <c r="B6733" s="1" t="s">
        <v>2463</v>
      </c>
      <c r="C6733" s="1" t="s">
        <v>32898</v>
      </c>
      <c r="D6733" s="1" t="s">
        <v>78</v>
      </c>
      <c r="E6733" s="1" t="s">
        <v>2464</v>
      </c>
      <c r="F6733" s="1" t="s">
        <v>32900</v>
      </c>
      <c r="G6733" s="1" t="s">
        <v>655</v>
      </c>
      <c r="H6733" t="s">
        <v>2463</v>
      </c>
      <c r="I6733" s="1" t="s">
        <v>41</v>
      </c>
      <c r="J6733">
        <v>6.5</v>
      </c>
    </row>
    <row r="6734" spans="1:10" hidden="1" x14ac:dyDescent="0.25">
      <c r="A6734" s="24" t="str">
        <f t="shared" si="107"/>
        <v>413070ARCELOR (BERTON SICARD)</v>
      </c>
      <c r="B6734" s="1">
        <v>413070</v>
      </c>
      <c r="C6734" s="1" t="s">
        <v>32898</v>
      </c>
      <c r="D6734" s="1" t="s">
        <v>78</v>
      </c>
      <c r="E6734" s="1" t="s">
        <v>1766</v>
      </c>
      <c r="F6734" s="1" t="s">
        <v>32900</v>
      </c>
      <c r="G6734" s="1" t="s">
        <v>655</v>
      </c>
      <c r="H6734">
        <v>413070</v>
      </c>
      <c r="I6734" s="1" t="s">
        <v>41</v>
      </c>
      <c r="J6734">
        <v>6.5</v>
      </c>
    </row>
    <row r="6735" spans="1:10" hidden="1" x14ac:dyDescent="0.25">
      <c r="A6735" s="24" t="str">
        <f t="shared" si="107"/>
        <v>413071ARCELOR (BERTON SICARD)</v>
      </c>
      <c r="B6735" s="1">
        <v>413071</v>
      </c>
      <c r="C6735" s="1" t="s">
        <v>32898</v>
      </c>
      <c r="D6735" s="1" t="s">
        <v>78</v>
      </c>
      <c r="E6735" s="1" t="s">
        <v>1767</v>
      </c>
      <c r="F6735" s="1" t="s">
        <v>32900</v>
      </c>
      <c r="G6735" s="1" t="s">
        <v>655</v>
      </c>
      <c r="H6735">
        <v>413071</v>
      </c>
      <c r="I6735" s="1" t="s">
        <v>41</v>
      </c>
      <c r="J6735">
        <v>6.5</v>
      </c>
    </row>
    <row r="6736" spans="1:10" hidden="1" x14ac:dyDescent="0.25">
      <c r="A6736" s="24" t="str">
        <f t="shared" si="107"/>
        <v>413072ARCELOR (BERTON SICARD)</v>
      </c>
      <c r="B6736" s="1">
        <v>413072</v>
      </c>
      <c r="C6736" s="1" t="s">
        <v>32898</v>
      </c>
      <c r="D6736" s="1" t="s">
        <v>78</v>
      </c>
      <c r="E6736" s="1" t="s">
        <v>1768</v>
      </c>
      <c r="F6736" s="1" t="s">
        <v>32900</v>
      </c>
      <c r="G6736" s="1" t="s">
        <v>655</v>
      </c>
      <c r="H6736">
        <v>413072</v>
      </c>
      <c r="I6736" s="1" t="s">
        <v>41</v>
      </c>
      <c r="J6736">
        <v>6.5</v>
      </c>
    </row>
    <row r="6737" spans="1:10" hidden="1" x14ac:dyDescent="0.25">
      <c r="A6737" s="24" t="str">
        <f t="shared" si="107"/>
        <v>413073ARCELOR (BERTON SICARD)</v>
      </c>
      <c r="B6737" s="1">
        <v>413073</v>
      </c>
      <c r="C6737" s="1" t="s">
        <v>32898</v>
      </c>
      <c r="D6737" s="1" t="s">
        <v>78</v>
      </c>
      <c r="E6737" s="1" t="s">
        <v>1769</v>
      </c>
      <c r="F6737" s="1" t="s">
        <v>32900</v>
      </c>
      <c r="G6737" s="1" t="s">
        <v>655</v>
      </c>
      <c r="H6737">
        <v>413073</v>
      </c>
      <c r="I6737" s="1" t="s">
        <v>41</v>
      </c>
      <c r="J6737">
        <v>6.5</v>
      </c>
    </row>
    <row r="6738" spans="1:10" hidden="1" x14ac:dyDescent="0.25">
      <c r="A6738" s="24" t="str">
        <f t="shared" si="107"/>
        <v>413074ARCELOR (BERTON SICARD)</v>
      </c>
      <c r="B6738" s="1">
        <v>413074</v>
      </c>
      <c r="C6738" s="1" t="s">
        <v>32898</v>
      </c>
      <c r="D6738" s="1" t="s">
        <v>78</v>
      </c>
      <c r="E6738" s="1" t="s">
        <v>1770</v>
      </c>
      <c r="F6738" s="1" t="s">
        <v>32900</v>
      </c>
      <c r="G6738" s="1" t="s">
        <v>655</v>
      </c>
      <c r="H6738">
        <v>413074</v>
      </c>
      <c r="I6738" s="1" t="s">
        <v>41</v>
      </c>
      <c r="J6738">
        <v>6.5</v>
      </c>
    </row>
    <row r="6739" spans="1:10" hidden="1" x14ac:dyDescent="0.25">
      <c r="A6739" s="24" t="str">
        <f t="shared" si="107"/>
        <v>413075ARCELOR (BERTON SICARD)</v>
      </c>
      <c r="B6739" s="1">
        <v>413075</v>
      </c>
      <c r="C6739" s="1" t="s">
        <v>32898</v>
      </c>
      <c r="D6739" s="1" t="s">
        <v>78</v>
      </c>
      <c r="E6739" s="1" t="s">
        <v>1771</v>
      </c>
      <c r="F6739" s="1" t="s">
        <v>32900</v>
      </c>
      <c r="G6739" s="1" t="s">
        <v>655</v>
      </c>
      <c r="H6739">
        <v>413075</v>
      </c>
      <c r="I6739" s="1" t="s">
        <v>41</v>
      </c>
      <c r="J6739">
        <v>6.5</v>
      </c>
    </row>
    <row r="6740" spans="1:10" hidden="1" x14ac:dyDescent="0.25">
      <c r="A6740" s="24" t="str">
        <f t="shared" si="107"/>
        <v>413076ARCELOR (BERTON SICARD)</v>
      </c>
      <c r="B6740" s="1">
        <v>413076</v>
      </c>
      <c r="C6740" s="1" t="s">
        <v>32898</v>
      </c>
      <c r="D6740" s="1" t="s">
        <v>78</v>
      </c>
      <c r="E6740" s="1" t="s">
        <v>1772</v>
      </c>
      <c r="F6740" s="1" t="s">
        <v>32900</v>
      </c>
      <c r="G6740" s="1" t="s">
        <v>655</v>
      </c>
      <c r="H6740">
        <v>413076</v>
      </c>
      <c r="I6740" s="1" t="s">
        <v>41</v>
      </c>
      <c r="J6740">
        <v>6.5</v>
      </c>
    </row>
    <row r="6741" spans="1:10" hidden="1" x14ac:dyDescent="0.25">
      <c r="A6741" s="24" t="str">
        <f t="shared" si="107"/>
        <v>413078ARCELOR (BERTON SICARD)</v>
      </c>
      <c r="B6741" s="1">
        <v>413078</v>
      </c>
      <c r="C6741" s="1" t="s">
        <v>32898</v>
      </c>
      <c r="D6741" s="1" t="s">
        <v>78</v>
      </c>
      <c r="E6741" s="1" t="s">
        <v>1773</v>
      </c>
      <c r="F6741" s="1" t="s">
        <v>32900</v>
      </c>
      <c r="G6741" s="1" t="s">
        <v>655</v>
      </c>
      <c r="H6741">
        <v>413078</v>
      </c>
      <c r="I6741" s="1" t="s">
        <v>41</v>
      </c>
      <c r="J6741">
        <v>6.5</v>
      </c>
    </row>
    <row r="6742" spans="1:10" hidden="1" x14ac:dyDescent="0.25">
      <c r="A6742" s="24" t="str">
        <f t="shared" si="107"/>
        <v>413079ARCELOR (BERTON SICARD)</v>
      </c>
      <c r="B6742" s="1">
        <v>413079</v>
      </c>
      <c r="C6742" s="1" t="s">
        <v>32898</v>
      </c>
      <c r="D6742" s="1" t="s">
        <v>78</v>
      </c>
      <c r="E6742" s="1" t="s">
        <v>1243</v>
      </c>
      <c r="F6742" s="1" t="s">
        <v>32900</v>
      </c>
      <c r="G6742" s="1" t="s">
        <v>655</v>
      </c>
      <c r="H6742">
        <v>413079</v>
      </c>
      <c r="I6742" s="1" t="s">
        <v>41</v>
      </c>
      <c r="J6742">
        <v>6.5</v>
      </c>
    </row>
    <row r="6743" spans="1:10" hidden="1" x14ac:dyDescent="0.25">
      <c r="A6743" s="24" t="str">
        <f t="shared" si="107"/>
        <v>413080ARCELOR (BERTON SICARD)</v>
      </c>
      <c r="B6743" s="1">
        <v>413080</v>
      </c>
      <c r="C6743" s="1" t="s">
        <v>32898</v>
      </c>
      <c r="D6743" s="1" t="s">
        <v>168</v>
      </c>
      <c r="E6743" s="1" t="s">
        <v>1774</v>
      </c>
      <c r="F6743" s="1" t="s">
        <v>32900</v>
      </c>
      <c r="G6743" s="1" t="s">
        <v>655</v>
      </c>
      <c r="H6743">
        <v>413080</v>
      </c>
      <c r="I6743" s="1" t="s">
        <v>41</v>
      </c>
      <c r="J6743">
        <v>6.5</v>
      </c>
    </row>
    <row r="6744" spans="1:10" hidden="1" x14ac:dyDescent="0.25">
      <c r="A6744" s="24" t="str">
        <f t="shared" si="107"/>
        <v>413083ARCELOR (BERTON SICARD)</v>
      </c>
      <c r="B6744" s="1">
        <v>413083</v>
      </c>
      <c r="C6744" s="1" t="s">
        <v>32898</v>
      </c>
      <c r="D6744" s="1" t="s">
        <v>78</v>
      </c>
      <c r="E6744" s="1" t="s">
        <v>1775</v>
      </c>
      <c r="F6744" s="1" t="s">
        <v>32900</v>
      </c>
      <c r="G6744" s="1" t="s">
        <v>655</v>
      </c>
      <c r="H6744">
        <v>413083</v>
      </c>
      <c r="I6744" s="1" t="s">
        <v>41</v>
      </c>
      <c r="J6744">
        <v>6.5</v>
      </c>
    </row>
    <row r="6745" spans="1:10" hidden="1" x14ac:dyDescent="0.25">
      <c r="A6745" s="24" t="str">
        <f t="shared" si="107"/>
        <v>413085ARCELOR (BERTON SICARD)</v>
      </c>
      <c r="B6745" s="1">
        <v>413085</v>
      </c>
      <c r="C6745" s="1" t="s">
        <v>32898</v>
      </c>
      <c r="D6745" s="1" t="s">
        <v>78</v>
      </c>
      <c r="E6745" s="1" t="s">
        <v>1740</v>
      </c>
      <c r="F6745" s="1" t="s">
        <v>32900</v>
      </c>
      <c r="G6745" s="1" t="s">
        <v>655</v>
      </c>
      <c r="H6745">
        <v>413085</v>
      </c>
      <c r="I6745" s="1" t="s">
        <v>41</v>
      </c>
      <c r="J6745">
        <v>6.5</v>
      </c>
    </row>
    <row r="6746" spans="1:10" hidden="1" x14ac:dyDescent="0.25">
      <c r="A6746" s="24" t="str">
        <f t="shared" si="107"/>
        <v>413090ARCELOR (BERTON SICARD)</v>
      </c>
      <c r="B6746" s="1">
        <v>413090</v>
      </c>
      <c r="C6746" s="1" t="s">
        <v>32898</v>
      </c>
      <c r="D6746" s="1" t="s">
        <v>78</v>
      </c>
      <c r="E6746" s="1" t="s">
        <v>1776</v>
      </c>
      <c r="F6746" s="1" t="s">
        <v>32900</v>
      </c>
      <c r="G6746" s="1" t="s">
        <v>655</v>
      </c>
      <c r="H6746">
        <v>413090</v>
      </c>
      <c r="I6746" s="1" t="s">
        <v>41</v>
      </c>
      <c r="J6746">
        <v>6.5</v>
      </c>
    </row>
    <row r="6747" spans="1:10" hidden="1" x14ac:dyDescent="0.25">
      <c r="A6747" s="24" t="str">
        <f t="shared" si="107"/>
        <v>413091ARCELOR (BERTON SICARD)</v>
      </c>
      <c r="B6747" s="1">
        <v>413091</v>
      </c>
      <c r="C6747" s="1" t="s">
        <v>32898</v>
      </c>
      <c r="D6747" s="1" t="s">
        <v>78</v>
      </c>
      <c r="E6747" s="1" t="s">
        <v>1777</v>
      </c>
      <c r="F6747" s="1" t="s">
        <v>32900</v>
      </c>
      <c r="G6747" s="1" t="s">
        <v>655</v>
      </c>
      <c r="H6747">
        <v>413091</v>
      </c>
      <c r="I6747" s="1" t="s">
        <v>41</v>
      </c>
      <c r="J6747">
        <v>6.5</v>
      </c>
    </row>
    <row r="6748" spans="1:10" hidden="1" x14ac:dyDescent="0.25">
      <c r="A6748" s="24" t="str">
        <f t="shared" si="107"/>
        <v>420000ARCELOR (BERTON SICARD)</v>
      </c>
      <c r="B6748" s="1">
        <v>420000</v>
      </c>
      <c r="C6748" s="1" t="s">
        <v>32898</v>
      </c>
      <c r="D6748" s="1" t="s">
        <v>78</v>
      </c>
      <c r="E6748" s="1" t="s">
        <v>1287</v>
      </c>
      <c r="F6748" s="1" t="s">
        <v>32900</v>
      </c>
      <c r="G6748" s="1" t="s">
        <v>655</v>
      </c>
      <c r="H6748">
        <v>420000</v>
      </c>
      <c r="I6748" s="1" t="s">
        <v>41</v>
      </c>
      <c r="J6748">
        <v>6.5</v>
      </c>
    </row>
    <row r="6749" spans="1:10" hidden="1" x14ac:dyDescent="0.25">
      <c r="A6749" s="24" t="str">
        <f t="shared" si="107"/>
        <v>420001ARCELOR (BERTON SICARD)</v>
      </c>
      <c r="B6749" s="1">
        <v>420001</v>
      </c>
      <c r="C6749" s="1" t="s">
        <v>32898</v>
      </c>
      <c r="D6749" s="1" t="s">
        <v>78</v>
      </c>
      <c r="E6749" s="1" t="s">
        <v>1778</v>
      </c>
      <c r="F6749" s="1" t="s">
        <v>32900</v>
      </c>
      <c r="G6749" s="1" t="s">
        <v>655</v>
      </c>
      <c r="H6749">
        <v>420001</v>
      </c>
      <c r="I6749" s="1" t="s">
        <v>41</v>
      </c>
      <c r="J6749">
        <v>6.5</v>
      </c>
    </row>
    <row r="6750" spans="1:10" hidden="1" x14ac:dyDescent="0.25">
      <c r="A6750" s="24" t="str">
        <f t="shared" si="107"/>
        <v>420002ARCELOR (BERTON SICARD)</v>
      </c>
      <c r="B6750" s="1">
        <v>420002</v>
      </c>
      <c r="C6750" s="1" t="s">
        <v>32898</v>
      </c>
      <c r="D6750" s="1" t="s">
        <v>78</v>
      </c>
      <c r="E6750" s="1" t="s">
        <v>1779</v>
      </c>
      <c r="F6750" s="1" t="s">
        <v>32900</v>
      </c>
      <c r="G6750" s="1" t="s">
        <v>655</v>
      </c>
      <c r="H6750">
        <v>420002</v>
      </c>
      <c r="I6750" s="1" t="s">
        <v>41</v>
      </c>
      <c r="J6750">
        <v>6.5</v>
      </c>
    </row>
    <row r="6751" spans="1:10" hidden="1" x14ac:dyDescent="0.25">
      <c r="A6751" s="24" t="str">
        <f t="shared" si="107"/>
        <v>420004ARCELOR (BERTON SICARD)</v>
      </c>
      <c r="B6751" s="1">
        <v>420004</v>
      </c>
      <c r="C6751" s="1" t="s">
        <v>32898</v>
      </c>
      <c r="D6751" s="1" t="s">
        <v>78</v>
      </c>
      <c r="E6751" s="1" t="s">
        <v>1781</v>
      </c>
      <c r="F6751" s="1" t="s">
        <v>32900</v>
      </c>
      <c r="G6751" s="1" t="s">
        <v>655</v>
      </c>
      <c r="H6751">
        <v>420004</v>
      </c>
      <c r="I6751" s="1" t="s">
        <v>41</v>
      </c>
      <c r="J6751">
        <v>6.5</v>
      </c>
    </row>
    <row r="6752" spans="1:10" hidden="1" x14ac:dyDescent="0.25">
      <c r="A6752" s="24" t="str">
        <f t="shared" si="107"/>
        <v>420005ARCELOR (BERTON SICARD)</v>
      </c>
      <c r="B6752" s="1">
        <v>420005</v>
      </c>
      <c r="C6752" s="1" t="s">
        <v>32898</v>
      </c>
      <c r="D6752" s="1" t="s">
        <v>78</v>
      </c>
      <c r="E6752" s="1" t="s">
        <v>1782</v>
      </c>
      <c r="F6752" s="1" t="s">
        <v>32900</v>
      </c>
      <c r="G6752" s="1" t="s">
        <v>655</v>
      </c>
      <c r="H6752">
        <v>420005</v>
      </c>
      <c r="I6752" s="1" t="s">
        <v>41</v>
      </c>
      <c r="J6752">
        <v>6.5</v>
      </c>
    </row>
    <row r="6753" spans="1:10" hidden="1" x14ac:dyDescent="0.25">
      <c r="A6753" s="24" t="str">
        <f t="shared" si="107"/>
        <v>420006ARCELOR (BERTON SICARD)</v>
      </c>
      <c r="B6753" s="1">
        <v>420006</v>
      </c>
      <c r="C6753" s="1" t="s">
        <v>32898</v>
      </c>
      <c r="D6753" s="1" t="s">
        <v>78</v>
      </c>
      <c r="E6753" s="1" t="s">
        <v>1783</v>
      </c>
      <c r="F6753" s="1" t="s">
        <v>32900</v>
      </c>
      <c r="G6753" s="1" t="s">
        <v>655</v>
      </c>
      <c r="H6753">
        <v>420006</v>
      </c>
      <c r="I6753" s="1" t="s">
        <v>41</v>
      </c>
      <c r="J6753">
        <v>6.5</v>
      </c>
    </row>
    <row r="6754" spans="1:10" hidden="1" x14ac:dyDescent="0.25">
      <c r="A6754" s="24" t="str">
        <f t="shared" si="107"/>
        <v>420011ARCELOR (BERTON SICARD)</v>
      </c>
      <c r="B6754" s="1">
        <v>420011</v>
      </c>
      <c r="C6754" s="1" t="s">
        <v>32898</v>
      </c>
      <c r="D6754" s="1" t="s">
        <v>78</v>
      </c>
      <c r="E6754" s="1" t="s">
        <v>1785</v>
      </c>
      <c r="F6754" s="1" t="s">
        <v>32900</v>
      </c>
      <c r="G6754" s="1" t="s">
        <v>655</v>
      </c>
      <c r="H6754">
        <v>420011</v>
      </c>
      <c r="I6754" s="1" t="s">
        <v>41</v>
      </c>
      <c r="J6754">
        <v>6.5</v>
      </c>
    </row>
    <row r="6755" spans="1:10" hidden="1" x14ac:dyDescent="0.25">
      <c r="A6755" s="24" t="str">
        <f t="shared" si="107"/>
        <v>420012ARCELOR (BERTON SICARD)</v>
      </c>
      <c r="B6755" s="1">
        <v>420012</v>
      </c>
      <c r="C6755" s="1" t="s">
        <v>32898</v>
      </c>
      <c r="D6755" s="1" t="s">
        <v>78</v>
      </c>
      <c r="E6755" s="1" t="s">
        <v>1786</v>
      </c>
      <c r="F6755" s="1" t="s">
        <v>32900</v>
      </c>
      <c r="G6755" s="1" t="s">
        <v>655</v>
      </c>
      <c r="H6755">
        <v>420012</v>
      </c>
      <c r="I6755" s="1" t="s">
        <v>41</v>
      </c>
      <c r="J6755">
        <v>6.5</v>
      </c>
    </row>
    <row r="6756" spans="1:10" hidden="1" x14ac:dyDescent="0.25">
      <c r="A6756" s="24" t="str">
        <f t="shared" si="107"/>
        <v>420013ARCELOR (BERTON SICARD)</v>
      </c>
      <c r="B6756" s="1">
        <v>420013</v>
      </c>
      <c r="C6756" s="1" t="s">
        <v>32898</v>
      </c>
      <c r="D6756" s="1" t="s">
        <v>78</v>
      </c>
      <c r="E6756" s="1" t="s">
        <v>1787</v>
      </c>
      <c r="F6756" s="1" t="s">
        <v>32900</v>
      </c>
      <c r="G6756" s="1" t="s">
        <v>655</v>
      </c>
      <c r="H6756">
        <v>420013</v>
      </c>
      <c r="I6756" s="1" t="s">
        <v>41</v>
      </c>
      <c r="J6756">
        <v>6.5</v>
      </c>
    </row>
    <row r="6757" spans="1:10" hidden="1" x14ac:dyDescent="0.25">
      <c r="A6757" s="24" t="str">
        <f t="shared" si="107"/>
        <v>420014ARCELOR (BERTON SICARD)</v>
      </c>
      <c r="B6757" s="1">
        <v>420014</v>
      </c>
      <c r="C6757" s="1" t="s">
        <v>32898</v>
      </c>
      <c r="D6757" s="1" t="s">
        <v>78</v>
      </c>
      <c r="E6757" s="1" t="s">
        <v>1788</v>
      </c>
      <c r="F6757" s="1" t="s">
        <v>32900</v>
      </c>
      <c r="G6757" s="1" t="s">
        <v>655</v>
      </c>
      <c r="H6757">
        <v>420014</v>
      </c>
      <c r="I6757" s="1" t="s">
        <v>41</v>
      </c>
      <c r="J6757">
        <v>6.5</v>
      </c>
    </row>
    <row r="6758" spans="1:10" hidden="1" x14ac:dyDescent="0.25">
      <c r="A6758" s="24" t="str">
        <f t="shared" si="107"/>
        <v>420018ARCELOR (BERTON SICARD)</v>
      </c>
      <c r="B6758" s="1">
        <v>420018</v>
      </c>
      <c r="C6758" s="1" t="s">
        <v>32898</v>
      </c>
      <c r="D6758" s="1" t="s">
        <v>78</v>
      </c>
      <c r="E6758" s="1" t="s">
        <v>1789</v>
      </c>
      <c r="F6758" s="1" t="s">
        <v>32900</v>
      </c>
      <c r="G6758" s="1" t="s">
        <v>655</v>
      </c>
      <c r="H6758">
        <v>420018</v>
      </c>
      <c r="I6758" s="1" t="s">
        <v>41</v>
      </c>
      <c r="J6758">
        <v>6.5</v>
      </c>
    </row>
    <row r="6759" spans="1:10" hidden="1" x14ac:dyDescent="0.25">
      <c r="A6759" s="24" t="str">
        <f t="shared" si="107"/>
        <v>420019ARCELOR (BERTON SICARD)</v>
      </c>
      <c r="B6759" s="1">
        <v>420019</v>
      </c>
      <c r="C6759" s="1" t="s">
        <v>32898</v>
      </c>
      <c r="D6759" s="1" t="s">
        <v>78</v>
      </c>
      <c r="E6759" s="1" t="s">
        <v>1790</v>
      </c>
      <c r="F6759" s="1" t="s">
        <v>32900</v>
      </c>
      <c r="G6759" s="1" t="s">
        <v>655</v>
      </c>
      <c r="H6759">
        <v>420019</v>
      </c>
      <c r="I6759" s="1" t="s">
        <v>41</v>
      </c>
      <c r="J6759">
        <v>6.5</v>
      </c>
    </row>
    <row r="6760" spans="1:10" hidden="1" x14ac:dyDescent="0.25">
      <c r="A6760" s="24" t="str">
        <f t="shared" si="107"/>
        <v>420021ARCELOR (BERTON SICARD)</v>
      </c>
      <c r="B6760" s="1">
        <v>420021</v>
      </c>
      <c r="C6760" s="1" t="s">
        <v>32898</v>
      </c>
      <c r="D6760" s="1" t="s">
        <v>78</v>
      </c>
      <c r="E6760" s="1" t="s">
        <v>1791</v>
      </c>
      <c r="F6760" s="1" t="s">
        <v>32900</v>
      </c>
      <c r="G6760" s="1" t="s">
        <v>655</v>
      </c>
      <c r="H6760">
        <v>420021</v>
      </c>
      <c r="I6760" s="1" t="s">
        <v>41</v>
      </c>
      <c r="J6760">
        <v>6.5</v>
      </c>
    </row>
    <row r="6761" spans="1:10" hidden="1" x14ac:dyDescent="0.25">
      <c r="A6761" s="24" t="str">
        <f t="shared" si="107"/>
        <v>420023ARCELOR (BERTON SICARD)</v>
      </c>
      <c r="B6761" s="1">
        <v>420023</v>
      </c>
      <c r="C6761" s="1" t="s">
        <v>32898</v>
      </c>
      <c r="D6761" s="1" t="s">
        <v>78</v>
      </c>
      <c r="E6761" s="1" t="s">
        <v>1792</v>
      </c>
      <c r="F6761" s="1" t="s">
        <v>32900</v>
      </c>
      <c r="G6761" s="1" t="s">
        <v>655</v>
      </c>
      <c r="H6761">
        <v>420023</v>
      </c>
      <c r="I6761" s="1" t="s">
        <v>41</v>
      </c>
      <c r="J6761">
        <v>6.5</v>
      </c>
    </row>
    <row r="6762" spans="1:10" hidden="1" x14ac:dyDescent="0.25">
      <c r="A6762" s="24" t="str">
        <f t="shared" si="107"/>
        <v>420024ARCELOR (BERTON SICARD)</v>
      </c>
      <c r="B6762" s="1">
        <v>420024</v>
      </c>
      <c r="C6762" s="1" t="s">
        <v>32898</v>
      </c>
      <c r="D6762" s="1" t="s">
        <v>78</v>
      </c>
      <c r="E6762" s="1" t="s">
        <v>1793</v>
      </c>
      <c r="F6762" s="1" t="s">
        <v>32900</v>
      </c>
      <c r="G6762" s="1" t="s">
        <v>655</v>
      </c>
      <c r="H6762">
        <v>420024</v>
      </c>
      <c r="I6762" s="1" t="s">
        <v>41</v>
      </c>
      <c r="J6762">
        <v>6.5</v>
      </c>
    </row>
    <row r="6763" spans="1:10" hidden="1" x14ac:dyDescent="0.25">
      <c r="A6763" s="24" t="str">
        <f t="shared" si="107"/>
        <v>420025ARCELOR (BERTON SICARD)</v>
      </c>
      <c r="B6763" s="1">
        <v>420025</v>
      </c>
      <c r="C6763" s="1" t="s">
        <v>32898</v>
      </c>
      <c r="D6763" s="1" t="s">
        <v>78</v>
      </c>
      <c r="E6763" s="1" t="s">
        <v>1794</v>
      </c>
      <c r="F6763" s="1" t="s">
        <v>32900</v>
      </c>
      <c r="G6763" s="1" t="s">
        <v>655</v>
      </c>
      <c r="H6763">
        <v>420025</v>
      </c>
      <c r="I6763" s="1" t="s">
        <v>41</v>
      </c>
      <c r="J6763">
        <v>6.5</v>
      </c>
    </row>
    <row r="6764" spans="1:10" hidden="1" x14ac:dyDescent="0.25">
      <c r="A6764" s="24" t="str">
        <f t="shared" si="107"/>
        <v>420026ARCELOR (BERTON SICARD)</v>
      </c>
      <c r="B6764" s="1">
        <v>420026</v>
      </c>
      <c r="C6764" s="1" t="s">
        <v>32898</v>
      </c>
      <c r="D6764" s="1" t="s">
        <v>78</v>
      </c>
      <c r="E6764" s="1" t="s">
        <v>1795</v>
      </c>
      <c r="F6764" s="1" t="s">
        <v>32900</v>
      </c>
      <c r="G6764" s="1" t="s">
        <v>655</v>
      </c>
      <c r="H6764">
        <v>420026</v>
      </c>
      <c r="I6764" s="1" t="s">
        <v>41</v>
      </c>
      <c r="J6764">
        <v>6.5</v>
      </c>
    </row>
    <row r="6765" spans="1:10" hidden="1" x14ac:dyDescent="0.25">
      <c r="A6765" s="24" t="str">
        <f t="shared" si="107"/>
        <v>420028ARCELOR (BERTON SICARD)</v>
      </c>
      <c r="B6765" s="1">
        <v>420028</v>
      </c>
      <c r="C6765" s="1" t="s">
        <v>32898</v>
      </c>
      <c r="D6765" s="1" t="s">
        <v>78</v>
      </c>
      <c r="E6765" s="1" t="s">
        <v>1797</v>
      </c>
      <c r="F6765" s="1" t="s">
        <v>32900</v>
      </c>
      <c r="G6765" s="1" t="s">
        <v>655</v>
      </c>
      <c r="H6765">
        <v>420028</v>
      </c>
      <c r="I6765" s="1" t="s">
        <v>41</v>
      </c>
      <c r="J6765">
        <v>6.5</v>
      </c>
    </row>
    <row r="6766" spans="1:10" hidden="1" x14ac:dyDescent="0.25">
      <c r="A6766" s="24" t="str">
        <f t="shared" si="107"/>
        <v>420030ARCELOR (BERTON SICARD)</v>
      </c>
      <c r="B6766" s="1">
        <v>420030</v>
      </c>
      <c r="C6766" s="1" t="s">
        <v>32898</v>
      </c>
      <c r="D6766" s="1" t="s">
        <v>78</v>
      </c>
      <c r="E6766" s="1" t="s">
        <v>1799</v>
      </c>
      <c r="F6766" s="1" t="s">
        <v>32900</v>
      </c>
      <c r="G6766" s="1" t="s">
        <v>655</v>
      </c>
      <c r="H6766">
        <v>420030</v>
      </c>
      <c r="I6766" s="1" t="s">
        <v>41</v>
      </c>
      <c r="J6766">
        <v>6.5</v>
      </c>
    </row>
    <row r="6767" spans="1:10" hidden="1" x14ac:dyDescent="0.25">
      <c r="A6767" s="24" t="str">
        <f t="shared" si="107"/>
        <v>420031ARCELOR (BERTON SICARD)</v>
      </c>
      <c r="B6767" s="1">
        <v>420031</v>
      </c>
      <c r="C6767" s="1" t="s">
        <v>32898</v>
      </c>
      <c r="D6767" s="1" t="s">
        <v>78</v>
      </c>
      <c r="E6767" s="1" t="s">
        <v>1800</v>
      </c>
      <c r="F6767" s="1" t="s">
        <v>32900</v>
      </c>
      <c r="G6767" s="1" t="s">
        <v>655</v>
      </c>
      <c r="H6767">
        <v>420031</v>
      </c>
      <c r="I6767" s="1" t="s">
        <v>41</v>
      </c>
      <c r="J6767">
        <v>6.5</v>
      </c>
    </row>
    <row r="6768" spans="1:10" hidden="1" x14ac:dyDescent="0.25">
      <c r="A6768" s="24" t="str">
        <f t="shared" si="107"/>
        <v>420032ARCELOR (BERTON SICARD)</v>
      </c>
      <c r="B6768" s="1">
        <v>420032</v>
      </c>
      <c r="C6768" s="1" t="s">
        <v>32898</v>
      </c>
      <c r="D6768" s="1" t="s">
        <v>78</v>
      </c>
      <c r="E6768" s="1" t="s">
        <v>1801</v>
      </c>
      <c r="F6768" s="1" t="s">
        <v>32900</v>
      </c>
      <c r="G6768" s="1" t="s">
        <v>655</v>
      </c>
      <c r="H6768">
        <v>420032</v>
      </c>
      <c r="I6768" s="1" t="s">
        <v>41</v>
      </c>
      <c r="J6768">
        <v>6.5</v>
      </c>
    </row>
    <row r="6769" spans="1:10" hidden="1" x14ac:dyDescent="0.25">
      <c r="A6769" s="24" t="str">
        <f t="shared" si="107"/>
        <v>420033ARCELOR (BERTON SICARD)</v>
      </c>
      <c r="B6769" s="1">
        <v>420033</v>
      </c>
      <c r="C6769" s="1" t="s">
        <v>32898</v>
      </c>
      <c r="D6769" s="1" t="s">
        <v>78</v>
      </c>
      <c r="E6769" s="1" t="s">
        <v>1802</v>
      </c>
      <c r="F6769" s="1" t="s">
        <v>32900</v>
      </c>
      <c r="G6769" s="1" t="s">
        <v>655</v>
      </c>
      <c r="H6769">
        <v>420033</v>
      </c>
      <c r="I6769" s="1" t="s">
        <v>41</v>
      </c>
      <c r="J6769">
        <v>6.5</v>
      </c>
    </row>
    <row r="6770" spans="1:10" hidden="1" x14ac:dyDescent="0.25">
      <c r="A6770" s="24" t="str">
        <f t="shared" si="107"/>
        <v>420034ARCELOR (BERTON SICARD)</v>
      </c>
      <c r="B6770" s="1">
        <v>420034</v>
      </c>
      <c r="C6770" s="1" t="s">
        <v>32898</v>
      </c>
      <c r="D6770" s="1" t="s">
        <v>78</v>
      </c>
      <c r="E6770" s="1" t="s">
        <v>1803</v>
      </c>
      <c r="F6770" s="1" t="s">
        <v>32900</v>
      </c>
      <c r="G6770" s="1" t="s">
        <v>655</v>
      </c>
      <c r="H6770">
        <v>420034</v>
      </c>
      <c r="I6770" s="1" t="s">
        <v>41</v>
      </c>
      <c r="J6770">
        <v>6.5</v>
      </c>
    </row>
    <row r="6771" spans="1:10" hidden="1" x14ac:dyDescent="0.25">
      <c r="A6771" s="24" t="str">
        <f t="shared" si="107"/>
        <v>420035ARCELOR (BERTON SICARD)</v>
      </c>
      <c r="B6771" s="1">
        <v>420035</v>
      </c>
      <c r="C6771" s="1" t="s">
        <v>32898</v>
      </c>
      <c r="D6771" s="1" t="s">
        <v>78</v>
      </c>
      <c r="E6771" s="1" t="s">
        <v>1804</v>
      </c>
      <c r="F6771" s="1" t="s">
        <v>32900</v>
      </c>
      <c r="G6771" s="1" t="s">
        <v>655</v>
      </c>
      <c r="H6771">
        <v>420035</v>
      </c>
      <c r="I6771" s="1" t="s">
        <v>41</v>
      </c>
      <c r="J6771">
        <v>6.5</v>
      </c>
    </row>
    <row r="6772" spans="1:10" hidden="1" x14ac:dyDescent="0.25">
      <c r="A6772" s="24" t="str">
        <f t="shared" si="107"/>
        <v>420036ARCELOR (BERTON SICARD)</v>
      </c>
      <c r="B6772" s="1">
        <v>420036</v>
      </c>
      <c r="C6772" s="1" t="s">
        <v>32898</v>
      </c>
      <c r="D6772" s="1" t="s">
        <v>78</v>
      </c>
      <c r="E6772" s="1" t="s">
        <v>1805</v>
      </c>
      <c r="F6772" s="1" t="s">
        <v>32900</v>
      </c>
      <c r="G6772" s="1" t="s">
        <v>655</v>
      </c>
      <c r="H6772">
        <v>420036</v>
      </c>
      <c r="I6772" s="1" t="s">
        <v>41</v>
      </c>
      <c r="J6772">
        <v>6.5</v>
      </c>
    </row>
    <row r="6773" spans="1:10" hidden="1" x14ac:dyDescent="0.25">
      <c r="A6773" s="24" t="str">
        <f t="shared" si="107"/>
        <v>420037ARCELOR (BERTON SICARD)</v>
      </c>
      <c r="B6773" s="1">
        <v>420037</v>
      </c>
      <c r="C6773" s="1" t="s">
        <v>32898</v>
      </c>
      <c r="D6773" s="1" t="s">
        <v>78</v>
      </c>
      <c r="E6773" s="1" t="s">
        <v>1806</v>
      </c>
      <c r="F6773" s="1" t="s">
        <v>32900</v>
      </c>
      <c r="G6773" s="1" t="s">
        <v>655</v>
      </c>
      <c r="H6773">
        <v>420037</v>
      </c>
      <c r="I6773" s="1" t="s">
        <v>41</v>
      </c>
      <c r="J6773">
        <v>6.5</v>
      </c>
    </row>
    <row r="6774" spans="1:10" hidden="1" x14ac:dyDescent="0.25">
      <c r="A6774" s="24" t="str">
        <f t="shared" si="107"/>
        <v>420038ARCELOR (BERTON SICARD)</v>
      </c>
      <c r="B6774" s="1">
        <v>420038</v>
      </c>
      <c r="C6774" s="1" t="s">
        <v>32898</v>
      </c>
      <c r="D6774" s="1" t="s">
        <v>78</v>
      </c>
      <c r="E6774" s="1" t="s">
        <v>1807</v>
      </c>
      <c r="F6774" s="1" t="s">
        <v>32900</v>
      </c>
      <c r="G6774" s="1" t="s">
        <v>655</v>
      </c>
      <c r="H6774">
        <v>420038</v>
      </c>
      <c r="I6774" s="1" t="s">
        <v>41</v>
      </c>
      <c r="J6774">
        <v>6.5</v>
      </c>
    </row>
    <row r="6775" spans="1:10" hidden="1" x14ac:dyDescent="0.25">
      <c r="A6775" s="24" t="str">
        <f t="shared" si="107"/>
        <v>420039ARCELOR (BERTON SICARD)</v>
      </c>
      <c r="B6775" s="1">
        <v>420039</v>
      </c>
      <c r="C6775" s="1" t="s">
        <v>32898</v>
      </c>
      <c r="D6775" s="1" t="s">
        <v>78</v>
      </c>
      <c r="E6775" s="1" t="s">
        <v>1808</v>
      </c>
      <c r="F6775" s="1" t="s">
        <v>32900</v>
      </c>
      <c r="G6775" s="1" t="s">
        <v>655</v>
      </c>
      <c r="H6775">
        <v>420039</v>
      </c>
      <c r="I6775" s="1" t="s">
        <v>41</v>
      </c>
      <c r="J6775">
        <v>6.5</v>
      </c>
    </row>
    <row r="6776" spans="1:10" hidden="1" x14ac:dyDescent="0.25">
      <c r="A6776" s="24" t="str">
        <f t="shared" si="107"/>
        <v>420040ARCELOR (BERTON SICARD)</v>
      </c>
      <c r="B6776" s="1">
        <v>420040</v>
      </c>
      <c r="C6776" s="1" t="s">
        <v>32898</v>
      </c>
      <c r="D6776" s="1" t="s">
        <v>78</v>
      </c>
      <c r="E6776" s="1" t="s">
        <v>1809</v>
      </c>
      <c r="F6776" s="1" t="s">
        <v>32900</v>
      </c>
      <c r="G6776" s="1" t="s">
        <v>655</v>
      </c>
      <c r="H6776">
        <v>420040</v>
      </c>
      <c r="I6776" s="1" t="s">
        <v>41</v>
      </c>
      <c r="J6776">
        <v>6.5</v>
      </c>
    </row>
    <row r="6777" spans="1:10" hidden="1" x14ac:dyDescent="0.25">
      <c r="A6777" s="24" t="str">
        <f t="shared" si="107"/>
        <v>420041ARCELOR (BERTON SICARD)</v>
      </c>
      <c r="B6777" s="1">
        <v>420041</v>
      </c>
      <c r="C6777" s="1" t="s">
        <v>32898</v>
      </c>
      <c r="D6777" s="1" t="s">
        <v>78</v>
      </c>
      <c r="E6777" s="1" t="s">
        <v>1810</v>
      </c>
      <c r="F6777" s="1" t="s">
        <v>32900</v>
      </c>
      <c r="G6777" s="1" t="s">
        <v>655</v>
      </c>
      <c r="H6777">
        <v>420041</v>
      </c>
      <c r="I6777" s="1" t="s">
        <v>41</v>
      </c>
      <c r="J6777">
        <v>6.5</v>
      </c>
    </row>
    <row r="6778" spans="1:10" hidden="1" x14ac:dyDescent="0.25">
      <c r="A6778" s="24" t="str">
        <f t="shared" si="107"/>
        <v>420042ARCELOR (BERTON SICARD)</v>
      </c>
      <c r="B6778" s="1">
        <v>420042</v>
      </c>
      <c r="C6778" s="1" t="s">
        <v>32898</v>
      </c>
      <c r="D6778" s="1" t="s">
        <v>78</v>
      </c>
      <c r="E6778" s="1" t="s">
        <v>1811</v>
      </c>
      <c r="F6778" s="1" t="s">
        <v>32900</v>
      </c>
      <c r="G6778" s="1" t="s">
        <v>655</v>
      </c>
      <c r="H6778">
        <v>420042</v>
      </c>
      <c r="I6778" s="1" t="s">
        <v>41</v>
      </c>
      <c r="J6778">
        <v>6.5</v>
      </c>
    </row>
    <row r="6779" spans="1:10" hidden="1" x14ac:dyDescent="0.25">
      <c r="A6779" s="24" t="str">
        <f t="shared" si="107"/>
        <v>420049ARCELOR (BERTON SICARD)</v>
      </c>
      <c r="B6779" s="1">
        <v>420049</v>
      </c>
      <c r="C6779" s="1" t="s">
        <v>32898</v>
      </c>
      <c r="D6779" s="1" t="s">
        <v>78</v>
      </c>
      <c r="E6779" s="1" t="s">
        <v>1812</v>
      </c>
      <c r="F6779" s="1" t="s">
        <v>32900</v>
      </c>
      <c r="G6779" s="1" t="s">
        <v>655</v>
      </c>
      <c r="H6779">
        <v>420049</v>
      </c>
      <c r="I6779" s="1" t="s">
        <v>41</v>
      </c>
      <c r="J6779">
        <v>6.5</v>
      </c>
    </row>
    <row r="6780" spans="1:10" hidden="1" x14ac:dyDescent="0.25">
      <c r="A6780" s="24" t="str">
        <f t="shared" si="107"/>
        <v>420050ARCELOR (BERTON SICARD)</v>
      </c>
      <c r="B6780" s="1">
        <v>420050</v>
      </c>
      <c r="C6780" s="1" t="s">
        <v>32898</v>
      </c>
      <c r="D6780" s="1" t="s">
        <v>78</v>
      </c>
      <c r="E6780" s="1" t="s">
        <v>677</v>
      </c>
      <c r="F6780" s="1" t="s">
        <v>32900</v>
      </c>
      <c r="G6780" s="1" t="s">
        <v>655</v>
      </c>
      <c r="H6780">
        <v>420050</v>
      </c>
      <c r="I6780" s="1" t="s">
        <v>41</v>
      </c>
      <c r="J6780">
        <v>6.5</v>
      </c>
    </row>
    <row r="6781" spans="1:10" hidden="1" x14ac:dyDescent="0.25">
      <c r="A6781" s="24" t="str">
        <f t="shared" si="107"/>
        <v>420051ARCELOR (BERTON SICARD)</v>
      </c>
      <c r="B6781" s="1">
        <v>420051</v>
      </c>
      <c r="C6781" s="1" t="s">
        <v>32898</v>
      </c>
      <c r="D6781" s="1" t="s">
        <v>78</v>
      </c>
      <c r="E6781" s="1" t="s">
        <v>1813</v>
      </c>
      <c r="F6781" s="1" t="s">
        <v>32900</v>
      </c>
      <c r="G6781" s="1" t="s">
        <v>655</v>
      </c>
      <c r="H6781">
        <v>420051</v>
      </c>
      <c r="I6781" s="1" t="s">
        <v>41</v>
      </c>
      <c r="J6781">
        <v>6.5</v>
      </c>
    </row>
    <row r="6782" spans="1:10" hidden="1" x14ac:dyDescent="0.25">
      <c r="A6782" s="24" t="str">
        <f t="shared" si="107"/>
        <v>420052ARCELOR (BERTON SICARD)</v>
      </c>
      <c r="B6782" s="1">
        <v>420052</v>
      </c>
      <c r="C6782" s="1" t="s">
        <v>32898</v>
      </c>
      <c r="D6782" s="1" t="s">
        <v>78</v>
      </c>
      <c r="E6782" s="1" t="s">
        <v>1814</v>
      </c>
      <c r="F6782" s="1" t="s">
        <v>32900</v>
      </c>
      <c r="G6782" s="1" t="s">
        <v>655</v>
      </c>
      <c r="H6782">
        <v>420052</v>
      </c>
      <c r="I6782" s="1" t="s">
        <v>41</v>
      </c>
      <c r="J6782">
        <v>6.5</v>
      </c>
    </row>
    <row r="6783" spans="1:10" hidden="1" x14ac:dyDescent="0.25">
      <c r="A6783" s="24" t="str">
        <f t="shared" si="107"/>
        <v>420053ARCELOR (BERTON SICARD)</v>
      </c>
      <c r="B6783" s="1">
        <v>420053</v>
      </c>
      <c r="C6783" s="1" t="s">
        <v>32898</v>
      </c>
      <c r="D6783" s="1" t="s">
        <v>78</v>
      </c>
      <c r="E6783" s="1" t="s">
        <v>1815</v>
      </c>
      <c r="F6783" s="1" t="s">
        <v>32900</v>
      </c>
      <c r="G6783" s="1" t="s">
        <v>655</v>
      </c>
      <c r="H6783">
        <v>420053</v>
      </c>
      <c r="I6783" s="1" t="s">
        <v>41</v>
      </c>
      <c r="J6783">
        <v>6.5</v>
      </c>
    </row>
    <row r="6784" spans="1:10" hidden="1" x14ac:dyDescent="0.25">
      <c r="A6784" s="24" t="str">
        <f t="shared" si="107"/>
        <v>420054ARCELOR (BERTON SICARD)</v>
      </c>
      <c r="B6784" s="1">
        <v>420054</v>
      </c>
      <c r="C6784" s="1" t="s">
        <v>32898</v>
      </c>
      <c r="D6784" s="1" t="s">
        <v>78</v>
      </c>
      <c r="E6784" s="1" t="s">
        <v>1816</v>
      </c>
      <c r="F6784" s="1" t="s">
        <v>32900</v>
      </c>
      <c r="G6784" s="1" t="s">
        <v>655</v>
      </c>
      <c r="H6784">
        <v>420054</v>
      </c>
      <c r="I6784" s="1" t="s">
        <v>41</v>
      </c>
      <c r="J6784">
        <v>6.5</v>
      </c>
    </row>
    <row r="6785" spans="1:10" hidden="1" x14ac:dyDescent="0.25">
      <c r="A6785" s="24" t="str">
        <f t="shared" si="107"/>
        <v>420055ARCELOR (BERTON SICARD)</v>
      </c>
      <c r="B6785" s="1">
        <v>420055</v>
      </c>
      <c r="C6785" s="1" t="s">
        <v>32898</v>
      </c>
      <c r="D6785" s="1" t="s">
        <v>78</v>
      </c>
      <c r="E6785" s="1" t="s">
        <v>1796</v>
      </c>
      <c r="F6785" s="1" t="s">
        <v>32900</v>
      </c>
      <c r="G6785" s="1" t="s">
        <v>655</v>
      </c>
      <c r="H6785">
        <v>420055</v>
      </c>
      <c r="I6785" s="1" t="s">
        <v>41</v>
      </c>
      <c r="J6785">
        <v>6.5</v>
      </c>
    </row>
    <row r="6786" spans="1:10" hidden="1" x14ac:dyDescent="0.25">
      <c r="A6786" s="24" t="str">
        <f t="shared" si="107"/>
        <v>420056ARCELOR (BERTON SICARD)</v>
      </c>
      <c r="B6786" s="1">
        <v>420056</v>
      </c>
      <c r="C6786" s="1" t="s">
        <v>32898</v>
      </c>
      <c r="D6786" s="1" t="s">
        <v>78</v>
      </c>
      <c r="E6786" s="1" t="s">
        <v>1817</v>
      </c>
      <c r="F6786" s="1" t="s">
        <v>32900</v>
      </c>
      <c r="G6786" s="1" t="s">
        <v>655</v>
      </c>
      <c r="H6786">
        <v>420056</v>
      </c>
      <c r="I6786" s="1" t="s">
        <v>41</v>
      </c>
      <c r="J6786">
        <v>6.5</v>
      </c>
    </row>
    <row r="6787" spans="1:10" hidden="1" x14ac:dyDescent="0.25">
      <c r="A6787" s="24" t="str">
        <f t="shared" si="107"/>
        <v>420057ARCELOR (BERTON SICARD)</v>
      </c>
      <c r="B6787" s="1">
        <v>420057</v>
      </c>
      <c r="C6787" s="1" t="s">
        <v>32898</v>
      </c>
      <c r="D6787" s="1" t="s">
        <v>78</v>
      </c>
      <c r="E6787" s="1" t="s">
        <v>1818</v>
      </c>
      <c r="F6787" s="1" t="s">
        <v>32900</v>
      </c>
      <c r="G6787" s="1" t="s">
        <v>655</v>
      </c>
      <c r="H6787">
        <v>420057</v>
      </c>
      <c r="I6787" s="1" t="s">
        <v>41</v>
      </c>
      <c r="J6787">
        <v>6.5</v>
      </c>
    </row>
    <row r="6788" spans="1:10" hidden="1" x14ac:dyDescent="0.25">
      <c r="A6788" s="24" t="str">
        <f t="shared" si="107"/>
        <v>420058ARCELOR (BERTON SICARD)</v>
      </c>
      <c r="B6788" s="1">
        <v>420058</v>
      </c>
      <c r="C6788" s="1" t="s">
        <v>32898</v>
      </c>
      <c r="D6788" s="1" t="s">
        <v>78</v>
      </c>
      <c r="E6788" s="1" t="s">
        <v>1819</v>
      </c>
      <c r="F6788" s="1" t="s">
        <v>32900</v>
      </c>
      <c r="G6788" s="1" t="s">
        <v>655</v>
      </c>
      <c r="H6788">
        <v>420058</v>
      </c>
      <c r="I6788" s="1" t="s">
        <v>41</v>
      </c>
      <c r="J6788">
        <v>6.5</v>
      </c>
    </row>
    <row r="6789" spans="1:10" hidden="1" x14ac:dyDescent="0.25">
      <c r="A6789" s="24" t="str">
        <f t="shared" si="107"/>
        <v>420059ARCELOR (BERTON SICARD)</v>
      </c>
      <c r="B6789" s="1">
        <v>420059</v>
      </c>
      <c r="C6789" s="1" t="s">
        <v>32898</v>
      </c>
      <c r="D6789" s="1" t="s">
        <v>78</v>
      </c>
      <c r="E6789" s="1" t="s">
        <v>1820</v>
      </c>
      <c r="F6789" s="1" t="s">
        <v>32900</v>
      </c>
      <c r="G6789" s="1" t="s">
        <v>655</v>
      </c>
      <c r="H6789">
        <v>420059</v>
      </c>
      <c r="I6789" s="1" t="s">
        <v>41</v>
      </c>
      <c r="J6789">
        <v>6.5</v>
      </c>
    </row>
    <row r="6790" spans="1:10" hidden="1" x14ac:dyDescent="0.25">
      <c r="A6790" s="24" t="str">
        <f t="shared" si="107"/>
        <v>420062ARCELOR (BERTON SICARD)</v>
      </c>
      <c r="B6790" s="1">
        <v>420062</v>
      </c>
      <c r="C6790" s="1" t="s">
        <v>32898</v>
      </c>
      <c r="D6790" s="1" t="s">
        <v>78</v>
      </c>
      <c r="E6790" s="1" t="s">
        <v>1821</v>
      </c>
      <c r="F6790" s="1" t="s">
        <v>32900</v>
      </c>
      <c r="G6790" s="1" t="s">
        <v>655</v>
      </c>
      <c r="H6790">
        <v>420062</v>
      </c>
      <c r="I6790" s="1" t="s">
        <v>41</v>
      </c>
      <c r="J6790">
        <v>6.5</v>
      </c>
    </row>
    <row r="6791" spans="1:10" hidden="1" x14ac:dyDescent="0.25">
      <c r="A6791" s="24" t="str">
        <f t="shared" si="107"/>
        <v>420063ARCELOR (BERTON SICARD)</v>
      </c>
      <c r="B6791" s="1">
        <v>420063</v>
      </c>
      <c r="C6791" s="1" t="s">
        <v>32898</v>
      </c>
      <c r="D6791" s="1" t="s">
        <v>78</v>
      </c>
      <c r="E6791" s="1" t="s">
        <v>1822</v>
      </c>
      <c r="F6791" s="1" t="s">
        <v>32900</v>
      </c>
      <c r="G6791" s="1" t="s">
        <v>655</v>
      </c>
      <c r="H6791">
        <v>420063</v>
      </c>
      <c r="I6791" s="1" t="s">
        <v>41</v>
      </c>
      <c r="J6791">
        <v>6.5</v>
      </c>
    </row>
    <row r="6792" spans="1:10" hidden="1" x14ac:dyDescent="0.25">
      <c r="A6792" s="24" t="str">
        <f t="shared" si="107"/>
        <v>420064ARCELOR (BERTON SICARD)</v>
      </c>
      <c r="B6792" s="1">
        <v>420064</v>
      </c>
      <c r="C6792" s="1" t="s">
        <v>32898</v>
      </c>
      <c r="D6792" s="1" t="s">
        <v>78</v>
      </c>
      <c r="E6792" s="1" t="s">
        <v>1823</v>
      </c>
      <c r="F6792" s="1" t="s">
        <v>32900</v>
      </c>
      <c r="G6792" s="1" t="s">
        <v>655</v>
      </c>
      <c r="H6792">
        <v>420064</v>
      </c>
      <c r="I6792" s="1" t="s">
        <v>41</v>
      </c>
      <c r="J6792">
        <v>6.5</v>
      </c>
    </row>
    <row r="6793" spans="1:10" hidden="1" x14ac:dyDescent="0.25">
      <c r="A6793" s="24" t="str">
        <f t="shared" si="107"/>
        <v>420067ARCELOR (BERTON SICARD)</v>
      </c>
      <c r="B6793" s="1">
        <v>420067</v>
      </c>
      <c r="C6793" s="1" t="s">
        <v>32898</v>
      </c>
      <c r="D6793" s="1" t="s">
        <v>78</v>
      </c>
      <c r="E6793" s="1" t="s">
        <v>1825</v>
      </c>
      <c r="F6793" s="1" t="s">
        <v>32900</v>
      </c>
      <c r="G6793" s="1" t="s">
        <v>655</v>
      </c>
      <c r="H6793">
        <v>420067</v>
      </c>
      <c r="I6793" s="1" t="s">
        <v>41</v>
      </c>
      <c r="J6793">
        <v>6.5</v>
      </c>
    </row>
    <row r="6794" spans="1:10" hidden="1" x14ac:dyDescent="0.25">
      <c r="A6794" s="24" t="str">
        <f t="shared" si="107"/>
        <v>420068ARCELOR (BERTON SICARD)</v>
      </c>
      <c r="B6794" s="1">
        <v>420068</v>
      </c>
      <c r="C6794" s="1" t="s">
        <v>32898</v>
      </c>
      <c r="D6794" s="1" t="s">
        <v>78</v>
      </c>
      <c r="E6794" s="1" t="s">
        <v>1826</v>
      </c>
      <c r="F6794" s="1" t="s">
        <v>32900</v>
      </c>
      <c r="G6794" s="1" t="s">
        <v>655</v>
      </c>
      <c r="H6794">
        <v>420068</v>
      </c>
      <c r="I6794" s="1" t="s">
        <v>41</v>
      </c>
      <c r="J6794">
        <v>6.5</v>
      </c>
    </row>
    <row r="6795" spans="1:10" hidden="1" x14ac:dyDescent="0.25">
      <c r="A6795" s="24" t="str">
        <f t="shared" si="107"/>
        <v>420070ARCELOR (BERTON SICARD)</v>
      </c>
      <c r="B6795" s="1">
        <v>420070</v>
      </c>
      <c r="C6795" s="1" t="s">
        <v>32898</v>
      </c>
      <c r="D6795" s="1" t="s">
        <v>78</v>
      </c>
      <c r="E6795" s="1" t="s">
        <v>677</v>
      </c>
      <c r="F6795" s="1" t="s">
        <v>32900</v>
      </c>
      <c r="G6795" s="1" t="s">
        <v>655</v>
      </c>
      <c r="H6795">
        <v>420070</v>
      </c>
      <c r="I6795" s="1" t="s">
        <v>41</v>
      </c>
      <c r="J6795">
        <v>6.5</v>
      </c>
    </row>
    <row r="6796" spans="1:10" hidden="1" x14ac:dyDescent="0.25">
      <c r="A6796" s="24" t="str">
        <f t="shared" ref="A6796:A6859" si="108">B6796&amp;F6796</f>
        <v>420072ARCELOR (BERTON SICARD)</v>
      </c>
      <c r="B6796" s="1">
        <v>420072</v>
      </c>
      <c r="C6796" s="1" t="s">
        <v>32898</v>
      </c>
      <c r="D6796" s="1" t="s">
        <v>78</v>
      </c>
      <c r="E6796" s="1" t="s">
        <v>1827</v>
      </c>
      <c r="F6796" s="1" t="s">
        <v>32900</v>
      </c>
      <c r="G6796" s="1" t="s">
        <v>655</v>
      </c>
      <c r="H6796">
        <v>420072</v>
      </c>
      <c r="I6796" s="1" t="s">
        <v>41</v>
      </c>
      <c r="J6796">
        <v>6.5</v>
      </c>
    </row>
    <row r="6797" spans="1:10" hidden="1" x14ac:dyDescent="0.25">
      <c r="A6797" s="24" t="str">
        <f t="shared" si="108"/>
        <v>420160ARCELOR (BERTON SICARD)</v>
      </c>
      <c r="B6797" s="1">
        <v>420160</v>
      </c>
      <c r="C6797" s="1" t="s">
        <v>32898</v>
      </c>
      <c r="D6797" s="1" t="s">
        <v>78</v>
      </c>
      <c r="E6797" s="1" t="s">
        <v>1828</v>
      </c>
      <c r="F6797" s="1" t="s">
        <v>32900</v>
      </c>
      <c r="G6797" s="1" t="s">
        <v>655</v>
      </c>
      <c r="H6797">
        <v>420160</v>
      </c>
      <c r="I6797" s="1" t="s">
        <v>41</v>
      </c>
      <c r="J6797">
        <v>6.5</v>
      </c>
    </row>
    <row r="6798" spans="1:10" hidden="1" x14ac:dyDescent="0.25">
      <c r="A6798" s="24" t="str">
        <f t="shared" si="108"/>
        <v>420162ARCELOR (BERTON SICARD)</v>
      </c>
      <c r="B6798" s="1">
        <v>420162</v>
      </c>
      <c r="C6798" s="1" t="s">
        <v>32898</v>
      </c>
      <c r="D6798" s="1" t="s">
        <v>78</v>
      </c>
      <c r="E6798" s="1" t="s">
        <v>1829</v>
      </c>
      <c r="F6798" s="1" t="s">
        <v>32900</v>
      </c>
      <c r="G6798" s="1" t="s">
        <v>655</v>
      </c>
      <c r="H6798">
        <v>420162</v>
      </c>
      <c r="I6798" s="1" t="s">
        <v>41</v>
      </c>
      <c r="J6798">
        <v>6.5</v>
      </c>
    </row>
    <row r="6799" spans="1:10" hidden="1" x14ac:dyDescent="0.25">
      <c r="A6799" s="24" t="str">
        <f t="shared" si="108"/>
        <v>420163ARCELOR (BERTON SICARD)</v>
      </c>
      <c r="B6799" s="1">
        <v>420163</v>
      </c>
      <c r="C6799" s="1" t="s">
        <v>32898</v>
      </c>
      <c r="D6799" s="1" t="s">
        <v>78</v>
      </c>
      <c r="E6799" s="1" t="s">
        <v>1830</v>
      </c>
      <c r="F6799" s="1" t="s">
        <v>32900</v>
      </c>
      <c r="G6799" s="1" t="s">
        <v>655</v>
      </c>
      <c r="H6799">
        <v>420163</v>
      </c>
      <c r="I6799" s="1" t="s">
        <v>41</v>
      </c>
      <c r="J6799">
        <v>6.5</v>
      </c>
    </row>
    <row r="6800" spans="1:10" hidden="1" x14ac:dyDescent="0.25">
      <c r="A6800" s="24" t="str">
        <f t="shared" si="108"/>
        <v>420164ARCELOR (BERTON SICARD)</v>
      </c>
      <c r="B6800" s="1">
        <v>420164</v>
      </c>
      <c r="C6800" s="1" t="s">
        <v>32898</v>
      </c>
      <c r="D6800" s="1" t="s">
        <v>78</v>
      </c>
      <c r="E6800" s="1" t="s">
        <v>1831</v>
      </c>
      <c r="F6800" s="1" t="s">
        <v>32900</v>
      </c>
      <c r="G6800" s="1" t="s">
        <v>655</v>
      </c>
      <c r="H6800">
        <v>420164</v>
      </c>
      <c r="I6800" s="1" t="s">
        <v>41</v>
      </c>
      <c r="J6800">
        <v>6.5</v>
      </c>
    </row>
    <row r="6801" spans="1:10" hidden="1" x14ac:dyDescent="0.25">
      <c r="A6801" s="24" t="str">
        <f t="shared" si="108"/>
        <v>420166ARCELOR (BERTON SICARD)</v>
      </c>
      <c r="B6801" s="1">
        <v>420166</v>
      </c>
      <c r="C6801" s="1" t="s">
        <v>32898</v>
      </c>
      <c r="D6801" s="1" t="s">
        <v>78</v>
      </c>
      <c r="E6801" s="1" t="s">
        <v>1832</v>
      </c>
      <c r="F6801" s="1" t="s">
        <v>32900</v>
      </c>
      <c r="G6801" s="1" t="s">
        <v>655</v>
      </c>
      <c r="H6801">
        <v>420166</v>
      </c>
      <c r="I6801" s="1" t="s">
        <v>41</v>
      </c>
      <c r="J6801">
        <v>6.5</v>
      </c>
    </row>
    <row r="6802" spans="1:10" hidden="1" x14ac:dyDescent="0.25">
      <c r="A6802" s="24" t="str">
        <f t="shared" si="108"/>
        <v>420167ARCELOR (BERTON SICARD)</v>
      </c>
      <c r="B6802" s="1">
        <v>420167</v>
      </c>
      <c r="C6802" s="1" t="s">
        <v>32898</v>
      </c>
      <c r="D6802" s="1" t="s">
        <v>78</v>
      </c>
      <c r="E6802" s="1" t="s">
        <v>1833</v>
      </c>
      <c r="F6802" s="1" t="s">
        <v>32900</v>
      </c>
      <c r="G6802" s="1" t="s">
        <v>655</v>
      </c>
      <c r="H6802">
        <v>420167</v>
      </c>
      <c r="I6802" s="1" t="s">
        <v>41</v>
      </c>
      <c r="J6802">
        <v>6.5</v>
      </c>
    </row>
    <row r="6803" spans="1:10" hidden="1" x14ac:dyDescent="0.25">
      <c r="A6803" s="24" t="str">
        <f t="shared" si="108"/>
        <v>423003ARCELOR (BERTON SICARD)</v>
      </c>
      <c r="B6803" s="1">
        <v>423003</v>
      </c>
      <c r="C6803" s="1" t="s">
        <v>32898</v>
      </c>
      <c r="D6803" s="1" t="s">
        <v>78</v>
      </c>
      <c r="E6803" s="1" t="s">
        <v>1834</v>
      </c>
      <c r="F6803" s="1" t="s">
        <v>32900</v>
      </c>
      <c r="G6803" s="1" t="s">
        <v>655</v>
      </c>
      <c r="H6803">
        <v>423003</v>
      </c>
      <c r="I6803" s="1" t="s">
        <v>41</v>
      </c>
      <c r="J6803">
        <v>6.5</v>
      </c>
    </row>
    <row r="6804" spans="1:10" hidden="1" x14ac:dyDescent="0.25">
      <c r="A6804" s="24" t="str">
        <f t="shared" si="108"/>
        <v>423004ARCELOR (BERTON SICARD)</v>
      </c>
      <c r="B6804" s="1">
        <v>423004</v>
      </c>
      <c r="C6804" s="1" t="s">
        <v>32898</v>
      </c>
      <c r="D6804" s="1" t="s">
        <v>78</v>
      </c>
      <c r="E6804" s="1" t="s">
        <v>1835</v>
      </c>
      <c r="F6804" s="1" t="s">
        <v>32900</v>
      </c>
      <c r="G6804" s="1" t="s">
        <v>655</v>
      </c>
      <c r="H6804">
        <v>423004</v>
      </c>
      <c r="I6804" s="1" t="s">
        <v>41</v>
      </c>
      <c r="J6804">
        <v>6.5</v>
      </c>
    </row>
    <row r="6805" spans="1:10" hidden="1" x14ac:dyDescent="0.25">
      <c r="A6805" s="24" t="str">
        <f t="shared" si="108"/>
        <v>423005ARCELOR (BERTON SICARD)</v>
      </c>
      <c r="B6805" s="1">
        <v>423005</v>
      </c>
      <c r="C6805" s="1" t="s">
        <v>32898</v>
      </c>
      <c r="D6805" s="1" t="s">
        <v>78</v>
      </c>
      <c r="E6805" s="1" t="s">
        <v>1834</v>
      </c>
      <c r="F6805" s="1" t="s">
        <v>32900</v>
      </c>
      <c r="G6805" s="1" t="s">
        <v>655</v>
      </c>
      <c r="H6805">
        <v>423005</v>
      </c>
      <c r="I6805" s="1" t="s">
        <v>41</v>
      </c>
      <c r="J6805">
        <v>6.5</v>
      </c>
    </row>
    <row r="6806" spans="1:10" hidden="1" x14ac:dyDescent="0.25">
      <c r="A6806" s="24" t="str">
        <f t="shared" si="108"/>
        <v>423006ARCELOR (BERTON SICARD)</v>
      </c>
      <c r="B6806" s="1">
        <v>423006</v>
      </c>
      <c r="C6806" s="1" t="s">
        <v>32898</v>
      </c>
      <c r="D6806" s="1" t="s">
        <v>78</v>
      </c>
      <c r="E6806" s="1" t="s">
        <v>1836</v>
      </c>
      <c r="F6806" s="1" t="s">
        <v>32900</v>
      </c>
      <c r="G6806" s="1" t="s">
        <v>655</v>
      </c>
      <c r="H6806">
        <v>423006</v>
      </c>
      <c r="I6806" s="1" t="s">
        <v>41</v>
      </c>
      <c r="J6806">
        <v>6.5</v>
      </c>
    </row>
    <row r="6807" spans="1:10" hidden="1" x14ac:dyDescent="0.25">
      <c r="A6807" s="24" t="str">
        <f t="shared" si="108"/>
        <v>423009ARCELOR (BERTON SICARD)</v>
      </c>
      <c r="B6807" s="1">
        <v>423009</v>
      </c>
      <c r="C6807" s="1" t="s">
        <v>32898</v>
      </c>
      <c r="D6807" s="1" t="s">
        <v>78</v>
      </c>
      <c r="E6807" s="1" t="s">
        <v>1838</v>
      </c>
      <c r="F6807" s="1" t="s">
        <v>32900</v>
      </c>
      <c r="G6807" s="1" t="s">
        <v>655</v>
      </c>
      <c r="H6807">
        <v>423009</v>
      </c>
      <c r="I6807" s="1" t="s">
        <v>41</v>
      </c>
      <c r="J6807">
        <v>6.5</v>
      </c>
    </row>
    <row r="6808" spans="1:10" hidden="1" x14ac:dyDescent="0.25">
      <c r="A6808" s="24" t="str">
        <f t="shared" si="108"/>
        <v>423031ARCELOR (BERTON SICARD)</v>
      </c>
      <c r="B6808" s="1">
        <v>423031</v>
      </c>
      <c r="C6808" s="1" t="s">
        <v>32898</v>
      </c>
      <c r="D6808" s="1" t="s">
        <v>78</v>
      </c>
      <c r="E6808" s="1" t="s">
        <v>1840</v>
      </c>
      <c r="F6808" s="1" t="s">
        <v>32900</v>
      </c>
      <c r="G6808" s="1" t="s">
        <v>655</v>
      </c>
      <c r="H6808">
        <v>423031</v>
      </c>
      <c r="I6808" s="1" t="s">
        <v>41</v>
      </c>
      <c r="J6808">
        <v>6.5</v>
      </c>
    </row>
    <row r="6809" spans="1:10" hidden="1" x14ac:dyDescent="0.25">
      <c r="A6809" s="24" t="str">
        <f t="shared" si="108"/>
        <v>423032ARCELOR (BERTON SICARD)</v>
      </c>
      <c r="B6809" s="1">
        <v>423032</v>
      </c>
      <c r="C6809" s="1" t="s">
        <v>32898</v>
      </c>
      <c r="D6809" s="1" t="s">
        <v>78</v>
      </c>
      <c r="E6809" s="1" t="s">
        <v>1841</v>
      </c>
      <c r="F6809" s="1" t="s">
        <v>32900</v>
      </c>
      <c r="G6809" s="1" t="s">
        <v>655</v>
      </c>
      <c r="H6809">
        <v>423032</v>
      </c>
      <c r="I6809" s="1" t="s">
        <v>41</v>
      </c>
      <c r="J6809">
        <v>6.5</v>
      </c>
    </row>
    <row r="6810" spans="1:10" hidden="1" x14ac:dyDescent="0.25">
      <c r="A6810" s="24" t="str">
        <f t="shared" si="108"/>
        <v>423033ARCELOR (BERTON SICARD)</v>
      </c>
      <c r="B6810" s="1">
        <v>423033</v>
      </c>
      <c r="C6810" s="1" t="s">
        <v>32898</v>
      </c>
      <c r="D6810" s="1" t="s">
        <v>78</v>
      </c>
      <c r="E6810" s="1" t="s">
        <v>1842</v>
      </c>
      <c r="F6810" s="1" t="s">
        <v>32900</v>
      </c>
      <c r="G6810" s="1" t="s">
        <v>655</v>
      </c>
      <c r="H6810">
        <v>423033</v>
      </c>
      <c r="I6810" s="1" t="s">
        <v>41</v>
      </c>
      <c r="J6810">
        <v>6.5</v>
      </c>
    </row>
    <row r="6811" spans="1:10" hidden="1" x14ac:dyDescent="0.25">
      <c r="A6811" s="24" t="str">
        <f t="shared" si="108"/>
        <v>423034ARCELOR (BERTON SICARD)</v>
      </c>
      <c r="B6811" s="1">
        <v>423034</v>
      </c>
      <c r="C6811" s="1" t="s">
        <v>32898</v>
      </c>
      <c r="D6811" s="1" t="s">
        <v>78</v>
      </c>
      <c r="E6811" s="1" t="s">
        <v>1843</v>
      </c>
      <c r="F6811" s="1" t="s">
        <v>32900</v>
      </c>
      <c r="G6811" s="1" t="s">
        <v>655</v>
      </c>
      <c r="H6811">
        <v>423034</v>
      </c>
      <c r="I6811" s="1" t="s">
        <v>41</v>
      </c>
      <c r="J6811">
        <v>6.5</v>
      </c>
    </row>
    <row r="6812" spans="1:10" hidden="1" x14ac:dyDescent="0.25">
      <c r="A6812" s="24" t="str">
        <f t="shared" si="108"/>
        <v>423036ARCELOR (BERTON SICARD)</v>
      </c>
      <c r="B6812" s="1">
        <v>423036</v>
      </c>
      <c r="C6812" s="1" t="s">
        <v>32898</v>
      </c>
      <c r="D6812" s="1" t="s">
        <v>78</v>
      </c>
      <c r="E6812" s="1" t="s">
        <v>1844</v>
      </c>
      <c r="F6812" s="1" t="s">
        <v>32900</v>
      </c>
      <c r="G6812" s="1" t="s">
        <v>655</v>
      </c>
      <c r="H6812">
        <v>423036</v>
      </c>
      <c r="I6812" s="1" t="s">
        <v>41</v>
      </c>
      <c r="J6812">
        <v>6.5</v>
      </c>
    </row>
    <row r="6813" spans="1:10" hidden="1" x14ac:dyDescent="0.25">
      <c r="A6813" s="24" t="str">
        <f t="shared" si="108"/>
        <v>423037ARCELOR (BERTON SICARD)</v>
      </c>
      <c r="B6813" s="1">
        <v>423037</v>
      </c>
      <c r="C6813" s="1" t="s">
        <v>32898</v>
      </c>
      <c r="D6813" s="1" t="s">
        <v>78</v>
      </c>
      <c r="E6813" s="1" t="s">
        <v>1845</v>
      </c>
      <c r="F6813" s="1" t="s">
        <v>32900</v>
      </c>
      <c r="G6813" s="1" t="s">
        <v>655</v>
      </c>
      <c r="H6813">
        <v>423037</v>
      </c>
      <c r="I6813" s="1" t="s">
        <v>41</v>
      </c>
      <c r="J6813">
        <v>6.5</v>
      </c>
    </row>
    <row r="6814" spans="1:10" hidden="1" x14ac:dyDescent="0.25">
      <c r="A6814" s="24" t="str">
        <f t="shared" si="108"/>
        <v>423040ARCELOR (BERTON SICARD)</v>
      </c>
      <c r="B6814" s="1">
        <v>423040</v>
      </c>
      <c r="C6814" s="1" t="s">
        <v>32898</v>
      </c>
      <c r="D6814" s="1" t="s">
        <v>78</v>
      </c>
      <c r="E6814" s="1" t="s">
        <v>1846</v>
      </c>
      <c r="F6814" s="1" t="s">
        <v>32900</v>
      </c>
      <c r="G6814" s="1" t="s">
        <v>655</v>
      </c>
      <c r="H6814">
        <v>423040</v>
      </c>
      <c r="I6814" s="1" t="s">
        <v>41</v>
      </c>
      <c r="J6814">
        <v>6.5</v>
      </c>
    </row>
    <row r="6815" spans="1:10" hidden="1" x14ac:dyDescent="0.25">
      <c r="A6815" s="24" t="str">
        <f t="shared" si="108"/>
        <v>423041ARCELOR (BERTON SICARD)</v>
      </c>
      <c r="B6815" s="1">
        <v>423041</v>
      </c>
      <c r="C6815" s="1" t="s">
        <v>32898</v>
      </c>
      <c r="D6815" s="1" t="s">
        <v>78</v>
      </c>
      <c r="E6815" s="1" t="s">
        <v>677</v>
      </c>
      <c r="F6815" s="1" t="s">
        <v>32900</v>
      </c>
      <c r="G6815" s="1" t="s">
        <v>655</v>
      </c>
      <c r="H6815">
        <v>423041</v>
      </c>
      <c r="I6815" s="1" t="s">
        <v>41</v>
      </c>
      <c r="J6815">
        <v>6.5</v>
      </c>
    </row>
    <row r="6816" spans="1:10" hidden="1" x14ac:dyDescent="0.25">
      <c r="A6816" s="24" t="str">
        <f t="shared" si="108"/>
        <v>423042ARCELOR (BERTON SICARD)</v>
      </c>
      <c r="B6816" s="1">
        <v>423042</v>
      </c>
      <c r="C6816" s="1" t="s">
        <v>32898</v>
      </c>
      <c r="D6816" s="1" t="s">
        <v>78</v>
      </c>
      <c r="E6816" s="1" t="s">
        <v>1847</v>
      </c>
      <c r="F6816" s="1" t="s">
        <v>32900</v>
      </c>
      <c r="G6816" s="1" t="s">
        <v>655</v>
      </c>
      <c r="H6816">
        <v>423042</v>
      </c>
      <c r="I6816" s="1" t="s">
        <v>41</v>
      </c>
      <c r="J6816">
        <v>6.5</v>
      </c>
    </row>
    <row r="6817" spans="1:10" hidden="1" x14ac:dyDescent="0.25">
      <c r="A6817" s="24" t="str">
        <f t="shared" si="108"/>
        <v>423043ARCELOR (BERTON SICARD)</v>
      </c>
      <c r="B6817" s="1">
        <v>423043</v>
      </c>
      <c r="C6817" s="1" t="s">
        <v>32898</v>
      </c>
      <c r="D6817" s="1" t="s">
        <v>78</v>
      </c>
      <c r="E6817" s="1" t="s">
        <v>1827</v>
      </c>
      <c r="F6817" s="1" t="s">
        <v>32900</v>
      </c>
      <c r="G6817" s="1" t="s">
        <v>655</v>
      </c>
      <c r="H6817">
        <v>423043</v>
      </c>
      <c r="I6817" s="1" t="s">
        <v>41</v>
      </c>
      <c r="J6817">
        <v>6.5</v>
      </c>
    </row>
    <row r="6818" spans="1:10" hidden="1" x14ac:dyDescent="0.25">
      <c r="A6818" s="24" t="str">
        <f t="shared" si="108"/>
        <v>423044ARCELOR (BERTON SICARD)</v>
      </c>
      <c r="B6818" s="1">
        <v>423044</v>
      </c>
      <c r="C6818" s="1" t="s">
        <v>32898</v>
      </c>
      <c r="D6818" s="1" t="s">
        <v>78</v>
      </c>
      <c r="E6818" s="1" t="s">
        <v>677</v>
      </c>
      <c r="F6818" s="1" t="s">
        <v>32900</v>
      </c>
      <c r="G6818" s="1" t="s">
        <v>655</v>
      </c>
      <c r="H6818">
        <v>423044</v>
      </c>
      <c r="I6818" s="1" t="s">
        <v>41</v>
      </c>
      <c r="J6818">
        <v>6.5</v>
      </c>
    </row>
    <row r="6819" spans="1:10" hidden="1" x14ac:dyDescent="0.25">
      <c r="A6819" s="24" t="str">
        <f t="shared" si="108"/>
        <v>450001ARCELOR (BERTON SICARD)</v>
      </c>
      <c r="B6819" s="1">
        <v>450001</v>
      </c>
      <c r="C6819" s="1" t="s">
        <v>32898</v>
      </c>
      <c r="D6819" s="1" t="s">
        <v>78</v>
      </c>
      <c r="E6819" s="1" t="s">
        <v>2396</v>
      </c>
      <c r="F6819" s="1" t="s">
        <v>32900</v>
      </c>
      <c r="G6819" s="1" t="s">
        <v>655</v>
      </c>
      <c r="H6819">
        <v>450001</v>
      </c>
      <c r="I6819" s="1" t="s">
        <v>41</v>
      </c>
      <c r="J6819">
        <v>1</v>
      </c>
    </row>
    <row r="6820" spans="1:10" hidden="1" x14ac:dyDescent="0.25">
      <c r="A6820" s="24" t="str">
        <f t="shared" si="108"/>
        <v>450002ARCELOR (BERTON SICARD)</v>
      </c>
      <c r="B6820" s="1">
        <v>450002</v>
      </c>
      <c r="C6820" s="1" t="s">
        <v>32898</v>
      </c>
      <c r="D6820" s="1" t="s">
        <v>78</v>
      </c>
      <c r="E6820" s="1" t="s">
        <v>2397</v>
      </c>
      <c r="F6820" s="1" t="s">
        <v>32900</v>
      </c>
      <c r="G6820" s="1" t="s">
        <v>655</v>
      </c>
      <c r="H6820">
        <v>450002</v>
      </c>
      <c r="I6820" s="1" t="s">
        <v>41</v>
      </c>
      <c r="J6820">
        <v>1</v>
      </c>
    </row>
    <row r="6821" spans="1:10" hidden="1" x14ac:dyDescent="0.25">
      <c r="A6821" s="24" t="str">
        <f t="shared" si="108"/>
        <v>450003ARCELOR (BERTON SICARD)</v>
      </c>
      <c r="B6821" s="1">
        <v>450003</v>
      </c>
      <c r="C6821" s="1" t="s">
        <v>32898</v>
      </c>
      <c r="D6821" s="1" t="s">
        <v>78</v>
      </c>
      <c r="E6821" s="1" t="s">
        <v>2398</v>
      </c>
      <c r="F6821" s="1" t="s">
        <v>32900</v>
      </c>
      <c r="G6821" s="1" t="s">
        <v>655</v>
      </c>
      <c r="H6821">
        <v>450003</v>
      </c>
      <c r="I6821" s="1" t="s">
        <v>41</v>
      </c>
      <c r="J6821">
        <v>1</v>
      </c>
    </row>
    <row r="6822" spans="1:10" hidden="1" x14ac:dyDescent="0.25">
      <c r="A6822" s="24" t="str">
        <f t="shared" si="108"/>
        <v>450012ARCELOR (BERTON SICARD)</v>
      </c>
      <c r="B6822" s="1">
        <v>450012</v>
      </c>
      <c r="C6822" s="1" t="s">
        <v>32898</v>
      </c>
      <c r="D6822" s="1" t="s">
        <v>78</v>
      </c>
      <c r="E6822" s="1" t="s">
        <v>2098</v>
      </c>
      <c r="F6822" s="1" t="s">
        <v>32900</v>
      </c>
      <c r="G6822" s="1" t="s">
        <v>655</v>
      </c>
      <c r="H6822">
        <v>450012</v>
      </c>
      <c r="I6822" s="1" t="s">
        <v>41</v>
      </c>
      <c r="J6822">
        <v>1</v>
      </c>
    </row>
    <row r="6823" spans="1:10" hidden="1" x14ac:dyDescent="0.25">
      <c r="A6823" s="24" t="str">
        <f t="shared" si="108"/>
        <v>450014ARCELOR (BERTON SICARD)</v>
      </c>
      <c r="B6823" s="1">
        <v>450014</v>
      </c>
      <c r="C6823" s="1" t="s">
        <v>32898</v>
      </c>
      <c r="D6823" s="1" t="s">
        <v>78</v>
      </c>
      <c r="E6823" s="1" t="s">
        <v>2400</v>
      </c>
      <c r="F6823" s="1" t="s">
        <v>32900</v>
      </c>
      <c r="G6823" s="1" t="s">
        <v>655</v>
      </c>
      <c r="H6823">
        <v>450014</v>
      </c>
      <c r="I6823" s="1" t="s">
        <v>41</v>
      </c>
      <c r="J6823">
        <v>1</v>
      </c>
    </row>
    <row r="6824" spans="1:10" hidden="1" x14ac:dyDescent="0.25">
      <c r="A6824" s="24" t="str">
        <f t="shared" si="108"/>
        <v>450024ARCELOR (BERTON SICARD)</v>
      </c>
      <c r="B6824" s="1">
        <v>450024</v>
      </c>
      <c r="C6824" s="1" t="s">
        <v>32898</v>
      </c>
      <c r="D6824" s="1" t="s">
        <v>78</v>
      </c>
      <c r="E6824" s="1" t="s">
        <v>2402</v>
      </c>
      <c r="F6824" s="1" t="s">
        <v>32900</v>
      </c>
      <c r="G6824" s="1" t="s">
        <v>655</v>
      </c>
      <c r="H6824">
        <v>450024</v>
      </c>
      <c r="I6824" s="1" t="s">
        <v>41</v>
      </c>
      <c r="J6824">
        <v>1</v>
      </c>
    </row>
    <row r="6825" spans="1:10" hidden="1" x14ac:dyDescent="0.25">
      <c r="A6825" s="24" t="str">
        <f t="shared" si="108"/>
        <v>450036ARCELOR (BERTON SICARD)</v>
      </c>
      <c r="B6825" s="1">
        <v>450036</v>
      </c>
      <c r="C6825" s="1" t="s">
        <v>32898</v>
      </c>
      <c r="D6825" s="1" t="s">
        <v>78</v>
      </c>
      <c r="E6825" s="1" t="s">
        <v>2403</v>
      </c>
      <c r="F6825" s="1" t="s">
        <v>32900</v>
      </c>
      <c r="G6825" s="1" t="s">
        <v>655</v>
      </c>
      <c r="H6825">
        <v>450036</v>
      </c>
      <c r="I6825" s="1" t="s">
        <v>41</v>
      </c>
      <c r="J6825">
        <v>1</v>
      </c>
    </row>
    <row r="6826" spans="1:10" hidden="1" x14ac:dyDescent="0.25">
      <c r="A6826" s="24" t="str">
        <f t="shared" si="108"/>
        <v>450037ARCELOR (BERTON SICARD)</v>
      </c>
      <c r="B6826" s="1">
        <v>450037</v>
      </c>
      <c r="C6826" s="1" t="s">
        <v>32898</v>
      </c>
      <c r="D6826" s="1" t="s">
        <v>78</v>
      </c>
      <c r="E6826" s="1" t="s">
        <v>2175</v>
      </c>
      <c r="F6826" s="1" t="s">
        <v>32900</v>
      </c>
      <c r="G6826" s="1" t="s">
        <v>655</v>
      </c>
      <c r="H6826">
        <v>450037</v>
      </c>
      <c r="I6826" s="1" t="s">
        <v>41</v>
      </c>
      <c r="J6826">
        <v>2</v>
      </c>
    </row>
    <row r="6827" spans="1:10" hidden="1" x14ac:dyDescent="0.25">
      <c r="A6827" s="24" t="str">
        <f t="shared" si="108"/>
        <v>450074ARCELOR (BERTON SICARD)</v>
      </c>
      <c r="B6827" s="1">
        <v>450074</v>
      </c>
      <c r="C6827" s="1" t="s">
        <v>32898</v>
      </c>
      <c r="D6827" s="1" t="s">
        <v>78</v>
      </c>
      <c r="E6827" s="1" t="s">
        <v>1848</v>
      </c>
      <c r="F6827" s="1" t="s">
        <v>32900</v>
      </c>
      <c r="G6827" s="1" t="s">
        <v>655</v>
      </c>
      <c r="H6827">
        <v>450074</v>
      </c>
      <c r="I6827" s="1" t="s">
        <v>41</v>
      </c>
      <c r="J6827">
        <v>1</v>
      </c>
    </row>
    <row r="6828" spans="1:10" hidden="1" x14ac:dyDescent="0.25">
      <c r="A6828" s="24" t="str">
        <f t="shared" si="108"/>
        <v>450075ARCELOR (BERTON SICARD)</v>
      </c>
      <c r="B6828" s="1">
        <v>450075</v>
      </c>
      <c r="C6828" s="1" t="s">
        <v>32898</v>
      </c>
      <c r="D6828" s="1" t="s">
        <v>78</v>
      </c>
      <c r="E6828" s="1" t="s">
        <v>2465</v>
      </c>
      <c r="F6828" s="1" t="s">
        <v>32900</v>
      </c>
      <c r="G6828" s="1" t="s">
        <v>655</v>
      </c>
      <c r="H6828">
        <v>450075</v>
      </c>
      <c r="I6828" s="1" t="s">
        <v>41</v>
      </c>
      <c r="J6828">
        <v>1</v>
      </c>
    </row>
    <row r="6829" spans="1:10" hidden="1" x14ac:dyDescent="0.25">
      <c r="A6829" s="24" t="str">
        <f t="shared" si="108"/>
        <v>450075AARCELOR (BERTON SICARD)</v>
      </c>
      <c r="B6829" s="1" t="s">
        <v>2180</v>
      </c>
      <c r="C6829" s="1" t="s">
        <v>32898</v>
      </c>
      <c r="D6829" s="1" t="s">
        <v>78</v>
      </c>
      <c r="E6829" s="1" t="s">
        <v>2181</v>
      </c>
      <c r="F6829" s="1" t="s">
        <v>32900</v>
      </c>
      <c r="G6829" s="1" t="s">
        <v>655</v>
      </c>
      <c r="H6829" t="s">
        <v>2180</v>
      </c>
      <c r="I6829" s="1" t="s">
        <v>41</v>
      </c>
      <c r="J6829">
        <v>1</v>
      </c>
    </row>
    <row r="6830" spans="1:10" hidden="1" x14ac:dyDescent="0.25">
      <c r="A6830" s="24" t="str">
        <f t="shared" si="108"/>
        <v>450088ARCELOR (BERTON SICARD)</v>
      </c>
      <c r="B6830" s="1">
        <v>450088</v>
      </c>
      <c r="C6830" s="1" t="s">
        <v>32898</v>
      </c>
      <c r="D6830" s="1" t="s">
        <v>78</v>
      </c>
      <c r="E6830" s="1" t="s">
        <v>2404</v>
      </c>
      <c r="F6830" s="1" t="s">
        <v>32900</v>
      </c>
      <c r="G6830" s="1" t="s">
        <v>655</v>
      </c>
      <c r="H6830">
        <v>450088</v>
      </c>
      <c r="I6830" s="1" t="s">
        <v>41</v>
      </c>
      <c r="J6830">
        <v>1</v>
      </c>
    </row>
    <row r="6831" spans="1:10" hidden="1" x14ac:dyDescent="0.25">
      <c r="A6831" s="24" t="str">
        <f t="shared" si="108"/>
        <v>450090ARCELOR (BERTON SICARD)</v>
      </c>
      <c r="B6831" s="1">
        <v>450090</v>
      </c>
      <c r="C6831" s="1" t="s">
        <v>32898</v>
      </c>
      <c r="D6831" s="1" t="s">
        <v>78</v>
      </c>
      <c r="E6831" s="1" t="s">
        <v>2185</v>
      </c>
      <c r="F6831" s="1" t="s">
        <v>32900</v>
      </c>
      <c r="G6831" s="1" t="s">
        <v>655</v>
      </c>
      <c r="H6831">
        <v>450090</v>
      </c>
      <c r="I6831" s="1" t="s">
        <v>41</v>
      </c>
      <c r="J6831">
        <v>1</v>
      </c>
    </row>
    <row r="6832" spans="1:10" hidden="1" x14ac:dyDescent="0.25">
      <c r="A6832" s="24" t="str">
        <f t="shared" si="108"/>
        <v>450098ARCELOR (BERTON SICARD)</v>
      </c>
      <c r="B6832" s="1">
        <v>450098</v>
      </c>
      <c r="C6832" s="1" t="s">
        <v>32898</v>
      </c>
      <c r="D6832" s="1" t="s">
        <v>78</v>
      </c>
      <c r="E6832" s="1" t="s">
        <v>1849</v>
      </c>
      <c r="F6832" s="1" t="s">
        <v>32900</v>
      </c>
      <c r="G6832" s="1" t="s">
        <v>655</v>
      </c>
      <c r="H6832">
        <v>450098</v>
      </c>
      <c r="I6832" s="1" t="s">
        <v>41</v>
      </c>
      <c r="J6832">
        <v>50</v>
      </c>
    </row>
    <row r="6833" spans="1:10" hidden="1" x14ac:dyDescent="0.25">
      <c r="A6833" s="24" t="str">
        <f t="shared" si="108"/>
        <v>450127ARCELOR (BERTON SICARD)</v>
      </c>
      <c r="B6833" s="1">
        <v>450127</v>
      </c>
      <c r="C6833" s="1" t="s">
        <v>32898</v>
      </c>
      <c r="D6833" s="1" t="s">
        <v>78</v>
      </c>
      <c r="E6833" s="1" t="s">
        <v>2187</v>
      </c>
      <c r="F6833" s="1" t="s">
        <v>32900</v>
      </c>
      <c r="G6833" s="1" t="s">
        <v>655</v>
      </c>
      <c r="H6833">
        <v>450127</v>
      </c>
      <c r="I6833" s="1" t="s">
        <v>41</v>
      </c>
      <c r="J6833">
        <v>1</v>
      </c>
    </row>
    <row r="6834" spans="1:10" hidden="1" x14ac:dyDescent="0.25">
      <c r="A6834" s="24" t="str">
        <f t="shared" si="108"/>
        <v>450129ARCELOR (BERTON SICARD)</v>
      </c>
      <c r="B6834" s="1">
        <v>450129</v>
      </c>
      <c r="C6834" s="1" t="s">
        <v>32898</v>
      </c>
      <c r="D6834" s="1" t="s">
        <v>78</v>
      </c>
      <c r="E6834" s="1" t="s">
        <v>2188</v>
      </c>
      <c r="F6834" s="1" t="s">
        <v>32900</v>
      </c>
      <c r="G6834" s="1" t="s">
        <v>655</v>
      </c>
      <c r="H6834">
        <v>450129</v>
      </c>
      <c r="I6834" s="1" t="s">
        <v>41</v>
      </c>
      <c r="J6834">
        <v>1</v>
      </c>
    </row>
    <row r="6835" spans="1:10" hidden="1" x14ac:dyDescent="0.25">
      <c r="A6835" s="24" t="str">
        <f t="shared" si="108"/>
        <v>450138ARCELOR (BERTON SICARD)</v>
      </c>
      <c r="B6835" s="1">
        <v>450138</v>
      </c>
      <c r="C6835" s="1" t="s">
        <v>32898</v>
      </c>
      <c r="D6835" s="1" t="s">
        <v>32837</v>
      </c>
      <c r="E6835" s="1" t="s">
        <v>2189</v>
      </c>
      <c r="F6835" s="1" t="s">
        <v>32900</v>
      </c>
      <c r="G6835" s="1" t="s">
        <v>655</v>
      </c>
      <c r="H6835">
        <v>450138</v>
      </c>
      <c r="I6835" s="1" t="s">
        <v>41</v>
      </c>
      <c r="J6835">
        <v>1</v>
      </c>
    </row>
    <row r="6836" spans="1:10" hidden="1" x14ac:dyDescent="0.25">
      <c r="A6836" s="24" t="str">
        <f t="shared" si="108"/>
        <v>460046ARCELOR (BERTON SICARD)</v>
      </c>
      <c r="B6836" s="1">
        <v>460046</v>
      </c>
      <c r="C6836" s="1" t="s">
        <v>32898</v>
      </c>
      <c r="D6836" s="1" t="s">
        <v>78</v>
      </c>
      <c r="E6836" s="1" t="s">
        <v>2408</v>
      </c>
      <c r="F6836" s="1" t="s">
        <v>32900</v>
      </c>
      <c r="G6836" s="1" t="s">
        <v>655</v>
      </c>
      <c r="H6836">
        <v>460046</v>
      </c>
      <c r="I6836" s="1" t="s">
        <v>41</v>
      </c>
      <c r="J6836">
        <v>4</v>
      </c>
    </row>
    <row r="6837" spans="1:10" hidden="1" x14ac:dyDescent="0.25">
      <c r="A6837" s="24" t="str">
        <f t="shared" si="108"/>
        <v>460047ARCELOR (BERTON SICARD)</v>
      </c>
      <c r="B6837" s="1">
        <v>460047</v>
      </c>
      <c r="C6837" s="1" t="s">
        <v>32898</v>
      </c>
      <c r="D6837" s="1" t="s">
        <v>78</v>
      </c>
      <c r="E6837" s="1" t="s">
        <v>2409</v>
      </c>
      <c r="F6837" s="1" t="s">
        <v>32900</v>
      </c>
      <c r="G6837" s="1" t="s">
        <v>655</v>
      </c>
      <c r="H6837">
        <v>460047</v>
      </c>
      <c r="I6837" s="1" t="s">
        <v>41</v>
      </c>
      <c r="J6837">
        <v>4</v>
      </c>
    </row>
    <row r="6838" spans="1:10" hidden="1" x14ac:dyDescent="0.25">
      <c r="A6838" s="24" t="str">
        <f t="shared" si="108"/>
        <v>460048ARCELOR (BERTON SICARD)</v>
      </c>
      <c r="B6838" s="1">
        <v>460048</v>
      </c>
      <c r="C6838" s="1" t="s">
        <v>32898</v>
      </c>
      <c r="D6838" s="1" t="s">
        <v>78</v>
      </c>
      <c r="E6838" s="1" t="s">
        <v>2410</v>
      </c>
      <c r="F6838" s="1" t="s">
        <v>32900</v>
      </c>
      <c r="G6838" s="1" t="s">
        <v>655</v>
      </c>
      <c r="H6838">
        <v>460048</v>
      </c>
      <c r="I6838" s="1" t="s">
        <v>41</v>
      </c>
      <c r="J6838">
        <v>4</v>
      </c>
    </row>
    <row r="6839" spans="1:10" hidden="1" x14ac:dyDescent="0.25">
      <c r="A6839" s="24" t="str">
        <f t="shared" si="108"/>
        <v>460049ARCELOR (BERTON SICARD)</v>
      </c>
      <c r="B6839" s="1">
        <v>460049</v>
      </c>
      <c r="C6839" s="1" t="s">
        <v>32898</v>
      </c>
      <c r="D6839" s="1" t="s">
        <v>78</v>
      </c>
      <c r="E6839" s="1" t="s">
        <v>2411</v>
      </c>
      <c r="F6839" s="1" t="s">
        <v>32900</v>
      </c>
      <c r="G6839" s="1" t="s">
        <v>655</v>
      </c>
      <c r="H6839">
        <v>460049</v>
      </c>
      <c r="I6839" s="1" t="s">
        <v>41</v>
      </c>
      <c r="J6839">
        <v>4</v>
      </c>
    </row>
    <row r="6840" spans="1:10" hidden="1" x14ac:dyDescent="0.25">
      <c r="A6840" s="24" t="str">
        <f t="shared" si="108"/>
        <v>460062ARCELOR (BERTON SICARD)</v>
      </c>
      <c r="B6840" s="1">
        <v>460062</v>
      </c>
      <c r="C6840" s="1" t="s">
        <v>32898</v>
      </c>
      <c r="D6840" s="1" t="s">
        <v>78</v>
      </c>
      <c r="E6840" s="1" t="s">
        <v>2412</v>
      </c>
      <c r="F6840" s="1" t="s">
        <v>32900</v>
      </c>
      <c r="G6840" s="1" t="s">
        <v>655</v>
      </c>
      <c r="H6840">
        <v>460062</v>
      </c>
      <c r="I6840" s="1" t="s">
        <v>41</v>
      </c>
      <c r="J6840">
        <v>4</v>
      </c>
    </row>
    <row r="6841" spans="1:10" hidden="1" x14ac:dyDescent="0.25">
      <c r="A6841" s="24" t="str">
        <f t="shared" si="108"/>
        <v>460063ARCELOR (BERTON SICARD)</v>
      </c>
      <c r="B6841" s="1">
        <v>460063</v>
      </c>
      <c r="C6841" s="1" t="s">
        <v>32898</v>
      </c>
      <c r="D6841" s="1" t="s">
        <v>78</v>
      </c>
      <c r="E6841" s="1" t="s">
        <v>2413</v>
      </c>
      <c r="F6841" s="1" t="s">
        <v>32900</v>
      </c>
      <c r="G6841" s="1" t="s">
        <v>655</v>
      </c>
      <c r="H6841">
        <v>460063</v>
      </c>
      <c r="I6841" s="1" t="s">
        <v>41</v>
      </c>
      <c r="J6841">
        <v>4</v>
      </c>
    </row>
    <row r="6842" spans="1:10" hidden="1" x14ac:dyDescent="0.25">
      <c r="A6842" s="24" t="str">
        <f t="shared" si="108"/>
        <v>460100ARCELOR (BERTON SICARD)</v>
      </c>
      <c r="B6842" s="1">
        <v>460100</v>
      </c>
      <c r="C6842" s="1" t="s">
        <v>32898</v>
      </c>
      <c r="D6842" s="1" t="s">
        <v>78</v>
      </c>
      <c r="E6842" s="1" t="s">
        <v>2192</v>
      </c>
      <c r="F6842" s="1" t="s">
        <v>32900</v>
      </c>
      <c r="G6842" s="1" t="s">
        <v>655</v>
      </c>
      <c r="H6842">
        <v>460100</v>
      </c>
      <c r="I6842" s="1" t="s">
        <v>41</v>
      </c>
      <c r="J6842">
        <v>1</v>
      </c>
    </row>
    <row r="6843" spans="1:10" hidden="1" x14ac:dyDescent="0.25">
      <c r="A6843" s="24" t="str">
        <f t="shared" si="108"/>
        <v>460101ARCELOR (BERTON SICARD)</v>
      </c>
      <c r="B6843" s="1">
        <v>460101</v>
      </c>
      <c r="C6843" s="1" t="s">
        <v>32898</v>
      </c>
      <c r="D6843" s="1" t="s">
        <v>78</v>
      </c>
      <c r="E6843" s="1" t="s">
        <v>2414</v>
      </c>
      <c r="F6843" s="1" t="s">
        <v>32900</v>
      </c>
      <c r="G6843" s="1" t="s">
        <v>655</v>
      </c>
      <c r="H6843">
        <v>460101</v>
      </c>
      <c r="I6843" s="1" t="s">
        <v>41</v>
      </c>
      <c r="J6843">
        <v>1</v>
      </c>
    </row>
    <row r="6844" spans="1:10" hidden="1" x14ac:dyDescent="0.25">
      <c r="A6844" s="24" t="str">
        <f t="shared" si="108"/>
        <v>460102ARCELOR (BERTON SICARD)</v>
      </c>
      <c r="B6844" s="1">
        <v>460102</v>
      </c>
      <c r="C6844" s="1" t="s">
        <v>32898</v>
      </c>
      <c r="D6844" s="1" t="s">
        <v>78</v>
      </c>
      <c r="E6844" s="1" t="s">
        <v>2415</v>
      </c>
      <c r="F6844" s="1" t="s">
        <v>32900</v>
      </c>
      <c r="G6844" s="1" t="s">
        <v>655</v>
      </c>
      <c r="H6844">
        <v>460102</v>
      </c>
      <c r="I6844" s="1" t="s">
        <v>41</v>
      </c>
      <c r="J6844">
        <v>1</v>
      </c>
    </row>
    <row r="6845" spans="1:10" hidden="1" x14ac:dyDescent="0.25">
      <c r="A6845" s="24" t="str">
        <f t="shared" si="108"/>
        <v>460103ARCELOR (BERTON SICARD)</v>
      </c>
      <c r="B6845" s="1">
        <v>460103</v>
      </c>
      <c r="C6845" s="1" t="s">
        <v>32898</v>
      </c>
      <c r="D6845" s="1" t="s">
        <v>78</v>
      </c>
      <c r="E6845" s="1" t="s">
        <v>2193</v>
      </c>
      <c r="F6845" s="1" t="s">
        <v>32900</v>
      </c>
      <c r="G6845" s="1" t="s">
        <v>655</v>
      </c>
      <c r="H6845">
        <v>460103</v>
      </c>
      <c r="I6845" s="1" t="s">
        <v>41</v>
      </c>
      <c r="J6845">
        <v>1</v>
      </c>
    </row>
    <row r="6846" spans="1:10" hidden="1" x14ac:dyDescent="0.25">
      <c r="A6846" s="24" t="str">
        <f t="shared" si="108"/>
        <v>460104ARCELOR (BERTON SICARD)</v>
      </c>
      <c r="B6846" s="1">
        <v>460104</v>
      </c>
      <c r="C6846" s="1" t="s">
        <v>32898</v>
      </c>
      <c r="D6846" s="1" t="s">
        <v>78</v>
      </c>
      <c r="E6846" s="1" t="s">
        <v>2194</v>
      </c>
      <c r="F6846" s="1" t="s">
        <v>32900</v>
      </c>
      <c r="G6846" s="1" t="s">
        <v>655</v>
      </c>
      <c r="H6846">
        <v>460104</v>
      </c>
      <c r="I6846" s="1" t="s">
        <v>41</v>
      </c>
      <c r="J6846">
        <v>1</v>
      </c>
    </row>
    <row r="6847" spans="1:10" hidden="1" x14ac:dyDescent="0.25">
      <c r="A6847" s="24" t="str">
        <f t="shared" si="108"/>
        <v>510000ARCELOR (BERTON SICARD)</v>
      </c>
      <c r="B6847" s="1">
        <v>510000</v>
      </c>
      <c r="C6847" s="1" t="s">
        <v>32898</v>
      </c>
      <c r="D6847" s="1" t="s">
        <v>78</v>
      </c>
      <c r="E6847" s="1" t="s">
        <v>1850</v>
      </c>
      <c r="F6847" s="1" t="s">
        <v>32900</v>
      </c>
      <c r="G6847" s="1" t="s">
        <v>655</v>
      </c>
      <c r="H6847">
        <v>510000</v>
      </c>
      <c r="I6847" s="1" t="s">
        <v>41</v>
      </c>
      <c r="J6847">
        <v>6.5</v>
      </c>
    </row>
    <row r="6848" spans="1:10" hidden="1" x14ac:dyDescent="0.25">
      <c r="A6848" s="24" t="str">
        <f t="shared" si="108"/>
        <v>510001ARCELOR (BERTON SICARD)</v>
      </c>
      <c r="B6848" s="1">
        <v>510001</v>
      </c>
      <c r="C6848" s="1" t="s">
        <v>32898</v>
      </c>
      <c r="D6848" s="1" t="s">
        <v>78</v>
      </c>
      <c r="E6848" s="1" t="s">
        <v>1851</v>
      </c>
      <c r="F6848" s="1" t="s">
        <v>32900</v>
      </c>
      <c r="G6848" s="1" t="s">
        <v>655</v>
      </c>
      <c r="H6848">
        <v>510001</v>
      </c>
      <c r="I6848" s="1" t="s">
        <v>41</v>
      </c>
      <c r="J6848">
        <v>6.5</v>
      </c>
    </row>
    <row r="6849" spans="1:10" hidden="1" x14ac:dyDescent="0.25">
      <c r="A6849" s="24" t="str">
        <f t="shared" si="108"/>
        <v>510002ARCELOR (BERTON SICARD)</v>
      </c>
      <c r="B6849" s="1">
        <v>510002</v>
      </c>
      <c r="C6849" s="1" t="s">
        <v>32898</v>
      </c>
      <c r="D6849" s="1" t="s">
        <v>78</v>
      </c>
      <c r="E6849" s="1" t="s">
        <v>717</v>
      </c>
      <c r="F6849" s="1" t="s">
        <v>32900</v>
      </c>
      <c r="G6849" s="1" t="s">
        <v>655</v>
      </c>
      <c r="H6849">
        <v>510002</v>
      </c>
      <c r="I6849" s="1" t="s">
        <v>41</v>
      </c>
      <c r="J6849">
        <v>6.5</v>
      </c>
    </row>
    <row r="6850" spans="1:10" hidden="1" x14ac:dyDescent="0.25">
      <c r="A6850" s="24" t="str">
        <f t="shared" si="108"/>
        <v>510003ARCELOR (BERTON SICARD)</v>
      </c>
      <c r="B6850" s="1">
        <v>510003</v>
      </c>
      <c r="C6850" s="1" t="s">
        <v>32898</v>
      </c>
      <c r="D6850" s="1" t="s">
        <v>78</v>
      </c>
      <c r="E6850" s="1" t="s">
        <v>719</v>
      </c>
      <c r="F6850" s="1" t="s">
        <v>32900</v>
      </c>
      <c r="G6850" s="1" t="s">
        <v>655</v>
      </c>
      <c r="H6850">
        <v>510003</v>
      </c>
      <c r="I6850" s="1" t="s">
        <v>41</v>
      </c>
      <c r="J6850">
        <v>6.5</v>
      </c>
    </row>
    <row r="6851" spans="1:10" hidden="1" x14ac:dyDescent="0.25">
      <c r="A6851" s="24" t="str">
        <f t="shared" si="108"/>
        <v>510004ARCELOR (BERTON SICARD)</v>
      </c>
      <c r="B6851" s="1">
        <v>510004</v>
      </c>
      <c r="C6851" s="1" t="s">
        <v>32898</v>
      </c>
      <c r="D6851" s="1" t="s">
        <v>78</v>
      </c>
      <c r="E6851" s="1" t="s">
        <v>1852</v>
      </c>
      <c r="F6851" s="1" t="s">
        <v>32900</v>
      </c>
      <c r="G6851" s="1" t="s">
        <v>655</v>
      </c>
      <c r="H6851">
        <v>510004</v>
      </c>
      <c r="I6851" s="1" t="s">
        <v>41</v>
      </c>
      <c r="J6851">
        <v>6.5</v>
      </c>
    </row>
    <row r="6852" spans="1:10" hidden="1" x14ac:dyDescent="0.25">
      <c r="A6852" s="24" t="str">
        <f t="shared" si="108"/>
        <v>510005ARCELOR (BERTON SICARD)</v>
      </c>
      <c r="B6852" s="1">
        <v>510005</v>
      </c>
      <c r="C6852" s="1" t="s">
        <v>32898</v>
      </c>
      <c r="D6852" s="1" t="s">
        <v>78</v>
      </c>
      <c r="E6852" s="1" t="s">
        <v>1853</v>
      </c>
      <c r="F6852" s="1" t="s">
        <v>32900</v>
      </c>
      <c r="G6852" s="1" t="s">
        <v>655</v>
      </c>
      <c r="H6852">
        <v>510005</v>
      </c>
      <c r="I6852" s="1" t="s">
        <v>41</v>
      </c>
      <c r="J6852">
        <v>6.5</v>
      </c>
    </row>
    <row r="6853" spans="1:10" hidden="1" x14ac:dyDescent="0.25">
      <c r="A6853" s="24" t="str">
        <f t="shared" si="108"/>
        <v>510006ARCELOR (BERTON SICARD)</v>
      </c>
      <c r="B6853" s="1">
        <v>510006</v>
      </c>
      <c r="C6853" s="1" t="s">
        <v>32898</v>
      </c>
      <c r="D6853" s="1" t="s">
        <v>78</v>
      </c>
      <c r="E6853" s="1" t="s">
        <v>693</v>
      </c>
      <c r="F6853" s="1" t="s">
        <v>32900</v>
      </c>
      <c r="G6853" s="1" t="s">
        <v>655</v>
      </c>
      <c r="H6853">
        <v>510006</v>
      </c>
      <c r="I6853" s="1" t="s">
        <v>41</v>
      </c>
      <c r="J6853">
        <v>6.5</v>
      </c>
    </row>
    <row r="6854" spans="1:10" hidden="1" x14ac:dyDescent="0.25">
      <c r="A6854" s="24" t="str">
        <f t="shared" si="108"/>
        <v>510007ARCELOR (BERTON SICARD)</v>
      </c>
      <c r="B6854" s="1">
        <v>510007</v>
      </c>
      <c r="C6854" s="1" t="s">
        <v>32898</v>
      </c>
      <c r="D6854" s="1" t="s">
        <v>78</v>
      </c>
      <c r="E6854" s="1" t="s">
        <v>695</v>
      </c>
      <c r="F6854" s="1" t="s">
        <v>32900</v>
      </c>
      <c r="G6854" s="1" t="s">
        <v>655</v>
      </c>
      <c r="H6854">
        <v>510007</v>
      </c>
      <c r="I6854" s="1" t="s">
        <v>41</v>
      </c>
      <c r="J6854">
        <v>6.5</v>
      </c>
    </row>
    <row r="6855" spans="1:10" hidden="1" x14ac:dyDescent="0.25">
      <c r="A6855" s="24" t="str">
        <f t="shared" si="108"/>
        <v>510008ARCELOR (BERTON SICARD)</v>
      </c>
      <c r="B6855" s="1">
        <v>510008</v>
      </c>
      <c r="C6855" s="1" t="s">
        <v>32898</v>
      </c>
      <c r="D6855" s="1" t="s">
        <v>78</v>
      </c>
      <c r="E6855" s="1" t="s">
        <v>1854</v>
      </c>
      <c r="F6855" s="1" t="s">
        <v>32900</v>
      </c>
      <c r="G6855" s="1" t="s">
        <v>655</v>
      </c>
      <c r="H6855">
        <v>510008</v>
      </c>
      <c r="I6855" s="1" t="s">
        <v>41</v>
      </c>
      <c r="J6855">
        <v>6.5</v>
      </c>
    </row>
    <row r="6856" spans="1:10" hidden="1" x14ac:dyDescent="0.25">
      <c r="A6856" s="24" t="str">
        <f t="shared" si="108"/>
        <v>510008/1ARCELOR (BERTON SICARD)</v>
      </c>
      <c r="B6856" s="1" t="s">
        <v>1855</v>
      </c>
      <c r="C6856" s="1" t="s">
        <v>32898</v>
      </c>
      <c r="D6856" s="1" t="s">
        <v>78</v>
      </c>
      <c r="E6856" s="1" t="s">
        <v>1856</v>
      </c>
      <c r="F6856" s="1" t="s">
        <v>32900</v>
      </c>
      <c r="G6856" s="1" t="s">
        <v>655</v>
      </c>
      <c r="H6856" t="s">
        <v>1855</v>
      </c>
      <c r="I6856" s="1" t="s">
        <v>41</v>
      </c>
      <c r="J6856">
        <v>1</v>
      </c>
    </row>
    <row r="6857" spans="1:10" hidden="1" x14ac:dyDescent="0.25">
      <c r="A6857" s="24" t="str">
        <f t="shared" si="108"/>
        <v>510010ARCELOR (BERTON SICARD)</v>
      </c>
      <c r="B6857" s="1">
        <v>510010</v>
      </c>
      <c r="C6857" s="1" t="s">
        <v>32898</v>
      </c>
      <c r="D6857" s="1" t="s">
        <v>78</v>
      </c>
      <c r="E6857" s="1" t="s">
        <v>1857</v>
      </c>
      <c r="F6857" s="1" t="s">
        <v>32900</v>
      </c>
      <c r="G6857" s="1" t="s">
        <v>655</v>
      </c>
      <c r="H6857">
        <v>510010</v>
      </c>
      <c r="I6857" s="1" t="s">
        <v>41</v>
      </c>
      <c r="J6857">
        <v>6.5</v>
      </c>
    </row>
    <row r="6858" spans="1:10" hidden="1" x14ac:dyDescent="0.25">
      <c r="A6858" s="24" t="str">
        <f t="shared" si="108"/>
        <v>510012ARCELOR (BERTON SICARD)</v>
      </c>
      <c r="B6858" s="1">
        <v>510012</v>
      </c>
      <c r="C6858" s="1" t="s">
        <v>32898</v>
      </c>
      <c r="D6858" s="1" t="s">
        <v>78</v>
      </c>
      <c r="E6858" s="1" t="s">
        <v>1858</v>
      </c>
      <c r="F6858" s="1" t="s">
        <v>32900</v>
      </c>
      <c r="G6858" s="1" t="s">
        <v>655</v>
      </c>
      <c r="H6858">
        <v>510012</v>
      </c>
      <c r="I6858" s="1" t="s">
        <v>41</v>
      </c>
      <c r="J6858">
        <v>6.5</v>
      </c>
    </row>
    <row r="6859" spans="1:10" hidden="1" x14ac:dyDescent="0.25">
      <c r="A6859" s="24" t="str">
        <f t="shared" si="108"/>
        <v>510013ARCELOR (BERTON SICARD)</v>
      </c>
      <c r="B6859" s="1">
        <v>510013</v>
      </c>
      <c r="C6859" s="1" t="s">
        <v>32898</v>
      </c>
      <c r="D6859" s="1" t="s">
        <v>78</v>
      </c>
      <c r="E6859" s="1" t="s">
        <v>1859</v>
      </c>
      <c r="F6859" s="1" t="s">
        <v>32900</v>
      </c>
      <c r="G6859" s="1" t="s">
        <v>655</v>
      </c>
      <c r="H6859">
        <v>510013</v>
      </c>
      <c r="I6859" s="1" t="s">
        <v>41</v>
      </c>
      <c r="J6859">
        <v>6.5</v>
      </c>
    </row>
    <row r="6860" spans="1:10" hidden="1" x14ac:dyDescent="0.25">
      <c r="A6860" s="24" t="str">
        <f t="shared" ref="A6860:A6923" si="109">B6860&amp;F6860</f>
        <v>510014ARCELOR (BERTON SICARD)</v>
      </c>
      <c r="B6860" s="1">
        <v>510014</v>
      </c>
      <c r="C6860" s="1" t="s">
        <v>32898</v>
      </c>
      <c r="D6860" s="1" t="s">
        <v>78</v>
      </c>
      <c r="E6860" s="1" t="s">
        <v>1860</v>
      </c>
      <c r="F6860" s="1" t="s">
        <v>32900</v>
      </c>
      <c r="G6860" s="1" t="s">
        <v>655</v>
      </c>
      <c r="H6860">
        <v>510014</v>
      </c>
      <c r="I6860" s="1" t="s">
        <v>41</v>
      </c>
      <c r="J6860">
        <v>6.5</v>
      </c>
    </row>
    <row r="6861" spans="1:10" hidden="1" x14ac:dyDescent="0.25">
      <c r="A6861" s="24" t="str">
        <f t="shared" si="109"/>
        <v>510015ARCELOR (BERTON SICARD)</v>
      </c>
      <c r="B6861" s="1">
        <v>510015</v>
      </c>
      <c r="C6861" s="1" t="s">
        <v>32898</v>
      </c>
      <c r="D6861" s="1" t="s">
        <v>78</v>
      </c>
      <c r="E6861" s="1" t="s">
        <v>742</v>
      </c>
      <c r="F6861" s="1" t="s">
        <v>32900</v>
      </c>
      <c r="G6861" s="1" t="s">
        <v>655</v>
      </c>
      <c r="H6861">
        <v>510015</v>
      </c>
      <c r="I6861" s="1" t="s">
        <v>41</v>
      </c>
      <c r="J6861">
        <v>6.5</v>
      </c>
    </row>
    <row r="6862" spans="1:10" hidden="1" x14ac:dyDescent="0.25">
      <c r="A6862" s="24" t="str">
        <f t="shared" si="109"/>
        <v>510020ARCELOR (BERTON SICARD)</v>
      </c>
      <c r="B6862" s="1">
        <v>510020</v>
      </c>
      <c r="C6862" s="1" t="s">
        <v>32898</v>
      </c>
      <c r="D6862" s="1" t="s">
        <v>78</v>
      </c>
      <c r="E6862" s="1" t="s">
        <v>1861</v>
      </c>
      <c r="F6862" s="1" t="s">
        <v>32900</v>
      </c>
      <c r="G6862" s="1" t="s">
        <v>655</v>
      </c>
      <c r="H6862">
        <v>510020</v>
      </c>
      <c r="I6862" s="1" t="s">
        <v>41</v>
      </c>
      <c r="J6862">
        <v>6.5</v>
      </c>
    </row>
    <row r="6863" spans="1:10" hidden="1" x14ac:dyDescent="0.25">
      <c r="A6863" s="24" t="str">
        <f t="shared" si="109"/>
        <v>510021ARCELOR (BERTON SICARD)</v>
      </c>
      <c r="B6863" s="1">
        <v>510021</v>
      </c>
      <c r="C6863" s="1" t="s">
        <v>32898</v>
      </c>
      <c r="D6863" s="1" t="s">
        <v>78</v>
      </c>
      <c r="E6863" s="1" t="s">
        <v>1740</v>
      </c>
      <c r="F6863" s="1" t="s">
        <v>32900</v>
      </c>
      <c r="G6863" s="1" t="s">
        <v>655</v>
      </c>
      <c r="H6863">
        <v>510021</v>
      </c>
      <c r="I6863" s="1" t="s">
        <v>41</v>
      </c>
      <c r="J6863">
        <v>6.5</v>
      </c>
    </row>
    <row r="6864" spans="1:10" hidden="1" x14ac:dyDescent="0.25">
      <c r="A6864" s="24" t="str">
        <f t="shared" si="109"/>
        <v>510023ARCELOR (BERTON SICARD)</v>
      </c>
      <c r="B6864" s="1">
        <v>510023</v>
      </c>
      <c r="C6864" s="1" t="s">
        <v>32898</v>
      </c>
      <c r="D6864" s="1" t="s">
        <v>78</v>
      </c>
      <c r="E6864" s="1" t="s">
        <v>1863</v>
      </c>
      <c r="F6864" s="1" t="s">
        <v>32900</v>
      </c>
      <c r="G6864" s="1" t="s">
        <v>655</v>
      </c>
      <c r="H6864">
        <v>510023</v>
      </c>
      <c r="I6864" s="1" t="s">
        <v>41</v>
      </c>
      <c r="J6864">
        <v>6.5</v>
      </c>
    </row>
    <row r="6865" spans="1:10" hidden="1" x14ac:dyDescent="0.25">
      <c r="A6865" s="24" t="str">
        <f t="shared" si="109"/>
        <v>510026ARCELOR (BERTON SICARD)</v>
      </c>
      <c r="B6865" s="1">
        <v>510026</v>
      </c>
      <c r="C6865" s="1" t="s">
        <v>32898</v>
      </c>
      <c r="D6865" s="1" t="s">
        <v>78</v>
      </c>
      <c r="E6865" s="1" t="s">
        <v>1864</v>
      </c>
      <c r="F6865" s="1" t="s">
        <v>32900</v>
      </c>
      <c r="G6865" s="1" t="s">
        <v>655</v>
      </c>
      <c r="H6865">
        <v>510026</v>
      </c>
      <c r="I6865" s="1" t="s">
        <v>41</v>
      </c>
      <c r="J6865">
        <v>6.5</v>
      </c>
    </row>
    <row r="6866" spans="1:10" hidden="1" x14ac:dyDescent="0.25">
      <c r="A6866" s="24" t="str">
        <f t="shared" si="109"/>
        <v>510027ARCELOR (BERTON SICARD)</v>
      </c>
      <c r="B6866" s="1">
        <v>510027</v>
      </c>
      <c r="C6866" s="1" t="s">
        <v>32898</v>
      </c>
      <c r="D6866" s="1" t="s">
        <v>78</v>
      </c>
      <c r="E6866" s="1" t="s">
        <v>1865</v>
      </c>
      <c r="F6866" s="1" t="s">
        <v>32900</v>
      </c>
      <c r="G6866" s="1" t="s">
        <v>655</v>
      </c>
      <c r="H6866">
        <v>510027</v>
      </c>
      <c r="I6866" s="1" t="s">
        <v>41</v>
      </c>
      <c r="J6866">
        <v>6.5</v>
      </c>
    </row>
    <row r="6867" spans="1:10" hidden="1" x14ac:dyDescent="0.25">
      <c r="A6867" s="24" t="str">
        <f t="shared" si="109"/>
        <v>510028ARCELOR (BERTON SICARD)</v>
      </c>
      <c r="B6867" s="1">
        <v>510028</v>
      </c>
      <c r="C6867" s="1" t="s">
        <v>32898</v>
      </c>
      <c r="D6867" s="1" t="s">
        <v>78</v>
      </c>
      <c r="E6867" s="1" t="s">
        <v>1866</v>
      </c>
      <c r="F6867" s="1" t="s">
        <v>32900</v>
      </c>
      <c r="G6867" s="1" t="s">
        <v>655</v>
      </c>
      <c r="H6867">
        <v>510028</v>
      </c>
      <c r="I6867" s="1" t="s">
        <v>41</v>
      </c>
      <c r="J6867">
        <v>6.5</v>
      </c>
    </row>
    <row r="6868" spans="1:10" hidden="1" x14ac:dyDescent="0.25">
      <c r="A6868" s="24" t="str">
        <f t="shared" si="109"/>
        <v>513004ARCELOR (BERTON SICARD)</v>
      </c>
      <c r="B6868" s="1">
        <v>513004</v>
      </c>
      <c r="C6868" s="1" t="s">
        <v>32898</v>
      </c>
      <c r="D6868" s="1" t="s">
        <v>78</v>
      </c>
      <c r="E6868" s="1" t="s">
        <v>1867</v>
      </c>
      <c r="F6868" s="1" t="s">
        <v>32900</v>
      </c>
      <c r="G6868" s="1" t="s">
        <v>655</v>
      </c>
      <c r="H6868">
        <v>513004</v>
      </c>
      <c r="I6868" s="1" t="s">
        <v>41</v>
      </c>
      <c r="J6868">
        <v>6.5</v>
      </c>
    </row>
    <row r="6869" spans="1:10" hidden="1" x14ac:dyDescent="0.25">
      <c r="A6869" s="24" t="str">
        <f t="shared" si="109"/>
        <v>513006ARCELOR (BERTON SICARD)</v>
      </c>
      <c r="B6869" s="1">
        <v>513006</v>
      </c>
      <c r="C6869" s="1" t="s">
        <v>32898</v>
      </c>
      <c r="D6869" s="1" t="s">
        <v>78</v>
      </c>
      <c r="E6869" s="1" t="s">
        <v>2196</v>
      </c>
      <c r="F6869" s="1" t="s">
        <v>32900</v>
      </c>
      <c r="G6869" s="1" t="s">
        <v>655</v>
      </c>
      <c r="H6869">
        <v>513006</v>
      </c>
      <c r="I6869" s="1" t="s">
        <v>41</v>
      </c>
      <c r="J6869">
        <v>6.5</v>
      </c>
    </row>
    <row r="6870" spans="1:10" hidden="1" x14ac:dyDescent="0.25">
      <c r="A6870" s="24" t="str">
        <f t="shared" si="109"/>
        <v>513007ARCELOR (BERTON SICARD)</v>
      </c>
      <c r="B6870" s="1">
        <v>513007</v>
      </c>
      <c r="C6870" s="1" t="s">
        <v>32898</v>
      </c>
      <c r="D6870" s="1" t="s">
        <v>78</v>
      </c>
      <c r="E6870" s="1" t="s">
        <v>1868</v>
      </c>
      <c r="F6870" s="1" t="s">
        <v>32900</v>
      </c>
      <c r="G6870" s="1" t="s">
        <v>655</v>
      </c>
      <c r="H6870">
        <v>513007</v>
      </c>
      <c r="I6870" s="1" t="s">
        <v>41</v>
      </c>
      <c r="J6870">
        <v>6.5</v>
      </c>
    </row>
    <row r="6871" spans="1:10" hidden="1" x14ac:dyDescent="0.25">
      <c r="A6871" s="24" t="str">
        <f t="shared" si="109"/>
        <v>520002ARCELOR (BERTON SICARD)</v>
      </c>
      <c r="B6871" s="1">
        <v>520002</v>
      </c>
      <c r="C6871" s="1" t="s">
        <v>32898</v>
      </c>
      <c r="D6871" s="1" t="s">
        <v>78</v>
      </c>
      <c r="E6871" s="1" t="s">
        <v>1869</v>
      </c>
      <c r="F6871" s="1" t="s">
        <v>32900</v>
      </c>
      <c r="G6871" s="1" t="s">
        <v>655</v>
      </c>
      <c r="H6871">
        <v>520002</v>
      </c>
      <c r="I6871" s="1" t="s">
        <v>41</v>
      </c>
      <c r="J6871">
        <v>6.5</v>
      </c>
    </row>
    <row r="6872" spans="1:10" hidden="1" x14ac:dyDescent="0.25">
      <c r="A6872" s="24" t="str">
        <f t="shared" si="109"/>
        <v>520003ARCELOR (BERTON SICARD)</v>
      </c>
      <c r="B6872" s="1">
        <v>520003</v>
      </c>
      <c r="C6872" s="1" t="s">
        <v>32898</v>
      </c>
      <c r="D6872" s="1" t="s">
        <v>168</v>
      </c>
      <c r="E6872" s="1" t="s">
        <v>1870</v>
      </c>
      <c r="F6872" s="1" t="s">
        <v>32900</v>
      </c>
      <c r="G6872" s="1" t="s">
        <v>655</v>
      </c>
      <c r="H6872">
        <v>520003</v>
      </c>
      <c r="I6872" s="1" t="s">
        <v>41</v>
      </c>
      <c r="J6872">
        <v>6.5</v>
      </c>
    </row>
    <row r="6873" spans="1:10" hidden="1" x14ac:dyDescent="0.25">
      <c r="A6873" s="24" t="str">
        <f t="shared" si="109"/>
        <v>520004ARCELOR (BERTON SICARD)</v>
      </c>
      <c r="B6873" s="1">
        <v>520004</v>
      </c>
      <c r="C6873" s="1" t="s">
        <v>32898</v>
      </c>
      <c r="D6873" s="1" t="s">
        <v>168</v>
      </c>
      <c r="E6873" s="1" t="s">
        <v>1871</v>
      </c>
      <c r="F6873" s="1" t="s">
        <v>32900</v>
      </c>
      <c r="G6873" s="1" t="s">
        <v>655</v>
      </c>
      <c r="H6873">
        <v>520004</v>
      </c>
      <c r="I6873" s="1" t="s">
        <v>41</v>
      </c>
      <c r="J6873">
        <v>6.5</v>
      </c>
    </row>
    <row r="6874" spans="1:10" hidden="1" x14ac:dyDescent="0.25">
      <c r="A6874" s="24" t="str">
        <f t="shared" si="109"/>
        <v>520005ARCELOR (BERTON SICARD)</v>
      </c>
      <c r="B6874" s="1">
        <v>520005</v>
      </c>
      <c r="C6874" s="1" t="s">
        <v>32898</v>
      </c>
      <c r="D6874" s="1" t="s">
        <v>78</v>
      </c>
      <c r="E6874" s="1" t="s">
        <v>1872</v>
      </c>
      <c r="F6874" s="1" t="s">
        <v>32900</v>
      </c>
      <c r="G6874" s="1" t="s">
        <v>655</v>
      </c>
      <c r="H6874">
        <v>520005</v>
      </c>
      <c r="I6874" s="1" t="s">
        <v>41</v>
      </c>
      <c r="J6874">
        <v>6.5</v>
      </c>
    </row>
    <row r="6875" spans="1:10" hidden="1" x14ac:dyDescent="0.25">
      <c r="A6875" s="24" t="str">
        <f t="shared" si="109"/>
        <v>520006ARCELOR (BERTON SICARD)</v>
      </c>
      <c r="B6875" s="1">
        <v>520006</v>
      </c>
      <c r="C6875" s="1" t="s">
        <v>32898</v>
      </c>
      <c r="D6875" s="1" t="s">
        <v>168</v>
      </c>
      <c r="E6875" s="1" t="s">
        <v>1873</v>
      </c>
      <c r="F6875" s="1" t="s">
        <v>32900</v>
      </c>
      <c r="G6875" s="1" t="s">
        <v>655</v>
      </c>
      <c r="H6875">
        <v>520006</v>
      </c>
      <c r="I6875" s="1" t="s">
        <v>41</v>
      </c>
      <c r="J6875">
        <v>4.7</v>
      </c>
    </row>
    <row r="6876" spans="1:10" hidden="1" x14ac:dyDescent="0.25">
      <c r="A6876" s="24" t="str">
        <f t="shared" si="109"/>
        <v>520008ARCELOR (BERTON SICARD)</v>
      </c>
      <c r="B6876" s="1">
        <v>520008</v>
      </c>
      <c r="C6876" s="1" t="s">
        <v>32898</v>
      </c>
      <c r="D6876" s="1" t="s">
        <v>78</v>
      </c>
      <c r="E6876" s="1" t="s">
        <v>1874</v>
      </c>
      <c r="F6876" s="1" t="s">
        <v>32900</v>
      </c>
      <c r="G6876" s="1" t="s">
        <v>655</v>
      </c>
      <c r="H6876">
        <v>520008</v>
      </c>
      <c r="I6876" s="1" t="s">
        <v>41</v>
      </c>
      <c r="J6876">
        <v>6.5</v>
      </c>
    </row>
    <row r="6877" spans="1:10" hidden="1" x14ac:dyDescent="0.25">
      <c r="A6877" s="24" t="str">
        <f t="shared" si="109"/>
        <v>520010ARCELOR (BERTON SICARD)</v>
      </c>
      <c r="B6877" s="1">
        <v>520010</v>
      </c>
      <c r="C6877" s="1" t="s">
        <v>32898</v>
      </c>
      <c r="D6877" s="1" t="s">
        <v>78</v>
      </c>
      <c r="E6877" s="1" t="s">
        <v>1875</v>
      </c>
      <c r="F6877" s="1" t="s">
        <v>32900</v>
      </c>
      <c r="G6877" s="1" t="s">
        <v>655</v>
      </c>
      <c r="H6877">
        <v>520010</v>
      </c>
      <c r="I6877" s="1" t="s">
        <v>41</v>
      </c>
      <c r="J6877">
        <v>4.7</v>
      </c>
    </row>
    <row r="6878" spans="1:10" hidden="1" x14ac:dyDescent="0.25">
      <c r="A6878" s="24" t="str">
        <f t="shared" si="109"/>
        <v>520012ARCELOR (BERTON SICARD)</v>
      </c>
      <c r="B6878" s="1">
        <v>520012</v>
      </c>
      <c r="C6878" s="1" t="s">
        <v>32898</v>
      </c>
      <c r="D6878" s="1" t="s">
        <v>78</v>
      </c>
      <c r="E6878" s="1" t="s">
        <v>1877</v>
      </c>
      <c r="F6878" s="1" t="s">
        <v>32900</v>
      </c>
      <c r="G6878" s="1" t="s">
        <v>655</v>
      </c>
      <c r="H6878">
        <v>520012</v>
      </c>
      <c r="I6878" s="1" t="s">
        <v>41</v>
      </c>
      <c r="J6878">
        <v>4.7</v>
      </c>
    </row>
    <row r="6879" spans="1:10" hidden="1" x14ac:dyDescent="0.25">
      <c r="A6879" s="24" t="str">
        <f t="shared" si="109"/>
        <v>520014ARCELOR (BERTON SICARD)</v>
      </c>
      <c r="B6879" s="1">
        <v>520014</v>
      </c>
      <c r="C6879" s="1" t="s">
        <v>32898</v>
      </c>
      <c r="D6879" s="1" t="s">
        <v>78</v>
      </c>
      <c r="E6879" s="1" t="s">
        <v>1879</v>
      </c>
      <c r="F6879" s="1" t="s">
        <v>32900</v>
      </c>
      <c r="G6879" s="1" t="s">
        <v>655</v>
      </c>
      <c r="H6879">
        <v>520014</v>
      </c>
      <c r="I6879" s="1" t="s">
        <v>41</v>
      </c>
      <c r="J6879">
        <v>6.5</v>
      </c>
    </row>
    <row r="6880" spans="1:10" hidden="1" x14ac:dyDescent="0.25">
      <c r="A6880" s="24" t="str">
        <f t="shared" si="109"/>
        <v>550062ARCELOR (BERTON SICARD)</v>
      </c>
      <c r="B6880" s="1">
        <v>550062</v>
      </c>
      <c r="C6880" s="1" t="s">
        <v>32898</v>
      </c>
      <c r="D6880" s="1" t="s">
        <v>78</v>
      </c>
      <c r="E6880" s="1" t="s">
        <v>2418</v>
      </c>
      <c r="F6880" s="1" t="s">
        <v>32900</v>
      </c>
      <c r="G6880" s="1" t="s">
        <v>655</v>
      </c>
      <c r="H6880">
        <v>550062</v>
      </c>
      <c r="I6880" s="1" t="s">
        <v>41</v>
      </c>
      <c r="J6880">
        <v>1</v>
      </c>
    </row>
    <row r="6881" spans="1:10" hidden="1" x14ac:dyDescent="0.25">
      <c r="A6881" s="24" t="str">
        <f t="shared" si="109"/>
        <v>560011ARCELOR (BERTON SICARD)</v>
      </c>
      <c r="B6881" s="1">
        <v>560011</v>
      </c>
      <c r="C6881" s="1" t="s">
        <v>32898</v>
      </c>
      <c r="D6881" s="1" t="s">
        <v>78</v>
      </c>
      <c r="E6881" s="1" t="s">
        <v>1989</v>
      </c>
      <c r="F6881" s="1" t="s">
        <v>32900</v>
      </c>
      <c r="G6881" s="1" t="s">
        <v>655</v>
      </c>
      <c r="H6881">
        <v>560011</v>
      </c>
      <c r="I6881" s="1" t="s">
        <v>41</v>
      </c>
      <c r="J6881">
        <v>1</v>
      </c>
    </row>
    <row r="6882" spans="1:10" hidden="1" x14ac:dyDescent="0.25">
      <c r="A6882" s="24" t="str">
        <f t="shared" si="109"/>
        <v>560017ARCELOR (BERTON SICARD)</v>
      </c>
      <c r="B6882" s="1">
        <v>560017</v>
      </c>
      <c r="C6882" s="1" t="s">
        <v>32898</v>
      </c>
      <c r="D6882" s="1" t="s">
        <v>78</v>
      </c>
      <c r="E6882" s="1" t="s">
        <v>2419</v>
      </c>
      <c r="F6882" s="1" t="s">
        <v>32900</v>
      </c>
      <c r="G6882" s="1" t="s">
        <v>655</v>
      </c>
      <c r="H6882">
        <v>560017</v>
      </c>
      <c r="I6882" s="1" t="s">
        <v>41</v>
      </c>
      <c r="J6882">
        <v>1</v>
      </c>
    </row>
    <row r="6883" spans="1:10" hidden="1" x14ac:dyDescent="0.25">
      <c r="A6883" s="24" t="str">
        <f t="shared" si="109"/>
        <v>560018ARCELOR (BERTON SICARD)</v>
      </c>
      <c r="B6883" s="1">
        <v>560018</v>
      </c>
      <c r="C6883" s="1" t="s">
        <v>32898</v>
      </c>
      <c r="D6883" s="1" t="s">
        <v>78</v>
      </c>
      <c r="E6883" s="1" t="s">
        <v>1123</v>
      </c>
      <c r="F6883" s="1" t="s">
        <v>32900</v>
      </c>
      <c r="G6883" s="1" t="s">
        <v>655</v>
      </c>
      <c r="H6883">
        <v>560018</v>
      </c>
      <c r="I6883" s="1" t="s">
        <v>41</v>
      </c>
      <c r="J6883">
        <v>1</v>
      </c>
    </row>
    <row r="6884" spans="1:10" hidden="1" x14ac:dyDescent="0.25">
      <c r="A6884" s="24" t="str">
        <f t="shared" si="109"/>
        <v>560019ARCELOR (BERTON SICARD)</v>
      </c>
      <c r="B6884" s="1">
        <v>560019</v>
      </c>
      <c r="C6884" s="1" t="s">
        <v>32898</v>
      </c>
      <c r="D6884" s="1" t="s">
        <v>78</v>
      </c>
      <c r="E6884" s="1" t="s">
        <v>2420</v>
      </c>
      <c r="F6884" s="1" t="s">
        <v>32900</v>
      </c>
      <c r="G6884" s="1" t="s">
        <v>655</v>
      </c>
      <c r="H6884">
        <v>560019</v>
      </c>
      <c r="I6884" s="1" t="s">
        <v>41</v>
      </c>
      <c r="J6884">
        <v>2</v>
      </c>
    </row>
    <row r="6885" spans="1:10" hidden="1" x14ac:dyDescent="0.25">
      <c r="A6885" s="24" t="str">
        <f t="shared" si="109"/>
        <v>560032ARCELOR (BERTON SICARD)</v>
      </c>
      <c r="B6885" s="1">
        <v>560032</v>
      </c>
      <c r="C6885" s="1" t="s">
        <v>32898</v>
      </c>
      <c r="D6885" s="1" t="s">
        <v>78</v>
      </c>
      <c r="E6885" s="1" t="s">
        <v>2209</v>
      </c>
      <c r="F6885" s="1" t="s">
        <v>32900</v>
      </c>
      <c r="G6885" s="1" t="s">
        <v>655</v>
      </c>
      <c r="H6885">
        <v>560032</v>
      </c>
      <c r="I6885" s="1" t="s">
        <v>41</v>
      </c>
      <c r="J6885">
        <v>1</v>
      </c>
    </row>
    <row r="6886" spans="1:10" hidden="1" x14ac:dyDescent="0.25">
      <c r="A6886" s="24" t="str">
        <f t="shared" si="109"/>
        <v>620003ARCELOR (BERTON SICARD)</v>
      </c>
      <c r="B6886" s="1">
        <v>620003</v>
      </c>
      <c r="C6886" s="1" t="s">
        <v>32898</v>
      </c>
      <c r="D6886" s="1" t="s">
        <v>78</v>
      </c>
      <c r="E6886" s="1" t="s">
        <v>1880</v>
      </c>
      <c r="F6886" s="1" t="s">
        <v>32900</v>
      </c>
      <c r="G6886" s="1" t="s">
        <v>655</v>
      </c>
      <c r="H6886">
        <v>620003</v>
      </c>
      <c r="I6886" s="1" t="s">
        <v>41</v>
      </c>
      <c r="J6886">
        <v>6.5</v>
      </c>
    </row>
    <row r="6887" spans="1:10" hidden="1" x14ac:dyDescent="0.25">
      <c r="A6887" s="24" t="str">
        <f t="shared" si="109"/>
        <v>620004ARCELOR (BERTON SICARD)</v>
      </c>
      <c r="B6887" s="1">
        <v>620004</v>
      </c>
      <c r="C6887" s="1" t="s">
        <v>32898</v>
      </c>
      <c r="D6887" s="1" t="s">
        <v>78</v>
      </c>
      <c r="E6887" s="1" t="s">
        <v>1881</v>
      </c>
      <c r="F6887" s="1" t="s">
        <v>32900</v>
      </c>
      <c r="G6887" s="1" t="s">
        <v>655</v>
      </c>
      <c r="H6887">
        <v>620004</v>
      </c>
      <c r="I6887" s="1" t="s">
        <v>41</v>
      </c>
      <c r="J6887">
        <v>6.5</v>
      </c>
    </row>
    <row r="6888" spans="1:10" hidden="1" x14ac:dyDescent="0.25">
      <c r="A6888" s="24" t="str">
        <f t="shared" si="109"/>
        <v>620008ARCELOR (BERTON SICARD)</v>
      </c>
      <c r="B6888" s="1">
        <v>620008</v>
      </c>
      <c r="C6888" s="1" t="s">
        <v>32898</v>
      </c>
      <c r="D6888" s="1" t="s">
        <v>78</v>
      </c>
      <c r="E6888" s="1" t="s">
        <v>1882</v>
      </c>
      <c r="F6888" s="1" t="s">
        <v>32900</v>
      </c>
      <c r="G6888" s="1" t="s">
        <v>655</v>
      </c>
      <c r="H6888">
        <v>620008</v>
      </c>
      <c r="I6888" s="1" t="s">
        <v>41</v>
      </c>
      <c r="J6888">
        <v>6.5</v>
      </c>
    </row>
    <row r="6889" spans="1:10" hidden="1" x14ac:dyDescent="0.25">
      <c r="A6889" s="24" t="str">
        <f t="shared" si="109"/>
        <v>710001ARCELOR (BERTON SICARD)</v>
      </c>
      <c r="B6889" s="1">
        <v>710001</v>
      </c>
      <c r="C6889" s="1" t="s">
        <v>32898</v>
      </c>
      <c r="D6889" s="1" t="s">
        <v>78</v>
      </c>
      <c r="E6889" s="1" t="s">
        <v>1883</v>
      </c>
      <c r="F6889" s="1" t="s">
        <v>32900</v>
      </c>
      <c r="G6889" s="1" t="s">
        <v>655</v>
      </c>
      <c r="H6889">
        <v>710001</v>
      </c>
      <c r="I6889" s="1" t="s">
        <v>41</v>
      </c>
      <c r="J6889">
        <v>6.5</v>
      </c>
    </row>
    <row r="6890" spans="1:10" hidden="1" x14ac:dyDescent="0.25">
      <c r="A6890" s="24" t="str">
        <f t="shared" si="109"/>
        <v>710002ARCELOR (BERTON SICARD)</v>
      </c>
      <c r="B6890" s="1">
        <v>710002</v>
      </c>
      <c r="C6890" s="1" t="s">
        <v>32898</v>
      </c>
      <c r="D6890" s="1" t="s">
        <v>78</v>
      </c>
      <c r="E6890" s="1" t="s">
        <v>1884</v>
      </c>
      <c r="F6890" s="1" t="s">
        <v>32900</v>
      </c>
      <c r="G6890" s="1" t="s">
        <v>655</v>
      </c>
      <c r="H6890">
        <v>710002</v>
      </c>
      <c r="I6890" s="1" t="s">
        <v>41</v>
      </c>
      <c r="J6890">
        <v>6.5</v>
      </c>
    </row>
    <row r="6891" spans="1:10" hidden="1" x14ac:dyDescent="0.25">
      <c r="A6891" s="24" t="str">
        <f t="shared" si="109"/>
        <v>720001ARCELOR (BERTON SICARD)</v>
      </c>
      <c r="B6891" s="1">
        <v>720001</v>
      </c>
      <c r="C6891" s="1" t="s">
        <v>32898</v>
      </c>
      <c r="D6891" s="1" t="s">
        <v>78</v>
      </c>
      <c r="E6891" s="1" t="s">
        <v>1889</v>
      </c>
      <c r="F6891" s="1" t="s">
        <v>32900</v>
      </c>
      <c r="G6891" s="1" t="s">
        <v>655</v>
      </c>
      <c r="H6891">
        <v>720001</v>
      </c>
      <c r="I6891" s="1" t="s">
        <v>41</v>
      </c>
      <c r="J6891">
        <v>6.5</v>
      </c>
    </row>
    <row r="6892" spans="1:10" hidden="1" x14ac:dyDescent="0.25">
      <c r="A6892" s="24" t="str">
        <f t="shared" si="109"/>
        <v>720002ARCELOR (BERTON SICARD)</v>
      </c>
      <c r="B6892" s="1">
        <v>720002</v>
      </c>
      <c r="C6892" s="1" t="s">
        <v>32898</v>
      </c>
      <c r="D6892" s="1" t="s">
        <v>78</v>
      </c>
      <c r="E6892" s="1" t="s">
        <v>1890</v>
      </c>
      <c r="F6892" s="1" t="s">
        <v>32900</v>
      </c>
      <c r="G6892" s="1" t="s">
        <v>655</v>
      </c>
      <c r="H6892">
        <v>720002</v>
      </c>
      <c r="I6892" s="1" t="s">
        <v>41</v>
      </c>
      <c r="J6892">
        <v>6.5</v>
      </c>
    </row>
    <row r="6893" spans="1:10" hidden="1" x14ac:dyDescent="0.25">
      <c r="A6893" s="24" t="str">
        <f t="shared" si="109"/>
        <v>720003ARCELOR (BERTON SICARD)</v>
      </c>
      <c r="B6893" s="1">
        <v>720003</v>
      </c>
      <c r="C6893" s="1" t="s">
        <v>32898</v>
      </c>
      <c r="D6893" s="1" t="s">
        <v>78</v>
      </c>
      <c r="E6893" s="1" t="s">
        <v>1891</v>
      </c>
      <c r="F6893" s="1" t="s">
        <v>32900</v>
      </c>
      <c r="G6893" s="1" t="s">
        <v>655</v>
      </c>
      <c r="H6893">
        <v>720003</v>
      </c>
      <c r="I6893" s="1" t="s">
        <v>41</v>
      </c>
      <c r="J6893">
        <v>6.5</v>
      </c>
    </row>
    <row r="6894" spans="1:10" hidden="1" x14ac:dyDescent="0.25">
      <c r="A6894" s="24" t="str">
        <f t="shared" si="109"/>
        <v>720004ARCELOR (BERTON SICARD)</v>
      </c>
      <c r="B6894" s="1">
        <v>720004</v>
      </c>
      <c r="C6894" s="1" t="s">
        <v>32898</v>
      </c>
      <c r="D6894" s="1" t="s">
        <v>78</v>
      </c>
      <c r="E6894" s="1" t="s">
        <v>1892</v>
      </c>
      <c r="F6894" s="1" t="s">
        <v>32900</v>
      </c>
      <c r="G6894" s="1" t="s">
        <v>655</v>
      </c>
      <c r="H6894">
        <v>720004</v>
      </c>
      <c r="I6894" s="1" t="s">
        <v>41</v>
      </c>
      <c r="J6894">
        <v>6.5</v>
      </c>
    </row>
    <row r="6895" spans="1:10" hidden="1" x14ac:dyDescent="0.25">
      <c r="A6895" s="24" t="str">
        <f t="shared" si="109"/>
        <v>720010ARCELOR (BERTON SICARD)</v>
      </c>
      <c r="B6895" s="1">
        <v>720010</v>
      </c>
      <c r="C6895" s="1" t="s">
        <v>32898</v>
      </c>
      <c r="D6895" s="1" t="s">
        <v>78</v>
      </c>
      <c r="E6895" s="1" t="s">
        <v>1893</v>
      </c>
      <c r="F6895" s="1" t="s">
        <v>32900</v>
      </c>
      <c r="G6895" s="1" t="s">
        <v>655</v>
      </c>
      <c r="H6895">
        <v>720010</v>
      </c>
      <c r="I6895" s="1" t="s">
        <v>41</v>
      </c>
      <c r="J6895">
        <v>6.5</v>
      </c>
    </row>
    <row r="6896" spans="1:10" hidden="1" x14ac:dyDescent="0.25">
      <c r="A6896" s="24" t="str">
        <f t="shared" si="109"/>
        <v>720012ARCELOR (BERTON SICARD)</v>
      </c>
      <c r="B6896" s="1">
        <v>720012</v>
      </c>
      <c r="C6896" s="1" t="s">
        <v>32898</v>
      </c>
      <c r="D6896" s="1" t="s">
        <v>78</v>
      </c>
      <c r="E6896" s="1" t="s">
        <v>1895</v>
      </c>
      <c r="F6896" s="1" t="s">
        <v>32900</v>
      </c>
      <c r="G6896" s="1" t="s">
        <v>655</v>
      </c>
      <c r="H6896">
        <v>720012</v>
      </c>
      <c r="I6896" s="1" t="s">
        <v>41</v>
      </c>
      <c r="J6896">
        <v>6.5</v>
      </c>
    </row>
    <row r="6897" spans="1:10" hidden="1" x14ac:dyDescent="0.25">
      <c r="A6897" s="24" t="str">
        <f t="shared" si="109"/>
        <v>720013ARCELOR (BERTON SICARD)</v>
      </c>
      <c r="B6897" s="1">
        <v>720013</v>
      </c>
      <c r="C6897" s="1" t="s">
        <v>32898</v>
      </c>
      <c r="D6897" s="1" t="s">
        <v>168</v>
      </c>
      <c r="E6897" s="1" t="s">
        <v>1896</v>
      </c>
      <c r="F6897" s="1" t="s">
        <v>32900</v>
      </c>
      <c r="G6897" s="1" t="s">
        <v>655</v>
      </c>
      <c r="H6897">
        <v>720013</v>
      </c>
      <c r="I6897" s="1" t="s">
        <v>41</v>
      </c>
      <c r="J6897">
        <v>6.5</v>
      </c>
    </row>
    <row r="6898" spans="1:10" hidden="1" x14ac:dyDescent="0.25">
      <c r="A6898" s="24" t="str">
        <f t="shared" si="109"/>
        <v>720014ARCELOR (BERTON SICARD)</v>
      </c>
      <c r="B6898" s="1">
        <v>720014</v>
      </c>
      <c r="C6898" s="1" t="s">
        <v>32898</v>
      </c>
      <c r="D6898" s="1" t="s">
        <v>78</v>
      </c>
      <c r="E6898" s="1" t="s">
        <v>1897</v>
      </c>
      <c r="F6898" s="1" t="s">
        <v>32900</v>
      </c>
      <c r="G6898" s="1" t="s">
        <v>655</v>
      </c>
      <c r="H6898">
        <v>720014</v>
      </c>
      <c r="I6898" s="1" t="s">
        <v>41</v>
      </c>
      <c r="J6898">
        <v>6.5</v>
      </c>
    </row>
    <row r="6899" spans="1:10" hidden="1" x14ac:dyDescent="0.25">
      <c r="A6899" s="24" t="str">
        <f t="shared" si="109"/>
        <v>720020ARCELOR (BERTON SICARD)</v>
      </c>
      <c r="B6899" s="1">
        <v>720020</v>
      </c>
      <c r="C6899" s="1" t="s">
        <v>32898</v>
      </c>
      <c r="D6899" s="1" t="s">
        <v>168</v>
      </c>
      <c r="E6899" s="1" t="s">
        <v>1898</v>
      </c>
      <c r="F6899" s="1" t="s">
        <v>32900</v>
      </c>
      <c r="G6899" s="1" t="s">
        <v>655</v>
      </c>
      <c r="H6899">
        <v>720020</v>
      </c>
      <c r="I6899" s="1" t="s">
        <v>41</v>
      </c>
      <c r="J6899">
        <v>6.5</v>
      </c>
    </row>
    <row r="6900" spans="1:10" hidden="1" x14ac:dyDescent="0.25">
      <c r="A6900" s="24" t="str">
        <f t="shared" si="109"/>
        <v>720021ARCELOR (BERTON SICARD)</v>
      </c>
      <c r="B6900" s="1">
        <v>720021</v>
      </c>
      <c r="C6900" s="1" t="s">
        <v>32898</v>
      </c>
      <c r="D6900" s="1" t="s">
        <v>168</v>
      </c>
      <c r="E6900" s="1" t="s">
        <v>1899</v>
      </c>
      <c r="F6900" s="1" t="s">
        <v>32900</v>
      </c>
      <c r="G6900" s="1" t="s">
        <v>655</v>
      </c>
      <c r="H6900">
        <v>720021</v>
      </c>
      <c r="I6900" s="1" t="s">
        <v>41</v>
      </c>
      <c r="J6900">
        <v>6.5</v>
      </c>
    </row>
    <row r="6901" spans="1:10" hidden="1" x14ac:dyDescent="0.25">
      <c r="A6901" s="24" t="str">
        <f t="shared" si="109"/>
        <v>720050ARCELOR (BERTON SICARD)</v>
      </c>
      <c r="B6901" s="1">
        <v>720050</v>
      </c>
      <c r="C6901" s="1" t="s">
        <v>32898</v>
      </c>
      <c r="D6901" s="1" t="s">
        <v>168</v>
      </c>
      <c r="E6901" s="1" t="s">
        <v>1902</v>
      </c>
      <c r="F6901" s="1" t="s">
        <v>32900</v>
      </c>
      <c r="G6901" s="1" t="s">
        <v>655</v>
      </c>
      <c r="H6901">
        <v>720050</v>
      </c>
      <c r="I6901" s="1" t="s">
        <v>41</v>
      </c>
      <c r="J6901">
        <v>6.5</v>
      </c>
    </row>
    <row r="6902" spans="1:10" hidden="1" x14ac:dyDescent="0.25">
      <c r="A6902" s="24" t="str">
        <f t="shared" si="109"/>
        <v>720050/5ARCELOR (BERTON SICARD)</v>
      </c>
      <c r="B6902" s="1" t="s">
        <v>1903</v>
      </c>
      <c r="C6902" s="1" t="s">
        <v>32898</v>
      </c>
      <c r="D6902" s="1" t="s">
        <v>168</v>
      </c>
      <c r="E6902" s="1" t="s">
        <v>1902</v>
      </c>
      <c r="F6902" s="1" t="s">
        <v>32900</v>
      </c>
      <c r="G6902" s="1" t="s">
        <v>655</v>
      </c>
      <c r="H6902" t="s">
        <v>1903</v>
      </c>
      <c r="I6902" s="1" t="s">
        <v>41</v>
      </c>
      <c r="J6902">
        <v>5</v>
      </c>
    </row>
    <row r="6903" spans="1:10" hidden="1" x14ac:dyDescent="0.25">
      <c r="A6903" s="24" t="str">
        <f t="shared" si="109"/>
        <v>720051ARCELOR (BERTON SICARD)</v>
      </c>
      <c r="B6903" s="1">
        <v>720051</v>
      </c>
      <c r="C6903" s="1" t="s">
        <v>32898</v>
      </c>
      <c r="D6903" s="1" t="s">
        <v>168</v>
      </c>
      <c r="E6903" s="1" t="s">
        <v>1904</v>
      </c>
      <c r="F6903" s="1" t="s">
        <v>32900</v>
      </c>
      <c r="G6903" s="1" t="s">
        <v>655</v>
      </c>
      <c r="H6903">
        <v>720051</v>
      </c>
      <c r="I6903" s="1" t="s">
        <v>41</v>
      </c>
      <c r="J6903">
        <v>6.5</v>
      </c>
    </row>
    <row r="6904" spans="1:10" hidden="1" x14ac:dyDescent="0.25">
      <c r="A6904" s="24" t="str">
        <f t="shared" si="109"/>
        <v>720051/5ARCELOR (BERTON SICARD)</v>
      </c>
      <c r="B6904" s="1" t="s">
        <v>1905</v>
      </c>
      <c r="C6904" s="1" t="s">
        <v>32898</v>
      </c>
      <c r="D6904" s="1" t="s">
        <v>168</v>
      </c>
      <c r="E6904" s="1" t="s">
        <v>1904</v>
      </c>
      <c r="F6904" s="1" t="s">
        <v>32900</v>
      </c>
      <c r="G6904" s="1" t="s">
        <v>655</v>
      </c>
      <c r="H6904" t="s">
        <v>1905</v>
      </c>
      <c r="I6904" s="1" t="s">
        <v>41</v>
      </c>
      <c r="J6904">
        <v>5</v>
      </c>
    </row>
    <row r="6905" spans="1:10" hidden="1" x14ac:dyDescent="0.25">
      <c r="A6905" s="24" t="str">
        <f t="shared" si="109"/>
        <v>720053ARCELOR (BERTON SICARD)</v>
      </c>
      <c r="B6905" s="1">
        <v>720053</v>
      </c>
      <c r="C6905" s="1" t="s">
        <v>32898</v>
      </c>
      <c r="D6905" s="1" t="s">
        <v>78</v>
      </c>
      <c r="E6905" s="1" t="s">
        <v>1906</v>
      </c>
      <c r="F6905" s="1" t="s">
        <v>32900</v>
      </c>
      <c r="G6905" s="1" t="s">
        <v>655</v>
      </c>
      <c r="H6905">
        <v>720053</v>
      </c>
      <c r="I6905" s="1" t="s">
        <v>41</v>
      </c>
      <c r="J6905">
        <v>6.5</v>
      </c>
    </row>
    <row r="6906" spans="1:10" hidden="1" x14ac:dyDescent="0.25">
      <c r="A6906" s="24" t="str">
        <f t="shared" si="109"/>
        <v>720053/5ARCELOR (BERTON SICARD)</v>
      </c>
      <c r="B6906" s="1" t="s">
        <v>1907</v>
      </c>
      <c r="C6906" s="1" t="s">
        <v>32898</v>
      </c>
      <c r="D6906" s="1" t="s">
        <v>78</v>
      </c>
      <c r="E6906" s="1" t="s">
        <v>1906</v>
      </c>
      <c r="F6906" s="1" t="s">
        <v>32900</v>
      </c>
      <c r="G6906" s="1" t="s">
        <v>655</v>
      </c>
      <c r="H6906" t="s">
        <v>1907</v>
      </c>
      <c r="I6906" s="1" t="s">
        <v>41</v>
      </c>
      <c r="J6906">
        <v>5</v>
      </c>
    </row>
    <row r="6907" spans="1:10" hidden="1" x14ac:dyDescent="0.25">
      <c r="A6907" s="24" t="str">
        <f t="shared" si="109"/>
        <v>720054ARCELOR (BERTON SICARD)</v>
      </c>
      <c r="B6907" s="1">
        <v>720054</v>
      </c>
      <c r="C6907" s="1" t="s">
        <v>32898</v>
      </c>
      <c r="D6907" s="1" t="s">
        <v>78</v>
      </c>
      <c r="E6907" s="1" t="s">
        <v>1908</v>
      </c>
      <c r="F6907" s="1" t="s">
        <v>32900</v>
      </c>
      <c r="G6907" s="1" t="s">
        <v>655</v>
      </c>
      <c r="H6907">
        <v>720054</v>
      </c>
      <c r="I6907" s="1" t="s">
        <v>41</v>
      </c>
      <c r="J6907">
        <v>6.5</v>
      </c>
    </row>
    <row r="6908" spans="1:10" hidden="1" x14ac:dyDescent="0.25">
      <c r="A6908" s="24" t="str">
        <f t="shared" si="109"/>
        <v>720054/5ARCELOR (BERTON SICARD)</v>
      </c>
      <c r="B6908" s="1" t="s">
        <v>1909</v>
      </c>
      <c r="C6908" s="1" t="s">
        <v>32898</v>
      </c>
      <c r="D6908" s="1" t="s">
        <v>78</v>
      </c>
      <c r="E6908" s="1" t="s">
        <v>1908</v>
      </c>
      <c r="F6908" s="1" t="s">
        <v>32900</v>
      </c>
      <c r="G6908" s="1" t="s">
        <v>655</v>
      </c>
      <c r="H6908" t="s">
        <v>1909</v>
      </c>
      <c r="I6908" s="1" t="s">
        <v>41</v>
      </c>
      <c r="J6908">
        <v>5</v>
      </c>
    </row>
    <row r="6909" spans="1:10" hidden="1" x14ac:dyDescent="0.25">
      <c r="A6909" s="24" t="str">
        <f t="shared" si="109"/>
        <v>720055ARCELOR (BERTON SICARD)</v>
      </c>
      <c r="B6909" s="1">
        <v>720055</v>
      </c>
      <c r="C6909" s="1" t="s">
        <v>32898</v>
      </c>
      <c r="D6909" s="1" t="s">
        <v>78</v>
      </c>
      <c r="E6909" s="1" t="s">
        <v>1910</v>
      </c>
      <c r="F6909" s="1" t="s">
        <v>32900</v>
      </c>
      <c r="G6909" s="1" t="s">
        <v>655</v>
      </c>
      <c r="H6909">
        <v>720055</v>
      </c>
      <c r="I6909" s="1" t="s">
        <v>41</v>
      </c>
      <c r="J6909">
        <v>6.5</v>
      </c>
    </row>
    <row r="6910" spans="1:10" hidden="1" x14ac:dyDescent="0.25">
      <c r="A6910" s="24" t="str">
        <f t="shared" si="109"/>
        <v>720055/5ARCELOR (BERTON SICARD)</v>
      </c>
      <c r="B6910" s="1" t="s">
        <v>1911</v>
      </c>
      <c r="C6910" s="1" t="s">
        <v>32898</v>
      </c>
      <c r="D6910" s="1" t="s">
        <v>78</v>
      </c>
      <c r="E6910" s="1" t="s">
        <v>1910</v>
      </c>
      <c r="F6910" s="1" t="s">
        <v>32900</v>
      </c>
      <c r="G6910" s="1" t="s">
        <v>655</v>
      </c>
      <c r="H6910" t="s">
        <v>1911</v>
      </c>
      <c r="I6910" s="1" t="s">
        <v>41</v>
      </c>
      <c r="J6910">
        <v>5</v>
      </c>
    </row>
    <row r="6911" spans="1:10" hidden="1" x14ac:dyDescent="0.25">
      <c r="A6911" s="24" t="str">
        <f t="shared" si="109"/>
        <v>720056NARCELOR (BERTON SICARD)</v>
      </c>
      <c r="B6911" s="1" t="s">
        <v>1912</v>
      </c>
      <c r="C6911" s="1" t="s">
        <v>32898</v>
      </c>
      <c r="D6911" s="1" t="s">
        <v>32837</v>
      </c>
      <c r="E6911" s="1" t="s">
        <v>1913</v>
      </c>
      <c r="F6911" s="1" t="s">
        <v>32900</v>
      </c>
      <c r="G6911" s="1" t="s">
        <v>655</v>
      </c>
      <c r="H6911" t="s">
        <v>1912</v>
      </c>
      <c r="I6911" s="1" t="s">
        <v>41</v>
      </c>
      <c r="J6911">
        <v>6.5</v>
      </c>
    </row>
    <row r="6912" spans="1:10" hidden="1" x14ac:dyDescent="0.25">
      <c r="A6912" s="24" t="str">
        <f t="shared" si="109"/>
        <v>720056N3ARCELOR (BERTON SICARD)</v>
      </c>
      <c r="B6912" s="1" t="s">
        <v>1914</v>
      </c>
      <c r="C6912" s="1" t="s">
        <v>32898</v>
      </c>
      <c r="D6912" s="1" t="s">
        <v>32837</v>
      </c>
      <c r="E6912" s="1" t="s">
        <v>1913</v>
      </c>
      <c r="F6912" s="1" t="s">
        <v>32900</v>
      </c>
      <c r="G6912" s="1" t="s">
        <v>655</v>
      </c>
      <c r="H6912" t="s">
        <v>1914</v>
      </c>
      <c r="I6912" s="1" t="s">
        <v>41</v>
      </c>
      <c r="J6912">
        <v>3.7</v>
      </c>
    </row>
    <row r="6913" spans="1:10" hidden="1" x14ac:dyDescent="0.25">
      <c r="A6913" s="24" t="str">
        <f t="shared" si="109"/>
        <v>720057ARCELOR (BERTON SICARD)</v>
      </c>
      <c r="B6913" s="1">
        <v>720057</v>
      </c>
      <c r="C6913" s="1" t="s">
        <v>32898</v>
      </c>
      <c r="D6913" s="1" t="s">
        <v>78</v>
      </c>
      <c r="E6913" s="1" t="s">
        <v>1915</v>
      </c>
      <c r="F6913" s="1" t="s">
        <v>32900</v>
      </c>
      <c r="G6913" s="1" t="s">
        <v>655</v>
      </c>
      <c r="H6913">
        <v>720057</v>
      </c>
      <c r="I6913" s="1" t="s">
        <v>41</v>
      </c>
      <c r="J6913">
        <v>6.5</v>
      </c>
    </row>
    <row r="6914" spans="1:10" hidden="1" x14ac:dyDescent="0.25">
      <c r="A6914" s="24" t="str">
        <f t="shared" si="109"/>
        <v>720057/5ARCELOR (BERTON SICARD)</v>
      </c>
      <c r="B6914" s="1" t="s">
        <v>1916</v>
      </c>
      <c r="C6914" s="1" t="s">
        <v>32898</v>
      </c>
      <c r="D6914" s="1" t="s">
        <v>78</v>
      </c>
      <c r="E6914" s="1" t="s">
        <v>1915</v>
      </c>
      <c r="F6914" s="1" t="s">
        <v>32900</v>
      </c>
      <c r="G6914" s="1" t="s">
        <v>655</v>
      </c>
      <c r="H6914" t="s">
        <v>1916</v>
      </c>
      <c r="I6914" s="1" t="s">
        <v>41</v>
      </c>
      <c r="J6914">
        <v>5</v>
      </c>
    </row>
    <row r="6915" spans="1:10" hidden="1" x14ac:dyDescent="0.25">
      <c r="A6915" s="24" t="str">
        <f t="shared" si="109"/>
        <v>720064AARCELOR (BERTON SICARD)</v>
      </c>
      <c r="B6915" s="1" t="s">
        <v>2466</v>
      </c>
      <c r="C6915" s="1" t="s">
        <v>32898</v>
      </c>
      <c r="D6915" s="1" t="s">
        <v>78</v>
      </c>
      <c r="E6915" s="1" t="s">
        <v>2467</v>
      </c>
      <c r="F6915" s="1" t="s">
        <v>32900</v>
      </c>
      <c r="G6915" s="1" t="s">
        <v>655</v>
      </c>
      <c r="H6915" t="s">
        <v>2466</v>
      </c>
      <c r="I6915" s="1" t="s">
        <v>41</v>
      </c>
      <c r="J6915">
        <v>6.5</v>
      </c>
    </row>
    <row r="6916" spans="1:10" hidden="1" x14ac:dyDescent="0.25">
      <c r="A6916" s="24" t="str">
        <f t="shared" si="109"/>
        <v>720064A5ARCELOR (BERTON SICARD)</v>
      </c>
      <c r="B6916" s="1" t="s">
        <v>2468</v>
      </c>
      <c r="C6916" s="1" t="s">
        <v>32898</v>
      </c>
      <c r="D6916" s="1" t="s">
        <v>78</v>
      </c>
      <c r="E6916" s="1" t="s">
        <v>2467</v>
      </c>
      <c r="F6916" s="1" t="s">
        <v>32900</v>
      </c>
      <c r="G6916" s="1" t="s">
        <v>655</v>
      </c>
      <c r="H6916" t="s">
        <v>2468</v>
      </c>
      <c r="I6916" s="1" t="s">
        <v>41</v>
      </c>
      <c r="J6916">
        <v>5</v>
      </c>
    </row>
    <row r="6917" spans="1:10" hidden="1" x14ac:dyDescent="0.25">
      <c r="A6917" s="24" t="str">
        <f t="shared" si="109"/>
        <v>720065AARCELOR (BERTON SICARD)</v>
      </c>
      <c r="B6917" s="1" t="s">
        <v>2469</v>
      </c>
      <c r="C6917" s="1" t="s">
        <v>32898</v>
      </c>
      <c r="D6917" s="1" t="s">
        <v>78</v>
      </c>
      <c r="E6917" s="1" t="s">
        <v>2470</v>
      </c>
      <c r="F6917" s="1" t="s">
        <v>32900</v>
      </c>
      <c r="G6917" s="1" t="s">
        <v>655</v>
      </c>
      <c r="H6917" t="s">
        <v>2469</v>
      </c>
      <c r="I6917" s="1" t="s">
        <v>41</v>
      </c>
      <c r="J6917">
        <v>6.5</v>
      </c>
    </row>
    <row r="6918" spans="1:10" hidden="1" x14ac:dyDescent="0.25">
      <c r="A6918" s="24" t="str">
        <f t="shared" si="109"/>
        <v>720065A5ARCELOR (BERTON SICARD)</v>
      </c>
      <c r="B6918" s="1" t="s">
        <v>2471</v>
      </c>
      <c r="C6918" s="1" t="s">
        <v>32898</v>
      </c>
      <c r="D6918" s="1" t="s">
        <v>78</v>
      </c>
      <c r="E6918" s="1" t="s">
        <v>2470</v>
      </c>
      <c r="F6918" s="1" t="s">
        <v>32900</v>
      </c>
      <c r="G6918" s="1" t="s">
        <v>655</v>
      </c>
      <c r="H6918" t="s">
        <v>2471</v>
      </c>
      <c r="I6918" s="1" t="s">
        <v>41</v>
      </c>
      <c r="J6918">
        <v>5</v>
      </c>
    </row>
    <row r="6919" spans="1:10" hidden="1" x14ac:dyDescent="0.25">
      <c r="A6919" s="24" t="str">
        <f t="shared" si="109"/>
        <v>720066ARCELOR (BERTON SICARD)</v>
      </c>
      <c r="B6919" s="1">
        <v>720066</v>
      </c>
      <c r="C6919" s="1" t="s">
        <v>32898</v>
      </c>
      <c r="D6919" s="1" t="s">
        <v>78</v>
      </c>
      <c r="E6919" s="1" t="s">
        <v>1918</v>
      </c>
      <c r="F6919" s="1" t="s">
        <v>32900</v>
      </c>
      <c r="G6919" s="1" t="s">
        <v>655</v>
      </c>
      <c r="H6919">
        <v>720066</v>
      </c>
      <c r="I6919" s="1" t="s">
        <v>41</v>
      </c>
      <c r="J6919">
        <v>6.5</v>
      </c>
    </row>
    <row r="6920" spans="1:10" hidden="1" x14ac:dyDescent="0.25">
      <c r="A6920" s="24" t="str">
        <f t="shared" si="109"/>
        <v>720066/5ARCELOR (BERTON SICARD)</v>
      </c>
      <c r="B6920" s="1" t="s">
        <v>1919</v>
      </c>
      <c r="C6920" s="1" t="s">
        <v>32898</v>
      </c>
      <c r="D6920" s="1" t="s">
        <v>78</v>
      </c>
      <c r="E6920" s="1" t="s">
        <v>1918</v>
      </c>
      <c r="F6920" s="1" t="s">
        <v>32900</v>
      </c>
      <c r="G6920" s="1" t="s">
        <v>655</v>
      </c>
      <c r="H6920" t="s">
        <v>1919</v>
      </c>
      <c r="I6920" s="1" t="s">
        <v>41</v>
      </c>
      <c r="J6920">
        <v>5.3</v>
      </c>
    </row>
    <row r="6921" spans="1:10" hidden="1" x14ac:dyDescent="0.25">
      <c r="A6921" s="24" t="str">
        <f t="shared" si="109"/>
        <v>760021ARCELOR (BERTON SICARD)</v>
      </c>
      <c r="B6921" s="1">
        <v>760021</v>
      </c>
      <c r="C6921" s="1" t="s">
        <v>32898</v>
      </c>
      <c r="D6921" s="1" t="s">
        <v>78</v>
      </c>
      <c r="E6921" s="1" t="s">
        <v>1921</v>
      </c>
      <c r="F6921" s="1" t="s">
        <v>32900</v>
      </c>
      <c r="G6921" s="1" t="s">
        <v>655</v>
      </c>
      <c r="H6921">
        <v>760021</v>
      </c>
      <c r="I6921" s="1" t="s">
        <v>41</v>
      </c>
      <c r="J6921">
        <v>1</v>
      </c>
    </row>
    <row r="6922" spans="1:10" hidden="1" x14ac:dyDescent="0.25">
      <c r="A6922" s="24" t="str">
        <f t="shared" si="109"/>
        <v>760042ARCELOR (BERTON SICARD)</v>
      </c>
      <c r="B6922" s="1">
        <v>760042</v>
      </c>
      <c r="C6922" s="1" t="s">
        <v>32898</v>
      </c>
      <c r="D6922" s="1" t="s">
        <v>78</v>
      </c>
      <c r="E6922" s="1" t="s">
        <v>2423</v>
      </c>
      <c r="F6922" s="1" t="s">
        <v>32900</v>
      </c>
      <c r="G6922" s="1" t="s">
        <v>655</v>
      </c>
      <c r="H6922">
        <v>760042</v>
      </c>
      <c r="I6922" s="1" t="s">
        <v>41</v>
      </c>
      <c r="J6922">
        <v>1</v>
      </c>
    </row>
    <row r="6923" spans="1:10" hidden="1" x14ac:dyDescent="0.25">
      <c r="A6923" s="24" t="str">
        <f t="shared" si="109"/>
        <v>910000ARCELOR (BERTON SICARD)</v>
      </c>
      <c r="B6923" s="1">
        <v>910000</v>
      </c>
      <c r="C6923" s="1" t="s">
        <v>32898</v>
      </c>
      <c r="D6923" s="1" t="s">
        <v>78</v>
      </c>
      <c r="E6923" s="1" t="s">
        <v>1922</v>
      </c>
      <c r="F6923" s="1" t="s">
        <v>32900</v>
      </c>
      <c r="G6923" s="1" t="s">
        <v>655</v>
      </c>
      <c r="H6923">
        <v>910000</v>
      </c>
      <c r="I6923" s="1" t="s">
        <v>41</v>
      </c>
      <c r="J6923">
        <v>6.5</v>
      </c>
    </row>
    <row r="6924" spans="1:10" hidden="1" x14ac:dyDescent="0.25">
      <c r="A6924" s="24" t="str">
        <f t="shared" ref="A6924:A6987" si="110">B6924&amp;F6924</f>
        <v>910001ARCELOR (BERTON SICARD)</v>
      </c>
      <c r="B6924" s="1">
        <v>910001</v>
      </c>
      <c r="C6924" s="1" t="s">
        <v>32898</v>
      </c>
      <c r="D6924" s="1" t="s">
        <v>78</v>
      </c>
      <c r="E6924" s="1" t="s">
        <v>1923</v>
      </c>
      <c r="F6924" s="1" t="s">
        <v>32900</v>
      </c>
      <c r="G6924" s="1" t="s">
        <v>655</v>
      </c>
      <c r="H6924">
        <v>910001</v>
      </c>
      <c r="I6924" s="1" t="s">
        <v>41</v>
      </c>
      <c r="J6924">
        <v>6.5</v>
      </c>
    </row>
    <row r="6925" spans="1:10" hidden="1" x14ac:dyDescent="0.25">
      <c r="A6925" s="24" t="str">
        <f t="shared" si="110"/>
        <v>910002ARCELOR (BERTON SICARD)</v>
      </c>
      <c r="B6925" s="1">
        <v>910002</v>
      </c>
      <c r="C6925" s="1" t="s">
        <v>32898</v>
      </c>
      <c r="D6925" s="1" t="s">
        <v>78</v>
      </c>
      <c r="E6925" s="1" t="s">
        <v>1924</v>
      </c>
      <c r="F6925" s="1" t="s">
        <v>32900</v>
      </c>
      <c r="G6925" s="1" t="s">
        <v>655</v>
      </c>
      <c r="H6925">
        <v>910002</v>
      </c>
      <c r="I6925" s="1" t="s">
        <v>41</v>
      </c>
      <c r="J6925">
        <v>6.5</v>
      </c>
    </row>
    <row r="6926" spans="1:10" hidden="1" x14ac:dyDescent="0.25">
      <c r="A6926" s="24" t="str">
        <f t="shared" si="110"/>
        <v>910003ARCELOR (BERTON SICARD)</v>
      </c>
      <c r="B6926" s="1">
        <v>910003</v>
      </c>
      <c r="C6926" s="1" t="s">
        <v>32898</v>
      </c>
      <c r="D6926" s="1" t="s">
        <v>78</v>
      </c>
      <c r="E6926" s="1" t="s">
        <v>1925</v>
      </c>
      <c r="F6926" s="1" t="s">
        <v>32900</v>
      </c>
      <c r="G6926" s="1" t="s">
        <v>655</v>
      </c>
      <c r="H6926">
        <v>910003</v>
      </c>
      <c r="I6926" s="1" t="s">
        <v>41</v>
      </c>
      <c r="J6926">
        <v>6.5</v>
      </c>
    </row>
    <row r="6927" spans="1:10" hidden="1" x14ac:dyDescent="0.25">
      <c r="A6927" s="24" t="str">
        <f t="shared" si="110"/>
        <v>910004ARCELOR (BERTON SICARD)</v>
      </c>
      <c r="B6927" s="1">
        <v>910004</v>
      </c>
      <c r="C6927" s="1" t="s">
        <v>32898</v>
      </c>
      <c r="D6927" s="1" t="s">
        <v>78</v>
      </c>
      <c r="E6927" s="1" t="s">
        <v>1926</v>
      </c>
      <c r="F6927" s="1" t="s">
        <v>32900</v>
      </c>
      <c r="G6927" s="1" t="s">
        <v>655</v>
      </c>
      <c r="H6927">
        <v>910004</v>
      </c>
      <c r="I6927" s="1" t="s">
        <v>41</v>
      </c>
      <c r="J6927">
        <v>6.5</v>
      </c>
    </row>
    <row r="6928" spans="1:10" hidden="1" x14ac:dyDescent="0.25">
      <c r="A6928" s="24" t="str">
        <f t="shared" si="110"/>
        <v>910005ARCELOR (BERTON SICARD)</v>
      </c>
      <c r="B6928" s="1">
        <v>910005</v>
      </c>
      <c r="C6928" s="1" t="s">
        <v>32898</v>
      </c>
      <c r="D6928" s="1" t="s">
        <v>78</v>
      </c>
      <c r="E6928" s="1" t="s">
        <v>1927</v>
      </c>
      <c r="F6928" s="1" t="s">
        <v>32900</v>
      </c>
      <c r="G6928" s="1" t="s">
        <v>655</v>
      </c>
      <c r="H6928">
        <v>910005</v>
      </c>
      <c r="I6928" s="1" t="s">
        <v>41</v>
      </c>
      <c r="J6928">
        <v>6.5</v>
      </c>
    </row>
    <row r="6929" spans="1:10" hidden="1" x14ac:dyDescent="0.25">
      <c r="A6929" s="24" t="str">
        <f t="shared" si="110"/>
        <v>910006ARCELOR (BERTON SICARD)</v>
      </c>
      <c r="B6929" s="1">
        <v>910006</v>
      </c>
      <c r="C6929" s="1" t="s">
        <v>32898</v>
      </c>
      <c r="D6929" s="1" t="s">
        <v>78</v>
      </c>
      <c r="E6929" s="1" t="s">
        <v>1928</v>
      </c>
      <c r="F6929" s="1" t="s">
        <v>32900</v>
      </c>
      <c r="G6929" s="1" t="s">
        <v>655</v>
      </c>
      <c r="H6929">
        <v>910006</v>
      </c>
      <c r="I6929" s="1" t="s">
        <v>41</v>
      </c>
      <c r="J6929">
        <v>6.5</v>
      </c>
    </row>
    <row r="6930" spans="1:10" hidden="1" x14ac:dyDescent="0.25">
      <c r="A6930" s="24" t="str">
        <f t="shared" si="110"/>
        <v>910007ARCELOR (BERTON SICARD)</v>
      </c>
      <c r="B6930" s="1">
        <v>910007</v>
      </c>
      <c r="C6930" s="1" t="s">
        <v>32898</v>
      </c>
      <c r="D6930" s="1" t="s">
        <v>78</v>
      </c>
      <c r="E6930" s="1" t="s">
        <v>1929</v>
      </c>
      <c r="F6930" s="1" t="s">
        <v>32900</v>
      </c>
      <c r="G6930" s="1" t="s">
        <v>655</v>
      </c>
      <c r="H6930">
        <v>910007</v>
      </c>
      <c r="I6930" s="1" t="s">
        <v>41</v>
      </c>
      <c r="J6930">
        <v>6.5</v>
      </c>
    </row>
    <row r="6931" spans="1:10" hidden="1" x14ac:dyDescent="0.25">
      <c r="A6931" s="24" t="str">
        <f t="shared" si="110"/>
        <v>910008ARCELOR (BERTON SICARD)</v>
      </c>
      <c r="B6931" s="1">
        <v>910008</v>
      </c>
      <c r="C6931" s="1" t="s">
        <v>32898</v>
      </c>
      <c r="D6931" s="1" t="s">
        <v>78</v>
      </c>
      <c r="E6931" s="1" t="s">
        <v>1740</v>
      </c>
      <c r="F6931" s="1" t="s">
        <v>32900</v>
      </c>
      <c r="G6931" s="1" t="s">
        <v>655</v>
      </c>
      <c r="H6931">
        <v>910008</v>
      </c>
      <c r="I6931" s="1" t="s">
        <v>41</v>
      </c>
      <c r="J6931">
        <v>6.5</v>
      </c>
    </row>
    <row r="6932" spans="1:10" hidden="1" x14ac:dyDescent="0.25">
      <c r="A6932" s="24" t="str">
        <f t="shared" si="110"/>
        <v>910009ARCELOR (BERTON SICARD)</v>
      </c>
      <c r="B6932" s="1">
        <v>910009</v>
      </c>
      <c r="C6932" s="1" t="s">
        <v>32898</v>
      </c>
      <c r="D6932" s="1" t="s">
        <v>78</v>
      </c>
      <c r="E6932" s="1" t="s">
        <v>2275</v>
      </c>
      <c r="F6932" s="1" t="s">
        <v>32900</v>
      </c>
      <c r="G6932" s="1" t="s">
        <v>655</v>
      </c>
      <c r="H6932">
        <v>910009</v>
      </c>
      <c r="I6932" s="1" t="s">
        <v>41</v>
      </c>
      <c r="J6932">
        <v>6.5</v>
      </c>
    </row>
    <row r="6933" spans="1:10" hidden="1" x14ac:dyDescent="0.25">
      <c r="A6933" s="24" t="str">
        <f t="shared" si="110"/>
        <v>910010ARCELOR (BERTON SICARD)</v>
      </c>
      <c r="B6933" s="1">
        <v>910010</v>
      </c>
      <c r="C6933" s="1" t="s">
        <v>32898</v>
      </c>
      <c r="D6933" s="1" t="s">
        <v>168</v>
      </c>
      <c r="E6933" s="1" t="s">
        <v>1930</v>
      </c>
      <c r="F6933" s="1" t="s">
        <v>32900</v>
      </c>
      <c r="G6933" s="1" t="s">
        <v>655</v>
      </c>
      <c r="H6933">
        <v>910010</v>
      </c>
      <c r="I6933" s="1" t="s">
        <v>41</v>
      </c>
      <c r="J6933">
        <v>6.5</v>
      </c>
    </row>
    <row r="6934" spans="1:10" hidden="1" x14ac:dyDescent="0.25">
      <c r="A6934" s="24" t="str">
        <f t="shared" si="110"/>
        <v>910010/4ARCELOR (BERTON SICARD)</v>
      </c>
      <c r="B6934" s="1" t="s">
        <v>1931</v>
      </c>
      <c r="C6934" s="1" t="s">
        <v>32898</v>
      </c>
      <c r="D6934" s="1" t="s">
        <v>168</v>
      </c>
      <c r="E6934" s="1" t="s">
        <v>1930</v>
      </c>
      <c r="F6934" s="1" t="s">
        <v>32900</v>
      </c>
      <c r="G6934" s="1" t="s">
        <v>655</v>
      </c>
      <c r="H6934" t="s">
        <v>1931</v>
      </c>
      <c r="I6934" s="1" t="s">
        <v>41</v>
      </c>
      <c r="J6934">
        <v>4.5999999999999996</v>
      </c>
    </row>
    <row r="6935" spans="1:10" hidden="1" x14ac:dyDescent="0.25">
      <c r="A6935" s="24" t="str">
        <f t="shared" si="110"/>
        <v>910010BARCELOR (BERTON SICARD)</v>
      </c>
      <c r="B6935" s="1" t="s">
        <v>2213</v>
      </c>
      <c r="C6935" s="1" t="s">
        <v>32898</v>
      </c>
      <c r="D6935" s="1" t="s">
        <v>32837</v>
      </c>
      <c r="E6935" s="1" t="s">
        <v>2214</v>
      </c>
      <c r="F6935" s="1" t="s">
        <v>32900</v>
      </c>
      <c r="G6935" s="1" t="s">
        <v>655</v>
      </c>
      <c r="H6935" t="s">
        <v>2213</v>
      </c>
      <c r="I6935" s="1" t="s">
        <v>41</v>
      </c>
      <c r="J6935">
        <v>6.5</v>
      </c>
    </row>
    <row r="6936" spans="1:10" hidden="1" x14ac:dyDescent="0.25">
      <c r="A6936" s="24" t="str">
        <f t="shared" si="110"/>
        <v>910010B4ARCELOR (BERTON SICARD)</v>
      </c>
      <c r="B6936" s="1" t="s">
        <v>2215</v>
      </c>
      <c r="C6936" s="1" t="s">
        <v>32898</v>
      </c>
      <c r="D6936" s="1" t="s">
        <v>32837</v>
      </c>
      <c r="E6936" s="1" t="s">
        <v>2214</v>
      </c>
      <c r="F6936" s="1" t="s">
        <v>32900</v>
      </c>
      <c r="G6936" s="1" t="s">
        <v>655</v>
      </c>
      <c r="H6936" t="s">
        <v>2215</v>
      </c>
      <c r="I6936" s="1" t="s">
        <v>41</v>
      </c>
      <c r="J6936">
        <v>4.5999999999999996</v>
      </c>
    </row>
    <row r="6937" spans="1:10" hidden="1" x14ac:dyDescent="0.25">
      <c r="A6937" s="24" t="str">
        <f t="shared" si="110"/>
        <v>910011ARCELOR (BERTON SICARD)</v>
      </c>
      <c r="B6937" s="1">
        <v>910011</v>
      </c>
      <c r="C6937" s="1" t="s">
        <v>32898</v>
      </c>
      <c r="D6937" s="1" t="s">
        <v>168</v>
      </c>
      <c r="E6937" s="1" t="s">
        <v>1932</v>
      </c>
      <c r="F6937" s="1" t="s">
        <v>32900</v>
      </c>
      <c r="G6937" s="1" t="s">
        <v>655</v>
      </c>
      <c r="H6937">
        <v>910011</v>
      </c>
      <c r="I6937" s="1" t="s">
        <v>41</v>
      </c>
      <c r="J6937">
        <v>6.5</v>
      </c>
    </row>
    <row r="6938" spans="1:10" hidden="1" x14ac:dyDescent="0.25">
      <c r="A6938" s="24" t="str">
        <f t="shared" si="110"/>
        <v>910011/4ARCELOR (BERTON SICARD)</v>
      </c>
      <c r="B6938" s="1" t="s">
        <v>1933</v>
      </c>
      <c r="C6938" s="1" t="s">
        <v>32898</v>
      </c>
      <c r="D6938" s="1" t="s">
        <v>168</v>
      </c>
      <c r="E6938" s="1" t="s">
        <v>1932</v>
      </c>
      <c r="F6938" s="1" t="s">
        <v>32900</v>
      </c>
      <c r="G6938" s="1" t="s">
        <v>655</v>
      </c>
      <c r="H6938" t="s">
        <v>1933</v>
      </c>
      <c r="I6938" s="1" t="s">
        <v>41</v>
      </c>
      <c r="J6938">
        <v>4.5999999999999996</v>
      </c>
    </row>
    <row r="6939" spans="1:10" hidden="1" x14ac:dyDescent="0.25">
      <c r="A6939" s="24" t="str">
        <f t="shared" si="110"/>
        <v>910011BARCELOR (BERTON SICARD)</v>
      </c>
      <c r="B6939" s="1" t="s">
        <v>2424</v>
      </c>
      <c r="C6939" s="1" t="s">
        <v>32898</v>
      </c>
      <c r="D6939" s="1" t="s">
        <v>32837</v>
      </c>
      <c r="E6939" s="1" t="s">
        <v>2217</v>
      </c>
      <c r="F6939" s="1" t="s">
        <v>32900</v>
      </c>
      <c r="G6939" s="1" t="s">
        <v>655</v>
      </c>
      <c r="H6939" t="s">
        <v>2424</v>
      </c>
      <c r="I6939" s="1" t="s">
        <v>41</v>
      </c>
      <c r="J6939">
        <v>6.5</v>
      </c>
    </row>
    <row r="6940" spans="1:10" hidden="1" x14ac:dyDescent="0.25">
      <c r="A6940" s="24" t="str">
        <f t="shared" si="110"/>
        <v>910011B4ARCELOR (BERTON SICARD)</v>
      </c>
      <c r="B6940" s="1" t="s">
        <v>2216</v>
      </c>
      <c r="C6940" s="1" t="s">
        <v>32898</v>
      </c>
      <c r="D6940" s="1" t="s">
        <v>32837</v>
      </c>
      <c r="E6940" s="1" t="s">
        <v>2217</v>
      </c>
      <c r="F6940" s="1" t="s">
        <v>32900</v>
      </c>
      <c r="G6940" s="1" t="s">
        <v>655</v>
      </c>
      <c r="H6940" t="s">
        <v>2216</v>
      </c>
      <c r="I6940" s="1" t="s">
        <v>41</v>
      </c>
      <c r="J6940">
        <v>4.5999999999999996</v>
      </c>
    </row>
    <row r="6941" spans="1:10" hidden="1" x14ac:dyDescent="0.25">
      <c r="A6941" s="24" t="str">
        <f t="shared" si="110"/>
        <v>910012ARCELOR (BERTON SICARD)</v>
      </c>
      <c r="B6941" s="1">
        <v>910012</v>
      </c>
      <c r="C6941" s="1" t="s">
        <v>32898</v>
      </c>
      <c r="D6941" s="1" t="s">
        <v>168</v>
      </c>
      <c r="E6941" s="1" t="s">
        <v>1934</v>
      </c>
      <c r="F6941" s="1" t="s">
        <v>32900</v>
      </c>
      <c r="G6941" s="1" t="s">
        <v>655</v>
      </c>
      <c r="H6941">
        <v>910012</v>
      </c>
      <c r="I6941" s="1" t="s">
        <v>41</v>
      </c>
      <c r="J6941">
        <v>6.5</v>
      </c>
    </row>
    <row r="6942" spans="1:10" hidden="1" x14ac:dyDescent="0.25">
      <c r="A6942" s="24" t="str">
        <f t="shared" si="110"/>
        <v>910012/4ARCELOR (BERTON SICARD)</v>
      </c>
      <c r="B6942" s="1" t="s">
        <v>1935</v>
      </c>
      <c r="C6942" s="1" t="s">
        <v>32898</v>
      </c>
      <c r="D6942" s="1" t="s">
        <v>168</v>
      </c>
      <c r="E6942" s="1" t="s">
        <v>1934</v>
      </c>
      <c r="F6942" s="1" t="s">
        <v>32900</v>
      </c>
      <c r="G6942" s="1" t="s">
        <v>655</v>
      </c>
      <c r="H6942" t="s">
        <v>1935</v>
      </c>
      <c r="I6942" s="1" t="s">
        <v>41</v>
      </c>
      <c r="J6942">
        <v>4.5999999999999996</v>
      </c>
    </row>
    <row r="6943" spans="1:10" hidden="1" x14ac:dyDescent="0.25">
      <c r="A6943" s="24" t="str">
        <f t="shared" si="110"/>
        <v>910013ARCELOR (BERTON SICARD)</v>
      </c>
      <c r="B6943" s="1">
        <v>910013</v>
      </c>
      <c r="C6943" s="1" t="s">
        <v>32898</v>
      </c>
      <c r="D6943" s="1" t="s">
        <v>168</v>
      </c>
      <c r="E6943" s="1" t="s">
        <v>1936</v>
      </c>
      <c r="F6943" s="1" t="s">
        <v>32900</v>
      </c>
      <c r="G6943" s="1" t="s">
        <v>655</v>
      </c>
      <c r="H6943">
        <v>910013</v>
      </c>
      <c r="I6943" s="1" t="s">
        <v>41</v>
      </c>
      <c r="J6943">
        <v>6.5</v>
      </c>
    </row>
    <row r="6944" spans="1:10" hidden="1" x14ac:dyDescent="0.25">
      <c r="A6944" s="24" t="str">
        <f t="shared" si="110"/>
        <v>910013/4ARCELOR (BERTON SICARD)</v>
      </c>
      <c r="B6944" s="1" t="s">
        <v>1937</v>
      </c>
      <c r="C6944" s="1" t="s">
        <v>32898</v>
      </c>
      <c r="D6944" s="1" t="s">
        <v>168</v>
      </c>
      <c r="E6944" s="1" t="s">
        <v>1936</v>
      </c>
      <c r="F6944" s="1" t="s">
        <v>32900</v>
      </c>
      <c r="G6944" s="1" t="s">
        <v>655</v>
      </c>
      <c r="H6944" t="s">
        <v>1937</v>
      </c>
      <c r="I6944" s="1" t="s">
        <v>41</v>
      </c>
      <c r="J6944">
        <v>4.5999999999999996</v>
      </c>
    </row>
    <row r="6945" spans="1:10" hidden="1" x14ac:dyDescent="0.25">
      <c r="A6945" s="24" t="str">
        <f t="shared" si="110"/>
        <v>910013BARCELOR (BERTON SICARD)</v>
      </c>
      <c r="B6945" s="1" t="s">
        <v>2425</v>
      </c>
      <c r="C6945" s="1" t="s">
        <v>32898</v>
      </c>
      <c r="D6945" s="1" t="s">
        <v>32837</v>
      </c>
      <c r="E6945" s="1" t="s">
        <v>2219</v>
      </c>
      <c r="F6945" s="1" t="s">
        <v>32900</v>
      </c>
      <c r="G6945" s="1" t="s">
        <v>655</v>
      </c>
      <c r="H6945" t="s">
        <v>2425</v>
      </c>
      <c r="I6945" s="1" t="s">
        <v>41</v>
      </c>
      <c r="J6945">
        <v>6.5</v>
      </c>
    </row>
    <row r="6946" spans="1:10" hidden="1" x14ac:dyDescent="0.25">
      <c r="A6946" s="24" t="str">
        <f t="shared" si="110"/>
        <v>910013B4ARCELOR (BERTON SICARD)</v>
      </c>
      <c r="B6946" s="1" t="s">
        <v>2218</v>
      </c>
      <c r="C6946" s="1" t="s">
        <v>32898</v>
      </c>
      <c r="D6946" s="1" t="s">
        <v>32837</v>
      </c>
      <c r="E6946" s="1" t="s">
        <v>2219</v>
      </c>
      <c r="F6946" s="1" t="s">
        <v>32900</v>
      </c>
      <c r="G6946" s="1" t="s">
        <v>655</v>
      </c>
      <c r="H6946" t="s">
        <v>2218</v>
      </c>
      <c r="I6946" s="1" t="s">
        <v>41</v>
      </c>
      <c r="J6946">
        <v>4.5999999999999996</v>
      </c>
    </row>
    <row r="6947" spans="1:10" hidden="1" x14ac:dyDescent="0.25">
      <c r="A6947" s="24" t="str">
        <f t="shared" si="110"/>
        <v>910014ARCELOR (BERTON SICARD)</v>
      </c>
      <c r="B6947" s="1">
        <v>910014</v>
      </c>
      <c r="C6947" s="1" t="s">
        <v>32898</v>
      </c>
      <c r="D6947" s="1" t="s">
        <v>168</v>
      </c>
      <c r="E6947" s="1" t="s">
        <v>1938</v>
      </c>
      <c r="F6947" s="1" t="s">
        <v>32900</v>
      </c>
      <c r="G6947" s="1" t="s">
        <v>655</v>
      </c>
      <c r="H6947">
        <v>910014</v>
      </c>
      <c r="I6947" s="1" t="s">
        <v>41</v>
      </c>
      <c r="J6947">
        <v>6.5</v>
      </c>
    </row>
    <row r="6948" spans="1:10" hidden="1" x14ac:dyDescent="0.25">
      <c r="A6948" s="24" t="str">
        <f t="shared" si="110"/>
        <v>910014/4ARCELOR (BERTON SICARD)</v>
      </c>
      <c r="B6948" s="1" t="s">
        <v>1939</v>
      </c>
      <c r="C6948" s="1" t="s">
        <v>32898</v>
      </c>
      <c r="D6948" s="1" t="s">
        <v>168</v>
      </c>
      <c r="E6948" s="1" t="s">
        <v>1938</v>
      </c>
      <c r="F6948" s="1" t="s">
        <v>32900</v>
      </c>
      <c r="G6948" s="1" t="s">
        <v>655</v>
      </c>
      <c r="H6948" t="s">
        <v>1939</v>
      </c>
      <c r="I6948" s="1" t="s">
        <v>41</v>
      </c>
      <c r="J6948">
        <v>4.5999999999999996</v>
      </c>
    </row>
    <row r="6949" spans="1:10" hidden="1" x14ac:dyDescent="0.25">
      <c r="A6949" s="24" t="str">
        <f t="shared" si="110"/>
        <v>910016BARCELOR (BERTON SICARD)</v>
      </c>
      <c r="B6949" s="1" t="s">
        <v>1940</v>
      </c>
      <c r="C6949" s="1" t="s">
        <v>32898</v>
      </c>
      <c r="D6949" s="1" t="s">
        <v>168</v>
      </c>
      <c r="E6949" s="1" t="s">
        <v>1941</v>
      </c>
      <c r="F6949" s="1" t="s">
        <v>32900</v>
      </c>
      <c r="G6949" s="1" t="s">
        <v>655</v>
      </c>
      <c r="H6949" t="s">
        <v>1940</v>
      </c>
      <c r="I6949" s="1" t="s">
        <v>41</v>
      </c>
      <c r="J6949">
        <v>6.5</v>
      </c>
    </row>
    <row r="6950" spans="1:10" hidden="1" x14ac:dyDescent="0.25">
      <c r="A6950" s="24" t="str">
        <f t="shared" si="110"/>
        <v>910020ARCELOR (BERTON SICARD)</v>
      </c>
      <c r="B6950" s="1">
        <v>910020</v>
      </c>
      <c r="C6950" s="1" t="s">
        <v>32898</v>
      </c>
      <c r="D6950" s="1" t="s">
        <v>168</v>
      </c>
      <c r="E6950" s="1" t="s">
        <v>1942</v>
      </c>
      <c r="F6950" s="1" t="s">
        <v>32900</v>
      </c>
      <c r="G6950" s="1" t="s">
        <v>655</v>
      </c>
      <c r="H6950">
        <v>910020</v>
      </c>
      <c r="I6950" s="1" t="s">
        <v>41</v>
      </c>
      <c r="J6950">
        <v>6.5</v>
      </c>
    </row>
    <row r="6951" spans="1:10" hidden="1" x14ac:dyDescent="0.25">
      <c r="A6951" s="24" t="str">
        <f t="shared" si="110"/>
        <v>910020/4ARCELOR (BERTON SICARD)</v>
      </c>
      <c r="B6951" s="1" t="s">
        <v>1943</v>
      </c>
      <c r="C6951" s="1" t="s">
        <v>32898</v>
      </c>
      <c r="D6951" s="1" t="s">
        <v>168</v>
      </c>
      <c r="E6951" s="1" t="s">
        <v>1942</v>
      </c>
      <c r="F6951" s="1" t="s">
        <v>32900</v>
      </c>
      <c r="G6951" s="1" t="s">
        <v>655</v>
      </c>
      <c r="H6951" t="s">
        <v>1943</v>
      </c>
      <c r="I6951" s="1" t="s">
        <v>41</v>
      </c>
      <c r="J6951">
        <v>4.5999999999999996</v>
      </c>
    </row>
    <row r="6952" spans="1:10" hidden="1" x14ac:dyDescent="0.25">
      <c r="A6952" s="24" t="str">
        <f t="shared" si="110"/>
        <v>910021ARCELOR (BERTON SICARD)</v>
      </c>
      <c r="B6952" s="1">
        <v>910021</v>
      </c>
      <c r="C6952" s="1" t="s">
        <v>32898</v>
      </c>
      <c r="D6952" s="1" t="s">
        <v>168</v>
      </c>
      <c r="E6952" s="1" t="s">
        <v>1944</v>
      </c>
      <c r="F6952" s="1" t="s">
        <v>32900</v>
      </c>
      <c r="G6952" s="1" t="s">
        <v>655</v>
      </c>
      <c r="H6952">
        <v>910021</v>
      </c>
      <c r="I6952" s="1" t="s">
        <v>41</v>
      </c>
      <c r="J6952">
        <v>6.5</v>
      </c>
    </row>
    <row r="6953" spans="1:10" hidden="1" x14ac:dyDescent="0.25">
      <c r="A6953" s="24" t="str">
        <f t="shared" si="110"/>
        <v>910021/4ARCELOR (BERTON SICARD)</v>
      </c>
      <c r="B6953" s="1" t="s">
        <v>1945</v>
      </c>
      <c r="C6953" s="1" t="s">
        <v>32898</v>
      </c>
      <c r="D6953" s="1" t="s">
        <v>168</v>
      </c>
      <c r="E6953" s="1" t="s">
        <v>1944</v>
      </c>
      <c r="F6953" s="1" t="s">
        <v>32900</v>
      </c>
      <c r="G6953" s="1" t="s">
        <v>655</v>
      </c>
      <c r="H6953" t="s">
        <v>1945</v>
      </c>
      <c r="I6953" s="1" t="s">
        <v>41</v>
      </c>
      <c r="J6953">
        <v>4.5999999999999996</v>
      </c>
    </row>
    <row r="6954" spans="1:10" hidden="1" x14ac:dyDescent="0.25">
      <c r="A6954" s="24" t="str">
        <f t="shared" si="110"/>
        <v>910022ARCELOR (BERTON SICARD)</v>
      </c>
      <c r="B6954" s="1">
        <v>910022</v>
      </c>
      <c r="C6954" s="1" t="s">
        <v>32898</v>
      </c>
      <c r="D6954" s="1" t="s">
        <v>168</v>
      </c>
      <c r="E6954" s="1" t="s">
        <v>1946</v>
      </c>
      <c r="F6954" s="1" t="s">
        <v>32900</v>
      </c>
      <c r="G6954" s="1" t="s">
        <v>655</v>
      </c>
      <c r="H6954">
        <v>910022</v>
      </c>
      <c r="I6954" s="1" t="s">
        <v>41</v>
      </c>
      <c r="J6954">
        <v>6.5</v>
      </c>
    </row>
    <row r="6955" spans="1:10" hidden="1" x14ac:dyDescent="0.25">
      <c r="A6955" s="24" t="str">
        <f t="shared" si="110"/>
        <v>910022/4ARCELOR (BERTON SICARD)</v>
      </c>
      <c r="B6955" s="1" t="s">
        <v>1947</v>
      </c>
      <c r="C6955" s="1" t="s">
        <v>32898</v>
      </c>
      <c r="D6955" s="1" t="s">
        <v>168</v>
      </c>
      <c r="E6955" s="1" t="s">
        <v>1946</v>
      </c>
      <c r="F6955" s="1" t="s">
        <v>32900</v>
      </c>
      <c r="G6955" s="1" t="s">
        <v>655</v>
      </c>
      <c r="H6955" t="s">
        <v>1947</v>
      </c>
      <c r="I6955" s="1" t="s">
        <v>41</v>
      </c>
      <c r="J6955">
        <v>4.5999999999999996</v>
      </c>
    </row>
    <row r="6956" spans="1:10" hidden="1" x14ac:dyDescent="0.25">
      <c r="A6956" s="24" t="str">
        <f t="shared" si="110"/>
        <v>910023ARCELOR (BERTON SICARD)</v>
      </c>
      <c r="B6956" s="1">
        <v>910023</v>
      </c>
      <c r="C6956" s="1" t="s">
        <v>32898</v>
      </c>
      <c r="D6956" s="1" t="s">
        <v>168</v>
      </c>
      <c r="E6956" s="1" t="s">
        <v>1948</v>
      </c>
      <c r="F6956" s="1" t="s">
        <v>32900</v>
      </c>
      <c r="G6956" s="1" t="s">
        <v>655</v>
      </c>
      <c r="H6956">
        <v>910023</v>
      </c>
      <c r="I6956" s="1" t="s">
        <v>41</v>
      </c>
      <c r="J6956">
        <v>6.5</v>
      </c>
    </row>
    <row r="6957" spans="1:10" hidden="1" x14ac:dyDescent="0.25">
      <c r="A6957" s="24" t="str">
        <f t="shared" si="110"/>
        <v>910023/4ARCELOR (BERTON SICARD)</v>
      </c>
      <c r="B6957" s="1" t="s">
        <v>1949</v>
      </c>
      <c r="C6957" s="1" t="s">
        <v>32898</v>
      </c>
      <c r="D6957" s="1" t="s">
        <v>168</v>
      </c>
      <c r="E6957" s="1" t="s">
        <v>1948</v>
      </c>
      <c r="F6957" s="1" t="s">
        <v>32900</v>
      </c>
      <c r="G6957" s="1" t="s">
        <v>655</v>
      </c>
      <c r="H6957" t="s">
        <v>1949</v>
      </c>
      <c r="I6957" s="1" t="s">
        <v>41</v>
      </c>
      <c r="J6957">
        <v>4.5999999999999996</v>
      </c>
    </row>
    <row r="6958" spans="1:10" hidden="1" x14ac:dyDescent="0.25">
      <c r="A6958" s="24" t="str">
        <f t="shared" si="110"/>
        <v>910030ARCELOR (BERTON SICARD)</v>
      </c>
      <c r="B6958" s="1">
        <v>910030</v>
      </c>
      <c r="C6958" s="1" t="s">
        <v>32898</v>
      </c>
      <c r="D6958" s="1" t="s">
        <v>78</v>
      </c>
      <c r="E6958" s="1" t="s">
        <v>1629</v>
      </c>
      <c r="F6958" s="1" t="s">
        <v>32900</v>
      </c>
      <c r="G6958" s="1" t="s">
        <v>655</v>
      </c>
      <c r="H6958">
        <v>910030</v>
      </c>
      <c r="I6958" s="1" t="s">
        <v>41</v>
      </c>
      <c r="J6958">
        <v>6.5</v>
      </c>
    </row>
    <row r="6959" spans="1:10" hidden="1" x14ac:dyDescent="0.25">
      <c r="A6959" s="24" t="str">
        <f t="shared" si="110"/>
        <v>910031ARCELOR (BERTON SICARD)</v>
      </c>
      <c r="B6959" s="1">
        <v>910031</v>
      </c>
      <c r="C6959" s="1" t="s">
        <v>32898</v>
      </c>
      <c r="D6959" s="1" t="s">
        <v>78</v>
      </c>
      <c r="E6959" s="1" t="s">
        <v>1073</v>
      </c>
      <c r="F6959" s="1" t="s">
        <v>32900</v>
      </c>
      <c r="G6959" s="1" t="s">
        <v>655</v>
      </c>
      <c r="H6959">
        <v>910031</v>
      </c>
      <c r="I6959" s="1" t="s">
        <v>41</v>
      </c>
      <c r="J6959">
        <v>6.5</v>
      </c>
    </row>
    <row r="6960" spans="1:10" hidden="1" x14ac:dyDescent="0.25">
      <c r="A6960" s="24" t="str">
        <f t="shared" si="110"/>
        <v>910040ARCELOR (BERTON SICARD)</v>
      </c>
      <c r="B6960" s="1">
        <v>910040</v>
      </c>
      <c r="C6960" s="1" t="s">
        <v>32898</v>
      </c>
      <c r="D6960" s="1" t="s">
        <v>78</v>
      </c>
      <c r="E6960" s="1" t="s">
        <v>2426</v>
      </c>
      <c r="F6960" s="1" t="s">
        <v>32900</v>
      </c>
      <c r="G6960" s="1" t="s">
        <v>655</v>
      </c>
      <c r="H6960">
        <v>910040</v>
      </c>
      <c r="I6960" s="1" t="s">
        <v>41</v>
      </c>
      <c r="J6960">
        <v>6.5</v>
      </c>
    </row>
    <row r="6961" spans="1:10" hidden="1" x14ac:dyDescent="0.25">
      <c r="A6961" s="24" t="str">
        <f t="shared" si="110"/>
        <v>910041ARCELOR (BERTON SICARD)</v>
      </c>
      <c r="B6961" s="1">
        <v>910041</v>
      </c>
      <c r="C6961" s="1" t="s">
        <v>32898</v>
      </c>
      <c r="D6961" s="1" t="s">
        <v>78</v>
      </c>
      <c r="E6961" s="1" t="s">
        <v>1685</v>
      </c>
      <c r="F6961" s="1" t="s">
        <v>32900</v>
      </c>
      <c r="G6961" s="1" t="s">
        <v>655</v>
      </c>
      <c r="H6961">
        <v>910041</v>
      </c>
      <c r="I6961" s="1" t="s">
        <v>41</v>
      </c>
      <c r="J6961">
        <v>6.5</v>
      </c>
    </row>
    <row r="6962" spans="1:10" hidden="1" x14ac:dyDescent="0.25">
      <c r="A6962" s="24" t="str">
        <f t="shared" si="110"/>
        <v>910050ARCELOR (BERTON SICARD)</v>
      </c>
      <c r="B6962" s="1">
        <v>910050</v>
      </c>
      <c r="C6962" s="1" t="s">
        <v>32898</v>
      </c>
      <c r="D6962" s="1" t="s">
        <v>78</v>
      </c>
      <c r="E6962" s="1" t="s">
        <v>1951</v>
      </c>
      <c r="F6962" s="1" t="s">
        <v>32900</v>
      </c>
      <c r="G6962" s="1" t="s">
        <v>655</v>
      </c>
      <c r="H6962">
        <v>910050</v>
      </c>
      <c r="I6962" s="1" t="s">
        <v>41</v>
      </c>
      <c r="J6962">
        <v>6.5</v>
      </c>
    </row>
    <row r="6963" spans="1:10" hidden="1" x14ac:dyDescent="0.25">
      <c r="A6963" s="24" t="str">
        <f t="shared" si="110"/>
        <v>910051ARCELOR (BERTON SICARD)</v>
      </c>
      <c r="B6963" s="1">
        <v>910051</v>
      </c>
      <c r="C6963" s="1" t="s">
        <v>32898</v>
      </c>
      <c r="D6963" s="1" t="s">
        <v>78</v>
      </c>
      <c r="E6963" s="1" t="s">
        <v>1952</v>
      </c>
      <c r="F6963" s="1" t="s">
        <v>32900</v>
      </c>
      <c r="G6963" s="1" t="s">
        <v>655</v>
      </c>
      <c r="H6963">
        <v>910051</v>
      </c>
      <c r="I6963" s="1" t="s">
        <v>41</v>
      </c>
      <c r="J6963">
        <v>6.5</v>
      </c>
    </row>
    <row r="6964" spans="1:10" hidden="1" x14ac:dyDescent="0.25">
      <c r="A6964" s="24" t="str">
        <f t="shared" si="110"/>
        <v>910051NARCELOR (BERTON SICARD)</v>
      </c>
      <c r="B6964" s="1" t="s">
        <v>1953</v>
      </c>
      <c r="C6964" s="1" t="s">
        <v>32898</v>
      </c>
      <c r="D6964" s="1" t="s">
        <v>78</v>
      </c>
      <c r="E6964" s="1" t="s">
        <v>1952</v>
      </c>
      <c r="F6964" s="1" t="s">
        <v>32900</v>
      </c>
      <c r="G6964" s="1" t="s">
        <v>655</v>
      </c>
      <c r="H6964" t="s">
        <v>1953</v>
      </c>
      <c r="I6964" s="1" t="s">
        <v>41</v>
      </c>
      <c r="J6964">
        <v>6.5</v>
      </c>
    </row>
    <row r="6965" spans="1:10" hidden="1" x14ac:dyDescent="0.25">
      <c r="A6965" s="24" t="str">
        <f t="shared" si="110"/>
        <v>910052ARCELOR (BERTON SICARD)</v>
      </c>
      <c r="B6965" s="1">
        <v>910052</v>
      </c>
      <c r="C6965" s="1" t="s">
        <v>32898</v>
      </c>
      <c r="D6965" s="1" t="s">
        <v>78</v>
      </c>
      <c r="E6965" s="1" t="s">
        <v>1954</v>
      </c>
      <c r="F6965" s="1" t="s">
        <v>32900</v>
      </c>
      <c r="G6965" s="1" t="s">
        <v>655</v>
      </c>
      <c r="H6965">
        <v>910052</v>
      </c>
      <c r="I6965" s="1" t="s">
        <v>41</v>
      </c>
      <c r="J6965">
        <v>6.5</v>
      </c>
    </row>
    <row r="6966" spans="1:10" hidden="1" x14ac:dyDescent="0.25">
      <c r="A6966" s="24" t="str">
        <f t="shared" si="110"/>
        <v>910200ARCELOR (BERTON SICARD)</v>
      </c>
      <c r="B6966" s="1">
        <v>910200</v>
      </c>
      <c r="C6966" s="1" t="s">
        <v>32898</v>
      </c>
      <c r="D6966" s="1" t="s">
        <v>78</v>
      </c>
      <c r="E6966" s="1" t="s">
        <v>1922</v>
      </c>
      <c r="F6966" s="1" t="s">
        <v>32900</v>
      </c>
      <c r="G6966" s="1" t="s">
        <v>655</v>
      </c>
      <c r="H6966">
        <v>910200</v>
      </c>
      <c r="I6966" s="1" t="s">
        <v>41</v>
      </c>
      <c r="J6966">
        <v>6.5</v>
      </c>
    </row>
    <row r="6967" spans="1:10" hidden="1" x14ac:dyDescent="0.25">
      <c r="A6967" s="24" t="str">
        <f t="shared" si="110"/>
        <v>910210PARCELOR (BERTON SICARD)</v>
      </c>
      <c r="B6967" s="1" t="s">
        <v>1956</v>
      </c>
      <c r="C6967" s="1" t="s">
        <v>32898</v>
      </c>
      <c r="D6967" s="1" t="s">
        <v>78</v>
      </c>
      <c r="E6967" s="1" t="s">
        <v>1957</v>
      </c>
      <c r="F6967" s="1" t="s">
        <v>32900</v>
      </c>
      <c r="G6967" s="1" t="s">
        <v>655</v>
      </c>
      <c r="H6967" t="s">
        <v>1956</v>
      </c>
      <c r="I6967" s="1" t="s">
        <v>41</v>
      </c>
      <c r="J6967">
        <v>6.5</v>
      </c>
    </row>
    <row r="6968" spans="1:10" hidden="1" x14ac:dyDescent="0.25">
      <c r="A6968" s="24" t="str">
        <f t="shared" si="110"/>
        <v>910211PARCELOR (BERTON SICARD)</v>
      </c>
      <c r="B6968" s="1" t="s">
        <v>1958</v>
      </c>
      <c r="C6968" s="1" t="s">
        <v>32898</v>
      </c>
      <c r="D6968" s="1" t="s">
        <v>78</v>
      </c>
      <c r="E6968" s="1" t="s">
        <v>1959</v>
      </c>
      <c r="F6968" s="1" t="s">
        <v>32900</v>
      </c>
      <c r="G6968" s="1" t="s">
        <v>655</v>
      </c>
      <c r="H6968" t="s">
        <v>1958</v>
      </c>
      <c r="I6968" s="1" t="s">
        <v>41</v>
      </c>
      <c r="J6968">
        <v>6.5</v>
      </c>
    </row>
    <row r="6969" spans="1:10" hidden="1" x14ac:dyDescent="0.25">
      <c r="A6969" s="24" t="str">
        <f t="shared" si="110"/>
        <v>910212ARCELOR (BERTON SICARD)</v>
      </c>
      <c r="B6969" s="1">
        <v>910212</v>
      </c>
      <c r="C6969" s="1" t="s">
        <v>32898</v>
      </c>
      <c r="D6969" s="1" t="s">
        <v>78</v>
      </c>
      <c r="E6969" s="1" t="s">
        <v>1960</v>
      </c>
      <c r="F6969" s="1" t="s">
        <v>32900</v>
      </c>
      <c r="G6969" s="1" t="s">
        <v>655</v>
      </c>
      <c r="H6969">
        <v>910212</v>
      </c>
      <c r="I6969" s="1" t="s">
        <v>41</v>
      </c>
      <c r="J6969">
        <v>6.5</v>
      </c>
    </row>
    <row r="6970" spans="1:10" hidden="1" x14ac:dyDescent="0.25">
      <c r="A6970" s="24" t="str">
        <f t="shared" si="110"/>
        <v>910213ARCELOR (BERTON SICARD)</v>
      </c>
      <c r="B6970" s="1">
        <v>910213</v>
      </c>
      <c r="C6970" s="1" t="s">
        <v>32898</v>
      </c>
      <c r="D6970" s="1" t="s">
        <v>78</v>
      </c>
      <c r="E6970" s="1" t="s">
        <v>1960</v>
      </c>
      <c r="F6970" s="1" t="s">
        <v>32900</v>
      </c>
      <c r="G6970" s="1" t="s">
        <v>655</v>
      </c>
      <c r="H6970">
        <v>910213</v>
      </c>
      <c r="I6970" s="1" t="s">
        <v>41</v>
      </c>
      <c r="J6970">
        <v>6.5</v>
      </c>
    </row>
    <row r="6971" spans="1:10" hidden="1" x14ac:dyDescent="0.25">
      <c r="A6971" s="24" t="str">
        <f t="shared" si="110"/>
        <v>910224ARCELOR (BERTON SICARD)</v>
      </c>
      <c r="B6971" s="1">
        <v>910224</v>
      </c>
      <c r="C6971" s="1" t="s">
        <v>32898</v>
      </c>
      <c r="D6971" s="1" t="s">
        <v>78</v>
      </c>
      <c r="E6971" s="1" t="s">
        <v>2276</v>
      </c>
      <c r="F6971" s="1" t="s">
        <v>32900</v>
      </c>
      <c r="G6971" s="1" t="s">
        <v>655</v>
      </c>
      <c r="H6971">
        <v>910224</v>
      </c>
      <c r="I6971" s="1" t="s">
        <v>41</v>
      </c>
      <c r="J6971">
        <v>6.5</v>
      </c>
    </row>
    <row r="6972" spans="1:10" hidden="1" x14ac:dyDescent="0.25">
      <c r="A6972" s="24" t="str">
        <f t="shared" si="110"/>
        <v>910225ARCELOR (BERTON SICARD)</v>
      </c>
      <c r="B6972" s="1">
        <v>910225</v>
      </c>
      <c r="C6972" s="1" t="s">
        <v>32898</v>
      </c>
      <c r="D6972" s="1" t="s">
        <v>78</v>
      </c>
      <c r="E6972" s="1" t="s">
        <v>1962</v>
      </c>
      <c r="F6972" s="1" t="s">
        <v>32900</v>
      </c>
      <c r="G6972" s="1" t="s">
        <v>655</v>
      </c>
      <c r="H6972">
        <v>910225</v>
      </c>
      <c r="I6972" s="1" t="s">
        <v>41</v>
      </c>
      <c r="J6972">
        <v>6.5</v>
      </c>
    </row>
    <row r="6973" spans="1:10" hidden="1" x14ac:dyDescent="0.25">
      <c r="A6973" s="24" t="str">
        <f t="shared" si="110"/>
        <v>920003ARCELOR (BERTON SICARD)</v>
      </c>
      <c r="B6973" s="1">
        <v>920003</v>
      </c>
      <c r="C6973" s="1" t="s">
        <v>32898</v>
      </c>
      <c r="D6973" s="1" t="s">
        <v>78</v>
      </c>
      <c r="E6973" s="1" t="s">
        <v>1963</v>
      </c>
      <c r="F6973" s="1" t="s">
        <v>32900</v>
      </c>
      <c r="G6973" s="1" t="s">
        <v>655</v>
      </c>
      <c r="H6973">
        <v>920003</v>
      </c>
      <c r="I6973" s="1" t="s">
        <v>41</v>
      </c>
      <c r="J6973">
        <v>6.5</v>
      </c>
    </row>
    <row r="6974" spans="1:10" hidden="1" x14ac:dyDescent="0.25">
      <c r="A6974" s="24" t="str">
        <f t="shared" si="110"/>
        <v>920004ARCELOR (BERTON SICARD)</v>
      </c>
      <c r="B6974" s="1">
        <v>920004</v>
      </c>
      <c r="C6974" s="1" t="s">
        <v>32898</v>
      </c>
      <c r="D6974" s="1" t="s">
        <v>78</v>
      </c>
      <c r="E6974" s="1" t="s">
        <v>1964</v>
      </c>
      <c r="F6974" s="1" t="s">
        <v>32900</v>
      </c>
      <c r="G6974" s="1" t="s">
        <v>655</v>
      </c>
      <c r="H6974">
        <v>920004</v>
      </c>
      <c r="I6974" s="1" t="s">
        <v>41</v>
      </c>
      <c r="J6974">
        <v>6.5</v>
      </c>
    </row>
    <row r="6975" spans="1:10" hidden="1" x14ac:dyDescent="0.25">
      <c r="A6975" s="24" t="str">
        <f t="shared" si="110"/>
        <v>920005ARCELOR (BERTON SICARD)</v>
      </c>
      <c r="B6975" s="1">
        <v>920005</v>
      </c>
      <c r="C6975" s="1" t="s">
        <v>32898</v>
      </c>
      <c r="D6975" s="1" t="s">
        <v>78</v>
      </c>
      <c r="E6975" s="1" t="s">
        <v>1965</v>
      </c>
      <c r="F6975" s="1" t="s">
        <v>32900</v>
      </c>
      <c r="G6975" s="1" t="s">
        <v>655</v>
      </c>
      <c r="H6975">
        <v>920005</v>
      </c>
      <c r="I6975" s="1" t="s">
        <v>41</v>
      </c>
      <c r="J6975">
        <v>6.5</v>
      </c>
    </row>
    <row r="6976" spans="1:10" hidden="1" x14ac:dyDescent="0.25">
      <c r="A6976" s="24" t="str">
        <f t="shared" si="110"/>
        <v>920006ARCELOR (BERTON SICARD)</v>
      </c>
      <c r="B6976" s="1">
        <v>920006</v>
      </c>
      <c r="C6976" s="1" t="s">
        <v>32898</v>
      </c>
      <c r="D6976" s="1" t="s">
        <v>78</v>
      </c>
      <c r="E6976" s="1" t="s">
        <v>1963</v>
      </c>
      <c r="F6976" s="1" t="s">
        <v>32900</v>
      </c>
      <c r="G6976" s="1" t="s">
        <v>655</v>
      </c>
      <c r="H6976">
        <v>920006</v>
      </c>
      <c r="I6976" s="1" t="s">
        <v>41</v>
      </c>
      <c r="J6976">
        <v>6.5</v>
      </c>
    </row>
    <row r="6977" spans="1:10" hidden="1" x14ac:dyDescent="0.25">
      <c r="A6977" s="24" t="str">
        <f t="shared" si="110"/>
        <v>920007ARCELOR (BERTON SICARD)</v>
      </c>
      <c r="B6977" s="1">
        <v>920007</v>
      </c>
      <c r="C6977" s="1" t="s">
        <v>32898</v>
      </c>
      <c r="D6977" s="1" t="s">
        <v>78</v>
      </c>
      <c r="E6977" s="1" t="s">
        <v>1966</v>
      </c>
      <c r="F6977" s="1" t="s">
        <v>32900</v>
      </c>
      <c r="G6977" s="1" t="s">
        <v>655</v>
      </c>
      <c r="H6977">
        <v>920007</v>
      </c>
      <c r="I6977" s="1" t="s">
        <v>41</v>
      </c>
      <c r="J6977">
        <v>6.5</v>
      </c>
    </row>
    <row r="6978" spans="1:10" hidden="1" x14ac:dyDescent="0.25">
      <c r="A6978" s="24" t="str">
        <f t="shared" si="110"/>
        <v>920008ARCELOR (BERTON SICARD)</v>
      </c>
      <c r="B6978" s="1">
        <v>920008</v>
      </c>
      <c r="C6978" s="1" t="s">
        <v>32898</v>
      </c>
      <c r="D6978" s="1" t="s">
        <v>78</v>
      </c>
      <c r="E6978" s="1" t="s">
        <v>1967</v>
      </c>
      <c r="F6978" s="1" t="s">
        <v>32900</v>
      </c>
      <c r="G6978" s="1" t="s">
        <v>655</v>
      </c>
      <c r="H6978">
        <v>920008</v>
      </c>
      <c r="I6978" s="1" t="s">
        <v>41</v>
      </c>
      <c r="J6978">
        <v>6.5</v>
      </c>
    </row>
    <row r="6979" spans="1:10" hidden="1" x14ac:dyDescent="0.25">
      <c r="A6979" s="24" t="str">
        <f t="shared" si="110"/>
        <v>920009ARCELOR (BERTON SICARD)</v>
      </c>
      <c r="B6979" s="1">
        <v>920009</v>
      </c>
      <c r="C6979" s="1" t="s">
        <v>32898</v>
      </c>
      <c r="D6979" s="1" t="s">
        <v>78</v>
      </c>
      <c r="E6979" s="1" t="s">
        <v>1968</v>
      </c>
      <c r="F6979" s="1" t="s">
        <v>32900</v>
      </c>
      <c r="G6979" s="1" t="s">
        <v>655</v>
      </c>
      <c r="H6979">
        <v>920009</v>
      </c>
      <c r="I6979" s="1" t="s">
        <v>41</v>
      </c>
      <c r="J6979">
        <v>6.5</v>
      </c>
    </row>
    <row r="6980" spans="1:10" hidden="1" x14ac:dyDescent="0.25">
      <c r="A6980" s="24" t="str">
        <f t="shared" si="110"/>
        <v>920011ARCELOR (BERTON SICARD)</v>
      </c>
      <c r="B6980" s="1">
        <v>920011</v>
      </c>
      <c r="C6980" s="1" t="s">
        <v>32898</v>
      </c>
      <c r="D6980" s="1" t="s">
        <v>78</v>
      </c>
      <c r="E6980" s="1" t="s">
        <v>1970</v>
      </c>
      <c r="F6980" s="1" t="s">
        <v>32900</v>
      </c>
      <c r="G6980" s="1" t="s">
        <v>655</v>
      </c>
      <c r="H6980">
        <v>920011</v>
      </c>
      <c r="I6980" s="1" t="s">
        <v>41</v>
      </c>
      <c r="J6980">
        <v>6.5</v>
      </c>
    </row>
    <row r="6981" spans="1:10" hidden="1" x14ac:dyDescent="0.25">
      <c r="A6981" s="24" t="str">
        <f t="shared" si="110"/>
        <v>920012ARCELOR (BERTON SICARD)</v>
      </c>
      <c r="B6981" s="1">
        <v>920012</v>
      </c>
      <c r="C6981" s="1" t="s">
        <v>32898</v>
      </c>
      <c r="D6981" s="1" t="s">
        <v>78</v>
      </c>
      <c r="E6981" s="1" t="s">
        <v>1971</v>
      </c>
      <c r="F6981" s="1" t="s">
        <v>32900</v>
      </c>
      <c r="G6981" s="1" t="s">
        <v>655</v>
      </c>
      <c r="H6981">
        <v>920012</v>
      </c>
      <c r="I6981" s="1" t="s">
        <v>41</v>
      </c>
      <c r="J6981">
        <v>6.5</v>
      </c>
    </row>
    <row r="6982" spans="1:10" hidden="1" x14ac:dyDescent="0.25">
      <c r="A6982" s="24" t="str">
        <f t="shared" si="110"/>
        <v>920013ARCELOR (BERTON SICARD)</v>
      </c>
      <c r="B6982" s="1">
        <v>920013</v>
      </c>
      <c r="C6982" s="1" t="s">
        <v>32898</v>
      </c>
      <c r="D6982" s="1" t="s">
        <v>78</v>
      </c>
      <c r="E6982" s="1" t="s">
        <v>1972</v>
      </c>
      <c r="F6982" s="1" t="s">
        <v>32900</v>
      </c>
      <c r="G6982" s="1" t="s">
        <v>655</v>
      </c>
      <c r="H6982">
        <v>920013</v>
      </c>
      <c r="I6982" s="1" t="s">
        <v>41</v>
      </c>
      <c r="J6982">
        <v>6.5</v>
      </c>
    </row>
    <row r="6983" spans="1:10" hidden="1" x14ac:dyDescent="0.25">
      <c r="A6983" s="24" t="str">
        <f t="shared" si="110"/>
        <v>920014ARCELOR (BERTON SICARD)</v>
      </c>
      <c r="B6983" s="1">
        <v>920014</v>
      </c>
      <c r="C6983" s="1" t="s">
        <v>32898</v>
      </c>
      <c r="D6983" s="1" t="s">
        <v>78</v>
      </c>
      <c r="E6983" s="1" t="s">
        <v>1973</v>
      </c>
      <c r="F6983" s="1" t="s">
        <v>32900</v>
      </c>
      <c r="G6983" s="1" t="s">
        <v>655</v>
      </c>
      <c r="H6983">
        <v>920014</v>
      </c>
      <c r="I6983" s="1" t="s">
        <v>41</v>
      </c>
      <c r="J6983">
        <v>6.5</v>
      </c>
    </row>
    <row r="6984" spans="1:10" hidden="1" x14ac:dyDescent="0.25">
      <c r="A6984" s="24" t="str">
        <f t="shared" si="110"/>
        <v>920025ARCELOR (BERTON SICARD)</v>
      </c>
      <c r="B6984" s="1">
        <v>920025</v>
      </c>
      <c r="C6984" s="1" t="s">
        <v>32898</v>
      </c>
      <c r="D6984" s="1" t="s">
        <v>78</v>
      </c>
      <c r="E6984" s="1" t="s">
        <v>1976</v>
      </c>
      <c r="F6984" s="1" t="s">
        <v>32900</v>
      </c>
      <c r="G6984" s="1" t="s">
        <v>655</v>
      </c>
      <c r="H6984">
        <v>920025</v>
      </c>
      <c r="I6984" s="1" t="s">
        <v>41</v>
      </c>
      <c r="J6984">
        <v>6.5</v>
      </c>
    </row>
    <row r="6985" spans="1:10" hidden="1" x14ac:dyDescent="0.25">
      <c r="A6985" s="24" t="str">
        <f t="shared" si="110"/>
        <v>920042ARCELOR (BERTON SICARD)</v>
      </c>
      <c r="B6985" s="1">
        <v>920042</v>
      </c>
      <c r="C6985" s="1" t="s">
        <v>32898</v>
      </c>
      <c r="D6985" s="1" t="s">
        <v>78</v>
      </c>
      <c r="E6985" s="1" t="s">
        <v>1977</v>
      </c>
      <c r="F6985" s="1" t="s">
        <v>32900</v>
      </c>
      <c r="G6985" s="1" t="s">
        <v>655</v>
      </c>
      <c r="H6985">
        <v>920042</v>
      </c>
      <c r="I6985" s="1" t="s">
        <v>41</v>
      </c>
      <c r="J6985">
        <v>6.5</v>
      </c>
    </row>
    <row r="6986" spans="1:10" hidden="1" x14ac:dyDescent="0.25">
      <c r="A6986" s="24" t="str">
        <f t="shared" si="110"/>
        <v>920043ARCELOR (BERTON SICARD)</v>
      </c>
      <c r="B6986" s="1">
        <v>920043</v>
      </c>
      <c r="C6986" s="1" t="s">
        <v>32898</v>
      </c>
      <c r="D6986" s="1" t="s">
        <v>78</v>
      </c>
      <c r="E6986" s="1" t="s">
        <v>1978</v>
      </c>
      <c r="F6986" s="1" t="s">
        <v>32900</v>
      </c>
      <c r="G6986" s="1" t="s">
        <v>655</v>
      </c>
      <c r="H6986">
        <v>920043</v>
      </c>
      <c r="I6986" s="1" t="s">
        <v>41</v>
      </c>
      <c r="J6986">
        <v>6.5</v>
      </c>
    </row>
    <row r="6987" spans="1:10" hidden="1" x14ac:dyDescent="0.25">
      <c r="A6987" s="24" t="str">
        <f t="shared" si="110"/>
        <v>920050ARCELOR (BERTON SICARD)</v>
      </c>
      <c r="B6987" s="1">
        <v>920050</v>
      </c>
      <c r="C6987" s="1" t="s">
        <v>32898</v>
      </c>
      <c r="D6987" s="1" t="s">
        <v>78</v>
      </c>
      <c r="E6987" s="1" t="s">
        <v>1979</v>
      </c>
      <c r="F6987" s="1" t="s">
        <v>32900</v>
      </c>
      <c r="G6987" s="1" t="s">
        <v>655</v>
      </c>
      <c r="H6987">
        <v>920050</v>
      </c>
      <c r="I6987" s="1" t="s">
        <v>41</v>
      </c>
      <c r="J6987">
        <v>6.5</v>
      </c>
    </row>
    <row r="6988" spans="1:10" hidden="1" x14ac:dyDescent="0.25">
      <c r="A6988" s="24" t="str">
        <f t="shared" ref="A6988:A7051" si="111">B6988&amp;F6988</f>
        <v>920051ARCELOR (BERTON SICARD)</v>
      </c>
      <c r="B6988" s="1">
        <v>920051</v>
      </c>
      <c r="C6988" s="1" t="s">
        <v>32898</v>
      </c>
      <c r="D6988" s="1" t="s">
        <v>78</v>
      </c>
      <c r="E6988" s="1" t="s">
        <v>1980</v>
      </c>
      <c r="F6988" s="1" t="s">
        <v>32900</v>
      </c>
      <c r="G6988" s="1" t="s">
        <v>655</v>
      </c>
      <c r="H6988">
        <v>920051</v>
      </c>
      <c r="I6988" s="1" t="s">
        <v>41</v>
      </c>
      <c r="J6988">
        <v>6.5</v>
      </c>
    </row>
    <row r="6989" spans="1:10" hidden="1" x14ac:dyDescent="0.25">
      <c r="A6989" s="24" t="str">
        <f t="shared" si="111"/>
        <v>920052ARCELOR (BERTON SICARD)</v>
      </c>
      <c r="B6989" s="1">
        <v>920052</v>
      </c>
      <c r="C6989" s="1" t="s">
        <v>32898</v>
      </c>
      <c r="D6989" s="1" t="s">
        <v>78</v>
      </c>
      <c r="E6989" s="1" t="s">
        <v>1981</v>
      </c>
      <c r="F6989" s="1" t="s">
        <v>32900</v>
      </c>
      <c r="G6989" s="1" t="s">
        <v>655</v>
      </c>
      <c r="H6989">
        <v>920052</v>
      </c>
      <c r="I6989" s="1" t="s">
        <v>41</v>
      </c>
      <c r="J6989">
        <v>6.5</v>
      </c>
    </row>
    <row r="6990" spans="1:10" hidden="1" x14ac:dyDescent="0.25">
      <c r="A6990" s="24" t="str">
        <f t="shared" si="111"/>
        <v>920053ARCELOR (BERTON SICARD)</v>
      </c>
      <c r="B6990" s="1">
        <v>920053</v>
      </c>
      <c r="C6990" s="1" t="s">
        <v>32898</v>
      </c>
      <c r="D6990" s="1" t="s">
        <v>78</v>
      </c>
      <c r="E6990" s="1" t="s">
        <v>1982</v>
      </c>
      <c r="F6990" s="1" t="s">
        <v>32900</v>
      </c>
      <c r="G6990" s="1" t="s">
        <v>655</v>
      </c>
      <c r="H6990">
        <v>920053</v>
      </c>
      <c r="I6990" s="1" t="s">
        <v>41</v>
      </c>
      <c r="J6990">
        <v>6.5</v>
      </c>
    </row>
    <row r="6991" spans="1:10" hidden="1" x14ac:dyDescent="0.25">
      <c r="A6991" s="24" t="str">
        <f t="shared" si="111"/>
        <v>920221ARCELOR (BERTON SICARD)</v>
      </c>
      <c r="B6991" s="1">
        <v>920221</v>
      </c>
      <c r="C6991" s="1" t="s">
        <v>32898</v>
      </c>
      <c r="D6991" s="1" t="s">
        <v>78</v>
      </c>
      <c r="E6991" s="1" t="s">
        <v>1983</v>
      </c>
      <c r="F6991" s="1" t="s">
        <v>32900</v>
      </c>
      <c r="G6991" s="1" t="s">
        <v>655</v>
      </c>
      <c r="H6991">
        <v>920221</v>
      </c>
      <c r="I6991" s="1" t="s">
        <v>41</v>
      </c>
      <c r="J6991">
        <v>6.5</v>
      </c>
    </row>
    <row r="6992" spans="1:10" hidden="1" x14ac:dyDescent="0.25">
      <c r="A6992" s="24" t="str">
        <f t="shared" si="111"/>
        <v>920223ARCELOR (BERTON SICARD)</v>
      </c>
      <c r="B6992" s="1">
        <v>920223</v>
      </c>
      <c r="C6992" s="1" t="s">
        <v>32898</v>
      </c>
      <c r="D6992" s="1" t="s">
        <v>78</v>
      </c>
      <c r="E6992" s="1" t="s">
        <v>1986</v>
      </c>
      <c r="F6992" s="1" t="s">
        <v>32900</v>
      </c>
      <c r="G6992" s="1" t="s">
        <v>655</v>
      </c>
      <c r="H6992">
        <v>920223</v>
      </c>
      <c r="I6992" s="1" t="s">
        <v>41</v>
      </c>
      <c r="J6992">
        <v>6.5</v>
      </c>
    </row>
    <row r="6993" spans="1:10" hidden="1" x14ac:dyDescent="0.25">
      <c r="A6993" s="24" t="str">
        <f t="shared" si="111"/>
        <v>920224ARCELOR (BERTON SICARD)</v>
      </c>
      <c r="B6993" s="1">
        <v>920224</v>
      </c>
      <c r="C6993" s="1" t="s">
        <v>32898</v>
      </c>
      <c r="D6993" s="1" t="s">
        <v>168</v>
      </c>
      <c r="E6993" s="1" t="s">
        <v>1493</v>
      </c>
      <c r="F6993" s="1" t="s">
        <v>32900</v>
      </c>
      <c r="G6993" s="1" t="s">
        <v>655</v>
      </c>
      <c r="H6993">
        <v>920224</v>
      </c>
      <c r="I6993" s="1" t="s">
        <v>41</v>
      </c>
      <c r="J6993">
        <v>6.5</v>
      </c>
    </row>
    <row r="6994" spans="1:10" hidden="1" x14ac:dyDescent="0.25">
      <c r="A6994" s="24" t="str">
        <f t="shared" si="111"/>
        <v>920230ARCELOR (BERTON SICARD)</v>
      </c>
      <c r="B6994" s="1">
        <v>920230</v>
      </c>
      <c r="C6994" s="1" t="s">
        <v>32898</v>
      </c>
      <c r="D6994" s="1" t="s">
        <v>78</v>
      </c>
      <c r="E6994" s="1" t="s">
        <v>1987</v>
      </c>
      <c r="F6994" s="1" t="s">
        <v>32900</v>
      </c>
      <c r="G6994" s="1" t="s">
        <v>655</v>
      </c>
      <c r="H6994">
        <v>920230</v>
      </c>
      <c r="I6994" s="1" t="s">
        <v>41</v>
      </c>
      <c r="J6994">
        <v>6.5</v>
      </c>
    </row>
    <row r="6995" spans="1:10" hidden="1" x14ac:dyDescent="0.25">
      <c r="A6995" s="24" t="str">
        <f t="shared" si="111"/>
        <v>950014ARCELOR (BERTON SICARD)</v>
      </c>
      <c r="B6995" s="1">
        <v>950014</v>
      </c>
      <c r="C6995" s="1" t="s">
        <v>32898</v>
      </c>
      <c r="D6995" s="1" t="s">
        <v>78</v>
      </c>
      <c r="E6995" s="1" t="s">
        <v>2430</v>
      </c>
      <c r="F6995" s="1" t="s">
        <v>32900</v>
      </c>
      <c r="G6995" s="1" t="s">
        <v>655</v>
      </c>
      <c r="H6995">
        <v>950014</v>
      </c>
      <c r="I6995" s="1" t="s">
        <v>41</v>
      </c>
      <c r="J6995">
        <v>1</v>
      </c>
    </row>
    <row r="6996" spans="1:10" hidden="1" x14ac:dyDescent="0.25">
      <c r="A6996" s="24" t="str">
        <f t="shared" si="111"/>
        <v>950015ARCELOR (BERTON SICARD)</v>
      </c>
      <c r="B6996" s="1">
        <v>950015</v>
      </c>
      <c r="C6996" s="1" t="s">
        <v>32898</v>
      </c>
      <c r="D6996" s="1" t="s">
        <v>78</v>
      </c>
      <c r="E6996" s="1" t="s">
        <v>2431</v>
      </c>
      <c r="F6996" s="1" t="s">
        <v>32900</v>
      </c>
      <c r="G6996" s="1" t="s">
        <v>655</v>
      </c>
      <c r="H6996">
        <v>950015</v>
      </c>
      <c r="I6996" s="1" t="s">
        <v>41</v>
      </c>
      <c r="J6996">
        <v>1</v>
      </c>
    </row>
    <row r="6997" spans="1:10" hidden="1" x14ac:dyDescent="0.25">
      <c r="A6997" s="24" t="str">
        <f t="shared" si="111"/>
        <v>950016ARCELOR (BERTON SICARD)</v>
      </c>
      <c r="B6997" s="1">
        <v>950016</v>
      </c>
      <c r="C6997" s="1" t="s">
        <v>32898</v>
      </c>
      <c r="D6997" s="1" t="s">
        <v>78</v>
      </c>
      <c r="E6997" s="1" t="s">
        <v>2432</v>
      </c>
      <c r="F6997" s="1" t="s">
        <v>32900</v>
      </c>
      <c r="G6997" s="1" t="s">
        <v>655</v>
      </c>
      <c r="H6997">
        <v>950016</v>
      </c>
      <c r="I6997" s="1" t="s">
        <v>41</v>
      </c>
      <c r="J6997">
        <v>1</v>
      </c>
    </row>
    <row r="6998" spans="1:10" hidden="1" x14ac:dyDescent="0.25">
      <c r="A6998" s="24" t="str">
        <f t="shared" si="111"/>
        <v>950017ARCELOR (BERTON SICARD)</v>
      </c>
      <c r="B6998" s="1">
        <v>950017</v>
      </c>
      <c r="C6998" s="1" t="s">
        <v>32898</v>
      </c>
      <c r="D6998" s="1" t="s">
        <v>78</v>
      </c>
      <c r="E6998" s="1" t="s">
        <v>2433</v>
      </c>
      <c r="F6998" s="1" t="s">
        <v>32900</v>
      </c>
      <c r="G6998" s="1" t="s">
        <v>655</v>
      </c>
      <c r="H6998">
        <v>950017</v>
      </c>
      <c r="I6998" s="1" t="s">
        <v>41</v>
      </c>
      <c r="J6998">
        <v>1</v>
      </c>
    </row>
    <row r="6999" spans="1:10" hidden="1" x14ac:dyDescent="0.25">
      <c r="A6999" s="24" t="str">
        <f t="shared" si="111"/>
        <v>960221ARCELOR (BERTON SICARD)</v>
      </c>
      <c r="B6999" s="1">
        <v>960221</v>
      </c>
      <c r="C6999" s="1" t="s">
        <v>32898</v>
      </c>
      <c r="D6999" s="1" t="s">
        <v>78</v>
      </c>
      <c r="E6999" s="1" t="s">
        <v>2446</v>
      </c>
      <c r="F6999" s="1" t="s">
        <v>32900</v>
      </c>
      <c r="G6999" s="1" t="s">
        <v>655</v>
      </c>
      <c r="H6999">
        <v>960221</v>
      </c>
      <c r="I6999" s="1" t="s">
        <v>41</v>
      </c>
      <c r="J6999">
        <v>2</v>
      </c>
    </row>
    <row r="7000" spans="1:10" hidden="1" x14ac:dyDescent="0.25">
      <c r="A7000" s="24" t="str">
        <f t="shared" si="111"/>
        <v>A5032ARCELOR (BERTON SICARD)</v>
      </c>
      <c r="B7000" s="1" t="s">
        <v>1988</v>
      </c>
      <c r="C7000" s="1" t="s">
        <v>32898</v>
      </c>
      <c r="D7000" s="1" t="s">
        <v>78</v>
      </c>
      <c r="E7000" s="1" t="s">
        <v>1989</v>
      </c>
      <c r="F7000" s="1" t="s">
        <v>32900</v>
      </c>
      <c r="G7000" s="1" t="s">
        <v>655</v>
      </c>
      <c r="H7000" t="s">
        <v>1988</v>
      </c>
      <c r="I7000" s="1" t="s">
        <v>41</v>
      </c>
      <c r="J7000">
        <v>1</v>
      </c>
    </row>
    <row r="7001" spans="1:10" hidden="1" x14ac:dyDescent="0.25">
      <c r="A7001" s="24" t="str">
        <f t="shared" si="111"/>
        <v>A5034ARCELOR (BERTON SICARD)</v>
      </c>
      <c r="B7001" s="1" t="s">
        <v>1990</v>
      </c>
      <c r="C7001" s="1" t="s">
        <v>32898</v>
      </c>
      <c r="D7001" s="1" t="s">
        <v>78</v>
      </c>
      <c r="E7001" s="1" t="s">
        <v>1991</v>
      </c>
      <c r="F7001" s="1" t="s">
        <v>32900</v>
      </c>
      <c r="G7001" s="1" t="s">
        <v>655</v>
      </c>
      <c r="H7001" t="s">
        <v>1990</v>
      </c>
      <c r="I7001" s="1" t="s">
        <v>41</v>
      </c>
      <c r="J7001">
        <v>1</v>
      </c>
    </row>
    <row r="7002" spans="1:10" hidden="1" x14ac:dyDescent="0.25">
      <c r="A7002" s="24" t="str">
        <f t="shared" si="111"/>
        <v>A5068ARCELOR (BERTON SICARD)</v>
      </c>
      <c r="B7002" s="1" t="s">
        <v>1996</v>
      </c>
      <c r="C7002" s="1" t="s">
        <v>32898</v>
      </c>
      <c r="D7002" s="1" t="s">
        <v>78</v>
      </c>
      <c r="E7002" s="1" t="s">
        <v>1997</v>
      </c>
      <c r="F7002" s="1" t="s">
        <v>32900</v>
      </c>
      <c r="G7002" s="1" t="s">
        <v>655</v>
      </c>
      <c r="H7002" t="s">
        <v>1996</v>
      </c>
      <c r="I7002" s="1" t="s">
        <v>41</v>
      </c>
      <c r="J7002">
        <v>1</v>
      </c>
    </row>
    <row r="7003" spans="1:10" hidden="1" x14ac:dyDescent="0.25">
      <c r="A7003" s="24" t="str">
        <f t="shared" si="111"/>
        <v>A5080ARCELOR (BERTON SICARD)</v>
      </c>
      <c r="B7003" s="1" t="s">
        <v>1998</v>
      </c>
      <c r="C7003" s="1" t="s">
        <v>32898</v>
      </c>
      <c r="D7003" s="1" t="s">
        <v>78</v>
      </c>
      <c r="E7003" s="1" t="s">
        <v>1999</v>
      </c>
      <c r="F7003" s="1" t="s">
        <v>32900</v>
      </c>
      <c r="G7003" s="1" t="s">
        <v>655</v>
      </c>
      <c r="H7003" t="s">
        <v>1998</v>
      </c>
      <c r="I7003" s="1" t="s">
        <v>41</v>
      </c>
      <c r="J7003">
        <v>1</v>
      </c>
    </row>
    <row r="7004" spans="1:10" hidden="1" x14ac:dyDescent="0.25">
      <c r="A7004" s="24" t="str">
        <f t="shared" si="111"/>
        <v>A5081ARCELOR (BERTON SICARD)</v>
      </c>
      <c r="B7004" s="1" t="s">
        <v>2000</v>
      </c>
      <c r="C7004" s="1" t="s">
        <v>32898</v>
      </c>
      <c r="D7004" s="1" t="s">
        <v>78</v>
      </c>
      <c r="E7004" s="1" t="s">
        <v>2001</v>
      </c>
      <c r="F7004" s="1" t="s">
        <v>32900</v>
      </c>
      <c r="G7004" s="1" t="s">
        <v>655</v>
      </c>
      <c r="H7004" t="s">
        <v>2000</v>
      </c>
      <c r="I7004" s="1" t="s">
        <v>41</v>
      </c>
      <c r="J7004">
        <v>1</v>
      </c>
    </row>
    <row r="7005" spans="1:10" hidden="1" x14ac:dyDescent="0.25">
      <c r="A7005" s="24" t="str">
        <f t="shared" si="111"/>
        <v>A5082ARCELOR (BERTON SICARD)</v>
      </c>
      <c r="B7005" s="1" t="s">
        <v>2002</v>
      </c>
      <c r="C7005" s="1" t="s">
        <v>32898</v>
      </c>
      <c r="D7005" s="1" t="s">
        <v>78</v>
      </c>
      <c r="E7005" s="1" t="s">
        <v>2003</v>
      </c>
      <c r="F7005" s="1" t="s">
        <v>32900</v>
      </c>
      <c r="G7005" s="1" t="s">
        <v>655</v>
      </c>
      <c r="H7005" t="s">
        <v>2002</v>
      </c>
      <c r="I7005" s="1" t="s">
        <v>41</v>
      </c>
      <c r="J7005">
        <v>1</v>
      </c>
    </row>
    <row r="7006" spans="1:10" hidden="1" x14ac:dyDescent="0.25">
      <c r="A7006" s="24" t="str">
        <f t="shared" si="111"/>
        <v>A5083ARCELOR (BERTON SICARD)</v>
      </c>
      <c r="B7006" s="1" t="s">
        <v>2004</v>
      </c>
      <c r="C7006" s="1" t="s">
        <v>32898</v>
      </c>
      <c r="D7006" s="1" t="s">
        <v>78</v>
      </c>
      <c r="E7006" s="1" t="s">
        <v>2005</v>
      </c>
      <c r="F7006" s="1" t="s">
        <v>32900</v>
      </c>
      <c r="G7006" s="1" t="s">
        <v>655</v>
      </c>
      <c r="H7006" t="s">
        <v>2004</v>
      </c>
      <c r="I7006" s="1" t="s">
        <v>41</v>
      </c>
      <c r="J7006">
        <v>1</v>
      </c>
    </row>
    <row r="7007" spans="1:10" hidden="1" x14ac:dyDescent="0.25">
      <c r="A7007" s="24" t="str">
        <f t="shared" si="111"/>
        <v>A5084ARCELOR (BERTON SICARD)</v>
      </c>
      <c r="B7007" s="1" t="s">
        <v>2006</v>
      </c>
      <c r="C7007" s="1" t="s">
        <v>32898</v>
      </c>
      <c r="D7007" s="1" t="s">
        <v>78</v>
      </c>
      <c r="E7007" s="1" t="s">
        <v>2007</v>
      </c>
      <c r="F7007" s="1" t="s">
        <v>32900</v>
      </c>
      <c r="G7007" s="1" t="s">
        <v>655</v>
      </c>
      <c r="H7007" t="s">
        <v>2006</v>
      </c>
      <c r="I7007" s="1" t="s">
        <v>41</v>
      </c>
      <c r="J7007">
        <v>1</v>
      </c>
    </row>
    <row r="7008" spans="1:10" hidden="1" x14ac:dyDescent="0.25">
      <c r="A7008" s="24" t="str">
        <f t="shared" si="111"/>
        <v>A5086ARCELOR (BERTON SICARD)</v>
      </c>
      <c r="B7008" s="1" t="s">
        <v>2008</v>
      </c>
      <c r="C7008" s="1" t="s">
        <v>32898</v>
      </c>
      <c r="D7008" s="1" t="s">
        <v>78</v>
      </c>
      <c r="E7008" s="1" t="s">
        <v>2009</v>
      </c>
      <c r="F7008" s="1" t="s">
        <v>32900</v>
      </c>
      <c r="G7008" s="1" t="s">
        <v>655</v>
      </c>
      <c r="H7008" t="s">
        <v>2008</v>
      </c>
      <c r="I7008" s="1" t="s">
        <v>41</v>
      </c>
      <c r="J7008">
        <v>1</v>
      </c>
    </row>
    <row r="7009" spans="1:10" hidden="1" x14ac:dyDescent="0.25">
      <c r="A7009" s="24" t="str">
        <f t="shared" si="111"/>
        <v>A5087ARCELOR (BERTON SICARD)</v>
      </c>
      <c r="B7009" s="1" t="s">
        <v>2010</v>
      </c>
      <c r="C7009" s="1" t="s">
        <v>32898</v>
      </c>
      <c r="D7009" s="1" t="s">
        <v>78</v>
      </c>
      <c r="E7009" s="1" t="s">
        <v>2011</v>
      </c>
      <c r="F7009" s="1" t="s">
        <v>32900</v>
      </c>
      <c r="G7009" s="1" t="s">
        <v>655</v>
      </c>
      <c r="H7009" t="s">
        <v>2010</v>
      </c>
      <c r="I7009" s="1" t="s">
        <v>41</v>
      </c>
      <c r="J7009">
        <v>1</v>
      </c>
    </row>
    <row r="7010" spans="1:10" hidden="1" x14ac:dyDescent="0.25">
      <c r="A7010" s="24" t="str">
        <f t="shared" si="111"/>
        <v>A6077ARCELOR (BERTON SICARD)</v>
      </c>
      <c r="B7010" s="1" t="s">
        <v>2281</v>
      </c>
      <c r="C7010" s="1" t="s">
        <v>32898</v>
      </c>
      <c r="D7010" s="1" t="s">
        <v>78</v>
      </c>
      <c r="E7010" s="1" t="s">
        <v>2282</v>
      </c>
      <c r="F7010" s="1" t="s">
        <v>32900</v>
      </c>
      <c r="G7010" s="1" t="s">
        <v>655</v>
      </c>
      <c r="H7010" t="s">
        <v>2281</v>
      </c>
      <c r="I7010" s="1" t="s">
        <v>41</v>
      </c>
      <c r="J7010">
        <v>1</v>
      </c>
    </row>
    <row r="7011" spans="1:10" hidden="1" x14ac:dyDescent="0.25">
      <c r="A7011" s="24" t="str">
        <f t="shared" si="111"/>
        <v>P5003ARCELOR (BERTON SICARD)</v>
      </c>
      <c r="B7011" s="1" t="s">
        <v>676</v>
      </c>
      <c r="C7011" s="1" t="s">
        <v>32898</v>
      </c>
      <c r="D7011" s="1" t="s">
        <v>78</v>
      </c>
      <c r="E7011" s="1" t="s">
        <v>677</v>
      </c>
      <c r="F7011" s="1" t="s">
        <v>32900</v>
      </c>
      <c r="G7011" s="1" t="s">
        <v>655</v>
      </c>
      <c r="H7011" t="s">
        <v>676</v>
      </c>
      <c r="I7011" s="1" t="s">
        <v>41</v>
      </c>
      <c r="J7011">
        <v>6.5</v>
      </c>
    </row>
    <row r="7012" spans="1:10" hidden="1" x14ac:dyDescent="0.25">
      <c r="A7012" s="24" t="str">
        <f t="shared" si="111"/>
        <v>P5004ARCELOR (BERTON SICARD)</v>
      </c>
      <c r="B7012" s="1" t="s">
        <v>678</v>
      </c>
      <c r="C7012" s="1" t="s">
        <v>32898</v>
      </c>
      <c r="D7012" s="1" t="s">
        <v>78</v>
      </c>
      <c r="E7012" s="1" t="s">
        <v>679</v>
      </c>
      <c r="F7012" s="1" t="s">
        <v>32900</v>
      </c>
      <c r="G7012" s="1" t="s">
        <v>655</v>
      </c>
      <c r="H7012" t="s">
        <v>678</v>
      </c>
      <c r="I7012" s="1" t="s">
        <v>41</v>
      </c>
      <c r="J7012">
        <v>6.5</v>
      </c>
    </row>
    <row r="7013" spans="1:10" hidden="1" x14ac:dyDescent="0.25">
      <c r="A7013" s="24" t="str">
        <f t="shared" si="111"/>
        <v>P5005ARCELOR (BERTON SICARD)</v>
      </c>
      <c r="B7013" s="1" t="s">
        <v>680</v>
      </c>
      <c r="C7013" s="1" t="s">
        <v>32898</v>
      </c>
      <c r="D7013" s="1" t="s">
        <v>78</v>
      </c>
      <c r="E7013" s="1" t="s">
        <v>681</v>
      </c>
      <c r="F7013" s="1" t="s">
        <v>32900</v>
      </c>
      <c r="G7013" s="1" t="s">
        <v>655</v>
      </c>
      <c r="H7013" t="s">
        <v>680</v>
      </c>
      <c r="I7013" s="1" t="s">
        <v>41</v>
      </c>
      <c r="J7013">
        <v>6.5</v>
      </c>
    </row>
    <row r="7014" spans="1:10" hidden="1" x14ac:dyDescent="0.25">
      <c r="A7014" s="24" t="str">
        <f t="shared" si="111"/>
        <v>P5006TARCELOR (BERTON SICARD)</v>
      </c>
      <c r="B7014" s="1" t="s">
        <v>682</v>
      </c>
      <c r="C7014" s="1" t="s">
        <v>32898</v>
      </c>
      <c r="D7014" s="1" t="s">
        <v>78</v>
      </c>
      <c r="E7014" s="1" t="s">
        <v>683</v>
      </c>
      <c r="F7014" s="1" t="s">
        <v>32900</v>
      </c>
      <c r="G7014" s="1" t="s">
        <v>655</v>
      </c>
      <c r="H7014" t="s">
        <v>682</v>
      </c>
      <c r="I7014" s="1" t="s">
        <v>41</v>
      </c>
      <c r="J7014">
        <v>6.5</v>
      </c>
    </row>
    <row r="7015" spans="1:10" hidden="1" x14ac:dyDescent="0.25">
      <c r="A7015" s="24" t="str">
        <f t="shared" si="111"/>
        <v>P5007TARCELOR (BERTON SICARD)</v>
      </c>
      <c r="B7015" s="1" t="s">
        <v>684</v>
      </c>
      <c r="C7015" s="1" t="s">
        <v>32898</v>
      </c>
      <c r="D7015" s="1" t="s">
        <v>78</v>
      </c>
      <c r="E7015" s="1" t="s">
        <v>685</v>
      </c>
      <c r="F7015" s="1" t="s">
        <v>32900</v>
      </c>
      <c r="G7015" s="1" t="s">
        <v>655</v>
      </c>
      <c r="H7015" t="s">
        <v>684</v>
      </c>
      <c r="I7015" s="1" t="s">
        <v>41</v>
      </c>
      <c r="J7015">
        <v>6.5</v>
      </c>
    </row>
    <row r="7016" spans="1:10" hidden="1" x14ac:dyDescent="0.25">
      <c r="A7016" s="24" t="str">
        <f t="shared" si="111"/>
        <v>P5008TARCELOR (BERTON SICARD)</v>
      </c>
      <c r="B7016" s="1" t="s">
        <v>686</v>
      </c>
      <c r="C7016" s="1" t="s">
        <v>32898</v>
      </c>
      <c r="D7016" s="1" t="s">
        <v>78</v>
      </c>
      <c r="E7016" s="1" t="s">
        <v>687</v>
      </c>
      <c r="F7016" s="1" t="s">
        <v>32900</v>
      </c>
      <c r="G7016" s="1" t="s">
        <v>655</v>
      </c>
      <c r="H7016" t="s">
        <v>686</v>
      </c>
      <c r="I7016" s="1" t="s">
        <v>41</v>
      </c>
      <c r="J7016">
        <v>6.5</v>
      </c>
    </row>
    <row r="7017" spans="1:10" hidden="1" x14ac:dyDescent="0.25">
      <c r="A7017" s="24" t="str">
        <f t="shared" si="111"/>
        <v>P5009TARCELOR (BERTON SICARD)</v>
      </c>
      <c r="B7017" s="1" t="s">
        <v>688</v>
      </c>
      <c r="C7017" s="1" t="s">
        <v>32898</v>
      </c>
      <c r="D7017" s="1" t="s">
        <v>78</v>
      </c>
      <c r="E7017" s="1" t="s">
        <v>689</v>
      </c>
      <c r="F7017" s="1" t="s">
        <v>32900</v>
      </c>
      <c r="G7017" s="1" t="s">
        <v>655</v>
      </c>
      <c r="H7017" t="s">
        <v>688</v>
      </c>
      <c r="I7017" s="1" t="s">
        <v>41</v>
      </c>
      <c r="J7017">
        <v>6.5</v>
      </c>
    </row>
    <row r="7018" spans="1:10" hidden="1" x14ac:dyDescent="0.25">
      <c r="A7018" s="24" t="str">
        <f t="shared" si="111"/>
        <v>P5010TARCELOR (BERTON SICARD)</v>
      </c>
      <c r="B7018" s="1" t="s">
        <v>690</v>
      </c>
      <c r="C7018" s="1" t="s">
        <v>32898</v>
      </c>
      <c r="D7018" s="1" t="s">
        <v>78</v>
      </c>
      <c r="E7018" s="1" t="s">
        <v>691</v>
      </c>
      <c r="F7018" s="1" t="s">
        <v>32900</v>
      </c>
      <c r="G7018" s="1" t="s">
        <v>655</v>
      </c>
      <c r="H7018" t="s">
        <v>690</v>
      </c>
      <c r="I7018" s="1" t="s">
        <v>41</v>
      </c>
      <c r="J7018">
        <v>6.5</v>
      </c>
    </row>
    <row r="7019" spans="1:10" hidden="1" x14ac:dyDescent="0.25">
      <c r="A7019" s="24" t="str">
        <f t="shared" si="111"/>
        <v>P5011TARCELOR (BERTON SICARD)</v>
      </c>
      <c r="B7019" s="1" t="s">
        <v>692</v>
      </c>
      <c r="C7019" s="1" t="s">
        <v>32898</v>
      </c>
      <c r="D7019" s="1" t="s">
        <v>78</v>
      </c>
      <c r="E7019" s="1" t="s">
        <v>693</v>
      </c>
      <c r="F7019" s="1" t="s">
        <v>32900</v>
      </c>
      <c r="G7019" s="1" t="s">
        <v>655</v>
      </c>
      <c r="H7019" t="s">
        <v>692</v>
      </c>
      <c r="I7019" s="1" t="s">
        <v>41</v>
      </c>
      <c r="J7019">
        <v>6.5</v>
      </c>
    </row>
    <row r="7020" spans="1:10" hidden="1" x14ac:dyDescent="0.25">
      <c r="A7020" s="24" t="str">
        <f t="shared" si="111"/>
        <v>P5012TARCELOR (BERTON SICARD)</v>
      </c>
      <c r="B7020" s="1" t="s">
        <v>694</v>
      </c>
      <c r="C7020" s="1" t="s">
        <v>32898</v>
      </c>
      <c r="D7020" s="1" t="s">
        <v>78</v>
      </c>
      <c r="E7020" s="1" t="s">
        <v>695</v>
      </c>
      <c r="F7020" s="1" t="s">
        <v>32900</v>
      </c>
      <c r="G7020" s="1" t="s">
        <v>655</v>
      </c>
      <c r="H7020" t="s">
        <v>694</v>
      </c>
      <c r="I7020" s="1" t="s">
        <v>41</v>
      </c>
      <c r="J7020">
        <v>6.5</v>
      </c>
    </row>
    <row r="7021" spans="1:10" hidden="1" x14ac:dyDescent="0.25">
      <c r="A7021" s="24" t="str">
        <f t="shared" si="111"/>
        <v>P5013TARCELOR (BERTON SICARD)</v>
      </c>
      <c r="B7021" s="1" t="s">
        <v>696</v>
      </c>
      <c r="C7021" s="1" t="s">
        <v>32898</v>
      </c>
      <c r="D7021" s="1" t="s">
        <v>78</v>
      </c>
      <c r="E7021" s="1" t="s">
        <v>697</v>
      </c>
      <c r="F7021" s="1" t="s">
        <v>32900</v>
      </c>
      <c r="G7021" s="1" t="s">
        <v>655</v>
      </c>
      <c r="H7021" t="s">
        <v>696</v>
      </c>
      <c r="I7021" s="1" t="s">
        <v>41</v>
      </c>
      <c r="J7021">
        <v>6.5</v>
      </c>
    </row>
    <row r="7022" spans="1:10" hidden="1" x14ac:dyDescent="0.25">
      <c r="A7022" s="24" t="str">
        <f t="shared" si="111"/>
        <v>P5014TARCELOR (BERTON SICARD)</v>
      </c>
      <c r="B7022" s="1" t="s">
        <v>698</v>
      </c>
      <c r="C7022" s="1" t="s">
        <v>32898</v>
      </c>
      <c r="D7022" s="1" t="s">
        <v>78</v>
      </c>
      <c r="E7022" s="1" t="s">
        <v>699</v>
      </c>
      <c r="F7022" s="1" t="s">
        <v>32900</v>
      </c>
      <c r="G7022" s="1" t="s">
        <v>655</v>
      </c>
      <c r="H7022" t="s">
        <v>698</v>
      </c>
      <c r="I7022" s="1" t="s">
        <v>41</v>
      </c>
      <c r="J7022">
        <v>6.5</v>
      </c>
    </row>
    <row r="7023" spans="1:10" hidden="1" x14ac:dyDescent="0.25">
      <c r="A7023" s="24" t="str">
        <f t="shared" si="111"/>
        <v>P5015TARCELOR (BERTON SICARD)</v>
      </c>
      <c r="B7023" s="1" t="s">
        <v>700</v>
      </c>
      <c r="C7023" s="1" t="s">
        <v>32898</v>
      </c>
      <c r="D7023" s="1" t="s">
        <v>78</v>
      </c>
      <c r="E7023" s="1" t="s">
        <v>701</v>
      </c>
      <c r="F7023" s="1" t="s">
        <v>32900</v>
      </c>
      <c r="G7023" s="1" t="s">
        <v>655</v>
      </c>
      <c r="H7023" t="s">
        <v>700</v>
      </c>
      <c r="I7023" s="1" t="s">
        <v>41</v>
      </c>
      <c r="J7023">
        <v>6.5</v>
      </c>
    </row>
    <row r="7024" spans="1:10" hidden="1" x14ac:dyDescent="0.25">
      <c r="A7024" s="24" t="str">
        <f t="shared" si="111"/>
        <v>P5016TARCELOR (BERTON SICARD)</v>
      </c>
      <c r="B7024" s="1" t="s">
        <v>702</v>
      </c>
      <c r="C7024" s="1" t="s">
        <v>32898</v>
      </c>
      <c r="D7024" s="1" t="s">
        <v>78</v>
      </c>
      <c r="E7024" s="1" t="s">
        <v>703</v>
      </c>
      <c r="F7024" s="1" t="s">
        <v>32900</v>
      </c>
      <c r="G7024" s="1" t="s">
        <v>655</v>
      </c>
      <c r="H7024" t="s">
        <v>702</v>
      </c>
      <c r="I7024" s="1" t="s">
        <v>41</v>
      </c>
      <c r="J7024">
        <v>6.5</v>
      </c>
    </row>
    <row r="7025" spans="1:10" hidden="1" x14ac:dyDescent="0.25">
      <c r="A7025" s="24" t="str">
        <f t="shared" si="111"/>
        <v>P5017TARCELOR (BERTON SICARD)</v>
      </c>
      <c r="B7025" s="1" t="s">
        <v>704</v>
      </c>
      <c r="C7025" s="1" t="s">
        <v>32898</v>
      </c>
      <c r="D7025" s="1" t="s">
        <v>78</v>
      </c>
      <c r="E7025" s="1" t="s">
        <v>705</v>
      </c>
      <c r="F7025" s="1" t="s">
        <v>32900</v>
      </c>
      <c r="G7025" s="1" t="s">
        <v>655</v>
      </c>
      <c r="H7025" t="s">
        <v>704</v>
      </c>
      <c r="I7025" s="1" t="s">
        <v>41</v>
      </c>
      <c r="J7025">
        <v>6.5</v>
      </c>
    </row>
    <row r="7026" spans="1:10" hidden="1" x14ac:dyDescent="0.25">
      <c r="A7026" s="24" t="str">
        <f t="shared" si="111"/>
        <v>P5018TARCELOR (BERTON SICARD)</v>
      </c>
      <c r="B7026" s="1" t="s">
        <v>706</v>
      </c>
      <c r="C7026" s="1" t="s">
        <v>32898</v>
      </c>
      <c r="D7026" s="1" t="s">
        <v>78</v>
      </c>
      <c r="E7026" s="1" t="s">
        <v>707</v>
      </c>
      <c r="F7026" s="1" t="s">
        <v>32900</v>
      </c>
      <c r="G7026" s="1" t="s">
        <v>655</v>
      </c>
      <c r="H7026" t="s">
        <v>706</v>
      </c>
      <c r="I7026" s="1" t="s">
        <v>41</v>
      </c>
      <c r="J7026">
        <v>6.5</v>
      </c>
    </row>
    <row r="7027" spans="1:10" hidden="1" x14ac:dyDescent="0.25">
      <c r="A7027" s="24" t="str">
        <f t="shared" si="111"/>
        <v>P5019TARCELOR (BERTON SICARD)</v>
      </c>
      <c r="B7027" s="1" t="s">
        <v>708</v>
      </c>
      <c r="C7027" s="1" t="s">
        <v>32898</v>
      </c>
      <c r="D7027" s="1" t="s">
        <v>78</v>
      </c>
      <c r="E7027" s="1" t="s">
        <v>709</v>
      </c>
      <c r="F7027" s="1" t="s">
        <v>32900</v>
      </c>
      <c r="G7027" s="1" t="s">
        <v>655</v>
      </c>
      <c r="H7027" t="s">
        <v>708</v>
      </c>
      <c r="I7027" s="1" t="s">
        <v>41</v>
      </c>
      <c r="J7027">
        <v>6.5</v>
      </c>
    </row>
    <row r="7028" spans="1:10" hidden="1" x14ac:dyDescent="0.25">
      <c r="A7028" s="24" t="str">
        <f t="shared" si="111"/>
        <v>P5020TARCELOR (BERTON SICARD)</v>
      </c>
      <c r="B7028" s="1" t="s">
        <v>710</v>
      </c>
      <c r="C7028" s="1" t="s">
        <v>32898</v>
      </c>
      <c r="D7028" s="1" t="s">
        <v>78</v>
      </c>
      <c r="E7028" s="1" t="s">
        <v>711</v>
      </c>
      <c r="F7028" s="1" t="s">
        <v>32900</v>
      </c>
      <c r="G7028" s="1" t="s">
        <v>655</v>
      </c>
      <c r="H7028" t="s">
        <v>710</v>
      </c>
      <c r="I7028" s="1" t="s">
        <v>41</v>
      </c>
      <c r="J7028">
        <v>6.5</v>
      </c>
    </row>
    <row r="7029" spans="1:10" hidden="1" x14ac:dyDescent="0.25">
      <c r="A7029" s="24" t="str">
        <f t="shared" si="111"/>
        <v>P5021TARCELOR (BERTON SICARD)</v>
      </c>
      <c r="B7029" s="1" t="s">
        <v>712</v>
      </c>
      <c r="C7029" s="1" t="s">
        <v>32898</v>
      </c>
      <c r="D7029" s="1" t="s">
        <v>78</v>
      </c>
      <c r="E7029" s="1" t="s">
        <v>713</v>
      </c>
      <c r="F7029" s="1" t="s">
        <v>32900</v>
      </c>
      <c r="G7029" s="1" t="s">
        <v>655</v>
      </c>
      <c r="H7029" t="s">
        <v>712</v>
      </c>
      <c r="I7029" s="1" t="s">
        <v>41</v>
      </c>
      <c r="J7029">
        <v>6.5</v>
      </c>
    </row>
    <row r="7030" spans="1:10" hidden="1" x14ac:dyDescent="0.25">
      <c r="A7030" s="24" t="str">
        <f t="shared" si="111"/>
        <v>P5022ARCELOR (BERTON SICARD)</v>
      </c>
      <c r="B7030" s="1" t="s">
        <v>714</v>
      </c>
      <c r="C7030" s="1" t="s">
        <v>32898</v>
      </c>
      <c r="D7030" s="1" t="s">
        <v>78</v>
      </c>
      <c r="E7030" s="1" t="s">
        <v>715</v>
      </c>
      <c r="F7030" s="1" t="s">
        <v>32900</v>
      </c>
      <c r="G7030" s="1" t="s">
        <v>655</v>
      </c>
      <c r="H7030" t="s">
        <v>714</v>
      </c>
      <c r="I7030" s="1" t="s">
        <v>41</v>
      </c>
      <c r="J7030">
        <v>6.5</v>
      </c>
    </row>
    <row r="7031" spans="1:10" hidden="1" x14ac:dyDescent="0.25">
      <c r="A7031" s="24" t="str">
        <f t="shared" si="111"/>
        <v>P5023TARCELOR (BERTON SICARD)</v>
      </c>
      <c r="B7031" s="1" t="s">
        <v>716</v>
      </c>
      <c r="C7031" s="1" t="s">
        <v>32898</v>
      </c>
      <c r="D7031" s="1" t="s">
        <v>78</v>
      </c>
      <c r="E7031" s="1" t="s">
        <v>717</v>
      </c>
      <c r="F7031" s="1" t="s">
        <v>32900</v>
      </c>
      <c r="G7031" s="1" t="s">
        <v>655</v>
      </c>
      <c r="H7031" t="s">
        <v>716</v>
      </c>
      <c r="I7031" s="1" t="s">
        <v>41</v>
      </c>
      <c r="J7031">
        <v>6.5</v>
      </c>
    </row>
    <row r="7032" spans="1:10" hidden="1" x14ac:dyDescent="0.25">
      <c r="A7032" s="24" t="str">
        <f t="shared" si="111"/>
        <v>P5024TARCELOR (BERTON SICARD)</v>
      </c>
      <c r="B7032" s="1" t="s">
        <v>718</v>
      </c>
      <c r="C7032" s="1" t="s">
        <v>32898</v>
      </c>
      <c r="D7032" s="1" t="s">
        <v>78</v>
      </c>
      <c r="E7032" s="1" t="s">
        <v>719</v>
      </c>
      <c r="F7032" s="1" t="s">
        <v>32900</v>
      </c>
      <c r="G7032" s="1" t="s">
        <v>655</v>
      </c>
      <c r="H7032" t="s">
        <v>718</v>
      </c>
      <c r="I7032" s="1" t="s">
        <v>41</v>
      </c>
      <c r="J7032">
        <v>6.5</v>
      </c>
    </row>
    <row r="7033" spans="1:10" hidden="1" x14ac:dyDescent="0.25">
      <c r="A7033" s="24" t="str">
        <f t="shared" si="111"/>
        <v>P5025ARCELOR (BERTON SICARD)</v>
      </c>
      <c r="B7033" s="1" t="s">
        <v>720</v>
      </c>
      <c r="C7033" s="1" t="s">
        <v>32898</v>
      </c>
      <c r="D7033" s="1" t="s">
        <v>78</v>
      </c>
      <c r="E7033" s="1" t="s">
        <v>683</v>
      </c>
      <c r="F7033" s="1" t="s">
        <v>32900</v>
      </c>
      <c r="G7033" s="1" t="s">
        <v>655</v>
      </c>
      <c r="H7033" t="s">
        <v>720</v>
      </c>
      <c r="I7033" s="1" t="s">
        <v>41</v>
      </c>
      <c r="J7033">
        <v>6.5</v>
      </c>
    </row>
    <row r="7034" spans="1:10" hidden="1" x14ac:dyDescent="0.25">
      <c r="A7034" s="24" t="str">
        <f t="shared" si="111"/>
        <v>P5026ARCELOR (BERTON SICARD)</v>
      </c>
      <c r="B7034" s="1" t="s">
        <v>721</v>
      </c>
      <c r="C7034" s="1" t="s">
        <v>32898</v>
      </c>
      <c r="D7034" s="1" t="s">
        <v>78</v>
      </c>
      <c r="E7034" s="1" t="s">
        <v>685</v>
      </c>
      <c r="F7034" s="1" t="s">
        <v>32900</v>
      </c>
      <c r="G7034" s="1" t="s">
        <v>655</v>
      </c>
      <c r="H7034" t="s">
        <v>721</v>
      </c>
      <c r="I7034" s="1" t="s">
        <v>41</v>
      </c>
      <c r="J7034">
        <v>6.5</v>
      </c>
    </row>
    <row r="7035" spans="1:10" hidden="1" x14ac:dyDescent="0.25">
      <c r="A7035" s="24" t="str">
        <f t="shared" si="111"/>
        <v>P5027ARCELOR (BERTON SICARD)</v>
      </c>
      <c r="B7035" s="1" t="s">
        <v>722</v>
      </c>
      <c r="C7035" s="1" t="s">
        <v>32898</v>
      </c>
      <c r="D7035" s="1" t="s">
        <v>78</v>
      </c>
      <c r="E7035" s="1" t="s">
        <v>687</v>
      </c>
      <c r="F7035" s="1" t="s">
        <v>32900</v>
      </c>
      <c r="G7035" s="1" t="s">
        <v>655</v>
      </c>
      <c r="H7035" t="s">
        <v>722</v>
      </c>
      <c r="I7035" s="1" t="s">
        <v>41</v>
      </c>
      <c r="J7035">
        <v>6.5</v>
      </c>
    </row>
    <row r="7036" spans="1:10" hidden="1" x14ac:dyDescent="0.25">
      <c r="A7036" s="24" t="str">
        <f t="shared" si="111"/>
        <v>P5028ARCELOR (BERTON SICARD)</v>
      </c>
      <c r="B7036" s="1" t="s">
        <v>723</v>
      </c>
      <c r="C7036" s="1" t="s">
        <v>32898</v>
      </c>
      <c r="D7036" s="1" t="s">
        <v>78</v>
      </c>
      <c r="E7036" s="1" t="s">
        <v>689</v>
      </c>
      <c r="F7036" s="1" t="s">
        <v>32900</v>
      </c>
      <c r="G7036" s="1" t="s">
        <v>655</v>
      </c>
      <c r="H7036" t="s">
        <v>723</v>
      </c>
      <c r="I7036" s="1" t="s">
        <v>41</v>
      </c>
      <c r="J7036">
        <v>6.5</v>
      </c>
    </row>
    <row r="7037" spans="1:10" hidden="1" x14ac:dyDescent="0.25">
      <c r="A7037" s="24" t="str">
        <f t="shared" si="111"/>
        <v>P5029ARCELOR (BERTON SICARD)</v>
      </c>
      <c r="B7037" s="1" t="s">
        <v>724</v>
      </c>
      <c r="C7037" s="1" t="s">
        <v>32898</v>
      </c>
      <c r="D7037" s="1" t="s">
        <v>78</v>
      </c>
      <c r="E7037" s="1" t="s">
        <v>691</v>
      </c>
      <c r="F7037" s="1" t="s">
        <v>32900</v>
      </c>
      <c r="G7037" s="1" t="s">
        <v>655</v>
      </c>
      <c r="H7037" t="s">
        <v>724</v>
      </c>
      <c r="I7037" s="1" t="s">
        <v>41</v>
      </c>
      <c r="J7037">
        <v>6.5</v>
      </c>
    </row>
    <row r="7038" spans="1:10" hidden="1" x14ac:dyDescent="0.25">
      <c r="A7038" s="24" t="str">
        <f t="shared" si="111"/>
        <v>P5030ARCELOR (BERTON SICARD)</v>
      </c>
      <c r="B7038" s="1" t="s">
        <v>725</v>
      </c>
      <c r="C7038" s="1" t="s">
        <v>32898</v>
      </c>
      <c r="D7038" s="1" t="s">
        <v>78</v>
      </c>
      <c r="E7038" s="1" t="s">
        <v>726</v>
      </c>
      <c r="F7038" s="1" t="s">
        <v>32900</v>
      </c>
      <c r="G7038" s="1" t="s">
        <v>655</v>
      </c>
      <c r="H7038" t="s">
        <v>725</v>
      </c>
      <c r="I7038" s="1" t="s">
        <v>41</v>
      </c>
      <c r="J7038">
        <v>6.5</v>
      </c>
    </row>
    <row r="7039" spans="1:10" hidden="1" x14ac:dyDescent="0.25">
      <c r="A7039" s="24" t="str">
        <f t="shared" si="111"/>
        <v>P5031ARCELOR (BERTON SICARD)</v>
      </c>
      <c r="B7039" s="1" t="s">
        <v>727</v>
      </c>
      <c r="C7039" s="1" t="s">
        <v>32898</v>
      </c>
      <c r="D7039" s="1" t="s">
        <v>78</v>
      </c>
      <c r="E7039" s="1" t="s">
        <v>728</v>
      </c>
      <c r="F7039" s="1" t="s">
        <v>32900</v>
      </c>
      <c r="G7039" s="1" t="s">
        <v>655</v>
      </c>
      <c r="H7039" t="s">
        <v>727</v>
      </c>
      <c r="I7039" s="1" t="s">
        <v>41</v>
      </c>
      <c r="J7039">
        <v>6.5</v>
      </c>
    </row>
    <row r="7040" spans="1:10" hidden="1" x14ac:dyDescent="0.25">
      <c r="A7040" s="24" t="str">
        <f t="shared" si="111"/>
        <v>P5032ARCELOR (BERTON SICARD)</v>
      </c>
      <c r="B7040" s="1" t="s">
        <v>729</v>
      </c>
      <c r="C7040" s="1" t="s">
        <v>32898</v>
      </c>
      <c r="D7040" s="1" t="s">
        <v>78</v>
      </c>
      <c r="E7040" s="1" t="s">
        <v>730</v>
      </c>
      <c r="F7040" s="1" t="s">
        <v>32900</v>
      </c>
      <c r="G7040" s="1" t="s">
        <v>655</v>
      </c>
      <c r="H7040" t="s">
        <v>729</v>
      </c>
      <c r="I7040" s="1" t="s">
        <v>41</v>
      </c>
      <c r="J7040">
        <v>6.5</v>
      </c>
    </row>
    <row r="7041" spans="1:10" hidden="1" x14ac:dyDescent="0.25">
      <c r="A7041" s="24" t="str">
        <f t="shared" si="111"/>
        <v>P5033ARCELOR (BERTON SICARD)</v>
      </c>
      <c r="B7041" s="1" t="s">
        <v>731</v>
      </c>
      <c r="C7041" s="1" t="s">
        <v>32898</v>
      </c>
      <c r="D7041" s="1" t="s">
        <v>78</v>
      </c>
      <c r="E7041" s="1" t="s">
        <v>732</v>
      </c>
      <c r="F7041" s="1" t="s">
        <v>32900</v>
      </c>
      <c r="G7041" s="1" t="s">
        <v>655</v>
      </c>
      <c r="H7041" t="s">
        <v>731</v>
      </c>
      <c r="I7041" s="1" t="s">
        <v>41</v>
      </c>
      <c r="J7041">
        <v>6.5</v>
      </c>
    </row>
    <row r="7042" spans="1:10" hidden="1" x14ac:dyDescent="0.25">
      <c r="A7042" s="24" t="str">
        <f t="shared" si="111"/>
        <v>P5034ARCELOR (BERTON SICARD)</v>
      </c>
      <c r="B7042" s="1" t="s">
        <v>733</v>
      </c>
      <c r="C7042" s="1" t="s">
        <v>32898</v>
      </c>
      <c r="D7042" s="1" t="s">
        <v>78</v>
      </c>
      <c r="E7042" s="1" t="s">
        <v>734</v>
      </c>
      <c r="F7042" s="1" t="s">
        <v>32900</v>
      </c>
      <c r="G7042" s="1" t="s">
        <v>655</v>
      </c>
      <c r="H7042" t="s">
        <v>733</v>
      </c>
      <c r="I7042" s="1" t="s">
        <v>41</v>
      </c>
      <c r="J7042">
        <v>6.5</v>
      </c>
    </row>
    <row r="7043" spans="1:10" hidden="1" x14ac:dyDescent="0.25">
      <c r="A7043" s="24" t="str">
        <f t="shared" si="111"/>
        <v>P5035ARCELOR (BERTON SICARD)</v>
      </c>
      <c r="B7043" s="1" t="s">
        <v>735</v>
      </c>
      <c r="C7043" s="1" t="s">
        <v>32898</v>
      </c>
      <c r="D7043" s="1" t="s">
        <v>78</v>
      </c>
      <c r="E7043" s="1" t="s">
        <v>736</v>
      </c>
      <c r="F7043" s="1" t="s">
        <v>32900</v>
      </c>
      <c r="G7043" s="1" t="s">
        <v>655</v>
      </c>
      <c r="H7043" t="s">
        <v>735</v>
      </c>
      <c r="I7043" s="1" t="s">
        <v>41</v>
      </c>
      <c r="J7043">
        <v>6.5</v>
      </c>
    </row>
    <row r="7044" spans="1:10" hidden="1" x14ac:dyDescent="0.25">
      <c r="A7044" s="24" t="str">
        <f t="shared" si="111"/>
        <v>P5036ARCELOR (BERTON SICARD)</v>
      </c>
      <c r="B7044" s="1" t="s">
        <v>737</v>
      </c>
      <c r="C7044" s="1" t="s">
        <v>32898</v>
      </c>
      <c r="D7044" s="1" t="s">
        <v>78</v>
      </c>
      <c r="E7044" s="1" t="s">
        <v>738</v>
      </c>
      <c r="F7044" s="1" t="s">
        <v>32900</v>
      </c>
      <c r="G7044" s="1" t="s">
        <v>655</v>
      </c>
      <c r="H7044" t="s">
        <v>737</v>
      </c>
      <c r="I7044" s="1" t="s">
        <v>41</v>
      </c>
      <c r="J7044">
        <v>6.5</v>
      </c>
    </row>
    <row r="7045" spans="1:10" hidden="1" x14ac:dyDescent="0.25">
      <c r="A7045" s="24" t="str">
        <f t="shared" si="111"/>
        <v>P5038TARCELOR (BERTON SICARD)</v>
      </c>
      <c r="B7045" s="1" t="s">
        <v>739</v>
      </c>
      <c r="C7045" s="1" t="s">
        <v>32898</v>
      </c>
      <c r="D7045" s="1" t="s">
        <v>78</v>
      </c>
      <c r="E7045" s="1" t="s">
        <v>740</v>
      </c>
      <c r="F7045" s="1" t="s">
        <v>32900</v>
      </c>
      <c r="G7045" s="1" t="s">
        <v>655</v>
      </c>
      <c r="H7045" t="s">
        <v>739</v>
      </c>
      <c r="I7045" s="1" t="s">
        <v>41</v>
      </c>
      <c r="J7045">
        <v>6.5</v>
      </c>
    </row>
    <row r="7046" spans="1:10" hidden="1" x14ac:dyDescent="0.25">
      <c r="A7046" s="24" t="str">
        <f t="shared" si="111"/>
        <v>P5039TARCELOR (BERTON SICARD)</v>
      </c>
      <c r="B7046" s="1" t="s">
        <v>741</v>
      </c>
      <c r="C7046" s="1" t="s">
        <v>32898</v>
      </c>
      <c r="D7046" s="1" t="s">
        <v>78</v>
      </c>
      <c r="E7046" s="1" t="s">
        <v>742</v>
      </c>
      <c r="F7046" s="1" t="s">
        <v>32900</v>
      </c>
      <c r="G7046" s="1" t="s">
        <v>655</v>
      </c>
      <c r="H7046" t="s">
        <v>741</v>
      </c>
      <c r="I7046" s="1" t="s">
        <v>41</v>
      </c>
      <c r="J7046">
        <v>6.5</v>
      </c>
    </row>
    <row r="7047" spans="1:10" hidden="1" x14ac:dyDescent="0.25">
      <c r="A7047" s="24" t="str">
        <f t="shared" si="111"/>
        <v>P5040ARCELOR (BERTON SICARD)</v>
      </c>
      <c r="B7047" s="1" t="s">
        <v>743</v>
      </c>
      <c r="C7047" s="1" t="s">
        <v>32898</v>
      </c>
      <c r="D7047" s="1" t="s">
        <v>78</v>
      </c>
      <c r="E7047" s="1" t="s">
        <v>717</v>
      </c>
      <c r="F7047" s="1" t="s">
        <v>32900</v>
      </c>
      <c r="G7047" s="1" t="s">
        <v>655</v>
      </c>
      <c r="H7047" t="s">
        <v>743</v>
      </c>
      <c r="I7047" s="1" t="s">
        <v>41</v>
      </c>
      <c r="J7047">
        <v>6.5</v>
      </c>
    </row>
    <row r="7048" spans="1:10" hidden="1" x14ac:dyDescent="0.25">
      <c r="A7048" s="24" t="str">
        <f t="shared" si="111"/>
        <v>P5041ARCELOR (BERTON SICARD)</v>
      </c>
      <c r="B7048" s="1" t="s">
        <v>744</v>
      </c>
      <c r="C7048" s="1" t="s">
        <v>32898</v>
      </c>
      <c r="D7048" s="1" t="s">
        <v>78</v>
      </c>
      <c r="E7048" s="1" t="s">
        <v>719</v>
      </c>
      <c r="F7048" s="1" t="s">
        <v>32900</v>
      </c>
      <c r="G7048" s="1" t="s">
        <v>655</v>
      </c>
      <c r="H7048" t="s">
        <v>744</v>
      </c>
      <c r="I7048" s="1" t="s">
        <v>41</v>
      </c>
      <c r="J7048">
        <v>6.5</v>
      </c>
    </row>
    <row r="7049" spans="1:10" hidden="1" x14ac:dyDescent="0.25">
      <c r="A7049" s="24" t="str">
        <f t="shared" si="111"/>
        <v>P5043ARCELOR (BERTON SICARD)</v>
      </c>
      <c r="B7049" s="1" t="s">
        <v>745</v>
      </c>
      <c r="C7049" s="1" t="s">
        <v>32898</v>
      </c>
      <c r="D7049" s="1" t="s">
        <v>78</v>
      </c>
      <c r="E7049" s="1" t="s">
        <v>695</v>
      </c>
      <c r="F7049" s="1" t="s">
        <v>32900</v>
      </c>
      <c r="G7049" s="1" t="s">
        <v>655</v>
      </c>
      <c r="H7049" t="s">
        <v>745</v>
      </c>
      <c r="I7049" s="1" t="s">
        <v>41</v>
      </c>
      <c r="J7049">
        <v>6.5</v>
      </c>
    </row>
    <row r="7050" spans="1:10" hidden="1" x14ac:dyDescent="0.25">
      <c r="A7050" s="24" t="str">
        <f t="shared" si="111"/>
        <v>P5044ARCELOR (BERTON SICARD)</v>
      </c>
      <c r="B7050" s="1" t="s">
        <v>746</v>
      </c>
      <c r="C7050" s="1" t="s">
        <v>32898</v>
      </c>
      <c r="D7050" s="1" t="s">
        <v>78</v>
      </c>
      <c r="E7050" s="1" t="s">
        <v>693</v>
      </c>
      <c r="F7050" s="1" t="s">
        <v>32900</v>
      </c>
      <c r="G7050" s="1" t="s">
        <v>655</v>
      </c>
      <c r="H7050" t="s">
        <v>746</v>
      </c>
      <c r="I7050" s="1" t="s">
        <v>41</v>
      </c>
      <c r="J7050">
        <v>6.5</v>
      </c>
    </row>
    <row r="7051" spans="1:10" hidden="1" x14ac:dyDescent="0.25">
      <c r="A7051" s="24" t="str">
        <f t="shared" si="111"/>
        <v>P5049TARCELOR (BERTON SICARD)</v>
      </c>
      <c r="B7051" s="1" t="s">
        <v>747</v>
      </c>
      <c r="C7051" s="1" t="s">
        <v>32898</v>
      </c>
      <c r="D7051" s="1" t="s">
        <v>168</v>
      </c>
      <c r="E7051" s="1" t="s">
        <v>748</v>
      </c>
      <c r="F7051" s="1" t="s">
        <v>32900</v>
      </c>
      <c r="G7051" s="1" t="s">
        <v>655</v>
      </c>
      <c r="H7051" t="s">
        <v>747</v>
      </c>
      <c r="I7051" s="1" t="s">
        <v>41</v>
      </c>
      <c r="J7051">
        <v>6.5</v>
      </c>
    </row>
    <row r="7052" spans="1:10" hidden="1" x14ac:dyDescent="0.25">
      <c r="A7052" s="24" t="str">
        <f t="shared" ref="A7052:A7115" si="112">B7052&amp;F7052</f>
        <v>P5053TARCELOR (BERTON SICARD)</v>
      </c>
      <c r="B7052" s="1" t="s">
        <v>749</v>
      </c>
      <c r="C7052" s="1" t="s">
        <v>32898</v>
      </c>
      <c r="D7052" s="1" t="s">
        <v>78</v>
      </c>
      <c r="E7052" s="1" t="s">
        <v>750</v>
      </c>
      <c r="F7052" s="1" t="s">
        <v>32900</v>
      </c>
      <c r="G7052" s="1" t="s">
        <v>655</v>
      </c>
      <c r="H7052" t="s">
        <v>749</v>
      </c>
      <c r="I7052" s="1" t="s">
        <v>41</v>
      </c>
      <c r="J7052">
        <v>6.5</v>
      </c>
    </row>
    <row r="7053" spans="1:10" hidden="1" x14ac:dyDescent="0.25">
      <c r="A7053" s="24" t="str">
        <f t="shared" si="112"/>
        <v>P5054TARCELOR (BERTON SICARD)</v>
      </c>
      <c r="B7053" s="1" t="s">
        <v>751</v>
      </c>
      <c r="C7053" s="1" t="s">
        <v>32898</v>
      </c>
      <c r="D7053" s="1" t="s">
        <v>78</v>
      </c>
      <c r="E7053" s="1" t="s">
        <v>752</v>
      </c>
      <c r="F7053" s="1" t="s">
        <v>32900</v>
      </c>
      <c r="G7053" s="1" t="s">
        <v>655</v>
      </c>
      <c r="H7053" t="s">
        <v>751</v>
      </c>
      <c r="I7053" s="1" t="s">
        <v>41</v>
      </c>
      <c r="J7053">
        <v>6.5</v>
      </c>
    </row>
    <row r="7054" spans="1:10" hidden="1" x14ac:dyDescent="0.25">
      <c r="A7054" s="24" t="str">
        <f t="shared" si="112"/>
        <v>P5055ARCELOR (BERTON SICARD)</v>
      </c>
      <c r="B7054" s="1" t="s">
        <v>753</v>
      </c>
      <c r="C7054" s="1" t="s">
        <v>32898</v>
      </c>
      <c r="D7054" s="1" t="s">
        <v>78</v>
      </c>
      <c r="E7054" s="1" t="s">
        <v>754</v>
      </c>
      <c r="F7054" s="1" t="s">
        <v>32900</v>
      </c>
      <c r="G7054" s="1" t="s">
        <v>655</v>
      </c>
      <c r="H7054" t="s">
        <v>753</v>
      </c>
      <c r="I7054" s="1" t="s">
        <v>41</v>
      </c>
      <c r="J7054">
        <v>6.5</v>
      </c>
    </row>
    <row r="7055" spans="1:10" hidden="1" x14ac:dyDescent="0.25">
      <c r="A7055" s="24" t="str">
        <f t="shared" si="112"/>
        <v>P5058ARCELOR (BERTON SICARD)</v>
      </c>
      <c r="B7055" s="1" t="s">
        <v>757</v>
      </c>
      <c r="C7055" s="1" t="s">
        <v>32898</v>
      </c>
      <c r="D7055" s="1" t="s">
        <v>78</v>
      </c>
      <c r="E7055" s="1" t="s">
        <v>758</v>
      </c>
      <c r="F7055" s="1" t="s">
        <v>32900</v>
      </c>
      <c r="G7055" s="1" t="s">
        <v>655</v>
      </c>
      <c r="H7055" t="s">
        <v>757</v>
      </c>
      <c r="I7055" s="1" t="s">
        <v>41</v>
      </c>
      <c r="J7055">
        <v>6.5</v>
      </c>
    </row>
    <row r="7056" spans="1:10" hidden="1" x14ac:dyDescent="0.25">
      <c r="A7056" s="24" t="str">
        <f t="shared" si="112"/>
        <v>P5061TARCELOR (BERTON SICARD)</v>
      </c>
      <c r="B7056" s="1" t="s">
        <v>759</v>
      </c>
      <c r="C7056" s="1" t="s">
        <v>32898</v>
      </c>
      <c r="D7056" s="1" t="s">
        <v>78</v>
      </c>
      <c r="E7056" s="1" t="s">
        <v>760</v>
      </c>
      <c r="F7056" s="1" t="s">
        <v>32900</v>
      </c>
      <c r="G7056" s="1" t="s">
        <v>655</v>
      </c>
      <c r="H7056" t="s">
        <v>759</v>
      </c>
      <c r="I7056" s="1" t="s">
        <v>41</v>
      </c>
      <c r="J7056">
        <v>6.5</v>
      </c>
    </row>
    <row r="7057" spans="1:10" hidden="1" x14ac:dyDescent="0.25">
      <c r="A7057" s="24" t="str">
        <f t="shared" si="112"/>
        <v>P5064ARCELOR (BERTON SICARD)</v>
      </c>
      <c r="B7057" s="1" t="s">
        <v>761</v>
      </c>
      <c r="C7057" s="1" t="s">
        <v>32898</v>
      </c>
      <c r="D7057" s="1" t="s">
        <v>78</v>
      </c>
      <c r="E7057" s="1" t="s">
        <v>740</v>
      </c>
      <c r="F7057" s="1" t="s">
        <v>32900</v>
      </c>
      <c r="G7057" s="1" t="s">
        <v>655</v>
      </c>
      <c r="H7057" t="s">
        <v>761</v>
      </c>
      <c r="I7057" s="1" t="s">
        <v>41</v>
      </c>
      <c r="J7057">
        <v>6.5</v>
      </c>
    </row>
    <row r="7058" spans="1:10" hidden="1" x14ac:dyDescent="0.25">
      <c r="A7058" s="24" t="str">
        <f t="shared" si="112"/>
        <v>P5065ARCELOR (BERTON SICARD)</v>
      </c>
      <c r="B7058" s="1" t="s">
        <v>762</v>
      </c>
      <c r="C7058" s="1" t="s">
        <v>32898</v>
      </c>
      <c r="D7058" s="1" t="s">
        <v>78</v>
      </c>
      <c r="E7058" s="1" t="s">
        <v>742</v>
      </c>
      <c r="F7058" s="1" t="s">
        <v>32900</v>
      </c>
      <c r="G7058" s="1" t="s">
        <v>655</v>
      </c>
      <c r="H7058" t="s">
        <v>762</v>
      </c>
      <c r="I7058" s="1" t="s">
        <v>41</v>
      </c>
      <c r="J7058">
        <v>6.5</v>
      </c>
    </row>
    <row r="7059" spans="1:10" hidden="1" x14ac:dyDescent="0.25">
      <c r="A7059" s="24" t="str">
        <f t="shared" si="112"/>
        <v>P5066TARCELOR (BERTON SICARD)</v>
      </c>
      <c r="B7059" s="1" t="s">
        <v>763</v>
      </c>
      <c r="C7059" s="1" t="s">
        <v>32898</v>
      </c>
      <c r="D7059" s="1" t="s">
        <v>78</v>
      </c>
      <c r="E7059" s="1" t="s">
        <v>764</v>
      </c>
      <c r="F7059" s="1" t="s">
        <v>32900</v>
      </c>
      <c r="G7059" s="1" t="s">
        <v>655</v>
      </c>
      <c r="H7059" t="s">
        <v>763</v>
      </c>
      <c r="I7059" s="1" t="s">
        <v>41</v>
      </c>
      <c r="J7059">
        <v>6.5</v>
      </c>
    </row>
    <row r="7060" spans="1:10" hidden="1" x14ac:dyDescent="0.25">
      <c r="A7060" s="24" t="str">
        <f t="shared" si="112"/>
        <v>P5066T/1ARCELOR (BERTON SICARD)</v>
      </c>
      <c r="B7060" s="1" t="s">
        <v>765</v>
      </c>
      <c r="C7060" s="1" t="s">
        <v>32898</v>
      </c>
      <c r="D7060" s="1" t="s">
        <v>78</v>
      </c>
      <c r="E7060" s="1" t="s">
        <v>766</v>
      </c>
      <c r="F7060" s="1" t="s">
        <v>32900</v>
      </c>
      <c r="G7060" s="1" t="s">
        <v>655</v>
      </c>
      <c r="H7060" t="s">
        <v>765</v>
      </c>
      <c r="I7060" s="1" t="s">
        <v>41</v>
      </c>
      <c r="J7060">
        <v>1</v>
      </c>
    </row>
    <row r="7061" spans="1:10" hidden="1" x14ac:dyDescent="0.25">
      <c r="A7061" s="24" t="str">
        <f t="shared" si="112"/>
        <v>P5067ARCELOR (BERTON SICARD)</v>
      </c>
      <c r="B7061" s="1" t="s">
        <v>767</v>
      </c>
      <c r="C7061" s="1" t="s">
        <v>32898</v>
      </c>
      <c r="D7061" s="1" t="s">
        <v>78</v>
      </c>
      <c r="E7061" s="1" t="s">
        <v>768</v>
      </c>
      <c r="F7061" s="1" t="s">
        <v>32900</v>
      </c>
      <c r="G7061" s="1" t="s">
        <v>655</v>
      </c>
      <c r="H7061" t="s">
        <v>767</v>
      </c>
      <c r="I7061" s="1" t="s">
        <v>41</v>
      </c>
      <c r="J7061">
        <v>6.5</v>
      </c>
    </row>
    <row r="7062" spans="1:10" hidden="1" x14ac:dyDescent="0.25">
      <c r="A7062" s="24" t="str">
        <f t="shared" si="112"/>
        <v>P5068ARCELOR (BERTON SICARD)</v>
      </c>
      <c r="B7062" s="1" t="s">
        <v>769</v>
      </c>
      <c r="C7062" s="1" t="s">
        <v>32898</v>
      </c>
      <c r="D7062" s="1" t="s">
        <v>78</v>
      </c>
      <c r="E7062" s="1" t="s">
        <v>764</v>
      </c>
      <c r="F7062" s="1" t="s">
        <v>32900</v>
      </c>
      <c r="G7062" s="1" t="s">
        <v>655</v>
      </c>
      <c r="H7062" t="s">
        <v>769</v>
      </c>
      <c r="I7062" s="1" t="s">
        <v>41</v>
      </c>
      <c r="J7062">
        <v>6.5</v>
      </c>
    </row>
    <row r="7063" spans="1:10" hidden="1" x14ac:dyDescent="0.25">
      <c r="A7063" s="24" t="str">
        <f t="shared" si="112"/>
        <v>P5068/1ARCELOR (BERTON SICARD)</v>
      </c>
      <c r="B7063" s="1" t="s">
        <v>770</v>
      </c>
      <c r="C7063" s="1" t="s">
        <v>32898</v>
      </c>
      <c r="D7063" s="1" t="s">
        <v>78</v>
      </c>
      <c r="E7063" s="1" t="s">
        <v>771</v>
      </c>
      <c r="F7063" s="1" t="s">
        <v>32900</v>
      </c>
      <c r="G7063" s="1" t="s">
        <v>655</v>
      </c>
      <c r="H7063" t="s">
        <v>770</v>
      </c>
      <c r="I7063" s="1" t="s">
        <v>41</v>
      </c>
      <c r="J7063">
        <v>1</v>
      </c>
    </row>
    <row r="7064" spans="1:10" hidden="1" x14ac:dyDescent="0.25">
      <c r="A7064" s="24" t="str">
        <f t="shared" si="112"/>
        <v>P5071TARCELOR (BERTON SICARD)</v>
      </c>
      <c r="B7064" s="1" t="s">
        <v>772</v>
      </c>
      <c r="C7064" s="1" t="s">
        <v>32898</v>
      </c>
      <c r="D7064" s="1" t="s">
        <v>78</v>
      </c>
      <c r="E7064" s="1" t="s">
        <v>773</v>
      </c>
      <c r="F7064" s="1" t="s">
        <v>32900</v>
      </c>
      <c r="G7064" s="1" t="s">
        <v>655</v>
      </c>
      <c r="H7064" t="s">
        <v>772</v>
      </c>
      <c r="I7064" s="1" t="s">
        <v>41</v>
      </c>
      <c r="J7064">
        <v>6.5</v>
      </c>
    </row>
    <row r="7065" spans="1:10" hidden="1" x14ac:dyDescent="0.25">
      <c r="A7065" s="24" t="str">
        <f t="shared" si="112"/>
        <v>P5072ARCELOR (BERTON SICARD)</v>
      </c>
      <c r="B7065" s="1" t="s">
        <v>774</v>
      </c>
      <c r="C7065" s="1" t="s">
        <v>32898</v>
      </c>
      <c r="D7065" s="1" t="s">
        <v>78</v>
      </c>
      <c r="E7065" s="1" t="s">
        <v>775</v>
      </c>
      <c r="F7065" s="1" t="s">
        <v>32900</v>
      </c>
      <c r="G7065" s="1" t="s">
        <v>655</v>
      </c>
      <c r="H7065" t="s">
        <v>774</v>
      </c>
      <c r="I7065" s="1" t="s">
        <v>41</v>
      </c>
      <c r="J7065">
        <v>6.5</v>
      </c>
    </row>
    <row r="7066" spans="1:10" hidden="1" x14ac:dyDescent="0.25">
      <c r="A7066" s="24" t="str">
        <f t="shared" si="112"/>
        <v>P5073TARCELOR (BERTON SICARD)</v>
      </c>
      <c r="B7066" s="1" t="s">
        <v>776</v>
      </c>
      <c r="C7066" s="1" t="s">
        <v>32898</v>
      </c>
      <c r="D7066" s="1" t="s">
        <v>78</v>
      </c>
      <c r="E7066" s="1" t="s">
        <v>777</v>
      </c>
      <c r="F7066" s="1" t="s">
        <v>32900</v>
      </c>
      <c r="G7066" s="1" t="s">
        <v>655</v>
      </c>
      <c r="H7066" t="s">
        <v>776</v>
      </c>
      <c r="I7066" s="1" t="s">
        <v>41</v>
      </c>
      <c r="J7066">
        <v>6.5</v>
      </c>
    </row>
    <row r="7067" spans="1:10" hidden="1" x14ac:dyDescent="0.25">
      <c r="A7067" s="24" t="str">
        <f t="shared" si="112"/>
        <v>P5074TARCELOR (BERTON SICARD)</v>
      </c>
      <c r="B7067" s="1" t="s">
        <v>778</v>
      </c>
      <c r="C7067" s="1" t="s">
        <v>32898</v>
      </c>
      <c r="D7067" s="1" t="s">
        <v>78</v>
      </c>
      <c r="E7067" s="1" t="s">
        <v>779</v>
      </c>
      <c r="F7067" s="1" t="s">
        <v>32900</v>
      </c>
      <c r="G7067" s="1" t="s">
        <v>655</v>
      </c>
      <c r="H7067" t="s">
        <v>778</v>
      </c>
      <c r="I7067" s="1" t="s">
        <v>41</v>
      </c>
      <c r="J7067">
        <v>6.5</v>
      </c>
    </row>
    <row r="7068" spans="1:10" hidden="1" x14ac:dyDescent="0.25">
      <c r="A7068" s="24" t="str">
        <f t="shared" si="112"/>
        <v>P5075TARCELOR (BERTON SICARD)</v>
      </c>
      <c r="B7068" s="1" t="s">
        <v>780</v>
      </c>
      <c r="C7068" s="1" t="s">
        <v>32898</v>
      </c>
      <c r="D7068" s="1" t="s">
        <v>78</v>
      </c>
      <c r="E7068" s="1" t="s">
        <v>781</v>
      </c>
      <c r="F7068" s="1" t="s">
        <v>32900</v>
      </c>
      <c r="G7068" s="1" t="s">
        <v>655</v>
      </c>
      <c r="H7068" t="s">
        <v>780</v>
      </c>
      <c r="I7068" s="1" t="s">
        <v>41</v>
      </c>
      <c r="J7068">
        <v>6.5</v>
      </c>
    </row>
    <row r="7069" spans="1:10" hidden="1" x14ac:dyDescent="0.25">
      <c r="A7069" s="24" t="str">
        <f t="shared" si="112"/>
        <v>P5076ARCELOR (BERTON SICARD)</v>
      </c>
      <c r="B7069" s="1" t="s">
        <v>782</v>
      </c>
      <c r="C7069" s="1" t="s">
        <v>32898</v>
      </c>
      <c r="D7069" s="1" t="s">
        <v>78</v>
      </c>
      <c r="E7069" s="1" t="s">
        <v>783</v>
      </c>
      <c r="F7069" s="1" t="s">
        <v>32900</v>
      </c>
      <c r="G7069" s="1" t="s">
        <v>655</v>
      </c>
      <c r="H7069" t="s">
        <v>782</v>
      </c>
      <c r="I7069" s="1" t="s">
        <v>41</v>
      </c>
      <c r="J7069">
        <v>6.5</v>
      </c>
    </row>
    <row r="7070" spans="1:10" hidden="1" x14ac:dyDescent="0.25">
      <c r="A7070" s="24" t="str">
        <f t="shared" si="112"/>
        <v>P5077ARCELOR (BERTON SICARD)</v>
      </c>
      <c r="B7070" s="1" t="s">
        <v>784</v>
      </c>
      <c r="C7070" s="1" t="s">
        <v>32898</v>
      </c>
      <c r="D7070" s="1" t="s">
        <v>78</v>
      </c>
      <c r="E7070" s="1" t="s">
        <v>785</v>
      </c>
      <c r="F7070" s="1" t="s">
        <v>32900</v>
      </c>
      <c r="G7070" s="1" t="s">
        <v>655</v>
      </c>
      <c r="H7070" t="s">
        <v>784</v>
      </c>
      <c r="I7070" s="1" t="s">
        <v>41</v>
      </c>
      <c r="J7070">
        <v>6.5</v>
      </c>
    </row>
    <row r="7071" spans="1:10" hidden="1" x14ac:dyDescent="0.25">
      <c r="A7071" s="24" t="str">
        <f t="shared" si="112"/>
        <v>P6039ARCELOR (BERTON SICARD)</v>
      </c>
      <c r="B7071" s="1" t="s">
        <v>788</v>
      </c>
      <c r="C7071" s="1" t="s">
        <v>32898</v>
      </c>
      <c r="D7071" s="1" t="s">
        <v>168</v>
      </c>
      <c r="E7071" s="1" t="s">
        <v>789</v>
      </c>
      <c r="F7071" s="1" t="s">
        <v>32900</v>
      </c>
      <c r="G7071" s="1" t="s">
        <v>655</v>
      </c>
      <c r="H7071" t="s">
        <v>788</v>
      </c>
      <c r="I7071" s="1" t="s">
        <v>41</v>
      </c>
      <c r="J7071">
        <v>5.8</v>
      </c>
    </row>
    <row r="7072" spans="1:10" hidden="1" x14ac:dyDescent="0.25">
      <c r="A7072" s="24" t="str">
        <f t="shared" si="112"/>
        <v>P6040ARCELOR (BERTON SICARD)</v>
      </c>
      <c r="B7072" s="1" t="s">
        <v>790</v>
      </c>
      <c r="C7072" s="1" t="s">
        <v>32898</v>
      </c>
      <c r="D7072" s="1" t="s">
        <v>168</v>
      </c>
      <c r="E7072" s="1" t="s">
        <v>791</v>
      </c>
      <c r="F7072" s="1" t="s">
        <v>32900</v>
      </c>
      <c r="G7072" s="1" t="s">
        <v>655</v>
      </c>
      <c r="H7072" t="s">
        <v>790</v>
      </c>
      <c r="I7072" s="1" t="s">
        <v>41</v>
      </c>
      <c r="J7072">
        <v>5.8</v>
      </c>
    </row>
    <row r="7073" spans="1:10" hidden="1" x14ac:dyDescent="0.25">
      <c r="A7073" s="24" t="str">
        <f t="shared" si="112"/>
        <v>P6041ARCELOR (BERTON SICARD)</v>
      </c>
      <c r="B7073" s="1" t="s">
        <v>792</v>
      </c>
      <c r="C7073" s="1" t="s">
        <v>32898</v>
      </c>
      <c r="D7073" s="1" t="s">
        <v>78</v>
      </c>
      <c r="E7073" s="1" t="s">
        <v>793</v>
      </c>
      <c r="F7073" s="1" t="s">
        <v>32900</v>
      </c>
      <c r="G7073" s="1" t="s">
        <v>655</v>
      </c>
      <c r="H7073" t="s">
        <v>792</v>
      </c>
      <c r="I7073" s="1" t="s">
        <v>41</v>
      </c>
      <c r="J7073">
        <v>5.8</v>
      </c>
    </row>
    <row r="7074" spans="1:10" hidden="1" x14ac:dyDescent="0.25">
      <c r="A7074" s="24" t="str">
        <f t="shared" si="112"/>
        <v>P6046ARCELOR (BERTON SICARD)</v>
      </c>
      <c r="B7074" s="1" t="s">
        <v>794</v>
      </c>
      <c r="C7074" s="1" t="s">
        <v>32898</v>
      </c>
      <c r="D7074" s="1" t="s">
        <v>78</v>
      </c>
      <c r="E7074" s="1" t="s">
        <v>795</v>
      </c>
      <c r="F7074" s="1" t="s">
        <v>32900</v>
      </c>
      <c r="G7074" s="1" t="s">
        <v>655</v>
      </c>
      <c r="H7074" t="s">
        <v>794</v>
      </c>
      <c r="I7074" s="1" t="s">
        <v>41</v>
      </c>
      <c r="J7074">
        <v>5.8</v>
      </c>
    </row>
    <row r="7075" spans="1:10" hidden="1" x14ac:dyDescent="0.25">
      <c r="A7075" s="24" t="str">
        <f t="shared" si="112"/>
        <v>P6050ARCELOR (BERTON SICARD)</v>
      </c>
      <c r="B7075" s="1" t="s">
        <v>2221</v>
      </c>
      <c r="C7075" s="1" t="s">
        <v>32898</v>
      </c>
      <c r="D7075" s="1" t="s">
        <v>78</v>
      </c>
      <c r="E7075" s="1" t="s">
        <v>2222</v>
      </c>
      <c r="F7075" s="1" t="s">
        <v>32900</v>
      </c>
      <c r="G7075" s="1" t="s">
        <v>655</v>
      </c>
      <c r="H7075" t="s">
        <v>2221</v>
      </c>
      <c r="I7075" s="1" t="s">
        <v>41</v>
      </c>
      <c r="J7075">
        <v>6.5</v>
      </c>
    </row>
    <row r="7076" spans="1:10" hidden="1" x14ac:dyDescent="0.25">
      <c r="A7076" s="24" t="str">
        <f t="shared" si="112"/>
        <v>P6051ARCELOR (BERTON SICARD)</v>
      </c>
      <c r="B7076" s="1" t="s">
        <v>798</v>
      </c>
      <c r="C7076" s="1" t="s">
        <v>32898</v>
      </c>
      <c r="D7076" s="1" t="s">
        <v>78</v>
      </c>
      <c r="E7076" s="1" t="s">
        <v>799</v>
      </c>
      <c r="F7076" s="1" t="s">
        <v>32900</v>
      </c>
      <c r="G7076" s="1" t="s">
        <v>655</v>
      </c>
      <c r="H7076" t="s">
        <v>798</v>
      </c>
      <c r="I7076" s="1" t="s">
        <v>41</v>
      </c>
      <c r="J7076">
        <v>5.8</v>
      </c>
    </row>
    <row r="7077" spans="1:10" hidden="1" x14ac:dyDescent="0.25">
      <c r="A7077" s="24" t="str">
        <f t="shared" si="112"/>
        <v>P6052ARCELOR (BERTON SICARD)</v>
      </c>
      <c r="B7077" s="1" t="s">
        <v>800</v>
      </c>
      <c r="C7077" s="1" t="s">
        <v>32898</v>
      </c>
      <c r="D7077" s="1" t="s">
        <v>78</v>
      </c>
      <c r="E7077" s="1" t="s">
        <v>801</v>
      </c>
      <c r="F7077" s="1" t="s">
        <v>32900</v>
      </c>
      <c r="G7077" s="1" t="s">
        <v>655</v>
      </c>
      <c r="H7077" t="s">
        <v>800</v>
      </c>
      <c r="I7077" s="1" t="s">
        <v>41</v>
      </c>
      <c r="J7077">
        <v>5.8</v>
      </c>
    </row>
    <row r="7078" spans="1:10" hidden="1" x14ac:dyDescent="0.25">
      <c r="A7078" s="24" t="str">
        <f t="shared" si="112"/>
        <v>P6053ARCELOR (BERTON SICARD)</v>
      </c>
      <c r="B7078" s="1" t="s">
        <v>802</v>
      </c>
      <c r="C7078" s="1" t="s">
        <v>32898</v>
      </c>
      <c r="D7078" s="1" t="s">
        <v>32837</v>
      </c>
      <c r="E7078" s="1" t="s">
        <v>803</v>
      </c>
      <c r="F7078" s="1" t="s">
        <v>32900</v>
      </c>
      <c r="G7078" s="1" t="s">
        <v>655</v>
      </c>
      <c r="H7078" t="s">
        <v>802</v>
      </c>
      <c r="I7078" s="1" t="s">
        <v>41</v>
      </c>
      <c r="J7078">
        <v>5.8</v>
      </c>
    </row>
    <row r="7079" spans="1:10" hidden="1" x14ac:dyDescent="0.25">
      <c r="A7079" s="24" t="str">
        <f t="shared" si="112"/>
        <v>P6056ARCELOR (BERTON SICARD)</v>
      </c>
      <c r="B7079" s="1" t="s">
        <v>805</v>
      </c>
      <c r="C7079" s="1" t="s">
        <v>32898</v>
      </c>
      <c r="D7079" s="1" t="s">
        <v>78</v>
      </c>
      <c r="E7079" s="1" t="s">
        <v>806</v>
      </c>
      <c r="F7079" s="1" t="s">
        <v>32900</v>
      </c>
      <c r="G7079" s="1" t="s">
        <v>655</v>
      </c>
      <c r="H7079" t="s">
        <v>805</v>
      </c>
      <c r="I7079" s="1" t="s">
        <v>41</v>
      </c>
      <c r="J7079">
        <v>6.5</v>
      </c>
    </row>
    <row r="7080" spans="1:10" hidden="1" x14ac:dyDescent="0.25">
      <c r="A7080" s="24" t="str">
        <f t="shared" si="112"/>
        <v>P6057ARCELOR (BERTON SICARD)</v>
      </c>
      <c r="B7080" s="1" t="s">
        <v>807</v>
      </c>
      <c r="C7080" s="1" t="s">
        <v>32898</v>
      </c>
      <c r="D7080" s="1" t="s">
        <v>78</v>
      </c>
      <c r="E7080" s="1" t="s">
        <v>808</v>
      </c>
      <c r="F7080" s="1" t="s">
        <v>32900</v>
      </c>
      <c r="G7080" s="1" t="s">
        <v>655</v>
      </c>
      <c r="H7080" t="s">
        <v>807</v>
      </c>
      <c r="I7080" s="1" t="s">
        <v>41</v>
      </c>
      <c r="J7080">
        <v>6.5</v>
      </c>
    </row>
    <row r="7081" spans="1:10" hidden="1" x14ac:dyDescent="0.25">
      <c r="A7081" s="24" t="str">
        <f t="shared" si="112"/>
        <v>P6058ARCELOR (BERTON SICARD)</v>
      </c>
      <c r="B7081" s="1" t="s">
        <v>809</v>
      </c>
      <c r="C7081" s="1" t="s">
        <v>32898</v>
      </c>
      <c r="D7081" s="1" t="s">
        <v>78</v>
      </c>
      <c r="E7081" s="1" t="s">
        <v>810</v>
      </c>
      <c r="F7081" s="1" t="s">
        <v>32900</v>
      </c>
      <c r="G7081" s="1" t="s">
        <v>655</v>
      </c>
      <c r="H7081" t="s">
        <v>809</v>
      </c>
      <c r="I7081" s="1" t="s">
        <v>41</v>
      </c>
      <c r="J7081">
        <v>6.5</v>
      </c>
    </row>
    <row r="7082" spans="1:10" hidden="1" x14ac:dyDescent="0.25">
      <c r="A7082" s="24" t="str">
        <f t="shared" si="112"/>
        <v>P6060ARCELOR (BERTON SICARD)</v>
      </c>
      <c r="B7082" s="1" t="s">
        <v>811</v>
      </c>
      <c r="C7082" s="1" t="s">
        <v>32898</v>
      </c>
      <c r="D7082" s="1" t="s">
        <v>78</v>
      </c>
      <c r="E7082" s="1" t="s">
        <v>812</v>
      </c>
      <c r="F7082" s="1" t="s">
        <v>32900</v>
      </c>
      <c r="G7082" s="1" t="s">
        <v>655</v>
      </c>
      <c r="H7082" t="s">
        <v>811</v>
      </c>
      <c r="I7082" s="1" t="s">
        <v>41</v>
      </c>
      <c r="J7082">
        <v>6.5</v>
      </c>
    </row>
    <row r="7083" spans="1:10" hidden="1" x14ac:dyDescent="0.25">
      <c r="A7083" s="24" t="str">
        <f t="shared" si="112"/>
        <v>P6061ARCELOR (BERTON SICARD)</v>
      </c>
      <c r="B7083" s="1" t="s">
        <v>813</v>
      </c>
      <c r="C7083" s="1" t="s">
        <v>32898</v>
      </c>
      <c r="D7083" s="1" t="s">
        <v>78</v>
      </c>
      <c r="E7083" s="1" t="s">
        <v>814</v>
      </c>
      <c r="F7083" s="1" t="s">
        <v>32900</v>
      </c>
      <c r="G7083" s="1" t="s">
        <v>655</v>
      </c>
      <c r="H7083" t="s">
        <v>813</v>
      </c>
      <c r="I7083" s="1" t="s">
        <v>41</v>
      </c>
      <c r="J7083">
        <v>6.5</v>
      </c>
    </row>
    <row r="7084" spans="1:10" hidden="1" x14ac:dyDescent="0.25">
      <c r="A7084" s="24" t="str">
        <f t="shared" si="112"/>
        <v>P6062ARCELOR (BERTON SICARD)</v>
      </c>
      <c r="B7084" s="1" t="s">
        <v>815</v>
      </c>
      <c r="C7084" s="1" t="s">
        <v>32898</v>
      </c>
      <c r="D7084" s="1" t="s">
        <v>78</v>
      </c>
      <c r="E7084" s="1" t="s">
        <v>816</v>
      </c>
      <c r="F7084" s="1" t="s">
        <v>32900</v>
      </c>
      <c r="G7084" s="1" t="s">
        <v>655</v>
      </c>
      <c r="H7084" t="s">
        <v>815</v>
      </c>
      <c r="I7084" s="1" t="s">
        <v>41</v>
      </c>
      <c r="J7084">
        <v>6.5</v>
      </c>
    </row>
    <row r="7085" spans="1:10" hidden="1" x14ac:dyDescent="0.25">
      <c r="A7085" s="24" t="str">
        <f t="shared" si="112"/>
        <v>P6063ARCELOR (BERTON SICARD)</v>
      </c>
      <c r="B7085" s="1" t="s">
        <v>817</v>
      </c>
      <c r="C7085" s="1" t="s">
        <v>32898</v>
      </c>
      <c r="D7085" s="1" t="s">
        <v>78</v>
      </c>
      <c r="E7085" s="1" t="s">
        <v>818</v>
      </c>
      <c r="F7085" s="1" t="s">
        <v>32900</v>
      </c>
      <c r="G7085" s="1" t="s">
        <v>655</v>
      </c>
      <c r="H7085" t="s">
        <v>817</v>
      </c>
      <c r="I7085" s="1" t="s">
        <v>41</v>
      </c>
      <c r="J7085">
        <v>6.5</v>
      </c>
    </row>
    <row r="7086" spans="1:10" x14ac:dyDescent="0.25">
      <c r="A7086" s="24" t="str">
        <f t="shared" si="112"/>
        <v>TU125125ARCELOR (BERTON SICARD)</v>
      </c>
      <c r="B7086" s="1" t="s">
        <v>823</v>
      </c>
      <c r="C7086" s="1" t="s">
        <v>32898</v>
      </c>
      <c r="D7086" s="1" t="s">
        <v>78</v>
      </c>
      <c r="E7086" s="1" t="s">
        <v>824</v>
      </c>
      <c r="F7086" s="1" t="s">
        <v>32900</v>
      </c>
      <c r="G7086" s="1" t="s">
        <v>655</v>
      </c>
      <c r="H7086" t="s">
        <v>823</v>
      </c>
      <c r="I7086" s="1" t="s">
        <v>41</v>
      </c>
      <c r="J7086">
        <v>6.5</v>
      </c>
    </row>
    <row r="7087" spans="1:10" x14ac:dyDescent="0.25">
      <c r="A7087" s="24" t="str">
        <f t="shared" si="112"/>
        <v>TU2010X2ARCELOR (BERTON SICARD)</v>
      </c>
      <c r="B7087" s="1" t="s">
        <v>825</v>
      </c>
      <c r="C7087" s="1" t="s">
        <v>32898</v>
      </c>
      <c r="D7087" s="1" t="s">
        <v>78</v>
      </c>
      <c r="E7087" s="1" t="s">
        <v>826</v>
      </c>
      <c r="F7087" s="1" t="s">
        <v>32900</v>
      </c>
      <c r="G7087" s="1" t="s">
        <v>655</v>
      </c>
      <c r="H7087" t="s">
        <v>825</v>
      </c>
      <c r="I7087" s="1" t="s">
        <v>41</v>
      </c>
      <c r="J7087">
        <v>6.5</v>
      </c>
    </row>
    <row r="7088" spans="1:10" x14ac:dyDescent="0.25">
      <c r="A7088" s="24" t="str">
        <f t="shared" si="112"/>
        <v>TU2020X2ARCELOR (BERTON SICARD)</v>
      </c>
      <c r="B7088" s="1" t="s">
        <v>827</v>
      </c>
      <c r="C7088" s="1" t="s">
        <v>32898</v>
      </c>
      <c r="D7088" s="1" t="s">
        <v>78</v>
      </c>
      <c r="E7088" s="1" t="s">
        <v>828</v>
      </c>
      <c r="F7088" s="1" t="s">
        <v>32900</v>
      </c>
      <c r="G7088" s="1" t="s">
        <v>655</v>
      </c>
      <c r="H7088" t="s">
        <v>827</v>
      </c>
      <c r="I7088" s="1" t="s">
        <v>41</v>
      </c>
      <c r="J7088">
        <v>6.5</v>
      </c>
    </row>
    <row r="7089" spans="1:10" x14ac:dyDescent="0.25">
      <c r="A7089" s="24" t="str">
        <f t="shared" si="112"/>
        <v>TU2525X2ARCELOR (BERTON SICARD)</v>
      </c>
      <c r="B7089" s="1" t="s">
        <v>829</v>
      </c>
      <c r="C7089" s="1" t="s">
        <v>32898</v>
      </c>
      <c r="D7089" s="1" t="s">
        <v>78</v>
      </c>
      <c r="E7089" s="1" t="s">
        <v>830</v>
      </c>
      <c r="F7089" s="1" t="s">
        <v>32900</v>
      </c>
      <c r="G7089" s="1" t="s">
        <v>655</v>
      </c>
      <c r="H7089" t="s">
        <v>829</v>
      </c>
      <c r="I7089" s="1" t="s">
        <v>41</v>
      </c>
      <c r="J7089">
        <v>6.5</v>
      </c>
    </row>
    <row r="7090" spans="1:10" x14ac:dyDescent="0.25">
      <c r="A7090" s="24" t="str">
        <f t="shared" si="112"/>
        <v>TU3010X2ARCELOR (BERTON SICARD)</v>
      </c>
      <c r="B7090" s="1" t="s">
        <v>831</v>
      </c>
      <c r="C7090" s="1" t="s">
        <v>32898</v>
      </c>
      <c r="D7090" s="1" t="s">
        <v>78</v>
      </c>
      <c r="E7090" s="1" t="s">
        <v>832</v>
      </c>
      <c r="F7090" s="1" t="s">
        <v>32900</v>
      </c>
      <c r="G7090" s="1" t="s">
        <v>655</v>
      </c>
      <c r="H7090" t="s">
        <v>831</v>
      </c>
      <c r="I7090" s="1" t="s">
        <v>41</v>
      </c>
      <c r="J7090">
        <v>6.5</v>
      </c>
    </row>
    <row r="7091" spans="1:10" x14ac:dyDescent="0.25">
      <c r="A7091" s="24" t="str">
        <f t="shared" si="112"/>
        <v>TU40X2ARCELOR (BERTON SICARD)</v>
      </c>
      <c r="B7091" s="1" t="s">
        <v>835</v>
      </c>
      <c r="C7091" s="1" t="s">
        <v>32898</v>
      </c>
      <c r="D7091" s="1" t="s">
        <v>78</v>
      </c>
      <c r="E7091" s="1" t="s">
        <v>836</v>
      </c>
      <c r="F7091" s="1" t="s">
        <v>32900</v>
      </c>
      <c r="G7091" s="1" t="s">
        <v>655</v>
      </c>
      <c r="H7091" t="s">
        <v>835</v>
      </c>
      <c r="I7091" s="1" t="s">
        <v>41</v>
      </c>
      <c r="J7091">
        <v>6.5</v>
      </c>
    </row>
    <row r="7092" spans="1:10" x14ac:dyDescent="0.25">
      <c r="A7092" s="24" t="str">
        <f t="shared" si="112"/>
        <v>TU4020X2ARCELOR (BERTON SICARD)</v>
      </c>
      <c r="B7092" s="1" t="s">
        <v>837</v>
      </c>
      <c r="C7092" s="1" t="s">
        <v>32898</v>
      </c>
      <c r="D7092" s="1" t="s">
        <v>78</v>
      </c>
      <c r="E7092" s="1" t="s">
        <v>838</v>
      </c>
      <c r="F7092" s="1" t="s">
        <v>32900</v>
      </c>
      <c r="G7092" s="1" t="s">
        <v>655</v>
      </c>
      <c r="H7092" t="s">
        <v>837</v>
      </c>
      <c r="I7092" s="1" t="s">
        <v>41</v>
      </c>
      <c r="J7092">
        <v>6.5</v>
      </c>
    </row>
    <row r="7093" spans="1:10" x14ac:dyDescent="0.25">
      <c r="A7093" s="24" t="str">
        <f t="shared" si="112"/>
        <v>TU4545/2ARCELOR (BERTON SICARD)</v>
      </c>
      <c r="B7093" s="1" t="s">
        <v>841</v>
      </c>
      <c r="C7093" s="1" t="s">
        <v>32898</v>
      </c>
      <c r="D7093" s="1" t="s">
        <v>78</v>
      </c>
      <c r="E7093" s="1" t="s">
        <v>842</v>
      </c>
      <c r="F7093" s="1" t="s">
        <v>32900</v>
      </c>
      <c r="G7093" s="1" t="s">
        <v>655</v>
      </c>
      <c r="H7093" t="s">
        <v>841</v>
      </c>
      <c r="I7093" s="1" t="s">
        <v>41</v>
      </c>
      <c r="J7093">
        <v>1995</v>
      </c>
    </row>
    <row r="7094" spans="1:10" x14ac:dyDescent="0.25">
      <c r="A7094" s="24" t="str">
        <f t="shared" si="112"/>
        <v>TU454515ARCELOR (BERTON SICARD)</v>
      </c>
      <c r="B7094" s="1" t="s">
        <v>843</v>
      </c>
      <c r="C7094" s="1" t="s">
        <v>32898</v>
      </c>
      <c r="D7094" s="1" t="s">
        <v>78</v>
      </c>
      <c r="E7094" s="1" t="s">
        <v>844</v>
      </c>
      <c r="F7094" s="1" t="s">
        <v>32900</v>
      </c>
      <c r="G7094" s="1" t="s">
        <v>655</v>
      </c>
      <c r="H7094" t="s">
        <v>843</v>
      </c>
      <c r="I7094" s="1" t="s">
        <v>41</v>
      </c>
      <c r="J7094">
        <v>6</v>
      </c>
    </row>
    <row r="7095" spans="1:10" x14ac:dyDescent="0.25">
      <c r="A7095" s="24" t="str">
        <f t="shared" si="112"/>
        <v>TU50X2ARCELOR (BERTON SICARD)</v>
      </c>
      <c r="B7095" s="1" t="s">
        <v>845</v>
      </c>
      <c r="C7095" s="1" t="s">
        <v>32898</v>
      </c>
      <c r="D7095" s="1" t="s">
        <v>78</v>
      </c>
      <c r="E7095" s="1" t="s">
        <v>846</v>
      </c>
      <c r="F7095" s="1" t="s">
        <v>32900</v>
      </c>
      <c r="G7095" s="1" t="s">
        <v>655</v>
      </c>
      <c r="H7095" t="s">
        <v>845</v>
      </c>
      <c r="I7095" s="1" t="s">
        <v>41</v>
      </c>
      <c r="J7095">
        <v>4.5999999999999996</v>
      </c>
    </row>
    <row r="7096" spans="1:10" x14ac:dyDescent="0.25">
      <c r="A7096" s="24" t="str">
        <f t="shared" si="112"/>
        <v>TU503017ARCELOR (BERTON SICARD)</v>
      </c>
      <c r="B7096" s="1" t="s">
        <v>847</v>
      </c>
      <c r="C7096" s="1" t="s">
        <v>32898</v>
      </c>
      <c r="D7096" s="1" t="s">
        <v>78</v>
      </c>
      <c r="E7096" s="1" t="s">
        <v>848</v>
      </c>
      <c r="F7096" s="1" t="s">
        <v>32900</v>
      </c>
      <c r="G7096" s="1" t="s">
        <v>655</v>
      </c>
      <c r="H7096" t="s">
        <v>847</v>
      </c>
      <c r="I7096" s="1" t="s">
        <v>41</v>
      </c>
      <c r="J7096">
        <v>6.5</v>
      </c>
    </row>
    <row r="7097" spans="1:10" x14ac:dyDescent="0.25">
      <c r="A7097" s="24" t="str">
        <f t="shared" si="112"/>
        <v>TU60X2/3ARCELOR (BERTON SICARD)</v>
      </c>
      <c r="B7097" s="1" t="s">
        <v>851</v>
      </c>
      <c r="C7097" s="1" t="s">
        <v>32898</v>
      </c>
      <c r="D7097" s="1" t="s">
        <v>78</v>
      </c>
      <c r="E7097" s="1" t="s">
        <v>852</v>
      </c>
      <c r="F7097" s="1" t="s">
        <v>32900</v>
      </c>
      <c r="G7097" s="1" t="s">
        <v>655</v>
      </c>
      <c r="H7097" t="s">
        <v>851</v>
      </c>
      <c r="I7097" s="1" t="s">
        <v>41</v>
      </c>
      <c r="J7097">
        <v>3.2</v>
      </c>
    </row>
    <row r="7098" spans="1:10" x14ac:dyDescent="0.25">
      <c r="A7098" s="24" t="str">
        <f t="shared" si="112"/>
        <v>TU6020X2ARCELOR (BERTON SICARD)</v>
      </c>
      <c r="B7098" s="1" t="s">
        <v>853</v>
      </c>
      <c r="C7098" s="1" t="s">
        <v>32898</v>
      </c>
      <c r="D7098" s="1" t="s">
        <v>78</v>
      </c>
      <c r="E7098" s="1" t="s">
        <v>854</v>
      </c>
      <c r="F7098" s="1" t="s">
        <v>32900</v>
      </c>
      <c r="G7098" s="1" t="s">
        <v>655</v>
      </c>
      <c r="H7098" t="s">
        <v>853</v>
      </c>
      <c r="I7098" s="1" t="s">
        <v>41</v>
      </c>
      <c r="J7098">
        <v>6.5</v>
      </c>
    </row>
    <row r="7099" spans="1:10" x14ac:dyDescent="0.25">
      <c r="A7099" s="24" t="str">
        <f t="shared" si="112"/>
        <v>TU7070X2ARCELOR (BERTON SICARD)</v>
      </c>
      <c r="B7099" s="1" t="s">
        <v>857</v>
      </c>
      <c r="C7099" s="1" t="s">
        <v>32898</v>
      </c>
      <c r="D7099" s="1" t="s">
        <v>78</v>
      </c>
      <c r="E7099" s="1" t="s">
        <v>858</v>
      </c>
      <c r="F7099" s="1" t="s">
        <v>32900</v>
      </c>
      <c r="G7099" s="1" t="s">
        <v>655</v>
      </c>
      <c r="H7099" t="s">
        <v>857</v>
      </c>
      <c r="I7099" s="1" t="s">
        <v>41</v>
      </c>
      <c r="J7099">
        <v>6.5</v>
      </c>
    </row>
    <row r="7100" spans="1:10" x14ac:dyDescent="0.25">
      <c r="A7100" s="24" t="str">
        <f t="shared" si="112"/>
        <v>TU80X2ARCELOR (BERTON SICARD)</v>
      </c>
      <c r="B7100" s="1" t="s">
        <v>859</v>
      </c>
      <c r="C7100" s="1" t="s">
        <v>32898</v>
      </c>
      <c r="D7100" s="1" t="s">
        <v>78</v>
      </c>
      <c r="E7100" s="1" t="s">
        <v>860</v>
      </c>
      <c r="F7100" s="1" t="s">
        <v>32900</v>
      </c>
      <c r="G7100" s="1" t="s">
        <v>655</v>
      </c>
      <c r="H7100" t="s">
        <v>859</v>
      </c>
      <c r="I7100" s="1" t="s">
        <v>41</v>
      </c>
      <c r="J7100">
        <v>6.5</v>
      </c>
    </row>
    <row r="7101" spans="1:10" hidden="1" x14ac:dyDescent="0.25">
      <c r="A7101" s="24" t="str">
        <f t="shared" si="112"/>
        <v>T4040X3ARCELOR (BERTON SICARD)</v>
      </c>
      <c r="B7101" s="1" t="s">
        <v>861</v>
      </c>
      <c r="C7101" s="1" t="s">
        <v>32898</v>
      </c>
      <c r="D7101" s="1" t="s">
        <v>168</v>
      </c>
      <c r="E7101" s="1" t="s">
        <v>862</v>
      </c>
      <c r="F7101" s="1" t="s">
        <v>32900</v>
      </c>
      <c r="G7101" s="1" t="s">
        <v>655</v>
      </c>
      <c r="H7101" t="s">
        <v>861</v>
      </c>
      <c r="I7101" s="1" t="s">
        <v>41</v>
      </c>
      <c r="J7101">
        <v>6.5</v>
      </c>
    </row>
    <row r="7102" spans="1:10" hidden="1" x14ac:dyDescent="0.25">
      <c r="A7102" s="24" t="str">
        <f t="shared" si="112"/>
        <v>U109X2ARCELOR (BERTON SICARD)</v>
      </c>
      <c r="B7102" s="1" t="s">
        <v>863</v>
      </c>
      <c r="C7102" s="1" t="s">
        <v>32898</v>
      </c>
      <c r="D7102" s="1" t="s">
        <v>78</v>
      </c>
      <c r="E7102" s="1" t="s">
        <v>864</v>
      </c>
      <c r="F7102" s="1" t="s">
        <v>32900</v>
      </c>
      <c r="G7102" s="1" t="s">
        <v>655</v>
      </c>
      <c r="H7102" t="s">
        <v>863</v>
      </c>
      <c r="I7102" s="1" t="s">
        <v>41</v>
      </c>
      <c r="J7102">
        <v>6.5</v>
      </c>
    </row>
    <row r="7103" spans="1:10" hidden="1" x14ac:dyDescent="0.25">
      <c r="A7103" s="24" t="str">
        <f t="shared" si="112"/>
        <v>U15X29ARCELOR (BERTON SICARD)</v>
      </c>
      <c r="B7103" s="1" t="s">
        <v>865</v>
      </c>
      <c r="C7103" s="1" t="s">
        <v>32898</v>
      </c>
      <c r="D7103" s="1" t="s">
        <v>78</v>
      </c>
      <c r="E7103" s="1" t="s">
        <v>866</v>
      </c>
      <c r="F7103" s="1" t="s">
        <v>32900</v>
      </c>
      <c r="G7103" s="1" t="s">
        <v>655</v>
      </c>
      <c r="H7103" t="s">
        <v>865</v>
      </c>
      <c r="I7103" s="1" t="s">
        <v>41</v>
      </c>
      <c r="J7103">
        <v>6.5</v>
      </c>
    </row>
    <row r="7104" spans="1:10" hidden="1" x14ac:dyDescent="0.25">
      <c r="A7104" s="24" t="str">
        <f t="shared" si="112"/>
        <v>U15X32ARCELOR (BERTON SICARD)</v>
      </c>
      <c r="B7104" s="1" t="s">
        <v>867</v>
      </c>
      <c r="C7104" s="1" t="s">
        <v>32898</v>
      </c>
      <c r="D7104" s="1" t="s">
        <v>168</v>
      </c>
      <c r="E7104" s="1" t="s">
        <v>868</v>
      </c>
      <c r="F7104" s="1" t="s">
        <v>32900</v>
      </c>
      <c r="G7104" s="1" t="s">
        <v>655</v>
      </c>
      <c r="H7104" t="s">
        <v>867</v>
      </c>
      <c r="I7104" s="1" t="s">
        <v>41</v>
      </c>
      <c r="J7104">
        <v>6.5</v>
      </c>
    </row>
    <row r="7105" spans="1:10" hidden="1" x14ac:dyDescent="0.25">
      <c r="A7105" s="24" t="str">
        <f t="shared" si="112"/>
        <v>U2012X2ARCELOR (BERTON SICARD)</v>
      </c>
      <c r="B7105" s="1" t="s">
        <v>869</v>
      </c>
      <c r="C7105" s="1" t="s">
        <v>32898</v>
      </c>
      <c r="D7105" s="1" t="s">
        <v>78</v>
      </c>
      <c r="E7105" s="1" t="s">
        <v>870</v>
      </c>
      <c r="F7105" s="1" t="s">
        <v>32900</v>
      </c>
      <c r="G7105" s="1" t="s">
        <v>655</v>
      </c>
      <c r="H7105" t="s">
        <v>869</v>
      </c>
      <c r="I7105" s="1" t="s">
        <v>41</v>
      </c>
      <c r="J7105">
        <v>6.5</v>
      </c>
    </row>
    <row r="7106" spans="1:10" hidden="1" x14ac:dyDescent="0.25">
      <c r="A7106" s="24" t="str">
        <f t="shared" si="112"/>
        <v>U2015X2ARCELOR (BERTON SICARD)</v>
      </c>
      <c r="B7106" s="1" t="s">
        <v>871</v>
      </c>
      <c r="C7106" s="1" t="s">
        <v>32898</v>
      </c>
      <c r="D7106" s="1" t="s">
        <v>78</v>
      </c>
      <c r="E7106" s="1" t="s">
        <v>872</v>
      </c>
      <c r="F7106" s="1" t="s">
        <v>32900</v>
      </c>
      <c r="G7106" s="1" t="s">
        <v>655</v>
      </c>
      <c r="H7106" t="s">
        <v>871</v>
      </c>
      <c r="I7106" s="1" t="s">
        <v>41</v>
      </c>
      <c r="J7106">
        <v>6.5</v>
      </c>
    </row>
    <row r="7107" spans="1:10" hidden="1" x14ac:dyDescent="0.25">
      <c r="A7107" s="24" t="str">
        <f t="shared" si="112"/>
        <v>U2020X2ARCELOR (BERTON SICARD)</v>
      </c>
      <c r="B7107" s="1" t="s">
        <v>873</v>
      </c>
      <c r="C7107" s="1" t="s">
        <v>32898</v>
      </c>
      <c r="D7107" s="1" t="s">
        <v>78</v>
      </c>
      <c r="E7107" s="1" t="s">
        <v>874</v>
      </c>
      <c r="F7107" s="1" t="s">
        <v>32900</v>
      </c>
      <c r="G7107" s="1" t="s">
        <v>655</v>
      </c>
      <c r="H7107" t="s">
        <v>873</v>
      </c>
      <c r="I7107" s="1" t="s">
        <v>41</v>
      </c>
      <c r="J7107">
        <v>6.5</v>
      </c>
    </row>
    <row r="7108" spans="1:10" hidden="1" x14ac:dyDescent="0.25">
      <c r="A7108" s="24" t="str">
        <f t="shared" si="112"/>
        <v>U2045X2ARCELOR (BERTON SICARD)</v>
      </c>
      <c r="B7108" s="1" t="s">
        <v>875</v>
      </c>
      <c r="C7108" s="1" t="s">
        <v>32898</v>
      </c>
      <c r="D7108" s="1" t="s">
        <v>78</v>
      </c>
      <c r="E7108" s="1" t="s">
        <v>876</v>
      </c>
      <c r="F7108" s="1" t="s">
        <v>32900</v>
      </c>
      <c r="G7108" s="1" t="s">
        <v>655</v>
      </c>
      <c r="H7108" t="s">
        <v>875</v>
      </c>
      <c r="I7108" s="1" t="s">
        <v>41</v>
      </c>
      <c r="J7108">
        <v>6.5</v>
      </c>
    </row>
    <row r="7109" spans="1:10" hidden="1" x14ac:dyDescent="0.25">
      <c r="A7109" s="24" t="str">
        <f t="shared" si="112"/>
        <v>U2525X2ARCELOR (BERTON SICARD)</v>
      </c>
      <c r="B7109" s="1" t="s">
        <v>877</v>
      </c>
      <c r="C7109" s="1" t="s">
        <v>32898</v>
      </c>
      <c r="D7109" s="1" t="s">
        <v>78</v>
      </c>
      <c r="E7109" s="1" t="s">
        <v>878</v>
      </c>
      <c r="F7109" s="1" t="s">
        <v>32900</v>
      </c>
      <c r="G7109" s="1" t="s">
        <v>655</v>
      </c>
      <c r="H7109" t="s">
        <v>877</v>
      </c>
      <c r="I7109" s="1" t="s">
        <v>41</v>
      </c>
      <c r="J7109">
        <v>6.5</v>
      </c>
    </row>
    <row r="7110" spans="1:10" hidden="1" x14ac:dyDescent="0.25">
      <c r="A7110" s="24" t="str">
        <f t="shared" si="112"/>
        <v>U2540X2ARCELOR (BERTON SICARD)</v>
      </c>
      <c r="B7110" s="1" t="s">
        <v>879</v>
      </c>
      <c r="C7110" s="1" t="s">
        <v>32898</v>
      </c>
      <c r="D7110" s="1" t="s">
        <v>78</v>
      </c>
      <c r="E7110" s="1" t="s">
        <v>880</v>
      </c>
      <c r="F7110" s="1" t="s">
        <v>32900</v>
      </c>
      <c r="G7110" s="1" t="s">
        <v>655</v>
      </c>
      <c r="H7110" t="s">
        <v>879</v>
      </c>
      <c r="I7110" s="1" t="s">
        <v>41</v>
      </c>
      <c r="J7110">
        <v>6.5</v>
      </c>
    </row>
    <row r="7111" spans="1:10" hidden="1" x14ac:dyDescent="0.25">
      <c r="A7111" s="24" t="str">
        <f t="shared" si="112"/>
        <v>U3020X2ARCELOR (BERTON SICARD)</v>
      </c>
      <c r="B7111" s="1" t="s">
        <v>881</v>
      </c>
      <c r="C7111" s="1" t="s">
        <v>32898</v>
      </c>
      <c r="D7111" s="1" t="s">
        <v>78</v>
      </c>
      <c r="E7111" s="1" t="s">
        <v>882</v>
      </c>
      <c r="F7111" s="1" t="s">
        <v>32900</v>
      </c>
      <c r="G7111" s="1" t="s">
        <v>655</v>
      </c>
      <c r="H7111" t="s">
        <v>881</v>
      </c>
      <c r="I7111" s="1" t="s">
        <v>41</v>
      </c>
      <c r="J7111">
        <v>6.5</v>
      </c>
    </row>
    <row r="7112" spans="1:10" hidden="1" x14ac:dyDescent="0.25">
      <c r="A7112" s="24" t="str">
        <f t="shared" si="112"/>
        <v>11/140ARCELOR (BERTON SICARD)</v>
      </c>
      <c r="B7112" s="1" t="s">
        <v>883</v>
      </c>
      <c r="C7112" s="1" t="s">
        <v>32898</v>
      </c>
      <c r="D7112" s="1" t="s">
        <v>78</v>
      </c>
      <c r="E7112" s="1" t="s">
        <v>884</v>
      </c>
      <c r="F7112" s="1" t="s">
        <v>32900</v>
      </c>
      <c r="G7112" s="1" t="s">
        <v>655</v>
      </c>
      <c r="H7112" t="s">
        <v>883</v>
      </c>
      <c r="I7112" s="1" t="s">
        <v>41</v>
      </c>
      <c r="J7112">
        <v>6</v>
      </c>
    </row>
    <row r="7113" spans="1:10" hidden="1" x14ac:dyDescent="0.25">
      <c r="A7113" s="24" t="str">
        <f t="shared" si="112"/>
        <v>20LARCELOR (BERTON SICARD)</v>
      </c>
      <c r="B7113" s="1" t="s">
        <v>885</v>
      </c>
      <c r="C7113" s="1" t="s">
        <v>32898</v>
      </c>
      <c r="D7113" s="1" t="s">
        <v>78</v>
      </c>
      <c r="E7113" s="1" t="s">
        <v>886</v>
      </c>
      <c r="F7113" s="1" t="s">
        <v>32900</v>
      </c>
      <c r="G7113" s="1" t="s">
        <v>655</v>
      </c>
      <c r="H7113" t="s">
        <v>885</v>
      </c>
      <c r="I7113" s="1" t="s">
        <v>41</v>
      </c>
      <c r="J7113">
        <v>6</v>
      </c>
    </row>
    <row r="7114" spans="1:10" hidden="1" x14ac:dyDescent="0.25">
      <c r="A7114" s="24" t="str">
        <f t="shared" si="112"/>
        <v>21LARCELOR (BERTON SICARD)</v>
      </c>
      <c r="B7114" s="1" t="s">
        <v>887</v>
      </c>
      <c r="C7114" s="1" t="s">
        <v>32898</v>
      </c>
      <c r="D7114" s="1" t="s">
        <v>78</v>
      </c>
      <c r="E7114" s="1" t="s">
        <v>888</v>
      </c>
      <c r="F7114" s="1" t="s">
        <v>32900</v>
      </c>
      <c r="G7114" s="1" t="s">
        <v>655</v>
      </c>
      <c r="H7114" t="s">
        <v>887</v>
      </c>
      <c r="I7114" s="1" t="s">
        <v>41</v>
      </c>
      <c r="J7114">
        <v>6</v>
      </c>
    </row>
    <row r="7115" spans="1:10" hidden="1" x14ac:dyDescent="0.25">
      <c r="A7115" s="24" t="str">
        <f t="shared" si="112"/>
        <v>23/20LARCELOR (BERTON SICARD)</v>
      </c>
      <c r="B7115" s="1" t="s">
        <v>889</v>
      </c>
      <c r="C7115" s="1" t="s">
        <v>32898</v>
      </c>
      <c r="D7115" s="1" t="s">
        <v>78</v>
      </c>
      <c r="E7115" s="1" t="s">
        <v>886</v>
      </c>
      <c r="F7115" s="1" t="s">
        <v>32900</v>
      </c>
      <c r="G7115" s="1" t="s">
        <v>655</v>
      </c>
      <c r="H7115" t="s">
        <v>889</v>
      </c>
      <c r="I7115" s="1" t="s">
        <v>41</v>
      </c>
      <c r="J7115">
        <v>6</v>
      </c>
    </row>
    <row r="7116" spans="1:10" hidden="1" x14ac:dyDescent="0.25">
      <c r="A7116" s="24" t="str">
        <f t="shared" ref="A7116:A7179" si="113">B7116&amp;F7116</f>
        <v>23/25LARCELOR (BERTON SICARD)</v>
      </c>
      <c r="B7116" s="1" t="s">
        <v>890</v>
      </c>
      <c r="C7116" s="1" t="s">
        <v>32898</v>
      </c>
      <c r="D7116" s="1" t="s">
        <v>78</v>
      </c>
      <c r="E7116" s="1" t="s">
        <v>888</v>
      </c>
      <c r="F7116" s="1" t="s">
        <v>32900</v>
      </c>
      <c r="G7116" s="1" t="s">
        <v>655</v>
      </c>
      <c r="H7116" t="s">
        <v>890</v>
      </c>
      <c r="I7116" s="1" t="s">
        <v>41</v>
      </c>
      <c r="J7116">
        <v>6</v>
      </c>
    </row>
    <row r="7117" spans="1:10" hidden="1" x14ac:dyDescent="0.25">
      <c r="A7117" s="24" t="str">
        <f t="shared" si="113"/>
        <v>26LARCELOR (BERTON SICARD)</v>
      </c>
      <c r="B7117" s="1" t="s">
        <v>891</v>
      </c>
      <c r="C7117" s="1" t="s">
        <v>32898</v>
      </c>
      <c r="D7117" s="1" t="s">
        <v>78</v>
      </c>
      <c r="E7117" s="1" t="s">
        <v>886</v>
      </c>
      <c r="F7117" s="1" t="s">
        <v>32900</v>
      </c>
      <c r="G7117" s="1" t="s">
        <v>655</v>
      </c>
      <c r="H7117" t="s">
        <v>891</v>
      </c>
      <c r="I7117" s="1" t="s">
        <v>41</v>
      </c>
      <c r="J7117">
        <v>6</v>
      </c>
    </row>
    <row r="7118" spans="1:10" hidden="1" x14ac:dyDescent="0.25">
      <c r="A7118" s="24" t="str">
        <f t="shared" si="113"/>
        <v>27/20LARCELOR (BERTON SICARD)</v>
      </c>
      <c r="B7118" s="1" t="s">
        <v>893</v>
      </c>
      <c r="C7118" s="1" t="s">
        <v>32898</v>
      </c>
      <c r="D7118" s="1" t="s">
        <v>78</v>
      </c>
      <c r="E7118" s="1" t="s">
        <v>886</v>
      </c>
      <c r="F7118" s="1" t="s">
        <v>32900</v>
      </c>
      <c r="G7118" s="1" t="s">
        <v>655</v>
      </c>
      <c r="H7118" t="s">
        <v>893</v>
      </c>
      <c r="I7118" s="1" t="s">
        <v>41</v>
      </c>
      <c r="J7118">
        <v>6</v>
      </c>
    </row>
    <row r="7119" spans="1:10" hidden="1" x14ac:dyDescent="0.25">
      <c r="A7119" s="24" t="str">
        <f t="shared" si="113"/>
        <v>103ARCELOR (BERTON SICARD)</v>
      </c>
      <c r="B7119" s="1">
        <v>103</v>
      </c>
      <c r="C7119" s="1" t="s">
        <v>32898</v>
      </c>
      <c r="D7119" s="1" t="s">
        <v>78</v>
      </c>
      <c r="E7119" s="1" t="s">
        <v>896</v>
      </c>
      <c r="F7119" s="1" t="s">
        <v>32900</v>
      </c>
      <c r="G7119" s="1" t="s">
        <v>655</v>
      </c>
      <c r="H7119">
        <v>103</v>
      </c>
      <c r="I7119" s="1" t="s">
        <v>41</v>
      </c>
      <c r="J7119">
        <v>6</v>
      </c>
    </row>
    <row r="7120" spans="1:10" hidden="1" x14ac:dyDescent="0.25">
      <c r="A7120" s="24" t="str">
        <f t="shared" si="113"/>
        <v>104ARCELOR (BERTON SICARD)</v>
      </c>
      <c r="B7120" s="1">
        <v>104</v>
      </c>
      <c r="C7120" s="1" t="s">
        <v>32898</v>
      </c>
      <c r="D7120" s="1" t="s">
        <v>78</v>
      </c>
      <c r="E7120" s="1" t="s">
        <v>897</v>
      </c>
      <c r="F7120" s="1" t="s">
        <v>32900</v>
      </c>
      <c r="G7120" s="1" t="s">
        <v>655</v>
      </c>
      <c r="H7120">
        <v>104</v>
      </c>
      <c r="I7120" s="1" t="s">
        <v>41</v>
      </c>
      <c r="J7120">
        <v>6</v>
      </c>
    </row>
    <row r="7121" spans="1:10" hidden="1" x14ac:dyDescent="0.25">
      <c r="A7121" s="24" t="str">
        <f t="shared" si="113"/>
        <v>108ARCELOR (BERTON SICARD)</v>
      </c>
      <c r="B7121" s="1">
        <v>108</v>
      </c>
      <c r="C7121" s="1" t="s">
        <v>32898</v>
      </c>
      <c r="D7121" s="1" t="s">
        <v>78</v>
      </c>
      <c r="E7121" s="1" t="s">
        <v>899</v>
      </c>
      <c r="F7121" s="1" t="s">
        <v>32900</v>
      </c>
      <c r="G7121" s="1" t="s">
        <v>655</v>
      </c>
      <c r="H7121">
        <v>108</v>
      </c>
      <c r="I7121" s="1" t="s">
        <v>41</v>
      </c>
      <c r="J7121">
        <v>6</v>
      </c>
    </row>
    <row r="7122" spans="1:10" hidden="1" x14ac:dyDescent="0.25">
      <c r="A7122" s="24" t="str">
        <f t="shared" si="113"/>
        <v>112ARCELOR (BERTON SICARD)</v>
      </c>
      <c r="B7122" s="1">
        <v>112</v>
      </c>
      <c r="C7122" s="1" t="s">
        <v>32898</v>
      </c>
      <c r="D7122" s="1" t="s">
        <v>78</v>
      </c>
      <c r="E7122" s="1" t="s">
        <v>900</v>
      </c>
      <c r="F7122" s="1" t="s">
        <v>32900</v>
      </c>
      <c r="G7122" s="1" t="s">
        <v>655</v>
      </c>
      <c r="H7122">
        <v>112</v>
      </c>
      <c r="I7122" s="1" t="s">
        <v>41</v>
      </c>
      <c r="J7122">
        <v>6</v>
      </c>
    </row>
    <row r="7123" spans="1:10" hidden="1" x14ac:dyDescent="0.25">
      <c r="A7123" s="24" t="str">
        <f t="shared" si="113"/>
        <v>140ARCELOR (BERTON SICARD)</v>
      </c>
      <c r="B7123" s="1">
        <v>140</v>
      </c>
      <c r="C7123" s="1" t="s">
        <v>32898</v>
      </c>
      <c r="D7123" s="1" t="s">
        <v>78</v>
      </c>
      <c r="E7123" s="1" t="s">
        <v>905</v>
      </c>
      <c r="F7123" s="1" t="s">
        <v>32900</v>
      </c>
      <c r="G7123" s="1" t="s">
        <v>655</v>
      </c>
      <c r="H7123">
        <v>140</v>
      </c>
      <c r="I7123" s="1" t="s">
        <v>41</v>
      </c>
      <c r="J7123">
        <v>6</v>
      </c>
    </row>
    <row r="7124" spans="1:10" hidden="1" x14ac:dyDescent="0.25">
      <c r="A7124" s="24" t="str">
        <f t="shared" si="113"/>
        <v>140/RARCELOR (BERTON SICARD)</v>
      </c>
      <c r="B7124" s="1" t="s">
        <v>906</v>
      </c>
      <c r="C7124" s="1" t="s">
        <v>32898</v>
      </c>
      <c r="D7124" s="1" t="s">
        <v>78</v>
      </c>
      <c r="E7124" s="1" t="s">
        <v>907</v>
      </c>
      <c r="F7124" s="1" t="s">
        <v>32900</v>
      </c>
      <c r="G7124" s="1" t="s">
        <v>655</v>
      </c>
      <c r="H7124" t="s">
        <v>906</v>
      </c>
      <c r="I7124" s="1" t="s">
        <v>41</v>
      </c>
      <c r="J7124">
        <v>6</v>
      </c>
    </row>
    <row r="7125" spans="1:10" hidden="1" x14ac:dyDescent="0.25">
      <c r="A7125" s="24" t="str">
        <f t="shared" si="113"/>
        <v>141ARCELOR (BERTON SICARD)</v>
      </c>
      <c r="B7125" s="1">
        <v>141</v>
      </c>
      <c r="C7125" s="1" t="s">
        <v>32898</v>
      </c>
      <c r="D7125" s="1" t="s">
        <v>78</v>
      </c>
      <c r="E7125" s="1" t="s">
        <v>908</v>
      </c>
      <c r="F7125" s="1" t="s">
        <v>32900</v>
      </c>
      <c r="G7125" s="1" t="s">
        <v>655</v>
      </c>
      <c r="H7125">
        <v>141</v>
      </c>
      <c r="I7125" s="1" t="s">
        <v>41</v>
      </c>
      <c r="J7125">
        <v>6</v>
      </c>
    </row>
    <row r="7126" spans="1:10" hidden="1" x14ac:dyDescent="0.25">
      <c r="A7126" s="24" t="str">
        <f t="shared" si="113"/>
        <v>142ARCELOR (BERTON SICARD)</v>
      </c>
      <c r="B7126" s="1">
        <v>142</v>
      </c>
      <c r="C7126" s="1" t="s">
        <v>32898</v>
      </c>
      <c r="D7126" s="1" t="s">
        <v>78</v>
      </c>
      <c r="E7126" s="1" t="s">
        <v>909</v>
      </c>
      <c r="F7126" s="1" t="s">
        <v>32900</v>
      </c>
      <c r="G7126" s="1" t="s">
        <v>655</v>
      </c>
      <c r="H7126">
        <v>142</v>
      </c>
      <c r="I7126" s="1" t="s">
        <v>41</v>
      </c>
      <c r="J7126">
        <v>6</v>
      </c>
    </row>
    <row r="7127" spans="1:10" hidden="1" x14ac:dyDescent="0.25">
      <c r="A7127" s="24" t="str">
        <f t="shared" si="113"/>
        <v>143/15ARCELOR (BERTON SICARD)</v>
      </c>
      <c r="B7127" s="1" t="s">
        <v>912</v>
      </c>
      <c r="C7127" s="1" t="s">
        <v>32898</v>
      </c>
      <c r="D7127" s="1" t="s">
        <v>78</v>
      </c>
      <c r="E7127" s="1" t="s">
        <v>913</v>
      </c>
      <c r="F7127" s="1" t="s">
        <v>32900</v>
      </c>
      <c r="G7127" s="1" t="s">
        <v>655</v>
      </c>
      <c r="H7127" t="s">
        <v>912</v>
      </c>
      <c r="I7127" s="1" t="s">
        <v>41</v>
      </c>
      <c r="J7127">
        <v>6</v>
      </c>
    </row>
    <row r="7128" spans="1:10" hidden="1" x14ac:dyDescent="0.25">
      <c r="A7128" s="24" t="str">
        <f t="shared" si="113"/>
        <v>143/151ARCELOR (BERTON SICARD)</v>
      </c>
      <c r="B7128" s="1" t="s">
        <v>914</v>
      </c>
      <c r="C7128" s="1" t="s">
        <v>32898</v>
      </c>
      <c r="D7128" s="1" t="s">
        <v>78</v>
      </c>
      <c r="E7128" s="1" t="s">
        <v>915</v>
      </c>
      <c r="F7128" s="1" t="s">
        <v>32900</v>
      </c>
      <c r="G7128" s="1" t="s">
        <v>655</v>
      </c>
      <c r="H7128" t="s">
        <v>914</v>
      </c>
      <c r="I7128" s="1" t="s">
        <v>41</v>
      </c>
      <c r="J7128">
        <v>1</v>
      </c>
    </row>
    <row r="7129" spans="1:10" hidden="1" x14ac:dyDescent="0.25">
      <c r="A7129" s="24" t="str">
        <f t="shared" si="113"/>
        <v>143/80ARCELOR (BERTON SICARD)</v>
      </c>
      <c r="B7129" s="1" t="s">
        <v>916</v>
      </c>
      <c r="C7129" s="1" t="s">
        <v>32898</v>
      </c>
      <c r="D7129" s="1" t="s">
        <v>78</v>
      </c>
      <c r="E7129" s="1" t="s">
        <v>917</v>
      </c>
      <c r="F7129" s="1" t="s">
        <v>32900</v>
      </c>
      <c r="G7129" s="1" t="s">
        <v>655</v>
      </c>
      <c r="H7129" t="s">
        <v>916</v>
      </c>
      <c r="I7129" s="1" t="s">
        <v>41</v>
      </c>
      <c r="J7129">
        <v>6</v>
      </c>
    </row>
    <row r="7130" spans="1:10" hidden="1" x14ac:dyDescent="0.25">
      <c r="A7130" s="24" t="str">
        <f t="shared" si="113"/>
        <v>143/801ARCELOR (BERTON SICARD)</v>
      </c>
      <c r="B7130" s="1" t="s">
        <v>918</v>
      </c>
      <c r="C7130" s="1" t="s">
        <v>32898</v>
      </c>
      <c r="D7130" s="1" t="s">
        <v>78</v>
      </c>
      <c r="E7130" s="1" t="s">
        <v>919</v>
      </c>
      <c r="F7130" s="1" t="s">
        <v>32900</v>
      </c>
      <c r="G7130" s="1" t="s">
        <v>655</v>
      </c>
      <c r="H7130" t="s">
        <v>918</v>
      </c>
      <c r="I7130" s="1" t="s">
        <v>41</v>
      </c>
      <c r="J7130">
        <v>1</v>
      </c>
    </row>
    <row r="7131" spans="1:10" hidden="1" x14ac:dyDescent="0.25">
      <c r="A7131" s="24" t="str">
        <f t="shared" si="113"/>
        <v>146ARCELOR (BERTON SICARD)</v>
      </c>
      <c r="B7131" s="1">
        <v>146</v>
      </c>
      <c r="C7131" s="1" t="s">
        <v>32898</v>
      </c>
      <c r="D7131" s="1" t="s">
        <v>78</v>
      </c>
      <c r="E7131" s="1" t="s">
        <v>925</v>
      </c>
      <c r="F7131" s="1" t="s">
        <v>32900</v>
      </c>
      <c r="G7131" s="1" t="s">
        <v>655</v>
      </c>
      <c r="H7131">
        <v>146</v>
      </c>
      <c r="I7131" s="1" t="s">
        <v>41</v>
      </c>
      <c r="J7131">
        <v>6</v>
      </c>
    </row>
    <row r="7132" spans="1:10" hidden="1" x14ac:dyDescent="0.25">
      <c r="A7132" s="24" t="str">
        <f t="shared" si="113"/>
        <v>148ARCELOR (BERTON SICARD)</v>
      </c>
      <c r="B7132" s="1">
        <v>148</v>
      </c>
      <c r="C7132" s="1" t="s">
        <v>32898</v>
      </c>
      <c r="D7132" s="1" t="s">
        <v>78</v>
      </c>
      <c r="E7132" s="1" t="s">
        <v>926</v>
      </c>
      <c r="F7132" s="1" t="s">
        <v>32900</v>
      </c>
      <c r="G7132" s="1" t="s">
        <v>655</v>
      </c>
      <c r="H7132">
        <v>148</v>
      </c>
      <c r="I7132" s="1" t="s">
        <v>41</v>
      </c>
      <c r="J7132">
        <v>6</v>
      </c>
    </row>
    <row r="7133" spans="1:10" hidden="1" x14ac:dyDescent="0.25">
      <c r="A7133" s="24" t="str">
        <f t="shared" si="113"/>
        <v>149ARCELOR (BERTON SICARD)</v>
      </c>
      <c r="B7133" s="1">
        <v>149</v>
      </c>
      <c r="C7133" s="1" t="s">
        <v>32898</v>
      </c>
      <c r="D7133" s="1" t="s">
        <v>78</v>
      </c>
      <c r="E7133" s="1" t="s">
        <v>927</v>
      </c>
      <c r="F7133" s="1" t="s">
        <v>32900</v>
      </c>
      <c r="G7133" s="1" t="s">
        <v>655</v>
      </c>
      <c r="H7133">
        <v>149</v>
      </c>
      <c r="I7133" s="1" t="s">
        <v>41</v>
      </c>
      <c r="J7133">
        <v>6</v>
      </c>
    </row>
    <row r="7134" spans="1:10" hidden="1" x14ac:dyDescent="0.25">
      <c r="A7134" s="24" t="str">
        <f t="shared" si="113"/>
        <v>150LARCELOR (BERTON SICARD)</v>
      </c>
      <c r="B7134" s="1" t="s">
        <v>929</v>
      </c>
      <c r="C7134" s="1" t="s">
        <v>32898</v>
      </c>
      <c r="D7134" s="1" t="s">
        <v>78</v>
      </c>
      <c r="E7134" s="1" t="s">
        <v>928</v>
      </c>
      <c r="F7134" s="1" t="s">
        <v>32900</v>
      </c>
      <c r="G7134" s="1" t="s">
        <v>655</v>
      </c>
      <c r="H7134" t="s">
        <v>929</v>
      </c>
      <c r="I7134" s="1" t="s">
        <v>41</v>
      </c>
      <c r="J7134">
        <v>6</v>
      </c>
    </row>
    <row r="7135" spans="1:10" hidden="1" x14ac:dyDescent="0.25">
      <c r="A7135" s="24" t="str">
        <f t="shared" si="113"/>
        <v>151ARCELOR (BERTON SICARD)</v>
      </c>
      <c r="B7135" s="1">
        <v>151</v>
      </c>
      <c r="C7135" s="1" t="s">
        <v>32898</v>
      </c>
      <c r="D7135" s="1" t="s">
        <v>78</v>
      </c>
      <c r="E7135" s="1" t="s">
        <v>930</v>
      </c>
      <c r="F7135" s="1" t="s">
        <v>32900</v>
      </c>
      <c r="G7135" s="1" t="s">
        <v>655</v>
      </c>
      <c r="H7135">
        <v>151</v>
      </c>
      <c r="I7135" s="1" t="s">
        <v>41</v>
      </c>
      <c r="J7135">
        <v>6</v>
      </c>
    </row>
    <row r="7136" spans="1:10" hidden="1" x14ac:dyDescent="0.25">
      <c r="A7136" s="24" t="str">
        <f t="shared" si="113"/>
        <v>152LARCELOR (BERTON SICARD)</v>
      </c>
      <c r="B7136" s="1" t="s">
        <v>932</v>
      </c>
      <c r="C7136" s="1" t="s">
        <v>32898</v>
      </c>
      <c r="D7136" s="1" t="s">
        <v>78</v>
      </c>
      <c r="E7136" s="1" t="s">
        <v>931</v>
      </c>
      <c r="F7136" s="1" t="s">
        <v>32900</v>
      </c>
      <c r="G7136" s="1" t="s">
        <v>655</v>
      </c>
      <c r="H7136" t="s">
        <v>932</v>
      </c>
      <c r="I7136" s="1" t="s">
        <v>41</v>
      </c>
      <c r="J7136">
        <v>6</v>
      </c>
    </row>
    <row r="7137" spans="1:10" hidden="1" x14ac:dyDescent="0.25">
      <c r="A7137" s="24" t="str">
        <f t="shared" si="113"/>
        <v>153LARCELOR (BERTON SICARD)</v>
      </c>
      <c r="B7137" s="1" t="s">
        <v>934</v>
      </c>
      <c r="C7137" s="1" t="s">
        <v>32898</v>
      </c>
      <c r="D7137" s="1" t="s">
        <v>78</v>
      </c>
      <c r="E7137" s="1" t="s">
        <v>933</v>
      </c>
      <c r="F7137" s="1" t="s">
        <v>32900</v>
      </c>
      <c r="G7137" s="1" t="s">
        <v>655</v>
      </c>
      <c r="H7137" t="s">
        <v>934</v>
      </c>
      <c r="I7137" s="1" t="s">
        <v>41</v>
      </c>
      <c r="J7137">
        <v>6</v>
      </c>
    </row>
    <row r="7138" spans="1:10" hidden="1" x14ac:dyDescent="0.25">
      <c r="A7138" s="24" t="str">
        <f t="shared" si="113"/>
        <v>154ARCELOR (BERTON SICARD)</v>
      </c>
      <c r="B7138" s="1">
        <v>154</v>
      </c>
      <c r="C7138" s="1" t="s">
        <v>32898</v>
      </c>
      <c r="D7138" s="1" t="s">
        <v>78</v>
      </c>
      <c r="E7138" s="1" t="s">
        <v>935</v>
      </c>
      <c r="F7138" s="1" t="s">
        <v>32900</v>
      </c>
      <c r="G7138" s="1" t="s">
        <v>655</v>
      </c>
      <c r="H7138">
        <v>154</v>
      </c>
      <c r="I7138" s="1" t="s">
        <v>41</v>
      </c>
      <c r="J7138">
        <v>6</v>
      </c>
    </row>
    <row r="7139" spans="1:10" hidden="1" x14ac:dyDescent="0.25">
      <c r="A7139" s="24" t="str">
        <f t="shared" si="113"/>
        <v>157ARCELOR (BERTON SICARD)</v>
      </c>
      <c r="B7139" s="1">
        <v>157</v>
      </c>
      <c r="C7139" s="1" t="s">
        <v>32898</v>
      </c>
      <c r="D7139" s="1" t="s">
        <v>78</v>
      </c>
      <c r="E7139" s="1" t="s">
        <v>936</v>
      </c>
      <c r="F7139" s="1" t="s">
        <v>32900</v>
      </c>
      <c r="G7139" s="1" t="s">
        <v>655</v>
      </c>
      <c r="H7139">
        <v>157</v>
      </c>
      <c r="I7139" s="1" t="s">
        <v>41</v>
      </c>
      <c r="J7139">
        <v>6</v>
      </c>
    </row>
    <row r="7140" spans="1:10" hidden="1" x14ac:dyDescent="0.25">
      <c r="A7140" s="24" t="str">
        <f t="shared" si="113"/>
        <v>164ARCELOR (BERTON SICARD)</v>
      </c>
      <c r="B7140" s="1">
        <v>164</v>
      </c>
      <c r="C7140" s="1" t="s">
        <v>32898</v>
      </c>
      <c r="D7140" s="1" t="s">
        <v>78</v>
      </c>
      <c r="E7140" s="1" t="s">
        <v>941</v>
      </c>
      <c r="F7140" s="1" t="s">
        <v>32900</v>
      </c>
      <c r="G7140" s="1" t="s">
        <v>655</v>
      </c>
      <c r="H7140">
        <v>164</v>
      </c>
      <c r="I7140" s="1" t="s">
        <v>41</v>
      </c>
      <c r="J7140">
        <v>6</v>
      </c>
    </row>
    <row r="7141" spans="1:10" hidden="1" x14ac:dyDescent="0.25">
      <c r="A7141" s="24" t="str">
        <f t="shared" si="113"/>
        <v>165ARCELOR (BERTON SICARD)</v>
      </c>
      <c r="B7141" s="1">
        <v>165</v>
      </c>
      <c r="C7141" s="1" t="s">
        <v>32898</v>
      </c>
      <c r="D7141" s="1" t="s">
        <v>78</v>
      </c>
      <c r="E7141" s="1" t="s">
        <v>942</v>
      </c>
      <c r="F7141" s="1" t="s">
        <v>32900</v>
      </c>
      <c r="G7141" s="1" t="s">
        <v>655</v>
      </c>
      <c r="H7141">
        <v>165</v>
      </c>
      <c r="I7141" s="1" t="s">
        <v>41</v>
      </c>
      <c r="J7141">
        <v>6</v>
      </c>
    </row>
    <row r="7142" spans="1:10" hidden="1" x14ac:dyDescent="0.25">
      <c r="A7142" s="24" t="str">
        <f t="shared" si="113"/>
        <v>167ARCELOR (BERTON SICARD)</v>
      </c>
      <c r="B7142" s="1">
        <v>167</v>
      </c>
      <c r="C7142" s="1" t="s">
        <v>32898</v>
      </c>
      <c r="D7142" s="1" t="s">
        <v>78</v>
      </c>
      <c r="E7142" s="1" t="s">
        <v>943</v>
      </c>
      <c r="F7142" s="1" t="s">
        <v>32900</v>
      </c>
      <c r="G7142" s="1" t="s">
        <v>655</v>
      </c>
      <c r="H7142">
        <v>167</v>
      </c>
      <c r="I7142" s="1" t="s">
        <v>41</v>
      </c>
      <c r="J7142">
        <v>6</v>
      </c>
    </row>
    <row r="7143" spans="1:10" hidden="1" x14ac:dyDescent="0.25">
      <c r="A7143" s="24" t="str">
        <f t="shared" si="113"/>
        <v>168ARCELOR (BERTON SICARD)</v>
      </c>
      <c r="B7143" s="1">
        <v>168</v>
      </c>
      <c r="C7143" s="1" t="s">
        <v>32898</v>
      </c>
      <c r="D7143" s="1" t="s">
        <v>78</v>
      </c>
      <c r="E7143" s="1" t="s">
        <v>944</v>
      </c>
      <c r="F7143" s="1" t="s">
        <v>32900</v>
      </c>
      <c r="G7143" s="1" t="s">
        <v>655</v>
      </c>
      <c r="H7143">
        <v>168</v>
      </c>
      <c r="I7143" s="1" t="s">
        <v>41</v>
      </c>
      <c r="J7143">
        <v>6</v>
      </c>
    </row>
    <row r="7144" spans="1:10" hidden="1" x14ac:dyDescent="0.25">
      <c r="A7144" s="24" t="str">
        <f t="shared" si="113"/>
        <v>169ARCELOR (BERTON SICARD)</v>
      </c>
      <c r="B7144" s="1">
        <v>169</v>
      </c>
      <c r="C7144" s="1" t="s">
        <v>32898</v>
      </c>
      <c r="D7144" s="1" t="s">
        <v>78</v>
      </c>
      <c r="E7144" s="1" t="s">
        <v>945</v>
      </c>
      <c r="F7144" s="1" t="s">
        <v>32900</v>
      </c>
      <c r="G7144" s="1" t="s">
        <v>655</v>
      </c>
      <c r="H7144">
        <v>169</v>
      </c>
      <c r="I7144" s="1" t="s">
        <v>41</v>
      </c>
      <c r="J7144">
        <v>6</v>
      </c>
    </row>
    <row r="7145" spans="1:10" hidden="1" x14ac:dyDescent="0.25">
      <c r="A7145" s="24" t="str">
        <f t="shared" si="113"/>
        <v>173ARCELOR (BERTON SICARD)</v>
      </c>
      <c r="B7145" s="1">
        <v>173</v>
      </c>
      <c r="C7145" s="1" t="s">
        <v>32898</v>
      </c>
      <c r="D7145" s="1" t="s">
        <v>78</v>
      </c>
      <c r="E7145" s="1" t="s">
        <v>946</v>
      </c>
      <c r="F7145" s="1" t="s">
        <v>32900</v>
      </c>
      <c r="G7145" s="1" t="s">
        <v>655</v>
      </c>
      <c r="H7145">
        <v>173</v>
      </c>
      <c r="I7145" s="1" t="s">
        <v>41</v>
      </c>
      <c r="J7145">
        <v>6</v>
      </c>
    </row>
    <row r="7146" spans="1:10" hidden="1" x14ac:dyDescent="0.25">
      <c r="A7146" s="24" t="str">
        <f t="shared" si="113"/>
        <v>178ARCELOR (BERTON SICARD)</v>
      </c>
      <c r="B7146" s="1">
        <v>178</v>
      </c>
      <c r="C7146" s="1" t="s">
        <v>32898</v>
      </c>
      <c r="D7146" s="1" t="s">
        <v>78</v>
      </c>
      <c r="E7146" s="1" t="s">
        <v>947</v>
      </c>
      <c r="F7146" s="1" t="s">
        <v>32900</v>
      </c>
      <c r="G7146" s="1" t="s">
        <v>655</v>
      </c>
      <c r="H7146">
        <v>178</v>
      </c>
      <c r="I7146" s="1" t="s">
        <v>41</v>
      </c>
      <c r="J7146">
        <v>6</v>
      </c>
    </row>
    <row r="7147" spans="1:10" hidden="1" x14ac:dyDescent="0.25">
      <c r="A7147" s="24" t="str">
        <f t="shared" si="113"/>
        <v>179ARCELOR (BERTON SICARD)</v>
      </c>
      <c r="B7147" s="1">
        <v>179</v>
      </c>
      <c r="C7147" s="1" t="s">
        <v>32898</v>
      </c>
      <c r="D7147" s="1" t="s">
        <v>78</v>
      </c>
      <c r="E7147" s="1" t="s">
        <v>948</v>
      </c>
      <c r="F7147" s="1" t="s">
        <v>32900</v>
      </c>
      <c r="G7147" s="1" t="s">
        <v>655</v>
      </c>
      <c r="H7147">
        <v>179</v>
      </c>
      <c r="I7147" s="1" t="s">
        <v>41</v>
      </c>
      <c r="J7147">
        <v>6</v>
      </c>
    </row>
    <row r="7148" spans="1:10" hidden="1" x14ac:dyDescent="0.25">
      <c r="A7148" s="24" t="str">
        <f t="shared" si="113"/>
        <v>181ARCELOR (BERTON SICARD)</v>
      </c>
      <c r="B7148" s="1">
        <v>181</v>
      </c>
      <c r="C7148" s="1" t="s">
        <v>32898</v>
      </c>
      <c r="D7148" s="1" t="s">
        <v>78</v>
      </c>
      <c r="E7148" s="1" t="s">
        <v>949</v>
      </c>
      <c r="F7148" s="1" t="s">
        <v>32900</v>
      </c>
      <c r="G7148" s="1" t="s">
        <v>655</v>
      </c>
      <c r="H7148">
        <v>181</v>
      </c>
      <c r="I7148" s="1" t="s">
        <v>41</v>
      </c>
      <c r="J7148">
        <v>6</v>
      </c>
    </row>
    <row r="7149" spans="1:10" hidden="1" x14ac:dyDescent="0.25">
      <c r="A7149" s="24" t="str">
        <f t="shared" si="113"/>
        <v>182ARCELOR (BERTON SICARD)</v>
      </c>
      <c r="B7149" s="1">
        <v>182</v>
      </c>
      <c r="C7149" s="1" t="s">
        <v>32898</v>
      </c>
      <c r="D7149" s="1" t="s">
        <v>78</v>
      </c>
      <c r="E7149" s="1" t="s">
        <v>950</v>
      </c>
      <c r="F7149" s="1" t="s">
        <v>32900</v>
      </c>
      <c r="G7149" s="1" t="s">
        <v>655</v>
      </c>
      <c r="H7149">
        <v>182</v>
      </c>
      <c r="I7149" s="1" t="s">
        <v>41</v>
      </c>
      <c r="J7149">
        <v>6</v>
      </c>
    </row>
    <row r="7150" spans="1:10" hidden="1" x14ac:dyDescent="0.25">
      <c r="A7150" s="24" t="str">
        <f t="shared" si="113"/>
        <v>183ARCELOR (BERTON SICARD)</v>
      </c>
      <c r="B7150" s="1">
        <v>183</v>
      </c>
      <c r="C7150" s="1" t="s">
        <v>32898</v>
      </c>
      <c r="D7150" s="1" t="s">
        <v>78</v>
      </c>
      <c r="E7150" s="1" t="s">
        <v>951</v>
      </c>
      <c r="F7150" s="1" t="s">
        <v>32900</v>
      </c>
      <c r="G7150" s="1" t="s">
        <v>655</v>
      </c>
      <c r="H7150">
        <v>183</v>
      </c>
      <c r="I7150" s="1" t="s">
        <v>41</v>
      </c>
      <c r="J7150">
        <v>6</v>
      </c>
    </row>
    <row r="7151" spans="1:10" hidden="1" x14ac:dyDescent="0.25">
      <c r="A7151" s="24" t="str">
        <f t="shared" si="113"/>
        <v>184ARCELOR (BERTON SICARD)</v>
      </c>
      <c r="B7151" s="1">
        <v>184</v>
      </c>
      <c r="C7151" s="1" t="s">
        <v>32898</v>
      </c>
      <c r="D7151" s="1" t="s">
        <v>78</v>
      </c>
      <c r="E7151" s="1" t="s">
        <v>952</v>
      </c>
      <c r="F7151" s="1" t="s">
        <v>32900</v>
      </c>
      <c r="G7151" s="1" t="s">
        <v>655</v>
      </c>
      <c r="H7151">
        <v>184</v>
      </c>
      <c r="I7151" s="1" t="s">
        <v>41</v>
      </c>
      <c r="J7151">
        <v>6</v>
      </c>
    </row>
    <row r="7152" spans="1:10" hidden="1" x14ac:dyDescent="0.25">
      <c r="A7152" s="24" t="str">
        <f t="shared" si="113"/>
        <v>200ARCELOR (BERTON SICARD)</v>
      </c>
      <c r="B7152" s="1">
        <v>200</v>
      </c>
      <c r="C7152" s="1" t="s">
        <v>32898</v>
      </c>
      <c r="D7152" s="1" t="s">
        <v>78</v>
      </c>
      <c r="E7152" s="1" t="s">
        <v>954</v>
      </c>
      <c r="F7152" s="1" t="s">
        <v>32900</v>
      </c>
      <c r="G7152" s="1" t="s">
        <v>655</v>
      </c>
      <c r="H7152">
        <v>200</v>
      </c>
      <c r="I7152" s="1" t="s">
        <v>41</v>
      </c>
      <c r="J7152">
        <v>6</v>
      </c>
    </row>
    <row r="7153" spans="1:10" hidden="1" x14ac:dyDescent="0.25">
      <c r="A7153" s="24" t="str">
        <f t="shared" si="113"/>
        <v>201ARCELOR (BERTON SICARD)</v>
      </c>
      <c r="B7153" s="1">
        <v>201</v>
      </c>
      <c r="C7153" s="1" t="s">
        <v>32898</v>
      </c>
      <c r="D7153" s="1" t="s">
        <v>78</v>
      </c>
      <c r="E7153" s="1" t="s">
        <v>955</v>
      </c>
      <c r="F7153" s="1" t="s">
        <v>32900</v>
      </c>
      <c r="G7153" s="1" t="s">
        <v>655</v>
      </c>
      <c r="H7153">
        <v>201</v>
      </c>
      <c r="I7153" s="1" t="s">
        <v>41</v>
      </c>
      <c r="J7153">
        <v>6.5</v>
      </c>
    </row>
    <row r="7154" spans="1:10" hidden="1" x14ac:dyDescent="0.25">
      <c r="A7154" s="24" t="str">
        <f t="shared" si="113"/>
        <v>205ARCELOR (BERTON SICARD)</v>
      </c>
      <c r="B7154" s="1">
        <v>205</v>
      </c>
      <c r="C7154" s="1" t="s">
        <v>32898</v>
      </c>
      <c r="D7154" s="1" t="s">
        <v>78</v>
      </c>
      <c r="E7154" s="1" t="s">
        <v>2223</v>
      </c>
      <c r="F7154" s="1" t="s">
        <v>32900</v>
      </c>
      <c r="G7154" s="1" t="s">
        <v>655</v>
      </c>
      <c r="H7154">
        <v>205</v>
      </c>
      <c r="I7154" s="1" t="s">
        <v>41</v>
      </c>
      <c r="J7154">
        <v>6.5</v>
      </c>
    </row>
    <row r="7155" spans="1:10" hidden="1" x14ac:dyDescent="0.25">
      <c r="A7155" s="24" t="str">
        <f t="shared" si="113"/>
        <v>218ARCELOR (BERTON SICARD)</v>
      </c>
      <c r="B7155" s="1">
        <v>218</v>
      </c>
      <c r="C7155" s="1" t="s">
        <v>32898</v>
      </c>
      <c r="D7155" s="1" t="s">
        <v>78</v>
      </c>
      <c r="E7155" s="1" t="s">
        <v>957</v>
      </c>
      <c r="F7155" s="1" t="s">
        <v>32900</v>
      </c>
      <c r="G7155" s="1" t="s">
        <v>655</v>
      </c>
      <c r="H7155">
        <v>218</v>
      </c>
      <c r="I7155" s="1" t="s">
        <v>41</v>
      </c>
      <c r="J7155">
        <v>6</v>
      </c>
    </row>
    <row r="7156" spans="1:10" hidden="1" x14ac:dyDescent="0.25">
      <c r="A7156" s="24" t="str">
        <f t="shared" si="113"/>
        <v>219ARCELOR (BERTON SICARD)</v>
      </c>
      <c r="B7156" s="1">
        <v>219</v>
      </c>
      <c r="C7156" s="1" t="s">
        <v>32898</v>
      </c>
      <c r="D7156" s="1" t="s">
        <v>78</v>
      </c>
      <c r="E7156" s="1" t="s">
        <v>958</v>
      </c>
      <c r="F7156" s="1" t="s">
        <v>32900</v>
      </c>
      <c r="G7156" s="1" t="s">
        <v>655</v>
      </c>
      <c r="H7156">
        <v>219</v>
      </c>
      <c r="I7156" s="1" t="s">
        <v>41</v>
      </c>
      <c r="J7156">
        <v>6</v>
      </c>
    </row>
    <row r="7157" spans="1:10" hidden="1" x14ac:dyDescent="0.25">
      <c r="A7157" s="24" t="str">
        <f t="shared" si="113"/>
        <v>220ARCELOR (BERTON SICARD)</v>
      </c>
      <c r="B7157" s="1">
        <v>220</v>
      </c>
      <c r="C7157" s="1" t="s">
        <v>32898</v>
      </c>
      <c r="D7157" s="1" t="s">
        <v>78</v>
      </c>
      <c r="E7157" s="1" t="s">
        <v>958</v>
      </c>
      <c r="F7157" s="1" t="s">
        <v>32900</v>
      </c>
      <c r="G7157" s="1" t="s">
        <v>655</v>
      </c>
      <c r="H7157">
        <v>220</v>
      </c>
      <c r="I7157" s="1" t="s">
        <v>41</v>
      </c>
      <c r="J7157">
        <v>6</v>
      </c>
    </row>
    <row r="7158" spans="1:10" hidden="1" x14ac:dyDescent="0.25">
      <c r="A7158" s="24" t="str">
        <f t="shared" si="113"/>
        <v>223ARCELOR (BERTON SICARD)</v>
      </c>
      <c r="B7158" s="1">
        <v>223</v>
      </c>
      <c r="C7158" s="1" t="s">
        <v>32898</v>
      </c>
      <c r="D7158" s="1" t="s">
        <v>78</v>
      </c>
      <c r="E7158" s="1" t="s">
        <v>958</v>
      </c>
      <c r="F7158" s="1" t="s">
        <v>32900</v>
      </c>
      <c r="G7158" s="1" t="s">
        <v>655</v>
      </c>
      <c r="H7158">
        <v>223</v>
      </c>
      <c r="I7158" s="1" t="s">
        <v>41</v>
      </c>
      <c r="J7158">
        <v>6</v>
      </c>
    </row>
    <row r="7159" spans="1:10" hidden="1" x14ac:dyDescent="0.25">
      <c r="A7159" s="24" t="str">
        <f t="shared" si="113"/>
        <v>226ARCELOR (BERTON SICARD)</v>
      </c>
      <c r="B7159" s="1">
        <v>226</v>
      </c>
      <c r="C7159" s="1" t="s">
        <v>32898</v>
      </c>
      <c r="D7159" s="1" t="s">
        <v>78</v>
      </c>
      <c r="E7159" s="1" t="s">
        <v>958</v>
      </c>
      <c r="F7159" s="1" t="s">
        <v>32900</v>
      </c>
      <c r="G7159" s="1" t="s">
        <v>655</v>
      </c>
      <c r="H7159">
        <v>226</v>
      </c>
      <c r="I7159" s="1" t="s">
        <v>41</v>
      </c>
      <c r="J7159">
        <v>6</v>
      </c>
    </row>
    <row r="7160" spans="1:10" hidden="1" x14ac:dyDescent="0.25">
      <c r="A7160" s="24" t="str">
        <f t="shared" si="113"/>
        <v>300ARCELOR (BERTON SICARD)</v>
      </c>
      <c r="B7160" s="1">
        <v>300</v>
      </c>
      <c r="C7160" s="1" t="s">
        <v>32898</v>
      </c>
      <c r="D7160" s="1" t="s">
        <v>78</v>
      </c>
      <c r="E7160" s="1" t="s">
        <v>959</v>
      </c>
      <c r="F7160" s="1" t="s">
        <v>32900</v>
      </c>
      <c r="G7160" s="1" t="s">
        <v>655</v>
      </c>
      <c r="H7160">
        <v>300</v>
      </c>
      <c r="I7160" s="1" t="s">
        <v>41</v>
      </c>
      <c r="J7160">
        <v>6</v>
      </c>
    </row>
    <row r="7161" spans="1:10" hidden="1" x14ac:dyDescent="0.25">
      <c r="A7161" s="24" t="str">
        <f t="shared" si="113"/>
        <v>301ARCELOR (BERTON SICARD)</v>
      </c>
      <c r="B7161" s="1">
        <v>301</v>
      </c>
      <c r="C7161" s="1" t="s">
        <v>32898</v>
      </c>
      <c r="D7161" s="1" t="s">
        <v>78</v>
      </c>
      <c r="E7161" s="1" t="s">
        <v>960</v>
      </c>
      <c r="F7161" s="1" t="s">
        <v>32900</v>
      </c>
      <c r="G7161" s="1" t="s">
        <v>655</v>
      </c>
      <c r="H7161">
        <v>301</v>
      </c>
      <c r="I7161" s="1" t="s">
        <v>41</v>
      </c>
      <c r="J7161">
        <v>6</v>
      </c>
    </row>
    <row r="7162" spans="1:10" hidden="1" x14ac:dyDescent="0.25">
      <c r="A7162" s="24" t="str">
        <f t="shared" si="113"/>
        <v>302ARCELOR (BERTON SICARD)</v>
      </c>
      <c r="B7162" s="1">
        <v>302</v>
      </c>
      <c r="C7162" s="1" t="s">
        <v>32898</v>
      </c>
      <c r="D7162" s="1" t="s">
        <v>168</v>
      </c>
      <c r="E7162" s="1" t="s">
        <v>961</v>
      </c>
      <c r="F7162" s="1" t="s">
        <v>32900</v>
      </c>
      <c r="G7162" s="1" t="s">
        <v>655</v>
      </c>
      <c r="H7162">
        <v>302</v>
      </c>
      <c r="I7162" s="1" t="s">
        <v>41</v>
      </c>
      <c r="J7162">
        <v>6.5</v>
      </c>
    </row>
    <row r="7163" spans="1:10" hidden="1" x14ac:dyDescent="0.25">
      <c r="A7163" s="24" t="str">
        <f t="shared" si="113"/>
        <v>305ARCELOR (BERTON SICARD)</v>
      </c>
      <c r="B7163" s="1">
        <v>305</v>
      </c>
      <c r="C7163" s="1" t="s">
        <v>32898</v>
      </c>
      <c r="D7163" s="1" t="s">
        <v>78</v>
      </c>
      <c r="E7163" s="1" t="s">
        <v>963</v>
      </c>
      <c r="F7163" s="1" t="s">
        <v>32900</v>
      </c>
      <c r="G7163" s="1" t="s">
        <v>655</v>
      </c>
      <c r="H7163">
        <v>305</v>
      </c>
      <c r="I7163" s="1" t="s">
        <v>41</v>
      </c>
      <c r="J7163">
        <v>6.5</v>
      </c>
    </row>
    <row r="7164" spans="1:10" hidden="1" x14ac:dyDescent="0.25">
      <c r="A7164" s="24" t="str">
        <f t="shared" si="113"/>
        <v>306ARCELOR (BERTON SICARD)</v>
      </c>
      <c r="B7164" s="1">
        <v>306</v>
      </c>
      <c r="C7164" s="1" t="s">
        <v>32898</v>
      </c>
      <c r="D7164" s="1" t="s">
        <v>78</v>
      </c>
      <c r="E7164" s="1" t="s">
        <v>964</v>
      </c>
      <c r="F7164" s="1" t="s">
        <v>32900</v>
      </c>
      <c r="G7164" s="1" t="s">
        <v>655</v>
      </c>
      <c r="H7164">
        <v>306</v>
      </c>
      <c r="I7164" s="1" t="s">
        <v>41</v>
      </c>
      <c r="J7164">
        <v>6.5</v>
      </c>
    </row>
    <row r="7165" spans="1:10" hidden="1" x14ac:dyDescent="0.25">
      <c r="A7165" s="24" t="str">
        <f t="shared" si="113"/>
        <v>307ARCELOR (BERTON SICARD)</v>
      </c>
      <c r="B7165" s="1">
        <v>307</v>
      </c>
      <c r="C7165" s="1" t="s">
        <v>32898</v>
      </c>
      <c r="D7165" s="1" t="s">
        <v>78</v>
      </c>
      <c r="E7165" s="1" t="s">
        <v>965</v>
      </c>
      <c r="F7165" s="1" t="s">
        <v>32900</v>
      </c>
      <c r="G7165" s="1" t="s">
        <v>655</v>
      </c>
      <c r="H7165">
        <v>307</v>
      </c>
      <c r="I7165" s="1" t="s">
        <v>41</v>
      </c>
      <c r="J7165">
        <v>6.5</v>
      </c>
    </row>
    <row r="7166" spans="1:10" hidden="1" x14ac:dyDescent="0.25">
      <c r="A7166" s="24" t="str">
        <f t="shared" si="113"/>
        <v>308ARCELOR (BERTON SICARD)</v>
      </c>
      <c r="B7166" s="1">
        <v>308</v>
      </c>
      <c r="C7166" s="1" t="s">
        <v>32898</v>
      </c>
      <c r="D7166" s="1" t="s">
        <v>168</v>
      </c>
      <c r="E7166" s="1" t="s">
        <v>966</v>
      </c>
      <c r="F7166" s="1" t="s">
        <v>32900</v>
      </c>
      <c r="G7166" s="1" t="s">
        <v>655</v>
      </c>
      <c r="H7166">
        <v>308</v>
      </c>
      <c r="I7166" s="1" t="s">
        <v>41</v>
      </c>
      <c r="J7166">
        <v>6.5</v>
      </c>
    </row>
    <row r="7167" spans="1:10" hidden="1" x14ac:dyDescent="0.25">
      <c r="A7167" s="24" t="str">
        <f t="shared" si="113"/>
        <v>309ARCELOR (BERTON SICARD)</v>
      </c>
      <c r="B7167" s="1">
        <v>309</v>
      </c>
      <c r="C7167" s="1" t="s">
        <v>32898</v>
      </c>
      <c r="D7167" s="1" t="s">
        <v>168</v>
      </c>
      <c r="E7167" s="1" t="s">
        <v>967</v>
      </c>
      <c r="F7167" s="1" t="s">
        <v>32900</v>
      </c>
      <c r="G7167" s="1" t="s">
        <v>655</v>
      </c>
      <c r="H7167">
        <v>309</v>
      </c>
      <c r="I7167" s="1" t="s">
        <v>41</v>
      </c>
      <c r="J7167">
        <v>6.5</v>
      </c>
    </row>
    <row r="7168" spans="1:10" hidden="1" x14ac:dyDescent="0.25">
      <c r="A7168" s="24" t="str">
        <f t="shared" si="113"/>
        <v>310ARCELOR (BERTON SICARD)</v>
      </c>
      <c r="B7168" s="1">
        <v>310</v>
      </c>
      <c r="C7168" s="1" t="s">
        <v>32898</v>
      </c>
      <c r="D7168" s="1" t="s">
        <v>78</v>
      </c>
      <c r="E7168" s="1" t="s">
        <v>968</v>
      </c>
      <c r="F7168" s="1" t="s">
        <v>32900</v>
      </c>
      <c r="G7168" s="1" t="s">
        <v>655</v>
      </c>
      <c r="H7168">
        <v>310</v>
      </c>
      <c r="I7168" s="1" t="s">
        <v>41</v>
      </c>
      <c r="J7168">
        <v>6</v>
      </c>
    </row>
    <row r="7169" spans="1:10" hidden="1" x14ac:dyDescent="0.25">
      <c r="A7169" s="24" t="str">
        <f t="shared" si="113"/>
        <v>311ARCELOR (BERTON SICARD)</v>
      </c>
      <c r="B7169" s="1">
        <v>311</v>
      </c>
      <c r="C7169" s="1" t="s">
        <v>32898</v>
      </c>
      <c r="D7169" s="1" t="s">
        <v>78</v>
      </c>
      <c r="E7169" s="1" t="s">
        <v>969</v>
      </c>
      <c r="F7169" s="1" t="s">
        <v>32900</v>
      </c>
      <c r="G7169" s="1" t="s">
        <v>655</v>
      </c>
      <c r="H7169">
        <v>311</v>
      </c>
      <c r="I7169" s="1" t="s">
        <v>41</v>
      </c>
      <c r="J7169">
        <v>6.5</v>
      </c>
    </row>
    <row r="7170" spans="1:10" hidden="1" x14ac:dyDescent="0.25">
      <c r="A7170" s="24" t="str">
        <f t="shared" si="113"/>
        <v>312ARCELOR (BERTON SICARD)</v>
      </c>
      <c r="B7170" s="1">
        <v>312</v>
      </c>
      <c r="C7170" s="1" t="s">
        <v>32898</v>
      </c>
      <c r="D7170" s="1" t="s">
        <v>78</v>
      </c>
      <c r="E7170" s="1" t="s">
        <v>970</v>
      </c>
      <c r="F7170" s="1" t="s">
        <v>32900</v>
      </c>
      <c r="G7170" s="1" t="s">
        <v>655</v>
      </c>
      <c r="H7170">
        <v>312</v>
      </c>
      <c r="I7170" s="1" t="s">
        <v>41</v>
      </c>
      <c r="J7170">
        <v>6.5</v>
      </c>
    </row>
    <row r="7171" spans="1:10" hidden="1" x14ac:dyDescent="0.25">
      <c r="A7171" s="24" t="str">
        <f t="shared" si="113"/>
        <v>321ARCELOR (BERTON SICARD)</v>
      </c>
      <c r="B7171" s="1">
        <v>321</v>
      </c>
      <c r="C7171" s="1" t="s">
        <v>32898</v>
      </c>
      <c r="D7171" s="1" t="s">
        <v>78</v>
      </c>
      <c r="E7171" s="1" t="s">
        <v>971</v>
      </c>
      <c r="F7171" s="1" t="s">
        <v>32900</v>
      </c>
      <c r="G7171" s="1" t="s">
        <v>655</v>
      </c>
      <c r="H7171">
        <v>321</v>
      </c>
      <c r="I7171" s="1" t="s">
        <v>41</v>
      </c>
      <c r="J7171">
        <v>6</v>
      </c>
    </row>
    <row r="7172" spans="1:10" hidden="1" x14ac:dyDescent="0.25">
      <c r="A7172" s="24" t="str">
        <f t="shared" si="113"/>
        <v>322ARCELOR (BERTON SICARD)</v>
      </c>
      <c r="B7172" s="1">
        <v>322</v>
      </c>
      <c r="C7172" s="1" t="s">
        <v>32898</v>
      </c>
      <c r="D7172" s="1" t="s">
        <v>78</v>
      </c>
      <c r="E7172" s="1" t="s">
        <v>972</v>
      </c>
      <c r="F7172" s="1" t="s">
        <v>32900</v>
      </c>
      <c r="G7172" s="1" t="s">
        <v>655</v>
      </c>
      <c r="H7172">
        <v>322</v>
      </c>
      <c r="I7172" s="1" t="s">
        <v>41</v>
      </c>
      <c r="J7172">
        <v>6</v>
      </c>
    </row>
    <row r="7173" spans="1:10" hidden="1" x14ac:dyDescent="0.25">
      <c r="A7173" s="24" t="str">
        <f t="shared" si="113"/>
        <v>323DARCELOR (BERTON SICARD)</v>
      </c>
      <c r="B7173" s="1" t="s">
        <v>973</v>
      </c>
      <c r="C7173" s="1" t="s">
        <v>32898</v>
      </c>
      <c r="D7173" s="1" t="s">
        <v>78</v>
      </c>
      <c r="E7173" s="1" t="s">
        <v>974</v>
      </c>
      <c r="F7173" s="1" t="s">
        <v>32900</v>
      </c>
      <c r="G7173" s="1" t="s">
        <v>655</v>
      </c>
      <c r="H7173" t="s">
        <v>973</v>
      </c>
      <c r="I7173" s="1" t="s">
        <v>41</v>
      </c>
      <c r="J7173">
        <v>1</v>
      </c>
    </row>
    <row r="7174" spans="1:10" hidden="1" x14ac:dyDescent="0.25">
      <c r="A7174" s="24" t="str">
        <f t="shared" si="113"/>
        <v>323GARCELOR (BERTON SICARD)</v>
      </c>
      <c r="B7174" s="1" t="s">
        <v>975</v>
      </c>
      <c r="C7174" s="1" t="s">
        <v>32898</v>
      </c>
      <c r="D7174" s="1" t="s">
        <v>78</v>
      </c>
      <c r="E7174" s="1" t="s">
        <v>976</v>
      </c>
      <c r="F7174" s="1" t="s">
        <v>32900</v>
      </c>
      <c r="G7174" s="1" t="s">
        <v>655</v>
      </c>
      <c r="H7174" t="s">
        <v>975</v>
      </c>
      <c r="I7174" s="1" t="s">
        <v>41</v>
      </c>
      <c r="J7174">
        <v>1</v>
      </c>
    </row>
    <row r="7175" spans="1:10" hidden="1" x14ac:dyDescent="0.25">
      <c r="A7175" s="24" t="str">
        <f t="shared" si="113"/>
        <v>324ARCELOR (BERTON SICARD)</v>
      </c>
      <c r="B7175" s="1">
        <v>324</v>
      </c>
      <c r="C7175" s="1" t="s">
        <v>32898</v>
      </c>
      <c r="D7175" s="1" t="s">
        <v>78</v>
      </c>
      <c r="E7175" s="1" t="s">
        <v>977</v>
      </c>
      <c r="F7175" s="1" t="s">
        <v>32900</v>
      </c>
      <c r="G7175" s="1" t="s">
        <v>655</v>
      </c>
      <c r="H7175">
        <v>324</v>
      </c>
      <c r="I7175" s="1" t="s">
        <v>41</v>
      </c>
      <c r="J7175">
        <v>6</v>
      </c>
    </row>
    <row r="7176" spans="1:10" hidden="1" x14ac:dyDescent="0.25">
      <c r="A7176" s="24" t="str">
        <f t="shared" si="113"/>
        <v>326ARCELOR (BERTON SICARD)</v>
      </c>
      <c r="B7176" s="1">
        <v>326</v>
      </c>
      <c r="C7176" s="1" t="s">
        <v>32898</v>
      </c>
      <c r="D7176" s="1" t="s">
        <v>78</v>
      </c>
      <c r="E7176" s="1" t="s">
        <v>978</v>
      </c>
      <c r="F7176" s="1" t="s">
        <v>32900</v>
      </c>
      <c r="G7176" s="1" t="s">
        <v>655</v>
      </c>
      <c r="H7176">
        <v>326</v>
      </c>
      <c r="I7176" s="1" t="s">
        <v>41</v>
      </c>
      <c r="J7176">
        <v>6.5</v>
      </c>
    </row>
    <row r="7177" spans="1:10" hidden="1" x14ac:dyDescent="0.25">
      <c r="A7177" s="24" t="str">
        <f t="shared" si="113"/>
        <v>327ARCELOR (BERTON SICARD)</v>
      </c>
      <c r="B7177" s="1">
        <v>327</v>
      </c>
      <c r="C7177" s="1" t="s">
        <v>32898</v>
      </c>
      <c r="D7177" s="1" t="s">
        <v>78</v>
      </c>
      <c r="E7177" s="1" t="s">
        <v>2290</v>
      </c>
      <c r="F7177" s="1" t="s">
        <v>32900</v>
      </c>
      <c r="G7177" s="1" t="s">
        <v>655</v>
      </c>
      <c r="H7177">
        <v>327</v>
      </c>
      <c r="I7177" s="1" t="s">
        <v>41</v>
      </c>
      <c r="J7177">
        <v>1</v>
      </c>
    </row>
    <row r="7178" spans="1:10" hidden="1" x14ac:dyDescent="0.25">
      <c r="A7178" s="24" t="str">
        <f t="shared" si="113"/>
        <v>328ARCELOR (BERTON SICARD)</v>
      </c>
      <c r="B7178" s="1">
        <v>328</v>
      </c>
      <c r="C7178" s="1" t="s">
        <v>32898</v>
      </c>
      <c r="D7178" s="1" t="s">
        <v>78</v>
      </c>
      <c r="E7178" s="1" t="s">
        <v>979</v>
      </c>
      <c r="F7178" s="1" t="s">
        <v>32900</v>
      </c>
      <c r="G7178" s="1" t="s">
        <v>655</v>
      </c>
      <c r="H7178">
        <v>328</v>
      </c>
      <c r="I7178" s="1" t="s">
        <v>41</v>
      </c>
      <c r="J7178">
        <v>6.5</v>
      </c>
    </row>
    <row r="7179" spans="1:10" hidden="1" x14ac:dyDescent="0.25">
      <c r="A7179" s="24" t="str">
        <f t="shared" si="113"/>
        <v>329ARCELOR (BERTON SICARD)</v>
      </c>
      <c r="B7179" s="1">
        <v>329</v>
      </c>
      <c r="C7179" s="1" t="s">
        <v>32898</v>
      </c>
      <c r="D7179" s="1" t="s">
        <v>78</v>
      </c>
      <c r="E7179" s="1" t="s">
        <v>980</v>
      </c>
      <c r="F7179" s="1" t="s">
        <v>32900</v>
      </c>
      <c r="G7179" s="1" t="s">
        <v>655</v>
      </c>
      <c r="H7179">
        <v>329</v>
      </c>
      <c r="I7179" s="1" t="s">
        <v>41</v>
      </c>
      <c r="J7179">
        <v>6.5</v>
      </c>
    </row>
    <row r="7180" spans="1:10" hidden="1" x14ac:dyDescent="0.25">
      <c r="A7180" s="24" t="str">
        <f t="shared" ref="A7180:A7243" si="114">B7180&amp;F7180</f>
        <v>330ARCELOR (BERTON SICARD)</v>
      </c>
      <c r="B7180" s="1">
        <v>330</v>
      </c>
      <c r="C7180" s="1" t="s">
        <v>32898</v>
      </c>
      <c r="D7180" s="1" t="s">
        <v>78</v>
      </c>
      <c r="E7180" s="1" t="s">
        <v>981</v>
      </c>
      <c r="F7180" s="1" t="s">
        <v>32900</v>
      </c>
      <c r="G7180" s="1" t="s">
        <v>655</v>
      </c>
      <c r="H7180">
        <v>330</v>
      </c>
      <c r="I7180" s="1" t="s">
        <v>41</v>
      </c>
      <c r="J7180">
        <v>6.5</v>
      </c>
    </row>
    <row r="7181" spans="1:10" hidden="1" x14ac:dyDescent="0.25">
      <c r="A7181" s="24" t="str">
        <f t="shared" si="114"/>
        <v>331ARCELOR (BERTON SICARD)</v>
      </c>
      <c r="B7181" s="1">
        <v>331</v>
      </c>
      <c r="C7181" s="1" t="s">
        <v>32898</v>
      </c>
      <c r="D7181" s="1" t="s">
        <v>78</v>
      </c>
      <c r="E7181" s="1" t="s">
        <v>2291</v>
      </c>
      <c r="F7181" s="1" t="s">
        <v>32900</v>
      </c>
      <c r="G7181" s="1" t="s">
        <v>655</v>
      </c>
      <c r="H7181">
        <v>331</v>
      </c>
      <c r="I7181" s="1" t="s">
        <v>41</v>
      </c>
      <c r="J7181">
        <v>1</v>
      </c>
    </row>
    <row r="7182" spans="1:10" hidden="1" x14ac:dyDescent="0.25">
      <c r="A7182" s="24" t="str">
        <f t="shared" si="114"/>
        <v>334ARCELOR (BERTON SICARD)</v>
      </c>
      <c r="B7182" s="1">
        <v>334</v>
      </c>
      <c r="C7182" s="1" t="s">
        <v>32898</v>
      </c>
      <c r="D7182" s="1" t="s">
        <v>78</v>
      </c>
      <c r="E7182" s="1" t="s">
        <v>982</v>
      </c>
      <c r="F7182" s="1" t="s">
        <v>32900</v>
      </c>
      <c r="G7182" s="1" t="s">
        <v>655</v>
      </c>
      <c r="H7182">
        <v>334</v>
      </c>
      <c r="I7182" s="1" t="s">
        <v>41</v>
      </c>
      <c r="J7182">
        <v>6.5</v>
      </c>
    </row>
    <row r="7183" spans="1:10" hidden="1" x14ac:dyDescent="0.25">
      <c r="A7183" s="24" t="str">
        <f t="shared" si="114"/>
        <v>335ARCELOR (BERTON SICARD)</v>
      </c>
      <c r="B7183" s="1">
        <v>335</v>
      </c>
      <c r="C7183" s="1" t="s">
        <v>32898</v>
      </c>
      <c r="D7183" s="1" t="s">
        <v>78</v>
      </c>
      <c r="E7183" s="1" t="s">
        <v>2293</v>
      </c>
      <c r="F7183" s="1" t="s">
        <v>32900</v>
      </c>
      <c r="G7183" s="1" t="s">
        <v>655</v>
      </c>
      <c r="H7183">
        <v>335</v>
      </c>
      <c r="I7183" s="1" t="s">
        <v>41</v>
      </c>
      <c r="J7183">
        <v>1</v>
      </c>
    </row>
    <row r="7184" spans="1:10" hidden="1" x14ac:dyDescent="0.25">
      <c r="A7184" s="24" t="str">
        <f t="shared" si="114"/>
        <v>336ARCELOR (BERTON SICARD)</v>
      </c>
      <c r="B7184" s="1">
        <v>336</v>
      </c>
      <c r="C7184" s="1" t="s">
        <v>32898</v>
      </c>
      <c r="D7184" s="1" t="s">
        <v>78</v>
      </c>
      <c r="E7184" s="1" t="s">
        <v>983</v>
      </c>
      <c r="F7184" s="1" t="s">
        <v>32900</v>
      </c>
      <c r="G7184" s="1" t="s">
        <v>655</v>
      </c>
      <c r="H7184">
        <v>336</v>
      </c>
      <c r="I7184" s="1" t="s">
        <v>41</v>
      </c>
      <c r="J7184">
        <v>6.5</v>
      </c>
    </row>
    <row r="7185" spans="1:10" hidden="1" x14ac:dyDescent="0.25">
      <c r="A7185" s="24" t="str">
        <f t="shared" si="114"/>
        <v>337ARCELOR (BERTON SICARD)</v>
      </c>
      <c r="B7185" s="1">
        <v>337</v>
      </c>
      <c r="C7185" s="1" t="s">
        <v>32898</v>
      </c>
      <c r="D7185" s="1" t="s">
        <v>168</v>
      </c>
      <c r="E7185" s="1" t="s">
        <v>984</v>
      </c>
      <c r="F7185" s="1" t="s">
        <v>32900</v>
      </c>
      <c r="G7185" s="1" t="s">
        <v>655</v>
      </c>
      <c r="H7185">
        <v>337</v>
      </c>
      <c r="I7185" s="1" t="s">
        <v>41</v>
      </c>
      <c r="J7185">
        <v>6.5</v>
      </c>
    </row>
    <row r="7186" spans="1:10" hidden="1" x14ac:dyDescent="0.25">
      <c r="A7186" s="24" t="str">
        <f t="shared" si="114"/>
        <v>338ARCELOR (BERTON SICARD)</v>
      </c>
      <c r="B7186" s="1">
        <v>338</v>
      </c>
      <c r="C7186" s="1" t="s">
        <v>32898</v>
      </c>
      <c r="D7186" s="1" t="s">
        <v>78</v>
      </c>
      <c r="E7186" s="1" t="s">
        <v>985</v>
      </c>
      <c r="F7186" s="1" t="s">
        <v>32900</v>
      </c>
      <c r="G7186" s="1" t="s">
        <v>655</v>
      </c>
      <c r="H7186">
        <v>338</v>
      </c>
      <c r="I7186" s="1" t="s">
        <v>41</v>
      </c>
      <c r="J7186">
        <v>6.5</v>
      </c>
    </row>
    <row r="7187" spans="1:10" hidden="1" x14ac:dyDescent="0.25">
      <c r="A7187" s="24" t="str">
        <f t="shared" si="114"/>
        <v>343ARCELOR (BERTON SICARD)</v>
      </c>
      <c r="B7187" s="1">
        <v>343</v>
      </c>
      <c r="C7187" s="1" t="s">
        <v>32898</v>
      </c>
      <c r="D7187" s="1" t="s">
        <v>78</v>
      </c>
      <c r="E7187" s="1" t="s">
        <v>2295</v>
      </c>
      <c r="F7187" s="1" t="s">
        <v>32900</v>
      </c>
      <c r="G7187" s="1" t="s">
        <v>655</v>
      </c>
      <c r="H7187">
        <v>343</v>
      </c>
      <c r="I7187" s="1" t="s">
        <v>41</v>
      </c>
      <c r="J7187">
        <v>1</v>
      </c>
    </row>
    <row r="7188" spans="1:10" hidden="1" x14ac:dyDescent="0.25">
      <c r="A7188" s="24" t="str">
        <f t="shared" si="114"/>
        <v>344ARCELOR (BERTON SICARD)</v>
      </c>
      <c r="B7188" s="1">
        <v>344</v>
      </c>
      <c r="C7188" s="1" t="s">
        <v>32898</v>
      </c>
      <c r="D7188" s="1" t="s">
        <v>78</v>
      </c>
      <c r="E7188" s="1" t="s">
        <v>986</v>
      </c>
      <c r="F7188" s="1" t="s">
        <v>32900</v>
      </c>
      <c r="G7188" s="1" t="s">
        <v>655</v>
      </c>
      <c r="H7188">
        <v>344</v>
      </c>
      <c r="I7188" s="1" t="s">
        <v>41</v>
      </c>
      <c r="J7188">
        <v>6.5</v>
      </c>
    </row>
    <row r="7189" spans="1:10" hidden="1" x14ac:dyDescent="0.25">
      <c r="A7189" s="24" t="str">
        <f t="shared" si="114"/>
        <v>345ARCELOR (BERTON SICARD)</v>
      </c>
      <c r="B7189" s="1">
        <v>345</v>
      </c>
      <c r="C7189" s="1" t="s">
        <v>32898</v>
      </c>
      <c r="D7189" s="1" t="s">
        <v>78</v>
      </c>
      <c r="E7189" s="1" t="s">
        <v>2296</v>
      </c>
      <c r="F7189" s="1" t="s">
        <v>32900</v>
      </c>
      <c r="G7189" s="1" t="s">
        <v>655</v>
      </c>
      <c r="H7189">
        <v>345</v>
      </c>
      <c r="I7189" s="1" t="s">
        <v>41</v>
      </c>
      <c r="J7189">
        <v>1</v>
      </c>
    </row>
    <row r="7190" spans="1:10" hidden="1" x14ac:dyDescent="0.25">
      <c r="A7190" s="24" t="str">
        <f t="shared" si="114"/>
        <v>346ARCELOR (BERTON SICARD)</v>
      </c>
      <c r="B7190" s="1">
        <v>346</v>
      </c>
      <c r="C7190" s="1" t="s">
        <v>32898</v>
      </c>
      <c r="D7190" s="1" t="s">
        <v>78</v>
      </c>
      <c r="E7190" s="1" t="s">
        <v>2297</v>
      </c>
      <c r="F7190" s="1" t="s">
        <v>32900</v>
      </c>
      <c r="G7190" s="1" t="s">
        <v>655</v>
      </c>
      <c r="H7190">
        <v>346</v>
      </c>
      <c r="I7190" s="1" t="s">
        <v>41</v>
      </c>
      <c r="J7190">
        <v>4</v>
      </c>
    </row>
    <row r="7191" spans="1:10" hidden="1" x14ac:dyDescent="0.25">
      <c r="A7191" s="24" t="str">
        <f t="shared" si="114"/>
        <v>347ARCELOR (BERTON SICARD)</v>
      </c>
      <c r="B7191" s="1">
        <v>347</v>
      </c>
      <c r="C7191" s="1" t="s">
        <v>32898</v>
      </c>
      <c r="D7191" s="1" t="s">
        <v>168</v>
      </c>
      <c r="E7191" s="1" t="s">
        <v>987</v>
      </c>
      <c r="F7191" s="1" t="s">
        <v>32900</v>
      </c>
      <c r="G7191" s="1" t="s">
        <v>655</v>
      </c>
      <c r="H7191">
        <v>347</v>
      </c>
      <c r="I7191" s="1" t="s">
        <v>41</v>
      </c>
      <c r="J7191">
        <v>6.5</v>
      </c>
    </row>
    <row r="7192" spans="1:10" hidden="1" x14ac:dyDescent="0.25">
      <c r="A7192" s="24" t="str">
        <f t="shared" si="114"/>
        <v>349ARCELOR (BERTON SICARD)</v>
      </c>
      <c r="B7192" s="1">
        <v>349</v>
      </c>
      <c r="C7192" s="1" t="s">
        <v>32898</v>
      </c>
      <c r="D7192" s="1" t="s">
        <v>78</v>
      </c>
      <c r="E7192" s="1" t="s">
        <v>988</v>
      </c>
      <c r="F7192" s="1" t="s">
        <v>32900</v>
      </c>
      <c r="G7192" s="1" t="s">
        <v>655</v>
      </c>
      <c r="H7192">
        <v>349</v>
      </c>
      <c r="I7192" s="1" t="s">
        <v>41</v>
      </c>
      <c r="J7192">
        <v>6.5</v>
      </c>
    </row>
    <row r="7193" spans="1:10" hidden="1" x14ac:dyDescent="0.25">
      <c r="A7193" s="24" t="str">
        <f t="shared" si="114"/>
        <v>357ARCELOR (BERTON SICARD)</v>
      </c>
      <c r="B7193" s="1">
        <v>357</v>
      </c>
      <c r="C7193" s="1" t="s">
        <v>32898</v>
      </c>
      <c r="D7193" s="1" t="s">
        <v>78</v>
      </c>
      <c r="E7193" s="1" t="s">
        <v>2224</v>
      </c>
      <c r="F7193" s="1" t="s">
        <v>32900</v>
      </c>
      <c r="G7193" s="1" t="s">
        <v>655</v>
      </c>
      <c r="H7193">
        <v>357</v>
      </c>
      <c r="I7193" s="1" t="s">
        <v>41</v>
      </c>
      <c r="J7193">
        <v>1</v>
      </c>
    </row>
    <row r="7194" spans="1:10" hidden="1" x14ac:dyDescent="0.25">
      <c r="A7194" s="24" t="str">
        <f t="shared" si="114"/>
        <v>359ARCELOR (BERTON SICARD)</v>
      </c>
      <c r="B7194" s="1">
        <v>359</v>
      </c>
      <c r="C7194" s="1" t="s">
        <v>32898</v>
      </c>
      <c r="D7194" s="1" t="s">
        <v>78</v>
      </c>
      <c r="E7194" s="1" t="s">
        <v>2019</v>
      </c>
      <c r="F7194" s="1" t="s">
        <v>32900</v>
      </c>
      <c r="G7194" s="1" t="s">
        <v>655</v>
      </c>
      <c r="H7194">
        <v>359</v>
      </c>
      <c r="I7194" s="1" t="s">
        <v>41</v>
      </c>
      <c r="J7194">
        <v>2</v>
      </c>
    </row>
    <row r="7195" spans="1:10" hidden="1" x14ac:dyDescent="0.25">
      <c r="A7195" s="24" t="str">
        <f t="shared" si="114"/>
        <v>365ARCELOR (BERTON SICARD)</v>
      </c>
      <c r="B7195" s="1">
        <v>365</v>
      </c>
      <c r="C7195" s="1" t="s">
        <v>32898</v>
      </c>
      <c r="D7195" s="1" t="s">
        <v>78</v>
      </c>
      <c r="E7195" s="1" t="s">
        <v>2021</v>
      </c>
      <c r="F7195" s="1" t="s">
        <v>32900</v>
      </c>
      <c r="G7195" s="1" t="s">
        <v>655</v>
      </c>
      <c r="H7195">
        <v>365</v>
      </c>
      <c r="I7195" s="1" t="s">
        <v>41</v>
      </c>
      <c r="J7195">
        <v>2</v>
      </c>
    </row>
    <row r="7196" spans="1:10" hidden="1" x14ac:dyDescent="0.25">
      <c r="A7196" s="24" t="str">
        <f t="shared" si="114"/>
        <v>368ARCELOR (BERTON SICARD)</v>
      </c>
      <c r="B7196" s="1">
        <v>368</v>
      </c>
      <c r="C7196" s="1" t="s">
        <v>32898</v>
      </c>
      <c r="D7196" s="1" t="s">
        <v>78</v>
      </c>
      <c r="E7196" s="1" t="s">
        <v>2022</v>
      </c>
      <c r="F7196" s="1" t="s">
        <v>32900</v>
      </c>
      <c r="G7196" s="1" t="s">
        <v>655</v>
      </c>
      <c r="H7196">
        <v>368</v>
      </c>
      <c r="I7196" s="1" t="s">
        <v>41</v>
      </c>
      <c r="J7196">
        <v>1</v>
      </c>
    </row>
    <row r="7197" spans="1:10" hidden="1" x14ac:dyDescent="0.25">
      <c r="A7197" s="24" t="str">
        <f t="shared" si="114"/>
        <v>375ARCELOR (BERTON SICARD)</v>
      </c>
      <c r="B7197" s="1">
        <v>375</v>
      </c>
      <c r="C7197" s="1" t="s">
        <v>32898</v>
      </c>
      <c r="D7197" s="1" t="s">
        <v>78</v>
      </c>
      <c r="E7197" s="1" t="s">
        <v>989</v>
      </c>
      <c r="F7197" s="1" t="s">
        <v>32900</v>
      </c>
      <c r="G7197" s="1" t="s">
        <v>655</v>
      </c>
      <c r="H7197">
        <v>375</v>
      </c>
      <c r="I7197" s="1" t="s">
        <v>41</v>
      </c>
      <c r="J7197">
        <v>6.5</v>
      </c>
    </row>
    <row r="7198" spans="1:10" hidden="1" x14ac:dyDescent="0.25">
      <c r="A7198" s="24" t="str">
        <f t="shared" si="114"/>
        <v>377ARCELOR (BERTON SICARD)</v>
      </c>
      <c r="B7198" s="1">
        <v>377</v>
      </c>
      <c r="C7198" s="1" t="s">
        <v>32898</v>
      </c>
      <c r="D7198" s="1" t="s">
        <v>168</v>
      </c>
      <c r="E7198" s="1" t="s">
        <v>990</v>
      </c>
      <c r="F7198" s="1" t="s">
        <v>32900</v>
      </c>
      <c r="G7198" s="1" t="s">
        <v>655</v>
      </c>
      <c r="H7198">
        <v>377</v>
      </c>
      <c r="I7198" s="1" t="s">
        <v>41</v>
      </c>
      <c r="J7198">
        <v>6.5</v>
      </c>
    </row>
    <row r="7199" spans="1:10" hidden="1" x14ac:dyDescent="0.25">
      <c r="A7199" s="24" t="str">
        <f t="shared" si="114"/>
        <v>383ARCELOR (BERTON SICARD)</v>
      </c>
      <c r="B7199" s="1">
        <v>383</v>
      </c>
      <c r="C7199" s="1" t="s">
        <v>32898</v>
      </c>
      <c r="D7199" s="1" t="s">
        <v>168</v>
      </c>
      <c r="E7199" s="1" t="s">
        <v>2300</v>
      </c>
      <c r="F7199" s="1" t="s">
        <v>32900</v>
      </c>
      <c r="G7199" s="1" t="s">
        <v>655</v>
      </c>
      <c r="H7199">
        <v>383</v>
      </c>
      <c r="I7199" s="1" t="s">
        <v>41</v>
      </c>
      <c r="J7199">
        <v>1</v>
      </c>
    </row>
    <row r="7200" spans="1:10" hidden="1" x14ac:dyDescent="0.25">
      <c r="A7200" s="24" t="str">
        <f t="shared" si="114"/>
        <v>384ARCELOR (BERTON SICARD)</v>
      </c>
      <c r="B7200" s="1">
        <v>384</v>
      </c>
      <c r="C7200" s="1" t="s">
        <v>32898</v>
      </c>
      <c r="D7200" s="1" t="s">
        <v>78</v>
      </c>
      <c r="E7200" s="1" t="s">
        <v>2025</v>
      </c>
      <c r="F7200" s="1" t="s">
        <v>32900</v>
      </c>
      <c r="G7200" s="1" t="s">
        <v>655</v>
      </c>
      <c r="H7200">
        <v>384</v>
      </c>
      <c r="I7200" s="1" t="s">
        <v>41</v>
      </c>
      <c r="J7200">
        <v>1</v>
      </c>
    </row>
    <row r="7201" spans="1:10" hidden="1" x14ac:dyDescent="0.25">
      <c r="A7201" s="24" t="str">
        <f t="shared" si="114"/>
        <v>385ARCELOR (BERTON SICARD)</v>
      </c>
      <c r="B7201" s="1">
        <v>385</v>
      </c>
      <c r="C7201" s="1" t="s">
        <v>32898</v>
      </c>
      <c r="D7201" s="1" t="s">
        <v>78</v>
      </c>
      <c r="E7201" s="1" t="s">
        <v>2026</v>
      </c>
      <c r="F7201" s="1" t="s">
        <v>32900</v>
      </c>
      <c r="G7201" s="1" t="s">
        <v>655</v>
      </c>
      <c r="H7201">
        <v>385</v>
      </c>
      <c r="I7201" s="1" t="s">
        <v>41</v>
      </c>
      <c r="J7201">
        <v>1</v>
      </c>
    </row>
    <row r="7202" spans="1:10" hidden="1" x14ac:dyDescent="0.25">
      <c r="A7202" s="24" t="str">
        <f t="shared" si="114"/>
        <v>386ARCELOR (BERTON SICARD)</v>
      </c>
      <c r="B7202" s="1">
        <v>386</v>
      </c>
      <c r="C7202" s="1" t="s">
        <v>32898</v>
      </c>
      <c r="D7202" s="1" t="s">
        <v>78</v>
      </c>
      <c r="E7202" s="1" t="s">
        <v>2225</v>
      </c>
      <c r="F7202" s="1" t="s">
        <v>32900</v>
      </c>
      <c r="G7202" s="1" t="s">
        <v>655</v>
      </c>
      <c r="H7202">
        <v>386</v>
      </c>
      <c r="I7202" s="1" t="s">
        <v>41</v>
      </c>
      <c r="J7202">
        <v>1</v>
      </c>
    </row>
    <row r="7203" spans="1:10" hidden="1" x14ac:dyDescent="0.25">
      <c r="A7203" s="24" t="str">
        <f t="shared" si="114"/>
        <v>395ARCELOR (BERTON SICARD)</v>
      </c>
      <c r="B7203" s="1">
        <v>395</v>
      </c>
      <c r="C7203" s="1" t="s">
        <v>32898</v>
      </c>
      <c r="D7203" s="1" t="s">
        <v>78</v>
      </c>
      <c r="E7203" s="1" t="s">
        <v>2027</v>
      </c>
      <c r="F7203" s="1" t="s">
        <v>32900</v>
      </c>
      <c r="G7203" s="1" t="s">
        <v>655</v>
      </c>
      <c r="H7203">
        <v>395</v>
      </c>
      <c r="I7203" s="1" t="s">
        <v>41</v>
      </c>
      <c r="J7203">
        <v>1</v>
      </c>
    </row>
    <row r="7204" spans="1:10" hidden="1" x14ac:dyDescent="0.25">
      <c r="A7204" s="24" t="str">
        <f t="shared" si="114"/>
        <v>399ARCELOR (BERTON SICARD)</v>
      </c>
      <c r="B7204" s="1">
        <v>399</v>
      </c>
      <c r="C7204" s="1" t="s">
        <v>32898</v>
      </c>
      <c r="D7204" s="1" t="s">
        <v>32837</v>
      </c>
      <c r="E7204" s="1" t="s">
        <v>991</v>
      </c>
      <c r="F7204" s="1" t="s">
        <v>32900</v>
      </c>
      <c r="G7204" s="1" t="s">
        <v>655</v>
      </c>
      <c r="H7204">
        <v>399</v>
      </c>
      <c r="I7204" s="1" t="s">
        <v>41</v>
      </c>
      <c r="J7204">
        <v>6.5</v>
      </c>
    </row>
    <row r="7205" spans="1:10" hidden="1" x14ac:dyDescent="0.25">
      <c r="A7205" s="24" t="str">
        <f t="shared" si="114"/>
        <v>500ARCELOR (BERTON SICARD)</v>
      </c>
      <c r="B7205" s="1">
        <v>500</v>
      </c>
      <c r="C7205" s="1" t="s">
        <v>32898</v>
      </c>
      <c r="D7205" s="1" t="s">
        <v>78</v>
      </c>
      <c r="E7205" s="1" t="s">
        <v>992</v>
      </c>
      <c r="F7205" s="1" t="s">
        <v>32900</v>
      </c>
      <c r="G7205" s="1" t="s">
        <v>655</v>
      </c>
      <c r="H7205">
        <v>500</v>
      </c>
      <c r="I7205" s="1" t="s">
        <v>41</v>
      </c>
      <c r="J7205">
        <v>6.5</v>
      </c>
    </row>
    <row r="7206" spans="1:10" hidden="1" x14ac:dyDescent="0.25">
      <c r="A7206" s="24" t="str">
        <f t="shared" si="114"/>
        <v>504NARCELOR (BERTON SICARD)</v>
      </c>
      <c r="B7206" s="1" t="s">
        <v>993</v>
      </c>
      <c r="C7206" s="1" t="s">
        <v>32898</v>
      </c>
      <c r="D7206" s="1" t="s">
        <v>78</v>
      </c>
      <c r="E7206" s="1" t="s">
        <v>994</v>
      </c>
      <c r="F7206" s="1" t="s">
        <v>32900</v>
      </c>
      <c r="G7206" s="1" t="s">
        <v>655</v>
      </c>
      <c r="H7206" t="s">
        <v>993</v>
      </c>
      <c r="I7206" s="1" t="s">
        <v>41</v>
      </c>
      <c r="J7206">
        <v>1</v>
      </c>
    </row>
    <row r="7207" spans="1:10" hidden="1" x14ac:dyDescent="0.25">
      <c r="A7207" s="24" t="str">
        <f t="shared" si="114"/>
        <v>505ARCELOR (BERTON SICARD)</v>
      </c>
      <c r="B7207" s="1">
        <v>505</v>
      </c>
      <c r="C7207" s="1" t="s">
        <v>32898</v>
      </c>
      <c r="D7207" s="1" t="s">
        <v>78</v>
      </c>
      <c r="E7207" s="1" t="s">
        <v>995</v>
      </c>
      <c r="F7207" s="1" t="s">
        <v>32900</v>
      </c>
      <c r="G7207" s="1" t="s">
        <v>655</v>
      </c>
      <c r="H7207">
        <v>505</v>
      </c>
      <c r="I7207" s="1" t="s">
        <v>41</v>
      </c>
      <c r="J7207">
        <v>6.5</v>
      </c>
    </row>
    <row r="7208" spans="1:10" hidden="1" x14ac:dyDescent="0.25">
      <c r="A7208" s="24" t="str">
        <f t="shared" si="114"/>
        <v>506ARCELOR (BERTON SICARD)</v>
      </c>
      <c r="B7208" s="1">
        <v>506</v>
      </c>
      <c r="C7208" s="1" t="s">
        <v>32898</v>
      </c>
      <c r="D7208" s="1" t="s">
        <v>32837</v>
      </c>
      <c r="E7208" s="1" t="s">
        <v>996</v>
      </c>
      <c r="F7208" s="1" t="s">
        <v>32900</v>
      </c>
      <c r="G7208" s="1" t="s">
        <v>655</v>
      </c>
      <c r="H7208">
        <v>506</v>
      </c>
      <c r="I7208" s="1" t="s">
        <v>41</v>
      </c>
      <c r="J7208">
        <v>6.5</v>
      </c>
    </row>
    <row r="7209" spans="1:10" hidden="1" x14ac:dyDescent="0.25">
      <c r="A7209" s="24" t="str">
        <f t="shared" si="114"/>
        <v>508ARCELOR (BERTON SICARD)</v>
      </c>
      <c r="B7209" s="1">
        <v>508</v>
      </c>
      <c r="C7209" s="1" t="s">
        <v>32898</v>
      </c>
      <c r="D7209" s="1" t="s">
        <v>78</v>
      </c>
      <c r="E7209" s="1" t="s">
        <v>998</v>
      </c>
      <c r="F7209" s="1" t="s">
        <v>32900</v>
      </c>
      <c r="G7209" s="1" t="s">
        <v>655</v>
      </c>
      <c r="H7209">
        <v>508</v>
      </c>
      <c r="I7209" s="1" t="s">
        <v>41</v>
      </c>
      <c r="J7209">
        <v>6</v>
      </c>
    </row>
    <row r="7210" spans="1:10" hidden="1" x14ac:dyDescent="0.25">
      <c r="A7210" s="24" t="str">
        <f t="shared" si="114"/>
        <v>508/2ARCELOR (BERTON SICARD)</v>
      </c>
      <c r="B7210" s="1" t="s">
        <v>999</v>
      </c>
      <c r="C7210" s="1" t="s">
        <v>32898</v>
      </c>
      <c r="D7210" s="1" t="s">
        <v>78</v>
      </c>
      <c r="E7210" s="1" t="s">
        <v>1000</v>
      </c>
      <c r="F7210" s="1" t="s">
        <v>32900</v>
      </c>
      <c r="G7210" s="1" t="s">
        <v>655</v>
      </c>
      <c r="H7210" t="s">
        <v>999</v>
      </c>
      <c r="I7210" s="1" t="s">
        <v>41</v>
      </c>
      <c r="J7210">
        <v>1995</v>
      </c>
    </row>
    <row r="7211" spans="1:10" hidden="1" x14ac:dyDescent="0.25">
      <c r="A7211" s="24" t="str">
        <f t="shared" si="114"/>
        <v>509ARCELOR (BERTON SICARD)</v>
      </c>
      <c r="B7211" s="1">
        <v>509</v>
      </c>
      <c r="C7211" s="1" t="s">
        <v>32898</v>
      </c>
      <c r="D7211" s="1" t="s">
        <v>78</v>
      </c>
      <c r="E7211" s="1" t="s">
        <v>1001</v>
      </c>
      <c r="F7211" s="1" t="s">
        <v>32900</v>
      </c>
      <c r="G7211" s="1" t="s">
        <v>655</v>
      </c>
      <c r="H7211">
        <v>509</v>
      </c>
      <c r="I7211" s="1" t="s">
        <v>41</v>
      </c>
      <c r="J7211">
        <v>6</v>
      </c>
    </row>
    <row r="7212" spans="1:10" hidden="1" x14ac:dyDescent="0.25">
      <c r="A7212" s="24" t="str">
        <f t="shared" si="114"/>
        <v>509/2ARCELOR (BERTON SICARD)</v>
      </c>
      <c r="B7212" s="1" t="s">
        <v>1002</v>
      </c>
      <c r="C7212" s="1" t="s">
        <v>32898</v>
      </c>
      <c r="D7212" s="1" t="s">
        <v>78</v>
      </c>
      <c r="E7212" s="1" t="s">
        <v>1003</v>
      </c>
      <c r="F7212" s="1" t="s">
        <v>32900</v>
      </c>
      <c r="G7212" s="1" t="s">
        <v>655</v>
      </c>
      <c r="H7212" t="s">
        <v>1002</v>
      </c>
      <c r="I7212" s="1" t="s">
        <v>41</v>
      </c>
      <c r="J7212">
        <v>1995</v>
      </c>
    </row>
    <row r="7213" spans="1:10" hidden="1" x14ac:dyDescent="0.25">
      <c r="A7213" s="24" t="str">
        <f t="shared" si="114"/>
        <v>519ARCELOR (BERTON SICARD)</v>
      </c>
      <c r="B7213" s="1">
        <v>519</v>
      </c>
      <c r="C7213" s="1" t="s">
        <v>32898</v>
      </c>
      <c r="D7213" s="1" t="s">
        <v>78</v>
      </c>
      <c r="E7213" s="1" t="s">
        <v>1008</v>
      </c>
      <c r="F7213" s="1" t="s">
        <v>32900</v>
      </c>
      <c r="G7213" s="1" t="s">
        <v>655</v>
      </c>
      <c r="H7213">
        <v>519</v>
      </c>
      <c r="I7213" s="1" t="s">
        <v>41</v>
      </c>
      <c r="J7213">
        <v>6.5</v>
      </c>
    </row>
    <row r="7214" spans="1:10" hidden="1" x14ac:dyDescent="0.25">
      <c r="A7214" s="24" t="str">
        <f t="shared" si="114"/>
        <v>523ARCELOR (BERTON SICARD)</v>
      </c>
      <c r="B7214" s="1">
        <v>523</v>
      </c>
      <c r="C7214" s="1" t="s">
        <v>32898</v>
      </c>
      <c r="D7214" s="1" t="s">
        <v>78</v>
      </c>
      <c r="E7214" s="1" t="s">
        <v>1010</v>
      </c>
      <c r="F7214" s="1" t="s">
        <v>32900</v>
      </c>
      <c r="G7214" s="1" t="s">
        <v>655</v>
      </c>
      <c r="H7214">
        <v>523</v>
      </c>
      <c r="I7214" s="1" t="s">
        <v>41</v>
      </c>
      <c r="J7214">
        <v>6.5</v>
      </c>
    </row>
    <row r="7215" spans="1:10" hidden="1" x14ac:dyDescent="0.25">
      <c r="A7215" s="24" t="str">
        <f t="shared" si="114"/>
        <v>523/4ARCELOR (BERTON SICARD)</v>
      </c>
      <c r="B7215" s="1" t="s">
        <v>1011</v>
      </c>
      <c r="C7215" s="1" t="s">
        <v>32898</v>
      </c>
      <c r="D7215" s="1" t="s">
        <v>78</v>
      </c>
      <c r="E7215" s="1" t="s">
        <v>1010</v>
      </c>
      <c r="F7215" s="1" t="s">
        <v>32900</v>
      </c>
      <c r="G7215" s="1" t="s">
        <v>655</v>
      </c>
      <c r="H7215" t="s">
        <v>1011</v>
      </c>
      <c r="I7215" s="1" t="s">
        <v>41</v>
      </c>
      <c r="J7215">
        <v>4</v>
      </c>
    </row>
    <row r="7216" spans="1:10" hidden="1" x14ac:dyDescent="0.25">
      <c r="A7216" s="24" t="str">
        <f t="shared" si="114"/>
        <v>526ARCELOR (BERTON SICARD)</v>
      </c>
      <c r="B7216" s="1">
        <v>526</v>
      </c>
      <c r="C7216" s="1" t="s">
        <v>32898</v>
      </c>
      <c r="D7216" s="1" t="s">
        <v>78</v>
      </c>
      <c r="E7216" s="1" t="s">
        <v>1012</v>
      </c>
      <c r="F7216" s="1" t="s">
        <v>32900</v>
      </c>
      <c r="G7216" s="1" t="s">
        <v>655</v>
      </c>
      <c r="H7216">
        <v>526</v>
      </c>
      <c r="I7216" s="1" t="s">
        <v>41</v>
      </c>
      <c r="J7216">
        <v>6.5</v>
      </c>
    </row>
    <row r="7217" spans="1:10" hidden="1" x14ac:dyDescent="0.25">
      <c r="A7217" s="24" t="str">
        <f t="shared" si="114"/>
        <v>529ARCELOR (BERTON SICARD)</v>
      </c>
      <c r="B7217" s="1">
        <v>529</v>
      </c>
      <c r="C7217" s="1" t="s">
        <v>32898</v>
      </c>
      <c r="D7217" s="1" t="s">
        <v>168</v>
      </c>
      <c r="E7217" s="1" t="s">
        <v>1014</v>
      </c>
      <c r="F7217" s="1" t="s">
        <v>32900</v>
      </c>
      <c r="G7217" s="1" t="s">
        <v>655</v>
      </c>
      <c r="H7217">
        <v>529</v>
      </c>
      <c r="I7217" s="1" t="s">
        <v>41</v>
      </c>
      <c r="J7217">
        <v>6.5</v>
      </c>
    </row>
    <row r="7218" spans="1:10" hidden="1" x14ac:dyDescent="0.25">
      <c r="A7218" s="24" t="str">
        <f t="shared" si="114"/>
        <v>538ARCELOR (BERTON SICARD)</v>
      </c>
      <c r="B7218" s="1">
        <v>538</v>
      </c>
      <c r="C7218" s="1" t="s">
        <v>32898</v>
      </c>
      <c r="D7218" s="1" t="s">
        <v>78</v>
      </c>
      <c r="E7218" s="1" t="s">
        <v>1021</v>
      </c>
      <c r="F7218" s="1" t="s">
        <v>32900</v>
      </c>
      <c r="G7218" s="1" t="s">
        <v>655</v>
      </c>
      <c r="H7218">
        <v>538</v>
      </c>
      <c r="I7218" s="1" t="s">
        <v>41</v>
      </c>
      <c r="J7218">
        <v>6.5</v>
      </c>
    </row>
    <row r="7219" spans="1:10" hidden="1" x14ac:dyDescent="0.25">
      <c r="A7219" s="24" t="str">
        <f t="shared" si="114"/>
        <v>541IARCELOR (BERTON SICARD)</v>
      </c>
      <c r="B7219" s="1" t="s">
        <v>1022</v>
      </c>
      <c r="C7219" s="1" t="s">
        <v>32898</v>
      </c>
      <c r="D7219" s="1" t="s">
        <v>78</v>
      </c>
      <c r="E7219" s="1" t="s">
        <v>1023</v>
      </c>
      <c r="F7219" s="1" t="s">
        <v>32900</v>
      </c>
      <c r="G7219" s="1" t="s">
        <v>655</v>
      </c>
      <c r="H7219" t="s">
        <v>1022</v>
      </c>
      <c r="I7219" s="1" t="s">
        <v>41</v>
      </c>
      <c r="J7219">
        <v>6.5</v>
      </c>
    </row>
    <row r="7220" spans="1:10" hidden="1" x14ac:dyDescent="0.25">
      <c r="A7220" s="24" t="str">
        <f t="shared" si="114"/>
        <v>541I/4ARCELOR (BERTON SICARD)</v>
      </c>
      <c r="B7220" s="1" t="s">
        <v>1024</v>
      </c>
      <c r="C7220" s="1" t="s">
        <v>32898</v>
      </c>
      <c r="D7220" s="1" t="s">
        <v>78</v>
      </c>
      <c r="E7220" s="1" t="s">
        <v>1023</v>
      </c>
      <c r="F7220" s="1" t="s">
        <v>32900</v>
      </c>
      <c r="G7220" s="1" t="s">
        <v>655</v>
      </c>
      <c r="H7220" t="s">
        <v>1024</v>
      </c>
      <c r="I7220" s="1" t="s">
        <v>41</v>
      </c>
      <c r="J7220">
        <v>4.5</v>
      </c>
    </row>
    <row r="7221" spans="1:10" hidden="1" x14ac:dyDescent="0.25">
      <c r="A7221" s="24" t="str">
        <f t="shared" si="114"/>
        <v>542ARCELOR (BERTON SICARD)</v>
      </c>
      <c r="B7221" s="1">
        <v>542</v>
      </c>
      <c r="C7221" s="1" t="s">
        <v>32898</v>
      </c>
      <c r="D7221" s="1" t="s">
        <v>78</v>
      </c>
      <c r="E7221" s="1" t="s">
        <v>1025</v>
      </c>
      <c r="F7221" s="1" t="s">
        <v>32900</v>
      </c>
      <c r="G7221" s="1" t="s">
        <v>655</v>
      </c>
      <c r="H7221">
        <v>542</v>
      </c>
      <c r="I7221" s="1" t="s">
        <v>41</v>
      </c>
      <c r="J7221">
        <v>6.5</v>
      </c>
    </row>
    <row r="7222" spans="1:10" hidden="1" x14ac:dyDescent="0.25">
      <c r="A7222" s="24" t="str">
        <f t="shared" si="114"/>
        <v>542/4ARCELOR (BERTON SICARD)</v>
      </c>
      <c r="B7222" s="1" t="s">
        <v>1026</v>
      </c>
      <c r="C7222" s="1" t="s">
        <v>32898</v>
      </c>
      <c r="D7222" s="1" t="s">
        <v>78</v>
      </c>
      <c r="E7222" s="1" t="s">
        <v>1025</v>
      </c>
      <c r="F7222" s="1" t="s">
        <v>32900</v>
      </c>
      <c r="G7222" s="1" t="s">
        <v>655</v>
      </c>
      <c r="H7222" t="s">
        <v>1026</v>
      </c>
      <c r="I7222" s="1" t="s">
        <v>41</v>
      </c>
      <c r="J7222">
        <v>4.5</v>
      </c>
    </row>
    <row r="7223" spans="1:10" hidden="1" x14ac:dyDescent="0.25">
      <c r="A7223" s="24" t="str">
        <f t="shared" si="114"/>
        <v>550ARCELOR (BERTON SICARD)</v>
      </c>
      <c r="B7223" s="1">
        <v>550</v>
      </c>
      <c r="C7223" s="1" t="s">
        <v>32898</v>
      </c>
      <c r="D7223" s="1" t="s">
        <v>78</v>
      </c>
      <c r="E7223" s="1" t="s">
        <v>2087</v>
      </c>
      <c r="F7223" s="1" t="s">
        <v>32900</v>
      </c>
      <c r="G7223" s="1" t="s">
        <v>655</v>
      </c>
      <c r="H7223">
        <v>550</v>
      </c>
      <c r="I7223" s="1" t="s">
        <v>41</v>
      </c>
      <c r="J7223">
        <v>2</v>
      </c>
    </row>
    <row r="7224" spans="1:10" hidden="1" x14ac:dyDescent="0.25">
      <c r="A7224" s="24" t="str">
        <f t="shared" si="114"/>
        <v>551ARCELOR (BERTON SICARD)</v>
      </c>
      <c r="B7224" s="1">
        <v>551</v>
      </c>
      <c r="C7224" s="1" t="s">
        <v>32898</v>
      </c>
      <c r="D7224" s="1" t="s">
        <v>78</v>
      </c>
      <c r="E7224" s="1" t="s">
        <v>2305</v>
      </c>
      <c r="F7224" s="1" t="s">
        <v>32900</v>
      </c>
      <c r="G7224" s="1" t="s">
        <v>655</v>
      </c>
      <c r="H7224">
        <v>551</v>
      </c>
      <c r="I7224" s="1" t="s">
        <v>41</v>
      </c>
      <c r="J7224">
        <v>1</v>
      </c>
    </row>
    <row r="7225" spans="1:10" hidden="1" x14ac:dyDescent="0.25">
      <c r="A7225" s="24" t="str">
        <f t="shared" si="114"/>
        <v>557ARCELOR (BERTON SICARD)</v>
      </c>
      <c r="B7225" s="1">
        <v>557</v>
      </c>
      <c r="C7225" s="1" t="s">
        <v>32898</v>
      </c>
      <c r="D7225" s="1" t="s">
        <v>78</v>
      </c>
      <c r="E7225" s="1" t="s">
        <v>1033</v>
      </c>
      <c r="F7225" s="1" t="s">
        <v>32900</v>
      </c>
      <c r="G7225" s="1" t="s">
        <v>655</v>
      </c>
      <c r="H7225">
        <v>557</v>
      </c>
      <c r="I7225" s="1" t="s">
        <v>41</v>
      </c>
      <c r="J7225">
        <v>1</v>
      </c>
    </row>
    <row r="7226" spans="1:10" hidden="1" x14ac:dyDescent="0.25">
      <c r="A7226" s="24" t="str">
        <f t="shared" si="114"/>
        <v>562ARCELOR (BERTON SICARD)</v>
      </c>
      <c r="B7226" s="1">
        <v>562</v>
      </c>
      <c r="C7226" s="1" t="s">
        <v>32898</v>
      </c>
      <c r="D7226" s="1" t="s">
        <v>78</v>
      </c>
      <c r="E7226" s="1" t="s">
        <v>2230</v>
      </c>
      <c r="F7226" s="1" t="s">
        <v>32900</v>
      </c>
      <c r="G7226" s="1" t="s">
        <v>655</v>
      </c>
      <c r="H7226">
        <v>562</v>
      </c>
      <c r="I7226" s="1" t="s">
        <v>41</v>
      </c>
      <c r="J7226">
        <v>2</v>
      </c>
    </row>
    <row r="7227" spans="1:10" hidden="1" x14ac:dyDescent="0.25">
      <c r="A7227" s="24" t="str">
        <f t="shared" si="114"/>
        <v>566ARCELOR (BERTON SICARD)</v>
      </c>
      <c r="B7227" s="1">
        <v>566</v>
      </c>
      <c r="C7227" s="1" t="s">
        <v>32898</v>
      </c>
      <c r="D7227" s="1" t="s">
        <v>78</v>
      </c>
      <c r="E7227" s="1" t="s">
        <v>1035</v>
      </c>
      <c r="F7227" s="1" t="s">
        <v>32900</v>
      </c>
      <c r="G7227" s="1" t="s">
        <v>655</v>
      </c>
      <c r="H7227">
        <v>566</v>
      </c>
      <c r="I7227" s="1" t="s">
        <v>41</v>
      </c>
      <c r="J7227">
        <v>1</v>
      </c>
    </row>
    <row r="7228" spans="1:10" hidden="1" x14ac:dyDescent="0.25">
      <c r="A7228" s="24" t="str">
        <f t="shared" si="114"/>
        <v>574ARCELOR (BERTON SICARD)</v>
      </c>
      <c r="B7228" s="1">
        <v>574</v>
      </c>
      <c r="C7228" s="1" t="s">
        <v>32898</v>
      </c>
      <c r="D7228" s="1" t="s">
        <v>78</v>
      </c>
      <c r="E7228" s="1" t="s">
        <v>2309</v>
      </c>
      <c r="F7228" s="1" t="s">
        <v>32900</v>
      </c>
      <c r="G7228" s="1" t="s">
        <v>655</v>
      </c>
      <c r="H7228">
        <v>574</v>
      </c>
      <c r="I7228" s="1" t="s">
        <v>41</v>
      </c>
      <c r="J7228">
        <v>1</v>
      </c>
    </row>
    <row r="7229" spans="1:10" hidden="1" x14ac:dyDescent="0.25">
      <c r="A7229" s="24" t="str">
        <f t="shared" si="114"/>
        <v>578ARCELOR (BERTON SICARD)</v>
      </c>
      <c r="B7229" s="1">
        <v>578</v>
      </c>
      <c r="C7229" s="1" t="s">
        <v>32898</v>
      </c>
      <c r="D7229" s="1" t="s">
        <v>78</v>
      </c>
      <c r="E7229" s="1" t="s">
        <v>1038</v>
      </c>
      <c r="F7229" s="1" t="s">
        <v>32900</v>
      </c>
      <c r="G7229" s="1" t="s">
        <v>655</v>
      </c>
      <c r="H7229">
        <v>578</v>
      </c>
      <c r="I7229" s="1" t="s">
        <v>41</v>
      </c>
      <c r="J7229">
        <v>1</v>
      </c>
    </row>
    <row r="7230" spans="1:10" hidden="1" x14ac:dyDescent="0.25">
      <c r="A7230" s="24" t="str">
        <f t="shared" si="114"/>
        <v>580ARCELOR (BERTON SICARD)</v>
      </c>
      <c r="B7230" s="1">
        <v>580</v>
      </c>
      <c r="C7230" s="1" t="s">
        <v>32898</v>
      </c>
      <c r="D7230" s="1" t="s">
        <v>168</v>
      </c>
      <c r="E7230" s="1" t="s">
        <v>1039</v>
      </c>
      <c r="F7230" s="1" t="s">
        <v>32900</v>
      </c>
      <c r="G7230" s="1" t="s">
        <v>655</v>
      </c>
      <c r="H7230">
        <v>580</v>
      </c>
      <c r="I7230" s="1" t="s">
        <v>41</v>
      </c>
      <c r="J7230">
        <v>6.5</v>
      </c>
    </row>
    <row r="7231" spans="1:10" hidden="1" x14ac:dyDescent="0.25">
      <c r="A7231" s="24" t="str">
        <f t="shared" si="114"/>
        <v>584ARCELOR (BERTON SICARD)</v>
      </c>
      <c r="B7231" s="1">
        <v>584</v>
      </c>
      <c r="C7231" s="1" t="s">
        <v>32898</v>
      </c>
      <c r="D7231" s="1" t="s">
        <v>78</v>
      </c>
      <c r="E7231" s="1" t="s">
        <v>2233</v>
      </c>
      <c r="F7231" s="1" t="s">
        <v>32900</v>
      </c>
      <c r="G7231" s="1" t="s">
        <v>655</v>
      </c>
      <c r="H7231">
        <v>584</v>
      </c>
      <c r="I7231" s="1" t="s">
        <v>41</v>
      </c>
      <c r="J7231">
        <v>1</v>
      </c>
    </row>
    <row r="7232" spans="1:10" hidden="1" x14ac:dyDescent="0.25">
      <c r="A7232" s="24" t="str">
        <f t="shared" si="114"/>
        <v>585ARCELOR (BERTON SICARD)</v>
      </c>
      <c r="B7232" s="1">
        <v>585</v>
      </c>
      <c r="C7232" s="1" t="s">
        <v>32898</v>
      </c>
      <c r="D7232" s="1" t="s">
        <v>78</v>
      </c>
      <c r="E7232" s="1" t="s">
        <v>2234</v>
      </c>
      <c r="F7232" s="1" t="s">
        <v>32900</v>
      </c>
      <c r="G7232" s="1" t="s">
        <v>655</v>
      </c>
      <c r="H7232">
        <v>585</v>
      </c>
      <c r="I7232" s="1" t="s">
        <v>41</v>
      </c>
      <c r="J7232">
        <v>1</v>
      </c>
    </row>
    <row r="7233" spans="1:10" hidden="1" x14ac:dyDescent="0.25">
      <c r="A7233" s="24" t="str">
        <f t="shared" si="114"/>
        <v>586ARCELOR (BERTON SICARD)</v>
      </c>
      <c r="B7233" s="1">
        <v>586</v>
      </c>
      <c r="C7233" s="1" t="s">
        <v>32898</v>
      </c>
      <c r="D7233" s="1" t="s">
        <v>168</v>
      </c>
      <c r="E7233" s="1" t="s">
        <v>2310</v>
      </c>
      <c r="F7233" s="1" t="s">
        <v>32900</v>
      </c>
      <c r="G7233" s="1" t="s">
        <v>655</v>
      </c>
      <c r="H7233">
        <v>586</v>
      </c>
      <c r="I7233" s="1" t="s">
        <v>41</v>
      </c>
      <c r="J7233">
        <v>2</v>
      </c>
    </row>
    <row r="7234" spans="1:10" hidden="1" x14ac:dyDescent="0.25">
      <c r="A7234" s="24" t="str">
        <f t="shared" si="114"/>
        <v>589ARCELOR (BERTON SICARD)</v>
      </c>
      <c r="B7234" s="1">
        <v>589</v>
      </c>
      <c r="C7234" s="1" t="s">
        <v>32898</v>
      </c>
      <c r="D7234" s="1" t="s">
        <v>78</v>
      </c>
      <c r="E7234" s="1" t="s">
        <v>2311</v>
      </c>
      <c r="F7234" s="1" t="s">
        <v>32900</v>
      </c>
      <c r="G7234" s="1" t="s">
        <v>655</v>
      </c>
      <c r="H7234">
        <v>589</v>
      </c>
      <c r="I7234" s="1" t="s">
        <v>41</v>
      </c>
      <c r="J7234">
        <v>1</v>
      </c>
    </row>
    <row r="7235" spans="1:10" hidden="1" x14ac:dyDescent="0.25">
      <c r="A7235" s="24" t="str">
        <f t="shared" si="114"/>
        <v>594ARCELOR (BERTON SICARD)</v>
      </c>
      <c r="B7235" s="1">
        <v>594</v>
      </c>
      <c r="C7235" s="1" t="s">
        <v>32898</v>
      </c>
      <c r="D7235" s="1" t="s">
        <v>78</v>
      </c>
      <c r="E7235" s="1" t="s">
        <v>2236</v>
      </c>
      <c r="F7235" s="1" t="s">
        <v>32900</v>
      </c>
      <c r="G7235" s="1" t="s">
        <v>655</v>
      </c>
      <c r="H7235">
        <v>594</v>
      </c>
      <c r="I7235" s="1" t="s">
        <v>41</v>
      </c>
      <c r="J7235">
        <v>2</v>
      </c>
    </row>
    <row r="7236" spans="1:10" hidden="1" x14ac:dyDescent="0.25">
      <c r="A7236" s="24" t="str">
        <f t="shared" si="114"/>
        <v>595ARCELOR (BERTON SICARD)</v>
      </c>
      <c r="B7236" s="1">
        <v>595</v>
      </c>
      <c r="C7236" s="1" t="s">
        <v>32898</v>
      </c>
      <c r="D7236" s="1" t="s">
        <v>78</v>
      </c>
      <c r="E7236" s="1" t="s">
        <v>1042</v>
      </c>
      <c r="F7236" s="1" t="s">
        <v>32900</v>
      </c>
      <c r="G7236" s="1" t="s">
        <v>655</v>
      </c>
      <c r="H7236">
        <v>595</v>
      </c>
      <c r="I7236" s="1" t="s">
        <v>41</v>
      </c>
      <c r="J7236">
        <v>1</v>
      </c>
    </row>
    <row r="7237" spans="1:10" hidden="1" x14ac:dyDescent="0.25">
      <c r="A7237" s="24" t="str">
        <f t="shared" si="114"/>
        <v>597ARCELOR (BERTON SICARD)</v>
      </c>
      <c r="B7237" s="1">
        <v>597</v>
      </c>
      <c r="C7237" s="1" t="s">
        <v>32898</v>
      </c>
      <c r="D7237" s="1" t="s">
        <v>78</v>
      </c>
      <c r="E7237" s="1" t="s">
        <v>1043</v>
      </c>
      <c r="F7237" s="1" t="s">
        <v>32900</v>
      </c>
      <c r="G7237" s="1" t="s">
        <v>655</v>
      </c>
      <c r="H7237">
        <v>597</v>
      </c>
      <c r="I7237" s="1" t="s">
        <v>41</v>
      </c>
      <c r="J7237">
        <v>6.5</v>
      </c>
    </row>
    <row r="7238" spans="1:10" hidden="1" x14ac:dyDescent="0.25">
      <c r="A7238" s="24" t="str">
        <f t="shared" si="114"/>
        <v>597-C1-UARCELOR (BERTON SICARD)</v>
      </c>
      <c r="B7238" s="1" t="s">
        <v>2313</v>
      </c>
      <c r="C7238" s="1" t="s">
        <v>32898</v>
      </c>
      <c r="D7238" s="1" t="s">
        <v>78</v>
      </c>
      <c r="E7238" s="1" t="s">
        <v>2314</v>
      </c>
      <c r="F7238" s="1" t="s">
        <v>32900</v>
      </c>
      <c r="G7238" s="1" t="s">
        <v>655</v>
      </c>
      <c r="H7238" t="s">
        <v>2313</v>
      </c>
      <c r="I7238" s="1" t="s">
        <v>41</v>
      </c>
      <c r="J7238">
        <v>1</v>
      </c>
    </row>
    <row r="7239" spans="1:10" hidden="1" x14ac:dyDescent="0.25">
      <c r="A7239" s="24" t="str">
        <f t="shared" si="114"/>
        <v>597-C2-UARCELOR (BERTON SICARD)</v>
      </c>
      <c r="B7239" s="1" t="s">
        <v>2315</v>
      </c>
      <c r="C7239" s="1" t="s">
        <v>32898</v>
      </c>
      <c r="D7239" s="1" t="s">
        <v>78</v>
      </c>
      <c r="E7239" s="1" t="s">
        <v>2316</v>
      </c>
      <c r="F7239" s="1" t="s">
        <v>32900</v>
      </c>
      <c r="G7239" s="1" t="s">
        <v>655</v>
      </c>
      <c r="H7239" t="s">
        <v>2315</v>
      </c>
      <c r="I7239" s="1" t="s">
        <v>41</v>
      </c>
      <c r="J7239">
        <v>1</v>
      </c>
    </row>
    <row r="7240" spans="1:10" hidden="1" x14ac:dyDescent="0.25">
      <c r="A7240" s="24" t="str">
        <f t="shared" si="114"/>
        <v>597-C3-UARCELOR (BERTON SICARD)</v>
      </c>
      <c r="B7240" s="1" t="s">
        <v>1044</v>
      </c>
      <c r="C7240" s="1" t="s">
        <v>32898</v>
      </c>
      <c r="D7240" s="1" t="s">
        <v>78</v>
      </c>
      <c r="E7240" s="1" t="s">
        <v>1045</v>
      </c>
      <c r="F7240" s="1" t="s">
        <v>32900</v>
      </c>
      <c r="G7240" s="1" t="s">
        <v>655</v>
      </c>
      <c r="H7240" t="s">
        <v>1044</v>
      </c>
      <c r="I7240" s="1" t="s">
        <v>41</v>
      </c>
      <c r="J7240">
        <v>1</v>
      </c>
    </row>
    <row r="7241" spans="1:10" hidden="1" x14ac:dyDescent="0.25">
      <c r="A7241" s="24" t="str">
        <f t="shared" si="114"/>
        <v>597-C4-UARCELOR (BERTON SICARD)</v>
      </c>
      <c r="B7241" s="1" t="s">
        <v>2317</v>
      </c>
      <c r="C7241" s="1" t="s">
        <v>32898</v>
      </c>
      <c r="D7241" s="1" t="s">
        <v>78</v>
      </c>
      <c r="E7241" s="1" t="s">
        <v>2318</v>
      </c>
      <c r="F7241" s="1" t="s">
        <v>32900</v>
      </c>
      <c r="G7241" s="1" t="s">
        <v>655</v>
      </c>
      <c r="H7241" t="s">
        <v>2317</v>
      </c>
      <c r="I7241" s="1" t="s">
        <v>41</v>
      </c>
      <c r="J7241">
        <v>1</v>
      </c>
    </row>
    <row r="7242" spans="1:10" hidden="1" x14ac:dyDescent="0.25">
      <c r="A7242" s="24" t="str">
        <f t="shared" si="114"/>
        <v>598ARCELOR (BERTON SICARD)</v>
      </c>
      <c r="B7242" s="1">
        <v>598</v>
      </c>
      <c r="C7242" s="1" t="s">
        <v>32898</v>
      </c>
      <c r="D7242" s="1" t="s">
        <v>78</v>
      </c>
      <c r="E7242" s="1" t="s">
        <v>2237</v>
      </c>
      <c r="F7242" s="1" t="s">
        <v>32900</v>
      </c>
      <c r="G7242" s="1" t="s">
        <v>655</v>
      </c>
      <c r="H7242">
        <v>598</v>
      </c>
      <c r="I7242" s="1" t="s">
        <v>41</v>
      </c>
      <c r="J7242">
        <v>1</v>
      </c>
    </row>
    <row r="7243" spans="1:10" hidden="1" x14ac:dyDescent="0.25">
      <c r="A7243" s="24" t="str">
        <f t="shared" si="114"/>
        <v>599ARCELOR (BERTON SICARD)</v>
      </c>
      <c r="B7243" s="1">
        <v>599</v>
      </c>
      <c r="C7243" s="1" t="s">
        <v>32898</v>
      </c>
      <c r="D7243" s="1" t="s">
        <v>78</v>
      </c>
      <c r="E7243" s="1" t="s">
        <v>2238</v>
      </c>
      <c r="F7243" s="1" t="s">
        <v>32900</v>
      </c>
      <c r="G7243" s="1" t="s">
        <v>655</v>
      </c>
      <c r="H7243">
        <v>599</v>
      </c>
      <c r="I7243" s="1" t="s">
        <v>41</v>
      </c>
      <c r="J7243">
        <v>1</v>
      </c>
    </row>
    <row r="7244" spans="1:10" hidden="1" x14ac:dyDescent="0.25">
      <c r="A7244" s="24" t="str">
        <f t="shared" ref="A7244:A7307" si="115">B7244&amp;F7244</f>
        <v>601ARCELOR (BERTON SICARD)</v>
      </c>
      <c r="B7244" s="1">
        <v>601</v>
      </c>
      <c r="C7244" s="1" t="s">
        <v>32898</v>
      </c>
      <c r="D7244" s="1" t="s">
        <v>168</v>
      </c>
      <c r="E7244" s="1" t="s">
        <v>1046</v>
      </c>
      <c r="F7244" s="1" t="s">
        <v>32900</v>
      </c>
      <c r="G7244" s="1" t="s">
        <v>655</v>
      </c>
      <c r="H7244">
        <v>601</v>
      </c>
      <c r="I7244" s="1" t="s">
        <v>41</v>
      </c>
      <c r="J7244">
        <v>5</v>
      </c>
    </row>
    <row r="7245" spans="1:10" hidden="1" x14ac:dyDescent="0.25">
      <c r="A7245" s="24" t="str">
        <f t="shared" si="115"/>
        <v>602ARCELOR (BERTON SICARD)</v>
      </c>
      <c r="B7245" s="1">
        <v>602</v>
      </c>
      <c r="C7245" s="1" t="s">
        <v>32898</v>
      </c>
      <c r="D7245" s="1" t="s">
        <v>78</v>
      </c>
      <c r="E7245" s="1" t="s">
        <v>1047</v>
      </c>
      <c r="F7245" s="1" t="s">
        <v>32900</v>
      </c>
      <c r="G7245" s="1" t="s">
        <v>655</v>
      </c>
      <c r="H7245">
        <v>602</v>
      </c>
      <c r="I7245" s="1" t="s">
        <v>41</v>
      </c>
      <c r="J7245">
        <v>10</v>
      </c>
    </row>
    <row r="7246" spans="1:10" hidden="1" x14ac:dyDescent="0.25">
      <c r="A7246" s="24" t="str">
        <f t="shared" si="115"/>
        <v>607ARCELOR (BERTON SICARD)</v>
      </c>
      <c r="B7246" s="1">
        <v>607</v>
      </c>
      <c r="C7246" s="1" t="s">
        <v>32898</v>
      </c>
      <c r="D7246" s="1" t="s">
        <v>32837</v>
      </c>
      <c r="E7246" s="1" t="s">
        <v>1048</v>
      </c>
      <c r="F7246" s="1" t="s">
        <v>32900</v>
      </c>
      <c r="G7246" s="1" t="s">
        <v>655</v>
      </c>
      <c r="H7246">
        <v>607</v>
      </c>
      <c r="I7246" s="1" t="s">
        <v>41</v>
      </c>
      <c r="J7246">
        <v>6.5</v>
      </c>
    </row>
    <row r="7247" spans="1:10" hidden="1" x14ac:dyDescent="0.25">
      <c r="A7247" s="24" t="str">
        <f t="shared" si="115"/>
        <v>608ARCELOR (BERTON SICARD)</v>
      </c>
      <c r="B7247" s="1">
        <v>608</v>
      </c>
      <c r="C7247" s="1" t="s">
        <v>32898</v>
      </c>
      <c r="D7247" s="1" t="s">
        <v>78</v>
      </c>
      <c r="E7247" s="1" t="s">
        <v>1043</v>
      </c>
      <c r="F7247" s="1" t="s">
        <v>32900</v>
      </c>
      <c r="G7247" s="1" t="s">
        <v>655</v>
      </c>
      <c r="H7247">
        <v>608</v>
      </c>
      <c r="I7247" s="1" t="s">
        <v>41</v>
      </c>
      <c r="J7247">
        <v>6.5</v>
      </c>
    </row>
    <row r="7248" spans="1:10" hidden="1" x14ac:dyDescent="0.25">
      <c r="A7248" s="24" t="str">
        <f t="shared" si="115"/>
        <v>610ARCELOR (BERTON SICARD)</v>
      </c>
      <c r="B7248" s="1">
        <v>610</v>
      </c>
      <c r="C7248" s="1" t="s">
        <v>32898</v>
      </c>
      <c r="D7248" s="1" t="s">
        <v>168</v>
      </c>
      <c r="E7248" s="1" t="s">
        <v>1049</v>
      </c>
      <c r="F7248" s="1" t="s">
        <v>32900</v>
      </c>
      <c r="G7248" s="1" t="s">
        <v>655</v>
      </c>
      <c r="H7248">
        <v>610</v>
      </c>
      <c r="I7248" s="1" t="s">
        <v>41</v>
      </c>
      <c r="J7248">
        <v>5</v>
      </c>
    </row>
    <row r="7249" spans="1:10" hidden="1" x14ac:dyDescent="0.25">
      <c r="A7249" s="24" t="str">
        <f t="shared" si="115"/>
        <v>611ARCELOR (BERTON SICARD)</v>
      </c>
      <c r="B7249" s="1">
        <v>611</v>
      </c>
      <c r="C7249" s="1" t="s">
        <v>32898</v>
      </c>
      <c r="D7249" s="1" t="s">
        <v>32837</v>
      </c>
      <c r="E7249" s="1" t="s">
        <v>1050</v>
      </c>
      <c r="F7249" s="1" t="s">
        <v>32900</v>
      </c>
      <c r="G7249" s="1" t="s">
        <v>655</v>
      </c>
      <c r="H7249">
        <v>611</v>
      </c>
      <c r="I7249" s="1" t="s">
        <v>41</v>
      </c>
      <c r="J7249">
        <v>6.5</v>
      </c>
    </row>
    <row r="7250" spans="1:10" hidden="1" x14ac:dyDescent="0.25">
      <c r="A7250" s="24" t="str">
        <f t="shared" si="115"/>
        <v>612ARCELOR (BERTON SICARD)</v>
      </c>
      <c r="B7250" s="1">
        <v>612</v>
      </c>
      <c r="C7250" s="1" t="s">
        <v>32898</v>
      </c>
      <c r="D7250" s="1" t="s">
        <v>78</v>
      </c>
      <c r="E7250" s="1" t="s">
        <v>1051</v>
      </c>
      <c r="F7250" s="1" t="s">
        <v>32900</v>
      </c>
      <c r="G7250" s="1" t="s">
        <v>655</v>
      </c>
      <c r="H7250">
        <v>612</v>
      </c>
      <c r="I7250" s="1" t="s">
        <v>41</v>
      </c>
      <c r="J7250">
        <v>6.5</v>
      </c>
    </row>
    <row r="7251" spans="1:10" hidden="1" x14ac:dyDescent="0.25">
      <c r="A7251" s="24" t="str">
        <f t="shared" si="115"/>
        <v>613ARCELOR (BERTON SICARD)</v>
      </c>
      <c r="B7251" s="1">
        <v>613</v>
      </c>
      <c r="C7251" s="1" t="s">
        <v>32898</v>
      </c>
      <c r="D7251" s="1" t="s">
        <v>32837</v>
      </c>
      <c r="E7251" s="1" t="s">
        <v>1052</v>
      </c>
      <c r="F7251" s="1" t="s">
        <v>32900</v>
      </c>
      <c r="G7251" s="1" t="s">
        <v>655</v>
      </c>
      <c r="H7251">
        <v>613</v>
      </c>
      <c r="I7251" s="1" t="s">
        <v>41</v>
      </c>
      <c r="J7251">
        <v>6.5</v>
      </c>
    </row>
    <row r="7252" spans="1:10" hidden="1" x14ac:dyDescent="0.25">
      <c r="A7252" s="24" t="str">
        <f t="shared" si="115"/>
        <v>615ARCELOR (BERTON SICARD)</v>
      </c>
      <c r="B7252" s="1">
        <v>615</v>
      </c>
      <c r="C7252" s="1" t="s">
        <v>32898</v>
      </c>
      <c r="D7252" s="1" t="s">
        <v>78</v>
      </c>
      <c r="E7252" s="1" t="s">
        <v>799</v>
      </c>
      <c r="F7252" s="1" t="s">
        <v>32900</v>
      </c>
      <c r="G7252" s="1" t="s">
        <v>655</v>
      </c>
      <c r="H7252">
        <v>615</v>
      </c>
      <c r="I7252" s="1" t="s">
        <v>41</v>
      </c>
      <c r="J7252">
        <v>6.5</v>
      </c>
    </row>
    <row r="7253" spans="1:10" hidden="1" x14ac:dyDescent="0.25">
      <c r="A7253" s="24" t="str">
        <f t="shared" si="115"/>
        <v>615/C1ARCELOR (BERTON SICARD)</v>
      </c>
      <c r="B7253" s="1" t="s">
        <v>1053</v>
      </c>
      <c r="C7253" s="1" t="s">
        <v>32898</v>
      </c>
      <c r="D7253" s="1" t="s">
        <v>78</v>
      </c>
      <c r="E7253" s="1" t="s">
        <v>1054</v>
      </c>
      <c r="F7253" s="1" t="s">
        <v>32900</v>
      </c>
      <c r="G7253" s="1" t="s">
        <v>655</v>
      </c>
      <c r="H7253" t="s">
        <v>1053</v>
      </c>
      <c r="I7253" s="1" t="s">
        <v>41</v>
      </c>
      <c r="J7253">
        <v>1</v>
      </c>
    </row>
    <row r="7254" spans="1:10" hidden="1" x14ac:dyDescent="0.25">
      <c r="A7254" s="24" t="str">
        <f t="shared" si="115"/>
        <v>615/C2ARCELOR (BERTON SICARD)</v>
      </c>
      <c r="B7254" s="1" t="s">
        <v>1055</v>
      </c>
      <c r="C7254" s="1" t="s">
        <v>32898</v>
      </c>
      <c r="D7254" s="1" t="s">
        <v>78</v>
      </c>
      <c r="E7254" s="1" t="s">
        <v>1056</v>
      </c>
      <c r="F7254" s="1" t="s">
        <v>32900</v>
      </c>
      <c r="G7254" s="1" t="s">
        <v>655</v>
      </c>
      <c r="H7254" t="s">
        <v>1055</v>
      </c>
      <c r="I7254" s="1" t="s">
        <v>41</v>
      </c>
      <c r="J7254">
        <v>1</v>
      </c>
    </row>
    <row r="7255" spans="1:10" hidden="1" x14ac:dyDescent="0.25">
      <c r="A7255" s="24" t="str">
        <f t="shared" si="115"/>
        <v>615/C3ARCELOR (BERTON SICARD)</v>
      </c>
      <c r="B7255" s="1" t="s">
        <v>1057</v>
      </c>
      <c r="C7255" s="1" t="s">
        <v>32898</v>
      </c>
      <c r="D7255" s="1" t="s">
        <v>78</v>
      </c>
      <c r="E7255" s="1" t="s">
        <v>1058</v>
      </c>
      <c r="F7255" s="1" t="s">
        <v>32900</v>
      </c>
      <c r="G7255" s="1" t="s">
        <v>655</v>
      </c>
      <c r="H7255" t="s">
        <v>1057</v>
      </c>
      <c r="I7255" s="1" t="s">
        <v>41</v>
      </c>
      <c r="J7255">
        <v>1</v>
      </c>
    </row>
    <row r="7256" spans="1:10" hidden="1" x14ac:dyDescent="0.25">
      <c r="A7256" s="24" t="str">
        <f t="shared" si="115"/>
        <v>615/C4ARCELOR (BERTON SICARD)</v>
      </c>
      <c r="B7256" s="1" t="s">
        <v>1059</v>
      </c>
      <c r="C7256" s="1" t="s">
        <v>32898</v>
      </c>
      <c r="D7256" s="1" t="s">
        <v>78</v>
      </c>
      <c r="E7256" s="1" t="s">
        <v>1060</v>
      </c>
      <c r="F7256" s="1" t="s">
        <v>32900</v>
      </c>
      <c r="G7256" s="1" t="s">
        <v>655</v>
      </c>
      <c r="H7256" t="s">
        <v>1059</v>
      </c>
      <c r="I7256" s="1" t="s">
        <v>41</v>
      </c>
      <c r="J7256">
        <v>1</v>
      </c>
    </row>
    <row r="7257" spans="1:10" hidden="1" x14ac:dyDescent="0.25">
      <c r="A7257" s="24" t="str">
        <f t="shared" si="115"/>
        <v>616ARCELOR (BERTON SICARD)</v>
      </c>
      <c r="B7257" s="1">
        <v>616</v>
      </c>
      <c r="C7257" s="1" t="s">
        <v>32898</v>
      </c>
      <c r="D7257" s="1" t="s">
        <v>78</v>
      </c>
      <c r="E7257" s="1" t="s">
        <v>2239</v>
      </c>
      <c r="F7257" s="1" t="s">
        <v>32900</v>
      </c>
      <c r="G7257" s="1" t="s">
        <v>655</v>
      </c>
      <c r="H7257">
        <v>616</v>
      </c>
      <c r="I7257" s="1" t="s">
        <v>41</v>
      </c>
      <c r="J7257">
        <v>1</v>
      </c>
    </row>
    <row r="7258" spans="1:10" hidden="1" x14ac:dyDescent="0.25">
      <c r="A7258" s="24" t="str">
        <f t="shared" si="115"/>
        <v>620ARCELOR (BERTON SICARD)</v>
      </c>
      <c r="B7258" s="1">
        <v>620</v>
      </c>
      <c r="C7258" s="1" t="s">
        <v>32898</v>
      </c>
      <c r="D7258" s="1" t="s">
        <v>78</v>
      </c>
      <c r="E7258" s="1" t="s">
        <v>1071</v>
      </c>
      <c r="F7258" s="1" t="s">
        <v>32900</v>
      </c>
      <c r="G7258" s="1" t="s">
        <v>655</v>
      </c>
      <c r="H7258">
        <v>620</v>
      </c>
      <c r="I7258" s="1" t="s">
        <v>41</v>
      </c>
      <c r="J7258">
        <v>6.5</v>
      </c>
    </row>
    <row r="7259" spans="1:10" hidden="1" x14ac:dyDescent="0.25">
      <c r="A7259" s="24" t="str">
        <f t="shared" si="115"/>
        <v>620/5ARCELOR (BERTON SICARD)</v>
      </c>
      <c r="B7259" s="1" t="s">
        <v>1072</v>
      </c>
      <c r="C7259" s="1" t="s">
        <v>32898</v>
      </c>
      <c r="D7259" s="1" t="s">
        <v>78</v>
      </c>
      <c r="E7259" s="1" t="s">
        <v>1071</v>
      </c>
      <c r="F7259" s="1" t="s">
        <v>32900</v>
      </c>
      <c r="G7259" s="1" t="s">
        <v>655</v>
      </c>
      <c r="H7259" t="s">
        <v>1072</v>
      </c>
      <c r="I7259" s="1" t="s">
        <v>41</v>
      </c>
      <c r="J7259">
        <v>5</v>
      </c>
    </row>
    <row r="7260" spans="1:10" hidden="1" x14ac:dyDescent="0.25">
      <c r="A7260" s="24" t="str">
        <f t="shared" si="115"/>
        <v>621ARCELOR (BERTON SICARD)</v>
      </c>
      <c r="B7260" s="1">
        <v>621</v>
      </c>
      <c r="C7260" s="1" t="s">
        <v>32898</v>
      </c>
      <c r="D7260" s="1" t="s">
        <v>78</v>
      </c>
      <c r="E7260" s="1" t="s">
        <v>1073</v>
      </c>
      <c r="F7260" s="1" t="s">
        <v>32900</v>
      </c>
      <c r="G7260" s="1" t="s">
        <v>655</v>
      </c>
      <c r="H7260">
        <v>621</v>
      </c>
      <c r="I7260" s="1" t="s">
        <v>41</v>
      </c>
      <c r="J7260">
        <v>6.5</v>
      </c>
    </row>
    <row r="7261" spans="1:10" hidden="1" x14ac:dyDescent="0.25">
      <c r="A7261" s="24" t="str">
        <f t="shared" si="115"/>
        <v>621/C1ARCELOR (BERTON SICARD)</v>
      </c>
      <c r="B7261" s="1" t="s">
        <v>1074</v>
      </c>
      <c r="C7261" s="1" t="s">
        <v>32898</v>
      </c>
      <c r="D7261" s="1" t="s">
        <v>78</v>
      </c>
      <c r="E7261" s="1" t="s">
        <v>1054</v>
      </c>
      <c r="F7261" s="1" t="s">
        <v>32900</v>
      </c>
      <c r="G7261" s="1" t="s">
        <v>655</v>
      </c>
      <c r="H7261" t="s">
        <v>1074</v>
      </c>
      <c r="I7261" s="1" t="s">
        <v>41</v>
      </c>
      <c r="J7261">
        <v>1</v>
      </c>
    </row>
    <row r="7262" spans="1:10" hidden="1" x14ac:dyDescent="0.25">
      <c r="A7262" s="24" t="str">
        <f t="shared" si="115"/>
        <v>621/C2ARCELOR (BERTON SICARD)</v>
      </c>
      <c r="B7262" s="1" t="s">
        <v>1075</v>
      </c>
      <c r="C7262" s="1" t="s">
        <v>32898</v>
      </c>
      <c r="D7262" s="1" t="s">
        <v>78</v>
      </c>
      <c r="E7262" s="1" t="s">
        <v>1056</v>
      </c>
      <c r="F7262" s="1" t="s">
        <v>32900</v>
      </c>
      <c r="G7262" s="1" t="s">
        <v>655</v>
      </c>
      <c r="H7262" t="s">
        <v>1075</v>
      </c>
      <c r="I7262" s="1" t="s">
        <v>41</v>
      </c>
      <c r="J7262">
        <v>1</v>
      </c>
    </row>
    <row r="7263" spans="1:10" hidden="1" x14ac:dyDescent="0.25">
      <c r="A7263" s="24" t="str">
        <f t="shared" si="115"/>
        <v>621/C3ARCELOR (BERTON SICARD)</v>
      </c>
      <c r="B7263" s="1" t="s">
        <v>1076</v>
      </c>
      <c r="C7263" s="1" t="s">
        <v>32898</v>
      </c>
      <c r="D7263" s="1" t="s">
        <v>78</v>
      </c>
      <c r="E7263" s="1" t="s">
        <v>1058</v>
      </c>
      <c r="F7263" s="1" t="s">
        <v>32900</v>
      </c>
      <c r="G7263" s="1" t="s">
        <v>655</v>
      </c>
      <c r="H7263" t="s">
        <v>1076</v>
      </c>
      <c r="I7263" s="1" t="s">
        <v>41</v>
      </c>
      <c r="J7263">
        <v>1</v>
      </c>
    </row>
    <row r="7264" spans="1:10" hidden="1" x14ac:dyDescent="0.25">
      <c r="A7264" s="24" t="str">
        <f t="shared" si="115"/>
        <v>621/C4ARCELOR (BERTON SICARD)</v>
      </c>
      <c r="B7264" s="1" t="s">
        <v>1077</v>
      </c>
      <c r="C7264" s="1" t="s">
        <v>32898</v>
      </c>
      <c r="D7264" s="1" t="s">
        <v>78</v>
      </c>
      <c r="E7264" s="1" t="s">
        <v>1060</v>
      </c>
      <c r="F7264" s="1" t="s">
        <v>32900</v>
      </c>
      <c r="G7264" s="1" t="s">
        <v>655</v>
      </c>
      <c r="H7264" t="s">
        <v>1077</v>
      </c>
      <c r="I7264" s="1" t="s">
        <v>41</v>
      </c>
      <c r="J7264">
        <v>1</v>
      </c>
    </row>
    <row r="7265" spans="1:10" hidden="1" x14ac:dyDescent="0.25">
      <c r="A7265" s="24" t="str">
        <f t="shared" si="115"/>
        <v>621/3ARCELOR (BERTON SICARD)</v>
      </c>
      <c r="B7265" s="1" t="s">
        <v>1082</v>
      </c>
      <c r="C7265" s="1" t="s">
        <v>32898</v>
      </c>
      <c r="D7265" s="1" t="s">
        <v>78</v>
      </c>
      <c r="E7265" s="1" t="s">
        <v>1073</v>
      </c>
      <c r="F7265" s="1" t="s">
        <v>32900</v>
      </c>
      <c r="G7265" s="1" t="s">
        <v>655</v>
      </c>
      <c r="H7265" t="s">
        <v>1082</v>
      </c>
      <c r="I7265" s="1" t="s">
        <v>41</v>
      </c>
      <c r="J7265">
        <v>3.2</v>
      </c>
    </row>
    <row r="7266" spans="1:10" hidden="1" x14ac:dyDescent="0.25">
      <c r="A7266" s="24" t="str">
        <f t="shared" si="115"/>
        <v>622ARCELOR (BERTON SICARD)</v>
      </c>
      <c r="B7266" s="1">
        <v>622</v>
      </c>
      <c r="C7266" s="1" t="s">
        <v>32898</v>
      </c>
      <c r="D7266" s="1" t="s">
        <v>78</v>
      </c>
      <c r="E7266" s="1" t="s">
        <v>801</v>
      </c>
      <c r="F7266" s="1" t="s">
        <v>32900</v>
      </c>
      <c r="G7266" s="1" t="s">
        <v>655</v>
      </c>
      <c r="H7266">
        <v>622</v>
      </c>
      <c r="I7266" s="1" t="s">
        <v>41</v>
      </c>
      <c r="J7266">
        <v>6.5</v>
      </c>
    </row>
    <row r="7267" spans="1:10" hidden="1" x14ac:dyDescent="0.25">
      <c r="A7267" s="24" t="str">
        <f t="shared" si="115"/>
        <v>622/3ARCELOR (BERTON SICARD)</v>
      </c>
      <c r="B7267" s="1" t="s">
        <v>1083</v>
      </c>
      <c r="C7267" s="1" t="s">
        <v>32898</v>
      </c>
      <c r="D7267" s="1" t="s">
        <v>78</v>
      </c>
      <c r="E7267" s="1" t="s">
        <v>801</v>
      </c>
      <c r="F7267" s="1" t="s">
        <v>32900</v>
      </c>
      <c r="G7267" s="1" t="s">
        <v>655</v>
      </c>
      <c r="H7267" t="s">
        <v>1083</v>
      </c>
      <c r="I7267" s="1" t="s">
        <v>41</v>
      </c>
      <c r="J7267">
        <v>3.2</v>
      </c>
    </row>
    <row r="7268" spans="1:10" hidden="1" x14ac:dyDescent="0.25">
      <c r="A7268" s="24" t="str">
        <f t="shared" si="115"/>
        <v>623ARCELOR (BERTON SICARD)</v>
      </c>
      <c r="B7268" s="1">
        <v>623</v>
      </c>
      <c r="C7268" s="1" t="s">
        <v>32898</v>
      </c>
      <c r="D7268" s="1" t="s">
        <v>168</v>
      </c>
      <c r="E7268" s="1" t="s">
        <v>1084</v>
      </c>
      <c r="F7268" s="1" t="s">
        <v>32900</v>
      </c>
      <c r="G7268" s="1" t="s">
        <v>655</v>
      </c>
      <c r="H7268">
        <v>623</v>
      </c>
      <c r="I7268" s="1" t="s">
        <v>41</v>
      </c>
      <c r="J7268">
        <v>6.5</v>
      </c>
    </row>
    <row r="7269" spans="1:10" hidden="1" x14ac:dyDescent="0.25">
      <c r="A7269" s="24" t="str">
        <f t="shared" si="115"/>
        <v>623/4ARCELOR (BERTON SICARD)</v>
      </c>
      <c r="B7269" s="1" t="s">
        <v>1085</v>
      </c>
      <c r="C7269" s="1" t="s">
        <v>32898</v>
      </c>
      <c r="D7269" s="1" t="s">
        <v>168</v>
      </c>
      <c r="E7269" s="1" t="s">
        <v>1084</v>
      </c>
      <c r="F7269" s="1" t="s">
        <v>32900</v>
      </c>
      <c r="G7269" s="1" t="s">
        <v>655</v>
      </c>
      <c r="H7269" t="s">
        <v>1085</v>
      </c>
      <c r="I7269" s="1" t="s">
        <v>41</v>
      </c>
      <c r="J7269">
        <v>4</v>
      </c>
    </row>
    <row r="7270" spans="1:10" hidden="1" x14ac:dyDescent="0.25">
      <c r="A7270" s="24" t="str">
        <f t="shared" si="115"/>
        <v>624/5ARCELOR (BERTON SICARD)</v>
      </c>
      <c r="B7270" s="1" t="s">
        <v>1086</v>
      </c>
      <c r="C7270" s="1" t="s">
        <v>32898</v>
      </c>
      <c r="D7270" s="1" t="s">
        <v>78</v>
      </c>
      <c r="E7270" s="1" t="s">
        <v>1087</v>
      </c>
      <c r="F7270" s="1" t="s">
        <v>32900</v>
      </c>
      <c r="G7270" s="1" t="s">
        <v>655</v>
      </c>
      <c r="H7270" t="s">
        <v>1086</v>
      </c>
      <c r="I7270" s="1" t="s">
        <v>41</v>
      </c>
      <c r="J7270">
        <v>5</v>
      </c>
    </row>
    <row r="7271" spans="1:10" hidden="1" x14ac:dyDescent="0.25">
      <c r="A7271" s="24" t="str">
        <f t="shared" si="115"/>
        <v>625ARCELOR (BERTON SICARD)</v>
      </c>
      <c r="B7271" s="1">
        <v>625</v>
      </c>
      <c r="C7271" s="1" t="s">
        <v>32898</v>
      </c>
      <c r="D7271" s="1" t="s">
        <v>78</v>
      </c>
      <c r="E7271" s="1" t="s">
        <v>1088</v>
      </c>
      <c r="F7271" s="1" t="s">
        <v>32900</v>
      </c>
      <c r="G7271" s="1" t="s">
        <v>655</v>
      </c>
      <c r="H7271">
        <v>625</v>
      </c>
      <c r="I7271" s="1" t="s">
        <v>41</v>
      </c>
      <c r="J7271">
        <v>6.5</v>
      </c>
    </row>
    <row r="7272" spans="1:10" hidden="1" x14ac:dyDescent="0.25">
      <c r="A7272" s="24" t="str">
        <f t="shared" si="115"/>
        <v>626ARCELOR (BERTON SICARD)</v>
      </c>
      <c r="B7272" s="1">
        <v>626</v>
      </c>
      <c r="C7272" s="1" t="s">
        <v>32898</v>
      </c>
      <c r="D7272" s="1" t="s">
        <v>78</v>
      </c>
      <c r="E7272" s="1" t="s">
        <v>1089</v>
      </c>
      <c r="F7272" s="1" t="s">
        <v>32900</v>
      </c>
      <c r="G7272" s="1" t="s">
        <v>655</v>
      </c>
      <c r="H7272">
        <v>626</v>
      </c>
      <c r="I7272" s="1" t="s">
        <v>41</v>
      </c>
      <c r="J7272">
        <v>6.5</v>
      </c>
    </row>
    <row r="7273" spans="1:10" hidden="1" x14ac:dyDescent="0.25">
      <c r="A7273" s="24" t="str">
        <f t="shared" si="115"/>
        <v>627ARCELOR (BERTON SICARD)</v>
      </c>
      <c r="B7273" s="1">
        <v>627</v>
      </c>
      <c r="C7273" s="1" t="s">
        <v>32898</v>
      </c>
      <c r="D7273" s="1" t="s">
        <v>78</v>
      </c>
      <c r="E7273" s="1" t="s">
        <v>1090</v>
      </c>
      <c r="F7273" s="1" t="s">
        <v>32900</v>
      </c>
      <c r="G7273" s="1" t="s">
        <v>655</v>
      </c>
      <c r="H7273">
        <v>627</v>
      </c>
      <c r="I7273" s="1" t="s">
        <v>41</v>
      </c>
      <c r="J7273">
        <v>6.5</v>
      </c>
    </row>
    <row r="7274" spans="1:10" hidden="1" x14ac:dyDescent="0.25">
      <c r="A7274" s="24" t="str">
        <f t="shared" si="115"/>
        <v>627/3ARCELOR (BERTON SICARD)</v>
      </c>
      <c r="B7274" s="1" t="s">
        <v>1091</v>
      </c>
      <c r="C7274" s="1" t="s">
        <v>32898</v>
      </c>
      <c r="D7274" s="1" t="s">
        <v>78</v>
      </c>
      <c r="E7274" s="1" t="s">
        <v>1090</v>
      </c>
      <c r="F7274" s="1" t="s">
        <v>32900</v>
      </c>
      <c r="G7274" s="1" t="s">
        <v>655</v>
      </c>
      <c r="H7274" t="s">
        <v>1091</v>
      </c>
      <c r="I7274" s="1" t="s">
        <v>41</v>
      </c>
      <c r="J7274">
        <v>3.2</v>
      </c>
    </row>
    <row r="7275" spans="1:10" hidden="1" x14ac:dyDescent="0.25">
      <c r="A7275" s="24" t="str">
        <f t="shared" si="115"/>
        <v>628ARCELOR (BERTON SICARD)</v>
      </c>
      <c r="B7275" s="1">
        <v>628</v>
      </c>
      <c r="C7275" s="1" t="s">
        <v>32898</v>
      </c>
      <c r="D7275" s="1" t="s">
        <v>78</v>
      </c>
      <c r="E7275" s="1" t="s">
        <v>1092</v>
      </c>
      <c r="F7275" s="1" t="s">
        <v>32900</v>
      </c>
      <c r="G7275" s="1" t="s">
        <v>655</v>
      </c>
      <c r="H7275">
        <v>628</v>
      </c>
      <c r="I7275" s="1" t="s">
        <v>41</v>
      </c>
      <c r="J7275">
        <v>6.5</v>
      </c>
    </row>
    <row r="7276" spans="1:10" hidden="1" x14ac:dyDescent="0.25">
      <c r="A7276" s="24" t="str">
        <f t="shared" si="115"/>
        <v>628/3ARCELOR (BERTON SICARD)</v>
      </c>
      <c r="B7276" s="1" t="s">
        <v>1093</v>
      </c>
      <c r="C7276" s="1" t="s">
        <v>32898</v>
      </c>
      <c r="D7276" s="1" t="s">
        <v>78</v>
      </c>
      <c r="E7276" s="1" t="s">
        <v>1092</v>
      </c>
      <c r="F7276" s="1" t="s">
        <v>32900</v>
      </c>
      <c r="G7276" s="1" t="s">
        <v>655</v>
      </c>
      <c r="H7276" t="s">
        <v>1093</v>
      </c>
      <c r="I7276" s="1" t="s">
        <v>41</v>
      </c>
      <c r="J7276">
        <v>3.2</v>
      </c>
    </row>
    <row r="7277" spans="1:10" hidden="1" x14ac:dyDescent="0.25">
      <c r="A7277" s="24" t="str">
        <f t="shared" si="115"/>
        <v>629ARCELOR (BERTON SICARD)</v>
      </c>
      <c r="B7277" s="1">
        <v>629</v>
      </c>
      <c r="C7277" s="1" t="s">
        <v>32898</v>
      </c>
      <c r="D7277" s="1" t="s">
        <v>78</v>
      </c>
      <c r="E7277" s="1" t="s">
        <v>952</v>
      </c>
      <c r="F7277" s="1" t="s">
        <v>32900</v>
      </c>
      <c r="G7277" s="1" t="s">
        <v>655</v>
      </c>
      <c r="H7277">
        <v>629</v>
      </c>
      <c r="I7277" s="1" t="s">
        <v>41</v>
      </c>
      <c r="J7277">
        <v>6.5</v>
      </c>
    </row>
    <row r="7278" spans="1:10" hidden="1" x14ac:dyDescent="0.25">
      <c r="A7278" s="24" t="str">
        <f t="shared" si="115"/>
        <v>629/P3ARCELOR (BERTON SICARD)</v>
      </c>
      <c r="B7278" s="1" t="s">
        <v>1094</v>
      </c>
      <c r="C7278" s="1" t="s">
        <v>32898</v>
      </c>
      <c r="D7278" s="1" t="s">
        <v>78</v>
      </c>
      <c r="E7278" s="1" t="s">
        <v>1095</v>
      </c>
      <c r="F7278" s="1" t="s">
        <v>32900</v>
      </c>
      <c r="G7278" s="1" t="s">
        <v>655</v>
      </c>
      <c r="H7278" t="s">
        <v>1094</v>
      </c>
      <c r="I7278" s="1" t="s">
        <v>41</v>
      </c>
      <c r="J7278">
        <v>1</v>
      </c>
    </row>
    <row r="7279" spans="1:10" hidden="1" x14ac:dyDescent="0.25">
      <c r="A7279" s="24" t="str">
        <f t="shared" si="115"/>
        <v>630ARCELOR (BERTON SICARD)</v>
      </c>
      <c r="B7279" s="1">
        <v>630</v>
      </c>
      <c r="C7279" s="1" t="s">
        <v>32898</v>
      </c>
      <c r="D7279" s="1" t="s">
        <v>78</v>
      </c>
      <c r="E7279" s="1" t="s">
        <v>1096</v>
      </c>
      <c r="F7279" s="1" t="s">
        <v>32900</v>
      </c>
      <c r="G7279" s="1" t="s">
        <v>655</v>
      </c>
      <c r="H7279">
        <v>630</v>
      </c>
      <c r="I7279" s="1" t="s">
        <v>41</v>
      </c>
      <c r="J7279">
        <v>6.5</v>
      </c>
    </row>
    <row r="7280" spans="1:10" hidden="1" x14ac:dyDescent="0.25">
      <c r="A7280" s="24" t="str">
        <f t="shared" si="115"/>
        <v>632ARCELOR (BERTON SICARD)</v>
      </c>
      <c r="B7280" s="1">
        <v>632</v>
      </c>
      <c r="C7280" s="1" t="s">
        <v>32898</v>
      </c>
      <c r="D7280" s="1" t="s">
        <v>78</v>
      </c>
      <c r="E7280" s="1" t="s">
        <v>1098</v>
      </c>
      <c r="F7280" s="1" t="s">
        <v>32900</v>
      </c>
      <c r="G7280" s="1" t="s">
        <v>655</v>
      </c>
      <c r="H7280">
        <v>632</v>
      </c>
      <c r="I7280" s="1" t="s">
        <v>41</v>
      </c>
      <c r="J7280">
        <v>6.5</v>
      </c>
    </row>
    <row r="7281" spans="1:10" hidden="1" x14ac:dyDescent="0.25">
      <c r="A7281" s="24" t="str">
        <f t="shared" si="115"/>
        <v>632/3ARCELOR (BERTON SICARD)</v>
      </c>
      <c r="B7281" s="1" t="s">
        <v>1099</v>
      </c>
      <c r="C7281" s="1" t="s">
        <v>32898</v>
      </c>
      <c r="D7281" s="1" t="s">
        <v>78</v>
      </c>
      <c r="E7281" s="1" t="s">
        <v>1098</v>
      </c>
      <c r="F7281" s="1" t="s">
        <v>32900</v>
      </c>
      <c r="G7281" s="1" t="s">
        <v>655</v>
      </c>
      <c r="H7281" t="s">
        <v>1099</v>
      </c>
      <c r="I7281" s="1" t="s">
        <v>41</v>
      </c>
      <c r="J7281">
        <v>3.2</v>
      </c>
    </row>
    <row r="7282" spans="1:10" hidden="1" x14ac:dyDescent="0.25">
      <c r="A7282" s="24" t="str">
        <f t="shared" si="115"/>
        <v>633ARCELOR (BERTON SICARD)</v>
      </c>
      <c r="B7282" s="1">
        <v>633</v>
      </c>
      <c r="C7282" s="1" t="s">
        <v>32898</v>
      </c>
      <c r="D7282" s="1" t="s">
        <v>78</v>
      </c>
      <c r="E7282" s="1" t="s">
        <v>1100</v>
      </c>
      <c r="F7282" s="1" t="s">
        <v>32900</v>
      </c>
      <c r="G7282" s="1" t="s">
        <v>655</v>
      </c>
      <c r="H7282">
        <v>633</v>
      </c>
      <c r="I7282" s="1" t="s">
        <v>41</v>
      </c>
      <c r="J7282">
        <v>6.5</v>
      </c>
    </row>
    <row r="7283" spans="1:10" hidden="1" x14ac:dyDescent="0.25">
      <c r="A7283" s="24" t="str">
        <f t="shared" si="115"/>
        <v>634ARCELOR (BERTON SICARD)</v>
      </c>
      <c r="B7283" s="1">
        <v>634</v>
      </c>
      <c r="C7283" s="1" t="s">
        <v>32898</v>
      </c>
      <c r="D7283" s="1" t="s">
        <v>78</v>
      </c>
      <c r="E7283" s="1" t="s">
        <v>2319</v>
      </c>
      <c r="F7283" s="1" t="s">
        <v>32900</v>
      </c>
      <c r="G7283" s="1" t="s">
        <v>655</v>
      </c>
      <c r="H7283">
        <v>634</v>
      </c>
      <c r="I7283" s="1" t="s">
        <v>41</v>
      </c>
      <c r="J7283">
        <v>1</v>
      </c>
    </row>
    <row r="7284" spans="1:10" hidden="1" x14ac:dyDescent="0.25">
      <c r="A7284" s="24" t="str">
        <f t="shared" si="115"/>
        <v>635ARCELOR (BERTON SICARD)</v>
      </c>
      <c r="B7284" s="1">
        <v>635</v>
      </c>
      <c r="C7284" s="1" t="s">
        <v>32898</v>
      </c>
      <c r="D7284" s="1" t="s">
        <v>78</v>
      </c>
      <c r="E7284" s="1" t="s">
        <v>1101</v>
      </c>
      <c r="F7284" s="1" t="s">
        <v>32900</v>
      </c>
      <c r="G7284" s="1" t="s">
        <v>655</v>
      </c>
      <c r="H7284">
        <v>635</v>
      </c>
      <c r="I7284" s="1" t="s">
        <v>41</v>
      </c>
      <c r="J7284">
        <v>6.5</v>
      </c>
    </row>
    <row r="7285" spans="1:10" hidden="1" x14ac:dyDescent="0.25">
      <c r="A7285" s="24" t="str">
        <f t="shared" si="115"/>
        <v>635/5ARCELOR (BERTON SICARD)</v>
      </c>
      <c r="B7285" s="1" t="s">
        <v>1102</v>
      </c>
      <c r="C7285" s="1" t="s">
        <v>32898</v>
      </c>
      <c r="D7285" s="1" t="s">
        <v>78</v>
      </c>
      <c r="E7285" s="1" t="s">
        <v>1101</v>
      </c>
      <c r="F7285" s="1" t="s">
        <v>32900</v>
      </c>
      <c r="G7285" s="1" t="s">
        <v>655</v>
      </c>
      <c r="H7285" t="s">
        <v>1102</v>
      </c>
      <c r="I7285" s="1" t="s">
        <v>41</v>
      </c>
      <c r="J7285">
        <v>5</v>
      </c>
    </row>
    <row r="7286" spans="1:10" hidden="1" x14ac:dyDescent="0.25">
      <c r="A7286" s="24" t="str">
        <f t="shared" si="115"/>
        <v>638ARCELOR (BERTON SICARD)</v>
      </c>
      <c r="B7286" s="1">
        <v>638</v>
      </c>
      <c r="C7286" s="1" t="s">
        <v>32898</v>
      </c>
      <c r="D7286" s="1" t="s">
        <v>78</v>
      </c>
      <c r="E7286" s="1" t="s">
        <v>1103</v>
      </c>
      <c r="F7286" s="1" t="s">
        <v>32900</v>
      </c>
      <c r="G7286" s="1" t="s">
        <v>655</v>
      </c>
      <c r="H7286">
        <v>638</v>
      </c>
      <c r="I7286" s="1" t="s">
        <v>41</v>
      </c>
      <c r="J7286">
        <v>6.5</v>
      </c>
    </row>
    <row r="7287" spans="1:10" hidden="1" x14ac:dyDescent="0.25">
      <c r="A7287" s="24" t="str">
        <f t="shared" si="115"/>
        <v>653ARCELOR (BERTON SICARD)</v>
      </c>
      <c r="B7287" s="1">
        <v>653</v>
      </c>
      <c r="C7287" s="1" t="s">
        <v>32898</v>
      </c>
      <c r="D7287" s="1" t="s">
        <v>78</v>
      </c>
      <c r="E7287" s="1" t="s">
        <v>1104</v>
      </c>
      <c r="F7287" s="1" t="s">
        <v>32900</v>
      </c>
      <c r="G7287" s="1" t="s">
        <v>655</v>
      </c>
      <c r="H7287">
        <v>653</v>
      </c>
      <c r="I7287" s="1" t="s">
        <v>41</v>
      </c>
      <c r="J7287">
        <v>4</v>
      </c>
    </row>
    <row r="7288" spans="1:10" hidden="1" x14ac:dyDescent="0.25">
      <c r="A7288" s="24" t="str">
        <f t="shared" si="115"/>
        <v>654ARCELOR (BERTON SICARD)</v>
      </c>
      <c r="B7288" s="1">
        <v>654</v>
      </c>
      <c r="C7288" s="1" t="s">
        <v>32898</v>
      </c>
      <c r="D7288" s="1" t="s">
        <v>78</v>
      </c>
      <c r="E7288" s="1" t="s">
        <v>1105</v>
      </c>
      <c r="F7288" s="1" t="s">
        <v>32900</v>
      </c>
      <c r="G7288" s="1" t="s">
        <v>655</v>
      </c>
      <c r="H7288">
        <v>654</v>
      </c>
      <c r="I7288" s="1" t="s">
        <v>41</v>
      </c>
      <c r="J7288">
        <v>2</v>
      </c>
    </row>
    <row r="7289" spans="1:10" hidden="1" x14ac:dyDescent="0.25">
      <c r="A7289" s="24" t="str">
        <f t="shared" si="115"/>
        <v>655ARCELOR (BERTON SICARD)</v>
      </c>
      <c r="B7289" s="1">
        <v>655</v>
      </c>
      <c r="C7289" s="1" t="s">
        <v>32898</v>
      </c>
      <c r="D7289" s="1" t="s">
        <v>78</v>
      </c>
      <c r="E7289" s="1" t="s">
        <v>1106</v>
      </c>
      <c r="F7289" s="1" t="s">
        <v>32900</v>
      </c>
      <c r="G7289" s="1" t="s">
        <v>655</v>
      </c>
      <c r="H7289">
        <v>655</v>
      </c>
      <c r="I7289" s="1" t="s">
        <v>41</v>
      </c>
      <c r="J7289">
        <v>2</v>
      </c>
    </row>
    <row r="7290" spans="1:10" hidden="1" x14ac:dyDescent="0.25">
      <c r="A7290" s="24" t="str">
        <f t="shared" si="115"/>
        <v>663ARCELOR (BERTON SICARD)</v>
      </c>
      <c r="B7290" s="1">
        <v>663</v>
      </c>
      <c r="C7290" s="1" t="s">
        <v>32898</v>
      </c>
      <c r="D7290" s="1" t="s">
        <v>78</v>
      </c>
      <c r="E7290" s="1" t="s">
        <v>1110</v>
      </c>
      <c r="F7290" s="1" t="s">
        <v>32900</v>
      </c>
      <c r="G7290" s="1" t="s">
        <v>655</v>
      </c>
      <c r="H7290">
        <v>663</v>
      </c>
      <c r="I7290" s="1" t="s">
        <v>41</v>
      </c>
      <c r="J7290">
        <v>1</v>
      </c>
    </row>
    <row r="7291" spans="1:10" hidden="1" x14ac:dyDescent="0.25">
      <c r="A7291" s="24" t="str">
        <f t="shared" si="115"/>
        <v>663-3ARCELOR (BERTON SICARD)</v>
      </c>
      <c r="B7291" s="1" t="s">
        <v>2453</v>
      </c>
      <c r="C7291" s="1" t="s">
        <v>32898</v>
      </c>
      <c r="D7291" s="1" t="s">
        <v>78</v>
      </c>
      <c r="E7291" s="1" t="s">
        <v>2454</v>
      </c>
      <c r="F7291" s="1" t="s">
        <v>32900</v>
      </c>
      <c r="G7291" s="1" t="s">
        <v>655</v>
      </c>
      <c r="H7291" t="s">
        <v>2453</v>
      </c>
      <c r="I7291" s="1" t="s">
        <v>41</v>
      </c>
      <c r="J7291">
        <v>10</v>
      </c>
    </row>
    <row r="7292" spans="1:10" hidden="1" x14ac:dyDescent="0.25">
      <c r="A7292" s="24" t="str">
        <f t="shared" si="115"/>
        <v>664ARCELOR (BERTON SICARD)</v>
      </c>
      <c r="B7292" s="1">
        <v>664</v>
      </c>
      <c r="C7292" s="1" t="s">
        <v>32898</v>
      </c>
      <c r="D7292" s="1" t="s">
        <v>78</v>
      </c>
      <c r="E7292" s="1" t="s">
        <v>2247</v>
      </c>
      <c r="F7292" s="1" t="s">
        <v>32900</v>
      </c>
      <c r="G7292" s="1" t="s">
        <v>655</v>
      </c>
      <c r="H7292">
        <v>664</v>
      </c>
      <c r="I7292" s="1" t="s">
        <v>41</v>
      </c>
      <c r="J7292">
        <v>1</v>
      </c>
    </row>
    <row r="7293" spans="1:10" hidden="1" x14ac:dyDescent="0.25">
      <c r="A7293" s="24" t="str">
        <f t="shared" si="115"/>
        <v>665ARCELOR (BERTON SICARD)</v>
      </c>
      <c r="B7293" s="1">
        <v>665</v>
      </c>
      <c r="C7293" s="1" t="s">
        <v>32898</v>
      </c>
      <c r="D7293" s="1" t="s">
        <v>78</v>
      </c>
      <c r="E7293" s="1" t="s">
        <v>1111</v>
      </c>
      <c r="F7293" s="1" t="s">
        <v>32900</v>
      </c>
      <c r="G7293" s="1" t="s">
        <v>655</v>
      </c>
      <c r="H7293">
        <v>665</v>
      </c>
      <c r="I7293" s="1" t="s">
        <v>41</v>
      </c>
      <c r="J7293">
        <v>10</v>
      </c>
    </row>
    <row r="7294" spans="1:10" hidden="1" x14ac:dyDescent="0.25">
      <c r="A7294" s="24" t="str">
        <f t="shared" si="115"/>
        <v>666ARCELOR (BERTON SICARD)</v>
      </c>
      <c r="B7294" s="1">
        <v>666</v>
      </c>
      <c r="C7294" s="1" t="s">
        <v>32898</v>
      </c>
      <c r="D7294" s="1" t="s">
        <v>78</v>
      </c>
      <c r="E7294" s="1" t="s">
        <v>1112</v>
      </c>
      <c r="F7294" s="1" t="s">
        <v>32900</v>
      </c>
      <c r="G7294" s="1" t="s">
        <v>655</v>
      </c>
      <c r="H7294">
        <v>666</v>
      </c>
      <c r="I7294" s="1" t="s">
        <v>41</v>
      </c>
      <c r="J7294">
        <v>10</v>
      </c>
    </row>
    <row r="7295" spans="1:10" hidden="1" x14ac:dyDescent="0.25">
      <c r="A7295" s="24" t="str">
        <f t="shared" si="115"/>
        <v>667ARCELOR (BERTON SICARD)</v>
      </c>
      <c r="B7295" s="1">
        <v>667</v>
      </c>
      <c r="C7295" s="1" t="s">
        <v>32898</v>
      </c>
      <c r="D7295" s="1" t="s">
        <v>78</v>
      </c>
      <c r="E7295" s="1" t="s">
        <v>1113</v>
      </c>
      <c r="F7295" s="1" t="s">
        <v>32900</v>
      </c>
      <c r="G7295" s="1" t="s">
        <v>655</v>
      </c>
      <c r="H7295">
        <v>667</v>
      </c>
      <c r="I7295" s="1" t="s">
        <v>41</v>
      </c>
      <c r="J7295">
        <v>10</v>
      </c>
    </row>
    <row r="7296" spans="1:10" hidden="1" x14ac:dyDescent="0.25">
      <c r="A7296" s="24" t="str">
        <f t="shared" si="115"/>
        <v>668ARCELOR (BERTON SICARD)</v>
      </c>
      <c r="B7296" s="1">
        <v>668</v>
      </c>
      <c r="C7296" s="1" t="s">
        <v>32898</v>
      </c>
      <c r="D7296" s="1" t="s">
        <v>78</v>
      </c>
      <c r="E7296" s="1" t="s">
        <v>1114</v>
      </c>
      <c r="F7296" s="1" t="s">
        <v>32900</v>
      </c>
      <c r="G7296" s="1" t="s">
        <v>655</v>
      </c>
      <c r="H7296">
        <v>668</v>
      </c>
      <c r="I7296" s="1" t="s">
        <v>41</v>
      </c>
      <c r="J7296">
        <v>10</v>
      </c>
    </row>
    <row r="7297" spans="1:10" hidden="1" x14ac:dyDescent="0.25">
      <c r="A7297" s="24" t="str">
        <f t="shared" si="115"/>
        <v>669ARCELOR (BERTON SICARD)</v>
      </c>
      <c r="B7297" s="1">
        <v>669</v>
      </c>
      <c r="C7297" s="1" t="s">
        <v>32898</v>
      </c>
      <c r="D7297" s="1" t="s">
        <v>78</v>
      </c>
      <c r="E7297" s="1" t="s">
        <v>1115</v>
      </c>
      <c r="F7297" s="1" t="s">
        <v>32900</v>
      </c>
      <c r="G7297" s="1" t="s">
        <v>655</v>
      </c>
      <c r="H7297">
        <v>669</v>
      </c>
      <c r="I7297" s="1" t="s">
        <v>41</v>
      </c>
      <c r="J7297">
        <v>10</v>
      </c>
    </row>
    <row r="7298" spans="1:10" hidden="1" x14ac:dyDescent="0.25">
      <c r="A7298" s="24" t="str">
        <f t="shared" si="115"/>
        <v>678ARCELOR (BERTON SICARD)</v>
      </c>
      <c r="B7298" s="1">
        <v>678</v>
      </c>
      <c r="C7298" s="1" t="s">
        <v>32898</v>
      </c>
      <c r="D7298" s="1" t="s">
        <v>78</v>
      </c>
      <c r="E7298" s="1" t="s">
        <v>1116</v>
      </c>
      <c r="F7298" s="1" t="s">
        <v>32900</v>
      </c>
      <c r="G7298" s="1" t="s">
        <v>655</v>
      </c>
      <c r="H7298">
        <v>678</v>
      </c>
      <c r="I7298" s="1" t="s">
        <v>41</v>
      </c>
      <c r="J7298">
        <v>1</v>
      </c>
    </row>
    <row r="7299" spans="1:10" hidden="1" x14ac:dyDescent="0.25">
      <c r="A7299" s="24" t="str">
        <f t="shared" si="115"/>
        <v>679ARCELOR (BERTON SICARD)</v>
      </c>
      <c r="B7299" s="1">
        <v>679</v>
      </c>
      <c r="C7299" s="1" t="s">
        <v>32898</v>
      </c>
      <c r="D7299" s="1" t="s">
        <v>78</v>
      </c>
      <c r="E7299" s="1" t="s">
        <v>1117</v>
      </c>
      <c r="F7299" s="1" t="s">
        <v>32900</v>
      </c>
      <c r="G7299" s="1" t="s">
        <v>655</v>
      </c>
      <c r="H7299">
        <v>679</v>
      </c>
      <c r="I7299" s="1" t="s">
        <v>41</v>
      </c>
      <c r="J7299">
        <v>1</v>
      </c>
    </row>
    <row r="7300" spans="1:10" hidden="1" x14ac:dyDescent="0.25">
      <c r="A7300" s="24" t="str">
        <f t="shared" si="115"/>
        <v>680ARCELOR (BERTON SICARD)</v>
      </c>
      <c r="B7300" s="1">
        <v>680</v>
      </c>
      <c r="C7300" s="1" t="s">
        <v>32898</v>
      </c>
      <c r="D7300" s="1" t="s">
        <v>78</v>
      </c>
      <c r="E7300" s="1" t="s">
        <v>1118</v>
      </c>
      <c r="F7300" s="1" t="s">
        <v>32900</v>
      </c>
      <c r="G7300" s="1" t="s">
        <v>655</v>
      </c>
      <c r="H7300">
        <v>680</v>
      </c>
      <c r="I7300" s="1" t="s">
        <v>41</v>
      </c>
      <c r="J7300">
        <v>2</v>
      </c>
    </row>
    <row r="7301" spans="1:10" hidden="1" x14ac:dyDescent="0.25">
      <c r="A7301" s="24" t="str">
        <f t="shared" si="115"/>
        <v>683ARCELOR (BERTON SICARD)</v>
      </c>
      <c r="B7301" s="1">
        <v>683</v>
      </c>
      <c r="C7301" s="1" t="s">
        <v>32898</v>
      </c>
      <c r="D7301" s="1" t="s">
        <v>78</v>
      </c>
      <c r="E7301" s="1" t="s">
        <v>1119</v>
      </c>
      <c r="F7301" s="1" t="s">
        <v>32900</v>
      </c>
      <c r="G7301" s="1" t="s">
        <v>655</v>
      </c>
      <c r="H7301">
        <v>683</v>
      </c>
      <c r="I7301" s="1" t="s">
        <v>41</v>
      </c>
      <c r="J7301">
        <v>1</v>
      </c>
    </row>
    <row r="7302" spans="1:10" hidden="1" x14ac:dyDescent="0.25">
      <c r="A7302" s="24" t="str">
        <f t="shared" si="115"/>
        <v>688ARCELOR (BERTON SICARD)</v>
      </c>
      <c r="B7302" s="1">
        <v>688</v>
      </c>
      <c r="C7302" s="1" t="s">
        <v>32898</v>
      </c>
      <c r="D7302" s="1" t="s">
        <v>78</v>
      </c>
      <c r="E7302" s="1" t="s">
        <v>1120</v>
      </c>
      <c r="F7302" s="1" t="s">
        <v>32900</v>
      </c>
      <c r="G7302" s="1" t="s">
        <v>655</v>
      </c>
      <c r="H7302">
        <v>688</v>
      </c>
      <c r="I7302" s="1" t="s">
        <v>41</v>
      </c>
      <c r="J7302">
        <v>1</v>
      </c>
    </row>
    <row r="7303" spans="1:10" hidden="1" x14ac:dyDescent="0.25">
      <c r="A7303" s="24" t="str">
        <f t="shared" si="115"/>
        <v>1011ARCELOR (BERTON SICARD)</v>
      </c>
      <c r="B7303" s="1">
        <v>1011</v>
      </c>
      <c r="C7303" s="1" t="s">
        <v>32898</v>
      </c>
      <c r="D7303" s="1" t="s">
        <v>78</v>
      </c>
      <c r="E7303" s="1" t="s">
        <v>1121</v>
      </c>
      <c r="F7303" s="1" t="s">
        <v>32900</v>
      </c>
      <c r="G7303" s="1" t="s">
        <v>655</v>
      </c>
      <c r="H7303">
        <v>1011</v>
      </c>
      <c r="I7303" s="1" t="s">
        <v>41</v>
      </c>
      <c r="J7303">
        <v>6</v>
      </c>
    </row>
    <row r="7304" spans="1:10" hidden="1" x14ac:dyDescent="0.25">
      <c r="A7304" s="24" t="str">
        <f t="shared" si="115"/>
        <v>1050ARCELOR (BERTON SICARD)</v>
      </c>
      <c r="B7304" s="1">
        <v>1050</v>
      </c>
      <c r="C7304" s="1" t="s">
        <v>32898</v>
      </c>
      <c r="D7304" s="1" t="s">
        <v>78</v>
      </c>
      <c r="E7304" s="1" t="s">
        <v>1122</v>
      </c>
      <c r="F7304" s="1" t="s">
        <v>32900</v>
      </c>
      <c r="G7304" s="1" t="s">
        <v>655</v>
      </c>
      <c r="H7304">
        <v>1050</v>
      </c>
      <c r="I7304" s="1" t="s">
        <v>41</v>
      </c>
      <c r="J7304">
        <v>6.5</v>
      </c>
    </row>
    <row r="7305" spans="1:10" hidden="1" x14ac:dyDescent="0.25">
      <c r="A7305" s="24" t="str">
        <f t="shared" si="115"/>
        <v>1103ARCELOR (BERTON SICARD)</v>
      </c>
      <c r="B7305" s="1">
        <v>1103</v>
      </c>
      <c r="C7305" s="1" t="s">
        <v>32898</v>
      </c>
      <c r="D7305" s="1" t="s">
        <v>78</v>
      </c>
      <c r="E7305" s="1" t="s">
        <v>1123</v>
      </c>
      <c r="F7305" s="1" t="s">
        <v>32900</v>
      </c>
      <c r="G7305" s="1" t="s">
        <v>655</v>
      </c>
      <c r="H7305">
        <v>1103</v>
      </c>
      <c r="I7305" s="1" t="s">
        <v>41</v>
      </c>
      <c r="J7305">
        <v>6</v>
      </c>
    </row>
    <row r="7306" spans="1:10" hidden="1" x14ac:dyDescent="0.25">
      <c r="A7306" s="24" t="str">
        <f t="shared" si="115"/>
        <v>1103/1ARCELOR (BERTON SICARD)</v>
      </c>
      <c r="B7306" s="1" t="s">
        <v>1124</v>
      </c>
      <c r="C7306" s="1" t="s">
        <v>32898</v>
      </c>
      <c r="D7306" s="1" t="s">
        <v>78</v>
      </c>
      <c r="E7306" s="1" t="s">
        <v>1125</v>
      </c>
      <c r="F7306" s="1" t="s">
        <v>32900</v>
      </c>
      <c r="G7306" s="1" t="s">
        <v>655</v>
      </c>
      <c r="H7306" t="s">
        <v>1124</v>
      </c>
      <c r="I7306" s="1" t="s">
        <v>41</v>
      </c>
      <c r="J7306">
        <v>1</v>
      </c>
    </row>
    <row r="7307" spans="1:10" hidden="1" x14ac:dyDescent="0.25">
      <c r="A7307" s="24" t="str">
        <f t="shared" si="115"/>
        <v>1233ARCELOR (BERTON SICARD)</v>
      </c>
      <c r="B7307" s="1">
        <v>1233</v>
      </c>
      <c r="C7307" s="1" t="s">
        <v>32898</v>
      </c>
      <c r="D7307" s="1" t="s">
        <v>78</v>
      </c>
      <c r="E7307" s="1" t="s">
        <v>2029</v>
      </c>
      <c r="F7307" s="1" t="s">
        <v>32900</v>
      </c>
      <c r="G7307" s="1" t="s">
        <v>655</v>
      </c>
      <c r="H7307">
        <v>1233</v>
      </c>
      <c r="I7307" s="1" t="s">
        <v>41</v>
      </c>
      <c r="J7307">
        <v>1</v>
      </c>
    </row>
    <row r="7308" spans="1:10" hidden="1" x14ac:dyDescent="0.25">
      <c r="A7308" s="24" t="str">
        <f t="shared" ref="A7308:A7371" si="116">B7308&amp;F7308</f>
        <v>1618ARCELOR (BERTON SICARD)</v>
      </c>
      <c r="B7308" s="1">
        <v>1618</v>
      </c>
      <c r="C7308" s="1" t="s">
        <v>32898</v>
      </c>
      <c r="D7308" s="1" t="s">
        <v>78</v>
      </c>
      <c r="E7308" s="1" t="s">
        <v>2031</v>
      </c>
      <c r="F7308" s="1" t="s">
        <v>32900</v>
      </c>
      <c r="G7308" s="1" t="s">
        <v>655</v>
      </c>
      <c r="H7308">
        <v>1618</v>
      </c>
      <c r="I7308" s="1" t="s">
        <v>41</v>
      </c>
      <c r="J7308">
        <v>2</v>
      </c>
    </row>
    <row r="7309" spans="1:10" hidden="1" x14ac:dyDescent="0.25">
      <c r="A7309" s="24" t="str">
        <f t="shared" si="116"/>
        <v>1623ARCELOR (BERTON SICARD)</v>
      </c>
      <c r="B7309" s="1">
        <v>1623</v>
      </c>
      <c r="C7309" s="1" t="s">
        <v>32898</v>
      </c>
      <c r="D7309" s="1" t="s">
        <v>78</v>
      </c>
      <c r="E7309" s="1" t="s">
        <v>2032</v>
      </c>
      <c r="F7309" s="1" t="s">
        <v>32900</v>
      </c>
      <c r="G7309" s="1" t="s">
        <v>655</v>
      </c>
      <c r="H7309">
        <v>1623</v>
      </c>
      <c r="I7309" s="1" t="s">
        <v>41</v>
      </c>
      <c r="J7309">
        <v>1</v>
      </c>
    </row>
    <row r="7310" spans="1:10" hidden="1" x14ac:dyDescent="0.25">
      <c r="A7310" s="24" t="str">
        <f t="shared" si="116"/>
        <v>1624ARCELOR (BERTON SICARD)</v>
      </c>
      <c r="B7310" s="1">
        <v>1624</v>
      </c>
      <c r="C7310" s="1" t="s">
        <v>32898</v>
      </c>
      <c r="D7310" s="1" t="s">
        <v>78</v>
      </c>
      <c r="E7310" s="1" t="s">
        <v>2033</v>
      </c>
      <c r="F7310" s="1" t="s">
        <v>32900</v>
      </c>
      <c r="G7310" s="1" t="s">
        <v>655</v>
      </c>
      <c r="H7310">
        <v>1624</v>
      </c>
      <c r="I7310" s="1" t="s">
        <v>41</v>
      </c>
      <c r="J7310">
        <v>1</v>
      </c>
    </row>
    <row r="7311" spans="1:10" hidden="1" x14ac:dyDescent="0.25">
      <c r="A7311" s="24" t="str">
        <f t="shared" si="116"/>
        <v>1641ARCELOR (BERTON SICARD)</v>
      </c>
      <c r="B7311" s="1">
        <v>1641</v>
      </c>
      <c r="C7311" s="1" t="s">
        <v>32898</v>
      </c>
      <c r="D7311" s="1" t="s">
        <v>78</v>
      </c>
      <c r="E7311" s="1" t="s">
        <v>2038</v>
      </c>
      <c r="F7311" s="1" t="s">
        <v>32900</v>
      </c>
      <c r="G7311" s="1" t="s">
        <v>655</v>
      </c>
      <c r="H7311">
        <v>1641</v>
      </c>
      <c r="I7311" s="1" t="s">
        <v>41</v>
      </c>
      <c r="J7311">
        <v>1</v>
      </c>
    </row>
    <row r="7312" spans="1:10" hidden="1" x14ac:dyDescent="0.25">
      <c r="A7312" s="24" t="str">
        <f t="shared" si="116"/>
        <v>1700ARCELOR (BERTON SICARD)</v>
      </c>
      <c r="B7312" s="1">
        <v>1700</v>
      </c>
      <c r="C7312" s="1" t="s">
        <v>32898</v>
      </c>
      <c r="D7312" s="1" t="s">
        <v>78</v>
      </c>
      <c r="E7312" s="1" t="s">
        <v>2039</v>
      </c>
      <c r="F7312" s="1" t="s">
        <v>32900</v>
      </c>
      <c r="G7312" s="1" t="s">
        <v>655</v>
      </c>
      <c r="H7312">
        <v>1700</v>
      </c>
      <c r="I7312" s="1" t="s">
        <v>41</v>
      </c>
      <c r="J7312">
        <v>2</v>
      </c>
    </row>
    <row r="7313" spans="1:10" hidden="1" x14ac:dyDescent="0.25">
      <c r="A7313" s="24" t="str">
        <f t="shared" si="116"/>
        <v>1710ARCELOR (BERTON SICARD)</v>
      </c>
      <c r="B7313" s="1">
        <v>1710</v>
      </c>
      <c r="C7313" s="1" t="s">
        <v>32898</v>
      </c>
      <c r="D7313" s="1" t="s">
        <v>78</v>
      </c>
      <c r="E7313" s="1" t="s">
        <v>2041</v>
      </c>
      <c r="F7313" s="1" t="s">
        <v>32900</v>
      </c>
      <c r="G7313" s="1" t="s">
        <v>655</v>
      </c>
      <c r="H7313">
        <v>1710</v>
      </c>
      <c r="I7313" s="1" t="s">
        <v>41</v>
      </c>
      <c r="J7313">
        <v>2</v>
      </c>
    </row>
    <row r="7314" spans="1:10" hidden="1" x14ac:dyDescent="0.25">
      <c r="A7314" s="24" t="str">
        <f t="shared" si="116"/>
        <v>1723ARCELOR (BERTON SICARD)</v>
      </c>
      <c r="B7314" s="1">
        <v>1723</v>
      </c>
      <c r="C7314" s="1" t="s">
        <v>32898</v>
      </c>
      <c r="D7314" s="1" t="s">
        <v>78</v>
      </c>
      <c r="E7314" s="1" t="s">
        <v>2042</v>
      </c>
      <c r="F7314" s="1" t="s">
        <v>32900</v>
      </c>
      <c r="G7314" s="1" t="s">
        <v>655</v>
      </c>
      <c r="H7314">
        <v>1723</v>
      </c>
      <c r="I7314" s="1" t="s">
        <v>41</v>
      </c>
      <c r="J7314">
        <v>2</v>
      </c>
    </row>
    <row r="7315" spans="1:10" hidden="1" x14ac:dyDescent="0.25">
      <c r="A7315" s="24" t="str">
        <f t="shared" si="116"/>
        <v>1724ARCELOR (BERTON SICARD)</v>
      </c>
      <c r="B7315" s="1">
        <v>1724</v>
      </c>
      <c r="C7315" s="1" t="s">
        <v>32898</v>
      </c>
      <c r="D7315" s="1" t="s">
        <v>78</v>
      </c>
      <c r="E7315" s="1" t="s">
        <v>2043</v>
      </c>
      <c r="F7315" s="1" t="s">
        <v>32900</v>
      </c>
      <c r="G7315" s="1" t="s">
        <v>655</v>
      </c>
      <c r="H7315">
        <v>1724</v>
      </c>
      <c r="I7315" s="1" t="s">
        <v>41</v>
      </c>
      <c r="J7315">
        <v>2</v>
      </c>
    </row>
    <row r="7316" spans="1:10" hidden="1" x14ac:dyDescent="0.25">
      <c r="A7316" s="24" t="str">
        <f t="shared" si="116"/>
        <v>1725ARCELOR (BERTON SICARD)</v>
      </c>
      <c r="B7316" s="1">
        <v>1725</v>
      </c>
      <c r="C7316" s="1" t="s">
        <v>32898</v>
      </c>
      <c r="D7316" s="1" t="s">
        <v>78</v>
      </c>
      <c r="E7316" s="1" t="s">
        <v>2044</v>
      </c>
      <c r="F7316" s="1" t="s">
        <v>32900</v>
      </c>
      <c r="G7316" s="1" t="s">
        <v>655</v>
      </c>
      <c r="H7316">
        <v>1725</v>
      </c>
      <c r="I7316" s="1" t="s">
        <v>41</v>
      </c>
      <c r="J7316">
        <v>1</v>
      </c>
    </row>
    <row r="7317" spans="1:10" hidden="1" x14ac:dyDescent="0.25">
      <c r="A7317" s="24" t="str">
        <f t="shared" si="116"/>
        <v>1726ARCELOR (BERTON SICARD)</v>
      </c>
      <c r="B7317" s="1">
        <v>1726</v>
      </c>
      <c r="C7317" s="1" t="s">
        <v>32898</v>
      </c>
      <c r="D7317" s="1" t="s">
        <v>78</v>
      </c>
      <c r="E7317" s="1" t="s">
        <v>2045</v>
      </c>
      <c r="F7317" s="1" t="s">
        <v>32900</v>
      </c>
      <c r="G7317" s="1" t="s">
        <v>655</v>
      </c>
      <c r="H7317">
        <v>1726</v>
      </c>
      <c r="I7317" s="1" t="s">
        <v>41</v>
      </c>
      <c r="J7317">
        <v>1</v>
      </c>
    </row>
    <row r="7318" spans="1:10" hidden="1" x14ac:dyDescent="0.25">
      <c r="A7318" s="24" t="str">
        <f t="shared" si="116"/>
        <v>1727ARCELOR (BERTON SICARD)</v>
      </c>
      <c r="B7318" s="1">
        <v>1727</v>
      </c>
      <c r="C7318" s="1" t="s">
        <v>32898</v>
      </c>
      <c r="D7318" s="1" t="s">
        <v>78</v>
      </c>
      <c r="E7318" s="1" t="s">
        <v>2046</v>
      </c>
      <c r="F7318" s="1" t="s">
        <v>32900</v>
      </c>
      <c r="G7318" s="1" t="s">
        <v>655</v>
      </c>
      <c r="H7318">
        <v>1727</v>
      </c>
      <c r="I7318" s="1" t="s">
        <v>41</v>
      </c>
      <c r="J7318">
        <v>1</v>
      </c>
    </row>
    <row r="7319" spans="1:10" hidden="1" x14ac:dyDescent="0.25">
      <c r="A7319" s="24" t="str">
        <f t="shared" si="116"/>
        <v>1728ARCELOR (BERTON SICARD)</v>
      </c>
      <c r="B7319" s="1">
        <v>1728</v>
      </c>
      <c r="C7319" s="1" t="s">
        <v>32898</v>
      </c>
      <c r="D7319" s="1" t="s">
        <v>78</v>
      </c>
      <c r="E7319" s="1" t="s">
        <v>2047</v>
      </c>
      <c r="F7319" s="1" t="s">
        <v>32900</v>
      </c>
      <c r="G7319" s="1" t="s">
        <v>655</v>
      </c>
      <c r="H7319">
        <v>1728</v>
      </c>
      <c r="I7319" s="1" t="s">
        <v>41</v>
      </c>
      <c r="J7319">
        <v>1</v>
      </c>
    </row>
    <row r="7320" spans="1:10" hidden="1" x14ac:dyDescent="0.25">
      <c r="A7320" s="24" t="str">
        <f t="shared" si="116"/>
        <v>1760NARCELOR (BERTON SICARD)</v>
      </c>
      <c r="B7320" s="1" t="s">
        <v>2048</v>
      </c>
      <c r="C7320" s="1" t="s">
        <v>32898</v>
      </c>
      <c r="D7320" s="1" t="s">
        <v>78</v>
      </c>
      <c r="E7320" s="1" t="s">
        <v>2049</v>
      </c>
      <c r="F7320" s="1" t="s">
        <v>32900</v>
      </c>
      <c r="G7320" s="1" t="s">
        <v>655</v>
      </c>
      <c r="H7320" t="s">
        <v>2048</v>
      </c>
      <c r="I7320" s="1" t="s">
        <v>41</v>
      </c>
      <c r="J7320">
        <v>1</v>
      </c>
    </row>
    <row r="7321" spans="1:10" hidden="1" x14ac:dyDescent="0.25">
      <c r="A7321" s="24" t="str">
        <f t="shared" si="116"/>
        <v>1853NARCELOR (BERTON SICARD)</v>
      </c>
      <c r="B7321" s="1" t="s">
        <v>2054</v>
      </c>
      <c r="C7321" s="1" t="s">
        <v>32898</v>
      </c>
      <c r="D7321" s="1" t="s">
        <v>78</v>
      </c>
      <c r="E7321" s="1" t="s">
        <v>2055</v>
      </c>
      <c r="F7321" s="1" t="s">
        <v>32900</v>
      </c>
      <c r="G7321" s="1" t="s">
        <v>655</v>
      </c>
      <c r="H7321" t="s">
        <v>2054</v>
      </c>
      <c r="I7321" s="1" t="s">
        <v>41</v>
      </c>
      <c r="J7321">
        <v>1</v>
      </c>
    </row>
    <row r="7322" spans="1:10" hidden="1" x14ac:dyDescent="0.25">
      <c r="A7322" s="24" t="str">
        <f t="shared" si="116"/>
        <v>1854NARCELOR (BERTON SICARD)</v>
      </c>
      <c r="B7322" s="1" t="s">
        <v>2056</v>
      </c>
      <c r="C7322" s="1" t="s">
        <v>32898</v>
      </c>
      <c r="D7322" s="1" t="s">
        <v>78</v>
      </c>
      <c r="E7322" s="1" t="s">
        <v>2057</v>
      </c>
      <c r="F7322" s="1" t="s">
        <v>32900</v>
      </c>
      <c r="G7322" s="1" t="s">
        <v>655</v>
      </c>
      <c r="H7322" t="s">
        <v>2056</v>
      </c>
      <c r="I7322" s="1" t="s">
        <v>41</v>
      </c>
      <c r="J7322">
        <v>1</v>
      </c>
    </row>
    <row r="7323" spans="1:10" hidden="1" x14ac:dyDescent="0.25">
      <c r="A7323" s="24" t="str">
        <f t="shared" si="116"/>
        <v>1859ARCELOR (BERTON SICARD)</v>
      </c>
      <c r="B7323" s="1">
        <v>1859</v>
      </c>
      <c r="C7323" s="1" t="s">
        <v>32898</v>
      </c>
      <c r="D7323" s="1" t="s">
        <v>78</v>
      </c>
      <c r="E7323" s="1" t="s">
        <v>2058</v>
      </c>
      <c r="F7323" s="1" t="s">
        <v>32900</v>
      </c>
      <c r="G7323" s="1" t="s">
        <v>655</v>
      </c>
      <c r="H7323">
        <v>1859</v>
      </c>
      <c r="I7323" s="1" t="s">
        <v>41</v>
      </c>
      <c r="J7323">
        <v>1</v>
      </c>
    </row>
    <row r="7324" spans="1:10" hidden="1" x14ac:dyDescent="0.25">
      <c r="A7324" s="24" t="str">
        <f t="shared" si="116"/>
        <v>1860ARCELOR (BERTON SICARD)</v>
      </c>
      <c r="B7324" s="1">
        <v>1860</v>
      </c>
      <c r="C7324" s="1" t="s">
        <v>32898</v>
      </c>
      <c r="D7324" s="1" t="s">
        <v>78</v>
      </c>
      <c r="E7324" s="1" t="s">
        <v>2059</v>
      </c>
      <c r="F7324" s="1" t="s">
        <v>32900</v>
      </c>
      <c r="G7324" s="1" t="s">
        <v>655</v>
      </c>
      <c r="H7324">
        <v>1860</v>
      </c>
      <c r="I7324" s="1" t="s">
        <v>41</v>
      </c>
      <c r="J7324">
        <v>1</v>
      </c>
    </row>
    <row r="7325" spans="1:10" hidden="1" x14ac:dyDescent="0.25">
      <c r="A7325" s="24" t="str">
        <f t="shared" si="116"/>
        <v>1861ARCELOR (BERTON SICARD)</v>
      </c>
      <c r="B7325" s="1">
        <v>1861</v>
      </c>
      <c r="C7325" s="1" t="s">
        <v>32898</v>
      </c>
      <c r="D7325" s="1" t="s">
        <v>78</v>
      </c>
      <c r="E7325" s="1" t="s">
        <v>2323</v>
      </c>
      <c r="F7325" s="1" t="s">
        <v>32900</v>
      </c>
      <c r="G7325" s="1" t="s">
        <v>655</v>
      </c>
      <c r="H7325">
        <v>1861</v>
      </c>
      <c r="I7325" s="1" t="s">
        <v>41</v>
      </c>
      <c r="J7325">
        <v>1</v>
      </c>
    </row>
    <row r="7326" spans="1:10" hidden="1" x14ac:dyDescent="0.25">
      <c r="A7326" s="24" t="str">
        <f t="shared" si="116"/>
        <v>1870ARCELOR (BERTON SICARD)</v>
      </c>
      <c r="B7326" s="1">
        <v>1870</v>
      </c>
      <c r="C7326" s="1" t="s">
        <v>32898</v>
      </c>
      <c r="D7326" s="1" t="s">
        <v>78</v>
      </c>
      <c r="E7326" s="1" t="s">
        <v>2324</v>
      </c>
      <c r="F7326" s="1" t="s">
        <v>32900</v>
      </c>
      <c r="G7326" s="1" t="s">
        <v>655</v>
      </c>
      <c r="H7326">
        <v>1870</v>
      </c>
      <c r="I7326" s="1" t="s">
        <v>41</v>
      </c>
      <c r="J7326">
        <v>1</v>
      </c>
    </row>
    <row r="7327" spans="1:10" hidden="1" x14ac:dyDescent="0.25">
      <c r="A7327" s="24" t="str">
        <f t="shared" si="116"/>
        <v>5022ARCELOR (BERTON SICARD)</v>
      </c>
      <c r="B7327" s="1">
        <v>5022</v>
      </c>
      <c r="C7327" s="1" t="s">
        <v>32898</v>
      </c>
      <c r="D7327" s="1" t="s">
        <v>78</v>
      </c>
      <c r="E7327" s="1" t="s">
        <v>1132</v>
      </c>
      <c r="F7327" s="1" t="s">
        <v>32900</v>
      </c>
      <c r="G7327" s="1" t="s">
        <v>655</v>
      </c>
      <c r="H7327">
        <v>5022</v>
      </c>
      <c r="I7327" s="1" t="s">
        <v>41</v>
      </c>
      <c r="J7327">
        <v>6.5</v>
      </c>
    </row>
    <row r="7328" spans="1:10" hidden="1" x14ac:dyDescent="0.25">
      <c r="A7328" s="24" t="str">
        <f t="shared" si="116"/>
        <v>5027ARCELOR (BERTON SICARD)</v>
      </c>
      <c r="B7328" s="1">
        <v>5027</v>
      </c>
      <c r="C7328" s="1" t="s">
        <v>32898</v>
      </c>
      <c r="D7328" s="1" t="s">
        <v>168</v>
      </c>
      <c r="E7328" s="1" t="s">
        <v>1133</v>
      </c>
      <c r="F7328" s="1" t="s">
        <v>32900</v>
      </c>
      <c r="G7328" s="1" t="s">
        <v>655</v>
      </c>
      <c r="H7328">
        <v>5027</v>
      </c>
      <c r="I7328" s="1" t="s">
        <v>41</v>
      </c>
      <c r="J7328">
        <v>6.5</v>
      </c>
    </row>
    <row r="7329" spans="1:10" hidden="1" x14ac:dyDescent="0.25">
      <c r="A7329" s="24" t="str">
        <f t="shared" si="116"/>
        <v>5040ARCELOR (BERTON SICARD)</v>
      </c>
      <c r="B7329" s="1">
        <v>5040</v>
      </c>
      <c r="C7329" s="1" t="s">
        <v>32898</v>
      </c>
      <c r="D7329" s="1" t="s">
        <v>78</v>
      </c>
      <c r="E7329" s="1" t="s">
        <v>1134</v>
      </c>
      <c r="F7329" s="1" t="s">
        <v>32900</v>
      </c>
      <c r="G7329" s="1" t="s">
        <v>655</v>
      </c>
      <c r="H7329">
        <v>5040</v>
      </c>
      <c r="I7329" s="1" t="s">
        <v>41</v>
      </c>
      <c r="J7329">
        <v>6.5</v>
      </c>
    </row>
    <row r="7330" spans="1:10" hidden="1" x14ac:dyDescent="0.25">
      <c r="A7330" s="24" t="str">
        <f t="shared" si="116"/>
        <v>5041ARCELOR (BERTON SICARD)</v>
      </c>
      <c r="B7330" s="1">
        <v>5041</v>
      </c>
      <c r="C7330" s="1" t="s">
        <v>32898</v>
      </c>
      <c r="D7330" s="1" t="s">
        <v>78</v>
      </c>
      <c r="E7330" s="1" t="s">
        <v>1135</v>
      </c>
      <c r="F7330" s="1" t="s">
        <v>32900</v>
      </c>
      <c r="G7330" s="1" t="s">
        <v>655</v>
      </c>
      <c r="H7330">
        <v>5041</v>
      </c>
      <c r="I7330" s="1" t="s">
        <v>41</v>
      </c>
      <c r="J7330">
        <v>6.5</v>
      </c>
    </row>
    <row r="7331" spans="1:10" hidden="1" x14ac:dyDescent="0.25">
      <c r="A7331" s="24" t="str">
        <f t="shared" si="116"/>
        <v>5042ARCELOR (BERTON SICARD)</v>
      </c>
      <c r="B7331" s="1">
        <v>5042</v>
      </c>
      <c r="C7331" s="1" t="s">
        <v>32898</v>
      </c>
      <c r="D7331" s="1" t="s">
        <v>78</v>
      </c>
      <c r="E7331" s="1" t="s">
        <v>1136</v>
      </c>
      <c r="F7331" s="1" t="s">
        <v>32900</v>
      </c>
      <c r="G7331" s="1" t="s">
        <v>655</v>
      </c>
      <c r="H7331">
        <v>5042</v>
      </c>
      <c r="I7331" s="1" t="s">
        <v>41</v>
      </c>
      <c r="J7331">
        <v>6.5</v>
      </c>
    </row>
    <row r="7332" spans="1:10" hidden="1" x14ac:dyDescent="0.25">
      <c r="A7332" s="24" t="str">
        <f t="shared" si="116"/>
        <v>5048ARCELOR (BERTON SICARD)</v>
      </c>
      <c r="B7332" s="1">
        <v>5048</v>
      </c>
      <c r="C7332" s="1" t="s">
        <v>32898</v>
      </c>
      <c r="D7332" s="1" t="s">
        <v>78</v>
      </c>
      <c r="E7332" s="1" t="s">
        <v>941</v>
      </c>
      <c r="F7332" s="1" t="s">
        <v>32900</v>
      </c>
      <c r="G7332" s="1" t="s">
        <v>655</v>
      </c>
      <c r="H7332">
        <v>5048</v>
      </c>
      <c r="I7332" s="1" t="s">
        <v>41</v>
      </c>
      <c r="J7332">
        <v>6.5</v>
      </c>
    </row>
    <row r="7333" spans="1:10" hidden="1" x14ac:dyDescent="0.25">
      <c r="A7333" s="24" t="str">
        <f t="shared" si="116"/>
        <v>5049ARCELOR (BERTON SICARD)</v>
      </c>
      <c r="B7333" s="1">
        <v>5049</v>
      </c>
      <c r="C7333" s="1" t="s">
        <v>32898</v>
      </c>
      <c r="D7333" s="1" t="s">
        <v>78</v>
      </c>
      <c r="E7333" s="1" t="s">
        <v>941</v>
      </c>
      <c r="F7333" s="1" t="s">
        <v>32900</v>
      </c>
      <c r="G7333" s="1" t="s">
        <v>655</v>
      </c>
      <c r="H7333">
        <v>5049</v>
      </c>
      <c r="I7333" s="1" t="s">
        <v>41</v>
      </c>
      <c r="J7333">
        <v>6.5</v>
      </c>
    </row>
    <row r="7334" spans="1:10" hidden="1" x14ac:dyDescent="0.25">
      <c r="A7334" s="24" t="str">
        <f t="shared" si="116"/>
        <v>5051LARCELOR (BERTON SICARD)</v>
      </c>
      <c r="B7334" s="1" t="s">
        <v>1141</v>
      </c>
      <c r="C7334" s="1" t="s">
        <v>32898</v>
      </c>
      <c r="D7334" s="1" t="s">
        <v>78</v>
      </c>
      <c r="E7334" s="1" t="s">
        <v>1142</v>
      </c>
      <c r="F7334" s="1" t="s">
        <v>32900</v>
      </c>
      <c r="G7334" s="1" t="s">
        <v>655</v>
      </c>
      <c r="H7334" t="s">
        <v>1141</v>
      </c>
      <c r="I7334" s="1" t="s">
        <v>41</v>
      </c>
      <c r="J7334">
        <v>6.5</v>
      </c>
    </row>
    <row r="7335" spans="1:10" hidden="1" x14ac:dyDescent="0.25">
      <c r="A7335" s="24" t="str">
        <f t="shared" si="116"/>
        <v>5053ARCELOR (BERTON SICARD)</v>
      </c>
      <c r="B7335" s="1">
        <v>5053</v>
      </c>
      <c r="C7335" s="1" t="s">
        <v>32898</v>
      </c>
      <c r="D7335" s="1" t="s">
        <v>78</v>
      </c>
      <c r="E7335" s="1" t="s">
        <v>1144</v>
      </c>
      <c r="F7335" s="1" t="s">
        <v>32900</v>
      </c>
      <c r="G7335" s="1" t="s">
        <v>655</v>
      </c>
      <c r="H7335">
        <v>5053</v>
      </c>
      <c r="I7335" s="1" t="s">
        <v>41</v>
      </c>
      <c r="J7335">
        <v>6.5</v>
      </c>
    </row>
    <row r="7336" spans="1:10" hidden="1" x14ac:dyDescent="0.25">
      <c r="A7336" s="24" t="str">
        <f t="shared" si="116"/>
        <v>5054ARCELOR (BERTON SICARD)</v>
      </c>
      <c r="B7336" s="1">
        <v>5054</v>
      </c>
      <c r="C7336" s="1" t="s">
        <v>32898</v>
      </c>
      <c r="D7336" s="1" t="s">
        <v>78</v>
      </c>
      <c r="E7336" s="1" t="s">
        <v>1145</v>
      </c>
      <c r="F7336" s="1" t="s">
        <v>32900</v>
      </c>
      <c r="G7336" s="1" t="s">
        <v>655</v>
      </c>
      <c r="H7336">
        <v>5054</v>
      </c>
      <c r="I7336" s="1" t="s">
        <v>41</v>
      </c>
      <c r="J7336">
        <v>6.5</v>
      </c>
    </row>
    <row r="7337" spans="1:10" hidden="1" x14ac:dyDescent="0.25">
      <c r="A7337" s="24" t="str">
        <f t="shared" si="116"/>
        <v>5057ARCELOR (BERTON SICARD)</v>
      </c>
      <c r="B7337" s="1">
        <v>5057</v>
      </c>
      <c r="C7337" s="1" t="s">
        <v>32898</v>
      </c>
      <c r="D7337" s="1" t="s">
        <v>78</v>
      </c>
      <c r="E7337" s="1" t="s">
        <v>1147</v>
      </c>
      <c r="F7337" s="1" t="s">
        <v>32900</v>
      </c>
      <c r="G7337" s="1" t="s">
        <v>655</v>
      </c>
      <c r="H7337">
        <v>5057</v>
      </c>
      <c r="I7337" s="1" t="s">
        <v>41</v>
      </c>
      <c r="J7337">
        <v>6.5</v>
      </c>
    </row>
    <row r="7338" spans="1:10" hidden="1" x14ac:dyDescent="0.25">
      <c r="A7338" s="24" t="str">
        <f t="shared" si="116"/>
        <v>5058ARCELOR (BERTON SICARD)</v>
      </c>
      <c r="B7338" s="1">
        <v>5058</v>
      </c>
      <c r="C7338" s="1" t="s">
        <v>32898</v>
      </c>
      <c r="D7338" s="1" t="s">
        <v>78</v>
      </c>
      <c r="E7338" s="1" t="s">
        <v>1148</v>
      </c>
      <c r="F7338" s="1" t="s">
        <v>32900</v>
      </c>
      <c r="G7338" s="1" t="s">
        <v>655</v>
      </c>
      <c r="H7338">
        <v>5058</v>
      </c>
      <c r="I7338" s="1" t="s">
        <v>41</v>
      </c>
      <c r="J7338">
        <v>6.5</v>
      </c>
    </row>
    <row r="7339" spans="1:10" hidden="1" x14ac:dyDescent="0.25">
      <c r="A7339" s="24" t="str">
        <f t="shared" si="116"/>
        <v>5138ARCELOR (BERTON SICARD)</v>
      </c>
      <c r="B7339" s="1">
        <v>5138</v>
      </c>
      <c r="C7339" s="1" t="s">
        <v>32898</v>
      </c>
      <c r="D7339" s="1" t="s">
        <v>168</v>
      </c>
      <c r="E7339" s="1" t="s">
        <v>1150</v>
      </c>
      <c r="F7339" s="1" t="s">
        <v>32900</v>
      </c>
      <c r="G7339" s="1" t="s">
        <v>655</v>
      </c>
      <c r="H7339">
        <v>5138</v>
      </c>
      <c r="I7339" s="1" t="s">
        <v>41</v>
      </c>
      <c r="J7339">
        <v>6</v>
      </c>
    </row>
    <row r="7340" spans="1:10" hidden="1" x14ac:dyDescent="0.25">
      <c r="A7340" s="24" t="str">
        <f t="shared" si="116"/>
        <v>5144ARCELOR (BERTON SICARD)</v>
      </c>
      <c r="B7340" s="1">
        <v>5144</v>
      </c>
      <c r="C7340" s="1" t="s">
        <v>32898</v>
      </c>
      <c r="D7340" s="1" t="s">
        <v>78</v>
      </c>
      <c r="E7340" s="1" t="s">
        <v>1151</v>
      </c>
      <c r="F7340" s="1" t="s">
        <v>32900</v>
      </c>
      <c r="G7340" s="1" t="s">
        <v>655</v>
      </c>
      <c r="H7340">
        <v>5144</v>
      </c>
      <c r="I7340" s="1" t="s">
        <v>41</v>
      </c>
      <c r="J7340">
        <v>6.5</v>
      </c>
    </row>
    <row r="7341" spans="1:10" hidden="1" x14ac:dyDescent="0.25">
      <c r="A7341" s="24" t="str">
        <f t="shared" si="116"/>
        <v>5145ARCELOR (BERTON SICARD)</v>
      </c>
      <c r="B7341" s="1">
        <v>5145</v>
      </c>
      <c r="C7341" s="1" t="s">
        <v>32898</v>
      </c>
      <c r="D7341" s="1" t="s">
        <v>78</v>
      </c>
      <c r="E7341" s="1" t="s">
        <v>1152</v>
      </c>
      <c r="F7341" s="1" t="s">
        <v>32900</v>
      </c>
      <c r="G7341" s="1" t="s">
        <v>655</v>
      </c>
      <c r="H7341">
        <v>5145</v>
      </c>
      <c r="I7341" s="1" t="s">
        <v>41</v>
      </c>
      <c r="J7341">
        <v>6.5</v>
      </c>
    </row>
    <row r="7342" spans="1:10" hidden="1" x14ac:dyDescent="0.25">
      <c r="A7342" s="24" t="str">
        <f t="shared" si="116"/>
        <v>5146ARCELOR (BERTON SICARD)</v>
      </c>
      <c r="B7342" s="1">
        <v>5146</v>
      </c>
      <c r="C7342" s="1" t="s">
        <v>32898</v>
      </c>
      <c r="D7342" s="1" t="s">
        <v>78</v>
      </c>
      <c r="E7342" s="1" t="s">
        <v>1153</v>
      </c>
      <c r="F7342" s="1" t="s">
        <v>32900</v>
      </c>
      <c r="G7342" s="1" t="s">
        <v>655</v>
      </c>
      <c r="H7342">
        <v>5146</v>
      </c>
      <c r="I7342" s="1" t="s">
        <v>41</v>
      </c>
      <c r="J7342">
        <v>6</v>
      </c>
    </row>
    <row r="7343" spans="1:10" hidden="1" x14ac:dyDescent="0.25">
      <c r="A7343" s="24" t="str">
        <f t="shared" si="116"/>
        <v>5147ARCELOR (BERTON SICARD)</v>
      </c>
      <c r="B7343" s="1">
        <v>5147</v>
      </c>
      <c r="C7343" s="1" t="s">
        <v>32898</v>
      </c>
      <c r="D7343" s="1" t="s">
        <v>78</v>
      </c>
      <c r="E7343" s="1" t="s">
        <v>1154</v>
      </c>
      <c r="F7343" s="1" t="s">
        <v>32900</v>
      </c>
      <c r="G7343" s="1" t="s">
        <v>655</v>
      </c>
      <c r="H7343">
        <v>5147</v>
      </c>
      <c r="I7343" s="1" t="s">
        <v>41</v>
      </c>
      <c r="J7343">
        <v>6</v>
      </c>
    </row>
    <row r="7344" spans="1:10" hidden="1" x14ac:dyDescent="0.25">
      <c r="A7344" s="24" t="str">
        <f t="shared" si="116"/>
        <v>5154ARCELOR (BERTON SICARD)</v>
      </c>
      <c r="B7344" s="1">
        <v>5154</v>
      </c>
      <c r="C7344" s="1" t="s">
        <v>32898</v>
      </c>
      <c r="D7344" s="1" t="s">
        <v>78</v>
      </c>
      <c r="E7344" s="1" t="s">
        <v>1155</v>
      </c>
      <c r="F7344" s="1" t="s">
        <v>32900</v>
      </c>
      <c r="G7344" s="1" t="s">
        <v>655</v>
      </c>
      <c r="H7344">
        <v>5154</v>
      </c>
      <c r="I7344" s="1" t="s">
        <v>41</v>
      </c>
      <c r="J7344">
        <v>6</v>
      </c>
    </row>
    <row r="7345" spans="1:10" hidden="1" x14ac:dyDescent="0.25">
      <c r="A7345" s="24" t="str">
        <f t="shared" si="116"/>
        <v>5155ARCELOR (BERTON SICARD)</v>
      </c>
      <c r="B7345" s="1">
        <v>5155</v>
      </c>
      <c r="C7345" s="1" t="s">
        <v>32898</v>
      </c>
      <c r="D7345" s="1" t="s">
        <v>78</v>
      </c>
      <c r="E7345" s="1" t="s">
        <v>1156</v>
      </c>
      <c r="F7345" s="1" t="s">
        <v>32900</v>
      </c>
      <c r="G7345" s="1" t="s">
        <v>655</v>
      </c>
      <c r="H7345">
        <v>5155</v>
      </c>
      <c r="I7345" s="1" t="s">
        <v>41</v>
      </c>
      <c r="J7345">
        <v>6</v>
      </c>
    </row>
    <row r="7346" spans="1:10" hidden="1" x14ac:dyDescent="0.25">
      <c r="A7346" s="24" t="str">
        <f t="shared" si="116"/>
        <v>5156ARCELOR (BERTON SICARD)</v>
      </c>
      <c r="B7346" s="1">
        <v>5156</v>
      </c>
      <c r="C7346" s="1" t="s">
        <v>32898</v>
      </c>
      <c r="D7346" s="1" t="s">
        <v>78</v>
      </c>
      <c r="E7346" s="1" t="s">
        <v>1157</v>
      </c>
      <c r="F7346" s="1" t="s">
        <v>32900</v>
      </c>
      <c r="G7346" s="1" t="s">
        <v>655</v>
      </c>
      <c r="H7346">
        <v>5156</v>
      </c>
      <c r="I7346" s="1" t="s">
        <v>41</v>
      </c>
      <c r="J7346">
        <v>6</v>
      </c>
    </row>
    <row r="7347" spans="1:10" hidden="1" x14ac:dyDescent="0.25">
      <c r="A7347" s="24" t="str">
        <f t="shared" si="116"/>
        <v>5167THARCELOR (BERTON SICARD)</v>
      </c>
      <c r="B7347" s="1" t="s">
        <v>1158</v>
      </c>
      <c r="C7347" s="1" t="s">
        <v>32898</v>
      </c>
      <c r="D7347" s="1" t="s">
        <v>78</v>
      </c>
      <c r="E7347" s="1" t="s">
        <v>1159</v>
      </c>
      <c r="F7347" s="1" t="s">
        <v>32900</v>
      </c>
      <c r="G7347" s="1" t="s">
        <v>655</v>
      </c>
      <c r="H7347" t="s">
        <v>1158</v>
      </c>
      <c r="I7347" s="1" t="s">
        <v>41</v>
      </c>
      <c r="J7347">
        <v>6.5</v>
      </c>
    </row>
    <row r="7348" spans="1:10" hidden="1" x14ac:dyDescent="0.25">
      <c r="A7348" s="24" t="str">
        <f t="shared" si="116"/>
        <v>5169THARCELOR (BERTON SICARD)</v>
      </c>
      <c r="B7348" s="1" t="s">
        <v>1160</v>
      </c>
      <c r="C7348" s="1" t="s">
        <v>32898</v>
      </c>
      <c r="D7348" s="1" t="s">
        <v>78</v>
      </c>
      <c r="E7348" s="1" t="s">
        <v>1161</v>
      </c>
      <c r="F7348" s="1" t="s">
        <v>32900</v>
      </c>
      <c r="G7348" s="1" t="s">
        <v>655</v>
      </c>
      <c r="H7348" t="s">
        <v>1160</v>
      </c>
      <c r="I7348" s="1" t="s">
        <v>41</v>
      </c>
      <c r="J7348">
        <v>6.5</v>
      </c>
    </row>
    <row r="7349" spans="1:10" hidden="1" x14ac:dyDescent="0.25">
      <c r="A7349" s="24" t="str">
        <f t="shared" si="116"/>
        <v>5170THARCELOR (BERTON SICARD)</v>
      </c>
      <c r="B7349" s="1" t="s">
        <v>1162</v>
      </c>
      <c r="C7349" s="1" t="s">
        <v>32898</v>
      </c>
      <c r="D7349" s="1" t="s">
        <v>78</v>
      </c>
      <c r="E7349" s="1" t="s">
        <v>1163</v>
      </c>
      <c r="F7349" s="1" t="s">
        <v>32900</v>
      </c>
      <c r="G7349" s="1" t="s">
        <v>655</v>
      </c>
      <c r="H7349" t="s">
        <v>1162</v>
      </c>
      <c r="I7349" s="1" t="s">
        <v>41</v>
      </c>
      <c r="J7349">
        <v>6.5</v>
      </c>
    </row>
    <row r="7350" spans="1:10" hidden="1" x14ac:dyDescent="0.25">
      <c r="A7350" s="24" t="str">
        <f t="shared" si="116"/>
        <v>5190ARCELOR (BERTON SICARD)</v>
      </c>
      <c r="B7350" s="1">
        <v>5190</v>
      </c>
      <c r="C7350" s="1" t="s">
        <v>32898</v>
      </c>
      <c r="D7350" s="1" t="s">
        <v>78</v>
      </c>
      <c r="E7350" s="1" t="s">
        <v>1164</v>
      </c>
      <c r="F7350" s="1" t="s">
        <v>32900</v>
      </c>
      <c r="G7350" s="1" t="s">
        <v>655</v>
      </c>
      <c r="H7350">
        <v>5190</v>
      </c>
      <c r="I7350" s="1" t="s">
        <v>41</v>
      </c>
      <c r="J7350">
        <v>6</v>
      </c>
    </row>
    <row r="7351" spans="1:10" hidden="1" x14ac:dyDescent="0.25">
      <c r="A7351" s="24" t="str">
        <f t="shared" si="116"/>
        <v>5191ARCELOR (BERTON SICARD)</v>
      </c>
      <c r="B7351" s="1">
        <v>5191</v>
      </c>
      <c r="C7351" s="1" t="s">
        <v>32898</v>
      </c>
      <c r="D7351" s="1" t="s">
        <v>78</v>
      </c>
      <c r="E7351" s="1" t="s">
        <v>1165</v>
      </c>
      <c r="F7351" s="1" t="s">
        <v>32900</v>
      </c>
      <c r="G7351" s="1" t="s">
        <v>655</v>
      </c>
      <c r="H7351">
        <v>5191</v>
      </c>
      <c r="I7351" s="1" t="s">
        <v>41</v>
      </c>
      <c r="J7351">
        <v>6</v>
      </c>
    </row>
    <row r="7352" spans="1:10" hidden="1" x14ac:dyDescent="0.25">
      <c r="A7352" s="24" t="str">
        <f t="shared" si="116"/>
        <v>5192ARCELOR (BERTON SICARD)</v>
      </c>
      <c r="B7352" s="1">
        <v>5192</v>
      </c>
      <c r="C7352" s="1" t="s">
        <v>32898</v>
      </c>
      <c r="D7352" s="1" t="s">
        <v>78</v>
      </c>
      <c r="E7352" s="1" t="s">
        <v>1166</v>
      </c>
      <c r="F7352" s="1" t="s">
        <v>32900</v>
      </c>
      <c r="G7352" s="1" t="s">
        <v>655</v>
      </c>
      <c r="H7352">
        <v>5192</v>
      </c>
      <c r="I7352" s="1" t="s">
        <v>41</v>
      </c>
      <c r="J7352">
        <v>6</v>
      </c>
    </row>
    <row r="7353" spans="1:10" hidden="1" x14ac:dyDescent="0.25">
      <c r="A7353" s="24" t="str">
        <f t="shared" si="116"/>
        <v>5193ARCELOR (BERTON SICARD)</v>
      </c>
      <c r="B7353" s="1">
        <v>5193</v>
      </c>
      <c r="C7353" s="1" t="s">
        <v>32898</v>
      </c>
      <c r="D7353" s="1" t="s">
        <v>78</v>
      </c>
      <c r="E7353" s="1" t="s">
        <v>1167</v>
      </c>
      <c r="F7353" s="1" t="s">
        <v>32900</v>
      </c>
      <c r="G7353" s="1" t="s">
        <v>655</v>
      </c>
      <c r="H7353">
        <v>5193</v>
      </c>
      <c r="I7353" s="1" t="s">
        <v>41</v>
      </c>
      <c r="J7353">
        <v>6</v>
      </c>
    </row>
    <row r="7354" spans="1:10" hidden="1" x14ac:dyDescent="0.25">
      <c r="A7354" s="24" t="str">
        <f t="shared" si="116"/>
        <v>5194ARCELOR (BERTON SICARD)</v>
      </c>
      <c r="B7354" s="1">
        <v>5194</v>
      </c>
      <c r="C7354" s="1" t="s">
        <v>32898</v>
      </c>
      <c r="D7354" s="1" t="s">
        <v>78</v>
      </c>
      <c r="E7354" s="1" t="s">
        <v>1168</v>
      </c>
      <c r="F7354" s="1" t="s">
        <v>32900</v>
      </c>
      <c r="G7354" s="1" t="s">
        <v>655</v>
      </c>
      <c r="H7354">
        <v>5194</v>
      </c>
      <c r="I7354" s="1" t="s">
        <v>41</v>
      </c>
      <c r="J7354">
        <v>6</v>
      </c>
    </row>
    <row r="7355" spans="1:10" hidden="1" x14ac:dyDescent="0.25">
      <c r="A7355" s="24" t="str">
        <f t="shared" si="116"/>
        <v>5195ARCELOR (BERTON SICARD)</v>
      </c>
      <c r="B7355" s="1">
        <v>5195</v>
      </c>
      <c r="C7355" s="1" t="s">
        <v>32898</v>
      </c>
      <c r="D7355" s="1" t="s">
        <v>78</v>
      </c>
      <c r="E7355" s="1" t="s">
        <v>1169</v>
      </c>
      <c r="F7355" s="1" t="s">
        <v>32900</v>
      </c>
      <c r="G7355" s="1" t="s">
        <v>655</v>
      </c>
      <c r="H7355">
        <v>5195</v>
      </c>
      <c r="I7355" s="1" t="s">
        <v>41</v>
      </c>
      <c r="J7355">
        <v>6</v>
      </c>
    </row>
    <row r="7356" spans="1:10" hidden="1" x14ac:dyDescent="0.25">
      <c r="A7356" s="24" t="str">
        <f t="shared" si="116"/>
        <v>5401THARCELOR (BERTON SICARD)</v>
      </c>
      <c r="B7356" s="1" t="s">
        <v>1170</v>
      </c>
      <c r="C7356" s="1" t="s">
        <v>32898</v>
      </c>
      <c r="D7356" s="1" t="s">
        <v>78</v>
      </c>
      <c r="E7356" s="1" t="s">
        <v>1171</v>
      </c>
      <c r="F7356" s="1" t="s">
        <v>32900</v>
      </c>
      <c r="G7356" s="1" t="s">
        <v>655</v>
      </c>
      <c r="H7356" t="s">
        <v>1170</v>
      </c>
      <c r="I7356" s="1" t="s">
        <v>41</v>
      </c>
      <c r="J7356">
        <v>6.5</v>
      </c>
    </row>
    <row r="7357" spans="1:10" hidden="1" x14ac:dyDescent="0.25">
      <c r="A7357" s="24" t="str">
        <f t="shared" si="116"/>
        <v>5402THARCELOR (BERTON SICARD)</v>
      </c>
      <c r="B7357" s="1" t="s">
        <v>1172</v>
      </c>
      <c r="C7357" s="1" t="s">
        <v>32898</v>
      </c>
      <c r="D7357" s="1" t="s">
        <v>78</v>
      </c>
      <c r="E7357" s="1" t="s">
        <v>1173</v>
      </c>
      <c r="F7357" s="1" t="s">
        <v>32900</v>
      </c>
      <c r="G7357" s="1" t="s">
        <v>655</v>
      </c>
      <c r="H7357" t="s">
        <v>1172</v>
      </c>
      <c r="I7357" s="1" t="s">
        <v>41</v>
      </c>
      <c r="J7357">
        <v>6.5</v>
      </c>
    </row>
    <row r="7358" spans="1:10" hidden="1" x14ac:dyDescent="0.25">
      <c r="A7358" s="24" t="str">
        <f t="shared" si="116"/>
        <v>5403THARCELOR (BERTON SICARD)</v>
      </c>
      <c r="B7358" s="1" t="s">
        <v>1174</v>
      </c>
      <c r="C7358" s="1" t="s">
        <v>32898</v>
      </c>
      <c r="D7358" s="1" t="s">
        <v>78</v>
      </c>
      <c r="E7358" s="1" t="s">
        <v>1175</v>
      </c>
      <c r="F7358" s="1" t="s">
        <v>32900</v>
      </c>
      <c r="G7358" s="1" t="s">
        <v>655</v>
      </c>
      <c r="H7358" t="s">
        <v>1174</v>
      </c>
      <c r="I7358" s="1" t="s">
        <v>41</v>
      </c>
      <c r="J7358">
        <v>6.5</v>
      </c>
    </row>
    <row r="7359" spans="1:10" hidden="1" x14ac:dyDescent="0.25">
      <c r="A7359" s="24" t="str">
        <f t="shared" si="116"/>
        <v>5404THARCELOR (BERTON SICARD)</v>
      </c>
      <c r="B7359" s="1" t="s">
        <v>1176</v>
      </c>
      <c r="C7359" s="1" t="s">
        <v>32898</v>
      </c>
      <c r="D7359" s="1" t="s">
        <v>78</v>
      </c>
      <c r="E7359" s="1" t="s">
        <v>1177</v>
      </c>
      <c r="F7359" s="1" t="s">
        <v>32900</v>
      </c>
      <c r="G7359" s="1" t="s">
        <v>655</v>
      </c>
      <c r="H7359" t="s">
        <v>1176</v>
      </c>
      <c r="I7359" s="1" t="s">
        <v>41</v>
      </c>
      <c r="J7359">
        <v>6.5</v>
      </c>
    </row>
    <row r="7360" spans="1:10" hidden="1" x14ac:dyDescent="0.25">
      <c r="A7360" s="24" t="str">
        <f t="shared" si="116"/>
        <v>5405THARCELOR (BERTON SICARD)</v>
      </c>
      <c r="B7360" s="1" t="s">
        <v>1178</v>
      </c>
      <c r="C7360" s="1" t="s">
        <v>32898</v>
      </c>
      <c r="D7360" s="1" t="s">
        <v>78</v>
      </c>
      <c r="E7360" s="1" t="s">
        <v>1171</v>
      </c>
      <c r="F7360" s="1" t="s">
        <v>32900</v>
      </c>
      <c r="G7360" s="1" t="s">
        <v>655</v>
      </c>
      <c r="H7360" t="s">
        <v>1178</v>
      </c>
      <c r="I7360" s="1" t="s">
        <v>41</v>
      </c>
      <c r="J7360">
        <v>6.5</v>
      </c>
    </row>
    <row r="7361" spans="1:10" hidden="1" x14ac:dyDescent="0.25">
      <c r="A7361" s="24" t="str">
        <f t="shared" si="116"/>
        <v>5406THARCELOR (BERTON SICARD)</v>
      </c>
      <c r="B7361" s="1" t="s">
        <v>1179</v>
      </c>
      <c r="C7361" s="1" t="s">
        <v>32898</v>
      </c>
      <c r="D7361" s="1" t="s">
        <v>78</v>
      </c>
      <c r="E7361" s="1" t="s">
        <v>1171</v>
      </c>
      <c r="F7361" s="1" t="s">
        <v>32900</v>
      </c>
      <c r="G7361" s="1" t="s">
        <v>655</v>
      </c>
      <c r="H7361" t="s">
        <v>1179</v>
      </c>
      <c r="I7361" s="1" t="s">
        <v>41</v>
      </c>
      <c r="J7361">
        <v>6.5</v>
      </c>
    </row>
    <row r="7362" spans="1:10" hidden="1" x14ac:dyDescent="0.25">
      <c r="A7362" s="24" t="str">
        <f t="shared" si="116"/>
        <v>5407THARCELOR (BERTON SICARD)</v>
      </c>
      <c r="B7362" s="1" t="s">
        <v>1180</v>
      </c>
      <c r="C7362" s="1" t="s">
        <v>32898</v>
      </c>
      <c r="D7362" s="1" t="s">
        <v>78</v>
      </c>
      <c r="E7362" s="1" t="s">
        <v>1181</v>
      </c>
      <c r="F7362" s="1" t="s">
        <v>32900</v>
      </c>
      <c r="G7362" s="1" t="s">
        <v>655</v>
      </c>
      <c r="H7362" t="s">
        <v>1180</v>
      </c>
      <c r="I7362" s="1" t="s">
        <v>41</v>
      </c>
      <c r="J7362">
        <v>6.5</v>
      </c>
    </row>
    <row r="7363" spans="1:10" hidden="1" x14ac:dyDescent="0.25">
      <c r="A7363" s="24" t="str">
        <f t="shared" si="116"/>
        <v>5408THARCELOR (BERTON SICARD)</v>
      </c>
      <c r="B7363" s="1" t="s">
        <v>1182</v>
      </c>
      <c r="C7363" s="1" t="s">
        <v>32898</v>
      </c>
      <c r="D7363" s="1" t="s">
        <v>78</v>
      </c>
      <c r="E7363" s="1" t="s">
        <v>1183</v>
      </c>
      <c r="F7363" s="1" t="s">
        <v>32900</v>
      </c>
      <c r="G7363" s="1" t="s">
        <v>655</v>
      </c>
      <c r="H7363" t="s">
        <v>1182</v>
      </c>
      <c r="I7363" s="1" t="s">
        <v>41</v>
      </c>
      <c r="J7363">
        <v>6.5</v>
      </c>
    </row>
    <row r="7364" spans="1:10" hidden="1" x14ac:dyDescent="0.25">
      <c r="A7364" s="24" t="str">
        <f t="shared" si="116"/>
        <v>5409THARCELOR (BERTON SICARD)</v>
      </c>
      <c r="B7364" s="1" t="s">
        <v>1184</v>
      </c>
      <c r="C7364" s="1" t="s">
        <v>32898</v>
      </c>
      <c r="D7364" s="1" t="s">
        <v>78</v>
      </c>
      <c r="E7364" s="1" t="s">
        <v>1185</v>
      </c>
      <c r="F7364" s="1" t="s">
        <v>32900</v>
      </c>
      <c r="G7364" s="1" t="s">
        <v>655</v>
      </c>
      <c r="H7364" t="s">
        <v>1184</v>
      </c>
      <c r="I7364" s="1" t="s">
        <v>41</v>
      </c>
      <c r="J7364">
        <v>6.5</v>
      </c>
    </row>
    <row r="7365" spans="1:10" hidden="1" x14ac:dyDescent="0.25">
      <c r="A7365" s="24" t="str">
        <f t="shared" si="116"/>
        <v>5410THARCELOR (BERTON SICARD)</v>
      </c>
      <c r="B7365" s="1" t="s">
        <v>1186</v>
      </c>
      <c r="C7365" s="1" t="s">
        <v>32898</v>
      </c>
      <c r="D7365" s="1" t="s">
        <v>78</v>
      </c>
      <c r="E7365" s="1" t="s">
        <v>1187</v>
      </c>
      <c r="F7365" s="1" t="s">
        <v>32900</v>
      </c>
      <c r="G7365" s="1" t="s">
        <v>655</v>
      </c>
      <c r="H7365" t="s">
        <v>1186</v>
      </c>
      <c r="I7365" s="1" t="s">
        <v>41</v>
      </c>
      <c r="J7365">
        <v>6.5</v>
      </c>
    </row>
    <row r="7366" spans="1:10" hidden="1" x14ac:dyDescent="0.25">
      <c r="A7366" s="24" t="str">
        <f t="shared" si="116"/>
        <v>5411THARCELOR (BERTON SICARD)</v>
      </c>
      <c r="B7366" s="1" t="s">
        <v>1188</v>
      </c>
      <c r="C7366" s="1" t="s">
        <v>32898</v>
      </c>
      <c r="D7366" s="1" t="s">
        <v>78</v>
      </c>
      <c r="E7366" s="1" t="s">
        <v>1189</v>
      </c>
      <c r="F7366" s="1" t="s">
        <v>32900</v>
      </c>
      <c r="G7366" s="1" t="s">
        <v>655</v>
      </c>
      <c r="H7366" t="s">
        <v>1188</v>
      </c>
      <c r="I7366" s="1" t="s">
        <v>41</v>
      </c>
      <c r="J7366">
        <v>6.5</v>
      </c>
    </row>
    <row r="7367" spans="1:10" hidden="1" x14ac:dyDescent="0.25">
      <c r="A7367" s="24" t="str">
        <f t="shared" si="116"/>
        <v>5415THARCELOR (BERTON SICARD)</v>
      </c>
      <c r="B7367" s="1" t="s">
        <v>1192</v>
      </c>
      <c r="C7367" s="1" t="s">
        <v>32898</v>
      </c>
      <c r="D7367" s="1" t="s">
        <v>78</v>
      </c>
      <c r="E7367" s="1" t="s">
        <v>1193</v>
      </c>
      <c r="F7367" s="1" t="s">
        <v>32900</v>
      </c>
      <c r="G7367" s="1" t="s">
        <v>655</v>
      </c>
      <c r="H7367" t="s">
        <v>1192</v>
      </c>
      <c r="I7367" s="1" t="s">
        <v>41</v>
      </c>
      <c r="J7367">
        <v>6.5</v>
      </c>
    </row>
    <row r="7368" spans="1:10" hidden="1" x14ac:dyDescent="0.25">
      <c r="A7368" s="24" t="str">
        <f t="shared" si="116"/>
        <v>5416THARCELOR (BERTON SICARD)</v>
      </c>
      <c r="B7368" s="1" t="s">
        <v>1194</v>
      </c>
      <c r="C7368" s="1" t="s">
        <v>32898</v>
      </c>
      <c r="D7368" s="1" t="s">
        <v>78</v>
      </c>
      <c r="E7368" s="1" t="s">
        <v>689</v>
      </c>
      <c r="F7368" s="1" t="s">
        <v>32900</v>
      </c>
      <c r="G7368" s="1" t="s">
        <v>655</v>
      </c>
      <c r="H7368" t="s">
        <v>1194</v>
      </c>
      <c r="I7368" s="1" t="s">
        <v>41</v>
      </c>
      <c r="J7368">
        <v>6.5</v>
      </c>
    </row>
    <row r="7369" spans="1:10" hidden="1" x14ac:dyDescent="0.25">
      <c r="A7369" s="24" t="str">
        <f t="shared" si="116"/>
        <v>5417THARCELOR (BERTON SICARD)</v>
      </c>
      <c r="B7369" s="1" t="s">
        <v>1195</v>
      </c>
      <c r="C7369" s="1" t="s">
        <v>32898</v>
      </c>
      <c r="D7369" s="1" t="s">
        <v>78</v>
      </c>
      <c r="E7369" s="1" t="s">
        <v>691</v>
      </c>
      <c r="F7369" s="1" t="s">
        <v>32900</v>
      </c>
      <c r="G7369" s="1" t="s">
        <v>655</v>
      </c>
      <c r="H7369" t="s">
        <v>1195</v>
      </c>
      <c r="I7369" s="1" t="s">
        <v>41</v>
      </c>
      <c r="J7369">
        <v>6.5</v>
      </c>
    </row>
    <row r="7370" spans="1:10" hidden="1" x14ac:dyDescent="0.25">
      <c r="A7370" s="24" t="str">
        <f t="shared" si="116"/>
        <v>5418THARCELOR (BERTON SICARD)</v>
      </c>
      <c r="B7370" s="1" t="s">
        <v>1196</v>
      </c>
      <c r="C7370" s="1" t="s">
        <v>32898</v>
      </c>
      <c r="D7370" s="1" t="s">
        <v>78</v>
      </c>
      <c r="E7370" s="1" t="s">
        <v>1177</v>
      </c>
      <c r="F7370" s="1" t="s">
        <v>32900</v>
      </c>
      <c r="G7370" s="1" t="s">
        <v>655</v>
      </c>
      <c r="H7370" t="s">
        <v>1196</v>
      </c>
      <c r="I7370" s="1" t="s">
        <v>41</v>
      </c>
      <c r="J7370">
        <v>6.5</v>
      </c>
    </row>
    <row r="7371" spans="1:10" hidden="1" x14ac:dyDescent="0.25">
      <c r="A7371" s="24" t="str">
        <f t="shared" si="116"/>
        <v>5419THARCELOR (BERTON SICARD)</v>
      </c>
      <c r="B7371" s="1" t="s">
        <v>1197</v>
      </c>
      <c r="C7371" s="1" t="s">
        <v>32898</v>
      </c>
      <c r="D7371" s="1" t="s">
        <v>78</v>
      </c>
      <c r="E7371" s="1" t="s">
        <v>1198</v>
      </c>
      <c r="F7371" s="1" t="s">
        <v>32900</v>
      </c>
      <c r="G7371" s="1" t="s">
        <v>655</v>
      </c>
      <c r="H7371" t="s">
        <v>1197</v>
      </c>
      <c r="I7371" s="1" t="s">
        <v>41</v>
      </c>
      <c r="J7371">
        <v>6.5</v>
      </c>
    </row>
    <row r="7372" spans="1:10" hidden="1" x14ac:dyDescent="0.25">
      <c r="A7372" s="24" t="str">
        <f t="shared" ref="A7372:A7435" si="117">B7372&amp;F7372</f>
        <v>5421THARCELOR (BERTON SICARD)</v>
      </c>
      <c r="B7372" s="1" t="s">
        <v>1201</v>
      </c>
      <c r="C7372" s="1" t="s">
        <v>32898</v>
      </c>
      <c r="D7372" s="1" t="s">
        <v>78</v>
      </c>
      <c r="E7372" s="1" t="s">
        <v>1202</v>
      </c>
      <c r="F7372" s="1" t="s">
        <v>32900</v>
      </c>
      <c r="G7372" s="1" t="s">
        <v>655</v>
      </c>
      <c r="H7372" t="s">
        <v>1201</v>
      </c>
      <c r="I7372" s="1" t="s">
        <v>41</v>
      </c>
      <c r="J7372">
        <v>6.5</v>
      </c>
    </row>
    <row r="7373" spans="1:10" hidden="1" x14ac:dyDescent="0.25">
      <c r="A7373" s="24" t="str">
        <f t="shared" si="117"/>
        <v>5422THARCELOR (BERTON SICARD)</v>
      </c>
      <c r="B7373" s="1" t="s">
        <v>1203</v>
      </c>
      <c r="C7373" s="1" t="s">
        <v>32898</v>
      </c>
      <c r="D7373" s="1" t="s">
        <v>78</v>
      </c>
      <c r="E7373" s="1" t="s">
        <v>1204</v>
      </c>
      <c r="F7373" s="1" t="s">
        <v>32900</v>
      </c>
      <c r="G7373" s="1" t="s">
        <v>655</v>
      </c>
      <c r="H7373" t="s">
        <v>1203</v>
      </c>
      <c r="I7373" s="1" t="s">
        <v>41</v>
      </c>
      <c r="J7373">
        <v>6.5</v>
      </c>
    </row>
    <row r="7374" spans="1:10" hidden="1" x14ac:dyDescent="0.25">
      <c r="A7374" s="24" t="str">
        <f t="shared" si="117"/>
        <v>5423THARCELOR (BERTON SICARD)</v>
      </c>
      <c r="B7374" s="1" t="s">
        <v>1205</v>
      </c>
      <c r="C7374" s="1" t="s">
        <v>32898</v>
      </c>
      <c r="D7374" s="1" t="s">
        <v>78</v>
      </c>
      <c r="E7374" s="1" t="s">
        <v>1206</v>
      </c>
      <c r="F7374" s="1" t="s">
        <v>32900</v>
      </c>
      <c r="G7374" s="1" t="s">
        <v>655</v>
      </c>
      <c r="H7374" t="s">
        <v>1205</v>
      </c>
      <c r="I7374" s="1" t="s">
        <v>41</v>
      </c>
      <c r="J7374">
        <v>6.5</v>
      </c>
    </row>
    <row r="7375" spans="1:10" hidden="1" x14ac:dyDescent="0.25">
      <c r="A7375" s="24" t="str">
        <f t="shared" si="117"/>
        <v>5424THARCELOR (BERTON SICARD)</v>
      </c>
      <c r="B7375" s="1" t="s">
        <v>1207</v>
      </c>
      <c r="C7375" s="1" t="s">
        <v>32898</v>
      </c>
      <c r="D7375" s="1" t="s">
        <v>78</v>
      </c>
      <c r="E7375" s="1" t="s">
        <v>1208</v>
      </c>
      <c r="F7375" s="1" t="s">
        <v>32900</v>
      </c>
      <c r="G7375" s="1" t="s">
        <v>655</v>
      </c>
      <c r="H7375" t="s">
        <v>1207</v>
      </c>
      <c r="I7375" s="1" t="s">
        <v>41</v>
      </c>
      <c r="J7375">
        <v>6.5</v>
      </c>
    </row>
    <row r="7376" spans="1:10" hidden="1" x14ac:dyDescent="0.25">
      <c r="A7376" s="24" t="str">
        <f t="shared" si="117"/>
        <v>5427THARCELOR (BERTON SICARD)</v>
      </c>
      <c r="B7376" s="1" t="s">
        <v>1209</v>
      </c>
      <c r="C7376" s="1" t="s">
        <v>32898</v>
      </c>
      <c r="D7376" s="1" t="s">
        <v>78</v>
      </c>
      <c r="E7376" s="1" t="s">
        <v>1210</v>
      </c>
      <c r="F7376" s="1" t="s">
        <v>32900</v>
      </c>
      <c r="G7376" s="1" t="s">
        <v>655</v>
      </c>
      <c r="H7376" t="s">
        <v>1209</v>
      </c>
      <c r="I7376" s="1" t="s">
        <v>41</v>
      </c>
      <c r="J7376">
        <v>6.5</v>
      </c>
    </row>
    <row r="7377" spans="1:10" hidden="1" x14ac:dyDescent="0.25">
      <c r="A7377" s="24" t="str">
        <f t="shared" si="117"/>
        <v>5428ARCELOR (BERTON SICARD)</v>
      </c>
      <c r="B7377" s="1">
        <v>5428</v>
      </c>
      <c r="C7377" s="1" t="s">
        <v>32898</v>
      </c>
      <c r="D7377" s="1" t="s">
        <v>78</v>
      </c>
      <c r="E7377" s="1" t="s">
        <v>1211</v>
      </c>
      <c r="F7377" s="1" t="s">
        <v>32900</v>
      </c>
      <c r="G7377" s="1" t="s">
        <v>655</v>
      </c>
      <c r="H7377">
        <v>5428</v>
      </c>
      <c r="I7377" s="1" t="s">
        <v>41</v>
      </c>
      <c r="J7377">
        <v>6.5</v>
      </c>
    </row>
    <row r="7378" spans="1:10" hidden="1" x14ac:dyDescent="0.25">
      <c r="A7378" s="24" t="str">
        <f t="shared" si="117"/>
        <v>5429THARCELOR (BERTON SICARD)</v>
      </c>
      <c r="B7378" s="1" t="s">
        <v>1212</v>
      </c>
      <c r="C7378" s="1" t="s">
        <v>32898</v>
      </c>
      <c r="D7378" s="1" t="s">
        <v>78</v>
      </c>
      <c r="E7378" s="1" t="s">
        <v>1213</v>
      </c>
      <c r="F7378" s="1" t="s">
        <v>32900</v>
      </c>
      <c r="G7378" s="1" t="s">
        <v>655</v>
      </c>
      <c r="H7378" t="s">
        <v>1212</v>
      </c>
      <c r="I7378" s="1" t="s">
        <v>41</v>
      </c>
      <c r="J7378">
        <v>6.5</v>
      </c>
    </row>
    <row r="7379" spans="1:10" hidden="1" x14ac:dyDescent="0.25">
      <c r="A7379" s="24" t="str">
        <f t="shared" si="117"/>
        <v>5432THARCELOR (BERTON SICARD)</v>
      </c>
      <c r="B7379" s="1" t="s">
        <v>1214</v>
      </c>
      <c r="C7379" s="1" t="s">
        <v>32898</v>
      </c>
      <c r="D7379" s="1" t="s">
        <v>78</v>
      </c>
      <c r="E7379" s="1" t="s">
        <v>1215</v>
      </c>
      <c r="F7379" s="1" t="s">
        <v>32900</v>
      </c>
      <c r="G7379" s="1" t="s">
        <v>655</v>
      </c>
      <c r="H7379" t="s">
        <v>1214</v>
      </c>
      <c r="I7379" s="1" t="s">
        <v>41</v>
      </c>
      <c r="J7379">
        <v>6.5</v>
      </c>
    </row>
    <row r="7380" spans="1:10" hidden="1" x14ac:dyDescent="0.25">
      <c r="A7380" s="24" t="str">
        <f t="shared" si="117"/>
        <v>5433THARCELOR (BERTON SICARD)</v>
      </c>
      <c r="B7380" s="1" t="s">
        <v>1216</v>
      </c>
      <c r="C7380" s="1" t="s">
        <v>32898</v>
      </c>
      <c r="D7380" s="1" t="s">
        <v>78</v>
      </c>
      <c r="E7380" s="1" t="s">
        <v>1217</v>
      </c>
      <c r="F7380" s="1" t="s">
        <v>32900</v>
      </c>
      <c r="G7380" s="1" t="s">
        <v>655</v>
      </c>
      <c r="H7380" t="s">
        <v>1216</v>
      </c>
      <c r="I7380" s="1" t="s">
        <v>41</v>
      </c>
      <c r="J7380">
        <v>6.5</v>
      </c>
    </row>
    <row r="7381" spans="1:10" hidden="1" x14ac:dyDescent="0.25">
      <c r="A7381" s="24" t="str">
        <f t="shared" si="117"/>
        <v>5434THARCELOR (BERTON SICARD)</v>
      </c>
      <c r="B7381" s="1" t="s">
        <v>1218</v>
      </c>
      <c r="C7381" s="1" t="s">
        <v>32898</v>
      </c>
      <c r="D7381" s="1" t="s">
        <v>78</v>
      </c>
      <c r="E7381" s="1" t="s">
        <v>1219</v>
      </c>
      <c r="F7381" s="1" t="s">
        <v>32900</v>
      </c>
      <c r="G7381" s="1" t="s">
        <v>655</v>
      </c>
      <c r="H7381" t="s">
        <v>1218</v>
      </c>
      <c r="I7381" s="1" t="s">
        <v>41</v>
      </c>
      <c r="J7381">
        <v>6.5</v>
      </c>
    </row>
    <row r="7382" spans="1:10" hidden="1" x14ac:dyDescent="0.25">
      <c r="A7382" s="24" t="str">
        <f t="shared" si="117"/>
        <v>5435THARCELOR (BERTON SICARD)</v>
      </c>
      <c r="B7382" s="1" t="s">
        <v>1220</v>
      </c>
      <c r="C7382" s="1" t="s">
        <v>32898</v>
      </c>
      <c r="D7382" s="1" t="s">
        <v>78</v>
      </c>
      <c r="E7382" s="1" t="s">
        <v>1221</v>
      </c>
      <c r="F7382" s="1" t="s">
        <v>32900</v>
      </c>
      <c r="G7382" s="1" t="s">
        <v>655</v>
      </c>
      <c r="H7382" t="s">
        <v>1220</v>
      </c>
      <c r="I7382" s="1" t="s">
        <v>41</v>
      </c>
      <c r="J7382">
        <v>6.5</v>
      </c>
    </row>
    <row r="7383" spans="1:10" hidden="1" x14ac:dyDescent="0.25">
      <c r="A7383" s="24" t="str">
        <f t="shared" si="117"/>
        <v>5436THARCELOR (BERTON SICARD)</v>
      </c>
      <c r="B7383" s="1" t="s">
        <v>1222</v>
      </c>
      <c r="C7383" s="1" t="s">
        <v>32898</v>
      </c>
      <c r="D7383" s="1" t="s">
        <v>78</v>
      </c>
      <c r="E7383" s="1" t="s">
        <v>1223</v>
      </c>
      <c r="F7383" s="1" t="s">
        <v>32900</v>
      </c>
      <c r="G7383" s="1" t="s">
        <v>655</v>
      </c>
      <c r="H7383" t="s">
        <v>1222</v>
      </c>
      <c r="I7383" s="1" t="s">
        <v>41</v>
      </c>
      <c r="J7383">
        <v>6.5</v>
      </c>
    </row>
    <row r="7384" spans="1:10" hidden="1" x14ac:dyDescent="0.25">
      <c r="A7384" s="24" t="str">
        <f t="shared" si="117"/>
        <v>5450THARCELOR (BERTON SICARD)</v>
      </c>
      <c r="B7384" s="1" t="s">
        <v>1224</v>
      </c>
      <c r="C7384" s="1" t="s">
        <v>32898</v>
      </c>
      <c r="D7384" s="1" t="s">
        <v>168</v>
      </c>
      <c r="E7384" s="1" t="s">
        <v>1225</v>
      </c>
      <c r="F7384" s="1" t="s">
        <v>32900</v>
      </c>
      <c r="G7384" s="1" t="s">
        <v>655</v>
      </c>
      <c r="H7384" t="s">
        <v>1224</v>
      </c>
      <c r="I7384" s="1" t="s">
        <v>41</v>
      </c>
      <c r="J7384">
        <v>6.5</v>
      </c>
    </row>
    <row r="7385" spans="1:10" hidden="1" x14ac:dyDescent="0.25">
      <c r="A7385" s="24" t="str">
        <f t="shared" si="117"/>
        <v>5453THARCELOR (BERTON SICARD)</v>
      </c>
      <c r="B7385" s="1" t="s">
        <v>1228</v>
      </c>
      <c r="C7385" s="1" t="s">
        <v>32898</v>
      </c>
      <c r="D7385" s="1" t="s">
        <v>78</v>
      </c>
      <c r="E7385" s="1" t="s">
        <v>1229</v>
      </c>
      <c r="F7385" s="1" t="s">
        <v>32900</v>
      </c>
      <c r="G7385" s="1" t="s">
        <v>655</v>
      </c>
      <c r="H7385" t="s">
        <v>1228</v>
      </c>
      <c r="I7385" s="1" t="s">
        <v>41</v>
      </c>
      <c r="J7385">
        <v>6.5</v>
      </c>
    </row>
    <row r="7386" spans="1:10" hidden="1" x14ac:dyDescent="0.25">
      <c r="A7386" s="24" t="str">
        <f t="shared" si="117"/>
        <v>5456THARCELOR (BERTON SICARD)</v>
      </c>
      <c r="B7386" s="1" t="s">
        <v>1234</v>
      </c>
      <c r="C7386" s="1" t="s">
        <v>32898</v>
      </c>
      <c r="D7386" s="1" t="s">
        <v>168</v>
      </c>
      <c r="E7386" s="1" t="s">
        <v>1235</v>
      </c>
      <c r="F7386" s="1" t="s">
        <v>32900</v>
      </c>
      <c r="G7386" s="1" t="s">
        <v>655</v>
      </c>
      <c r="H7386" t="s">
        <v>1234</v>
      </c>
      <c r="I7386" s="1" t="s">
        <v>41</v>
      </c>
      <c r="J7386">
        <v>6.5</v>
      </c>
    </row>
    <row r="7387" spans="1:10" hidden="1" x14ac:dyDescent="0.25">
      <c r="A7387" s="24" t="str">
        <f t="shared" si="117"/>
        <v>5465THARCELOR (BERTON SICARD)</v>
      </c>
      <c r="B7387" s="1" t="s">
        <v>1236</v>
      </c>
      <c r="C7387" s="1" t="s">
        <v>32898</v>
      </c>
      <c r="D7387" s="1" t="s">
        <v>78</v>
      </c>
      <c r="E7387" s="1" t="s">
        <v>1237</v>
      </c>
      <c r="F7387" s="1" t="s">
        <v>32900</v>
      </c>
      <c r="G7387" s="1" t="s">
        <v>655</v>
      </c>
      <c r="H7387" t="s">
        <v>1236</v>
      </c>
      <c r="I7387" s="1" t="s">
        <v>41</v>
      </c>
      <c r="J7387">
        <v>6.5</v>
      </c>
    </row>
    <row r="7388" spans="1:10" hidden="1" x14ac:dyDescent="0.25">
      <c r="A7388" s="24" t="str">
        <f t="shared" si="117"/>
        <v>5499THARCELOR (BERTON SICARD)</v>
      </c>
      <c r="B7388" s="1" t="s">
        <v>1238</v>
      </c>
      <c r="C7388" s="1" t="s">
        <v>32898</v>
      </c>
      <c r="D7388" s="1" t="s">
        <v>78</v>
      </c>
      <c r="E7388" s="1" t="s">
        <v>1239</v>
      </c>
      <c r="F7388" s="1" t="s">
        <v>32900</v>
      </c>
      <c r="G7388" s="1" t="s">
        <v>655</v>
      </c>
      <c r="H7388" t="s">
        <v>1238</v>
      </c>
      <c r="I7388" s="1" t="s">
        <v>41</v>
      </c>
      <c r="J7388">
        <v>6.5</v>
      </c>
    </row>
    <row r="7389" spans="1:10" hidden="1" x14ac:dyDescent="0.25">
      <c r="A7389" s="24" t="str">
        <f t="shared" si="117"/>
        <v>5502THARCELOR (BERTON SICARD)</v>
      </c>
      <c r="B7389" s="1" t="s">
        <v>1242</v>
      </c>
      <c r="C7389" s="1" t="s">
        <v>32898</v>
      </c>
      <c r="D7389" s="1" t="s">
        <v>78</v>
      </c>
      <c r="E7389" s="1" t="s">
        <v>1243</v>
      </c>
      <c r="F7389" s="1" t="s">
        <v>32900</v>
      </c>
      <c r="G7389" s="1" t="s">
        <v>655</v>
      </c>
      <c r="H7389" t="s">
        <v>1242</v>
      </c>
      <c r="I7389" s="1" t="s">
        <v>41</v>
      </c>
      <c r="J7389">
        <v>6.5</v>
      </c>
    </row>
    <row r="7390" spans="1:10" hidden="1" x14ac:dyDescent="0.25">
      <c r="A7390" s="24" t="str">
        <f t="shared" si="117"/>
        <v>5505THARCELOR (BERTON SICARD)</v>
      </c>
      <c r="B7390" s="1" t="s">
        <v>1248</v>
      </c>
      <c r="C7390" s="1" t="s">
        <v>32898</v>
      </c>
      <c r="D7390" s="1" t="s">
        <v>78</v>
      </c>
      <c r="E7390" s="1" t="s">
        <v>1249</v>
      </c>
      <c r="F7390" s="1" t="s">
        <v>32900</v>
      </c>
      <c r="G7390" s="1" t="s">
        <v>655</v>
      </c>
      <c r="H7390" t="s">
        <v>1248</v>
      </c>
      <c r="I7390" s="1" t="s">
        <v>41</v>
      </c>
      <c r="J7390">
        <v>6.5</v>
      </c>
    </row>
    <row r="7391" spans="1:10" hidden="1" x14ac:dyDescent="0.25">
      <c r="A7391" s="24" t="str">
        <f t="shared" si="117"/>
        <v>5510ARCELOR (BERTON SICARD)</v>
      </c>
      <c r="B7391" s="1">
        <v>5510</v>
      </c>
      <c r="C7391" s="1" t="s">
        <v>32898</v>
      </c>
      <c r="D7391" s="1" t="s">
        <v>78</v>
      </c>
      <c r="E7391" s="1" t="s">
        <v>1250</v>
      </c>
      <c r="F7391" s="1" t="s">
        <v>32900</v>
      </c>
      <c r="G7391" s="1" t="s">
        <v>655</v>
      </c>
      <c r="H7391">
        <v>5510</v>
      </c>
      <c r="I7391" s="1" t="s">
        <v>41</v>
      </c>
      <c r="J7391">
        <v>6.5</v>
      </c>
    </row>
    <row r="7392" spans="1:10" hidden="1" x14ac:dyDescent="0.25">
      <c r="A7392" s="24" t="str">
        <f t="shared" si="117"/>
        <v>5511ARCELOR (BERTON SICARD)</v>
      </c>
      <c r="B7392" s="1">
        <v>5511</v>
      </c>
      <c r="C7392" s="1" t="s">
        <v>32898</v>
      </c>
      <c r="D7392" s="1" t="s">
        <v>78</v>
      </c>
      <c r="E7392" s="1" t="s">
        <v>1251</v>
      </c>
      <c r="F7392" s="1" t="s">
        <v>32900</v>
      </c>
      <c r="G7392" s="1" t="s">
        <v>655</v>
      </c>
      <c r="H7392">
        <v>5511</v>
      </c>
      <c r="I7392" s="1" t="s">
        <v>41</v>
      </c>
      <c r="J7392">
        <v>6.5</v>
      </c>
    </row>
    <row r="7393" spans="1:10" hidden="1" x14ac:dyDescent="0.25">
      <c r="A7393" s="24" t="str">
        <f t="shared" si="117"/>
        <v>5514ARCELOR (BERTON SICARD)</v>
      </c>
      <c r="B7393" s="1">
        <v>5514</v>
      </c>
      <c r="C7393" s="1" t="s">
        <v>32898</v>
      </c>
      <c r="D7393" s="1" t="s">
        <v>78</v>
      </c>
      <c r="E7393" s="1" t="s">
        <v>1253</v>
      </c>
      <c r="F7393" s="1" t="s">
        <v>32900</v>
      </c>
      <c r="G7393" s="1" t="s">
        <v>655</v>
      </c>
      <c r="H7393">
        <v>5514</v>
      </c>
      <c r="I7393" s="1" t="s">
        <v>41</v>
      </c>
      <c r="J7393">
        <v>6.5</v>
      </c>
    </row>
    <row r="7394" spans="1:10" hidden="1" x14ac:dyDescent="0.25">
      <c r="A7394" s="24" t="str">
        <f t="shared" si="117"/>
        <v>5515ARCELOR (BERTON SICARD)</v>
      </c>
      <c r="B7394" s="1">
        <v>5515</v>
      </c>
      <c r="C7394" s="1" t="s">
        <v>32898</v>
      </c>
      <c r="D7394" s="1" t="s">
        <v>78</v>
      </c>
      <c r="E7394" s="1" t="s">
        <v>1254</v>
      </c>
      <c r="F7394" s="1" t="s">
        <v>32900</v>
      </c>
      <c r="G7394" s="1" t="s">
        <v>655</v>
      </c>
      <c r="H7394">
        <v>5515</v>
      </c>
      <c r="I7394" s="1" t="s">
        <v>41</v>
      </c>
      <c r="J7394">
        <v>6.5</v>
      </c>
    </row>
    <row r="7395" spans="1:10" hidden="1" x14ac:dyDescent="0.25">
      <c r="A7395" s="24" t="str">
        <f t="shared" si="117"/>
        <v>5517ARCELOR (BERTON SICARD)</v>
      </c>
      <c r="B7395" s="1">
        <v>5517</v>
      </c>
      <c r="C7395" s="1" t="s">
        <v>32898</v>
      </c>
      <c r="D7395" s="1" t="s">
        <v>78</v>
      </c>
      <c r="E7395" s="1" t="s">
        <v>1255</v>
      </c>
      <c r="F7395" s="1" t="s">
        <v>32900</v>
      </c>
      <c r="G7395" s="1" t="s">
        <v>655</v>
      </c>
      <c r="H7395">
        <v>5517</v>
      </c>
      <c r="I7395" s="1" t="s">
        <v>41</v>
      </c>
      <c r="J7395">
        <v>6.5</v>
      </c>
    </row>
    <row r="7396" spans="1:10" hidden="1" x14ac:dyDescent="0.25">
      <c r="A7396" s="24" t="str">
        <f t="shared" si="117"/>
        <v>5518ARCELOR (BERTON SICARD)</v>
      </c>
      <c r="B7396" s="1">
        <v>5518</v>
      </c>
      <c r="C7396" s="1" t="s">
        <v>32898</v>
      </c>
      <c r="D7396" s="1" t="s">
        <v>78</v>
      </c>
      <c r="E7396" s="1" t="s">
        <v>1256</v>
      </c>
      <c r="F7396" s="1" t="s">
        <v>32900</v>
      </c>
      <c r="G7396" s="1" t="s">
        <v>655</v>
      </c>
      <c r="H7396">
        <v>5518</v>
      </c>
      <c r="I7396" s="1" t="s">
        <v>41</v>
      </c>
      <c r="J7396">
        <v>6.5</v>
      </c>
    </row>
    <row r="7397" spans="1:10" hidden="1" x14ac:dyDescent="0.25">
      <c r="A7397" s="24" t="str">
        <f t="shared" si="117"/>
        <v>5618THARCELOR (BERTON SICARD)</v>
      </c>
      <c r="B7397" s="1" t="s">
        <v>1258</v>
      </c>
      <c r="C7397" s="1" t="s">
        <v>32898</v>
      </c>
      <c r="D7397" s="1" t="s">
        <v>78</v>
      </c>
      <c r="E7397" s="1" t="s">
        <v>1259</v>
      </c>
      <c r="F7397" s="1" t="s">
        <v>32900</v>
      </c>
      <c r="G7397" s="1" t="s">
        <v>655</v>
      </c>
      <c r="H7397" t="s">
        <v>1258</v>
      </c>
      <c r="I7397" s="1" t="s">
        <v>41</v>
      </c>
      <c r="J7397">
        <v>6.5</v>
      </c>
    </row>
    <row r="7398" spans="1:10" hidden="1" x14ac:dyDescent="0.25">
      <c r="A7398" s="24" t="str">
        <f t="shared" si="117"/>
        <v>5622THARCELOR (BERTON SICARD)</v>
      </c>
      <c r="B7398" s="1" t="s">
        <v>1260</v>
      </c>
      <c r="C7398" s="1" t="s">
        <v>32898</v>
      </c>
      <c r="D7398" s="1" t="s">
        <v>168</v>
      </c>
      <c r="E7398" s="1" t="s">
        <v>1261</v>
      </c>
      <c r="F7398" s="1" t="s">
        <v>32900</v>
      </c>
      <c r="G7398" s="1" t="s">
        <v>655</v>
      </c>
      <c r="H7398" t="s">
        <v>1260</v>
      </c>
      <c r="I7398" s="1" t="s">
        <v>41</v>
      </c>
      <c r="J7398">
        <v>6.5</v>
      </c>
    </row>
    <row r="7399" spans="1:10" hidden="1" x14ac:dyDescent="0.25">
      <c r="A7399" s="24" t="str">
        <f t="shared" si="117"/>
        <v>5730ARCELOR (BERTON SICARD)</v>
      </c>
      <c r="B7399" s="1">
        <v>5730</v>
      </c>
      <c r="C7399" s="1" t="s">
        <v>32898</v>
      </c>
      <c r="D7399" s="1" t="s">
        <v>78</v>
      </c>
      <c r="E7399" s="1" t="s">
        <v>2251</v>
      </c>
      <c r="F7399" s="1" t="s">
        <v>32900</v>
      </c>
      <c r="G7399" s="1" t="s">
        <v>655</v>
      </c>
      <c r="H7399">
        <v>5730</v>
      </c>
      <c r="I7399" s="1" t="s">
        <v>41</v>
      </c>
      <c r="J7399">
        <v>1</v>
      </c>
    </row>
    <row r="7400" spans="1:10" hidden="1" x14ac:dyDescent="0.25">
      <c r="A7400" s="24" t="str">
        <f t="shared" si="117"/>
        <v>5734ARCELOR (BERTON SICARD)</v>
      </c>
      <c r="B7400" s="1">
        <v>5734</v>
      </c>
      <c r="C7400" s="1" t="s">
        <v>32898</v>
      </c>
      <c r="D7400" s="1" t="s">
        <v>78</v>
      </c>
      <c r="E7400" s="1" t="s">
        <v>2251</v>
      </c>
      <c r="F7400" s="1" t="s">
        <v>32900</v>
      </c>
      <c r="G7400" s="1" t="s">
        <v>655</v>
      </c>
      <c r="H7400">
        <v>5734</v>
      </c>
      <c r="I7400" s="1" t="s">
        <v>41</v>
      </c>
      <c r="J7400">
        <v>1</v>
      </c>
    </row>
    <row r="7401" spans="1:10" hidden="1" x14ac:dyDescent="0.25">
      <c r="A7401" s="24" t="str">
        <f t="shared" si="117"/>
        <v>5765ARCELOR (BERTON SICARD)</v>
      </c>
      <c r="B7401" s="1">
        <v>5765</v>
      </c>
      <c r="C7401" s="1" t="s">
        <v>32898</v>
      </c>
      <c r="D7401" s="1" t="s">
        <v>78</v>
      </c>
      <c r="E7401" s="1" t="s">
        <v>2068</v>
      </c>
      <c r="F7401" s="1" t="s">
        <v>32900</v>
      </c>
      <c r="G7401" s="1" t="s">
        <v>655</v>
      </c>
      <c r="H7401">
        <v>5765</v>
      </c>
      <c r="I7401" s="1" t="s">
        <v>41</v>
      </c>
      <c r="J7401">
        <v>1</v>
      </c>
    </row>
    <row r="7402" spans="1:10" hidden="1" x14ac:dyDescent="0.25">
      <c r="A7402" s="24" t="str">
        <f t="shared" si="117"/>
        <v>5770ARCELOR (BERTON SICARD)</v>
      </c>
      <c r="B7402" s="1">
        <v>5770</v>
      </c>
      <c r="C7402" s="1" t="s">
        <v>32898</v>
      </c>
      <c r="D7402" s="1" t="s">
        <v>78</v>
      </c>
      <c r="E7402" s="1" t="s">
        <v>2325</v>
      </c>
      <c r="F7402" s="1" t="s">
        <v>32900</v>
      </c>
      <c r="G7402" s="1" t="s">
        <v>655</v>
      </c>
      <c r="H7402">
        <v>5770</v>
      </c>
      <c r="I7402" s="1" t="s">
        <v>41</v>
      </c>
      <c r="J7402">
        <v>1</v>
      </c>
    </row>
    <row r="7403" spans="1:10" hidden="1" x14ac:dyDescent="0.25">
      <c r="A7403" s="24" t="str">
        <f t="shared" si="117"/>
        <v>5810ARCELOR (BERTON SICARD)</v>
      </c>
      <c r="B7403" s="1">
        <v>5810</v>
      </c>
      <c r="C7403" s="1" t="s">
        <v>32898</v>
      </c>
      <c r="D7403" s="1" t="s">
        <v>78</v>
      </c>
      <c r="E7403" s="1" t="s">
        <v>2071</v>
      </c>
      <c r="F7403" s="1" t="s">
        <v>32900</v>
      </c>
      <c r="G7403" s="1" t="s">
        <v>655</v>
      </c>
      <c r="H7403">
        <v>5810</v>
      </c>
      <c r="I7403" s="1" t="s">
        <v>41</v>
      </c>
      <c r="J7403">
        <v>1</v>
      </c>
    </row>
    <row r="7404" spans="1:10" hidden="1" x14ac:dyDescent="0.25">
      <c r="A7404" s="24" t="str">
        <f t="shared" si="117"/>
        <v>5828ARCELOR (BERTON SICARD)</v>
      </c>
      <c r="B7404" s="1">
        <v>5828</v>
      </c>
      <c r="C7404" s="1" t="s">
        <v>32898</v>
      </c>
      <c r="D7404" s="1" t="s">
        <v>78</v>
      </c>
      <c r="E7404" s="1" t="s">
        <v>2073</v>
      </c>
      <c r="F7404" s="1" t="s">
        <v>32900</v>
      </c>
      <c r="G7404" s="1" t="s">
        <v>655</v>
      </c>
      <c r="H7404">
        <v>5828</v>
      </c>
      <c r="I7404" s="1" t="s">
        <v>41</v>
      </c>
      <c r="J7404">
        <v>1</v>
      </c>
    </row>
    <row r="7405" spans="1:10" hidden="1" x14ac:dyDescent="0.25">
      <c r="A7405" s="24" t="str">
        <f t="shared" si="117"/>
        <v>5831ARCELOR (BERTON SICARD)</v>
      </c>
      <c r="B7405" s="1">
        <v>5831</v>
      </c>
      <c r="C7405" s="1" t="s">
        <v>32898</v>
      </c>
      <c r="D7405" s="1" t="s">
        <v>78</v>
      </c>
      <c r="E7405" s="1" t="s">
        <v>2075</v>
      </c>
      <c r="F7405" s="1" t="s">
        <v>32900</v>
      </c>
      <c r="G7405" s="1" t="s">
        <v>655</v>
      </c>
      <c r="H7405">
        <v>5831</v>
      </c>
      <c r="I7405" s="1" t="s">
        <v>41</v>
      </c>
      <c r="J7405">
        <v>1</v>
      </c>
    </row>
    <row r="7406" spans="1:10" hidden="1" x14ac:dyDescent="0.25">
      <c r="A7406" s="24" t="str">
        <f t="shared" si="117"/>
        <v>5842ARCELOR (BERTON SICARD)</v>
      </c>
      <c r="B7406" s="1">
        <v>5842</v>
      </c>
      <c r="C7406" s="1" t="s">
        <v>32898</v>
      </c>
      <c r="D7406" s="1" t="s">
        <v>78</v>
      </c>
      <c r="E7406" s="1" t="s">
        <v>2080</v>
      </c>
      <c r="F7406" s="1" t="s">
        <v>32900</v>
      </c>
      <c r="G7406" s="1" t="s">
        <v>655</v>
      </c>
      <c r="H7406">
        <v>5842</v>
      </c>
      <c r="I7406" s="1" t="s">
        <v>41</v>
      </c>
      <c r="J7406">
        <v>1</v>
      </c>
    </row>
    <row r="7407" spans="1:10" hidden="1" x14ac:dyDescent="0.25">
      <c r="A7407" s="24" t="str">
        <f t="shared" si="117"/>
        <v>5849ARCELOR (BERTON SICARD)</v>
      </c>
      <c r="B7407" s="1">
        <v>5849</v>
      </c>
      <c r="C7407" s="1" t="s">
        <v>32898</v>
      </c>
      <c r="D7407" s="1" t="s">
        <v>78</v>
      </c>
      <c r="E7407" s="1" t="s">
        <v>2081</v>
      </c>
      <c r="F7407" s="1" t="s">
        <v>32900</v>
      </c>
      <c r="G7407" s="1" t="s">
        <v>655</v>
      </c>
      <c r="H7407">
        <v>5849</v>
      </c>
      <c r="I7407" s="1" t="s">
        <v>41</v>
      </c>
      <c r="J7407">
        <v>1</v>
      </c>
    </row>
    <row r="7408" spans="1:10" hidden="1" x14ac:dyDescent="0.25">
      <c r="A7408" s="24" t="str">
        <f t="shared" si="117"/>
        <v>5853ARCELOR (BERTON SICARD)</v>
      </c>
      <c r="B7408" s="1">
        <v>5853</v>
      </c>
      <c r="C7408" s="1" t="s">
        <v>32898</v>
      </c>
      <c r="D7408" s="1" t="s">
        <v>78</v>
      </c>
      <c r="E7408" s="1" t="s">
        <v>2082</v>
      </c>
      <c r="F7408" s="1" t="s">
        <v>32900</v>
      </c>
      <c r="G7408" s="1" t="s">
        <v>655</v>
      </c>
      <c r="H7408">
        <v>5853</v>
      </c>
      <c r="I7408" s="1" t="s">
        <v>41</v>
      </c>
      <c r="J7408">
        <v>1</v>
      </c>
    </row>
    <row r="7409" spans="1:10" hidden="1" x14ac:dyDescent="0.25">
      <c r="A7409" s="24" t="str">
        <f t="shared" si="117"/>
        <v>5854ARCELOR (BERTON SICARD)</v>
      </c>
      <c r="B7409" s="1">
        <v>5854</v>
      </c>
      <c r="C7409" s="1" t="s">
        <v>32898</v>
      </c>
      <c r="D7409" s="1" t="s">
        <v>78</v>
      </c>
      <c r="E7409" s="1" t="s">
        <v>2083</v>
      </c>
      <c r="F7409" s="1" t="s">
        <v>32900</v>
      </c>
      <c r="G7409" s="1" t="s">
        <v>655</v>
      </c>
      <c r="H7409">
        <v>5854</v>
      </c>
      <c r="I7409" s="1" t="s">
        <v>41</v>
      </c>
      <c r="J7409">
        <v>1</v>
      </c>
    </row>
    <row r="7410" spans="1:10" hidden="1" x14ac:dyDescent="0.25">
      <c r="A7410" s="24" t="str">
        <f t="shared" si="117"/>
        <v>5855ARCELOR (BERTON SICARD)</v>
      </c>
      <c r="B7410" s="1">
        <v>5855</v>
      </c>
      <c r="C7410" s="1" t="s">
        <v>32898</v>
      </c>
      <c r="D7410" s="1" t="s">
        <v>78</v>
      </c>
      <c r="E7410" s="1" t="s">
        <v>2084</v>
      </c>
      <c r="F7410" s="1" t="s">
        <v>32900</v>
      </c>
      <c r="G7410" s="1" t="s">
        <v>655</v>
      </c>
      <c r="H7410">
        <v>5855</v>
      </c>
      <c r="I7410" s="1" t="s">
        <v>41</v>
      </c>
      <c r="J7410">
        <v>1</v>
      </c>
    </row>
    <row r="7411" spans="1:10" hidden="1" x14ac:dyDescent="0.25">
      <c r="A7411" s="24" t="str">
        <f t="shared" si="117"/>
        <v>5866ARCELOR (BERTON SICARD)</v>
      </c>
      <c r="B7411" s="1">
        <v>5866</v>
      </c>
      <c r="C7411" s="1" t="s">
        <v>32898</v>
      </c>
      <c r="D7411" s="1" t="s">
        <v>78</v>
      </c>
      <c r="E7411" s="1" t="s">
        <v>1264</v>
      </c>
      <c r="F7411" s="1" t="s">
        <v>32900</v>
      </c>
      <c r="G7411" s="1" t="s">
        <v>655</v>
      </c>
      <c r="H7411">
        <v>5866</v>
      </c>
      <c r="I7411" s="1" t="s">
        <v>41</v>
      </c>
      <c r="J7411">
        <v>2</v>
      </c>
    </row>
    <row r="7412" spans="1:10" hidden="1" x14ac:dyDescent="0.25">
      <c r="A7412" s="24" t="str">
        <f t="shared" si="117"/>
        <v>5866NARCELOR (BERTON SICARD)</v>
      </c>
      <c r="B7412" s="1" t="s">
        <v>1265</v>
      </c>
      <c r="C7412" s="1" t="s">
        <v>32898</v>
      </c>
      <c r="D7412" s="1" t="s">
        <v>78</v>
      </c>
      <c r="E7412" s="1" t="s">
        <v>1266</v>
      </c>
      <c r="F7412" s="1" t="s">
        <v>32900</v>
      </c>
      <c r="G7412" s="1" t="s">
        <v>655</v>
      </c>
      <c r="H7412" t="s">
        <v>1265</v>
      </c>
      <c r="I7412" s="1" t="s">
        <v>41</v>
      </c>
      <c r="J7412">
        <v>2</v>
      </c>
    </row>
    <row r="7413" spans="1:10" hidden="1" x14ac:dyDescent="0.25">
      <c r="A7413" s="24" t="str">
        <f t="shared" si="117"/>
        <v>5867ARCELOR (BERTON SICARD)</v>
      </c>
      <c r="B7413" s="1">
        <v>5867</v>
      </c>
      <c r="C7413" s="1" t="s">
        <v>32898</v>
      </c>
      <c r="D7413" s="1" t="s">
        <v>78</v>
      </c>
      <c r="E7413" s="1" t="s">
        <v>2085</v>
      </c>
      <c r="F7413" s="1" t="s">
        <v>32900</v>
      </c>
      <c r="G7413" s="1" t="s">
        <v>655</v>
      </c>
      <c r="H7413">
        <v>5867</v>
      </c>
      <c r="I7413" s="1" t="s">
        <v>41</v>
      </c>
      <c r="J7413">
        <v>2</v>
      </c>
    </row>
    <row r="7414" spans="1:10" hidden="1" x14ac:dyDescent="0.25">
      <c r="A7414" s="24" t="str">
        <f t="shared" si="117"/>
        <v>5868NARCELOR (BERTON SICARD)</v>
      </c>
      <c r="B7414" s="1" t="s">
        <v>2086</v>
      </c>
      <c r="C7414" s="1" t="s">
        <v>32898</v>
      </c>
      <c r="D7414" s="1" t="s">
        <v>78</v>
      </c>
      <c r="E7414" s="1" t="s">
        <v>2087</v>
      </c>
      <c r="F7414" s="1" t="s">
        <v>32900</v>
      </c>
      <c r="G7414" s="1" t="s">
        <v>655</v>
      </c>
      <c r="H7414" t="s">
        <v>2086</v>
      </c>
      <c r="I7414" s="1" t="s">
        <v>41</v>
      </c>
      <c r="J7414">
        <v>2</v>
      </c>
    </row>
    <row r="7415" spans="1:10" hidden="1" x14ac:dyDescent="0.25">
      <c r="A7415" s="24" t="str">
        <f t="shared" si="117"/>
        <v>5871ARCELOR (BERTON SICARD)</v>
      </c>
      <c r="B7415" s="1">
        <v>5871</v>
      </c>
      <c r="C7415" s="1" t="s">
        <v>32898</v>
      </c>
      <c r="D7415" s="1" t="s">
        <v>78</v>
      </c>
      <c r="E7415" s="1" t="s">
        <v>2088</v>
      </c>
      <c r="F7415" s="1" t="s">
        <v>32900</v>
      </c>
      <c r="G7415" s="1" t="s">
        <v>655</v>
      </c>
      <c r="H7415">
        <v>5871</v>
      </c>
      <c r="I7415" s="1" t="s">
        <v>41</v>
      </c>
      <c r="J7415">
        <v>1</v>
      </c>
    </row>
    <row r="7416" spans="1:10" hidden="1" x14ac:dyDescent="0.25">
      <c r="A7416" s="24" t="str">
        <f t="shared" si="117"/>
        <v>5877NARCELOR (BERTON SICARD)</v>
      </c>
      <c r="B7416" s="1" t="s">
        <v>2093</v>
      </c>
      <c r="C7416" s="1" t="s">
        <v>32898</v>
      </c>
      <c r="D7416" s="1" t="s">
        <v>78</v>
      </c>
      <c r="E7416" s="1" t="s">
        <v>2094</v>
      </c>
      <c r="F7416" s="1" t="s">
        <v>32900</v>
      </c>
      <c r="G7416" s="1" t="s">
        <v>655</v>
      </c>
      <c r="H7416" t="s">
        <v>2093</v>
      </c>
      <c r="I7416" s="1" t="s">
        <v>41</v>
      </c>
      <c r="J7416">
        <v>1</v>
      </c>
    </row>
    <row r="7417" spans="1:10" hidden="1" x14ac:dyDescent="0.25">
      <c r="A7417" s="24" t="str">
        <f t="shared" si="117"/>
        <v>5879NARCELOR (BERTON SICARD)</v>
      </c>
      <c r="B7417" s="1" t="s">
        <v>2095</v>
      </c>
      <c r="C7417" s="1" t="s">
        <v>32898</v>
      </c>
      <c r="D7417" s="1" t="s">
        <v>78</v>
      </c>
      <c r="E7417" s="1" t="s">
        <v>2096</v>
      </c>
      <c r="F7417" s="1" t="s">
        <v>32900</v>
      </c>
      <c r="G7417" s="1" t="s">
        <v>655</v>
      </c>
      <c r="H7417" t="s">
        <v>2095</v>
      </c>
      <c r="I7417" s="1" t="s">
        <v>41</v>
      </c>
      <c r="J7417">
        <v>1</v>
      </c>
    </row>
    <row r="7418" spans="1:10" hidden="1" x14ac:dyDescent="0.25">
      <c r="A7418" s="24" t="str">
        <f t="shared" si="117"/>
        <v>5880PARCELOR (BERTON SICARD)</v>
      </c>
      <c r="B7418" s="1" t="s">
        <v>2097</v>
      </c>
      <c r="C7418" s="1" t="s">
        <v>32898</v>
      </c>
      <c r="D7418" s="1" t="s">
        <v>78</v>
      </c>
      <c r="E7418" s="1" t="s">
        <v>2098</v>
      </c>
      <c r="F7418" s="1" t="s">
        <v>32900</v>
      </c>
      <c r="G7418" s="1" t="s">
        <v>655</v>
      </c>
      <c r="H7418" t="s">
        <v>2097</v>
      </c>
      <c r="I7418" s="1" t="s">
        <v>41</v>
      </c>
      <c r="J7418">
        <v>1</v>
      </c>
    </row>
    <row r="7419" spans="1:10" hidden="1" x14ac:dyDescent="0.25">
      <c r="A7419" s="24" t="str">
        <f t="shared" si="117"/>
        <v>5888PARCELOR (BERTON SICARD)</v>
      </c>
      <c r="B7419" s="1" t="s">
        <v>2330</v>
      </c>
      <c r="C7419" s="1" t="s">
        <v>32898</v>
      </c>
      <c r="D7419" s="1" t="s">
        <v>78</v>
      </c>
      <c r="E7419" s="1" t="s">
        <v>2331</v>
      </c>
      <c r="F7419" s="1" t="s">
        <v>32900</v>
      </c>
      <c r="G7419" s="1" t="s">
        <v>655</v>
      </c>
      <c r="H7419" t="s">
        <v>2330</v>
      </c>
      <c r="I7419" s="1" t="s">
        <v>41</v>
      </c>
      <c r="J7419">
        <v>1</v>
      </c>
    </row>
    <row r="7420" spans="1:10" hidden="1" x14ac:dyDescent="0.25">
      <c r="A7420" s="24" t="str">
        <f t="shared" si="117"/>
        <v>5897NARCELOR (BERTON SICARD)</v>
      </c>
      <c r="B7420" s="1" t="s">
        <v>2101</v>
      </c>
      <c r="C7420" s="1" t="s">
        <v>32898</v>
      </c>
      <c r="D7420" s="1" t="s">
        <v>78</v>
      </c>
      <c r="E7420" s="1" t="s">
        <v>2102</v>
      </c>
      <c r="F7420" s="1" t="s">
        <v>32900</v>
      </c>
      <c r="G7420" s="1" t="s">
        <v>655</v>
      </c>
      <c r="H7420" t="s">
        <v>2101</v>
      </c>
      <c r="I7420" s="1" t="s">
        <v>41</v>
      </c>
      <c r="J7420">
        <v>1</v>
      </c>
    </row>
    <row r="7421" spans="1:10" hidden="1" x14ac:dyDescent="0.25">
      <c r="A7421" s="24" t="str">
        <f t="shared" si="117"/>
        <v>5900ARCELOR (BERTON SICARD)</v>
      </c>
      <c r="B7421" s="1">
        <v>5900</v>
      </c>
      <c r="C7421" s="1" t="s">
        <v>32898</v>
      </c>
      <c r="D7421" s="1" t="s">
        <v>78</v>
      </c>
      <c r="E7421" s="1" t="s">
        <v>768</v>
      </c>
      <c r="F7421" s="1" t="s">
        <v>32900</v>
      </c>
      <c r="G7421" s="1" t="s">
        <v>655</v>
      </c>
      <c r="H7421">
        <v>5900</v>
      </c>
      <c r="I7421" s="1" t="s">
        <v>41</v>
      </c>
      <c r="J7421">
        <v>6</v>
      </c>
    </row>
    <row r="7422" spans="1:10" hidden="1" x14ac:dyDescent="0.25">
      <c r="A7422" s="24" t="str">
        <f t="shared" si="117"/>
        <v>5901ARCELOR (BERTON SICARD)</v>
      </c>
      <c r="B7422" s="1">
        <v>5901</v>
      </c>
      <c r="C7422" s="1" t="s">
        <v>32898</v>
      </c>
      <c r="D7422" s="1" t="s">
        <v>78</v>
      </c>
      <c r="E7422" s="1" t="s">
        <v>1267</v>
      </c>
      <c r="F7422" s="1" t="s">
        <v>32900</v>
      </c>
      <c r="G7422" s="1" t="s">
        <v>655</v>
      </c>
      <c r="H7422">
        <v>5901</v>
      </c>
      <c r="I7422" s="1" t="s">
        <v>41</v>
      </c>
      <c r="J7422">
        <v>6</v>
      </c>
    </row>
    <row r="7423" spans="1:10" hidden="1" x14ac:dyDescent="0.25">
      <c r="A7423" s="24" t="str">
        <f t="shared" si="117"/>
        <v>5903ARCELOR (BERTON SICARD)</v>
      </c>
      <c r="B7423" s="1">
        <v>5903</v>
      </c>
      <c r="C7423" s="1" t="s">
        <v>32898</v>
      </c>
      <c r="D7423" s="1" t="s">
        <v>78</v>
      </c>
      <c r="E7423" s="1" t="s">
        <v>1269</v>
      </c>
      <c r="F7423" s="1" t="s">
        <v>32900</v>
      </c>
      <c r="G7423" s="1" t="s">
        <v>655</v>
      </c>
      <c r="H7423">
        <v>5903</v>
      </c>
      <c r="I7423" s="1" t="s">
        <v>41</v>
      </c>
      <c r="J7423">
        <v>6.5</v>
      </c>
    </row>
    <row r="7424" spans="1:10" hidden="1" x14ac:dyDescent="0.25">
      <c r="A7424" s="24" t="str">
        <f t="shared" si="117"/>
        <v>5905ARCELOR (BERTON SICARD)</v>
      </c>
      <c r="B7424" s="1">
        <v>5905</v>
      </c>
      <c r="C7424" s="1" t="s">
        <v>32898</v>
      </c>
      <c r="D7424" s="1" t="s">
        <v>78</v>
      </c>
      <c r="E7424" s="1" t="s">
        <v>1270</v>
      </c>
      <c r="F7424" s="1" t="s">
        <v>32900</v>
      </c>
      <c r="G7424" s="1" t="s">
        <v>655</v>
      </c>
      <c r="H7424">
        <v>5905</v>
      </c>
      <c r="I7424" s="1" t="s">
        <v>41</v>
      </c>
      <c r="J7424">
        <v>6</v>
      </c>
    </row>
    <row r="7425" spans="1:10" hidden="1" x14ac:dyDescent="0.25">
      <c r="A7425" s="24" t="str">
        <f t="shared" si="117"/>
        <v>5906ARCELOR (BERTON SICARD)</v>
      </c>
      <c r="B7425" s="1">
        <v>5906</v>
      </c>
      <c r="C7425" s="1" t="s">
        <v>32898</v>
      </c>
      <c r="D7425" s="1" t="s">
        <v>78</v>
      </c>
      <c r="E7425" s="1" t="s">
        <v>1271</v>
      </c>
      <c r="F7425" s="1" t="s">
        <v>32900</v>
      </c>
      <c r="G7425" s="1" t="s">
        <v>655</v>
      </c>
      <c r="H7425">
        <v>5906</v>
      </c>
      <c r="I7425" s="1" t="s">
        <v>41</v>
      </c>
      <c r="J7425">
        <v>6</v>
      </c>
    </row>
    <row r="7426" spans="1:10" hidden="1" x14ac:dyDescent="0.25">
      <c r="A7426" s="24" t="str">
        <f t="shared" si="117"/>
        <v>5910ARCELOR (BERTON SICARD)</v>
      </c>
      <c r="B7426" s="1">
        <v>5910</v>
      </c>
      <c r="C7426" s="1" t="s">
        <v>32898</v>
      </c>
      <c r="D7426" s="1" t="s">
        <v>78</v>
      </c>
      <c r="E7426" s="1" t="s">
        <v>1272</v>
      </c>
      <c r="F7426" s="1" t="s">
        <v>32900</v>
      </c>
      <c r="G7426" s="1" t="s">
        <v>655</v>
      </c>
      <c r="H7426">
        <v>5910</v>
      </c>
      <c r="I7426" s="1" t="s">
        <v>41</v>
      </c>
      <c r="J7426">
        <v>6</v>
      </c>
    </row>
    <row r="7427" spans="1:10" hidden="1" x14ac:dyDescent="0.25">
      <c r="A7427" s="24" t="str">
        <f t="shared" si="117"/>
        <v>5911ARCELOR (BERTON SICARD)</v>
      </c>
      <c r="B7427" s="1">
        <v>5911</v>
      </c>
      <c r="C7427" s="1" t="s">
        <v>32898</v>
      </c>
      <c r="D7427" s="1" t="s">
        <v>78</v>
      </c>
      <c r="E7427" s="1" t="s">
        <v>1273</v>
      </c>
      <c r="F7427" s="1" t="s">
        <v>32900</v>
      </c>
      <c r="G7427" s="1" t="s">
        <v>655</v>
      </c>
      <c r="H7427">
        <v>5911</v>
      </c>
      <c r="I7427" s="1" t="s">
        <v>41</v>
      </c>
      <c r="J7427">
        <v>6</v>
      </c>
    </row>
    <row r="7428" spans="1:10" hidden="1" x14ac:dyDescent="0.25">
      <c r="A7428" s="24" t="str">
        <f t="shared" si="117"/>
        <v>5912ARCELOR (BERTON SICARD)</v>
      </c>
      <c r="B7428" s="1">
        <v>5912</v>
      </c>
      <c r="C7428" s="1" t="s">
        <v>32898</v>
      </c>
      <c r="D7428" s="1" t="s">
        <v>78</v>
      </c>
      <c r="E7428" s="1" t="s">
        <v>1274</v>
      </c>
      <c r="F7428" s="1" t="s">
        <v>32900</v>
      </c>
      <c r="G7428" s="1" t="s">
        <v>655</v>
      </c>
      <c r="H7428">
        <v>5912</v>
      </c>
      <c r="I7428" s="1" t="s">
        <v>41</v>
      </c>
      <c r="J7428">
        <v>6</v>
      </c>
    </row>
    <row r="7429" spans="1:10" hidden="1" x14ac:dyDescent="0.25">
      <c r="A7429" s="24" t="str">
        <f t="shared" si="117"/>
        <v>5913ARCELOR (BERTON SICARD)</v>
      </c>
      <c r="B7429" s="1">
        <v>5913</v>
      </c>
      <c r="C7429" s="1" t="s">
        <v>32898</v>
      </c>
      <c r="D7429" s="1" t="s">
        <v>78</v>
      </c>
      <c r="E7429" s="1" t="s">
        <v>1275</v>
      </c>
      <c r="F7429" s="1" t="s">
        <v>32900</v>
      </c>
      <c r="G7429" s="1" t="s">
        <v>655</v>
      </c>
      <c r="H7429">
        <v>5913</v>
      </c>
      <c r="I7429" s="1" t="s">
        <v>41</v>
      </c>
      <c r="J7429">
        <v>6</v>
      </c>
    </row>
    <row r="7430" spans="1:10" hidden="1" x14ac:dyDescent="0.25">
      <c r="A7430" s="24" t="str">
        <f t="shared" si="117"/>
        <v>5920ARCELOR (BERTON SICARD)</v>
      </c>
      <c r="B7430" s="1">
        <v>5920</v>
      </c>
      <c r="C7430" s="1" t="s">
        <v>32898</v>
      </c>
      <c r="D7430" s="1" t="s">
        <v>78</v>
      </c>
      <c r="E7430" s="1" t="s">
        <v>1187</v>
      </c>
      <c r="F7430" s="1" t="s">
        <v>32900</v>
      </c>
      <c r="G7430" s="1" t="s">
        <v>655</v>
      </c>
      <c r="H7430">
        <v>5920</v>
      </c>
      <c r="I7430" s="1" t="s">
        <v>41</v>
      </c>
      <c r="J7430">
        <v>6</v>
      </c>
    </row>
    <row r="7431" spans="1:10" hidden="1" x14ac:dyDescent="0.25">
      <c r="A7431" s="24" t="str">
        <f t="shared" si="117"/>
        <v>5921ARCELOR (BERTON SICARD)</v>
      </c>
      <c r="B7431" s="1">
        <v>5921</v>
      </c>
      <c r="C7431" s="1" t="s">
        <v>32898</v>
      </c>
      <c r="D7431" s="1" t="s">
        <v>78</v>
      </c>
      <c r="E7431" s="1" t="s">
        <v>1276</v>
      </c>
      <c r="F7431" s="1" t="s">
        <v>32900</v>
      </c>
      <c r="G7431" s="1" t="s">
        <v>655</v>
      </c>
      <c r="H7431">
        <v>5921</v>
      </c>
      <c r="I7431" s="1" t="s">
        <v>41</v>
      </c>
      <c r="J7431">
        <v>6</v>
      </c>
    </row>
    <row r="7432" spans="1:10" hidden="1" x14ac:dyDescent="0.25">
      <c r="A7432" s="24" t="str">
        <f t="shared" si="117"/>
        <v>5923ARCELOR (BERTON SICARD)</v>
      </c>
      <c r="B7432" s="1">
        <v>5923</v>
      </c>
      <c r="C7432" s="1" t="s">
        <v>32898</v>
      </c>
      <c r="D7432" s="1" t="s">
        <v>78</v>
      </c>
      <c r="E7432" s="1" t="s">
        <v>1278</v>
      </c>
      <c r="F7432" s="1" t="s">
        <v>32900</v>
      </c>
      <c r="G7432" s="1" t="s">
        <v>655</v>
      </c>
      <c r="H7432">
        <v>5923</v>
      </c>
      <c r="I7432" s="1" t="s">
        <v>41</v>
      </c>
      <c r="J7432">
        <v>6</v>
      </c>
    </row>
    <row r="7433" spans="1:10" hidden="1" x14ac:dyDescent="0.25">
      <c r="A7433" s="24" t="str">
        <f t="shared" si="117"/>
        <v>5924ARCELOR (BERTON SICARD)</v>
      </c>
      <c r="B7433" s="1">
        <v>5924</v>
      </c>
      <c r="C7433" s="1" t="s">
        <v>32898</v>
      </c>
      <c r="D7433" s="1" t="s">
        <v>78</v>
      </c>
      <c r="E7433" s="1" t="s">
        <v>1279</v>
      </c>
      <c r="F7433" s="1" t="s">
        <v>32900</v>
      </c>
      <c r="G7433" s="1" t="s">
        <v>655</v>
      </c>
      <c r="H7433">
        <v>5924</v>
      </c>
      <c r="I7433" s="1" t="s">
        <v>41</v>
      </c>
      <c r="J7433">
        <v>6.5</v>
      </c>
    </row>
    <row r="7434" spans="1:10" hidden="1" x14ac:dyDescent="0.25">
      <c r="A7434" s="24" t="str">
        <f t="shared" si="117"/>
        <v>5930ARCELOR (BERTON SICARD)</v>
      </c>
      <c r="B7434" s="1">
        <v>5930</v>
      </c>
      <c r="C7434" s="1" t="s">
        <v>32898</v>
      </c>
      <c r="D7434" s="1" t="s">
        <v>78</v>
      </c>
      <c r="E7434" s="1" t="s">
        <v>1191</v>
      </c>
      <c r="F7434" s="1" t="s">
        <v>32900</v>
      </c>
      <c r="G7434" s="1" t="s">
        <v>655</v>
      </c>
      <c r="H7434">
        <v>5930</v>
      </c>
      <c r="I7434" s="1" t="s">
        <v>41</v>
      </c>
      <c r="J7434">
        <v>6</v>
      </c>
    </row>
    <row r="7435" spans="1:10" hidden="1" x14ac:dyDescent="0.25">
      <c r="A7435" s="24" t="str">
        <f t="shared" si="117"/>
        <v>5931ARCELOR (BERTON SICARD)</v>
      </c>
      <c r="B7435" s="1">
        <v>5931</v>
      </c>
      <c r="C7435" s="1" t="s">
        <v>32898</v>
      </c>
      <c r="D7435" s="1" t="s">
        <v>78</v>
      </c>
      <c r="E7435" s="1" t="s">
        <v>1280</v>
      </c>
      <c r="F7435" s="1" t="s">
        <v>32900</v>
      </c>
      <c r="G7435" s="1" t="s">
        <v>655</v>
      </c>
      <c r="H7435">
        <v>5931</v>
      </c>
      <c r="I7435" s="1" t="s">
        <v>41</v>
      </c>
      <c r="J7435">
        <v>6</v>
      </c>
    </row>
    <row r="7436" spans="1:10" hidden="1" x14ac:dyDescent="0.25">
      <c r="A7436" s="24" t="str">
        <f t="shared" ref="A7436:A7499" si="118">B7436&amp;F7436</f>
        <v>5935ARCELOR (BERTON SICARD)</v>
      </c>
      <c r="B7436" s="1">
        <v>5935</v>
      </c>
      <c r="C7436" s="1" t="s">
        <v>32898</v>
      </c>
      <c r="D7436" s="1" t="s">
        <v>78</v>
      </c>
      <c r="E7436" s="1" t="s">
        <v>691</v>
      </c>
      <c r="F7436" s="1" t="s">
        <v>32900</v>
      </c>
      <c r="G7436" s="1" t="s">
        <v>655</v>
      </c>
      <c r="H7436">
        <v>5935</v>
      </c>
      <c r="I7436" s="1" t="s">
        <v>41</v>
      </c>
      <c r="J7436">
        <v>6</v>
      </c>
    </row>
    <row r="7437" spans="1:10" hidden="1" x14ac:dyDescent="0.25">
      <c r="A7437" s="24" t="str">
        <f t="shared" si="118"/>
        <v>5936ARCELOR (BERTON SICARD)</v>
      </c>
      <c r="B7437" s="1">
        <v>5936</v>
      </c>
      <c r="C7437" s="1" t="s">
        <v>32898</v>
      </c>
      <c r="D7437" s="1" t="s">
        <v>78</v>
      </c>
      <c r="E7437" s="1" t="s">
        <v>689</v>
      </c>
      <c r="F7437" s="1" t="s">
        <v>32900</v>
      </c>
      <c r="G7437" s="1" t="s">
        <v>655</v>
      </c>
      <c r="H7437">
        <v>5936</v>
      </c>
      <c r="I7437" s="1" t="s">
        <v>41</v>
      </c>
      <c r="J7437">
        <v>6</v>
      </c>
    </row>
    <row r="7438" spans="1:10" hidden="1" x14ac:dyDescent="0.25">
      <c r="A7438" s="24" t="str">
        <f t="shared" si="118"/>
        <v>5939ARCELOR (BERTON SICARD)</v>
      </c>
      <c r="B7438" s="1">
        <v>5939</v>
      </c>
      <c r="C7438" s="1" t="s">
        <v>32898</v>
      </c>
      <c r="D7438" s="1" t="s">
        <v>78</v>
      </c>
      <c r="E7438" s="1" t="s">
        <v>1193</v>
      </c>
      <c r="F7438" s="1" t="s">
        <v>32900</v>
      </c>
      <c r="G7438" s="1" t="s">
        <v>655</v>
      </c>
      <c r="H7438">
        <v>5939</v>
      </c>
      <c r="I7438" s="1" t="s">
        <v>41</v>
      </c>
      <c r="J7438">
        <v>6</v>
      </c>
    </row>
    <row r="7439" spans="1:10" hidden="1" x14ac:dyDescent="0.25">
      <c r="A7439" s="24" t="str">
        <f t="shared" si="118"/>
        <v>5939/1ARCELOR (BERTON SICARD)</v>
      </c>
      <c r="B7439" s="1" t="s">
        <v>1281</v>
      </c>
      <c r="C7439" s="1" t="s">
        <v>32898</v>
      </c>
      <c r="D7439" s="1" t="s">
        <v>78</v>
      </c>
      <c r="E7439" s="1" t="s">
        <v>1282</v>
      </c>
      <c r="F7439" s="1" t="s">
        <v>32900</v>
      </c>
      <c r="G7439" s="1" t="s">
        <v>655</v>
      </c>
      <c r="H7439" t="s">
        <v>1281</v>
      </c>
      <c r="I7439" s="1" t="s">
        <v>41</v>
      </c>
      <c r="J7439">
        <v>1</v>
      </c>
    </row>
    <row r="7440" spans="1:10" hidden="1" x14ac:dyDescent="0.25">
      <c r="A7440" s="24" t="str">
        <f t="shared" si="118"/>
        <v>5941ARCELOR (BERTON SICARD)</v>
      </c>
      <c r="B7440" s="1">
        <v>5941</v>
      </c>
      <c r="C7440" s="1" t="s">
        <v>32898</v>
      </c>
      <c r="D7440" s="1" t="s">
        <v>78</v>
      </c>
      <c r="E7440" s="1" t="s">
        <v>1284</v>
      </c>
      <c r="F7440" s="1" t="s">
        <v>32900</v>
      </c>
      <c r="G7440" s="1" t="s">
        <v>655</v>
      </c>
      <c r="H7440">
        <v>5941</v>
      </c>
      <c r="I7440" s="1" t="s">
        <v>41</v>
      </c>
      <c r="J7440">
        <v>6</v>
      </c>
    </row>
    <row r="7441" spans="1:10" hidden="1" x14ac:dyDescent="0.25">
      <c r="A7441" s="24" t="str">
        <f t="shared" si="118"/>
        <v>5942ARCELOR (BERTON SICARD)</v>
      </c>
      <c r="B7441" s="1">
        <v>5942</v>
      </c>
      <c r="C7441" s="1" t="s">
        <v>32898</v>
      </c>
      <c r="D7441" s="1" t="s">
        <v>78</v>
      </c>
      <c r="E7441" s="1" t="s">
        <v>1285</v>
      </c>
      <c r="F7441" s="1" t="s">
        <v>32900</v>
      </c>
      <c r="G7441" s="1" t="s">
        <v>655</v>
      </c>
      <c r="H7441">
        <v>5942</v>
      </c>
      <c r="I7441" s="1" t="s">
        <v>41</v>
      </c>
      <c r="J7441">
        <v>6</v>
      </c>
    </row>
    <row r="7442" spans="1:10" hidden="1" x14ac:dyDescent="0.25">
      <c r="A7442" s="24" t="str">
        <f t="shared" si="118"/>
        <v>5943ARCELOR (BERTON SICARD)</v>
      </c>
      <c r="B7442" s="1">
        <v>5943</v>
      </c>
      <c r="C7442" s="1" t="s">
        <v>32898</v>
      </c>
      <c r="D7442" s="1" t="s">
        <v>78</v>
      </c>
      <c r="E7442" s="1" t="s">
        <v>1206</v>
      </c>
      <c r="F7442" s="1" t="s">
        <v>32900</v>
      </c>
      <c r="G7442" s="1" t="s">
        <v>655</v>
      </c>
      <c r="H7442">
        <v>5943</v>
      </c>
      <c r="I7442" s="1" t="s">
        <v>41</v>
      </c>
      <c r="J7442">
        <v>6</v>
      </c>
    </row>
    <row r="7443" spans="1:10" hidden="1" x14ac:dyDescent="0.25">
      <c r="A7443" s="24" t="str">
        <f t="shared" si="118"/>
        <v>5971ARCELOR (BERTON SICARD)</v>
      </c>
      <c r="B7443" s="1">
        <v>5971</v>
      </c>
      <c r="C7443" s="1" t="s">
        <v>32898</v>
      </c>
      <c r="D7443" s="1" t="s">
        <v>78</v>
      </c>
      <c r="E7443" s="1" t="s">
        <v>1286</v>
      </c>
      <c r="F7443" s="1" t="s">
        <v>32900</v>
      </c>
      <c r="G7443" s="1" t="s">
        <v>655</v>
      </c>
      <c r="H7443">
        <v>5971</v>
      </c>
      <c r="I7443" s="1" t="s">
        <v>41</v>
      </c>
      <c r="J7443">
        <v>6</v>
      </c>
    </row>
    <row r="7444" spans="1:10" hidden="1" x14ac:dyDescent="0.25">
      <c r="A7444" s="24" t="str">
        <f t="shared" si="118"/>
        <v>5972ARCELOR (BERTON SICARD)</v>
      </c>
      <c r="B7444" s="1">
        <v>5972</v>
      </c>
      <c r="C7444" s="1" t="s">
        <v>32898</v>
      </c>
      <c r="D7444" s="1" t="s">
        <v>78</v>
      </c>
      <c r="E7444" s="1" t="s">
        <v>1287</v>
      </c>
      <c r="F7444" s="1" t="s">
        <v>32900</v>
      </c>
      <c r="G7444" s="1" t="s">
        <v>655</v>
      </c>
      <c r="H7444">
        <v>5972</v>
      </c>
      <c r="I7444" s="1" t="s">
        <v>41</v>
      </c>
      <c r="J7444">
        <v>6</v>
      </c>
    </row>
    <row r="7445" spans="1:10" hidden="1" x14ac:dyDescent="0.25">
      <c r="A7445" s="24" t="str">
        <f t="shared" si="118"/>
        <v>5978ARCELOR (BERTON SICARD)</v>
      </c>
      <c r="B7445" s="1">
        <v>5978</v>
      </c>
      <c r="C7445" s="1" t="s">
        <v>32898</v>
      </c>
      <c r="D7445" s="1" t="s">
        <v>78</v>
      </c>
      <c r="E7445" s="1" t="s">
        <v>1288</v>
      </c>
      <c r="F7445" s="1" t="s">
        <v>32900</v>
      </c>
      <c r="G7445" s="1" t="s">
        <v>655</v>
      </c>
      <c r="H7445">
        <v>5978</v>
      </c>
      <c r="I7445" s="1" t="s">
        <v>41</v>
      </c>
      <c r="J7445">
        <v>6</v>
      </c>
    </row>
    <row r="7446" spans="1:10" hidden="1" x14ac:dyDescent="0.25">
      <c r="A7446" s="24" t="str">
        <f t="shared" si="118"/>
        <v>5979ARCELOR (BERTON SICARD)</v>
      </c>
      <c r="B7446" s="1">
        <v>5979</v>
      </c>
      <c r="C7446" s="1" t="s">
        <v>32898</v>
      </c>
      <c r="D7446" s="1" t="s">
        <v>78</v>
      </c>
      <c r="E7446" s="1" t="s">
        <v>1289</v>
      </c>
      <c r="F7446" s="1" t="s">
        <v>32900</v>
      </c>
      <c r="G7446" s="1" t="s">
        <v>655</v>
      </c>
      <c r="H7446">
        <v>5979</v>
      </c>
      <c r="I7446" s="1" t="s">
        <v>41</v>
      </c>
      <c r="J7446">
        <v>6</v>
      </c>
    </row>
    <row r="7447" spans="1:10" hidden="1" x14ac:dyDescent="0.25">
      <c r="A7447" s="24" t="str">
        <f t="shared" si="118"/>
        <v>5980ARCELOR (BERTON SICARD)</v>
      </c>
      <c r="B7447" s="1">
        <v>5980</v>
      </c>
      <c r="C7447" s="1" t="s">
        <v>32898</v>
      </c>
      <c r="D7447" s="1" t="s">
        <v>78</v>
      </c>
      <c r="E7447" s="1" t="s">
        <v>1241</v>
      </c>
      <c r="F7447" s="1" t="s">
        <v>32900</v>
      </c>
      <c r="G7447" s="1" t="s">
        <v>655</v>
      </c>
      <c r="H7447">
        <v>5980</v>
      </c>
      <c r="I7447" s="1" t="s">
        <v>41</v>
      </c>
      <c r="J7447">
        <v>6.5</v>
      </c>
    </row>
    <row r="7448" spans="1:10" hidden="1" x14ac:dyDescent="0.25">
      <c r="A7448" s="24" t="str">
        <f t="shared" si="118"/>
        <v>5981ARCELOR (BERTON SICARD)</v>
      </c>
      <c r="B7448" s="1">
        <v>5981</v>
      </c>
      <c r="C7448" s="1" t="s">
        <v>32898</v>
      </c>
      <c r="D7448" s="1" t="s">
        <v>78</v>
      </c>
      <c r="E7448" s="1" t="s">
        <v>1243</v>
      </c>
      <c r="F7448" s="1" t="s">
        <v>32900</v>
      </c>
      <c r="G7448" s="1" t="s">
        <v>655</v>
      </c>
      <c r="H7448">
        <v>5981</v>
      </c>
      <c r="I7448" s="1" t="s">
        <v>41</v>
      </c>
      <c r="J7448">
        <v>6.5</v>
      </c>
    </row>
    <row r="7449" spans="1:10" hidden="1" x14ac:dyDescent="0.25">
      <c r="A7449" s="24" t="str">
        <f t="shared" si="118"/>
        <v>5982ARCELOR (BERTON SICARD)</v>
      </c>
      <c r="B7449" s="1">
        <v>5982</v>
      </c>
      <c r="C7449" s="1" t="s">
        <v>32898</v>
      </c>
      <c r="D7449" s="1" t="s">
        <v>78</v>
      </c>
      <c r="E7449" s="1" t="s">
        <v>1290</v>
      </c>
      <c r="F7449" s="1" t="s">
        <v>32900</v>
      </c>
      <c r="G7449" s="1" t="s">
        <v>655</v>
      </c>
      <c r="H7449">
        <v>5982</v>
      </c>
      <c r="I7449" s="1" t="s">
        <v>41</v>
      </c>
      <c r="J7449">
        <v>6.5</v>
      </c>
    </row>
    <row r="7450" spans="1:10" hidden="1" x14ac:dyDescent="0.25">
      <c r="A7450" s="24" t="str">
        <f t="shared" si="118"/>
        <v>6596ARCELOR (BERTON SICARD)</v>
      </c>
      <c r="B7450" s="1">
        <v>6596</v>
      </c>
      <c r="C7450" s="1" t="s">
        <v>32898</v>
      </c>
      <c r="D7450" s="1" t="s">
        <v>168</v>
      </c>
      <c r="E7450" s="1" t="s">
        <v>1291</v>
      </c>
      <c r="F7450" s="1" t="s">
        <v>32900</v>
      </c>
      <c r="G7450" s="1" t="s">
        <v>655</v>
      </c>
      <c r="H7450">
        <v>6596</v>
      </c>
      <c r="I7450" s="1" t="s">
        <v>41</v>
      </c>
      <c r="J7450">
        <v>6.5</v>
      </c>
    </row>
    <row r="7451" spans="1:10" hidden="1" x14ac:dyDescent="0.25">
      <c r="A7451" s="24" t="str">
        <f t="shared" si="118"/>
        <v>6598/4ARCELOR (BERTON SICARD)</v>
      </c>
      <c r="B7451" s="1" t="s">
        <v>1292</v>
      </c>
      <c r="C7451" s="1" t="s">
        <v>32898</v>
      </c>
      <c r="D7451" s="1" t="s">
        <v>78</v>
      </c>
      <c r="E7451" s="1" t="s">
        <v>1293</v>
      </c>
      <c r="F7451" s="1" t="s">
        <v>32900</v>
      </c>
      <c r="G7451" s="1" t="s">
        <v>655</v>
      </c>
      <c r="H7451" t="s">
        <v>1292</v>
      </c>
      <c r="I7451" s="1" t="s">
        <v>41</v>
      </c>
      <c r="J7451">
        <v>4.5999999999999996</v>
      </c>
    </row>
    <row r="7452" spans="1:10" hidden="1" x14ac:dyDescent="0.25">
      <c r="A7452" s="24" t="str">
        <f t="shared" si="118"/>
        <v>6621ARCELOR (BERTON SICARD)</v>
      </c>
      <c r="B7452" s="1">
        <v>6621</v>
      </c>
      <c r="C7452" s="1" t="s">
        <v>32898</v>
      </c>
      <c r="D7452" s="1" t="s">
        <v>78</v>
      </c>
      <c r="E7452" s="1" t="s">
        <v>1308</v>
      </c>
      <c r="F7452" s="1" t="s">
        <v>32900</v>
      </c>
      <c r="G7452" s="1" t="s">
        <v>655</v>
      </c>
      <c r="H7452">
        <v>6621</v>
      </c>
      <c r="I7452" s="1" t="s">
        <v>41</v>
      </c>
      <c r="J7452">
        <v>6.5</v>
      </c>
    </row>
    <row r="7453" spans="1:10" hidden="1" x14ac:dyDescent="0.25">
      <c r="A7453" s="24" t="str">
        <f t="shared" si="118"/>
        <v>6622ARCELOR (BERTON SICARD)</v>
      </c>
      <c r="B7453" s="1">
        <v>6622</v>
      </c>
      <c r="C7453" s="1" t="s">
        <v>32898</v>
      </c>
      <c r="D7453" s="1" t="s">
        <v>78</v>
      </c>
      <c r="E7453" s="1" t="s">
        <v>1309</v>
      </c>
      <c r="F7453" s="1" t="s">
        <v>32900</v>
      </c>
      <c r="G7453" s="1" t="s">
        <v>655</v>
      </c>
      <c r="H7453">
        <v>6622</v>
      </c>
      <c r="I7453" s="1" t="s">
        <v>41</v>
      </c>
      <c r="J7453">
        <v>6.5</v>
      </c>
    </row>
    <row r="7454" spans="1:10" hidden="1" x14ac:dyDescent="0.25">
      <c r="A7454" s="24" t="str">
        <f t="shared" si="118"/>
        <v>6623ARCELOR (BERTON SICARD)</v>
      </c>
      <c r="B7454" s="1">
        <v>6623</v>
      </c>
      <c r="C7454" s="1" t="s">
        <v>32898</v>
      </c>
      <c r="D7454" s="1" t="s">
        <v>78</v>
      </c>
      <c r="E7454" s="1" t="s">
        <v>1310</v>
      </c>
      <c r="F7454" s="1" t="s">
        <v>32900</v>
      </c>
      <c r="G7454" s="1" t="s">
        <v>655</v>
      </c>
      <c r="H7454">
        <v>6623</v>
      </c>
      <c r="I7454" s="1" t="s">
        <v>41</v>
      </c>
      <c r="J7454">
        <v>6.5</v>
      </c>
    </row>
    <row r="7455" spans="1:10" hidden="1" x14ac:dyDescent="0.25">
      <c r="A7455" s="24" t="str">
        <f t="shared" si="118"/>
        <v>6624ARCELOR (BERTON SICARD)</v>
      </c>
      <c r="B7455" s="1">
        <v>6624</v>
      </c>
      <c r="C7455" s="1" t="s">
        <v>32898</v>
      </c>
      <c r="D7455" s="1" t="s">
        <v>78</v>
      </c>
      <c r="E7455" s="1" t="s">
        <v>1311</v>
      </c>
      <c r="F7455" s="1" t="s">
        <v>32900</v>
      </c>
      <c r="G7455" s="1" t="s">
        <v>655</v>
      </c>
      <c r="H7455">
        <v>6624</v>
      </c>
      <c r="I7455" s="1" t="s">
        <v>41</v>
      </c>
      <c r="J7455">
        <v>6.5</v>
      </c>
    </row>
    <row r="7456" spans="1:10" hidden="1" x14ac:dyDescent="0.25">
      <c r="A7456" s="24" t="str">
        <f t="shared" si="118"/>
        <v>6625/4ARCELOR (BERTON SICARD)</v>
      </c>
      <c r="B7456" s="1" t="s">
        <v>1312</v>
      </c>
      <c r="C7456" s="1" t="s">
        <v>32898</v>
      </c>
      <c r="D7456" s="1" t="s">
        <v>78</v>
      </c>
      <c r="E7456" s="1" t="s">
        <v>1313</v>
      </c>
      <c r="F7456" s="1" t="s">
        <v>32900</v>
      </c>
      <c r="G7456" s="1" t="s">
        <v>655</v>
      </c>
      <c r="H7456" t="s">
        <v>1312</v>
      </c>
      <c r="I7456" s="1" t="s">
        <v>41</v>
      </c>
      <c r="J7456">
        <v>4.5999999999999996</v>
      </c>
    </row>
    <row r="7457" spans="1:10" hidden="1" x14ac:dyDescent="0.25">
      <c r="A7457" s="24" t="str">
        <f t="shared" si="118"/>
        <v>6626/4ARCELOR (BERTON SICARD)</v>
      </c>
      <c r="B7457" s="1" t="s">
        <v>1314</v>
      </c>
      <c r="C7457" s="1" t="s">
        <v>32898</v>
      </c>
      <c r="D7457" s="1" t="s">
        <v>78</v>
      </c>
      <c r="E7457" s="1" t="s">
        <v>1315</v>
      </c>
      <c r="F7457" s="1" t="s">
        <v>32900</v>
      </c>
      <c r="G7457" s="1" t="s">
        <v>655</v>
      </c>
      <c r="H7457" t="s">
        <v>1314</v>
      </c>
      <c r="I7457" s="1" t="s">
        <v>41</v>
      </c>
      <c r="J7457">
        <v>4.5999999999999996</v>
      </c>
    </row>
    <row r="7458" spans="1:10" hidden="1" x14ac:dyDescent="0.25">
      <c r="A7458" s="24" t="str">
        <f t="shared" si="118"/>
        <v>6631ARCELOR (BERTON SICARD)</v>
      </c>
      <c r="B7458" s="1">
        <v>6631</v>
      </c>
      <c r="C7458" s="1" t="s">
        <v>32898</v>
      </c>
      <c r="D7458" s="1" t="s">
        <v>78</v>
      </c>
      <c r="E7458" s="1" t="s">
        <v>1318</v>
      </c>
      <c r="F7458" s="1" t="s">
        <v>32900</v>
      </c>
      <c r="G7458" s="1" t="s">
        <v>655</v>
      </c>
      <c r="H7458">
        <v>6631</v>
      </c>
      <c r="I7458" s="1" t="s">
        <v>41</v>
      </c>
      <c r="J7458">
        <v>6.5</v>
      </c>
    </row>
    <row r="7459" spans="1:10" hidden="1" x14ac:dyDescent="0.25">
      <c r="A7459" s="24" t="str">
        <f t="shared" si="118"/>
        <v>6635ARCELOR (BERTON SICARD)</v>
      </c>
      <c r="B7459" s="1">
        <v>6635</v>
      </c>
      <c r="C7459" s="1" t="s">
        <v>32898</v>
      </c>
      <c r="D7459" s="1" t="s">
        <v>78</v>
      </c>
      <c r="E7459" s="1" t="s">
        <v>1319</v>
      </c>
      <c r="F7459" s="1" t="s">
        <v>32900</v>
      </c>
      <c r="G7459" s="1" t="s">
        <v>655</v>
      </c>
      <c r="H7459">
        <v>6635</v>
      </c>
      <c r="I7459" s="1" t="s">
        <v>41</v>
      </c>
      <c r="J7459">
        <v>6.5</v>
      </c>
    </row>
    <row r="7460" spans="1:10" hidden="1" x14ac:dyDescent="0.25">
      <c r="A7460" s="24" t="str">
        <f t="shared" si="118"/>
        <v>6636ARCELOR (BERTON SICARD)</v>
      </c>
      <c r="B7460" s="1">
        <v>6636</v>
      </c>
      <c r="C7460" s="1" t="s">
        <v>32898</v>
      </c>
      <c r="D7460" s="1" t="s">
        <v>78</v>
      </c>
      <c r="E7460" s="1" t="s">
        <v>1320</v>
      </c>
      <c r="F7460" s="1" t="s">
        <v>32900</v>
      </c>
      <c r="G7460" s="1" t="s">
        <v>655</v>
      </c>
      <c r="H7460">
        <v>6636</v>
      </c>
      <c r="I7460" s="1" t="s">
        <v>41</v>
      </c>
      <c r="J7460">
        <v>6.5</v>
      </c>
    </row>
    <row r="7461" spans="1:10" hidden="1" x14ac:dyDescent="0.25">
      <c r="A7461" s="24" t="str">
        <f t="shared" si="118"/>
        <v>6640ARCELOR (BERTON SICARD)</v>
      </c>
      <c r="B7461" s="1">
        <v>6640</v>
      </c>
      <c r="C7461" s="1" t="s">
        <v>32898</v>
      </c>
      <c r="D7461" s="1" t="s">
        <v>78</v>
      </c>
      <c r="E7461" s="1" t="s">
        <v>1321</v>
      </c>
      <c r="F7461" s="1" t="s">
        <v>32900</v>
      </c>
      <c r="G7461" s="1" t="s">
        <v>655</v>
      </c>
      <c r="H7461">
        <v>6640</v>
      </c>
      <c r="I7461" s="1" t="s">
        <v>41</v>
      </c>
      <c r="J7461">
        <v>6.5</v>
      </c>
    </row>
    <row r="7462" spans="1:10" hidden="1" x14ac:dyDescent="0.25">
      <c r="A7462" s="24" t="str">
        <f t="shared" si="118"/>
        <v>6641ARCELOR (BERTON SICARD)</v>
      </c>
      <c r="B7462" s="1">
        <v>6641</v>
      </c>
      <c r="C7462" s="1" t="s">
        <v>32898</v>
      </c>
      <c r="D7462" s="1" t="s">
        <v>78</v>
      </c>
      <c r="E7462" s="1" t="s">
        <v>1322</v>
      </c>
      <c r="F7462" s="1" t="s">
        <v>32900</v>
      </c>
      <c r="G7462" s="1" t="s">
        <v>655</v>
      </c>
      <c r="H7462">
        <v>6641</v>
      </c>
      <c r="I7462" s="1" t="s">
        <v>41</v>
      </c>
      <c r="J7462">
        <v>6.5</v>
      </c>
    </row>
    <row r="7463" spans="1:10" hidden="1" x14ac:dyDescent="0.25">
      <c r="A7463" s="24" t="str">
        <f t="shared" si="118"/>
        <v>6642ARCELOR (BERTON SICARD)</v>
      </c>
      <c r="B7463" s="1">
        <v>6642</v>
      </c>
      <c r="C7463" s="1" t="s">
        <v>32898</v>
      </c>
      <c r="D7463" s="1" t="s">
        <v>78</v>
      </c>
      <c r="E7463" s="1" t="s">
        <v>1323</v>
      </c>
      <c r="F7463" s="1" t="s">
        <v>32900</v>
      </c>
      <c r="G7463" s="1" t="s">
        <v>655</v>
      </c>
      <c r="H7463">
        <v>6642</v>
      </c>
      <c r="I7463" s="1" t="s">
        <v>41</v>
      </c>
      <c r="J7463">
        <v>6.5</v>
      </c>
    </row>
    <row r="7464" spans="1:10" hidden="1" x14ac:dyDescent="0.25">
      <c r="A7464" s="24" t="str">
        <f t="shared" si="118"/>
        <v>6643ARCELOR (BERTON SICARD)</v>
      </c>
      <c r="B7464" s="1">
        <v>6643</v>
      </c>
      <c r="C7464" s="1" t="s">
        <v>32898</v>
      </c>
      <c r="D7464" s="1" t="s">
        <v>78</v>
      </c>
      <c r="E7464" s="1" t="s">
        <v>1324</v>
      </c>
      <c r="F7464" s="1" t="s">
        <v>32900</v>
      </c>
      <c r="G7464" s="1" t="s">
        <v>655</v>
      </c>
      <c r="H7464">
        <v>6643</v>
      </c>
      <c r="I7464" s="1" t="s">
        <v>41</v>
      </c>
      <c r="J7464">
        <v>6.5</v>
      </c>
    </row>
    <row r="7465" spans="1:10" hidden="1" x14ac:dyDescent="0.25">
      <c r="A7465" s="24" t="str">
        <f t="shared" si="118"/>
        <v>6644ARCELOR (BERTON SICARD)</v>
      </c>
      <c r="B7465" s="1">
        <v>6644</v>
      </c>
      <c r="C7465" s="1" t="s">
        <v>32898</v>
      </c>
      <c r="D7465" s="1" t="s">
        <v>78</v>
      </c>
      <c r="E7465" s="1" t="s">
        <v>1325</v>
      </c>
      <c r="F7465" s="1" t="s">
        <v>32900</v>
      </c>
      <c r="G7465" s="1" t="s">
        <v>655</v>
      </c>
      <c r="H7465">
        <v>6644</v>
      </c>
      <c r="I7465" s="1" t="s">
        <v>41</v>
      </c>
      <c r="J7465">
        <v>6.5</v>
      </c>
    </row>
    <row r="7466" spans="1:10" hidden="1" x14ac:dyDescent="0.25">
      <c r="A7466" s="24" t="str">
        <f t="shared" si="118"/>
        <v>6645ARCELOR (BERTON SICARD)</v>
      </c>
      <c r="B7466" s="1">
        <v>6645</v>
      </c>
      <c r="C7466" s="1" t="s">
        <v>32898</v>
      </c>
      <c r="D7466" s="1" t="s">
        <v>78</v>
      </c>
      <c r="E7466" s="1" t="s">
        <v>1326</v>
      </c>
      <c r="F7466" s="1" t="s">
        <v>32900</v>
      </c>
      <c r="G7466" s="1" t="s">
        <v>655</v>
      </c>
      <c r="H7466">
        <v>6645</v>
      </c>
      <c r="I7466" s="1" t="s">
        <v>41</v>
      </c>
      <c r="J7466">
        <v>6.5</v>
      </c>
    </row>
    <row r="7467" spans="1:10" hidden="1" x14ac:dyDescent="0.25">
      <c r="A7467" s="24" t="str">
        <f t="shared" si="118"/>
        <v>6647/1ARCELOR (BERTON SICARD)</v>
      </c>
      <c r="B7467" s="1" t="s">
        <v>1327</v>
      </c>
      <c r="C7467" s="1" t="s">
        <v>32898</v>
      </c>
      <c r="D7467" s="1" t="s">
        <v>78</v>
      </c>
      <c r="E7467" s="1" t="s">
        <v>1328</v>
      </c>
      <c r="F7467" s="1" t="s">
        <v>32900</v>
      </c>
      <c r="G7467" s="1" t="s">
        <v>655</v>
      </c>
      <c r="H7467" t="s">
        <v>1327</v>
      </c>
      <c r="I7467" s="1" t="s">
        <v>41</v>
      </c>
      <c r="J7467">
        <v>1</v>
      </c>
    </row>
    <row r="7468" spans="1:10" hidden="1" x14ac:dyDescent="0.25">
      <c r="A7468" s="24" t="str">
        <f t="shared" si="118"/>
        <v>6648ARCELOR (BERTON SICARD)</v>
      </c>
      <c r="B7468" s="1">
        <v>6648</v>
      </c>
      <c r="C7468" s="1" t="s">
        <v>32898</v>
      </c>
      <c r="D7468" s="1" t="s">
        <v>78</v>
      </c>
      <c r="E7468" s="1" t="s">
        <v>1329</v>
      </c>
      <c r="F7468" s="1" t="s">
        <v>32900</v>
      </c>
      <c r="G7468" s="1" t="s">
        <v>655</v>
      </c>
      <c r="H7468">
        <v>6648</v>
      </c>
      <c r="I7468" s="1" t="s">
        <v>41</v>
      </c>
      <c r="J7468">
        <v>6.5</v>
      </c>
    </row>
    <row r="7469" spans="1:10" hidden="1" x14ac:dyDescent="0.25">
      <c r="A7469" s="24" t="str">
        <f t="shared" si="118"/>
        <v>6649ARCELOR (BERTON SICARD)</v>
      </c>
      <c r="B7469" s="1">
        <v>6649</v>
      </c>
      <c r="C7469" s="1" t="s">
        <v>32898</v>
      </c>
      <c r="D7469" s="1" t="s">
        <v>78</v>
      </c>
      <c r="E7469" s="1" t="s">
        <v>1330</v>
      </c>
      <c r="F7469" s="1" t="s">
        <v>32900</v>
      </c>
      <c r="G7469" s="1" t="s">
        <v>655</v>
      </c>
      <c r="H7469">
        <v>6649</v>
      </c>
      <c r="I7469" s="1" t="s">
        <v>41</v>
      </c>
      <c r="J7469">
        <v>6.5</v>
      </c>
    </row>
    <row r="7470" spans="1:10" hidden="1" x14ac:dyDescent="0.25">
      <c r="A7470" s="24" t="str">
        <f t="shared" si="118"/>
        <v>6650ARCELOR (BERTON SICARD)</v>
      </c>
      <c r="B7470" s="1">
        <v>6650</v>
      </c>
      <c r="C7470" s="1" t="s">
        <v>32898</v>
      </c>
      <c r="D7470" s="1" t="s">
        <v>78</v>
      </c>
      <c r="E7470" s="1" t="s">
        <v>1331</v>
      </c>
      <c r="F7470" s="1" t="s">
        <v>32900</v>
      </c>
      <c r="G7470" s="1" t="s">
        <v>655</v>
      </c>
      <c r="H7470">
        <v>6650</v>
      </c>
      <c r="I7470" s="1" t="s">
        <v>41</v>
      </c>
      <c r="J7470">
        <v>6.5</v>
      </c>
    </row>
    <row r="7471" spans="1:10" hidden="1" x14ac:dyDescent="0.25">
      <c r="A7471" s="24" t="str">
        <f t="shared" si="118"/>
        <v>6801ARCELOR (BERTON SICARD)</v>
      </c>
      <c r="B7471" s="1">
        <v>6801</v>
      </c>
      <c r="C7471" s="1" t="s">
        <v>32898</v>
      </c>
      <c r="D7471" s="1" t="s">
        <v>78</v>
      </c>
      <c r="E7471" s="1" t="s">
        <v>1332</v>
      </c>
      <c r="F7471" s="1" t="s">
        <v>32900</v>
      </c>
      <c r="G7471" s="1" t="s">
        <v>655</v>
      </c>
      <c r="H7471">
        <v>6801</v>
      </c>
      <c r="I7471" s="1" t="s">
        <v>41</v>
      </c>
      <c r="J7471">
        <v>6.5</v>
      </c>
    </row>
    <row r="7472" spans="1:10" hidden="1" x14ac:dyDescent="0.25">
      <c r="A7472" s="24" t="str">
        <f t="shared" si="118"/>
        <v>6804ARCELOR (BERTON SICARD)</v>
      </c>
      <c r="B7472" s="1">
        <v>6804</v>
      </c>
      <c r="C7472" s="1" t="s">
        <v>32898</v>
      </c>
      <c r="D7472" s="1" t="s">
        <v>78</v>
      </c>
      <c r="E7472" s="1" t="s">
        <v>1333</v>
      </c>
      <c r="F7472" s="1" t="s">
        <v>32900</v>
      </c>
      <c r="G7472" s="1" t="s">
        <v>655</v>
      </c>
      <c r="H7472">
        <v>6804</v>
      </c>
      <c r="I7472" s="1" t="s">
        <v>41</v>
      </c>
      <c r="J7472">
        <v>6.5</v>
      </c>
    </row>
    <row r="7473" spans="1:10" hidden="1" x14ac:dyDescent="0.25">
      <c r="A7473" s="24" t="str">
        <f t="shared" si="118"/>
        <v>6959ARCELOR (BERTON SICARD)</v>
      </c>
      <c r="B7473" s="1">
        <v>6959</v>
      </c>
      <c r="C7473" s="1" t="s">
        <v>32898</v>
      </c>
      <c r="D7473" s="1" t="s">
        <v>78</v>
      </c>
      <c r="E7473" s="1" t="s">
        <v>1334</v>
      </c>
      <c r="F7473" s="1" t="s">
        <v>32900</v>
      </c>
      <c r="G7473" s="1" t="s">
        <v>655</v>
      </c>
      <c r="H7473">
        <v>6959</v>
      </c>
      <c r="I7473" s="1" t="s">
        <v>41</v>
      </c>
      <c r="J7473">
        <v>6.5</v>
      </c>
    </row>
    <row r="7474" spans="1:10" hidden="1" x14ac:dyDescent="0.25">
      <c r="A7474" s="24" t="str">
        <f t="shared" si="118"/>
        <v>6973ARCELOR (BERTON SICARD)</v>
      </c>
      <c r="B7474" s="1">
        <v>6973</v>
      </c>
      <c r="C7474" s="1" t="s">
        <v>32898</v>
      </c>
      <c r="D7474" s="1" t="s">
        <v>78</v>
      </c>
      <c r="E7474" s="1" t="s">
        <v>1337</v>
      </c>
      <c r="F7474" s="1" t="s">
        <v>32900</v>
      </c>
      <c r="G7474" s="1" t="s">
        <v>655</v>
      </c>
      <c r="H7474">
        <v>6973</v>
      </c>
      <c r="I7474" s="1" t="s">
        <v>41</v>
      </c>
      <c r="J7474">
        <v>6.5</v>
      </c>
    </row>
    <row r="7475" spans="1:10" hidden="1" x14ac:dyDescent="0.25">
      <c r="A7475" s="24" t="str">
        <f t="shared" si="118"/>
        <v>6975ARCELOR (BERTON SICARD)</v>
      </c>
      <c r="B7475" s="1">
        <v>6975</v>
      </c>
      <c r="C7475" s="1" t="s">
        <v>32898</v>
      </c>
      <c r="D7475" s="1" t="s">
        <v>78</v>
      </c>
      <c r="E7475" s="1" t="s">
        <v>1338</v>
      </c>
      <c r="F7475" s="1" t="s">
        <v>32900</v>
      </c>
      <c r="G7475" s="1" t="s">
        <v>655</v>
      </c>
      <c r="H7475">
        <v>6975</v>
      </c>
      <c r="I7475" s="1" t="s">
        <v>41</v>
      </c>
      <c r="J7475">
        <v>6.5</v>
      </c>
    </row>
    <row r="7476" spans="1:10" hidden="1" x14ac:dyDescent="0.25">
      <c r="A7476" s="24" t="str">
        <f t="shared" si="118"/>
        <v>6976ARCELOR (BERTON SICARD)</v>
      </c>
      <c r="B7476" s="1">
        <v>6976</v>
      </c>
      <c r="C7476" s="1" t="s">
        <v>32898</v>
      </c>
      <c r="D7476" s="1" t="s">
        <v>168</v>
      </c>
      <c r="E7476" s="1" t="s">
        <v>1339</v>
      </c>
      <c r="F7476" s="1" t="s">
        <v>32900</v>
      </c>
      <c r="G7476" s="1" t="s">
        <v>655</v>
      </c>
      <c r="H7476">
        <v>6976</v>
      </c>
      <c r="I7476" s="1" t="s">
        <v>41</v>
      </c>
      <c r="J7476">
        <v>6.5</v>
      </c>
    </row>
    <row r="7477" spans="1:10" hidden="1" x14ac:dyDescent="0.25">
      <c r="A7477" s="24" t="str">
        <f t="shared" si="118"/>
        <v>6982ARCELOR (BERTON SICARD)</v>
      </c>
      <c r="B7477" s="1">
        <v>6982</v>
      </c>
      <c r="C7477" s="1" t="s">
        <v>32898</v>
      </c>
      <c r="D7477" s="1" t="s">
        <v>78</v>
      </c>
      <c r="E7477" s="1" t="s">
        <v>1340</v>
      </c>
      <c r="F7477" s="1" t="s">
        <v>32900</v>
      </c>
      <c r="G7477" s="1" t="s">
        <v>655</v>
      </c>
      <c r="H7477">
        <v>6982</v>
      </c>
      <c r="I7477" s="1" t="s">
        <v>41</v>
      </c>
      <c r="J7477">
        <v>1</v>
      </c>
    </row>
    <row r="7478" spans="1:10" hidden="1" x14ac:dyDescent="0.25">
      <c r="A7478" s="24" t="str">
        <f t="shared" si="118"/>
        <v>6984ARCELOR (BERTON SICARD)</v>
      </c>
      <c r="B7478" s="1">
        <v>6984</v>
      </c>
      <c r="C7478" s="1" t="s">
        <v>32898</v>
      </c>
      <c r="D7478" s="1" t="s">
        <v>78</v>
      </c>
      <c r="E7478" s="1" t="s">
        <v>2252</v>
      </c>
      <c r="F7478" s="1" t="s">
        <v>32900</v>
      </c>
      <c r="G7478" s="1" t="s">
        <v>655</v>
      </c>
      <c r="H7478">
        <v>6984</v>
      </c>
      <c r="I7478" s="1" t="s">
        <v>41</v>
      </c>
      <c r="J7478">
        <v>1</v>
      </c>
    </row>
    <row r="7479" spans="1:10" hidden="1" x14ac:dyDescent="0.25">
      <c r="A7479" s="24" t="str">
        <f t="shared" si="118"/>
        <v>6986ARCELOR (BERTON SICARD)</v>
      </c>
      <c r="B7479" s="1">
        <v>6986</v>
      </c>
      <c r="C7479" s="1" t="s">
        <v>32898</v>
      </c>
      <c r="D7479" s="1" t="s">
        <v>78</v>
      </c>
      <c r="E7479" s="1" t="s">
        <v>2253</v>
      </c>
      <c r="F7479" s="1" t="s">
        <v>32900</v>
      </c>
      <c r="G7479" s="1" t="s">
        <v>655</v>
      </c>
      <c r="H7479">
        <v>6986</v>
      </c>
      <c r="I7479" s="1" t="s">
        <v>41</v>
      </c>
      <c r="J7479">
        <v>1</v>
      </c>
    </row>
    <row r="7480" spans="1:10" hidden="1" x14ac:dyDescent="0.25">
      <c r="A7480" s="24" t="str">
        <f t="shared" si="118"/>
        <v>7014ARCELOR (BERTON SICARD)</v>
      </c>
      <c r="B7480" s="1">
        <v>7014</v>
      </c>
      <c r="C7480" s="1" t="s">
        <v>32898</v>
      </c>
      <c r="D7480" s="1" t="s">
        <v>78</v>
      </c>
      <c r="E7480" s="1" t="s">
        <v>1071</v>
      </c>
      <c r="F7480" s="1" t="s">
        <v>32900</v>
      </c>
      <c r="G7480" s="1" t="s">
        <v>655</v>
      </c>
      <c r="H7480">
        <v>7014</v>
      </c>
      <c r="I7480" s="1" t="s">
        <v>41</v>
      </c>
      <c r="J7480">
        <v>6.5</v>
      </c>
    </row>
    <row r="7481" spans="1:10" hidden="1" x14ac:dyDescent="0.25">
      <c r="A7481" s="24" t="str">
        <f t="shared" si="118"/>
        <v>7016/4THARCELOR (BERTON SICARD)</v>
      </c>
      <c r="B7481" s="1" t="s">
        <v>1342</v>
      </c>
      <c r="C7481" s="1" t="s">
        <v>32898</v>
      </c>
      <c r="D7481" s="1" t="s">
        <v>78</v>
      </c>
      <c r="E7481" s="1" t="s">
        <v>1343</v>
      </c>
      <c r="F7481" s="1" t="s">
        <v>32900</v>
      </c>
      <c r="G7481" s="1" t="s">
        <v>655</v>
      </c>
      <c r="H7481" t="s">
        <v>1342</v>
      </c>
      <c r="I7481" s="1" t="s">
        <v>41</v>
      </c>
      <c r="J7481">
        <v>4.8</v>
      </c>
    </row>
    <row r="7482" spans="1:10" hidden="1" x14ac:dyDescent="0.25">
      <c r="A7482" s="24" t="str">
        <f t="shared" si="118"/>
        <v>7016THARCELOR (BERTON SICARD)</v>
      </c>
      <c r="B7482" s="1" t="s">
        <v>1344</v>
      </c>
      <c r="C7482" s="1" t="s">
        <v>32898</v>
      </c>
      <c r="D7482" s="1" t="s">
        <v>78</v>
      </c>
      <c r="E7482" s="1" t="s">
        <v>1343</v>
      </c>
      <c r="F7482" s="1" t="s">
        <v>32900</v>
      </c>
      <c r="G7482" s="1" t="s">
        <v>655</v>
      </c>
      <c r="H7482" t="s">
        <v>1344</v>
      </c>
      <c r="I7482" s="1" t="s">
        <v>41</v>
      </c>
      <c r="J7482">
        <v>6.5</v>
      </c>
    </row>
    <row r="7483" spans="1:10" hidden="1" x14ac:dyDescent="0.25">
      <c r="A7483" s="24" t="str">
        <f t="shared" si="118"/>
        <v>7017/4THARCELOR (BERTON SICARD)</v>
      </c>
      <c r="B7483" s="1" t="s">
        <v>1345</v>
      </c>
      <c r="C7483" s="1" t="s">
        <v>32898</v>
      </c>
      <c r="D7483" s="1" t="s">
        <v>78</v>
      </c>
      <c r="E7483" s="1" t="s">
        <v>1346</v>
      </c>
      <c r="F7483" s="1" t="s">
        <v>32900</v>
      </c>
      <c r="G7483" s="1" t="s">
        <v>655</v>
      </c>
      <c r="H7483" t="s">
        <v>1345</v>
      </c>
      <c r="I7483" s="1" t="s">
        <v>41</v>
      </c>
      <c r="J7483">
        <v>4.8</v>
      </c>
    </row>
    <row r="7484" spans="1:10" hidden="1" x14ac:dyDescent="0.25">
      <c r="A7484" s="24" t="str">
        <f t="shared" si="118"/>
        <v>7017THARCELOR (BERTON SICARD)</v>
      </c>
      <c r="B7484" s="1" t="s">
        <v>1347</v>
      </c>
      <c r="C7484" s="1" t="s">
        <v>32898</v>
      </c>
      <c r="D7484" s="1" t="s">
        <v>78</v>
      </c>
      <c r="E7484" s="1" t="s">
        <v>1346</v>
      </c>
      <c r="F7484" s="1" t="s">
        <v>32900</v>
      </c>
      <c r="G7484" s="1" t="s">
        <v>655</v>
      </c>
      <c r="H7484" t="s">
        <v>1347</v>
      </c>
      <c r="I7484" s="1" t="s">
        <v>41</v>
      </c>
      <c r="J7484">
        <v>6.5</v>
      </c>
    </row>
    <row r="7485" spans="1:10" hidden="1" x14ac:dyDescent="0.25">
      <c r="A7485" s="24" t="str">
        <f t="shared" si="118"/>
        <v>7028ARCELOR (BERTON SICARD)</v>
      </c>
      <c r="B7485" s="1">
        <v>7028</v>
      </c>
      <c r="C7485" s="1" t="s">
        <v>32898</v>
      </c>
      <c r="D7485" s="1" t="s">
        <v>78</v>
      </c>
      <c r="E7485" s="1" t="s">
        <v>1352</v>
      </c>
      <c r="F7485" s="1" t="s">
        <v>32900</v>
      </c>
      <c r="G7485" s="1" t="s">
        <v>655</v>
      </c>
      <c r="H7485">
        <v>7028</v>
      </c>
      <c r="I7485" s="1" t="s">
        <v>41</v>
      </c>
      <c r="J7485">
        <v>6.5</v>
      </c>
    </row>
    <row r="7486" spans="1:10" hidden="1" x14ac:dyDescent="0.25">
      <c r="A7486" s="24" t="str">
        <f t="shared" si="118"/>
        <v>7038ARCELOR (BERTON SICARD)</v>
      </c>
      <c r="B7486" s="1">
        <v>7038</v>
      </c>
      <c r="C7486" s="1" t="s">
        <v>32898</v>
      </c>
      <c r="D7486" s="1" t="s">
        <v>78</v>
      </c>
      <c r="E7486" s="1" t="s">
        <v>1353</v>
      </c>
      <c r="F7486" s="1" t="s">
        <v>32900</v>
      </c>
      <c r="G7486" s="1" t="s">
        <v>655</v>
      </c>
      <c r="H7486">
        <v>7038</v>
      </c>
      <c r="I7486" s="1" t="s">
        <v>41</v>
      </c>
      <c r="J7486">
        <v>6.5</v>
      </c>
    </row>
    <row r="7487" spans="1:10" hidden="1" x14ac:dyDescent="0.25">
      <c r="A7487" s="24" t="str">
        <f t="shared" si="118"/>
        <v>7039ARCELOR (BERTON SICARD)</v>
      </c>
      <c r="B7487" s="1">
        <v>7039</v>
      </c>
      <c r="C7487" s="1" t="s">
        <v>32898</v>
      </c>
      <c r="D7487" s="1" t="s">
        <v>78</v>
      </c>
      <c r="E7487" s="1" t="s">
        <v>1354</v>
      </c>
      <c r="F7487" s="1" t="s">
        <v>32900</v>
      </c>
      <c r="G7487" s="1" t="s">
        <v>655</v>
      </c>
      <c r="H7487">
        <v>7039</v>
      </c>
      <c r="I7487" s="1" t="s">
        <v>41</v>
      </c>
      <c r="J7487">
        <v>6.5</v>
      </c>
    </row>
    <row r="7488" spans="1:10" hidden="1" x14ac:dyDescent="0.25">
      <c r="A7488" s="24" t="str">
        <f t="shared" si="118"/>
        <v>7042ARCELOR (BERTON SICARD)</v>
      </c>
      <c r="B7488" s="1">
        <v>7042</v>
      </c>
      <c r="C7488" s="1" t="s">
        <v>32898</v>
      </c>
      <c r="D7488" s="1" t="s">
        <v>78</v>
      </c>
      <c r="E7488" s="1" t="s">
        <v>1355</v>
      </c>
      <c r="F7488" s="1" t="s">
        <v>32900</v>
      </c>
      <c r="G7488" s="1" t="s">
        <v>655</v>
      </c>
      <c r="H7488">
        <v>7042</v>
      </c>
      <c r="I7488" s="1" t="s">
        <v>41</v>
      </c>
      <c r="J7488">
        <v>6.5</v>
      </c>
    </row>
    <row r="7489" spans="1:10" hidden="1" x14ac:dyDescent="0.25">
      <c r="A7489" s="24" t="str">
        <f t="shared" si="118"/>
        <v>7044ARCELOR (BERTON SICARD)</v>
      </c>
      <c r="B7489" s="1">
        <v>7044</v>
      </c>
      <c r="C7489" s="1" t="s">
        <v>32898</v>
      </c>
      <c r="D7489" s="1" t="s">
        <v>78</v>
      </c>
      <c r="E7489" s="1" t="s">
        <v>1356</v>
      </c>
      <c r="F7489" s="1" t="s">
        <v>32900</v>
      </c>
      <c r="G7489" s="1" t="s">
        <v>655</v>
      </c>
      <c r="H7489">
        <v>7044</v>
      </c>
      <c r="I7489" s="1" t="s">
        <v>41</v>
      </c>
      <c r="J7489">
        <v>6.5</v>
      </c>
    </row>
    <row r="7490" spans="1:10" hidden="1" x14ac:dyDescent="0.25">
      <c r="A7490" s="24" t="str">
        <f t="shared" si="118"/>
        <v>7054THARCELOR (BERTON SICARD)</v>
      </c>
      <c r="B7490" s="1" t="s">
        <v>1360</v>
      </c>
      <c r="C7490" s="1" t="s">
        <v>32898</v>
      </c>
      <c r="D7490" s="1" t="s">
        <v>78</v>
      </c>
      <c r="E7490" s="1" t="s">
        <v>1361</v>
      </c>
      <c r="F7490" s="1" t="s">
        <v>32900</v>
      </c>
      <c r="G7490" s="1" t="s">
        <v>655</v>
      </c>
      <c r="H7490" t="s">
        <v>1360</v>
      </c>
      <c r="I7490" s="1" t="s">
        <v>41</v>
      </c>
      <c r="J7490">
        <v>6.5</v>
      </c>
    </row>
    <row r="7491" spans="1:10" hidden="1" x14ac:dyDescent="0.25">
      <c r="A7491" s="24" t="str">
        <f t="shared" si="118"/>
        <v>7056THARCELOR (BERTON SICARD)</v>
      </c>
      <c r="B7491" s="1" t="s">
        <v>1362</v>
      </c>
      <c r="C7491" s="1" t="s">
        <v>32898</v>
      </c>
      <c r="D7491" s="1" t="s">
        <v>78</v>
      </c>
      <c r="E7491" s="1" t="s">
        <v>1363</v>
      </c>
      <c r="F7491" s="1" t="s">
        <v>32900</v>
      </c>
      <c r="G7491" s="1" t="s">
        <v>655</v>
      </c>
      <c r="H7491" t="s">
        <v>1362</v>
      </c>
      <c r="I7491" s="1" t="s">
        <v>41</v>
      </c>
      <c r="J7491">
        <v>6.5</v>
      </c>
    </row>
    <row r="7492" spans="1:10" hidden="1" x14ac:dyDescent="0.25">
      <c r="A7492" s="24" t="str">
        <f t="shared" si="118"/>
        <v>7108ARCELOR (BERTON SICARD)</v>
      </c>
      <c r="B7492" s="1">
        <v>7108</v>
      </c>
      <c r="C7492" s="1" t="s">
        <v>32898</v>
      </c>
      <c r="D7492" s="1" t="s">
        <v>78</v>
      </c>
      <c r="E7492" s="1" t="s">
        <v>1365</v>
      </c>
      <c r="F7492" s="1" t="s">
        <v>32900</v>
      </c>
      <c r="G7492" s="1" t="s">
        <v>655</v>
      </c>
      <c r="H7492">
        <v>7108</v>
      </c>
      <c r="I7492" s="1" t="s">
        <v>41</v>
      </c>
      <c r="J7492">
        <v>6.5</v>
      </c>
    </row>
    <row r="7493" spans="1:10" hidden="1" x14ac:dyDescent="0.25">
      <c r="A7493" s="24" t="str">
        <f t="shared" si="118"/>
        <v>7115ARCELOR (BERTON SICARD)</v>
      </c>
      <c r="B7493" s="1">
        <v>7115</v>
      </c>
      <c r="C7493" s="1" t="s">
        <v>32898</v>
      </c>
      <c r="D7493" s="1" t="s">
        <v>78</v>
      </c>
      <c r="E7493" s="1" t="s">
        <v>2338</v>
      </c>
      <c r="F7493" s="1" t="s">
        <v>32900</v>
      </c>
      <c r="G7493" s="1" t="s">
        <v>655</v>
      </c>
      <c r="H7493">
        <v>7115</v>
      </c>
      <c r="I7493" s="1" t="s">
        <v>41</v>
      </c>
      <c r="J7493">
        <v>1</v>
      </c>
    </row>
    <row r="7494" spans="1:10" hidden="1" x14ac:dyDescent="0.25">
      <c r="A7494" s="24" t="str">
        <f t="shared" si="118"/>
        <v>7117ARCELOR (BERTON SICARD)</v>
      </c>
      <c r="B7494" s="1">
        <v>7117</v>
      </c>
      <c r="C7494" s="1" t="s">
        <v>32898</v>
      </c>
      <c r="D7494" s="1" t="s">
        <v>78</v>
      </c>
      <c r="E7494" s="1" t="s">
        <v>2339</v>
      </c>
      <c r="F7494" s="1" t="s">
        <v>32900</v>
      </c>
      <c r="G7494" s="1" t="s">
        <v>655</v>
      </c>
      <c r="H7494">
        <v>7117</v>
      </c>
      <c r="I7494" s="1" t="s">
        <v>41</v>
      </c>
      <c r="J7494">
        <v>1</v>
      </c>
    </row>
    <row r="7495" spans="1:10" hidden="1" x14ac:dyDescent="0.25">
      <c r="A7495" s="24" t="str">
        <f t="shared" si="118"/>
        <v>7127/4THARCELOR (BERTON SICARD)</v>
      </c>
      <c r="B7495" s="1" t="s">
        <v>1372</v>
      </c>
      <c r="C7495" s="1" t="s">
        <v>32898</v>
      </c>
      <c r="D7495" s="1" t="s">
        <v>168</v>
      </c>
      <c r="E7495" s="1" t="s">
        <v>1373</v>
      </c>
      <c r="F7495" s="1" t="s">
        <v>32900</v>
      </c>
      <c r="G7495" s="1" t="s">
        <v>655</v>
      </c>
      <c r="H7495" t="s">
        <v>1372</v>
      </c>
      <c r="I7495" s="1" t="s">
        <v>41</v>
      </c>
      <c r="J7495">
        <v>4.8</v>
      </c>
    </row>
    <row r="7496" spans="1:10" hidden="1" x14ac:dyDescent="0.25">
      <c r="A7496" s="24" t="str">
        <f t="shared" si="118"/>
        <v>7127THARCELOR (BERTON SICARD)</v>
      </c>
      <c r="B7496" s="1" t="s">
        <v>1374</v>
      </c>
      <c r="C7496" s="1" t="s">
        <v>32898</v>
      </c>
      <c r="D7496" s="1" t="s">
        <v>168</v>
      </c>
      <c r="E7496" s="1" t="s">
        <v>1375</v>
      </c>
      <c r="F7496" s="1" t="s">
        <v>32900</v>
      </c>
      <c r="G7496" s="1" t="s">
        <v>655</v>
      </c>
      <c r="H7496" t="s">
        <v>1374</v>
      </c>
      <c r="I7496" s="1" t="s">
        <v>41</v>
      </c>
      <c r="J7496">
        <v>6.5</v>
      </c>
    </row>
    <row r="7497" spans="1:10" hidden="1" x14ac:dyDescent="0.25">
      <c r="A7497" s="24" t="str">
        <f t="shared" si="118"/>
        <v>7130/3THARCELOR (BERTON SICARD)</v>
      </c>
      <c r="B7497" s="1" t="s">
        <v>1376</v>
      </c>
      <c r="C7497" s="1" t="s">
        <v>32898</v>
      </c>
      <c r="D7497" s="1" t="s">
        <v>78</v>
      </c>
      <c r="E7497" s="1" t="s">
        <v>601</v>
      </c>
      <c r="F7497" s="1" t="s">
        <v>32900</v>
      </c>
      <c r="G7497" s="1" t="s">
        <v>655</v>
      </c>
      <c r="H7497" t="s">
        <v>1376</v>
      </c>
      <c r="I7497" s="1" t="s">
        <v>41</v>
      </c>
      <c r="J7497">
        <v>3.25</v>
      </c>
    </row>
    <row r="7498" spans="1:10" hidden="1" x14ac:dyDescent="0.25">
      <c r="A7498" s="24" t="str">
        <f t="shared" si="118"/>
        <v>7133ARCELOR (BERTON SICARD)</v>
      </c>
      <c r="B7498" s="1">
        <v>7133</v>
      </c>
      <c r="C7498" s="1" t="s">
        <v>32898</v>
      </c>
      <c r="D7498" s="1" t="s">
        <v>78</v>
      </c>
      <c r="E7498" s="1" t="s">
        <v>1377</v>
      </c>
      <c r="F7498" s="1" t="s">
        <v>32900</v>
      </c>
      <c r="G7498" s="1" t="s">
        <v>655</v>
      </c>
      <c r="H7498">
        <v>7133</v>
      </c>
      <c r="I7498" s="1" t="s">
        <v>41</v>
      </c>
      <c r="J7498">
        <v>6.5</v>
      </c>
    </row>
    <row r="7499" spans="1:10" hidden="1" x14ac:dyDescent="0.25">
      <c r="A7499" s="24" t="str">
        <f t="shared" si="118"/>
        <v>7134ARCELOR (BERTON SICARD)</v>
      </c>
      <c r="B7499" s="1">
        <v>7134</v>
      </c>
      <c r="C7499" s="1" t="s">
        <v>32898</v>
      </c>
      <c r="D7499" s="1" t="s">
        <v>78</v>
      </c>
      <c r="E7499" s="1" t="s">
        <v>1378</v>
      </c>
      <c r="F7499" s="1" t="s">
        <v>32900</v>
      </c>
      <c r="G7499" s="1" t="s">
        <v>655</v>
      </c>
      <c r="H7499">
        <v>7134</v>
      </c>
      <c r="I7499" s="1" t="s">
        <v>41</v>
      </c>
      <c r="J7499">
        <v>6.5</v>
      </c>
    </row>
    <row r="7500" spans="1:10" hidden="1" x14ac:dyDescent="0.25">
      <c r="A7500" s="24" t="str">
        <f t="shared" ref="A7500:A7563" si="119">B7500&amp;F7500</f>
        <v>7150THARCELOR (BERTON SICARD)</v>
      </c>
      <c r="B7500" s="1" t="s">
        <v>1380</v>
      </c>
      <c r="C7500" s="1" t="s">
        <v>32898</v>
      </c>
      <c r="D7500" s="1" t="s">
        <v>78</v>
      </c>
      <c r="E7500" s="1" t="s">
        <v>1381</v>
      </c>
      <c r="F7500" s="1" t="s">
        <v>32900</v>
      </c>
      <c r="G7500" s="1" t="s">
        <v>655</v>
      </c>
      <c r="H7500" t="s">
        <v>1380</v>
      </c>
      <c r="I7500" s="1" t="s">
        <v>41</v>
      </c>
      <c r="J7500">
        <v>6.5</v>
      </c>
    </row>
    <row r="7501" spans="1:10" hidden="1" x14ac:dyDescent="0.25">
      <c r="A7501" s="24" t="str">
        <f t="shared" si="119"/>
        <v>7151ARCELOR (BERTON SICARD)</v>
      </c>
      <c r="B7501" s="1">
        <v>7151</v>
      </c>
      <c r="C7501" s="1" t="s">
        <v>32898</v>
      </c>
      <c r="D7501" s="1" t="s">
        <v>78</v>
      </c>
      <c r="E7501" s="1" t="s">
        <v>1382</v>
      </c>
      <c r="F7501" s="1" t="s">
        <v>32900</v>
      </c>
      <c r="G7501" s="1" t="s">
        <v>655</v>
      </c>
      <c r="H7501">
        <v>7151</v>
      </c>
      <c r="I7501" s="1" t="s">
        <v>41</v>
      </c>
      <c r="J7501">
        <v>6.5</v>
      </c>
    </row>
    <row r="7502" spans="1:10" hidden="1" x14ac:dyDescent="0.25">
      <c r="A7502" s="24" t="str">
        <f t="shared" si="119"/>
        <v>7152/4THARCELOR (BERTON SICARD)</v>
      </c>
      <c r="B7502" s="1" t="s">
        <v>1383</v>
      </c>
      <c r="C7502" s="1" t="s">
        <v>32898</v>
      </c>
      <c r="D7502" s="1" t="s">
        <v>78</v>
      </c>
      <c r="E7502" s="1" t="s">
        <v>1384</v>
      </c>
      <c r="F7502" s="1" t="s">
        <v>32900</v>
      </c>
      <c r="G7502" s="1" t="s">
        <v>655</v>
      </c>
      <c r="H7502" t="s">
        <v>1383</v>
      </c>
      <c r="I7502" s="1" t="s">
        <v>41</v>
      </c>
      <c r="J7502">
        <v>4.8</v>
      </c>
    </row>
    <row r="7503" spans="1:10" hidden="1" x14ac:dyDescent="0.25">
      <c r="A7503" s="24" t="str">
        <f t="shared" si="119"/>
        <v>7152THARCELOR (BERTON SICARD)</v>
      </c>
      <c r="B7503" s="1" t="s">
        <v>1385</v>
      </c>
      <c r="C7503" s="1" t="s">
        <v>32898</v>
      </c>
      <c r="D7503" s="1" t="s">
        <v>78</v>
      </c>
      <c r="E7503" s="1" t="s">
        <v>1384</v>
      </c>
      <c r="F7503" s="1" t="s">
        <v>32900</v>
      </c>
      <c r="G7503" s="1" t="s">
        <v>655</v>
      </c>
      <c r="H7503" t="s">
        <v>1385</v>
      </c>
      <c r="I7503" s="1" t="s">
        <v>41</v>
      </c>
      <c r="J7503">
        <v>6.5</v>
      </c>
    </row>
    <row r="7504" spans="1:10" hidden="1" x14ac:dyDescent="0.25">
      <c r="A7504" s="24" t="str">
        <f t="shared" si="119"/>
        <v>7153ARCELOR (BERTON SICARD)</v>
      </c>
      <c r="B7504" s="1">
        <v>7153</v>
      </c>
      <c r="C7504" s="1" t="s">
        <v>32898</v>
      </c>
      <c r="D7504" s="1" t="s">
        <v>78</v>
      </c>
      <c r="E7504" s="1" t="s">
        <v>1386</v>
      </c>
      <c r="F7504" s="1" t="s">
        <v>32900</v>
      </c>
      <c r="G7504" s="1" t="s">
        <v>655</v>
      </c>
      <c r="H7504">
        <v>7153</v>
      </c>
      <c r="I7504" s="1" t="s">
        <v>41</v>
      </c>
      <c r="J7504">
        <v>6.5</v>
      </c>
    </row>
    <row r="7505" spans="1:10" hidden="1" x14ac:dyDescent="0.25">
      <c r="A7505" s="24" t="str">
        <f t="shared" si="119"/>
        <v>7208ARCELOR (BERTON SICARD)</v>
      </c>
      <c r="B7505" s="1">
        <v>7208</v>
      </c>
      <c r="C7505" s="1" t="s">
        <v>32898</v>
      </c>
      <c r="D7505" s="1" t="s">
        <v>78</v>
      </c>
      <c r="E7505" s="1" t="s">
        <v>1073</v>
      </c>
      <c r="F7505" s="1" t="s">
        <v>32900</v>
      </c>
      <c r="G7505" s="1" t="s">
        <v>655</v>
      </c>
      <c r="H7505">
        <v>7208</v>
      </c>
      <c r="I7505" s="1" t="s">
        <v>41</v>
      </c>
      <c r="J7505">
        <v>6.5</v>
      </c>
    </row>
    <row r="7506" spans="1:10" hidden="1" x14ac:dyDescent="0.25">
      <c r="A7506" s="24" t="str">
        <f t="shared" si="119"/>
        <v>7210ARCELOR (BERTON SICARD)</v>
      </c>
      <c r="B7506" s="1">
        <v>7210</v>
      </c>
      <c r="C7506" s="1" t="s">
        <v>32898</v>
      </c>
      <c r="D7506" s="1" t="s">
        <v>78</v>
      </c>
      <c r="E7506" s="1" t="s">
        <v>1389</v>
      </c>
      <c r="F7506" s="1" t="s">
        <v>32900</v>
      </c>
      <c r="G7506" s="1" t="s">
        <v>655</v>
      </c>
      <c r="H7506">
        <v>7210</v>
      </c>
      <c r="I7506" s="1" t="s">
        <v>41</v>
      </c>
      <c r="J7506">
        <v>6.5</v>
      </c>
    </row>
    <row r="7507" spans="1:10" hidden="1" x14ac:dyDescent="0.25">
      <c r="A7507" s="24" t="str">
        <f t="shared" si="119"/>
        <v>7211ARCELOR (BERTON SICARD)</v>
      </c>
      <c r="B7507" s="1">
        <v>7211</v>
      </c>
      <c r="C7507" s="1" t="s">
        <v>32898</v>
      </c>
      <c r="D7507" s="1" t="s">
        <v>78</v>
      </c>
      <c r="E7507" s="1" t="s">
        <v>1390</v>
      </c>
      <c r="F7507" s="1" t="s">
        <v>32900</v>
      </c>
      <c r="G7507" s="1" t="s">
        <v>655</v>
      </c>
      <c r="H7507">
        <v>7211</v>
      </c>
      <c r="I7507" s="1" t="s">
        <v>41</v>
      </c>
      <c r="J7507">
        <v>6.5</v>
      </c>
    </row>
    <row r="7508" spans="1:10" hidden="1" x14ac:dyDescent="0.25">
      <c r="A7508" s="24" t="str">
        <f t="shared" si="119"/>
        <v>7211/4ARCELOR (BERTON SICARD)</v>
      </c>
      <c r="B7508" s="1" t="s">
        <v>1391</v>
      </c>
      <c r="C7508" s="1" t="s">
        <v>32898</v>
      </c>
      <c r="D7508" s="1" t="s">
        <v>78</v>
      </c>
      <c r="E7508" s="1" t="s">
        <v>1390</v>
      </c>
      <c r="F7508" s="1" t="s">
        <v>32900</v>
      </c>
      <c r="G7508" s="1" t="s">
        <v>655</v>
      </c>
      <c r="H7508" t="s">
        <v>1391</v>
      </c>
      <c r="I7508" s="1" t="s">
        <v>41</v>
      </c>
      <c r="J7508">
        <v>4.7</v>
      </c>
    </row>
    <row r="7509" spans="1:10" hidden="1" x14ac:dyDescent="0.25">
      <c r="A7509" s="24" t="str">
        <f t="shared" si="119"/>
        <v>7212ARCELOR (BERTON SICARD)</v>
      </c>
      <c r="B7509" s="1">
        <v>7212</v>
      </c>
      <c r="C7509" s="1" t="s">
        <v>32898</v>
      </c>
      <c r="D7509" s="1" t="s">
        <v>78</v>
      </c>
      <c r="E7509" s="1" t="s">
        <v>1392</v>
      </c>
      <c r="F7509" s="1" t="s">
        <v>32900</v>
      </c>
      <c r="G7509" s="1" t="s">
        <v>655</v>
      </c>
      <c r="H7509">
        <v>7212</v>
      </c>
      <c r="I7509" s="1" t="s">
        <v>41</v>
      </c>
      <c r="J7509">
        <v>6.5</v>
      </c>
    </row>
    <row r="7510" spans="1:10" hidden="1" x14ac:dyDescent="0.25">
      <c r="A7510" s="24" t="str">
        <f t="shared" si="119"/>
        <v>7214ARCELOR (BERTON SICARD)</v>
      </c>
      <c r="B7510" s="1">
        <v>7214</v>
      </c>
      <c r="C7510" s="1" t="s">
        <v>32898</v>
      </c>
      <c r="D7510" s="1" t="s">
        <v>78</v>
      </c>
      <c r="E7510" s="1" t="s">
        <v>1393</v>
      </c>
      <c r="F7510" s="1" t="s">
        <v>32900</v>
      </c>
      <c r="G7510" s="1" t="s">
        <v>655</v>
      </c>
      <c r="H7510">
        <v>7214</v>
      </c>
      <c r="I7510" s="1" t="s">
        <v>41</v>
      </c>
      <c r="J7510">
        <v>6.5</v>
      </c>
    </row>
    <row r="7511" spans="1:10" hidden="1" x14ac:dyDescent="0.25">
      <c r="A7511" s="24" t="str">
        <f t="shared" si="119"/>
        <v>7215ARCELOR (BERTON SICARD)</v>
      </c>
      <c r="B7511" s="1">
        <v>7215</v>
      </c>
      <c r="C7511" s="1" t="s">
        <v>32898</v>
      </c>
      <c r="D7511" s="1" t="s">
        <v>78</v>
      </c>
      <c r="E7511" s="1" t="s">
        <v>1394</v>
      </c>
      <c r="F7511" s="1" t="s">
        <v>32900</v>
      </c>
      <c r="G7511" s="1" t="s">
        <v>655</v>
      </c>
      <c r="H7511">
        <v>7215</v>
      </c>
      <c r="I7511" s="1" t="s">
        <v>41</v>
      </c>
      <c r="J7511">
        <v>6.5</v>
      </c>
    </row>
    <row r="7512" spans="1:10" hidden="1" x14ac:dyDescent="0.25">
      <c r="A7512" s="24" t="str">
        <f t="shared" si="119"/>
        <v>7216ARCELOR (BERTON SICARD)</v>
      </c>
      <c r="B7512" s="1">
        <v>7216</v>
      </c>
      <c r="C7512" s="1" t="s">
        <v>32898</v>
      </c>
      <c r="D7512" s="1" t="s">
        <v>78</v>
      </c>
      <c r="E7512" s="1" t="s">
        <v>1395</v>
      </c>
      <c r="F7512" s="1" t="s">
        <v>32900</v>
      </c>
      <c r="G7512" s="1" t="s">
        <v>655</v>
      </c>
      <c r="H7512">
        <v>7216</v>
      </c>
      <c r="I7512" s="1" t="s">
        <v>41</v>
      </c>
      <c r="J7512">
        <v>6.5</v>
      </c>
    </row>
    <row r="7513" spans="1:10" hidden="1" x14ac:dyDescent="0.25">
      <c r="A7513" s="24" t="str">
        <f t="shared" si="119"/>
        <v>7217ARCELOR (BERTON SICARD)</v>
      </c>
      <c r="B7513" s="1">
        <v>7217</v>
      </c>
      <c r="C7513" s="1" t="s">
        <v>32898</v>
      </c>
      <c r="D7513" s="1" t="s">
        <v>78</v>
      </c>
      <c r="E7513" s="1" t="s">
        <v>1396</v>
      </c>
      <c r="F7513" s="1" t="s">
        <v>32900</v>
      </c>
      <c r="G7513" s="1" t="s">
        <v>655</v>
      </c>
      <c r="H7513">
        <v>7217</v>
      </c>
      <c r="I7513" s="1" t="s">
        <v>41</v>
      </c>
      <c r="J7513">
        <v>6.5</v>
      </c>
    </row>
    <row r="7514" spans="1:10" hidden="1" x14ac:dyDescent="0.25">
      <c r="A7514" s="24" t="str">
        <f t="shared" si="119"/>
        <v>7219ARCELOR (BERTON SICARD)</v>
      </c>
      <c r="B7514" s="1">
        <v>7219</v>
      </c>
      <c r="C7514" s="1" t="s">
        <v>32898</v>
      </c>
      <c r="D7514" s="1" t="s">
        <v>78</v>
      </c>
      <c r="E7514" s="1" t="s">
        <v>1397</v>
      </c>
      <c r="F7514" s="1" t="s">
        <v>32900</v>
      </c>
      <c r="G7514" s="1" t="s">
        <v>655</v>
      </c>
      <c r="H7514">
        <v>7219</v>
      </c>
      <c r="I7514" s="1" t="s">
        <v>41</v>
      </c>
      <c r="J7514">
        <v>6.5</v>
      </c>
    </row>
    <row r="7515" spans="1:10" hidden="1" x14ac:dyDescent="0.25">
      <c r="A7515" s="24" t="str">
        <f t="shared" si="119"/>
        <v>7257ARCELOR (BERTON SICARD)</v>
      </c>
      <c r="B7515" s="1">
        <v>7257</v>
      </c>
      <c r="C7515" s="1" t="s">
        <v>32898</v>
      </c>
      <c r="D7515" s="1" t="s">
        <v>78</v>
      </c>
      <c r="E7515" s="1" t="s">
        <v>2104</v>
      </c>
      <c r="F7515" s="1" t="s">
        <v>32900</v>
      </c>
      <c r="G7515" s="1" t="s">
        <v>655</v>
      </c>
      <c r="H7515">
        <v>7257</v>
      </c>
      <c r="I7515" s="1" t="s">
        <v>41</v>
      </c>
      <c r="J7515">
        <v>1</v>
      </c>
    </row>
    <row r="7516" spans="1:10" hidden="1" x14ac:dyDescent="0.25">
      <c r="A7516" s="24" t="str">
        <f t="shared" si="119"/>
        <v>7258ARCELOR (BERTON SICARD)</v>
      </c>
      <c r="B7516" s="1">
        <v>7258</v>
      </c>
      <c r="C7516" s="1" t="s">
        <v>32898</v>
      </c>
      <c r="D7516" s="1" t="s">
        <v>78</v>
      </c>
      <c r="E7516" s="1" t="s">
        <v>2340</v>
      </c>
      <c r="F7516" s="1" t="s">
        <v>32900</v>
      </c>
      <c r="G7516" s="1" t="s">
        <v>655</v>
      </c>
      <c r="H7516">
        <v>7258</v>
      </c>
      <c r="I7516" s="1" t="s">
        <v>41</v>
      </c>
      <c r="J7516">
        <v>1</v>
      </c>
    </row>
    <row r="7517" spans="1:10" hidden="1" x14ac:dyDescent="0.25">
      <c r="A7517" s="24" t="str">
        <f t="shared" si="119"/>
        <v>7259ARCELOR (BERTON SICARD)</v>
      </c>
      <c r="B7517" s="1">
        <v>7259</v>
      </c>
      <c r="C7517" s="1" t="s">
        <v>32898</v>
      </c>
      <c r="D7517" s="1" t="s">
        <v>78</v>
      </c>
      <c r="E7517" s="1" t="s">
        <v>2255</v>
      </c>
      <c r="F7517" s="1" t="s">
        <v>32900</v>
      </c>
      <c r="G7517" s="1" t="s">
        <v>655</v>
      </c>
      <c r="H7517">
        <v>7259</v>
      </c>
      <c r="I7517" s="1" t="s">
        <v>41</v>
      </c>
      <c r="J7517">
        <v>1</v>
      </c>
    </row>
    <row r="7518" spans="1:10" hidden="1" x14ac:dyDescent="0.25">
      <c r="A7518" s="24" t="str">
        <f t="shared" si="119"/>
        <v>7267ARCELOR (BERTON SICARD)</v>
      </c>
      <c r="B7518" s="1">
        <v>7267</v>
      </c>
      <c r="C7518" s="1" t="s">
        <v>32898</v>
      </c>
      <c r="D7518" s="1" t="s">
        <v>78</v>
      </c>
      <c r="E7518" s="1" t="s">
        <v>2256</v>
      </c>
      <c r="F7518" s="1" t="s">
        <v>32900</v>
      </c>
      <c r="G7518" s="1" t="s">
        <v>655</v>
      </c>
      <c r="H7518">
        <v>7267</v>
      </c>
      <c r="I7518" s="1" t="s">
        <v>41</v>
      </c>
      <c r="J7518">
        <v>1</v>
      </c>
    </row>
    <row r="7519" spans="1:10" hidden="1" x14ac:dyDescent="0.25">
      <c r="A7519" s="24" t="str">
        <f t="shared" si="119"/>
        <v>7300/4THARCELOR (BERTON SICARD)</v>
      </c>
      <c r="B7519" s="1" t="s">
        <v>1405</v>
      </c>
      <c r="C7519" s="1" t="s">
        <v>32898</v>
      </c>
      <c r="D7519" s="1" t="s">
        <v>78</v>
      </c>
      <c r="E7519" s="1" t="s">
        <v>1406</v>
      </c>
      <c r="F7519" s="1" t="s">
        <v>32900</v>
      </c>
      <c r="G7519" s="1" t="s">
        <v>655</v>
      </c>
      <c r="H7519" t="s">
        <v>1405</v>
      </c>
      <c r="I7519" s="1" t="s">
        <v>41</v>
      </c>
      <c r="J7519">
        <v>4.7</v>
      </c>
    </row>
    <row r="7520" spans="1:10" hidden="1" x14ac:dyDescent="0.25">
      <c r="A7520" s="24" t="str">
        <f t="shared" si="119"/>
        <v>7300THARCELOR (BERTON SICARD)</v>
      </c>
      <c r="B7520" s="1" t="s">
        <v>1407</v>
      </c>
      <c r="C7520" s="1" t="s">
        <v>32898</v>
      </c>
      <c r="D7520" s="1" t="s">
        <v>78</v>
      </c>
      <c r="E7520" s="1" t="s">
        <v>1406</v>
      </c>
      <c r="F7520" s="1" t="s">
        <v>32900</v>
      </c>
      <c r="G7520" s="1" t="s">
        <v>655</v>
      </c>
      <c r="H7520" t="s">
        <v>1407</v>
      </c>
      <c r="I7520" s="1" t="s">
        <v>41</v>
      </c>
      <c r="J7520">
        <v>6.5</v>
      </c>
    </row>
    <row r="7521" spans="1:10" hidden="1" x14ac:dyDescent="0.25">
      <c r="A7521" s="24" t="str">
        <f t="shared" si="119"/>
        <v>7301/4THARCELOR (BERTON SICARD)</v>
      </c>
      <c r="B7521" s="1" t="s">
        <v>1408</v>
      </c>
      <c r="C7521" s="1" t="s">
        <v>32898</v>
      </c>
      <c r="D7521" s="1" t="s">
        <v>78</v>
      </c>
      <c r="E7521" s="1" t="s">
        <v>1409</v>
      </c>
      <c r="F7521" s="1" t="s">
        <v>32900</v>
      </c>
      <c r="G7521" s="1" t="s">
        <v>655</v>
      </c>
      <c r="H7521" t="s">
        <v>1408</v>
      </c>
      <c r="I7521" s="1" t="s">
        <v>41</v>
      </c>
      <c r="J7521">
        <v>4.7</v>
      </c>
    </row>
    <row r="7522" spans="1:10" hidden="1" x14ac:dyDescent="0.25">
      <c r="A7522" s="24" t="str">
        <f t="shared" si="119"/>
        <v>7301THARCELOR (BERTON SICARD)</v>
      </c>
      <c r="B7522" s="1" t="s">
        <v>1410</v>
      </c>
      <c r="C7522" s="1" t="s">
        <v>32898</v>
      </c>
      <c r="D7522" s="1" t="s">
        <v>78</v>
      </c>
      <c r="E7522" s="1" t="s">
        <v>1409</v>
      </c>
      <c r="F7522" s="1" t="s">
        <v>32900</v>
      </c>
      <c r="G7522" s="1" t="s">
        <v>655</v>
      </c>
      <c r="H7522" t="s">
        <v>1410</v>
      </c>
      <c r="I7522" s="1" t="s">
        <v>41</v>
      </c>
      <c r="J7522">
        <v>6.5</v>
      </c>
    </row>
    <row r="7523" spans="1:10" hidden="1" x14ac:dyDescent="0.25">
      <c r="A7523" s="24" t="str">
        <f t="shared" si="119"/>
        <v>7302ARCELOR (BERTON SICARD)</v>
      </c>
      <c r="B7523" s="1">
        <v>7302</v>
      </c>
      <c r="C7523" s="1" t="s">
        <v>32898</v>
      </c>
      <c r="D7523" s="1" t="s">
        <v>78</v>
      </c>
      <c r="E7523" s="1" t="s">
        <v>1411</v>
      </c>
      <c r="F7523" s="1" t="s">
        <v>32900</v>
      </c>
      <c r="G7523" s="1" t="s">
        <v>655</v>
      </c>
      <c r="H7523">
        <v>7302</v>
      </c>
      <c r="I7523" s="1" t="s">
        <v>41</v>
      </c>
      <c r="J7523">
        <v>6.5</v>
      </c>
    </row>
    <row r="7524" spans="1:10" hidden="1" x14ac:dyDescent="0.25">
      <c r="A7524" s="24" t="str">
        <f t="shared" si="119"/>
        <v>7307ARCELOR (BERTON SICARD)</v>
      </c>
      <c r="B7524" s="1">
        <v>7307</v>
      </c>
      <c r="C7524" s="1" t="s">
        <v>32898</v>
      </c>
      <c r="D7524" s="1" t="s">
        <v>78</v>
      </c>
      <c r="E7524" s="1" t="s">
        <v>1420</v>
      </c>
      <c r="F7524" s="1" t="s">
        <v>32900</v>
      </c>
      <c r="G7524" s="1" t="s">
        <v>655</v>
      </c>
      <c r="H7524">
        <v>7307</v>
      </c>
      <c r="I7524" s="1" t="s">
        <v>41</v>
      </c>
      <c r="J7524">
        <v>6.5</v>
      </c>
    </row>
    <row r="7525" spans="1:10" hidden="1" x14ac:dyDescent="0.25">
      <c r="A7525" s="24" t="str">
        <f t="shared" si="119"/>
        <v>7323THARCELOR (BERTON SICARD)</v>
      </c>
      <c r="B7525" s="1" t="s">
        <v>1422</v>
      </c>
      <c r="C7525" s="1" t="s">
        <v>32898</v>
      </c>
      <c r="D7525" s="1" t="s">
        <v>78</v>
      </c>
      <c r="E7525" s="1" t="s">
        <v>1423</v>
      </c>
      <c r="F7525" s="1" t="s">
        <v>32900</v>
      </c>
      <c r="G7525" s="1" t="s">
        <v>655</v>
      </c>
      <c r="H7525" t="s">
        <v>1422</v>
      </c>
      <c r="I7525" s="1" t="s">
        <v>41</v>
      </c>
      <c r="J7525">
        <v>6.5</v>
      </c>
    </row>
    <row r="7526" spans="1:10" hidden="1" x14ac:dyDescent="0.25">
      <c r="A7526" s="24" t="str">
        <f t="shared" si="119"/>
        <v>7324/4THARCELOR (BERTON SICARD)</v>
      </c>
      <c r="B7526" s="1" t="s">
        <v>1424</v>
      </c>
      <c r="C7526" s="1" t="s">
        <v>32898</v>
      </c>
      <c r="D7526" s="1" t="s">
        <v>78</v>
      </c>
      <c r="E7526" s="1" t="s">
        <v>1425</v>
      </c>
      <c r="F7526" s="1" t="s">
        <v>32900</v>
      </c>
      <c r="G7526" s="1" t="s">
        <v>655</v>
      </c>
      <c r="H7526" t="s">
        <v>1424</v>
      </c>
      <c r="I7526" s="1" t="s">
        <v>41</v>
      </c>
      <c r="J7526">
        <v>4.7</v>
      </c>
    </row>
    <row r="7527" spans="1:10" hidden="1" x14ac:dyDescent="0.25">
      <c r="A7527" s="24" t="str">
        <f t="shared" si="119"/>
        <v>7324THARCELOR (BERTON SICARD)</v>
      </c>
      <c r="B7527" s="1" t="s">
        <v>1426</v>
      </c>
      <c r="C7527" s="1" t="s">
        <v>32898</v>
      </c>
      <c r="D7527" s="1" t="s">
        <v>78</v>
      </c>
      <c r="E7527" s="1" t="s">
        <v>1425</v>
      </c>
      <c r="F7527" s="1" t="s">
        <v>32900</v>
      </c>
      <c r="G7527" s="1" t="s">
        <v>655</v>
      </c>
      <c r="H7527" t="s">
        <v>1426</v>
      </c>
      <c r="I7527" s="1" t="s">
        <v>41</v>
      </c>
      <c r="J7527">
        <v>6.5</v>
      </c>
    </row>
    <row r="7528" spans="1:10" hidden="1" x14ac:dyDescent="0.25">
      <c r="A7528" s="24" t="str">
        <f t="shared" si="119"/>
        <v>7325THARCELOR (BERTON SICARD)</v>
      </c>
      <c r="B7528" s="1" t="s">
        <v>1427</v>
      </c>
      <c r="C7528" s="1" t="s">
        <v>32898</v>
      </c>
      <c r="D7528" s="1" t="s">
        <v>168</v>
      </c>
      <c r="E7528" s="1" t="s">
        <v>1428</v>
      </c>
      <c r="F7528" s="1" t="s">
        <v>32900</v>
      </c>
      <c r="G7528" s="1" t="s">
        <v>655</v>
      </c>
      <c r="H7528" t="s">
        <v>1427</v>
      </c>
      <c r="I7528" s="1" t="s">
        <v>41</v>
      </c>
      <c r="J7528">
        <v>6.5</v>
      </c>
    </row>
    <row r="7529" spans="1:10" hidden="1" x14ac:dyDescent="0.25">
      <c r="A7529" s="24" t="str">
        <f t="shared" si="119"/>
        <v>7330THARCELOR (BERTON SICARD)</v>
      </c>
      <c r="B7529" s="1" t="s">
        <v>1429</v>
      </c>
      <c r="C7529" s="1" t="s">
        <v>32898</v>
      </c>
      <c r="D7529" s="1" t="s">
        <v>78</v>
      </c>
      <c r="E7529" s="1" t="s">
        <v>1430</v>
      </c>
      <c r="F7529" s="1" t="s">
        <v>32900</v>
      </c>
      <c r="G7529" s="1" t="s">
        <v>655</v>
      </c>
      <c r="H7529" t="s">
        <v>1429</v>
      </c>
      <c r="I7529" s="1" t="s">
        <v>41</v>
      </c>
      <c r="J7529">
        <v>6.5</v>
      </c>
    </row>
    <row r="7530" spans="1:10" hidden="1" x14ac:dyDescent="0.25">
      <c r="A7530" s="24" t="str">
        <f t="shared" si="119"/>
        <v>413020ARCELOR (BERTON SICARD)</v>
      </c>
      <c r="B7530" s="1">
        <v>413020</v>
      </c>
      <c r="C7530" s="1" t="s">
        <v>32898</v>
      </c>
      <c r="D7530" s="1" t="s">
        <v>78</v>
      </c>
      <c r="E7530" s="1" t="s">
        <v>2472</v>
      </c>
      <c r="F7530" s="1" t="s">
        <v>32900</v>
      </c>
      <c r="G7530" s="1" t="s">
        <v>655</v>
      </c>
      <c r="H7530">
        <v>413020</v>
      </c>
      <c r="I7530" s="1" t="s">
        <v>41</v>
      </c>
      <c r="J7530">
        <v>6.5</v>
      </c>
    </row>
    <row r="7531" spans="1:10" hidden="1" x14ac:dyDescent="0.25">
      <c r="A7531" s="24" t="str">
        <f t="shared" si="119"/>
        <v>413020ARCELOR (BERTON SICARD)</v>
      </c>
      <c r="B7531" s="1">
        <v>413020</v>
      </c>
      <c r="C7531" s="1" t="s">
        <v>32898</v>
      </c>
      <c r="D7531" s="1" t="s">
        <v>78</v>
      </c>
      <c r="E7531" s="1" t="s">
        <v>2472</v>
      </c>
      <c r="F7531" s="1" t="s">
        <v>32900</v>
      </c>
      <c r="G7531" s="1" t="s">
        <v>655</v>
      </c>
      <c r="H7531">
        <v>413020</v>
      </c>
      <c r="I7531" s="1" t="s">
        <v>41</v>
      </c>
      <c r="J7531">
        <v>6.5</v>
      </c>
    </row>
    <row r="7532" spans="1:10" hidden="1" x14ac:dyDescent="0.25">
      <c r="A7532" s="24" t="str">
        <f t="shared" si="119"/>
        <v>413020ARCELOR (BERTON SICARD)</v>
      </c>
      <c r="B7532" s="1">
        <v>413020</v>
      </c>
      <c r="C7532" s="1" t="s">
        <v>32898</v>
      </c>
      <c r="D7532" s="1" t="s">
        <v>78</v>
      </c>
      <c r="E7532" s="1" t="s">
        <v>2472</v>
      </c>
      <c r="F7532" s="1" t="s">
        <v>32900</v>
      </c>
      <c r="G7532" s="1" t="s">
        <v>655</v>
      </c>
      <c r="H7532">
        <v>413020</v>
      </c>
      <c r="I7532" s="1" t="s">
        <v>41</v>
      </c>
      <c r="J7532">
        <v>6.5</v>
      </c>
    </row>
    <row r="7533" spans="1:10" hidden="1" x14ac:dyDescent="0.25">
      <c r="A7533" s="24" t="str">
        <f t="shared" si="119"/>
        <v>7607/4THARCELOR (BERTON SICARD)</v>
      </c>
      <c r="B7533" s="1" t="s">
        <v>1437</v>
      </c>
      <c r="C7533" s="1" t="s">
        <v>32898</v>
      </c>
      <c r="D7533" s="1" t="s">
        <v>78</v>
      </c>
      <c r="E7533" s="1" t="s">
        <v>1438</v>
      </c>
      <c r="F7533" s="1" t="s">
        <v>32900</v>
      </c>
      <c r="G7533" s="1" t="s">
        <v>655</v>
      </c>
      <c r="H7533" t="s">
        <v>1437</v>
      </c>
      <c r="I7533" s="1" t="s">
        <v>41</v>
      </c>
      <c r="J7533">
        <v>4.5</v>
      </c>
    </row>
    <row r="7534" spans="1:10" hidden="1" x14ac:dyDescent="0.25">
      <c r="A7534" s="24" t="str">
        <f t="shared" si="119"/>
        <v>7607THARCELOR (BERTON SICARD)</v>
      </c>
      <c r="B7534" s="1" t="s">
        <v>1439</v>
      </c>
      <c r="C7534" s="1" t="s">
        <v>32898</v>
      </c>
      <c r="D7534" s="1" t="s">
        <v>78</v>
      </c>
      <c r="E7534" s="1" t="s">
        <v>1438</v>
      </c>
      <c r="F7534" s="1" t="s">
        <v>32900</v>
      </c>
      <c r="G7534" s="1" t="s">
        <v>655</v>
      </c>
      <c r="H7534" t="s">
        <v>1439</v>
      </c>
      <c r="I7534" s="1" t="s">
        <v>41</v>
      </c>
      <c r="J7534">
        <v>6.5</v>
      </c>
    </row>
    <row r="7535" spans="1:10" hidden="1" x14ac:dyDescent="0.25">
      <c r="A7535" s="24" t="str">
        <f t="shared" si="119"/>
        <v>7618ARCELOR (BERTON SICARD)</v>
      </c>
      <c r="B7535" s="1">
        <v>7618</v>
      </c>
      <c r="C7535" s="1" t="s">
        <v>32898</v>
      </c>
      <c r="D7535" s="1" t="s">
        <v>78</v>
      </c>
      <c r="E7535" s="1" t="s">
        <v>1443</v>
      </c>
      <c r="F7535" s="1" t="s">
        <v>32900</v>
      </c>
      <c r="G7535" s="1" t="s">
        <v>655</v>
      </c>
      <c r="H7535">
        <v>7618</v>
      </c>
      <c r="I7535" s="1" t="s">
        <v>41</v>
      </c>
      <c r="J7535">
        <v>6.5</v>
      </c>
    </row>
    <row r="7536" spans="1:10" hidden="1" x14ac:dyDescent="0.25">
      <c r="A7536" s="24" t="str">
        <f t="shared" si="119"/>
        <v>7619ARCELOR (BERTON SICARD)</v>
      </c>
      <c r="B7536" s="1">
        <v>7619</v>
      </c>
      <c r="C7536" s="1" t="s">
        <v>32898</v>
      </c>
      <c r="D7536" s="1" t="s">
        <v>168</v>
      </c>
      <c r="E7536" s="1" t="s">
        <v>1444</v>
      </c>
      <c r="F7536" s="1" t="s">
        <v>32900</v>
      </c>
      <c r="G7536" s="1" t="s">
        <v>655</v>
      </c>
      <c r="H7536">
        <v>7619</v>
      </c>
      <c r="I7536" s="1" t="s">
        <v>41</v>
      </c>
      <c r="J7536">
        <v>6.5</v>
      </c>
    </row>
    <row r="7537" spans="1:10" hidden="1" x14ac:dyDescent="0.25">
      <c r="A7537" s="24" t="str">
        <f t="shared" si="119"/>
        <v>7622ARCELOR (BERTON SICARD)</v>
      </c>
      <c r="B7537" s="1">
        <v>7622</v>
      </c>
      <c r="C7537" s="1" t="s">
        <v>32898</v>
      </c>
      <c r="D7537" s="1" t="s">
        <v>78</v>
      </c>
      <c r="E7537" s="1" t="s">
        <v>1446</v>
      </c>
      <c r="F7537" s="1" t="s">
        <v>32900</v>
      </c>
      <c r="G7537" s="1" t="s">
        <v>655</v>
      </c>
      <c r="H7537">
        <v>7622</v>
      </c>
      <c r="I7537" s="1" t="s">
        <v>41</v>
      </c>
      <c r="J7537">
        <v>6.5</v>
      </c>
    </row>
    <row r="7538" spans="1:10" hidden="1" x14ac:dyDescent="0.25">
      <c r="A7538" s="24" t="str">
        <f t="shared" si="119"/>
        <v>7624/4ARCELOR (BERTON SICARD)</v>
      </c>
      <c r="B7538" s="1" t="s">
        <v>1449</v>
      </c>
      <c r="C7538" s="1" t="s">
        <v>32898</v>
      </c>
      <c r="D7538" s="1" t="s">
        <v>78</v>
      </c>
      <c r="E7538" s="1" t="s">
        <v>1448</v>
      </c>
      <c r="F7538" s="1" t="s">
        <v>32900</v>
      </c>
      <c r="G7538" s="1" t="s">
        <v>655</v>
      </c>
      <c r="H7538" t="s">
        <v>1449</v>
      </c>
      <c r="I7538" s="1" t="s">
        <v>41</v>
      </c>
      <c r="J7538">
        <v>4.7</v>
      </c>
    </row>
    <row r="7539" spans="1:10" hidden="1" x14ac:dyDescent="0.25">
      <c r="A7539" s="24" t="str">
        <f t="shared" si="119"/>
        <v>7625ARCELOR (BERTON SICARD)</v>
      </c>
      <c r="B7539" s="1">
        <v>7625</v>
      </c>
      <c r="C7539" s="1" t="s">
        <v>32898</v>
      </c>
      <c r="D7539" s="1" t="s">
        <v>78</v>
      </c>
      <c r="E7539" s="1" t="s">
        <v>1450</v>
      </c>
      <c r="F7539" s="1" t="s">
        <v>32900</v>
      </c>
      <c r="G7539" s="1" t="s">
        <v>655</v>
      </c>
      <c r="H7539">
        <v>7625</v>
      </c>
      <c r="I7539" s="1" t="s">
        <v>41</v>
      </c>
      <c r="J7539">
        <v>6.5</v>
      </c>
    </row>
    <row r="7540" spans="1:10" hidden="1" x14ac:dyDescent="0.25">
      <c r="A7540" s="24" t="str">
        <f t="shared" si="119"/>
        <v>7626/4ARCELOR (BERTON SICARD)</v>
      </c>
      <c r="B7540" s="1" t="s">
        <v>1451</v>
      </c>
      <c r="C7540" s="1" t="s">
        <v>32898</v>
      </c>
      <c r="D7540" s="1" t="s">
        <v>78</v>
      </c>
      <c r="E7540" s="1" t="s">
        <v>636</v>
      </c>
      <c r="F7540" s="1" t="s">
        <v>32900</v>
      </c>
      <c r="G7540" s="1" t="s">
        <v>655</v>
      </c>
      <c r="H7540" t="s">
        <v>1451</v>
      </c>
      <c r="I7540" s="1" t="s">
        <v>41</v>
      </c>
      <c r="J7540">
        <v>4.7</v>
      </c>
    </row>
    <row r="7541" spans="1:10" hidden="1" x14ac:dyDescent="0.25">
      <c r="A7541" s="24" t="str">
        <f t="shared" si="119"/>
        <v>7627ARCELOR (BERTON SICARD)</v>
      </c>
      <c r="B7541" s="1">
        <v>7627</v>
      </c>
      <c r="C7541" s="1" t="s">
        <v>32898</v>
      </c>
      <c r="D7541" s="1" t="s">
        <v>78</v>
      </c>
      <c r="E7541" s="1" t="s">
        <v>1452</v>
      </c>
      <c r="F7541" s="1" t="s">
        <v>32900</v>
      </c>
      <c r="G7541" s="1" t="s">
        <v>655</v>
      </c>
      <c r="H7541">
        <v>7627</v>
      </c>
      <c r="I7541" s="1" t="s">
        <v>41</v>
      </c>
      <c r="J7541">
        <v>6.5</v>
      </c>
    </row>
    <row r="7542" spans="1:10" hidden="1" x14ac:dyDescent="0.25">
      <c r="A7542" s="24" t="str">
        <f t="shared" si="119"/>
        <v>7628ARCELOR (BERTON SICARD)</v>
      </c>
      <c r="B7542" s="1">
        <v>7628</v>
      </c>
      <c r="C7542" s="1" t="s">
        <v>32898</v>
      </c>
      <c r="D7542" s="1" t="s">
        <v>78</v>
      </c>
      <c r="E7542" s="1" t="s">
        <v>1453</v>
      </c>
      <c r="F7542" s="1" t="s">
        <v>32900</v>
      </c>
      <c r="G7542" s="1" t="s">
        <v>655</v>
      </c>
      <c r="H7542">
        <v>7628</v>
      </c>
      <c r="I7542" s="1" t="s">
        <v>41</v>
      </c>
      <c r="J7542">
        <v>6.5</v>
      </c>
    </row>
    <row r="7543" spans="1:10" hidden="1" x14ac:dyDescent="0.25">
      <c r="A7543" s="24" t="str">
        <f t="shared" si="119"/>
        <v>7628/4ARCELOR (BERTON SICARD)</v>
      </c>
      <c r="B7543" s="1" t="s">
        <v>1454</v>
      </c>
      <c r="C7543" s="1" t="s">
        <v>32898</v>
      </c>
      <c r="D7543" s="1" t="s">
        <v>78</v>
      </c>
      <c r="E7543" s="1" t="s">
        <v>1453</v>
      </c>
      <c r="F7543" s="1" t="s">
        <v>32900</v>
      </c>
      <c r="G7543" s="1" t="s">
        <v>655</v>
      </c>
      <c r="H7543" t="s">
        <v>1454</v>
      </c>
      <c r="I7543" s="1" t="s">
        <v>41</v>
      </c>
      <c r="J7543">
        <v>4</v>
      </c>
    </row>
    <row r="7544" spans="1:10" hidden="1" x14ac:dyDescent="0.25">
      <c r="A7544" s="24" t="str">
        <f t="shared" si="119"/>
        <v>7629ARCELOR (BERTON SICARD)</v>
      </c>
      <c r="B7544" s="1">
        <v>7629</v>
      </c>
      <c r="C7544" s="1" t="s">
        <v>32898</v>
      </c>
      <c r="D7544" s="1" t="s">
        <v>78</v>
      </c>
      <c r="E7544" s="1" t="s">
        <v>1455</v>
      </c>
      <c r="F7544" s="1" t="s">
        <v>32900</v>
      </c>
      <c r="G7544" s="1" t="s">
        <v>655</v>
      </c>
      <c r="H7544">
        <v>7629</v>
      </c>
      <c r="I7544" s="1" t="s">
        <v>41</v>
      </c>
      <c r="J7544">
        <v>6.5</v>
      </c>
    </row>
    <row r="7545" spans="1:10" hidden="1" x14ac:dyDescent="0.25">
      <c r="A7545" s="24" t="str">
        <f t="shared" si="119"/>
        <v>7633ARCELOR (BERTON SICARD)</v>
      </c>
      <c r="B7545" s="1">
        <v>7633</v>
      </c>
      <c r="C7545" s="1" t="s">
        <v>32898</v>
      </c>
      <c r="D7545" s="1" t="s">
        <v>78</v>
      </c>
      <c r="E7545" s="1" t="s">
        <v>1456</v>
      </c>
      <c r="F7545" s="1" t="s">
        <v>32900</v>
      </c>
      <c r="G7545" s="1" t="s">
        <v>655</v>
      </c>
      <c r="H7545">
        <v>7633</v>
      </c>
      <c r="I7545" s="1" t="s">
        <v>41</v>
      </c>
      <c r="J7545">
        <v>6.5</v>
      </c>
    </row>
    <row r="7546" spans="1:10" hidden="1" x14ac:dyDescent="0.25">
      <c r="A7546" s="24" t="str">
        <f t="shared" si="119"/>
        <v>7635THARCELOR (BERTON SICARD)</v>
      </c>
      <c r="B7546" s="1" t="s">
        <v>1458</v>
      </c>
      <c r="C7546" s="1" t="s">
        <v>32898</v>
      </c>
      <c r="D7546" s="1" t="s">
        <v>78</v>
      </c>
      <c r="E7546" s="1" t="s">
        <v>1459</v>
      </c>
      <c r="F7546" s="1" t="s">
        <v>32900</v>
      </c>
      <c r="G7546" s="1" t="s">
        <v>655</v>
      </c>
      <c r="H7546" t="s">
        <v>1458</v>
      </c>
      <c r="I7546" s="1" t="s">
        <v>41</v>
      </c>
      <c r="J7546">
        <v>6.5</v>
      </c>
    </row>
    <row r="7547" spans="1:10" hidden="1" x14ac:dyDescent="0.25">
      <c r="A7547" s="24" t="str">
        <f t="shared" si="119"/>
        <v>7637THARCELOR (BERTON SICARD)</v>
      </c>
      <c r="B7547" s="1" t="s">
        <v>1461</v>
      </c>
      <c r="C7547" s="1" t="s">
        <v>32898</v>
      </c>
      <c r="D7547" s="1" t="s">
        <v>78</v>
      </c>
      <c r="E7547" s="1" t="s">
        <v>1462</v>
      </c>
      <c r="F7547" s="1" t="s">
        <v>32900</v>
      </c>
      <c r="G7547" s="1" t="s">
        <v>655</v>
      </c>
      <c r="H7547" t="s">
        <v>1461</v>
      </c>
      <c r="I7547" s="1" t="s">
        <v>41</v>
      </c>
      <c r="J7547">
        <v>6.5</v>
      </c>
    </row>
    <row r="7548" spans="1:10" hidden="1" x14ac:dyDescent="0.25">
      <c r="A7548" s="24" t="str">
        <f t="shared" si="119"/>
        <v>7644ARCELOR (BERTON SICARD)</v>
      </c>
      <c r="B7548" s="1">
        <v>7644</v>
      </c>
      <c r="C7548" s="1" t="s">
        <v>32898</v>
      </c>
      <c r="D7548" s="1" t="s">
        <v>78</v>
      </c>
      <c r="E7548" s="1" t="s">
        <v>1463</v>
      </c>
      <c r="F7548" s="1" t="s">
        <v>32900</v>
      </c>
      <c r="G7548" s="1" t="s">
        <v>655</v>
      </c>
      <c r="H7548">
        <v>7644</v>
      </c>
      <c r="I7548" s="1" t="s">
        <v>41</v>
      </c>
      <c r="J7548">
        <v>6.5</v>
      </c>
    </row>
    <row r="7549" spans="1:10" hidden="1" x14ac:dyDescent="0.25">
      <c r="A7549" s="24" t="str">
        <f t="shared" si="119"/>
        <v>7646/4ARCELOR (BERTON SICARD)</v>
      </c>
      <c r="B7549" s="1" t="s">
        <v>1464</v>
      </c>
      <c r="C7549" s="1" t="s">
        <v>32898</v>
      </c>
      <c r="D7549" s="1" t="s">
        <v>78</v>
      </c>
      <c r="E7549" s="1" t="s">
        <v>293</v>
      </c>
      <c r="F7549" s="1" t="s">
        <v>32900</v>
      </c>
      <c r="G7549" s="1" t="s">
        <v>655</v>
      </c>
      <c r="H7549" t="s">
        <v>1464</v>
      </c>
      <c r="I7549" s="1" t="s">
        <v>41</v>
      </c>
      <c r="J7549">
        <v>4.7</v>
      </c>
    </row>
    <row r="7550" spans="1:10" hidden="1" x14ac:dyDescent="0.25">
      <c r="A7550" s="24" t="str">
        <f t="shared" si="119"/>
        <v>7649ARCELOR (BERTON SICARD)</v>
      </c>
      <c r="B7550" s="1">
        <v>7649</v>
      </c>
      <c r="C7550" s="1" t="s">
        <v>32898</v>
      </c>
      <c r="D7550" s="1" t="s">
        <v>32899</v>
      </c>
      <c r="E7550" s="1" t="s">
        <v>1465</v>
      </c>
      <c r="F7550" s="1" t="s">
        <v>32900</v>
      </c>
      <c r="G7550" s="1" t="s">
        <v>655</v>
      </c>
      <c r="H7550">
        <v>7649</v>
      </c>
      <c r="I7550" s="1" t="s">
        <v>41</v>
      </c>
      <c r="J7550">
        <v>6.5</v>
      </c>
    </row>
    <row r="7551" spans="1:10" hidden="1" x14ac:dyDescent="0.25">
      <c r="A7551" s="24" t="str">
        <f t="shared" si="119"/>
        <v>7653ARCELOR (BERTON SICARD)</v>
      </c>
      <c r="B7551" s="1">
        <v>7653</v>
      </c>
      <c r="C7551" s="1" t="s">
        <v>32898</v>
      </c>
      <c r="D7551" s="1" t="s">
        <v>32899</v>
      </c>
      <c r="E7551" s="1" t="s">
        <v>1468</v>
      </c>
      <c r="F7551" s="1" t="s">
        <v>32900</v>
      </c>
      <c r="G7551" s="1" t="s">
        <v>655</v>
      </c>
      <c r="H7551">
        <v>7653</v>
      </c>
      <c r="I7551" s="1" t="s">
        <v>41</v>
      </c>
      <c r="J7551">
        <v>6.5</v>
      </c>
    </row>
    <row r="7552" spans="1:10" hidden="1" x14ac:dyDescent="0.25">
      <c r="A7552" s="24" t="str">
        <f t="shared" si="119"/>
        <v>7653/4ARCELOR (BERTON SICARD)</v>
      </c>
      <c r="B7552" s="1" t="s">
        <v>1469</v>
      </c>
      <c r="C7552" s="1" t="s">
        <v>32898</v>
      </c>
      <c r="D7552" s="1" t="s">
        <v>32899</v>
      </c>
      <c r="E7552" s="1" t="s">
        <v>1468</v>
      </c>
      <c r="F7552" s="1" t="s">
        <v>32900</v>
      </c>
      <c r="G7552" s="1" t="s">
        <v>655</v>
      </c>
      <c r="H7552" t="s">
        <v>1469</v>
      </c>
      <c r="I7552" s="1" t="s">
        <v>41</v>
      </c>
      <c r="J7552">
        <v>4</v>
      </c>
    </row>
    <row r="7553" spans="1:10" hidden="1" x14ac:dyDescent="0.25">
      <c r="A7553" s="24" t="str">
        <f t="shared" si="119"/>
        <v>7655/4ARCELOR (BERTON SICARD)</v>
      </c>
      <c r="B7553" s="1" t="s">
        <v>1470</v>
      </c>
      <c r="C7553" s="1" t="s">
        <v>32898</v>
      </c>
      <c r="D7553" s="1" t="s">
        <v>78</v>
      </c>
      <c r="E7553" s="1" t="s">
        <v>1471</v>
      </c>
      <c r="F7553" s="1" t="s">
        <v>32900</v>
      </c>
      <c r="G7553" s="1" t="s">
        <v>655</v>
      </c>
      <c r="H7553" t="s">
        <v>1470</v>
      </c>
      <c r="I7553" s="1" t="s">
        <v>41</v>
      </c>
      <c r="J7553">
        <v>4.7</v>
      </c>
    </row>
    <row r="7554" spans="1:10" hidden="1" x14ac:dyDescent="0.25">
      <c r="A7554" s="24" t="str">
        <f t="shared" si="119"/>
        <v>7657ARCELOR (BERTON SICARD)</v>
      </c>
      <c r="B7554" s="1">
        <v>7657</v>
      </c>
      <c r="C7554" s="1" t="s">
        <v>32898</v>
      </c>
      <c r="D7554" s="1" t="s">
        <v>78</v>
      </c>
      <c r="E7554" s="1" t="s">
        <v>1472</v>
      </c>
      <c r="F7554" s="1" t="s">
        <v>32900</v>
      </c>
      <c r="G7554" s="1" t="s">
        <v>655</v>
      </c>
      <c r="H7554">
        <v>7657</v>
      </c>
      <c r="I7554" s="1" t="s">
        <v>41</v>
      </c>
      <c r="J7554">
        <v>6.5</v>
      </c>
    </row>
    <row r="7555" spans="1:10" hidden="1" x14ac:dyDescent="0.25">
      <c r="A7555" s="24" t="str">
        <f t="shared" si="119"/>
        <v>7658THPARCELOR (BERTON SICARD)</v>
      </c>
      <c r="B7555" s="1" t="s">
        <v>1473</v>
      </c>
      <c r="C7555" s="1" t="s">
        <v>32898</v>
      </c>
      <c r="D7555" s="1" t="s">
        <v>78</v>
      </c>
      <c r="E7555" s="1" t="s">
        <v>1474</v>
      </c>
      <c r="F7555" s="1" t="s">
        <v>32900</v>
      </c>
      <c r="G7555" s="1" t="s">
        <v>655</v>
      </c>
      <c r="H7555" t="s">
        <v>1473</v>
      </c>
      <c r="I7555" s="1" t="s">
        <v>41</v>
      </c>
      <c r="J7555">
        <v>6.5</v>
      </c>
    </row>
    <row r="7556" spans="1:10" hidden="1" x14ac:dyDescent="0.25">
      <c r="A7556" s="24" t="str">
        <f t="shared" si="119"/>
        <v>7659ARCELOR (BERTON SICARD)</v>
      </c>
      <c r="B7556" s="1">
        <v>7659</v>
      </c>
      <c r="C7556" s="1" t="s">
        <v>32898</v>
      </c>
      <c r="D7556" s="1" t="s">
        <v>78</v>
      </c>
      <c r="E7556" s="1" t="s">
        <v>1354</v>
      </c>
      <c r="F7556" s="1" t="s">
        <v>32900</v>
      </c>
      <c r="G7556" s="1" t="s">
        <v>655</v>
      </c>
      <c r="H7556">
        <v>7659</v>
      </c>
      <c r="I7556" s="1" t="s">
        <v>41</v>
      </c>
      <c r="J7556">
        <v>6.5</v>
      </c>
    </row>
    <row r="7557" spans="1:10" hidden="1" x14ac:dyDescent="0.25">
      <c r="A7557" s="24" t="str">
        <f t="shared" si="119"/>
        <v>7661ARCELOR (BERTON SICARD)</v>
      </c>
      <c r="B7557" s="1">
        <v>7661</v>
      </c>
      <c r="C7557" s="1" t="s">
        <v>32898</v>
      </c>
      <c r="D7557" s="1" t="s">
        <v>32899</v>
      </c>
      <c r="E7557" s="1" t="s">
        <v>1476</v>
      </c>
      <c r="F7557" s="1" t="s">
        <v>32900</v>
      </c>
      <c r="G7557" s="1" t="s">
        <v>655</v>
      </c>
      <c r="H7557">
        <v>7661</v>
      </c>
      <c r="I7557" s="1" t="s">
        <v>41</v>
      </c>
      <c r="J7557">
        <v>6.5</v>
      </c>
    </row>
    <row r="7558" spans="1:10" hidden="1" x14ac:dyDescent="0.25">
      <c r="A7558" s="24" t="str">
        <f t="shared" si="119"/>
        <v>7661/4ARCELOR (BERTON SICARD)</v>
      </c>
      <c r="B7558" s="1" t="s">
        <v>1477</v>
      </c>
      <c r="C7558" s="1" t="s">
        <v>32898</v>
      </c>
      <c r="D7558" s="1" t="s">
        <v>32899</v>
      </c>
      <c r="E7558" s="1" t="s">
        <v>1476</v>
      </c>
      <c r="F7558" s="1" t="s">
        <v>32900</v>
      </c>
      <c r="G7558" s="1" t="s">
        <v>655</v>
      </c>
      <c r="H7558" t="s">
        <v>1477</v>
      </c>
      <c r="I7558" s="1" t="s">
        <v>41</v>
      </c>
      <c r="J7558">
        <v>4.7</v>
      </c>
    </row>
    <row r="7559" spans="1:10" hidden="1" x14ac:dyDescent="0.25">
      <c r="A7559" s="24" t="str">
        <f t="shared" si="119"/>
        <v>7662ARCELOR (BERTON SICARD)</v>
      </c>
      <c r="B7559" s="1">
        <v>7662</v>
      </c>
      <c r="C7559" s="1" t="s">
        <v>32898</v>
      </c>
      <c r="D7559" s="1" t="s">
        <v>78</v>
      </c>
      <c r="E7559" s="1" t="s">
        <v>1478</v>
      </c>
      <c r="F7559" s="1" t="s">
        <v>32900</v>
      </c>
      <c r="G7559" s="1" t="s">
        <v>655</v>
      </c>
      <c r="H7559">
        <v>7662</v>
      </c>
      <c r="I7559" s="1" t="s">
        <v>41</v>
      </c>
      <c r="J7559">
        <v>6.5</v>
      </c>
    </row>
    <row r="7560" spans="1:10" hidden="1" x14ac:dyDescent="0.25">
      <c r="A7560" s="24" t="str">
        <f t="shared" si="119"/>
        <v>7662/4ARCELOR (BERTON SICARD)</v>
      </c>
      <c r="B7560" s="1" t="s">
        <v>1479</v>
      </c>
      <c r="C7560" s="1" t="s">
        <v>32898</v>
      </c>
      <c r="D7560" s="1" t="s">
        <v>78</v>
      </c>
      <c r="E7560" s="1" t="s">
        <v>1478</v>
      </c>
      <c r="F7560" s="1" t="s">
        <v>32900</v>
      </c>
      <c r="G7560" s="1" t="s">
        <v>655</v>
      </c>
      <c r="H7560" t="s">
        <v>1479</v>
      </c>
      <c r="I7560" s="1" t="s">
        <v>41</v>
      </c>
      <c r="J7560">
        <v>4.7</v>
      </c>
    </row>
    <row r="7561" spans="1:10" hidden="1" x14ac:dyDescent="0.25">
      <c r="A7561" s="24" t="str">
        <f t="shared" si="119"/>
        <v>7663ARCELOR (BERTON SICARD)</v>
      </c>
      <c r="B7561" s="1">
        <v>7663</v>
      </c>
      <c r="C7561" s="1" t="s">
        <v>32898</v>
      </c>
      <c r="D7561" s="1" t="s">
        <v>78</v>
      </c>
      <c r="E7561" s="1" t="s">
        <v>1480</v>
      </c>
      <c r="F7561" s="1" t="s">
        <v>32900</v>
      </c>
      <c r="G7561" s="1" t="s">
        <v>655</v>
      </c>
      <c r="H7561">
        <v>7663</v>
      </c>
      <c r="I7561" s="1" t="s">
        <v>41</v>
      </c>
      <c r="J7561">
        <v>6.5</v>
      </c>
    </row>
    <row r="7562" spans="1:10" hidden="1" x14ac:dyDescent="0.25">
      <c r="A7562" s="24" t="str">
        <f t="shared" si="119"/>
        <v>7664/4ARCELOR (BERTON SICARD)</v>
      </c>
      <c r="B7562" s="1" t="s">
        <v>1481</v>
      </c>
      <c r="C7562" s="1" t="s">
        <v>32898</v>
      </c>
      <c r="D7562" s="1" t="s">
        <v>78</v>
      </c>
      <c r="E7562" s="1" t="s">
        <v>1482</v>
      </c>
      <c r="F7562" s="1" t="s">
        <v>32900</v>
      </c>
      <c r="G7562" s="1" t="s">
        <v>655</v>
      </c>
      <c r="H7562" t="s">
        <v>1481</v>
      </c>
      <c r="I7562" s="1" t="s">
        <v>41</v>
      </c>
      <c r="J7562">
        <v>4.7</v>
      </c>
    </row>
    <row r="7563" spans="1:10" hidden="1" x14ac:dyDescent="0.25">
      <c r="A7563" s="24" t="str">
        <f t="shared" si="119"/>
        <v>7665ARCELOR (BERTON SICARD)</v>
      </c>
      <c r="B7563" s="1">
        <v>7665</v>
      </c>
      <c r="C7563" s="1" t="s">
        <v>32898</v>
      </c>
      <c r="D7563" s="1" t="s">
        <v>168</v>
      </c>
      <c r="E7563" s="1" t="s">
        <v>1483</v>
      </c>
      <c r="F7563" s="1" t="s">
        <v>32900</v>
      </c>
      <c r="G7563" s="1" t="s">
        <v>655</v>
      </c>
      <c r="H7563">
        <v>7665</v>
      </c>
      <c r="I7563" s="1" t="s">
        <v>41</v>
      </c>
      <c r="J7563">
        <v>6.5</v>
      </c>
    </row>
    <row r="7564" spans="1:10" hidden="1" x14ac:dyDescent="0.25">
      <c r="A7564" s="24" t="str">
        <f t="shared" ref="A7564:A7627" si="120">B7564&amp;F7564</f>
        <v>7665/4ARCELOR (BERTON SICARD)</v>
      </c>
      <c r="B7564" s="1" t="s">
        <v>1484</v>
      </c>
      <c r="C7564" s="1" t="s">
        <v>32898</v>
      </c>
      <c r="D7564" s="1" t="s">
        <v>168</v>
      </c>
      <c r="E7564" s="1" t="s">
        <v>1483</v>
      </c>
      <c r="F7564" s="1" t="s">
        <v>32900</v>
      </c>
      <c r="G7564" s="1" t="s">
        <v>655</v>
      </c>
      <c r="H7564" t="s">
        <v>1484</v>
      </c>
      <c r="I7564" s="1" t="s">
        <v>41</v>
      </c>
      <c r="J7564">
        <v>4.7</v>
      </c>
    </row>
    <row r="7565" spans="1:10" hidden="1" x14ac:dyDescent="0.25">
      <c r="A7565" s="24" t="str">
        <f t="shared" si="120"/>
        <v>7668THARCELOR (BERTON SICARD)</v>
      </c>
      <c r="B7565" s="1" t="s">
        <v>1486</v>
      </c>
      <c r="C7565" s="1" t="s">
        <v>32898</v>
      </c>
      <c r="D7565" s="1" t="s">
        <v>168</v>
      </c>
      <c r="E7565" s="1" t="s">
        <v>1487</v>
      </c>
      <c r="F7565" s="1" t="s">
        <v>32900</v>
      </c>
      <c r="G7565" s="1" t="s">
        <v>655</v>
      </c>
      <c r="H7565" t="s">
        <v>1486</v>
      </c>
      <c r="I7565" s="1" t="s">
        <v>41</v>
      </c>
      <c r="J7565">
        <v>6.5</v>
      </c>
    </row>
    <row r="7566" spans="1:10" hidden="1" x14ac:dyDescent="0.25">
      <c r="A7566" s="24" t="str">
        <f t="shared" si="120"/>
        <v>7673ARCELOR (BERTON SICARD)</v>
      </c>
      <c r="B7566" s="1">
        <v>7673</v>
      </c>
      <c r="C7566" s="1" t="s">
        <v>32898</v>
      </c>
      <c r="D7566" s="1" t="s">
        <v>78</v>
      </c>
      <c r="E7566" s="1" t="s">
        <v>1490</v>
      </c>
      <c r="F7566" s="1" t="s">
        <v>32900</v>
      </c>
      <c r="G7566" s="1" t="s">
        <v>655</v>
      </c>
      <c r="H7566">
        <v>7673</v>
      </c>
      <c r="I7566" s="1" t="s">
        <v>41</v>
      </c>
      <c r="J7566">
        <v>6.5</v>
      </c>
    </row>
    <row r="7567" spans="1:10" hidden="1" x14ac:dyDescent="0.25">
      <c r="A7567" s="24" t="str">
        <f t="shared" si="120"/>
        <v>7674ARCELOR (BERTON SICARD)</v>
      </c>
      <c r="B7567" s="1">
        <v>7674</v>
      </c>
      <c r="C7567" s="1" t="s">
        <v>32898</v>
      </c>
      <c r="D7567" s="1" t="s">
        <v>78</v>
      </c>
      <c r="E7567" s="1" t="s">
        <v>1491</v>
      </c>
      <c r="F7567" s="1" t="s">
        <v>32900</v>
      </c>
      <c r="G7567" s="1" t="s">
        <v>655</v>
      </c>
      <c r="H7567">
        <v>7674</v>
      </c>
      <c r="I7567" s="1" t="s">
        <v>41</v>
      </c>
      <c r="J7567">
        <v>6.5</v>
      </c>
    </row>
    <row r="7568" spans="1:10" hidden="1" x14ac:dyDescent="0.25">
      <c r="A7568" s="24" t="str">
        <f t="shared" si="120"/>
        <v>7679ARCELOR (BERTON SICARD)</v>
      </c>
      <c r="B7568" s="1">
        <v>7679</v>
      </c>
      <c r="C7568" s="1" t="s">
        <v>32898</v>
      </c>
      <c r="D7568" s="1" t="s">
        <v>168</v>
      </c>
      <c r="E7568" s="1" t="s">
        <v>1493</v>
      </c>
      <c r="F7568" s="1" t="s">
        <v>32900</v>
      </c>
      <c r="G7568" s="1" t="s">
        <v>655</v>
      </c>
      <c r="H7568">
        <v>7679</v>
      </c>
      <c r="I7568" s="1" t="s">
        <v>41</v>
      </c>
      <c r="J7568">
        <v>6.5</v>
      </c>
    </row>
    <row r="7569" spans="1:10" hidden="1" x14ac:dyDescent="0.25">
      <c r="A7569" s="24" t="str">
        <f t="shared" si="120"/>
        <v>7680THARCELOR (BERTON SICARD)</v>
      </c>
      <c r="B7569" s="1" t="s">
        <v>1494</v>
      </c>
      <c r="C7569" s="1" t="s">
        <v>32898</v>
      </c>
      <c r="D7569" s="1" t="s">
        <v>78</v>
      </c>
      <c r="E7569" s="1" t="s">
        <v>1495</v>
      </c>
      <c r="F7569" s="1" t="s">
        <v>32900</v>
      </c>
      <c r="G7569" s="1" t="s">
        <v>655</v>
      </c>
      <c r="H7569" t="s">
        <v>1494</v>
      </c>
      <c r="I7569" s="1" t="s">
        <v>41</v>
      </c>
      <c r="J7569">
        <v>6.5</v>
      </c>
    </row>
    <row r="7570" spans="1:10" hidden="1" x14ac:dyDescent="0.25">
      <c r="A7570" s="24" t="str">
        <f t="shared" si="120"/>
        <v>7681THARCELOR (BERTON SICARD)</v>
      </c>
      <c r="B7570" s="1" t="s">
        <v>1496</v>
      </c>
      <c r="C7570" s="1" t="s">
        <v>32898</v>
      </c>
      <c r="D7570" s="1" t="s">
        <v>78</v>
      </c>
      <c r="E7570" s="1" t="s">
        <v>1497</v>
      </c>
      <c r="F7570" s="1" t="s">
        <v>32900</v>
      </c>
      <c r="G7570" s="1" t="s">
        <v>655</v>
      </c>
      <c r="H7570" t="s">
        <v>1496</v>
      </c>
      <c r="I7570" s="1" t="s">
        <v>41</v>
      </c>
      <c r="J7570">
        <v>6.5</v>
      </c>
    </row>
    <row r="7571" spans="1:10" hidden="1" x14ac:dyDescent="0.25">
      <c r="A7571" s="24" t="str">
        <f t="shared" si="120"/>
        <v>7682THARCELOR (BERTON SICARD)</v>
      </c>
      <c r="B7571" s="1" t="s">
        <v>1498</v>
      </c>
      <c r="C7571" s="1" t="s">
        <v>32898</v>
      </c>
      <c r="D7571" s="1" t="s">
        <v>78</v>
      </c>
      <c r="E7571" s="1" t="s">
        <v>1499</v>
      </c>
      <c r="F7571" s="1" t="s">
        <v>32900</v>
      </c>
      <c r="G7571" s="1" t="s">
        <v>655</v>
      </c>
      <c r="H7571" t="s">
        <v>1498</v>
      </c>
      <c r="I7571" s="1" t="s">
        <v>41</v>
      </c>
      <c r="J7571">
        <v>6.5</v>
      </c>
    </row>
    <row r="7572" spans="1:10" hidden="1" x14ac:dyDescent="0.25">
      <c r="A7572" s="24" t="str">
        <f t="shared" si="120"/>
        <v>7683THARCELOR (BERTON SICARD)</v>
      </c>
      <c r="B7572" s="1" t="s">
        <v>1500</v>
      </c>
      <c r="C7572" s="1" t="s">
        <v>32898</v>
      </c>
      <c r="D7572" s="1" t="s">
        <v>78</v>
      </c>
      <c r="E7572" s="1" t="s">
        <v>1501</v>
      </c>
      <c r="F7572" s="1" t="s">
        <v>32900</v>
      </c>
      <c r="G7572" s="1" t="s">
        <v>655</v>
      </c>
      <c r="H7572" t="s">
        <v>1500</v>
      </c>
      <c r="I7572" s="1" t="s">
        <v>41</v>
      </c>
      <c r="J7572">
        <v>6.5</v>
      </c>
    </row>
    <row r="7573" spans="1:10" hidden="1" x14ac:dyDescent="0.25">
      <c r="A7573" s="24" t="str">
        <f t="shared" si="120"/>
        <v>7684THARCELOR (BERTON SICARD)</v>
      </c>
      <c r="B7573" s="1" t="s">
        <v>1502</v>
      </c>
      <c r="C7573" s="1" t="s">
        <v>32898</v>
      </c>
      <c r="D7573" s="1" t="s">
        <v>78</v>
      </c>
      <c r="E7573" s="1" t="s">
        <v>1503</v>
      </c>
      <c r="F7573" s="1" t="s">
        <v>32900</v>
      </c>
      <c r="G7573" s="1" t="s">
        <v>655</v>
      </c>
      <c r="H7573" t="s">
        <v>1502</v>
      </c>
      <c r="I7573" s="1" t="s">
        <v>41</v>
      </c>
      <c r="J7573">
        <v>6.5</v>
      </c>
    </row>
    <row r="7574" spans="1:10" hidden="1" x14ac:dyDescent="0.25">
      <c r="A7574" s="24" t="str">
        <f t="shared" si="120"/>
        <v>7690ARCELOR (BERTON SICARD)</v>
      </c>
      <c r="B7574" s="1">
        <v>7690</v>
      </c>
      <c r="C7574" s="1" t="s">
        <v>32898</v>
      </c>
      <c r="D7574" s="1" t="s">
        <v>78</v>
      </c>
      <c r="E7574" s="1" t="s">
        <v>1505</v>
      </c>
      <c r="F7574" s="1" t="s">
        <v>32900</v>
      </c>
      <c r="G7574" s="1" t="s">
        <v>655</v>
      </c>
      <c r="H7574">
        <v>7690</v>
      </c>
      <c r="I7574" s="1" t="s">
        <v>41</v>
      </c>
      <c r="J7574">
        <v>6.5</v>
      </c>
    </row>
    <row r="7575" spans="1:10" hidden="1" x14ac:dyDescent="0.25">
      <c r="A7575" s="24" t="str">
        <f t="shared" si="120"/>
        <v>7691THARCELOR (BERTON SICARD)</v>
      </c>
      <c r="B7575" s="1" t="s">
        <v>1506</v>
      </c>
      <c r="C7575" s="1" t="s">
        <v>32898</v>
      </c>
      <c r="D7575" s="1" t="s">
        <v>78</v>
      </c>
      <c r="E7575" s="1" t="s">
        <v>1507</v>
      </c>
      <c r="F7575" s="1" t="s">
        <v>32900</v>
      </c>
      <c r="G7575" s="1" t="s">
        <v>655</v>
      </c>
      <c r="H7575" t="s">
        <v>1506</v>
      </c>
      <c r="I7575" s="1" t="s">
        <v>41</v>
      </c>
      <c r="J7575">
        <v>6.5</v>
      </c>
    </row>
    <row r="7576" spans="1:10" hidden="1" x14ac:dyDescent="0.25">
      <c r="A7576" s="24" t="str">
        <f t="shared" si="120"/>
        <v>7746ARCELOR (BERTON SICARD)</v>
      </c>
      <c r="B7576" s="1">
        <v>7746</v>
      </c>
      <c r="C7576" s="1" t="s">
        <v>32898</v>
      </c>
      <c r="D7576" s="1" t="s">
        <v>78</v>
      </c>
      <c r="E7576" s="1" t="s">
        <v>2258</v>
      </c>
      <c r="F7576" s="1" t="s">
        <v>32900</v>
      </c>
      <c r="G7576" s="1" t="s">
        <v>655</v>
      </c>
      <c r="H7576">
        <v>7746</v>
      </c>
      <c r="I7576" s="1" t="s">
        <v>41</v>
      </c>
      <c r="J7576">
        <v>1</v>
      </c>
    </row>
    <row r="7577" spans="1:10" hidden="1" x14ac:dyDescent="0.25">
      <c r="A7577" s="24" t="str">
        <f t="shared" si="120"/>
        <v>7749ARCELOR (BERTON SICARD)</v>
      </c>
      <c r="B7577" s="1">
        <v>7749</v>
      </c>
      <c r="C7577" s="1" t="s">
        <v>32898</v>
      </c>
      <c r="D7577" s="1" t="s">
        <v>78</v>
      </c>
      <c r="E7577" s="1" t="s">
        <v>2344</v>
      </c>
      <c r="F7577" s="1" t="s">
        <v>32900</v>
      </c>
      <c r="G7577" s="1" t="s">
        <v>655</v>
      </c>
      <c r="H7577">
        <v>7749</v>
      </c>
      <c r="I7577" s="1" t="s">
        <v>41</v>
      </c>
      <c r="J7577">
        <v>1</v>
      </c>
    </row>
    <row r="7578" spans="1:10" hidden="1" x14ac:dyDescent="0.25">
      <c r="A7578" s="24" t="str">
        <f t="shared" si="120"/>
        <v>7750ARCELOR (BERTON SICARD)</v>
      </c>
      <c r="B7578" s="1">
        <v>7750</v>
      </c>
      <c r="C7578" s="1" t="s">
        <v>32898</v>
      </c>
      <c r="D7578" s="1" t="s">
        <v>78</v>
      </c>
      <c r="E7578" s="1" t="s">
        <v>2345</v>
      </c>
      <c r="F7578" s="1" t="s">
        <v>32900</v>
      </c>
      <c r="G7578" s="1" t="s">
        <v>655</v>
      </c>
      <c r="H7578">
        <v>7750</v>
      </c>
      <c r="I7578" s="1" t="s">
        <v>41</v>
      </c>
      <c r="J7578">
        <v>1</v>
      </c>
    </row>
    <row r="7579" spans="1:10" hidden="1" x14ac:dyDescent="0.25">
      <c r="A7579" s="24" t="str">
        <f t="shared" si="120"/>
        <v>7757ARCELOR (BERTON SICARD)</v>
      </c>
      <c r="B7579" s="1">
        <v>7757</v>
      </c>
      <c r="C7579" s="1" t="s">
        <v>32898</v>
      </c>
      <c r="D7579" s="1" t="s">
        <v>78</v>
      </c>
      <c r="E7579" s="1" t="s">
        <v>2346</v>
      </c>
      <c r="F7579" s="1" t="s">
        <v>32900</v>
      </c>
      <c r="G7579" s="1" t="s">
        <v>655</v>
      </c>
      <c r="H7579">
        <v>7757</v>
      </c>
      <c r="I7579" s="1" t="s">
        <v>41</v>
      </c>
      <c r="J7579">
        <v>10</v>
      </c>
    </row>
    <row r="7580" spans="1:10" hidden="1" x14ac:dyDescent="0.25">
      <c r="A7580" s="24" t="str">
        <f t="shared" si="120"/>
        <v>7758ARCELOR (BERTON SICARD)</v>
      </c>
      <c r="B7580" s="1">
        <v>7758</v>
      </c>
      <c r="C7580" s="1" t="s">
        <v>32898</v>
      </c>
      <c r="D7580" s="1" t="s">
        <v>78</v>
      </c>
      <c r="E7580" s="1" t="s">
        <v>2347</v>
      </c>
      <c r="F7580" s="1" t="s">
        <v>32900</v>
      </c>
      <c r="G7580" s="1" t="s">
        <v>655</v>
      </c>
      <c r="H7580">
        <v>7758</v>
      </c>
      <c r="I7580" s="1" t="s">
        <v>41</v>
      </c>
      <c r="J7580">
        <v>10</v>
      </c>
    </row>
    <row r="7581" spans="1:10" hidden="1" x14ac:dyDescent="0.25">
      <c r="A7581" s="24" t="str">
        <f t="shared" si="120"/>
        <v>7759ARCELOR (BERTON SICARD)</v>
      </c>
      <c r="B7581" s="1">
        <v>7759</v>
      </c>
      <c r="C7581" s="1" t="s">
        <v>32898</v>
      </c>
      <c r="D7581" s="1" t="s">
        <v>78</v>
      </c>
      <c r="E7581" s="1" t="s">
        <v>2348</v>
      </c>
      <c r="F7581" s="1" t="s">
        <v>32900</v>
      </c>
      <c r="G7581" s="1" t="s">
        <v>655</v>
      </c>
      <c r="H7581">
        <v>7759</v>
      </c>
      <c r="I7581" s="1" t="s">
        <v>41</v>
      </c>
      <c r="J7581">
        <v>1</v>
      </c>
    </row>
    <row r="7582" spans="1:10" x14ac:dyDescent="0.25">
      <c r="A7582" s="24" t="str">
        <f t="shared" si="120"/>
        <v>7766ARCELOR (BERTON SICARD)</v>
      </c>
      <c r="B7582" s="1">
        <v>7766</v>
      </c>
      <c r="C7582" s="1" t="s">
        <v>32898</v>
      </c>
      <c r="D7582" s="1" t="s">
        <v>78</v>
      </c>
      <c r="E7582" s="1" t="s">
        <v>1509</v>
      </c>
      <c r="F7582" s="1" t="s">
        <v>32900</v>
      </c>
      <c r="G7582" s="1" t="s">
        <v>655</v>
      </c>
      <c r="H7582">
        <v>7766</v>
      </c>
      <c r="I7582" s="1" t="s">
        <v>41</v>
      </c>
      <c r="J7582">
        <v>6</v>
      </c>
    </row>
    <row r="7583" spans="1:10" hidden="1" x14ac:dyDescent="0.25">
      <c r="A7583" s="24" t="str">
        <f t="shared" si="120"/>
        <v>7770ARCELOR (BERTON SICARD)</v>
      </c>
      <c r="B7583" s="1">
        <v>7770</v>
      </c>
      <c r="C7583" s="1" t="s">
        <v>32898</v>
      </c>
      <c r="D7583" s="1" t="s">
        <v>32899</v>
      </c>
      <c r="E7583" s="1" t="s">
        <v>2103</v>
      </c>
      <c r="F7583" s="1" t="s">
        <v>32900</v>
      </c>
      <c r="G7583" s="1" t="s">
        <v>655</v>
      </c>
      <c r="H7583">
        <v>7770</v>
      </c>
      <c r="I7583" s="1" t="s">
        <v>41</v>
      </c>
      <c r="J7583">
        <v>10</v>
      </c>
    </row>
    <row r="7584" spans="1:10" hidden="1" x14ac:dyDescent="0.25">
      <c r="A7584" s="24" t="str">
        <f t="shared" si="120"/>
        <v>7771ARCELOR (BERTON SICARD)</v>
      </c>
      <c r="B7584" s="1">
        <v>7771</v>
      </c>
      <c r="C7584" s="1" t="s">
        <v>32898</v>
      </c>
      <c r="D7584" s="1" t="s">
        <v>78</v>
      </c>
      <c r="E7584" s="1" t="s">
        <v>2349</v>
      </c>
      <c r="F7584" s="1" t="s">
        <v>32900</v>
      </c>
      <c r="G7584" s="1" t="s">
        <v>655</v>
      </c>
      <c r="H7584">
        <v>7771</v>
      </c>
      <c r="I7584" s="1" t="s">
        <v>41</v>
      </c>
      <c r="J7584">
        <v>1</v>
      </c>
    </row>
    <row r="7585" spans="1:10" hidden="1" x14ac:dyDescent="0.25">
      <c r="A7585" s="24" t="str">
        <f t="shared" si="120"/>
        <v>7773ARCELOR (BERTON SICARD)</v>
      </c>
      <c r="B7585" s="1">
        <v>7773</v>
      </c>
      <c r="C7585" s="1" t="s">
        <v>32898</v>
      </c>
      <c r="D7585" s="1" t="s">
        <v>78</v>
      </c>
      <c r="E7585" s="1" t="s">
        <v>2350</v>
      </c>
      <c r="F7585" s="1" t="s">
        <v>32900</v>
      </c>
      <c r="G7585" s="1" t="s">
        <v>655</v>
      </c>
      <c r="H7585">
        <v>7773</v>
      </c>
      <c r="I7585" s="1" t="s">
        <v>41</v>
      </c>
      <c r="J7585">
        <v>2</v>
      </c>
    </row>
    <row r="7586" spans="1:10" hidden="1" x14ac:dyDescent="0.25">
      <c r="A7586" s="24" t="str">
        <f t="shared" si="120"/>
        <v>7774ARCELOR (BERTON SICARD)</v>
      </c>
      <c r="B7586" s="1">
        <v>7774</v>
      </c>
      <c r="C7586" s="1" t="s">
        <v>32898</v>
      </c>
      <c r="D7586" s="1" t="s">
        <v>78</v>
      </c>
      <c r="E7586" s="1" t="s">
        <v>2351</v>
      </c>
      <c r="F7586" s="1" t="s">
        <v>32900</v>
      </c>
      <c r="G7586" s="1" t="s">
        <v>655</v>
      </c>
      <c r="H7586">
        <v>7774</v>
      </c>
      <c r="I7586" s="1" t="s">
        <v>41</v>
      </c>
      <c r="J7586">
        <v>2</v>
      </c>
    </row>
    <row r="7587" spans="1:10" hidden="1" x14ac:dyDescent="0.25">
      <c r="A7587" s="24" t="str">
        <f t="shared" si="120"/>
        <v>7776ARCELOR (BERTON SICARD)</v>
      </c>
      <c r="B7587" s="1">
        <v>7776</v>
      </c>
      <c r="C7587" s="1" t="s">
        <v>32898</v>
      </c>
      <c r="D7587" s="1" t="s">
        <v>78</v>
      </c>
      <c r="E7587" s="1" t="s">
        <v>2353</v>
      </c>
      <c r="F7587" s="1" t="s">
        <v>32900</v>
      </c>
      <c r="G7587" s="1" t="s">
        <v>655</v>
      </c>
      <c r="H7587">
        <v>7776</v>
      </c>
      <c r="I7587" s="1" t="s">
        <v>41</v>
      </c>
      <c r="J7587">
        <v>2</v>
      </c>
    </row>
    <row r="7588" spans="1:10" hidden="1" x14ac:dyDescent="0.25">
      <c r="A7588" s="24" t="str">
        <f t="shared" si="120"/>
        <v>7785ARCELOR (BERTON SICARD)</v>
      </c>
      <c r="B7588" s="1">
        <v>7785</v>
      </c>
      <c r="C7588" s="1" t="s">
        <v>32898</v>
      </c>
      <c r="D7588" s="1" t="s">
        <v>78</v>
      </c>
      <c r="E7588" s="1" t="s">
        <v>1511</v>
      </c>
      <c r="F7588" s="1" t="s">
        <v>32900</v>
      </c>
      <c r="G7588" s="1" t="s">
        <v>655</v>
      </c>
      <c r="H7588">
        <v>7785</v>
      </c>
      <c r="I7588" s="1" t="s">
        <v>41</v>
      </c>
      <c r="J7588">
        <v>6.5</v>
      </c>
    </row>
    <row r="7589" spans="1:10" hidden="1" x14ac:dyDescent="0.25">
      <c r="A7589" s="24" t="str">
        <f t="shared" si="120"/>
        <v>7785/4ARCELOR (BERTON SICARD)</v>
      </c>
      <c r="B7589" s="1" t="s">
        <v>1512</v>
      </c>
      <c r="C7589" s="1" t="s">
        <v>32898</v>
      </c>
      <c r="D7589" s="1" t="s">
        <v>78</v>
      </c>
      <c r="E7589" s="1" t="s">
        <v>1513</v>
      </c>
      <c r="F7589" s="1" t="s">
        <v>32900</v>
      </c>
      <c r="G7589" s="1" t="s">
        <v>655</v>
      </c>
      <c r="H7589" t="s">
        <v>1512</v>
      </c>
      <c r="I7589" s="1" t="s">
        <v>41</v>
      </c>
      <c r="J7589">
        <v>4</v>
      </c>
    </row>
    <row r="7590" spans="1:10" hidden="1" x14ac:dyDescent="0.25">
      <c r="A7590" s="24" t="str">
        <f t="shared" si="120"/>
        <v>7787ARCELOR (BERTON SICARD)</v>
      </c>
      <c r="B7590" s="1">
        <v>7787</v>
      </c>
      <c r="C7590" s="1" t="s">
        <v>32898</v>
      </c>
      <c r="D7590" s="1" t="s">
        <v>78</v>
      </c>
      <c r="E7590" s="1" t="s">
        <v>2354</v>
      </c>
      <c r="F7590" s="1" t="s">
        <v>32900</v>
      </c>
      <c r="G7590" s="1" t="s">
        <v>655</v>
      </c>
      <c r="H7590">
        <v>7787</v>
      </c>
      <c r="I7590" s="1" t="s">
        <v>41</v>
      </c>
      <c r="J7590">
        <v>1</v>
      </c>
    </row>
    <row r="7591" spans="1:10" hidden="1" x14ac:dyDescent="0.25">
      <c r="A7591" s="24" t="str">
        <f t="shared" si="120"/>
        <v>7789ARCELOR (BERTON SICARD)</v>
      </c>
      <c r="B7591" s="1">
        <v>7789</v>
      </c>
      <c r="C7591" s="1" t="s">
        <v>32898</v>
      </c>
      <c r="D7591" s="1" t="s">
        <v>78</v>
      </c>
      <c r="E7591" s="1" t="s">
        <v>2355</v>
      </c>
      <c r="F7591" s="1" t="s">
        <v>32900</v>
      </c>
      <c r="G7591" s="1" t="s">
        <v>655</v>
      </c>
      <c r="H7591">
        <v>7789</v>
      </c>
      <c r="I7591" s="1" t="s">
        <v>41</v>
      </c>
      <c r="J7591">
        <v>1</v>
      </c>
    </row>
    <row r="7592" spans="1:10" hidden="1" x14ac:dyDescent="0.25">
      <c r="A7592" s="24" t="str">
        <f t="shared" si="120"/>
        <v>7790ARCELOR (BERTON SICARD)</v>
      </c>
      <c r="B7592" s="1">
        <v>7790</v>
      </c>
      <c r="C7592" s="1" t="s">
        <v>32898</v>
      </c>
      <c r="D7592" s="1" t="s">
        <v>78</v>
      </c>
      <c r="E7592" s="1" t="s">
        <v>2356</v>
      </c>
      <c r="F7592" s="1" t="s">
        <v>32900</v>
      </c>
      <c r="G7592" s="1" t="s">
        <v>655</v>
      </c>
      <c r="H7592">
        <v>7790</v>
      </c>
      <c r="I7592" s="1" t="s">
        <v>41</v>
      </c>
      <c r="J7592">
        <v>1</v>
      </c>
    </row>
    <row r="7593" spans="1:10" hidden="1" x14ac:dyDescent="0.25">
      <c r="A7593" s="24" t="str">
        <f t="shared" si="120"/>
        <v>7791ARCELOR (BERTON SICARD)</v>
      </c>
      <c r="B7593" s="1">
        <v>7791</v>
      </c>
      <c r="C7593" s="1" t="s">
        <v>32898</v>
      </c>
      <c r="D7593" s="1" t="s">
        <v>78</v>
      </c>
      <c r="E7593" s="1" t="s">
        <v>2357</v>
      </c>
      <c r="F7593" s="1" t="s">
        <v>32900</v>
      </c>
      <c r="G7593" s="1" t="s">
        <v>655</v>
      </c>
      <c r="H7593">
        <v>7791</v>
      </c>
      <c r="I7593" s="1" t="s">
        <v>41</v>
      </c>
      <c r="J7593">
        <v>1</v>
      </c>
    </row>
    <row r="7594" spans="1:10" hidden="1" x14ac:dyDescent="0.25">
      <c r="A7594" s="24" t="str">
        <f t="shared" si="120"/>
        <v>7792ARCELOR (BERTON SICARD)</v>
      </c>
      <c r="B7594" s="1">
        <v>7792</v>
      </c>
      <c r="C7594" s="1" t="s">
        <v>32898</v>
      </c>
      <c r="D7594" s="1" t="s">
        <v>78</v>
      </c>
      <c r="E7594" s="1" t="s">
        <v>2358</v>
      </c>
      <c r="F7594" s="1" t="s">
        <v>32900</v>
      </c>
      <c r="G7594" s="1" t="s">
        <v>655</v>
      </c>
      <c r="H7594">
        <v>7792</v>
      </c>
      <c r="I7594" s="1" t="s">
        <v>41</v>
      </c>
      <c r="J7594">
        <v>1</v>
      </c>
    </row>
    <row r="7595" spans="1:10" hidden="1" x14ac:dyDescent="0.25">
      <c r="A7595" s="24" t="str">
        <f t="shared" si="120"/>
        <v>7795ARCELOR (BERTON SICARD)</v>
      </c>
      <c r="B7595" s="1">
        <v>7795</v>
      </c>
      <c r="C7595" s="1" t="s">
        <v>32898</v>
      </c>
      <c r="D7595" s="1" t="s">
        <v>32899</v>
      </c>
      <c r="E7595" s="1" t="s">
        <v>1514</v>
      </c>
      <c r="F7595" s="1" t="s">
        <v>32900</v>
      </c>
      <c r="G7595" s="1" t="s">
        <v>655</v>
      </c>
      <c r="H7595">
        <v>7795</v>
      </c>
      <c r="I7595" s="1" t="s">
        <v>41</v>
      </c>
      <c r="J7595">
        <v>6.5</v>
      </c>
    </row>
    <row r="7596" spans="1:10" hidden="1" x14ac:dyDescent="0.25">
      <c r="A7596" s="24" t="str">
        <f t="shared" si="120"/>
        <v>413020ARCELOR (BERTON SICARD)</v>
      </c>
      <c r="B7596" s="1">
        <v>413020</v>
      </c>
      <c r="C7596" s="1" t="s">
        <v>32898</v>
      </c>
      <c r="D7596" s="1" t="s">
        <v>78</v>
      </c>
      <c r="E7596" s="1" t="s">
        <v>2472</v>
      </c>
      <c r="F7596" s="1" t="s">
        <v>32900</v>
      </c>
      <c r="G7596" s="1" t="s">
        <v>655</v>
      </c>
      <c r="H7596">
        <v>413020</v>
      </c>
      <c r="I7596" s="1" t="s">
        <v>41</v>
      </c>
      <c r="J7596">
        <v>6.5</v>
      </c>
    </row>
    <row r="7597" spans="1:10" hidden="1" x14ac:dyDescent="0.25">
      <c r="A7597" s="24" t="str">
        <f t="shared" si="120"/>
        <v>413020ARCELOR (BERTON SICARD)</v>
      </c>
      <c r="B7597" s="1">
        <v>413020</v>
      </c>
      <c r="C7597" s="1" t="s">
        <v>32898</v>
      </c>
      <c r="D7597" s="1" t="s">
        <v>78</v>
      </c>
      <c r="E7597" s="1" t="s">
        <v>2472</v>
      </c>
      <c r="F7597" s="1" t="s">
        <v>32900</v>
      </c>
      <c r="G7597" s="1" t="s">
        <v>655</v>
      </c>
      <c r="H7597">
        <v>413020</v>
      </c>
      <c r="I7597" s="1" t="s">
        <v>41</v>
      </c>
      <c r="J7597">
        <v>6.5</v>
      </c>
    </row>
    <row r="7598" spans="1:10" hidden="1" x14ac:dyDescent="0.25">
      <c r="A7598" s="24" t="str">
        <f t="shared" si="120"/>
        <v>7801ARCELOR (BERTON SICARD)</v>
      </c>
      <c r="B7598" s="1">
        <v>7801</v>
      </c>
      <c r="C7598" s="1" t="s">
        <v>32898</v>
      </c>
      <c r="D7598" s="1" t="s">
        <v>78</v>
      </c>
      <c r="E7598" s="1" t="s">
        <v>2362</v>
      </c>
      <c r="F7598" s="1" t="s">
        <v>32900</v>
      </c>
      <c r="G7598" s="1" t="s">
        <v>655</v>
      </c>
      <c r="H7598">
        <v>7801</v>
      </c>
      <c r="I7598" s="1" t="s">
        <v>41</v>
      </c>
      <c r="J7598">
        <v>2</v>
      </c>
    </row>
    <row r="7599" spans="1:10" hidden="1" x14ac:dyDescent="0.25">
      <c r="A7599" s="24" t="str">
        <f t="shared" si="120"/>
        <v>7802ARCELOR (BERTON SICARD)</v>
      </c>
      <c r="B7599" s="1">
        <v>7802</v>
      </c>
      <c r="C7599" s="1" t="s">
        <v>32898</v>
      </c>
      <c r="D7599" s="1" t="s">
        <v>78</v>
      </c>
      <c r="E7599" s="1" t="s">
        <v>2461</v>
      </c>
      <c r="F7599" s="1" t="s">
        <v>32900</v>
      </c>
      <c r="G7599" s="1" t="s">
        <v>655</v>
      </c>
      <c r="H7599">
        <v>7802</v>
      </c>
      <c r="I7599" s="1" t="s">
        <v>41</v>
      </c>
      <c r="J7599">
        <v>1</v>
      </c>
    </row>
    <row r="7600" spans="1:10" hidden="1" x14ac:dyDescent="0.25">
      <c r="A7600" s="24" t="str">
        <f t="shared" si="120"/>
        <v>7816/4ARCELOR (BERTON SICARD)</v>
      </c>
      <c r="B7600" s="1" t="s">
        <v>1515</v>
      </c>
      <c r="C7600" s="1" t="s">
        <v>32898</v>
      </c>
      <c r="D7600" s="1" t="s">
        <v>78</v>
      </c>
      <c r="E7600" s="1" t="s">
        <v>290</v>
      </c>
      <c r="F7600" s="1" t="s">
        <v>32900</v>
      </c>
      <c r="G7600" s="1" t="s">
        <v>655</v>
      </c>
      <c r="H7600" t="s">
        <v>1515</v>
      </c>
      <c r="I7600" s="1" t="s">
        <v>41</v>
      </c>
      <c r="J7600">
        <v>4.7</v>
      </c>
    </row>
    <row r="7601" spans="1:10" hidden="1" x14ac:dyDescent="0.25">
      <c r="A7601" s="24" t="str">
        <f t="shared" si="120"/>
        <v>7816/4MARCELOR (BERTON SICARD)</v>
      </c>
      <c r="B7601" s="1" t="s">
        <v>1516</v>
      </c>
      <c r="C7601" s="1" t="s">
        <v>32898</v>
      </c>
      <c r="D7601" s="1" t="s">
        <v>78</v>
      </c>
      <c r="E7601" s="1" t="s">
        <v>290</v>
      </c>
      <c r="F7601" s="1" t="s">
        <v>32900</v>
      </c>
      <c r="G7601" s="1" t="s">
        <v>655</v>
      </c>
      <c r="H7601" t="s">
        <v>1516</v>
      </c>
      <c r="I7601" s="1" t="s">
        <v>41</v>
      </c>
      <c r="J7601">
        <v>4</v>
      </c>
    </row>
    <row r="7602" spans="1:10" hidden="1" x14ac:dyDescent="0.25">
      <c r="A7602" s="24" t="str">
        <f t="shared" si="120"/>
        <v>7817ARCELOR (BERTON SICARD)</v>
      </c>
      <c r="B7602" s="1">
        <v>7817</v>
      </c>
      <c r="C7602" s="1" t="s">
        <v>32898</v>
      </c>
      <c r="D7602" s="1" t="s">
        <v>78</v>
      </c>
      <c r="E7602" s="1" t="s">
        <v>1517</v>
      </c>
      <c r="F7602" s="1" t="s">
        <v>32900</v>
      </c>
      <c r="G7602" s="1" t="s">
        <v>655</v>
      </c>
      <c r="H7602">
        <v>7817</v>
      </c>
      <c r="I7602" s="1" t="s">
        <v>41</v>
      </c>
      <c r="J7602">
        <v>6.5</v>
      </c>
    </row>
    <row r="7603" spans="1:10" hidden="1" x14ac:dyDescent="0.25">
      <c r="A7603" s="24" t="str">
        <f t="shared" si="120"/>
        <v>7818ARCELOR (BERTON SICARD)</v>
      </c>
      <c r="B7603" s="1">
        <v>7818</v>
      </c>
      <c r="C7603" s="1" t="s">
        <v>32898</v>
      </c>
      <c r="D7603" s="1" t="s">
        <v>78</v>
      </c>
      <c r="E7603" s="1" t="s">
        <v>1518</v>
      </c>
      <c r="F7603" s="1" t="s">
        <v>32900</v>
      </c>
      <c r="G7603" s="1" t="s">
        <v>655</v>
      </c>
      <c r="H7603">
        <v>7818</v>
      </c>
      <c r="I7603" s="1" t="s">
        <v>41</v>
      </c>
      <c r="J7603">
        <v>6.5</v>
      </c>
    </row>
    <row r="7604" spans="1:10" hidden="1" x14ac:dyDescent="0.25">
      <c r="A7604" s="24" t="str">
        <f t="shared" si="120"/>
        <v>7820ARCELOR (BERTON SICARD)</v>
      </c>
      <c r="B7604" s="1">
        <v>7820</v>
      </c>
      <c r="C7604" s="1" t="s">
        <v>32898</v>
      </c>
      <c r="D7604" s="1" t="s">
        <v>78</v>
      </c>
      <c r="E7604" s="1" t="s">
        <v>1519</v>
      </c>
      <c r="F7604" s="1" t="s">
        <v>32900</v>
      </c>
      <c r="G7604" s="1" t="s">
        <v>655</v>
      </c>
      <c r="H7604">
        <v>7820</v>
      </c>
      <c r="I7604" s="1" t="s">
        <v>41</v>
      </c>
      <c r="J7604">
        <v>6.5</v>
      </c>
    </row>
    <row r="7605" spans="1:10" hidden="1" x14ac:dyDescent="0.25">
      <c r="A7605" s="24" t="str">
        <f t="shared" si="120"/>
        <v>7824ARCELOR (BERTON SICARD)</v>
      </c>
      <c r="B7605" s="1">
        <v>7824</v>
      </c>
      <c r="C7605" s="1" t="s">
        <v>32898</v>
      </c>
      <c r="D7605" s="1" t="s">
        <v>78</v>
      </c>
      <c r="E7605" s="1" t="s">
        <v>1520</v>
      </c>
      <c r="F7605" s="1" t="s">
        <v>32900</v>
      </c>
      <c r="G7605" s="1" t="s">
        <v>655</v>
      </c>
      <c r="H7605">
        <v>7824</v>
      </c>
      <c r="I7605" s="1" t="s">
        <v>41</v>
      </c>
      <c r="J7605">
        <v>6.5</v>
      </c>
    </row>
    <row r="7606" spans="1:10" hidden="1" x14ac:dyDescent="0.25">
      <c r="A7606" s="24" t="str">
        <f t="shared" si="120"/>
        <v>7828ARCELOR (BERTON SICARD)</v>
      </c>
      <c r="B7606" s="1">
        <v>7828</v>
      </c>
      <c r="C7606" s="1" t="s">
        <v>32898</v>
      </c>
      <c r="D7606" s="1" t="s">
        <v>78</v>
      </c>
      <c r="E7606" s="1" t="s">
        <v>1522</v>
      </c>
      <c r="F7606" s="1" t="s">
        <v>32900</v>
      </c>
      <c r="G7606" s="1" t="s">
        <v>655</v>
      </c>
      <c r="H7606">
        <v>7828</v>
      </c>
      <c r="I7606" s="1" t="s">
        <v>41</v>
      </c>
      <c r="J7606">
        <v>6.5</v>
      </c>
    </row>
    <row r="7607" spans="1:10" hidden="1" x14ac:dyDescent="0.25">
      <c r="A7607" s="24" t="str">
        <f t="shared" si="120"/>
        <v>7835ARCELOR (BERTON SICARD)</v>
      </c>
      <c r="B7607" s="1">
        <v>7835</v>
      </c>
      <c r="C7607" s="1" t="s">
        <v>32898</v>
      </c>
      <c r="D7607" s="1" t="s">
        <v>78</v>
      </c>
      <c r="E7607" s="1" t="s">
        <v>1523</v>
      </c>
      <c r="F7607" s="1" t="s">
        <v>32900</v>
      </c>
      <c r="G7607" s="1" t="s">
        <v>655</v>
      </c>
      <c r="H7607">
        <v>7835</v>
      </c>
      <c r="I7607" s="1" t="s">
        <v>41</v>
      </c>
      <c r="J7607">
        <v>6.5</v>
      </c>
    </row>
    <row r="7608" spans="1:10" hidden="1" x14ac:dyDescent="0.25">
      <c r="A7608" s="24" t="str">
        <f t="shared" si="120"/>
        <v>7836/4ARCELOR (BERTON SICARD)</v>
      </c>
      <c r="B7608" s="1" t="s">
        <v>1525</v>
      </c>
      <c r="C7608" s="1" t="s">
        <v>32898</v>
      </c>
      <c r="D7608" s="1" t="s">
        <v>78</v>
      </c>
      <c r="E7608" s="1" t="s">
        <v>1524</v>
      </c>
      <c r="F7608" s="1" t="s">
        <v>32900</v>
      </c>
      <c r="G7608" s="1" t="s">
        <v>655</v>
      </c>
      <c r="H7608" t="s">
        <v>1525</v>
      </c>
      <c r="I7608" s="1" t="s">
        <v>41</v>
      </c>
      <c r="J7608">
        <v>4.7</v>
      </c>
    </row>
    <row r="7609" spans="1:10" hidden="1" x14ac:dyDescent="0.25">
      <c r="A7609" s="24" t="str">
        <f t="shared" si="120"/>
        <v>8101ARCELOR (BERTON SICARD)</v>
      </c>
      <c r="B7609" s="1">
        <v>8101</v>
      </c>
      <c r="C7609" s="1" t="s">
        <v>32898</v>
      </c>
      <c r="D7609" s="1" t="s">
        <v>78</v>
      </c>
      <c r="E7609" s="1" t="s">
        <v>1526</v>
      </c>
      <c r="F7609" s="1" t="s">
        <v>32900</v>
      </c>
      <c r="G7609" s="1" t="s">
        <v>655</v>
      </c>
      <c r="H7609">
        <v>8101</v>
      </c>
      <c r="I7609" s="1" t="s">
        <v>41</v>
      </c>
      <c r="J7609">
        <v>6.5</v>
      </c>
    </row>
    <row r="7610" spans="1:10" hidden="1" x14ac:dyDescent="0.25">
      <c r="A7610" s="24" t="str">
        <f t="shared" si="120"/>
        <v>8102ARCELOR (BERTON SICARD)</v>
      </c>
      <c r="B7610" s="1">
        <v>8102</v>
      </c>
      <c r="C7610" s="1" t="s">
        <v>32898</v>
      </c>
      <c r="D7610" s="1" t="s">
        <v>78</v>
      </c>
      <c r="E7610" s="1" t="s">
        <v>1527</v>
      </c>
      <c r="F7610" s="1" t="s">
        <v>32900</v>
      </c>
      <c r="G7610" s="1" t="s">
        <v>655</v>
      </c>
      <c r="H7610">
        <v>8102</v>
      </c>
      <c r="I7610" s="1" t="s">
        <v>41</v>
      </c>
      <c r="J7610">
        <v>6.5</v>
      </c>
    </row>
    <row r="7611" spans="1:10" hidden="1" x14ac:dyDescent="0.25">
      <c r="A7611" s="24" t="str">
        <f t="shared" si="120"/>
        <v>8103ARCELOR (BERTON SICARD)</v>
      </c>
      <c r="B7611" s="1">
        <v>8103</v>
      </c>
      <c r="C7611" s="1" t="s">
        <v>32898</v>
      </c>
      <c r="D7611" s="1" t="s">
        <v>78</v>
      </c>
      <c r="E7611" s="1" t="s">
        <v>1528</v>
      </c>
      <c r="F7611" s="1" t="s">
        <v>32900</v>
      </c>
      <c r="G7611" s="1" t="s">
        <v>655</v>
      </c>
      <c r="H7611">
        <v>8103</v>
      </c>
      <c r="I7611" s="1" t="s">
        <v>41</v>
      </c>
      <c r="J7611">
        <v>6.5</v>
      </c>
    </row>
    <row r="7612" spans="1:10" hidden="1" x14ac:dyDescent="0.25">
      <c r="A7612" s="24" t="str">
        <f t="shared" si="120"/>
        <v>8105ARCELOR (BERTON SICARD)</v>
      </c>
      <c r="B7612" s="1">
        <v>8105</v>
      </c>
      <c r="C7612" s="1" t="s">
        <v>32898</v>
      </c>
      <c r="D7612" s="1" t="s">
        <v>78</v>
      </c>
      <c r="E7612" s="1" t="s">
        <v>1532</v>
      </c>
      <c r="F7612" s="1" t="s">
        <v>32900</v>
      </c>
      <c r="G7612" s="1" t="s">
        <v>655</v>
      </c>
      <c r="H7612">
        <v>8105</v>
      </c>
      <c r="I7612" s="1" t="s">
        <v>41</v>
      </c>
      <c r="J7612">
        <v>6.5</v>
      </c>
    </row>
    <row r="7613" spans="1:10" hidden="1" x14ac:dyDescent="0.25">
      <c r="A7613" s="24" t="str">
        <f t="shared" si="120"/>
        <v>8106ARCELOR (BERTON SICARD)</v>
      </c>
      <c r="B7613" s="1">
        <v>8106</v>
      </c>
      <c r="C7613" s="1" t="s">
        <v>32898</v>
      </c>
      <c r="D7613" s="1" t="s">
        <v>168</v>
      </c>
      <c r="E7613" s="1" t="s">
        <v>1533</v>
      </c>
      <c r="F7613" s="1" t="s">
        <v>32900</v>
      </c>
      <c r="G7613" s="1" t="s">
        <v>655</v>
      </c>
      <c r="H7613">
        <v>8106</v>
      </c>
      <c r="I7613" s="1" t="s">
        <v>41</v>
      </c>
      <c r="J7613">
        <v>6.5</v>
      </c>
    </row>
    <row r="7614" spans="1:10" hidden="1" x14ac:dyDescent="0.25">
      <c r="A7614" s="24" t="str">
        <f t="shared" si="120"/>
        <v>8108ARCELOR (BERTON SICARD)</v>
      </c>
      <c r="B7614" s="1">
        <v>8108</v>
      </c>
      <c r="C7614" s="1" t="s">
        <v>32898</v>
      </c>
      <c r="D7614" s="1" t="s">
        <v>78</v>
      </c>
      <c r="E7614" s="1" t="s">
        <v>1534</v>
      </c>
      <c r="F7614" s="1" t="s">
        <v>32900</v>
      </c>
      <c r="G7614" s="1" t="s">
        <v>655</v>
      </c>
      <c r="H7614">
        <v>8108</v>
      </c>
      <c r="I7614" s="1" t="s">
        <v>41</v>
      </c>
      <c r="J7614">
        <v>6.5</v>
      </c>
    </row>
    <row r="7615" spans="1:10" hidden="1" x14ac:dyDescent="0.25">
      <c r="A7615" s="24" t="str">
        <f t="shared" si="120"/>
        <v>8110ARCELOR (BERTON SICARD)</v>
      </c>
      <c r="B7615" s="1">
        <v>8110</v>
      </c>
      <c r="C7615" s="1" t="s">
        <v>32898</v>
      </c>
      <c r="D7615" s="1" t="s">
        <v>168</v>
      </c>
      <c r="E7615" s="1" t="s">
        <v>1535</v>
      </c>
      <c r="F7615" s="1" t="s">
        <v>32900</v>
      </c>
      <c r="G7615" s="1" t="s">
        <v>655</v>
      </c>
      <c r="H7615">
        <v>8110</v>
      </c>
      <c r="I7615" s="1" t="s">
        <v>41</v>
      </c>
      <c r="J7615">
        <v>6.5</v>
      </c>
    </row>
    <row r="7616" spans="1:10" hidden="1" x14ac:dyDescent="0.25">
      <c r="A7616" s="24" t="str">
        <f t="shared" si="120"/>
        <v>8177ARCELOR (BERTON SICARD)</v>
      </c>
      <c r="B7616" s="1">
        <v>8177</v>
      </c>
      <c r="C7616" s="1" t="s">
        <v>32898</v>
      </c>
      <c r="D7616" s="1" t="s">
        <v>168</v>
      </c>
      <c r="E7616" s="1" t="s">
        <v>2108</v>
      </c>
      <c r="F7616" s="1" t="s">
        <v>32900</v>
      </c>
      <c r="G7616" s="1" t="s">
        <v>655</v>
      </c>
      <c r="H7616">
        <v>8177</v>
      </c>
      <c r="I7616" s="1" t="s">
        <v>41</v>
      </c>
      <c r="J7616">
        <v>6.5</v>
      </c>
    </row>
    <row r="7617" spans="1:10" hidden="1" x14ac:dyDescent="0.25">
      <c r="A7617" s="24" t="str">
        <f t="shared" si="120"/>
        <v>8178ARCELOR (BERTON SICARD)</v>
      </c>
      <c r="B7617" s="1">
        <v>8178</v>
      </c>
      <c r="C7617" s="1" t="s">
        <v>32898</v>
      </c>
      <c r="D7617" s="1" t="s">
        <v>168</v>
      </c>
      <c r="E7617" s="1" t="s">
        <v>2109</v>
      </c>
      <c r="F7617" s="1" t="s">
        <v>32900</v>
      </c>
      <c r="G7617" s="1" t="s">
        <v>655</v>
      </c>
      <c r="H7617">
        <v>8178</v>
      </c>
      <c r="I7617" s="1" t="s">
        <v>41</v>
      </c>
      <c r="J7617">
        <v>6.5</v>
      </c>
    </row>
    <row r="7618" spans="1:10" hidden="1" x14ac:dyDescent="0.25">
      <c r="A7618" s="24" t="str">
        <f t="shared" si="120"/>
        <v>8179ARCELOR (BERTON SICARD)</v>
      </c>
      <c r="B7618" s="1">
        <v>8179</v>
      </c>
      <c r="C7618" s="1" t="s">
        <v>32898</v>
      </c>
      <c r="D7618" s="1" t="s">
        <v>168</v>
      </c>
      <c r="E7618" s="1" t="s">
        <v>1536</v>
      </c>
      <c r="F7618" s="1" t="s">
        <v>32900</v>
      </c>
      <c r="G7618" s="1" t="s">
        <v>655</v>
      </c>
      <c r="H7618">
        <v>8179</v>
      </c>
      <c r="I7618" s="1" t="s">
        <v>41</v>
      </c>
      <c r="J7618">
        <v>6.5</v>
      </c>
    </row>
    <row r="7619" spans="1:10" hidden="1" x14ac:dyDescent="0.25">
      <c r="A7619" s="24" t="str">
        <f t="shared" si="120"/>
        <v>8181ARCELOR (BERTON SICARD)</v>
      </c>
      <c r="B7619" s="1">
        <v>8181</v>
      </c>
      <c r="C7619" s="1" t="s">
        <v>32898</v>
      </c>
      <c r="D7619" s="1" t="s">
        <v>168</v>
      </c>
      <c r="E7619" s="1" t="s">
        <v>1537</v>
      </c>
      <c r="F7619" s="1" t="s">
        <v>32900</v>
      </c>
      <c r="G7619" s="1" t="s">
        <v>655</v>
      </c>
      <c r="H7619">
        <v>8181</v>
      </c>
      <c r="I7619" s="1" t="s">
        <v>41</v>
      </c>
      <c r="J7619">
        <v>6.5</v>
      </c>
    </row>
    <row r="7620" spans="1:10" hidden="1" x14ac:dyDescent="0.25">
      <c r="A7620" s="24" t="str">
        <f t="shared" si="120"/>
        <v>8183ARCELOR (BERTON SICARD)</v>
      </c>
      <c r="B7620" s="1">
        <v>8183</v>
      </c>
      <c r="C7620" s="1" t="s">
        <v>32898</v>
      </c>
      <c r="D7620" s="1" t="s">
        <v>168</v>
      </c>
      <c r="E7620" s="1" t="s">
        <v>1538</v>
      </c>
      <c r="F7620" s="1" t="s">
        <v>32900</v>
      </c>
      <c r="G7620" s="1" t="s">
        <v>655</v>
      </c>
      <c r="H7620">
        <v>8183</v>
      </c>
      <c r="I7620" s="1" t="s">
        <v>41</v>
      </c>
      <c r="J7620">
        <v>6.5</v>
      </c>
    </row>
    <row r="7621" spans="1:10" hidden="1" x14ac:dyDescent="0.25">
      <c r="A7621" s="24" t="str">
        <f t="shared" si="120"/>
        <v>8184ARCELOR (BERTON SICARD)</v>
      </c>
      <c r="B7621" s="1">
        <v>8184</v>
      </c>
      <c r="C7621" s="1" t="s">
        <v>32898</v>
      </c>
      <c r="D7621" s="1" t="s">
        <v>168</v>
      </c>
      <c r="E7621" s="1" t="s">
        <v>2110</v>
      </c>
      <c r="F7621" s="1" t="s">
        <v>32900</v>
      </c>
      <c r="G7621" s="1" t="s">
        <v>655</v>
      </c>
      <c r="H7621">
        <v>8184</v>
      </c>
      <c r="I7621" s="1" t="s">
        <v>41</v>
      </c>
      <c r="J7621">
        <v>6.5</v>
      </c>
    </row>
    <row r="7622" spans="1:10" hidden="1" x14ac:dyDescent="0.25">
      <c r="A7622" s="24" t="str">
        <f t="shared" si="120"/>
        <v>8186ARCELOR (BERTON SICARD)</v>
      </c>
      <c r="B7622" s="1">
        <v>8186</v>
      </c>
      <c r="C7622" s="1" t="s">
        <v>32898</v>
      </c>
      <c r="D7622" s="1" t="s">
        <v>78</v>
      </c>
      <c r="E7622" s="1" t="s">
        <v>2111</v>
      </c>
      <c r="F7622" s="1" t="s">
        <v>32900</v>
      </c>
      <c r="G7622" s="1" t="s">
        <v>655</v>
      </c>
      <c r="H7622">
        <v>8186</v>
      </c>
      <c r="I7622" s="1" t="s">
        <v>41</v>
      </c>
      <c r="J7622">
        <v>6.5</v>
      </c>
    </row>
    <row r="7623" spans="1:10" hidden="1" x14ac:dyDescent="0.25">
      <c r="A7623" s="24" t="str">
        <f t="shared" si="120"/>
        <v>8187ARCELOR (BERTON SICARD)</v>
      </c>
      <c r="B7623" s="1">
        <v>8187</v>
      </c>
      <c r="C7623" s="1" t="s">
        <v>32898</v>
      </c>
      <c r="D7623" s="1" t="s">
        <v>78</v>
      </c>
      <c r="E7623" s="1" t="s">
        <v>1539</v>
      </c>
      <c r="F7623" s="1" t="s">
        <v>32900</v>
      </c>
      <c r="G7623" s="1" t="s">
        <v>655</v>
      </c>
      <c r="H7623">
        <v>8187</v>
      </c>
      <c r="I7623" s="1" t="s">
        <v>41</v>
      </c>
      <c r="J7623">
        <v>6.5</v>
      </c>
    </row>
    <row r="7624" spans="1:10" hidden="1" x14ac:dyDescent="0.25">
      <c r="A7624" s="24" t="str">
        <f t="shared" si="120"/>
        <v>8198ARCELOR (BERTON SICARD)</v>
      </c>
      <c r="B7624" s="1">
        <v>8198</v>
      </c>
      <c r="C7624" s="1" t="s">
        <v>32898</v>
      </c>
      <c r="D7624" s="1" t="s">
        <v>78</v>
      </c>
      <c r="E7624" s="1" t="s">
        <v>1540</v>
      </c>
      <c r="F7624" s="1" t="s">
        <v>32900</v>
      </c>
      <c r="G7624" s="1" t="s">
        <v>655</v>
      </c>
      <c r="H7624">
        <v>8198</v>
      </c>
      <c r="I7624" s="1" t="s">
        <v>41</v>
      </c>
      <c r="J7624">
        <v>6.5</v>
      </c>
    </row>
    <row r="7625" spans="1:10" hidden="1" x14ac:dyDescent="0.25">
      <c r="A7625" s="24" t="str">
        <f t="shared" si="120"/>
        <v>8200ARCELOR (BERTON SICARD)</v>
      </c>
      <c r="B7625" s="1">
        <v>8200</v>
      </c>
      <c r="C7625" s="1" t="s">
        <v>32898</v>
      </c>
      <c r="D7625" s="1" t="s">
        <v>78</v>
      </c>
      <c r="E7625" s="1" t="s">
        <v>1541</v>
      </c>
      <c r="F7625" s="1" t="s">
        <v>32900</v>
      </c>
      <c r="G7625" s="1" t="s">
        <v>655</v>
      </c>
      <c r="H7625">
        <v>8200</v>
      </c>
      <c r="I7625" s="1" t="s">
        <v>41</v>
      </c>
      <c r="J7625">
        <v>6.5</v>
      </c>
    </row>
    <row r="7626" spans="1:10" hidden="1" x14ac:dyDescent="0.25">
      <c r="A7626" s="24" t="str">
        <f t="shared" si="120"/>
        <v>8201ARCELOR (BERTON SICARD)</v>
      </c>
      <c r="B7626" s="1">
        <v>8201</v>
      </c>
      <c r="C7626" s="1" t="s">
        <v>32898</v>
      </c>
      <c r="D7626" s="1" t="s">
        <v>78</v>
      </c>
      <c r="E7626" s="1" t="s">
        <v>1542</v>
      </c>
      <c r="F7626" s="1" t="s">
        <v>32900</v>
      </c>
      <c r="G7626" s="1" t="s">
        <v>655</v>
      </c>
      <c r="H7626">
        <v>8201</v>
      </c>
      <c r="I7626" s="1" t="s">
        <v>41</v>
      </c>
      <c r="J7626">
        <v>6.5</v>
      </c>
    </row>
    <row r="7627" spans="1:10" hidden="1" x14ac:dyDescent="0.25">
      <c r="A7627" s="24" t="str">
        <f t="shared" si="120"/>
        <v>8205ARCELOR (BERTON SICARD)</v>
      </c>
      <c r="B7627" s="1">
        <v>8205</v>
      </c>
      <c r="C7627" s="1" t="s">
        <v>32898</v>
      </c>
      <c r="D7627" s="1" t="s">
        <v>78</v>
      </c>
      <c r="E7627" s="1" t="s">
        <v>1543</v>
      </c>
      <c r="F7627" s="1" t="s">
        <v>32900</v>
      </c>
      <c r="G7627" s="1" t="s">
        <v>655</v>
      </c>
      <c r="H7627">
        <v>8205</v>
      </c>
      <c r="I7627" s="1" t="s">
        <v>41</v>
      </c>
      <c r="J7627">
        <v>6.5</v>
      </c>
    </row>
    <row r="7628" spans="1:10" hidden="1" x14ac:dyDescent="0.25">
      <c r="A7628" s="24" t="str">
        <f t="shared" ref="A7628:A7691" si="121">B7628&amp;F7628</f>
        <v>8213ARCELOR (BERTON SICARD)</v>
      </c>
      <c r="B7628" s="1">
        <v>8213</v>
      </c>
      <c r="C7628" s="1" t="s">
        <v>32898</v>
      </c>
      <c r="D7628" s="1" t="s">
        <v>78</v>
      </c>
      <c r="E7628" s="1" t="s">
        <v>1544</v>
      </c>
      <c r="F7628" s="1" t="s">
        <v>32900</v>
      </c>
      <c r="G7628" s="1" t="s">
        <v>655</v>
      </c>
      <c r="H7628">
        <v>8213</v>
      </c>
      <c r="I7628" s="1" t="s">
        <v>41</v>
      </c>
      <c r="J7628">
        <v>6.5</v>
      </c>
    </row>
    <row r="7629" spans="1:10" hidden="1" x14ac:dyDescent="0.25">
      <c r="A7629" s="24" t="str">
        <f t="shared" si="121"/>
        <v>8242ARCELOR (BERTON SICARD)</v>
      </c>
      <c r="B7629" s="1">
        <v>8242</v>
      </c>
      <c r="C7629" s="1" t="s">
        <v>32898</v>
      </c>
      <c r="D7629" s="1" t="s">
        <v>78</v>
      </c>
      <c r="E7629" s="1" t="s">
        <v>2112</v>
      </c>
      <c r="F7629" s="1" t="s">
        <v>32900</v>
      </c>
      <c r="G7629" s="1" t="s">
        <v>655</v>
      </c>
      <c r="H7629">
        <v>8242</v>
      </c>
      <c r="I7629" s="1" t="s">
        <v>41</v>
      </c>
      <c r="J7629">
        <v>6.5</v>
      </c>
    </row>
    <row r="7630" spans="1:10" hidden="1" x14ac:dyDescent="0.25">
      <c r="A7630" s="24" t="str">
        <f t="shared" si="121"/>
        <v>8289ARCELOR (BERTON SICARD)</v>
      </c>
      <c r="B7630" s="1">
        <v>8289</v>
      </c>
      <c r="C7630" s="1" t="s">
        <v>32898</v>
      </c>
      <c r="D7630" s="1" t="s">
        <v>78</v>
      </c>
      <c r="E7630" s="1" t="s">
        <v>1545</v>
      </c>
      <c r="F7630" s="1" t="s">
        <v>32900</v>
      </c>
      <c r="G7630" s="1" t="s">
        <v>655</v>
      </c>
      <c r="H7630">
        <v>8289</v>
      </c>
      <c r="I7630" s="1" t="s">
        <v>41</v>
      </c>
      <c r="J7630">
        <v>6.5</v>
      </c>
    </row>
    <row r="7631" spans="1:10" hidden="1" x14ac:dyDescent="0.25">
      <c r="A7631" s="24" t="str">
        <f t="shared" si="121"/>
        <v>8291ARCELOR (BERTON SICARD)</v>
      </c>
      <c r="B7631" s="1">
        <v>8291</v>
      </c>
      <c r="C7631" s="1" t="s">
        <v>32898</v>
      </c>
      <c r="D7631" s="1" t="s">
        <v>78</v>
      </c>
      <c r="E7631" s="1" t="s">
        <v>1549</v>
      </c>
      <c r="F7631" s="1" t="s">
        <v>32900</v>
      </c>
      <c r="G7631" s="1" t="s">
        <v>655</v>
      </c>
      <c r="H7631">
        <v>8291</v>
      </c>
      <c r="I7631" s="1" t="s">
        <v>41</v>
      </c>
      <c r="J7631">
        <v>6.5</v>
      </c>
    </row>
    <row r="7632" spans="1:10" hidden="1" x14ac:dyDescent="0.25">
      <c r="A7632" s="24" t="str">
        <f t="shared" si="121"/>
        <v>8292ARCELOR (BERTON SICARD)</v>
      </c>
      <c r="B7632" s="1">
        <v>8292</v>
      </c>
      <c r="C7632" s="1" t="s">
        <v>32898</v>
      </c>
      <c r="D7632" s="1" t="s">
        <v>78</v>
      </c>
      <c r="E7632" s="1" t="s">
        <v>1550</v>
      </c>
      <c r="F7632" s="1" t="s">
        <v>32900</v>
      </c>
      <c r="G7632" s="1" t="s">
        <v>655</v>
      </c>
      <c r="H7632">
        <v>8292</v>
      </c>
      <c r="I7632" s="1" t="s">
        <v>41</v>
      </c>
      <c r="J7632">
        <v>6.5</v>
      </c>
    </row>
    <row r="7633" spans="1:10" hidden="1" x14ac:dyDescent="0.25">
      <c r="A7633" s="24" t="str">
        <f t="shared" si="121"/>
        <v>8293ARCELOR (BERTON SICARD)</v>
      </c>
      <c r="B7633" s="1">
        <v>8293</v>
      </c>
      <c r="C7633" s="1" t="s">
        <v>32898</v>
      </c>
      <c r="D7633" s="1" t="s">
        <v>78</v>
      </c>
      <c r="E7633" s="1" t="s">
        <v>1551</v>
      </c>
      <c r="F7633" s="1" t="s">
        <v>32900</v>
      </c>
      <c r="G7633" s="1" t="s">
        <v>655</v>
      </c>
      <c r="H7633">
        <v>8293</v>
      </c>
      <c r="I7633" s="1" t="s">
        <v>41</v>
      </c>
      <c r="J7633">
        <v>6.5</v>
      </c>
    </row>
    <row r="7634" spans="1:10" hidden="1" x14ac:dyDescent="0.25">
      <c r="A7634" s="24" t="str">
        <f t="shared" si="121"/>
        <v>8294ARCELOR (BERTON SICARD)</v>
      </c>
      <c r="B7634" s="1">
        <v>8294</v>
      </c>
      <c r="C7634" s="1" t="s">
        <v>32898</v>
      </c>
      <c r="D7634" s="1" t="s">
        <v>78</v>
      </c>
      <c r="E7634" s="1" t="s">
        <v>1551</v>
      </c>
      <c r="F7634" s="1" t="s">
        <v>32900</v>
      </c>
      <c r="G7634" s="1" t="s">
        <v>655</v>
      </c>
      <c r="H7634">
        <v>8294</v>
      </c>
      <c r="I7634" s="1" t="s">
        <v>41</v>
      </c>
      <c r="J7634">
        <v>6.5</v>
      </c>
    </row>
    <row r="7635" spans="1:10" hidden="1" x14ac:dyDescent="0.25">
      <c r="A7635" s="24" t="str">
        <f t="shared" si="121"/>
        <v>8500ARCELOR (BERTON SICARD)</v>
      </c>
      <c r="B7635" s="1">
        <v>8500</v>
      </c>
      <c r="C7635" s="1" t="s">
        <v>32898</v>
      </c>
      <c r="D7635" s="1" t="s">
        <v>168</v>
      </c>
      <c r="E7635" s="1" t="s">
        <v>1555</v>
      </c>
      <c r="F7635" s="1" t="s">
        <v>32900</v>
      </c>
      <c r="G7635" s="1" t="s">
        <v>655</v>
      </c>
      <c r="H7635">
        <v>8500</v>
      </c>
      <c r="I7635" s="1" t="s">
        <v>41</v>
      </c>
      <c r="J7635">
        <v>6.5</v>
      </c>
    </row>
    <row r="7636" spans="1:10" hidden="1" x14ac:dyDescent="0.25">
      <c r="A7636" s="24" t="str">
        <f t="shared" si="121"/>
        <v>8501ARCELOR (BERTON SICARD)</v>
      </c>
      <c r="B7636" s="1">
        <v>8501</v>
      </c>
      <c r="C7636" s="1" t="s">
        <v>32898</v>
      </c>
      <c r="D7636" s="1" t="s">
        <v>168</v>
      </c>
      <c r="E7636" s="1" t="s">
        <v>1556</v>
      </c>
      <c r="F7636" s="1" t="s">
        <v>32900</v>
      </c>
      <c r="G7636" s="1" t="s">
        <v>655</v>
      </c>
      <c r="H7636">
        <v>8501</v>
      </c>
      <c r="I7636" s="1" t="s">
        <v>41</v>
      </c>
      <c r="J7636">
        <v>6.5</v>
      </c>
    </row>
    <row r="7637" spans="1:10" hidden="1" x14ac:dyDescent="0.25">
      <c r="A7637" s="24" t="str">
        <f t="shared" si="121"/>
        <v>8502ARCELOR (BERTON SICARD)</v>
      </c>
      <c r="B7637" s="1">
        <v>8502</v>
      </c>
      <c r="C7637" s="1" t="s">
        <v>32898</v>
      </c>
      <c r="D7637" s="1" t="s">
        <v>168</v>
      </c>
      <c r="E7637" s="1" t="s">
        <v>1557</v>
      </c>
      <c r="F7637" s="1" t="s">
        <v>32900</v>
      </c>
      <c r="G7637" s="1" t="s">
        <v>655</v>
      </c>
      <c r="H7637">
        <v>8502</v>
      </c>
      <c r="I7637" s="1" t="s">
        <v>41</v>
      </c>
      <c r="J7637">
        <v>6.5</v>
      </c>
    </row>
    <row r="7638" spans="1:10" hidden="1" x14ac:dyDescent="0.25">
      <c r="A7638" s="24" t="str">
        <f t="shared" si="121"/>
        <v>8503ARCELOR (BERTON SICARD)</v>
      </c>
      <c r="B7638" s="1">
        <v>8503</v>
      </c>
      <c r="C7638" s="1" t="s">
        <v>32898</v>
      </c>
      <c r="D7638" s="1" t="s">
        <v>168</v>
      </c>
      <c r="E7638" s="1" t="s">
        <v>1558</v>
      </c>
      <c r="F7638" s="1" t="s">
        <v>32900</v>
      </c>
      <c r="G7638" s="1" t="s">
        <v>655</v>
      </c>
      <c r="H7638">
        <v>8503</v>
      </c>
      <c r="I7638" s="1" t="s">
        <v>41</v>
      </c>
      <c r="J7638">
        <v>6.5</v>
      </c>
    </row>
    <row r="7639" spans="1:10" hidden="1" x14ac:dyDescent="0.25">
      <c r="A7639" s="24" t="str">
        <f t="shared" si="121"/>
        <v>8504ARCELOR (BERTON SICARD)</v>
      </c>
      <c r="B7639" s="1">
        <v>8504</v>
      </c>
      <c r="C7639" s="1" t="s">
        <v>32898</v>
      </c>
      <c r="D7639" s="1" t="s">
        <v>168</v>
      </c>
      <c r="E7639" s="1" t="s">
        <v>1559</v>
      </c>
      <c r="F7639" s="1" t="s">
        <v>32900</v>
      </c>
      <c r="G7639" s="1" t="s">
        <v>655</v>
      </c>
      <c r="H7639">
        <v>8504</v>
      </c>
      <c r="I7639" s="1" t="s">
        <v>41</v>
      </c>
      <c r="J7639">
        <v>6.5</v>
      </c>
    </row>
    <row r="7640" spans="1:10" hidden="1" x14ac:dyDescent="0.25">
      <c r="A7640" s="24" t="str">
        <f t="shared" si="121"/>
        <v>8505ARCELOR (BERTON SICARD)</v>
      </c>
      <c r="B7640" s="1">
        <v>8505</v>
      </c>
      <c r="C7640" s="1" t="s">
        <v>32898</v>
      </c>
      <c r="D7640" s="1" t="s">
        <v>168</v>
      </c>
      <c r="E7640" s="1" t="s">
        <v>1560</v>
      </c>
      <c r="F7640" s="1" t="s">
        <v>32900</v>
      </c>
      <c r="G7640" s="1" t="s">
        <v>655</v>
      </c>
      <c r="H7640">
        <v>8505</v>
      </c>
      <c r="I7640" s="1" t="s">
        <v>41</v>
      </c>
      <c r="J7640">
        <v>6.5</v>
      </c>
    </row>
    <row r="7641" spans="1:10" hidden="1" x14ac:dyDescent="0.25">
      <c r="A7641" s="24" t="str">
        <f t="shared" si="121"/>
        <v>8506ARCELOR (BERTON SICARD)</v>
      </c>
      <c r="B7641" s="1">
        <v>8506</v>
      </c>
      <c r="C7641" s="1" t="s">
        <v>32898</v>
      </c>
      <c r="D7641" s="1" t="s">
        <v>168</v>
      </c>
      <c r="E7641" s="1" t="s">
        <v>1561</v>
      </c>
      <c r="F7641" s="1" t="s">
        <v>32900</v>
      </c>
      <c r="G7641" s="1" t="s">
        <v>655</v>
      </c>
      <c r="H7641">
        <v>8506</v>
      </c>
      <c r="I7641" s="1" t="s">
        <v>41</v>
      </c>
      <c r="J7641">
        <v>6.5</v>
      </c>
    </row>
    <row r="7642" spans="1:10" hidden="1" x14ac:dyDescent="0.25">
      <c r="A7642" s="24" t="str">
        <f t="shared" si="121"/>
        <v>8507ARCELOR (BERTON SICARD)</v>
      </c>
      <c r="B7642" s="1">
        <v>8507</v>
      </c>
      <c r="C7642" s="1" t="s">
        <v>32898</v>
      </c>
      <c r="D7642" s="1" t="s">
        <v>168</v>
      </c>
      <c r="E7642" s="1" t="s">
        <v>1562</v>
      </c>
      <c r="F7642" s="1" t="s">
        <v>32900</v>
      </c>
      <c r="G7642" s="1" t="s">
        <v>655</v>
      </c>
      <c r="H7642">
        <v>8507</v>
      </c>
      <c r="I7642" s="1" t="s">
        <v>41</v>
      </c>
      <c r="J7642">
        <v>6.5</v>
      </c>
    </row>
    <row r="7643" spans="1:10" hidden="1" x14ac:dyDescent="0.25">
      <c r="A7643" s="24" t="str">
        <f t="shared" si="121"/>
        <v>8508ARCELOR (BERTON SICARD)</v>
      </c>
      <c r="B7643" s="1">
        <v>8508</v>
      </c>
      <c r="C7643" s="1" t="s">
        <v>32898</v>
      </c>
      <c r="D7643" s="1" t="s">
        <v>168</v>
      </c>
      <c r="E7643" s="1" t="s">
        <v>1563</v>
      </c>
      <c r="F7643" s="1" t="s">
        <v>32900</v>
      </c>
      <c r="G7643" s="1" t="s">
        <v>655</v>
      </c>
      <c r="H7643">
        <v>8508</v>
      </c>
      <c r="I7643" s="1" t="s">
        <v>41</v>
      </c>
      <c r="J7643">
        <v>6.5</v>
      </c>
    </row>
    <row r="7644" spans="1:10" hidden="1" x14ac:dyDescent="0.25">
      <c r="A7644" s="24" t="str">
        <f t="shared" si="121"/>
        <v>8509ARCELOR (BERTON SICARD)</v>
      </c>
      <c r="B7644" s="1">
        <v>8509</v>
      </c>
      <c r="C7644" s="1" t="s">
        <v>32898</v>
      </c>
      <c r="D7644" s="1" t="s">
        <v>168</v>
      </c>
      <c r="E7644" s="1" t="s">
        <v>1564</v>
      </c>
      <c r="F7644" s="1" t="s">
        <v>32900</v>
      </c>
      <c r="G7644" s="1" t="s">
        <v>655</v>
      </c>
      <c r="H7644">
        <v>8509</v>
      </c>
      <c r="I7644" s="1" t="s">
        <v>41</v>
      </c>
      <c r="J7644">
        <v>6.5</v>
      </c>
    </row>
    <row r="7645" spans="1:10" hidden="1" x14ac:dyDescent="0.25">
      <c r="A7645" s="24" t="str">
        <f t="shared" si="121"/>
        <v>8510ARCELOR (BERTON SICARD)</v>
      </c>
      <c r="B7645" s="1">
        <v>8510</v>
      </c>
      <c r="C7645" s="1" t="s">
        <v>32898</v>
      </c>
      <c r="D7645" s="1" t="s">
        <v>168</v>
      </c>
      <c r="E7645" s="1" t="s">
        <v>1565</v>
      </c>
      <c r="F7645" s="1" t="s">
        <v>32900</v>
      </c>
      <c r="G7645" s="1" t="s">
        <v>655</v>
      </c>
      <c r="H7645">
        <v>8510</v>
      </c>
      <c r="I7645" s="1" t="s">
        <v>41</v>
      </c>
      <c r="J7645">
        <v>6.5</v>
      </c>
    </row>
    <row r="7646" spans="1:10" hidden="1" x14ac:dyDescent="0.25">
      <c r="A7646" s="24" t="str">
        <f t="shared" si="121"/>
        <v>8511ARCELOR (BERTON SICARD)</v>
      </c>
      <c r="B7646" s="1">
        <v>8511</v>
      </c>
      <c r="C7646" s="1" t="s">
        <v>32898</v>
      </c>
      <c r="D7646" s="1" t="s">
        <v>78</v>
      </c>
      <c r="E7646" s="1" t="s">
        <v>1566</v>
      </c>
      <c r="F7646" s="1" t="s">
        <v>32900</v>
      </c>
      <c r="G7646" s="1" t="s">
        <v>655</v>
      </c>
      <c r="H7646">
        <v>8511</v>
      </c>
      <c r="I7646" s="1" t="s">
        <v>41</v>
      </c>
      <c r="J7646">
        <v>6.5</v>
      </c>
    </row>
    <row r="7647" spans="1:10" hidden="1" x14ac:dyDescent="0.25">
      <c r="A7647" s="24" t="str">
        <f t="shared" si="121"/>
        <v>8512ARCELOR (BERTON SICARD)</v>
      </c>
      <c r="B7647" s="1">
        <v>8512</v>
      </c>
      <c r="C7647" s="1" t="s">
        <v>32898</v>
      </c>
      <c r="D7647" s="1" t="s">
        <v>78</v>
      </c>
      <c r="E7647" s="1" t="s">
        <v>1567</v>
      </c>
      <c r="F7647" s="1" t="s">
        <v>32900</v>
      </c>
      <c r="G7647" s="1" t="s">
        <v>655</v>
      </c>
      <c r="H7647">
        <v>8512</v>
      </c>
      <c r="I7647" s="1" t="s">
        <v>41</v>
      </c>
      <c r="J7647">
        <v>6.5</v>
      </c>
    </row>
    <row r="7648" spans="1:10" hidden="1" x14ac:dyDescent="0.25">
      <c r="A7648" s="24" t="str">
        <f t="shared" si="121"/>
        <v>8513ARCELOR (BERTON SICARD)</v>
      </c>
      <c r="B7648" s="1">
        <v>8513</v>
      </c>
      <c r="C7648" s="1" t="s">
        <v>32898</v>
      </c>
      <c r="D7648" s="1" t="s">
        <v>78</v>
      </c>
      <c r="E7648" s="1" t="s">
        <v>1568</v>
      </c>
      <c r="F7648" s="1" t="s">
        <v>32900</v>
      </c>
      <c r="G7648" s="1" t="s">
        <v>655</v>
      </c>
      <c r="H7648">
        <v>8513</v>
      </c>
      <c r="I7648" s="1" t="s">
        <v>41</v>
      </c>
      <c r="J7648">
        <v>6.5</v>
      </c>
    </row>
    <row r="7649" spans="1:10" hidden="1" x14ac:dyDescent="0.25">
      <c r="A7649" s="24" t="str">
        <f t="shared" si="121"/>
        <v>8514ARCELOR (BERTON SICARD)</v>
      </c>
      <c r="B7649" s="1">
        <v>8514</v>
      </c>
      <c r="C7649" s="1" t="s">
        <v>32898</v>
      </c>
      <c r="D7649" s="1" t="s">
        <v>78</v>
      </c>
      <c r="E7649" s="1" t="s">
        <v>1569</v>
      </c>
      <c r="F7649" s="1" t="s">
        <v>32900</v>
      </c>
      <c r="G7649" s="1" t="s">
        <v>655</v>
      </c>
      <c r="H7649">
        <v>8514</v>
      </c>
      <c r="I7649" s="1" t="s">
        <v>41</v>
      </c>
      <c r="J7649">
        <v>6.5</v>
      </c>
    </row>
    <row r="7650" spans="1:10" hidden="1" x14ac:dyDescent="0.25">
      <c r="A7650" s="24" t="str">
        <f t="shared" si="121"/>
        <v>8515ARCELOR (BERTON SICARD)</v>
      </c>
      <c r="B7650" s="1">
        <v>8515</v>
      </c>
      <c r="C7650" s="1" t="s">
        <v>32898</v>
      </c>
      <c r="D7650" s="1" t="s">
        <v>78</v>
      </c>
      <c r="E7650" s="1" t="s">
        <v>1570</v>
      </c>
      <c r="F7650" s="1" t="s">
        <v>32900</v>
      </c>
      <c r="G7650" s="1" t="s">
        <v>655</v>
      </c>
      <c r="H7650">
        <v>8515</v>
      </c>
      <c r="I7650" s="1" t="s">
        <v>41</v>
      </c>
      <c r="J7650">
        <v>6.5</v>
      </c>
    </row>
    <row r="7651" spans="1:10" hidden="1" x14ac:dyDescent="0.25">
      <c r="A7651" s="24" t="str">
        <f t="shared" si="121"/>
        <v>8516ARCELOR (BERTON SICARD)</v>
      </c>
      <c r="B7651" s="1">
        <v>8516</v>
      </c>
      <c r="C7651" s="1" t="s">
        <v>32898</v>
      </c>
      <c r="D7651" s="1" t="s">
        <v>78</v>
      </c>
      <c r="E7651" s="1" t="s">
        <v>1571</v>
      </c>
      <c r="F7651" s="1" t="s">
        <v>32900</v>
      </c>
      <c r="G7651" s="1" t="s">
        <v>655</v>
      </c>
      <c r="H7651">
        <v>8516</v>
      </c>
      <c r="I7651" s="1" t="s">
        <v>41</v>
      </c>
      <c r="J7651">
        <v>6.5</v>
      </c>
    </row>
    <row r="7652" spans="1:10" hidden="1" x14ac:dyDescent="0.25">
      <c r="A7652" s="24" t="str">
        <f t="shared" si="121"/>
        <v>8518ARCELOR (BERTON SICARD)</v>
      </c>
      <c r="B7652" s="1">
        <v>8518</v>
      </c>
      <c r="C7652" s="1" t="s">
        <v>32898</v>
      </c>
      <c r="D7652" s="1" t="s">
        <v>168</v>
      </c>
      <c r="E7652" s="1" t="s">
        <v>1572</v>
      </c>
      <c r="F7652" s="1" t="s">
        <v>32900</v>
      </c>
      <c r="G7652" s="1" t="s">
        <v>655</v>
      </c>
      <c r="H7652">
        <v>8518</v>
      </c>
      <c r="I7652" s="1" t="s">
        <v>41</v>
      </c>
      <c r="J7652">
        <v>6.5</v>
      </c>
    </row>
    <row r="7653" spans="1:10" hidden="1" x14ac:dyDescent="0.25">
      <c r="A7653" s="24" t="str">
        <f t="shared" si="121"/>
        <v>8519ARCELOR (BERTON SICARD)</v>
      </c>
      <c r="B7653" s="1">
        <v>8519</v>
      </c>
      <c r="C7653" s="1" t="s">
        <v>32898</v>
      </c>
      <c r="D7653" s="1" t="s">
        <v>168</v>
      </c>
      <c r="E7653" s="1" t="s">
        <v>1573</v>
      </c>
      <c r="F7653" s="1" t="s">
        <v>32900</v>
      </c>
      <c r="G7653" s="1" t="s">
        <v>655</v>
      </c>
      <c r="H7653">
        <v>8519</v>
      </c>
      <c r="I7653" s="1" t="s">
        <v>41</v>
      </c>
      <c r="J7653">
        <v>6.5</v>
      </c>
    </row>
    <row r="7654" spans="1:10" hidden="1" x14ac:dyDescent="0.25">
      <c r="A7654" s="24" t="str">
        <f t="shared" si="121"/>
        <v>8520ARCELOR (BERTON SICARD)</v>
      </c>
      <c r="B7654" s="1">
        <v>8520</v>
      </c>
      <c r="C7654" s="1" t="s">
        <v>32898</v>
      </c>
      <c r="D7654" s="1" t="s">
        <v>78</v>
      </c>
      <c r="E7654" s="1" t="s">
        <v>1574</v>
      </c>
      <c r="F7654" s="1" t="s">
        <v>32900</v>
      </c>
      <c r="G7654" s="1" t="s">
        <v>655</v>
      </c>
      <c r="H7654">
        <v>8520</v>
      </c>
      <c r="I7654" s="1" t="s">
        <v>41</v>
      </c>
      <c r="J7654">
        <v>6.5</v>
      </c>
    </row>
    <row r="7655" spans="1:10" hidden="1" x14ac:dyDescent="0.25">
      <c r="A7655" s="24" t="str">
        <f t="shared" si="121"/>
        <v>8521ARCELOR (BERTON SICARD)</v>
      </c>
      <c r="B7655" s="1">
        <v>8521</v>
      </c>
      <c r="C7655" s="1" t="s">
        <v>32898</v>
      </c>
      <c r="D7655" s="1" t="s">
        <v>168</v>
      </c>
      <c r="E7655" s="1" t="s">
        <v>1575</v>
      </c>
      <c r="F7655" s="1" t="s">
        <v>32900</v>
      </c>
      <c r="G7655" s="1" t="s">
        <v>655</v>
      </c>
      <c r="H7655">
        <v>8521</v>
      </c>
      <c r="I7655" s="1" t="s">
        <v>41</v>
      </c>
      <c r="J7655">
        <v>6.5</v>
      </c>
    </row>
    <row r="7656" spans="1:10" hidden="1" x14ac:dyDescent="0.25">
      <c r="A7656" s="24" t="str">
        <f t="shared" si="121"/>
        <v>8522ARCELOR (BERTON SICARD)</v>
      </c>
      <c r="B7656" s="1">
        <v>8522</v>
      </c>
      <c r="C7656" s="1" t="s">
        <v>32898</v>
      </c>
      <c r="D7656" s="1" t="s">
        <v>168</v>
      </c>
      <c r="E7656" s="1" t="s">
        <v>1576</v>
      </c>
      <c r="F7656" s="1" t="s">
        <v>32900</v>
      </c>
      <c r="G7656" s="1" t="s">
        <v>655</v>
      </c>
      <c r="H7656">
        <v>8522</v>
      </c>
      <c r="I7656" s="1" t="s">
        <v>41</v>
      </c>
      <c r="J7656">
        <v>6.5</v>
      </c>
    </row>
    <row r="7657" spans="1:10" hidden="1" x14ac:dyDescent="0.25">
      <c r="A7657" s="24" t="str">
        <f t="shared" si="121"/>
        <v>8523ARCELOR (BERTON SICARD)</v>
      </c>
      <c r="B7657" s="1">
        <v>8523</v>
      </c>
      <c r="C7657" s="1" t="s">
        <v>32898</v>
      </c>
      <c r="D7657" s="1" t="s">
        <v>168</v>
      </c>
      <c r="E7657" s="1" t="s">
        <v>1577</v>
      </c>
      <c r="F7657" s="1" t="s">
        <v>32900</v>
      </c>
      <c r="G7657" s="1" t="s">
        <v>655</v>
      </c>
      <c r="H7657">
        <v>8523</v>
      </c>
      <c r="I7657" s="1" t="s">
        <v>41</v>
      </c>
      <c r="J7657">
        <v>6.5</v>
      </c>
    </row>
    <row r="7658" spans="1:10" hidden="1" x14ac:dyDescent="0.25">
      <c r="A7658" s="24" t="str">
        <f t="shared" si="121"/>
        <v>8524ARCELOR (BERTON SICARD)</v>
      </c>
      <c r="B7658" s="1">
        <v>8524</v>
      </c>
      <c r="C7658" s="1" t="s">
        <v>32898</v>
      </c>
      <c r="D7658" s="1" t="s">
        <v>168</v>
      </c>
      <c r="E7658" s="1" t="s">
        <v>1577</v>
      </c>
      <c r="F7658" s="1" t="s">
        <v>32900</v>
      </c>
      <c r="G7658" s="1" t="s">
        <v>655</v>
      </c>
      <c r="H7658">
        <v>8524</v>
      </c>
      <c r="I7658" s="1" t="s">
        <v>41</v>
      </c>
      <c r="J7658">
        <v>6.5</v>
      </c>
    </row>
    <row r="7659" spans="1:10" hidden="1" x14ac:dyDescent="0.25">
      <c r="A7659" s="24" t="str">
        <f t="shared" si="121"/>
        <v>8525ARCELOR (BERTON SICARD)</v>
      </c>
      <c r="B7659" s="1">
        <v>8525</v>
      </c>
      <c r="C7659" s="1" t="s">
        <v>32898</v>
      </c>
      <c r="D7659" s="1" t="s">
        <v>168</v>
      </c>
      <c r="E7659" s="1" t="s">
        <v>1578</v>
      </c>
      <c r="F7659" s="1" t="s">
        <v>32900</v>
      </c>
      <c r="G7659" s="1" t="s">
        <v>655</v>
      </c>
      <c r="H7659">
        <v>8525</v>
      </c>
      <c r="I7659" s="1" t="s">
        <v>41</v>
      </c>
      <c r="J7659">
        <v>6.5</v>
      </c>
    </row>
    <row r="7660" spans="1:10" hidden="1" x14ac:dyDescent="0.25">
      <c r="A7660" s="24" t="str">
        <f t="shared" si="121"/>
        <v>8535ARCELOR (BERTON SICARD)</v>
      </c>
      <c r="B7660" s="1">
        <v>8535</v>
      </c>
      <c r="C7660" s="1" t="s">
        <v>32898</v>
      </c>
      <c r="D7660" s="1" t="s">
        <v>78</v>
      </c>
      <c r="E7660" s="1" t="s">
        <v>1580</v>
      </c>
      <c r="F7660" s="1" t="s">
        <v>32900</v>
      </c>
      <c r="G7660" s="1" t="s">
        <v>655</v>
      </c>
      <c r="H7660">
        <v>8535</v>
      </c>
      <c r="I7660" s="1" t="s">
        <v>41</v>
      </c>
      <c r="J7660">
        <v>6.5</v>
      </c>
    </row>
    <row r="7661" spans="1:10" hidden="1" x14ac:dyDescent="0.25">
      <c r="A7661" s="24" t="str">
        <f t="shared" si="121"/>
        <v>8536ARCELOR (BERTON SICARD)</v>
      </c>
      <c r="B7661" s="1">
        <v>8536</v>
      </c>
      <c r="C7661" s="1" t="s">
        <v>32898</v>
      </c>
      <c r="D7661" s="1" t="s">
        <v>78</v>
      </c>
      <c r="E7661" s="1" t="s">
        <v>1581</v>
      </c>
      <c r="F7661" s="1" t="s">
        <v>32900</v>
      </c>
      <c r="G7661" s="1" t="s">
        <v>655</v>
      </c>
      <c r="H7661">
        <v>8536</v>
      </c>
      <c r="I7661" s="1" t="s">
        <v>41</v>
      </c>
      <c r="J7661">
        <v>6.5</v>
      </c>
    </row>
    <row r="7662" spans="1:10" hidden="1" x14ac:dyDescent="0.25">
      <c r="A7662" s="24" t="str">
        <f t="shared" si="121"/>
        <v>8537ARCELOR (BERTON SICARD)</v>
      </c>
      <c r="B7662" s="1">
        <v>8537</v>
      </c>
      <c r="C7662" s="1" t="s">
        <v>32898</v>
      </c>
      <c r="D7662" s="1" t="s">
        <v>78</v>
      </c>
      <c r="E7662" s="1" t="s">
        <v>1582</v>
      </c>
      <c r="F7662" s="1" t="s">
        <v>32900</v>
      </c>
      <c r="G7662" s="1" t="s">
        <v>655</v>
      </c>
      <c r="H7662">
        <v>8537</v>
      </c>
      <c r="I7662" s="1" t="s">
        <v>41</v>
      </c>
      <c r="J7662">
        <v>6.5</v>
      </c>
    </row>
    <row r="7663" spans="1:10" hidden="1" x14ac:dyDescent="0.25">
      <c r="A7663" s="24" t="str">
        <f t="shared" si="121"/>
        <v>8541ARCELOR (BERTON SICARD)</v>
      </c>
      <c r="B7663" s="1">
        <v>8541</v>
      </c>
      <c r="C7663" s="1" t="s">
        <v>32898</v>
      </c>
      <c r="D7663" s="1" t="s">
        <v>78</v>
      </c>
      <c r="E7663" s="1" t="s">
        <v>1583</v>
      </c>
      <c r="F7663" s="1" t="s">
        <v>32900</v>
      </c>
      <c r="G7663" s="1" t="s">
        <v>655</v>
      </c>
      <c r="H7663">
        <v>8541</v>
      </c>
      <c r="I7663" s="1" t="s">
        <v>41</v>
      </c>
      <c r="J7663">
        <v>6.5</v>
      </c>
    </row>
    <row r="7664" spans="1:10" hidden="1" x14ac:dyDescent="0.25">
      <c r="A7664" s="24" t="str">
        <f t="shared" si="121"/>
        <v>8542ARCELOR (BERTON SICARD)</v>
      </c>
      <c r="B7664" s="1">
        <v>8542</v>
      </c>
      <c r="C7664" s="1" t="s">
        <v>32898</v>
      </c>
      <c r="D7664" s="1" t="s">
        <v>168</v>
      </c>
      <c r="E7664" s="1" t="s">
        <v>1584</v>
      </c>
      <c r="F7664" s="1" t="s">
        <v>32900</v>
      </c>
      <c r="G7664" s="1" t="s">
        <v>655</v>
      </c>
      <c r="H7664">
        <v>8542</v>
      </c>
      <c r="I7664" s="1" t="s">
        <v>41</v>
      </c>
      <c r="J7664">
        <v>6.5</v>
      </c>
    </row>
    <row r="7665" spans="1:10" hidden="1" x14ac:dyDescent="0.25">
      <c r="A7665" s="24" t="str">
        <f t="shared" si="121"/>
        <v>8556ARCELOR (BERTON SICARD)</v>
      </c>
      <c r="B7665" s="1">
        <v>8556</v>
      </c>
      <c r="C7665" s="1" t="s">
        <v>32898</v>
      </c>
      <c r="D7665" s="1" t="s">
        <v>78</v>
      </c>
      <c r="E7665" s="1" t="s">
        <v>1585</v>
      </c>
      <c r="F7665" s="1" t="s">
        <v>32900</v>
      </c>
      <c r="G7665" s="1" t="s">
        <v>655</v>
      </c>
      <c r="H7665">
        <v>8556</v>
      </c>
      <c r="I7665" s="1" t="s">
        <v>41</v>
      </c>
      <c r="J7665">
        <v>6.5</v>
      </c>
    </row>
    <row r="7666" spans="1:10" hidden="1" x14ac:dyDescent="0.25">
      <c r="A7666" s="24" t="str">
        <f t="shared" si="121"/>
        <v>8557ARCELOR (BERTON SICARD)</v>
      </c>
      <c r="B7666" s="1">
        <v>8557</v>
      </c>
      <c r="C7666" s="1" t="s">
        <v>32898</v>
      </c>
      <c r="D7666" s="1" t="s">
        <v>78</v>
      </c>
      <c r="E7666" s="1" t="s">
        <v>1586</v>
      </c>
      <c r="F7666" s="1" t="s">
        <v>32900</v>
      </c>
      <c r="G7666" s="1" t="s">
        <v>655</v>
      </c>
      <c r="H7666">
        <v>8557</v>
      </c>
      <c r="I7666" s="1" t="s">
        <v>41</v>
      </c>
      <c r="J7666">
        <v>6.5</v>
      </c>
    </row>
    <row r="7667" spans="1:10" hidden="1" x14ac:dyDescent="0.25">
      <c r="A7667" s="24" t="str">
        <f t="shared" si="121"/>
        <v>8566ARCELOR (BERTON SICARD)</v>
      </c>
      <c r="B7667" s="1">
        <v>8566</v>
      </c>
      <c r="C7667" s="1" t="s">
        <v>32898</v>
      </c>
      <c r="D7667" s="1" t="s">
        <v>78</v>
      </c>
      <c r="E7667" s="1" t="s">
        <v>2260</v>
      </c>
      <c r="F7667" s="1" t="s">
        <v>32900</v>
      </c>
      <c r="G7667" s="1" t="s">
        <v>655</v>
      </c>
      <c r="H7667">
        <v>8566</v>
      </c>
      <c r="I7667" s="1" t="s">
        <v>41</v>
      </c>
      <c r="J7667">
        <v>6.3</v>
      </c>
    </row>
    <row r="7668" spans="1:10" hidden="1" x14ac:dyDescent="0.25">
      <c r="A7668" s="24" t="str">
        <f t="shared" si="121"/>
        <v>8568ARCELOR (BERTON SICARD)</v>
      </c>
      <c r="B7668" s="1">
        <v>8568</v>
      </c>
      <c r="C7668" s="1" t="s">
        <v>32898</v>
      </c>
      <c r="D7668" s="1" t="s">
        <v>78</v>
      </c>
      <c r="E7668" s="1" t="s">
        <v>1589</v>
      </c>
      <c r="F7668" s="1" t="s">
        <v>32900</v>
      </c>
      <c r="G7668" s="1" t="s">
        <v>655</v>
      </c>
      <c r="H7668">
        <v>8568</v>
      </c>
      <c r="I7668" s="1" t="s">
        <v>41</v>
      </c>
      <c r="J7668">
        <v>6.5</v>
      </c>
    </row>
    <row r="7669" spans="1:10" hidden="1" x14ac:dyDescent="0.25">
      <c r="A7669" s="24" t="str">
        <f t="shared" si="121"/>
        <v>8569ARCELOR (BERTON SICARD)</v>
      </c>
      <c r="B7669" s="1">
        <v>8569</v>
      </c>
      <c r="C7669" s="1" t="s">
        <v>32898</v>
      </c>
      <c r="D7669" s="1" t="s">
        <v>168</v>
      </c>
      <c r="E7669" s="1" t="s">
        <v>2261</v>
      </c>
      <c r="F7669" s="1" t="s">
        <v>32900</v>
      </c>
      <c r="G7669" s="1" t="s">
        <v>655</v>
      </c>
      <c r="H7669">
        <v>8569</v>
      </c>
      <c r="I7669" s="1" t="s">
        <v>41</v>
      </c>
      <c r="J7669">
        <v>6.5</v>
      </c>
    </row>
    <row r="7670" spans="1:10" hidden="1" x14ac:dyDescent="0.25">
      <c r="A7670" s="24" t="str">
        <f t="shared" si="121"/>
        <v>8570ARCELOR (BERTON SICARD)</v>
      </c>
      <c r="B7670" s="1">
        <v>8570</v>
      </c>
      <c r="C7670" s="1" t="s">
        <v>32898</v>
      </c>
      <c r="D7670" s="1" t="s">
        <v>78</v>
      </c>
      <c r="E7670" s="1" t="s">
        <v>2262</v>
      </c>
      <c r="F7670" s="1" t="s">
        <v>32900</v>
      </c>
      <c r="G7670" s="1" t="s">
        <v>655</v>
      </c>
      <c r="H7670">
        <v>8570</v>
      </c>
      <c r="I7670" s="1" t="s">
        <v>41</v>
      </c>
      <c r="J7670">
        <v>6.5</v>
      </c>
    </row>
    <row r="7671" spans="1:10" hidden="1" x14ac:dyDescent="0.25">
      <c r="A7671" s="24" t="str">
        <f t="shared" si="121"/>
        <v>8573ARCELOR (BERTON SICARD)</v>
      </c>
      <c r="B7671" s="1">
        <v>8573</v>
      </c>
      <c r="C7671" s="1" t="s">
        <v>32898</v>
      </c>
      <c r="D7671" s="1" t="s">
        <v>78</v>
      </c>
      <c r="E7671" s="1" t="s">
        <v>1591</v>
      </c>
      <c r="F7671" s="1" t="s">
        <v>32900</v>
      </c>
      <c r="G7671" s="1" t="s">
        <v>655</v>
      </c>
      <c r="H7671">
        <v>8573</v>
      </c>
      <c r="I7671" s="1" t="s">
        <v>41</v>
      </c>
      <c r="J7671">
        <v>6.5</v>
      </c>
    </row>
    <row r="7672" spans="1:10" hidden="1" x14ac:dyDescent="0.25">
      <c r="A7672" s="24" t="str">
        <f t="shared" si="121"/>
        <v>8574ARCELOR (BERTON SICARD)</v>
      </c>
      <c r="B7672" s="1">
        <v>8574</v>
      </c>
      <c r="C7672" s="1" t="s">
        <v>32898</v>
      </c>
      <c r="D7672" s="1" t="s">
        <v>78</v>
      </c>
      <c r="E7672" s="1" t="s">
        <v>1592</v>
      </c>
      <c r="F7672" s="1" t="s">
        <v>32900</v>
      </c>
      <c r="G7672" s="1" t="s">
        <v>655</v>
      </c>
      <c r="H7672">
        <v>8574</v>
      </c>
      <c r="I7672" s="1" t="s">
        <v>41</v>
      </c>
      <c r="J7672">
        <v>6.5</v>
      </c>
    </row>
    <row r="7673" spans="1:10" hidden="1" x14ac:dyDescent="0.25">
      <c r="A7673" s="24" t="str">
        <f t="shared" si="121"/>
        <v>8575ARCELOR (BERTON SICARD)</v>
      </c>
      <c r="B7673" s="1">
        <v>8575</v>
      </c>
      <c r="C7673" s="1" t="s">
        <v>32898</v>
      </c>
      <c r="D7673" s="1" t="s">
        <v>168</v>
      </c>
      <c r="E7673" s="1" t="s">
        <v>2113</v>
      </c>
      <c r="F7673" s="1" t="s">
        <v>32900</v>
      </c>
      <c r="G7673" s="1" t="s">
        <v>655</v>
      </c>
      <c r="H7673">
        <v>8575</v>
      </c>
      <c r="I7673" s="1" t="s">
        <v>41</v>
      </c>
      <c r="J7673">
        <v>6.5</v>
      </c>
    </row>
    <row r="7674" spans="1:10" hidden="1" x14ac:dyDescent="0.25">
      <c r="A7674" s="24" t="str">
        <f t="shared" si="121"/>
        <v>8667ARCELOR (BERTON SICARD)</v>
      </c>
      <c r="B7674" s="1">
        <v>8667</v>
      </c>
      <c r="C7674" s="1" t="s">
        <v>32898</v>
      </c>
      <c r="D7674" s="1" t="s">
        <v>78</v>
      </c>
      <c r="E7674" s="1" t="s">
        <v>2115</v>
      </c>
      <c r="F7674" s="1" t="s">
        <v>32900</v>
      </c>
      <c r="G7674" s="1" t="s">
        <v>655</v>
      </c>
      <c r="H7674">
        <v>8667</v>
      </c>
      <c r="I7674" s="1" t="s">
        <v>41</v>
      </c>
      <c r="J7674">
        <v>1</v>
      </c>
    </row>
    <row r="7675" spans="1:10" hidden="1" x14ac:dyDescent="0.25">
      <c r="A7675" s="24" t="str">
        <f t="shared" si="121"/>
        <v>8668ARCELOR (BERTON SICARD)</v>
      </c>
      <c r="B7675" s="1">
        <v>8668</v>
      </c>
      <c r="C7675" s="1" t="s">
        <v>32898</v>
      </c>
      <c r="D7675" s="1" t="s">
        <v>78</v>
      </c>
      <c r="E7675" s="1" t="s">
        <v>2116</v>
      </c>
      <c r="F7675" s="1" t="s">
        <v>32900</v>
      </c>
      <c r="G7675" s="1" t="s">
        <v>655</v>
      </c>
      <c r="H7675">
        <v>8668</v>
      </c>
      <c r="I7675" s="1" t="s">
        <v>41</v>
      </c>
      <c r="J7675">
        <v>1</v>
      </c>
    </row>
    <row r="7676" spans="1:10" hidden="1" x14ac:dyDescent="0.25">
      <c r="A7676" s="24" t="str">
        <f t="shared" si="121"/>
        <v>8670ARCELOR (BERTON SICARD)</v>
      </c>
      <c r="B7676" s="1">
        <v>8670</v>
      </c>
      <c r="C7676" s="1" t="s">
        <v>32898</v>
      </c>
      <c r="D7676" s="1" t="s">
        <v>78</v>
      </c>
      <c r="E7676" s="1" t="s">
        <v>1593</v>
      </c>
      <c r="F7676" s="1" t="s">
        <v>32900</v>
      </c>
      <c r="G7676" s="1" t="s">
        <v>655</v>
      </c>
      <c r="H7676">
        <v>8670</v>
      </c>
      <c r="I7676" s="1" t="s">
        <v>41</v>
      </c>
      <c r="J7676">
        <v>6.5</v>
      </c>
    </row>
    <row r="7677" spans="1:10" hidden="1" x14ac:dyDescent="0.25">
      <c r="A7677" s="24" t="str">
        <f t="shared" si="121"/>
        <v>8671ARCELOR (BERTON SICARD)</v>
      </c>
      <c r="B7677" s="1">
        <v>8671</v>
      </c>
      <c r="C7677" s="1" t="s">
        <v>32898</v>
      </c>
      <c r="D7677" s="1" t="s">
        <v>78</v>
      </c>
      <c r="E7677" s="1" t="s">
        <v>1594</v>
      </c>
      <c r="F7677" s="1" t="s">
        <v>32900</v>
      </c>
      <c r="G7677" s="1" t="s">
        <v>655</v>
      </c>
      <c r="H7677">
        <v>8671</v>
      </c>
      <c r="I7677" s="1" t="s">
        <v>41</v>
      </c>
      <c r="J7677">
        <v>6.5</v>
      </c>
    </row>
    <row r="7678" spans="1:10" hidden="1" x14ac:dyDescent="0.25">
      <c r="A7678" s="24" t="str">
        <f t="shared" si="121"/>
        <v>8803ARCELOR (BERTON SICARD)</v>
      </c>
      <c r="B7678" s="1">
        <v>8803</v>
      </c>
      <c r="C7678" s="1" t="s">
        <v>32898</v>
      </c>
      <c r="D7678" s="1" t="s">
        <v>78</v>
      </c>
      <c r="E7678" s="1" t="s">
        <v>1595</v>
      </c>
      <c r="F7678" s="1" t="s">
        <v>32900</v>
      </c>
      <c r="G7678" s="1" t="s">
        <v>655</v>
      </c>
      <c r="H7678">
        <v>8803</v>
      </c>
      <c r="I7678" s="1" t="s">
        <v>41</v>
      </c>
      <c r="J7678">
        <v>6</v>
      </c>
    </row>
    <row r="7679" spans="1:10" hidden="1" x14ac:dyDescent="0.25">
      <c r="A7679" s="24" t="str">
        <f t="shared" si="121"/>
        <v>8810ARCELOR (BERTON SICARD)</v>
      </c>
      <c r="B7679" s="1">
        <v>8810</v>
      </c>
      <c r="C7679" s="1" t="s">
        <v>32898</v>
      </c>
      <c r="D7679" s="1" t="s">
        <v>78</v>
      </c>
      <c r="E7679" s="1" t="s">
        <v>480</v>
      </c>
      <c r="F7679" s="1" t="s">
        <v>32900</v>
      </c>
      <c r="G7679" s="1" t="s">
        <v>655</v>
      </c>
      <c r="H7679">
        <v>8810</v>
      </c>
      <c r="I7679" s="1" t="s">
        <v>41</v>
      </c>
      <c r="J7679">
        <v>6</v>
      </c>
    </row>
    <row r="7680" spans="1:10" hidden="1" x14ac:dyDescent="0.25">
      <c r="A7680" s="24" t="str">
        <f t="shared" si="121"/>
        <v>8811ARCELOR (BERTON SICARD)</v>
      </c>
      <c r="B7680" s="1">
        <v>8811</v>
      </c>
      <c r="C7680" s="1" t="s">
        <v>32898</v>
      </c>
      <c r="D7680" s="1" t="s">
        <v>78</v>
      </c>
      <c r="E7680" s="1" t="s">
        <v>1596</v>
      </c>
      <c r="F7680" s="1" t="s">
        <v>32900</v>
      </c>
      <c r="G7680" s="1" t="s">
        <v>655</v>
      </c>
      <c r="H7680">
        <v>8811</v>
      </c>
      <c r="I7680" s="1" t="s">
        <v>41</v>
      </c>
      <c r="J7680">
        <v>6</v>
      </c>
    </row>
    <row r="7681" spans="1:10" hidden="1" x14ac:dyDescent="0.25">
      <c r="A7681" s="24" t="str">
        <f t="shared" si="121"/>
        <v>8813ARCELOR (BERTON SICARD)</v>
      </c>
      <c r="B7681" s="1">
        <v>8813</v>
      </c>
      <c r="C7681" s="1" t="s">
        <v>32898</v>
      </c>
      <c r="D7681" s="1" t="s">
        <v>168</v>
      </c>
      <c r="E7681" s="1" t="s">
        <v>1597</v>
      </c>
      <c r="F7681" s="1" t="s">
        <v>32900</v>
      </c>
      <c r="G7681" s="1" t="s">
        <v>655</v>
      </c>
      <c r="H7681">
        <v>8813</v>
      </c>
      <c r="I7681" s="1" t="s">
        <v>41</v>
      </c>
      <c r="J7681">
        <v>6.5</v>
      </c>
    </row>
    <row r="7682" spans="1:10" hidden="1" x14ac:dyDescent="0.25">
      <c r="A7682" s="24" t="str">
        <f t="shared" si="121"/>
        <v>8814ARCELOR (BERTON SICARD)</v>
      </c>
      <c r="B7682" s="1">
        <v>8814</v>
      </c>
      <c r="C7682" s="1" t="s">
        <v>32898</v>
      </c>
      <c r="D7682" s="1" t="s">
        <v>168</v>
      </c>
      <c r="E7682" s="1" t="s">
        <v>1598</v>
      </c>
      <c r="F7682" s="1" t="s">
        <v>32900</v>
      </c>
      <c r="G7682" s="1" t="s">
        <v>655</v>
      </c>
      <c r="H7682">
        <v>8814</v>
      </c>
      <c r="I7682" s="1" t="s">
        <v>41</v>
      </c>
      <c r="J7682">
        <v>6.5</v>
      </c>
    </row>
    <row r="7683" spans="1:10" hidden="1" x14ac:dyDescent="0.25">
      <c r="A7683" s="24" t="str">
        <f t="shared" si="121"/>
        <v>8815ARCELOR (BERTON SICARD)</v>
      </c>
      <c r="B7683" s="1">
        <v>8815</v>
      </c>
      <c r="C7683" s="1" t="s">
        <v>32898</v>
      </c>
      <c r="D7683" s="1" t="s">
        <v>168</v>
      </c>
      <c r="E7683" s="1" t="s">
        <v>1599</v>
      </c>
      <c r="F7683" s="1" t="s">
        <v>32900</v>
      </c>
      <c r="G7683" s="1" t="s">
        <v>655</v>
      </c>
      <c r="H7683">
        <v>8815</v>
      </c>
      <c r="I7683" s="1" t="s">
        <v>41</v>
      </c>
      <c r="J7683">
        <v>6.5</v>
      </c>
    </row>
    <row r="7684" spans="1:10" hidden="1" x14ac:dyDescent="0.25">
      <c r="A7684" s="24" t="str">
        <f t="shared" si="121"/>
        <v>8822ARCELOR (BERTON SICARD)</v>
      </c>
      <c r="B7684" s="1">
        <v>8822</v>
      </c>
      <c r="C7684" s="1" t="s">
        <v>32898</v>
      </c>
      <c r="D7684" s="1" t="s">
        <v>78</v>
      </c>
      <c r="E7684" s="1" t="s">
        <v>1600</v>
      </c>
      <c r="F7684" s="1" t="s">
        <v>32900</v>
      </c>
      <c r="G7684" s="1" t="s">
        <v>655</v>
      </c>
      <c r="H7684">
        <v>8822</v>
      </c>
      <c r="I7684" s="1" t="s">
        <v>41</v>
      </c>
      <c r="J7684">
        <v>6</v>
      </c>
    </row>
    <row r="7685" spans="1:10" hidden="1" x14ac:dyDescent="0.25">
      <c r="A7685" s="24" t="str">
        <f t="shared" si="121"/>
        <v>8823ARCELOR (BERTON SICARD)</v>
      </c>
      <c r="B7685" s="1">
        <v>8823</v>
      </c>
      <c r="C7685" s="1" t="s">
        <v>32898</v>
      </c>
      <c r="D7685" s="1" t="s">
        <v>168</v>
      </c>
      <c r="E7685" s="1" t="s">
        <v>1601</v>
      </c>
      <c r="F7685" s="1" t="s">
        <v>32900</v>
      </c>
      <c r="G7685" s="1" t="s">
        <v>655</v>
      </c>
      <c r="H7685">
        <v>8823</v>
      </c>
      <c r="I7685" s="1" t="s">
        <v>41</v>
      </c>
      <c r="J7685">
        <v>6.5</v>
      </c>
    </row>
    <row r="7686" spans="1:10" hidden="1" x14ac:dyDescent="0.25">
      <c r="A7686" s="24" t="str">
        <f t="shared" si="121"/>
        <v>8830ARCELOR (BERTON SICARD)</v>
      </c>
      <c r="B7686" s="1">
        <v>8830</v>
      </c>
      <c r="C7686" s="1" t="s">
        <v>32898</v>
      </c>
      <c r="D7686" s="1" t="s">
        <v>78</v>
      </c>
      <c r="E7686" s="1" t="s">
        <v>1602</v>
      </c>
      <c r="F7686" s="1" t="s">
        <v>32900</v>
      </c>
      <c r="G7686" s="1" t="s">
        <v>655</v>
      </c>
      <c r="H7686">
        <v>8830</v>
      </c>
      <c r="I7686" s="1" t="s">
        <v>41</v>
      </c>
      <c r="J7686">
        <v>6</v>
      </c>
    </row>
    <row r="7687" spans="1:10" hidden="1" x14ac:dyDescent="0.25">
      <c r="A7687" s="24" t="str">
        <f t="shared" si="121"/>
        <v>8842ARCELOR (BERTON SICARD)</v>
      </c>
      <c r="B7687" s="1">
        <v>8842</v>
      </c>
      <c r="C7687" s="1" t="s">
        <v>32898</v>
      </c>
      <c r="D7687" s="1" t="s">
        <v>78</v>
      </c>
      <c r="E7687" s="1" t="s">
        <v>1603</v>
      </c>
      <c r="F7687" s="1" t="s">
        <v>32900</v>
      </c>
      <c r="G7687" s="1" t="s">
        <v>655</v>
      </c>
      <c r="H7687">
        <v>8842</v>
      </c>
      <c r="I7687" s="1" t="s">
        <v>41</v>
      </c>
      <c r="J7687">
        <v>6.5</v>
      </c>
    </row>
    <row r="7688" spans="1:10" hidden="1" x14ac:dyDescent="0.25">
      <c r="A7688" s="24" t="str">
        <f t="shared" si="121"/>
        <v>8843THARCELOR (BERTON SICARD)</v>
      </c>
      <c r="B7688" s="1" t="s">
        <v>1604</v>
      </c>
      <c r="C7688" s="1" t="s">
        <v>32898</v>
      </c>
      <c r="D7688" s="1" t="s">
        <v>78</v>
      </c>
      <c r="E7688" s="1" t="s">
        <v>1605</v>
      </c>
      <c r="F7688" s="1" t="s">
        <v>32900</v>
      </c>
      <c r="G7688" s="1" t="s">
        <v>655</v>
      </c>
      <c r="H7688" t="s">
        <v>1604</v>
      </c>
      <c r="I7688" s="1" t="s">
        <v>41</v>
      </c>
      <c r="J7688">
        <v>6.5</v>
      </c>
    </row>
    <row r="7689" spans="1:10" hidden="1" x14ac:dyDescent="0.25">
      <c r="A7689" s="24" t="str">
        <f t="shared" si="121"/>
        <v>8844ARCELOR (BERTON SICARD)</v>
      </c>
      <c r="B7689" s="1">
        <v>8844</v>
      </c>
      <c r="C7689" s="1" t="s">
        <v>32898</v>
      </c>
      <c r="D7689" s="1" t="s">
        <v>78</v>
      </c>
      <c r="E7689" s="1" t="s">
        <v>1606</v>
      </c>
      <c r="F7689" s="1" t="s">
        <v>32900</v>
      </c>
      <c r="G7689" s="1" t="s">
        <v>655</v>
      </c>
      <c r="H7689">
        <v>8844</v>
      </c>
      <c r="I7689" s="1" t="s">
        <v>41</v>
      </c>
      <c r="J7689">
        <v>6.5</v>
      </c>
    </row>
    <row r="7690" spans="1:10" hidden="1" x14ac:dyDescent="0.25">
      <c r="A7690" s="24" t="str">
        <f t="shared" si="121"/>
        <v>8853ARCELOR (BERTON SICARD)</v>
      </c>
      <c r="B7690" s="1">
        <v>8853</v>
      </c>
      <c r="C7690" s="1" t="s">
        <v>32898</v>
      </c>
      <c r="D7690" s="1" t="s">
        <v>168</v>
      </c>
      <c r="E7690" s="1" t="s">
        <v>1607</v>
      </c>
      <c r="F7690" s="1" t="s">
        <v>32900</v>
      </c>
      <c r="G7690" s="1" t="s">
        <v>655</v>
      </c>
      <c r="H7690">
        <v>8853</v>
      </c>
      <c r="I7690" s="1" t="s">
        <v>41</v>
      </c>
      <c r="J7690">
        <v>6.5</v>
      </c>
    </row>
    <row r="7691" spans="1:10" hidden="1" x14ac:dyDescent="0.25">
      <c r="A7691" s="24" t="str">
        <f t="shared" si="121"/>
        <v>8859ARCELOR (BERTON SICARD)</v>
      </c>
      <c r="B7691" s="1">
        <v>8859</v>
      </c>
      <c r="C7691" s="1" t="s">
        <v>32898</v>
      </c>
      <c r="D7691" s="1" t="s">
        <v>78</v>
      </c>
      <c r="E7691" s="1" t="s">
        <v>2118</v>
      </c>
      <c r="F7691" s="1" t="s">
        <v>32900</v>
      </c>
      <c r="G7691" s="1" t="s">
        <v>655</v>
      </c>
      <c r="H7691">
        <v>8859</v>
      </c>
      <c r="I7691" s="1" t="s">
        <v>41</v>
      </c>
      <c r="J7691">
        <v>6</v>
      </c>
    </row>
    <row r="7692" spans="1:10" hidden="1" x14ac:dyDescent="0.25">
      <c r="A7692" s="24" t="str">
        <f t="shared" ref="A7692:A7755" si="122">B7692&amp;F7692</f>
        <v>8873ARCELOR (BERTON SICARD)</v>
      </c>
      <c r="B7692" s="1">
        <v>8873</v>
      </c>
      <c r="C7692" s="1" t="s">
        <v>32898</v>
      </c>
      <c r="D7692" s="1" t="s">
        <v>78</v>
      </c>
      <c r="E7692" s="1" t="s">
        <v>1608</v>
      </c>
      <c r="F7692" s="1" t="s">
        <v>32900</v>
      </c>
      <c r="G7692" s="1" t="s">
        <v>655</v>
      </c>
      <c r="H7692">
        <v>8873</v>
      </c>
      <c r="I7692" s="1" t="s">
        <v>41</v>
      </c>
      <c r="J7692">
        <v>6.5</v>
      </c>
    </row>
    <row r="7693" spans="1:10" hidden="1" x14ac:dyDescent="0.25">
      <c r="A7693" s="24" t="str">
        <f t="shared" si="122"/>
        <v>8920ARCELOR (BERTON SICARD)</v>
      </c>
      <c r="B7693" s="1">
        <v>8920</v>
      </c>
      <c r="C7693" s="1" t="s">
        <v>32898</v>
      </c>
      <c r="D7693" s="1" t="s">
        <v>78</v>
      </c>
      <c r="E7693" s="1" t="s">
        <v>2119</v>
      </c>
      <c r="F7693" s="1" t="s">
        <v>32900</v>
      </c>
      <c r="G7693" s="1" t="s">
        <v>655</v>
      </c>
      <c r="H7693">
        <v>8920</v>
      </c>
      <c r="I7693" s="1" t="s">
        <v>41</v>
      </c>
      <c r="J7693">
        <v>1</v>
      </c>
    </row>
    <row r="7694" spans="1:10" hidden="1" x14ac:dyDescent="0.25">
      <c r="A7694" s="24" t="str">
        <f t="shared" si="122"/>
        <v>8921ARCELOR (BERTON SICARD)</v>
      </c>
      <c r="B7694" s="1">
        <v>8921</v>
      </c>
      <c r="C7694" s="1" t="s">
        <v>32898</v>
      </c>
      <c r="D7694" s="1" t="s">
        <v>78</v>
      </c>
      <c r="E7694" s="1" t="s">
        <v>2120</v>
      </c>
      <c r="F7694" s="1" t="s">
        <v>32900</v>
      </c>
      <c r="G7694" s="1" t="s">
        <v>655</v>
      </c>
      <c r="H7694">
        <v>8921</v>
      </c>
      <c r="I7694" s="1" t="s">
        <v>41</v>
      </c>
      <c r="J7694">
        <v>1</v>
      </c>
    </row>
    <row r="7695" spans="1:10" hidden="1" x14ac:dyDescent="0.25">
      <c r="A7695" s="24" t="str">
        <f t="shared" si="122"/>
        <v>8954ARCELOR (BERTON SICARD)</v>
      </c>
      <c r="B7695" s="1">
        <v>8954</v>
      </c>
      <c r="C7695" s="1" t="s">
        <v>32898</v>
      </c>
      <c r="D7695" s="1" t="s">
        <v>78</v>
      </c>
      <c r="E7695" s="1" t="s">
        <v>2263</v>
      </c>
      <c r="F7695" s="1" t="s">
        <v>32900</v>
      </c>
      <c r="G7695" s="1" t="s">
        <v>655</v>
      </c>
      <c r="H7695">
        <v>8954</v>
      </c>
      <c r="I7695" s="1" t="s">
        <v>41</v>
      </c>
      <c r="J7695">
        <v>1</v>
      </c>
    </row>
    <row r="7696" spans="1:10" hidden="1" x14ac:dyDescent="0.25">
      <c r="A7696" s="24" t="str">
        <f t="shared" si="122"/>
        <v>9002ARCELOR (BERTON SICARD)</v>
      </c>
      <c r="B7696" s="1">
        <v>9002</v>
      </c>
      <c r="C7696" s="1" t="s">
        <v>32898</v>
      </c>
      <c r="D7696" s="1" t="s">
        <v>78</v>
      </c>
      <c r="E7696" s="1" t="s">
        <v>1609</v>
      </c>
      <c r="F7696" s="1" t="s">
        <v>32900</v>
      </c>
      <c r="G7696" s="1" t="s">
        <v>655</v>
      </c>
      <c r="H7696">
        <v>9002</v>
      </c>
      <c r="I7696" s="1" t="s">
        <v>41</v>
      </c>
      <c r="J7696">
        <v>6.5</v>
      </c>
    </row>
    <row r="7697" spans="1:10" hidden="1" x14ac:dyDescent="0.25">
      <c r="A7697" s="24" t="str">
        <f t="shared" si="122"/>
        <v>9017ARCELOR (BERTON SICARD)</v>
      </c>
      <c r="B7697" s="1">
        <v>9017</v>
      </c>
      <c r="C7697" s="1" t="s">
        <v>32898</v>
      </c>
      <c r="D7697" s="1" t="s">
        <v>78</v>
      </c>
      <c r="E7697" s="1" t="s">
        <v>2363</v>
      </c>
      <c r="F7697" s="1" t="s">
        <v>32900</v>
      </c>
      <c r="G7697" s="1" t="s">
        <v>655</v>
      </c>
      <c r="H7697">
        <v>9017</v>
      </c>
      <c r="I7697" s="1" t="s">
        <v>41</v>
      </c>
      <c r="J7697">
        <v>1</v>
      </c>
    </row>
    <row r="7698" spans="1:10" hidden="1" x14ac:dyDescent="0.25">
      <c r="A7698" s="24" t="str">
        <f t="shared" si="122"/>
        <v>9022ARCELOR (BERTON SICARD)</v>
      </c>
      <c r="B7698" s="1">
        <v>9022</v>
      </c>
      <c r="C7698" s="1" t="s">
        <v>32898</v>
      </c>
      <c r="D7698" s="1" t="s">
        <v>168</v>
      </c>
      <c r="E7698" s="1" t="s">
        <v>2121</v>
      </c>
      <c r="F7698" s="1" t="s">
        <v>32900</v>
      </c>
      <c r="G7698" s="1" t="s">
        <v>655</v>
      </c>
      <c r="H7698">
        <v>9022</v>
      </c>
      <c r="I7698" s="1" t="s">
        <v>41</v>
      </c>
      <c r="J7698">
        <v>6</v>
      </c>
    </row>
    <row r="7699" spans="1:10" hidden="1" x14ac:dyDescent="0.25">
      <c r="A7699" s="24" t="str">
        <f t="shared" si="122"/>
        <v>9022/3ARCELOR (BERTON SICARD)</v>
      </c>
      <c r="B7699" s="1" t="s">
        <v>2122</v>
      </c>
      <c r="C7699" s="1" t="s">
        <v>32898</v>
      </c>
      <c r="D7699" s="1" t="s">
        <v>78</v>
      </c>
      <c r="E7699" s="1" t="s">
        <v>2123</v>
      </c>
      <c r="F7699" s="1" t="s">
        <v>32900</v>
      </c>
      <c r="G7699" s="1" t="s">
        <v>655</v>
      </c>
      <c r="H7699" t="s">
        <v>2122</v>
      </c>
      <c r="I7699" s="1" t="s">
        <v>41</v>
      </c>
      <c r="J7699">
        <v>3</v>
      </c>
    </row>
    <row r="7700" spans="1:10" hidden="1" x14ac:dyDescent="0.25">
      <c r="A7700" s="24" t="str">
        <f t="shared" si="122"/>
        <v>9023ARCELOR (BERTON SICARD)</v>
      </c>
      <c r="B7700" s="1">
        <v>9023</v>
      </c>
      <c r="C7700" s="1" t="s">
        <v>32898</v>
      </c>
      <c r="D7700" s="1" t="s">
        <v>168</v>
      </c>
      <c r="E7700" s="1" t="s">
        <v>2124</v>
      </c>
      <c r="F7700" s="1" t="s">
        <v>32900</v>
      </c>
      <c r="G7700" s="1" t="s">
        <v>655</v>
      </c>
      <c r="H7700">
        <v>9023</v>
      </c>
      <c r="I7700" s="1" t="s">
        <v>41</v>
      </c>
      <c r="J7700">
        <v>6</v>
      </c>
    </row>
    <row r="7701" spans="1:10" hidden="1" x14ac:dyDescent="0.25">
      <c r="A7701" s="24" t="str">
        <f t="shared" si="122"/>
        <v>9023/3ARCELOR (BERTON SICARD)</v>
      </c>
      <c r="B7701" s="1" t="s">
        <v>2125</v>
      </c>
      <c r="C7701" s="1" t="s">
        <v>32898</v>
      </c>
      <c r="D7701" s="1" t="s">
        <v>78</v>
      </c>
      <c r="E7701" s="1" t="s">
        <v>2126</v>
      </c>
      <c r="F7701" s="1" t="s">
        <v>32900</v>
      </c>
      <c r="G7701" s="1" t="s">
        <v>655</v>
      </c>
      <c r="H7701" t="s">
        <v>2125</v>
      </c>
      <c r="I7701" s="1" t="s">
        <v>41</v>
      </c>
      <c r="J7701">
        <v>3</v>
      </c>
    </row>
    <row r="7702" spans="1:10" hidden="1" x14ac:dyDescent="0.25">
      <c r="A7702" s="24" t="str">
        <f t="shared" si="122"/>
        <v>9130ARCELOR (BERTON SICARD)</v>
      </c>
      <c r="B7702" s="1">
        <v>9130</v>
      </c>
      <c r="C7702" s="1" t="s">
        <v>32898</v>
      </c>
      <c r="D7702" s="1" t="s">
        <v>78</v>
      </c>
      <c r="E7702" s="1" t="s">
        <v>1321</v>
      </c>
      <c r="F7702" s="1" t="s">
        <v>32900</v>
      </c>
      <c r="G7702" s="1" t="s">
        <v>655</v>
      </c>
      <c r="H7702">
        <v>9130</v>
      </c>
      <c r="I7702" s="1" t="s">
        <v>41</v>
      </c>
      <c r="J7702">
        <v>6.5</v>
      </c>
    </row>
    <row r="7703" spans="1:10" hidden="1" x14ac:dyDescent="0.25">
      <c r="A7703" s="24" t="str">
        <f t="shared" si="122"/>
        <v>9131ARCELOR (BERTON SICARD)</v>
      </c>
      <c r="B7703" s="1">
        <v>9131</v>
      </c>
      <c r="C7703" s="1" t="s">
        <v>32898</v>
      </c>
      <c r="D7703" s="1" t="s">
        <v>78</v>
      </c>
      <c r="E7703" s="1" t="s">
        <v>1322</v>
      </c>
      <c r="F7703" s="1" t="s">
        <v>32900</v>
      </c>
      <c r="G7703" s="1" t="s">
        <v>655</v>
      </c>
      <c r="H7703">
        <v>9131</v>
      </c>
      <c r="I7703" s="1" t="s">
        <v>41</v>
      </c>
      <c r="J7703">
        <v>6.5</v>
      </c>
    </row>
    <row r="7704" spans="1:10" hidden="1" x14ac:dyDescent="0.25">
      <c r="A7704" s="24" t="str">
        <f t="shared" si="122"/>
        <v>9132ARCELOR (BERTON SICARD)</v>
      </c>
      <c r="B7704" s="1">
        <v>9132</v>
      </c>
      <c r="C7704" s="1" t="s">
        <v>32898</v>
      </c>
      <c r="D7704" s="1" t="s">
        <v>78</v>
      </c>
      <c r="E7704" s="1" t="s">
        <v>1323</v>
      </c>
      <c r="F7704" s="1" t="s">
        <v>32900</v>
      </c>
      <c r="G7704" s="1" t="s">
        <v>655</v>
      </c>
      <c r="H7704">
        <v>9132</v>
      </c>
      <c r="I7704" s="1" t="s">
        <v>41</v>
      </c>
      <c r="J7704">
        <v>6.5</v>
      </c>
    </row>
    <row r="7705" spans="1:10" hidden="1" x14ac:dyDescent="0.25">
      <c r="A7705" s="24" t="str">
        <f t="shared" si="122"/>
        <v>9133ARCELOR (BERTON SICARD)</v>
      </c>
      <c r="B7705" s="1">
        <v>9133</v>
      </c>
      <c r="C7705" s="1" t="s">
        <v>32898</v>
      </c>
      <c r="D7705" s="1" t="s">
        <v>78</v>
      </c>
      <c r="E7705" s="1" t="s">
        <v>1326</v>
      </c>
      <c r="F7705" s="1" t="s">
        <v>32900</v>
      </c>
      <c r="G7705" s="1" t="s">
        <v>655</v>
      </c>
      <c r="H7705">
        <v>9133</v>
      </c>
      <c r="I7705" s="1" t="s">
        <v>41</v>
      </c>
      <c r="J7705">
        <v>6.5</v>
      </c>
    </row>
    <row r="7706" spans="1:10" hidden="1" x14ac:dyDescent="0.25">
      <c r="A7706" s="24" t="str">
        <f t="shared" si="122"/>
        <v>9142ARCELOR (BERTON SICARD)</v>
      </c>
      <c r="B7706" s="1">
        <v>9142</v>
      </c>
      <c r="C7706" s="1" t="s">
        <v>32898</v>
      </c>
      <c r="D7706" s="1" t="s">
        <v>78</v>
      </c>
      <c r="E7706" s="1" t="s">
        <v>1610</v>
      </c>
      <c r="F7706" s="1" t="s">
        <v>32900</v>
      </c>
      <c r="G7706" s="1" t="s">
        <v>655</v>
      </c>
      <c r="H7706">
        <v>9142</v>
      </c>
      <c r="I7706" s="1" t="s">
        <v>41</v>
      </c>
      <c r="J7706">
        <v>6.5</v>
      </c>
    </row>
    <row r="7707" spans="1:10" hidden="1" x14ac:dyDescent="0.25">
      <c r="A7707" s="24" t="str">
        <f t="shared" si="122"/>
        <v>9143ARCELOR (BERTON SICARD)</v>
      </c>
      <c r="B7707" s="1">
        <v>9143</v>
      </c>
      <c r="C7707" s="1" t="s">
        <v>32898</v>
      </c>
      <c r="D7707" s="1" t="s">
        <v>78</v>
      </c>
      <c r="E7707" s="1" t="s">
        <v>1611</v>
      </c>
      <c r="F7707" s="1" t="s">
        <v>32900</v>
      </c>
      <c r="G7707" s="1" t="s">
        <v>655</v>
      </c>
      <c r="H7707">
        <v>9143</v>
      </c>
      <c r="I7707" s="1" t="s">
        <v>41</v>
      </c>
      <c r="J7707">
        <v>6.5</v>
      </c>
    </row>
    <row r="7708" spans="1:10" hidden="1" x14ac:dyDescent="0.25">
      <c r="A7708" s="24" t="str">
        <f t="shared" si="122"/>
        <v>9145ARCELOR (BERTON SICARD)</v>
      </c>
      <c r="B7708" s="1">
        <v>9145</v>
      </c>
      <c r="C7708" s="1" t="s">
        <v>32898</v>
      </c>
      <c r="D7708" s="1" t="s">
        <v>78</v>
      </c>
      <c r="E7708" s="1" t="s">
        <v>679</v>
      </c>
      <c r="F7708" s="1" t="s">
        <v>32900</v>
      </c>
      <c r="G7708" s="1" t="s">
        <v>655</v>
      </c>
      <c r="H7708">
        <v>9145</v>
      </c>
      <c r="I7708" s="1" t="s">
        <v>41</v>
      </c>
      <c r="J7708">
        <v>6.5</v>
      </c>
    </row>
    <row r="7709" spans="1:10" hidden="1" x14ac:dyDescent="0.25">
      <c r="A7709" s="24" t="str">
        <f t="shared" si="122"/>
        <v>9146ARCELOR (BERTON SICARD)</v>
      </c>
      <c r="B7709" s="1">
        <v>9146</v>
      </c>
      <c r="C7709" s="1" t="s">
        <v>32898</v>
      </c>
      <c r="D7709" s="1" t="s">
        <v>78</v>
      </c>
      <c r="E7709" s="1" t="s">
        <v>1324</v>
      </c>
      <c r="F7709" s="1" t="s">
        <v>32900</v>
      </c>
      <c r="G7709" s="1" t="s">
        <v>655</v>
      </c>
      <c r="H7709">
        <v>9146</v>
      </c>
      <c r="I7709" s="1" t="s">
        <v>41</v>
      </c>
      <c r="J7709">
        <v>6.5</v>
      </c>
    </row>
    <row r="7710" spans="1:10" hidden="1" x14ac:dyDescent="0.25">
      <c r="A7710" s="24" t="str">
        <f t="shared" si="122"/>
        <v>9147ARCELOR (BERTON SICARD)</v>
      </c>
      <c r="B7710" s="1">
        <v>9147</v>
      </c>
      <c r="C7710" s="1" t="s">
        <v>32898</v>
      </c>
      <c r="D7710" s="1" t="s">
        <v>78</v>
      </c>
      <c r="E7710" s="1" t="s">
        <v>1325</v>
      </c>
      <c r="F7710" s="1" t="s">
        <v>32900</v>
      </c>
      <c r="G7710" s="1" t="s">
        <v>655</v>
      </c>
      <c r="H7710">
        <v>9147</v>
      </c>
      <c r="I7710" s="1" t="s">
        <v>41</v>
      </c>
      <c r="J7710">
        <v>6.5</v>
      </c>
    </row>
    <row r="7711" spans="1:10" hidden="1" x14ac:dyDescent="0.25">
      <c r="A7711" s="24" t="str">
        <f t="shared" si="122"/>
        <v>9148ARCELOR (BERTON SICARD)</v>
      </c>
      <c r="B7711" s="1">
        <v>9148</v>
      </c>
      <c r="C7711" s="1" t="s">
        <v>32898</v>
      </c>
      <c r="D7711" s="1" t="s">
        <v>78</v>
      </c>
      <c r="E7711" s="1" t="s">
        <v>1612</v>
      </c>
      <c r="F7711" s="1" t="s">
        <v>32900</v>
      </c>
      <c r="G7711" s="1" t="s">
        <v>655</v>
      </c>
      <c r="H7711">
        <v>9148</v>
      </c>
      <c r="I7711" s="1" t="s">
        <v>41</v>
      </c>
      <c r="J7711">
        <v>6.5</v>
      </c>
    </row>
    <row r="7712" spans="1:10" hidden="1" x14ac:dyDescent="0.25">
      <c r="A7712" s="24" t="str">
        <f t="shared" si="122"/>
        <v>9154ARCELOR (BERTON SICARD)</v>
      </c>
      <c r="B7712" s="1">
        <v>9154</v>
      </c>
      <c r="C7712" s="1" t="s">
        <v>32898</v>
      </c>
      <c r="D7712" s="1" t="s">
        <v>78</v>
      </c>
      <c r="E7712" s="1" t="s">
        <v>1611</v>
      </c>
      <c r="F7712" s="1" t="s">
        <v>32900</v>
      </c>
      <c r="G7712" s="1" t="s">
        <v>655</v>
      </c>
      <c r="H7712">
        <v>9154</v>
      </c>
      <c r="I7712" s="1" t="s">
        <v>41</v>
      </c>
      <c r="J7712">
        <v>6.5</v>
      </c>
    </row>
    <row r="7713" spans="1:10" hidden="1" x14ac:dyDescent="0.25">
      <c r="A7713" s="24" t="str">
        <f t="shared" si="122"/>
        <v>9155ARCELOR (BERTON SICARD)</v>
      </c>
      <c r="B7713" s="1">
        <v>9155</v>
      </c>
      <c r="C7713" s="1" t="s">
        <v>32898</v>
      </c>
      <c r="D7713" s="1" t="s">
        <v>78</v>
      </c>
      <c r="E7713" s="1" t="s">
        <v>1331</v>
      </c>
      <c r="F7713" s="1" t="s">
        <v>32900</v>
      </c>
      <c r="G7713" s="1" t="s">
        <v>655</v>
      </c>
      <c r="H7713">
        <v>9155</v>
      </c>
      <c r="I7713" s="1" t="s">
        <v>41</v>
      </c>
      <c r="J7713">
        <v>6.5</v>
      </c>
    </row>
    <row r="7714" spans="1:10" hidden="1" x14ac:dyDescent="0.25">
      <c r="A7714" s="24" t="str">
        <f t="shared" si="122"/>
        <v>9156ARCELOR (BERTON SICARD)</v>
      </c>
      <c r="B7714" s="1">
        <v>9156</v>
      </c>
      <c r="C7714" s="1" t="s">
        <v>32898</v>
      </c>
      <c r="D7714" s="1" t="s">
        <v>78</v>
      </c>
      <c r="E7714" s="1" t="s">
        <v>1614</v>
      </c>
      <c r="F7714" s="1" t="s">
        <v>32900</v>
      </c>
      <c r="G7714" s="1" t="s">
        <v>655</v>
      </c>
      <c r="H7714">
        <v>9156</v>
      </c>
      <c r="I7714" s="1" t="s">
        <v>41</v>
      </c>
      <c r="J7714">
        <v>6.5</v>
      </c>
    </row>
    <row r="7715" spans="1:10" hidden="1" x14ac:dyDescent="0.25">
      <c r="A7715" s="24" t="str">
        <f t="shared" si="122"/>
        <v>9157ARCELOR (BERTON SICARD)</v>
      </c>
      <c r="B7715" s="1">
        <v>9157</v>
      </c>
      <c r="C7715" s="1" t="s">
        <v>32898</v>
      </c>
      <c r="D7715" s="1" t="s">
        <v>78</v>
      </c>
      <c r="E7715" s="1" t="s">
        <v>1615</v>
      </c>
      <c r="F7715" s="1" t="s">
        <v>32900</v>
      </c>
      <c r="G7715" s="1" t="s">
        <v>655</v>
      </c>
      <c r="H7715">
        <v>9157</v>
      </c>
      <c r="I7715" s="1" t="s">
        <v>41</v>
      </c>
      <c r="J7715">
        <v>6.5</v>
      </c>
    </row>
    <row r="7716" spans="1:10" hidden="1" x14ac:dyDescent="0.25">
      <c r="A7716" s="24" t="str">
        <f t="shared" si="122"/>
        <v>9162ARCELOR (BERTON SICARD)</v>
      </c>
      <c r="B7716" s="1">
        <v>9162</v>
      </c>
      <c r="C7716" s="1" t="s">
        <v>32898</v>
      </c>
      <c r="D7716" s="1" t="s">
        <v>78</v>
      </c>
      <c r="E7716" s="1" t="s">
        <v>1619</v>
      </c>
      <c r="F7716" s="1" t="s">
        <v>32900</v>
      </c>
      <c r="G7716" s="1" t="s">
        <v>655</v>
      </c>
      <c r="H7716">
        <v>9162</v>
      </c>
      <c r="I7716" s="1" t="s">
        <v>41</v>
      </c>
      <c r="J7716">
        <v>6.5</v>
      </c>
    </row>
    <row r="7717" spans="1:10" hidden="1" x14ac:dyDescent="0.25">
      <c r="A7717" s="24" t="str">
        <f t="shared" si="122"/>
        <v>9163ARCELOR (BERTON SICARD)</v>
      </c>
      <c r="B7717" s="1">
        <v>9163</v>
      </c>
      <c r="C7717" s="1" t="s">
        <v>32898</v>
      </c>
      <c r="D7717" s="1" t="s">
        <v>78</v>
      </c>
      <c r="E7717" s="1" t="s">
        <v>1620</v>
      </c>
      <c r="F7717" s="1" t="s">
        <v>32900</v>
      </c>
      <c r="G7717" s="1" t="s">
        <v>655</v>
      </c>
      <c r="H7717">
        <v>9163</v>
      </c>
      <c r="I7717" s="1" t="s">
        <v>41</v>
      </c>
      <c r="J7717">
        <v>6.5</v>
      </c>
    </row>
    <row r="7718" spans="1:10" hidden="1" x14ac:dyDescent="0.25">
      <c r="A7718" s="24" t="str">
        <f t="shared" si="122"/>
        <v>9174ARCELOR (BERTON SICARD)</v>
      </c>
      <c r="B7718" s="1">
        <v>9174</v>
      </c>
      <c r="C7718" s="1" t="s">
        <v>32898</v>
      </c>
      <c r="D7718" s="1" t="s">
        <v>78</v>
      </c>
      <c r="E7718" s="1" t="s">
        <v>1610</v>
      </c>
      <c r="F7718" s="1" t="s">
        <v>32900</v>
      </c>
      <c r="G7718" s="1" t="s">
        <v>655</v>
      </c>
      <c r="H7718">
        <v>9174</v>
      </c>
      <c r="I7718" s="1" t="s">
        <v>41</v>
      </c>
      <c r="J7718">
        <v>6.5</v>
      </c>
    </row>
    <row r="7719" spans="1:10" hidden="1" x14ac:dyDescent="0.25">
      <c r="A7719" s="24" t="str">
        <f t="shared" si="122"/>
        <v>9190ARCELOR (BERTON SICARD)</v>
      </c>
      <c r="B7719" s="1">
        <v>9190</v>
      </c>
      <c r="C7719" s="1" t="s">
        <v>32898</v>
      </c>
      <c r="D7719" s="1" t="s">
        <v>168</v>
      </c>
      <c r="E7719" s="1" t="s">
        <v>1621</v>
      </c>
      <c r="F7719" s="1" t="s">
        <v>32900</v>
      </c>
      <c r="G7719" s="1" t="s">
        <v>655</v>
      </c>
      <c r="H7719">
        <v>9190</v>
      </c>
      <c r="I7719" s="1" t="s">
        <v>41</v>
      </c>
      <c r="J7719">
        <v>6.5</v>
      </c>
    </row>
    <row r="7720" spans="1:10" hidden="1" x14ac:dyDescent="0.25">
      <c r="A7720" s="24" t="str">
        <f t="shared" si="122"/>
        <v>9190/4ARCELOR (BERTON SICARD)</v>
      </c>
      <c r="B7720" s="1" t="s">
        <v>1622</v>
      </c>
      <c r="C7720" s="1" t="s">
        <v>32898</v>
      </c>
      <c r="D7720" s="1" t="s">
        <v>168</v>
      </c>
      <c r="E7720" s="1" t="s">
        <v>1621</v>
      </c>
      <c r="F7720" s="1" t="s">
        <v>32900</v>
      </c>
      <c r="G7720" s="1" t="s">
        <v>655</v>
      </c>
      <c r="H7720" t="s">
        <v>1622</v>
      </c>
      <c r="I7720" s="1" t="s">
        <v>41</v>
      </c>
      <c r="J7720">
        <v>4.5999999999999996</v>
      </c>
    </row>
    <row r="7721" spans="1:10" hidden="1" x14ac:dyDescent="0.25">
      <c r="A7721" s="24" t="str">
        <f t="shared" si="122"/>
        <v>9191ARCELOR (BERTON SICARD)</v>
      </c>
      <c r="B7721" s="1">
        <v>9191</v>
      </c>
      <c r="C7721" s="1" t="s">
        <v>32898</v>
      </c>
      <c r="D7721" s="1" t="s">
        <v>168</v>
      </c>
      <c r="E7721" s="1" t="s">
        <v>1623</v>
      </c>
      <c r="F7721" s="1" t="s">
        <v>32900</v>
      </c>
      <c r="G7721" s="1" t="s">
        <v>655</v>
      </c>
      <c r="H7721">
        <v>9191</v>
      </c>
      <c r="I7721" s="1" t="s">
        <v>41</v>
      </c>
      <c r="J7721">
        <v>6.5</v>
      </c>
    </row>
    <row r="7722" spans="1:10" hidden="1" x14ac:dyDescent="0.25">
      <c r="A7722" s="24" t="str">
        <f t="shared" si="122"/>
        <v>9191/4ARCELOR (BERTON SICARD)</v>
      </c>
      <c r="B7722" s="1" t="s">
        <v>1624</v>
      </c>
      <c r="C7722" s="1" t="s">
        <v>32898</v>
      </c>
      <c r="D7722" s="1" t="s">
        <v>168</v>
      </c>
      <c r="E7722" s="1" t="s">
        <v>1623</v>
      </c>
      <c r="F7722" s="1" t="s">
        <v>32900</v>
      </c>
      <c r="G7722" s="1" t="s">
        <v>655</v>
      </c>
      <c r="H7722" t="s">
        <v>1624</v>
      </c>
      <c r="I7722" s="1" t="s">
        <v>41</v>
      </c>
      <c r="J7722">
        <v>4.5999999999999996</v>
      </c>
    </row>
    <row r="7723" spans="1:10" hidden="1" x14ac:dyDescent="0.25">
      <c r="A7723" s="24" t="str">
        <f t="shared" si="122"/>
        <v>9192ARCELOR (BERTON SICARD)</v>
      </c>
      <c r="B7723" s="1">
        <v>9192</v>
      </c>
      <c r="C7723" s="1" t="s">
        <v>32898</v>
      </c>
      <c r="D7723" s="1" t="s">
        <v>168</v>
      </c>
      <c r="E7723" s="1" t="s">
        <v>1625</v>
      </c>
      <c r="F7723" s="1" t="s">
        <v>32900</v>
      </c>
      <c r="G7723" s="1" t="s">
        <v>655</v>
      </c>
      <c r="H7723">
        <v>9192</v>
      </c>
      <c r="I7723" s="1" t="s">
        <v>41</v>
      </c>
      <c r="J7723">
        <v>6.5</v>
      </c>
    </row>
    <row r="7724" spans="1:10" hidden="1" x14ac:dyDescent="0.25">
      <c r="A7724" s="24" t="str">
        <f t="shared" si="122"/>
        <v>9192/4ARCELOR (BERTON SICARD)</v>
      </c>
      <c r="B7724" s="1" t="s">
        <v>1626</v>
      </c>
      <c r="C7724" s="1" t="s">
        <v>32898</v>
      </c>
      <c r="D7724" s="1" t="s">
        <v>168</v>
      </c>
      <c r="E7724" s="1" t="s">
        <v>1625</v>
      </c>
      <c r="F7724" s="1" t="s">
        <v>32900</v>
      </c>
      <c r="G7724" s="1" t="s">
        <v>655</v>
      </c>
      <c r="H7724" t="s">
        <v>1626</v>
      </c>
      <c r="I7724" s="1" t="s">
        <v>41</v>
      </c>
      <c r="J7724">
        <v>4.5999999999999996</v>
      </c>
    </row>
    <row r="7725" spans="1:10" hidden="1" x14ac:dyDescent="0.25">
      <c r="A7725" s="24" t="str">
        <f t="shared" si="122"/>
        <v>9194ARCELOR (BERTON SICARD)</v>
      </c>
      <c r="B7725" s="1">
        <v>9194</v>
      </c>
      <c r="C7725" s="1" t="s">
        <v>32898</v>
      </c>
      <c r="D7725" s="1" t="s">
        <v>168</v>
      </c>
      <c r="E7725" s="1" t="s">
        <v>1627</v>
      </c>
      <c r="F7725" s="1" t="s">
        <v>32900</v>
      </c>
      <c r="G7725" s="1" t="s">
        <v>655</v>
      </c>
      <c r="H7725">
        <v>9194</v>
      </c>
      <c r="I7725" s="1" t="s">
        <v>41</v>
      </c>
      <c r="J7725">
        <v>6.5</v>
      </c>
    </row>
    <row r="7726" spans="1:10" hidden="1" x14ac:dyDescent="0.25">
      <c r="A7726" s="24" t="str">
        <f t="shared" si="122"/>
        <v>9194/4ARCELOR (BERTON SICARD)</v>
      </c>
      <c r="B7726" s="1" t="s">
        <v>1628</v>
      </c>
      <c r="C7726" s="1" t="s">
        <v>32898</v>
      </c>
      <c r="D7726" s="1" t="s">
        <v>168</v>
      </c>
      <c r="E7726" s="1" t="s">
        <v>1627</v>
      </c>
      <c r="F7726" s="1" t="s">
        <v>32900</v>
      </c>
      <c r="G7726" s="1" t="s">
        <v>655</v>
      </c>
      <c r="H7726" t="s">
        <v>1628</v>
      </c>
      <c r="I7726" s="1" t="s">
        <v>41</v>
      </c>
      <c r="J7726">
        <v>4.5999999999999996</v>
      </c>
    </row>
    <row r="7727" spans="1:10" hidden="1" x14ac:dyDescent="0.25">
      <c r="A7727" s="24" t="str">
        <f t="shared" si="122"/>
        <v>9195ARCELOR (BERTON SICARD)</v>
      </c>
      <c r="B7727" s="1">
        <v>9195</v>
      </c>
      <c r="C7727" s="1" t="s">
        <v>32898</v>
      </c>
      <c r="D7727" s="1" t="s">
        <v>78</v>
      </c>
      <c r="E7727" s="1" t="s">
        <v>1629</v>
      </c>
      <c r="F7727" s="1" t="s">
        <v>32900</v>
      </c>
      <c r="G7727" s="1" t="s">
        <v>655</v>
      </c>
      <c r="H7727">
        <v>9195</v>
      </c>
      <c r="I7727" s="1" t="s">
        <v>41</v>
      </c>
      <c r="J7727">
        <v>6.5</v>
      </c>
    </row>
    <row r="7728" spans="1:10" hidden="1" x14ac:dyDescent="0.25">
      <c r="A7728" s="24" t="str">
        <f t="shared" si="122"/>
        <v>9196ARCELOR (BERTON SICARD)</v>
      </c>
      <c r="B7728" s="1">
        <v>9196</v>
      </c>
      <c r="C7728" s="1" t="s">
        <v>32898</v>
      </c>
      <c r="D7728" s="1" t="s">
        <v>78</v>
      </c>
      <c r="E7728" s="1" t="s">
        <v>1073</v>
      </c>
      <c r="F7728" s="1" t="s">
        <v>32900</v>
      </c>
      <c r="G7728" s="1" t="s">
        <v>655</v>
      </c>
      <c r="H7728">
        <v>9196</v>
      </c>
      <c r="I7728" s="1" t="s">
        <v>41</v>
      </c>
      <c r="J7728">
        <v>6.5</v>
      </c>
    </row>
    <row r="7729" spans="1:10" hidden="1" x14ac:dyDescent="0.25">
      <c r="A7729" s="24" t="str">
        <f t="shared" si="122"/>
        <v>9290/4THARCELOR (BERTON SICARD)</v>
      </c>
      <c r="B7729" s="1" t="s">
        <v>1630</v>
      </c>
      <c r="C7729" s="1" t="s">
        <v>32898</v>
      </c>
      <c r="D7729" s="1" t="s">
        <v>168</v>
      </c>
      <c r="E7729" s="1" t="s">
        <v>1621</v>
      </c>
      <c r="F7729" s="1" t="s">
        <v>32900</v>
      </c>
      <c r="G7729" s="1" t="s">
        <v>655</v>
      </c>
      <c r="H7729" t="s">
        <v>1630</v>
      </c>
      <c r="I7729" s="1" t="s">
        <v>41</v>
      </c>
      <c r="J7729">
        <v>4.5999999999999996</v>
      </c>
    </row>
    <row r="7730" spans="1:10" hidden="1" x14ac:dyDescent="0.25">
      <c r="A7730" s="24" t="str">
        <f t="shared" si="122"/>
        <v>9290THARCELOR (BERTON SICARD)</v>
      </c>
      <c r="B7730" s="1" t="s">
        <v>1631</v>
      </c>
      <c r="C7730" s="1" t="s">
        <v>32898</v>
      </c>
      <c r="D7730" s="1" t="s">
        <v>168</v>
      </c>
      <c r="E7730" s="1" t="s">
        <v>1621</v>
      </c>
      <c r="F7730" s="1" t="s">
        <v>32900</v>
      </c>
      <c r="G7730" s="1" t="s">
        <v>655</v>
      </c>
      <c r="H7730" t="s">
        <v>1631</v>
      </c>
      <c r="I7730" s="1" t="s">
        <v>41</v>
      </c>
      <c r="J7730">
        <v>6.5</v>
      </c>
    </row>
    <row r="7731" spans="1:10" hidden="1" x14ac:dyDescent="0.25">
      <c r="A7731" s="24" t="str">
        <f t="shared" si="122"/>
        <v>9291/4THARCELOR (BERTON SICARD)</v>
      </c>
      <c r="B7731" s="1" t="s">
        <v>1632</v>
      </c>
      <c r="C7731" s="1" t="s">
        <v>32898</v>
      </c>
      <c r="D7731" s="1" t="s">
        <v>168</v>
      </c>
      <c r="E7731" s="1" t="s">
        <v>1633</v>
      </c>
      <c r="F7731" s="1" t="s">
        <v>32900</v>
      </c>
      <c r="G7731" s="1" t="s">
        <v>655</v>
      </c>
      <c r="H7731" t="s">
        <v>1632</v>
      </c>
      <c r="I7731" s="1" t="s">
        <v>41</v>
      </c>
      <c r="J7731">
        <v>4.5999999999999996</v>
      </c>
    </row>
    <row r="7732" spans="1:10" hidden="1" x14ac:dyDescent="0.25">
      <c r="A7732" s="24" t="str">
        <f t="shared" si="122"/>
        <v>9291THARCELOR (BERTON SICARD)</v>
      </c>
      <c r="B7732" s="1" t="s">
        <v>1634</v>
      </c>
      <c r="C7732" s="1" t="s">
        <v>32898</v>
      </c>
      <c r="D7732" s="1" t="s">
        <v>168</v>
      </c>
      <c r="E7732" s="1" t="s">
        <v>1633</v>
      </c>
      <c r="F7732" s="1" t="s">
        <v>32900</v>
      </c>
      <c r="G7732" s="1" t="s">
        <v>655</v>
      </c>
      <c r="H7732" t="s">
        <v>1634</v>
      </c>
      <c r="I7732" s="1" t="s">
        <v>41</v>
      </c>
      <c r="J7732">
        <v>6.5</v>
      </c>
    </row>
    <row r="7733" spans="1:10" hidden="1" x14ac:dyDescent="0.25">
      <c r="A7733" s="24" t="str">
        <f t="shared" si="122"/>
        <v>9292/4THARCELOR (BERTON SICARD)</v>
      </c>
      <c r="B7733" s="1" t="s">
        <v>1635</v>
      </c>
      <c r="C7733" s="1" t="s">
        <v>32898</v>
      </c>
      <c r="D7733" s="1" t="s">
        <v>168</v>
      </c>
      <c r="E7733" s="1" t="s">
        <v>1625</v>
      </c>
      <c r="F7733" s="1" t="s">
        <v>32900</v>
      </c>
      <c r="G7733" s="1" t="s">
        <v>655</v>
      </c>
      <c r="H7733" t="s">
        <v>1635</v>
      </c>
      <c r="I7733" s="1" t="s">
        <v>41</v>
      </c>
      <c r="J7733">
        <v>4.5999999999999996</v>
      </c>
    </row>
    <row r="7734" spans="1:10" hidden="1" x14ac:dyDescent="0.25">
      <c r="A7734" s="24" t="str">
        <f t="shared" si="122"/>
        <v>9292THARCELOR (BERTON SICARD)</v>
      </c>
      <c r="B7734" s="1" t="s">
        <v>1636</v>
      </c>
      <c r="C7734" s="1" t="s">
        <v>32898</v>
      </c>
      <c r="D7734" s="1" t="s">
        <v>168</v>
      </c>
      <c r="E7734" s="1" t="s">
        <v>1625</v>
      </c>
      <c r="F7734" s="1" t="s">
        <v>32900</v>
      </c>
      <c r="G7734" s="1" t="s">
        <v>655</v>
      </c>
      <c r="H7734" t="s">
        <v>1636</v>
      </c>
      <c r="I7734" s="1" t="s">
        <v>41</v>
      </c>
      <c r="J7734">
        <v>6.5</v>
      </c>
    </row>
    <row r="7735" spans="1:10" hidden="1" x14ac:dyDescent="0.25">
      <c r="A7735" s="24" t="str">
        <f t="shared" si="122"/>
        <v>9294/4THARCELOR (BERTON SICARD)</v>
      </c>
      <c r="B7735" s="1" t="s">
        <v>1637</v>
      </c>
      <c r="C7735" s="1" t="s">
        <v>32898</v>
      </c>
      <c r="D7735" s="1" t="s">
        <v>168</v>
      </c>
      <c r="E7735" s="1" t="s">
        <v>1627</v>
      </c>
      <c r="F7735" s="1" t="s">
        <v>32900</v>
      </c>
      <c r="G7735" s="1" t="s">
        <v>655</v>
      </c>
      <c r="H7735" t="s">
        <v>1637</v>
      </c>
      <c r="I7735" s="1" t="s">
        <v>41</v>
      </c>
      <c r="J7735">
        <v>4.5999999999999996</v>
      </c>
    </row>
    <row r="7736" spans="1:10" hidden="1" x14ac:dyDescent="0.25">
      <c r="A7736" s="24" t="str">
        <f t="shared" si="122"/>
        <v>9294THARCELOR (BERTON SICARD)</v>
      </c>
      <c r="B7736" s="1" t="s">
        <v>1638</v>
      </c>
      <c r="C7736" s="1" t="s">
        <v>32898</v>
      </c>
      <c r="D7736" s="1" t="s">
        <v>168</v>
      </c>
      <c r="E7736" s="1" t="s">
        <v>1627</v>
      </c>
      <c r="F7736" s="1" t="s">
        <v>32900</v>
      </c>
      <c r="G7736" s="1" t="s">
        <v>655</v>
      </c>
      <c r="H7736" t="s">
        <v>1638</v>
      </c>
      <c r="I7736" s="1" t="s">
        <v>41</v>
      </c>
      <c r="J7736">
        <v>6.5</v>
      </c>
    </row>
    <row r="7737" spans="1:10" hidden="1" x14ac:dyDescent="0.25">
      <c r="A7737" s="24" t="str">
        <f t="shared" si="122"/>
        <v>9296THARCELOR (BERTON SICARD)</v>
      </c>
      <c r="B7737" s="1" t="s">
        <v>1641</v>
      </c>
      <c r="C7737" s="1" t="s">
        <v>32898</v>
      </c>
      <c r="D7737" s="1" t="s">
        <v>78</v>
      </c>
      <c r="E7737" s="1" t="s">
        <v>1073</v>
      </c>
      <c r="F7737" s="1" t="s">
        <v>32900</v>
      </c>
      <c r="G7737" s="1" t="s">
        <v>655</v>
      </c>
      <c r="H7737" t="s">
        <v>1641</v>
      </c>
      <c r="I7737" s="1" t="s">
        <v>41</v>
      </c>
      <c r="J7737">
        <v>6.5</v>
      </c>
    </row>
    <row r="7738" spans="1:10" hidden="1" x14ac:dyDescent="0.25">
      <c r="A7738" s="24" t="str">
        <f t="shared" si="122"/>
        <v>9303ARCELOR (BERTON SICARD)</v>
      </c>
      <c r="B7738" s="1">
        <v>9303</v>
      </c>
      <c r="C7738" s="1" t="s">
        <v>32898</v>
      </c>
      <c r="D7738" s="1" t="s">
        <v>78</v>
      </c>
      <c r="E7738" s="1" t="s">
        <v>1642</v>
      </c>
      <c r="F7738" s="1" t="s">
        <v>32900</v>
      </c>
      <c r="G7738" s="1" t="s">
        <v>655</v>
      </c>
      <c r="H7738">
        <v>9303</v>
      </c>
      <c r="I7738" s="1" t="s">
        <v>41</v>
      </c>
      <c r="J7738">
        <v>6.5</v>
      </c>
    </row>
    <row r="7739" spans="1:10" hidden="1" x14ac:dyDescent="0.25">
      <c r="A7739" s="24" t="str">
        <f t="shared" si="122"/>
        <v>9304ARCELOR (BERTON SICARD)</v>
      </c>
      <c r="B7739" s="1">
        <v>9304</v>
      </c>
      <c r="C7739" s="1" t="s">
        <v>32898</v>
      </c>
      <c r="D7739" s="1" t="s">
        <v>78</v>
      </c>
      <c r="E7739" s="1" t="s">
        <v>1642</v>
      </c>
      <c r="F7739" s="1" t="s">
        <v>32900</v>
      </c>
      <c r="G7739" s="1" t="s">
        <v>655</v>
      </c>
      <c r="H7739">
        <v>9304</v>
      </c>
      <c r="I7739" s="1" t="s">
        <v>41</v>
      </c>
      <c r="J7739">
        <v>6.5</v>
      </c>
    </row>
    <row r="7740" spans="1:10" hidden="1" x14ac:dyDescent="0.25">
      <c r="A7740" s="24" t="str">
        <f t="shared" si="122"/>
        <v>9305ARCELOR (BERTON SICARD)</v>
      </c>
      <c r="B7740" s="1">
        <v>9305</v>
      </c>
      <c r="C7740" s="1" t="s">
        <v>32898</v>
      </c>
      <c r="D7740" s="1" t="s">
        <v>78</v>
      </c>
      <c r="E7740" s="1" t="s">
        <v>1643</v>
      </c>
      <c r="F7740" s="1" t="s">
        <v>32900</v>
      </c>
      <c r="G7740" s="1" t="s">
        <v>655</v>
      </c>
      <c r="H7740">
        <v>9305</v>
      </c>
      <c r="I7740" s="1" t="s">
        <v>41</v>
      </c>
      <c r="J7740">
        <v>6.5</v>
      </c>
    </row>
    <row r="7741" spans="1:10" hidden="1" x14ac:dyDescent="0.25">
      <c r="A7741" s="24" t="str">
        <f t="shared" si="122"/>
        <v>9309ARCELOR (BERTON SICARD)</v>
      </c>
      <c r="B7741" s="1">
        <v>9309</v>
      </c>
      <c r="C7741" s="1" t="s">
        <v>32898</v>
      </c>
      <c r="D7741" s="1" t="s">
        <v>78</v>
      </c>
      <c r="E7741" s="1" t="s">
        <v>1642</v>
      </c>
      <c r="F7741" s="1" t="s">
        <v>32900</v>
      </c>
      <c r="G7741" s="1" t="s">
        <v>655</v>
      </c>
      <c r="H7741">
        <v>9309</v>
      </c>
      <c r="I7741" s="1" t="s">
        <v>41</v>
      </c>
      <c r="J7741">
        <v>6.5</v>
      </c>
    </row>
    <row r="7742" spans="1:10" hidden="1" x14ac:dyDescent="0.25">
      <c r="A7742" s="24" t="str">
        <f t="shared" si="122"/>
        <v>9317ARCELOR (BERTON SICARD)</v>
      </c>
      <c r="B7742" s="1">
        <v>9317</v>
      </c>
      <c r="C7742" s="1" t="s">
        <v>32898</v>
      </c>
      <c r="D7742" s="1" t="s">
        <v>78</v>
      </c>
      <c r="E7742" s="1" t="s">
        <v>1644</v>
      </c>
      <c r="F7742" s="1" t="s">
        <v>32900</v>
      </c>
      <c r="G7742" s="1" t="s">
        <v>655</v>
      </c>
      <c r="H7742">
        <v>9317</v>
      </c>
      <c r="I7742" s="1" t="s">
        <v>41</v>
      </c>
      <c r="J7742">
        <v>6.5</v>
      </c>
    </row>
    <row r="7743" spans="1:10" hidden="1" x14ac:dyDescent="0.25">
      <c r="A7743" s="24" t="str">
        <f t="shared" si="122"/>
        <v>9319ARCELOR (BERTON SICARD)</v>
      </c>
      <c r="B7743" s="1">
        <v>9319</v>
      </c>
      <c r="C7743" s="1" t="s">
        <v>32898</v>
      </c>
      <c r="D7743" s="1" t="s">
        <v>78</v>
      </c>
      <c r="E7743" s="1" t="s">
        <v>1644</v>
      </c>
      <c r="F7743" s="1" t="s">
        <v>32900</v>
      </c>
      <c r="G7743" s="1" t="s">
        <v>655</v>
      </c>
      <c r="H7743">
        <v>9319</v>
      </c>
      <c r="I7743" s="1" t="s">
        <v>41</v>
      </c>
      <c r="J7743">
        <v>6.5</v>
      </c>
    </row>
    <row r="7744" spans="1:10" hidden="1" x14ac:dyDescent="0.25">
      <c r="A7744" s="24" t="str">
        <f t="shared" si="122"/>
        <v>9323ARCELOR (BERTON SICARD)</v>
      </c>
      <c r="B7744" s="1">
        <v>9323</v>
      </c>
      <c r="C7744" s="1" t="s">
        <v>32898</v>
      </c>
      <c r="D7744" s="1" t="s">
        <v>78</v>
      </c>
      <c r="E7744" s="1" t="s">
        <v>1645</v>
      </c>
      <c r="F7744" s="1" t="s">
        <v>32900</v>
      </c>
      <c r="G7744" s="1" t="s">
        <v>655</v>
      </c>
      <c r="H7744">
        <v>9323</v>
      </c>
      <c r="I7744" s="1" t="s">
        <v>41</v>
      </c>
      <c r="J7744">
        <v>6.5</v>
      </c>
    </row>
    <row r="7745" spans="1:10" hidden="1" x14ac:dyDescent="0.25">
      <c r="A7745" s="24" t="str">
        <f t="shared" si="122"/>
        <v>9333ARCELOR (BERTON SICARD)</v>
      </c>
      <c r="B7745" s="1">
        <v>9333</v>
      </c>
      <c r="C7745" s="1" t="s">
        <v>32898</v>
      </c>
      <c r="D7745" s="1" t="s">
        <v>78</v>
      </c>
      <c r="E7745" s="1" t="s">
        <v>1646</v>
      </c>
      <c r="F7745" s="1" t="s">
        <v>32900</v>
      </c>
      <c r="G7745" s="1" t="s">
        <v>655</v>
      </c>
      <c r="H7745">
        <v>9333</v>
      </c>
      <c r="I7745" s="1" t="s">
        <v>41</v>
      </c>
      <c r="J7745">
        <v>6.5</v>
      </c>
    </row>
    <row r="7746" spans="1:10" hidden="1" x14ac:dyDescent="0.25">
      <c r="A7746" s="24" t="str">
        <f t="shared" si="122"/>
        <v>9334ARCELOR (BERTON SICARD)</v>
      </c>
      <c r="B7746" s="1">
        <v>9334</v>
      </c>
      <c r="C7746" s="1" t="s">
        <v>32898</v>
      </c>
      <c r="D7746" s="1" t="s">
        <v>78</v>
      </c>
      <c r="E7746" s="1" t="s">
        <v>1647</v>
      </c>
      <c r="F7746" s="1" t="s">
        <v>32900</v>
      </c>
      <c r="G7746" s="1" t="s">
        <v>655</v>
      </c>
      <c r="H7746">
        <v>9334</v>
      </c>
      <c r="I7746" s="1" t="s">
        <v>41</v>
      </c>
      <c r="J7746">
        <v>6.5</v>
      </c>
    </row>
    <row r="7747" spans="1:10" hidden="1" x14ac:dyDescent="0.25">
      <c r="A7747" s="24" t="str">
        <f t="shared" si="122"/>
        <v>9335ARCELOR (BERTON SICARD)</v>
      </c>
      <c r="B7747" s="1">
        <v>9335</v>
      </c>
      <c r="C7747" s="1" t="s">
        <v>32898</v>
      </c>
      <c r="D7747" s="1" t="s">
        <v>78</v>
      </c>
      <c r="E7747" s="1" t="s">
        <v>1648</v>
      </c>
      <c r="F7747" s="1" t="s">
        <v>32900</v>
      </c>
      <c r="G7747" s="1" t="s">
        <v>655</v>
      </c>
      <c r="H7747">
        <v>9335</v>
      </c>
      <c r="I7747" s="1" t="s">
        <v>41</v>
      </c>
      <c r="J7747">
        <v>6.5</v>
      </c>
    </row>
    <row r="7748" spans="1:10" hidden="1" x14ac:dyDescent="0.25">
      <c r="A7748" s="24" t="str">
        <f t="shared" si="122"/>
        <v>9336ARCELOR (BERTON SICARD)</v>
      </c>
      <c r="B7748" s="1">
        <v>9336</v>
      </c>
      <c r="C7748" s="1" t="s">
        <v>32898</v>
      </c>
      <c r="D7748" s="1" t="s">
        <v>78</v>
      </c>
      <c r="E7748" s="1" t="s">
        <v>1649</v>
      </c>
      <c r="F7748" s="1" t="s">
        <v>32900</v>
      </c>
      <c r="G7748" s="1" t="s">
        <v>655</v>
      </c>
      <c r="H7748">
        <v>9336</v>
      </c>
      <c r="I7748" s="1" t="s">
        <v>41</v>
      </c>
      <c r="J7748">
        <v>6.5</v>
      </c>
    </row>
    <row r="7749" spans="1:10" hidden="1" x14ac:dyDescent="0.25">
      <c r="A7749" s="24" t="str">
        <f t="shared" si="122"/>
        <v>9337ARCELOR (BERTON SICARD)</v>
      </c>
      <c r="B7749" s="1">
        <v>9337</v>
      </c>
      <c r="C7749" s="1" t="s">
        <v>32898</v>
      </c>
      <c r="D7749" s="1" t="s">
        <v>78</v>
      </c>
      <c r="E7749" s="1" t="s">
        <v>1650</v>
      </c>
      <c r="F7749" s="1" t="s">
        <v>32900</v>
      </c>
      <c r="G7749" s="1" t="s">
        <v>655</v>
      </c>
      <c r="H7749">
        <v>9337</v>
      </c>
      <c r="I7749" s="1" t="s">
        <v>41</v>
      </c>
      <c r="J7749">
        <v>6.5</v>
      </c>
    </row>
    <row r="7750" spans="1:10" hidden="1" x14ac:dyDescent="0.25">
      <c r="A7750" s="24" t="str">
        <f t="shared" si="122"/>
        <v>9338ARCELOR (BERTON SICARD)</v>
      </c>
      <c r="B7750" s="1">
        <v>9338</v>
      </c>
      <c r="C7750" s="1" t="s">
        <v>32898</v>
      </c>
      <c r="D7750" s="1" t="s">
        <v>78</v>
      </c>
      <c r="E7750" s="1" t="s">
        <v>1609</v>
      </c>
      <c r="F7750" s="1" t="s">
        <v>32900</v>
      </c>
      <c r="G7750" s="1" t="s">
        <v>655</v>
      </c>
      <c r="H7750">
        <v>9338</v>
      </c>
      <c r="I7750" s="1" t="s">
        <v>41</v>
      </c>
      <c r="J7750">
        <v>6.5</v>
      </c>
    </row>
    <row r="7751" spans="1:10" hidden="1" x14ac:dyDescent="0.25">
      <c r="A7751" s="24" t="str">
        <f t="shared" si="122"/>
        <v>9339ARCELOR (BERTON SICARD)</v>
      </c>
      <c r="B7751" s="1">
        <v>9339</v>
      </c>
      <c r="C7751" s="1" t="s">
        <v>32898</v>
      </c>
      <c r="D7751" s="1" t="s">
        <v>78</v>
      </c>
      <c r="E7751" s="1" t="s">
        <v>1651</v>
      </c>
      <c r="F7751" s="1" t="s">
        <v>32900</v>
      </c>
      <c r="G7751" s="1" t="s">
        <v>655</v>
      </c>
      <c r="H7751">
        <v>9339</v>
      </c>
      <c r="I7751" s="1" t="s">
        <v>41</v>
      </c>
      <c r="J7751">
        <v>6.5</v>
      </c>
    </row>
    <row r="7752" spans="1:10" hidden="1" x14ac:dyDescent="0.25">
      <c r="A7752" s="24" t="str">
        <f t="shared" si="122"/>
        <v>9343ARCELOR (BERTON SICARD)</v>
      </c>
      <c r="B7752" s="1">
        <v>9343</v>
      </c>
      <c r="C7752" s="1" t="s">
        <v>32898</v>
      </c>
      <c r="D7752" s="1" t="s">
        <v>78</v>
      </c>
      <c r="E7752" s="1" t="s">
        <v>1652</v>
      </c>
      <c r="F7752" s="1" t="s">
        <v>32900</v>
      </c>
      <c r="G7752" s="1" t="s">
        <v>655</v>
      </c>
      <c r="H7752">
        <v>9343</v>
      </c>
      <c r="I7752" s="1" t="s">
        <v>41</v>
      </c>
      <c r="J7752">
        <v>6.5</v>
      </c>
    </row>
    <row r="7753" spans="1:10" hidden="1" x14ac:dyDescent="0.25">
      <c r="A7753" s="24" t="str">
        <f t="shared" si="122"/>
        <v>9348ARCELOR (BERTON SICARD)</v>
      </c>
      <c r="B7753" s="1">
        <v>9348</v>
      </c>
      <c r="C7753" s="1" t="s">
        <v>32898</v>
      </c>
      <c r="D7753" s="1" t="s">
        <v>78</v>
      </c>
      <c r="E7753" s="1" t="s">
        <v>1653</v>
      </c>
      <c r="F7753" s="1" t="s">
        <v>32900</v>
      </c>
      <c r="G7753" s="1" t="s">
        <v>655</v>
      </c>
      <c r="H7753">
        <v>9348</v>
      </c>
      <c r="I7753" s="1" t="s">
        <v>41</v>
      </c>
      <c r="J7753">
        <v>6.5</v>
      </c>
    </row>
    <row r="7754" spans="1:10" hidden="1" x14ac:dyDescent="0.25">
      <c r="A7754" s="24" t="str">
        <f t="shared" si="122"/>
        <v>9354ARCELOR (BERTON SICARD)</v>
      </c>
      <c r="B7754" s="1">
        <v>9354</v>
      </c>
      <c r="C7754" s="1" t="s">
        <v>32898</v>
      </c>
      <c r="D7754" s="1" t="s">
        <v>78</v>
      </c>
      <c r="E7754" s="1" t="s">
        <v>1655</v>
      </c>
      <c r="F7754" s="1" t="s">
        <v>32900</v>
      </c>
      <c r="G7754" s="1" t="s">
        <v>655</v>
      </c>
      <c r="H7754">
        <v>9354</v>
      </c>
      <c r="I7754" s="1" t="s">
        <v>41</v>
      </c>
      <c r="J7754">
        <v>6.5</v>
      </c>
    </row>
    <row r="7755" spans="1:10" hidden="1" x14ac:dyDescent="0.25">
      <c r="A7755" s="24" t="str">
        <f t="shared" si="122"/>
        <v>9356THARCELOR (BERTON SICARD)</v>
      </c>
      <c r="B7755" s="1" t="s">
        <v>1656</v>
      </c>
      <c r="C7755" s="1" t="s">
        <v>32898</v>
      </c>
      <c r="D7755" s="1" t="s">
        <v>78</v>
      </c>
      <c r="E7755" s="1" t="s">
        <v>1657</v>
      </c>
      <c r="F7755" s="1" t="s">
        <v>32900</v>
      </c>
      <c r="G7755" s="1" t="s">
        <v>655</v>
      </c>
      <c r="H7755" t="s">
        <v>1656</v>
      </c>
      <c r="I7755" s="1" t="s">
        <v>41</v>
      </c>
      <c r="J7755">
        <v>6.5</v>
      </c>
    </row>
    <row r="7756" spans="1:10" hidden="1" x14ac:dyDescent="0.25">
      <c r="A7756" s="24" t="str">
        <f t="shared" ref="A7756:A7819" si="123">B7756&amp;F7756</f>
        <v>9357THARCELOR (BERTON SICARD)</v>
      </c>
      <c r="B7756" s="1" t="s">
        <v>1658</v>
      </c>
      <c r="C7756" s="1" t="s">
        <v>32898</v>
      </c>
      <c r="D7756" s="1" t="s">
        <v>78</v>
      </c>
      <c r="E7756" s="1" t="s">
        <v>1659</v>
      </c>
      <c r="F7756" s="1" t="s">
        <v>32900</v>
      </c>
      <c r="G7756" s="1" t="s">
        <v>655</v>
      </c>
      <c r="H7756" t="s">
        <v>1658</v>
      </c>
      <c r="I7756" s="1" t="s">
        <v>41</v>
      </c>
      <c r="J7756">
        <v>6.5</v>
      </c>
    </row>
    <row r="7757" spans="1:10" hidden="1" x14ac:dyDescent="0.25">
      <c r="A7757" s="24" t="str">
        <f t="shared" si="123"/>
        <v>9359THARCELOR (BERTON SICARD)</v>
      </c>
      <c r="B7757" s="1" t="s">
        <v>1660</v>
      </c>
      <c r="C7757" s="1" t="s">
        <v>32898</v>
      </c>
      <c r="D7757" s="1" t="s">
        <v>78</v>
      </c>
      <c r="E7757" s="1" t="s">
        <v>1642</v>
      </c>
      <c r="F7757" s="1" t="s">
        <v>32900</v>
      </c>
      <c r="G7757" s="1" t="s">
        <v>655</v>
      </c>
      <c r="H7757" t="s">
        <v>1660</v>
      </c>
      <c r="I7757" s="1" t="s">
        <v>41</v>
      </c>
      <c r="J7757">
        <v>6.5</v>
      </c>
    </row>
    <row r="7758" spans="1:10" hidden="1" x14ac:dyDescent="0.25">
      <c r="A7758" s="24" t="str">
        <f t="shared" si="123"/>
        <v>9363THARCELOR (BERTON SICARD)</v>
      </c>
      <c r="B7758" s="1" t="s">
        <v>1661</v>
      </c>
      <c r="C7758" s="1" t="s">
        <v>32898</v>
      </c>
      <c r="D7758" s="1" t="s">
        <v>78</v>
      </c>
      <c r="E7758" s="1" t="s">
        <v>1642</v>
      </c>
      <c r="F7758" s="1" t="s">
        <v>32900</v>
      </c>
      <c r="G7758" s="1" t="s">
        <v>655</v>
      </c>
      <c r="H7758" t="s">
        <v>1661</v>
      </c>
      <c r="I7758" s="1" t="s">
        <v>41</v>
      </c>
      <c r="J7758">
        <v>6.5</v>
      </c>
    </row>
    <row r="7759" spans="1:10" hidden="1" x14ac:dyDescent="0.25">
      <c r="A7759" s="24" t="str">
        <f t="shared" si="123"/>
        <v>9364THARCELOR (BERTON SICARD)</v>
      </c>
      <c r="B7759" s="1" t="s">
        <v>1662</v>
      </c>
      <c r="C7759" s="1" t="s">
        <v>32898</v>
      </c>
      <c r="D7759" s="1" t="s">
        <v>78</v>
      </c>
      <c r="E7759" s="1" t="s">
        <v>1642</v>
      </c>
      <c r="F7759" s="1" t="s">
        <v>32900</v>
      </c>
      <c r="G7759" s="1" t="s">
        <v>655</v>
      </c>
      <c r="H7759" t="s">
        <v>1662</v>
      </c>
      <c r="I7759" s="1" t="s">
        <v>41</v>
      </c>
      <c r="J7759">
        <v>6.5</v>
      </c>
    </row>
    <row r="7760" spans="1:10" hidden="1" x14ac:dyDescent="0.25">
      <c r="A7760" s="24" t="str">
        <f t="shared" si="123"/>
        <v>9365THARCELOR (BERTON SICARD)</v>
      </c>
      <c r="B7760" s="1" t="s">
        <v>1663</v>
      </c>
      <c r="C7760" s="1" t="s">
        <v>32898</v>
      </c>
      <c r="D7760" s="1" t="s">
        <v>78</v>
      </c>
      <c r="E7760" s="1" t="s">
        <v>1664</v>
      </c>
      <c r="F7760" s="1" t="s">
        <v>32900</v>
      </c>
      <c r="G7760" s="1" t="s">
        <v>655</v>
      </c>
      <c r="H7760" t="s">
        <v>1663</v>
      </c>
      <c r="I7760" s="1" t="s">
        <v>41</v>
      </c>
      <c r="J7760">
        <v>6.5</v>
      </c>
    </row>
    <row r="7761" spans="1:10" hidden="1" x14ac:dyDescent="0.25">
      <c r="A7761" s="24" t="str">
        <f t="shared" si="123"/>
        <v>9366THARCELOR (BERTON SICARD)</v>
      </c>
      <c r="B7761" s="1" t="s">
        <v>1665</v>
      </c>
      <c r="C7761" s="1" t="s">
        <v>32898</v>
      </c>
      <c r="D7761" s="1" t="s">
        <v>78</v>
      </c>
      <c r="E7761" s="1" t="s">
        <v>1666</v>
      </c>
      <c r="F7761" s="1" t="s">
        <v>32900</v>
      </c>
      <c r="G7761" s="1" t="s">
        <v>655</v>
      </c>
      <c r="H7761" t="s">
        <v>1665</v>
      </c>
      <c r="I7761" s="1" t="s">
        <v>41</v>
      </c>
      <c r="J7761">
        <v>6.5</v>
      </c>
    </row>
    <row r="7762" spans="1:10" hidden="1" x14ac:dyDescent="0.25">
      <c r="A7762" s="24" t="str">
        <f t="shared" si="123"/>
        <v>9367THARCELOR (BERTON SICARD)</v>
      </c>
      <c r="B7762" s="1" t="s">
        <v>1667</v>
      </c>
      <c r="C7762" s="1" t="s">
        <v>32898</v>
      </c>
      <c r="D7762" s="1" t="s">
        <v>78</v>
      </c>
      <c r="E7762" s="1" t="s">
        <v>1668</v>
      </c>
      <c r="F7762" s="1" t="s">
        <v>32900</v>
      </c>
      <c r="G7762" s="1" t="s">
        <v>655</v>
      </c>
      <c r="H7762" t="s">
        <v>1667</v>
      </c>
      <c r="I7762" s="1" t="s">
        <v>41</v>
      </c>
      <c r="J7762">
        <v>6.5</v>
      </c>
    </row>
    <row r="7763" spans="1:10" hidden="1" x14ac:dyDescent="0.25">
      <c r="A7763" s="24" t="str">
        <f t="shared" si="123"/>
        <v>9368THARCELOR (BERTON SICARD)</v>
      </c>
      <c r="B7763" s="1" t="s">
        <v>1669</v>
      </c>
      <c r="C7763" s="1" t="s">
        <v>32898</v>
      </c>
      <c r="D7763" s="1" t="s">
        <v>78</v>
      </c>
      <c r="E7763" s="1" t="s">
        <v>1670</v>
      </c>
      <c r="F7763" s="1" t="s">
        <v>32900</v>
      </c>
      <c r="G7763" s="1" t="s">
        <v>655</v>
      </c>
      <c r="H7763" t="s">
        <v>1669</v>
      </c>
      <c r="I7763" s="1" t="s">
        <v>41</v>
      </c>
      <c r="J7763">
        <v>6.5</v>
      </c>
    </row>
    <row r="7764" spans="1:10" hidden="1" x14ac:dyDescent="0.25">
      <c r="A7764" s="24" t="str">
        <f t="shared" si="123"/>
        <v>9371THARCELOR (BERTON SICARD)</v>
      </c>
      <c r="B7764" s="1" t="s">
        <v>1671</v>
      </c>
      <c r="C7764" s="1" t="s">
        <v>32898</v>
      </c>
      <c r="D7764" s="1" t="s">
        <v>78</v>
      </c>
      <c r="E7764" s="1" t="s">
        <v>1644</v>
      </c>
      <c r="F7764" s="1" t="s">
        <v>32900</v>
      </c>
      <c r="G7764" s="1" t="s">
        <v>655</v>
      </c>
      <c r="H7764" t="s">
        <v>1671</v>
      </c>
      <c r="I7764" s="1" t="s">
        <v>41</v>
      </c>
      <c r="J7764">
        <v>6.5</v>
      </c>
    </row>
    <row r="7765" spans="1:10" hidden="1" x14ac:dyDescent="0.25">
      <c r="A7765" s="24" t="str">
        <f t="shared" si="123"/>
        <v>9373THARCELOR (BERTON SICARD)</v>
      </c>
      <c r="B7765" s="1" t="s">
        <v>1672</v>
      </c>
      <c r="C7765" s="1" t="s">
        <v>32898</v>
      </c>
      <c r="D7765" s="1" t="s">
        <v>78</v>
      </c>
      <c r="E7765" s="1" t="s">
        <v>1644</v>
      </c>
      <c r="F7765" s="1" t="s">
        <v>32900</v>
      </c>
      <c r="G7765" s="1" t="s">
        <v>655</v>
      </c>
      <c r="H7765" t="s">
        <v>1672</v>
      </c>
      <c r="I7765" s="1" t="s">
        <v>41</v>
      </c>
      <c r="J7765">
        <v>6.5</v>
      </c>
    </row>
    <row r="7766" spans="1:10" hidden="1" x14ac:dyDescent="0.25">
      <c r="A7766" s="24" t="str">
        <f t="shared" si="123"/>
        <v>9374THARCELOR (BERTON SICARD)</v>
      </c>
      <c r="B7766" s="1" t="s">
        <v>1673</v>
      </c>
      <c r="C7766" s="1" t="s">
        <v>32898</v>
      </c>
      <c r="D7766" s="1" t="s">
        <v>78</v>
      </c>
      <c r="E7766" s="1" t="s">
        <v>1674</v>
      </c>
      <c r="F7766" s="1" t="s">
        <v>32900</v>
      </c>
      <c r="G7766" s="1" t="s">
        <v>655</v>
      </c>
      <c r="H7766" t="s">
        <v>1673</v>
      </c>
      <c r="I7766" s="1" t="s">
        <v>41</v>
      </c>
      <c r="J7766">
        <v>6.5</v>
      </c>
    </row>
    <row r="7767" spans="1:10" hidden="1" x14ac:dyDescent="0.25">
      <c r="A7767" s="24" t="str">
        <f t="shared" si="123"/>
        <v>9375THARCELOR (BERTON SICARD)</v>
      </c>
      <c r="B7767" s="1" t="s">
        <v>1675</v>
      </c>
      <c r="C7767" s="1" t="s">
        <v>32898</v>
      </c>
      <c r="D7767" s="1" t="s">
        <v>78</v>
      </c>
      <c r="E7767" s="1" t="s">
        <v>1676</v>
      </c>
      <c r="F7767" s="1" t="s">
        <v>32900</v>
      </c>
      <c r="G7767" s="1" t="s">
        <v>655</v>
      </c>
      <c r="H7767" t="s">
        <v>1675</v>
      </c>
      <c r="I7767" s="1" t="s">
        <v>41</v>
      </c>
      <c r="J7767">
        <v>6.5</v>
      </c>
    </row>
    <row r="7768" spans="1:10" hidden="1" x14ac:dyDescent="0.25">
      <c r="A7768" s="24" t="str">
        <f t="shared" si="123"/>
        <v>9376THARCELOR (BERTON SICARD)</v>
      </c>
      <c r="B7768" s="1" t="s">
        <v>1677</v>
      </c>
      <c r="C7768" s="1" t="s">
        <v>32898</v>
      </c>
      <c r="D7768" s="1" t="s">
        <v>78</v>
      </c>
      <c r="E7768" s="1" t="s">
        <v>1678</v>
      </c>
      <c r="F7768" s="1" t="s">
        <v>32900</v>
      </c>
      <c r="G7768" s="1" t="s">
        <v>655</v>
      </c>
      <c r="H7768" t="s">
        <v>1677</v>
      </c>
      <c r="I7768" s="1" t="s">
        <v>41</v>
      </c>
      <c r="J7768">
        <v>6.5</v>
      </c>
    </row>
    <row r="7769" spans="1:10" hidden="1" x14ac:dyDescent="0.25">
      <c r="A7769" s="24" t="str">
        <f t="shared" si="123"/>
        <v>9377THARCELOR (BERTON SICARD)</v>
      </c>
      <c r="B7769" s="1" t="s">
        <v>1679</v>
      </c>
      <c r="C7769" s="1" t="s">
        <v>32898</v>
      </c>
      <c r="D7769" s="1" t="s">
        <v>78</v>
      </c>
      <c r="E7769" s="1" t="s">
        <v>1680</v>
      </c>
      <c r="F7769" s="1" t="s">
        <v>32900</v>
      </c>
      <c r="G7769" s="1" t="s">
        <v>655</v>
      </c>
      <c r="H7769" t="s">
        <v>1679</v>
      </c>
      <c r="I7769" s="1" t="s">
        <v>41</v>
      </c>
      <c r="J7769">
        <v>6.5</v>
      </c>
    </row>
    <row r="7770" spans="1:10" hidden="1" x14ac:dyDescent="0.25">
      <c r="A7770" s="24" t="str">
        <f t="shared" si="123"/>
        <v>9390ARCELOR (BERTON SICARD)</v>
      </c>
      <c r="B7770" s="1">
        <v>9390</v>
      </c>
      <c r="C7770" s="1" t="s">
        <v>32898</v>
      </c>
      <c r="D7770" s="1" t="s">
        <v>78</v>
      </c>
      <c r="E7770" s="1" t="s">
        <v>1681</v>
      </c>
      <c r="F7770" s="1" t="s">
        <v>32900</v>
      </c>
      <c r="G7770" s="1" t="s">
        <v>655</v>
      </c>
      <c r="H7770">
        <v>9390</v>
      </c>
      <c r="I7770" s="1" t="s">
        <v>41</v>
      </c>
      <c r="J7770">
        <v>6.5</v>
      </c>
    </row>
    <row r="7771" spans="1:10" hidden="1" x14ac:dyDescent="0.25">
      <c r="A7771" s="24" t="str">
        <f t="shared" si="123"/>
        <v>9391ARCELOR (BERTON SICARD)</v>
      </c>
      <c r="B7771" s="1">
        <v>9391</v>
      </c>
      <c r="C7771" s="1" t="s">
        <v>32898</v>
      </c>
      <c r="D7771" s="1" t="s">
        <v>78</v>
      </c>
      <c r="E7771" s="1" t="s">
        <v>1682</v>
      </c>
      <c r="F7771" s="1" t="s">
        <v>32900</v>
      </c>
      <c r="G7771" s="1" t="s">
        <v>655</v>
      </c>
      <c r="H7771">
        <v>9391</v>
      </c>
      <c r="I7771" s="1" t="s">
        <v>41</v>
      </c>
      <c r="J7771">
        <v>6.5</v>
      </c>
    </row>
    <row r="7772" spans="1:10" hidden="1" x14ac:dyDescent="0.25">
      <c r="A7772" s="24" t="str">
        <f t="shared" si="123"/>
        <v>9392ARCELOR (BERTON SICARD)</v>
      </c>
      <c r="B7772" s="1">
        <v>9392</v>
      </c>
      <c r="C7772" s="1" t="s">
        <v>32898</v>
      </c>
      <c r="D7772" s="1" t="s">
        <v>78</v>
      </c>
      <c r="E7772" s="1" t="s">
        <v>1683</v>
      </c>
      <c r="F7772" s="1" t="s">
        <v>32900</v>
      </c>
      <c r="G7772" s="1" t="s">
        <v>655</v>
      </c>
      <c r="H7772">
        <v>9392</v>
      </c>
      <c r="I7772" s="1" t="s">
        <v>41</v>
      </c>
      <c r="J7772">
        <v>6.5</v>
      </c>
    </row>
    <row r="7773" spans="1:10" hidden="1" x14ac:dyDescent="0.25">
      <c r="A7773" s="24" t="str">
        <f t="shared" si="123"/>
        <v>9393ARCELOR (BERTON SICARD)</v>
      </c>
      <c r="B7773" s="1">
        <v>9393</v>
      </c>
      <c r="C7773" s="1" t="s">
        <v>32898</v>
      </c>
      <c r="D7773" s="1" t="s">
        <v>78</v>
      </c>
      <c r="E7773" s="1" t="s">
        <v>1684</v>
      </c>
      <c r="F7773" s="1" t="s">
        <v>32900</v>
      </c>
      <c r="G7773" s="1" t="s">
        <v>655</v>
      </c>
      <c r="H7773">
        <v>9393</v>
      </c>
      <c r="I7773" s="1" t="s">
        <v>41</v>
      </c>
      <c r="J7773">
        <v>6.5</v>
      </c>
    </row>
    <row r="7774" spans="1:10" hidden="1" x14ac:dyDescent="0.25">
      <c r="A7774" s="24" t="str">
        <f t="shared" si="123"/>
        <v>9394ARCELOR (BERTON SICARD)</v>
      </c>
      <c r="B7774" s="1">
        <v>9394</v>
      </c>
      <c r="C7774" s="1" t="s">
        <v>32898</v>
      </c>
      <c r="D7774" s="1" t="s">
        <v>78</v>
      </c>
      <c r="E7774" s="1" t="s">
        <v>1685</v>
      </c>
      <c r="F7774" s="1" t="s">
        <v>32900</v>
      </c>
      <c r="G7774" s="1" t="s">
        <v>655</v>
      </c>
      <c r="H7774">
        <v>9394</v>
      </c>
      <c r="I7774" s="1" t="s">
        <v>41</v>
      </c>
      <c r="J7774">
        <v>6.5</v>
      </c>
    </row>
    <row r="7775" spans="1:10" hidden="1" x14ac:dyDescent="0.25">
      <c r="A7775" s="24" t="str">
        <f t="shared" si="123"/>
        <v>9396ARCELOR (BERTON SICARD)</v>
      </c>
      <c r="B7775" s="1">
        <v>9396</v>
      </c>
      <c r="C7775" s="1" t="s">
        <v>32898</v>
      </c>
      <c r="D7775" s="1" t="s">
        <v>78</v>
      </c>
      <c r="E7775" s="1" t="s">
        <v>1686</v>
      </c>
      <c r="F7775" s="1" t="s">
        <v>32900</v>
      </c>
      <c r="G7775" s="1" t="s">
        <v>655</v>
      </c>
      <c r="H7775">
        <v>9396</v>
      </c>
      <c r="I7775" s="1" t="s">
        <v>41</v>
      </c>
      <c r="J7775">
        <v>6.5</v>
      </c>
    </row>
    <row r="7776" spans="1:10" hidden="1" x14ac:dyDescent="0.25">
      <c r="A7776" s="24" t="str">
        <f t="shared" si="123"/>
        <v>9397ARCELOR (BERTON SICARD)</v>
      </c>
      <c r="B7776" s="1">
        <v>9397</v>
      </c>
      <c r="C7776" s="1" t="s">
        <v>32898</v>
      </c>
      <c r="D7776" s="1" t="s">
        <v>168</v>
      </c>
      <c r="E7776" s="1" t="s">
        <v>1687</v>
      </c>
      <c r="F7776" s="1" t="s">
        <v>32900</v>
      </c>
      <c r="G7776" s="1" t="s">
        <v>655</v>
      </c>
      <c r="H7776">
        <v>9397</v>
      </c>
      <c r="I7776" s="1" t="s">
        <v>41</v>
      </c>
      <c r="J7776">
        <v>6.5</v>
      </c>
    </row>
    <row r="7777" spans="1:10" hidden="1" x14ac:dyDescent="0.25">
      <c r="A7777" s="24" t="str">
        <f t="shared" si="123"/>
        <v>9617ARCELOR (BERTON SICARD)</v>
      </c>
      <c r="B7777" s="1">
        <v>9617</v>
      </c>
      <c r="C7777" s="1" t="s">
        <v>32898</v>
      </c>
      <c r="D7777" s="1" t="s">
        <v>78</v>
      </c>
      <c r="E7777" s="1" t="s">
        <v>2128</v>
      </c>
      <c r="F7777" s="1" t="s">
        <v>32900</v>
      </c>
      <c r="G7777" s="1" t="s">
        <v>655</v>
      </c>
      <c r="H7777">
        <v>9617</v>
      </c>
      <c r="I7777" s="1" t="s">
        <v>41</v>
      </c>
      <c r="J7777">
        <v>1</v>
      </c>
    </row>
    <row r="7778" spans="1:10" hidden="1" x14ac:dyDescent="0.25">
      <c r="A7778" s="24" t="str">
        <f t="shared" si="123"/>
        <v>9714ARCELOR (BERTON SICARD)</v>
      </c>
      <c r="B7778" s="1">
        <v>9714</v>
      </c>
      <c r="C7778" s="1" t="s">
        <v>32898</v>
      </c>
      <c r="D7778" s="1" t="s">
        <v>78</v>
      </c>
      <c r="E7778" s="1" t="s">
        <v>2264</v>
      </c>
      <c r="F7778" s="1" t="s">
        <v>32900</v>
      </c>
      <c r="G7778" s="1" t="s">
        <v>655</v>
      </c>
      <c r="H7778">
        <v>9714</v>
      </c>
      <c r="I7778" s="1" t="s">
        <v>41</v>
      </c>
      <c r="J7778">
        <v>2</v>
      </c>
    </row>
    <row r="7779" spans="1:10" hidden="1" x14ac:dyDescent="0.25">
      <c r="A7779" s="24" t="str">
        <f t="shared" si="123"/>
        <v>9804ARCELOR (BERTON SICARD)</v>
      </c>
      <c r="B7779" s="1">
        <v>9804</v>
      </c>
      <c r="C7779" s="1" t="s">
        <v>32898</v>
      </c>
      <c r="D7779" s="1" t="s">
        <v>78</v>
      </c>
      <c r="E7779" s="1" t="s">
        <v>2129</v>
      </c>
      <c r="F7779" s="1" t="s">
        <v>32900</v>
      </c>
      <c r="G7779" s="1" t="s">
        <v>655</v>
      </c>
      <c r="H7779">
        <v>9804</v>
      </c>
      <c r="I7779" s="1" t="s">
        <v>41</v>
      </c>
      <c r="J7779">
        <v>1</v>
      </c>
    </row>
    <row r="7780" spans="1:10" hidden="1" x14ac:dyDescent="0.25">
      <c r="A7780" s="24" t="str">
        <f t="shared" si="123"/>
        <v>9847ARCELOR (BERTON SICARD)</v>
      </c>
      <c r="B7780" s="1">
        <v>9847</v>
      </c>
      <c r="C7780" s="1" t="s">
        <v>32898</v>
      </c>
      <c r="D7780" s="1" t="s">
        <v>78</v>
      </c>
      <c r="E7780" s="1" t="s">
        <v>2265</v>
      </c>
      <c r="F7780" s="1" t="s">
        <v>32900</v>
      </c>
      <c r="G7780" s="1" t="s">
        <v>655</v>
      </c>
      <c r="H7780">
        <v>9847</v>
      </c>
      <c r="I7780" s="1" t="s">
        <v>41</v>
      </c>
      <c r="J7780">
        <v>1</v>
      </c>
    </row>
    <row r="7781" spans="1:10" hidden="1" x14ac:dyDescent="0.25">
      <c r="A7781" s="24" t="str">
        <f t="shared" si="123"/>
        <v>9848ARCELOR (BERTON SICARD)</v>
      </c>
      <c r="B7781" s="1">
        <v>9848</v>
      </c>
      <c r="C7781" s="1" t="s">
        <v>32898</v>
      </c>
      <c r="D7781" s="1" t="s">
        <v>78</v>
      </c>
      <c r="E7781" s="1" t="s">
        <v>2131</v>
      </c>
      <c r="F7781" s="1" t="s">
        <v>32900</v>
      </c>
      <c r="G7781" s="1" t="s">
        <v>655</v>
      </c>
      <c r="H7781">
        <v>9848</v>
      </c>
      <c r="I7781" s="1" t="s">
        <v>41</v>
      </c>
      <c r="J7781">
        <v>1</v>
      </c>
    </row>
    <row r="7782" spans="1:10" hidden="1" x14ac:dyDescent="0.25">
      <c r="A7782" s="24" t="str">
        <f t="shared" si="123"/>
        <v>9849ARCELOR (BERTON SICARD)</v>
      </c>
      <c r="B7782" s="1">
        <v>9849</v>
      </c>
      <c r="C7782" s="1" t="s">
        <v>32898</v>
      </c>
      <c r="D7782" s="1" t="s">
        <v>78</v>
      </c>
      <c r="E7782" s="1" t="s">
        <v>2266</v>
      </c>
      <c r="F7782" s="1" t="s">
        <v>32900</v>
      </c>
      <c r="G7782" s="1" t="s">
        <v>655</v>
      </c>
      <c r="H7782">
        <v>9849</v>
      </c>
      <c r="I7782" s="1" t="s">
        <v>41</v>
      </c>
      <c r="J7782">
        <v>1</v>
      </c>
    </row>
    <row r="7783" spans="1:10" hidden="1" x14ac:dyDescent="0.25">
      <c r="A7783" s="24" t="str">
        <f t="shared" si="123"/>
        <v>9864ARCELOR (BERTON SICARD)</v>
      </c>
      <c r="B7783" s="1">
        <v>9864</v>
      </c>
      <c r="C7783" s="1" t="s">
        <v>32898</v>
      </c>
      <c r="D7783" s="1" t="s">
        <v>78</v>
      </c>
      <c r="E7783" s="1" t="s">
        <v>2267</v>
      </c>
      <c r="F7783" s="1" t="s">
        <v>32900</v>
      </c>
      <c r="G7783" s="1" t="s">
        <v>655</v>
      </c>
      <c r="H7783">
        <v>9864</v>
      </c>
      <c r="I7783" s="1" t="s">
        <v>41</v>
      </c>
      <c r="J7783">
        <v>1</v>
      </c>
    </row>
    <row r="7784" spans="1:10" hidden="1" x14ac:dyDescent="0.25">
      <c r="A7784" s="24" t="str">
        <f t="shared" si="123"/>
        <v>9865ARCELOR (BERTON SICARD)</v>
      </c>
      <c r="B7784" s="1">
        <v>9865</v>
      </c>
      <c r="C7784" s="1" t="s">
        <v>32898</v>
      </c>
      <c r="D7784" s="1" t="s">
        <v>78</v>
      </c>
      <c r="E7784" s="1" t="s">
        <v>2132</v>
      </c>
      <c r="F7784" s="1" t="s">
        <v>32900</v>
      </c>
      <c r="G7784" s="1" t="s">
        <v>655</v>
      </c>
      <c r="H7784">
        <v>9865</v>
      </c>
      <c r="I7784" s="1" t="s">
        <v>41</v>
      </c>
      <c r="J7784">
        <v>1</v>
      </c>
    </row>
    <row r="7785" spans="1:10" hidden="1" x14ac:dyDescent="0.25">
      <c r="A7785" s="24" t="str">
        <f t="shared" si="123"/>
        <v>9882ARCELOR (BERTON SICARD)</v>
      </c>
      <c r="B7785" s="1">
        <v>9882</v>
      </c>
      <c r="C7785" s="1" t="s">
        <v>32898</v>
      </c>
      <c r="D7785" s="1" t="s">
        <v>78</v>
      </c>
      <c r="E7785" s="1" t="s">
        <v>2133</v>
      </c>
      <c r="F7785" s="1" t="s">
        <v>32900</v>
      </c>
      <c r="G7785" s="1" t="s">
        <v>655</v>
      </c>
      <c r="H7785">
        <v>9882</v>
      </c>
      <c r="I7785" s="1" t="s">
        <v>41</v>
      </c>
      <c r="J7785">
        <v>1</v>
      </c>
    </row>
    <row r="7786" spans="1:10" hidden="1" x14ac:dyDescent="0.25">
      <c r="A7786" s="24" t="str">
        <f t="shared" si="123"/>
        <v>9894ARCELOR (BERTON SICARD)</v>
      </c>
      <c r="B7786" s="1">
        <v>9894</v>
      </c>
      <c r="C7786" s="1" t="s">
        <v>32898</v>
      </c>
      <c r="D7786" s="1" t="s">
        <v>78</v>
      </c>
      <c r="E7786" s="1" t="s">
        <v>2268</v>
      </c>
      <c r="F7786" s="1" t="s">
        <v>32900</v>
      </c>
      <c r="G7786" s="1" t="s">
        <v>655</v>
      </c>
      <c r="H7786">
        <v>9894</v>
      </c>
      <c r="I7786" s="1" t="s">
        <v>41</v>
      </c>
      <c r="J7786">
        <v>1</v>
      </c>
    </row>
    <row r="7787" spans="1:10" hidden="1" x14ac:dyDescent="0.25">
      <c r="A7787" s="24" t="str">
        <f t="shared" si="123"/>
        <v>9897ARCELOR (BERTON SICARD)</v>
      </c>
      <c r="B7787" s="1">
        <v>9897</v>
      </c>
      <c r="C7787" s="1" t="s">
        <v>32898</v>
      </c>
      <c r="D7787" s="1" t="s">
        <v>78</v>
      </c>
      <c r="E7787" s="1" t="s">
        <v>2136</v>
      </c>
      <c r="F7787" s="1" t="s">
        <v>32900</v>
      </c>
      <c r="G7787" s="1" t="s">
        <v>655</v>
      </c>
      <c r="H7787">
        <v>9897</v>
      </c>
      <c r="I7787" s="1" t="s">
        <v>41</v>
      </c>
      <c r="J7787">
        <v>1</v>
      </c>
    </row>
    <row r="7788" spans="1:10" hidden="1" x14ac:dyDescent="0.25">
      <c r="A7788" s="24" t="str">
        <f t="shared" si="123"/>
        <v>9918ARCELOR (BERTON SICARD)</v>
      </c>
      <c r="B7788" s="1">
        <v>9918</v>
      </c>
      <c r="C7788" s="1" t="s">
        <v>32898</v>
      </c>
      <c r="D7788" s="1" t="s">
        <v>168</v>
      </c>
      <c r="E7788" s="1" t="s">
        <v>2139</v>
      </c>
      <c r="F7788" s="1" t="s">
        <v>32900</v>
      </c>
      <c r="G7788" s="1" t="s">
        <v>655</v>
      </c>
      <c r="H7788">
        <v>9918</v>
      </c>
      <c r="I7788" s="1" t="s">
        <v>41</v>
      </c>
      <c r="J7788">
        <v>1</v>
      </c>
    </row>
    <row r="7789" spans="1:10" hidden="1" x14ac:dyDescent="0.25">
      <c r="A7789" s="24" t="str">
        <f t="shared" si="123"/>
        <v>9921ARCELOR (BERTON SICARD)</v>
      </c>
      <c r="B7789" s="1">
        <v>9921</v>
      </c>
      <c r="C7789" s="1" t="s">
        <v>32898</v>
      </c>
      <c r="D7789" s="1" t="s">
        <v>78</v>
      </c>
      <c r="E7789" s="1" t="s">
        <v>2141</v>
      </c>
      <c r="F7789" s="1" t="s">
        <v>32900</v>
      </c>
      <c r="G7789" s="1" t="s">
        <v>655</v>
      </c>
      <c r="H7789">
        <v>9921</v>
      </c>
      <c r="I7789" s="1" t="s">
        <v>41</v>
      </c>
      <c r="J7789">
        <v>1</v>
      </c>
    </row>
    <row r="7790" spans="1:10" hidden="1" x14ac:dyDescent="0.25">
      <c r="A7790" s="24" t="str">
        <f t="shared" si="123"/>
        <v>9923ARCELOR (BERTON SICARD)</v>
      </c>
      <c r="B7790" s="1">
        <v>9923</v>
      </c>
      <c r="C7790" s="1" t="s">
        <v>32898</v>
      </c>
      <c r="D7790" s="1" t="s">
        <v>78</v>
      </c>
      <c r="E7790" s="1" t="s">
        <v>2142</v>
      </c>
      <c r="F7790" s="1" t="s">
        <v>32900</v>
      </c>
      <c r="G7790" s="1" t="s">
        <v>655</v>
      </c>
      <c r="H7790">
        <v>9923</v>
      </c>
      <c r="I7790" s="1" t="s">
        <v>41</v>
      </c>
      <c r="J7790">
        <v>1</v>
      </c>
    </row>
    <row r="7791" spans="1:10" hidden="1" x14ac:dyDescent="0.25">
      <c r="A7791" s="24" t="str">
        <f t="shared" si="123"/>
        <v>9934ARCELOR (BERTON SICARD)</v>
      </c>
      <c r="B7791" s="1">
        <v>9934</v>
      </c>
      <c r="C7791" s="1" t="s">
        <v>32898</v>
      </c>
      <c r="D7791" s="1" t="s">
        <v>78</v>
      </c>
      <c r="E7791" s="1" t="s">
        <v>1688</v>
      </c>
      <c r="F7791" s="1" t="s">
        <v>32900</v>
      </c>
      <c r="G7791" s="1" t="s">
        <v>655</v>
      </c>
      <c r="H7791">
        <v>9934</v>
      </c>
      <c r="I7791" s="1" t="s">
        <v>41</v>
      </c>
      <c r="J7791">
        <v>1</v>
      </c>
    </row>
    <row r="7792" spans="1:10" hidden="1" x14ac:dyDescent="0.25">
      <c r="A7792" s="24" t="str">
        <f t="shared" si="123"/>
        <v>9934AARCELOR (BERTON SICARD)</v>
      </c>
      <c r="B7792" s="1" t="s">
        <v>2269</v>
      </c>
      <c r="C7792" s="1" t="s">
        <v>32898</v>
      </c>
      <c r="D7792" s="1" t="s">
        <v>78</v>
      </c>
      <c r="E7792" s="1" t="s">
        <v>2270</v>
      </c>
      <c r="F7792" s="1" t="s">
        <v>32900</v>
      </c>
      <c r="G7792" s="1" t="s">
        <v>655</v>
      </c>
      <c r="H7792" t="s">
        <v>2269</v>
      </c>
      <c r="I7792" s="1" t="s">
        <v>41</v>
      </c>
      <c r="J7792">
        <v>1</v>
      </c>
    </row>
    <row r="7793" spans="1:10" hidden="1" x14ac:dyDescent="0.25">
      <c r="A7793" s="24" t="str">
        <f t="shared" si="123"/>
        <v>9935ARCELOR (BERTON SICARD)</v>
      </c>
      <c r="B7793" s="1">
        <v>9935</v>
      </c>
      <c r="C7793" s="1" t="s">
        <v>32898</v>
      </c>
      <c r="D7793" s="1" t="s">
        <v>78</v>
      </c>
      <c r="E7793" s="1" t="s">
        <v>1689</v>
      </c>
      <c r="F7793" s="1" t="s">
        <v>32900</v>
      </c>
      <c r="G7793" s="1" t="s">
        <v>655</v>
      </c>
      <c r="H7793">
        <v>9935</v>
      </c>
      <c r="I7793" s="1" t="s">
        <v>41</v>
      </c>
      <c r="J7793">
        <v>1</v>
      </c>
    </row>
    <row r="7794" spans="1:10" hidden="1" x14ac:dyDescent="0.25">
      <c r="A7794" s="24" t="str">
        <f t="shared" si="123"/>
        <v>9935AARCELOR (BERTON SICARD)</v>
      </c>
      <c r="B7794" s="1" t="s">
        <v>2145</v>
      </c>
      <c r="C7794" s="1" t="s">
        <v>32898</v>
      </c>
      <c r="D7794" s="1" t="s">
        <v>78</v>
      </c>
      <c r="E7794" s="1" t="s">
        <v>2146</v>
      </c>
      <c r="F7794" s="1" t="s">
        <v>32900</v>
      </c>
      <c r="G7794" s="1" t="s">
        <v>655</v>
      </c>
      <c r="H7794" t="s">
        <v>2145</v>
      </c>
      <c r="I7794" s="1" t="s">
        <v>41</v>
      </c>
      <c r="J7794">
        <v>1</v>
      </c>
    </row>
    <row r="7795" spans="1:10" hidden="1" x14ac:dyDescent="0.25">
      <c r="A7795" s="24" t="str">
        <f t="shared" si="123"/>
        <v>9936ARCELOR (BERTON SICARD)</v>
      </c>
      <c r="B7795" s="1">
        <v>9936</v>
      </c>
      <c r="C7795" s="1" t="s">
        <v>32898</v>
      </c>
      <c r="D7795" s="1" t="s">
        <v>78</v>
      </c>
      <c r="E7795" s="1" t="s">
        <v>1690</v>
      </c>
      <c r="F7795" s="1" t="s">
        <v>32900</v>
      </c>
      <c r="G7795" s="1" t="s">
        <v>655</v>
      </c>
      <c r="H7795">
        <v>9936</v>
      </c>
      <c r="I7795" s="1" t="s">
        <v>41</v>
      </c>
      <c r="J7795">
        <v>1</v>
      </c>
    </row>
    <row r="7796" spans="1:10" hidden="1" x14ac:dyDescent="0.25">
      <c r="A7796" s="24" t="str">
        <f t="shared" si="123"/>
        <v>9936AARCELOR (BERTON SICARD)</v>
      </c>
      <c r="B7796" s="1" t="s">
        <v>2271</v>
      </c>
      <c r="C7796" s="1" t="s">
        <v>32898</v>
      </c>
      <c r="D7796" s="1" t="s">
        <v>78</v>
      </c>
      <c r="E7796" s="1" t="s">
        <v>2272</v>
      </c>
      <c r="F7796" s="1" t="s">
        <v>32900</v>
      </c>
      <c r="G7796" s="1" t="s">
        <v>655</v>
      </c>
      <c r="H7796" t="s">
        <v>2271</v>
      </c>
      <c r="I7796" s="1" t="s">
        <v>41</v>
      </c>
      <c r="J7796">
        <v>1</v>
      </c>
    </row>
    <row r="7797" spans="1:10" hidden="1" x14ac:dyDescent="0.25">
      <c r="A7797" s="24" t="str">
        <f t="shared" si="123"/>
        <v>9937ARCELOR (BERTON SICARD)</v>
      </c>
      <c r="B7797" s="1">
        <v>9937</v>
      </c>
      <c r="C7797" s="1" t="s">
        <v>32898</v>
      </c>
      <c r="D7797" s="1" t="s">
        <v>78</v>
      </c>
      <c r="E7797" s="1" t="s">
        <v>1691</v>
      </c>
      <c r="F7797" s="1" t="s">
        <v>32900</v>
      </c>
      <c r="G7797" s="1" t="s">
        <v>655</v>
      </c>
      <c r="H7797">
        <v>9937</v>
      </c>
      <c r="I7797" s="1" t="s">
        <v>41</v>
      </c>
      <c r="J7797">
        <v>1</v>
      </c>
    </row>
    <row r="7798" spans="1:10" hidden="1" x14ac:dyDescent="0.25">
      <c r="A7798" s="24" t="str">
        <f t="shared" si="123"/>
        <v>9937AARCELOR (BERTON SICARD)</v>
      </c>
      <c r="B7798" s="1" t="s">
        <v>2147</v>
      </c>
      <c r="C7798" s="1" t="s">
        <v>32898</v>
      </c>
      <c r="D7798" s="1" t="s">
        <v>78</v>
      </c>
      <c r="E7798" s="1" t="s">
        <v>2148</v>
      </c>
      <c r="F7798" s="1" t="s">
        <v>32900</v>
      </c>
      <c r="G7798" s="1" t="s">
        <v>655</v>
      </c>
      <c r="H7798" t="s">
        <v>2147</v>
      </c>
      <c r="I7798" s="1" t="s">
        <v>41</v>
      </c>
      <c r="J7798">
        <v>1</v>
      </c>
    </row>
    <row r="7799" spans="1:10" hidden="1" x14ac:dyDescent="0.25">
      <c r="A7799" s="24" t="str">
        <f t="shared" si="123"/>
        <v>9948ARCELOR (BERTON SICARD)</v>
      </c>
      <c r="B7799" s="1">
        <v>9948</v>
      </c>
      <c r="C7799" s="1" t="s">
        <v>32898</v>
      </c>
      <c r="D7799" s="1" t="s">
        <v>78</v>
      </c>
      <c r="E7799" s="1" t="s">
        <v>2150</v>
      </c>
      <c r="F7799" s="1" t="s">
        <v>32900</v>
      </c>
      <c r="G7799" s="1" t="s">
        <v>655</v>
      </c>
      <c r="H7799">
        <v>9948</v>
      </c>
      <c r="I7799" s="1" t="s">
        <v>41</v>
      </c>
      <c r="J7799">
        <v>1</v>
      </c>
    </row>
    <row r="7800" spans="1:10" hidden="1" x14ac:dyDescent="0.25">
      <c r="A7800" s="24" t="str">
        <f t="shared" si="123"/>
        <v>9960ARCELOR (BERTON SICARD)</v>
      </c>
      <c r="B7800" s="1">
        <v>9960</v>
      </c>
      <c r="C7800" s="1" t="s">
        <v>32898</v>
      </c>
      <c r="D7800" s="1" t="s">
        <v>78</v>
      </c>
      <c r="E7800" s="1" t="s">
        <v>2151</v>
      </c>
      <c r="F7800" s="1" t="s">
        <v>32900</v>
      </c>
      <c r="G7800" s="1" t="s">
        <v>655</v>
      </c>
      <c r="H7800">
        <v>9960</v>
      </c>
      <c r="I7800" s="1" t="s">
        <v>41</v>
      </c>
      <c r="J7800">
        <v>1</v>
      </c>
    </row>
    <row r="7801" spans="1:10" hidden="1" x14ac:dyDescent="0.25">
      <c r="A7801" s="24" t="str">
        <f t="shared" si="123"/>
        <v>9961ARCELOR (BERTON SICARD)</v>
      </c>
      <c r="B7801" s="1">
        <v>9961</v>
      </c>
      <c r="C7801" s="1" t="s">
        <v>32898</v>
      </c>
      <c r="D7801" s="1" t="s">
        <v>78</v>
      </c>
      <c r="E7801" s="1" t="s">
        <v>2152</v>
      </c>
      <c r="F7801" s="1" t="s">
        <v>32900</v>
      </c>
      <c r="G7801" s="1" t="s">
        <v>655</v>
      </c>
      <c r="H7801">
        <v>9961</v>
      </c>
      <c r="I7801" s="1" t="s">
        <v>41</v>
      </c>
      <c r="J7801">
        <v>1</v>
      </c>
    </row>
    <row r="7802" spans="1:10" hidden="1" x14ac:dyDescent="0.25">
      <c r="A7802" s="24" t="str">
        <f t="shared" si="123"/>
        <v>9962ARCELOR (BERTON SICARD)</v>
      </c>
      <c r="B7802" s="1">
        <v>9962</v>
      </c>
      <c r="C7802" s="1" t="s">
        <v>32898</v>
      </c>
      <c r="D7802" s="1" t="s">
        <v>78</v>
      </c>
      <c r="E7802" s="1" t="s">
        <v>2364</v>
      </c>
      <c r="F7802" s="1" t="s">
        <v>32900</v>
      </c>
      <c r="G7802" s="1" t="s">
        <v>655</v>
      </c>
      <c r="H7802">
        <v>9962</v>
      </c>
      <c r="I7802" s="1" t="s">
        <v>41</v>
      </c>
      <c r="J7802">
        <v>1</v>
      </c>
    </row>
    <row r="7803" spans="1:10" hidden="1" x14ac:dyDescent="0.25">
      <c r="A7803" s="24" t="str">
        <f t="shared" si="123"/>
        <v>9963ARCELOR (BERTON SICARD)</v>
      </c>
      <c r="B7803" s="1">
        <v>9963</v>
      </c>
      <c r="C7803" s="1" t="s">
        <v>32898</v>
      </c>
      <c r="D7803" s="1" t="s">
        <v>78</v>
      </c>
      <c r="E7803" s="1" t="s">
        <v>2153</v>
      </c>
      <c r="F7803" s="1" t="s">
        <v>32900</v>
      </c>
      <c r="G7803" s="1" t="s">
        <v>655</v>
      </c>
      <c r="H7803">
        <v>9963</v>
      </c>
      <c r="I7803" s="1" t="s">
        <v>41</v>
      </c>
      <c r="J7803">
        <v>1</v>
      </c>
    </row>
    <row r="7804" spans="1:10" hidden="1" x14ac:dyDescent="0.25">
      <c r="A7804" s="24" t="str">
        <f t="shared" si="123"/>
        <v>9981ARCELOR (BERTON SICARD)</v>
      </c>
      <c r="B7804" s="1">
        <v>9981</v>
      </c>
      <c r="C7804" s="1" t="s">
        <v>32898</v>
      </c>
      <c r="D7804" s="1" t="s">
        <v>78</v>
      </c>
      <c r="E7804" s="1" t="s">
        <v>2365</v>
      </c>
      <c r="F7804" s="1" t="s">
        <v>32900</v>
      </c>
      <c r="G7804" s="1" t="s">
        <v>655</v>
      </c>
      <c r="H7804">
        <v>9981</v>
      </c>
      <c r="I7804" s="1" t="s">
        <v>41</v>
      </c>
      <c r="J7804">
        <v>1</v>
      </c>
    </row>
    <row r="7805" spans="1:10" hidden="1" x14ac:dyDescent="0.25">
      <c r="A7805" s="24" t="str">
        <f t="shared" si="123"/>
        <v>40115ARCELOR (BERTON SICARD)</v>
      </c>
      <c r="B7805" s="1">
        <v>40115</v>
      </c>
      <c r="C7805" s="1" t="s">
        <v>32898</v>
      </c>
      <c r="D7805" s="1" t="s">
        <v>78</v>
      </c>
      <c r="E7805" s="1" t="s">
        <v>2462</v>
      </c>
      <c r="F7805" s="1" t="s">
        <v>32900</v>
      </c>
      <c r="G7805" s="1" t="s">
        <v>655</v>
      </c>
      <c r="H7805">
        <v>40115</v>
      </c>
      <c r="I7805" s="1" t="s">
        <v>41</v>
      </c>
      <c r="J7805">
        <v>1</v>
      </c>
    </row>
    <row r="7806" spans="1:10" hidden="1" x14ac:dyDescent="0.25">
      <c r="A7806" s="24" t="str">
        <f t="shared" si="123"/>
        <v>40116ARCELOR (BERTON SICARD)</v>
      </c>
      <c r="B7806" s="1">
        <v>40116</v>
      </c>
      <c r="C7806" s="1" t="s">
        <v>32898</v>
      </c>
      <c r="D7806" s="1" t="s">
        <v>78</v>
      </c>
      <c r="E7806" s="1" t="s">
        <v>2366</v>
      </c>
      <c r="F7806" s="1" t="s">
        <v>32900</v>
      </c>
      <c r="G7806" s="1" t="s">
        <v>655</v>
      </c>
      <c r="H7806">
        <v>40116</v>
      </c>
      <c r="I7806" s="1" t="s">
        <v>41</v>
      </c>
      <c r="J7806">
        <v>1</v>
      </c>
    </row>
    <row r="7807" spans="1:10" hidden="1" x14ac:dyDescent="0.25">
      <c r="A7807" s="24" t="str">
        <f t="shared" si="123"/>
        <v>121001ARCELOR (BERTON SICARD)</v>
      </c>
      <c r="B7807" s="1">
        <v>121001</v>
      </c>
      <c r="C7807" s="1" t="s">
        <v>32898</v>
      </c>
      <c r="D7807" s="1" t="s">
        <v>78</v>
      </c>
      <c r="E7807" s="1" t="s">
        <v>1692</v>
      </c>
      <c r="F7807" s="1" t="s">
        <v>32900</v>
      </c>
      <c r="G7807" s="1" t="s">
        <v>655</v>
      </c>
      <c r="H7807">
        <v>121001</v>
      </c>
      <c r="I7807" s="1" t="s">
        <v>41</v>
      </c>
      <c r="J7807">
        <v>6.5</v>
      </c>
    </row>
    <row r="7808" spans="1:10" hidden="1" x14ac:dyDescent="0.25">
      <c r="A7808" s="24" t="str">
        <f t="shared" si="123"/>
        <v>121007ARCELOR (BERTON SICARD)</v>
      </c>
      <c r="B7808" s="1">
        <v>121007</v>
      </c>
      <c r="C7808" s="1" t="s">
        <v>32898</v>
      </c>
      <c r="D7808" s="1" t="s">
        <v>32837</v>
      </c>
      <c r="E7808" s="1" t="s">
        <v>1693</v>
      </c>
      <c r="F7808" s="1" t="s">
        <v>32900</v>
      </c>
      <c r="G7808" s="1" t="s">
        <v>655</v>
      </c>
      <c r="H7808">
        <v>121007</v>
      </c>
      <c r="I7808" s="1" t="s">
        <v>41</v>
      </c>
      <c r="J7808">
        <v>4.5</v>
      </c>
    </row>
    <row r="7809" spans="1:10" hidden="1" x14ac:dyDescent="0.25">
      <c r="A7809" s="24" t="str">
        <f t="shared" si="123"/>
        <v>121008ARCELOR (BERTON SICARD)</v>
      </c>
      <c r="B7809" s="1">
        <v>121008</v>
      </c>
      <c r="C7809" s="1" t="s">
        <v>32898</v>
      </c>
      <c r="D7809" s="1" t="s">
        <v>78</v>
      </c>
      <c r="E7809" s="1" t="s">
        <v>1694</v>
      </c>
      <c r="F7809" s="1" t="s">
        <v>32900</v>
      </c>
      <c r="G7809" s="1" t="s">
        <v>655</v>
      </c>
      <c r="H7809">
        <v>121008</v>
      </c>
      <c r="I7809" s="1" t="s">
        <v>41</v>
      </c>
      <c r="J7809">
        <v>6.5</v>
      </c>
    </row>
    <row r="7810" spans="1:10" hidden="1" x14ac:dyDescent="0.25">
      <c r="A7810" s="24" t="str">
        <f t="shared" si="123"/>
        <v>121009ARCELOR (BERTON SICARD)</v>
      </c>
      <c r="B7810" s="1">
        <v>121009</v>
      </c>
      <c r="C7810" s="1" t="s">
        <v>32898</v>
      </c>
      <c r="D7810" s="1" t="s">
        <v>32837</v>
      </c>
      <c r="E7810" s="1" t="s">
        <v>1695</v>
      </c>
      <c r="F7810" s="1" t="s">
        <v>32900</v>
      </c>
      <c r="G7810" s="1" t="s">
        <v>655</v>
      </c>
      <c r="H7810">
        <v>121009</v>
      </c>
      <c r="I7810" s="1" t="s">
        <v>41</v>
      </c>
      <c r="J7810">
        <v>6.5</v>
      </c>
    </row>
    <row r="7811" spans="1:10" hidden="1" x14ac:dyDescent="0.25">
      <c r="A7811" s="24" t="str">
        <f t="shared" si="123"/>
        <v>121013ARCELOR (BERTON SICARD)</v>
      </c>
      <c r="B7811" s="1">
        <v>121013</v>
      </c>
      <c r="C7811" s="1" t="s">
        <v>32898</v>
      </c>
      <c r="D7811" s="1" t="s">
        <v>32837</v>
      </c>
      <c r="E7811" s="1" t="s">
        <v>2154</v>
      </c>
      <c r="F7811" s="1" t="s">
        <v>32900</v>
      </c>
      <c r="G7811" s="1" t="s">
        <v>655</v>
      </c>
      <c r="H7811">
        <v>121013</v>
      </c>
      <c r="I7811" s="1" t="s">
        <v>41</v>
      </c>
      <c r="J7811">
        <v>6.5</v>
      </c>
    </row>
    <row r="7812" spans="1:10" hidden="1" x14ac:dyDescent="0.25">
      <c r="A7812" s="24" t="str">
        <f t="shared" si="123"/>
        <v>121014ARCELOR (BERTON SICARD)</v>
      </c>
      <c r="B7812" s="1">
        <v>121014</v>
      </c>
      <c r="C7812" s="1" t="s">
        <v>32898</v>
      </c>
      <c r="D7812" s="1" t="s">
        <v>32837</v>
      </c>
      <c r="E7812" s="1" t="s">
        <v>1696</v>
      </c>
      <c r="F7812" s="1" t="s">
        <v>32900</v>
      </c>
      <c r="G7812" s="1" t="s">
        <v>655</v>
      </c>
      <c r="H7812">
        <v>121014</v>
      </c>
      <c r="I7812" s="1" t="s">
        <v>41</v>
      </c>
      <c r="J7812">
        <v>6.5</v>
      </c>
    </row>
    <row r="7813" spans="1:10" hidden="1" x14ac:dyDescent="0.25">
      <c r="A7813" s="24" t="str">
        <f t="shared" si="123"/>
        <v>121018ARCELOR (BERTON SICARD)</v>
      </c>
      <c r="B7813" s="1">
        <v>121018</v>
      </c>
      <c r="C7813" s="1" t="s">
        <v>32898</v>
      </c>
      <c r="D7813" s="1" t="s">
        <v>32837</v>
      </c>
      <c r="E7813" s="1" t="s">
        <v>1697</v>
      </c>
      <c r="F7813" s="1" t="s">
        <v>32900</v>
      </c>
      <c r="G7813" s="1" t="s">
        <v>655</v>
      </c>
      <c r="H7813">
        <v>121018</v>
      </c>
      <c r="I7813" s="1" t="s">
        <v>41</v>
      </c>
      <c r="J7813">
        <v>6.5</v>
      </c>
    </row>
    <row r="7814" spans="1:10" hidden="1" x14ac:dyDescent="0.25">
      <c r="A7814" s="24" t="str">
        <f t="shared" si="123"/>
        <v>121021ARCELOR (BERTON SICARD)</v>
      </c>
      <c r="B7814" s="1">
        <v>121021</v>
      </c>
      <c r="C7814" s="1" t="s">
        <v>32898</v>
      </c>
      <c r="D7814" s="1" t="s">
        <v>78</v>
      </c>
      <c r="E7814" s="1" t="s">
        <v>1073</v>
      </c>
      <c r="F7814" s="1" t="s">
        <v>32900</v>
      </c>
      <c r="G7814" s="1" t="s">
        <v>655</v>
      </c>
      <c r="H7814">
        <v>121021</v>
      </c>
      <c r="I7814" s="1" t="s">
        <v>41</v>
      </c>
      <c r="J7814">
        <v>6.5</v>
      </c>
    </row>
    <row r="7815" spans="1:10" hidden="1" x14ac:dyDescent="0.25">
      <c r="A7815" s="24" t="str">
        <f t="shared" si="123"/>
        <v>121022ARCELOR (BERTON SICARD)</v>
      </c>
      <c r="B7815" s="1">
        <v>121022</v>
      </c>
      <c r="C7815" s="1" t="s">
        <v>32898</v>
      </c>
      <c r="D7815" s="1" t="s">
        <v>78</v>
      </c>
      <c r="E7815" s="1" t="s">
        <v>801</v>
      </c>
      <c r="F7815" s="1" t="s">
        <v>32900</v>
      </c>
      <c r="G7815" s="1" t="s">
        <v>655</v>
      </c>
      <c r="H7815">
        <v>121022</v>
      </c>
      <c r="I7815" s="1" t="s">
        <v>41</v>
      </c>
      <c r="J7815">
        <v>6.5</v>
      </c>
    </row>
    <row r="7816" spans="1:10" hidden="1" x14ac:dyDescent="0.25">
      <c r="A7816" s="24" t="str">
        <f t="shared" si="123"/>
        <v>121022/3ARCELOR (BERTON SICARD)</v>
      </c>
      <c r="B7816" s="1" t="s">
        <v>2273</v>
      </c>
      <c r="C7816" s="1" t="s">
        <v>32898</v>
      </c>
      <c r="D7816" s="1" t="s">
        <v>78</v>
      </c>
      <c r="E7816" s="1" t="s">
        <v>801</v>
      </c>
      <c r="F7816" s="1" t="s">
        <v>32900</v>
      </c>
      <c r="G7816" s="1" t="s">
        <v>655</v>
      </c>
      <c r="H7816" t="s">
        <v>2273</v>
      </c>
      <c r="I7816" s="1" t="s">
        <v>41</v>
      </c>
      <c r="J7816">
        <v>3.2</v>
      </c>
    </row>
    <row r="7817" spans="1:10" hidden="1" x14ac:dyDescent="0.25">
      <c r="A7817" s="24" t="str">
        <f t="shared" si="123"/>
        <v>121027ARCELOR (BERTON SICARD)</v>
      </c>
      <c r="B7817" s="1">
        <v>121027</v>
      </c>
      <c r="C7817" s="1" t="s">
        <v>32898</v>
      </c>
      <c r="D7817" s="1" t="s">
        <v>32837</v>
      </c>
      <c r="E7817" s="1" t="s">
        <v>1698</v>
      </c>
      <c r="F7817" s="1" t="s">
        <v>32900</v>
      </c>
      <c r="G7817" s="1" t="s">
        <v>655</v>
      </c>
      <c r="H7817">
        <v>121027</v>
      </c>
      <c r="I7817" s="1" t="s">
        <v>41</v>
      </c>
      <c r="J7817">
        <v>3.5</v>
      </c>
    </row>
    <row r="7818" spans="1:10" hidden="1" x14ac:dyDescent="0.25">
      <c r="A7818" s="24" t="str">
        <f t="shared" si="123"/>
        <v>160000ARCELOR (BERTON SICARD)</v>
      </c>
      <c r="B7818" s="1">
        <v>160000</v>
      </c>
      <c r="C7818" s="1" t="s">
        <v>32898</v>
      </c>
      <c r="D7818" s="1" t="s">
        <v>78</v>
      </c>
      <c r="E7818" s="1" t="s">
        <v>2367</v>
      </c>
      <c r="F7818" s="1" t="s">
        <v>32900</v>
      </c>
      <c r="G7818" s="1" t="s">
        <v>655</v>
      </c>
      <c r="H7818">
        <v>160000</v>
      </c>
      <c r="I7818" s="1" t="s">
        <v>41</v>
      </c>
      <c r="J7818">
        <v>1</v>
      </c>
    </row>
    <row r="7819" spans="1:10" hidden="1" x14ac:dyDescent="0.25">
      <c r="A7819" s="24" t="str">
        <f t="shared" si="123"/>
        <v>160002ARCELOR (BERTON SICARD)</v>
      </c>
      <c r="B7819" s="1">
        <v>160002</v>
      </c>
      <c r="C7819" s="1" t="s">
        <v>32898</v>
      </c>
      <c r="D7819" s="1" t="s">
        <v>78</v>
      </c>
      <c r="E7819" s="1" t="s">
        <v>2368</v>
      </c>
      <c r="F7819" s="1" t="s">
        <v>32900</v>
      </c>
      <c r="G7819" s="1" t="s">
        <v>655</v>
      </c>
      <c r="H7819">
        <v>160002</v>
      </c>
      <c r="I7819" s="1" t="s">
        <v>41</v>
      </c>
      <c r="J7819">
        <v>2</v>
      </c>
    </row>
    <row r="7820" spans="1:10" hidden="1" x14ac:dyDescent="0.25">
      <c r="A7820" s="24" t="str">
        <f t="shared" ref="A7820:A7883" si="124">B7820&amp;F7820</f>
        <v>160003ARCELOR (BERTON SICARD)</v>
      </c>
      <c r="B7820" s="1">
        <v>160003</v>
      </c>
      <c r="C7820" s="1" t="s">
        <v>32898</v>
      </c>
      <c r="D7820" s="1" t="s">
        <v>78</v>
      </c>
      <c r="E7820" s="1" t="s">
        <v>2369</v>
      </c>
      <c r="F7820" s="1" t="s">
        <v>32900</v>
      </c>
      <c r="G7820" s="1" t="s">
        <v>655</v>
      </c>
      <c r="H7820">
        <v>160003</v>
      </c>
      <c r="I7820" s="1" t="s">
        <v>41</v>
      </c>
      <c r="J7820">
        <v>1</v>
      </c>
    </row>
    <row r="7821" spans="1:10" hidden="1" x14ac:dyDescent="0.25">
      <c r="A7821" s="24" t="str">
        <f t="shared" si="124"/>
        <v>160017ARCELOR (BERTON SICARD)</v>
      </c>
      <c r="B7821" s="1">
        <v>160017</v>
      </c>
      <c r="C7821" s="1" t="s">
        <v>32898</v>
      </c>
      <c r="D7821" s="1" t="s">
        <v>78</v>
      </c>
      <c r="E7821" s="1" t="s">
        <v>2377</v>
      </c>
      <c r="F7821" s="1" t="s">
        <v>32900</v>
      </c>
      <c r="G7821" s="1" t="s">
        <v>655</v>
      </c>
      <c r="H7821">
        <v>160017</v>
      </c>
      <c r="I7821" s="1" t="s">
        <v>41</v>
      </c>
      <c r="J7821">
        <v>1</v>
      </c>
    </row>
    <row r="7822" spans="1:10" hidden="1" x14ac:dyDescent="0.25">
      <c r="A7822" s="24" t="str">
        <f t="shared" si="124"/>
        <v>160018ARCELOR (BERTON SICARD)</v>
      </c>
      <c r="B7822" s="1">
        <v>160018</v>
      </c>
      <c r="C7822" s="1" t="s">
        <v>32898</v>
      </c>
      <c r="D7822" s="1" t="s">
        <v>78</v>
      </c>
      <c r="E7822" s="1" t="s">
        <v>2378</v>
      </c>
      <c r="F7822" s="1" t="s">
        <v>32900</v>
      </c>
      <c r="G7822" s="1" t="s">
        <v>655</v>
      </c>
      <c r="H7822">
        <v>160018</v>
      </c>
      <c r="I7822" s="1" t="s">
        <v>41</v>
      </c>
      <c r="J7822">
        <v>1</v>
      </c>
    </row>
    <row r="7823" spans="1:10" hidden="1" x14ac:dyDescent="0.25">
      <c r="A7823" s="24" t="str">
        <f t="shared" si="124"/>
        <v>160024ARCELOR (BERTON SICARD)</v>
      </c>
      <c r="B7823" s="1">
        <v>160024</v>
      </c>
      <c r="C7823" s="1" t="s">
        <v>32898</v>
      </c>
      <c r="D7823" s="1" t="s">
        <v>78</v>
      </c>
      <c r="E7823" s="1" t="s">
        <v>2379</v>
      </c>
      <c r="F7823" s="1" t="s">
        <v>32900</v>
      </c>
      <c r="G7823" s="1" t="s">
        <v>655</v>
      </c>
      <c r="H7823">
        <v>160024</v>
      </c>
      <c r="I7823" s="1" t="s">
        <v>41</v>
      </c>
      <c r="J7823">
        <v>1</v>
      </c>
    </row>
    <row r="7824" spans="1:10" hidden="1" x14ac:dyDescent="0.25">
      <c r="A7824" s="24" t="str">
        <f t="shared" si="124"/>
        <v>410000ARCELOR (BERTON SICARD)</v>
      </c>
      <c r="B7824" s="1">
        <v>410000</v>
      </c>
      <c r="C7824" s="1" t="s">
        <v>32898</v>
      </c>
      <c r="D7824" s="1" t="s">
        <v>78</v>
      </c>
      <c r="E7824" s="1" t="s">
        <v>1699</v>
      </c>
      <c r="F7824" s="1" t="s">
        <v>32900</v>
      </c>
      <c r="G7824" s="1" t="s">
        <v>655</v>
      </c>
      <c r="H7824">
        <v>410000</v>
      </c>
      <c r="I7824" s="1" t="s">
        <v>41</v>
      </c>
      <c r="J7824">
        <v>6.5</v>
      </c>
    </row>
    <row r="7825" spans="1:10" hidden="1" x14ac:dyDescent="0.25">
      <c r="A7825" s="24" t="str">
        <f t="shared" si="124"/>
        <v>410001ARCELOR (BERTON SICARD)</v>
      </c>
      <c r="B7825" s="1">
        <v>410001</v>
      </c>
      <c r="C7825" s="1" t="s">
        <v>32898</v>
      </c>
      <c r="D7825" s="1" t="s">
        <v>78</v>
      </c>
      <c r="E7825" s="1" t="s">
        <v>1700</v>
      </c>
      <c r="F7825" s="1" t="s">
        <v>32900</v>
      </c>
      <c r="G7825" s="1" t="s">
        <v>655</v>
      </c>
      <c r="H7825">
        <v>410001</v>
      </c>
      <c r="I7825" s="1" t="s">
        <v>41</v>
      </c>
      <c r="J7825">
        <v>6.5</v>
      </c>
    </row>
    <row r="7826" spans="1:10" hidden="1" x14ac:dyDescent="0.25">
      <c r="A7826" s="24" t="str">
        <f t="shared" si="124"/>
        <v>410002ARCELOR (BERTON SICARD)</v>
      </c>
      <c r="B7826" s="1">
        <v>410002</v>
      </c>
      <c r="C7826" s="1" t="s">
        <v>32898</v>
      </c>
      <c r="D7826" s="1" t="s">
        <v>78</v>
      </c>
      <c r="E7826" s="1" t="s">
        <v>1243</v>
      </c>
      <c r="F7826" s="1" t="s">
        <v>32900</v>
      </c>
      <c r="G7826" s="1" t="s">
        <v>655</v>
      </c>
      <c r="H7826">
        <v>410002</v>
      </c>
      <c r="I7826" s="1" t="s">
        <v>41</v>
      </c>
      <c r="J7826">
        <v>6.5</v>
      </c>
    </row>
    <row r="7827" spans="1:10" hidden="1" x14ac:dyDescent="0.25">
      <c r="A7827" s="24" t="str">
        <f t="shared" si="124"/>
        <v>410003ARCELOR (BERTON SICARD)</v>
      </c>
      <c r="B7827" s="1">
        <v>410003</v>
      </c>
      <c r="C7827" s="1" t="s">
        <v>32898</v>
      </c>
      <c r="D7827" s="1" t="s">
        <v>78</v>
      </c>
      <c r="E7827" s="1" t="s">
        <v>1701</v>
      </c>
      <c r="F7827" s="1" t="s">
        <v>32900</v>
      </c>
      <c r="G7827" s="1" t="s">
        <v>655</v>
      </c>
      <c r="H7827">
        <v>410003</v>
      </c>
      <c r="I7827" s="1" t="s">
        <v>41</v>
      </c>
      <c r="J7827">
        <v>6.5</v>
      </c>
    </row>
    <row r="7828" spans="1:10" hidden="1" x14ac:dyDescent="0.25">
      <c r="A7828" s="24" t="str">
        <f t="shared" si="124"/>
        <v>410004ARCELOR (BERTON SICARD)</v>
      </c>
      <c r="B7828" s="1">
        <v>410004</v>
      </c>
      <c r="C7828" s="1" t="s">
        <v>32898</v>
      </c>
      <c r="D7828" s="1" t="s">
        <v>78</v>
      </c>
      <c r="E7828" s="1" t="s">
        <v>1243</v>
      </c>
      <c r="F7828" s="1" t="s">
        <v>32900</v>
      </c>
      <c r="G7828" s="1" t="s">
        <v>655</v>
      </c>
      <c r="H7828">
        <v>410004</v>
      </c>
      <c r="I7828" s="1" t="s">
        <v>41</v>
      </c>
      <c r="J7828">
        <v>6.5</v>
      </c>
    </row>
    <row r="7829" spans="1:10" hidden="1" x14ac:dyDescent="0.25">
      <c r="A7829" s="24" t="str">
        <f t="shared" si="124"/>
        <v>410005ARCELOR (BERTON SICARD)</v>
      </c>
      <c r="B7829" s="1">
        <v>410005</v>
      </c>
      <c r="C7829" s="1" t="s">
        <v>32898</v>
      </c>
      <c r="D7829" s="1" t="s">
        <v>78</v>
      </c>
      <c r="E7829" s="1" t="s">
        <v>1702</v>
      </c>
      <c r="F7829" s="1" t="s">
        <v>32900</v>
      </c>
      <c r="G7829" s="1" t="s">
        <v>655</v>
      </c>
      <c r="H7829">
        <v>410005</v>
      </c>
      <c r="I7829" s="1" t="s">
        <v>41</v>
      </c>
      <c r="J7829">
        <v>6.5</v>
      </c>
    </row>
    <row r="7830" spans="1:10" hidden="1" x14ac:dyDescent="0.25">
      <c r="A7830" s="24" t="str">
        <f t="shared" si="124"/>
        <v>410006ARCELOR (BERTON SICARD)</v>
      </c>
      <c r="B7830" s="1">
        <v>410006</v>
      </c>
      <c r="C7830" s="1" t="s">
        <v>32898</v>
      </c>
      <c r="D7830" s="1" t="s">
        <v>78</v>
      </c>
      <c r="E7830" s="1" t="s">
        <v>1703</v>
      </c>
      <c r="F7830" s="1" t="s">
        <v>32900</v>
      </c>
      <c r="G7830" s="1" t="s">
        <v>655</v>
      </c>
      <c r="H7830">
        <v>410006</v>
      </c>
      <c r="I7830" s="1" t="s">
        <v>41</v>
      </c>
      <c r="J7830">
        <v>6.5</v>
      </c>
    </row>
    <row r="7831" spans="1:10" hidden="1" x14ac:dyDescent="0.25">
      <c r="A7831" s="24" t="str">
        <f t="shared" si="124"/>
        <v>410007ARCELOR (BERTON SICARD)</v>
      </c>
      <c r="B7831" s="1">
        <v>410007</v>
      </c>
      <c r="C7831" s="1" t="s">
        <v>32898</v>
      </c>
      <c r="D7831" s="1" t="s">
        <v>78</v>
      </c>
      <c r="E7831" s="1" t="s">
        <v>1187</v>
      </c>
      <c r="F7831" s="1" t="s">
        <v>32900</v>
      </c>
      <c r="G7831" s="1" t="s">
        <v>655</v>
      </c>
      <c r="H7831">
        <v>410007</v>
      </c>
      <c r="I7831" s="1" t="s">
        <v>41</v>
      </c>
      <c r="J7831">
        <v>6.5</v>
      </c>
    </row>
    <row r="7832" spans="1:10" hidden="1" x14ac:dyDescent="0.25">
      <c r="A7832" s="24" t="str">
        <f t="shared" si="124"/>
        <v>410009ARCELOR (BERTON SICARD)</v>
      </c>
      <c r="B7832" s="1">
        <v>410009</v>
      </c>
      <c r="C7832" s="1" t="s">
        <v>32898</v>
      </c>
      <c r="D7832" s="1" t="s">
        <v>78</v>
      </c>
      <c r="E7832" s="1" t="s">
        <v>1704</v>
      </c>
      <c r="F7832" s="1" t="s">
        <v>32900</v>
      </c>
      <c r="G7832" s="1" t="s">
        <v>655</v>
      </c>
      <c r="H7832">
        <v>410009</v>
      </c>
      <c r="I7832" s="1" t="s">
        <v>41</v>
      </c>
      <c r="J7832">
        <v>6.5</v>
      </c>
    </row>
    <row r="7833" spans="1:10" hidden="1" x14ac:dyDescent="0.25">
      <c r="A7833" s="24" t="str">
        <f t="shared" si="124"/>
        <v>410010ARCELOR (BERTON SICARD)</v>
      </c>
      <c r="B7833" s="1">
        <v>410010</v>
      </c>
      <c r="C7833" s="1" t="s">
        <v>32898</v>
      </c>
      <c r="D7833" s="1" t="s">
        <v>168</v>
      </c>
      <c r="E7833" s="1" t="s">
        <v>1705</v>
      </c>
      <c r="F7833" s="1" t="s">
        <v>32900</v>
      </c>
      <c r="G7833" s="1" t="s">
        <v>655</v>
      </c>
      <c r="H7833">
        <v>410010</v>
      </c>
      <c r="I7833" s="1" t="s">
        <v>41</v>
      </c>
      <c r="J7833">
        <v>6.5</v>
      </c>
    </row>
    <row r="7834" spans="1:10" hidden="1" x14ac:dyDescent="0.25">
      <c r="A7834" s="24" t="str">
        <f t="shared" si="124"/>
        <v>410011ARCELOR (BERTON SICARD)</v>
      </c>
      <c r="B7834" s="1">
        <v>410011</v>
      </c>
      <c r="C7834" s="1" t="s">
        <v>32898</v>
      </c>
      <c r="D7834" s="1" t="s">
        <v>78</v>
      </c>
      <c r="E7834" s="1" t="s">
        <v>1706</v>
      </c>
      <c r="F7834" s="1" t="s">
        <v>32900</v>
      </c>
      <c r="G7834" s="1" t="s">
        <v>655</v>
      </c>
      <c r="H7834">
        <v>410011</v>
      </c>
      <c r="I7834" s="1" t="s">
        <v>41</v>
      </c>
      <c r="J7834">
        <v>6.5</v>
      </c>
    </row>
    <row r="7835" spans="1:10" hidden="1" x14ac:dyDescent="0.25">
      <c r="A7835" s="24" t="str">
        <f t="shared" si="124"/>
        <v>410015ARCELOR (BERTON SICARD)</v>
      </c>
      <c r="B7835" s="1">
        <v>410015</v>
      </c>
      <c r="C7835" s="1" t="s">
        <v>32898</v>
      </c>
      <c r="D7835" s="1" t="s">
        <v>78</v>
      </c>
      <c r="E7835" s="1" t="s">
        <v>1707</v>
      </c>
      <c r="F7835" s="1" t="s">
        <v>32900</v>
      </c>
      <c r="G7835" s="1" t="s">
        <v>655</v>
      </c>
      <c r="H7835">
        <v>410015</v>
      </c>
      <c r="I7835" s="1" t="s">
        <v>41</v>
      </c>
      <c r="J7835">
        <v>6.5</v>
      </c>
    </row>
    <row r="7836" spans="1:10" hidden="1" x14ac:dyDescent="0.25">
      <c r="A7836" s="24" t="str">
        <f t="shared" si="124"/>
        <v>410016ARCELOR (BERTON SICARD)</v>
      </c>
      <c r="B7836" s="1">
        <v>410016</v>
      </c>
      <c r="C7836" s="1" t="s">
        <v>32898</v>
      </c>
      <c r="D7836" s="1" t="s">
        <v>168</v>
      </c>
      <c r="E7836" s="1" t="s">
        <v>1708</v>
      </c>
      <c r="F7836" s="1" t="s">
        <v>32900</v>
      </c>
      <c r="G7836" s="1" t="s">
        <v>655</v>
      </c>
      <c r="H7836">
        <v>410016</v>
      </c>
      <c r="I7836" s="1" t="s">
        <v>41</v>
      </c>
      <c r="J7836">
        <v>6.5</v>
      </c>
    </row>
    <row r="7837" spans="1:10" hidden="1" x14ac:dyDescent="0.25">
      <c r="A7837" s="24" t="str">
        <f t="shared" si="124"/>
        <v>410030ARCELOR (BERTON SICARD)</v>
      </c>
      <c r="B7837" s="1">
        <v>410030</v>
      </c>
      <c r="C7837" s="1" t="s">
        <v>32898</v>
      </c>
      <c r="D7837" s="1" t="s">
        <v>78</v>
      </c>
      <c r="E7837" s="1" t="s">
        <v>1709</v>
      </c>
      <c r="F7837" s="1" t="s">
        <v>32900</v>
      </c>
      <c r="G7837" s="1" t="s">
        <v>655</v>
      </c>
      <c r="H7837">
        <v>410030</v>
      </c>
      <c r="I7837" s="1" t="s">
        <v>41</v>
      </c>
      <c r="J7837">
        <v>6.5</v>
      </c>
    </row>
    <row r="7838" spans="1:10" hidden="1" x14ac:dyDescent="0.25">
      <c r="A7838" s="24" t="str">
        <f t="shared" si="124"/>
        <v>410031ARCELOR (BERTON SICARD)</v>
      </c>
      <c r="B7838" s="1">
        <v>410031</v>
      </c>
      <c r="C7838" s="1" t="s">
        <v>32898</v>
      </c>
      <c r="D7838" s="1" t="s">
        <v>78</v>
      </c>
      <c r="E7838" s="1" t="s">
        <v>1710</v>
      </c>
      <c r="F7838" s="1" t="s">
        <v>32900</v>
      </c>
      <c r="G7838" s="1" t="s">
        <v>655</v>
      </c>
      <c r="H7838">
        <v>410031</v>
      </c>
      <c r="I7838" s="1" t="s">
        <v>41</v>
      </c>
      <c r="J7838">
        <v>6.5</v>
      </c>
    </row>
    <row r="7839" spans="1:10" hidden="1" x14ac:dyDescent="0.25">
      <c r="A7839" s="24" t="str">
        <f t="shared" si="124"/>
        <v>410031/1ARCELOR (BERTON SICARD)</v>
      </c>
      <c r="B7839" s="1" t="s">
        <v>1711</v>
      </c>
      <c r="C7839" s="1" t="s">
        <v>32898</v>
      </c>
      <c r="D7839" s="1" t="s">
        <v>78</v>
      </c>
      <c r="E7839" s="1" t="s">
        <v>1712</v>
      </c>
      <c r="F7839" s="1" t="s">
        <v>32900</v>
      </c>
      <c r="G7839" s="1" t="s">
        <v>655</v>
      </c>
      <c r="H7839" t="s">
        <v>1711</v>
      </c>
      <c r="I7839" s="1" t="s">
        <v>41</v>
      </c>
      <c r="J7839">
        <v>1</v>
      </c>
    </row>
    <row r="7840" spans="1:10" hidden="1" x14ac:dyDescent="0.25">
      <c r="A7840" s="24" t="str">
        <f t="shared" si="124"/>
        <v>410032ARCELOR (BERTON SICARD)</v>
      </c>
      <c r="B7840" s="1">
        <v>410032</v>
      </c>
      <c r="C7840" s="1" t="s">
        <v>32898</v>
      </c>
      <c r="D7840" s="1" t="s">
        <v>78</v>
      </c>
      <c r="E7840" s="1" t="s">
        <v>1713</v>
      </c>
      <c r="F7840" s="1" t="s">
        <v>32900</v>
      </c>
      <c r="G7840" s="1" t="s">
        <v>655</v>
      </c>
      <c r="H7840">
        <v>410032</v>
      </c>
      <c r="I7840" s="1" t="s">
        <v>41</v>
      </c>
      <c r="J7840">
        <v>6.5</v>
      </c>
    </row>
    <row r="7841" spans="1:10" hidden="1" x14ac:dyDescent="0.25">
      <c r="A7841" s="24" t="str">
        <f t="shared" si="124"/>
        <v>410033ARCELOR (BERTON SICARD)</v>
      </c>
      <c r="B7841" s="1">
        <v>410033</v>
      </c>
      <c r="C7841" s="1" t="s">
        <v>32898</v>
      </c>
      <c r="D7841" s="1" t="s">
        <v>78</v>
      </c>
      <c r="E7841" s="1" t="s">
        <v>1714</v>
      </c>
      <c r="F7841" s="1" t="s">
        <v>32900</v>
      </c>
      <c r="G7841" s="1" t="s">
        <v>655</v>
      </c>
      <c r="H7841">
        <v>410033</v>
      </c>
      <c r="I7841" s="1" t="s">
        <v>41</v>
      </c>
      <c r="J7841">
        <v>6.5</v>
      </c>
    </row>
    <row r="7842" spans="1:10" hidden="1" x14ac:dyDescent="0.25">
      <c r="A7842" s="24" t="str">
        <f t="shared" si="124"/>
        <v>410034ARCELOR (BERTON SICARD)</v>
      </c>
      <c r="B7842" s="1">
        <v>410034</v>
      </c>
      <c r="C7842" s="1" t="s">
        <v>32898</v>
      </c>
      <c r="D7842" s="1" t="s">
        <v>78</v>
      </c>
      <c r="E7842" s="1" t="s">
        <v>1715</v>
      </c>
      <c r="F7842" s="1" t="s">
        <v>32900</v>
      </c>
      <c r="G7842" s="1" t="s">
        <v>655</v>
      </c>
      <c r="H7842">
        <v>410034</v>
      </c>
      <c r="I7842" s="1" t="s">
        <v>41</v>
      </c>
      <c r="J7842">
        <v>6.5</v>
      </c>
    </row>
    <row r="7843" spans="1:10" hidden="1" x14ac:dyDescent="0.25">
      <c r="A7843" s="24" t="str">
        <f t="shared" si="124"/>
        <v>410036ARCELOR (BERTON SICARD)</v>
      </c>
      <c r="B7843" s="1">
        <v>410036</v>
      </c>
      <c r="C7843" s="1" t="s">
        <v>32898</v>
      </c>
      <c r="D7843" s="1" t="s">
        <v>78</v>
      </c>
      <c r="E7843" s="1" t="s">
        <v>1716</v>
      </c>
      <c r="F7843" s="1" t="s">
        <v>32900</v>
      </c>
      <c r="G7843" s="1" t="s">
        <v>655</v>
      </c>
      <c r="H7843">
        <v>410036</v>
      </c>
      <c r="I7843" s="1" t="s">
        <v>41</v>
      </c>
      <c r="J7843">
        <v>6.5</v>
      </c>
    </row>
    <row r="7844" spans="1:10" hidden="1" x14ac:dyDescent="0.25">
      <c r="A7844" s="24" t="str">
        <f t="shared" si="124"/>
        <v>410037ARCELOR (BERTON SICARD)</v>
      </c>
      <c r="B7844" s="1">
        <v>410037</v>
      </c>
      <c r="C7844" s="1" t="s">
        <v>32898</v>
      </c>
      <c r="D7844" s="1" t="s">
        <v>78</v>
      </c>
      <c r="E7844" s="1" t="s">
        <v>1715</v>
      </c>
      <c r="F7844" s="1" t="s">
        <v>32900</v>
      </c>
      <c r="G7844" s="1" t="s">
        <v>655</v>
      </c>
      <c r="H7844">
        <v>410037</v>
      </c>
      <c r="I7844" s="1" t="s">
        <v>41</v>
      </c>
      <c r="J7844">
        <v>6.5</v>
      </c>
    </row>
    <row r="7845" spans="1:10" hidden="1" x14ac:dyDescent="0.25">
      <c r="A7845" s="24" t="str">
        <f t="shared" si="124"/>
        <v>410040ARCELOR (BERTON SICARD)</v>
      </c>
      <c r="B7845" s="1">
        <v>410040</v>
      </c>
      <c r="C7845" s="1" t="s">
        <v>32898</v>
      </c>
      <c r="D7845" s="1" t="s">
        <v>78</v>
      </c>
      <c r="E7845" s="1" t="s">
        <v>1717</v>
      </c>
      <c r="F7845" s="1" t="s">
        <v>32900</v>
      </c>
      <c r="G7845" s="1" t="s">
        <v>655</v>
      </c>
      <c r="H7845">
        <v>410040</v>
      </c>
      <c r="I7845" s="1" t="s">
        <v>41</v>
      </c>
      <c r="J7845">
        <v>6.5</v>
      </c>
    </row>
    <row r="7846" spans="1:10" hidden="1" x14ac:dyDescent="0.25">
      <c r="A7846" s="24" t="str">
        <f t="shared" si="124"/>
        <v>410041ARCELOR (BERTON SICARD)</v>
      </c>
      <c r="B7846" s="1">
        <v>410041</v>
      </c>
      <c r="C7846" s="1" t="s">
        <v>32898</v>
      </c>
      <c r="D7846" s="1" t="s">
        <v>78</v>
      </c>
      <c r="E7846" s="1" t="s">
        <v>1717</v>
      </c>
      <c r="F7846" s="1" t="s">
        <v>32900</v>
      </c>
      <c r="G7846" s="1" t="s">
        <v>655</v>
      </c>
      <c r="H7846">
        <v>410041</v>
      </c>
      <c r="I7846" s="1" t="s">
        <v>41</v>
      </c>
      <c r="J7846">
        <v>6.5</v>
      </c>
    </row>
    <row r="7847" spans="1:10" hidden="1" x14ac:dyDescent="0.25">
      <c r="A7847" s="24" t="str">
        <f t="shared" si="124"/>
        <v>410042ARCELOR (BERTON SICARD)</v>
      </c>
      <c r="B7847" s="1">
        <v>410042</v>
      </c>
      <c r="C7847" s="1" t="s">
        <v>32898</v>
      </c>
      <c r="D7847" s="1" t="s">
        <v>78</v>
      </c>
      <c r="E7847" s="1" t="s">
        <v>1718</v>
      </c>
      <c r="F7847" s="1" t="s">
        <v>32900</v>
      </c>
      <c r="G7847" s="1" t="s">
        <v>655</v>
      </c>
      <c r="H7847">
        <v>410042</v>
      </c>
      <c r="I7847" s="1" t="s">
        <v>41</v>
      </c>
      <c r="J7847">
        <v>6.5</v>
      </c>
    </row>
    <row r="7848" spans="1:10" hidden="1" x14ac:dyDescent="0.25">
      <c r="A7848" s="24" t="str">
        <f t="shared" si="124"/>
        <v>410043ARCELOR (BERTON SICARD)</v>
      </c>
      <c r="B7848" s="1">
        <v>410043</v>
      </c>
      <c r="C7848" s="1" t="s">
        <v>32898</v>
      </c>
      <c r="D7848" s="1" t="s">
        <v>78</v>
      </c>
      <c r="E7848" s="1" t="s">
        <v>1718</v>
      </c>
      <c r="F7848" s="1" t="s">
        <v>32900</v>
      </c>
      <c r="G7848" s="1" t="s">
        <v>655</v>
      </c>
      <c r="H7848">
        <v>410043</v>
      </c>
      <c r="I7848" s="1" t="s">
        <v>41</v>
      </c>
      <c r="J7848">
        <v>6.5</v>
      </c>
    </row>
    <row r="7849" spans="1:10" hidden="1" x14ac:dyDescent="0.25">
      <c r="A7849" s="24" t="str">
        <f t="shared" si="124"/>
        <v>410044ARCELOR (BERTON SICARD)</v>
      </c>
      <c r="B7849" s="1">
        <v>410044</v>
      </c>
      <c r="C7849" s="1" t="s">
        <v>32898</v>
      </c>
      <c r="D7849" s="1" t="s">
        <v>78</v>
      </c>
      <c r="E7849" s="1" t="s">
        <v>1719</v>
      </c>
      <c r="F7849" s="1" t="s">
        <v>32900</v>
      </c>
      <c r="G7849" s="1" t="s">
        <v>655</v>
      </c>
      <c r="H7849">
        <v>410044</v>
      </c>
      <c r="I7849" s="1" t="s">
        <v>41</v>
      </c>
      <c r="J7849">
        <v>6.5</v>
      </c>
    </row>
    <row r="7850" spans="1:10" hidden="1" x14ac:dyDescent="0.25">
      <c r="A7850" s="24" t="str">
        <f t="shared" si="124"/>
        <v>410044NARCELOR (BERTON SICARD)</v>
      </c>
      <c r="B7850" s="1" t="s">
        <v>1720</v>
      </c>
      <c r="C7850" s="1" t="s">
        <v>32898</v>
      </c>
      <c r="D7850" s="1" t="s">
        <v>78</v>
      </c>
      <c r="E7850" s="1" t="s">
        <v>1721</v>
      </c>
      <c r="F7850" s="1" t="s">
        <v>32900</v>
      </c>
      <c r="G7850" s="1" t="s">
        <v>655</v>
      </c>
      <c r="H7850" t="s">
        <v>1720</v>
      </c>
      <c r="I7850" s="1" t="s">
        <v>41</v>
      </c>
      <c r="J7850">
        <v>6.5</v>
      </c>
    </row>
    <row r="7851" spans="1:10" hidden="1" x14ac:dyDescent="0.25">
      <c r="A7851" s="24" t="str">
        <f t="shared" si="124"/>
        <v>410046ARCELOR (BERTON SICARD)</v>
      </c>
      <c r="B7851" s="1">
        <v>410046</v>
      </c>
      <c r="C7851" s="1" t="s">
        <v>32898</v>
      </c>
      <c r="D7851" s="1" t="s">
        <v>78</v>
      </c>
      <c r="E7851" s="1" t="s">
        <v>1723</v>
      </c>
      <c r="F7851" s="1" t="s">
        <v>32900</v>
      </c>
      <c r="G7851" s="1" t="s">
        <v>655</v>
      </c>
      <c r="H7851">
        <v>410046</v>
      </c>
      <c r="I7851" s="1" t="s">
        <v>41</v>
      </c>
      <c r="J7851">
        <v>6.5</v>
      </c>
    </row>
    <row r="7852" spans="1:10" hidden="1" x14ac:dyDescent="0.25">
      <c r="A7852" s="24" t="str">
        <f t="shared" si="124"/>
        <v>410049ARCELOR (BERTON SICARD)</v>
      </c>
      <c r="B7852" s="1">
        <v>410049</v>
      </c>
      <c r="C7852" s="1" t="s">
        <v>32898</v>
      </c>
      <c r="D7852" s="1" t="s">
        <v>78</v>
      </c>
      <c r="E7852" s="1" t="s">
        <v>1725</v>
      </c>
      <c r="F7852" s="1" t="s">
        <v>32900</v>
      </c>
      <c r="G7852" s="1" t="s">
        <v>655</v>
      </c>
      <c r="H7852">
        <v>410049</v>
      </c>
      <c r="I7852" s="1" t="s">
        <v>41</v>
      </c>
      <c r="J7852">
        <v>6.5</v>
      </c>
    </row>
    <row r="7853" spans="1:10" hidden="1" x14ac:dyDescent="0.25">
      <c r="A7853" s="24" t="str">
        <f t="shared" si="124"/>
        <v>410050ARCELOR (BERTON SICARD)</v>
      </c>
      <c r="B7853" s="1">
        <v>410050</v>
      </c>
      <c r="C7853" s="1" t="s">
        <v>32898</v>
      </c>
      <c r="D7853" s="1" t="s">
        <v>78</v>
      </c>
      <c r="E7853" s="1" t="s">
        <v>1726</v>
      </c>
      <c r="F7853" s="1" t="s">
        <v>32900</v>
      </c>
      <c r="G7853" s="1" t="s">
        <v>655</v>
      </c>
      <c r="H7853">
        <v>410050</v>
      </c>
      <c r="I7853" s="1" t="s">
        <v>41</v>
      </c>
      <c r="J7853">
        <v>6.5</v>
      </c>
    </row>
    <row r="7854" spans="1:10" hidden="1" x14ac:dyDescent="0.25">
      <c r="A7854" s="24" t="str">
        <f t="shared" si="124"/>
        <v>410051ARCELOR (BERTON SICARD)</v>
      </c>
      <c r="B7854" s="1">
        <v>410051</v>
      </c>
      <c r="C7854" s="1" t="s">
        <v>32898</v>
      </c>
      <c r="D7854" s="1" t="s">
        <v>168</v>
      </c>
      <c r="E7854" s="1" t="s">
        <v>1727</v>
      </c>
      <c r="F7854" s="1" t="s">
        <v>32900</v>
      </c>
      <c r="G7854" s="1" t="s">
        <v>655</v>
      </c>
      <c r="H7854">
        <v>410051</v>
      </c>
      <c r="I7854" s="1" t="s">
        <v>41</v>
      </c>
      <c r="J7854">
        <v>6.5</v>
      </c>
    </row>
    <row r="7855" spans="1:10" hidden="1" x14ac:dyDescent="0.25">
      <c r="A7855" s="24" t="str">
        <f t="shared" si="124"/>
        <v>410054ARCELOR (BERTON SICARD)</v>
      </c>
      <c r="B7855" s="1">
        <v>410054</v>
      </c>
      <c r="C7855" s="1" t="s">
        <v>32898</v>
      </c>
      <c r="D7855" s="1" t="s">
        <v>78</v>
      </c>
      <c r="E7855" s="1" t="s">
        <v>1728</v>
      </c>
      <c r="F7855" s="1" t="s">
        <v>32900</v>
      </c>
      <c r="G7855" s="1" t="s">
        <v>655</v>
      </c>
      <c r="H7855">
        <v>410054</v>
      </c>
      <c r="I7855" s="1" t="s">
        <v>41</v>
      </c>
      <c r="J7855">
        <v>6.5</v>
      </c>
    </row>
    <row r="7856" spans="1:10" hidden="1" x14ac:dyDescent="0.25">
      <c r="A7856" s="24" t="str">
        <f t="shared" si="124"/>
        <v>410060ARCELOR (BERTON SICARD)</v>
      </c>
      <c r="B7856" s="1">
        <v>410060</v>
      </c>
      <c r="C7856" s="1" t="s">
        <v>32898</v>
      </c>
      <c r="D7856" s="1" t="s">
        <v>168</v>
      </c>
      <c r="E7856" s="1" t="s">
        <v>1729</v>
      </c>
      <c r="F7856" s="1" t="s">
        <v>32900</v>
      </c>
      <c r="G7856" s="1" t="s">
        <v>655</v>
      </c>
      <c r="H7856">
        <v>410060</v>
      </c>
      <c r="I7856" s="1" t="s">
        <v>41</v>
      </c>
      <c r="J7856">
        <v>6.5</v>
      </c>
    </row>
    <row r="7857" spans="1:10" hidden="1" x14ac:dyDescent="0.25">
      <c r="A7857" s="24" t="str">
        <f t="shared" si="124"/>
        <v>410061ARCELOR (BERTON SICARD)</v>
      </c>
      <c r="B7857" s="1">
        <v>410061</v>
      </c>
      <c r="C7857" s="1" t="s">
        <v>32898</v>
      </c>
      <c r="D7857" s="1" t="s">
        <v>168</v>
      </c>
      <c r="E7857" s="1" t="s">
        <v>1730</v>
      </c>
      <c r="F7857" s="1" t="s">
        <v>32900</v>
      </c>
      <c r="G7857" s="1" t="s">
        <v>655</v>
      </c>
      <c r="H7857">
        <v>410061</v>
      </c>
      <c r="I7857" s="1" t="s">
        <v>41</v>
      </c>
      <c r="J7857">
        <v>6.5</v>
      </c>
    </row>
    <row r="7858" spans="1:10" hidden="1" x14ac:dyDescent="0.25">
      <c r="A7858" s="24" t="str">
        <f t="shared" si="124"/>
        <v>410062ARCELOR (BERTON SICARD)</v>
      </c>
      <c r="B7858" s="1">
        <v>410062</v>
      </c>
      <c r="C7858" s="1" t="s">
        <v>32898</v>
      </c>
      <c r="D7858" s="1" t="s">
        <v>168</v>
      </c>
      <c r="E7858" s="1" t="s">
        <v>1731</v>
      </c>
      <c r="F7858" s="1" t="s">
        <v>32900</v>
      </c>
      <c r="G7858" s="1" t="s">
        <v>655</v>
      </c>
      <c r="H7858">
        <v>410062</v>
      </c>
      <c r="I7858" s="1" t="s">
        <v>41</v>
      </c>
      <c r="J7858">
        <v>6.5</v>
      </c>
    </row>
    <row r="7859" spans="1:10" hidden="1" x14ac:dyDescent="0.25">
      <c r="A7859" s="24" t="str">
        <f t="shared" si="124"/>
        <v>410063ARCELOR (BERTON SICARD)</v>
      </c>
      <c r="B7859" s="1">
        <v>410063</v>
      </c>
      <c r="C7859" s="1" t="s">
        <v>32898</v>
      </c>
      <c r="D7859" s="1" t="s">
        <v>168</v>
      </c>
      <c r="E7859" s="1" t="s">
        <v>1732</v>
      </c>
      <c r="F7859" s="1" t="s">
        <v>32900</v>
      </c>
      <c r="G7859" s="1" t="s">
        <v>655</v>
      </c>
      <c r="H7859">
        <v>410063</v>
      </c>
      <c r="I7859" s="1" t="s">
        <v>41</v>
      </c>
      <c r="J7859">
        <v>6.5</v>
      </c>
    </row>
    <row r="7860" spans="1:10" hidden="1" x14ac:dyDescent="0.25">
      <c r="A7860" s="24" t="str">
        <f t="shared" si="124"/>
        <v>410065ARCELOR (BERTON SICARD)</v>
      </c>
      <c r="B7860" s="1">
        <v>410065</v>
      </c>
      <c r="C7860" s="1" t="s">
        <v>32898</v>
      </c>
      <c r="D7860" s="1" t="s">
        <v>78</v>
      </c>
      <c r="E7860" s="1" t="s">
        <v>1733</v>
      </c>
      <c r="F7860" s="1" t="s">
        <v>32900</v>
      </c>
      <c r="G7860" s="1" t="s">
        <v>655</v>
      </c>
      <c r="H7860">
        <v>410065</v>
      </c>
      <c r="I7860" s="1" t="s">
        <v>41</v>
      </c>
      <c r="J7860">
        <v>6.5</v>
      </c>
    </row>
    <row r="7861" spans="1:10" hidden="1" x14ac:dyDescent="0.25">
      <c r="A7861" s="24" t="str">
        <f t="shared" si="124"/>
        <v>410066ARCELOR (BERTON SICARD)</v>
      </c>
      <c r="B7861" s="1">
        <v>410066</v>
      </c>
      <c r="C7861" s="1" t="s">
        <v>32898</v>
      </c>
      <c r="D7861" s="1" t="s">
        <v>78</v>
      </c>
      <c r="E7861" s="1" t="s">
        <v>1734</v>
      </c>
      <c r="F7861" s="1" t="s">
        <v>32900</v>
      </c>
      <c r="G7861" s="1" t="s">
        <v>655</v>
      </c>
      <c r="H7861">
        <v>410066</v>
      </c>
      <c r="I7861" s="1" t="s">
        <v>41</v>
      </c>
      <c r="J7861">
        <v>6.5</v>
      </c>
    </row>
    <row r="7862" spans="1:10" hidden="1" x14ac:dyDescent="0.25">
      <c r="A7862" s="24" t="str">
        <f t="shared" si="124"/>
        <v>410067ARCELOR (BERTON SICARD)</v>
      </c>
      <c r="B7862" s="1">
        <v>410067</v>
      </c>
      <c r="C7862" s="1" t="s">
        <v>32898</v>
      </c>
      <c r="D7862" s="1" t="s">
        <v>168</v>
      </c>
      <c r="E7862" s="1" t="s">
        <v>454</v>
      </c>
      <c r="F7862" s="1" t="s">
        <v>32900</v>
      </c>
      <c r="G7862" s="1" t="s">
        <v>655</v>
      </c>
      <c r="H7862">
        <v>410067</v>
      </c>
      <c r="I7862" s="1" t="s">
        <v>41</v>
      </c>
      <c r="J7862">
        <v>6.5</v>
      </c>
    </row>
    <row r="7863" spans="1:10" hidden="1" x14ac:dyDescent="0.25">
      <c r="A7863" s="24" t="str">
        <f t="shared" si="124"/>
        <v>410068ARCELOR (BERTON SICARD)</v>
      </c>
      <c r="B7863" s="1">
        <v>410068</v>
      </c>
      <c r="C7863" s="1" t="s">
        <v>32898</v>
      </c>
      <c r="D7863" s="1" t="s">
        <v>78</v>
      </c>
      <c r="E7863" s="1" t="s">
        <v>1735</v>
      </c>
      <c r="F7863" s="1" t="s">
        <v>32900</v>
      </c>
      <c r="G7863" s="1" t="s">
        <v>655</v>
      </c>
      <c r="H7863">
        <v>410068</v>
      </c>
      <c r="I7863" s="1" t="s">
        <v>41</v>
      </c>
      <c r="J7863">
        <v>6.5</v>
      </c>
    </row>
    <row r="7864" spans="1:10" hidden="1" x14ac:dyDescent="0.25">
      <c r="A7864" s="24" t="str">
        <f t="shared" si="124"/>
        <v>410070ARCELOR (BERTON SICARD)</v>
      </c>
      <c r="B7864" s="1">
        <v>410070</v>
      </c>
      <c r="C7864" s="1" t="s">
        <v>32898</v>
      </c>
      <c r="D7864" s="1" t="s">
        <v>168</v>
      </c>
      <c r="E7864" s="1" t="s">
        <v>1150</v>
      </c>
      <c r="F7864" s="1" t="s">
        <v>32900</v>
      </c>
      <c r="G7864" s="1" t="s">
        <v>655</v>
      </c>
      <c r="H7864">
        <v>410070</v>
      </c>
      <c r="I7864" s="1" t="s">
        <v>41</v>
      </c>
      <c r="J7864">
        <v>6.5</v>
      </c>
    </row>
    <row r="7865" spans="1:10" hidden="1" x14ac:dyDescent="0.25">
      <c r="A7865" s="24" t="str">
        <f t="shared" si="124"/>
        <v>410072ARCELOR (BERTON SICARD)</v>
      </c>
      <c r="B7865" s="1">
        <v>410072</v>
      </c>
      <c r="C7865" s="1" t="s">
        <v>32898</v>
      </c>
      <c r="D7865" s="1" t="s">
        <v>78</v>
      </c>
      <c r="E7865" s="1" t="s">
        <v>1737</v>
      </c>
      <c r="F7865" s="1" t="s">
        <v>32900</v>
      </c>
      <c r="G7865" s="1" t="s">
        <v>655</v>
      </c>
      <c r="H7865">
        <v>410072</v>
      </c>
      <c r="I7865" s="1" t="s">
        <v>41</v>
      </c>
      <c r="J7865">
        <v>6.5</v>
      </c>
    </row>
    <row r="7866" spans="1:10" hidden="1" x14ac:dyDescent="0.25">
      <c r="A7866" s="24" t="str">
        <f t="shared" si="124"/>
        <v>410073ARCELOR (BERTON SICARD)</v>
      </c>
      <c r="B7866" s="1">
        <v>410073</v>
      </c>
      <c r="C7866" s="1" t="s">
        <v>32898</v>
      </c>
      <c r="D7866" s="1" t="s">
        <v>78</v>
      </c>
      <c r="E7866" s="1" t="s">
        <v>1738</v>
      </c>
      <c r="F7866" s="1" t="s">
        <v>32900</v>
      </c>
      <c r="G7866" s="1" t="s">
        <v>655</v>
      </c>
      <c r="H7866">
        <v>410073</v>
      </c>
      <c r="I7866" s="1" t="s">
        <v>41</v>
      </c>
      <c r="J7866">
        <v>6.5</v>
      </c>
    </row>
    <row r="7867" spans="1:10" hidden="1" x14ac:dyDescent="0.25">
      <c r="A7867" s="24" t="str">
        <f t="shared" si="124"/>
        <v>410074ARCELOR (BERTON SICARD)</v>
      </c>
      <c r="B7867" s="1">
        <v>410074</v>
      </c>
      <c r="C7867" s="1" t="s">
        <v>32898</v>
      </c>
      <c r="D7867" s="1" t="s">
        <v>78</v>
      </c>
      <c r="E7867" s="1" t="s">
        <v>1739</v>
      </c>
      <c r="F7867" s="1" t="s">
        <v>32900</v>
      </c>
      <c r="G7867" s="1" t="s">
        <v>655</v>
      </c>
      <c r="H7867">
        <v>410074</v>
      </c>
      <c r="I7867" s="1" t="s">
        <v>41</v>
      </c>
      <c r="J7867">
        <v>6.5</v>
      </c>
    </row>
    <row r="7868" spans="1:10" hidden="1" x14ac:dyDescent="0.25">
      <c r="A7868" s="24" t="str">
        <f t="shared" si="124"/>
        <v>410076ARCELOR (BERTON SICARD)</v>
      </c>
      <c r="B7868" s="1">
        <v>410076</v>
      </c>
      <c r="C7868" s="1" t="s">
        <v>32898</v>
      </c>
      <c r="D7868" s="1" t="s">
        <v>78</v>
      </c>
      <c r="E7868" s="1" t="s">
        <v>1740</v>
      </c>
      <c r="F7868" s="1" t="s">
        <v>32900</v>
      </c>
      <c r="G7868" s="1" t="s">
        <v>655</v>
      </c>
      <c r="H7868">
        <v>410076</v>
      </c>
      <c r="I7868" s="1" t="s">
        <v>41</v>
      </c>
      <c r="J7868">
        <v>6.5</v>
      </c>
    </row>
    <row r="7869" spans="1:10" hidden="1" x14ac:dyDescent="0.25">
      <c r="A7869" s="24" t="str">
        <f t="shared" si="124"/>
        <v>410080ARCELOR (BERTON SICARD)</v>
      </c>
      <c r="B7869" s="1">
        <v>410080</v>
      </c>
      <c r="C7869" s="1" t="s">
        <v>32898</v>
      </c>
      <c r="D7869" s="1" t="s">
        <v>78</v>
      </c>
      <c r="E7869" s="1" t="s">
        <v>1742</v>
      </c>
      <c r="F7869" s="1" t="s">
        <v>32900</v>
      </c>
      <c r="G7869" s="1" t="s">
        <v>655</v>
      </c>
      <c r="H7869">
        <v>410080</v>
      </c>
      <c r="I7869" s="1" t="s">
        <v>41</v>
      </c>
      <c r="J7869">
        <v>6.5</v>
      </c>
    </row>
    <row r="7870" spans="1:10" hidden="1" x14ac:dyDescent="0.25">
      <c r="A7870" s="24" t="str">
        <f t="shared" si="124"/>
        <v>410081ARCELOR (BERTON SICARD)</v>
      </c>
      <c r="B7870" s="1">
        <v>410081</v>
      </c>
      <c r="C7870" s="1" t="s">
        <v>32898</v>
      </c>
      <c r="D7870" s="1" t="s">
        <v>78</v>
      </c>
      <c r="E7870" s="1" t="s">
        <v>1743</v>
      </c>
      <c r="F7870" s="1" t="s">
        <v>32900</v>
      </c>
      <c r="G7870" s="1" t="s">
        <v>655</v>
      </c>
      <c r="H7870">
        <v>410081</v>
      </c>
      <c r="I7870" s="1" t="s">
        <v>41</v>
      </c>
      <c r="J7870">
        <v>6.5</v>
      </c>
    </row>
    <row r="7871" spans="1:10" hidden="1" x14ac:dyDescent="0.25">
      <c r="A7871" s="24" t="str">
        <f t="shared" si="124"/>
        <v>413000ARCELOR (BERTON SICARD)</v>
      </c>
      <c r="B7871" s="1">
        <v>413000</v>
      </c>
      <c r="C7871" s="1" t="s">
        <v>32898</v>
      </c>
      <c r="D7871" s="1" t="s">
        <v>78</v>
      </c>
      <c r="E7871" s="1" t="s">
        <v>1744</v>
      </c>
      <c r="F7871" s="1" t="s">
        <v>32900</v>
      </c>
      <c r="G7871" s="1" t="s">
        <v>655</v>
      </c>
      <c r="H7871">
        <v>413000</v>
      </c>
      <c r="I7871" s="1" t="s">
        <v>41</v>
      </c>
      <c r="J7871">
        <v>6.5</v>
      </c>
    </row>
    <row r="7872" spans="1:10" hidden="1" x14ac:dyDescent="0.25">
      <c r="A7872" s="24" t="str">
        <f t="shared" si="124"/>
        <v>413001ARCELOR (BERTON SICARD)</v>
      </c>
      <c r="B7872" s="1">
        <v>413001</v>
      </c>
      <c r="C7872" s="1" t="s">
        <v>32898</v>
      </c>
      <c r="D7872" s="1" t="s">
        <v>78</v>
      </c>
      <c r="E7872" s="1" t="s">
        <v>1745</v>
      </c>
      <c r="F7872" s="1" t="s">
        <v>32900</v>
      </c>
      <c r="G7872" s="1" t="s">
        <v>655</v>
      </c>
      <c r="H7872">
        <v>413001</v>
      </c>
      <c r="I7872" s="1" t="s">
        <v>41</v>
      </c>
      <c r="J7872">
        <v>6.5</v>
      </c>
    </row>
    <row r="7873" spans="1:10" hidden="1" x14ac:dyDescent="0.25">
      <c r="A7873" s="24" t="str">
        <f t="shared" si="124"/>
        <v>413002ARCELOR (BERTON SICARD)</v>
      </c>
      <c r="B7873" s="1">
        <v>413002</v>
      </c>
      <c r="C7873" s="1" t="s">
        <v>32898</v>
      </c>
      <c r="D7873" s="1" t="s">
        <v>78</v>
      </c>
      <c r="E7873" s="1" t="s">
        <v>1243</v>
      </c>
      <c r="F7873" s="1" t="s">
        <v>32900</v>
      </c>
      <c r="G7873" s="1" t="s">
        <v>655</v>
      </c>
      <c r="H7873">
        <v>413002</v>
      </c>
      <c r="I7873" s="1" t="s">
        <v>41</v>
      </c>
      <c r="J7873">
        <v>6.5</v>
      </c>
    </row>
    <row r="7874" spans="1:10" hidden="1" x14ac:dyDescent="0.25">
      <c r="A7874" s="24" t="str">
        <f t="shared" si="124"/>
        <v>413003ARCELOR (BERTON SICARD)</v>
      </c>
      <c r="B7874" s="1">
        <v>413003</v>
      </c>
      <c r="C7874" s="1" t="s">
        <v>32898</v>
      </c>
      <c r="D7874" s="1" t="s">
        <v>78</v>
      </c>
      <c r="E7874" s="1" t="s">
        <v>1746</v>
      </c>
      <c r="F7874" s="1" t="s">
        <v>32900</v>
      </c>
      <c r="G7874" s="1" t="s">
        <v>655</v>
      </c>
      <c r="H7874">
        <v>413003</v>
      </c>
      <c r="I7874" s="1" t="s">
        <v>41</v>
      </c>
      <c r="J7874">
        <v>6.5</v>
      </c>
    </row>
    <row r="7875" spans="1:10" hidden="1" x14ac:dyDescent="0.25">
      <c r="A7875" s="24" t="str">
        <f t="shared" si="124"/>
        <v>413004ARCELOR (BERTON SICARD)</v>
      </c>
      <c r="B7875" s="1">
        <v>413004</v>
      </c>
      <c r="C7875" s="1" t="s">
        <v>32898</v>
      </c>
      <c r="D7875" s="1" t="s">
        <v>78</v>
      </c>
      <c r="E7875" s="1" t="s">
        <v>1747</v>
      </c>
      <c r="F7875" s="1" t="s">
        <v>32900</v>
      </c>
      <c r="G7875" s="1" t="s">
        <v>655</v>
      </c>
      <c r="H7875">
        <v>413004</v>
      </c>
      <c r="I7875" s="1" t="s">
        <v>41</v>
      </c>
      <c r="J7875">
        <v>6.5</v>
      </c>
    </row>
    <row r="7876" spans="1:10" hidden="1" x14ac:dyDescent="0.25">
      <c r="A7876" s="24" t="str">
        <f t="shared" si="124"/>
        <v>413009ARCELOR (BERTON SICARD)</v>
      </c>
      <c r="B7876" s="1">
        <v>413009</v>
      </c>
      <c r="C7876" s="1" t="s">
        <v>32898</v>
      </c>
      <c r="D7876" s="1" t="s">
        <v>78</v>
      </c>
      <c r="E7876" s="1" t="s">
        <v>1748</v>
      </c>
      <c r="F7876" s="1" t="s">
        <v>32900</v>
      </c>
      <c r="G7876" s="1" t="s">
        <v>655</v>
      </c>
      <c r="H7876">
        <v>413009</v>
      </c>
      <c r="I7876" s="1" t="s">
        <v>41</v>
      </c>
      <c r="J7876">
        <v>6.5</v>
      </c>
    </row>
    <row r="7877" spans="1:10" hidden="1" x14ac:dyDescent="0.25">
      <c r="A7877" s="24" t="str">
        <f t="shared" si="124"/>
        <v>413016ARCELOR (BERTON SICARD)</v>
      </c>
      <c r="B7877" s="1">
        <v>413016</v>
      </c>
      <c r="C7877" s="1" t="s">
        <v>32898</v>
      </c>
      <c r="D7877" s="1" t="s">
        <v>78</v>
      </c>
      <c r="E7877" s="1" t="s">
        <v>1749</v>
      </c>
      <c r="F7877" s="1" t="s">
        <v>32900</v>
      </c>
      <c r="G7877" s="1" t="s">
        <v>655</v>
      </c>
      <c r="H7877">
        <v>413016</v>
      </c>
      <c r="I7877" s="1" t="s">
        <v>41</v>
      </c>
      <c r="J7877">
        <v>6.5</v>
      </c>
    </row>
    <row r="7878" spans="1:10" hidden="1" x14ac:dyDescent="0.25">
      <c r="A7878" s="24" t="str">
        <f t="shared" si="124"/>
        <v>413020ARCELOR (BERTON SICARD)</v>
      </c>
      <c r="B7878" s="1">
        <v>413020</v>
      </c>
      <c r="C7878" s="1" t="s">
        <v>32898</v>
      </c>
      <c r="D7878" s="1" t="s">
        <v>78</v>
      </c>
      <c r="E7878" s="1" t="s">
        <v>2472</v>
      </c>
      <c r="F7878" s="1" t="s">
        <v>32900</v>
      </c>
      <c r="G7878" s="1" t="s">
        <v>655</v>
      </c>
      <c r="H7878">
        <v>413020</v>
      </c>
      <c r="I7878" s="1" t="s">
        <v>41</v>
      </c>
      <c r="J7878">
        <v>6.5</v>
      </c>
    </row>
    <row r="7879" spans="1:10" hidden="1" x14ac:dyDescent="0.25">
      <c r="A7879" s="24" t="str">
        <f t="shared" si="124"/>
        <v>413030ARCELOR (BERTON SICARD)</v>
      </c>
      <c r="B7879" s="1">
        <v>413030</v>
      </c>
      <c r="C7879" s="1" t="s">
        <v>32898</v>
      </c>
      <c r="D7879" s="1" t="s">
        <v>78</v>
      </c>
      <c r="E7879" s="1" t="s">
        <v>1709</v>
      </c>
      <c r="F7879" s="1" t="s">
        <v>32900</v>
      </c>
      <c r="G7879" s="1" t="s">
        <v>655</v>
      </c>
      <c r="H7879">
        <v>413030</v>
      </c>
      <c r="I7879" s="1" t="s">
        <v>41</v>
      </c>
      <c r="J7879">
        <v>6.5</v>
      </c>
    </row>
    <row r="7880" spans="1:10" hidden="1" x14ac:dyDescent="0.25">
      <c r="A7880" s="24" t="str">
        <f t="shared" si="124"/>
        <v>413031ARCELOR (BERTON SICARD)</v>
      </c>
      <c r="B7880" s="1">
        <v>413031</v>
      </c>
      <c r="C7880" s="1" t="s">
        <v>32898</v>
      </c>
      <c r="D7880" s="1" t="s">
        <v>78</v>
      </c>
      <c r="E7880" s="1" t="s">
        <v>1750</v>
      </c>
      <c r="F7880" s="1" t="s">
        <v>32900</v>
      </c>
      <c r="G7880" s="1" t="s">
        <v>655</v>
      </c>
      <c r="H7880">
        <v>413031</v>
      </c>
      <c r="I7880" s="1" t="s">
        <v>41</v>
      </c>
      <c r="J7880">
        <v>6.5</v>
      </c>
    </row>
    <row r="7881" spans="1:10" hidden="1" x14ac:dyDescent="0.25">
      <c r="A7881" s="24" t="str">
        <f t="shared" si="124"/>
        <v>413032ARCELOR (BERTON SICARD)</v>
      </c>
      <c r="B7881" s="1">
        <v>413032</v>
      </c>
      <c r="C7881" s="1" t="s">
        <v>32898</v>
      </c>
      <c r="D7881" s="1" t="s">
        <v>78</v>
      </c>
      <c r="E7881" s="1" t="s">
        <v>1751</v>
      </c>
      <c r="F7881" s="1" t="s">
        <v>32900</v>
      </c>
      <c r="G7881" s="1" t="s">
        <v>655</v>
      </c>
      <c r="H7881">
        <v>413032</v>
      </c>
      <c r="I7881" s="1" t="s">
        <v>41</v>
      </c>
      <c r="J7881">
        <v>6.5</v>
      </c>
    </row>
    <row r="7882" spans="1:10" hidden="1" x14ac:dyDescent="0.25">
      <c r="A7882" s="24" t="str">
        <f t="shared" si="124"/>
        <v>413033ARCELOR (BERTON SICARD)</v>
      </c>
      <c r="B7882" s="1">
        <v>413033</v>
      </c>
      <c r="C7882" s="1" t="s">
        <v>32898</v>
      </c>
      <c r="D7882" s="1" t="s">
        <v>78</v>
      </c>
      <c r="E7882" s="1" t="s">
        <v>1752</v>
      </c>
      <c r="F7882" s="1" t="s">
        <v>32900</v>
      </c>
      <c r="G7882" s="1" t="s">
        <v>655</v>
      </c>
      <c r="H7882">
        <v>413033</v>
      </c>
      <c r="I7882" s="1" t="s">
        <v>41</v>
      </c>
      <c r="J7882">
        <v>6.5</v>
      </c>
    </row>
    <row r="7883" spans="1:10" hidden="1" x14ac:dyDescent="0.25">
      <c r="A7883" s="24" t="str">
        <f t="shared" si="124"/>
        <v>413035ARCELOR (BERTON SICARD)</v>
      </c>
      <c r="B7883" s="1">
        <v>413035</v>
      </c>
      <c r="C7883" s="1" t="s">
        <v>32898</v>
      </c>
      <c r="D7883" s="1" t="s">
        <v>78</v>
      </c>
      <c r="E7883" s="1" t="s">
        <v>1753</v>
      </c>
      <c r="F7883" s="1" t="s">
        <v>32900</v>
      </c>
      <c r="G7883" s="1" t="s">
        <v>655</v>
      </c>
      <c r="H7883">
        <v>413035</v>
      </c>
      <c r="I7883" s="1" t="s">
        <v>41</v>
      </c>
      <c r="J7883">
        <v>6.5</v>
      </c>
    </row>
    <row r="7884" spans="1:10" hidden="1" x14ac:dyDescent="0.25">
      <c r="A7884" s="24" t="str">
        <f t="shared" ref="A7884:A7947" si="125">B7884&amp;F7884</f>
        <v>413036ARCELOR (BERTON SICARD)</v>
      </c>
      <c r="B7884" s="1">
        <v>413036</v>
      </c>
      <c r="C7884" s="1" t="s">
        <v>32898</v>
      </c>
      <c r="D7884" s="1" t="s">
        <v>78</v>
      </c>
      <c r="E7884" s="1" t="s">
        <v>1754</v>
      </c>
      <c r="F7884" s="1" t="s">
        <v>32900</v>
      </c>
      <c r="G7884" s="1" t="s">
        <v>655</v>
      </c>
      <c r="H7884">
        <v>413036</v>
      </c>
      <c r="I7884" s="1" t="s">
        <v>41</v>
      </c>
      <c r="J7884">
        <v>6.5</v>
      </c>
    </row>
    <row r="7885" spans="1:10" hidden="1" x14ac:dyDescent="0.25">
      <c r="A7885" s="24" t="str">
        <f t="shared" si="125"/>
        <v>413037ARCELOR (BERTON SICARD)</v>
      </c>
      <c r="B7885" s="1">
        <v>413037</v>
      </c>
      <c r="C7885" s="1" t="s">
        <v>32898</v>
      </c>
      <c r="D7885" s="1" t="s">
        <v>78</v>
      </c>
      <c r="E7885" s="1" t="s">
        <v>1755</v>
      </c>
      <c r="F7885" s="1" t="s">
        <v>32900</v>
      </c>
      <c r="G7885" s="1" t="s">
        <v>655</v>
      </c>
      <c r="H7885">
        <v>413037</v>
      </c>
      <c r="I7885" s="1" t="s">
        <v>41</v>
      </c>
      <c r="J7885">
        <v>6.5</v>
      </c>
    </row>
    <row r="7886" spans="1:10" hidden="1" x14ac:dyDescent="0.25">
      <c r="A7886" s="24" t="str">
        <f t="shared" si="125"/>
        <v>413038ARCELOR (BERTON SICARD)</v>
      </c>
      <c r="B7886" s="1">
        <v>413038</v>
      </c>
      <c r="C7886" s="1" t="s">
        <v>32898</v>
      </c>
      <c r="D7886" s="1" t="s">
        <v>78</v>
      </c>
      <c r="E7886" s="1" t="s">
        <v>1756</v>
      </c>
      <c r="F7886" s="1" t="s">
        <v>32900</v>
      </c>
      <c r="G7886" s="1" t="s">
        <v>655</v>
      </c>
      <c r="H7886">
        <v>413038</v>
      </c>
      <c r="I7886" s="1" t="s">
        <v>41</v>
      </c>
      <c r="J7886">
        <v>6.5</v>
      </c>
    </row>
    <row r="7887" spans="1:10" hidden="1" x14ac:dyDescent="0.25">
      <c r="A7887" s="24" t="str">
        <f t="shared" si="125"/>
        <v>413039ARCELOR (BERTON SICARD)</v>
      </c>
      <c r="B7887" s="1">
        <v>413039</v>
      </c>
      <c r="C7887" s="1" t="s">
        <v>32898</v>
      </c>
      <c r="D7887" s="1" t="s">
        <v>78</v>
      </c>
      <c r="E7887" s="1" t="s">
        <v>1750</v>
      </c>
      <c r="F7887" s="1" t="s">
        <v>32900</v>
      </c>
      <c r="G7887" s="1" t="s">
        <v>655</v>
      </c>
      <c r="H7887">
        <v>413039</v>
      </c>
      <c r="I7887" s="1" t="s">
        <v>41</v>
      </c>
      <c r="J7887">
        <v>6.5</v>
      </c>
    </row>
    <row r="7888" spans="1:10" hidden="1" x14ac:dyDescent="0.25">
      <c r="A7888" s="24" t="str">
        <f t="shared" si="125"/>
        <v>413040BLARCELOR (BERTON SICARD)</v>
      </c>
      <c r="B7888" s="1" t="s">
        <v>2380</v>
      </c>
      <c r="C7888" s="1" t="s">
        <v>32898</v>
      </c>
      <c r="D7888" s="1" t="s">
        <v>78</v>
      </c>
      <c r="E7888" s="1" t="s">
        <v>2381</v>
      </c>
      <c r="F7888" s="1" t="s">
        <v>32900</v>
      </c>
      <c r="G7888" s="1" t="s">
        <v>655</v>
      </c>
      <c r="H7888" t="s">
        <v>2380</v>
      </c>
      <c r="I7888" s="1" t="s">
        <v>41</v>
      </c>
      <c r="J7888">
        <v>6.5</v>
      </c>
    </row>
    <row r="7889" spans="1:10" hidden="1" x14ac:dyDescent="0.25">
      <c r="A7889" s="24" t="str">
        <f t="shared" si="125"/>
        <v>413040NRARCELOR (BERTON SICARD)</v>
      </c>
      <c r="B7889" s="1" t="s">
        <v>2155</v>
      </c>
      <c r="C7889" s="1" t="s">
        <v>32898</v>
      </c>
      <c r="D7889" s="1" t="s">
        <v>78</v>
      </c>
      <c r="E7889" s="1" t="s">
        <v>2156</v>
      </c>
      <c r="F7889" s="1" t="s">
        <v>32900</v>
      </c>
      <c r="G7889" s="1" t="s">
        <v>655</v>
      </c>
      <c r="H7889" t="s">
        <v>2155</v>
      </c>
      <c r="I7889" s="1" t="s">
        <v>41</v>
      </c>
      <c r="J7889">
        <v>6.5</v>
      </c>
    </row>
    <row r="7890" spans="1:10" hidden="1" x14ac:dyDescent="0.25">
      <c r="A7890" s="24" t="str">
        <f t="shared" si="125"/>
        <v>413041BLARCELOR (BERTON SICARD)</v>
      </c>
      <c r="B7890" s="1" t="s">
        <v>2382</v>
      </c>
      <c r="C7890" s="1" t="s">
        <v>32898</v>
      </c>
      <c r="D7890" s="1" t="s">
        <v>78</v>
      </c>
      <c r="E7890" s="1" t="s">
        <v>2383</v>
      </c>
      <c r="F7890" s="1" t="s">
        <v>32900</v>
      </c>
      <c r="G7890" s="1" t="s">
        <v>655</v>
      </c>
      <c r="H7890" t="s">
        <v>2382</v>
      </c>
      <c r="I7890" s="1" t="s">
        <v>41</v>
      </c>
      <c r="J7890">
        <v>6.5</v>
      </c>
    </row>
    <row r="7891" spans="1:10" hidden="1" x14ac:dyDescent="0.25">
      <c r="A7891" s="24" t="str">
        <f t="shared" si="125"/>
        <v>413041NRARCELOR (BERTON SICARD)</v>
      </c>
      <c r="B7891" s="1" t="s">
        <v>2157</v>
      </c>
      <c r="C7891" s="1" t="s">
        <v>32898</v>
      </c>
      <c r="D7891" s="1" t="s">
        <v>78</v>
      </c>
      <c r="E7891" s="1" t="s">
        <v>2158</v>
      </c>
      <c r="F7891" s="1" t="s">
        <v>32900</v>
      </c>
      <c r="G7891" s="1" t="s">
        <v>655</v>
      </c>
      <c r="H7891" t="s">
        <v>2157</v>
      </c>
      <c r="I7891" s="1" t="s">
        <v>41</v>
      </c>
      <c r="J7891">
        <v>6.5</v>
      </c>
    </row>
    <row r="7892" spans="1:10" hidden="1" x14ac:dyDescent="0.25">
      <c r="A7892" s="24" t="str">
        <f t="shared" si="125"/>
        <v>413042BLARCELOR (BERTON SICARD)</v>
      </c>
      <c r="B7892" s="1" t="s">
        <v>2384</v>
      </c>
      <c r="C7892" s="1" t="s">
        <v>32898</v>
      </c>
      <c r="D7892" s="1" t="s">
        <v>78</v>
      </c>
      <c r="E7892" s="1" t="s">
        <v>2385</v>
      </c>
      <c r="F7892" s="1" t="s">
        <v>32900</v>
      </c>
      <c r="G7892" s="1" t="s">
        <v>655</v>
      </c>
      <c r="H7892" t="s">
        <v>2384</v>
      </c>
      <c r="I7892" s="1" t="s">
        <v>41</v>
      </c>
      <c r="J7892">
        <v>6.5</v>
      </c>
    </row>
    <row r="7893" spans="1:10" hidden="1" x14ac:dyDescent="0.25">
      <c r="A7893" s="24" t="str">
        <f t="shared" si="125"/>
        <v>413042NRARCELOR (BERTON SICARD)</v>
      </c>
      <c r="B7893" s="1" t="s">
        <v>2159</v>
      </c>
      <c r="C7893" s="1" t="s">
        <v>32898</v>
      </c>
      <c r="D7893" s="1" t="s">
        <v>78</v>
      </c>
      <c r="E7893" s="1" t="s">
        <v>2160</v>
      </c>
      <c r="F7893" s="1" t="s">
        <v>32900</v>
      </c>
      <c r="G7893" s="1" t="s">
        <v>655</v>
      </c>
      <c r="H7893" t="s">
        <v>2159</v>
      </c>
      <c r="I7893" s="1" t="s">
        <v>41</v>
      </c>
      <c r="J7893">
        <v>6.5</v>
      </c>
    </row>
    <row r="7894" spans="1:10" hidden="1" x14ac:dyDescent="0.25">
      <c r="A7894" s="24" t="str">
        <f t="shared" si="125"/>
        <v>413043BLARCELOR (BERTON SICARD)</v>
      </c>
      <c r="B7894" s="1" t="s">
        <v>2386</v>
      </c>
      <c r="C7894" s="1" t="s">
        <v>32898</v>
      </c>
      <c r="D7894" s="1" t="s">
        <v>78</v>
      </c>
      <c r="E7894" s="1" t="s">
        <v>2387</v>
      </c>
      <c r="F7894" s="1" t="s">
        <v>32900</v>
      </c>
      <c r="G7894" s="1" t="s">
        <v>655</v>
      </c>
      <c r="H7894" t="s">
        <v>2386</v>
      </c>
      <c r="I7894" s="1" t="s">
        <v>41</v>
      </c>
      <c r="J7894">
        <v>6.5</v>
      </c>
    </row>
    <row r="7895" spans="1:10" hidden="1" x14ac:dyDescent="0.25">
      <c r="A7895" s="24" t="str">
        <f t="shared" si="125"/>
        <v>413043NRARCELOR (BERTON SICARD)</v>
      </c>
      <c r="B7895" s="1" t="s">
        <v>2161</v>
      </c>
      <c r="C7895" s="1" t="s">
        <v>32898</v>
      </c>
      <c r="D7895" s="1" t="s">
        <v>78</v>
      </c>
      <c r="E7895" s="1" t="s">
        <v>2162</v>
      </c>
      <c r="F7895" s="1" t="s">
        <v>32900</v>
      </c>
      <c r="G7895" s="1" t="s">
        <v>655</v>
      </c>
      <c r="H7895" t="s">
        <v>2161</v>
      </c>
      <c r="I7895" s="1" t="s">
        <v>41</v>
      </c>
      <c r="J7895">
        <v>6.5</v>
      </c>
    </row>
    <row r="7896" spans="1:10" hidden="1" x14ac:dyDescent="0.25">
      <c r="A7896" s="24" t="str">
        <f t="shared" si="125"/>
        <v>413050BLARCELOR (BERTON SICARD)</v>
      </c>
      <c r="B7896" s="1" t="s">
        <v>2388</v>
      </c>
      <c r="C7896" s="1" t="s">
        <v>32898</v>
      </c>
      <c r="D7896" s="1" t="s">
        <v>78</v>
      </c>
      <c r="E7896" s="1" t="s">
        <v>2389</v>
      </c>
      <c r="F7896" s="1" t="s">
        <v>32900</v>
      </c>
      <c r="G7896" s="1" t="s">
        <v>655</v>
      </c>
      <c r="H7896" t="s">
        <v>2388</v>
      </c>
      <c r="I7896" s="1" t="s">
        <v>41</v>
      </c>
      <c r="J7896">
        <v>6.5</v>
      </c>
    </row>
    <row r="7897" spans="1:10" hidden="1" x14ac:dyDescent="0.25">
      <c r="A7897" s="24" t="str">
        <f t="shared" si="125"/>
        <v>413050NRARCELOR (BERTON SICARD)</v>
      </c>
      <c r="B7897" s="1" t="s">
        <v>2164</v>
      </c>
      <c r="C7897" s="1" t="s">
        <v>32898</v>
      </c>
      <c r="D7897" s="1" t="s">
        <v>78</v>
      </c>
      <c r="E7897" s="1" t="s">
        <v>2165</v>
      </c>
      <c r="F7897" s="1" t="s">
        <v>32900</v>
      </c>
      <c r="G7897" s="1" t="s">
        <v>655</v>
      </c>
      <c r="H7897" t="s">
        <v>2164</v>
      </c>
      <c r="I7897" s="1" t="s">
        <v>41</v>
      </c>
      <c r="J7897">
        <v>6.5</v>
      </c>
    </row>
    <row r="7898" spans="1:10" hidden="1" x14ac:dyDescent="0.25">
      <c r="A7898" s="24" t="str">
        <f t="shared" si="125"/>
        <v>413051ARCELOR (BERTON SICARD)</v>
      </c>
      <c r="B7898" s="1">
        <v>413051</v>
      </c>
      <c r="C7898" s="1" t="s">
        <v>32898</v>
      </c>
      <c r="D7898" s="1" t="s">
        <v>78</v>
      </c>
      <c r="E7898" s="1" t="s">
        <v>1757</v>
      </c>
      <c r="F7898" s="1" t="s">
        <v>32900</v>
      </c>
      <c r="G7898" s="1" t="s">
        <v>655</v>
      </c>
      <c r="H7898">
        <v>413051</v>
      </c>
      <c r="I7898" s="1" t="s">
        <v>41</v>
      </c>
      <c r="J7898">
        <v>6.5</v>
      </c>
    </row>
    <row r="7899" spans="1:10" hidden="1" x14ac:dyDescent="0.25">
      <c r="A7899" s="24" t="str">
        <f t="shared" si="125"/>
        <v>413053ARCELOR (BERTON SICARD)</v>
      </c>
      <c r="B7899" s="1">
        <v>413053</v>
      </c>
      <c r="C7899" s="1" t="s">
        <v>32898</v>
      </c>
      <c r="D7899" s="1" t="s">
        <v>78</v>
      </c>
      <c r="E7899" s="1" t="s">
        <v>1758</v>
      </c>
      <c r="F7899" s="1" t="s">
        <v>32900</v>
      </c>
      <c r="G7899" s="1" t="s">
        <v>655</v>
      </c>
      <c r="H7899">
        <v>413053</v>
      </c>
      <c r="I7899" s="1" t="s">
        <v>41</v>
      </c>
      <c r="J7899">
        <v>6.5</v>
      </c>
    </row>
    <row r="7900" spans="1:10" hidden="1" x14ac:dyDescent="0.25">
      <c r="A7900" s="24" t="str">
        <f t="shared" si="125"/>
        <v>413057ARCELOR (BERTON SICARD)</v>
      </c>
      <c r="B7900" s="1">
        <v>413057</v>
      </c>
      <c r="C7900" s="1" t="s">
        <v>32898</v>
      </c>
      <c r="D7900" s="1" t="s">
        <v>78</v>
      </c>
      <c r="E7900" s="1" t="s">
        <v>1759</v>
      </c>
      <c r="F7900" s="1" t="s">
        <v>32900</v>
      </c>
      <c r="G7900" s="1" t="s">
        <v>655</v>
      </c>
      <c r="H7900">
        <v>413057</v>
      </c>
      <c r="I7900" s="1" t="s">
        <v>41</v>
      </c>
      <c r="J7900">
        <v>6.5</v>
      </c>
    </row>
    <row r="7901" spans="1:10" hidden="1" x14ac:dyDescent="0.25">
      <c r="A7901" s="24" t="str">
        <f t="shared" si="125"/>
        <v>413058ARCELOR (BERTON SICARD)</v>
      </c>
      <c r="B7901" s="1">
        <v>413058</v>
      </c>
      <c r="C7901" s="1" t="s">
        <v>32898</v>
      </c>
      <c r="D7901" s="1" t="s">
        <v>78</v>
      </c>
      <c r="E7901" s="1" t="s">
        <v>1760</v>
      </c>
      <c r="F7901" s="1" t="s">
        <v>32900</v>
      </c>
      <c r="G7901" s="1" t="s">
        <v>655</v>
      </c>
      <c r="H7901">
        <v>413058</v>
      </c>
      <c r="I7901" s="1" t="s">
        <v>41</v>
      </c>
      <c r="J7901">
        <v>6.5</v>
      </c>
    </row>
    <row r="7902" spans="1:10" hidden="1" x14ac:dyDescent="0.25">
      <c r="A7902" s="24" t="str">
        <f t="shared" si="125"/>
        <v>413059ARCELOR (BERTON SICARD)</v>
      </c>
      <c r="B7902" s="1">
        <v>413059</v>
      </c>
      <c r="C7902" s="1" t="s">
        <v>32898</v>
      </c>
      <c r="D7902" s="1" t="s">
        <v>78</v>
      </c>
      <c r="E7902" s="1" t="s">
        <v>1761</v>
      </c>
      <c r="F7902" s="1" t="s">
        <v>32900</v>
      </c>
      <c r="G7902" s="1" t="s">
        <v>655</v>
      </c>
      <c r="H7902">
        <v>413059</v>
      </c>
      <c r="I7902" s="1" t="s">
        <v>41</v>
      </c>
      <c r="J7902">
        <v>6.5</v>
      </c>
    </row>
    <row r="7903" spans="1:10" hidden="1" x14ac:dyDescent="0.25">
      <c r="A7903" s="24" t="str">
        <f t="shared" si="125"/>
        <v>413060ARCELOR (BERTON SICARD)</v>
      </c>
      <c r="B7903" s="1">
        <v>413060</v>
      </c>
      <c r="C7903" s="1" t="s">
        <v>32898</v>
      </c>
      <c r="D7903" s="1" t="s">
        <v>78</v>
      </c>
      <c r="E7903" s="1" t="s">
        <v>1762</v>
      </c>
      <c r="F7903" s="1" t="s">
        <v>32900</v>
      </c>
      <c r="G7903" s="1" t="s">
        <v>655</v>
      </c>
      <c r="H7903">
        <v>413060</v>
      </c>
      <c r="I7903" s="1" t="s">
        <v>41</v>
      </c>
      <c r="J7903">
        <v>6.5</v>
      </c>
    </row>
    <row r="7904" spans="1:10" hidden="1" x14ac:dyDescent="0.25">
      <c r="A7904" s="24" t="str">
        <f t="shared" si="125"/>
        <v>413061ARCELOR (BERTON SICARD)</v>
      </c>
      <c r="B7904" s="1">
        <v>413061</v>
      </c>
      <c r="C7904" s="1" t="s">
        <v>32898</v>
      </c>
      <c r="D7904" s="1" t="s">
        <v>78</v>
      </c>
      <c r="E7904" s="1" t="s">
        <v>1763</v>
      </c>
      <c r="F7904" s="1" t="s">
        <v>32900</v>
      </c>
      <c r="G7904" s="1" t="s">
        <v>655</v>
      </c>
      <c r="H7904">
        <v>413061</v>
      </c>
      <c r="I7904" s="1" t="s">
        <v>41</v>
      </c>
      <c r="J7904">
        <v>6.5</v>
      </c>
    </row>
    <row r="7905" spans="1:10" hidden="1" x14ac:dyDescent="0.25">
      <c r="A7905" s="24" t="str">
        <f t="shared" si="125"/>
        <v>413063BLARCELOR (BERTON SICARD)</v>
      </c>
      <c r="B7905" s="1" t="s">
        <v>2390</v>
      </c>
      <c r="C7905" s="1" t="s">
        <v>32898</v>
      </c>
      <c r="D7905" s="1" t="s">
        <v>78</v>
      </c>
      <c r="E7905" s="1" t="s">
        <v>2391</v>
      </c>
      <c r="F7905" s="1" t="s">
        <v>32900</v>
      </c>
      <c r="G7905" s="1" t="s">
        <v>655</v>
      </c>
      <c r="H7905" t="s">
        <v>2390</v>
      </c>
      <c r="I7905" s="1" t="s">
        <v>41</v>
      </c>
      <c r="J7905">
        <v>6.5</v>
      </c>
    </row>
    <row r="7906" spans="1:10" hidden="1" x14ac:dyDescent="0.25">
      <c r="A7906" s="24" t="str">
        <f t="shared" si="125"/>
        <v>413063NRARCELOR (BERTON SICARD)</v>
      </c>
      <c r="B7906" s="1" t="s">
        <v>2166</v>
      </c>
      <c r="C7906" s="1" t="s">
        <v>32898</v>
      </c>
      <c r="D7906" s="1" t="s">
        <v>78</v>
      </c>
      <c r="E7906" s="1" t="s">
        <v>2167</v>
      </c>
      <c r="F7906" s="1" t="s">
        <v>32900</v>
      </c>
      <c r="G7906" s="1" t="s">
        <v>655</v>
      </c>
      <c r="H7906" t="s">
        <v>2166</v>
      </c>
      <c r="I7906" s="1" t="s">
        <v>41</v>
      </c>
      <c r="J7906">
        <v>6.5</v>
      </c>
    </row>
    <row r="7907" spans="1:10" hidden="1" x14ac:dyDescent="0.25">
      <c r="A7907" s="24" t="str">
        <f t="shared" si="125"/>
        <v>413064BLARCELOR (BERTON SICARD)</v>
      </c>
      <c r="B7907" s="1" t="s">
        <v>2392</v>
      </c>
      <c r="C7907" s="1" t="s">
        <v>32898</v>
      </c>
      <c r="D7907" s="1" t="s">
        <v>78</v>
      </c>
      <c r="E7907" s="1" t="s">
        <v>2393</v>
      </c>
      <c r="F7907" s="1" t="s">
        <v>32900</v>
      </c>
      <c r="G7907" s="1" t="s">
        <v>655</v>
      </c>
      <c r="H7907" t="s">
        <v>2392</v>
      </c>
      <c r="I7907" s="1" t="s">
        <v>41</v>
      </c>
      <c r="J7907">
        <v>6.5</v>
      </c>
    </row>
    <row r="7908" spans="1:10" hidden="1" x14ac:dyDescent="0.25">
      <c r="A7908" s="24" t="str">
        <f t="shared" si="125"/>
        <v>413064NRARCELOR (BERTON SICARD)</v>
      </c>
      <c r="B7908" s="1" t="s">
        <v>2168</v>
      </c>
      <c r="C7908" s="1" t="s">
        <v>32898</v>
      </c>
      <c r="D7908" s="1" t="s">
        <v>78</v>
      </c>
      <c r="E7908" s="1" t="s">
        <v>2169</v>
      </c>
      <c r="F7908" s="1" t="s">
        <v>32900</v>
      </c>
      <c r="G7908" s="1" t="s">
        <v>655</v>
      </c>
      <c r="H7908" t="s">
        <v>2168</v>
      </c>
      <c r="I7908" s="1" t="s">
        <v>41</v>
      </c>
      <c r="J7908">
        <v>6.5</v>
      </c>
    </row>
    <row r="7909" spans="1:10" hidden="1" x14ac:dyDescent="0.25">
      <c r="A7909" s="24" t="str">
        <f t="shared" si="125"/>
        <v>413065ARCELOR (BERTON SICARD)</v>
      </c>
      <c r="B7909" s="1">
        <v>413065</v>
      </c>
      <c r="C7909" s="1" t="s">
        <v>32898</v>
      </c>
      <c r="D7909" s="1" t="s">
        <v>78</v>
      </c>
      <c r="E7909" s="1" t="s">
        <v>1764</v>
      </c>
      <c r="F7909" s="1" t="s">
        <v>32900</v>
      </c>
      <c r="G7909" s="1" t="s">
        <v>655</v>
      </c>
      <c r="H7909">
        <v>413065</v>
      </c>
      <c r="I7909" s="1" t="s">
        <v>41</v>
      </c>
      <c r="J7909">
        <v>6.5</v>
      </c>
    </row>
    <row r="7910" spans="1:10" hidden="1" x14ac:dyDescent="0.25">
      <c r="A7910" s="24" t="str">
        <f t="shared" si="125"/>
        <v>413066ARCELOR (BERTON SICARD)</v>
      </c>
      <c r="B7910" s="1">
        <v>413066</v>
      </c>
      <c r="C7910" s="1" t="s">
        <v>32898</v>
      </c>
      <c r="D7910" s="1" t="s">
        <v>78</v>
      </c>
      <c r="E7910" s="1" t="s">
        <v>1765</v>
      </c>
      <c r="F7910" s="1" t="s">
        <v>32900</v>
      </c>
      <c r="G7910" s="1" t="s">
        <v>655</v>
      </c>
      <c r="H7910">
        <v>413066</v>
      </c>
      <c r="I7910" s="1" t="s">
        <v>41</v>
      </c>
      <c r="J7910">
        <v>6.5</v>
      </c>
    </row>
    <row r="7911" spans="1:10" hidden="1" x14ac:dyDescent="0.25">
      <c r="A7911" s="24" t="str">
        <f t="shared" si="125"/>
        <v>413067NRARCELOR (BERTON SICARD)</v>
      </c>
      <c r="B7911" s="1" t="s">
        <v>2170</v>
      </c>
      <c r="C7911" s="1" t="s">
        <v>32898</v>
      </c>
      <c r="D7911" s="1" t="s">
        <v>78</v>
      </c>
      <c r="E7911" s="1" t="s">
        <v>2171</v>
      </c>
      <c r="F7911" s="1" t="s">
        <v>32900</v>
      </c>
      <c r="G7911" s="1" t="s">
        <v>655</v>
      </c>
      <c r="H7911" t="s">
        <v>2170</v>
      </c>
      <c r="I7911" s="1" t="s">
        <v>41</v>
      </c>
      <c r="J7911">
        <v>6.5</v>
      </c>
    </row>
    <row r="7912" spans="1:10" hidden="1" x14ac:dyDescent="0.25">
      <c r="A7912" s="24" t="str">
        <f t="shared" si="125"/>
        <v>413069BLARCELOR (BERTON SICARD)</v>
      </c>
      <c r="B7912" s="1" t="s">
        <v>2394</v>
      </c>
      <c r="C7912" s="1" t="s">
        <v>32898</v>
      </c>
      <c r="D7912" s="1" t="s">
        <v>78</v>
      </c>
      <c r="E7912" s="1" t="s">
        <v>2395</v>
      </c>
      <c r="F7912" s="1" t="s">
        <v>32900</v>
      </c>
      <c r="G7912" s="1" t="s">
        <v>655</v>
      </c>
      <c r="H7912" t="s">
        <v>2394</v>
      </c>
      <c r="I7912" s="1" t="s">
        <v>41</v>
      </c>
      <c r="J7912">
        <v>6.5</v>
      </c>
    </row>
    <row r="7913" spans="1:10" hidden="1" x14ac:dyDescent="0.25">
      <c r="A7913" s="24" t="str">
        <f t="shared" si="125"/>
        <v>413069NRARCELOR (BERTON SICARD)</v>
      </c>
      <c r="B7913" s="1" t="s">
        <v>2463</v>
      </c>
      <c r="C7913" s="1" t="s">
        <v>32898</v>
      </c>
      <c r="D7913" s="1" t="s">
        <v>78</v>
      </c>
      <c r="E7913" s="1" t="s">
        <v>2464</v>
      </c>
      <c r="F7913" s="1" t="s">
        <v>32900</v>
      </c>
      <c r="G7913" s="1" t="s">
        <v>655</v>
      </c>
      <c r="H7913" t="s">
        <v>2463</v>
      </c>
      <c r="I7913" s="1" t="s">
        <v>41</v>
      </c>
      <c r="J7913">
        <v>6.5</v>
      </c>
    </row>
    <row r="7914" spans="1:10" hidden="1" x14ac:dyDescent="0.25">
      <c r="A7914" s="24" t="str">
        <f t="shared" si="125"/>
        <v>413070ARCELOR (BERTON SICARD)</v>
      </c>
      <c r="B7914" s="1">
        <v>413070</v>
      </c>
      <c r="C7914" s="1" t="s">
        <v>32898</v>
      </c>
      <c r="D7914" s="1" t="s">
        <v>78</v>
      </c>
      <c r="E7914" s="1" t="s">
        <v>1766</v>
      </c>
      <c r="F7914" s="1" t="s">
        <v>32900</v>
      </c>
      <c r="G7914" s="1" t="s">
        <v>655</v>
      </c>
      <c r="H7914">
        <v>413070</v>
      </c>
      <c r="I7914" s="1" t="s">
        <v>41</v>
      </c>
      <c r="J7914">
        <v>6.5</v>
      </c>
    </row>
    <row r="7915" spans="1:10" hidden="1" x14ac:dyDescent="0.25">
      <c r="A7915" s="24" t="str">
        <f t="shared" si="125"/>
        <v>413071ARCELOR (BERTON SICARD)</v>
      </c>
      <c r="B7915" s="1">
        <v>413071</v>
      </c>
      <c r="C7915" s="1" t="s">
        <v>32898</v>
      </c>
      <c r="D7915" s="1" t="s">
        <v>78</v>
      </c>
      <c r="E7915" s="1" t="s">
        <v>1767</v>
      </c>
      <c r="F7915" s="1" t="s">
        <v>32900</v>
      </c>
      <c r="G7915" s="1" t="s">
        <v>655</v>
      </c>
      <c r="H7915">
        <v>413071</v>
      </c>
      <c r="I7915" s="1" t="s">
        <v>41</v>
      </c>
      <c r="J7915">
        <v>6.5</v>
      </c>
    </row>
    <row r="7916" spans="1:10" hidden="1" x14ac:dyDescent="0.25">
      <c r="A7916" s="24" t="str">
        <f t="shared" si="125"/>
        <v>413072ARCELOR (BERTON SICARD)</v>
      </c>
      <c r="B7916" s="1">
        <v>413072</v>
      </c>
      <c r="C7916" s="1" t="s">
        <v>32898</v>
      </c>
      <c r="D7916" s="1" t="s">
        <v>78</v>
      </c>
      <c r="E7916" s="1" t="s">
        <v>1768</v>
      </c>
      <c r="F7916" s="1" t="s">
        <v>32900</v>
      </c>
      <c r="G7916" s="1" t="s">
        <v>655</v>
      </c>
      <c r="H7916">
        <v>413072</v>
      </c>
      <c r="I7916" s="1" t="s">
        <v>41</v>
      </c>
      <c r="J7916">
        <v>6.5</v>
      </c>
    </row>
    <row r="7917" spans="1:10" hidden="1" x14ac:dyDescent="0.25">
      <c r="A7917" s="24" t="str">
        <f t="shared" si="125"/>
        <v>413073ARCELOR (BERTON SICARD)</v>
      </c>
      <c r="B7917" s="1">
        <v>413073</v>
      </c>
      <c r="C7917" s="1" t="s">
        <v>32898</v>
      </c>
      <c r="D7917" s="1" t="s">
        <v>78</v>
      </c>
      <c r="E7917" s="1" t="s">
        <v>1769</v>
      </c>
      <c r="F7917" s="1" t="s">
        <v>32900</v>
      </c>
      <c r="G7917" s="1" t="s">
        <v>655</v>
      </c>
      <c r="H7917">
        <v>413073</v>
      </c>
      <c r="I7917" s="1" t="s">
        <v>41</v>
      </c>
      <c r="J7917">
        <v>6.5</v>
      </c>
    </row>
    <row r="7918" spans="1:10" hidden="1" x14ac:dyDescent="0.25">
      <c r="A7918" s="24" t="str">
        <f t="shared" si="125"/>
        <v>413074ARCELOR (BERTON SICARD)</v>
      </c>
      <c r="B7918" s="1">
        <v>413074</v>
      </c>
      <c r="C7918" s="1" t="s">
        <v>32898</v>
      </c>
      <c r="D7918" s="1" t="s">
        <v>78</v>
      </c>
      <c r="E7918" s="1" t="s">
        <v>1770</v>
      </c>
      <c r="F7918" s="1" t="s">
        <v>32900</v>
      </c>
      <c r="G7918" s="1" t="s">
        <v>655</v>
      </c>
      <c r="H7918">
        <v>413074</v>
      </c>
      <c r="I7918" s="1" t="s">
        <v>41</v>
      </c>
      <c r="J7918">
        <v>6.5</v>
      </c>
    </row>
    <row r="7919" spans="1:10" hidden="1" x14ac:dyDescent="0.25">
      <c r="A7919" s="24" t="str">
        <f t="shared" si="125"/>
        <v>413075ARCELOR (BERTON SICARD)</v>
      </c>
      <c r="B7919" s="1">
        <v>413075</v>
      </c>
      <c r="C7919" s="1" t="s">
        <v>32898</v>
      </c>
      <c r="D7919" s="1" t="s">
        <v>78</v>
      </c>
      <c r="E7919" s="1" t="s">
        <v>1771</v>
      </c>
      <c r="F7919" s="1" t="s">
        <v>32900</v>
      </c>
      <c r="G7919" s="1" t="s">
        <v>655</v>
      </c>
      <c r="H7919">
        <v>413075</v>
      </c>
      <c r="I7919" s="1" t="s">
        <v>41</v>
      </c>
      <c r="J7919">
        <v>6.5</v>
      </c>
    </row>
    <row r="7920" spans="1:10" hidden="1" x14ac:dyDescent="0.25">
      <c r="A7920" s="24" t="str">
        <f t="shared" si="125"/>
        <v>413076ARCELOR (BERTON SICARD)</v>
      </c>
      <c r="B7920" s="1">
        <v>413076</v>
      </c>
      <c r="C7920" s="1" t="s">
        <v>32898</v>
      </c>
      <c r="D7920" s="1" t="s">
        <v>78</v>
      </c>
      <c r="E7920" s="1" t="s">
        <v>1772</v>
      </c>
      <c r="F7920" s="1" t="s">
        <v>32900</v>
      </c>
      <c r="G7920" s="1" t="s">
        <v>655</v>
      </c>
      <c r="H7920">
        <v>413076</v>
      </c>
      <c r="I7920" s="1" t="s">
        <v>41</v>
      </c>
      <c r="J7920">
        <v>6.5</v>
      </c>
    </row>
    <row r="7921" spans="1:10" hidden="1" x14ac:dyDescent="0.25">
      <c r="A7921" s="24" t="str">
        <f t="shared" si="125"/>
        <v>413078ARCELOR (BERTON SICARD)</v>
      </c>
      <c r="B7921" s="1">
        <v>413078</v>
      </c>
      <c r="C7921" s="1" t="s">
        <v>32898</v>
      </c>
      <c r="D7921" s="1" t="s">
        <v>78</v>
      </c>
      <c r="E7921" s="1" t="s">
        <v>1773</v>
      </c>
      <c r="F7921" s="1" t="s">
        <v>32900</v>
      </c>
      <c r="G7921" s="1" t="s">
        <v>655</v>
      </c>
      <c r="H7921">
        <v>413078</v>
      </c>
      <c r="I7921" s="1" t="s">
        <v>41</v>
      </c>
      <c r="J7921">
        <v>6.5</v>
      </c>
    </row>
    <row r="7922" spans="1:10" hidden="1" x14ac:dyDescent="0.25">
      <c r="A7922" s="24" t="str">
        <f t="shared" si="125"/>
        <v>413079ARCELOR (BERTON SICARD)</v>
      </c>
      <c r="B7922" s="1">
        <v>413079</v>
      </c>
      <c r="C7922" s="1" t="s">
        <v>32898</v>
      </c>
      <c r="D7922" s="1" t="s">
        <v>78</v>
      </c>
      <c r="E7922" s="1" t="s">
        <v>1243</v>
      </c>
      <c r="F7922" s="1" t="s">
        <v>32900</v>
      </c>
      <c r="G7922" s="1" t="s">
        <v>655</v>
      </c>
      <c r="H7922">
        <v>413079</v>
      </c>
      <c r="I7922" s="1" t="s">
        <v>41</v>
      </c>
      <c r="J7922">
        <v>6.5</v>
      </c>
    </row>
    <row r="7923" spans="1:10" hidden="1" x14ac:dyDescent="0.25">
      <c r="A7923" s="24" t="str">
        <f t="shared" si="125"/>
        <v>413080ARCELOR (BERTON SICARD)</v>
      </c>
      <c r="B7923" s="1">
        <v>413080</v>
      </c>
      <c r="C7923" s="1" t="s">
        <v>32898</v>
      </c>
      <c r="D7923" s="1" t="s">
        <v>168</v>
      </c>
      <c r="E7923" s="1" t="s">
        <v>1774</v>
      </c>
      <c r="F7923" s="1" t="s">
        <v>32900</v>
      </c>
      <c r="G7923" s="1" t="s">
        <v>655</v>
      </c>
      <c r="H7923">
        <v>413080</v>
      </c>
      <c r="I7923" s="1" t="s">
        <v>41</v>
      </c>
      <c r="J7923">
        <v>6.5</v>
      </c>
    </row>
    <row r="7924" spans="1:10" hidden="1" x14ac:dyDescent="0.25">
      <c r="A7924" s="24" t="str">
        <f t="shared" si="125"/>
        <v>413083ARCELOR (BERTON SICARD)</v>
      </c>
      <c r="B7924" s="1">
        <v>413083</v>
      </c>
      <c r="C7924" s="1" t="s">
        <v>32898</v>
      </c>
      <c r="D7924" s="1" t="s">
        <v>78</v>
      </c>
      <c r="E7924" s="1" t="s">
        <v>1775</v>
      </c>
      <c r="F7924" s="1" t="s">
        <v>32900</v>
      </c>
      <c r="G7924" s="1" t="s">
        <v>655</v>
      </c>
      <c r="H7924">
        <v>413083</v>
      </c>
      <c r="I7924" s="1" t="s">
        <v>41</v>
      </c>
      <c r="J7924">
        <v>6.5</v>
      </c>
    </row>
    <row r="7925" spans="1:10" hidden="1" x14ac:dyDescent="0.25">
      <c r="A7925" s="24" t="str">
        <f t="shared" si="125"/>
        <v>413085ARCELOR (BERTON SICARD)</v>
      </c>
      <c r="B7925" s="1">
        <v>413085</v>
      </c>
      <c r="C7925" s="1" t="s">
        <v>32898</v>
      </c>
      <c r="D7925" s="1" t="s">
        <v>78</v>
      </c>
      <c r="E7925" s="1" t="s">
        <v>1740</v>
      </c>
      <c r="F7925" s="1" t="s">
        <v>32900</v>
      </c>
      <c r="G7925" s="1" t="s">
        <v>655</v>
      </c>
      <c r="H7925">
        <v>413085</v>
      </c>
      <c r="I7925" s="1" t="s">
        <v>41</v>
      </c>
      <c r="J7925">
        <v>6.5</v>
      </c>
    </row>
    <row r="7926" spans="1:10" hidden="1" x14ac:dyDescent="0.25">
      <c r="A7926" s="24" t="str">
        <f t="shared" si="125"/>
        <v>413090ARCELOR (BERTON SICARD)</v>
      </c>
      <c r="B7926" s="1">
        <v>413090</v>
      </c>
      <c r="C7926" s="1" t="s">
        <v>32898</v>
      </c>
      <c r="D7926" s="1" t="s">
        <v>78</v>
      </c>
      <c r="E7926" s="1" t="s">
        <v>1776</v>
      </c>
      <c r="F7926" s="1" t="s">
        <v>32900</v>
      </c>
      <c r="G7926" s="1" t="s">
        <v>655</v>
      </c>
      <c r="H7926">
        <v>413090</v>
      </c>
      <c r="I7926" s="1" t="s">
        <v>41</v>
      </c>
      <c r="J7926">
        <v>6.5</v>
      </c>
    </row>
    <row r="7927" spans="1:10" hidden="1" x14ac:dyDescent="0.25">
      <c r="A7927" s="24" t="str">
        <f t="shared" si="125"/>
        <v>413091ARCELOR (BERTON SICARD)</v>
      </c>
      <c r="B7927" s="1">
        <v>413091</v>
      </c>
      <c r="C7927" s="1" t="s">
        <v>32898</v>
      </c>
      <c r="D7927" s="1" t="s">
        <v>78</v>
      </c>
      <c r="E7927" s="1" t="s">
        <v>1777</v>
      </c>
      <c r="F7927" s="1" t="s">
        <v>32900</v>
      </c>
      <c r="G7927" s="1" t="s">
        <v>655</v>
      </c>
      <c r="H7927">
        <v>413091</v>
      </c>
      <c r="I7927" s="1" t="s">
        <v>41</v>
      </c>
      <c r="J7927">
        <v>6.5</v>
      </c>
    </row>
    <row r="7928" spans="1:10" hidden="1" x14ac:dyDescent="0.25">
      <c r="A7928" s="24" t="str">
        <f t="shared" si="125"/>
        <v>420000ARCELOR (BERTON SICARD)</v>
      </c>
      <c r="B7928" s="1">
        <v>420000</v>
      </c>
      <c r="C7928" s="1" t="s">
        <v>32898</v>
      </c>
      <c r="D7928" s="1" t="s">
        <v>78</v>
      </c>
      <c r="E7928" s="1" t="s">
        <v>1287</v>
      </c>
      <c r="F7928" s="1" t="s">
        <v>32900</v>
      </c>
      <c r="G7928" s="1" t="s">
        <v>655</v>
      </c>
      <c r="H7928">
        <v>420000</v>
      </c>
      <c r="I7928" s="1" t="s">
        <v>41</v>
      </c>
      <c r="J7928">
        <v>6.5</v>
      </c>
    </row>
    <row r="7929" spans="1:10" hidden="1" x14ac:dyDescent="0.25">
      <c r="A7929" s="24" t="str">
        <f t="shared" si="125"/>
        <v>420001ARCELOR (BERTON SICARD)</v>
      </c>
      <c r="B7929" s="1">
        <v>420001</v>
      </c>
      <c r="C7929" s="1" t="s">
        <v>32898</v>
      </c>
      <c r="D7929" s="1" t="s">
        <v>78</v>
      </c>
      <c r="E7929" s="1" t="s">
        <v>1778</v>
      </c>
      <c r="F7929" s="1" t="s">
        <v>32900</v>
      </c>
      <c r="G7929" s="1" t="s">
        <v>655</v>
      </c>
      <c r="H7929">
        <v>420001</v>
      </c>
      <c r="I7929" s="1" t="s">
        <v>41</v>
      </c>
      <c r="J7929">
        <v>6.5</v>
      </c>
    </row>
    <row r="7930" spans="1:10" hidden="1" x14ac:dyDescent="0.25">
      <c r="A7930" s="24" t="str">
        <f t="shared" si="125"/>
        <v>420002ARCELOR (BERTON SICARD)</v>
      </c>
      <c r="B7930" s="1">
        <v>420002</v>
      </c>
      <c r="C7930" s="1" t="s">
        <v>32898</v>
      </c>
      <c r="D7930" s="1" t="s">
        <v>78</v>
      </c>
      <c r="E7930" s="1" t="s">
        <v>1779</v>
      </c>
      <c r="F7930" s="1" t="s">
        <v>32900</v>
      </c>
      <c r="G7930" s="1" t="s">
        <v>655</v>
      </c>
      <c r="H7930">
        <v>420002</v>
      </c>
      <c r="I7930" s="1" t="s">
        <v>41</v>
      </c>
      <c r="J7930">
        <v>6.5</v>
      </c>
    </row>
    <row r="7931" spans="1:10" hidden="1" x14ac:dyDescent="0.25">
      <c r="A7931" s="24" t="str">
        <f t="shared" si="125"/>
        <v>420004ARCELOR (BERTON SICARD)</v>
      </c>
      <c r="B7931" s="1">
        <v>420004</v>
      </c>
      <c r="C7931" s="1" t="s">
        <v>32898</v>
      </c>
      <c r="D7931" s="1" t="s">
        <v>78</v>
      </c>
      <c r="E7931" s="1" t="s">
        <v>1781</v>
      </c>
      <c r="F7931" s="1" t="s">
        <v>32900</v>
      </c>
      <c r="G7931" s="1" t="s">
        <v>655</v>
      </c>
      <c r="H7931">
        <v>420004</v>
      </c>
      <c r="I7931" s="1" t="s">
        <v>41</v>
      </c>
      <c r="J7931">
        <v>6.5</v>
      </c>
    </row>
    <row r="7932" spans="1:10" hidden="1" x14ac:dyDescent="0.25">
      <c r="A7932" s="24" t="str">
        <f t="shared" si="125"/>
        <v>420005ARCELOR (BERTON SICARD)</v>
      </c>
      <c r="B7932" s="1">
        <v>420005</v>
      </c>
      <c r="C7932" s="1" t="s">
        <v>32898</v>
      </c>
      <c r="D7932" s="1" t="s">
        <v>78</v>
      </c>
      <c r="E7932" s="1" t="s">
        <v>1782</v>
      </c>
      <c r="F7932" s="1" t="s">
        <v>32900</v>
      </c>
      <c r="G7932" s="1" t="s">
        <v>655</v>
      </c>
      <c r="H7932">
        <v>420005</v>
      </c>
      <c r="I7932" s="1" t="s">
        <v>41</v>
      </c>
      <c r="J7932">
        <v>6.5</v>
      </c>
    </row>
    <row r="7933" spans="1:10" hidden="1" x14ac:dyDescent="0.25">
      <c r="A7933" s="24" t="str">
        <f t="shared" si="125"/>
        <v>420006ARCELOR (BERTON SICARD)</v>
      </c>
      <c r="B7933" s="1">
        <v>420006</v>
      </c>
      <c r="C7933" s="1" t="s">
        <v>32898</v>
      </c>
      <c r="D7933" s="1" t="s">
        <v>78</v>
      </c>
      <c r="E7933" s="1" t="s">
        <v>1783</v>
      </c>
      <c r="F7933" s="1" t="s">
        <v>32900</v>
      </c>
      <c r="G7933" s="1" t="s">
        <v>655</v>
      </c>
      <c r="H7933">
        <v>420006</v>
      </c>
      <c r="I7933" s="1" t="s">
        <v>41</v>
      </c>
      <c r="J7933">
        <v>6.5</v>
      </c>
    </row>
    <row r="7934" spans="1:10" hidden="1" x14ac:dyDescent="0.25">
      <c r="A7934" s="24" t="str">
        <f t="shared" si="125"/>
        <v>420011ARCELOR (BERTON SICARD)</v>
      </c>
      <c r="B7934" s="1">
        <v>420011</v>
      </c>
      <c r="C7934" s="1" t="s">
        <v>32898</v>
      </c>
      <c r="D7934" s="1" t="s">
        <v>78</v>
      </c>
      <c r="E7934" s="1" t="s">
        <v>1785</v>
      </c>
      <c r="F7934" s="1" t="s">
        <v>32900</v>
      </c>
      <c r="G7934" s="1" t="s">
        <v>655</v>
      </c>
      <c r="H7934">
        <v>420011</v>
      </c>
      <c r="I7934" s="1" t="s">
        <v>41</v>
      </c>
      <c r="J7934">
        <v>6.5</v>
      </c>
    </row>
    <row r="7935" spans="1:10" hidden="1" x14ac:dyDescent="0.25">
      <c r="A7935" s="24" t="str">
        <f t="shared" si="125"/>
        <v>420012ARCELOR (BERTON SICARD)</v>
      </c>
      <c r="B7935" s="1">
        <v>420012</v>
      </c>
      <c r="C7935" s="1" t="s">
        <v>32898</v>
      </c>
      <c r="D7935" s="1" t="s">
        <v>78</v>
      </c>
      <c r="E7935" s="1" t="s">
        <v>1786</v>
      </c>
      <c r="F7935" s="1" t="s">
        <v>32900</v>
      </c>
      <c r="G7935" s="1" t="s">
        <v>655</v>
      </c>
      <c r="H7935">
        <v>420012</v>
      </c>
      <c r="I7935" s="1" t="s">
        <v>41</v>
      </c>
      <c r="J7935">
        <v>6.5</v>
      </c>
    </row>
    <row r="7936" spans="1:10" hidden="1" x14ac:dyDescent="0.25">
      <c r="A7936" s="24" t="str">
        <f t="shared" si="125"/>
        <v>420013ARCELOR (BERTON SICARD)</v>
      </c>
      <c r="B7936" s="1">
        <v>420013</v>
      </c>
      <c r="C7936" s="1" t="s">
        <v>32898</v>
      </c>
      <c r="D7936" s="1" t="s">
        <v>78</v>
      </c>
      <c r="E7936" s="1" t="s">
        <v>1787</v>
      </c>
      <c r="F7936" s="1" t="s">
        <v>32900</v>
      </c>
      <c r="G7936" s="1" t="s">
        <v>655</v>
      </c>
      <c r="H7936">
        <v>420013</v>
      </c>
      <c r="I7936" s="1" t="s">
        <v>41</v>
      </c>
      <c r="J7936">
        <v>6.5</v>
      </c>
    </row>
    <row r="7937" spans="1:10" hidden="1" x14ac:dyDescent="0.25">
      <c r="A7937" s="24" t="str">
        <f t="shared" si="125"/>
        <v>420014ARCELOR (BERTON SICARD)</v>
      </c>
      <c r="B7937" s="1">
        <v>420014</v>
      </c>
      <c r="C7937" s="1" t="s">
        <v>32898</v>
      </c>
      <c r="D7937" s="1" t="s">
        <v>78</v>
      </c>
      <c r="E7937" s="1" t="s">
        <v>1788</v>
      </c>
      <c r="F7937" s="1" t="s">
        <v>32900</v>
      </c>
      <c r="G7937" s="1" t="s">
        <v>655</v>
      </c>
      <c r="H7937">
        <v>420014</v>
      </c>
      <c r="I7937" s="1" t="s">
        <v>41</v>
      </c>
      <c r="J7937">
        <v>6.5</v>
      </c>
    </row>
    <row r="7938" spans="1:10" hidden="1" x14ac:dyDescent="0.25">
      <c r="A7938" s="24" t="str">
        <f t="shared" si="125"/>
        <v>420018ARCELOR (BERTON SICARD)</v>
      </c>
      <c r="B7938" s="1">
        <v>420018</v>
      </c>
      <c r="C7938" s="1" t="s">
        <v>32898</v>
      </c>
      <c r="D7938" s="1" t="s">
        <v>78</v>
      </c>
      <c r="E7938" s="1" t="s">
        <v>1789</v>
      </c>
      <c r="F7938" s="1" t="s">
        <v>32900</v>
      </c>
      <c r="G7938" s="1" t="s">
        <v>655</v>
      </c>
      <c r="H7938">
        <v>420018</v>
      </c>
      <c r="I7938" s="1" t="s">
        <v>41</v>
      </c>
      <c r="J7938">
        <v>6.5</v>
      </c>
    </row>
    <row r="7939" spans="1:10" hidden="1" x14ac:dyDescent="0.25">
      <c r="A7939" s="24" t="str">
        <f t="shared" si="125"/>
        <v>420019ARCELOR (BERTON SICARD)</v>
      </c>
      <c r="B7939" s="1">
        <v>420019</v>
      </c>
      <c r="C7939" s="1" t="s">
        <v>32898</v>
      </c>
      <c r="D7939" s="1" t="s">
        <v>78</v>
      </c>
      <c r="E7939" s="1" t="s">
        <v>1790</v>
      </c>
      <c r="F7939" s="1" t="s">
        <v>32900</v>
      </c>
      <c r="G7939" s="1" t="s">
        <v>655</v>
      </c>
      <c r="H7939">
        <v>420019</v>
      </c>
      <c r="I7939" s="1" t="s">
        <v>41</v>
      </c>
      <c r="J7939">
        <v>6.5</v>
      </c>
    </row>
    <row r="7940" spans="1:10" hidden="1" x14ac:dyDescent="0.25">
      <c r="A7940" s="24" t="str">
        <f t="shared" si="125"/>
        <v>420021ARCELOR (BERTON SICARD)</v>
      </c>
      <c r="B7940" s="1">
        <v>420021</v>
      </c>
      <c r="C7940" s="1" t="s">
        <v>32898</v>
      </c>
      <c r="D7940" s="1" t="s">
        <v>78</v>
      </c>
      <c r="E7940" s="1" t="s">
        <v>1791</v>
      </c>
      <c r="F7940" s="1" t="s">
        <v>32900</v>
      </c>
      <c r="G7940" s="1" t="s">
        <v>655</v>
      </c>
      <c r="H7940">
        <v>420021</v>
      </c>
      <c r="I7940" s="1" t="s">
        <v>41</v>
      </c>
      <c r="J7940">
        <v>6.5</v>
      </c>
    </row>
    <row r="7941" spans="1:10" hidden="1" x14ac:dyDescent="0.25">
      <c r="A7941" s="24" t="str">
        <f t="shared" si="125"/>
        <v>420023ARCELOR (BERTON SICARD)</v>
      </c>
      <c r="B7941" s="1">
        <v>420023</v>
      </c>
      <c r="C7941" s="1" t="s">
        <v>32898</v>
      </c>
      <c r="D7941" s="1" t="s">
        <v>78</v>
      </c>
      <c r="E7941" s="1" t="s">
        <v>1792</v>
      </c>
      <c r="F7941" s="1" t="s">
        <v>32900</v>
      </c>
      <c r="G7941" s="1" t="s">
        <v>655</v>
      </c>
      <c r="H7941">
        <v>420023</v>
      </c>
      <c r="I7941" s="1" t="s">
        <v>41</v>
      </c>
      <c r="J7941">
        <v>6.5</v>
      </c>
    </row>
    <row r="7942" spans="1:10" hidden="1" x14ac:dyDescent="0.25">
      <c r="A7942" s="24" t="str">
        <f t="shared" si="125"/>
        <v>420024ARCELOR (BERTON SICARD)</v>
      </c>
      <c r="B7942" s="1">
        <v>420024</v>
      </c>
      <c r="C7942" s="1" t="s">
        <v>32898</v>
      </c>
      <c r="D7942" s="1" t="s">
        <v>78</v>
      </c>
      <c r="E7942" s="1" t="s">
        <v>1793</v>
      </c>
      <c r="F7942" s="1" t="s">
        <v>32900</v>
      </c>
      <c r="G7942" s="1" t="s">
        <v>655</v>
      </c>
      <c r="H7942">
        <v>420024</v>
      </c>
      <c r="I7942" s="1" t="s">
        <v>41</v>
      </c>
      <c r="J7942">
        <v>6.5</v>
      </c>
    </row>
    <row r="7943" spans="1:10" hidden="1" x14ac:dyDescent="0.25">
      <c r="A7943" s="24" t="str">
        <f t="shared" si="125"/>
        <v>420025ARCELOR (BERTON SICARD)</v>
      </c>
      <c r="B7943" s="1">
        <v>420025</v>
      </c>
      <c r="C7943" s="1" t="s">
        <v>32898</v>
      </c>
      <c r="D7943" s="1" t="s">
        <v>78</v>
      </c>
      <c r="E7943" s="1" t="s">
        <v>1794</v>
      </c>
      <c r="F7943" s="1" t="s">
        <v>32900</v>
      </c>
      <c r="G7943" s="1" t="s">
        <v>655</v>
      </c>
      <c r="H7943">
        <v>420025</v>
      </c>
      <c r="I7943" s="1" t="s">
        <v>41</v>
      </c>
      <c r="J7943">
        <v>6.5</v>
      </c>
    </row>
    <row r="7944" spans="1:10" hidden="1" x14ac:dyDescent="0.25">
      <c r="A7944" s="24" t="str">
        <f t="shared" si="125"/>
        <v>420026ARCELOR (BERTON SICARD)</v>
      </c>
      <c r="B7944" s="1">
        <v>420026</v>
      </c>
      <c r="C7944" s="1" t="s">
        <v>32898</v>
      </c>
      <c r="D7944" s="1" t="s">
        <v>78</v>
      </c>
      <c r="E7944" s="1" t="s">
        <v>1795</v>
      </c>
      <c r="F7944" s="1" t="s">
        <v>32900</v>
      </c>
      <c r="G7944" s="1" t="s">
        <v>655</v>
      </c>
      <c r="H7944">
        <v>420026</v>
      </c>
      <c r="I7944" s="1" t="s">
        <v>41</v>
      </c>
      <c r="J7944">
        <v>6.5</v>
      </c>
    </row>
    <row r="7945" spans="1:10" hidden="1" x14ac:dyDescent="0.25">
      <c r="A7945" s="24" t="str">
        <f t="shared" si="125"/>
        <v>420028ARCELOR (BERTON SICARD)</v>
      </c>
      <c r="B7945" s="1">
        <v>420028</v>
      </c>
      <c r="C7945" s="1" t="s">
        <v>32898</v>
      </c>
      <c r="D7945" s="1" t="s">
        <v>78</v>
      </c>
      <c r="E7945" s="1" t="s">
        <v>1797</v>
      </c>
      <c r="F7945" s="1" t="s">
        <v>32900</v>
      </c>
      <c r="G7945" s="1" t="s">
        <v>655</v>
      </c>
      <c r="H7945">
        <v>420028</v>
      </c>
      <c r="I7945" s="1" t="s">
        <v>41</v>
      </c>
      <c r="J7945">
        <v>6.5</v>
      </c>
    </row>
    <row r="7946" spans="1:10" hidden="1" x14ac:dyDescent="0.25">
      <c r="A7946" s="24" t="str">
        <f t="shared" si="125"/>
        <v>420030ARCELOR (BERTON SICARD)</v>
      </c>
      <c r="B7946" s="1">
        <v>420030</v>
      </c>
      <c r="C7946" s="1" t="s">
        <v>32898</v>
      </c>
      <c r="D7946" s="1" t="s">
        <v>78</v>
      </c>
      <c r="E7946" s="1" t="s">
        <v>1799</v>
      </c>
      <c r="F7946" s="1" t="s">
        <v>32900</v>
      </c>
      <c r="G7946" s="1" t="s">
        <v>655</v>
      </c>
      <c r="H7946">
        <v>420030</v>
      </c>
      <c r="I7946" s="1" t="s">
        <v>41</v>
      </c>
      <c r="J7946">
        <v>6.5</v>
      </c>
    </row>
    <row r="7947" spans="1:10" hidden="1" x14ac:dyDescent="0.25">
      <c r="A7947" s="24" t="str">
        <f t="shared" si="125"/>
        <v>420031ARCELOR (BERTON SICARD)</v>
      </c>
      <c r="B7947" s="1">
        <v>420031</v>
      </c>
      <c r="C7947" s="1" t="s">
        <v>32898</v>
      </c>
      <c r="D7947" s="1" t="s">
        <v>78</v>
      </c>
      <c r="E7947" s="1" t="s">
        <v>1800</v>
      </c>
      <c r="F7947" s="1" t="s">
        <v>32900</v>
      </c>
      <c r="G7947" s="1" t="s">
        <v>655</v>
      </c>
      <c r="H7947">
        <v>420031</v>
      </c>
      <c r="I7947" s="1" t="s">
        <v>41</v>
      </c>
      <c r="J7947">
        <v>6.5</v>
      </c>
    </row>
    <row r="7948" spans="1:10" hidden="1" x14ac:dyDescent="0.25">
      <c r="A7948" s="24" t="str">
        <f t="shared" ref="A7948:A8011" si="126">B7948&amp;F7948</f>
        <v>420032ARCELOR (BERTON SICARD)</v>
      </c>
      <c r="B7948" s="1">
        <v>420032</v>
      </c>
      <c r="C7948" s="1" t="s">
        <v>32898</v>
      </c>
      <c r="D7948" s="1" t="s">
        <v>78</v>
      </c>
      <c r="E7948" s="1" t="s">
        <v>1801</v>
      </c>
      <c r="F7948" s="1" t="s">
        <v>32900</v>
      </c>
      <c r="G7948" s="1" t="s">
        <v>655</v>
      </c>
      <c r="H7948">
        <v>420032</v>
      </c>
      <c r="I7948" s="1" t="s">
        <v>41</v>
      </c>
      <c r="J7948">
        <v>6.5</v>
      </c>
    </row>
    <row r="7949" spans="1:10" hidden="1" x14ac:dyDescent="0.25">
      <c r="A7949" s="24" t="str">
        <f t="shared" si="126"/>
        <v>420033ARCELOR (BERTON SICARD)</v>
      </c>
      <c r="B7949" s="1">
        <v>420033</v>
      </c>
      <c r="C7949" s="1" t="s">
        <v>32898</v>
      </c>
      <c r="D7949" s="1" t="s">
        <v>78</v>
      </c>
      <c r="E7949" s="1" t="s">
        <v>1802</v>
      </c>
      <c r="F7949" s="1" t="s">
        <v>32900</v>
      </c>
      <c r="G7949" s="1" t="s">
        <v>655</v>
      </c>
      <c r="H7949">
        <v>420033</v>
      </c>
      <c r="I7949" s="1" t="s">
        <v>41</v>
      </c>
      <c r="J7949">
        <v>6.5</v>
      </c>
    </row>
    <row r="7950" spans="1:10" hidden="1" x14ac:dyDescent="0.25">
      <c r="A7950" s="24" t="str">
        <f t="shared" si="126"/>
        <v>420034ARCELOR (BERTON SICARD)</v>
      </c>
      <c r="B7950" s="1">
        <v>420034</v>
      </c>
      <c r="C7950" s="1" t="s">
        <v>32898</v>
      </c>
      <c r="D7950" s="1" t="s">
        <v>78</v>
      </c>
      <c r="E7950" s="1" t="s">
        <v>1803</v>
      </c>
      <c r="F7950" s="1" t="s">
        <v>32900</v>
      </c>
      <c r="G7950" s="1" t="s">
        <v>655</v>
      </c>
      <c r="H7950">
        <v>420034</v>
      </c>
      <c r="I7950" s="1" t="s">
        <v>41</v>
      </c>
      <c r="J7950">
        <v>6.5</v>
      </c>
    </row>
    <row r="7951" spans="1:10" hidden="1" x14ac:dyDescent="0.25">
      <c r="A7951" s="24" t="str">
        <f t="shared" si="126"/>
        <v>420035ARCELOR (BERTON SICARD)</v>
      </c>
      <c r="B7951" s="1">
        <v>420035</v>
      </c>
      <c r="C7951" s="1" t="s">
        <v>32898</v>
      </c>
      <c r="D7951" s="1" t="s">
        <v>78</v>
      </c>
      <c r="E7951" s="1" t="s">
        <v>1804</v>
      </c>
      <c r="F7951" s="1" t="s">
        <v>32900</v>
      </c>
      <c r="G7951" s="1" t="s">
        <v>655</v>
      </c>
      <c r="H7951">
        <v>420035</v>
      </c>
      <c r="I7951" s="1" t="s">
        <v>41</v>
      </c>
      <c r="J7951">
        <v>6.5</v>
      </c>
    </row>
    <row r="7952" spans="1:10" hidden="1" x14ac:dyDescent="0.25">
      <c r="A7952" s="24" t="str">
        <f t="shared" si="126"/>
        <v>420036ARCELOR (BERTON SICARD)</v>
      </c>
      <c r="B7952" s="1">
        <v>420036</v>
      </c>
      <c r="C7952" s="1" t="s">
        <v>32898</v>
      </c>
      <c r="D7952" s="1" t="s">
        <v>78</v>
      </c>
      <c r="E7952" s="1" t="s">
        <v>1805</v>
      </c>
      <c r="F7952" s="1" t="s">
        <v>32900</v>
      </c>
      <c r="G7952" s="1" t="s">
        <v>655</v>
      </c>
      <c r="H7952">
        <v>420036</v>
      </c>
      <c r="I7952" s="1" t="s">
        <v>41</v>
      </c>
      <c r="J7952">
        <v>6.5</v>
      </c>
    </row>
    <row r="7953" spans="1:10" hidden="1" x14ac:dyDescent="0.25">
      <c r="A7953" s="24" t="str">
        <f t="shared" si="126"/>
        <v>420037ARCELOR (BERTON SICARD)</v>
      </c>
      <c r="B7953" s="1">
        <v>420037</v>
      </c>
      <c r="C7953" s="1" t="s">
        <v>32898</v>
      </c>
      <c r="D7953" s="1" t="s">
        <v>78</v>
      </c>
      <c r="E7953" s="1" t="s">
        <v>1806</v>
      </c>
      <c r="F7953" s="1" t="s">
        <v>32900</v>
      </c>
      <c r="G7953" s="1" t="s">
        <v>655</v>
      </c>
      <c r="H7953">
        <v>420037</v>
      </c>
      <c r="I7953" s="1" t="s">
        <v>41</v>
      </c>
      <c r="J7953">
        <v>6.5</v>
      </c>
    </row>
    <row r="7954" spans="1:10" hidden="1" x14ac:dyDescent="0.25">
      <c r="A7954" s="24" t="str">
        <f t="shared" si="126"/>
        <v>420038ARCELOR (BERTON SICARD)</v>
      </c>
      <c r="B7954" s="1">
        <v>420038</v>
      </c>
      <c r="C7954" s="1" t="s">
        <v>32898</v>
      </c>
      <c r="D7954" s="1" t="s">
        <v>78</v>
      </c>
      <c r="E7954" s="1" t="s">
        <v>1807</v>
      </c>
      <c r="F7954" s="1" t="s">
        <v>32900</v>
      </c>
      <c r="G7954" s="1" t="s">
        <v>655</v>
      </c>
      <c r="H7954">
        <v>420038</v>
      </c>
      <c r="I7954" s="1" t="s">
        <v>41</v>
      </c>
      <c r="J7954">
        <v>6.5</v>
      </c>
    </row>
    <row r="7955" spans="1:10" hidden="1" x14ac:dyDescent="0.25">
      <c r="A7955" s="24" t="str">
        <f t="shared" si="126"/>
        <v>420039ARCELOR (BERTON SICARD)</v>
      </c>
      <c r="B7955" s="1">
        <v>420039</v>
      </c>
      <c r="C7955" s="1" t="s">
        <v>32898</v>
      </c>
      <c r="D7955" s="1" t="s">
        <v>78</v>
      </c>
      <c r="E7955" s="1" t="s">
        <v>1808</v>
      </c>
      <c r="F7955" s="1" t="s">
        <v>32900</v>
      </c>
      <c r="G7955" s="1" t="s">
        <v>655</v>
      </c>
      <c r="H7955">
        <v>420039</v>
      </c>
      <c r="I7955" s="1" t="s">
        <v>41</v>
      </c>
      <c r="J7955">
        <v>6.5</v>
      </c>
    </row>
    <row r="7956" spans="1:10" hidden="1" x14ac:dyDescent="0.25">
      <c r="A7956" s="24" t="str">
        <f t="shared" si="126"/>
        <v>420040ARCELOR (BERTON SICARD)</v>
      </c>
      <c r="B7956" s="1">
        <v>420040</v>
      </c>
      <c r="C7956" s="1" t="s">
        <v>32898</v>
      </c>
      <c r="D7956" s="1" t="s">
        <v>78</v>
      </c>
      <c r="E7956" s="1" t="s">
        <v>1809</v>
      </c>
      <c r="F7956" s="1" t="s">
        <v>32900</v>
      </c>
      <c r="G7956" s="1" t="s">
        <v>655</v>
      </c>
      <c r="H7956">
        <v>420040</v>
      </c>
      <c r="I7956" s="1" t="s">
        <v>41</v>
      </c>
      <c r="J7956">
        <v>6.5</v>
      </c>
    </row>
    <row r="7957" spans="1:10" hidden="1" x14ac:dyDescent="0.25">
      <c r="A7957" s="24" t="str">
        <f t="shared" si="126"/>
        <v>420041ARCELOR (BERTON SICARD)</v>
      </c>
      <c r="B7957" s="1">
        <v>420041</v>
      </c>
      <c r="C7957" s="1" t="s">
        <v>32898</v>
      </c>
      <c r="D7957" s="1" t="s">
        <v>78</v>
      </c>
      <c r="E7957" s="1" t="s">
        <v>1810</v>
      </c>
      <c r="F7957" s="1" t="s">
        <v>32900</v>
      </c>
      <c r="G7957" s="1" t="s">
        <v>655</v>
      </c>
      <c r="H7957">
        <v>420041</v>
      </c>
      <c r="I7957" s="1" t="s">
        <v>41</v>
      </c>
      <c r="J7957">
        <v>6.5</v>
      </c>
    </row>
    <row r="7958" spans="1:10" hidden="1" x14ac:dyDescent="0.25">
      <c r="A7958" s="24" t="str">
        <f t="shared" si="126"/>
        <v>420042ARCELOR (BERTON SICARD)</v>
      </c>
      <c r="B7958" s="1">
        <v>420042</v>
      </c>
      <c r="C7958" s="1" t="s">
        <v>32898</v>
      </c>
      <c r="D7958" s="1" t="s">
        <v>78</v>
      </c>
      <c r="E7958" s="1" t="s">
        <v>1811</v>
      </c>
      <c r="F7958" s="1" t="s">
        <v>32900</v>
      </c>
      <c r="G7958" s="1" t="s">
        <v>655</v>
      </c>
      <c r="H7958">
        <v>420042</v>
      </c>
      <c r="I7958" s="1" t="s">
        <v>41</v>
      </c>
      <c r="J7958">
        <v>6.5</v>
      </c>
    </row>
    <row r="7959" spans="1:10" hidden="1" x14ac:dyDescent="0.25">
      <c r="A7959" s="24" t="str">
        <f t="shared" si="126"/>
        <v>420049ARCELOR (BERTON SICARD)</v>
      </c>
      <c r="B7959" s="1">
        <v>420049</v>
      </c>
      <c r="C7959" s="1" t="s">
        <v>32898</v>
      </c>
      <c r="D7959" s="1" t="s">
        <v>78</v>
      </c>
      <c r="E7959" s="1" t="s">
        <v>1812</v>
      </c>
      <c r="F7959" s="1" t="s">
        <v>32900</v>
      </c>
      <c r="G7959" s="1" t="s">
        <v>655</v>
      </c>
      <c r="H7959">
        <v>420049</v>
      </c>
      <c r="I7959" s="1" t="s">
        <v>41</v>
      </c>
      <c r="J7959">
        <v>6.5</v>
      </c>
    </row>
    <row r="7960" spans="1:10" hidden="1" x14ac:dyDescent="0.25">
      <c r="A7960" s="24" t="str">
        <f t="shared" si="126"/>
        <v>420050ARCELOR (BERTON SICARD)</v>
      </c>
      <c r="B7960" s="1">
        <v>420050</v>
      </c>
      <c r="C7960" s="1" t="s">
        <v>32898</v>
      </c>
      <c r="D7960" s="1" t="s">
        <v>78</v>
      </c>
      <c r="E7960" s="1" t="s">
        <v>677</v>
      </c>
      <c r="F7960" s="1" t="s">
        <v>32900</v>
      </c>
      <c r="G7960" s="1" t="s">
        <v>655</v>
      </c>
      <c r="H7960">
        <v>420050</v>
      </c>
      <c r="I7960" s="1" t="s">
        <v>41</v>
      </c>
      <c r="J7960">
        <v>6.5</v>
      </c>
    </row>
    <row r="7961" spans="1:10" hidden="1" x14ac:dyDescent="0.25">
      <c r="A7961" s="24" t="str">
        <f t="shared" si="126"/>
        <v>420051ARCELOR (BERTON SICARD)</v>
      </c>
      <c r="B7961" s="1">
        <v>420051</v>
      </c>
      <c r="C7961" s="1" t="s">
        <v>32898</v>
      </c>
      <c r="D7961" s="1" t="s">
        <v>78</v>
      </c>
      <c r="E7961" s="1" t="s">
        <v>1813</v>
      </c>
      <c r="F7961" s="1" t="s">
        <v>32900</v>
      </c>
      <c r="G7961" s="1" t="s">
        <v>655</v>
      </c>
      <c r="H7961">
        <v>420051</v>
      </c>
      <c r="I7961" s="1" t="s">
        <v>41</v>
      </c>
      <c r="J7961">
        <v>6.5</v>
      </c>
    </row>
    <row r="7962" spans="1:10" hidden="1" x14ac:dyDescent="0.25">
      <c r="A7962" s="24" t="str">
        <f t="shared" si="126"/>
        <v>420052ARCELOR (BERTON SICARD)</v>
      </c>
      <c r="B7962" s="1">
        <v>420052</v>
      </c>
      <c r="C7962" s="1" t="s">
        <v>32898</v>
      </c>
      <c r="D7962" s="1" t="s">
        <v>78</v>
      </c>
      <c r="E7962" s="1" t="s">
        <v>1814</v>
      </c>
      <c r="F7962" s="1" t="s">
        <v>32900</v>
      </c>
      <c r="G7962" s="1" t="s">
        <v>655</v>
      </c>
      <c r="H7962">
        <v>420052</v>
      </c>
      <c r="I7962" s="1" t="s">
        <v>41</v>
      </c>
      <c r="J7962">
        <v>6.5</v>
      </c>
    </row>
    <row r="7963" spans="1:10" hidden="1" x14ac:dyDescent="0.25">
      <c r="A7963" s="24" t="str">
        <f t="shared" si="126"/>
        <v>420053ARCELOR (BERTON SICARD)</v>
      </c>
      <c r="B7963" s="1">
        <v>420053</v>
      </c>
      <c r="C7963" s="1" t="s">
        <v>32898</v>
      </c>
      <c r="D7963" s="1" t="s">
        <v>78</v>
      </c>
      <c r="E7963" s="1" t="s">
        <v>1815</v>
      </c>
      <c r="F7963" s="1" t="s">
        <v>32900</v>
      </c>
      <c r="G7963" s="1" t="s">
        <v>655</v>
      </c>
      <c r="H7963">
        <v>420053</v>
      </c>
      <c r="I7963" s="1" t="s">
        <v>41</v>
      </c>
      <c r="J7963">
        <v>6.5</v>
      </c>
    </row>
    <row r="7964" spans="1:10" hidden="1" x14ac:dyDescent="0.25">
      <c r="A7964" s="24" t="str">
        <f t="shared" si="126"/>
        <v>420054ARCELOR (BERTON SICARD)</v>
      </c>
      <c r="B7964" s="1">
        <v>420054</v>
      </c>
      <c r="C7964" s="1" t="s">
        <v>32898</v>
      </c>
      <c r="D7964" s="1" t="s">
        <v>78</v>
      </c>
      <c r="E7964" s="1" t="s">
        <v>1816</v>
      </c>
      <c r="F7964" s="1" t="s">
        <v>32900</v>
      </c>
      <c r="G7964" s="1" t="s">
        <v>655</v>
      </c>
      <c r="H7964">
        <v>420054</v>
      </c>
      <c r="I7964" s="1" t="s">
        <v>41</v>
      </c>
      <c r="J7964">
        <v>6.5</v>
      </c>
    </row>
    <row r="7965" spans="1:10" hidden="1" x14ac:dyDescent="0.25">
      <c r="A7965" s="24" t="str">
        <f t="shared" si="126"/>
        <v>420055ARCELOR (BERTON SICARD)</v>
      </c>
      <c r="B7965" s="1">
        <v>420055</v>
      </c>
      <c r="C7965" s="1" t="s">
        <v>32898</v>
      </c>
      <c r="D7965" s="1" t="s">
        <v>78</v>
      </c>
      <c r="E7965" s="1" t="s">
        <v>1796</v>
      </c>
      <c r="F7965" s="1" t="s">
        <v>32900</v>
      </c>
      <c r="G7965" s="1" t="s">
        <v>655</v>
      </c>
      <c r="H7965">
        <v>420055</v>
      </c>
      <c r="I7965" s="1" t="s">
        <v>41</v>
      </c>
      <c r="J7965">
        <v>6.5</v>
      </c>
    </row>
    <row r="7966" spans="1:10" hidden="1" x14ac:dyDescent="0.25">
      <c r="A7966" s="24" t="str">
        <f t="shared" si="126"/>
        <v>420056ARCELOR (BERTON SICARD)</v>
      </c>
      <c r="B7966" s="1">
        <v>420056</v>
      </c>
      <c r="C7966" s="1" t="s">
        <v>32898</v>
      </c>
      <c r="D7966" s="1" t="s">
        <v>78</v>
      </c>
      <c r="E7966" s="1" t="s">
        <v>1817</v>
      </c>
      <c r="F7966" s="1" t="s">
        <v>32900</v>
      </c>
      <c r="G7966" s="1" t="s">
        <v>655</v>
      </c>
      <c r="H7966">
        <v>420056</v>
      </c>
      <c r="I7966" s="1" t="s">
        <v>41</v>
      </c>
      <c r="J7966">
        <v>6.5</v>
      </c>
    </row>
    <row r="7967" spans="1:10" hidden="1" x14ac:dyDescent="0.25">
      <c r="A7967" s="24" t="str">
        <f t="shared" si="126"/>
        <v>420057ARCELOR (BERTON SICARD)</v>
      </c>
      <c r="B7967" s="1">
        <v>420057</v>
      </c>
      <c r="C7967" s="1" t="s">
        <v>32898</v>
      </c>
      <c r="D7967" s="1" t="s">
        <v>78</v>
      </c>
      <c r="E7967" s="1" t="s">
        <v>1818</v>
      </c>
      <c r="F7967" s="1" t="s">
        <v>32900</v>
      </c>
      <c r="G7967" s="1" t="s">
        <v>655</v>
      </c>
      <c r="H7967">
        <v>420057</v>
      </c>
      <c r="I7967" s="1" t="s">
        <v>41</v>
      </c>
      <c r="J7967">
        <v>6.5</v>
      </c>
    </row>
    <row r="7968" spans="1:10" hidden="1" x14ac:dyDescent="0.25">
      <c r="A7968" s="24" t="str">
        <f t="shared" si="126"/>
        <v>420058ARCELOR (BERTON SICARD)</v>
      </c>
      <c r="B7968" s="1">
        <v>420058</v>
      </c>
      <c r="C7968" s="1" t="s">
        <v>32898</v>
      </c>
      <c r="D7968" s="1" t="s">
        <v>78</v>
      </c>
      <c r="E7968" s="1" t="s">
        <v>1819</v>
      </c>
      <c r="F7968" s="1" t="s">
        <v>32900</v>
      </c>
      <c r="G7968" s="1" t="s">
        <v>655</v>
      </c>
      <c r="H7968">
        <v>420058</v>
      </c>
      <c r="I7968" s="1" t="s">
        <v>41</v>
      </c>
      <c r="J7968">
        <v>6.5</v>
      </c>
    </row>
    <row r="7969" spans="1:10" hidden="1" x14ac:dyDescent="0.25">
      <c r="A7969" s="24" t="str">
        <f t="shared" si="126"/>
        <v>420059ARCELOR (BERTON SICARD)</v>
      </c>
      <c r="B7969" s="1">
        <v>420059</v>
      </c>
      <c r="C7969" s="1" t="s">
        <v>32898</v>
      </c>
      <c r="D7969" s="1" t="s">
        <v>78</v>
      </c>
      <c r="E7969" s="1" t="s">
        <v>1820</v>
      </c>
      <c r="F7969" s="1" t="s">
        <v>32900</v>
      </c>
      <c r="G7969" s="1" t="s">
        <v>655</v>
      </c>
      <c r="H7969">
        <v>420059</v>
      </c>
      <c r="I7969" s="1" t="s">
        <v>41</v>
      </c>
      <c r="J7969">
        <v>6.5</v>
      </c>
    </row>
    <row r="7970" spans="1:10" hidden="1" x14ac:dyDescent="0.25">
      <c r="A7970" s="24" t="str">
        <f t="shared" si="126"/>
        <v>420062ARCELOR (BERTON SICARD)</v>
      </c>
      <c r="B7970" s="1">
        <v>420062</v>
      </c>
      <c r="C7970" s="1" t="s">
        <v>32898</v>
      </c>
      <c r="D7970" s="1" t="s">
        <v>78</v>
      </c>
      <c r="E7970" s="1" t="s">
        <v>1821</v>
      </c>
      <c r="F7970" s="1" t="s">
        <v>32900</v>
      </c>
      <c r="G7970" s="1" t="s">
        <v>655</v>
      </c>
      <c r="H7970">
        <v>420062</v>
      </c>
      <c r="I7970" s="1" t="s">
        <v>41</v>
      </c>
      <c r="J7970">
        <v>6.5</v>
      </c>
    </row>
    <row r="7971" spans="1:10" hidden="1" x14ac:dyDescent="0.25">
      <c r="A7971" s="24" t="str">
        <f t="shared" si="126"/>
        <v>420063ARCELOR (BERTON SICARD)</v>
      </c>
      <c r="B7971" s="1">
        <v>420063</v>
      </c>
      <c r="C7971" s="1" t="s">
        <v>32898</v>
      </c>
      <c r="D7971" s="1" t="s">
        <v>78</v>
      </c>
      <c r="E7971" s="1" t="s">
        <v>1822</v>
      </c>
      <c r="F7971" s="1" t="s">
        <v>32900</v>
      </c>
      <c r="G7971" s="1" t="s">
        <v>655</v>
      </c>
      <c r="H7971">
        <v>420063</v>
      </c>
      <c r="I7971" s="1" t="s">
        <v>41</v>
      </c>
      <c r="J7971">
        <v>6.5</v>
      </c>
    </row>
    <row r="7972" spans="1:10" hidden="1" x14ac:dyDescent="0.25">
      <c r="A7972" s="24" t="str">
        <f t="shared" si="126"/>
        <v>420064ARCELOR (BERTON SICARD)</v>
      </c>
      <c r="B7972" s="1">
        <v>420064</v>
      </c>
      <c r="C7972" s="1" t="s">
        <v>32898</v>
      </c>
      <c r="D7972" s="1" t="s">
        <v>78</v>
      </c>
      <c r="E7972" s="1" t="s">
        <v>1823</v>
      </c>
      <c r="F7972" s="1" t="s">
        <v>32900</v>
      </c>
      <c r="G7972" s="1" t="s">
        <v>655</v>
      </c>
      <c r="H7972">
        <v>420064</v>
      </c>
      <c r="I7972" s="1" t="s">
        <v>41</v>
      </c>
      <c r="J7972">
        <v>6.5</v>
      </c>
    </row>
    <row r="7973" spans="1:10" hidden="1" x14ac:dyDescent="0.25">
      <c r="A7973" s="24" t="str">
        <f t="shared" si="126"/>
        <v>420067ARCELOR (BERTON SICARD)</v>
      </c>
      <c r="B7973" s="1">
        <v>420067</v>
      </c>
      <c r="C7973" s="1" t="s">
        <v>32898</v>
      </c>
      <c r="D7973" s="1" t="s">
        <v>78</v>
      </c>
      <c r="E7973" s="1" t="s">
        <v>1825</v>
      </c>
      <c r="F7973" s="1" t="s">
        <v>32900</v>
      </c>
      <c r="G7973" s="1" t="s">
        <v>655</v>
      </c>
      <c r="H7973">
        <v>420067</v>
      </c>
      <c r="I7973" s="1" t="s">
        <v>41</v>
      </c>
      <c r="J7973">
        <v>6.5</v>
      </c>
    </row>
    <row r="7974" spans="1:10" hidden="1" x14ac:dyDescent="0.25">
      <c r="A7974" s="24" t="str">
        <f t="shared" si="126"/>
        <v>420068ARCELOR (BERTON SICARD)</v>
      </c>
      <c r="B7974" s="1">
        <v>420068</v>
      </c>
      <c r="C7974" s="1" t="s">
        <v>32898</v>
      </c>
      <c r="D7974" s="1" t="s">
        <v>78</v>
      </c>
      <c r="E7974" s="1" t="s">
        <v>1826</v>
      </c>
      <c r="F7974" s="1" t="s">
        <v>32900</v>
      </c>
      <c r="G7974" s="1" t="s">
        <v>655</v>
      </c>
      <c r="H7974">
        <v>420068</v>
      </c>
      <c r="I7974" s="1" t="s">
        <v>41</v>
      </c>
      <c r="J7974">
        <v>6.5</v>
      </c>
    </row>
    <row r="7975" spans="1:10" hidden="1" x14ac:dyDescent="0.25">
      <c r="A7975" s="24" t="str">
        <f t="shared" si="126"/>
        <v>420070ARCELOR (BERTON SICARD)</v>
      </c>
      <c r="B7975" s="1">
        <v>420070</v>
      </c>
      <c r="C7975" s="1" t="s">
        <v>32898</v>
      </c>
      <c r="D7975" s="1" t="s">
        <v>78</v>
      </c>
      <c r="E7975" s="1" t="s">
        <v>677</v>
      </c>
      <c r="F7975" s="1" t="s">
        <v>32900</v>
      </c>
      <c r="G7975" s="1" t="s">
        <v>655</v>
      </c>
      <c r="H7975">
        <v>420070</v>
      </c>
      <c r="I7975" s="1" t="s">
        <v>41</v>
      </c>
      <c r="J7975">
        <v>6.5</v>
      </c>
    </row>
    <row r="7976" spans="1:10" hidden="1" x14ac:dyDescent="0.25">
      <c r="A7976" s="24" t="str">
        <f t="shared" si="126"/>
        <v>420072ARCELOR (BERTON SICARD)</v>
      </c>
      <c r="B7976" s="1">
        <v>420072</v>
      </c>
      <c r="C7976" s="1" t="s">
        <v>32898</v>
      </c>
      <c r="D7976" s="1" t="s">
        <v>78</v>
      </c>
      <c r="E7976" s="1" t="s">
        <v>1827</v>
      </c>
      <c r="F7976" s="1" t="s">
        <v>32900</v>
      </c>
      <c r="G7976" s="1" t="s">
        <v>655</v>
      </c>
      <c r="H7976">
        <v>420072</v>
      </c>
      <c r="I7976" s="1" t="s">
        <v>41</v>
      </c>
      <c r="J7976">
        <v>6.5</v>
      </c>
    </row>
    <row r="7977" spans="1:10" hidden="1" x14ac:dyDescent="0.25">
      <c r="A7977" s="24" t="str">
        <f t="shared" si="126"/>
        <v>420160ARCELOR (BERTON SICARD)</v>
      </c>
      <c r="B7977" s="1">
        <v>420160</v>
      </c>
      <c r="C7977" s="1" t="s">
        <v>32898</v>
      </c>
      <c r="D7977" s="1" t="s">
        <v>78</v>
      </c>
      <c r="E7977" s="1" t="s">
        <v>1828</v>
      </c>
      <c r="F7977" s="1" t="s">
        <v>32900</v>
      </c>
      <c r="G7977" s="1" t="s">
        <v>655</v>
      </c>
      <c r="H7977">
        <v>420160</v>
      </c>
      <c r="I7977" s="1" t="s">
        <v>41</v>
      </c>
      <c r="J7977">
        <v>6.5</v>
      </c>
    </row>
    <row r="7978" spans="1:10" hidden="1" x14ac:dyDescent="0.25">
      <c r="A7978" s="24" t="str">
        <f t="shared" si="126"/>
        <v>420162ARCELOR (BERTON SICARD)</v>
      </c>
      <c r="B7978" s="1">
        <v>420162</v>
      </c>
      <c r="C7978" s="1" t="s">
        <v>32898</v>
      </c>
      <c r="D7978" s="1" t="s">
        <v>78</v>
      </c>
      <c r="E7978" s="1" t="s">
        <v>1829</v>
      </c>
      <c r="F7978" s="1" t="s">
        <v>32900</v>
      </c>
      <c r="G7978" s="1" t="s">
        <v>655</v>
      </c>
      <c r="H7978">
        <v>420162</v>
      </c>
      <c r="I7978" s="1" t="s">
        <v>41</v>
      </c>
      <c r="J7978">
        <v>6.5</v>
      </c>
    </row>
    <row r="7979" spans="1:10" hidden="1" x14ac:dyDescent="0.25">
      <c r="A7979" s="24" t="str">
        <f t="shared" si="126"/>
        <v>420163ARCELOR (BERTON SICARD)</v>
      </c>
      <c r="B7979" s="1">
        <v>420163</v>
      </c>
      <c r="C7979" s="1" t="s">
        <v>32898</v>
      </c>
      <c r="D7979" s="1" t="s">
        <v>78</v>
      </c>
      <c r="E7979" s="1" t="s">
        <v>1830</v>
      </c>
      <c r="F7979" s="1" t="s">
        <v>32900</v>
      </c>
      <c r="G7979" s="1" t="s">
        <v>655</v>
      </c>
      <c r="H7979">
        <v>420163</v>
      </c>
      <c r="I7979" s="1" t="s">
        <v>41</v>
      </c>
      <c r="J7979">
        <v>6.5</v>
      </c>
    </row>
    <row r="7980" spans="1:10" hidden="1" x14ac:dyDescent="0.25">
      <c r="A7980" s="24" t="str">
        <f t="shared" si="126"/>
        <v>420164ARCELOR (BERTON SICARD)</v>
      </c>
      <c r="B7980" s="1">
        <v>420164</v>
      </c>
      <c r="C7980" s="1" t="s">
        <v>32898</v>
      </c>
      <c r="D7980" s="1" t="s">
        <v>78</v>
      </c>
      <c r="E7980" s="1" t="s">
        <v>1831</v>
      </c>
      <c r="F7980" s="1" t="s">
        <v>32900</v>
      </c>
      <c r="G7980" s="1" t="s">
        <v>655</v>
      </c>
      <c r="H7980">
        <v>420164</v>
      </c>
      <c r="I7980" s="1" t="s">
        <v>41</v>
      </c>
      <c r="J7980">
        <v>6.5</v>
      </c>
    </row>
    <row r="7981" spans="1:10" hidden="1" x14ac:dyDescent="0.25">
      <c r="A7981" s="24" t="str">
        <f t="shared" si="126"/>
        <v>420166ARCELOR (BERTON SICARD)</v>
      </c>
      <c r="B7981" s="1">
        <v>420166</v>
      </c>
      <c r="C7981" s="1" t="s">
        <v>32898</v>
      </c>
      <c r="D7981" s="1" t="s">
        <v>78</v>
      </c>
      <c r="E7981" s="1" t="s">
        <v>1832</v>
      </c>
      <c r="F7981" s="1" t="s">
        <v>32900</v>
      </c>
      <c r="G7981" s="1" t="s">
        <v>655</v>
      </c>
      <c r="H7981">
        <v>420166</v>
      </c>
      <c r="I7981" s="1" t="s">
        <v>41</v>
      </c>
      <c r="J7981">
        <v>6.5</v>
      </c>
    </row>
    <row r="7982" spans="1:10" hidden="1" x14ac:dyDescent="0.25">
      <c r="A7982" s="24" t="str">
        <f t="shared" si="126"/>
        <v>420167ARCELOR (BERTON SICARD)</v>
      </c>
      <c r="B7982" s="1">
        <v>420167</v>
      </c>
      <c r="C7982" s="1" t="s">
        <v>32898</v>
      </c>
      <c r="D7982" s="1" t="s">
        <v>78</v>
      </c>
      <c r="E7982" s="1" t="s">
        <v>1833</v>
      </c>
      <c r="F7982" s="1" t="s">
        <v>32900</v>
      </c>
      <c r="G7982" s="1" t="s">
        <v>655</v>
      </c>
      <c r="H7982">
        <v>420167</v>
      </c>
      <c r="I7982" s="1" t="s">
        <v>41</v>
      </c>
      <c r="J7982">
        <v>6.5</v>
      </c>
    </row>
    <row r="7983" spans="1:10" hidden="1" x14ac:dyDescent="0.25">
      <c r="A7983" s="24" t="str">
        <f t="shared" si="126"/>
        <v>423003ARCELOR (BERTON SICARD)</v>
      </c>
      <c r="B7983" s="1">
        <v>423003</v>
      </c>
      <c r="C7983" s="1" t="s">
        <v>32898</v>
      </c>
      <c r="D7983" s="1" t="s">
        <v>78</v>
      </c>
      <c r="E7983" s="1" t="s">
        <v>1834</v>
      </c>
      <c r="F7983" s="1" t="s">
        <v>32900</v>
      </c>
      <c r="G7983" s="1" t="s">
        <v>655</v>
      </c>
      <c r="H7983">
        <v>423003</v>
      </c>
      <c r="I7983" s="1" t="s">
        <v>41</v>
      </c>
      <c r="J7983">
        <v>6.5</v>
      </c>
    </row>
    <row r="7984" spans="1:10" hidden="1" x14ac:dyDescent="0.25">
      <c r="A7984" s="24" t="str">
        <f t="shared" si="126"/>
        <v>423004ARCELOR (BERTON SICARD)</v>
      </c>
      <c r="B7984" s="1">
        <v>423004</v>
      </c>
      <c r="C7984" s="1" t="s">
        <v>32898</v>
      </c>
      <c r="D7984" s="1" t="s">
        <v>78</v>
      </c>
      <c r="E7984" s="1" t="s">
        <v>1835</v>
      </c>
      <c r="F7984" s="1" t="s">
        <v>32900</v>
      </c>
      <c r="G7984" s="1" t="s">
        <v>655</v>
      </c>
      <c r="H7984">
        <v>423004</v>
      </c>
      <c r="I7984" s="1" t="s">
        <v>41</v>
      </c>
      <c r="J7984">
        <v>6.5</v>
      </c>
    </row>
    <row r="7985" spans="1:10" hidden="1" x14ac:dyDescent="0.25">
      <c r="A7985" s="24" t="str">
        <f t="shared" si="126"/>
        <v>423005ARCELOR (BERTON SICARD)</v>
      </c>
      <c r="B7985" s="1">
        <v>423005</v>
      </c>
      <c r="C7985" s="1" t="s">
        <v>32898</v>
      </c>
      <c r="D7985" s="1" t="s">
        <v>78</v>
      </c>
      <c r="E7985" s="1" t="s">
        <v>1834</v>
      </c>
      <c r="F7985" s="1" t="s">
        <v>32900</v>
      </c>
      <c r="G7985" s="1" t="s">
        <v>655</v>
      </c>
      <c r="H7985">
        <v>423005</v>
      </c>
      <c r="I7985" s="1" t="s">
        <v>41</v>
      </c>
      <c r="J7985">
        <v>6.5</v>
      </c>
    </row>
    <row r="7986" spans="1:10" hidden="1" x14ac:dyDescent="0.25">
      <c r="A7986" s="24" t="str">
        <f t="shared" si="126"/>
        <v>423006ARCELOR (BERTON SICARD)</v>
      </c>
      <c r="B7986" s="1">
        <v>423006</v>
      </c>
      <c r="C7986" s="1" t="s">
        <v>32898</v>
      </c>
      <c r="D7986" s="1" t="s">
        <v>78</v>
      </c>
      <c r="E7986" s="1" t="s">
        <v>1836</v>
      </c>
      <c r="F7986" s="1" t="s">
        <v>32900</v>
      </c>
      <c r="G7986" s="1" t="s">
        <v>655</v>
      </c>
      <c r="H7986">
        <v>423006</v>
      </c>
      <c r="I7986" s="1" t="s">
        <v>41</v>
      </c>
      <c r="J7986">
        <v>6.5</v>
      </c>
    </row>
    <row r="7987" spans="1:10" hidden="1" x14ac:dyDescent="0.25">
      <c r="A7987" s="24" t="str">
        <f t="shared" si="126"/>
        <v>423009ARCELOR (BERTON SICARD)</v>
      </c>
      <c r="B7987" s="1">
        <v>423009</v>
      </c>
      <c r="C7987" s="1" t="s">
        <v>32898</v>
      </c>
      <c r="D7987" s="1" t="s">
        <v>78</v>
      </c>
      <c r="E7987" s="1" t="s">
        <v>1838</v>
      </c>
      <c r="F7987" s="1" t="s">
        <v>32900</v>
      </c>
      <c r="G7987" s="1" t="s">
        <v>655</v>
      </c>
      <c r="H7987">
        <v>423009</v>
      </c>
      <c r="I7987" s="1" t="s">
        <v>41</v>
      </c>
      <c r="J7987">
        <v>6.5</v>
      </c>
    </row>
    <row r="7988" spans="1:10" hidden="1" x14ac:dyDescent="0.25">
      <c r="A7988" s="24" t="str">
        <f t="shared" si="126"/>
        <v>423031ARCELOR (BERTON SICARD)</v>
      </c>
      <c r="B7988" s="1">
        <v>423031</v>
      </c>
      <c r="C7988" s="1" t="s">
        <v>32898</v>
      </c>
      <c r="D7988" s="1" t="s">
        <v>78</v>
      </c>
      <c r="E7988" s="1" t="s">
        <v>1840</v>
      </c>
      <c r="F7988" s="1" t="s">
        <v>32900</v>
      </c>
      <c r="G7988" s="1" t="s">
        <v>655</v>
      </c>
      <c r="H7988">
        <v>423031</v>
      </c>
      <c r="I7988" s="1" t="s">
        <v>41</v>
      </c>
      <c r="J7988">
        <v>6.5</v>
      </c>
    </row>
    <row r="7989" spans="1:10" hidden="1" x14ac:dyDescent="0.25">
      <c r="A7989" s="24" t="str">
        <f t="shared" si="126"/>
        <v>423032ARCELOR (BERTON SICARD)</v>
      </c>
      <c r="B7989" s="1">
        <v>423032</v>
      </c>
      <c r="C7989" s="1" t="s">
        <v>32898</v>
      </c>
      <c r="D7989" s="1" t="s">
        <v>78</v>
      </c>
      <c r="E7989" s="1" t="s">
        <v>1841</v>
      </c>
      <c r="F7989" s="1" t="s">
        <v>32900</v>
      </c>
      <c r="G7989" s="1" t="s">
        <v>655</v>
      </c>
      <c r="H7989">
        <v>423032</v>
      </c>
      <c r="I7989" s="1" t="s">
        <v>41</v>
      </c>
      <c r="J7989">
        <v>6.5</v>
      </c>
    </row>
    <row r="7990" spans="1:10" hidden="1" x14ac:dyDescent="0.25">
      <c r="A7990" s="24" t="str">
        <f t="shared" si="126"/>
        <v>423033ARCELOR (BERTON SICARD)</v>
      </c>
      <c r="B7990" s="1">
        <v>423033</v>
      </c>
      <c r="C7990" s="1" t="s">
        <v>32898</v>
      </c>
      <c r="D7990" s="1" t="s">
        <v>78</v>
      </c>
      <c r="E7990" s="1" t="s">
        <v>1842</v>
      </c>
      <c r="F7990" s="1" t="s">
        <v>32900</v>
      </c>
      <c r="G7990" s="1" t="s">
        <v>655</v>
      </c>
      <c r="H7990">
        <v>423033</v>
      </c>
      <c r="I7990" s="1" t="s">
        <v>41</v>
      </c>
      <c r="J7990">
        <v>6.5</v>
      </c>
    </row>
    <row r="7991" spans="1:10" hidden="1" x14ac:dyDescent="0.25">
      <c r="A7991" s="24" t="str">
        <f t="shared" si="126"/>
        <v>423034ARCELOR (BERTON SICARD)</v>
      </c>
      <c r="B7991" s="1">
        <v>423034</v>
      </c>
      <c r="C7991" s="1" t="s">
        <v>32898</v>
      </c>
      <c r="D7991" s="1" t="s">
        <v>78</v>
      </c>
      <c r="E7991" s="1" t="s">
        <v>1843</v>
      </c>
      <c r="F7991" s="1" t="s">
        <v>32900</v>
      </c>
      <c r="G7991" s="1" t="s">
        <v>655</v>
      </c>
      <c r="H7991">
        <v>423034</v>
      </c>
      <c r="I7991" s="1" t="s">
        <v>41</v>
      </c>
      <c r="J7991">
        <v>6.5</v>
      </c>
    </row>
    <row r="7992" spans="1:10" hidden="1" x14ac:dyDescent="0.25">
      <c r="A7992" s="24" t="str">
        <f t="shared" si="126"/>
        <v>423036ARCELOR (BERTON SICARD)</v>
      </c>
      <c r="B7992" s="1">
        <v>423036</v>
      </c>
      <c r="C7992" s="1" t="s">
        <v>32898</v>
      </c>
      <c r="D7992" s="1" t="s">
        <v>78</v>
      </c>
      <c r="E7992" s="1" t="s">
        <v>1844</v>
      </c>
      <c r="F7992" s="1" t="s">
        <v>32900</v>
      </c>
      <c r="G7992" s="1" t="s">
        <v>655</v>
      </c>
      <c r="H7992">
        <v>423036</v>
      </c>
      <c r="I7992" s="1" t="s">
        <v>41</v>
      </c>
      <c r="J7992">
        <v>6.5</v>
      </c>
    </row>
    <row r="7993" spans="1:10" hidden="1" x14ac:dyDescent="0.25">
      <c r="A7993" s="24" t="str">
        <f t="shared" si="126"/>
        <v>423037ARCELOR (BERTON SICARD)</v>
      </c>
      <c r="B7993" s="1">
        <v>423037</v>
      </c>
      <c r="C7993" s="1" t="s">
        <v>32898</v>
      </c>
      <c r="D7993" s="1" t="s">
        <v>78</v>
      </c>
      <c r="E7993" s="1" t="s">
        <v>1845</v>
      </c>
      <c r="F7993" s="1" t="s">
        <v>32900</v>
      </c>
      <c r="G7993" s="1" t="s">
        <v>655</v>
      </c>
      <c r="H7993">
        <v>423037</v>
      </c>
      <c r="I7993" s="1" t="s">
        <v>41</v>
      </c>
      <c r="J7993">
        <v>6.5</v>
      </c>
    </row>
    <row r="7994" spans="1:10" hidden="1" x14ac:dyDescent="0.25">
      <c r="A7994" s="24" t="str">
        <f t="shared" si="126"/>
        <v>423040ARCELOR (BERTON SICARD)</v>
      </c>
      <c r="B7994" s="1">
        <v>423040</v>
      </c>
      <c r="C7994" s="1" t="s">
        <v>32898</v>
      </c>
      <c r="D7994" s="1" t="s">
        <v>78</v>
      </c>
      <c r="E7994" s="1" t="s">
        <v>1846</v>
      </c>
      <c r="F7994" s="1" t="s">
        <v>32900</v>
      </c>
      <c r="G7994" s="1" t="s">
        <v>655</v>
      </c>
      <c r="H7994">
        <v>423040</v>
      </c>
      <c r="I7994" s="1" t="s">
        <v>41</v>
      </c>
      <c r="J7994">
        <v>6.5</v>
      </c>
    </row>
    <row r="7995" spans="1:10" hidden="1" x14ac:dyDescent="0.25">
      <c r="A7995" s="24" t="str">
        <f t="shared" si="126"/>
        <v>423041ARCELOR (BERTON SICARD)</v>
      </c>
      <c r="B7995" s="1">
        <v>423041</v>
      </c>
      <c r="C7995" s="1" t="s">
        <v>32898</v>
      </c>
      <c r="D7995" s="1" t="s">
        <v>78</v>
      </c>
      <c r="E7995" s="1" t="s">
        <v>677</v>
      </c>
      <c r="F7995" s="1" t="s">
        <v>32900</v>
      </c>
      <c r="G7995" s="1" t="s">
        <v>655</v>
      </c>
      <c r="H7995">
        <v>423041</v>
      </c>
      <c r="I7995" s="1" t="s">
        <v>41</v>
      </c>
      <c r="J7995">
        <v>6.5</v>
      </c>
    </row>
    <row r="7996" spans="1:10" hidden="1" x14ac:dyDescent="0.25">
      <c r="A7996" s="24" t="str">
        <f t="shared" si="126"/>
        <v>423042ARCELOR (BERTON SICARD)</v>
      </c>
      <c r="B7996" s="1">
        <v>423042</v>
      </c>
      <c r="C7996" s="1" t="s">
        <v>32898</v>
      </c>
      <c r="D7996" s="1" t="s">
        <v>78</v>
      </c>
      <c r="E7996" s="1" t="s">
        <v>1847</v>
      </c>
      <c r="F7996" s="1" t="s">
        <v>32900</v>
      </c>
      <c r="G7996" s="1" t="s">
        <v>655</v>
      </c>
      <c r="H7996">
        <v>423042</v>
      </c>
      <c r="I7996" s="1" t="s">
        <v>41</v>
      </c>
      <c r="J7996">
        <v>6.5</v>
      </c>
    </row>
    <row r="7997" spans="1:10" hidden="1" x14ac:dyDescent="0.25">
      <c r="A7997" s="24" t="str">
        <f t="shared" si="126"/>
        <v>423043ARCELOR (BERTON SICARD)</v>
      </c>
      <c r="B7997" s="1">
        <v>423043</v>
      </c>
      <c r="C7997" s="1" t="s">
        <v>32898</v>
      </c>
      <c r="D7997" s="1" t="s">
        <v>78</v>
      </c>
      <c r="E7997" s="1" t="s">
        <v>1827</v>
      </c>
      <c r="F7997" s="1" t="s">
        <v>32900</v>
      </c>
      <c r="G7997" s="1" t="s">
        <v>655</v>
      </c>
      <c r="H7997">
        <v>423043</v>
      </c>
      <c r="I7997" s="1" t="s">
        <v>41</v>
      </c>
      <c r="J7997">
        <v>6.5</v>
      </c>
    </row>
    <row r="7998" spans="1:10" hidden="1" x14ac:dyDescent="0.25">
      <c r="A7998" s="24" t="str">
        <f t="shared" si="126"/>
        <v>423044ARCELOR (BERTON SICARD)</v>
      </c>
      <c r="B7998" s="1">
        <v>423044</v>
      </c>
      <c r="C7998" s="1" t="s">
        <v>32898</v>
      </c>
      <c r="D7998" s="1" t="s">
        <v>78</v>
      </c>
      <c r="E7998" s="1" t="s">
        <v>677</v>
      </c>
      <c r="F7998" s="1" t="s">
        <v>32900</v>
      </c>
      <c r="G7998" s="1" t="s">
        <v>655</v>
      </c>
      <c r="H7998">
        <v>423044</v>
      </c>
      <c r="I7998" s="1" t="s">
        <v>41</v>
      </c>
      <c r="J7998">
        <v>6.5</v>
      </c>
    </row>
    <row r="7999" spans="1:10" hidden="1" x14ac:dyDescent="0.25">
      <c r="A7999" s="24" t="str">
        <f t="shared" si="126"/>
        <v>450001ARCELOR (BERTON SICARD)</v>
      </c>
      <c r="B7999" s="1">
        <v>450001</v>
      </c>
      <c r="C7999" s="1" t="s">
        <v>32898</v>
      </c>
      <c r="D7999" s="1" t="s">
        <v>78</v>
      </c>
      <c r="E7999" s="1" t="s">
        <v>2396</v>
      </c>
      <c r="F7999" s="1" t="s">
        <v>32900</v>
      </c>
      <c r="G7999" s="1" t="s">
        <v>655</v>
      </c>
      <c r="H7999">
        <v>450001</v>
      </c>
      <c r="I7999" s="1" t="s">
        <v>41</v>
      </c>
      <c r="J7999">
        <v>1</v>
      </c>
    </row>
    <row r="8000" spans="1:10" hidden="1" x14ac:dyDescent="0.25">
      <c r="A8000" s="24" t="str">
        <f t="shared" si="126"/>
        <v>450002ARCELOR (BERTON SICARD)</v>
      </c>
      <c r="B8000" s="1">
        <v>450002</v>
      </c>
      <c r="C8000" s="1" t="s">
        <v>32898</v>
      </c>
      <c r="D8000" s="1" t="s">
        <v>78</v>
      </c>
      <c r="E8000" s="1" t="s">
        <v>2397</v>
      </c>
      <c r="F8000" s="1" t="s">
        <v>32900</v>
      </c>
      <c r="G8000" s="1" t="s">
        <v>655</v>
      </c>
      <c r="H8000">
        <v>450002</v>
      </c>
      <c r="I8000" s="1" t="s">
        <v>41</v>
      </c>
      <c r="J8000">
        <v>1</v>
      </c>
    </row>
    <row r="8001" spans="1:10" hidden="1" x14ac:dyDescent="0.25">
      <c r="A8001" s="24" t="str">
        <f t="shared" si="126"/>
        <v>450003ARCELOR (BERTON SICARD)</v>
      </c>
      <c r="B8001" s="1">
        <v>450003</v>
      </c>
      <c r="C8001" s="1" t="s">
        <v>32898</v>
      </c>
      <c r="D8001" s="1" t="s">
        <v>78</v>
      </c>
      <c r="E8001" s="1" t="s">
        <v>2398</v>
      </c>
      <c r="F8001" s="1" t="s">
        <v>32900</v>
      </c>
      <c r="G8001" s="1" t="s">
        <v>655</v>
      </c>
      <c r="H8001">
        <v>450003</v>
      </c>
      <c r="I8001" s="1" t="s">
        <v>41</v>
      </c>
      <c r="J8001">
        <v>1</v>
      </c>
    </row>
    <row r="8002" spans="1:10" hidden="1" x14ac:dyDescent="0.25">
      <c r="A8002" s="24" t="str">
        <f t="shared" si="126"/>
        <v>450012ARCELOR (BERTON SICARD)</v>
      </c>
      <c r="B8002" s="1">
        <v>450012</v>
      </c>
      <c r="C8002" s="1" t="s">
        <v>32898</v>
      </c>
      <c r="D8002" s="1" t="s">
        <v>78</v>
      </c>
      <c r="E8002" s="1" t="s">
        <v>2098</v>
      </c>
      <c r="F8002" s="1" t="s">
        <v>32900</v>
      </c>
      <c r="G8002" s="1" t="s">
        <v>655</v>
      </c>
      <c r="H8002">
        <v>450012</v>
      </c>
      <c r="I8002" s="1" t="s">
        <v>41</v>
      </c>
      <c r="J8002">
        <v>1</v>
      </c>
    </row>
    <row r="8003" spans="1:10" hidden="1" x14ac:dyDescent="0.25">
      <c r="A8003" s="24" t="str">
        <f t="shared" si="126"/>
        <v>450014ARCELOR (BERTON SICARD)</v>
      </c>
      <c r="B8003" s="1">
        <v>450014</v>
      </c>
      <c r="C8003" s="1" t="s">
        <v>32898</v>
      </c>
      <c r="D8003" s="1" t="s">
        <v>78</v>
      </c>
      <c r="E8003" s="1" t="s">
        <v>2400</v>
      </c>
      <c r="F8003" s="1" t="s">
        <v>32900</v>
      </c>
      <c r="G8003" s="1" t="s">
        <v>655</v>
      </c>
      <c r="H8003">
        <v>450014</v>
      </c>
      <c r="I8003" s="1" t="s">
        <v>41</v>
      </c>
      <c r="J8003">
        <v>1</v>
      </c>
    </row>
    <row r="8004" spans="1:10" hidden="1" x14ac:dyDescent="0.25">
      <c r="A8004" s="24" t="str">
        <f t="shared" si="126"/>
        <v>450024ARCELOR (BERTON SICARD)</v>
      </c>
      <c r="B8004" s="1">
        <v>450024</v>
      </c>
      <c r="C8004" s="1" t="s">
        <v>32898</v>
      </c>
      <c r="D8004" s="1" t="s">
        <v>78</v>
      </c>
      <c r="E8004" s="1" t="s">
        <v>2402</v>
      </c>
      <c r="F8004" s="1" t="s">
        <v>32900</v>
      </c>
      <c r="G8004" s="1" t="s">
        <v>655</v>
      </c>
      <c r="H8004">
        <v>450024</v>
      </c>
      <c r="I8004" s="1" t="s">
        <v>41</v>
      </c>
      <c r="J8004">
        <v>1</v>
      </c>
    </row>
    <row r="8005" spans="1:10" hidden="1" x14ac:dyDescent="0.25">
      <c r="A8005" s="24" t="str">
        <f t="shared" si="126"/>
        <v>450036ARCELOR (BERTON SICARD)</v>
      </c>
      <c r="B8005" s="1">
        <v>450036</v>
      </c>
      <c r="C8005" s="1" t="s">
        <v>32898</v>
      </c>
      <c r="D8005" s="1" t="s">
        <v>78</v>
      </c>
      <c r="E8005" s="1" t="s">
        <v>2403</v>
      </c>
      <c r="F8005" s="1" t="s">
        <v>32900</v>
      </c>
      <c r="G8005" s="1" t="s">
        <v>655</v>
      </c>
      <c r="H8005">
        <v>450036</v>
      </c>
      <c r="I8005" s="1" t="s">
        <v>41</v>
      </c>
      <c r="J8005">
        <v>1</v>
      </c>
    </row>
    <row r="8006" spans="1:10" hidden="1" x14ac:dyDescent="0.25">
      <c r="A8006" s="24" t="str">
        <f t="shared" si="126"/>
        <v>450037ARCELOR (BERTON SICARD)</v>
      </c>
      <c r="B8006" s="1">
        <v>450037</v>
      </c>
      <c r="C8006" s="1" t="s">
        <v>32898</v>
      </c>
      <c r="D8006" s="1" t="s">
        <v>78</v>
      </c>
      <c r="E8006" s="1" t="s">
        <v>2175</v>
      </c>
      <c r="F8006" s="1" t="s">
        <v>32900</v>
      </c>
      <c r="G8006" s="1" t="s">
        <v>655</v>
      </c>
      <c r="H8006">
        <v>450037</v>
      </c>
      <c r="I8006" s="1" t="s">
        <v>41</v>
      </c>
      <c r="J8006">
        <v>2</v>
      </c>
    </row>
    <row r="8007" spans="1:10" hidden="1" x14ac:dyDescent="0.25">
      <c r="A8007" s="24" t="str">
        <f t="shared" si="126"/>
        <v>450074ARCELOR (BERTON SICARD)</v>
      </c>
      <c r="B8007" s="1">
        <v>450074</v>
      </c>
      <c r="C8007" s="1" t="s">
        <v>32898</v>
      </c>
      <c r="D8007" s="1" t="s">
        <v>78</v>
      </c>
      <c r="E8007" s="1" t="s">
        <v>1848</v>
      </c>
      <c r="F8007" s="1" t="s">
        <v>32900</v>
      </c>
      <c r="G8007" s="1" t="s">
        <v>655</v>
      </c>
      <c r="H8007">
        <v>450074</v>
      </c>
      <c r="I8007" s="1" t="s">
        <v>41</v>
      </c>
      <c r="J8007">
        <v>1</v>
      </c>
    </row>
    <row r="8008" spans="1:10" hidden="1" x14ac:dyDescent="0.25">
      <c r="A8008" s="24" t="str">
        <f t="shared" si="126"/>
        <v>450075ARCELOR (BERTON SICARD)</v>
      </c>
      <c r="B8008" s="1">
        <v>450075</v>
      </c>
      <c r="C8008" s="1" t="s">
        <v>32898</v>
      </c>
      <c r="D8008" s="1" t="s">
        <v>78</v>
      </c>
      <c r="E8008" s="1" t="s">
        <v>2465</v>
      </c>
      <c r="F8008" s="1" t="s">
        <v>32900</v>
      </c>
      <c r="G8008" s="1" t="s">
        <v>655</v>
      </c>
      <c r="H8008">
        <v>450075</v>
      </c>
      <c r="I8008" s="1" t="s">
        <v>41</v>
      </c>
      <c r="J8008">
        <v>1</v>
      </c>
    </row>
    <row r="8009" spans="1:10" hidden="1" x14ac:dyDescent="0.25">
      <c r="A8009" s="24" t="str">
        <f t="shared" si="126"/>
        <v>450075AARCELOR (BERTON SICARD)</v>
      </c>
      <c r="B8009" s="1" t="s">
        <v>2180</v>
      </c>
      <c r="C8009" s="1" t="s">
        <v>32898</v>
      </c>
      <c r="D8009" s="1" t="s">
        <v>78</v>
      </c>
      <c r="E8009" s="1" t="s">
        <v>2181</v>
      </c>
      <c r="F8009" s="1" t="s">
        <v>32900</v>
      </c>
      <c r="G8009" s="1" t="s">
        <v>655</v>
      </c>
      <c r="H8009" t="s">
        <v>2180</v>
      </c>
      <c r="I8009" s="1" t="s">
        <v>41</v>
      </c>
      <c r="J8009">
        <v>1</v>
      </c>
    </row>
    <row r="8010" spans="1:10" hidden="1" x14ac:dyDescent="0.25">
      <c r="A8010" s="24" t="str">
        <f t="shared" si="126"/>
        <v>450088ARCELOR (BERTON SICARD)</v>
      </c>
      <c r="B8010" s="1">
        <v>450088</v>
      </c>
      <c r="C8010" s="1" t="s">
        <v>32898</v>
      </c>
      <c r="D8010" s="1" t="s">
        <v>78</v>
      </c>
      <c r="E8010" s="1" t="s">
        <v>2404</v>
      </c>
      <c r="F8010" s="1" t="s">
        <v>32900</v>
      </c>
      <c r="G8010" s="1" t="s">
        <v>655</v>
      </c>
      <c r="H8010">
        <v>450088</v>
      </c>
      <c r="I8010" s="1" t="s">
        <v>41</v>
      </c>
      <c r="J8010">
        <v>1</v>
      </c>
    </row>
    <row r="8011" spans="1:10" hidden="1" x14ac:dyDescent="0.25">
      <c r="A8011" s="24" t="str">
        <f t="shared" si="126"/>
        <v>450090ARCELOR (BERTON SICARD)</v>
      </c>
      <c r="B8011" s="1">
        <v>450090</v>
      </c>
      <c r="C8011" s="1" t="s">
        <v>32898</v>
      </c>
      <c r="D8011" s="1" t="s">
        <v>78</v>
      </c>
      <c r="E8011" s="1" t="s">
        <v>2185</v>
      </c>
      <c r="F8011" s="1" t="s">
        <v>32900</v>
      </c>
      <c r="G8011" s="1" t="s">
        <v>655</v>
      </c>
      <c r="H8011">
        <v>450090</v>
      </c>
      <c r="I8011" s="1" t="s">
        <v>41</v>
      </c>
      <c r="J8011">
        <v>1</v>
      </c>
    </row>
    <row r="8012" spans="1:10" hidden="1" x14ac:dyDescent="0.25">
      <c r="A8012" s="24" t="str">
        <f t="shared" ref="A8012:A8075" si="127">B8012&amp;F8012</f>
        <v>450098ARCELOR (BERTON SICARD)</v>
      </c>
      <c r="B8012" s="1">
        <v>450098</v>
      </c>
      <c r="C8012" s="1" t="s">
        <v>32898</v>
      </c>
      <c r="D8012" s="1" t="s">
        <v>78</v>
      </c>
      <c r="E8012" s="1" t="s">
        <v>1849</v>
      </c>
      <c r="F8012" s="1" t="s">
        <v>32900</v>
      </c>
      <c r="G8012" s="1" t="s">
        <v>655</v>
      </c>
      <c r="H8012">
        <v>450098</v>
      </c>
      <c r="I8012" s="1" t="s">
        <v>41</v>
      </c>
      <c r="J8012">
        <v>50</v>
      </c>
    </row>
    <row r="8013" spans="1:10" hidden="1" x14ac:dyDescent="0.25">
      <c r="A8013" s="24" t="str">
        <f t="shared" si="127"/>
        <v>450127ARCELOR (BERTON SICARD)</v>
      </c>
      <c r="B8013" s="1">
        <v>450127</v>
      </c>
      <c r="C8013" s="1" t="s">
        <v>32898</v>
      </c>
      <c r="D8013" s="1" t="s">
        <v>78</v>
      </c>
      <c r="E8013" s="1" t="s">
        <v>2187</v>
      </c>
      <c r="F8013" s="1" t="s">
        <v>32900</v>
      </c>
      <c r="G8013" s="1" t="s">
        <v>655</v>
      </c>
      <c r="H8013">
        <v>450127</v>
      </c>
      <c r="I8013" s="1" t="s">
        <v>41</v>
      </c>
      <c r="J8013">
        <v>1</v>
      </c>
    </row>
    <row r="8014" spans="1:10" hidden="1" x14ac:dyDescent="0.25">
      <c r="A8014" s="24" t="str">
        <f t="shared" si="127"/>
        <v>450129ARCELOR (BERTON SICARD)</v>
      </c>
      <c r="B8014" s="1">
        <v>450129</v>
      </c>
      <c r="C8014" s="1" t="s">
        <v>32898</v>
      </c>
      <c r="D8014" s="1" t="s">
        <v>78</v>
      </c>
      <c r="E8014" s="1" t="s">
        <v>2188</v>
      </c>
      <c r="F8014" s="1" t="s">
        <v>32900</v>
      </c>
      <c r="G8014" s="1" t="s">
        <v>655</v>
      </c>
      <c r="H8014">
        <v>450129</v>
      </c>
      <c r="I8014" s="1" t="s">
        <v>41</v>
      </c>
      <c r="J8014">
        <v>1</v>
      </c>
    </row>
    <row r="8015" spans="1:10" hidden="1" x14ac:dyDescent="0.25">
      <c r="A8015" s="24" t="str">
        <f t="shared" si="127"/>
        <v>450138ARCELOR (BERTON SICARD)</v>
      </c>
      <c r="B8015" s="1">
        <v>450138</v>
      </c>
      <c r="C8015" s="1" t="s">
        <v>32898</v>
      </c>
      <c r="D8015" s="1" t="s">
        <v>32837</v>
      </c>
      <c r="E8015" s="1" t="s">
        <v>2189</v>
      </c>
      <c r="F8015" s="1" t="s">
        <v>32900</v>
      </c>
      <c r="G8015" s="1" t="s">
        <v>655</v>
      </c>
      <c r="H8015">
        <v>450138</v>
      </c>
      <c r="I8015" s="1" t="s">
        <v>41</v>
      </c>
      <c r="J8015">
        <v>1</v>
      </c>
    </row>
    <row r="8016" spans="1:10" hidden="1" x14ac:dyDescent="0.25">
      <c r="A8016" s="24" t="str">
        <f t="shared" si="127"/>
        <v>460046ARCELOR (BERTON SICARD)</v>
      </c>
      <c r="B8016" s="1">
        <v>460046</v>
      </c>
      <c r="C8016" s="1" t="s">
        <v>32898</v>
      </c>
      <c r="D8016" s="1" t="s">
        <v>78</v>
      </c>
      <c r="E8016" s="1" t="s">
        <v>2408</v>
      </c>
      <c r="F8016" s="1" t="s">
        <v>32900</v>
      </c>
      <c r="G8016" s="1" t="s">
        <v>655</v>
      </c>
      <c r="H8016">
        <v>460046</v>
      </c>
      <c r="I8016" s="1" t="s">
        <v>41</v>
      </c>
      <c r="J8016">
        <v>4</v>
      </c>
    </row>
    <row r="8017" spans="1:10" hidden="1" x14ac:dyDescent="0.25">
      <c r="A8017" s="24" t="str">
        <f t="shared" si="127"/>
        <v>460047ARCELOR (BERTON SICARD)</v>
      </c>
      <c r="B8017" s="1">
        <v>460047</v>
      </c>
      <c r="C8017" s="1" t="s">
        <v>32898</v>
      </c>
      <c r="D8017" s="1" t="s">
        <v>78</v>
      </c>
      <c r="E8017" s="1" t="s">
        <v>2409</v>
      </c>
      <c r="F8017" s="1" t="s">
        <v>32900</v>
      </c>
      <c r="G8017" s="1" t="s">
        <v>655</v>
      </c>
      <c r="H8017">
        <v>460047</v>
      </c>
      <c r="I8017" s="1" t="s">
        <v>41</v>
      </c>
      <c r="J8017">
        <v>4</v>
      </c>
    </row>
    <row r="8018" spans="1:10" hidden="1" x14ac:dyDescent="0.25">
      <c r="A8018" s="24" t="str">
        <f t="shared" si="127"/>
        <v>460048ARCELOR (BERTON SICARD)</v>
      </c>
      <c r="B8018" s="1">
        <v>460048</v>
      </c>
      <c r="C8018" s="1" t="s">
        <v>32898</v>
      </c>
      <c r="D8018" s="1" t="s">
        <v>78</v>
      </c>
      <c r="E8018" s="1" t="s">
        <v>2410</v>
      </c>
      <c r="F8018" s="1" t="s">
        <v>32900</v>
      </c>
      <c r="G8018" s="1" t="s">
        <v>655</v>
      </c>
      <c r="H8018">
        <v>460048</v>
      </c>
      <c r="I8018" s="1" t="s">
        <v>41</v>
      </c>
      <c r="J8018">
        <v>4</v>
      </c>
    </row>
    <row r="8019" spans="1:10" hidden="1" x14ac:dyDescent="0.25">
      <c r="A8019" s="24" t="str">
        <f t="shared" si="127"/>
        <v>460049ARCELOR (BERTON SICARD)</v>
      </c>
      <c r="B8019" s="1">
        <v>460049</v>
      </c>
      <c r="C8019" s="1" t="s">
        <v>32898</v>
      </c>
      <c r="D8019" s="1" t="s">
        <v>78</v>
      </c>
      <c r="E8019" s="1" t="s">
        <v>2411</v>
      </c>
      <c r="F8019" s="1" t="s">
        <v>32900</v>
      </c>
      <c r="G8019" s="1" t="s">
        <v>655</v>
      </c>
      <c r="H8019">
        <v>460049</v>
      </c>
      <c r="I8019" s="1" t="s">
        <v>41</v>
      </c>
      <c r="J8019">
        <v>4</v>
      </c>
    </row>
    <row r="8020" spans="1:10" hidden="1" x14ac:dyDescent="0.25">
      <c r="A8020" s="24" t="str">
        <f t="shared" si="127"/>
        <v>460062ARCELOR (BERTON SICARD)</v>
      </c>
      <c r="B8020" s="1">
        <v>460062</v>
      </c>
      <c r="C8020" s="1" t="s">
        <v>32898</v>
      </c>
      <c r="D8020" s="1" t="s">
        <v>78</v>
      </c>
      <c r="E8020" s="1" t="s">
        <v>2412</v>
      </c>
      <c r="F8020" s="1" t="s">
        <v>32900</v>
      </c>
      <c r="G8020" s="1" t="s">
        <v>655</v>
      </c>
      <c r="H8020">
        <v>460062</v>
      </c>
      <c r="I8020" s="1" t="s">
        <v>41</v>
      </c>
      <c r="J8020">
        <v>4</v>
      </c>
    </row>
    <row r="8021" spans="1:10" hidden="1" x14ac:dyDescent="0.25">
      <c r="A8021" s="24" t="str">
        <f t="shared" si="127"/>
        <v>460063ARCELOR (BERTON SICARD)</v>
      </c>
      <c r="B8021" s="1">
        <v>460063</v>
      </c>
      <c r="C8021" s="1" t="s">
        <v>32898</v>
      </c>
      <c r="D8021" s="1" t="s">
        <v>78</v>
      </c>
      <c r="E8021" s="1" t="s">
        <v>2413</v>
      </c>
      <c r="F8021" s="1" t="s">
        <v>32900</v>
      </c>
      <c r="G8021" s="1" t="s">
        <v>655</v>
      </c>
      <c r="H8021">
        <v>460063</v>
      </c>
      <c r="I8021" s="1" t="s">
        <v>41</v>
      </c>
      <c r="J8021">
        <v>4</v>
      </c>
    </row>
    <row r="8022" spans="1:10" hidden="1" x14ac:dyDescent="0.25">
      <c r="A8022" s="24" t="str">
        <f t="shared" si="127"/>
        <v>460100ARCELOR (BERTON SICARD)</v>
      </c>
      <c r="B8022" s="1">
        <v>460100</v>
      </c>
      <c r="C8022" s="1" t="s">
        <v>32898</v>
      </c>
      <c r="D8022" s="1" t="s">
        <v>78</v>
      </c>
      <c r="E8022" s="1" t="s">
        <v>2192</v>
      </c>
      <c r="F8022" s="1" t="s">
        <v>32900</v>
      </c>
      <c r="G8022" s="1" t="s">
        <v>655</v>
      </c>
      <c r="H8022">
        <v>460100</v>
      </c>
      <c r="I8022" s="1" t="s">
        <v>41</v>
      </c>
      <c r="J8022">
        <v>1</v>
      </c>
    </row>
    <row r="8023" spans="1:10" hidden="1" x14ac:dyDescent="0.25">
      <c r="A8023" s="24" t="str">
        <f t="shared" si="127"/>
        <v>460101ARCELOR (BERTON SICARD)</v>
      </c>
      <c r="B8023" s="1">
        <v>460101</v>
      </c>
      <c r="C8023" s="1" t="s">
        <v>32898</v>
      </c>
      <c r="D8023" s="1" t="s">
        <v>78</v>
      </c>
      <c r="E8023" s="1" t="s">
        <v>2414</v>
      </c>
      <c r="F8023" s="1" t="s">
        <v>32900</v>
      </c>
      <c r="G8023" s="1" t="s">
        <v>655</v>
      </c>
      <c r="H8023">
        <v>460101</v>
      </c>
      <c r="I8023" s="1" t="s">
        <v>41</v>
      </c>
      <c r="J8023">
        <v>1</v>
      </c>
    </row>
    <row r="8024" spans="1:10" hidden="1" x14ac:dyDescent="0.25">
      <c r="A8024" s="24" t="str">
        <f t="shared" si="127"/>
        <v>460102ARCELOR (BERTON SICARD)</v>
      </c>
      <c r="B8024" s="1">
        <v>460102</v>
      </c>
      <c r="C8024" s="1" t="s">
        <v>32898</v>
      </c>
      <c r="D8024" s="1" t="s">
        <v>78</v>
      </c>
      <c r="E8024" s="1" t="s">
        <v>2415</v>
      </c>
      <c r="F8024" s="1" t="s">
        <v>32900</v>
      </c>
      <c r="G8024" s="1" t="s">
        <v>655</v>
      </c>
      <c r="H8024">
        <v>460102</v>
      </c>
      <c r="I8024" s="1" t="s">
        <v>41</v>
      </c>
      <c r="J8024">
        <v>1</v>
      </c>
    </row>
    <row r="8025" spans="1:10" hidden="1" x14ac:dyDescent="0.25">
      <c r="A8025" s="24" t="str">
        <f t="shared" si="127"/>
        <v>460103ARCELOR (BERTON SICARD)</v>
      </c>
      <c r="B8025" s="1">
        <v>460103</v>
      </c>
      <c r="C8025" s="1" t="s">
        <v>32898</v>
      </c>
      <c r="D8025" s="1" t="s">
        <v>78</v>
      </c>
      <c r="E8025" s="1" t="s">
        <v>2193</v>
      </c>
      <c r="F8025" s="1" t="s">
        <v>32900</v>
      </c>
      <c r="G8025" s="1" t="s">
        <v>655</v>
      </c>
      <c r="H8025">
        <v>460103</v>
      </c>
      <c r="I8025" s="1" t="s">
        <v>41</v>
      </c>
      <c r="J8025">
        <v>1</v>
      </c>
    </row>
    <row r="8026" spans="1:10" hidden="1" x14ac:dyDescent="0.25">
      <c r="A8026" s="24" t="str">
        <f t="shared" si="127"/>
        <v>460104ARCELOR (BERTON SICARD)</v>
      </c>
      <c r="B8026" s="1">
        <v>460104</v>
      </c>
      <c r="C8026" s="1" t="s">
        <v>32898</v>
      </c>
      <c r="D8026" s="1" t="s">
        <v>78</v>
      </c>
      <c r="E8026" s="1" t="s">
        <v>2194</v>
      </c>
      <c r="F8026" s="1" t="s">
        <v>32900</v>
      </c>
      <c r="G8026" s="1" t="s">
        <v>655</v>
      </c>
      <c r="H8026">
        <v>460104</v>
      </c>
      <c r="I8026" s="1" t="s">
        <v>41</v>
      </c>
      <c r="J8026">
        <v>1</v>
      </c>
    </row>
    <row r="8027" spans="1:10" hidden="1" x14ac:dyDescent="0.25">
      <c r="A8027" s="24" t="str">
        <f t="shared" si="127"/>
        <v>510000ARCELOR (BERTON SICARD)</v>
      </c>
      <c r="B8027" s="1">
        <v>510000</v>
      </c>
      <c r="C8027" s="1" t="s">
        <v>32898</v>
      </c>
      <c r="D8027" s="1" t="s">
        <v>78</v>
      </c>
      <c r="E8027" s="1" t="s">
        <v>1850</v>
      </c>
      <c r="F8027" s="1" t="s">
        <v>32900</v>
      </c>
      <c r="G8027" s="1" t="s">
        <v>655</v>
      </c>
      <c r="H8027">
        <v>510000</v>
      </c>
      <c r="I8027" s="1" t="s">
        <v>41</v>
      </c>
      <c r="J8027">
        <v>6.5</v>
      </c>
    </row>
    <row r="8028" spans="1:10" hidden="1" x14ac:dyDescent="0.25">
      <c r="A8028" s="24" t="str">
        <f t="shared" si="127"/>
        <v>510001ARCELOR (BERTON SICARD)</v>
      </c>
      <c r="B8028" s="1">
        <v>510001</v>
      </c>
      <c r="C8028" s="1" t="s">
        <v>32898</v>
      </c>
      <c r="D8028" s="1" t="s">
        <v>78</v>
      </c>
      <c r="E8028" s="1" t="s">
        <v>1851</v>
      </c>
      <c r="F8028" s="1" t="s">
        <v>32900</v>
      </c>
      <c r="G8028" s="1" t="s">
        <v>655</v>
      </c>
      <c r="H8028">
        <v>510001</v>
      </c>
      <c r="I8028" s="1" t="s">
        <v>41</v>
      </c>
      <c r="J8028">
        <v>6.5</v>
      </c>
    </row>
    <row r="8029" spans="1:10" hidden="1" x14ac:dyDescent="0.25">
      <c r="A8029" s="24" t="str">
        <f t="shared" si="127"/>
        <v>510002ARCELOR (BERTON SICARD)</v>
      </c>
      <c r="B8029" s="1">
        <v>510002</v>
      </c>
      <c r="C8029" s="1" t="s">
        <v>32898</v>
      </c>
      <c r="D8029" s="1" t="s">
        <v>78</v>
      </c>
      <c r="E8029" s="1" t="s">
        <v>717</v>
      </c>
      <c r="F8029" s="1" t="s">
        <v>32900</v>
      </c>
      <c r="G8029" s="1" t="s">
        <v>655</v>
      </c>
      <c r="H8029">
        <v>510002</v>
      </c>
      <c r="I8029" s="1" t="s">
        <v>41</v>
      </c>
      <c r="J8029">
        <v>6.5</v>
      </c>
    </row>
    <row r="8030" spans="1:10" hidden="1" x14ac:dyDescent="0.25">
      <c r="A8030" s="24" t="str">
        <f t="shared" si="127"/>
        <v>510003ARCELOR (BERTON SICARD)</v>
      </c>
      <c r="B8030" s="1">
        <v>510003</v>
      </c>
      <c r="C8030" s="1" t="s">
        <v>32898</v>
      </c>
      <c r="D8030" s="1" t="s">
        <v>78</v>
      </c>
      <c r="E8030" s="1" t="s">
        <v>719</v>
      </c>
      <c r="F8030" s="1" t="s">
        <v>32900</v>
      </c>
      <c r="G8030" s="1" t="s">
        <v>655</v>
      </c>
      <c r="H8030">
        <v>510003</v>
      </c>
      <c r="I8030" s="1" t="s">
        <v>41</v>
      </c>
      <c r="J8030">
        <v>6.5</v>
      </c>
    </row>
    <row r="8031" spans="1:10" hidden="1" x14ac:dyDescent="0.25">
      <c r="A8031" s="24" t="str">
        <f t="shared" si="127"/>
        <v>510004ARCELOR (BERTON SICARD)</v>
      </c>
      <c r="B8031" s="1">
        <v>510004</v>
      </c>
      <c r="C8031" s="1" t="s">
        <v>32898</v>
      </c>
      <c r="D8031" s="1" t="s">
        <v>78</v>
      </c>
      <c r="E8031" s="1" t="s">
        <v>1852</v>
      </c>
      <c r="F8031" s="1" t="s">
        <v>32900</v>
      </c>
      <c r="G8031" s="1" t="s">
        <v>655</v>
      </c>
      <c r="H8031">
        <v>510004</v>
      </c>
      <c r="I8031" s="1" t="s">
        <v>41</v>
      </c>
      <c r="J8031">
        <v>6.5</v>
      </c>
    </row>
    <row r="8032" spans="1:10" hidden="1" x14ac:dyDescent="0.25">
      <c r="A8032" s="24" t="str">
        <f t="shared" si="127"/>
        <v>510005ARCELOR (BERTON SICARD)</v>
      </c>
      <c r="B8032" s="1">
        <v>510005</v>
      </c>
      <c r="C8032" s="1" t="s">
        <v>32898</v>
      </c>
      <c r="D8032" s="1" t="s">
        <v>78</v>
      </c>
      <c r="E8032" s="1" t="s">
        <v>1853</v>
      </c>
      <c r="F8032" s="1" t="s">
        <v>32900</v>
      </c>
      <c r="G8032" s="1" t="s">
        <v>655</v>
      </c>
      <c r="H8032">
        <v>510005</v>
      </c>
      <c r="I8032" s="1" t="s">
        <v>41</v>
      </c>
      <c r="J8032">
        <v>6.5</v>
      </c>
    </row>
    <row r="8033" spans="1:10" hidden="1" x14ac:dyDescent="0.25">
      <c r="A8033" s="24" t="str">
        <f t="shared" si="127"/>
        <v>510006ARCELOR (BERTON SICARD)</v>
      </c>
      <c r="B8033" s="1">
        <v>510006</v>
      </c>
      <c r="C8033" s="1" t="s">
        <v>32898</v>
      </c>
      <c r="D8033" s="1" t="s">
        <v>78</v>
      </c>
      <c r="E8033" s="1" t="s">
        <v>693</v>
      </c>
      <c r="F8033" s="1" t="s">
        <v>32900</v>
      </c>
      <c r="G8033" s="1" t="s">
        <v>655</v>
      </c>
      <c r="H8033">
        <v>510006</v>
      </c>
      <c r="I8033" s="1" t="s">
        <v>41</v>
      </c>
      <c r="J8033">
        <v>6.5</v>
      </c>
    </row>
    <row r="8034" spans="1:10" hidden="1" x14ac:dyDescent="0.25">
      <c r="A8034" s="24" t="str">
        <f t="shared" si="127"/>
        <v>510007ARCELOR (BERTON SICARD)</v>
      </c>
      <c r="B8034" s="1">
        <v>510007</v>
      </c>
      <c r="C8034" s="1" t="s">
        <v>32898</v>
      </c>
      <c r="D8034" s="1" t="s">
        <v>78</v>
      </c>
      <c r="E8034" s="1" t="s">
        <v>695</v>
      </c>
      <c r="F8034" s="1" t="s">
        <v>32900</v>
      </c>
      <c r="G8034" s="1" t="s">
        <v>655</v>
      </c>
      <c r="H8034">
        <v>510007</v>
      </c>
      <c r="I8034" s="1" t="s">
        <v>41</v>
      </c>
      <c r="J8034">
        <v>6.5</v>
      </c>
    </row>
    <row r="8035" spans="1:10" hidden="1" x14ac:dyDescent="0.25">
      <c r="A8035" s="24" t="str">
        <f t="shared" si="127"/>
        <v>510008ARCELOR (BERTON SICARD)</v>
      </c>
      <c r="B8035" s="1">
        <v>510008</v>
      </c>
      <c r="C8035" s="1" t="s">
        <v>32898</v>
      </c>
      <c r="D8035" s="1" t="s">
        <v>78</v>
      </c>
      <c r="E8035" s="1" t="s">
        <v>1854</v>
      </c>
      <c r="F8035" s="1" t="s">
        <v>32900</v>
      </c>
      <c r="G8035" s="1" t="s">
        <v>655</v>
      </c>
      <c r="H8035">
        <v>510008</v>
      </c>
      <c r="I8035" s="1" t="s">
        <v>41</v>
      </c>
      <c r="J8035">
        <v>6.5</v>
      </c>
    </row>
    <row r="8036" spans="1:10" hidden="1" x14ac:dyDescent="0.25">
      <c r="A8036" s="24" t="str">
        <f t="shared" si="127"/>
        <v>510008/1ARCELOR (BERTON SICARD)</v>
      </c>
      <c r="B8036" s="1" t="s">
        <v>1855</v>
      </c>
      <c r="C8036" s="1" t="s">
        <v>32898</v>
      </c>
      <c r="D8036" s="1" t="s">
        <v>78</v>
      </c>
      <c r="E8036" s="1" t="s">
        <v>1856</v>
      </c>
      <c r="F8036" s="1" t="s">
        <v>32900</v>
      </c>
      <c r="G8036" s="1" t="s">
        <v>655</v>
      </c>
      <c r="H8036" t="s">
        <v>1855</v>
      </c>
      <c r="I8036" s="1" t="s">
        <v>41</v>
      </c>
      <c r="J8036">
        <v>1</v>
      </c>
    </row>
    <row r="8037" spans="1:10" hidden="1" x14ac:dyDescent="0.25">
      <c r="A8037" s="24" t="str">
        <f t="shared" si="127"/>
        <v>510010ARCELOR (BERTON SICARD)</v>
      </c>
      <c r="B8037" s="1">
        <v>510010</v>
      </c>
      <c r="C8037" s="1" t="s">
        <v>32898</v>
      </c>
      <c r="D8037" s="1" t="s">
        <v>78</v>
      </c>
      <c r="E8037" s="1" t="s">
        <v>1857</v>
      </c>
      <c r="F8037" s="1" t="s">
        <v>32900</v>
      </c>
      <c r="G8037" s="1" t="s">
        <v>655</v>
      </c>
      <c r="H8037">
        <v>510010</v>
      </c>
      <c r="I8037" s="1" t="s">
        <v>41</v>
      </c>
      <c r="J8037">
        <v>6.5</v>
      </c>
    </row>
    <row r="8038" spans="1:10" hidden="1" x14ac:dyDescent="0.25">
      <c r="A8038" s="24" t="str">
        <f t="shared" si="127"/>
        <v>510012ARCELOR (BERTON SICARD)</v>
      </c>
      <c r="B8038" s="1">
        <v>510012</v>
      </c>
      <c r="C8038" s="1" t="s">
        <v>32898</v>
      </c>
      <c r="D8038" s="1" t="s">
        <v>78</v>
      </c>
      <c r="E8038" s="1" t="s">
        <v>1858</v>
      </c>
      <c r="F8038" s="1" t="s">
        <v>32900</v>
      </c>
      <c r="G8038" s="1" t="s">
        <v>655</v>
      </c>
      <c r="H8038">
        <v>510012</v>
      </c>
      <c r="I8038" s="1" t="s">
        <v>41</v>
      </c>
      <c r="J8038">
        <v>6.5</v>
      </c>
    </row>
    <row r="8039" spans="1:10" hidden="1" x14ac:dyDescent="0.25">
      <c r="A8039" s="24" t="str">
        <f t="shared" si="127"/>
        <v>510013ARCELOR (BERTON SICARD)</v>
      </c>
      <c r="B8039" s="1">
        <v>510013</v>
      </c>
      <c r="C8039" s="1" t="s">
        <v>32898</v>
      </c>
      <c r="D8039" s="1" t="s">
        <v>78</v>
      </c>
      <c r="E8039" s="1" t="s">
        <v>1859</v>
      </c>
      <c r="F8039" s="1" t="s">
        <v>32900</v>
      </c>
      <c r="G8039" s="1" t="s">
        <v>655</v>
      </c>
      <c r="H8039">
        <v>510013</v>
      </c>
      <c r="I8039" s="1" t="s">
        <v>41</v>
      </c>
      <c r="J8039">
        <v>6.5</v>
      </c>
    </row>
    <row r="8040" spans="1:10" hidden="1" x14ac:dyDescent="0.25">
      <c r="A8040" s="24" t="str">
        <f t="shared" si="127"/>
        <v>510014ARCELOR (BERTON SICARD)</v>
      </c>
      <c r="B8040" s="1">
        <v>510014</v>
      </c>
      <c r="C8040" s="1" t="s">
        <v>32898</v>
      </c>
      <c r="D8040" s="1" t="s">
        <v>78</v>
      </c>
      <c r="E8040" s="1" t="s">
        <v>1860</v>
      </c>
      <c r="F8040" s="1" t="s">
        <v>32900</v>
      </c>
      <c r="G8040" s="1" t="s">
        <v>655</v>
      </c>
      <c r="H8040">
        <v>510014</v>
      </c>
      <c r="I8040" s="1" t="s">
        <v>41</v>
      </c>
      <c r="J8040">
        <v>6.5</v>
      </c>
    </row>
    <row r="8041" spans="1:10" hidden="1" x14ac:dyDescent="0.25">
      <c r="A8041" s="24" t="str">
        <f t="shared" si="127"/>
        <v>510015ARCELOR (BERTON SICARD)</v>
      </c>
      <c r="B8041" s="1">
        <v>510015</v>
      </c>
      <c r="C8041" s="1" t="s">
        <v>32898</v>
      </c>
      <c r="D8041" s="1" t="s">
        <v>78</v>
      </c>
      <c r="E8041" s="1" t="s">
        <v>742</v>
      </c>
      <c r="F8041" s="1" t="s">
        <v>32900</v>
      </c>
      <c r="G8041" s="1" t="s">
        <v>655</v>
      </c>
      <c r="H8041">
        <v>510015</v>
      </c>
      <c r="I8041" s="1" t="s">
        <v>41</v>
      </c>
      <c r="J8041">
        <v>6.5</v>
      </c>
    </row>
    <row r="8042" spans="1:10" hidden="1" x14ac:dyDescent="0.25">
      <c r="A8042" s="24" t="str">
        <f t="shared" si="127"/>
        <v>510020ARCELOR (BERTON SICARD)</v>
      </c>
      <c r="B8042" s="1">
        <v>510020</v>
      </c>
      <c r="C8042" s="1" t="s">
        <v>32898</v>
      </c>
      <c r="D8042" s="1" t="s">
        <v>78</v>
      </c>
      <c r="E8042" s="1" t="s">
        <v>1861</v>
      </c>
      <c r="F8042" s="1" t="s">
        <v>32900</v>
      </c>
      <c r="G8042" s="1" t="s">
        <v>655</v>
      </c>
      <c r="H8042">
        <v>510020</v>
      </c>
      <c r="I8042" s="1" t="s">
        <v>41</v>
      </c>
      <c r="J8042">
        <v>6.5</v>
      </c>
    </row>
    <row r="8043" spans="1:10" hidden="1" x14ac:dyDescent="0.25">
      <c r="A8043" s="24" t="str">
        <f t="shared" si="127"/>
        <v>510021ARCELOR (BERTON SICARD)</v>
      </c>
      <c r="B8043" s="1">
        <v>510021</v>
      </c>
      <c r="C8043" s="1" t="s">
        <v>32898</v>
      </c>
      <c r="D8043" s="1" t="s">
        <v>78</v>
      </c>
      <c r="E8043" s="1" t="s">
        <v>1740</v>
      </c>
      <c r="F8043" s="1" t="s">
        <v>32900</v>
      </c>
      <c r="G8043" s="1" t="s">
        <v>655</v>
      </c>
      <c r="H8043">
        <v>510021</v>
      </c>
      <c r="I8043" s="1" t="s">
        <v>41</v>
      </c>
      <c r="J8043">
        <v>6.5</v>
      </c>
    </row>
    <row r="8044" spans="1:10" hidden="1" x14ac:dyDescent="0.25">
      <c r="A8044" s="24" t="str">
        <f t="shared" si="127"/>
        <v>510023ARCELOR (BERTON SICARD)</v>
      </c>
      <c r="B8044" s="1">
        <v>510023</v>
      </c>
      <c r="C8044" s="1" t="s">
        <v>32898</v>
      </c>
      <c r="D8044" s="1" t="s">
        <v>78</v>
      </c>
      <c r="E8044" s="1" t="s">
        <v>1863</v>
      </c>
      <c r="F8044" s="1" t="s">
        <v>32900</v>
      </c>
      <c r="G8044" s="1" t="s">
        <v>655</v>
      </c>
      <c r="H8044">
        <v>510023</v>
      </c>
      <c r="I8044" s="1" t="s">
        <v>41</v>
      </c>
      <c r="J8044">
        <v>6.5</v>
      </c>
    </row>
    <row r="8045" spans="1:10" hidden="1" x14ac:dyDescent="0.25">
      <c r="A8045" s="24" t="str">
        <f t="shared" si="127"/>
        <v>433001ARCELOR (BERTON SICARD)</v>
      </c>
      <c r="B8045" s="1">
        <v>433001</v>
      </c>
      <c r="C8045" s="1" t="s">
        <v>32898</v>
      </c>
      <c r="D8045" s="1" t="s">
        <v>168</v>
      </c>
      <c r="E8045" s="1" t="s">
        <v>2475</v>
      </c>
      <c r="F8045" s="1" t="s">
        <v>32900</v>
      </c>
      <c r="G8045" s="1" t="s">
        <v>655</v>
      </c>
      <c r="H8045">
        <v>433001</v>
      </c>
      <c r="I8045" s="1" t="s">
        <v>41</v>
      </c>
      <c r="J8045">
        <v>6.5</v>
      </c>
    </row>
    <row r="8046" spans="1:10" hidden="1" x14ac:dyDescent="0.25">
      <c r="A8046" s="24" t="str">
        <f t="shared" si="127"/>
        <v>510026ARCELOR (BERTON SICARD)</v>
      </c>
      <c r="B8046" s="1">
        <v>510026</v>
      </c>
      <c r="C8046" s="1" t="s">
        <v>32898</v>
      </c>
      <c r="D8046" s="1" t="s">
        <v>78</v>
      </c>
      <c r="E8046" s="1" t="s">
        <v>1864</v>
      </c>
      <c r="F8046" s="1" t="s">
        <v>32900</v>
      </c>
      <c r="G8046" s="1" t="s">
        <v>655</v>
      </c>
      <c r="H8046">
        <v>510026</v>
      </c>
      <c r="I8046" s="1" t="s">
        <v>41</v>
      </c>
      <c r="J8046">
        <v>6.5</v>
      </c>
    </row>
    <row r="8047" spans="1:10" hidden="1" x14ac:dyDescent="0.25">
      <c r="A8047" s="24" t="str">
        <f t="shared" si="127"/>
        <v>510027ARCELOR (BERTON SICARD)</v>
      </c>
      <c r="B8047" s="1">
        <v>510027</v>
      </c>
      <c r="C8047" s="1" t="s">
        <v>32898</v>
      </c>
      <c r="D8047" s="1" t="s">
        <v>78</v>
      </c>
      <c r="E8047" s="1" t="s">
        <v>1865</v>
      </c>
      <c r="F8047" s="1" t="s">
        <v>32900</v>
      </c>
      <c r="G8047" s="1" t="s">
        <v>655</v>
      </c>
      <c r="H8047">
        <v>510027</v>
      </c>
      <c r="I8047" s="1" t="s">
        <v>41</v>
      </c>
      <c r="J8047">
        <v>6.5</v>
      </c>
    </row>
    <row r="8048" spans="1:10" hidden="1" x14ac:dyDescent="0.25">
      <c r="A8048" s="24" t="str">
        <f t="shared" si="127"/>
        <v>510028ARCELOR (BERTON SICARD)</v>
      </c>
      <c r="B8048" s="1">
        <v>510028</v>
      </c>
      <c r="C8048" s="1" t="s">
        <v>32898</v>
      </c>
      <c r="D8048" s="1" t="s">
        <v>78</v>
      </c>
      <c r="E8048" s="1" t="s">
        <v>1866</v>
      </c>
      <c r="F8048" s="1" t="s">
        <v>32900</v>
      </c>
      <c r="G8048" s="1" t="s">
        <v>655</v>
      </c>
      <c r="H8048">
        <v>510028</v>
      </c>
      <c r="I8048" s="1" t="s">
        <v>41</v>
      </c>
      <c r="J8048">
        <v>6.5</v>
      </c>
    </row>
    <row r="8049" spans="1:10" hidden="1" x14ac:dyDescent="0.25">
      <c r="A8049" s="24" t="str">
        <f t="shared" si="127"/>
        <v>513004ARCELOR (BERTON SICARD)</v>
      </c>
      <c r="B8049" s="1">
        <v>513004</v>
      </c>
      <c r="C8049" s="1" t="s">
        <v>32898</v>
      </c>
      <c r="D8049" s="1" t="s">
        <v>78</v>
      </c>
      <c r="E8049" s="1" t="s">
        <v>1867</v>
      </c>
      <c r="F8049" s="1" t="s">
        <v>32900</v>
      </c>
      <c r="G8049" s="1" t="s">
        <v>655</v>
      </c>
      <c r="H8049">
        <v>513004</v>
      </c>
      <c r="I8049" s="1" t="s">
        <v>41</v>
      </c>
      <c r="J8049">
        <v>6.5</v>
      </c>
    </row>
    <row r="8050" spans="1:10" hidden="1" x14ac:dyDescent="0.25">
      <c r="A8050" s="24" t="str">
        <f t="shared" si="127"/>
        <v>513006ARCELOR (BERTON SICARD)</v>
      </c>
      <c r="B8050" s="1">
        <v>513006</v>
      </c>
      <c r="C8050" s="1" t="s">
        <v>32898</v>
      </c>
      <c r="D8050" s="1" t="s">
        <v>78</v>
      </c>
      <c r="E8050" s="1" t="s">
        <v>2196</v>
      </c>
      <c r="F8050" s="1" t="s">
        <v>32900</v>
      </c>
      <c r="G8050" s="1" t="s">
        <v>655</v>
      </c>
      <c r="H8050">
        <v>513006</v>
      </c>
      <c r="I8050" s="1" t="s">
        <v>41</v>
      </c>
      <c r="J8050">
        <v>6.5</v>
      </c>
    </row>
    <row r="8051" spans="1:10" hidden="1" x14ac:dyDescent="0.25">
      <c r="A8051" s="24" t="str">
        <f t="shared" si="127"/>
        <v>513007ARCELOR (BERTON SICARD)</v>
      </c>
      <c r="B8051" s="1">
        <v>513007</v>
      </c>
      <c r="C8051" s="1" t="s">
        <v>32898</v>
      </c>
      <c r="D8051" s="1" t="s">
        <v>78</v>
      </c>
      <c r="E8051" s="1" t="s">
        <v>1868</v>
      </c>
      <c r="F8051" s="1" t="s">
        <v>32900</v>
      </c>
      <c r="G8051" s="1" t="s">
        <v>655</v>
      </c>
      <c r="H8051">
        <v>513007</v>
      </c>
      <c r="I8051" s="1" t="s">
        <v>41</v>
      </c>
      <c r="J8051">
        <v>6.5</v>
      </c>
    </row>
    <row r="8052" spans="1:10" hidden="1" x14ac:dyDescent="0.25">
      <c r="A8052" s="24" t="str">
        <f t="shared" si="127"/>
        <v>520002ARCELOR (BERTON SICARD)</v>
      </c>
      <c r="B8052" s="1">
        <v>520002</v>
      </c>
      <c r="C8052" s="1" t="s">
        <v>32898</v>
      </c>
      <c r="D8052" s="1" t="s">
        <v>78</v>
      </c>
      <c r="E8052" s="1" t="s">
        <v>1869</v>
      </c>
      <c r="F8052" s="1" t="s">
        <v>32900</v>
      </c>
      <c r="G8052" s="1" t="s">
        <v>655</v>
      </c>
      <c r="H8052">
        <v>520002</v>
      </c>
      <c r="I8052" s="1" t="s">
        <v>41</v>
      </c>
      <c r="J8052">
        <v>6.5</v>
      </c>
    </row>
    <row r="8053" spans="1:10" hidden="1" x14ac:dyDescent="0.25">
      <c r="A8053" s="24" t="str">
        <f t="shared" si="127"/>
        <v>520003ARCELOR (BERTON SICARD)</v>
      </c>
      <c r="B8053" s="1">
        <v>520003</v>
      </c>
      <c r="C8053" s="1" t="s">
        <v>32898</v>
      </c>
      <c r="D8053" s="1" t="s">
        <v>168</v>
      </c>
      <c r="E8053" s="1" t="s">
        <v>1870</v>
      </c>
      <c r="F8053" s="1" t="s">
        <v>32900</v>
      </c>
      <c r="G8053" s="1" t="s">
        <v>655</v>
      </c>
      <c r="H8053">
        <v>520003</v>
      </c>
      <c r="I8053" s="1" t="s">
        <v>41</v>
      </c>
      <c r="J8053">
        <v>6.5</v>
      </c>
    </row>
    <row r="8054" spans="1:10" hidden="1" x14ac:dyDescent="0.25">
      <c r="A8054" s="24" t="str">
        <f t="shared" si="127"/>
        <v>520004ARCELOR (BERTON SICARD)</v>
      </c>
      <c r="B8054" s="1">
        <v>520004</v>
      </c>
      <c r="C8054" s="1" t="s">
        <v>32898</v>
      </c>
      <c r="D8054" s="1" t="s">
        <v>168</v>
      </c>
      <c r="E8054" s="1" t="s">
        <v>1871</v>
      </c>
      <c r="F8054" s="1" t="s">
        <v>32900</v>
      </c>
      <c r="G8054" s="1" t="s">
        <v>655</v>
      </c>
      <c r="H8054">
        <v>520004</v>
      </c>
      <c r="I8054" s="1" t="s">
        <v>41</v>
      </c>
      <c r="J8054">
        <v>6.5</v>
      </c>
    </row>
    <row r="8055" spans="1:10" hidden="1" x14ac:dyDescent="0.25">
      <c r="A8055" s="24" t="str">
        <f t="shared" si="127"/>
        <v>520005ARCELOR (BERTON SICARD)</v>
      </c>
      <c r="B8055" s="1">
        <v>520005</v>
      </c>
      <c r="C8055" s="1" t="s">
        <v>32898</v>
      </c>
      <c r="D8055" s="1" t="s">
        <v>78</v>
      </c>
      <c r="E8055" s="1" t="s">
        <v>1872</v>
      </c>
      <c r="F8055" s="1" t="s">
        <v>32900</v>
      </c>
      <c r="G8055" s="1" t="s">
        <v>655</v>
      </c>
      <c r="H8055">
        <v>520005</v>
      </c>
      <c r="I8055" s="1" t="s">
        <v>41</v>
      </c>
      <c r="J8055">
        <v>6.5</v>
      </c>
    </row>
    <row r="8056" spans="1:10" hidden="1" x14ac:dyDescent="0.25">
      <c r="A8056" s="24" t="str">
        <f t="shared" si="127"/>
        <v>520006ARCELOR (BERTON SICARD)</v>
      </c>
      <c r="B8056" s="1">
        <v>520006</v>
      </c>
      <c r="C8056" s="1" t="s">
        <v>32898</v>
      </c>
      <c r="D8056" s="1" t="s">
        <v>168</v>
      </c>
      <c r="E8056" s="1" t="s">
        <v>1873</v>
      </c>
      <c r="F8056" s="1" t="s">
        <v>32900</v>
      </c>
      <c r="G8056" s="1" t="s">
        <v>655</v>
      </c>
      <c r="H8056">
        <v>520006</v>
      </c>
      <c r="I8056" s="1" t="s">
        <v>41</v>
      </c>
      <c r="J8056">
        <v>4.7</v>
      </c>
    </row>
    <row r="8057" spans="1:10" hidden="1" x14ac:dyDescent="0.25">
      <c r="A8057" s="24" t="str">
        <f t="shared" si="127"/>
        <v>520008ARCELOR (BERTON SICARD)</v>
      </c>
      <c r="B8057" s="1">
        <v>520008</v>
      </c>
      <c r="C8057" s="1" t="s">
        <v>32898</v>
      </c>
      <c r="D8057" s="1" t="s">
        <v>78</v>
      </c>
      <c r="E8057" s="1" t="s">
        <v>1874</v>
      </c>
      <c r="F8057" s="1" t="s">
        <v>32900</v>
      </c>
      <c r="G8057" s="1" t="s">
        <v>655</v>
      </c>
      <c r="H8057">
        <v>520008</v>
      </c>
      <c r="I8057" s="1" t="s">
        <v>41</v>
      </c>
      <c r="J8057">
        <v>6.5</v>
      </c>
    </row>
    <row r="8058" spans="1:10" hidden="1" x14ac:dyDescent="0.25">
      <c r="A8058" s="24" t="str">
        <f t="shared" si="127"/>
        <v>520010ARCELOR (BERTON SICARD)</v>
      </c>
      <c r="B8058" s="1">
        <v>520010</v>
      </c>
      <c r="C8058" s="1" t="s">
        <v>32898</v>
      </c>
      <c r="D8058" s="1" t="s">
        <v>78</v>
      </c>
      <c r="E8058" s="1" t="s">
        <v>1875</v>
      </c>
      <c r="F8058" s="1" t="s">
        <v>32900</v>
      </c>
      <c r="G8058" s="1" t="s">
        <v>655</v>
      </c>
      <c r="H8058">
        <v>520010</v>
      </c>
      <c r="I8058" s="1" t="s">
        <v>41</v>
      </c>
      <c r="J8058">
        <v>4.7</v>
      </c>
    </row>
    <row r="8059" spans="1:10" hidden="1" x14ac:dyDescent="0.25">
      <c r="A8059" s="24" t="str">
        <f t="shared" si="127"/>
        <v>520012ARCELOR (BERTON SICARD)</v>
      </c>
      <c r="B8059" s="1">
        <v>520012</v>
      </c>
      <c r="C8059" s="1" t="s">
        <v>32898</v>
      </c>
      <c r="D8059" s="1" t="s">
        <v>78</v>
      </c>
      <c r="E8059" s="1" t="s">
        <v>1877</v>
      </c>
      <c r="F8059" s="1" t="s">
        <v>32900</v>
      </c>
      <c r="G8059" s="1" t="s">
        <v>655</v>
      </c>
      <c r="H8059">
        <v>520012</v>
      </c>
      <c r="I8059" s="1" t="s">
        <v>41</v>
      </c>
      <c r="J8059">
        <v>4.7</v>
      </c>
    </row>
    <row r="8060" spans="1:10" hidden="1" x14ac:dyDescent="0.25">
      <c r="A8060" s="24" t="str">
        <f t="shared" si="127"/>
        <v>520014ARCELOR (BERTON SICARD)</v>
      </c>
      <c r="B8060" s="1">
        <v>520014</v>
      </c>
      <c r="C8060" s="1" t="s">
        <v>32898</v>
      </c>
      <c r="D8060" s="1" t="s">
        <v>78</v>
      </c>
      <c r="E8060" s="1" t="s">
        <v>1879</v>
      </c>
      <c r="F8060" s="1" t="s">
        <v>32900</v>
      </c>
      <c r="G8060" s="1" t="s">
        <v>655</v>
      </c>
      <c r="H8060">
        <v>520014</v>
      </c>
      <c r="I8060" s="1" t="s">
        <v>41</v>
      </c>
      <c r="J8060">
        <v>6.5</v>
      </c>
    </row>
    <row r="8061" spans="1:10" hidden="1" x14ac:dyDescent="0.25">
      <c r="A8061" s="24" t="str">
        <f t="shared" si="127"/>
        <v>550062ARCELOR (BERTON SICARD)</v>
      </c>
      <c r="B8061" s="1">
        <v>550062</v>
      </c>
      <c r="C8061" s="1" t="s">
        <v>32898</v>
      </c>
      <c r="D8061" s="1" t="s">
        <v>78</v>
      </c>
      <c r="E8061" s="1" t="s">
        <v>2418</v>
      </c>
      <c r="F8061" s="1" t="s">
        <v>32900</v>
      </c>
      <c r="G8061" s="1" t="s">
        <v>655</v>
      </c>
      <c r="H8061">
        <v>550062</v>
      </c>
      <c r="I8061" s="1" t="s">
        <v>41</v>
      </c>
      <c r="J8061">
        <v>1</v>
      </c>
    </row>
    <row r="8062" spans="1:10" hidden="1" x14ac:dyDescent="0.25">
      <c r="A8062" s="24" t="str">
        <f t="shared" si="127"/>
        <v>560011ARCELOR (BERTON SICARD)</v>
      </c>
      <c r="B8062" s="1">
        <v>560011</v>
      </c>
      <c r="C8062" s="1" t="s">
        <v>32898</v>
      </c>
      <c r="D8062" s="1" t="s">
        <v>78</v>
      </c>
      <c r="E8062" s="1" t="s">
        <v>1989</v>
      </c>
      <c r="F8062" s="1" t="s">
        <v>32900</v>
      </c>
      <c r="G8062" s="1" t="s">
        <v>655</v>
      </c>
      <c r="H8062">
        <v>560011</v>
      </c>
      <c r="I8062" s="1" t="s">
        <v>41</v>
      </c>
      <c r="J8062">
        <v>1</v>
      </c>
    </row>
    <row r="8063" spans="1:10" hidden="1" x14ac:dyDescent="0.25">
      <c r="A8063" s="24" t="str">
        <f t="shared" si="127"/>
        <v>560017ARCELOR (BERTON SICARD)</v>
      </c>
      <c r="B8063" s="1">
        <v>560017</v>
      </c>
      <c r="C8063" s="1" t="s">
        <v>32898</v>
      </c>
      <c r="D8063" s="1" t="s">
        <v>78</v>
      </c>
      <c r="E8063" s="1" t="s">
        <v>2419</v>
      </c>
      <c r="F8063" s="1" t="s">
        <v>32900</v>
      </c>
      <c r="G8063" s="1" t="s">
        <v>655</v>
      </c>
      <c r="H8063">
        <v>560017</v>
      </c>
      <c r="I8063" s="1" t="s">
        <v>41</v>
      </c>
      <c r="J8063">
        <v>1</v>
      </c>
    </row>
    <row r="8064" spans="1:10" hidden="1" x14ac:dyDescent="0.25">
      <c r="A8064" s="24" t="str">
        <f t="shared" si="127"/>
        <v>560018ARCELOR (BERTON SICARD)</v>
      </c>
      <c r="B8064" s="1">
        <v>560018</v>
      </c>
      <c r="C8064" s="1" t="s">
        <v>32898</v>
      </c>
      <c r="D8064" s="1" t="s">
        <v>78</v>
      </c>
      <c r="E8064" s="1" t="s">
        <v>1123</v>
      </c>
      <c r="F8064" s="1" t="s">
        <v>32900</v>
      </c>
      <c r="G8064" s="1" t="s">
        <v>655</v>
      </c>
      <c r="H8064">
        <v>560018</v>
      </c>
      <c r="I8064" s="1" t="s">
        <v>41</v>
      </c>
      <c r="J8064">
        <v>1</v>
      </c>
    </row>
    <row r="8065" spans="1:10" hidden="1" x14ac:dyDescent="0.25">
      <c r="A8065" s="24" t="str">
        <f t="shared" si="127"/>
        <v>560019ARCELOR (BERTON SICARD)</v>
      </c>
      <c r="B8065" s="1">
        <v>560019</v>
      </c>
      <c r="C8065" s="1" t="s">
        <v>32898</v>
      </c>
      <c r="D8065" s="1" t="s">
        <v>78</v>
      </c>
      <c r="E8065" s="1" t="s">
        <v>2420</v>
      </c>
      <c r="F8065" s="1" t="s">
        <v>32900</v>
      </c>
      <c r="G8065" s="1" t="s">
        <v>655</v>
      </c>
      <c r="H8065">
        <v>560019</v>
      </c>
      <c r="I8065" s="1" t="s">
        <v>41</v>
      </c>
      <c r="J8065">
        <v>2</v>
      </c>
    </row>
    <row r="8066" spans="1:10" hidden="1" x14ac:dyDescent="0.25">
      <c r="A8066" s="24" t="str">
        <f t="shared" si="127"/>
        <v>560032ARCELOR (BERTON SICARD)</v>
      </c>
      <c r="B8066" s="1">
        <v>560032</v>
      </c>
      <c r="C8066" s="1" t="s">
        <v>32898</v>
      </c>
      <c r="D8066" s="1" t="s">
        <v>78</v>
      </c>
      <c r="E8066" s="1" t="s">
        <v>2209</v>
      </c>
      <c r="F8066" s="1" t="s">
        <v>32900</v>
      </c>
      <c r="G8066" s="1" t="s">
        <v>655</v>
      </c>
      <c r="H8066">
        <v>560032</v>
      </c>
      <c r="I8066" s="1" t="s">
        <v>41</v>
      </c>
      <c r="J8066">
        <v>1</v>
      </c>
    </row>
    <row r="8067" spans="1:10" hidden="1" x14ac:dyDescent="0.25">
      <c r="A8067" s="24" t="str">
        <f t="shared" si="127"/>
        <v>620003ARCELOR (BERTON SICARD)</v>
      </c>
      <c r="B8067" s="1">
        <v>620003</v>
      </c>
      <c r="C8067" s="1" t="s">
        <v>32898</v>
      </c>
      <c r="D8067" s="1" t="s">
        <v>78</v>
      </c>
      <c r="E8067" s="1" t="s">
        <v>1880</v>
      </c>
      <c r="F8067" s="1" t="s">
        <v>32900</v>
      </c>
      <c r="G8067" s="1" t="s">
        <v>655</v>
      </c>
      <c r="H8067">
        <v>620003</v>
      </c>
      <c r="I8067" s="1" t="s">
        <v>41</v>
      </c>
      <c r="J8067">
        <v>6.5</v>
      </c>
    </row>
    <row r="8068" spans="1:10" hidden="1" x14ac:dyDescent="0.25">
      <c r="A8068" s="24" t="str">
        <f t="shared" si="127"/>
        <v>620004ARCELOR (BERTON SICARD)</v>
      </c>
      <c r="B8068" s="1">
        <v>620004</v>
      </c>
      <c r="C8068" s="1" t="s">
        <v>32898</v>
      </c>
      <c r="D8068" s="1" t="s">
        <v>78</v>
      </c>
      <c r="E8068" s="1" t="s">
        <v>1881</v>
      </c>
      <c r="F8068" s="1" t="s">
        <v>32900</v>
      </c>
      <c r="G8068" s="1" t="s">
        <v>655</v>
      </c>
      <c r="H8068">
        <v>620004</v>
      </c>
      <c r="I8068" s="1" t="s">
        <v>41</v>
      </c>
      <c r="J8068">
        <v>6.5</v>
      </c>
    </row>
    <row r="8069" spans="1:10" hidden="1" x14ac:dyDescent="0.25">
      <c r="A8069" s="24" t="str">
        <f t="shared" si="127"/>
        <v>620008ARCELOR (BERTON SICARD)</v>
      </c>
      <c r="B8069" s="1">
        <v>620008</v>
      </c>
      <c r="C8069" s="1" t="s">
        <v>32898</v>
      </c>
      <c r="D8069" s="1" t="s">
        <v>78</v>
      </c>
      <c r="E8069" s="1" t="s">
        <v>1882</v>
      </c>
      <c r="F8069" s="1" t="s">
        <v>32900</v>
      </c>
      <c r="G8069" s="1" t="s">
        <v>655</v>
      </c>
      <c r="H8069">
        <v>620008</v>
      </c>
      <c r="I8069" s="1" t="s">
        <v>41</v>
      </c>
      <c r="J8069">
        <v>6.5</v>
      </c>
    </row>
    <row r="8070" spans="1:10" hidden="1" x14ac:dyDescent="0.25">
      <c r="A8070" s="24" t="str">
        <f t="shared" si="127"/>
        <v>710001ARCELOR (BERTON SICARD)</v>
      </c>
      <c r="B8070" s="1">
        <v>710001</v>
      </c>
      <c r="C8070" s="1" t="s">
        <v>32898</v>
      </c>
      <c r="D8070" s="1" t="s">
        <v>78</v>
      </c>
      <c r="E8070" s="1" t="s">
        <v>1883</v>
      </c>
      <c r="F8070" s="1" t="s">
        <v>32900</v>
      </c>
      <c r="G8070" s="1" t="s">
        <v>655</v>
      </c>
      <c r="H8070">
        <v>710001</v>
      </c>
      <c r="I8070" s="1" t="s">
        <v>41</v>
      </c>
      <c r="J8070">
        <v>6.5</v>
      </c>
    </row>
    <row r="8071" spans="1:10" hidden="1" x14ac:dyDescent="0.25">
      <c r="A8071" s="24" t="str">
        <f t="shared" si="127"/>
        <v>710002ARCELOR (BERTON SICARD)</v>
      </c>
      <c r="B8071" s="1">
        <v>710002</v>
      </c>
      <c r="C8071" s="1" t="s">
        <v>32898</v>
      </c>
      <c r="D8071" s="1" t="s">
        <v>78</v>
      </c>
      <c r="E8071" s="1" t="s">
        <v>1884</v>
      </c>
      <c r="F8071" s="1" t="s">
        <v>32900</v>
      </c>
      <c r="G8071" s="1" t="s">
        <v>655</v>
      </c>
      <c r="H8071">
        <v>710002</v>
      </c>
      <c r="I8071" s="1" t="s">
        <v>41</v>
      </c>
      <c r="J8071">
        <v>6.5</v>
      </c>
    </row>
    <row r="8072" spans="1:10" hidden="1" x14ac:dyDescent="0.25">
      <c r="A8072" s="24" t="str">
        <f t="shared" si="127"/>
        <v>720001ARCELOR (BERTON SICARD)</v>
      </c>
      <c r="B8072" s="1">
        <v>720001</v>
      </c>
      <c r="C8072" s="1" t="s">
        <v>32898</v>
      </c>
      <c r="D8072" s="1" t="s">
        <v>78</v>
      </c>
      <c r="E8072" s="1" t="s">
        <v>1889</v>
      </c>
      <c r="F8072" s="1" t="s">
        <v>32900</v>
      </c>
      <c r="G8072" s="1" t="s">
        <v>655</v>
      </c>
      <c r="H8072">
        <v>720001</v>
      </c>
      <c r="I8072" s="1" t="s">
        <v>41</v>
      </c>
      <c r="J8072">
        <v>6.5</v>
      </c>
    </row>
    <row r="8073" spans="1:10" hidden="1" x14ac:dyDescent="0.25">
      <c r="A8073" s="24" t="str">
        <f t="shared" si="127"/>
        <v>720002ARCELOR (BERTON SICARD)</v>
      </c>
      <c r="B8073" s="1">
        <v>720002</v>
      </c>
      <c r="C8073" s="1" t="s">
        <v>32898</v>
      </c>
      <c r="D8073" s="1" t="s">
        <v>78</v>
      </c>
      <c r="E8073" s="1" t="s">
        <v>1890</v>
      </c>
      <c r="F8073" s="1" t="s">
        <v>32900</v>
      </c>
      <c r="G8073" s="1" t="s">
        <v>655</v>
      </c>
      <c r="H8073">
        <v>720002</v>
      </c>
      <c r="I8073" s="1" t="s">
        <v>41</v>
      </c>
      <c r="J8073">
        <v>6.5</v>
      </c>
    </row>
    <row r="8074" spans="1:10" hidden="1" x14ac:dyDescent="0.25">
      <c r="A8074" s="24" t="str">
        <f t="shared" si="127"/>
        <v>720003ARCELOR (BERTON SICARD)</v>
      </c>
      <c r="B8074" s="1">
        <v>720003</v>
      </c>
      <c r="C8074" s="1" t="s">
        <v>32898</v>
      </c>
      <c r="D8074" s="1" t="s">
        <v>78</v>
      </c>
      <c r="E8074" s="1" t="s">
        <v>1891</v>
      </c>
      <c r="F8074" s="1" t="s">
        <v>32900</v>
      </c>
      <c r="G8074" s="1" t="s">
        <v>655</v>
      </c>
      <c r="H8074">
        <v>720003</v>
      </c>
      <c r="I8074" s="1" t="s">
        <v>41</v>
      </c>
      <c r="J8074">
        <v>6.5</v>
      </c>
    </row>
    <row r="8075" spans="1:10" hidden="1" x14ac:dyDescent="0.25">
      <c r="A8075" s="24" t="str">
        <f t="shared" si="127"/>
        <v>720004ARCELOR (BERTON SICARD)</v>
      </c>
      <c r="B8075" s="1">
        <v>720004</v>
      </c>
      <c r="C8075" s="1" t="s">
        <v>32898</v>
      </c>
      <c r="D8075" s="1" t="s">
        <v>78</v>
      </c>
      <c r="E8075" s="1" t="s">
        <v>1892</v>
      </c>
      <c r="F8075" s="1" t="s">
        <v>32900</v>
      </c>
      <c r="G8075" s="1" t="s">
        <v>655</v>
      </c>
      <c r="H8075">
        <v>720004</v>
      </c>
      <c r="I8075" s="1" t="s">
        <v>41</v>
      </c>
      <c r="J8075">
        <v>6.5</v>
      </c>
    </row>
    <row r="8076" spans="1:10" hidden="1" x14ac:dyDescent="0.25">
      <c r="A8076" s="24" t="str">
        <f t="shared" ref="A8076:A8139" si="128">B8076&amp;F8076</f>
        <v>720010ARCELOR (BERTON SICARD)</v>
      </c>
      <c r="B8076" s="1">
        <v>720010</v>
      </c>
      <c r="C8076" s="1" t="s">
        <v>32898</v>
      </c>
      <c r="D8076" s="1" t="s">
        <v>78</v>
      </c>
      <c r="E8076" s="1" t="s">
        <v>1893</v>
      </c>
      <c r="F8076" s="1" t="s">
        <v>32900</v>
      </c>
      <c r="G8076" s="1" t="s">
        <v>655</v>
      </c>
      <c r="H8076">
        <v>720010</v>
      </c>
      <c r="I8076" s="1" t="s">
        <v>41</v>
      </c>
      <c r="J8076">
        <v>6.5</v>
      </c>
    </row>
    <row r="8077" spans="1:10" hidden="1" x14ac:dyDescent="0.25">
      <c r="A8077" s="24" t="str">
        <f t="shared" si="128"/>
        <v>720012ARCELOR (BERTON SICARD)</v>
      </c>
      <c r="B8077" s="1">
        <v>720012</v>
      </c>
      <c r="C8077" s="1" t="s">
        <v>32898</v>
      </c>
      <c r="D8077" s="1" t="s">
        <v>78</v>
      </c>
      <c r="E8077" s="1" t="s">
        <v>1895</v>
      </c>
      <c r="F8077" s="1" t="s">
        <v>32900</v>
      </c>
      <c r="G8077" s="1" t="s">
        <v>655</v>
      </c>
      <c r="H8077">
        <v>720012</v>
      </c>
      <c r="I8077" s="1" t="s">
        <v>41</v>
      </c>
      <c r="J8077">
        <v>6.5</v>
      </c>
    </row>
    <row r="8078" spans="1:10" hidden="1" x14ac:dyDescent="0.25">
      <c r="A8078" s="24" t="str">
        <f t="shared" si="128"/>
        <v>720013ARCELOR (BERTON SICARD)</v>
      </c>
      <c r="B8078" s="1">
        <v>720013</v>
      </c>
      <c r="C8078" s="1" t="s">
        <v>32898</v>
      </c>
      <c r="D8078" s="1" t="s">
        <v>168</v>
      </c>
      <c r="E8078" s="1" t="s">
        <v>1896</v>
      </c>
      <c r="F8078" s="1" t="s">
        <v>32900</v>
      </c>
      <c r="G8078" s="1" t="s">
        <v>655</v>
      </c>
      <c r="H8078">
        <v>720013</v>
      </c>
      <c r="I8078" s="1" t="s">
        <v>41</v>
      </c>
      <c r="J8078">
        <v>6.5</v>
      </c>
    </row>
    <row r="8079" spans="1:10" hidden="1" x14ac:dyDescent="0.25">
      <c r="A8079" s="24" t="str">
        <f t="shared" si="128"/>
        <v>720014ARCELOR (BERTON SICARD)</v>
      </c>
      <c r="B8079" s="1">
        <v>720014</v>
      </c>
      <c r="C8079" s="1" t="s">
        <v>32898</v>
      </c>
      <c r="D8079" s="1" t="s">
        <v>78</v>
      </c>
      <c r="E8079" s="1" t="s">
        <v>1897</v>
      </c>
      <c r="F8079" s="1" t="s">
        <v>32900</v>
      </c>
      <c r="G8079" s="1" t="s">
        <v>655</v>
      </c>
      <c r="H8079">
        <v>720014</v>
      </c>
      <c r="I8079" s="1" t="s">
        <v>41</v>
      </c>
      <c r="J8079">
        <v>6.5</v>
      </c>
    </row>
    <row r="8080" spans="1:10" hidden="1" x14ac:dyDescent="0.25">
      <c r="A8080" s="24" t="str">
        <f t="shared" si="128"/>
        <v>720020ARCELOR (BERTON SICARD)</v>
      </c>
      <c r="B8080" s="1">
        <v>720020</v>
      </c>
      <c r="C8080" s="1" t="s">
        <v>32898</v>
      </c>
      <c r="D8080" s="1" t="s">
        <v>168</v>
      </c>
      <c r="E8080" s="1" t="s">
        <v>1898</v>
      </c>
      <c r="F8080" s="1" t="s">
        <v>32900</v>
      </c>
      <c r="G8080" s="1" t="s">
        <v>655</v>
      </c>
      <c r="H8080">
        <v>720020</v>
      </c>
      <c r="I8080" s="1" t="s">
        <v>41</v>
      </c>
      <c r="J8080">
        <v>6.5</v>
      </c>
    </row>
    <row r="8081" spans="1:10" hidden="1" x14ac:dyDescent="0.25">
      <c r="A8081" s="24" t="str">
        <f t="shared" si="128"/>
        <v>720021ARCELOR (BERTON SICARD)</v>
      </c>
      <c r="B8081" s="1">
        <v>720021</v>
      </c>
      <c r="C8081" s="1" t="s">
        <v>32898</v>
      </c>
      <c r="D8081" s="1" t="s">
        <v>168</v>
      </c>
      <c r="E8081" s="1" t="s">
        <v>1899</v>
      </c>
      <c r="F8081" s="1" t="s">
        <v>32900</v>
      </c>
      <c r="G8081" s="1" t="s">
        <v>655</v>
      </c>
      <c r="H8081">
        <v>720021</v>
      </c>
      <c r="I8081" s="1" t="s">
        <v>41</v>
      </c>
      <c r="J8081">
        <v>6.5</v>
      </c>
    </row>
    <row r="8082" spans="1:10" hidden="1" x14ac:dyDescent="0.25">
      <c r="A8082" s="24" t="str">
        <f t="shared" si="128"/>
        <v>720050ARCELOR (BERTON SICARD)</v>
      </c>
      <c r="B8082" s="1">
        <v>720050</v>
      </c>
      <c r="C8082" s="1" t="s">
        <v>32898</v>
      </c>
      <c r="D8082" s="1" t="s">
        <v>168</v>
      </c>
      <c r="E8082" s="1" t="s">
        <v>1902</v>
      </c>
      <c r="F8082" s="1" t="s">
        <v>32900</v>
      </c>
      <c r="G8082" s="1" t="s">
        <v>655</v>
      </c>
      <c r="H8082">
        <v>720050</v>
      </c>
      <c r="I8082" s="1" t="s">
        <v>41</v>
      </c>
      <c r="J8082">
        <v>6.5</v>
      </c>
    </row>
    <row r="8083" spans="1:10" hidden="1" x14ac:dyDescent="0.25">
      <c r="A8083" s="24" t="str">
        <f t="shared" si="128"/>
        <v>720050/5ARCELOR (BERTON SICARD)</v>
      </c>
      <c r="B8083" s="1" t="s">
        <v>1903</v>
      </c>
      <c r="C8083" s="1" t="s">
        <v>32898</v>
      </c>
      <c r="D8083" s="1" t="s">
        <v>168</v>
      </c>
      <c r="E8083" s="1" t="s">
        <v>1902</v>
      </c>
      <c r="F8083" s="1" t="s">
        <v>32900</v>
      </c>
      <c r="G8083" s="1" t="s">
        <v>655</v>
      </c>
      <c r="H8083" t="s">
        <v>1903</v>
      </c>
      <c r="I8083" s="1" t="s">
        <v>41</v>
      </c>
      <c r="J8083">
        <v>5</v>
      </c>
    </row>
    <row r="8084" spans="1:10" hidden="1" x14ac:dyDescent="0.25">
      <c r="A8084" s="24" t="str">
        <f t="shared" si="128"/>
        <v>720051ARCELOR (BERTON SICARD)</v>
      </c>
      <c r="B8084" s="1">
        <v>720051</v>
      </c>
      <c r="C8084" s="1" t="s">
        <v>32898</v>
      </c>
      <c r="D8084" s="1" t="s">
        <v>168</v>
      </c>
      <c r="E8084" s="1" t="s">
        <v>1904</v>
      </c>
      <c r="F8084" s="1" t="s">
        <v>32900</v>
      </c>
      <c r="G8084" s="1" t="s">
        <v>655</v>
      </c>
      <c r="H8084">
        <v>720051</v>
      </c>
      <c r="I8084" s="1" t="s">
        <v>41</v>
      </c>
      <c r="J8084">
        <v>6.5</v>
      </c>
    </row>
    <row r="8085" spans="1:10" hidden="1" x14ac:dyDescent="0.25">
      <c r="A8085" s="24" t="str">
        <f t="shared" si="128"/>
        <v>720051/5ARCELOR (BERTON SICARD)</v>
      </c>
      <c r="B8085" s="1" t="s">
        <v>1905</v>
      </c>
      <c r="C8085" s="1" t="s">
        <v>32898</v>
      </c>
      <c r="D8085" s="1" t="s">
        <v>168</v>
      </c>
      <c r="E8085" s="1" t="s">
        <v>1904</v>
      </c>
      <c r="F8085" s="1" t="s">
        <v>32900</v>
      </c>
      <c r="G8085" s="1" t="s">
        <v>655</v>
      </c>
      <c r="H8085" t="s">
        <v>1905</v>
      </c>
      <c r="I8085" s="1" t="s">
        <v>41</v>
      </c>
      <c r="J8085">
        <v>5</v>
      </c>
    </row>
    <row r="8086" spans="1:10" hidden="1" x14ac:dyDescent="0.25">
      <c r="A8086" s="24" t="str">
        <f t="shared" si="128"/>
        <v>720053ARCELOR (BERTON SICARD)</v>
      </c>
      <c r="B8086" s="1">
        <v>720053</v>
      </c>
      <c r="C8086" s="1" t="s">
        <v>32898</v>
      </c>
      <c r="D8086" s="1" t="s">
        <v>78</v>
      </c>
      <c r="E8086" s="1" t="s">
        <v>1906</v>
      </c>
      <c r="F8086" s="1" t="s">
        <v>32900</v>
      </c>
      <c r="G8086" s="1" t="s">
        <v>655</v>
      </c>
      <c r="H8086">
        <v>720053</v>
      </c>
      <c r="I8086" s="1" t="s">
        <v>41</v>
      </c>
      <c r="J8086">
        <v>6.5</v>
      </c>
    </row>
    <row r="8087" spans="1:10" hidden="1" x14ac:dyDescent="0.25">
      <c r="A8087" s="24" t="str">
        <f t="shared" si="128"/>
        <v>720053/5ARCELOR (BERTON SICARD)</v>
      </c>
      <c r="B8087" s="1" t="s">
        <v>1907</v>
      </c>
      <c r="C8087" s="1" t="s">
        <v>32898</v>
      </c>
      <c r="D8087" s="1" t="s">
        <v>78</v>
      </c>
      <c r="E8087" s="1" t="s">
        <v>1906</v>
      </c>
      <c r="F8087" s="1" t="s">
        <v>32900</v>
      </c>
      <c r="G8087" s="1" t="s">
        <v>655</v>
      </c>
      <c r="H8087" t="s">
        <v>1907</v>
      </c>
      <c r="I8087" s="1" t="s">
        <v>41</v>
      </c>
      <c r="J8087">
        <v>5</v>
      </c>
    </row>
    <row r="8088" spans="1:10" hidden="1" x14ac:dyDescent="0.25">
      <c r="A8088" s="24" t="str">
        <f t="shared" si="128"/>
        <v>720054ARCELOR (BERTON SICARD)</v>
      </c>
      <c r="B8088" s="1">
        <v>720054</v>
      </c>
      <c r="C8088" s="1" t="s">
        <v>32898</v>
      </c>
      <c r="D8088" s="1" t="s">
        <v>78</v>
      </c>
      <c r="E8088" s="1" t="s">
        <v>1908</v>
      </c>
      <c r="F8088" s="1" t="s">
        <v>32900</v>
      </c>
      <c r="G8088" s="1" t="s">
        <v>655</v>
      </c>
      <c r="H8088">
        <v>720054</v>
      </c>
      <c r="I8088" s="1" t="s">
        <v>41</v>
      </c>
      <c r="J8088">
        <v>6.5</v>
      </c>
    </row>
    <row r="8089" spans="1:10" hidden="1" x14ac:dyDescent="0.25">
      <c r="A8089" s="24" t="str">
        <f t="shared" si="128"/>
        <v>720054/5ARCELOR (BERTON SICARD)</v>
      </c>
      <c r="B8089" s="1" t="s">
        <v>1909</v>
      </c>
      <c r="C8089" s="1" t="s">
        <v>32898</v>
      </c>
      <c r="D8089" s="1" t="s">
        <v>78</v>
      </c>
      <c r="E8089" s="1" t="s">
        <v>1908</v>
      </c>
      <c r="F8089" s="1" t="s">
        <v>32900</v>
      </c>
      <c r="G8089" s="1" t="s">
        <v>655</v>
      </c>
      <c r="H8089" t="s">
        <v>1909</v>
      </c>
      <c r="I8089" s="1" t="s">
        <v>41</v>
      </c>
      <c r="J8089">
        <v>5</v>
      </c>
    </row>
    <row r="8090" spans="1:10" hidden="1" x14ac:dyDescent="0.25">
      <c r="A8090" s="24" t="str">
        <f t="shared" si="128"/>
        <v>720055ARCELOR (BERTON SICARD)</v>
      </c>
      <c r="B8090" s="1">
        <v>720055</v>
      </c>
      <c r="C8090" s="1" t="s">
        <v>32898</v>
      </c>
      <c r="D8090" s="1" t="s">
        <v>78</v>
      </c>
      <c r="E8090" s="1" t="s">
        <v>1910</v>
      </c>
      <c r="F8090" s="1" t="s">
        <v>32900</v>
      </c>
      <c r="G8090" s="1" t="s">
        <v>655</v>
      </c>
      <c r="H8090">
        <v>720055</v>
      </c>
      <c r="I8090" s="1" t="s">
        <v>41</v>
      </c>
      <c r="J8090">
        <v>6.5</v>
      </c>
    </row>
    <row r="8091" spans="1:10" hidden="1" x14ac:dyDescent="0.25">
      <c r="A8091" s="24" t="str">
        <f t="shared" si="128"/>
        <v>720055/5ARCELOR (BERTON SICARD)</v>
      </c>
      <c r="B8091" s="1" t="s">
        <v>1911</v>
      </c>
      <c r="C8091" s="1" t="s">
        <v>32898</v>
      </c>
      <c r="D8091" s="1" t="s">
        <v>78</v>
      </c>
      <c r="E8091" s="1" t="s">
        <v>1910</v>
      </c>
      <c r="F8091" s="1" t="s">
        <v>32900</v>
      </c>
      <c r="G8091" s="1" t="s">
        <v>655</v>
      </c>
      <c r="H8091" t="s">
        <v>1911</v>
      </c>
      <c r="I8091" s="1" t="s">
        <v>41</v>
      </c>
      <c r="J8091">
        <v>5</v>
      </c>
    </row>
    <row r="8092" spans="1:10" hidden="1" x14ac:dyDescent="0.25">
      <c r="A8092" s="24" t="str">
        <f t="shared" si="128"/>
        <v>720056NARCELOR (BERTON SICARD)</v>
      </c>
      <c r="B8092" s="1" t="s">
        <v>1912</v>
      </c>
      <c r="C8092" s="1" t="s">
        <v>32898</v>
      </c>
      <c r="D8092" s="1" t="s">
        <v>32837</v>
      </c>
      <c r="E8092" s="1" t="s">
        <v>1913</v>
      </c>
      <c r="F8092" s="1" t="s">
        <v>32900</v>
      </c>
      <c r="G8092" s="1" t="s">
        <v>655</v>
      </c>
      <c r="H8092" t="s">
        <v>1912</v>
      </c>
      <c r="I8092" s="1" t="s">
        <v>41</v>
      </c>
      <c r="J8092">
        <v>6.5</v>
      </c>
    </row>
    <row r="8093" spans="1:10" hidden="1" x14ac:dyDescent="0.25">
      <c r="A8093" s="24" t="str">
        <f t="shared" si="128"/>
        <v>720056N3ARCELOR (BERTON SICARD)</v>
      </c>
      <c r="B8093" s="1" t="s">
        <v>1914</v>
      </c>
      <c r="C8093" s="1" t="s">
        <v>32898</v>
      </c>
      <c r="D8093" s="1" t="s">
        <v>32837</v>
      </c>
      <c r="E8093" s="1" t="s">
        <v>1913</v>
      </c>
      <c r="F8093" s="1" t="s">
        <v>32900</v>
      </c>
      <c r="G8093" s="1" t="s">
        <v>655</v>
      </c>
      <c r="H8093" t="s">
        <v>1914</v>
      </c>
      <c r="I8093" s="1" t="s">
        <v>41</v>
      </c>
      <c r="J8093">
        <v>3.7</v>
      </c>
    </row>
    <row r="8094" spans="1:10" hidden="1" x14ac:dyDescent="0.25">
      <c r="A8094" s="24" t="str">
        <f t="shared" si="128"/>
        <v>720057ARCELOR (BERTON SICARD)</v>
      </c>
      <c r="B8094" s="1">
        <v>720057</v>
      </c>
      <c r="C8094" s="1" t="s">
        <v>32898</v>
      </c>
      <c r="D8094" s="1" t="s">
        <v>78</v>
      </c>
      <c r="E8094" s="1" t="s">
        <v>1915</v>
      </c>
      <c r="F8094" s="1" t="s">
        <v>32900</v>
      </c>
      <c r="G8094" s="1" t="s">
        <v>655</v>
      </c>
      <c r="H8094">
        <v>720057</v>
      </c>
      <c r="I8094" s="1" t="s">
        <v>41</v>
      </c>
      <c r="J8094">
        <v>6.5</v>
      </c>
    </row>
    <row r="8095" spans="1:10" hidden="1" x14ac:dyDescent="0.25">
      <c r="A8095" s="24" t="str">
        <f t="shared" si="128"/>
        <v>720057/5ARCELOR (BERTON SICARD)</v>
      </c>
      <c r="B8095" s="1" t="s">
        <v>1916</v>
      </c>
      <c r="C8095" s="1" t="s">
        <v>32898</v>
      </c>
      <c r="D8095" s="1" t="s">
        <v>78</v>
      </c>
      <c r="E8095" s="1" t="s">
        <v>1915</v>
      </c>
      <c r="F8095" s="1" t="s">
        <v>32900</v>
      </c>
      <c r="G8095" s="1" t="s">
        <v>655</v>
      </c>
      <c r="H8095" t="s">
        <v>1916</v>
      </c>
      <c r="I8095" s="1" t="s">
        <v>41</v>
      </c>
      <c r="J8095">
        <v>5</v>
      </c>
    </row>
    <row r="8096" spans="1:10" hidden="1" x14ac:dyDescent="0.25">
      <c r="A8096" s="24" t="str">
        <f t="shared" si="128"/>
        <v>720066ARCELOR (BERTON SICARD)</v>
      </c>
      <c r="B8096" s="1">
        <v>720066</v>
      </c>
      <c r="C8096" s="1" t="s">
        <v>32898</v>
      </c>
      <c r="D8096" s="1" t="s">
        <v>78</v>
      </c>
      <c r="E8096" s="1" t="s">
        <v>1918</v>
      </c>
      <c r="F8096" s="1" t="s">
        <v>32900</v>
      </c>
      <c r="G8096" s="1" t="s">
        <v>655</v>
      </c>
      <c r="H8096">
        <v>720066</v>
      </c>
      <c r="I8096" s="1" t="s">
        <v>41</v>
      </c>
      <c r="J8096">
        <v>6.5</v>
      </c>
    </row>
    <row r="8097" spans="1:10" hidden="1" x14ac:dyDescent="0.25">
      <c r="A8097" s="24" t="str">
        <f t="shared" si="128"/>
        <v>720066/5ARCELOR (BERTON SICARD)</v>
      </c>
      <c r="B8097" s="1" t="s">
        <v>1919</v>
      </c>
      <c r="C8097" s="1" t="s">
        <v>32898</v>
      </c>
      <c r="D8097" s="1" t="s">
        <v>78</v>
      </c>
      <c r="E8097" s="1" t="s">
        <v>1918</v>
      </c>
      <c r="F8097" s="1" t="s">
        <v>32900</v>
      </c>
      <c r="G8097" s="1" t="s">
        <v>655</v>
      </c>
      <c r="H8097" t="s">
        <v>1919</v>
      </c>
      <c r="I8097" s="1" t="s">
        <v>41</v>
      </c>
      <c r="J8097">
        <v>5.3</v>
      </c>
    </row>
    <row r="8098" spans="1:10" hidden="1" x14ac:dyDescent="0.25">
      <c r="A8098" s="24" t="str">
        <f t="shared" si="128"/>
        <v>760021ARCELOR (BERTON SICARD)</v>
      </c>
      <c r="B8098" s="1">
        <v>760021</v>
      </c>
      <c r="C8098" s="1" t="s">
        <v>32898</v>
      </c>
      <c r="D8098" s="1" t="s">
        <v>78</v>
      </c>
      <c r="E8098" s="1" t="s">
        <v>1921</v>
      </c>
      <c r="F8098" s="1" t="s">
        <v>32900</v>
      </c>
      <c r="G8098" s="1" t="s">
        <v>655</v>
      </c>
      <c r="H8098">
        <v>760021</v>
      </c>
      <c r="I8098" s="1" t="s">
        <v>41</v>
      </c>
      <c r="J8098">
        <v>1</v>
      </c>
    </row>
    <row r="8099" spans="1:10" hidden="1" x14ac:dyDescent="0.25">
      <c r="A8099" s="24" t="str">
        <f t="shared" si="128"/>
        <v>760042ARCELOR (BERTON SICARD)</v>
      </c>
      <c r="B8099" s="1">
        <v>760042</v>
      </c>
      <c r="C8099" s="1" t="s">
        <v>32898</v>
      </c>
      <c r="D8099" s="1" t="s">
        <v>78</v>
      </c>
      <c r="E8099" s="1" t="s">
        <v>2423</v>
      </c>
      <c r="F8099" s="1" t="s">
        <v>32900</v>
      </c>
      <c r="G8099" s="1" t="s">
        <v>655</v>
      </c>
      <c r="H8099">
        <v>760042</v>
      </c>
      <c r="I8099" s="1" t="s">
        <v>41</v>
      </c>
      <c r="J8099">
        <v>1</v>
      </c>
    </row>
    <row r="8100" spans="1:10" hidden="1" x14ac:dyDescent="0.25">
      <c r="A8100" s="24" t="str">
        <f t="shared" si="128"/>
        <v>910000ARCELOR (BERTON SICARD)</v>
      </c>
      <c r="B8100" s="1">
        <v>910000</v>
      </c>
      <c r="C8100" s="1" t="s">
        <v>32898</v>
      </c>
      <c r="D8100" s="1" t="s">
        <v>78</v>
      </c>
      <c r="E8100" s="1" t="s">
        <v>1922</v>
      </c>
      <c r="F8100" s="1" t="s">
        <v>32900</v>
      </c>
      <c r="G8100" s="1" t="s">
        <v>655</v>
      </c>
      <c r="H8100">
        <v>910000</v>
      </c>
      <c r="I8100" s="1" t="s">
        <v>41</v>
      </c>
      <c r="J8100">
        <v>6.5</v>
      </c>
    </row>
    <row r="8101" spans="1:10" hidden="1" x14ac:dyDescent="0.25">
      <c r="A8101" s="24" t="str">
        <f t="shared" si="128"/>
        <v>910001ARCELOR (BERTON SICARD)</v>
      </c>
      <c r="B8101" s="1">
        <v>910001</v>
      </c>
      <c r="C8101" s="1" t="s">
        <v>32898</v>
      </c>
      <c r="D8101" s="1" t="s">
        <v>78</v>
      </c>
      <c r="E8101" s="1" t="s">
        <v>1923</v>
      </c>
      <c r="F8101" s="1" t="s">
        <v>32900</v>
      </c>
      <c r="G8101" s="1" t="s">
        <v>655</v>
      </c>
      <c r="H8101">
        <v>910001</v>
      </c>
      <c r="I8101" s="1" t="s">
        <v>41</v>
      </c>
      <c r="J8101">
        <v>6.5</v>
      </c>
    </row>
    <row r="8102" spans="1:10" hidden="1" x14ac:dyDescent="0.25">
      <c r="A8102" s="24" t="str">
        <f t="shared" si="128"/>
        <v>910002ARCELOR (BERTON SICARD)</v>
      </c>
      <c r="B8102" s="1">
        <v>910002</v>
      </c>
      <c r="C8102" s="1" t="s">
        <v>32898</v>
      </c>
      <c r="D8102" s="1" t="s">
        <v>78</v>
      </c>
      <c r="E8102" s="1" t="s">
        <v>1924</v>
      </c>
      <c r="F8102" s="1" t="s">
        <v>32900</v>
      </c>
      <c r="G8102" s="1" t="s">
        <v>655</v>
      </c>
      <c r="H8102">
        <v>910002</v>
      </c>
      <c r="I8102" s="1" t="s">
        <v>41</v>
      </c>
      <c r="J8102">
        <v>6.5</v>
      </c>
    </row>
    <row r="8103" spans="1:10" hidden="1" x14ac:dyDescent="0.25">
      <c r="A8103" s="24" t="str">
        <f t="shared" si="128"/>
        <v>910003ARCELOR (BERTON SICARD)</v>
      </c>
      <c r="B8103" s="1">
        <v>910003</v>
      </c>
      <c r="C8103" s="1" t="s">
        <v>32898</v>
      </c>
      <c r="D8103" s="1" t="s">
        <v>78</v>
      </c>
      <c r="E8103" s="1" t="s">
        <v>1925</v>
      </c>
      <c r="F8103" s="1" t="s">
        <v>32900</v>
      </c>
      <c r="G8103" s="1" t="s">
        <v>655</v>
      </c>
      <c r="H8103">
        <v>910003</v>
      </c>
      <c r="I8103" s="1" t="s">
        <v>41</v>
      </c>
      <c r="J8103">
        <v>6.5</v>
      </c>
    </row>
    <row r="8104" spans="1:10" hidden="1" x14ac:dyDescent="0.25">
      <c r="A8104" s="24" t="str">
        <f t="shared" si="128"/>
        <v>910004ARCELOR (BERTON SICARD)</v>
      </c>
      <c r="B8104" s="1">
        <v>910004</v>
      </c>
      <c r="C8104" s="1" t="s">
        <v>32898</v>
      </c>
      <c r="D8104" s="1" t="s">
        <v>78</v>
      </c>
      <c r="E8104" s="1" t="s">
        <v>1926</v>
      </c>
      <c r="F8104" s="1" t="s">
        <v>32900</v>
      </c>
      <c r="G8104" s="1" t="s">
        <v>655</v>
      </c>
      <c r="H8104">
        <v>910004</v>
      </c>
      <c r="I8104" s="1" t="s">
        <v>41</v>
      </c>
      <c r="J8104">
        <v>6.5</v>
      </c>
    </row>
    <row r="8105" spans="1:10" hidden="1" x14ac:dyDescent="0.25">
      <c r="A8105" s="24" t="str">
        <f t="shared" si="128"/>
        <v>910005ARCELOR (BERTON SICARD)</v>
      </c>
      <c r="B8105" s="1">
        <v>910005</v>
      </c>
      <c r="C8105" s="1" t="s">
        <v>32898</v>
      </c>
      <c r="D8105" s="1" t="s">
        <v>78</v>
      </c>
      <c r="E8105" s="1" t="s">
        <v>1927</v>
      </c>
      <c r="F8105" s="1" t="s">
        <v>32900</v>
      </c>
      <c r="G8105" s="1" t="s">
        <v>655</v>
      </c>
      <c r="H8105">
        <v>910005</v>
      </c>
      <c r="I8105" s="1" t="s">
        <v>41</v>
      </c>
      <c r="J8105">
        <v>6.5</v>
      </c>
    </row>
    <row r="8106" spans="1:10" hidden="1" x14ac:dyDescent="0.25">
      <c r="A8106" s="24" t="str">
        <f t="shared" si="128"/>
        <v>910006ARCELOR (BERTON SICARD)</v>
      </c>
      <c r="B8106" s="1">
        <v>910006</v>
      </c>
      <c r="C8106" s="1" t="s">
        <v>32898</v>
      </c>
      <c r="D8106" s="1" t="s">
        <v>78</v>
      </c>
      <c r="E8106" s="1" t="s">
        <v>1928</v>
      </c>
      <c r="F8106" s="1" t="s">
        <v>32900</v>
      </c>
      <c r="G8106" s="1" t="s">
        <v>655</v>
      </c>
      <c r="H8106">
        <v>910006</v>
      </c>
      <c r="I8106" s="1" t="s">
        <v>41</v>
      </c>
      <c r="J8106">
        <v>6.5</v>
      </c>
    </row>
    <row r="8107" spans="1:10" hidden="1" x14ac:dyDescent="0.25">
      <c r="A8107" s="24" t="str">
        <f t="shared" si="128"/>
        <v>910007ARCELOR (BERTON SICARD)</v>
      </c>
      <c r="B8107" s="1">
        <v>910007</v>
      </c>
      <c r="C8107" s="1" t="s">
        <v>32898</v>
      </c>
      <c r="D8107" s="1" t="s">
        <v>78</v>
      </c>
      <c r="E8107" s="1" t="s">
        <v>1929</v>
      </c>
      <c r="F8107" s="1" t="s">
        <v>32900</v>
      </c>
      <c r="G8107" s="1" t="s">
        <v>655</v>
      </c>
      <c r="H8107">
        <v>910007</v>
      </c>
      <c r="I8107" s="1" t="s">
        <v>41</v>
      </c>
      <c r="J8107">
        <v>6.5</v>
      </c>
    </row>
    <row r="8108" spans="1:10" hidden="1" x14ac:dyDescent="0.25">
      <c r="A8108" s="24" t="str">
        <f t="shared" si="128"/>
        <v>910008ARCELOR (BERTON SICARD)</v>
      </c>
      <c r="B8108" s="1">
        <v>910008</v>
      </c>
      <c r="C8108" s="1" t="s">
        <v>32898</v>
      </c>
      <c r="D8108" s="1" t="s">
        <v>78</v>
      </c>
      <c r="E8108" s="1" t="s">
        <v>1740</v>
      </c>
      <c r="F8108" s="1" t="s">
        <v>32900</v>
      </c>
      <c r="G8108" s="1" t="s">
        <v>655</v>
      </c>
      <c r="H8108">
        <v>910008</v>
      </c>
      <c r="I8108" s="1" t="s">
        <v>41</v>
      </c>
      <c r="J8108">
        <v>6.5</v>
      </c>
    </row>
    <row r="8109" spans="1:10" hidden="1" x14ac:dyDescent="0.25">
      <c r="A8109" s="24" t="str">
        <f t="shared" si="128"/>
        <v>910009ARCELOR (BERTON SICARD)</v>
      </c>
      <c r="B8109" s="1">
        <v>910009</v>
      </c>
      <c r="C8109" s="1" t="s">
        <v>32898</v>
      </c>
      <c r="D8109" s="1" t="s">
        <v>78</v>
      </c>
      <c r="E8109" s="1" t="s">
        <v>2275</v>
      </c>
      <c r="F8109" s="1" t="s">
        <v>32900</v>
      </c>
      <c r="G8109" s="1" t="s">
        <v>655</v>
      </c>
      <c r="H8109">
        <v>910009</v>
      </c>
      <c r="I8109" s="1" t="s">
        <v>41</v>
      </c>
      <c r="J8109">
        <v>6.5</v>
      </c>
    </row>
    <row r="8110" spans="1:10" hidden="1" x14ac:dyDescent="0.25">
      <c r="A8110" s="24" t="str">
        <f t="shared" si="128"/>
        <v>910010ARCELOR (BERTON SICARD)</v>
      </c>
      <c r="B8110" s="1">
        <v>910010</v>
      </c>
      <c r="C8110" s="1" t="s">
        <v>32898</v>
      </c>
      <c r="D8110" s="1" t="s">
        <v>168</v>
      </c>
      <c r="E8110" s="1" t="s">
        <v>1930</v>
      </c>
      <c r="F8110" s="1" t="s">
        <v>32900</v>
      </c>
      <c r="G8110" s="1" t="s">
        <v>655</v>
      </c>
      <c r="H8110">
        <v>910010</v>
      </c>
      <c r="I8110" s="1" t="s">
        <v>41</v>
      </c>
      <c r="J8110">
        <v>6.5</v>
      </c>
    </row>
    <row r="8111" spans="1:10" hidden="1" x14ac:dyDescent="0.25">
      <c r="A8111" s="24" t="str">
        <f t="shared" si="128"/>
        <v>910010/4ARCELOR (BERTON SICARD)</v>
      </c>
      <c r="B8111" s="1" t="s">
        <v>1931</v>
      </c>
      <c r="C8111" s="1" t="s">
        <v>32898</v>
      </c>
      <c r="D8111" s="1" t="s">
        <v>168</v>
      </c>
      <c r="E8111" s="1" t="s">
        <v>1930</v>
      </c>
      <c r="F8111" s="1" t="s">
        <v>32900</v>
      </c>
      <c r="G8111" s="1" t="s">
        <v>655</v>
      </c>
      <c r="H8111" t="s">
        <v>1931</v>
      </c>
      <c r="I8111" s="1" t="s">
        <v>41</v>
      </c>
      <c r="J8111">
        <v>4.5999999999999996</v>
      </c>
    </row>
    <row r="8112" spans="1:10" hidden="1" x14ac:dyDescent="0.25">
      <c r="A8112" s="24" t="str">
        <f t="shared" si="128"/>
        <v>910010BARCELOR (BERTON SICARD)</v>
      </c>
      <c r="B8112" s="1" t="s">
        <v>2213</v>
      </c>
      <c r="C8112" s="1" t="s">
        <v>32898</v>
      </c>
      <c r="D8112" s="1" t="s">
        <v>32837</v>
      </c>
      <c r="E8112" s="1" t="s">
        <v>2214</v>
      </c>
      <c r="F8112" s="1" t="s">
        <v>32900</v>
      </c>
      <c r="G8112" s="1" t="s">
        <v>655</v>
      </c>
      <c r="H8112" t="s">
        <v>2213</v>
      </c>
      <c r="I8112" s="1" t="s">
        <v>41</v>
      </c>
      <c r="J8112">
        <v>6.5</v>
      </c>
    </row>
    <row r="8113" spans="1:10" hidden="1" x14ac:dyDescent="0.25">
      <c r="A8113" s="24" t="str">
        <f t="shared" si="128"/>
        <v>910010B4ARCELOR (BERTON SICARD)</v>
      </c>
      <c r="B8113" s="1" t="s">
        <v>2215</v>
      </c>
      <c r="C8113" s="1" t="s">
        <v>32898</v>
      </c>
      <c r="D8113" s="1" t="s">
        <v>32837</v>
      </c>
      <c r="E8113" s="1" t="s">
        <v>2214</v>
      </c>
      <c r="F8113" s="1" t="s">
        <v>32900</v>
      </c>
      <c r="G8113" s="1" t="s">
        <v>655</v>
      </c>
      <c r="H8113" t="s">
        <v>2215</v>
      </c>
      <c r="I8113" s="1" t="s">
        <v>41</v>
      </c>
      <c r="J8113">
        <v>4.5999999999999996</v>
      </c>
    </row>
    <row r="8114" spans="1:10" hidden="1" x14ac:dyDescent="0.25">
      <c r="A8114" s="24" t="str">
        <f t="shared" si="128"/>
        <v>910011ARCELOR (BERTON SICARD)</v>
      </c>
      <c r="B8114" s="1">
        <v>910011</v>
      </c>
      <c r="C8114" s="1" t="s">
        <v>32898</v>
      </c>
      <c r="D8114" s="1" t="s">
        <v>168</v>
      </c>
      <c r="E8114" s="1" t="s">
        <v>1932</v>
      </c>
      <c r="F8114" s="1" t="s">
        <v>32900</v>
      </c>
      <c r="G8114" s="1" t="s">
        <v>655</v>
      </c>
      <c r="H8114">
        <v>910011</v>
      </c>
      <c r="I8114" s="1" t="s">
        <v>41</v>
      </c>
      <c r="J8114">
        <v>6.5</v>
      </c>
    </row>
    <row r="8115" spans="1:10" hidden="1" x14ac:dyDescent="0.25">
      <c r="A8115" s="24" t="str">
        <f t="shared" si="128"/>
        <v>910011/4ARCELOR (BERTON SICARD)</v>
      </c>
      <c r="B8115" s="1" t="s">
        <v>1933</v>
      </c>
      <c r="C8115" s="1" t="s">
        <v>32898</v>
      </c>
      <c r="D8115" s="1" t="s">
        <v>168</v>
      </c>
      <c r="E8115" s="1" t="s">
        <v>1932</v>
      </c>
      <c r="F8115" s="1" t="s">
        <v>32900</v>
      </c>
      <c r="G8115" s="1" t="s">
        <v>655</v>
      </c>
      <c r="H8115" t="s">
        <v>1933</v>
      </c>
      <c r="I8115" s="1" t="s">
        <v>41</v>
      </c>
      <c r="J8115">
        <v>4.5999999999999996</v>
      </c>
    </row>
    <row r="8116" spans="1:10" hidden="1" x14ac:dyDescent="0.25">
      <c r="A8116" s="24" t="str">
        <f t="shared" si="128"/>
        <v>910011BARCELOR (BERTON SICARD)</v>
      </c>
      <c r="B8116" s="1" t="s">
        <v>2424</v>
      </c>
      <c r="C8116" s="1" t="s">
        <v>32898</v>
      </c>
      <c r="D8116" s="1" t="s">
        <v>32837</v>
      </c>
      <c r="E8116" s="1" t="s">
        <v>2217</v>
      </c>
      <c r="F8116" s="1" t="s">
        <v>32900</v>
      </c>
      <c r="G8116" s="1" t="s">
        <v>655</v>
      </c>
      <c r="H8116" t="s">
        <v>2424</v>
      </c>
      <c r="I8116" s="1" t="s">
        <v>41</v>
      </c>
      <c r="J8116">
        <v>6.5</v>
      </c>
    </row>
    <row r="8117" spans="1:10" hidden="1" x14ac:dyDescent="0.25">
      <c r="A8117" s="24" t="str">
        <f t="shared" si="128"/>
        <v>910011B4ARCELOR (BERTON SICARD)</v>
      </c>
      <c r="B8117" s="1" t="s">
        <v>2216</v>
      </c>
      <c r="C8117" s="1" t="s">
        <v>32898</v>
      </c>
      <c r="D8117" s="1" t="s">
        <v>32837</v>
      </c>
      <c r="E8117" s="1" t="s">
        <v>2217</v>
      </c>
      <c r="F8117" s="1" t="s">
        <v>32900</v>
      </c>
      <c r="G8117" s="1" t="s">
        <v>655</v>
      </c>
      <c r="H8117" t="s">
        <v>2216</v>
      </c>
      <c r="I8117" s="1" t="s">
        <v>41</v>
      </c>
      <c r="J8117">
        <v>4.5999999999999996</v>
      </c>
    </row>
    <row r="8118" spans="1:10" hidden="1" x14ac:dyDescent="0.25">
      <c r="A8118" s="24" t="str">
        <f t="shared" si="128"/>
        <v>910012ARCELOR (BERTON SICARD)</v>
      </c>
      <c r="B8118" s="1">
        <v>910012</v>
      </c>
      <c r="C8118" s="1" t="s">
        <v>32898</v>
      </c>
      <c r="D8118" s="1" t="s">
        <v>168</v>
      </c>
      <c r="E8118" s="1" t="s">
        <v>1934</v>
      </c>
      <c r="F8118" s="1" t="s">
        <v>32900</v>
      </c>
      <c r="G8118" s="1" t="s">
        <v>655</v>
      </c>
      <c r="H8118">
        <v>910012</v>
      </c>
      <c r="I8118" s="1" t="s">
        <v>41</v>
      </c>
      <c r="J8118">
        <v>6.5</v>
      </c>
    </row>
    <row r="8119" spans="1:10" hidden="1" x14ac:dyDescent="0.25">
      <c r="A8119" s="24" t="str">
        <f t="shared" si="128"/>
        <v>910012/4ARCELOR (BERTON SICARD)</v>
      </c>
      <c r="B8119" s="1" t="s">
        <v>1935</v>
      </c>
      <c r="C8119" s="1" t="s">
        <v>32898</v>
      </c>
      <c r="D8119" s="1" t="s">
        <v>168</v>
      </c>
      <c r="E8119" s="1" t="s">
        <v>1934</v>
      </c>
      <c r="F8119" s="1" t="s">
        <v>32900</v>
      </c>
      <c r="G8119" s="1" t="s">
        <v>655</v>
      </c>
      <c r="H8119" t="s">
        <v>1935</v>
      </c>
      <c r="I8119" s="1" t="s">
        <v>41</v>
      </c>
      <c r="J8119">
        <v>4.5999999999999996</v>
      </c>
    </row>
    <row r="8120" spans="1:10" hidden="1" x14ac:dyDescent="0.25">
      <c r="A8120" s="24" t="str">
        <f t="shared" si="128"/>
        <v>910013ARCELOR (BERTON SICARD)</v>
      </c>
      <c r="B8120" s="1">
        <v>910013</v>
      </c>
      <c r="C8120" s="1" t="s">
        <v>32898</v>
      </c>
      <c r="D8120" s="1" t="s">
        <v>168</v>
      </c>
      <c r="E8120" s="1" t="s">
        <v>1936</v>
      </c>
      <c r="F8120" s="1" t="s">
        <v>32900</v>
      </c>
      <c r="G8120" s="1" t="s">
        <v>655</v>
      </c>
      <c r="H8120">
        <v>910013</v>
      </c>
      <c r="I8120" s="1" t="s">
        <v>41</v>
      </c>
      <c r="J8120">
        <v>6.5</v>
      </c>
    </row>
    <row r="8121" spans="1:10" hidden="1" x14ac:dyDescent="0.25">
      <c r="A8121" s="24" t="str">
        <f t="shared" si="128"/>
        <v>910013/4ARCELOR (BERTON SICARD)</v>
      </c>
      <c r="B8121" s="1" t="s">
        <v>1937</v>
      </c>
      <c r="C8121" s="1" t="s">
        <v>32898</v>
      </c>
      <c r="D8121" s="1" t="s">
        <v>168</v>
      </c>
      <c r="E8121" s="1" t="s">
        <v>1936</v>
      </c>
      <c r="F8121" s="1" t="s">
        <v>32900</v>
      </c>
      <c r="G8121" s="1" t="s">
        <v>655</v>
      </c>
      <c r="H8121" t="s">
        <v>1937</v>
      </c>
      <c r="I8121" s="1" t="s">
        <v>41</v>
      </c>
      <c r="J8121">
        <v>4.5999999999999996</v>
      </c>
    </row>
    <row r="8122" spans="1:10" hidden="1" x14ac:dyDescent="0.25">
      <c r="A8122" s="24" t="str">
        <f t="shared" si="128"/>
        <v>910013BARCELOR (BERTON SICARD)</v>
      </c>
      <c r="B8122" s="1" t="s">
        <v>2425</v>
      </c>
      <c r="C8122" s="1" t="s">
        <v>32898</v>
      </c>
      <c r="D8122" s="1" t="s">
        <v>32837</v>
      </c>
      <c r="E8122" s="1" t="s">
        <v>2219</v>
      </c>
      <c r="F8122" s="1" t="s">
        <v>32900</v>
      </c>
      <c r="G8122" s="1" t="s">
        <v>655</v>
      </c>
      <c r="H8122" t="s">
        <v>2425</v>
      </c>
      <c r="I8122" s="1" t="s">
        <v>41</v>
      </c>
      <c r="J8122">
        <v>6.5</v>
      </c>
    </row>
    <row r="8123" spans="1:10" hidden="1" x14ac:dyDescent="0.25">
      <c r="A8123" s="24" t="str">
        <f t="shared" si="128"/>
        <v>910013B4ARCELOR (BERTON SICARD)</v>
      </c>
      <c r="B8123" s="1" t="s">
        <v>2218</v>
      </c>
      <c r="C8123" s="1" t="s">
        <v>32898</v>
      </c>
      <c r="D8123" s="1" t="s">
        <v>32837</v>
      </c>
      <c r="E8123" s="1" t="s">
        <v>2219</v>
      </c>
      <c r="F8123" s="1" t="s">
        <v>32900</v>
      </c>
      <c r="G8123" s="1" t="s">
        <v>655</v>
      </c>
      <c r="H8123" t="s">
        <v>2218</v>
      </c>
      <c r="I8123" s="1" t="s">
        <v>41</v>
      </c>
      <c r="J8123">
        <v>4.5999999999999996</v>
      </c>
    </row>
    <row r="8124" spans="1:10" hidden="1" x14ac:dyDescent="0.25">
      <c r="A8124" s="24" t="str">
        <f t="shared" si="128"/>
        <v>910014ARCELOR (BERTON SICARD)</v>
      </c>
      <c r="B8124" s="1">
        <v>910014</v>
      </c>
      <c r="C8124" s="1" t="s">
        <v>32898</v>
      </c>
      <c r="D8124" s="1" t="s">
        <v>168</v>
      </c>
      <c r="E8124" s="1" t="s">
        <v>1938</v>
      </c>
      <c r="F8124" s="1" t="s">
        <v>32900</v>
      </c>
      <c r="G8124" s="1" t="s">
        <v>655</v>
      </c>
      <c r="H8124">
        <v>910014</v>
      </c>
      <c r="I8124" s="1" t="s">
        <v>41</v>
      </c>
      <c r="J8124">
        <v>6.5</v>
      </c>
    </row>
    <row r="8125" spans="1:10" hidden="1" x14ac:dyDescent="0.25">
      <c r="A8125" s="24" t="str">
        <f t="shared" si="128"/>
        <v>910014/4ARCELOR (BERTON SICARD)</v>
      </c>
      <c r="B8125" s="1" t="s">
        <v>1939</v>
      </c>
      <c r="C8125" s="1" t="s">
        <v>32898</v>
      </c>
      <c r="D8125" s="1" t="s">
        <v>168</v>
      </c>
      <c r="E8125" s="1" t="s">
        <v>1938</v>
      </c>
      <c r="F8125" s="1" t="s">
        <v>32900</v>
      </c>
      <c r="G8125" s="1" t="s">
        <v>655</v>
      </c>
      <c r="H8125" t="s">
        <v>1939</v>
      </c>
      <c r="I8125" s="1" t="s">
        <v>41</v>
      </c>
      <c r="J8125">
        <v>4.5999999999999996</v>
      </c>
    </row>
    <row r="8126" spans="1:10" hidden="1" x14ac:dyDescent="0.25">
      <c r="A8126" s="24" t="str">
        <f t="shared" si="128"/>
        <v>910016BARCELOR (BERTON SICARD)</v>
      </c>
      <c r="B8126" s="1" t="s">
        <v>1940</v>
      </c>
      <c r="C8126" s="1" t="s">
        <v>32898</v>
      </c>
      <c r="D8126" s="1" t="s">
        <v>168</v>
      </c>
      <c r="E8126" s="1" t="s">
        <v>1941</v>
      </c>
      <c r="F8126" s="1" t="s">
        <v>32900</v>
      </c>
      <c r="G8126" s="1" t="s">
        <v>655</v>
      </c>
      <c r="H8126" t="s">
        <v>1940</v>
      </c>
      <c r="I8126" s="1" t="s">
        <v>41</v>
      </c>
      <c r="J8126">
        <v>6.5</v>
      </c>
    </row>
    <row r="8127" spans="1:10" hidden="1" x14ac:dyDescent="0.25">
      <c r="A8127" s="24" t="str">
        <f t="shared" si="128"/>
        <v>910020ARCELOR (BERTON SICARD)</v>
      </c>
      <c r="B8127" s="1">
        <v>910020</v>
      </c>
      <c r="C8127" s="1" t="s">
        <v>32898</v>
      </c>
      <c r="D8127" s="1" t="s">
        <v>168</v>
      </c>
      <c r="E8127" s="1" t="s">
        <v>1942</v>
      </c>
      <c r="F8127" s="1" t="s">
        <v>32900</v>
      </c>
      <c r="G8127" s="1" t="s">
        <v>655</v>
      </c>
      <c r="H8127">
        <v>910020</v>
      </c>
      <c r="I8127" s="1" t="s">
        <v>41</v>
      </c>
      <c r="J8127">
        <v>6.5</v>
      </c>
    </row>
    <row r="8128" spans="1:10" hidden="1" x14ac:dyDescent="0.25">
      <c r="A8128" s="24" t="str">
        <f t="shared" si="128"/>
        <v>910020/4ARCELOR (BERTON SICARD)</v>
      </c>
      <c r="B8128" s="1" t="s">
        <v>1943</v>
      </c>
      <c r="C8128" s="1" t="s">
        <v>32898</v>
      </c>
      <c r="D8128" s="1" t="s">
        <v>168</v>
      </c>
      <c r="E8128" s="1" t="s">
        <v>1942</v>
      </c>
      <c r="F8128" s="1" t="s">
        <v>32900</v>
      </c>
      <c r="G8128" s="1" t="s">
        <v>655</v>
      </c>
      <c r="H8128" t="s">
        <v>1943</v>
      </c>
      <c r="I8128" s="1" t="s">
        <v>41</v>
      </c>
      <c r="J8128">
        <v>4.5999999999999996</v>
      </c>
    </row>
    <row r="8129" spans="1:10" hidden="1" x14ac:dyDescent="0.25">
      <c r="A8129" s="24" t="str">
        <f t="shared" si="128"/>
        <v>910021ARCELOR (BERTON SICARD)</v>
      </c>
      <c r="B8129" s="1">
        <v>910021</v>
      </c>
      <c r="C8129" s="1" t="s">
        <v>32898</v>
      </c>
      <c r="D8129" s="1" t="s">
        <v>168</v>
      </c>
      <c r="E8129" s="1" t="s">
        <v>1944</v>
      </c>
      <c r="F8129" s="1" t="s">
        <v>32900</v>
      </c>
      <c r="G8129" s="1" t="s">
        <v>655</v>
      </c>
      <c r="H8129">
        <v>910021</v>
      </c>
      <c r="I8129" s="1" t="s">
        <v>41</v>
      </c>
      <c r="J8129">
        <v>6.5</v>
      </c>
    </row>
    <row r="8130" spans="1:10" hidden="1" x14ac:dyDescent="0.25">
      <c r="A8130" s="24" t="str">
        <f t="shared" si="128"/>
        <v>910021/4ARCELOR (BERTON SICARD)</v>
      </c>
      <c r="B8130" s="1" t="s">
        <v>1945</v>
      </c>
      <c r="C8130" s="1" t="s">
        <v>32898</v>
      </c>
      <c r="D8130" s="1" t="s">
        <v>168</v>
      </c>
      <c r="E8130" s="1" t="s">
        <v>1944</v>
      </c>
      <c r="F8130" s="1" t="s">
        <v>32900</v>
      </c>
      <c r="G8130" s="1" t="s">
        <v>655</v>
      </c>
      <c r="H8130" t="s">
        <v>1945</v>
      </c>
      <c r="I8130" s="1" t="s">
        <v>41</v>
      </c>
      <c r="J8130">
        <v>4.5999999999999996</v>
      </c>
    </row>
    <row r="8131" spans="1:10" hidden="1" x14ac:dyDescent="0.25">
      <c r="A8131" s="24" t="str">
        <f t="shared" si="128"/>
        <v>910022ARCELOR (BERTON SICARD)</v>
      </c>
      <c r="B8131" s="1">
        <v>910022</v>
      </c>
      <c r="C8131" s="1" t="s">
        <v>32898</v>
      </c>
      <c r="D8131" s="1" t="s">
        <v>168</v>
      </c>
      <c r="E8131" s="1" t="s">
        <v>1946</v>
      </c>
      <c r="F8131" s="1" t="s">
        <v>32900</v>
      </c>
      <c r="G8131" s="1" t="s">
        <v>655</v>
      </c>
      <c r="H8131">
        <v>910022</v>
      </c>
      <c r="I8131" s="1" t="s">
        <v>41</v>
      </c>
      <c r="J8131">
        <v>6.5</v>
      </c>
    </row>
    <row r="8132" spans="1:10" hidden="1" x14ac:dyDescent="0.25">
      <c r="A8132" s="24" t="str">
        <f t="shared" si="128"/>
        <v>910022/4ARCELOR (BERTON SICARD)</v>
      </c>
      <c r="B8132" s="1" t="s">
        <v>1947</v>
      </c>
      <c r="C8132" s="1" t="s">
        <v>32898</v>
      </c>
      <c r="D8132" s="1" t="s">
        <v>168</v>
      </c>
      <c r="E8132" s="1" t="s">
        <v>1946</v>
      </c>
      <c r="F8132" s="1" t="s">
        <v>32900</v>
      </c>
      <c r="G8132" s="1" t="s">
        <v>655</v>
      </c>
      <c r="H8132" t="s">
        <v>1947</v>
      </c>
      <c r="I8132" s="1" t="s">
        <v>41</v>
      </c>
      <c r="J8132">
        <v>4.5999999999999996</v>
      </c>
    </row>
    <row r="8133" spans="1:10" hidden="1" x14ac:dyDescent="0.25">
      <c r="A8133" s="24" t="str">
        <f t="shared" si="128"/>
        <v>910023ARCELOR (BERTON SICARD)</v>
      </c>
      <c r="B8133" s="1">
        <v>910023</v>
      </c>
      <c r="C8133" s="1" t="s">
        <v>32898</v>
      </c>
      <c r="D8133" s="1" t="s">
        <v>168</v>
      </c>
      <c r="E8133" s="1" t="s">
        <v>1948</v>
      </c>
      <c r="F8133" s="1" t="s">
        <v>32900</v>
      </c>
      <c r="G8133" s="1" t="s">
        <v>655</v>
      </c>
      <c r="H8133">
        <v>910023</v>
      </c>
      <c r="I8133" s="1" t="s">
        <v>41</v>
      </c>
      <c r="J8133">
        <v>6.5</v>
      </c>
    </row>
    <row r="8134" spans="1:10" hidden="1" x14ac:dyDescent="0.25">
      <c r="A8134" s="24" t="str">
        <f t="shared" si="128"/>
        <v>910023/4ARCELOR (BERTON SICARD)</v>
      </c>
      <c r="B8134" s="1" t="s">
        <v>1949</v>
      </c>
      <c r="C8134" s="1" t="s">
        <v>32898</v>
      </c>
      <c r="D8134" s="1" t="s">
        <v>168</v>
      </c>
      <c r="E8134" s="1" t="s">
        <v>1948</v>
      </c>
      <c r="F8134" s="1" t="s">
        <v>32900</v>
      </c>
      <c r="G8134" s="1" t="s">
        <v>655</v>
      </c>
      <c r="H8134" t="s">
        <v>1949</v>
      </c>
      <c r="I8134" s="1" t="s">
        <v>41</v>
      </c>
      <c r="J8134">
        <v>4.5999999999999996</v>
      </c>
    </row>
    <row r="8135" spans="1:10" hidden="1" x14ac:dyDescent="0.25">
      <c r="A8135" s="24" t="str">
        <f t="shared" si="128"/>
        <v>910030ARCELOR (BERTON SICARD)</v>
      </c>
      <c r="B8135" s="1">
        <v>910030</v>
      </c>
      <c r="C8135" s="1" t="s">
        <v>32898</v>
      </c>
      <c r="D8135" s="1" t="s">
        <v>78</v>
      </c>
      <c r="E8135" s="1" t="s">
        <v>1629</v>
      </c>
      <c r="F8135" s="1" t="s">
        <v>32900</v>
      </c>
      <c r="G8135" s="1" t="s">
        <v>655</v>
      </c>
      <c r="H8135">
        <v>910030</v>
      </c>
      <c r="I8135" s="1" t="s">
        <v>41</v>
      </c>
      <c r="J8135">
        <v>6.5</v>
      </c>
    </row>
    <row r="8136" spans="1:10" hidden="1" x14ac:dyDescent="0.25">
      <c r="A8136" s="24" t="str">
        <f t="shared" si="128"/>
        <v>910031ARCELOR (BERTON SICARD)</v>
      </c>
      <c r="B8136" s="1">
        <v>910031</v>
      </c>
      <c r="C8136" s="1" t="s">
        <v>32898</v>
      </c>
      <c r="D8136" s="1" t="s">
        <v>78</v>
      </c>
      <c r="E8136" s="1" t="s">
        <v>1073</v>
      </c>
      <c r="F8136" s="1" t="s">
        <v>32900</v>
      </c>
      <c r="G8136" s="1" t="s">
        <v>655</v>
      </c>
      <c r="H8136">
        <v>910031</v>
      </c>
      <c r="I8136" s="1" t="s">
        <v>41</v>
      </c>
      <c r="J8136">
        <v>6.5</v>
      </c>
    </row>
    <row r="8137" spans="1:10" hidden="1" x14ac:dyDescent="0.25">
      <c r="A8137" s="24" t="str">
        <f t="shared" si="128"/>
        <v>910040ARCELOR (BERTON SICARD)</v>
      </c>
      <c r="B8137" s="1">
        <v>910040</v>
      </c>
      <c r="C8137" s="1" t="s">
        <v>32898</v>
      </c>
      <c r="D8137" s="1" t="s">
        <v>78</v>
      </c>
      <c r="E8137" s="1" t="s">
        <v>2426</v>
      </c>
      <c r="F8137" s="1" t="s">
        <v>32900</v>
      </c>
      <c r="G8137" s="1" t="s">
        <v>655</v>
      </c>
      <c r="H8137">
        <v>910040</v>
      </c>
      <c r="I8137" s="1" t="s">
        <v>41</v>
      </c>
      <c r="J8137">
        <v>6.5</v>
      </c>
    </row>
    <row r="8138" spans="1:10" hidden="1" x14ac:dyDescent="0.25">
      <c r="A8138" s="24" t="str">
        <f t="shared" si="128"/>
        <v>910041ARCELOR (BERTON SICARD)</v>
      </c>
      <c r="B8138" s="1">
        <v>910041</v>
      </c>
      <c r="C8138" s="1" t="s">
        <v>32898</v>
      </c>
      <c r="D8138" s="1" t="s">
        <v>78</v>
      </c>
      <c r="E8138" s="1" t="s">
        <v>1685</v>
      </c>
      <c r="F8138" s="1" t="s">
        <v>32900</v>
      </c>
      <c r="G8138" s="1" t="s">
        <v>655</v>
      </c>
      <c r="H8138">
        <v>910041</v>
      </c>
      <c r="I8138" s="1" t="s">
        <v>41</v>
      </c>
      <c r="J8138">
        <v>6.5</v>
      </c>
    </row>
    <row r="8139" spans="1:10" hidden="1" x14ac:dyDescent="0.25">
      <c r="A8139" s="24" t="str">
        <f t="shared" si="128"/>
        <v>910050ARCELOR (BERTON SICARD)</v>
      </c>
      <c r="B8139" s="1">
        <v>910050</v>
      </c>
      <c r="C8139" s="1" t="s">
        <v>32898</v>
      </c>
      <c r="D8139" s="1" t="s">
        <v>78</v>
      </c>
      <c r="E8139" s="1" t="s">
        <v>1951</v>
      </c>
      <c r="F8139" s="1" t="s">
        <v>32900</v>
      </c>
      <c r="G8139" s="1" t="s">
        <v>655</v>
      </c>
      <c r="H8139">
        <v>910050</v>
      </c>
      <c r="I8139" s="1" t="s">
        <v>41</v>
      </c>
      <c r="J8139">
        <v>6.5</v>
      </c>
    </row>
    <row r="8140" spans="1:10" hidden="1" x14ac:dyDescent="0.25">
      <c r="A8140" s="24" t="str">
        <f t="shared" ref="A8140:A8203" si="129">B8140&amp;F8140</f>
        <v>910051ARCELOR (BERTON SICARD)</v>
      </c>
      <c r="B8140" s="1">
        <v>910051</v>
      </c>
      <c r="C8140" s="1" t="s">
        <v>32898</v>
      </c>
      <c r="D8140" s="1" t="s">
        <v>78</v>
      </c>
      <c r="E8140" s="1" t="s">
        <v>1952</v>
      </c>
      <c r="F8140" s="1" t="s">
        <v>32900</v>
      </c>
      <c r="G8140" s="1" t="s">
        <v>655</v>
      </c>
      <c r="H8140">
        <v>910051</v>
      </c>
      <c r="I8140" s="1" t="s">
        <v>41</v>
      </c>
      <c r="J8140">
        <v>6.5</v>
      </c>
    </row>
    <row r="8141" spans="1:10" hidden="1" x14ac:dyDescent="0.25">
      <c r="A8141" s="24" t="str">
        <f t="shared" si="129"/>
        <v>910051NARCELOR (BERTON SICARD)</v>
      </c>
      <c r="B8141" s="1" t="s">
        <v>1953</v>
      </c>
      <c r="C8141" s="1" t="s">
        <v>32898</v>
      </c>
      <c r="D8141" s="1" t="s">
        <v>78</v>
      </c>
      <c r="E8141" s="1" t="s">
        <v>1952</v>
      </c>
      <c r="F8141" s="1" t="s">
        <v>32900</v>
      </c>
      <c r="G8141" s="1" t="s">
        <v>655</v>
      </c>
      <c r="H8141" t="s">
        <v>1953</v>
      </c>
      <c r="I8141" s="1" t="s">
        <v>41</v>
      </c>
      <c r="J8141">
        <v>6.5</v>
      </c>
    </row>
    <row r="8142" spans="1:10" hidden="1" x14ac:dyDescent="0.25">
      <c r="A8142" s="24" t="str">
        <f t="shared" si="129"/>
        <v>910052ARCELOR (BERTON SICARD)</v>
      </c>
      <c r="B8142" s="1">
        <v>910052</v>
      </c>
      <c r="C8142" s="1" t="s">
        <v>32898</v>
      </c>
      <c r="D8142" s="1" t="s">
        <v>78</v>
      </c>
      <c r="E8142" s="1" t="s">
        <v>1954</v>
      </c>
      <c r="F8142" s="1" t="s">
        <v>32900</v>
      </c>
      <c r="G8142" s="1" t="s">
        <v>655</v>
      </c>
      <c r="H8142">
        <v>910052</v>
      </c>
      <c r="I8142" s="1" t="s">
        <v>41</v>
      </c>
      <c r="J8142">
        <v>6.5</v>
      </c>
    </row>
    <row r="8143" spans="1:10" hidden="1" x14ac:dyDescent="0.25">
      <c r="A8143" s="24" t="str">
        <f t="shared" si="129"/>
        <v>910200ARCELOR (BERTON SICARD)</v>
      </c>
      <c r="B8143" s="1">
        <v>910200</v>
      </c>
      <c r="C8143" s="1" t="s">
        <v>32898</v>
      </c>
      <c r="D8143" s="1" t="s">
        <v>78</v>
      </c>
      <c r="E8143" s="1" t="s">
        <v>1922</v>
      </c>
      <c r="F8143" s="1" t="s">
        <v>32900</v>
      </c>
      <c r="G8143" s="1" t="s">
        <v>655</v>
      </c>
      <c r="H8143">
        <v>910200</v>
      </c>
      <c r="I8143" s="1" t="s">
        <v>41</v>
      </c>
      <c r="J8143">
        <v>6.5</v>
      </c>
    </row>
    <row r="8144" spans="1:10" hidden="1" x14ac:dyDescent="0.25">
      <c r="A8144" s="24" t="str">
        <f t="shared" si="129"/>
        <v>910210PARCELOR (BERTON SICARD)</v>
      </c>
      <c r="B8144" s="1" t="s">
        <v>1956</v>
      </c>
      <c r="C8144" s="1" t="s">
        <v>32898</v>
      </c>
      <c r="D8144" s="1" t="s">
        <v>78</v>
      </c>
      <c r="E8144" s="1" t="s">
        <v>1957</v>
      </c>
      <c r="F8144" s="1" t="s">
        <v>32900</v>
      </c>
      <c r="G8144" s="1" t="s">
        <v>655</v>
      </c>
      <c r="H8144" t="s">
        <v>1956</v>
      </c>
      <c r="I8144" s="1" t="s">
        <v>41</v>
      </c>
      <c r="J8144">
        <v>6.5</v>
      </c>
    </row>
    <row r="8145" spans="1:10" hidden="1" x14ac:dyDescent="0.25">
      <c r="A8145" s="24" t="str">
        <f t="shared" si="129"/>
        <v>910211PARCELOR (BERTON SICARD)</v>
      </c>
      <c r="B8145" s="1" t="s">
        <v>1958</v>
      </c>
      <c r="C8145" s="1" t="s">
        <v>32898</v>
      </c>
      <c r="D8145" s="1" t="s">
        <v>78</v>
      </c>
      <c r="E8145" s="1" t="s">
        <v>1959</v>
      </c>
      <c r="F8145" s="1" t="s">
        <v>32900</v>
      </c>
      <c r="G8145" s="1" t="s">
        <v>655</v>
      </c>
      <c r="H8145" t="s">
        <v>1958</v>
      </c>
      <c r="I8145" s="1" t="s">
        <v>41</v>
      </c>
      <c r="J8145">
        <v>6.5</v>
      </c>
    </row>
    <row r="8146" spans="1:10" hidden="1" x14ac:dyDescent="0.25">
      <c r="A8146" s="24" t="str">
        <f t="shared" si="129"/>
        <v>910212ARCELOR (BERTON SICARD)</v>
      </c>
      <c r="B8146" s="1">
        <v>910212</v>
      </c>
      <c r="C8146" s="1" t="s">
        <v>32898</v>
      </c>
      <c r="D8146" s="1" t="s">
        <v>78</v>
      </c>
      <c r="E8146" s="1" t="s">
        <v>1960</v>
      </c>
      <c r="F8146" s="1" t="s">
        <v>32900</v>
      </c>
      <c r="G8146" s="1" t="s">
        <v>655</v>
      </c>
      <c r="H8146">
        <v>910212</v>
      </c>
      <c r="I8146" s="1" t="s">
        <v>41</v>
      </c>
      <c r="J8146">
        <v>6.5</v>
      </c>
    </row>
    <row r="8147" spans="1:10" hidden="1" x14ac:dyDescent="0.25">
      <c r="A8147" s="24" t="str">
        <f t="shared" si="129"/>
        <v>910213ARCELOR (BERTON SICARD)</v>
      </c>
      <c r="B8147" s="1">
        <v>910213</v>
      </c>
      <c r="C8147" s="1" t="s">
        <v>32898</v>
      </c>
      <c r="D8147" s="1" t="s">
        <v>78</v>
      </c>
      <c r="E8147" s="1" t="s">
        <v>1960</v>
      </c>
      <c r="F8147" s="1" t="s">
        <v>32900</v>
      </c>
      <c r="G8147" s="1" t="s">
        <v>655</v>
      </c>
      <c r="H8147">
        <v>910213</v>
      </c>
      <c r="I8147" s="1" t="s">
        <v>41</v>
      </c>
      <c r="J8147">
        <v>6.5</v>
      </c>
    </row>
    <row r="8148" spans="1:10" hidden="1" x14ac:dyDescent="0.25">
      <c r="A8148" s="24" t="str">
        <f t="shared" si="129"/>
        <v>910224ARCELOR (BERTON SICARD)</v>
      </c>
      <c r="B8148" s="1">
        <v>910224</v>
      </c>
      <c r="C8148" s="1" t="s">
        <v>32898</v>
      </c>
      <c r="D8148" s="1" t="s">
        <v>78</v>
      </c>
      <c r="E8148" s="1" t="s">
        <v>2276</v>
      </c>
      <c r="F8148" s="1" t="s">
        <v>32900</v>
      </c>
      <c r="G8148" s="1" t="s">
        <v>655</v>
      </c>
      <c r="H8148">
        <v>910224</v>
      </c>
      <c r="I8148" s="1" t="s">
        <v>41</v>
      </c>
      <c r="J8148">
        <v>6.5</v>
      </c>
    </row>
    <row r="8149" spans="1:10" hidden="1" x14ac:dyDescent="0.25">
      <c r="A8149" s="24" t="str">
        <f t="shared" si="129"/>
        <v>910225ARCELOR (BERTON SICARD)</v>
      </c>
      <c r="B8149" s="1">
        <v>910225</v>
      </c>
      <c r="C8149" s="1" t="s">
        <v>32898</v>
      </c>
      <c r="D8149" s="1" t="s">
        <v>78</v>
      </c>
      <c r="E8149" s="1" t="s">
        <v>1962</v>
      </c>
      <c r="F8149" s="1" t="s">
        <v>32900</v>
      </c>
      <c r="G8149" s="1" t="s">
        <v>655</v>
      </c>
      <c r="H8149">
        <v>910225</v>
      </c>
      <c r="I8149" s="1" t="s">
        <v>41</v>
      </c>
      <c r="J8149">
        <v>6.5</v>
      </c>
    </row>
    <row r="8150" spans="1:10" hidden="1" x14ac:dyDescent="0.25">
      <c r="A8150" s="24" t="str">
        <f t="shared" si="129"/>
        <v>920003ARCELOR (BERTON SICARD)</v>
      </c>
      <c r="B8150" s="1">
        <v>920003</v>
      </c>
      <c r="C8150" s="1" t="s">
        <v>32898</v>
      </c>
      <c r="D8150" s="1" t="s">
        <v>78</v>
      </c>
      <c r="E8150" s="1" t="s">
        <v>1963</v>
      </c>
      <c r="F8150" s="1" t="s">
        <v>32900</v>
      </c>
      <c r="G8150" s="1" t="s">
        <v>655</v>
      </c>
      <c r="H8150">
        <v>920003</v>
      </c>
      <c r="I8150" s="1" t="s">
        <v>41</v>
      </c>
      <c r="J8150">
        <v>6.5</v>
      </c>
    </row>
    <row r="8151" spans="1:10" hidden="1" x14ac:dyDescent="0.25">
      <c r="A8151" s="24" t="str">
        <f t="shared" si="129"/>
        <v>920004ARCELOR (BERTON SICARD)</v>
      </c>
      <c r="B8151" s="1">
        <v>920004</v>
      </c>
      <c r="C8151" s="1" t="s">
        <v>32898</v>
      </c>
      <c r="D8151" s="1" t="s">
        <v>78</v>
      </c>
      <c r="E8151" s="1" t="s">
        <v>1964</v>
      </c>
      <c r="F8151" s="1" t="s">
        <v>32900</v>
      </c>
      <c r="G8151" s="1" t="s">
        <v>655</v>
      </c>
      <c r="H8151">
        <v>920004</v>
      </c>
      <c r="I8151" s="1" t="s">
        <v>41</v>
      </c>
      <c r="J8151">
        <v>6.5</v>
      </c>
    </row>
    <row r="8152" spans="1:10" hidden="1" x14ac:dyDescent="0.25">
      <c r="A8152" s="24" t="str">
        <f t="shared" si="129"/>
        <v>920005ARCELOR (BERTON SICARD)</v>
      </c>
      <c r="B8152" s="1">
        <v>920005</v>
      </c>
      <c r="C8152" s="1" t="s">
        <v>32898</v>
      </c>
      <c r="D8152" s="1" t="s">
        <v>78</v>
      </c>
      <c r="E8152" s="1" t="s">
        <v>1965</v>
      </c>
      <c r="F8152" s="1" t="s">
        <v>32900</v>
      </c>
      <c r="G8152" s="1" t="s">
        <v>655</v>
      </c>
      <c r="H8152">
        <v>920005</v>
      </c>
      <c r="I8152" s="1" t="s">
        <v>41</v>
      </c>
      <c r="J8152">
        <v>6.5</v>
      </c>
    </row>
    <row r="8153" spans="1:10" hidden="1" x14ac:dyDescent="0.25">
      <c r="A8153" s="24" t="str">
        <f t="shared" si="129"/>
        <v>920006ARCELOR (BERTON SICARD)</v>
      </c>
      <c r="B8153" s="1">
        <v>920006</v>
      </c>
      <c r="C8153" s="1" t="s">
        <v>32898</v>
      </c>
      <c r="D8153" s="1" t="s">
        <v>78</v>
      </c>
      <c r="E8153" s="1" t="s">
        <v>1963</v>
      </c>
      <c r="F8153" s="1" t="s">
        <v>32900</v>
      </c>
      <c r="G8153" s="1" t="s">
        <v>655</v>
      </c>
      <c r="H8153">
        <v>920006</v>
      </c>
      <c r="I8153" s="1" t="s">
        <v>41</v>
      </c>
      <c r="J8153">
        <v>6.5</v>
      </c>
    </row>
    <row r="8154" spans="1:10" hidden="1" x14ac:dyDescent="0.25">
      <c r="A8154" s="24" t="str">
        <f t="shared" si="129"/>
        <v>920007ARCELOR (BERTON SICARD)</v>
      </c>
      <c r="B8154" s="1">
        <v>920007</v>
      </c>
      <c r="C8154" s="1" t="s">
        <v>32898</v>
      </c>
      <c r="D8154" s="1" t="s">
        <v>78</v>
      </c>
      <c r="E8154" s="1" t="s">
        <v>1966</v>
      </c>
      <c r="F8154" s="1" t="s">
        <v>32900</v>
      </c>
      <c r="G8154" s="1" t="s">
        <v>655</v>
      </c>
      <c r="H8154">
        <v>920007</v>
      </c>
      <c r="I8154" s="1" t="s">
        <v>41</v>
      </c>
      <c r="J8154">
        <v>6.5</v>
      </c>
    </row>
    <row r="8155" spans="1:10" hidden="1" x14ac:dyDescent="0.25">
      <c r="A8155" s="24" t="str">
        <f t="shared" si="129"/>
        <v>920008ARCELOR (BERTON SICARD)</v>
      </c>
      <c r="B8155" s="1">
        <v>920008</v>
      </c>
      <c r="C8155" s="1" t="s">
        <v>32898</v>
      </c>
      <c r="D8155" s="1" t="s">
        <v>78</v>
      </c>
      <c r="E8155" s="1" t="s">
        <v>1967</v>
      </c>
      <c r="F8155" s="1" t="s">
        <v>32900</v>
      </c>
      <c r="G8155" s="1" t="s">
        <v>655</v>
      </c>
      <c r="H8155">
        <v>920008</v>
      </c>
      <c r="I8155" s="1" t="s">
        <v>41</v>
      </c>
      <c r="J8155">
        <v>6.5</v>
      </c>
    </row>
    <row r="8156" spans="1:10" hidden="1" x14ac:dyDescent="0.25">
      <c r="A8156" s="24" t="str">
        <f t="shared" si="129"/>
        <v>920009ARCELOR (BERTON SICARD)</v>
      </c>
      <c r="B8156" s="1">
        <v>920009</v>
      </c>
      <c r="C8156" s="1" t="s">
        <v>32898</v>
      </c>
      <c r="D8156" s="1" t="s">
        <v>78</v>
      </c>
      <c r="E8156" s="1" t="s">
        <v>1968</v>
      </c>
      <c r="F8156" s="1" t="s">
        <v>32900</v>
      </c>
      <c r="G8156" s="1" t="s">
        <v>655</v>
      </c>
      <c r="H8156">
        <v>920009</v>
      </c>
      <c r="I8156" s="1" t="s">
        <v>41</v>
      </c>
      <c r="J8156">
        <v>6.5</v>
      </c>
    </row>
    <row r="8157" spans="1:10" hidden="1" x14ac:dyDescent="0.25">
      <c r="A8157" s="24" t="str">
        <f t="shared" si="129"/>
        <v>920011ARCELOR (BERTON SICARD)</v>
      </c>
      <c r="B8157" s="1">
        <v>920011</v>
      </c>
      <c r="C8157" s="1" t="s">
        <v>32898</v>
      </c>
      <c r="D8157" s="1" t="s">
        <v>78</v>
      </c>
      <c r="E8157" s="1" t="s">
        <v>1970</v>
      </c>
      <c r="F8157" s="1" t="s">
        <v>32900</v>
      </c>
      <c r="G8157" s="1" t="s">
        <v>655</v>
      </c>
      <c r="H8157">
        <v>920011</v>
      </c>
      <c r="I8157" s="1" t="s">
        <v>41</v>
      </c>
      <c r="J8157">
        <v>6.5</v>
      </c>
    </row>
    <row r="8158" spans="1:10" hidden="1" x14ac:dyDescent="0.25">
      <c r="A8158" s="24" t="str">
        <f t="shared" si="129"/>
        <v>920012ARCELOR (BERTON SICARD)</v>
      </c>
      <c r="B8158" s="1">
        <v>920012</v>
      </c>
      <c r="C8158" s="1" t="s">
        <v>32898</v>
      </c>
      <c r="D8158" s="1" t="s">
        <v>78</v>
      </c>
      <c r="E8158" s="1" t="s">
        <v>1971</v>
      </c>
      <c r="F8158" s="1" t="s">
        <v>32900</v>
      </c>
      <c r="G8158" s="1" t="s">
        <v>655</v>
      </c>
      <c r="H8158">
        <v>920012</v>
      </c>
      <c r="I8158" s="1" t="s">
        <v>41</v>
      </c>
      <c r="J8158">
        <v>6.5</v>
      </c>
    </row>
    <row r="8159" spans="1:10" hidden="1" x14ac:dyDescent="0.25">
      <c r="A8159" s="24" t="str">
        <f t="shared" si="129"/>
        <v>920013ARCELOR (BERTON SICARD)</v>
      </c>
      <c r="B8159" s="1">
        <v>920013</v>
      </c>
      <c r="C8159" s="1" t="s">
        <v>32898</v>
      </c>
      <c r="D8159" s="1" t="s">
        <v>78</v>
      </c>
      <c r="E8159" s="1" t="s">
        <v>1972</v>
      </c>
      <c r="F8159" s="1" t="s">
        <v>32900</v>
      </c>
      <c r="G8159" s="1" t="s">
        <v>655</v>
      </c>
      <c r="H8159">
        <v>920013</v>
      </c>
      <c r="I8159" s="1" t="s">
        <v>41</v>
      </c>
      <c r="J8159">
        <v>6.5</v>
      </c>
    </row>
    <row r="8160" spans="1:10" hidden="1" x14ac:dyDescent="0.25">
      <c r="A8160" s="24" t="str">
        <f t="shared" si="129"/>
        <v>920014ARCELOR (BERTON SICARD)</v>
      </c>
      <c r="B8160" s="1">
        <v>920014</v>
      </c>
      <c r="C8160" s="1" t="s">
        <v>32898</v>
      </c>
      <c r="D8160" s="1" t="s">
        <v>78</v>
      </c>
      <c r="E8160" s="1" t="s">
        <v>1973</v>
      </c>
      <c r="F8160" s="1" t="s">
        <v>32900</v>
      </c>
      <c r="G8160" s="1" t="s">
        <v>655</v>
      </c>
      <c r="H8160">
        <v>920014</v>
      </c>
      <c r="I8160" s="1" t="s">
        <v>41</v>
      </c>
      <c r="J8160">
        <v>6.5</v>
      </c>
    </row>
    <row r="8161" spans="1:10" hidden="1" x14ac:dyDescent="0.25">
      <c r="A8161" s="24" t="str">
        <f t="shared" si="129"/>
        <v>920025ARCELOR (BERTON SICARD)</v>
      </c>
      <c r="B8161" s="1">
        <v>920025</v>
      </c>
      <c r="C8161" s="1" t="s">
        <v>32898</v>
      </c>
      <c r="D8161" s="1" t="s">
        <v>78</v>
      </c>
      <c r="E8161" s="1" t="s">
        <v>1976</v>
      </c>
      <c r="F8161" s="1" t="s">
        <v>32900</v>
      </c>
      <c r="G8161" s="1" t="s">
        <v>655</v>
      </c>
      <c r="H8161">
        <v>920025</v>
      </c>
      <c r="I8161" s="1" t="s">
        <v>41</v>
      </c>
      <c r="J8161">
        <v>6.5</v>
      </c>
    </row>
    <row r="8162" spans="1:10" hidden="1" x14ac:dyDescent="0.25">
      <c r="A8162" s="24" t="str">
        <f t="shared" si="129"/>
        <v>920042ARCELOR (BERTON SICARD)</v>
      </c>
      <c r="B8162" s="1">
        <v>920042</v>
      </c>
      <c r="C8162" s="1" t="s">
        <v>32898</v>
      </c>
      <c r="D8162" s="1" t="s">
        <v>78</v>
      </c>
      <c r="E8162" s="1" t="s">
        <v>1977</v>
      </c>
      <c r="F8162" s="1" t="s">
        <v>32900</v>
      </c>
      <c r="G8162" s="1" t="s">
        <v>655</v>
      </c>
      <c r="H8162">
        <v>920042</v>
      </c>
      <c r="I8162" s="1" t="s">
        <v>41</v>
      </c>
      <c r="J8162">
        <v>6.5</v>
      </c>
    </row>
    <row r="8163" spans="1:10" hidden="1" x14ac:dyDescent="0.25">
      <c r="A8163" s="24" t="str">
        <f t="shared" si="129"/>
        <v>920043ARCELOR (BERTON SICARD)</v>
      </c>
      <c r="B8163" s="1">
        <v>920043</v>
      </c>
      <c r="C8163" s="1" t="s">
        <v>32898</v>
      </c>
      <c r="D8163" s="1" t="s">
        <v>78</v>
      </c>
      <c r="E8163" s="1" t="s">
        <v>1978</v>
      </c>
      <c r="F8163" s="1" t="s">
        <v>32900</v>
      </c>
      <c r="G8163" s="1" t="s">
        <v>655</v>
      </c>
      <c r="H8163">
        <v>920043</v>
      </c>
      <c r="I8163" s="1" t="s">
        <v>41</v>
      </c>
      <c r="J8163">
        <v>6.5</v>
      </c>
    </row>
    <row r="8164" spans="1:10" hidden="1" x14ac:dyDescent="0.25">
      <c r="A8164" s="24" t="str">
        <f t="shared" si="129"/>
        <v>920050ARCELOR (BERTON SICARD)</v>
      </c>
      <c r="B8164" s="1">
        <v>920050</v>
      </c>
      <c r="C8164" s="1" t="s">
        <v>32898</v>
      </c>
      <c r="D8164" s="1" t="s">
        <v>78</v>
      </c>
      <c r="E8164" s="1" t="s">
        <v>1979</v>
      </c>
      <c r="F8164" s="1" t="s">
        <v>32900</v>
      </c>
      <c r="G8164" s="1" t="s">
        <v>655</v>
      </c>
      <c r="H8164">
        <v>920050</v>
      </c>
      <c r="I8164" s="1" t="s">
        <v>41</v>
      </c>
      <c r="J8164">
        <v>6.5</v>
      </c>
    </row>
    <row r="8165" spans="1:10" hidden="1" x14ac:dyDescent="0.25">
      <c r="A8165" s="24" t="str">
        <f t="shared" si="129"/>
        <v>920051ARCELOR (BERTON SICARD)</v>
      </c>
      <c r="B8165" s="1">
        <v>920051</v>
      </c>
      <c r="C8165" s="1" t="s">
        <v>32898</v>
      </c>
      <c r="D8165" s="1" t="s">
        <v>78</v>
      </c>
      <c r="E8165" s="1" t="s">
        <v>1980</v>
      </c>
      <c r="F8165" s="1" t="s">
        <v>32900</v>
      </c>
      <c r="G8165" s="1" t="s">
        <v>655</v>
      </c>
      <c r="H8165">
        <v>920051</v>
      </c>
      <c r="I8165" s="1" t="s">
        <v>41</v>
      </c>
      <c r="J8165">
        <v>6.5</v>
      </c>
    </row>
    <row r="8166" spans="1:10" hidden="1" x14ac:dyDescent="0.25">
      <c r="A8166" s="24" t="str">
        <f t="shared" si="129"/>
        <v>920052ARCELOR (BERTON SICARD)</v>
      </c>
      <c r="B8166" s="1">
        <v>920052</v>
      </c>
      <c r="C8166" s="1" t="s">
        <v>32898</v>
      </c>
      <c r="D8166" s="1" t="s">
        <v>78</v>
      </c>
      <c r="E8166" s="1" t="s">
        <v>1981</v>
      </c>
      <c r="F8166" s="1" t="s">
        <v>32900</v>
      </c>
      <c r="G8166" s="1" t="s">
        <v>655</v>
      </c>
      <c r="H8166">
        <v>920052</v>
      </c>
      <c r="I8166" s="1" t="s">
        <v>41</v>
      </c>
      <c r="J8166">
        <v>6.5</v>
      </c>
    </row>
    <row r="8167" spans="1:10" hidden="1" x14ac:dyDescent="0.25">
      <c r="A8167" s="24" t="str">
        <f t="shared" si="129"/>
        <v>920053ARCELOR (BERTON SICARD)</v>
      </c>
      <c r="B8167" s="1">
        <v>920053</v>
      </c>
      <c r="C8167" s="1" t="s">
        <v>32898</v>
      </c>
      <c r="D8167" s="1" t="s">
        <v>78</v>
      </c>
      <c r="E8167" s="1" t="s">
        <v>1982</v>
      </c>
      <c r="F8167" s="1" t="s">
        <v>32900</v>
      </c>
      <c r="G8167" s="1" t="s">
        <v>655</v>
      </c>
      <c r="H8167">
        <v>920053</v>
      </c>
      <c r="I8167" s="1" t="s">
        <v>41</v>
      </c>
      <c r="J8167">
        <v>6.5</v>
      </c>
    </row>
    <row r="8168" spans="1:10" hidden="1" x14ac:dyDescent="0.25">
      <c r="A8168" s="24" t="str">
        <f t="shared" si="129"/>
        <v>920221ARCELOR (BERTON SICARD)</v>
      </c>
      <c r="B8168" s="1">
        <v>920221</v>
      </c>
      <c r="C8168" s="1" t="s">
        <v>32898</v>
      </c>
      <c r="D8168" s="1" t="s">
        <v>78</v>
      </c>
      <c r="E8168" s="1" t="s">
        <v>1983</v>
      </c>
      <c r="F8168" s="1" t="s">
        <v>32900</v>
      </c>
      <c r="G8168" s="1" t="s">
        <v>655</v>
      </c>
      <c r="H8168">
        <v>920221</v>
      </c>
      <c r="I8168" s="1" t="s">
        <v>41</v>
      </c>
      <c r="J8168">
        <v>6.5</v>
      </c>
    </row>
    <row r="8169" spans="1:10" hidden="1" x14ac:dyDescent="0.25">
      <c r="A8169" s="24" t="str">
        <f t="shared" si="129"/>
        <v>920223ARCELOR (BERTON SICARD)</v>
      </c>
      <c r="B8169" s="1">
        <v>920223</v>
      </c>
      <c r="C8169" s="1" t="s">
        <v>32898</v>
      </c>
      <c r="D8169" s="1" t="s">
        <v>78</v>
      </c>
      <c r="E8169" s="1" t="s">
        <v>1986</v>
      </c>
      <c r="F8169" s="1" t="s">
        <v>32900</v>
      </c>
      <c r="G8169" s="1" t="s">
        <v>655</v>
      </c>
      <c r="H8169">
        <v>920223</v>
      </c>
      <c r="I8169" s="1" t="s">
        <v>41</v>
      </c>
      <c r="J8169">
        <v>6.5</v>
      </c>
    </row>
    <row r="8170" spans="1:10" hidden="1" x14ac:dyDescent="0.25">
      <c r="A8170" s="24" t="str">
        <f t="shared" si="129"/>
        <v>920224ARCELOR (BERTON SICARD)</v>
      </c>
      <c r="B8170" s="1">
        <v>920224</v>
      </c>
      <c r="C8170" s="1" t="s">
        <v>32898</v>
      </c>
      <c r="D8170" s="1" t="s">
        <v>168</v>
      </c>
      <c r="E8170" s="1" t="s">
        <v>1493</v>
      </c>
      <c r="F8170" s="1" t="s">
        <v>32900</v>
      </c>
      <c r="G8170" s="1" t="s">
        <v>655</v>
      </c>
      <c r="H8170">
        <v>920224</v>
      </c>
      <c r="I8170" s="1" t="s">
        <v>41</v>
      </c>
      <c r="J8170">
        <v>6.5</v>
      </c>
    </row>
    <row r="8171" spans="1:10" hidden="1" x14ac:dyDescent="0.25">
      <c r="A8171" s="24" t="str">
        <f t="shared" si="129"/>
        <v>920230ARCELOR (BERTON SICARD)</v>
      </c>
      <c r="B8171" s="1">
        <v>920230</v>
      </c>
      <c r="C8171" s="1" t="s">
        <v>32898</v>
      </c>
      <c r="D8171" s="1" t="s">
        <v>78</v>
      </c>
      <c r="E8171" s="1" t="s">
        <v>1987</v>
      </c>
      <c r="F8171" s="1" t="s">
        <v>32900</v>
      </c>
      <c r="G8171" s="1" t="s">
        <v>655</v>
      </c>
      <c r="H8171">
        <v>920230</v>
      </c>
      <c r="I8171" s="1" t="s">
        <v>41</v>
      </c>
      <c r="J8171">
        <v>6.5</v>
      </c>
    </row>
    <row r="8172" spans="1:10" hidden="1" x14ac:dyDescent="0.25">
      <c r="A8172" s="24" t="str">
        <f t="shared" si="129"/>
        <v>950014ARCELOR (BERTON SICARD)</v>
      </c>
      <c r="B8172" s="1">
        <v>950014</v>
      </c>
      <c r="C8172" s="1" t="s">
        <v>32898</v>
      </c>
      <c r="D8172" s="1" t="s">
        <v>78</v>
      </c>
      <c r="E8172" s="1" t="s">
        <v>2430</v>
      </c>
      <c r="F8172" s="1" t="s">
        <v>32900</v>
      </c>
      <c r="G8172" s="1" t="s">
        <v>655</v>
      </c>
      <c r="H8172">
        <v>950014</v>
      </c>
      <c r="I8172" s="1" t="s">
        <v>41</v>
      </c>
      <c r="J8172">
        <v>1</v>
      </c>
    </row>
    <row r="8173" spans="1:10" hidden="1" x14ac:dyDescent="0.25">
      <c r="A8173" s="24" t="str">
        <f t="shared" si="129"/>
        <v>950015ARCELOR (BERTON SICARD)</v>
      </c>
      <c r="B8173" s="1">
        <v>950015</v>
      </c>
      <c r="C8173" s="1" t="s">
        <v>32898</v>
      </c>
      <c r="D8173" s="1" t="s">
        <v>78</v>
      </c>
      <c r="E8173" s="1" t="s">
        <v>2431</v>
      </c>
      <c r="F8173" s="1" t="s">
        <v>32900</v>
      </c>
      <c r="G8173" s="1" t="s">
        <v>655</v>
      </c>
      <c r="H8173">
        <v>950015</v>
      </c>
      <c r="I8173" s="1" t="s">
        <v>41</v>
      </c>
      <c r="J8173">
        <v>1</v>
      </c>
    </row>
    <row r="8174" spans="1:10" hidden="1" x14ac:dyDescent="0.25">
      <c r="A8174" s="24" t="str">
        <f t="shared" si="129"/>
        <v>950016ARCELOR (BERTON SICARD)</v>
      </c>
      <c r="B8174" s="1">
        <v>950016</v>
      </c>
      <c r="C8174" s="1" t="s">
        <v>32898</v>
      </c>
      <c r="D8174" s="1" t="s">
        <v>78</v>
      </c>
      <c r="E8174" s="1" t="s">
        <v>2432</v>
      </c>
      <c r="F8174" s="1" t="s">
        <v>32900</v>
      </c>
      <c r="G8174" s="1" t="s">
        <v>655</v>
      </c>
      <c r="H8174">
        <v>950016</v>
      </c>
      <c r="I8174" s="1" t="s">
        <v>41</v>
      </c>
      <c r="J8174">
        <v>1</v>
      </c>
    </row>
    <row r="8175" spans="1:10" hidden="1" x14ac:dyDescent="0.25">
      <c r="A8175" s="24" t="str">
        <f t="shared" si="129"/>
        <v>950017ARCELOR (BERTON SICARD)</v>
      </c>
      <c r="B8175" s="1">
        <v>950017</v>
      </c>
      <c r="C8175" s="1" t="s">
        <v>32898</v>
      </c>
      <c r="D8175" s="1" t="s">
        <v>78</v>
      </c>
      <c r="E8175" s="1" t="s">
        <v>2433</v>
      </c>
      <c r="F8175" s="1" t="s">
        <v>32900</v>
      </c>
      <c r="G8175" s="1" t="s">
        <v>655</v>
      </c>
      <c r="H8175">
        <v>950017</v>
      </c>
      <c r="I8175" s="1" t="s">
        <v>41</v>
      </c>
      <c r="J8175">
        <v>1</v>
      </c>
    </row>
    <row r="8176" spans="1:10" hidden="1" x14ac:dyDescent="0.25">
      <c r="A8176" s="24" t="str">
        <f t="shared" si="129"/>
        <v>1875ARCELOR (BERTON SICARD)</v>
      </c>
      <c r="B8176" s="1">
        <v>1875</v>
      </c>
      <c r="C8176" s="1" t="s">
        <v>32898</v>
      </c>
      <c r="D8176" s="1" t="s">
        <v>78</v>
      </c>
      <c r="E8176" s="1" t="s">
        <v>2063</v>
      </c>
      <c r="F8176" s="1" t="s">
        <v>32900</v>
      </c>
      <c r="G8176" s="1" t="s">
        <v>655</v>
      </c>
      <c r="H8176">
        <v>1875</v>
      </c>
      <c r="I8176" s="1" t="s">
        <v>41</v>
      </c>
      <c r="J8176">
        <v>1</v>
      </c>
    </row>
    <row r="8177" spans="1:10" hidden="1" x14ac:dyDescent="0.25">
      <c r="A8177" s="24" t="str">
        <f t="shared" si="129"/>
        <v>A5032ARCELOR (BERTON SICARD)</v>
      </c>
      <c r="B8177" s="1" t="s">
        <v>1988</v>
      </c>
      <c r="C8177" s="1" t="s">
        <v>32898</v>
      </c>
      <c r="D8177" s="1" t="s">
        <v>78</v>
      </c>
      <c r="E8177" s="1" t="s">
        <v>1989</v>
      </c>
      <c r="F8177" s="1" t="s">
        <v>32900</v>
      </c>
      <c r="G8177" s="1" t="s">
        <v>655</v>
      </c>
      <c r="H8177" t="s">
        <v>1988</v>
      </c>
      <c r="I8177" s="1" t="s">
        <v>41</v>
      </c>
      <c r="J8177">
        <v>1</v>
      </c>
    </row>
    <row r="8178" spans="1:10" hidden="1" x14ac:dyDescent="0.25">
      <c r="A8178" s="24" t="str">
        <f t="shared" si="129"/>
        <v>A5080ARCELOR (BERTON SICARD)</v>
      </c>
      <c r="B8178" s="1" t="s">
        <v>1998</v>
      </c>
      <c r="C8178" s="1" t="s">
        <v>32898</v>
      </c>
      <c r="D8178" s="1" t="s">
        <v>78</v>
      </c>
      <c r="E8178" s="1" t="s">
        <v>1999</v>
      </c>
      <c r="F8178" s="1" t="s">
        <v>32900</v>
      </c>
      <c r="G8178" s="1" t="s">
        <v>655</v>
      </c>
      <c r="H8178" t="s">
        <v>1998</v>
      </c>
      <c r="I8178" s="1" t="s">
        <v>41</v>
      </c>
      <c r="J8178">
        <v>1</v>
      </c>
    </row>
    <row r="8179" spans="1:10" hidden="1" x14ac:dyDescent="0.25">
      <c r="A8179" s="24" t="str">
        <f t="shared" si="129"/>
        <v>A5081ARCELOR (BERTON SICARD)</v>
      </c>
      <c r="B8179" s="1" t="s">
        <v>2000</v>
      </c>
      <c r="C8179" s="1" t="s">
        <v>32898</v>
      </c>
      <c r="D8179" s="1" t="s">
        <v>78</v>
      </c>
      <c r="E8179" s="1" t="s">
        <v>2001</v>
      </c>
      <c r="F8179" s="1" t="s">
        <v>32900</v>
      </c>
      <c r="G8179" s="1" t="s">
        <v>655</v>
      </c>
      <c r="H8179" t="s">
        <v>2000</v>
      </c>
      <c r="I8179" s="1" t="s">
        <v>41</v>
      </c>
      <c r="J8179">
        <v>1</v>
      </c>
    </row>
    <row r="8180" spans="1:10" hidden="1" x14ac:dyDescent="0.25">
      <c r="A8180" s="24" t="str">
        <f t="shared" si="129"/>
        <v>A5082ARCELOR (BERTON SICARD)</v>
      </c>
      <c r="B8180" s="1" t="s">
        <v>2002</v>
      </c>
      <c r="C8180" s="1" t="s">
        <v>32898</v>
      </c>
      <c r="D8180" s="1" t="s">
        <v>78</v>
      </c>
      <c r="E8180" s="1" t="s">
        <v>2003</v>
      </c>
      <c r="F8180" s="1" t="s">
        <v>32900</v>
      </c>
      <c r="G8180" s="1" t="s">
        <v>655</v>
      </c>
      <c r="H8180" t="s">
        <v>2002</v>
      </c>
      <c r="I8180" s="1" t="s">
        <v>41</v>
      </c>
      <c r="J8180">
        <v>1</v>
      </c>
    </row>
    <row r="8181" spans="1:10" hidden="1" x14ac:dyDescent="0.25">
      <c r="A8181" s="24" t="str">
        <f t="shared" si="129"/>
        <v>A5083ARCELOR (BERTON SICARD)</v>
      </c>
      <c r="B8181" s="1" t="s">
        <v>2004</v>
      </c>
      <c r="C8181" s="1" t="s">
        <v>32898</v>
      </c>
      <c r="D8181" s="1" t="s">
        <v>78</v>
      </c>
      <c r="E8181" s="1" t="s">
        <v>2005</v>
      </c>
      <c r="F8181" s="1" t="s">
        <v>32900</v>
      </c>
      <c r="G8181" s="1" t="s">
        <v>655</v>
      </c>
      <c r="H8181" t="s">
        <v>2004</v>
      </c>
      <c r="I8181" s="1" t="s">
        <v>41</v>
      </c>
      <c r="J8181">
        <v>1</v>
      </c>
    </row>
    <row r="8182" spans="1:10" hidden="1" x14ac:dyDescent="0.25">
      <c r="A8182" s="24" t="str">
        <f t="shared" si="129"/>
        <v>A5084ARCELOR (BERTON SICARD)</v>
      </c>
      <c r="B8182" s="1" t="s">
        <v>2006</v>
      </c>
      <c r="C8182" s="1" t="s">
        <v>32898</v>
      </c>
      <c r="D8182" s="1" t="s">
        <v>78</v>
      </c>
      <c r="E8182" s="1" t="s">
        <v>2007</v>
      </c>
      <c r="F8182" s="1" t="s">
        <v>32900</v>
      </c>
      <c r="G8182" s="1" t="s">
        <v>655</v>
      </c>
      <c r="H8182" t="s">
        <v>2006</v>
      </c>
      <c r="I8182" s="1" t="s">
        <v>41</v>
      </c>
      <c r="J8182">
        <v>1</v>
      </c>
    </row>
    <row r="8183" spans="1:10" hidden="1" x14ac:dyDescent="0.25">
      <c r="A8183" s="24" t="str">
        <f t="shared" si="129"/>
        <v>A5086ARCELOR (BERTON SICARD)</v>
      </c>
      <c r="B8183" s="1" t="s">
        <v>2008</v>
      </c>
      <c r="C8183" s="1" t="s">
        <v>32898</v>
      </c>
      <c r="D8183" s="1" t="s">
        <v>78</v>
      </c>
      <c r="E8183" s="1" t="s">
        <v>2009</v>
      </c>
      <c r="F8183" s="1" t="s">
        <v>32900</v>
      </c>
      <c r="G8183" s="1" t="s">
        <v>655</v>
      </c>
      <c r="H8183" t="s">
        <v>2008</v>
      </c>
      <c r="I8183" s="1" t="s">
        <v>41</v>
      </c>
      <c r="J8183">
        <v>1</v>
      </c>
    </row>
    <row r="8184" spans="1:10" hidden="1" x14ac:dyDescent="0.25">
      <c r="A8184" s="24" t="str">
        <f t="shared" si="129"/>
        <v>A5087ARCELOR (BERTON SICARD)</v>
      </c>
      <c r="B8184" s="1" t="s">
        <v>2010</v>
      </c>
      <c r="C8184" s="1" t="s">
        <v>32898</v>
      </c>
      <c r="D8184" s="1" t="s">
        <v>78</v>
      </c>
      <c r="E8184" s="1" t="s">
        <v>2011</v>
      </c>
      <c r="F8184" s="1" t="s">
        <v>32900</v>
      </c>
      <c r="G8184" s="1" t="s">
        <v>655</v>
      </c>
      <c r="H8184" t="s">
        <v>2010</v>
      </c>
      <c r="I8184" s="1" t="s">
        <v>41</v>
      </c>
      <c r="J8184">
        <v>1</v>
      </c>
    </row>
    <row r="8185" spans="1:10" hidden="1" x14ac:dyDescent="0.25">
      <c r="A8185" s="24" t="str">
        <f t="shared" si="129"/>
        <v>A6077ARCELOR (BERTON SICARD)</v>
      </c>
      <c r="B8185" s="1" t="s">
        <v>2281</v>
      </c>
      <c r="C8185" s="1" t="s">
        <v>32898</v>
      </c>
      <c r="D8185" s="1" t="s">
        <v>78</v>
      </c>
      <c r="E8185" s="1" t="s">
        <v>2282</v>
      </c>
      <c r="F8185" s="1" t="s">
        <v>32900</v>
      </c>
      <c r="G8185" s="1" t="s">
        <v>655</v>
      </c>
      <c r="H8185" t="s">
        <v>2281</v>
      </c>
      <c r="I8185" s="1" t="s">
        <v>41</v>
      </c>
      <c r="J8185">
        <v>1</v>
      </c>
    </row>
    <row r="8186" spans="1:10" hidden="1" x14ac:dyDescent="0.25">
      <c r="A8186" s="24" t="str">
        <f t="shared" si="129"/>
        <v>570ARCELOR (BERTON SICARD)</v>
      </c>
      <c r="B8186" s="1">
        <v>570</v>
      </c>
      <c r="C8186" s="1" t="s">
        <v>32898</v>
      </c>
      <c r="D8186" s="1" t="s">
        <v>78</v>
      </c>
      <c r="E8186" s="1" t="s">
        <v>2308</v>
      </c>
      <c r="F8186" s="1" t="s">
        <v>32900</v>
      </c>
      <c r="G8186" s="1" t="s">
        <v>655</v>
      </c>
      <c r="H8186">
        <v>570</v>
      </c>
      <c r="I8186" s="1" t="s">
        <v>41</v>
      </c>
      <c r="J8186">
        <v>1</v>
      </c>
    </row>
    <row r="8187" spans="1:10" hidden="1" x14ac:dyDescent="0.25">
      <c r="A8187" s="24" t="str">
        <f t="shared" si="129"/>
        <v>1812ARCELOR (BERTON SICARD)</v>
      </c>
      <c r="B8187" s="1">
        <v>1812</v>
      </c>
      <c r="C8187" s="1" t="s">
        <v>32898</v>
      </c>
      <c r="D8187" s="1" t="s">
        <v>78</v>
      </c>
      <c r="E8187" s="1" t="s">
        <v>2052</v>
      </c>
      <c r="F8187" s="1" t="s">
        <v>32900</v>
      </c>
      <c r="G8187" s="1" t="s">
        <v>655</v>
      </c>
      <c r="H8187">
        <v>1812</v>
      </c>
      <c r="I8187" s="1" t="s">
        <v>41</v>
      </c>
      <c r="J8187">
        <v>1</v>
      </c>
    </row>
    <row r="8188" spans="1:10" hidden="1" x14ac:dyDescent="0.25">
      <c r="A8188" s="24" t="str">
        <f t="shared" si="129"/>
        <v>1817ARCELOR (BERTON SICARD)</v>
      </c>
      <c r="B8188" s="1">
        <v>1817</v>
      </c>
      <c r="C8188" s="1" t="s">
        <v>32898</v>
      </c>
      <c r="D8188" s="1" t="s">
        <v>78</v>
      </c>
      <c r="E8188" s="1" t="s">
        <v>2053</v>
      </c>
      <c r="F8188" s="1" t="s">
        <v>32900</v>
      </c>
      <c r="G8188" s="1" t="s">
        <v>655</v>
      </c>
      <c r="H8188">
        <v>1817</v>
      </c>
      <c r="I8188" s="1" t="s">
        <v>41</v>
      </c>
      <c r="J8188">
        <v>1</v>
      </c>
    </row>
    <row r="8189" spans="1:10" hidden="1" x14ac:dyDescent="0.25">
      <c r="A8189" s="24" t="str">
        <f t="shared" si="129"/>
        <v>1854NARCELOR (BERTON SICARD)</v>
      </c>
      <c r="B8189" s="1" t="s">
        <v>2056</v>
      </c>
      <c r="C8189" s="1" t="s">
        <v>32898</v>
      </c>
      <c r="D8189" s="1" t="s">
        <v>78</v>
      </c>
      <c r="E8189" s="1" t="s">
        <v>2057</v>
      </c>
      <c r="F8189" s="1" t="s">
        <v>32900</v>
      </c>
      <c r="G8189" s="1" t="s">
        <v>655</v>
      </c>
      <c r="H8189" t="s">
        <v>2056</v>
      </c>
      <c r="I8189" s="1" t="s">
        <v>41</v>
      </c>
      <c r="J8189">
        <v>1</v>
      </c>
    </row>
    <row r="8190" spans="1:10" hidden="1" x14ac:dyDescent="0.25">
      <c r="A8190" s="24" t="str">
        <f t="shared" si="129"/>
        <v>1859ARCELOR (BERTON SICARD)</v>
      </c>
      <c r="B8190" s="1">
        <v>1859</v>
      </c>
      <c r="C8190" s="1" t="s">
        <v>32898</v>
      </c>
      <c r="D8190" s="1" t="s">
        <v>78</v>
      </c>
      <c r="E8190" s="1" t="s">
        <v>2058</v>
      </c>
      <c r="F8190" s="1" t="s">
        <v>32900</v>
      </c>
      <c r="G8190" s="1" t="s">
        <v>655</v>
      </c>
      <c r="H8190">
        <v>1859</v>
      </c>
      <c r="I8190" s="1" t="s">
        <v>41</v>
      </c>
      <c r="J8190">
        <v>1</v>
      </c>
    </row>
    <row r="8191" spans="1:10" hidden="1" x14ac:dyDescent="0.25">
      <c r="A8191" s="24" t="str">
        <f t="shared" si="129"/>
        <v>1860ARCELOR (BERTON SICARD)</v>
      </c>
      <c r="B8191" s="1">
        <v>1860</v>
      </c>
      <c r="C8191" s="1" t="s">
        <v>32898</v>
      </c>
      <c r="D8191" s="1" t="s">
        <v>78</v>
      </c>
      <c r="E8191" s="1" t="s">
        <v>2059</v>
      </c>
      <c r="F8191" s="1" t="s">
        <v>32900</v>
      </c>
      <c r="G8191" s="1" t="s">
        <v>655</v>
      </c>
      <c r="H8191">
        <v>1860</v>
      </c>
      <c r="I8191" s="1" t="s">
        <v>41</v>
      </c>
      <c r="J8191">
        <v>1</v>
      </c>
    </row>
    <row r="8192" spans="1:10" hidden="1" x14ac:dyDescent="0.25">
      <c r="A8192" s="24" t="str">
        <f t="shared" si="129"/>
        <v>1861ARCELOR (BERTON SICARD)</v>
      </c>
      <c r="B8192" s="1">
        <v>1861</v>
      </c>
      <c r="C8192" s="1" t="s">
        <v>32898</v>
      </c>
      <c r="D8192" s="1" t="s">
        <v>78</v>
      </c>
      <c r="E8192" s="1" t="s">
        <v>2323</v>
      </c>
      <c r="F8192" s="1" t="s">
        <v>32900</v>
      </c>
      <c r="G8192" s="1" t="s">
        <v>655</v>
      </c>
      <c r="H8192">
        <v>1861</v>
      </c>
      <c r="I8192" s="1" t="s">
        <v>41</v>
      </c>
      <c r="J8192">
        <v>1</v>
      </c>
    </row>
    <row r="8193" spans="1:10" hidden="1" x14ac:dyDescent="0.25">
      <c r="A8193" s="24" t="str">
        <f t="shared" si="129"/>
        <v>1861DARCELOR (BERTON SICARD)</v>
      </c>
      <c r="B8193" s="1" t="s">
        <v>2476</v>
      </c>
      <c r="C8193" s="1" t="s">
        <v>32898</v>
      </c>
      <c r="D8193" s="1" t="s">
        <v>78</v>
      </c>
      <c r="E8193" s="1" t="s">
        <v>2477</v>
      </c>
      <c r="F8193" s="1" t="s">
        <v>32900</v>
      </c>
      <c r="G8193" s="1" t="s">
        <v>655</v>
      </c>
      <c r="H8193" t="s">
        <v>2476</v>
      </c>
      <c r="I8193" s="1" t="s">
        <v>41</v>
      </c>
      <c r="J8193">
        <v>1</v>
      </c>
    </row>
    <row r="8194" spans="1:10" hidden="1" x14ac:dyDescent="0.25">
      <c r="A8194" s="24" t="str">
        <f t="shared" si="129"/>
        <v>1861GARCELOR (BERTON SICARD)</v>
      </c>
      <c r="B8194" s="1" t="s">
        <v>2478</v>
      </c>
      <c r="C8194" s="1" t="s">
        <v>32898</v>
      </c>
      <c r="D8194" s="1" t="s">
        <v>78</v>
      </c>
      <c r="E8194" s="1" t="s">
        <v>2479</v>
      </c>
      <c r="F8194" s="1" t="s">
        <v>32900</v>
      </c>
      <c r="G8194" s="1" t="s">
        <v>655</v>
      </c>
      <c r="H8194" t="s">
        <v>2478</v>
      </c>
      <c r="I8194" s="1" t="s">
        <v>41</v>
      </c>
      <c r="J8194">
        <v>1</v>
      </c>
    </row>
    <row r="8195" spans="1:10" hidden="1" x14ac:dyDescent="0.25">
      <c r="A8195" s="24" t="str">
        <f t="shared" si="129"/>
        <v>1868ARCELOR (BERTON SICARD)</v>
      </c>
      <c r="B8195" s="1">
        <v>1868</v>
      </c>
      <c r="C8195" s="1" t="s">
        <v>32898</v>
      </c>
      <c r="D8195" s="1" t="s">
        <v>78</v>
      </c>
      <c r="E8195" s="1" t="s">
        <v>2060</v>
      </c>
      <c r="F8195" s="1" t="s">
        <v>32900</v>
      </c>
      <c r="G8195" s="1" t="s">
        <v>655</v>
      </c>
      <c r="H8195">
        <v>1868</v>
      </c>
      <c r="I8195" s="1" t="s">
        <v>41</v>
      </c>
      <c r="J8195">
        <v>1</v>
      </c>
    </row>
    <row r="8196" spans="1:10" hidden="1" x14ac:dyDescent="0.25">
      <c r="A8196" s="24" t="str">
        <f t="shared" si="129"/>
        <v>1869ARCELOR (BERTON SICARD)</v>
      </c>
      <c r="B8196" s="1">
        <v>1869</v>
      </c>
      <c r="C8196" s="1" t="s">
        <v>32898</v>
      </c>
      <c r="D8196" s="1" t="s">
        <v>78</v>
      </c>
      <c r="E8196" s="1" t="s">
        <v>2061</v>
      </c>
      <c r="F8196" s="1" t="s">
        <v>32900</v>
      </c>
      <c r="G8196" s="1" t="s">
        <v>655</v>
      </c>
      <c r="H8196">
        <v>1869</v>
      </c>
      <c r="I8196" s="1" t="s">
        <v>41</v>
      </c>
      <c r="J8196">
        <v>1</v>
      </c>
    </row>
    <row r="8197" spans="1:10" hidden="1" x14ac:dyDescent="0.25">
      <c r="A8197" s="24" t="str">
        <f t="shared" si="129"/>
        <v>1870ARCELOR (BERTON SICARD)</v>
      </c>
      <c r="B8197" s="1">
        <v>1870</v>
      </c>
      <c r="C8197" s="1" t="s">
        <v>32898</v>
      </c>
      <c r="D8197" s="1" t="s">
        <v>78</v>
      </c>
      <c r="E8197" s="1" t="s">
        <v>2324</v>
      </c>
      <c r="F8197" s="1" t="s">
        <v>32900</v>
      </c>
      <c r="G8197" s="1" t="s">
        <v>655</v>
      </c>
      <c r="H8197">
        <v>1870</v>
      </c>
      <c r="I8197" s="1" t="s">
        <v>41</v>
      </c>
      <c r="J8197">
        <v>1</v>
      </c>
    </row>
    <row r="8198" spans="1:10" hidden="1" x14ac:dyDescent="0.25">
      <c r="A8198" s="24" t="str">
        <f t="shared" si="129"/>
        <v>1874ARCELOR (BERTON SICARD)</v>
      </c>
      <c r="B8198" s="1">
        <v>1874</v>
      </c>
      <c r="C8198" s="1" t="s">
        <v>32898</v>
      </c>
      <c r="D8198" s="1" t="s">
        <v>78</v>
      </c>
      <c r="E8198" s="1" t="s">
        <v>2250</v>
      </c>
      <c r="F8198" s="1" t="s">
        <v>32900</v>
      </c>
      <c r="G8198" s="1" t="s">
        <v>655</v>
      </c>
      <c r="H8198">
        <v>1874</v>
      </c>
      <c r="I8198" s="1" t="s">
        <v>41</v>
      </c>
      <c r="J8198">
        <v>1</v>
      </c>
    </row>
    <row r="8199" spans="1:10" hidden="1" x14ac:dyDescent="0.25">
      <c r="A8199" s="24" t="str">
        <f t="shared" si="129"/>
        <v>1875ARCELOR (BERTON SICARD)</v>
      </c>
      <c r="B8199" s="1">
        <v>1875</v>
      </c>
      <c r="C8199" s="1" t="s">
        <v>32898</v>
      </c>
      <c r="D8199" s="1" t="s">
        <v>78</v>
      </c>
      <c r="E8199" s="1" t="s">
        <v>2063</v>
      </c>
      <c r="F8199" s="1" t="s">
        <v>32900</v>
      </c>
      <c r="G8199" s="1" t="s">
        <v>655</v>
      </c>
      <c r="H8199">
        <v>1875</v>
      </c>
      <c r="I8199" s="1" t="s">
        <v>41</v>
      </c>
      <c r="J8199">
        <v>1</v>
      </c>
    </row>
    <row r="8200" spans="1:10" hidden="1" x14ac:dyDescent="0.25">
      <c r="A8200" s="24" t="str">
        <f t="shared" si="129"/>
        <v>5500ARCELOR (BERTON SICARD)</v>
      </c>
      <c r="B8200" s="1">
        <v>5500</v>
      </c>
      <c r="C8200" s="1" t="s">
        <v>32898</v>
      </c>
      <c r="D8200" s="1" t="s">
        <v>78</v>
      </c>
      <c r="E8200" s="1" t="s">
        <v>2065</v>
      </c>
      <c r="F8200" s="1" t="s">
        <v>32900</v>
      </c>
      <c r="G8200" s="1" t="s">
        <v>655</v>
      </c>
      <c r="H8200">
        <v>5500</v>
      </c>
      <c r="I8200" s="1" t="s">
        <v>41</v>
      </c>
      <c r="J8200">
        <v>1</v>
      </c>
    </row>
    <row r="8201" spans="1:10" hidden="1" x14ac:dyDescent="0.25">
      <c r="A8201" s="24" t="str">
        <f t="shared" si="129"/>
        <v>5754ARCELOR (BERTON SICARD)</v>
      </c>
      <c r="B8201" s="1">
        <v>5754</v>
      </c>
      <c r="C8201" s="1" t="s">
        <v>32898</v>
      </c>
      <c r="D8201" s="1" t="s">
        <v>78</v>
      </c>
      <c r="E8201" s="1" t="s">
        <v>2066</v>
      </c>
      <c r="F8201" s="1" t="s">
        <v>32900</v>
      </c>
      <c r="G8201" s="1" t="s">
        <v>655</v>
      </c>
      <c r="H8201">
        <v>5754</v>
      </c>
      <c r="I8201" s="1" t="s">
        <v>41</v>
      </c>
      <c r="J8201">
        <v>1</v>
      </c>
    </row>
    <row r="8202" spans="1:10" hidden="1" x14ac:dyDescent="0.25">
      <c r="A8202" s="24" t="str">
        <f t="shared" si="129"/>
        <v>5762ARCELOR (BERTON SICARD)</v>
      </c>
      <c r="B8202" s="1">
        <v>5762</v>
      </c>
      <c r="C8202" s="1" t="s">
        <v>32898</v>
      </c>
      <c r="D8202" s="1" t="s">
        <v>78</v>
      </c>
      <c r="E8202" s="1" t="s">
        <v>2067</v>
      </c>
      <c r="F8202" s="1" t="s">
        <v>32900</v>
      </c>
      <c r="G8202" s="1" t="s">
        <v>655</v>
      </c>
      <c r="H8202">
        <v>5762</v>
      </c>
      <c r="I8202" s="1" t="s">
        <v>41</v>
      </c>
      <c r="J8202">
        <v>1</v>
      </c>
    </row>
    <row r="8203" spans="1:10" hidden="1" x14ac:dyDescent="0.25">
      <c r="A8203" s="24" t="str">
        <f t="shared" si="129"/>
        <v>5831ARCELOR (BERTON SICARD)</v>
      </c>
      <c r="B8203" s="1">
        <v>5831</v>
      </c>
      <c r="C8203" s="1" t="s">
        <v>32898</v>
      </c>
      <c r="D8203" s="1" t="s">
        <v>78</v>
      </c>
      <c r="E8203" s="1" t="s">
        <v>2075</v>
      </c>
      <c r="F8203" s="1" t="s">
        <v>32900</v>
      </c>
      <c r="G8203" s="1" t="s">
        <v>655</v>
      </c>
      <c r="H8203">
        <v>5831</v>
      </c>
      <c r="I8203" s="1" t="s">
        <v>41</v>
      </c>
      <c r="J8203">
        <v>1</v>
      </c>
    </row>
    <row r="8204" spans="1:10" hidden="1" x14ac:dyDescent="0.25">
      <c r="A8204" s="24" t="str">
        <f t="shared" ref="A8204:A8267" si="130">B8204&amp;F8204</f>
        <v>5838ARCELOR (BERTON SICARD)</v>
      </c>
      <c r="B8204" s="1">
        <v>5838</v>
      </c>
      <c r="C8204" s="1" t="s">
        <v>32898</v>
      </c>
      <c r="D8204" s="1" t="s">
        <v>78</v>
      </c>
      <c r="E8204" s="1" t="s">
        <v>2078</v>
      </c>
      <c r="F8204" s="1" t="s">
        <v>32900</v>
      </c>
      <c r="G8204" s="1" t="s">
        <v>655</v>
      </c>
      <c r="H8204">
        <v>5838</v>
      </c>
      <c r="I8204" s="1" t="s">
        <v>41</v>
      </c>
      <c r="J8204">
        <v>1</v>
      </c>
    </row>
    <row r="8205" spans="1:10" hidden="1" x14ac:dyDescent="0.25">
      <c r="A8205" s="24" t="str">
        <f t="shared" si="130"/>
        <v>5842ARCELOR (BERTON SICARD)</v>
      </c>
      <c r="B8205" s="1">
        <v>5842</v>
      </c>
      <c r="C8205" s="1" t="s">
        <v>32898</v>
      </c>
      <c r="D8205" s="1" t="s">
        <v>78</v>
      </c>
      <c r="E8205" s="1" t="s">
        <v>2080</v>
      </c>
      <c r="F8205" s="1" t="s">
        <v>32900</v>
      </c>
      <c r="G8205" s="1" t="s">
        <v>655</v>
      </c>
      <c r="H8205">
        <v>5842</v>
      </c>
      <c r="I8205" s="1" t="s">
        <v>41</v>
      </c>
      <c r="J8205">
        <v>1</v>
      </c>
    </row>
    <row r="8206" spans="1:10" hidden="1" x14ac:dyDescent="0.25">
      <c r="A8206" s="24" t="str">
        <f t="shared" si="130"/>
        <v>5849ARCELOR (BERTON SICARD)</v>
      </c>
      <c r="B8206" s="1">
        <v>5849</v>
      </c>
      <c r="C8206" s="1" t="s">
        <v>32898</v>
      </c>
      <c r="D8206" s="1" t="s">
        <v>78</v>
      </c>
      <c r="E8206" s="1" t="s">
        <v>2081</v>
      </c>
      <c r="F8206" s="1" t="s">
        <v>32900</v>
      </c>
      <c r="G8206" s="1" t="s">
        <v>655</v>
      </c>
      <c r="H8206">
        <v>5849</v>
      </c>
      <c r="I8206" s="1" t="s">
        <v>41</v>
      </c>
      <c r="J8206">
        <v>1</v>
      </c>
    </row>
    <row r="8207" spans="1:10" hidden="1" x14ac:dyDescent="0.25">
      <c r="A8207" s="24" t="str">
        <f t="shared" si="130"/>
        <v>5853ARCELOR (BERTON SICARD)</v>
      </c>
      <c r="B8207" s="1">
        <v>5853</v>
      </c>
      <c r="C8207" s="1" t="s">
        <v>32898</v>
      </c>
      <c r="D8207" s="1" t="s">
        <v>78</v>
      </c>
      <c r="E8207" s="1" t="s">
        <v>2082</v>
      </c>
      <c r="F8207" s="1" t="s">
        <v>32900</v>
      </c>
      <c r="G8207" s="1" t="s">
        <v>655</v>
      </c>
      <c r="H8207">
        <v>5853</v>
      </c>
      <c r="I8207" s="1" t="s">
        <v>41</v>
      </c>
      <c r="J8207">
        <v>1</v>
      </c>
    </row>
    <row r="8208" spans="1:10" hidden="1" x14ac:dyDescent="0.25">
      <c r="A8208" s="24" t="str">
        <f t="shared" si="130"/>
        <v>5854ARCELOR (BERTON SICARD)</v>
      </c>
      <c r="B8208" s="1">
        <v>5854</v>
      </c>
      <c r="C8208" s="1" t="s">
        <v>32898</v>
      </c>
      <c r="D8208" s="1" t="s">
        <v>78</v>
      </c>
      <c r="E8208" s="1" t="s">
        <v>2083</v>
      </c>
      <c r="F8208" s="1" t="s">
        <v>32900</v>
      </c>
      <c r="G8208" s="1" t="s">
        <v>655</v>
      </c>
      <c r="H8208">
        <v>5854</v>
      </c>
      <c r="I8208" s="1" t="s">
        <v>41</v>
      </c>
      <c r="J8208">
        <v>1</v>
      </c>
    </row>
    <row r="8209" spans="1:10" hidden="1" x14ac:dyDescent="0.25">
      <c r="A8209" s="24" t="str">
        <f t="shared" si="130"/>
        <v>5855ARCELOR (BERTON SICARD)</v>
      </c>
      <c r="B8209" s="1">
        <v>5855</v>
      </c>
      <c r="C8209" s="1" t="s">
        <v>32898</v>
      </c>
      <c r="D8209" s="1" t="s">
        <v>78</v>
      </c>
      <c r="E8209" s="1" t="s">
        <v>2084</v>
      </c>
      <c r="F8209" s="1" t="s">
        <v>32900</v>
      </c>
      <c r="G8209" s="1" t="s">
        <v>655</v>
      </c>
      <c r="H8209">
        <v>5855</v>
      </c>
      <c r="I8209" s="1" t="s">
        <v>41</v>
      </c>
      <c r="J8209">
        <v>1</v>
      </c>
    </row>
    <row r="8210" spans="1:10" hidden="1" x14ac:dyDescent="0.25">
      <c r="A8210" s="24" t="str">
        <f t="shared" si="130"/>
        <v>5866ARCELOR (BERTON SICARD)</v>
      </c>
      <c r="B8210" s="1">
        <v>5866</v>
      </c>
      <c r="C8210" s="1" t="s">
        <v>32898</v>
      </c>
      <c r="D8210" s="1" t="s">
        <v>78</v>
      </c>
      <c r="E8210" s="1" t="s">
        <v>1264</v>
      </c>
      <c r="F8210" s="1" t="s">
        <v>32900</v>
      </c>
      <c r="G8210" s="1" t="s">
        <v>655</v>
      </c>
      <c r="H8210">
        <v>5866</v>
      </c>
      <c r="I8210" s="1" t="s">
        <v>41</v>
      </c>
      <c r="J8210">
        <v>2</v>
      </c>
    </row>
    <row r="8211" spans="1:10" hidden="1" x14ac:dyDescent="0.25">
      <c r="A8211" s="24" t="str">
        <f t="shared" si="130"/>
        <v>5866NARCELOR (BERTON SICARD)</v>
      </c>
      <c r="B8211" s="1" t="s">
        <v>1265</v>
      </c>
      <c r="C8211" s="1" t="s">
        <v>32898</v>
      </c>
      <c r="D8211" s="1" t="s">
        <v>78</v>
      </c>
      <c r="E8211" s="1" t="s">
        <v>1266</v>
      </c>
      <c r="F8211" s="1" t="s">
        <v>32900</v>
      </c>
      <c r="G8211" s="1" t="s">
        <v>655</v>
      </c>
      <c r="H8211" t="s">
        <v>1265</v>
      </c>
      <c r="I8211" s="1" t="s">
        <v>41</v>
      </c>
      <c r="J8211">
        <v>2</v>
      </c>
    </row>
    <row r="8212" spans="1:10" hidden="1" x14ac:dyDescent="0.25">
      <c r="A8212" s="24" t="str">
        <f t="shared" si="130"/>
        <v>5867ARCELOR (BERTON SICARD)</v>
      </c>
      <c r="B8212" s="1">
        <v>5867</v>
      </c>
      <c r="C8212" s="1" t="s">
        <v>32898</v>
      </c>
      <c r="D8212" s="1" t="s">
        <v>78</v>
      </c>
      <c r="E8212" s="1" t="s">
        <v>2085</v>
      </c>
      <c r="F8212" s="1" t="s">
        <v>32900</v>
      </c>
      <c r="G8212" s="1" t="s">
        <v>655</v>
      </c>
      <c r="H8212">
        <v>5867</v>
      </c>
      <c r="I8212" s="1" t="s">
        <v>41</v>
      </c>
      <c r="J8212">
        <v>2</v>
      </c>
    </row>
    <row r="8213" spans="1:10" hidden="1" x14ac:dyDescent="0.25">
      <c r="A8213" s="24" t="str">
        <f t="shared" si="130"/>
        <v>5868NARCELOR (BERTON SICARD)</v>
      </c>
      <c r="B8213" s="1" t="s">
        <v>2086</v>
      </c>
      <c r="C8213" s="1" t="s">
        <v>32898</v>
      </c>
      <c r="D8213" s="1" t="s">
        <v>78</v>
      </c>
      <c r="E8213" s="1" t="s">
        <v>2087</v>
      </c>
      <c r="F8213" s="1" t="s">
        <v>32900</v>
      </c>
      <c r="G8213" s="1" t="s">
        <v>655</v>
      </c>
      <c r="H8213" t="s">
        <v>2086</v>
      </c>
      <c r="I8213" s="1" t="s">
        <v>41</v>
      </c>
      <c r="J8213">
        <v>2</v>
      </c>
    </row>
    <row r="8214" spans="1:10" hidden="1" x14ac:dyDescent="0.25">
      <c r="A8214" s="24" t="str">
        <f t="shared" si="130"/>
        <v>5871ARCELOR (BERTON SICARD)</v>
      </c>
      <c r="B8214" s="1">
        <v>5871</v>
      </c>
      <c r="C8214" s="1" t="s">
        <v>32898</v>
      </c>
      <c r="D8214" s="1" t="s">
        <v>78</v>
      </c>
      <c r="E8214" s="1" t="s">
        <v>2088</v>
      </c>
      <c r="F8214" s="1" t="s">
        <v>32900</v>
      </c>
      <c r="G8214" s="1" t="s">
        <v>655</v>
      </c>
      <c r="H8214">
        <v>5871</v>
      </c>
      <c r="I8214" s="1" t="s">
        <v>41</v>
      </c>
      <c r="J8214">
        <v>1</v>
      </c>
    </row>
    <row r="8215" spans="1:10" hidden="1" x14ac:dyDescent="0.25">
      <c r="A8215" s="24" t="str">
        <f t="shared" si="130"/>
        <v>7155ARCELOR (BERTON SICARD)</v>
      </c>
      <c r="B8215" s="1">
        <v>7155</v>
      </c>
      <c r="C8215" s="1" t="s">
        <v>32898</v>
      </c>
      <c r="D8215" s="1" t="s">
        <v>78</v>
      </c>
      <c r="E8215" s="1" t="s">
        <v>2480</v>
      </c>
      <c r="F8215" s="1" t="s">
        <v>32900</v>
      </c>
      <c r="G8215" s="1" t="s">
        <v>655</v>
      </c>
      <c r="H8215">
        <v>7155</v>
      </c>
      <c r="I8215" s="1" t="s">
        <v>41</v>
      </c>
      <c r="J8215">
        <v>2</v>
      </c>
    </row>
    <row r="8216" spans="1:10" hidden="1" x14ac:dyDescent="0.25">
      <c r="A8216" s="24" t="str">
        <f t="shared" si="130"/>
        <v>8661ARCELOR (BERTON SICARD)</v>
      </c>
      <c r="B8216" s="1">
        <v>8661</v>
      </c>
      <c r="C8216" s="1" t="s">
        <v>32898</v>
      </c>
      <c r="D8216" s="1" t="s">
        <v>78</v>
      </c>
      <c r="E8216" s="1" t="s">
        <v>2481</v>
      </c>
      <c r="F8216" s="1" t="s">
        <v>32900</v>
      </c>
      <c r="G8216" s="1" t="s">
        <v>655</v>
      </c>
      <c r="H8216">
        <v>8661</v>
      </c>
      <c r="I8216" s="1" t="s">
        <v>41</v>
      </c>
      <c r="J8216">
        <v>5</v>
      </c>
    </row>
    <row r="8217" spans="1:10" hidden="1" x14ac:dyDescent="0.25">
      <c r="A8217" s="24" t="str">
        <f t="shared" si="130"/>
        <v>8667ARCELOR (BERTON SICARD)</v>
      </c>
      <c r="B8217" s="1">
        <v>8667</v>
      </c>
      <c r="C8217" s="1" t="s">
        <v>32898</v>
      </c>
      <c r="D8217" s="1" t="s">
        <v>78</v>
      </c>
      <c r="E8217" s="1" t="s">
        <v>2115</v>
      </c>
      <c r="F8217" s="1" t="s">
        <v>32900</v>
      </c>
      <c r="G8217" s="1" t="s">
        <v>655</v>
      </c>
      <c r="H8217">
        <v>8667</v>
      </c>
      <c r="I8217" s="1" t="s">
        <v>41</v>
      </c>
      <c r="J8217">
        <v>1</v>
      </c>
    </row>
    <row r="8218" spans="1:10" hidden="1" x14ac:dyDescent="0.25">
      <c r="A8218" s="24" t="str">
        <f t="shared" si="130"/>
        <v>8668ARCELOR (BERTON SICARD)</v>
      </c>
      <c r="B8218" s="1">
        <v>8668</v>
      </c>
      <c r="C8218" s="1" t="s">
        <v>32898</v>
      </c>
      <c r="D8218" s="1" t="s">
        <v>78</v>
      </c>
      <c r="E8218" s="1" t="s">
        <v>2116</v>
      </c>
      <c r="F8218" s="1" t="s">
        <v>32900</v>
      </c>
      <c r="G8218" s="1" t="s">
        <v>655</v>
      </c>
      <c r="H8218">
        <v>8668</v>
      </c>
      <c r="I8218" s="1" t="s">
        <v>41</v>
      </c>
      <c r="J8218">
        <v>1</v>
      </c>
    </row>
    <row r="8219" spans="1:10" hidden="1" x14ac:dyDescent="0.25">
      <c r="A8219" s="24" t="str">
        <f t="shared" si="130"/>
        <v>9460ARCELOR (BERTON SICARD)</v>
      </c>
      <c r="B8219" s="1">
        <v>9460</v>
      </c>
      <c r="C8219" s="1" t="s">
        <v>32898</v>
      </c>
      <c r="D8219" s="1" t="s">
        <v>78</v>
      </c>
      <c r="E8219" s="1" t="s">
        <v>2065</v>
      </c>
      <c r="F8219" s="1" t="s">
        <v>32900</v>
      </c>
      <c r="G8219" s="1" t="s">
        <v>655</v>
      </c>
      <c r="H8219">
        <v>9460</v>
      </c>
      <c r="I8219" s="1" t="s">
        <v>41</v>
      </c>
      <c r="J8219">
        <v>1</v>
      </c>
    </row>
    <row r="8220" spans="1:10" hidden="1" x14ac:dyDescent="0.25">
      <c r="A8220" s="24" t="str">
        <f t="shared" si="130"/>
        <v>9890ARCELOR (BERTON SICARD)</v>
      </c>
      <c r="B8220" s="1">
        <v>9890</v>
      </c>
      <c r="C8220" s="1" t="s">
        <v>32898</v>
      </c>
      <c r="D8220" s="1" t="s">
        <v>78</v>
      </c>
      <c r="E8220" s="1" t="s">
        <v>2134</v>
      </c>
      <c r="F8220" s="1" t="s">
        <v>32900</v>
      </c>
      <c r="G8220" s="1" t="s">
        <v>655</v>
      </c>
      <c r="H8220">
        <v>9890</v>
      </c>
      <c r="I8220" s="1" t="s">
        <v>41</v>
      </c>
      <c r="J8220">
        <v>1</v>
      </c>
    </row>
    <row r="8221" spans="1:10" hidden="1" x14ac:dyDescent="0.25">
      <c r="A8221" s="24" t="str">
        <f t="shared" si="130"/>
        <v>9918ARCELOR (BERTON SICARD)</v>
      </c>
      <c r="B8221" s="1">
        <v>9918</v>
      </c>
      <c r="C8221" s="1" t="s">
        <v>32898</v>
      </c>
      <c r="D8221" s="1" t="s">
        <v>168</v>
      </c>
      <c r="E8221" s="1" t="s">
        <v>2139</v>
      </c>
      <c r="F8221" s="1" t="s">
        <v>32900</v>
      </c>
      <c r="G8221" s="1" t="s">
        <v>655</v>
      </c>
      <c r="H8221">
        <v>9918</v>
      </c>
      <c r="I8221" s="1" t="s">
        <v>41</v>
      </c>
      <c r="J8221">
        <v>1</v>
      </c>
    </row>
    <row r="8222" spans="1:10" hidden="1" x14ac:dyDescent="0.25">
      <c r="A8222" s="24" t="str">
        <f t="shared" si="130"/>
        <v>9921ARCELOR (BERTON SICARD)</v>
      </c>
      <c r="B8222" s="1">
        <v>9921</v>
      </c>
      <c r="C8222" s="1" t="s">
        <v>32898</v>
      </c>
      <c r="D8222" s="1" t="s">
        <v>78</v>
      </c>
      <c r="E8222" s="1" t="s">
        <v>2141</v>
      </c>
      <c r="F8222" s="1" t="s">
        <v>32900</v>
      </c>
      <c r="G8222" s="1" t="s">
        <v>655</v>
      </c>
      <c r="H8222">
        <v>9921</v>
      </c>
      <c r="I8222" s="1" t="s">
        <v>41</v>
      </c>
      <c r="J8222">
        <v>1</v>
      </c>
    </row>
    <row r="8223" spans="1:10" hidden="1" x14ac:dyDescent="0.25">
      <c r="A8223" s="24" t="str">
        <f t="shared" si="130"/>
        <v>9923ARCELOR (BERTON SICARD)</v>
      </c>
      <c r="B8223" s="1">
        <v>9923</v>
      </c>
      <c r="C8223" s="1" t="s">
        <v>32898</v>
      </c>
      <c r="D8223" s="1" t="s">
        <v>78</v>
      </c>
      <c r="E8223" s="1" t="s">
        <v>2142</v>
      </c>
      <c r="F8223" s="1" t="s">
        <v>32900</v>
      </c>
      <c r="G8223" s="1" t="s">
        <v>655</v>
      </c>
      <c r="H8223">
        <v>9923</v>
      </c>
      <c r="I8223" s="1" t="s">
        <v>41</v>
      </c>
      <c r="J8223">
        <v>1</v>
      </c>
    </row>
    <row r="8224" spans="1:10" hidden="1" x14ac:dyDescent="0.25">
      <c r="A8224" s="24" t="str">
        <f t="shared" si="130"/>
        <v>9948ARCELOR (BERTON SICARD)</v>
      </c>
      <c r="B8224" s="1">
        <v>9948</v>
      </c>
      <c r="C8224" s="1" t="s">
        <v>32898</v>
      </c>
      <c r="D8224" s="1" t="s">
        <v>78</v>
      </c>
      <c r="E8224" s="1" t="s">
        <v>2150</v>
      </c>
      <c r="F8224" s="1" t="s">
        <v>32900</v>
      </c>
      <c r="G8224" s="1" t="s">
        <v>655</v>
      </c>
      <c r="H8224">
        <v>9948</v>
      </c>
      <c r="I8224" s="1" t="s">
        <v>41</v>
      </c>
      <c r="J8224">
        <v>1</v>
      </c>
    </row>
    <row r="8225" spans="1:10" hidden="1" x14ac:dyDescent="0.25">
      <c r="A8225" s="24" t="str">
        <f t="shared" si="130"/>
        <v>9960ARCELOR (BERTON SICARD)</v>
      </c>
      <c r="B8225" s="1">
        <v>9960</v>
      </c>
      <c r="C8225" s="1" t="s">
        <v>32898</v>
      </c>
      <c r="D8225" s="1" t="s">
        <v>78</v>
      </c>
      <c r="E8225" s="1" t="s">
        <v>2151</v>
      </c>
      <c r="F8225" s="1" t="s">
        <v>32900</v>
      </c>
      <c r="G8225" s="1" t="s">
        <v>655</v>
      </c>
      <c r="H8225">
        <v>9960</v>
      </c>
      <c r="I8225" s="1" t="s">
        <v>41</v>
      </c>
      <c r="J8225">
        <v>1</v>
      </c>
    </row>
    <row r="8226" spans="1:10" hidden="1" x14ac:dyDescent="0.25">
      <c r="A8226" s="24" t="str">
        <f t="shared" si="130"/>
        <v>9961ARCELOR (BERTON SICARD)</v>
      </c>
      <c r="B8226" s="1">
        <v>9961</v>
      </c>
      <c r="C8226" s="1" t="s">
        <v>32898</v>
      </c>
      <c r="D8226" s="1" t="s">
        <v>78</v>
      </c>
      <c r="E8226" s="1" t="s">
        <v>2152</v>
      </c>
      <c r="F8226" s="1" t="s">
        <v>32900</v>
      </c>
      <c r="G8226" s="1" t="s">
        <v>655</v>
      </c>
      <c r="H8226">
        <v>9961</v>
      </c>
      <c r="I8226" s="1" t="s">
        <v>41</v>
      </c>
      <c r="J8226">
        <v>1</v>
      </c>
    </row>
    <row r="8227" spans="1:10" hidden="1" x14ac:dyDescent="0.25">
      <c r="A8227" s="24" t="str">
        <f t="shared" si="130"/>
        <v>9963ARCELOR (BERTON SICARD)</v>
      </c>
      <c r="B8227" s="1">
        <v>9963</v>
      </c>
      <c r="C8227" s="1" t="s">
        <v>32898</v>
      </c>
      <c r="D8227" s="1" t="s">
        <v>78</v>
      </c>
      <c r="E8227" s="1" t="s">
        <v>2153</v>
      </c>
      <c r="F8227" s="1" t="s">
        <v>32900</v>
      </c>
      <c r="G8227" s="1" t="s">
        <v>655</v>
      </c>
      <c r="H8227">
        <v>9963</v>
      </c>
      <c r="I8227" s="1" t="s">
        <v>41</v>
      </c>
      <c r="J8227">
        <v>1</v>
      </c>
    </row>
    <row r="8228" spans="1:10" hidden="1" x14ac:dyDescent="0.25">
      <c r="A8228" s="24" t="str">
        <f t="shared" si="130"/>
        <v>450001ARCELOR (BERTON SICARD)</v>
      </c>
      <c r="B8228" s="1">
        <v>450001</v>
      </c>
      <c r="C8228" s="1" t="s">
        <v>32898</v>
      </c>
      <c r="D8228" s="1" t="s">
        <v>78</v>
      </c>
      <c r="E8228" s="1" t="s">
        <v>2396</v>
      </c>
      <c r="F8228" s="1" t="s">
        <v>32900</v>
      </c>
      <c r="G8228" s="1" t="s">
        <v>655</v>
      </c>
      <c r="H8228">
        <v>450001</v>
      </c>
      <c r="I8228" s="1" t="s">
        <v>41</v>
      </c>
      <c r="J8228">
        <v>1</v>
      </c>
    </row>
    <row r="8229" spans="1:10" hidden="1" x14ac:dyDescent="0.25">
      <c r="A8229" s="24" t="str">
        <f t="shared" si="130"/>
        <v>450002ARCELOR (BERTON SICARD)</v>
      </c>
      <c r="B8229" s="1">
        <v>450002</v>
      </c>
      <c r="C8229" s="1" t="s">
        <v>32898</v>
      </c>
      <c r="D8229" s="1" t="s">
        <v>78</v>
      </c>
      <c r="E8229" s="1" t="s">
        <v>2397</v>
      </c>
      <c r="F8229" s="1" t="s">
        <v>32900</v>
      </c>
      <c r="G8229" s="1" t="s">
        <v>655</v>
      </c>
      <c r="H8229">
        <v>450002</v>
      </c>
      <c r="I8229" s="1" t="s">
        <v>41</v>
      </c>
      <c r="J8229">
        <v>1</v>
      </c>
    </row>
    <row r="8230" spans="1:10" hidden="1" x14ac:dyDescent="0.25">
      <c r="A8230" s="24" t="str">
        <f t="shared" si="130"/>
        <v>450003ARCELOR (BERTON SICARD)</v>
      </c>
      <c r="B8230" s="1">
        <v>450003</v>
      </c>
      <c r="C8230" s="1" t="s">
        <v>32898</v>
      </c>
      <c r="D8230" s="1" t="s">
        <v>78</v>
      </c>
      <c r="E8230" s="1" t="s">
        <v>2398</v>
      </c>
      <c r="F8230" s="1" t="s">
        <v>32900</v>
      </c>
      <c r="G8230" s="1" t="s">
        <v>655</v>
      </c>
      <c r="H8230">
        <v>450003</v>
      </c>
      <c r="I8230" s="1" t="s">
        <v>41</v>
      </c>
      <c r="J8230">
        <v>1</v>
      </c>
    </row>
    <row r="8231" spans="1:10" hidden="1" x14ac:dyDescent="0.25">
      <c r="A8231" s="24" t="str">
        <f t="shared" si="130"/>
        <v>450012ARCELOR (BERTON SICARD)</v>
      </c>
      <c r="B8231" s="1">
        <v>450012</v>
      </c>
      <c r="C8231" s="1" t="s">
        <v>32898</v>
      </c>
      <c r="D8231" s="1" t="s">
        <v>78</v>
      </c>
      <c r="E8231" s="1" t="s">
        <v>2098</v>
      </c>
      <c r="F8231" s="1" t="s">
        <v>32900</v>
      </c>
      <c r="G8231" s="1" t="s">
        <v>655</v>
      </c>
      <c r="H8231">
        <v>450012</v>
      </c>
      <c r="I8231" s="1" t="s">
        <v>41</v>
      </c>
      <c r="J8231">
        <v>1</v>
      </c>
    </row>
    <row r="8232" spans="1:10" hidden="1" x14ac:dyDescent="0.25">
      <c r="A8232" s="24" t="str">
        <f t="shared" si="130"/>
        <v>450014ARCELOR (BERTON SICARD)</v>
      </c>
      <c r="B8232" s="1">
        <v>450014</v>
      </c>
      <c r="C8232" s="1" t="s">
        <v>32898</v>
      </c>
      <c r="D8232" s="1" t="s">
        <v>78</v>
      </c>
      <c r="E8232" s="1" t="s">
        <v>2400</v>
      </c>
      <c r="F8232" s="1" t="s">
        <v>32900</v>
      </c>
      <c r="G8232" s="1" t="s">
        <v>655</v>
      </c>
      <c r="H8232">
        <v>450014</v>
      </c>
      <c r="I8232" s="1" t="s">
        <v>41</v>
      </c>
      <c r="J8232">
        <v>1</v>
      </c>
    </row>
    <row r="8233" spans="1:10" hidden="1" x14ac:dyDescent="0.25">
      <c r="A8233" s="24" t="str">
        <f t="shared" si="130"/>
        <v>450024ARCELOR (BERTON SICARD)</v>
      </c>
      <c r="B8233" s="1">
        <v>450024</v>
      </c>
      <c r="C8233" s="1" t="s">
        <v>32898</v>
      </c>
      <c r="D8233" s="1" t="s">
        <v>78</v>
      </c>
      <c r="E8233" s="1" t="s">
        <v>2402</v>
      </c>
      <c r="F8233" s="1" t="s">
        <v>32900</v>
      </c>
      <c r="G8233" s="1" t="s">
        <v>655</v>
      </c>
      <c r="H8233">
        <v>450024</v>
      </c>
      <c r="I8233" s="1" t="s">
        <v>41</v>
      </c>
      <c r="J8233">
        <v>1</v>
      </c>
    </row>
    <row r="8234" spans="1:10" hidden="1" x14ac:dyDescent="0.25">
      <c r="A8234" s="24" t="str">
        <f t="shared" si="130"/>
        <v>450037ARCELOR (BERTON SICARD)</v>
      </c>
      <c r="B8234" s="1">
        <v>450037</v>
      </c>
      <c r="C8234" s="1" t="s">
        <v>32898</v>
      </c>
      <c r="D8234" s="1" t="s">
        <v>78</v>
      </c>
      <c r="E8234" s="1" t="s">
        <v>2175</v>
      </c>
      <c r="F8234" s="1" t="s">
        <v>32900</v>
      </c>
      <c r="G8234" s="1" t="s">
        <v>655</v>
      </c>
      <c r="H8234">
        <v>450037</v>
      </c>
      <c r="I8234" s="1" t="s">
        <v>41</v>
      </c>
      <c r="J8234">
        <v>2</v>
      </c>
    </row>
    <row r="8235" spans="1:10" hidden="1" x14ac:dyDescent="0.25">
      <c r="A8235" s="24" t="str">
        <f t="shared" si="130"/>
        <v>450090ARCELOR (BERTON SICARD)</v>
      </c>
      <c r="B8235" s="1">
        <v>450090</v>
      </c>
      <c r="C8235" s="1" t="s">
        <v>32898</v>
      </c>
      <c r="D8235" s="1" t="s">
        <v>78</v>
      </c>
      <c r="E8235" s="1" t="s">
        <v>2185</v>
      </c>
      <c r="F8235" s="1" t="s">
        <v>32900</v>
      </c>
      <c r="G8235" s="1" t="s">
        <v>655</v>
      </c>
      <c r="H8235">
        <v>450090</v>
      </c>
      <c r="I8235" s="1" t="s">
        <v>41</v>
      </c>
      <c r="J8235">
        <v>1</v>
      </c>
    </row>
    <row r="8236" spans="1:10" hidden="1" x14ac:dyDescent="0.25">
      <c r="A8236" s="24" t="str">
        <f t="shared" si="130"/>
        <v>450098AARCELOR (BERTON SICARD)</v>
      </c>
      <c r="B8236" s="1" t="s">
        <v>2482</v>
      </c>
      <c r="C8236" s="1" t="s">
        <v>32898</v>
      </c>
      <c r="D8236" s="1" t="s">
        <v>78</v>
      </c>
      <c r="E8236" s="1" t="s">
        <v>2483</v>
      </c>
      <c r="F8236" s="1" t="s">
        <v>32900</v>
      </c>
      <c r="G8236" s="1" t="s">
        <v>655</v>
      </c>
      <c r="H8236" t="s">
        <v>2482</v>
      </c>
      <c r="I8236" s="1" t="s">
        <v>41</v>
      </c>
      <c r="J8236">
        <v>50</v>
      </c>
    </row>
    <row r="8237" spans="1:10" hidden="1" x14ac:dyDescent="0.25">
      <c r="A8237" s="24" t="str">
        <f t="shared" si="130"/>
        <v>550034ARCELOR (BERTON SICARD)</v>
      </c>
      <c r="B8237" s="1">
        <v>550034</v>
      </c>
      <c r="C8237" s="1" t="s">
        <v>32898</v>
      </c>
      <c r="D8237" s="1" t="s">
        <v>78</v>
      </c>
      <c r="E8237" s="1" t="s">
        <v>2200</v>
      </c>
      <c r="F8237" s="1" t="s">
        <v>32900</v>
      </c>
      <c r="G8237" s="1" t="s">
        <v>655</v>
      </c>
      <c r="H8237">
        <v>550034</v>
      </c>
      <c r="I8237" s="1" t="s">
        <v>41</v>
      </c>
      <c r="J8237">
        <v>1</v>
      </c>
    </row>
    <row r="8238" spans="1:10" hidden="1" x14ac:dyDescent="0.25">
      <c r="A8238" s="24" t="str">
        <f t="shared" si="130"/>
        <v>550037NARCELOR (BERTON SICARD)</v>
      </c>
      <c r="B8238" s="1" t="s">
        <v>2416</v>
      </c>
      <c r="C8238" s="1" t="s">
        <v>32898</v>
      </c>
      <c r="D8238" s="1" t="s">
        <v>78</v>
      </c>
      <c r="E8238" s="1" t="s">
        <v>2417</v>
      </c>
      <c r="F8238" s="1" t="s">
        <v>32900</v>
      </c>
      <c r="G8238" s="1" t="s">
        <v>655</v>
      </c>
      <c r="H8238" t="s">
        <v>2416</v>
      </c>
      <c r="I8238" s="1" t="s">
        <v>41</v>
      </c>
      <c r="J8238">
        <v>1</v>
      </c>
    </row>
    <row r="8239" spans="1:10" hidden="1" x14ac:dyDescent="0.25">
      <c r="A8239" s="24" t="str">
        <f t="shared" si="130"/>
        <v>550048ARCELOR (BERTON SICARD)</v>
      </c>
      <c r="B8239" s="1">
        <v>550048</v>
      </c>
      <c r="C8239" s="1" t="s">
        <v>32898</v>
      </c>
      <c r="D8239" s="1" t="s">
        <v>78</v>
      </c>
      <c r="E8239" s="1" t="s">
        <v>2206</v>
      </c>
      <c r="F8239" s="1" t="s">
        <v>32900</v>
      </c>
      <c r="G8239" s="1" t="s">
        <v>655</v>
      </c>
      <c r="H8239">
        <v>550048</v>
      </c>
      <c r="I8239" s="1" t="s">
        <v>41</v>
      </c>
      <c r="J8239">
        <v>1</v>
      </c>
    </row>
    <row r="8240" spans="1:10" hidden="1" x14ac:dyDescent="0.25">
      <c r="A8240" s="24" t="str">
        <f t="shared" si="130"/>
        <v>550052ARCELOR (BERTON SICARD)</v>
      </c>
      <c r="B8240" s="1">
        <v>550052</v>
      </c>
      <c r="C8240" s="1" t="s">
        <v>32898</v>
      </c>
      <c r="D8240" s="1" t="s">
        <v>78</v>
      </c>
      <c r="E8240" s="1" t="s">
        <v>2207</v>
      </c>
      <c r="F8240" s="1" t="s">
        <v>32900</v>
      </c>
      <c r="G8240" s="1" t="s">
        <v>655</v>
      </c>
      <c r="H8240">
        <v>550052</v>
      </c>
      <c r="I8240" s="1" t="s">
        <v>41</v>
      </c>
      <c r="J8240">
        <v>1</v>
      </c>
    </row>
    <row r="8241" spans="1:10" hidden="1" x14ac:dyDescent="0.25">
      <c r="A8241" s="24" t="str">
        <f t="shared" si="130"/>
        <v>550076ARCELOR (BERTON SICARD)</v>
      </c>
      <c r="B8241" s="1">
        <v>550076</v>
      </c>
      <c r="C8241" s="1" t="s">
        <v>32898</v>
      </c>
      <c r="D8241" s="1" t="s">
        <v>78</v>
      </c>
      <c r="E8241" s="1" t="s">
        <v>2208</v>
      </c>
      <c r="F8241" s="1" t="s">
        <v>32900</v>
      </c>
      <c r="G8241" s="1" t="s">
        <v>655</v>
      </c>
      <c r="H8241">
        <v>550076</v>
      </c>
      <c r="I8241" s="1" t="s">
        <v>41</v>
      </c>
      <c r="J8241">
        <v>1</v>
      </c>
    </row>
    <row r="8242" spans="1:10" hidden="1" x14ac:dyDescent="0.25">
      <c r="A8242" s="24" t="str">
        <f t="shared" si="130"/>
        <v>560011ARCELOR (BERTON SICARD)</v>
      </c>
      <c r="B8242" s="1">
        <v>560011</v>
      </c>
      <c r="C8242" s="1" t="s">
        <v>32898</v>
      </c>
      <c r="D8242" s="1" t="s">
        <v>78</v>
      </c>
      <c r="E8242" s="1" t="s">
        <v>1989</v>
      </c>
      <c r="F8242" s="1" t="s">
        <v>32900</v>
      </c>
      <c r="G8242" s="1" t="s">
        <v>655</v>
      </c>
      <c r="H8242">
        <v>560011</v>
      </c>
      <c r="I8242" s="1" t="s">
        <v>41</v>
      </c>
      <c r="J8242">
        <v>1</v>
      </c>
    </row>
    <row r="8243" spans="1:10" hidden="1" x14ac:dyDescent="0.25">
      <c r="A8243" s="24" t="str">
        <f t="shared" si="130"/>
        <v>335ARCELOR (BERTON SICARD)</v>
      </c>
      <c r="B8243" s="1">
        <v>335</v>
      </c>
      <c r="C8243" s="1" t="s">
        <v>32898</v>
      </c>
      <c r="D8243" s="1" t="s">
        <v>78</v>
      </c>
      <c r="E8243" s="1" t="s">
        <v>2293</v>
      </c>
      <c r="F8243" s="1" t="s">
        <v>32900</v>
      </c>
      <c r="G8243" s="1" t="s">
        <v>655</v>
      </c>
      <c r="H8243">
        <v>335</v>
      </c>
      <c r="I8243" s="1" t="s">
        <v>41</v>
      </c>
      <c r="J8243">
        <v>1</v>
      </c>
    </row>
    <row r="8244" spans="1:10" hidden="1" x14ac:dyDescent="0.25">
      <c r="A8244" s="24" t="str">
        <f t="shared" si="130"/>
        <v>550ARCELOR (BERTON SICARD)</v>
      </c>
      <c r="B8244" s="1">
        <v>550</v>
      </c>
      <c r="C8244" s="1" t="s">
        <v>32898</v>
      </c>
      <c r="D8244" s="1" t="s">
        <v>78</v>
      </c>
      <c r="E8244" s="1" t="s">
        <v>2087</v>
      </c>
      <c r="F8244" s="1" t="s">
        <v>32900</v>
      </c>
      <c r="G8244" s="1" t="s">
        <v>655</v>
      </c>
      <c r="H8244">
        <v>550</v>
      </c>
      <c r="I8244" s="1" t="s">
        <v>41</v>
      </c>
      <c r="J8244">
        <v>2</v>
      </c>
    </row>
    <row r="8245" spans="1:10" hidden="1" x14ac:dyDescent="0.25">
      <c r="A8245" s="24" t="str">
        <f t="shared" si="130"/>
        <v>602ARCELOR (BERTON SICARD)</v>
      </c>
      <c r="B8245" s="1">
        <v>602</v>
      </c>
      <c r="C8245" s="1" t="s">
        <v>32898</v>
      </c>
      <c r="D8245" s="1" t="s">
        <v>78</v>
      </c>
      <c r="E8245" s="1" t="s">
        <v>1047</v>
      </c>
      <c r="F8245" s="1" t="s">
        <v>32900</v>
      </c>
      <c r="G8245" s="1" t="s">
        <v>655</v>
      </c>
      <c r="H8245">
        <v>602</v>
      </c>
      <c r="I8245" s="1" t="s">
        <v>41</v>
      </c>
      <c r="J8245">
        <v>10</v>
      </c>
    </row>
    <row r="8246" spans="1:10" hidden="1" x14ac:dyDescent="0.25">
      <c r="A8246" s="24" t="str">
        <f t="shared" si="130"/>
        <v>663ARCELOR (BERTON SICARD)</v>
      </c>
      <c r="B8246" s="1">
        <v>663</v>
      </c>
      <c r="C8246" s="1" t="s">
        <v>32898</v>
      </c>
      <c r="D8246" s="1" t="s">
        <v>78</v>
      </c>
      <c r="E8246" s="1" t="s">
        <v>1110</v>
      </c>
      <c r="F8246" s="1" t="s">
        <v>32900</v>
      </c>
      <c r="G8246" s="1" t="s">
        <v>655</v>
      </c>
      <c r="H8246">
        <v>663</v>
      </c>
      <c r="I8246" s="1" t="s">
        <v>41</v>
      </c>
      <c r="J8246">
        <v>1</v>
      </c>
    </row>
    <row r="8247" spans="1:10" hidden="1" x14ac:dyDescent="0.25">
      <c r="A8247" s="24" t="str">
        <f t="shared" si="130"/>
        <v>663-3ARCELOR (BERTON SICARD)</v>
      </c>
      <c r="B8247" s="1" t="s">
        <v>2453</v>
      </c>
      <c r="C8247" s="1" t="s">
        <v>32898</v>
      </c>
      <c r="D8247" s="1" t="s">
        <v>78</v>
      </c>
      <c r="E8247" s="1" t="s">
        <v>2454</v>
      </c>
      <c r="F8247" s="1" t="s">
        <v>32900</v>
      </c>
      <c r="G8247" s="1" t="s">
        <v>655</v>
      </c>
      <c r="H8247" t="s">
        <v>2453</v>
      </c>
      <c r="I8247" s="1" t="s">
        <v>41</v>
      </c>
      <c r="J8247">
        <v>10</v>
      </c>
    </row>
    <row r="8248" spans="1:10" hidden="1" x14ac:dyDescent="0.25">
      <c r="A8248" s="24" t="str">
        <f t="shared" si="130"/>
        <v>664ARCELOR (BERTON SICARD)</v>
      </c>
      <c r="B8248" s="1">
        <v>664</v>
      </c>
      <c r="C8248" s="1" t="s">
        <v>32898</v>
      </c>
      <c r="D8248" s="1" t="s">
        <v>78</v>
      </c>
      <c r="E8248" s="1" t="s">
        <v>2247</v>
      </c>
      <c r="F8248" s="1" t="s">
        <v>32900</v>
      </c>
      <c r="G8248" s="1" t="s">
        <v>655</v>
      </c>
      <c r="H8248">
        <v>664</v>
      </c>
      <c r="I8248" s="1" t="s">
        <v>41</v>
      </c>
      <c r="J8248">
        <v>1</v>
      </c>
    </row>
    <row r="8249" spans="1:10" hidden="1" x14ac:dyDescent="0.25">
      <c r="A8249" s="24" t="str">
        <f t="shared" si="130"/>
        <v>665ARCELOR (BERTON SICARD)</v>
      </c>
      <c r="B8249" s="1">
        <v>665</v>
      </c>
      <c r="C8249" s="1" t="s">
        <v>32898</v>
      </c>
      <c r="D8249" s="1" t="s">
        <v>78</v>
      </c>
      <c r="E8249" s="1" t="s">
        <v>1111</v>
      </c>
      <c r="F8249" s="1" t="s">
        <v>32900</v>
      </c>
      <c r="G8249" s="1" t="s">
        <v>655</v>
      </c>
      <c r="H8249">
        <v>665</v>
      </c>
      <c r="I8249" s="1" t="s">
        <v>41</v>
      </c>
      <c r="J8249">
        <v>10</v>
      </c>
    </row>
    <row r="8250" spans="1:10" hidden="1" x14ac:dyDescent="0.25">
      <c r="A8250" s="24" t="str">
        <f t="shared" si="130"/>
        <v>666ARCELOR (BERTON SICARD)</v>
      </c>
      <c r="B8250" s="1">
        <v>666</v>
      </c>
      <c r="C8250" s="1" t="s">
        <v>32898</v>
      </c>
      <c r="D8250" s="1" t="s">
        <v>78</v>
      </c>
      <c r="E8250" s="1" t="s">
        <v>1112</v>
      </c>
      <c r="F8250" s="1" t="s">
        <v>32900</v>
      </c>
      <c r="G8250" s="1" t="s">
        <v>655</v>
      </c>
      <c r="H8250">
        <v>666</v>
      </c>
      <c r="I8250" s="1" t="s">
        <v>41</v>
      </c>
      <c r="J8250">
        <v>10</v>
      </c>
    </row>
    <row r="8251" spans="1:10" hidden="1" x14ac:dyDescent="0.25">
      <c r="A8251" s="24" t="str">
        <f t="shared" si="130"/>
        <v>667ARCELOR (BERTON SICARD)</v>
      </c>
      <c r="B8251" s="1">
        <v>667</v>
      </c>
      <c r="C8251" s="1" t="s">
        <v>32898</v>
      </c>
      <c r="D8251" s="1" t="s">
        <v>78</v>
      </c>
      <c r="E8251" s="1" t="s">
        <v>1113</v>
      </c>
      <c r="F8251" s="1" t="s">
        <v>32900</v>
      </c>
      <c r="G8251" s="1" t="s">
        <v>655</v>
      </c>
      <c r="H8251">
        <v>667</v>
      </c>
      <c r="I8251" s="1" t="s">
        <v>41</v>
      </c>
      <c r="J8251">
        <v>10</v>
      </c>
    </row>
    <row r="8252" spans="1:10" hidden="1" x14ac:dyDescent="0.25">
      <c r="A8252" s="24" t="str">
        <f t="shared" si="130"/>
        <v>668ARCELOR (BERTON SICARD)</v>
      </c>
      <c r="B8252" s="1">
        <v>668</v>
      </c>
      <c r="C8252" s="1" t="s">
        <v>32898</v>
      </c>
      <c r="D8252" s="1" t="s">
        <v>78</v>
      </c>
      <c r="E8252" s="1" t="s">
        <v>1114</v>
      </c>
      <c r="F8252" s="1" t="s">
        <v>32900</v>
      </c>
      <c r="G8252" s="1" t="s">
        <v>655</v>
      </c>
      <c r="H8252">
        <v>668</v>
      </c>
      <c r="I8252" s="1" t="s">
        <v>41</v>
      </c>
      <c r="J8252">
        <v>10</v>
      </c>
    </row>
    <row r="8253" spans="1:10" hidden="1" x14ac:dyDescent="0.25">
      <c r="A8253" s="24" t="str">
        <f t="shared" si="130"/>
        <v>669ARCELOR (BERTON SICARD)</v>
      </c>
      <c r="B8253" s="1">
        <v>669</v>
      </c>
      <c r="C8253" s="1" t="s">
        <v>32898</v>
      </c>
      <c r="D8253" s="1" t="s">
        <v>78</v>
      </c>
      <c r="E8253" s="1" t="s">
        <v>1115</v>
      </c>
      <c r="F8253" s="1" t="s">
        <v>32900</v>
      </c>
      <c r="G8253" s="1" t="s">
        <v>655</v>
      </c>
      <c r="H8253">
        <v>669</v>
      </c>
      <c r="I8253" s="1" t="s">
        <v>41</v>
      </c>
      <c r="J8253">
        <v>10</v>
      </c>
    </row>
    <row r="8254" spans="1:10" hidden="1" x14ac:dyDescent="0.25">
      <c r="A8254" s="24" t="str">
        <f t="shared" si="130"/>
        <v>688ARCELOR (BERTON SICARD)</v>
      </c>
      <c r="B8254" s="1">
        <v>688</v>
      </c>
      <c r="C8254" s="1" t="s">
        <v>32898</v>
      </c>
      <c r="D8254" s="1" t="s">
        <v>78</v>
      </c>
      <c r="E8254" s="1" t="s">
        <v>1120</v>
      </c>
      <c r="F8254" s="1" t="s">
        <v>32900</v>
      </c>
      <c r="G8254" s="1" t="s">
        <v>655</v>
      </c>
      <c r="H8254">
        <v>688</v>
      </c>
      <c r="I8254" s="1" t="s">
        <v>41</v>
      </c>
      <c r="J8254">
        <v>1</v>
      </c>
    </row>
    <row r="8255" spans="1:10" hidden="1" x14ac:dyDescent="0.25">
      <c r="A8255" s="24" t="str">
        <f t="shared" si="130"/>
        <v>A5000ARCELOR (BERTON SICARD)</v>
      </c>
      <c r="B8255" s="1" t="s">
        <v>2484</v>
      </c>
      <c r="C8255" s="1" t="s">
        <v>32898</v>
      </c>
      <c r="D8255" s="1" t="s">
        <v>78</v>
      </c>
      <c r="E8255" s="1" t="s">
        <v>2485</v>
      </c>
      <c r="F8255" s="1" t="s">
        <v>32900</v>
      </c>
      <c r="G8255" s="1" t="s">
        <v>655</v>
      </c>
      <c r="H8255" t="s">
        <v>2484</v>
      </c>
      <c r="I8255" s="1" t="s">
        <v>41</v>
      </c>
      <c r="J8255">
        <v>10</v>
      </c>
    </row>
    <row r="8256" spans="1:10" hidden="1" x14ac:dyDescent="0.25">
      <c r="A8256" s="24" t="str">
        <f t="shared" si="130"/>
        <v>A5001ARCELOR (BERTON SICARD)</v>
      </c>
      <c r="B8256" s="1" t="s">
        <v>2486</v>
      </c>
      <c r="C8256" s="1" t="s">
        <v>32898</v>
      </c>
      <c r="D8256" s="1" t="s">
        <v>78</v>
      </c>
      <c r="E8256" s="1" t="s">
        <v>2487</v>
      </c>
      <c r="F8256" s="1" t="s">
        <v>32900</v>
      </c>
      <c r="G8256" s="1" t="s">
        <v>655</v>
      </c>
      <c r="H8256" t="s">
        <v>2486</v>
      </c>
      <c r="I8256" s="1" t="s">
        <v>41</v>
      </c>
      <c r="J8256">
        <v>10</v>
      </c>
    </row>
    <row r="8257" spans="1:10" hidden="1" x14ac:dyDescent="0.25">
      <c r="A8257" s="24" t="str">
        <f t="shared" si="130"/>
        <v>A5002ARCELOR (BERTON SICARD)</v>
      </c>
      <c r="B8257" s="1" t="s">
        <v>2488</v>
      </c>
      <c r="C8257" s="1" t="s">
        <v>32898</v>
      </c>
      <c r="D8257" s="1" t="s">
        <v>78</v>
      </c>
      <c r="E8257" s="1" t="s">
        <v>2489</v>
      </c>
      <c r="F8257" s="1" t="s">
        <v>32900</v>
      </c>
      <c r="G8257" s="1" t="s">
        <v>655</v>
      </c>
      <c r="H8257" t="s">
        <v>2488</v>
      </c>
      <c r="I8257" s="1" t="s">
        <v>41</v>
      </c>
      <c r="J8257">
        <v>10</v>
      </c>
    </row>
    <row r="8258" spans="1:10" hidden="1" x14ac:dyDescent="0.25">
      <c r="A8258" s="24" t="str">
        <f t="shared" si="130"/>
        <v>A5003ARCELOR (BERTON SICARD)</v>
      </c>
      <c r="B8258" s="1" t="s">
        <v>2490</v>
      </c>
      <c r="C8258" s="1" t="s">
        <v>32898</v>
      </c>
      <c r="D8258" s="1" t="s">
        <v>78</v>
      </c>
      <c r="E8258" s="1" t="s">
        <v>2491</v>
      </c>
      <c r="F8258" s="1" t="s">
        <v>32900</v>
      </c>
      <c r="G8258" s="1" t="s">
        <v>655</v>
      </c>
      <c r="H8258" t="s">
        <v>2490</v>
      </c>
      <c r="I8258" s="1" t="s">
        <v>41</v>
      </c>
      <c r="J8258">
        <v>10</v>
      </c>
    </row>
    <row r="8259" spans="1:10" hidden="1" x14ac:dyDescent="0.25">
      <c r="A8259" s="24" t="str">
        <f t="shared" si="130"/>
        <v>A5004ARCELOR (BERTON SICARD)</v>
      </c>
      <c r="B8259" s="1" t="s">
        <v>2492</v>
      </c>
      <c r="C8259" s="1" t="s">
        <v>32898</v>
      </c>
      <c r="D8259" s="1" t="s">
        <v>78</v>
      </c>
      <c r="E8259" s="1" t="s">
        <v>2493</v>
      </c>
      <c r="F8259" s="1" t="s">
        <v>32900</v>
      </c>
      <c r="G8259" s="1" t="s">
        <v>655</v>
      </c>
      <c r="H8259" t="s">
        <v>2492</v>
      </c>
      <c r="I8259" s="1" t="s">
        <v>41</v>
      </c>
      <c r="J8259">
        <v>40</v>
      </c>
    </row>
    <row r="8260" spans="1:10" hidden="1" x14ac:dyDescent="0.25">
      <c r="A8260" s="24" t="str">
        <f t="shared" si="130"/>
        <v>A5005ARCELOR (BERTON SICARD)</v>
      </c>
      <c r="B8260" s="1" t="s">
        <v>2494</v>
      </c>
      <c r="C8260" s="1" t="s">
        <v>32898</v>
      </c>
      <c r="D8260" s="1" t="s">
        <v>78</v>
      </c>
      <c r="E8260" s="1" t="s">
        <v>2495</v>
      </c>
      <c r="F8260" s="1" t="s">
        <v>32900</v>
      </c>
      <c r="G8260" s="1" t="s">
        <v>655</v>
      </c>
      <c r="H8260" t="s">
        <v>2494</v>
      </c>
      <c r="I8260" s="1" t="s">
        <v>41</v>
      </c>
      <c r="J8260">
        <v>20</v>
      </c>
    </row>
    <row r="8261" spans="1:10" hidden="1" x14ac:dyDescent="0.25">
      <c r="A8261" s="24" t="str">
        <f t="shared" si="130"/>
        <v>A5006ARCELOR (BERTON SICARD)</v>
      </c>
      <c r="B8261" s="1" t="s">
        <v>2496</v>
      </c>
      <c r="C8261" s="1" t="s">
        <v>32898</v>
      </c>
      <c r="D8261" s="1" t="s">
        <v>78</v>
      </c>
      <c r="E8261" s="1" t="s">
        <v>2497</v>
      </c>
      <c r="F8261" s="1" t="s">
        <v>32900</v>
      </c>
      <c r="G8261" s="1" t="s">
        <v>655</v>
      </c>
      <c r="H8261" t="s">
        <v>2496</v>
      </c>
      <c r="I8261" s="1" t="s">
        <v>41</v>
      </c>
      <c r="J8261">
        <v>20</v>
      </c>
    </row>
    <row r="8262" spans="1:10" hidden="1" x14ac:dyDescent="0.25">
      <c r="A8262" s="24" t="str">
        <f t="shared" si="130"/>
        <v>A5069ARCELOR (BERTON SICARD)</v>
      </c>
      <c r="B8262" s="1" t="s">
        <v>2498</v>
      </c>
      <c r="C8262" s="1" t="s">
        <v>32898</v>
      </c>
      <c r="D8262" s="1" t="s">
        <v>78</v>
      </c>
      <c r="E8262" s="1" t="s">
        <v>2499</v>
      </c>
      <c r="F8262" s="1" t="s">
        <v>32900</v>
      </c>
      <c r="G8262" s="1" t="s">
        <v>655</v>
      </c>
      <c r="H8262" t="s">
        <v>2498</v>
      </c>
      <c r="I8262" s="1" t="s">
        <v>41</v>
      </c>
      <c r="J8262">
        <v>1</v>
      </c>
    </row>
    <row r="8263" spans="1:10" hidden="1" x14ac:dyDescent="0.25">
      <c r="A8263" s="24" t="str">
        <f t="shared" si="130"/>
        <v>A5070ARCELOR (BERTON SICARD)</v>
      </c>
      <c r="B8263" s="1" t="s">
        <v>2500</v>
      </c>
      <c r="C8263" s="1" t="s">
        <v>32898</v>
      </c>
      <c r="D8263" s="1" t="s">
        <v>78</v>
      </c>
      <c r="E8263" s="1" t="s">
        <v>2501</v>
      </c>
      <c r="F8263" s="1" t="s">
        <v>32900</v>
      </c>
      <c r="G8263" s="1" t="s">
        <v>655</v>
      </c>
      <c r="H8263" t="s">
        <v>2500</v>
      </c>
      <c r="I8263" s="1" t="s">
        <v>41</v>
      </c>
      <c r="J8263">
        <v>1</v>
      </c>
    </row>
    <row r="8264" spans="1:10" hidden="1" x14ac:dyDescent="0.25">
      <c r="A8264" s="24" t="str">
        <f t="shared" si="130"/>
        <v>A5073ARCELOR (BERTON SICARD)</v>
      </c>
      <c r="B8264" s="1" t="s">
        <v>2502</v>
      </c>
      <c r="C8264" s="1" t="s">
        <v>32898</v>
      </c>
      <c r="D8264" s="1" t="s">
        <v>78</v>
      </c>
      <c r="E8264" s="1" t="s">
        <v>2503</v>
      </c>
      <c r="F8264" s="1" t="s">
        <v>32900</v>
      </c>
      <c r="G8264" s="1" t="s">
        <v>655</v>
      </c>
      <c r="H8264" t="s">
        <v>2502</v>
      </c>
      <c r="I8264" s="1" t="s">
        <v>41</v>
      </c>
      <c r="J8264">
        <v>1</v>
      </c>
    </row>
    <row r="8265" spans="1:10" hidden="1" x14ac:dyDescent="0.25">
      <c r="A8265" s="24" t="str">
        <f t="shared" si="130"/>
        <v>677ARCELOR (BERTON SICARD)</v>
      </c>
      <c r="B8265" s="1">
        <v>677</v>
      </c>
      <c r="C8265" s="1" t="s">
        <v>32898</v>
      </c>
      <c r="D8265" s="1" t="s">
        <v>78</v>
      </c>
      <c r="E8265" s="1" t="s">
        <v>2510</v>
      </c>
      <c r="F8265" s="1" t="s">
        <v>32900</v>
      </c>
      <c r="G8265" s="1" t="s">
        <v>655</v>
      </c>
      <c r="H8265">
        <v>677</v>
      </c>
      <c r="I8265" s="1" t="s">
        <v>41</v>
      </c>
      <c r="J8265">
        <v>1</v>
      </c>
    </row>
    <row r="8266" spans="1:10" hidden="1" x14ac:dyDescent="0.25">
      <c r="A8266" s="24" t="str">
        <f t="shared" si="130"/>
        <v>5262ARCELOR (BERTON SICARD)</v>
      </c>
      <c r="B8266" s="1">
        <v>5262</v>
      </c>
      <c r="C8266" s="1" t="s">
        <v>32898</v>
      </c>
      <c r="D8266" s="1" t="s">
        <v>78</v>
      </c>
      <c r="E8266" s="1" t="s">
        <v>2511</v>
      </c>
      <c r="F8266" s="1" t="s">
        <v>32900</v>
      </c>
      <c r="G8266" s="1" t="s">
        <v>655</v>
      </c>
      <c r="H8266">
        <v>5262</v>
      </c>
      <c r="I8266" s="1" t="s">
        <v>41</v>
      </c>
      <c r="J8266">
        <v>10</v>
      </c>
    </row>
    <row r="8267" spans="1:10" hidden="1" x14ac:dyDescent="0.25">
      <c r="A8267" s="24" t="str">
        <f t="shared" si="130"/>
        <v>5386ARCELOR (BERTON SICARD)</v>
      </c>
      <c r="B8267" s="1">
        <v>5386</v>
      </c>
      <c r="C8267" s="1" t="s">
        <v>32898</v>
      </c>
      <c r="D8267" s="1" t="s">
        <v>78</v>
      </c>
      <c r="E8267" s="1" t="s">
        <v>2512</v>
      </c>
      <c r="F8267" s="1" t="s">
        <v>32900</v>
      </c>
      <c r="G8267" s="1" t="s">
        <v>655</v>
      </c>
      <c r="H8267">
        <v>5386</v>
      </c>
      <c r="I8267" s="1" t="s">
        <v>41</v>
      </c>
      <c r="J8267">
        <v>6.5</v>
      </c>
    </row>
    <row r="8268" spans="1:10" hidden="1" x14ac:dyDescent="0.25">
      <c r="A8268" s="24" t="str">
        <f t="shared" ref="A8268:A8331" si="131">B8268&amp;F8268</f>
        <v>5610ARCELOR (BERTON SICARD)</v>
      </c>
      <c r="B8268" s="1">
        <v>5610</v>
      </c>
      <c r="C8268" s="1" t="s">
        <v>32898</v>
      </c>
      <c r="D8268" s="1" t="s">
        <v>78</v>
      </c>
      <c r="E8268" s="1" t="s">
        <v>2513</v>
      </c>
      <c r="F8268" s="1" t="s">
        <v>32900</v>
      </c>
      <c r="G8268" s="1" t="s">
        <v>655</v>
      </c>
      <c r="H8268">
        <v>5610</v>
      </c>
      <c r="I8268" s="1" t="s">
        <v>41</v>
      </c>
      <c r="J8268">
        <v>20</v>
      </c>
    </row>
    <row r="8269" spans="1:10" hidden="1" x14ac:dyDescent="0.25">
      <c r="A8269" s="24" t="str">
        <f t="shared" si="131"/>
        <v>5612ARCELOR (BERTON SICARD)</v>
      </c>
      <c r="B8269" s="1">
        <v>5612</v>
      </c>
      <c r="C8269" s="1" t="s">
        <v>32898</v>
      </c>
      <c r="D8269" s="1" t="s">
        <v>78</v>
      </c>
      <c r="E8269" s="1" t="s">
        <v>2514</v>
      </c>
      <c r="F8269" s="1" t="s">
        <v>32900</v>
      </c>
      <c r="G8269" s="1" t="s">
        <v>655</v>
      </c>
      <c r="H8269">
        <v>5612</v>
      </c>
      <c r="I8269" s="1" t="s">
        <v>41</v>
      </c>
      <c r="J8269">
        <v>20</v>
      </c>
    </row>
    <row r="8270" spans="1:10" hidden="1" x14ac:dyDescent="0.25">
      <c r="A8270" s="24" t="str">
        <f t="shared" si="131"/>
        <v>5615ARCELOR (BERTON SICARD)</v>
      </c>
      <c r="B8270" s="1">
        <v>5615</v>
      </c>
      <c r="C8270" s="1" t="s">
        <v>32898</v>
      </c>
      <c r="D8270" s="1" t="s">
        <v>78</v>
      </c>
      <c r="E8270" s="1" t="s">
        <v>2515</v>
      </c>
      <c r="F8270" s="1" t="s">
        <v>32900</v>
      </c>
      <c r="G8270" s="1" t="s">
        <v>655</v>
      </c>
      <c r="H8270">
        <v>5615</v>
      </c>
      <c r="I8270" s="1" t="s">
        <v>41</v>
      </c>
      <c r="J8270">
        <v>20</v>
      </c>
    </row>
    <row r="8271" spans="1:10" hidden="1" x14ac:dyDescent="0.25">
      <c r="A8271" s="24" t="str">
        <f t="shared" si="131"/>
        <v>5617ARCELOR (BERTON SICARD)</v>
      </c>
      <c r="B8271" s="1">
        <v>5617</v>
      </c>
      <c r="C8271" s="1" t="s">
        <v>32898</v>
      </c>
      <c r="D8271" s="1" t="s">
        <v>78</v>
      </c>
      <c r="E8271" s="1" t="s">
        <v>2516</v>
      </c>
      <c r="F8271" s="1" t="s">
        <v>32900</v>
      </c>
      <c r="G8271" s="1" t="s">
        <v>655</v>
      </c>
      <c r="H8271">
        <v>5617</v>
      </c>
      <c r="I8271" s="1" t="s">
        <v>41</v>
      </c>
      <c r="J8271">
        <v>10</v>
      </c>
    </row>
    <row r="8272" spans="1:10" hidden="1" x14ac:dyDescent="0.25">
      <c r="A8272" s="24" t="str">
        <f t="shared" si="131"/>
        <v>6671ARCELOR (BERTON SICARD)</v>
      </c>
      <c r="B8272" s="1">
        <v>6671</v>
      </c>
      <c r="C8272" s="1" t="s">
        <v>32898</v>
      </c>
      <c r="D8272" s="1" t="s">
        <v>78</v>
      </c>
      <c r="E8272" s="1" t="s">
        <v>2517</v>
      </c>
      <c r="F8272" s="1" t="s">
        <v>32900</v>
      </c>
      <c r="G8272" s="1" t="s">
        <v>655</v>
      </c>
      <c r="H8272">
        <v>6671</v>
      </c>
      <c r="I8272" s="1" t="s">
        <v>41</v>
      </c>
      <c r="J8272">
        <v>10</v>
      </c>
    </row>
    <row r="8273" spans="1:10" hidden="1" x14ac:dyDescent="0.25">
      <c r="A8273" s="24" t="str">
        <f t="shared" si="131"/>
        <v>6672ARCELOR (BERTON SICARD)</v>
      </c>
      <c r="B8273" s="1">
        <v>6672</v>
      </c>
      <c r="C8273" s="1" t="s">
        <v>32898</v>
      </c>
      <c r="D8273" s="1" t="s">
        <v>78</v>
      </c>
      <c r="E8273" s="1" t="s">
        <v>2518</v>
      </c>
      <c r="F8273" s="1" t="s">
        <v>32900</v>
      </c>
      <c r="G8273" s="1" t="s">
        <v>655</v>
      </c>
      <c r="H8273">
        <v>6672</v>
      </c>
      <c r="I8273" s="1" t="s">
        <v>41</v>
      </c>
      <c r="J8273">
        <v>10</v>
      </c>
    </row>
    <row r="8274" spans="1:10" hidden="1" x14ac:dyDescent="0.25">
      <c r="A8274" s="24" t="str">
        <f t="shared" si="131"/>
        <v>6673ARCELOR (BERTON SICARD)</v>
      </c>
      <c r="B8274" s="1">
        <v>6673</v>
      </c>
      <c r="C8274" s="1" t="s">
        <v>32898</v>
      </c>
      <c r="D8274" s="1" t="s">
        <v>78</v>
      </c>
      <c r="E8274" s="1" t="s">
        <v>2519</v>
      </c>
      <c r="F8274" s="1" t="s">
        <v>32900</v>
      </c>
      <c r="G8274" s="1" t="s">
        <v>655</v>
      </c>
      <c r="H8274">
        <v>6673</v>
      </c>
      <c r="I8274" s="1" t="s">
        <v>41</v>
      </c>
      <c r="J8274">
        <v>4</v>
      </c>
    </row>
    <row r="8275" spans="1:10" hidden="1" x14ac:dyDescent="0.25">
      <c r="A8275" s="24" t="str">
        <f t="shared" si="131"/>
        <v>6675ARCELOR (BERTON SICARD)</v>
      </c>
      <c r="B8275" s="1">
        <v>6675</v>
      </c>
      <c r="C8275" s="1" t="s">
        <v>32898</v>
      </c>
      <c r="D8275" s="1" t="s">
        <v>78</v>
      </c>
      <c r="E8275" s="1" t="s">
        <v>2520</v>
      </c>
      <c r="F8275" s="1" t="s">
        <v>32900</v>
      </c>
      <c r="G8275" s="1" t="s">
        <v>655</v>
      </c>
      <c r="H8275">
        <v>6675</v>
      </c>
      <c r="I8275" s="1" t="s">
        <v>41</v>
      </c>
      <c r="J8275">
        <v>1</v>
      </c>
    </row>
    <row r="8276" spans="1:10" hidden="1" x14ac:dyDescent="0.25">
      <c r="A8276" s="24" t="str">
        <f t="shared" si="131"/>
        <v>6676ARCELOR (BERTON SICARD)</v>
      </c>
      <c r="B8276" s="1">
        <v>6676</v>
      </c>
      <c r="C8276" s="1" t="s">
        <v>32898</v>
      </c>
      <c r="D8276" s="1" t="s">
        <v>78</v>
      </c>
      <c r="E8276" s="1" t="s">
        <v>2521</v>
      </c>
      <c r="F8276" s="1" t="s">
        <v>32900</v>
      </c>
      <c r="G8276" s="1" t="s">
        <v>655</v>
      </c>
      <c r="H8276">
        <v>6676</v>
      </c>
      <c r="I8276" s="1" t="s">
        <v>41</v>
      </c>
      <c r="J8276">
        <v>1</v>
      </c>
    </row>
    <row r="8277" spans="1:10" hidden="1" x14ac:dyDescent="0.25">
      <c r="A8277" s="24" t="str">
        <f t="shared" si="131"/>
        <v>6677ARCELOR (BERTON SICARD)</v>
      </c>
      <c r="B8277" s="1">
        <v>6677</v>
      </c>
      <c r="C8277" s="1" t="s">
        <v>32898</v>
      </c>
      <c r="D8277" s="1" t="s">
        <v>78</v>
      </c>
      <c r="E8277" s="1" t="s">
        <v>2522</v>
      </c>
      <c r="F8277" s="1" t="s">
        <v>32900</v>
      </c>
      <c r="G8277" s="1" t="s">
        <v>655</v>
      </c>
      <c r="H8277">
        <v>6677</v>
      </c>
      <c r="I8277" s="1" t="s">
        <v>41</v>
      </c>
      <c r="J8277">
        <v>1</v>
      </c>
    </row>
    <row r="8278" spans="1:10" hidden="1" x14ac:dyDescent="0.25">
      <c r="A8278" s="24" t="str">
        <f t="shared" si="131"/>
        <v>6678ARCELOR (BERTON SICARD)</v>
      </c>
      <c r="B8278" s="1">
        <v>6678</v>
      </c>
      <c r="C8278" s="1" t="s">
        <v>32898</v>
      </c>
      <c r="D8278" s="1" t="s">
        <v>78</v>
      </c>
      <c r="E8278" s="1" t="s">
        <v>2523</v>
      </c>
      <c r="F8278" s="1" t="s">
        <v>32900</v>
      </c>
      <c r="G8278" s="1" t="s">
        <v>655</v>
      </c>
      <c r="H8278">
        <v>6678</v>
      </c>
      <c r="I8278" s="1" t="s">
        <v>41</v>
      </c>
      <c r="J8278">
        <v>10</v>
      </c>
    </row>
    <row r="8279" spans="1:10" hidden="1" x14ac:dyDescent="0.25">
      <c r="A8279" s="24" t="str">
        <f t="shared" si="131"/>
        <v>7640ARCELOR (BERTON SICARD)</v>
      </c>
      <c r="B8279" s="1">
        <v>7640</v>
      </c>
      <c r="C8279" s="1" t="s">
        <v>32898</v>
      </c>
      <c r="D8279" s="1" t="s">
        <v>78</v>
      </c>
      <c r="E8279" s="1" t="s">
        <v>2524</v>
      </c>
      <c r="F8279" s="1" t="s">
        <v>32900</v>
      </c>
      <c r="G8279" s="1" t="s">
        <v>655</v>
      </c>
      <c r="H8279">
        <v>7640</v>
      </c>
      <c r="I8279" s="1" t="s">
        <v>41</v>
      </c>
      <c r="J8279">
        <v>6.5</v>
      </c>
    </row>
    <row r="8280" spans="1:10" hidden="1" x14ac:dyDescent="0.25">
      <c r="A8280" s="24" t="str">
        <f t="shared" si="131"/>
        <v>7641ARCELOR (BERTON SICARD)</v>
      </c>
      <c r="B8280" s="1">
        <v>7641</v>
      </c>
      <c r="C8280" s="1" t="s">
        <v>32898</v>
      </c>
      <c r="D8280" s="1" t="s">
        <v>78</v>
      </c>
      <c r="E8280" s="1" t="s">
        <v>2525</v>
      </c>
      <c r="F8280" s="1" t="s">
        <v>32900</v>
      </c>
      <c r="G8280" s="1" t="s">
        <v>655</v>
      </c>
      <c r="H8280">
        <v>7641</v>
      </c>
      <c r="I8280" s="1" t="s">
        <v>41</v>
      </c>
      <c r="J8280">
        <v>7</v>
      </c>
    </row>
    <row r="8281" spans="1:10" hidden="1" x14ac:dyDescent="0.25">
      <c r="A8281" s="24" t="str">
        <f t="shared" si="131"/>
        <v>7667ARCELOR (BERTON SICARD)</v>
      </c>
      <c r="B8281" s="1">
        <v>7667</v>
      </c>
      <c r="C8281" s="1" t="s">
        <v>32898</v>
      </c>
      <c r="D8281" s="1" t="s">
        <v>78</v>
      </c>
      <c r="E8281" s="1" t="s">
        <v>2527</v>
      </c>
      <c r="F8281" s="1" t="s">
        <v>32900</v>
      </c>
      <c r="G8281" s="1" t="s">
        <v>655</v>
      </c>
      <c r="H8281">
        <v>7667</v>
      </c>
      <c r="I8281" s="1" t="s">
        <v>41</v>
      </c>
      <c r="J8281">
        <v>37.5</v>
      </c>
    </row>
    <row r="8282" spans="1:10" hidden="1" x14ac:dyDescent="0.25">
      <c r="A8282" s="24" t="str">
        <f t="shared" si="131"/>
        <v>7671ARCELOR (BERTON SICARD)</v>
      </c>
      <c r="B8282" s="1">
        <v>7671</v>
      </c>
      <c r="C8282" s="1" t="s">
        <v>32898</v>
      </c>
      <c r="D8282" s="1" t="s">
        <v>78</v>
      </c>
      <c r="E8282" s="1" t="s">
        <v>2528</v>
      </c>
      <c r="F8282" s="1" t="s">
        <v>32900</v>
      </c>
      <c r="G8282" s="1" t="s">
        <v>655</v>
      </c>
      <c r="H8282">
        <v>7671</v>
      </c>
      <c r="I8282" s="1" t="s">
        <v>41</v>
      </c>
      <c r="J8282">
        <v>6.5</v>
      </c>
    </row>
    <row r="8283" spans="1:10" hidden="1" x14ac:dyDescent="0.25">
      <c r="A8283" s="24" t="str">
        <f t="shared" si="131"/>
        <v>7672ARCELOR (BERTON SICARD)</v>
      </c>
      <c r="B8283" s="1">
        <v>7672</v>
      </c>
      <c r="C8283" s="1" t="s">
        <v>32898</v>
      </c>
      <c r="D8283" s="1" t="s">
        <v>78</v>
      </c>
      <c r="E8283" s="1" t="s">
        <v>2529</v>
      </c>
      <c r="F8283" s="1" t="s">
        <v>32900</v>
      </c>
      <c r="G8283" s="1" t="s">
        <v>655</v>
      </c>
      <c r="H8283">
        <v>7672</v>
      </c>
      <c r="I8283" s="1" t="s">
        <v>41</v>
      </c>
      <c r="J8283">
        <v>6.5</v>
      </c>
    </row>
    <row r="8284" spans="1:10" hidden="1" x14ac:dyDescent="0.25">
      <c r="A8284" s="24" t="str">
        <f t="shared" si="131"/>
        <v>7677ARCELOR (BERTON SICARD)</v>
      </c>
      <c r="B8284" s="1">
        <v>7677</v>
      </c>
      <c r="C8284" s="1" t="s">
        <v>32898</v>
      </c>
      <c r="D8284" s="1" t="s">
        <v>78</v>
      </c>
      <c r="E8284" s="1" t="s">
        <v>2530</v>
      </c>
      <c r="F8284" s="1" t="s">
        <v>32900</v>
      </c>
      <c r="G8284" s="1" t="s">
        <v>655</v>
      </c>
      <c r="H8284">
        <v>7677</v>
      </c>
      <c r="I8284" s="1" t="s">
        <v>41</v>
      </c>
      <c r="J8284">
        <v>62.5</v>
      </c>
    </row>
    <row r="8285" spans="1:10" hidden="1" x14ac:dyDescent="0.25">
      <c r="A8285" s="24" t="str">
        <f t="shared" si="131"/>
        <v>9024ARCELOR (BERTON SICARD)</v>
      </c>
      <c r="B8285" s="1">
        <v>9024</v>
      </c>
      <c r="C8285" s="1" t="s">
        <v>32898</v>
      </c>
      <c r="D8285" s="1" t="s">
        <v>78</v>
      </c>
      <c r="E8285" s="1" t="s">
        <v>2534</v>
      </c>
      <c r="F8285" s="1" t="s">
        <v>32900</v>
      </c>
      <c r="G8285" s="1" t="s">
        <v>655</v>
      </c>
      <c r="H8285">
        <v>9024</v>
      </c>
      <c r="I8285" s="1" t="s">
        <v>41</v>
      </c>
      <c r="J8285">
        <v>1</v>
      </c>
    </row>
    <row r="8286" spans="1:10" hidden="1" x14ac:dyDescent="0.25">
      <c r="A8286" s="24" t="str">
        <f t="shared" si="131"/>
        <v>9025ARCELOR (BERTON SICARD)</v>
      </c>
      <c r="B8286" s="1">
        <v>9025</v>
      </c>
      <c r="C8286" s="1" t="s">
        <v>32898</v>
      </c>
      <c r="D8286" s="1" t="s">
        <v>78</v>
      </c>
      <c r="E8286" s="1" t="s">
        <v>2535</v>
      </c>
      <c r="F8286" s="1" t="s">
        <v>32900</v>
      </c>
      <c r="G8286" s="1" t="s">
        <v>655</v>
      </c>
      <c r="H8286">
        <v>9025</v>
      </c>
      <c r="I8286" s="1" t="s">
        <v>41</v>
      </c>
      <c r="J8286">
        <v>1</v>
      </c>
    </row>
    <row r="8287" spans="1:10" hidden="1" x14ac:dyDescent="0.25">
      <c r="A8287" s="24" t="str">
        <f t="shared" si="131"/>
        <v>9395ARCELOR (BERTON SICARD)</v>
      </c>
      <c r="B8287" s="1">
        <v>9395</v>
      </c>
      <c r="C8287" s="1" t="s">
        <v>32898</v>
      </c>
      <c r="D8287" s="1" t="s">
        <v>78</v>
      </c>
      <c r="E8287" s="1" t="s">
        <v>2537</v>
      </c>
      <c r="F8287" s="1" t="s">
        <v>32900</v>
      </c>
      <c r="G8287" s="1" t="s">
        <v>655</v>
      </c>
      <c r="H8287">
        <v>9395</v>
      </c>
      <c r="I8287" s="1" t="s">
        <v>41</v>
      </c>
      <c r="J8287">
        <v>6.5</v>
      </c>
    </row>
    <row r="8288" spans="1:10" hidden="1" x14ac:dyDescent="0.25">
      <c r="A8288" s="24" t="str">
        <f t="shared" si="131"/>
        <v>9549ARCELOR (BERTON SICARD)</v>
      </c>
      <c r="B8288" s="1">
        <v>9549</v>
      </c>
      <c r="C8288" s="1" t="s">
        <v>32898</v>
      </c>
      <c r="D8288" s="1" t="s">
        <v>78</v>
      </c>
      <c r="E8288" s="1" t="s">
        <v>2538</v>
      </c>
      <c r="F8288" s="1" t="s">
        <v>32900</v>
      </c>
      <c r="G8288" s="1" t="s">
        <v>655</v>
      </c>
      <c r="H8288">
        <v>9549</v>
      </c>
      <c r="I8288" s="1" t="s">
        <v>41</v>
      </c>
      <c r="J8288">
        <v>20</v>
      </c>
    </row>
    <row r="8289" spans="1:10" hidden="1" x14ac:dyDescent="0.25">
      <c r="A8289" s="24" t="str">
        <f t="shared" si="131"/>
        <v>9580ARCELOR (BERTON SICARD)</v>
      </c>
      <c r="B8289" s="1">
        <v>9580</v>
      </c>
      <c r="C8289" s="1" t="s">
        <v>32898</v>
      </c>
      <c r="D8289" s="1" t="s">
        <v>78</v>
      </c>
      <c r="E8289" s="1" t="s">
        <v>2539</v>
      </c>
      <c r="F8289" s="1" t="s">
        <v>32900</v>
      </c>
      <c r="G8289" s="1" t="s">
        <v>655</v>
      </c>
      <c r="H8289">
        <v>9580</v>
      </c>
      <c r="I8289" s="1" t="s">
        <v>41</v>
      </c>
      <c r="J8289">
        <v>8</v>
      </c>
    </row>
    <row r="8290" spans="1:10" hidden="1" x14ac:dyDescent="0.25">
      <c r="A8290" s="24" t="str">
        <f t="shared" si="131"/>
        <v>9581ARCELOR (BERTON SICARD)</v>
      </c>
      <c r="B8290" s="1">
        <v>9581</v>
      </c>
      <c r="C8290" s="1" t="s">
        <v>32898</v>
      </c>
      <c r="D8290" s="1" t="s">
        <v>78</v>
      </c>
      <c r="E8290" s="1" t="s">
        <v>2540</v>
      </c>
      <c r="F8290" s="1" t="s">
        <v>32900</v>
      </c>
      <c r="G8290" s="1" t="s">
        <v>655</v>
      </c>
      <c r="H8290">
        <v>9581</v>
      </c>
      <c r="I8290" s="1" t="s">
        <v>41</v>
      </c>
      <c r="J8290">
        <v>8</v>
      </c>
    </row>
    <row r="8291" spans="1:10" hidden="1" x14ac:dyDescent="0.25">
      <c r="A8291" s="24" t="str">
        <f t="shared" si="131"/>
        <v>9700ARCELOR (BERTON SICARD)</v>
      </c>
      <c r="B8291" s="1">
        <v>9700</v>
      </c>
      <c r="C8291" s="1" t="s">
        <v>32898</v>
      </c>
      <c r="D8291" s="1" t="s">
        <v>78</v>
      </c>
      <c r="E8291" s="1" t="s">
        <v>2542</v>
      </c>
      <c r="F8291" s="1" t="s">
        <v>32900</v>
      </c>
      <c r="G8291" s="1" t="s">
        <v>655</v>
      </c>
      <c r="H8291">
        <v>9700</v>
      </c>
      <c r="I8291" s="1" t="s">
        <v>41</v>
      </c>
      <c r="J8291">
        <v>4</v>
      </c>
    </row>
    <row r="8292" spans="1:10" hidden="1" x14ac:dyDescent="0.25">
      <c r="A8292" s="24" t="str">
        <f t="shared" si="131"/>
        <v>9701ARCELOR (BERTON SICARD)</v>
      </c>
      <c r="B8292" s="1">
        <v>9701</v>
      </c>
      <c r="C8292" s="1" t="s">
        <v>32898</v>
      </c>
      <c r="D8292" s="1" t="s">
        <v>78</v>
      </c>
      <c r="E8292" s="1" t="s">
        <v>2543</v>
      </c>
      <c r="F8292" s="1" t="s">
        <v>32900</v>
      </c>
      <c r="G8292" s="1" t="s">
        <v>655</v>
      </c>
      <c r="H8292">
        <v>9701</v>
      </c>
      <c r="I8292" s="1" t="s">
        <v>41</v>
      </c>
      <c r="J8292">
        <v>4</v>
      </c>
    </row>
    <row r="8293" spans="1:10" hidden="1" x14ac:dyDescent="0.25">
      <c r="A8293" s="24" t="str">
        <f t="shared" si="131"/>
        <v>9702ARCELOR (BERTON SICARD)</v>
      </c>
      <c r="B8293" s="1">
        <v>9702</v>
      </c>
      <c r="C8293" s="1" t="s">
        <v>32898</v>
      </c>
      <c r="D8293" s="1" t="s">
        <v>78</v>
      </c>
      <c r="E8293" s="1" t="s">
        <v>2544</v>
      </c>
      <c r="F8293" s="1" t="s">
        <v>32900</v>
      </c>
      <c r="G8293" s="1" t="s">
        <v>655</v>
      </c>
      <c r="H8293">
        <v>9702</v>
      </c>
      <c r="I8293" s="1" t="s">
        <v>41</v>
      </c>
      <c r="J8293">
        <v>4</v>
      </c>
    </row>
    <row r="8294" spans="1:10" hidden="1" x14ac:dyDescent="0.25">
      <c r="A8294" s="24" t="str">
        <f t="shared" si="131"/>
        <v>9703ARCELOR (BERTON SICARD)</v>
      </c>
      <c r="B8294" s="1">
        <v>9703</v>
      </c>
      <c r="C8294" s="1" t="s">
        <v>32898</v>
      </c>
      <c r="D8294" s="1" t="s">
        <v>78</v>
      </c>
      <c r="E8294" s="1" t="s">
        <v>2545</v>
      </c>
      <c r="F8294" s="1" t="s">
        <v>32900</v>
      </c>
      <c r="G8294" s="1" t="s">
        <v>655</v>
      </c>
      <c r="H8294">
        <v>9703</v>
      </c>
      <c r="I8294" s="1" t="s">
        <v>41</v>
      </c>
      <c r="J8294">
        <v>4</v>
      </c>
    </row>
    <row r="8295" spans="1:10" hidden="1" x14ac:dyDescent="0.25">
      <c r="A8295" s="24" t="str">
        <f t="shared" si="131"/>
        <v>9712ARCELOR (BERTON SICARD)</v>
      </c>
      <c r="B8295" s="1">
        <v>9712</v>
      </c>
      <c r="C8295" s="1" t="s">
        <v>32898</v>
      </c>
      <c r="D8295" s="1" t="s">
        <v>78</v>
      </c>
      <c r="E8295" s="1" t="s">
        <v>2546</v>
      </c>
      <c r="F8295" s="1" t="s">
        <v>32900</v>
      </c>
      <c r="G8295" s="1" t="s">
        <v>655</v>
      </c>
      <c r="H8295">
        <v>9712</v>
      </c>
      <c r="I8295" s="1" t="s">
        <v>41</v>
      </c>
      <c r="J8295">
        <v>1</v>
      </c>
    </row>
    <row r="8296" spans="1:10" hidden="1" x14ac:dyDescent="0.25">
      <c r="A8296" s="24" t="str">
        <f t="shared" si="131"/>
        <v>9713ARCELOR (BERTON SICARD)</v>
      </c>
      <c r="B8296" s="1">
        <v>9713</v>
      </c>
      <c r="C8296" s="1" t="s">
        <v>32898</v>
      </c>
      <c r="D8296" s="1" t="s">
        <v>78</v>
      </c>
      <c r="E8296" s="1" t="s">
        <v>2547</v>
      </c>
      <c r="F8296" s="1" t="s">
        <v>32900</v>
      </c>
      <c r="G8296" s="1" t="s">
        <v>655</v>
      </c>
      <c r="H8296">
        <v>9713</v>
      </c>
      <c r="I8296" s="1" t="s">
        <v>41</v>
      </c>
      <c r="J8296">
        <v>1</v>
      </c>
    </row>
    <row r="8297" spans="1:10" hidden="1" x14ac:dyDescent="0.25">
      <c r="A8297" s="24" t="str">
        <f t="shared" si="131"/>
        <v>150001ARCELOR (BERTON SICARD)</v>
      </c>
      <c r="B8297" s="1">
        <v>150001</v>
      </c>
      <c r="C8297" s="1" t="s">
        <v>32898</v>
      </c>
      <c r="D8297" s="1" t="s">
        <v>78</v>
      </c>
      <c r="E8297" s="1" t="s">
        <v>2548</v>
      </c>
      <c r="F8297" s="1" t="s">
        <v>32900</v>
      </c>
      <c r="G8297" s="1" t="s">
        <v>655</v>
      </c>
      <c r="H8297">
        <v>150001</v>
      </c>
      <c r="I8297" s="1" t="s">
        <v>41</v>
      </c>
      <c r="J8297">
        <v>1</v>
      </c>
    </row>
    <row r="8298" spans="1:10" hidden="1" x14ac:dyDescent="0.25">
      <c r="A8298" s="24" t="str">
        <f t="shared" si="131"/>
        <v>460020ARCELOR (BERTON SICARD)</v>
      </c>
      <c r="B8298" s="1">
        <v>460020</v>
      </c>
      <c r="C8298" s="1" t="s">
        <v>32898</v>
      </c>
      <c r="D8298" s="1" t="s">
        <v>78</v>
      </c>
      <c r="E8298" s="1" t="s">
        <v>2549</v>
      </c>
      <c r="F8298" s="1" t="s">
        <v>32900</v>
      </c>
      <c r="G8298" s="1" t="s">
        <v>655</v>
      </c>
      <c r="H8298">
        <v>460020</v>
      </c>
      <c r="I8298" s="1" t="s">
        <v>41</v>
      </c>
      <c r="J8298">
        <v>10</v>
      </c>
    </row>
    <row r="8299" spans="1:10" hidden="1" x14ac:dyDescent="0.25">
      <c r="A8299" s="24" t="str">
        <f t="shared" si="131"/>
        <v>460021ARCELOR (BERTON SICARD)</v>
      </c>
      <c r="B8299" s="1">
        <v>460021</v>
      </c>
      <c r="C8299" s="1" t="s">
        <v>32898</v>
      </c>
      <c r="D8299" s="1" t="s">
        <v>78</v>
      </c>
      <c r="E8299" s="1" t="s">
        <v>2550</v>
      </c>
      <c r="F8299" s="1" t="s">
        <v>32900</v>
      </c>
      <c r="G8299" s="1" t="s">
        <v>655</v>
      </c>
      <c r="H8299">
        <v>460021</v>
      </c>
      <c r="I8299" s="1" t="s">
        <v>41</v>
      </c>
      <c r="J8299">
        <v>10</v>
      </c>
    </row>
    <row r="8300" spans="1:10" hidden="1" x14ac:dyDescent="0.25">
      <c r="A8300" s="24" t="str">
        <f t="shared" si="131"/>
        <v>460022ARCELOR (BERTON SICARD)</v>
      </c>
      <c r="B8300" s="1">
        <v>460022</v>
      </c>
      <c r="C8300" s="1" t="s">
        <v>32898</v>
      </c>
      <c r="D8300" s="1" t="s">
        <v>78</v>
      </c>
      <c r="E8300" s="1" t="s">
        <v>2551</v>
      </c>
      <c r="F8300" s="1" t="s">
        <v>32900</v>
      </c>
      <c r="G8300" s="1" t="s">
        <v>655</v>
      </c>
      <c r="H8300">
        <v>460022</v>
      </c>
      <c r="I8300" s="1" t="s">
        <v>41</v>
      </c>
      <c r="J8300">
        <v>1</v>
      </c>
    </row>
    <row r="8301" spans="1:10" hidden="1" x14ac:dyDescent="0.25">
      <c r="A8301" s="24" t="str">
        <f t="shared" si="131"/>
        <v>460029ARCELOR (BERTON SICARD)</v>
      </c>
      <c r="B8301" s="1">
        <v>460029</v>
      </c>
      <c r="C8301" s="1" t="s">
        <v>32898</v>
      </c>
      <c r="D8301" s="1" t="s">
        <v>78</v>
      </c>
      <c r="E8301" s="1" t="s">
        <v>2553</v>
      </c>
      <c r="F8301" s="1" t="s">
        <v>32900</v>
      </c>
      <c r="G8301" s="1" t="s">
        <v>655</v>
      </c>
      <c r="H8301">
        <v>460029</v>
      </c>
      <c r="I8301" s="1" t="s">
        <v>41</v>
      </c>
      <c r="J8301">
        <v>1</v>
      </c>
    </row>
    <row r="8302" spans="1:10" hidden="1" x14ac:dyDescent="0.25">
      <c r="A8302" s="24" t="str">
        <f t="shared" si="131"/>
        <v>460081ARCELOR (BERTON SICARD)</v>
      </c>
      <c r="B8302" s="1">
        <v>460081</v>
      </c>
      <c r="C8302" s="1" t="s">
        <v>32898</v>
      </c>
      <c r="D8302" s="1" t="s">
        <v>78</v>
      </c>
      <c r="E8302" s="1" t="s">
        <v>2554</v>
      </c>
      <c r="F8302" s="1" t="s">
        <v>32900</v>
      </c>
      <c r="G8302" s="1" t="s">
        <v>655</v>
      </c>
      <c r="H8302">
        <v>460081</v>
      </c>
      <c r="I8302" s="1" t="s">
        <v>41</v>
      </c>
      <c r="J8302">
        <v>10</v>
      </c>
    </row>
    <row r="8303" spans="1:10" hidden="1" x14ac:dyDescent="0.25">
      <c r="A8303" s="24" t="str">
        <f t="shared" si="131"/>
        <v>463000ARCELOR (BERTON SICARD)</v>
      </c>
      <c r="B8303" s="1">
        <v>463000</v>
      </c>
      <c r="C8303" s="1" t="s">
        <v>32898</v>
      </c>
      <c r="D8303" s="1" t="s">
        <v>78</v>
      </c>
      <c r="E8303" s="1" t="s">
        <v>2557</v>
      </c>
      <c r="F8303" s="1" t="s">
        <v>32900</v>
      </c>
      <c r="G8303" s="1" t="s">
        <v>655</v>
      </c>
      <c r="H8303">
        <v>463000</v>
      </c>
      <c r="I8303" s="1" t="s">
        <v>41</v>
      </c>
      <c r="J8303">
        <v>1</v>
      </c>
    </row>
    <row r="8304" spans="1:10" hidden="1" x14ac:dyDescent="0.25">
      <c r="A8304" s="24" t="str">
        <f t="shared" si="131"/>
        <v>463001ARCELOR (BERTON SICARD)</v>
      </c>
      <c r="B8304" s="1">
        <v>463001</v>
      </c>
      <c r="C8304" s="1" t="s">
        <v>32898</v>
      </c>
      <c r="D8304" s="1" t="s">
        <v>78</v>
      </c>
      <c r="E8304" s="1" t="s">
        <v>2558</v>
      </c>
      <c r="F8304" s="1" t="s">
        <v>32900</v>
      </c>
      <c r="G8304" s="1" t="s">
        <v>655</v>
      </c>
      <c r="H8304">
        <v>463001</v>
      </c>
      <c r="I8304" s="1" t="s">
        <v>41</v>
      </c>
      <c r="J8304">
        <v>1</v>
      </c>
    </row>
    <row r="8305" spans="1:10" hidden="1" x14ac:dyDescent="0.25">
      <c r="A8305" s="24" t="str">
        <f t="shared" si="131"/>
        <v>463006ARCELOR (BERTON SICARD)</v>
      </c>
      <c r="B8305" s="1">
        <v>463006</v>
      </c>
      <c r="C8305" s="1" t="s">
        <v>32898</v>
      </c>
      <c r="D8305" s="1" t="s">
        <v>78</v>
      </c>
      <c r="E8305" s="1" t="s">
        <v>2559</v>
      </c>
      <c r="F8305" s="1" t="s">
        <v>32900</v>
      </c>
      <c r="G8305" s="1" t="s">
        <v>655</v>
      </c>
      <c r="H8305">
        <v>463006</v>
      </c>
      <c r="I8305" s="1" t="s">
        <v>41</v>
      </c>
      <c r="J8305">
        <v>1</v>
      </c>
    </row>
    <row r="8306" spans="1:10" hidden="1" x14ac:dyDescent="0.25">
      <c r="A8306" s="24" t="str">
        <f t="shared" si="131"/>
        <v>463036ARCELOR (BERTON SICARD)</v>
      </c>
      <c r="B8306" s="1">
        <v>463036</v>
      </c>
      <c r="C8306" s="1" t="s">
        <v>32898</v>
      </c>
      <c r="D8306" s="1" t="s">
        <v>78</v>
      </c>
      <c r="E8306" s="1" t="s">
        <v>2553</v>
      </c>
      <c r="F8306" s="1" t="s">
        <v>32900</v>
      </c>
      <c r="G8306" s="1" t="s">
        <v>655</v>
      </c>
      <c r="H8306">
        <v>463036</v>
      </c>
      <c r="I8306" s="1" t="s">
        <v>41</v>
      </c>
      <c r="J8306">
        <v>1</v>
      </c>
    </row>
    <row r="8307" spans="1:10" hidden="1" x14ac:dyDescent="0.25">
      <c r="A8307" s="24" t="str">
        <f t="shared" si="131"/>
        <v>550035ARCELOR (BERTON SICARD)</v>
      </c>
      <c r="B8307" s="1">
        <v>550035</v>
      </c>
      <c r="C8307" s="1" t="s">
        <v>32898</v>
      </c>
      <c r="D8307" s="1" t="s">
        <v>78</v>
      </c>
      <c r="E8307" s="1" t="s">
        <v>2562</v>
      </c>
      <c r="F8307" s="1" t="s">
        <v>32900</v>
      </c>
      <c r="G8307" s="1" t="s">
        <v>655</v>
      </c>
      <c r="H8307">
        <v>550035</v>
      </c>
      <c r="I8307" s="1" t="s">
        <v>41</v>
      </c>
      <c r="J8307">
        <v>1</v>
      </c>
    </row>
    <row r="8308" spans="1:10" hidden="1" x14ac:dyDescent="0.25">
      <c r="A8308" s="24" t="str">
        <f t="shared" si="131"/>
        <v>560002ARCELOR (BERTON SICARD)</v>
      </c>
      <c r="B8308" s="1">
        <v>560002</v>
      </c>
      <c r="C8308" s="1" t="s">
        <v>32898</v>
      </c>
      <c r="D8308" s="1" t="s">
        <v>78</v>
      </c>
      <c r="E8308" s="1" t="s">
        <v>2563</v>
      </c>
      <c r="F8308" s="1" t="s">
        <v>32900</v>
      </c>
      <c r="G8308" s="1" t="s">
        <v>655</v>
      </c>
      <c r="H8308">
        <v>560002</v>
      </c>
      <c r="I8308" s="1" t="s">
        <v>41</v>
      </c>
      <c r="J8308">
        <v>10</v>
      </c>
    </row>
    <row r="8309" spans="1:10" hidden="1" x14ac:dyDescent="0.25">
      <c r="A8309" s="24" t="str">
        <f t="shared" si="131"/>
        <v>560003ARCELOR (BERTON SICARD)</v>
      </c>
      <c r="B8309" s="1">
        <v>560003</v>
      </c>
      <c r="C8309" s="1" t="s">
        <v>32898</v>
      </c>
      <c r="D8309" s="1" t="s">
        <v>78</v>
      </c>
      <c r="E8309" s="1" t="s">
        <v>2564</v>
      </c>
      <c r="F8309" s="1" t="s">
        <v>32900</v>
      </c>
      <c r="G8309" s="1" t="s">
        <v>655</v>
      </c>
      <c r="H8309">
        <v>560003</v>
      </c>
      <c r="I8309" s="1" t="s">
        <v>41</v>
      </c>
      <c r="J8309">
        <v>10</v>
      </c>
    </row>
    <row r="8310" spans="1:10" hidden="1" x14ac:dyDescent="0.25">
      <c r="A8310" s="24" t="str">
        <f t="shared" si="131"/>
        <v>560007ARCELOR (BERTON SICARD)</v>
      </c>
      <c r="B8310" s="1">
        <v>560007</v>
      </c>
      <c r="C8310" s="1" t="s">
        <v>32898</v>
      </c>
      <c r="D8310" s="1" t="s">
        <v>78</v>
      </c>
      <c r="E8310" s="1" t="s">
        <v>2566</v>
      </c>
      <c r="F8310" s="1" t="s">
        <v>32900</v>
      </c>
      <c r="G8310" s="1" t="s">
        <v>655</v>
      </c>
      <c r="H8310">
        <v>560007</v>
      </c>
      <c r="I8310" s="1" t="s">
        <v>41</v>
      </c>
      <c r="J8310">
        <v>10</v>
      </c>
    </row>
    <row r="8311" spans="1:10" hidden="1" x14ac:dyDescent="0.25">
      <c r="A8311" s="24" t="str">
        <f t="shared" si="131"/>
        <v>930000ARCELOR (BERTON SICARD)</v>
      </c>
      <c r="B8311" s="1">
        <v>930000</v>
      </c>
      <c r="C8311" s="1" t="s">
        <v>32898</v>
      </c>
      <c r="D8311" s="1" t="s">
        <v>78</v>
      </c>
      <c r="E8311" s="1" t="s">
        <v>2567</v>
      </c>
      <c r="F8311" s="1" t="s">
        <v>32900</v>
      </c>
      <c r="G8311" s="1" t="s">
        <v>655</v>
      </c>
      <c r="H8311">
        <v>930000</v>
      </c>
      <c r="I8311" s="1" t="s">
        <v>41</v>
      </c>
      <c r="J8311">
        <v>6.5</v>
      </c>
    </row>
    <row r="8312" spans="1:10" hidden="1" x14ac:dyDescent="0.25">
      <c r="A8312" s="24" t="str">
        <f t="shared" si="131"/>
        <v>930001ARCELOR (BERTON SICARD)</v>
      </c>
      <c r="B8312" s="1">
        <v>930001</v>
      </c>
      <c r="C8312" s="1" t="s">
        <v>32898</v>
      </c>
      <c r="D8312" s="1" t="s">
        <v>78</v>
      </c>
      <c r="E8312" s="1" t="s">
        <v>2537</v>
      </c>
      <c r="F8312" s="1" t="s">
        <v>32900</v>
      </c>
      <c r="G8312" s="1" t="s">
        <v>655</v>
      </c>
      <c r="H8312">
        <v>930001</v>
      </c>
      <c r="I8312" s="1" t="s">
        <v>41</v>
      </c>
      <c r="J8312">
        <v>6.5</v>
      </c>
    </row>
    <row r="8313" spans="1:10" hidden="1" x14ac:dyDescent="0.25">
      <c r="A8313" s="24" t="str">
        <f t="shared" si="131"/>
        <v>930002ARCELOR (BERTON SICARD)</v>
      </c>
      <c r="B8313" s="1">
        <v>930002</v>
      </c>
      <c r="C8313" s="1" t="s">
        <v>32898</v>
      </c>
      <c r="D8313" s="1" t="s">
        <v>78</v>
      </c>
      <c r="E8313" s="1" t="s">
        <v>2568</v>
      </c>
      <c r="F8313" s="1" t="s">
        <v>32900</v>
      </c>
      <c r="G8313" s="1" t="s">
        <v>655</v>
      </c>
      <c r="H8313">
        <v>930002</v>
      </c>
      <c r="I8313" s="1" t="s">
        <v>41</v>
      </c>
      <c r="J8313">
        <v>6.5</v>
      </c>
    </row>
    <row r="8314" spans="1:10" hidden="1" x14ac:dyDescent="0.25">
      <c r="A8314" s="24" t="str">
        <f t="shared" si="131"/>
        <v>930201ARCELOR (BERTON SICARD)</v>
      </c>
      <c r="B8314" s="1">
        <v>930201</v>
      </c>
      <c r="C8314" s="1" t="s">
        <v>32898</v>
      </c>
      <c r="D8314" s="1" t="s">
        <v>78</v>
      </c>
      <c r="E8314" s="1" t="s">
        <v>2569</v>
      </c>
      <c r="F8314" s="1" t="s">
        <v>32900</v>
      </c>
      <c r="G8314" s="1" t="s">
        <v>655</v>
      </c>
      <c r="H8314">
        <v>930201</v>
      </c>
      <c r="I8314" s="1" t="s">
        <v>41</v>
      </c>
      <c r="J8314">
        <v>6.5</v>
      </c>
    </row>
    <row r="8315" spans="1:10" hidden="1" x14ac:dyDescent="0.25">
      <c r="A8315" s="24" t="str">
        <f t="shared" si="131"/>
        <v>930203ARCELOR (BERTON SICARD)</v>
      </c>
      <c r="B8315" s="1">
        <v>930203</v>
      </c>
      <c r="C8315" s="1" t="s">
        <v>32898</v>
      </c>
      <c r="D8315" s="1" t="s">
        <v>78</v>
      </c>
      <c r="E8315" s="1" t="s">
        <v>2570</v>
      </c>
      <c r="F8315" s="1" t="s">
        <v>32900</v>
      </c>
      <c r="G8315" s="1" t="s">
        <v>655</v>
      </c>
      <c r="H8315">
        <v>930203</v>
      </c>
      <c r="I8315" s="1" t="s">
        <v>41</v>
      </c>
      <c r="J8315">
        <v>6.5</v>
      </c>
    </row>
    <row r="8316" spans="1:10" hidden="1" x14ac:dyDescent="0.25">
      <c r="A8316" s="24" t="str">
        <f t="shared" si="131"/>
        <v>930204ARCELOR (BERTON SICARD)</v>
      </c>
      <c r="B8316" s="1">
        <v>930204</v>
      </c>
      <c r="C8316" s="1" t="s">
        <v>32898</v>
      </c>
      <c r="D8316" s="1" t="s">
        <v>78</v>
      </c>
      <c r="E8316" s="1" t="s">
        <v>2571</v>
      </c>
      <c r="F8316" s="1" t="s">
        <v>32900</v>
      </c>
      <c r="G8316" s="1" t="s">
        <v>655</v>
      </c>
      <c r="H8316">
        <v>930204</v>
      </c>
      <c r="I8316" s="1" t="s">
        <v>41</v>
      </c>
      <c r="J8316">
        <v>6.5</v>
      </c>
    </row>
    <row r="8317" spans="1:10" hidden="1" x14ac:dyDescent="0.25">
      <c r="A8317" s="24" t="str">
        <f t="shared" si="131"/>
        <v>960001ARCELOR (BERTON SICARD)</v>
      </c>
      <c r="B8317" s="1">
        <v>960001</v>
      </c>
      <c r="C8317" s="1" t="s">
        <v>32898</v>
      </c>
      <c r="D8317" s="1" t="s">
        <v>78</v>
      </c>
      <c r="E8317" s="1" t="s">
        <v>2572</v>
      </c>
      <c r="F8317" s="1" t="s">
        <v>32900</v>
      </c>
      <c r="G8317" s="1" t="s">
        <v>655</v>
      </c>
      <c r="H8317">
        <v>960001</v>
      </c>
      <c r="I8317" s="1" t="s">
        <v>41</v>
      </c>
      <c r="J8317">
        <v>4</v>
      </c>
    </row>
    <row r="8318" spans="1:10" hidden="1" x14ac:dyDescent="0.25">
      <c r="A8318" s="24" t="str">
        <f t="shared" si="131"/>
        <v>960003ARCELOR (BERTON SICARD)</v>
      </c>
      <c r="B8318" s="1">
        <v>960003</v>
      </c>
      <c r="C8318" s="1" t="s">
        <v>32898</v>
      </c>
      <c r="D8318" s="1" t="s">
        <v>78</v>
      </c>
      <c r="E8318" s="1" t="s">
        <v>2574</v>
      </c>
      <c r="F8318" s="1" t="s">
        <v>32900</v>
      </c>
      <c r="G8318" s="1" t="s">
        <v>655</v>
      </c>
      <c r="H8318">
        <v>960003</v>
      </c>
      <c r="I8318" s="1" t="s">
        <v>41</v>
      </c>
      <c r="J8318">
        <v>1</v>
      </c>
    </row>
    <row r="8319" spans="1:10" hidden="1" x14ac:dyDescent="0.25">
      <c r="A8319" s="24" t="str">
        <f t="shared" si="131"/>
        <v>960005ARCELOR (BERTON SICARD)</v>
      </c>
      <c r="B8319" s="1">
        <v>960005</v>
      </c>
      <c r="C8319" s="1" t="s">
        <v>32898</v>
      </c>
      <c r="D8319" s="1" t="s">
        <v>78</v>
      </c>
      <c r="E8319" s="1" t="s">
        <v>2576</v>
      </c>
      <c r="F8319" s="1" t="s">
        <v>32900</v>
      </c>
      <c r="G8319" s="1" t="s">
        <v>655</v>
      </c>
      <c r="H8319">
        <v>960005</v>
      </c>
      <c r="I8319" s="1" t="s">
        <v>41</v>
      </c>
      <c r="J8319">
        <v>1</v>
      </c>
    </row>
    <row r="8320" spans="1:10" hidden="1" x14ac:dyDescent="0.25">
      <c r="A8320" s="24" t="str">
        <f t="shared" si="131"/>
        <v>960010ARCELOR (BERTON SICARD)</v>
      </c>
      <c r="B8320" s="1">
        <v>960010</v>
      </c>
      <c r="C8320" s="1" t="s">
        <v>32898</v>
      </c>
      <c r="D8320" s="1" t="s">
        <v>78</v>
      </c>
      <c r="E8320" s="1" t="s">
        <v>2577</v>
      </c>
      <c r="F8320" s="1" t="s">
        <v>32900</v>
      </c>
      <c r="G8320" s="1" t="s">
        <v>655</v>
      </c>
      <c r="H8320">
        <v>960010</v>
      </c>
      <c r="I8320" s="1" t="s">
        <v>41</v>
      </c>
      <c r="J8320">
        <v>2</v>
      </c>
    </row>
    <row r="8321" spans="1:10" hidden="1" x14ac:dyDescent="0.25">
      <c r="A8321" s="24" t="str">
        <f t="shared" si="131"/>
        <v>A5000ARCELOR (BERTON SICARD)</v>
      </c>
      <c r="B8321" s="1" t="s">
        <v>2484</v>
      </c>
      <c r="C8321" s="1" t="s">
        <v>32898</v>
      </c>
      <c r="D8321" s="1" t="s">
        <v>78</v>
      </c>
      <c r="E8321" s="1" t="s">
        <v>2485</v>
      </c>
      <c r="F8321" s="1" t="s">
        <v>32900</v>
      </c>
      <c r="G8321" s="1" t="s">
        <v>655</v>
      </c>
      <c r="H8321" t="s">
        <v>2484</v>
      </c>
      <c r="I8321" s="1" t="s">
        <v>41</v>
      </c>
      <c r="J8321">
        <v>10</v>
      </c>
    </row>
    <row r="8322" spans="1:10" hidden="1" x14ac:dyDescent="0.25">
      <c r="A8322" s="24" t="str">
        <f t="shared" si="131"/>
        <v>A5001ARCELOR (BERTON SICARD)</v>
      </c>
      <c r="B8322" s="1" t="s">
        <v>2486</v>
      </c>
      <c r="C8322" s="1" t="s">
        <v>32898</v>
      </c>
      <c r="D8322" s="1" t="s">
        <v>78</v>
      </c>
      <c r="E8322" s="1" t="s">
        <v>2487</v>
      </c>
      <c r="F8322" s="1" t="s">
        <v>32900</v>
      </c>
      <c r="G8322" s="1" t="s">
        <v>655</v>
      </c>
      <c r="H8322" t="s">
        <v>2486</v>
      </c>
      <c r="I8322" s="1" t="s">
        <v>41</v>
      </c>
      <c r="J8322">
        <v>10</v>
      </c>
    </row>
    <row r="8323" spans="1:10" hidden="1" x14ac:dyDescent="0.25">
      <c r="A8323" s="24" t="str">
        <f t="shared" si="131"/>
        <v>A5002ARCELOR (BERTON SICARD)</v>
      </c>
      <c r="B8323" s="1" t="s">
        <v>2488</v>
      </c>
      <c r="C8323" s="1" t="s">
        <v>32898</v>
      </c>
      <c r="D8323" s="1" t="s">
        <v>78</v>
      </c>
      <c r="E8323" s="1" t="s">
        <v>2489</v>
      </c>
      <c r="F8323" s="1" t="s">
        <v>32900</v>
      </c>
      <c r="G8323" s="1" t="s">
        <v>655</v>
      </c>
      <c r="H8323" t="s">
        <v>2488</v>
      </c>
      <c r="I8323" s="1" t="s">
        <v>41</v>
      </c>
      <c r="J8323">
        <v>10</v>
      </c>
    </row>
    <row r="8324" spans="1:10" hidden="1" x14ac:dyDescent="0.25">
      <c r="A8324" s="24" t="str">
        <f t="shared" si="131"/>
        <v>A5003ARCELOR (BERTON SICARD)</v>
      </c>
      <c r="B8324" s="1" t="s">
        <v>2490</v>
      </c>
      <c r="C8324" s="1" t="s">
        <v>32898</v>
      </c>
      <c r="D8324" s="1" t="s">
        <v>78</v>
      </c>
      <c r="E8324" s="1" t="s">
        <v>2491</v>
      </c>
      <c r="F8324" s="1" t="s">
        <v>32900</v>
      </c>
      <c r="G8324" s="1" t="s">
        <v>655</v>
      </c>
      <c r="H8324" t="s">
        <v>2490</v>
      </c>
      <c r="I8324" s="1" t="s">
        <v>41</v>
      </c>
      <c r="J8324">
        <v>10</v>
      </c>
    </row>
    <row r="8325" spans="1:10" hidden="1" x14ac:dyDescent="0.25">
      <c r="A8325" s="24" t="str">
        <f t="shared" si="131"/>
        <v>A5005ARCELOR (BERTON SICARD)</v>
      </c>
      <c r="B8325" s="1" t="s">
        <v>2494</v>
      </c>
      <c r="C8325" s="1" t="s">
        <v>32898</v>
      </c>
      <c r="D8325" s="1" t="s">
        <v>78</v>
      </c>
      <c r="E8325" s="1" t="s">
        <v>2495</v>
      </c>
      <c r="F8325" s="1" t="s">
        <v>32900</v>
      </c>
      <c r="G8325" s="1" t="s">
        <v>655</v>
      </c>
      <c r="H8325" t="s">
        <v>2494</v>
      </c>
      <c r="I8325" s="1" t="s">
        <v>41</v>
      </c>
      <c r="J8325">
        <v>20</v>
      </c>
    </row>
    <row r="8326" spans="1:10" hidden="1" x14ac:dyDescent="0.25">
      <c r="A8326" s="24" t="str">
        <f t="shared" si="131"/>
        <v>A5035ARCELOR (BERTON SICARD)</v>
      </c>
      <c r="B8326" s="1" t="s">
        <v>2586</v>
      </c>
      <c r="C8326" s="1" t="s">
        <v>32898</v>
      </c>
      <c r="D8326" s="1" t="s">
        <v>78</v>
      </c>
      <c r="E8326" s="1" t="s">
        <v>2587</v>
      </c>
      <c r="F8326" s="1" t="s">
        <v>32900</v>
      </c>
      <c r="G8326" s="1" t="s">
        <v>655</v>
      </c>
      <c r="H8326" t="s">
        <v>2586</v>
      </c>
      <c r="I8326" s="1" t="s">
        <v>41</v>
      </c>
      <c r="J8326">
        <v>2</v>
      </c>
    </row>
    <row r="8327" spans="1:10" hidden="1" x14ac:dyDescent="0.25">
      <c r="A8327" s="24" t="str">
        <f t="shared" si="131"/>
        <v>A5069ARCELOR (BERTON SICARD)</v>
      </c>
      <c r="B8327" s="1" t="s">
        <v>2498</v>
      </c>
      <c r="C8327" s="1" t="s">
        <v>32898</v>
      </c>
      <c r="D8327" s="1" t="s">
        <v>78</v>
      </c>
      <c r="E8327" s="1" t="s">
        <v>2499</v>
      </c>
      <c r="F8327" s="1" t="s">
        <v>32900</v>
      </c>
      <c r="G8327" s="1" t="s">
        <v>655</v>
      </c>
      <c r="H8327" t="s">
        <v>2498</v>
      </c>
      <c r="I8327" s="1" t="s">
        <v>41</v>
      </c>
      <c r="J8327">
        <v>1</v>
      </c>
    </row>
    <row r="8328" spans="1:10" hidden="1" x14ac:dyDescent="0.25">
      <c r="A8328" s="24" t="str">
        <f t="shared" si="131"/>
        <v>A5070ARCELOR (BERTON SICARD)</v>
      </c>
      <c r="B8328" s="1" t="s">
        <v>2500</v>
      </c>
      <c r="C8328" s="1" t="s">
        <v>32898</v>
      </c>
      <c r="D8328" s="1" t="s">
        <v>78</v>
      </c>
      <c r="E8328" s="1" t="s">
        <v>2501</v>
      </c>
      <c r="F8328" s="1" t="s">
        <v>32900</v>
      </c>
      <c r="G8328" s="1" t="s">
        <v>655</v>
      </c>
      <c r="H8328" t="s">
        <v>2500</v>
      </c>
      <c r="I8328" s="1" t="s">
        <v>41</v>
      </c>
      <c r="J8328">
        <v>1</v>
      </c>
    </row>
    <row r="8329" spans="1:10" hidden="1" x14ac:dyDescent="0.25">
      <c r="A8329" s="24" t="str">
        <f t="shared" si="131"/>
        <v>A5073ARCELOR (BERTON SICARD)</v>
      </c>
      <c r="B8329" s="1" t="s">
        <v>2502</v>
      </c>
      <c r="C8329" s="1" t="s">
        <v>32898</v>
      </c>
      <c r="D8329" s="1" t="s">
        <v>78</v>
      </c>
      <c r="E8329" s="1" t="s">
        <v>2503</v>
      </c>
      <c r="F8329" s="1" t="s">
        <v>32900</v>
      </c>
      <c r="G8329" s="1" t="s">
        <v>655</v>
      </c>
      <c r="H8329" t="s">
        <v>2502</v>
      </c>
      <c r="I8329" s="1" t="s">
        <v>41</v>
      </c>
      <c r="J8329">
        <v>1</v>
      </c>
    </row>
    <row r="8330" spans="1:10" hidden="1" x14ac:dyDescent="0.25">
      <c r="A8330" s="24" t="str">
        <f t="shared" si="131"/>
        <v>A6032ARCELOR (BERTON SICARD)</v>
      </c>
      <c r="B8330" s="1" t="s">
        <v>2588</v>
      </c>
      <c r="C8330" s="1" t="s">
        <v>32898</v>
      </c>
      <c r="D8330" s="1" t="s">
        <v>78</v>
      </c>
      <c r="E8330" s="1" t="s">
        <v>2589</v>
      </c>
      <c r="F8330" s="1" t="s">
        <v>32900</v>
      </c>
      <c r="G8330" s="1" t="s">
        <v>655</v>
      </c>
      <c r="H8330" t="s">
        <v>2588</v>
      </c>
      <c r="I8330" s="1" t="s">
        <v>41</v>
      </c>
      <c r="J8330">
        <v>2000</v>
      </c>
    </row>
    <row r="8331" spans="1:10" hidden="1" x14ac:dyDescent="0.25">
      <c r="A8331" s="24" t="str">
        <f t="shared" si="131"/>
        <v>A6035ARCELOR (BERTON SICARD)</v>
      </c>
      <c r="B8331" s="1" t="s">
        <v>2590</v>
      </c>
      <c r="C8331" s="1" t="s">
        <v>32898</v>
      </c>
      <c r="D8331" s="1" t="s">
        <v>78</v>
      </c>
      <c r="E8331" s="1" t="s">
        <v>2591</v>
      </c>
      <c r="F8331" s="1" t="s">
        <v>32900</v>
      </c>
      <c r="G8331" s="1" t="s">
        <v>655</v>
      </c>
      <c r="H8331" t="s">
        <v>2590</v>
      </c>
      <c r="I8331" s="1" t="s">
        <v>41</v>
      </c>
      <c r="J8331">
        <v>50</v>
      </c>
    </row>
    <row r="8332" spans="1:10" hidden="1" x14ac:dyDescent="0.25">
      <c r="A8332" s="24" t="str">
        <f t="shared" ref="A8332:A8395" si="132">B8332&amp;F8332</f>
        <v>A6040ARCELOR (BERTON SICARD)</v>
      </c>
      <c r="B8332" s="1" t="s">
        <v>2592</v>
      </c>
      <c r="C8332" s="1" t="s">
        <v>32898</v>
      </c>
      <c r="D8332" s="1" t="s">
        <v>78</v>
      </c>
      <c r="E8332" s="1" t="s">
        <v>2593</v>
      </c>
      <c r="F8332" s="1" t="s">
        <v>32900</v>
      </c>
      <c r="G8332" s="1" t="s">
        <v>655</v>
      </c>
      <c r="H8332" t="s">
        <v>2592</v>
      </c>
      <c r="I8332" s="1" t="s">
        <v>41</v>
      </c>
      <c r="J8332">
        <v>800</v>
      </c>
    </row>
    <row r="8333" spans="1:10" hidden="1" x14ac:dyDescent="0.25">
      <c r="A8333" s="24" t="str">
        <f t="shared" si="132"/>
        <v>P5063ARCELOR (BERTON SICARD)</v>
      </c>
      <c r="B8333" s="1" t="s">
        <v>2599</v>
      </c>
      <c r="C8333" s="1" t="s">
        <v>32898</v>
      </c>
      <c r="D8333" s="1" t="s">
        <v>168</v>
      </c>
      <c r="E8333" s="1" t="s">
        <v>2600</v>
      </c>
      <c r="F8333" s="1" t="s">
        <v>32900</v>
      </c>
      <c r="G8333" s="1" t="s">
        <v>655</v>
      </c>
      <c r="H8333" t="s">
        <v>2599</v>
      </c>
      <c r="I8333" s="1" t="s">
        <v>41</v>
      </c>
      <c r="J8333">
        <v>6.5</v>
      </c>
    </row>
    <row r="8334" spans="1:10" hidden="1" x14ac:dyDescent="0.25">
      <c r="A8334" s="24" t="str">
        <f t="shared" si="132"/>
        <v>677ARCELOR (BERTON SICARD)</v>
      </c>
      <c r="B8334" s="1">
        <v>677</v>
      </c>
      <c r="C8334" s="1" t="s">
        <v>32898</v>
      </c>
      <c r="D8334" s="1" t="s">
        <v>78</v>
      </c>
      <c r="E8334" s="1" t="s">
        <v>2510</v>
      </c>
      <c r="F8334" s="1" t="s">
        <v>32900</v>
      </c>
      <c r="G8334" s="1" t="s">
        <v>655</v>
      </c>
      <c r="H8334">
        <v>677</v>
      </c>
      <c r="I8334" s="1" t="s">
        <v>41</v>
      </c>
      <c r="J8334">
        <v>1</v>
      </c>
    </row>
    <row r="8335" spans="1:10" hidden="1" x14ac:dyDescent="0.25">
      <c r="A8335" s="24" t="str">
        <f t="shared" si="132"/>
        <v>1235ARCELOR (BERTON SICARD)</v>
      </c>
      <c r="B8335" s="1">
        <v>1235</v>
      </c>
      <c r="C8335" s="1" t="s">
        <v>32898</v>
      </c>
      <c r="D8335" s="1" t="s">
        <v>78</v>
      </c>
      <c r="E8335" s="1" t="s">
        <v>2602</v>
      </c>
      <c r="F8335" s="1" t="s">
        <v>32900</v>
      </c>
      <c r="G8335" s="1" t="s">
        <v>655</v>
      </c>
      <c r="H8335">
        <v>1235</v>
      </c>
      <c r="I8335" s="1" t="s">
        <v>41</v>
      </c>
      <c r="J8335">
        <v>10</v>
      </c>
    </row>
    <row r="8336" spans="1:10" hidden="1" x14ac:dyDescent="0.25">
      <c r="A8336" s="24" t="str">
        <f t="shared" si="132"/>
        <v>5262ARCELOR (BERTON SICARD)</v>
      </c>
      <c r="B8336" s="1">
        <v>5262</v>
      </c>
      <c r="C8336" s="1" t="s">
        <v>32898</v>
      </c>
      <c r="D8336" s="1" t="s">
        <v>78</v>
      </c>
      <c r="E8336" s="1" t="s">
        <v>2511</v>
      </c>
      <c r="F8336" s="1" t="s">
        <v>32900</v>
      </c>
      <c r="G8336" s="1" t="s">
        <v>655</v>
      </c>
      <c r="H8336">
        <v>5262</v>
      </c>
      <c r="I8336" s="1" t="s">
        <v>41</v>
      </c>
      <c r="J8336">
        <v>10</v>
      </c>
    </row>
    <row r="8337" spans="1:10" hidden="1" x14ac:dyDescent="0.25">
      <c r="A8337" s="24" t="str">
        <f t="shared" si="132"/>
        <v>5346ARCELOR (BERTON SICARD)</v>
      </c>
      <c r="B8337" s="1">
        <v>5346</v>
      </c>
      <c r="C8337" s="1" t="s">
        <v>32898</v>
      </c>
      <c r="D8337" s="1" t="s">
        <v>78</v>
      </c>
      <c r="E8337" s="1" t="s">
        <v>2603</v>
      </c>
      <c r="F8337" s="1" t="s">
        <v>32900</v>
      </c>
      <c r="G8337" s="1" t="s">
        <v>655</v>
      </c>
      <c r="H8337">
        <v>5346</v>
      </c>
      <c r="I8337" s="1" t="s">
        <v>41</v>
      </c>
      <c r="J8337">
        <v>2</v>
      </c>
    </row>
    <row r="8338" spans="1:10" hidden="1" x14ac:dyDescent="0.25">
      <c r="A8338" s="24" t="str">
        <f t="shared" si="132"/>
        <v>5386ARCELOR (BERTON SICARD)</v>
      </c>
      <c r="B8338" s="1">
        <v>5386</v>
      </c>
      <c r="C8338" s="1" t="s">
        <v>32898</v>
      </c>
      <c r="D8338" s="1" t="s">
        <v>78</v>
      </c>
      <c r="E8338" s="1" t="s">
        <v>2512</v>
      </c>
      <c r="F8338" s="1" t="s">
        <v>32900</v>
      </c>
      <c r="G8338" s="1" t="s">
        <v>655</v>
      </c>
      <c r="H8338">
        <v>5386</v>
      </c>
      <c r="I8338" s="1" t="s">
        <v>41</v>
      </c>
      <c r="J8338">
        <v>6.5</v>
      </c>
    </row>
    <row r="8339" spans="1:10" hidden="1" x14ac:dyDescent="0.25">
      <c r="A8339" s="24" t="str">
        <f t="shared" si="132"/>
        <v>5430ARCELOR (BERTON SICARD)</v>
      </c>
      <c r="B8339" s="1">
        <v>5430</v>
      </c>
      <c r="C8339" s="1" t="s">
        <v>32898</v>
      </c>
      <c r="D8339" s="1" t="s">
        <v>78</v>
      </c>
      <c r="E8339" s="1" t="s">
        <v>2604</v>
      </c>
      <c r="F8339" s="1" t="s">
        <v>32900</v>
      </c>
      <c r="G8339" s="1" t="s">
        <v>655</v>
      </c>
      <c r="H8339">
        <v>5430</v>
      </c>
      <c r="I8339" s="1" t="s">
        <v>41</v>
      </c>
      <c r="J8339">
        <v>6.5</v>
      </c>
    </row>
    <row r="8340" spans="1:10" hidden="1" x14ac:dyDescent="0.25">
      <c r="A8340" s="24" t="str">
        <f t="shared" si="132"/>
        <v>5610ARCELOR (BERTON SICARD)</v>
      </c>
      <c r="B8340" s="1">
        <v>5610</v>
      </c>
      <c r="C8340" s="1" t="s">
        <v>32898</v>
      </c>
      <c r="D8340" s="1" t="s">
        <v>78</v>
      </c>
      <c r="E8340" s="1" t="s">
        <v>2513</v>
      </c>
      <c r="F8340" s="1" t="s">
        <v>32900</v>
      </c>
      <c r="G8340" s="1" t="s">
        <v>655</v>
      </c>
      <c r="H8340">
        <v>5610</v>
      </c>
      <c r="I8340" s="1" t="s">
        <v>41</v>
      </c>
      <c r="J8340">
        <v>20</v>
      </c>
    </row>
    <row r="8341" spans="1:10" hidden="1" x14ac:dyDescent="0.25">
      <c r="A8341" s="24" t="str">
        <f t="shared" si="132"/>
        <v>5612ARCELOR (BERTON SICARD)</v>
      </c>
      <c r="B8341" s="1">
        <v>5612</v>
      </c>
      <c r="C8341" s="1" t="s">
        <v>32898</v>
      </c>
      <c r="D8341" s="1" t="s">
        <v>78</v>
      </c>
      <c r="E8341" s="1" t="s">
        <v>2514</v>
      </c>
      <c r="F8341" s="1" t="s">
        <v>32900</v>
      </c>
      <c r="G8341" s="1" t="s">
        <v>655</v>
      </c>
      <c r="H8341">
        <v>5612</v>
      </c>
      <c r="I8341" s="1" t="s">
        <v>41</v>
      </c>
      <c r="J8341">
        <v>20</v>
      </c>
    </row>
    <row r="8342" spans="1:10" hidden="1" x14ac:dyDescent="0.25">
      <c r="A8342" s="24" t="str">
        <f t="shared" si="132"/>
        <v>5615ARCELOR (BERTON SICARD)</v>
      </c>
      <c r="B8342" s="1">
        <v>5615</v>
      </c>
      <c r="C8342" s="1" t="s">
        <v>32898</v>
      </c>
      <c r="D8342" s="1" t="s">
        <v>78</v>
      </c>
      <c r="E8342" s="1" t="s">
        <v>2515</v>
      </c>
      <c r="F8342" s="1" t="s">
        <v>32900</v>
      </c>
      <c r="G8342" s="1" t="s">
        <v>655</v>
      </c>
      <c r="H8342">
        <v>5615</v>
      </c>
      <c r="I8342" s="1" t="s">
        <v>41</v>
      </c>
      <c r="J8342">
        <v>20</v>
      </c>
    </row>
    <row r="8343" spans="1:10" hidden="1" x14ac:dyDescent="0.25">
      <c r="A8343" s="24" t="str">
        <f t="shared" si="132"/>
        <v>5617ARCELOR (BERTON SICARD)</v>
      </c>
      <c r="B8343" s="1">
        <v>5617</v>
      </c>
      <c r="C8343" s="1" t="s">
        <v>32898</v>
      </c>
      <c r="D8343" s="1" t="s">
        <v>78</v>
      </c>
      <c r="E8343" s="1" t="s">
        <v>2516</v>
      </c>
      <c r="F8343" s="1" t="s">
        <v>32900</v>
      </c>
      <c r="G8343" s="1" t="s">
        <v>655</v>
      </c>
      <c r="H8343">
        <v>5617</v>
      </c>
      <c r="I8343" s="1" t="s">
        <v>41</v>
      </c>
      <c r="J8343">
        <v>10</v>
      </c>
    </row>
    <row r="8344" spans="1:10" hidden="1" x14ac:dyDescent="0.25">
      <c r="A8344" s="24" t="str">
        <f t="shared" si="132"/>
        <v>5783ARCELOR (BERTON SICARD)</v>
      </c>
      <c r="B8344" s="1">
        <v>5783</v>
      </c>
      <c r="C8344" s="1" t="s">
        <v>32898</v>
      </c>
      <c r="D8344" s="1" t="s">
        <v>78</v>
      </c>
      <c r="E8344" s="1" t="s">
        <v>2605</v>
      </c>
      <c r="F8344" s="1" t="s">
        <v>32900</v>
      </c>
      <c r="G8344" s="1" t="s">
        <v>655</v>
      </c>
      <c r="H8344">
        <v>5783</v>
      </c>
      <c r="I8344" s="1" t="s">
        <v>41</v>
      </c>
      <c r="J8344">
        <v>10</v>
      </c>
    </row>
    <row r="8345" spans="1:10" hidden="1" x14ac:dyDescent="0.25">
      <c r="A8345" s="24" t="str">
        <f t="shared" si="132"/>
        <v>6671ARCELOR (BERTON SICARD)</v>
      </c>
      <c r="B8345" s="1">
        <v>6671</v>
      </c>
      <c r="C8345" s="1" t="s">
        <v>32898</v>
      </c>
      <c r="D8345" s="1" t="s">
        <v>78</v>
      </c>
      <c r="E8345" s="1" t="s">
        <v>2517</v>
      </c>
      <c r="F8345" s="1" t="s">
        <v>32900</v>
      </c>
      <c r="G8345" s="1" t="s">
        <v>655</v>
      </c>
      <c r="H8345">
        <v>6671</v>
      </c>
      <c r="I8345" s="1" t="s">
        <v>41</v>
      </c>
      <c r="J8345">
        <v>10</v>
      </c>
    </row>
    <row r="8346" spans="1:10" hidden="1" x14ac:dyDescent="0.25">
      <c r="A8346" s="24" t="str">
        <f t="shared" si="132"/>
        <v>6672ARCELOR (BERTON SICARD)</v>
      </c>
      <c r="B8346" s="1">
        <v>6672</v>
      </c>
      <c r="C8346" s="1" t="s">
        <v>32898</v>
      </c>
      <c r="D8346" s="1" t="s">
        <v>78</v>
      </c>
      <c r="E8346" s="1" t="s">
        <v>2518</v>
      </c>
      <c r="F8346" s="1" t="s">
        <v>32900</v>
      </c>
      <c r="G8346" s="1" t="s">
        <v>655</v>
      </c>
      <c r="H8346">
        <v>6672</v>
      </c>
      <c r="I8346" s="1" t="s">
        <v>41</v>
      </c>
      <c r="J8346">
        <v>10</v>
      </c>
    </row>
    <row r="8347" spans="1:10" hidden="1" x14ac:dyDescent="0.25">
      <c r="A8347" s="24" t="str">
        <f t="shared" si="132"/>
        <v>6673ARCELOR (BERTON SICARD)</v>
      </c>
      <c r="B8347" s="1">
        <v>6673</v>
      </c>
      <c r="C8347" s="1" t="s">
        <v>32898</v>
      </c>
      <c r="D8347" s="1" t="s">
        <v>78</v>
      </c>
      <c r="E8347" s="1" t="s">
        <v>2519</v>
      </c>
      <c r="F8347" s="1" t="s">
        <v>32900</v>
      </c>
      <c r="G8347" s="1" t="s">
        <v>655</v>
      </c>
      <c r="H8347">
        <v>6673</v>
      </c>
      <c r="I8347" s="1" t="s">
        <v>41</v>
      </c>
      <c r="J8347">
        <v>4</v>
      </c>
    </row>
    <row r="8348" spans="1:10" hidden="1" x14ac:dyDescent="0.25">
      <c r="A8348" s="24" t="str">
        <f t="shared" si="132"/>
        <v>6675ARCELOR (BERTON SICARD)</v>
      </c>
      <c r="B8348" s="1">
        <v>6675</v>
      </c>
      <c r="C8348" s="1" t="s">
        <v>32898</v>
      </c>
      <c r="D8348" s="1" t="s">
        <v>78</v>
      </c>
      <c r="E8348" s="1" t="s">
        <v>2520</v>
      </c>
      <c r="F8348" s="1" t="s">
        <v>32900</v>
      </c>
      <c r="G8348" s="1" t="s">
        <v>655</v>
      </c>
      <c r="H8348">
        <v>6675</v>
      </c>
      <c r="I8348" s="1" t="s">
        <v>41</v>
      </c>
      <c r="J8348">
        <v>1</v>
      </c>
    </row>
    <row r="8349" spans="1:10" hidden="1" x14ac:dyDescent="0.25">
      <c r="A8349" s="24" t="str">
        <f t="shared" si="132"/>
        <v>6676ARCELOR (BERTON SICARD)</v>
      </c>
      <c r="B8349" s="1">
        <v>6676</v>
      </c>
      <c r="C8349" s="1" t="s">
        <v>32898</v>
      </c>
      <c r="D8349" s="1" t="s">
        <v>78</v>
      </c>
      <c r="E8349" s="1" t="s">
        <v>2521</v>
      </c>
      <c r="F8349" s="1" t="s">
        <v>32900</v>
      </c>
      <c r="G8349" s="1" t="s">
        <v>655</v>
      </c>
      <c r="H8349">
        <v>6676</v>
      </c>
      <c r="I8349" s="1" t="s">
        <v>41</v>
      </c>
      <c r="J8349">
        <v>1</v>
      </c>
    </row>
    <row r="8350" spans="1:10" hidden="1" x14ac:dyDescent="0.25">
      <c r="A8350" s="24" t="str">
        <f t="shared" si="132"/>
        <v>6677ARCELOR (BERTON SICARD)</v>
      </c>
      <c r="B8350" s="1">
        <v>6677</v>
      </c>
      <c r="C8350" s="1" t="s">
        <v>32898</v>
      </c>
      <c r="D8350" s="1" t="s">
        <v>78</v>
      </c>
      <c r="E8350" s="1" t="s">
        <v>2522</v>
      </c>
      <c r="F8350" s="1" t="s">
        <v>32900</v>
      </c>
      <c r="G8350" s="1" t="s">
        <v>655</v>
      </c>
      <c r="H8350">
        <v>6677</v>
      </c>
      <c r="I8350" s="1" t="s">
        <v>41</v>
      </c>
      <c r="J8350">
        <v>1</v>
      </c>
    </row>
    <row r="8351" spans="1:10" hidden="1" x14ac:dyDescent="0.25">
      <c r="A8351" s="24" t="str">
        <f t="shared" si="132"/>
        <v>6678ARCELOR (BERTON SICARD)</v>
      </c>
      <c r="B8351" s="1">
        <v>6678</v>
      </c>
      <c r="C8351" s="1" t="s">
        <v>32898</v>
      </c>
      <c r="D8351" s="1" t="s">
        <v>78</v>
      </c>
      <c r="E8351" s="1" t="s">
        <v>2523</v>
      </c>
      <c r="F8351" s="1" t="s">
        <v>32900</v>
      </c>
      <c r="G8351" s="1" t="s">
        <v>655</v>
      </c>
      <c r="H8351">
        <v>6678</v>
      </c>
      <c r="I8351" s="1" t="s">
        <v>41</v>
      </c>
      <c r="J8351">
        <v>10</v>
      </c>
    </row>
    <row r="8352" spans="1:10" hidden="1" x14ac:dyDescent="0.25">
      <c r="A8352" s="24" t="str">
        <f t="shared" si="132"/>
        <v>463014ARCELOR (BERTON SICARD)</v>
      </c>
      <c r="B8352" s="1">
        <v>463014</v>
      </c>
      <c r="C8352" s="1" t="s">
        <v>32898</v>
      </c>
      <c r="D8352" s="1" t="s">
        <v>78</v>
      </c>
      <c r="E8352" s="1" t="s">
        <v>2608</v>
      </c>
      <c r="F8352" s="1" t="s">
        <v>32900</v>
      </c>
      <c r="G8352" s="1" t="s">
        <v>655</v>
      </c>
      <c r="H8352">
        <v>463014</v>
      </c>
      <c r="I8352" s="1" t="s">
        <v>41</v>
      </c>
      <c r="J8352">
        <v>20</v>
      </c>
    </row>
    <row r="8353" spans="1:10" hidden="1" x14ac:dyDescent="0.25">
      <c r="A8353" s="24" t="str">
        <f t="shared" si="132"/>
        <v>8612ARCELOR (BERTON SICARD)</v>
      </c>
      <c r="B8353" s="1">
        <v>8612</v>
      </c>
      <c r="C8353" s="1" t="s">
        <v>32898</v>
      </c>
      <c r="D8353" s="1" t="s">
        <v>78</v>
      </c>
      <c r="E8353" s="1" t="s">
        <v>2610</v>
      </c>
      <c r="F8353" s="1" t="s">
        <v>32900</v>
      </c>
      <c r="G8353" s="1" t="s">
        <v>655</v>
      </c>
      <c r="H8353">
        <v>8612</v>
      </c>
      <c r="I8353" s="1" t="s">
        <v>41</v>
      </c>
      <c r="J8353">
        <v>50</v>
      </c>
    </row>
    <row r="8354" spans="1:10" hidden="1" x14ac:dyDescent="0.25">
      <c r="A8354" s="24" t="str">
        <f t="shared" si="132"/>
        <v>9024ARCELOR (BERTON SICARD)</v>
      </c>
      <c r="B8354" s="1">
        <v>9024</v>
      </c>
      <c r="C8354" s="1" t="s">
        <v>32898</v>
      </c>
      <c r="D8354" s="1" t="s">
        <v>78</v>
      </c>
      <c r="E8354" s="1" t="s">
        <v>2534</v>
      </c>
      <c r="F8354" s="1" t="s">
        <v>32900</v>
      </c>
      <c r="G8354" s="1" t="s">
        <v>655</v>
      </c>
      <c r="H8354">
        <v>9024</v>
      </c>
      <c r="I8354" s="1" t="s">
        <v>41</v>
      </c>
      <c r="J8354">
        <v>1</v>
      </c>
    </row>
    <row r="8355" spans="1:10" hidden="1" x14ac:dyDescent="0.25">
      <c r="A8355" s="24" t="str">
        <f t="shared" si="132"/>
        <v>9025ARCELOR (BERTON SICARD)</v>
      </c>
      <c r="B8355" s="1">
        <v>9025</v>
      </c>
      <c r="C8355" s="1" t="s">
        <v>32898</v>
      </c>
      <c r="D8355" s="1" t="s">
        <v>78</v>
      </c>
      <c r="E8355" s="1" t="s">
        <v>2535</v>
      </c>
      <c r="F8355" s="1" t="s">
        <v>32900</v>
      </c>
      <c r="G8355" s="1" t="s">
        <v>655</v>
      </c>
      <c r="H8355">
        <v>9025</v>
      </c>
      <c r="I8355" s="1" t="s">
        <v>41</v>
      </c>
      <c r="J8355">
        <v>1</v>
      </c>
    </row>
    <row r="8356" spans="1:10" hidden="1" x14ac:dyDescent="0.25">
      <c r="A8356" s="24" t="str">
        <f t="shared" si="132"/>
        <v>9395ARCELOR (BERTON SICARD)</v>
      </c>
      <c r="B8356" s="1">
        <v>9395</v>
      </c>
      <c r="C8356" s="1" t="s">
        <v>32898</v>
      </c>
      <c r="D8356" s="1" t="s">
        <v>78</v>
      </c>
      <c r="E8356" s="1" t="s">
        <v>2537</v>
      </c>
      <c r="F8356" s="1" t="s">
        <v>32900</v>
      </c>
      <c r="G8356" s="1" t="s">
        <v>655</v>
      </c>
      <c r="H8356">
        <v>9395</v>
      </c>
      <c r="I8356" s="1" t="s">
        <v>41</v>
      </c>
      <c r="J8356">
        <v>6.5</v>
      </c>
    </row>
    <row r="8357" spans="1:10" hidden="1" x14ac:dyDescent="0.25">
      <c r="A8357" s="24" t="str">
        <f t="shared" si="132"/>
        <v>9549ARCELOR (BERTON SICARD)</v>
      </c>
      <c r="B8357" s="1">
        <v>9549</v>
      </c>
      <c r="C8357" s="1" t="s">
        <v>32898</v>
      </c>
      <c r="D8357" s="1" t="s">
        <v>78</v>
      </c>
      <c r="E8357" s="1" t="s">
        <v>2538</v>
      </c>
      <c r="F8357" s="1" t="s">
        <v>32900</v>
      </c>
      <c r="G8357" s="1" t="s">
        <v>655</v>
      </c>
      <c r="H8357">
        <v>9549</v>
      </c>
      <c r="I8357" s="1" t="s">
        <v>41</v>
      </c>
      <c r="J8357">
        <v>20</v>
      </c>
    </row>
    <row r="8358" spans="1:10" hidden="1" x14ac:dyDescent="0.25">
      <c r="A8358" s="24" t="str">
        <f t="shared" si="132"/>
        <v>9580ARCELOR (BERTON SICARD)</v>
      </c>
      <c r="B8358" s="1">
        <v>9580</v>
      </c>
      <c r="C8358" s="1" t="s">
        <v>32898</v>
      </c>
      <c r="D8358" s="1" t="s">
        <v>78</v>
      </c>
      <c r="E8358" s="1" t="s">
        <v>2539</v>
      </c>
      <c r="F8358" s="1" t="s">
        <v>32900</v>
      </c>
      <c r="G8358" s="1" t="s">
        <v>655</v>
      </c>
      <c r="H8358">
        <v>9580</v>
      </c>
      <c r="I8358" s="1" t="s">
        <v>41</v>
      </c>
      <c r="J8358">
        <v>8</v>
      </c>
    </row>
    <row r="8359" spans="1:10" hidden="1" x14ac:dyDescent="0.25">
      <c r="A8359" s="24" t="str">
        <f t="shared" si="132"/>
        <v>9581ARCELOR (BERTON SICARD)</v>
      </c>
      <c r="B8359" s="1">
        <v>9581</v>
      </c>
      <c r="C8359" s="1" t="s">
        <v>32898</v>
      </c>
      <c r="D8359" s="1" t="s">
        <v>78</v>
      </c>
      <c r="E8359" s="1" t="s">
        <v>2540</v>
      </c>
      <c r="F8359" s="1" t="s">
        <v>32900</v>
      </c>
      <c r="G8359" s="1" t="s">
        <v>655</v>
      </c>
      <c r="H8359">
        <v>9581</v>
      </c>
      <c r="I8359" s="1" t="s">
        <v>41</v>
      </c>
      <c r="J8359">
        <v>8</v>
      </c>
    </row>
    <row r="8360" spans="1:10" hidden="1" x14ac:dyDescent="0.25">
      <c r="A8360" s="24" t="str">
        <f t="shared" si="132"/>
        <v>9700ARCELOR (BERTON SICARD)</v>
      </c>
      <c r="B8360" s="1">
        <v>9700</v>
      </c>
      <c r="C8360" s="1" t="s">
        <v>32898</v>
      </c>
      <c r="D8360" s="1" t="s">
        <v>78</v>
      </c>
      <c r="E8360" s="1" t="s">
        <v>2542</v>
      </c>
      <c r="F8360" s="1" t="s">
        <v>32900</v>
      </c>
      <c r="G8360" s="1" t="s">
        <v>655</v>
      </c>
      <c r="H8360">
        <v>9700</v>
      </c>
      <c r="I8360" s="1" t="s">
        <v>41</v>
      </c>
      <c r="J8360">
        <v>4</v>
      </c>
    </row>
    <row r="8361" spans="1:10" hidden="1" x14ac:dyDescent="0.25">
      <c r="A8361" s="24" t="str">
        <f t="shared" si="132"/>
        <v>9701ARCELOR (BERTON SICARD)</v>
      </c>
      <c r="B8361" s="1">
        <v>9701</v>
      </c>
      <c r="C8361" s="1" t="s">
        <v>32898</v>
      </c>
      <c r="D8361" s="1" t="s">
        <v>78</v>
      </c>
      <c r="E8361" s="1" t="s">
        <v>2543</v>
      </c>
      <c r="F8361" s="1" t="s">
        <v>32900</v>
      </c>
      <c r="G8361" s="1" t="s">
        <v>655</v>
      </c>
      <c r="H8361">
        <v>9701</v>
      </c>
      <c r="I8361" s="1" t="s">
        <v>41</v>
      </c>
      <c r="J8361">
        <v>4</v>
      </c>
    </row>
    <row r="8362" spans="1:10" hidden="1" x14ac:dyDescent="0.25">
      <c r="A8362" s="24" t="str">
        <f t="shared" si="132"/>
        <v>9702ARCELOR (BERTON SICARD)</v>
      </c>
      <c r="B8362" s="1">
        <v>9702</v>
      </c>
      <c r="C8362" s="1" t="s">
        <v>32898</v>
      </c>
      <c r="D8362" s="1" t="s">
        <v>78</v>
      </c>
      <c r="E8362" s="1" t="s">
        <v>2544</v>
      </c>
      <c r="F8362" s="1" t="s">
        <v>32900</v>
      </c>
      <c r="G8362" s="1" t="s">
        <v>655</v>
      </c>
      <c r="H8362">
        <v>9702</v>
      </c>
      <c r="I8362" s="1" t="s">
        <v>41</v>
      </c>
      <c r="J8362">
        <v>4</v>
      </c>
    </row>
    <row r="8363" spans="1:10" hidden="1" x14ac:dyDescent="0.25">
      <c r="A8363" s="24" t="str">
        <f t="shared" si="132"/>
        <v>9703ARCELOR (BERTON SICARD)</v>
      </c>
      <c r="B8363" s="1">
        <v>9703</v>
      </c>
      <c r="C8363" s="1" t="s">
        <v>32898</v>
      </c>
      <c r="D8363" s="1" t="s">
        <v>78</v>
      </c>
      <c r="E8363" s="1" t="s">
        <v>2545</v>
      </c>
      <c r="F8363" s="1" t="s">
        <v>32900</v>
      </c>
      <c r="G8363" s="1" t="s">
        <v>655</v>
      </c>
      <c r="H8363">
        <v>9703</v>
      </c>
      <c r="I8363" s="1" t="s">
        <v>41</v>
      </c>
      <c r="J8363">
        <v>4</v>
      </c>
    </row>
    <row r="8364" spans="1:10" hidden="1" x14ac:dyDescent="0.25">
      <c r="A8364" s="24" t="str">
        <f t="shared" si="132"/>
        <v>9712ARCELOR (BERTON SICARD)</v>
      </c>
      <c r="B8364" s="1">
        <v>9712</v>
      </c>
      <c r="C8364" s="1" t="s">
        <v>32898</v>
      </c>
      <c r="D8364" s="1" t="s">
        <v>78</v>
      </c>
      <c r="E8364" s="1" t="s">
        <v>2546</v>
      </c>
      <c r="F8364" s="1" t="s">
        <v>32900</v>
      </c>
      <c r="G8364" s="1" t="s">
        <v>655</v>
      </c>
      <c r="H8364">
        <v>9712</v>
      </c>
      <c r="I8364" s="1" t="s">
        <v>41</v>
      </c>
      <c r="J8364">
        <v>1</v>
      </c>
    </row>
    <row r="8365" spans="1:10" hidden="1" x14ac:dyDescent="0.25">
      <c r="A8365" s="24" t="str">
        <f t="shared" si="132"/>
        <v>9713ARCELOR (BERTON SICARD)</v>
      </c>
      <c r="B8365" s="1">
        <v>9713</v>
      </c>
      <c r="C8365" s="1" t="s">
        <v>32898</v>
      </c>
      <c r="D8365" s="1" t="s">
        <v>78</v>
      </c>
      <c r="E8365" s="1" t="s">
        <v>2547</v>
      </c>
      <c r="F8365" s="1" t="s">
        <v>32900</v>
      </c>
      <c r="G8365" s="1" t="s">
        <v>655</v>
      </c>
      <c r="H8365">
        <v>9713</v>
      </c>
      <c r="I8365" s="1" t="s">
        <v>41</v>
      </c>
      <c r="J8365">
        <v>1</v>
      </c>
    </row>
    <row r="8366" spans="1:10" hidden="1" x14ac:dyDescent="0.25">
      <c r="A8366" s="24" t="str">
        <f t="shared" si="132"/>
        <v>150001ARCELOR (BERTON SICARD)</v>
      </c>
      <c r="B8366" s="1">
        <v>150001</v>
      </c>
      <c r="C8366" s="1" t="s">
        <v>32898</v>
      </c>
      <c r="D8366" s="1" t="s">
        <v>78</v>
      </c>
      <c r="E8366" s="1" t="s">
        <v>2548</v>
      </c>
      <c r="F8366" s="1" t="s">
        <v>32900</v>
      </c>
      <c r="G8366" s="1" t="s">
        <v>655</v>
      </c>
      <c r="H8366">
        <v>150001</v>
      </c>
      <c r="I8366" s="1" t="s">
        <v>41</v>
      </c>
      <c r="J8366">
        <v>1</v>
      </c>
    </row>
    <row r="8367" spans="1:10" hidden="1" x14ac:dyDescent="0.25">
      <c r="A8367" s="24" t="str">
        <f t="shared" si="132"/>
        <v>460020ARCELOR (BERTON SICARD)</v>
      </c>
      <c r="B8367" s="1">
        <v>460020</v>
      </c>
      <c r="C8367" s="1" t="s">
        <v>32898</v>
      </c>
      <c r="D8367" s="1" t="s">
        <v>78</v>
      </c>
      <c r="E8367" s="1" t="s">
        <v>2549</v>
      </c>
      <c r="F8367" s="1" t="s">
        <v>32900</v>
      </c>
      <c r="G8367" s="1" t="s">
        <v>655</v>
      </c>
      <c r="H8367">
        <v>460020</v>
      </c>
      <c r="I8367" s="1" t="s">
        <v>41</v>
      </c>
      <c r="J8367">
        <v>10</v>
      </c>
    </row>
    <row r="8368" spans="1:10" hidden="1" x14ac:dyDescent="0.25">
      <c r="A8368" s="24" t="str">
        <f t="shared" si="132"/>
        <v>460021ARCELOR (BERTON SICARD)</v>
      </c>
      <c r="B8368" s="1">
        <v>460021</v>
      </c>
      <c r="C8368" s="1" t="s">
        <v>32898</v>
      </c>
      <c r="D8368" s="1" t="s">
        <v>78</v>
      </c>
      <c r="E8368" s="1" t="s">
        <v>2550</v>
      </c>
      <c r="F8368" s="1" t="s">
        <v>32900</v>
      </c>
      <c r="G8368" s="1" t="s">
        <v>655</v>
      </c>
      <c r="H8368">
        <v>460021</v>
      </c>
      <c r="I8368" s="1" t="s">
        <v>41</v>
      </c>
      <c r="J8368">
        <v>10</v>
      </c>
    </row>
    <row r="8369" spans="1:10" hidden="1" x14ac:dyDescent="0.25">
      <c r="A8369" s="24" t="str">
        <f t="shared" si="132"/>
        <v>460022ARCELOR (BERTON SICARD)</v>
      </c>
      <c r="B8369" s="1">
        <v>460022</v>
      </c>
      <c r="C8369" s="1" t="s">
        <v>32898</v>
      </c>
      <c r="D8369" s="1" t="s">
        <v>78</v>
      </c>
      <c r="E8369" s="1" t="s">
        <v>2551</v>
      </c>
      <c r="F8369" s="1" t="s">
        <v>32900</v>
      </c>
      <c r="G8369" s="1" t="s">
        <v>655</v>
      </c>
      <c r="H8369">
        <v>460022</v>
      </c>
      <c r="I8369" s="1" t="s">
        <v>41</v>
      </c>
      <c r="J8369">
        <v>1</v>
      </c>
    </row>
    <row r="8370" spans="1:10" hidden="1" x14ac:dyDescent="0.25">
      <c r="A8370" s="24" t="str">
        <f t="shared" si="132"/>
        <v>460029ARCELOR (BERTON SICARD)</v>
      </c>
      <c r="B8370" s="1">
        <v>460029</v>
      </c>
      <c r="C8370" s="1" t="s">
        <v>32898</v>
      </c>
      <c r="D8370" s="1" t="s">
        <v>78</v>
      </c>
      <c r="E8370" s="1" t="s">
        <v>2553</v>
      </c>
      <c r="F8370" s="1" t="s">
        <v>32900</v>
      </c>
      <c r="G8370" s="1" t="s">
        <v>655</v>
      </c>
      <c r="H8370">
        <v>460029</v>
      </c>
      <c r="I8370" s="1" t="s">
        <v>41</v>
      </c>
      <c r="J8370">
        <v>1</v>
      </c>
    </row>
    <row r="8371" spans="1:10" hidden="1" x14ac:dyDescent="0.25">
      <c r="A8371" s="24" t="str">
        <f t="shared" si="132"/>
        <v>460081ARCELOR (BERTON SICARD)</v>
      </c>
      <c r="B8371" s="1">
        <v>460081</v>
      </c>
      <c r="C8371" s="1" t="s">
        <v>32898</v>
      </c>
      <c r="D8371" s="1" t="s">
        <v>78</v>
      </c>
      <c r="E8371" s="1" t="s">
        <v>2554</v>
      </c>
      <c r="F8371" s="1" t="s">
        <v>32900</v>
      </c>
      <c r="G8371" s="1" t="s">
        <v>655</v>
      </c>
      <c r="H8371">
        <v>460081</v>
      </c>
      <c r="I8371" s="1" t="s">
        <v>41</v>
      </c>
      <c r="J8371">
        <v>10</v>
      </c>
    </row>
    <row r="8372" spans="1:10" hidden="1" x14ac:dyDescent="0.25">
      <c r="A8372" s="24" t="str">
        <f t="shared" si="132"/>
        <v>463000ARCELOR (BERTON SICARD)</v>
      </c>
      <c r="B8372" s="1">
        <v>463000</v>
      </c>
      <c r="C8372" s="1" t="s">
        <v>32898</v>
      </c>
      <c r="D8372" s="1" t="s">
        <v>78</v>
      </c>
      <c r="E8372" s="1" t="s">
        <v>2557</v>
      </c>
      <c r="F8372" s="1" t="s">
        <v>32900</v>
      </c>
      <c r="G8372" s="1" t="s">
        <v>655</v>
      </c>
      <c r="H8372">
        <v>463000</v>
      </c>
      <c r="I8372" s="1" t="s">
        <v>41</v>
      </c>
      <c r="J8372">
        <v>1</v>
      </c>
    </row>
    <row r="8373" spans="1:10" hidden="1" x14ac:dyDescent="0.25">
      <c r="A8373" s="24" t="str">
        <f t="shared" si="132"/>
        <v>463001ARCELOR (BERTON SICARD)</v>
      </c>
      <c r="B8373" s="1">
        <v>463001</v>
      </c>
      <c r="C8373" s="1" t="s">
        <v>32898</v>
      </c>
      <c r="D8373" s="1" t="s">
        <v>78</v>
      </c>
      <c r="E8373" s="1" t="s">
        <v>2558</v>
      </c>
      <c r="F8373" s="1" t="s">
        <v>32900</v>
      </c>
      <c r="G8373" s="1" t="s">
        <v>655</v>
      </c>
      <c r="H8373">
        <v>463001</v>
      </c>
      <c r="I8373" s="1" t="s">
        <v>41</v>
      </c>
      <c r="J8373">
        <v>1</v>
      </c>
    </row>
    <row r="8374" spans="1:10" hidden="1" x14ac:dyDescent="0.25">
      <c r="A8374" s="24" t="str">
        <f t="shared" si="132"/>
        <v>463006ARCELOR (BERTON SICARD)</v>
      </c>
      <c r="B8374" s="1">
        <v>463006</v>
      </c>
      <c r="C8374" s="1" t="s">
        <v>32898</v>
      </c>
      <c r="D8374" s="1" t="s">
        <v>78</v>
      </c>
      <c r="E8374" s="1" t="s">
        <v>2559</v>
      </c>
      <c r="F8374" s="1" t="s">
        <v>32900</v>
      </c>
      <c r="G8374" s="1" t="s">
        <v>655</v>
      </c>
      <c r="H8374">
        <v>463006</v>
      </c>
      <c r="I8374" s="1" t="s">
        <v>41</v>
      </c>
      <c r="J8374">
        <v>1</v>
      </c>
    </row>
    <row r="8375" spans="1:10" hidden="1" x14ac:dyDescent="0.25">
      <c r="A8375" s="24" t="str">
        <f t="shared" si="132"/>
        <v>463036ARCELOR (BERTON SICARD)</v>
      </c>
      <c r="B8375" s="1">
        <v>463036</v>
      </c>
      <c r="C8375" s="1" t="s">
        <v>32898</v>
      </c>
      <c r="D8375" s="1" t="s">
        <v>78</v>
      </c>
      <c r="E8375" s="1" t="s">
        <v>2553</v>
      </c>
      <c r="F8375" s="1" t="s">
        <v>32900</v>
      </c>
      <c r="G8375" s="1" t="s">
        <v>655</v>
      </c>
      <c r="H8375">
        <v>463036</v>
      </c>
      <c r="I8375" s="1" t="s">
        <v>41</v>
      </c>
      <c r="J8375">
        <v>1</v>
      </c>
    </row>
    <row r="8376" spans="1:10" hidden="1" x14ac:dyDescent="0.25">
      <c r="A8376" s="24" t="str">
        <f t="shared" si="132"/>
        <v>550035ARCELOR (BERTON SICARD)</v>
      </c>
      <c r="B8376" s="1">
        <v>550035</v>
      </c>
      <c r="C8376" s="1" t="s">
        <v>32898</v>
      </c>
      <c r="D8376" s="1" t="s">
        <v>78</v>
      </c>
      <c r="E8376" s="1" t="s">
        <v>2562</v>
      </c>
      <c r="F8376" s="1" t="s">
        <v>32900</v>
      </c>
      <c r="G8376" s="1" t="s">
        <v>655</v>
      </c>
      <c r="H8376">
        <v>550035</v>
      </c>
      <c r="I8376" s="1" t="s">
        <v>41</v>
      </c>
      <c r="J8376">
        <v>1</v>
      </c>
    </row>
    <row r="8377" spans="1:10" hidden="1" x14ac:dyDescent="0.25">
      <c r="A8377" s="24" t="str">
        <f t="shared" si="132"/>
        <v>560002ARCELOR (BERTON SICARD)</v>
      </c>
      <c r="B8377" s="1">
        <v>560002</v>
      </c>
      <c r="C8377" s="1" t="s">
        <v>32898</v>
      </c>
      <c r="D8377" s="1" t="s">
        <v>78</v>
      </c>
      <c r="E8377" s="1" t="s">
        <v>2563</v>
      </c>
      <c r="F8377" s="1" t="s">
        <v>32900</v>
      </c>
      <c r="G8377" s="1" t="s">
        <v>655</v>
      </c>
      <c r="H8377">
        <v>560002</v>
      </c>
      <c r="I8377" s="1" t="s">
        <v>41</v>
      </c>
      <c r="J8377">
        <v>10</v>
      </c>
    </row>
    <row r="8378" spans="1:10" hidden="1" x14ac:dyDescent="0.25">
      <c r="A8378" s="24" t="str">
        <f t="shared" si="132"/>
        <v>560003ARCELOR (BERTON SICARD)</v>
      </c>
      <c r="B8378" s="1">
        <v>560003</v>
      </c>
      <c r="C8378" s="1" t="s">
        <v>32898</v>
      </c>
      <c r="D8378" s="1" t="s">
        <v>78</v>
      </c>
      <c r="E8378" s="1" t="s">
        <v>2564</v>
      </c>
      <c r="F8378" s="1" t="s">
        <v>32900</v>
      </c>
      <c r="G8378" s="1" t="s">
        <v>655</v>
      </c>
      <c r="H8378">
        <v>560003</v>
      </c>
      <c r="I8378" s="1" t="s">
        <v>41</v>
      </c>
      <c r="J8378">
        <v>10</v>
      </c>
    </row>
    <row r="8379" spans="1:10" hidden="1" x14ac:dyDescent="0.25">
      <c r="A8379" s="24" t="str">
        <f t="shared" si="132"/>
        <v>560007ARCELOR (BERTON SICARD)</v>
      </c>
      <c r="B8379" s="1">
        <v>560007</v>
      </c>
      <c r="C8379" s="1" t="s">
        <v>32898</v>
      </c>
      <c r="D8379" s="1" t="s">
        <v>78</v>
      </c>
      <c r="E8379" s="1" t="s">
        <v>2566</v>
      </c>
      <c r="F8379" s="1" t="s">
        <v>32900</v>
      </c>
      <c r="G8379" s="1" t="s">
        <v>655</v>
      </c>
      <c r="H8379">
        <v>560007</v>
      </c>
      <c r="I8379" s="1" t="s">
        <v>41</v>
      </c>
      <c r="J8379">
        <v>10</v>
      </c>
    </row>
    <row r="8380" spans="1:10" hidden="1" x14ac:dyDescent="0.25">
      <c r="A8380" s="24" t="str">
        <f t="shared" si="132"/>
        <v>730001ARCELOR (BERTON SICARD)</v>
      </c>
      <c r="B8380" s="1">
        <v>730001</v>
      </c>
      <c r="C8380" s="1" t="s">
        <v>32898</v>
      </c>
      <c r="D8380" s="1" t="s">
        <v>168</v>
      </c>
      <c r="E8380" s="1" t="s">
        <v>2617</v>
      </c>
      <c r="F8380" s="1" t="s">
        <v>32900</v>
      </c>
      <c r="G8380" s="1" t="s">
        <v>655</v>
      </c>
      <c r="H8380">
        <v>730001</v>
      </c>
      <c r="I8380" s="1" t="s">
        <v>41</v>
      </c>
      <c r="J8380">
        <v>6.5</v>
      </c>
    </row>
    <row r="8381" spans="1:10" hidden="1" x14ac:dyDescent="0.25">
      <c r="A8381" s="24" t="str">
        <f t="shared" si="132"/>
        <v>930000ARCELOR (BERTON SICARD)</v>
      </c>
      <c r="B8381" s="1">
        <v>930000</v>
      </c>
      <c r="C8381" s="1" t="s">
        <v>32898</v>
      </c>
      <c r="D8381" s="1" t="s">
        <v>78</v>
      </c>
      <c r="E8381" s="1" t="s">
        <v>2567</v>
      </c>
      <c r="F8381" s="1" t="s">
        <v>32900</v>
      </c>
      <c r="G8381" s="1" t="s">
        <v>655</v>
      </c>
      <c r="H8381">
        <v>930000</v>
      </c>
      <c r="I8381" s="1" t="s">
        <v>41</v>
      </c>
      <c r="J8381">
        <v>6.5</v>
      </c>
    </row>
    <row r="8382" spans="1:10" hidden="1" x14ac:dyDescent="0.25">
      <c r="A8382" s="24" t="str">
        <f t="shared" si="132"/>
        <v>930001ARCELOR (BERTON SICARD)</v>
      </c>
      <c r="B8382" s="1">
        <v>930001</v>
      </c>
      <c r="C8382" s="1" t="s">
        <v>32898</v>
      </c>
      <c r="D8382" s="1" t="s">
        <v>78</v>
      </c>
      <c r="E8382" s="1" t="s">
        <v>2537</v>
      </c>
      <c r="F8382" s="1" t="s">
        <v>32900</v>
      </c>
      <c r="G8382" s="1" t="s">
        <v>655</v>
      </c>
      <c r="H8382">
        <v>930001</v>
      </c>
      <c r="I8382" s="1" t="s">
        <v>41</v>
      </c>
      <c r="J8382">
        <v>6.5</v>
      </c>
    </row>
    <row r="8383" spans="1:10" hidden="1" x14ac:dyDescent="0.25">
      <c r="A8383" s="24" t="str">
        <f t="shared" si="132"/>
        <v>930002ARCELOR (BERTON SICARD)</v>
      </c>
      <c r="B8383" s="1">
        <v>930002</v>
      </c>
      <c r="C8383" s="1" t="s">
        <v>32898</v>
      </c>
      <c r="D8383" s="1" t="s">
        <v>78</v>
      </c>
      <c r="E8383" s="1" t="s">
        <v>2568</v>
      </c>
      <c r="F8383" s="1" t="s">
        <v>32900</v>
      </c>
      <c r="G8383" s="1" t="s">
        <v>655</v>
      </c>
      <c r="H8383">
        <v>930002</v>
      </c>
      <c r="I8383" s="1" t="s">
        <v>41</v>
      </c>
      <c r="J8383">
        <v>6.5</v>
      </c>
    </row>
    <row r="8384" spans="1:10" hidden="1" x14ac:dyDescent="0.25">
      <c r="A8384" s="24" t="str">
        <f t="shared" si="132"/>
        <v>930201ARCELOR (BERTON SICARD)</v>
      </c>
      <c r="B8384" s="1">
        <v>930201</v>
      </c>
      <c r="C8384" s="1" t="s">
        <v>32898</v>
      </c>
      <c r="D8384" s="1" t="s">
        <v>78</v>
      </c>
      <c r="E8384" s="1" t="s">
        <v>2569</v>
      </c>
      <c r="F8384" s="1" t="s">
        <v>32900</v>
      </c>
      <c r="G8384" s="1" t="s">
        <v>655</v>
      </c>
      <c r="H8384">
        <v>930201</v>
      </c>
      <c r="I8384" s="1" t="s">
        <v>41</v>
      </c>
      <c r="J8384">
        <v>6.5</v>
      </c>
    </row>
    <row r="8385" spans="1:10" hidden="1" x14ac:dyDescent="0.25">
      <c r="A8385" s="24" t="str">
        <f t="shared" si="132"/>
        <v>930203ARCELOR (BERTON SICARD)</v>
      </c>
      <c r="B8385" s="1">
        <v>930203</v>
      </c>
      <c r="C8385" s="1" t="s">
        <v>32898</v>
      </c>
      <c r="D8385" s="1" t="s">
        <v>78</v>
      </c>
      <c r="E8385" s="1" t="s">
        <v>2570</v>
      </c>
      <c r="F8385" s="1" t="s">
        <v>32900</v>
      </c>
      <c r="G8385" s="1" t="s">
        <v>655</v>
      </c>
      <c r="H8385">
        <v>930203</v>
      </c>
      <c r="I8385" s="1" t="s">
        <v>41</v>
      </c>
      <c r="J8385">
        <v>6.5</v>
      </c>
    </row>
    <row r="8386" spans="1:10" hidden="1" x14ac:dyDescent="0.25">
      <c r="A8386" s="24" t="str">
        <f t="shared" si="132"/>
        <v>930204ARCELOR (BERTON SICARD)</v>
      </c>
      <c r="B8386" s="1">
        <v>930204</v>
      </c>
      <c r="C8386" s="1" t="s">
        <v>32898</v>
      </c>
      <c r="D8386" s="1" t="s">
        <v>78</v>
      </c>
      <c r="E8386" s="1" t="s">
        <v>2571</v>
      </c>
      <c r="F8386" s="1" t="s">
        <v>32900</v>
      </c>
      <c r="G8386" s="1" t="s">
        <v>655</v>
      </c>
      <c r="H8386">
        <v>930204</v>
      </c>
      <c r="I8386" s="1" t="s">
        <v>41</v>
      </c>
      <c r="J8386">
        <v>6.5</v>
      </c>
    </row>
    <row r="8387" spans="1:10" hidden="1" x14ac:dyDescent="0.25">
      <c r="A8387" s="24" t="str">
        <f t="shared" si="132"/>
        <v>930205ARCELOR (BERTON SICARD)</v>
      </c>
      <c r="B8387" s="1">
        <v>930205</v>
      </c>
      <c r="C8387" s="1" t="s">
        <v>32898</v>
      </c>
      <c r="D8387" s="1" t="s">
        <v>78</v>
      </c>
      <c r="E8387" s="1" t="s">
        <v>2620</v>
      </c>
      <c r="F8387" s="1" t="s">
        <v>32900</v>
      </c>
      <c r="G8387" s="1" t="s">
        <v>655</v>
      </c>
      <c r="H8387">
        <v>930205</v>
      </c>
      <c r="I8387" s="1" t="s">
        <v>41</v>
      </c>
      <c r="J8387">
        <v>6.5</v>
      </c>
    </row>
    <row r="8388" spans="1:10" hidden="1" x14ac:dyDescent="0.25">
      <c r="A8388" s="24" t="str">
        <f t="shared" si="132"/>
        <v>960001ARCELOR (BERTON SICARD)</v>
      </c>
      <c r="B8388" s="1">
        <v>960001</v>
      </c>
      <c r="C8388" s="1" t="s">
        <v>32898</v>
      </c>
      <c r="D8388" s="1" t="s">
        <v>78</v>
      </c>
      <c r="E8388" s="1" t="s">
        <v>2572</v>
      </c>
      <c r="F8388" s="1" t="s">
        <v>32900</v>
      </c>
      <c r="G8388" s="1" t="s">
        <v>655</v>
      </c>
      <c r="H8388">
        <v>960001</v>
      </c>
      <c r="I8388" s="1" t="s">
        <v>41</v>
      </c>
      <c r="J8388">
        <v>4</v>
      </c>
    </row>
    <row r="8389" spans="1:10" hidden="1" x14ac:dyDescent="0.25">
      <c r="A8389" s="24" t="str">
        <f t="shared" si="132"/>
        <v>960003ARCELOR (BERTON SICARD)</v>
      </c>
      <c r="B8389" s="1">
        <v>960003</v>
      </c>
      <c r="C8389" s="1" t="s">
        <v>32898</v>
      </c>
      <c r="D8389" s="1" t="s">
        <v>78</v>
      </c>
      <c r="E8389" s="1" t="s">
        <v>2574</v>
      </c>
      <c r="F8389" s="1" t="s">
        <v>32900</v>
      </c>
      <c r="G8389" s="1" t="s">
        <v>655</v>
      </c>
      <c r="H8389">
        <v>960003</v>
      </c>
      <c r="I8389" s="1" t="s">
        <v>41</v>
      </c>
      <c r="J8389">
        <v>1</v>
      </c>
    </row>
    <row r="8390" spans="1:10" hidden="1" x14ac:dyDescent="0.25">
      <c r="A8390" s="24" t="str">
        <f t="shared" si="132"/>
        <v>960005ARCELOR (BERTON SICARD)</v>
      </c>
      <c r="B8390" s="1">
        <v>960005</v>
      </c>
      <c r="C8390" s="1" t="s">
        <v>32898</v>
      </c>
      <c r="D8390" s="1" t="s">
        <v>78</v>
      </c>
      <c r="E8390" s="1" t="s">
        <v>2576</v>
      </c>
      <c r="F8390" s="1" t="s">
        <v>32900</v>
      </c>
      <c r="G8390" s="1" t="s">
        <v>655</v>
      </c>
      <c r="H8390">
        <v>960005</v>
      </c>
      <c r="I8390" s="1" t="s">
        <v>41</v>
      </c>
      <c r="J8390">
        <v>1</v>
      </c>
    </row>
    <row r="8391" spans="1:10" hidden="1" x14ac:dyDescent="0.25">
      <c r="A8391" s="24" t="str">
        <f t="shared" si="132"/>
        <v>960010ARCELOR (BERTON SICARD)</v>
      </c>
      <c r="B8391" s="1">
        <v>960010</v>
      </c>
      <c r="C8391" s="1" t="s">
        <v>32898</v>
      </c>
      <c r="D8391" s="1" t="s">
        <v>78</v>
      </c>
      <c r="E8391" s="1" t="s">
        <v>2577</v>
      </c>
      <c r="F8391" s="1" t="s">
        <v>32900</v>
      </c>
      <c r="G8391" s="1" t="s">
        <v>655</v>
      </c>
      <c r="H8391">
        <v>960010</v>
      </c>
      <c r="I8391" s="1" t="s">
        <v>41</v>
      </c>
      <c r="J8391">
        <v>2</v>
      </c>
    </row>
    <row r="8392" spans="1:10" hidden="1" x14ac:dyDescent="0.25">
      <c r="A8392" s="24" t="str">
        <f t="shared" si="132"/>
        <v>1235ARCELOR (BERTON SICARD)</v>
      </c>
      <c r="B8392" s="1">
        <v>1235</v>
      </c>
      <c r="C8392" s="1" t="s">
        <v>32898</v>
      </c>
      <c r="D8392" s="1" t="s">
        <v>78</v>
      </c>
      <c r="E8392" s="1" t="s">
        <v>2602</v>
      </c>
      <c r="F8392" s="1" t="s">
        <v>32900</v>
      </c>
      <c r="G8392" s="1" t="s">
        <v>655</v>
      </c>
      <c r="H8392">
        <v>1235</v>
      </c>
      <c r="I8392" s="1" t="s">
        <v>41</v>
      </c>
      <c r="J8392">
        <v>10</v>
      </c>
    </row>
    <row r="8393" spans="1:10" hidden="1" x14ac:dyDescent="0.25">
      <c r="A8393" s="24" t="str">
        <f t="shared" si="132"/>
        <v>5610ARCELOR (BERTON SICARD)</v>
      </c>
      <c r="B8393" s="1">
        <v>5610</v>
      </c>
      <c r="C8393" s="1" t="s">
        <v>32898</v>
      </c>
      <c r="D8393" s="1" t="s">
        <v>78</v>
      </c>
      <c r="E8393" s="1" t="s">
        <v>2513</v>
      </c>
      <c r="F8393" s="1" t="s">
        <v>32900</v>
      </c>
      <c r="G8393" s="1" t="s">
        <v>655</v>
      </c>
      <c r="H8393">
        <v>5610</v>
      </c>
      <c r="I8393" s="1" t="s">
        <v>41</v>
      </c>
      <c r="J8393">
        <v>20</v>
      </c>
    </row>
    <row r="8394" spans="1:10" hidden="1" x14ac:dyDescent="0.25">
      <c r="A8394" s="24" t="str">
        <f t="shared" si="132"/>
        <v>5612ARCELOR (BERTON SICARD)</v>
      </c>
      <c r="B8394" s="1">
        <v>5612</v>
      </c>
      <c r="C8394" s="1" t="s">
        <v>32898</v>
      </c>
      <c r="D8394" s="1" t="s">
        <v>78</v>
      </c>
      <c r="E8394" s="1" t="s">
        <v>2514</v>
      </c>
      <c r="F8394" s="1" t="s">
        <v>32900</v>
      </c>
      <c r="G8394" s="1" t="s">
        <v>655</v>
      </c>
      <c r="H8394">
        <v>5612</v>
      </c>
      <c r="I8394" s="1" t="s">
        <v>41</v>
      </c>
      <c r="J8394">
        <v>20</v>
      </c>
    </row>
    <row r="8395" spans="1:10" hidden="1" x14ac:dyDescent="0.25">
      <c r="A8395" s="24" t="str">
        <f t="shared" si="132"/>
        <v>6671ARCELOR (BERTON SICARD)</v>
      </c>
      <c r="B8395" s="1">
        <v>6671</v>
      </c>
      <c r="C8395" s="1" t="s">
        <v>32898</v>
      </c>
      <c r="D8395" s="1" t="s">
        <v>78</v>
      </c>
      <c r="E8395" s="1" t="s">
        <v>2517</v>
      </c>
      <c r="F8395" s="1" t="s">
        <v>32900</v>
      </c>
      <c r="G8395" s="1" t="s">
        <v>655</v>
      </c>
      <c r="H8395">
        <v>6671</v>
      </c>
      <c r="I8395" s="1" t="s">
        <v>41</v>
      </c>
      <c r="J8395">
        <v>10</v>
      </c>
    </row>
    <row r="8396" spans="1:10" hidden="1" x14ac:dyDescent="0.25">
      <c r="A8396" s="24" t="str">
        <f t="shared" ref="A8396:A8459" si="133">B8396&amp;F8396</f>
        <v>6672ARCELOR (BERTON SICARD)</v>
      </c>
      <c r="B8396" s="1">
        <v>6672</v>
      </c>
      <c r="C8396" s="1" t="s">
        <v>32898</v>
      </c>
      <c r="D8396" s="1" t="s">
        <v>78</v>
      </c>
      <c r="E8396" s="1" t="s">
        <v>2518</v>
      </c>
      <c r="F8396" s="1" t="s">
        <v>32900</v>
      </c>
      <c r="G8396" s="1" t="s">
        <v>655</v>
      </c>
      <c r="H8396">
        <v>6672</v>
      </c>
      <c r="I8396" s="1" t="s">
        <v>41</v>
      </c>
      <c r="J8396">
        <v>10</v>
      </c>
    </row>
    <row r="8397" spans="1:10" hidden="1" x14ac:dyDescent="0.25">
      <c r="A8397" s="24" t="str">
        <f t="shared" si="133"/>
        <v>6673ARCELOR (BERTON SICARD)</v>
      </c>
      <c r="B8397" s="1">
        <v>6673</v>
      </c>
      <c r="C8397" s="1" t="s">
        <v>32898</v>
      </c>
      <c r="D8397" s="1" t="s">
        <v>78</v>
      </c>
      <c r="E8397" s="1" t="s">
        <v>2519</v>
      </c>
      <c r="F8397" s="1" t="s">
        <v>32900</v>
      </c>
      <c r="G8397" s="1" t="s">
        <v>655</v>
      </c>
      <c r="H8397">
        <v>6673</v>
      </c>
      <c r="I8397" s="1" t="s">
        <v>41</v>
      </c>
      <c r="J8397">
        <v>4</v>
      </c>
    </row>
    <row r="8398" spans="1:10" hidden="1" x14ac:dyDescent="0.25">
      <c r="A8398" s="24" t="str">
        <f t="shared" si="133"/>
        <v>6678ARCELOR (BERTON SICARD)</v>
      </c>
      <c r="B8398" s="1">
        <v>6678</v>
      </c>
      <c r="C8398" s="1" t="s">
        <v>32898</v>
      </c>
      <c r="D8398" s="1" t="s">
        <v>78</v>
      </c>
      <c r="E8398" s="1" t="s">
        <v>2523</v>
      </c>
      <c r="F8398" s="1" t="s">
        <v>32900</v>
      </c>
      <c r="G8398" s="1" t="s">
        <v>655</v>
      </c>
      <c r="H8398">
        <v>6678</v>
      </c>
      <c r="I8398" s="1" t="s">
        <v>41</v>
      </c>
      <c r="J8398">
        <v>10</v>
      </c>
    </row>
    <row r="8399" spans="1:10" hidden="1" x14ac:dyDescent="0.25">
      <c r="A8399" s="24" t="str">
        <f t="shared" si="133"/>
        <v>8612ARCELOR (BERTON SICARD)</v>
      </c>
      <c r="B8399" s="1">
        <v>8612</v>
      </c>
      <c r="C8399" s="1" t="s">
        <v>32898</v>
      </c>
      <c r="D8399" s="1" t="s">
        <v>78</v>
      </c>
      <c r="E8399" s="1" t="s">
        <v>2610</v>
      </c>
      <c r="F8399" s="1" t="s">
        <v>32900</v>
      </c>
      <c r="G8399" s="1" t="s">
        <v>655</v>
      </c>
      <c r="H8399">
        <v>8612</v>
      </c>
      <c r="I8399" s="1" t="s">
        <v>41</v>
      </c>
      <c r="J8399">
        <v>50</v>
      </c>
    </row>
    <row r="8400" spans="1:10" hidden="1" x14ac:dyDescent="0.25">
      <c r="A8400" s="24" t="str">
        <f t="shared" si="133"/>
        <v>9580ARCELOR (BERTON SICARD)</v>
      </c>
      <c r="B8400" s="1">
        <v>9580</v>
      </c>
      <c r="C8400" s="1" t="s">
        <v>32898</v>
      </c>
      <c r="D8400" s="1" t="s">
        <v>78</v>
      </c>
      <c r="E8400" s="1" t="s">
        <v>2539</v>
      </c>
      <c r="F8400" s="1" t="s">
        <v>32900</v>
      </c>
      <c r="G8400" s="1" t="s">
        <v>655</v>
      </c>
      <c r="H8400">
        <v>9580</v>
      </c>
      <c r="I8400" s="1" t="s">
        <v>41</v>
      </c>
      <c r="J8400">
        <v>8</v>
      </c>
    </row>
    <row r="8401" spans="1:10" hidden="1" x14ac:dyDescent="0.25">
      <c r="A8401" s="24" t="str">
        <f t="shared" si="133"/>
        <v>9581ARCELOR (BERTON SICARD)</v>
      </c>
      <c r="B8401" s="1">
        <v>9581</v>
      </c>
      <c r="C8401" s="1" t="s">
        <v>32898</v>
      </c>
      <c r="D8401" s="1" t="s">
        <v>78</v>
      </c>
      <c r="E8401" s="1" t="s">
        <v>2540</v>
      </c>
      <c r="F8401" s="1" t="s">
        <v>32900</v>
      </c>
      <c r="G8401" s="1" t="s">
        <v>655</v>
      </c>
      <c r="H8401">
        <v>9581</v>
      </c>
      <c r="I8401" s="1" t="s">
        <v>41</v>
      </c>
      <c r="J8401">
        <v>8</v>
      </c>
    </row>
    <row r="8402" spans="1:10" hidden="1" x14ac:dyDescent="0.25">
      <c r="A8402" s="24" t="str">
        <f t="shared" si="133"/>
        <v>9700ARCELOR (BERTON SICARD)</v>
      </c>
      <c r="B8402" s="1">
        <v>9700</v>
      </c>
      <c r="C8402" s="1" t="s">
        <v>32898</v>
      </c>
      <c r="D8402" s="1" t="s">
        <v>78</v>
      </c>
      <c r="E8402" s="1" t="s">
        <v>2542</v>
      </c>
      <c r="F8402" s="1" t="s">
        <v>32900</v>
      </c>
      <c r="G8402" s="1" t="s">
        <v>655</v>
      </c>
      <c r="H8402">
        <v>9700</v>
      </c>
      <c r="I8402" s="1" t="s">
        <v>41</v>
      </c>
      <c r="J8402">
        <v>4</v>
      </c>
    </row>
    <row r="8403" spans="1:10" hidden="1" x14ac:dyDescent="0.25">
      <c r="A8403" s="24" t="str">
        <f t="shared" si="133"/>
        <v>9701ARCELOR (BERTON SICARD)</v>
      </c>
      <c r="B8403" s="1">
        <v>9701</v>
      </c>
      <c r="C8403" s="1" t="s">
        <v>32898</v>
      </c>
      <c r="D8403" s="1" t="s">
        <v>78</v>
      </c>
      <c r="E8403" s="1" t="s">
        <v>2543</v>
      </c>
      <c r="F8403" s="1" t="s">
        <v>32900</v>
      </c>
      <c r="G8403" s="1" t="s">
        <v>655</v>
      </c>
      <c r="H8403">
        <v>9701</v>
      </c>
      <c r="I8403" s="1" t="s">
        <v>41</v>
      </c>
      <c r="J8403">
        <v>4</v>
      </c>
    </row>
    <row r="8404" spans="1:10" hidden="1" x14ac:dyDescent="0.25">
      <c r="A8404" s="24" t="str">
        <f t="shared" si="133"/>
        <v>9702ARCELOR (BERTON SICARD)</v>
      </c>
      <c r="B8404" s="1">
        <v>9702</v>
      </c>
      <c r="C8404" s="1" t="s">
        <v>32898</v>
      </c>
      <c r="D8404" s="1" t="s">
        <v>78</v>
      </c>
      <c r="E8404" s="1" t="s">
        <v>2544</v>
      </c>
      <c r="F8404" s="1" t="s">
        <v>32900</v>
      </c>
      <c r="G8404" s="1" t="s">
        <v>655</v>
      </c>
      <c r="H8404">
        <v>9702</v>
      </c>
      <c r="I8404" s="1" t="s">
        <v>41</v>
      </c>
      <c r="J8404">
        <v>4</v>
      </c>
    </row>
    <row r="8405" spans="1:10" hidden="1" x14ac:dyDescent="0.25">
      <c r="A8405" s="24" t="str">
        <f t="shared" si="133"/>
        <v>9703ARCELOR (BERTON SICARD)</v>
      </c>
      <c r="B8405" s="1">
        <v>9703</v>
      </c>
      <c r="C8405" s="1" t="s">
        <v>32898</v>
      </c>
      <c r="D8405" s="1" t="s">
        <v>78</v>
      </c>
      <c r="E8405" s="1" t="s">
        <v>2545</v>
      </c>
      <c r="F8405" s="1" t="s">
        <v>32900</v>
      </c>
      <c r="G8405" s="1" t="s">
        <v>655</v>
      </c>
      <c r="H8405">
        <v>9703</v>
      </c>
      <c r="I8405" s="1" t="s">
        <v>41</v>
      </c>
      <c r="J8405">
        <v>4</v>
      </c>
    </row>
    <row r="8406" spans="1:10" hidden="1" x14ac:dyDescent="0.25">
      <c r="A8406" s="24" t="str">
        <f t="shared" si="133"/>
        <v>9712ARCELOR (BERTON SICARD)</v>
      </c>
      <c r="B8406" s="1">
        <v>9712</v>
      </c>
      <c r="C8406" s="1" t="s">
        <v>32898</v>
      </c>
      <c r="D8406" s="1" t="s">
        <v>78</v>
      </c>
      <c r="E8406" s="1" t="s">
        <v>2546</v>
      </c>
      <c r="F8406" s="1" t="s">
        <v>32900</v>
      </c>
      <c r="G8406" s="1" t="s">
        <v>655</v>
      </c>
      <c r="H8406">
        <v>9712</v>
      </c>
      <c r="I8406" s="1" t="s">
        <v>41</v>
      </c>
      <c r="J8406">
        <v>1</v>
      </c>
    </row>
    <row r="8407" spans="1:10" hidden="1" x14ac:dyDescent="0.25">
      <c r="A8407" s="24" t="str">
        <f t="shared" si="133"/>
        <v>9713ARCELOR (BERTON SICARD)</v>
      </c>
      <c r="B8407" s="1">
        <v>9713</v>
      </c>
      <c r="C8407" s="1" t="s">
        <v>32898</v>
      </c>
      <c r="D8407" s="1" t="s">
        <v>78</v>
      </c>
      <c r="E8407" s="1" t="s">
        <v>2547</v>
      </c>
      <c r="F8407" s="1" t="s">
        <v>32900</v>
      </c>
      <c r="G8407" s="1" t="s">
        <v>655</v>
      </c>
      <c r="H8407">
        <v>9713</v>
      </c>
      <c r="I8407" s="1" t="s">
        <v>41</v>
      </c>
      <c r="J8407">
        <v>1</v>
      </c>
    </row>
    <row r="8408" spans="1:10" hidden="1" x14ac:dyDescent="0.25">
      <c r="A8408" s="24" t="str">
        <f t="shared" si="133"/>
        <v>460091ARCELOR (BERTON SICARD)</v>
      </c>
      <c r="B8408" s="1">
        <v>460091</v>
      </c>
      <c r="C8408" s="1" t="s">
        <v>32898</v>
      </c>
      <c r="D8408" s="1" t="s">
        <v>78</v>
      </c>
      <c r="E8408" s="1" t="s">
        <v>2627</v>
      </c>
      <c r="F8408" s="1" t="s">
        <v>32900</v>
      </c>
      <c r="G8408" s="1" t="s">
        <v>655</v>
      </c>
      <c r="H8408">
        <v>460091</v>
      </c>
      <c r="I8408" s="1" t="s">
        <v>41</v>
      </c>
      <c r="J8408">
        <v>1</v>
      </c>
    </row>
    <row r="8409" spans="1:10" hidden="1" x14ac:dyDescent="0.25">
      <c r="A8409" s="24" t="str">
        <f t="shared" si="133"/>
        <v>460092ARCELOR (BERTON SICARD)</v>
      </c>
      <c r="B8409" s="1">
        <v>460092</v>
      </c>
      <c r="C8409" s="1" t="s">
        <v>32898</v>
      </c>
      <c r="D8409" s="1" t="s">
        <v>78</v>
      </c>
      <c r="E8409" s="1" t="s">
        <v>2628</v>
      </c>
      <c r="F8409" s="1" t="s">
        <v>32900</v>
      </c>
      <c r="G8409" s="1" t="s">
        <v>655</v>
      </c>
      <c r="H8409">
        <v>460092</v>
      </c>
      <c r="I8409" s="1" t="s">
        <v>41</v>
      </c>
      <c r="J8409">
        <v>1</v>
      </c>
    </row>
    <row r="8410" spans="1:10" hidden="1" x14ac:dyDescent="0.25">
      <c r="A8410" s="24" t="str">
        <f t="shared" si="133"/>
        <v>460093ARCELOR (BERTON SICARD)</v>
      </c>
      <c r="B8410" s="1">
        <v>460093</v>
      </c>
      <c r="C8410" s="1" t="s">
        <v>32898</v>
      </c>
      <c r="D8410" s="1" t="s">
        <v>78</v>
      </c>
      <c r="E8410" s="1" t="s">
        <v>2629</v>
      </c>
      <c r="F8410" s="1" t="s">
        <v>32900</v>
      </c>
      <c r="G8410" s="1" t="s">
        <v>655</v>
      </c>
      <c r="H8410">
        <v>460093</v>
      </c>
      <c r="I8410" s="1" t="s">
        <v>41</v>
      </c>
      <c r="J8410">
        <v>1</v>
      </c>
    </row>
    <row r="8411" spans="1:10" hidden="1" x14ac:dyDescent="0.25">
      <c r="A8411" s="24" t="str">
        <f t="shared" si="133"/>
        <v>460094ARCELOR (BERTON SICARD)</v>
      </c>
      <c r="B8411" s="1">
        <v>460094</v>
      </c>
      <c r="C8411" s="1" t="s">
        <v>32898</v>
      </c>
      <c r="D8411" s="1" t="s">
        <v>78</v>
      </c>
      <c r="E8411" s="1" t="s">
        <v>2630</v>
      </c>
      <c r="F8411" s="1" t="s">
        <v>32900</v>
      </c>
      <c r="G8411" s="1" t="s">
        <v>655</v>
      </c>
      <c r="H8411">
        <v>460094</v>
      </c>
      <c r="I8411" s="1" t="s">
        <v>41</v>
      </c>
      <c r="J8411">
        <v>1</v>
      </c>
    </row>
    <row r="8412" spans="1:10" hidden="1" x14ac:dyDescent="0.25">
      <c r="A8412" s="24" t="str">
        <f t="shared" si="133"/>
        <v>550035ARCELOR (BERTON SICARD)</v>
      </c>
      <c r="B8412" s="1">
        <v>550035</v>
      </c>
      <c r="C8412" s="1" t="s">
        <v>32898</v>
      </c>
      <c r="D8412" s="1" t="s">
        <v>78</v>
      </c>
      <c r="E8412" s="1" t="s">
        <v>2562</v>
      </c>
      <c r="F8412" s="1" t="s">
        <v>32900</v>
      </c>
      <c r="G8412" s="1" t="s">
        <v>655</v>
      </c>
      <c r="H8412">
        <v>550035</v>
      </c>
      <c r="I8412" s="1" t="s">
        <v>41</v>
      </c>
      <c r="J8412">
        <v>1</v>
      </c>
    </row>
    <row r="8413" spans="1:10" hidden="1" x14ac:dyDescent="0.25">
      <c r="A8413" s="24" t="str">
        <f t="shared" si="133"/>
        <v>960038ARCELOR (BERTON SICARD)</v>
      </c>
      <c r="B8413" s="1">
        <v>960038</v>
      </c>
      <c r="C8413" s="1" t="s">
        <v>32898</v>
      </c>
      <c r="D8413" s="1" t="s">
        <v>78</v>
      </c>
      <c r="E8413" s="1" t="s">
        <v>2631</v>
      </c>
      <c r="F8413" s="1" t="s">
        <v>32900</v>
      </c>
      <c r="G8413" s="1" t="s">
        <v>655</v>
      </c>
      <c r="H8413">
        <v>960038</v>
      </c>
      <c r="I8413" s="1" t="s">
        <v>41</v>
      </c>
      <c r="J8413">
        <v>10</v>
      </c>
    </row>
    <row r="8414" spans="1:10" hidden="1" x14ac:dyDescent="0.25">
      <c r="A8414" s="24" t="str">
        <f t="shared" si="133"/>
        <v>1861ARCELOR (BERTON SICARD)</v>
      </c>
      <c r="B8414" s="1">
        <v>1861</v>
      </c>
      <c r="C8414" s="1" t="s">
        <v>32898</v>
      </c>
      <c r="D8414" s="1" t="s">
        <v>78</v>
      </c>
      <c r="E8414" s="1" t="s">
        <v>2323</v>
      </c>
      <c r="F8414" s="1" t="s">
        <v>32900</v>
      </c>
      <c r="G8414" s="1" t="s">
        <v>655</v>
      </c>
      <c r="H8414">
        <v>1861</v>
      </c>
      <c r="I8414" s="1" t="s">
        <v>41</v>
      </c>
      <c r="J8414">
        <v>1</v>
      </c>
    </row>
    <row r="8415" spans="1:10" hidden="1" x14ac:dyDescent="0.25">
      <c r="A8415" s="24" t="str">
        <f t="shared" si="133"/>
        <v>5871ARCELOR (BERTON SICARD)</v>
      </c>
      <c r="B8415" s="1">
        <v>5871</v>
      </c>
      <c r="C8415" s="1" t="s">
        <v>32898</v>
      </c>
      <c r="D8415" s="1" t="s">
        <v>78</v>
      </c>
      <c r="E8415" s="1" t="s">
        <v>2088</v>
      </c>
      <c r="F8415" s="1" t="s">
        <v>32900</v>
      </c>
      <c r="G8415" s="1" t="s">
        <v>655</v>
      </c>
      <c r="H8415">
        <v>5871</v>
      </c>
      <c r="I8415" s="1" t="s">
        <v>41</v>
      </c>
      <c r="J8415">
        <v>1</v>
      </c>
    </row>
    <row r="8416" spans="1:10" hidden="1" x14ac:dyDescent="0.25">
      <c r="A8416" s="24" t="str">
        <f t="shared" si="133"/>
        <v>560011ARCELOR (BERTON SICARD)</v>
      </c>
      <c r="B8416" s="1">
        <v>560011</v>
      </c>
      <c r="C8416" s="1" t="s">
        <v>32898</v>
      </c>
      <c r="D8416" s="1" t="s">
        <v>78</v>
      </c>
      <c r="E8416" s="1" t="s">
        <v>1989</v>
      </c>
      <c r="F8416" s="1" t="s">
        <v>32900</v>
      </c>
      <c r="G8416" s="1" t="s">
        <v>655</v>
      </c>
      <c r="H8416">
        <v>560011</v>
      </c>
      <c r="I8416" s="1" t="s">
        <v>41</v>
      </c>
      <c r="J8416">
        <v>1</v>
      </c>
    </row>
    <row r="8417" spans="1:10" hidden="1" x14ac:dyDescent="0.25">
      <c r="A8417" s="24" t="str">
        <f t="shared" si="133"/>
        <v>9923ARCELOR (BERTON SICARD)</v>
      </c>
      <c r="B8417" s="1">
        <v>9923</v>
      </c>
      <c r="C8417" s="1" t="s">
        <v>32898</v>
      </c>
      <c r="D8417" s="1" t="s">
        <v>78</v>
      </c>
      <c r="E8417" s="1" t="s">
        <v>2142</v>
      </c>
      <c r="F8417" s="1" t="s">
        <v>32900</v>
      </c>
      <c r="G8417" s="1" t="s">
        <v>655</v>
      </c>
      <c r="H8417">
        <v>9923</v>
      </c>
      <c r="I8417" s="1" t="s">
        <v>41</v>
      </c>
      <c r="J8417">
        <v>1</v>
      </c>
    </row>
    <row r="8418" spans="1:10" hidden="1" x14ac:dyDescent="0.25">
      <c r="A8418" s="24" t="str">
        <f t="shared" si="133"/>
        <v>A50075ARCELOR (BERTON SICARD)</v>
      </c>
      <c r="B8418" s="1" t="s">
        <v>2638</v>
      </c>
      <c r="C8418" s="1" t="s">
        <v>32898</v>
      </c>
      <c r="D8418" s="1" t="s">
        <v>78</v>
      </c>
      <c r="E8418" s="1" t="s">
        <v>2639</v>
      </c>
      <c r="F8418" s="1" t="s">
        <v>32900</v>
      </c>
      <c r="G8418" s="1" t="s">
        <v>655</v>
      </c>
      <c r="H8418" t="s">
        <v>2638</v>
      </c>
      <c r="I8418" s="1" t="s">
        <v>41</v>
      </c>
      <c r="J8418">
        <v>4</v>
      </c>
    </row>
    <row r="8419" spans="1:10" hidden="1" x14ac:dyDescent="0.25">
      <c r="A8419" s="24" t="str">
        <f t="shared" si="133"/>
        <v>A5023ARCELOR (BERTON SICARD)</v>
      </c>
      <c r="B8419" s="1" t="s">
        <v>2665</v>
      </c>
      <c r="C8419" s="1" t="s">
        <v>32898</v>
      </c>
      <c r="D8419" s="1" t="s">
        <v>78</v>
      </c>
      <c r="E8419" s="1" t="s">
        <v>2666</v>
      </c>
      <c r="F8419" s="1" t="s">
        <v>32900</v>
      </c>
      <c r="G8419" s="1" t="s">
        <v>655</v>
      </c>
      <c r="H8419" t="s">
        <v>2665</v>
      </c>
      <c r="I8419" s="1" t="s">
        <v>41</v>
      </c>
      <c r="J8419">
        <v>1</v>
      </c>
    </row>
    <row r="8420" spans="1:10" hidden="1" x14ac:dyDescent="0.25">
      <c r="A8420" s="24" t="str">
        <f t="shared" si="133"/>
        <v>A5024ARCELOR (BERTON SICARD)</v>
      </c>
      <c r="B8420" s="1" t="s">
        <v>2667</v>
      </c>
      <c r="C8420" s="1" t="s">
        <v>32898</v>
      </c>
      <c r="D8420" s="1" t="s">
        <v>78</v>
      </c>
      <c r="E8420" s="1" t="s">
        <v>2668</v>
      </c>
      <c r="F8420" s="1" t="s">
        <v>32900</v>
      </c>
      <c r="G8420" s="1" t="s">
        <v>655</v>
      </c>
      <c r="H8420" t="s">
        <v>2667</v>
      </c>
      <c r="I8420" s="1" t="s">
        <v>41</v>
      </c>
      <c r="J8420">
        <v>1</v>
      </c>
    </row>
    <row r="8421" spans="1:10" hidden="1" x14ac:dyDescent="0.25">
      <c r="A8421" s="24" t="str">
        <f t="shared" si="133"/>
        <v>A5025ARCELOR (BERTON SICARD)</v>
      </c>
      <c r="B8421" s="1" t="s">
        <v>2669</v>
      </c>
      <c r="C8421" s="1" t="s">
        <v>32898</v>
      </c>
      <c r="D8421" s="1" t="s">
        <v>78</v>
      </c>
      <c r="E8421" s="1" t="s">
        <v>2670</v>
      </c>
      <c r="F8421" s="1" t="s">
        <v>32900</v>
      </c>
      <c r="G8421" s="1" t="s">
        <v>655</v>
      </c>
      <c r="H8421" t="s">
        <v>2669</v>
      </c>
      <c r="I8421" s="1" t="s">
        <v>41</v>
      </c>
      <c r="J8421">
        <v>1</v>
      </c>
    </row>
    <row r="8422" spans="1:10" hidden="1" x14ac:dyDescent="0.25">
      <c r="A8422" s="24" t="str">
        <f t="shared" si="133"/>
        <v>A5027ARCELOR (BERTON SICARD)</v>
      </c>
      <c r="B8422" s="1" t="s">
        <v>2673</v>
      </c>
      <c r="C8422" s="1" t="s">
        <v>32898</v>
      </c>
      <c r="D8422" s="1" t="s">
        <v>78</v>
      </c>
      <c r="E8422" s="1" t="s">
        <v>2674</v>
      </c>
      <c r="F8422" s="1" t="s">
        <v>32900</v>
      </c>
      <c r="G8422" s="1" t="s">
        <v>655</v>
      </c>
      <c r="H8422" t="s">
        <v>2673</v>
      </c>
      <c r="I8422" s="1" t="s">
        <v>41</v>
      </c>
      <c r="J8422">
        <v>1</v>
      </c>
    </row>
    <row r="8423" spans="1:10" hidden="1" x14ac:dyDescent="0.25">
      <c r="A8423" s="24" t="str">
        <f t="shared" si="133"/>
        <v>A5030ARCELOR (BERTON SICARD)</v>
      </c>
      <c r="B8423" s="1" t="s">
        <v>2679</v>
      </c>
      <c r="C8423" s="1" t="s">
        <v>32898</v>
      </c>
      <c r="D8423" s="1" t="s">
        <v>78</v>
      </c>
      <c r="E8423" s="1" t="s">
        <v>2680</v>
      </c>
      <c r="F8423" s="1" t="s">
        <v>32900</v>
      </c>
      <c r="G8423" s="1" t="s">
        <v>655</v>
      </c>
      <c r="H8423" t="s">
        <v>2679</v>
      </c>
      <c r="I8423" s="1" t="s">
        <v>41</v>
      </c>
      <c r="J8423">
        <v>1</v>
      </c>
    </row>
    <row r="8424" spans="1:10" hidden="1" x14ac:dyDescent="0.25">
      <c r="A8424" s="24" t="str">
        <f t="shared" si="133"/>
        <v>A5038ARCELOR (BERTON SICARD)</v>
      </c>
      <c r="B8424" s="1" t="s">
        <v>2681</v>
      </c>
      <c r="C8424" s="1" t="s">
        <v>32898</v>
      </c>
      <c r="D8424" s="1" t="s">
        <v>78</v>
      </c>
      <c r="E8424" s="1" t="s">
        <v>2682</v>
      </c>
      <c r="F8424" s="1" t="s">
        <v>32900</v>
      </c>
      <c r="G8424" s="1" t="s">
        <v>655</v>
      </c>
      <c r="H8424" t="s">
        <v>2681</v>
      </c>
      <c r="I8424" s="1" t="s">
        <v>41</v>
      </c>
      <c r="J8424">
        <v>100</v>
      </c>
    </row>
    <row r="8425" spans="1:10" hidden="1" x14ac:dyDescent="0.25">
      <c r="A8425" s="24" t="str">
        <f t="shared" si="133"/>
        <v>A5039ARCELOR (BERTON SICARD)</v>
      </c>
      <c r="B8425" s="1" t="s">
        <v>2683</v>
      </c>
      <c r="C8425" s="1" t="s">
        <v>32898</v>
      </c>
      <c r="D8425" s="1" t="s">
        <v>78</v>
      </c>
      <c r="E8425" s="1" t="s">
        <v>2684</v>
      </c>
      <c r="F8425" s="1" t="s">
        <v>32900</v>
      </c>
      <c r="G8425" s="1" t="s">
        <v>655</v>
      </c>
      <c r="H8425" t="s">
        <v>2683</v>
      </c>
      <c r="I8425" s="1" t="s">
        <v>41</v>
      </c>
      <c r="J8425">
        <v>1</v>
      </c>
    </row>
    <row r="8426" spans="1:10" hidden="1" x14ac:dyDescent="0.25">
      <c r="A8426" s="24" t="str">
        <f t="shared" si="133"/>
        <v>A5061ARCELOR (BERTON SICARD)</v>
      </c>
      <c r="B8426" s="1" t="s">
        <v>2695</v>
      </c>
      <c r="C8426" s="1" t="s">
        <v>32898</v>
      </c>
      <c r="D8426" s="1" t="s">
        <v>78</v>
      </c>
      <c r="E8426" s="1" t="s">
        <v>2696</v>
      </c>
      <c r="F8426" s="1" t="s">
        <v>32900</v>
      </c>
      <c r="G8426" s="1" t="s">
        <v>655</v>
      </c>
      <c r="H8426" t="s">
        <v>2695</v>
      </c>
      <c r="I8426" s="1" t="s">
        <v>41</v>
      </c>
      <c r="J8426">
        <v>1</v>
      </c>
    </row>
    <row r="8427" spans="1:10" hidden="1" x14ac:dyDescent="0.25">
      <c r="A8427" s="24" t="str">
        <f t="shared" si="133"/>
        <v>A5062ARCELOR (BERTON SICARD)</v>
      </c>
      <c r="B8427" s="1" t="s">
        <v>2697</v>
      </c>
      <c r="C8427" s="1" t="s">
        <v>32898</v>
      </c>
      <c r="D8427" s="1" t="s">
        <v>78</v>
      </c>
      <c r="E8427" s="1" t="s">
        <v>2698</v>
      </c>
      <c r="F8427" s="1" t="s">
        <v>32900</v>
      </c>
      <c r="G8427" s="1" t="s">
        <v>655</v>
      </c>
      <c r="H8427" t="s">
        <v>2697</v>
      </c>
      <c r="I8427" s="1" t="s">
        <v>41</v>
      </c>
      <c r="J8427">
        <v>1</v>
      </c>
    </row>
    <row r="8428" spans="1:10" hidden="1" x14ac:dyDescent="0.25">
      <c r="A8428" s="24" t="str">
        <f t="shared" si="133"/>
        <v>A5063ARCELOR (BERTON SICARD)</v>
      </c>
      <c r="B8428" s="1" t="s">
        <v>2699</v>
      </c>
      <c r="C8428" s="1" t="s">
        <v>32898</v>
      </c>
      <c r="D8428" s="1" t="s">
        <v>78</v>
      </c>
      <c r="E8428" s="1" t="s">
        <v>2700</v>
      </c>
      <c r="F8428" s="1" t="s">
        <v>32900</v>
      </c>
      <c r="G8428" s="1" t="s">
        <v>655</v>
      </c>
      <c r="H8428" t="s">
        <v>2699</v>
      </c>
      <c r="I8428" s="1" t="s">
        <v>41</v>
      </c>
      <c r="J8428">
        <v>1</v>
      </c>
    </row>
    <row r="8429" spans="1:10" hidden="1" x14ac:dyDescent="0.25">
      <c r="A8429" s="24" t="str">
        <f t="shared" si="133"/>
        <v>A5065ARCELOR (BERTON SICARD)</v>
      </c>
      <c r="B8429" s="1" t="s">
        <v>2701</v>
      </c>
      <c r="C8429" s="1" t="s">
        <v>32898</v>
      </c>
      <c r="D8429" s="1" t="s">
        <v>78</v>
      </c>
      <c r="E8429" s="1" t="s">
        <v>2702</v>
      </c>
      <c r="F8429" s="1" t="s">
        <v>32900</v>
      </c>
      <c r="G8429" s="1" t="s">
        <v>655</v>
      </c>
      <c r="H8429" t="s">
        <v>2701</v>
      </c>
      <c r="I8429" s="1" t="s">
        <v>41</v>
      </c>
      <c r="J8429">
        <v>1</v>
      </c>
    </row>
    <row r="8430" spans="1:10" hidden="1" x14ac:dyDescent="0.25">
      <c r="A8430" s="24" t="str">
        <f t="shared" si="133"/>
        <v>A5071NARCELOR (BERTON SICARD)</v>
      </c>
      <c r="B8430" s="1" t="s">
        <v>2705</v>
      </c>
      <c r="C8430" s="1" t="s">
        <v>32898</v>
      </c>
      <c r="D8430" s="1" t="s">
        <v>78</v>
      </c>
      <c r="E8430" s="1" t="s">
        <v>2706</v>
      </c>
      <c r="F8430" s="1" t="s">
        <v>32900</v>
      </c>
      <c r="G8430" s="1" t="s">
        <v>655</v>
      </c>
      <c r="H8430" t="s">
        <v>2705</v>
      </c>
      <c r="I8430" s="1" t="s">
        <v>41</v>
      </c>
      <c r="J8430">
        <v>1</v>
      </c>
    </row>
    <row r="8431" spans="1:10" hidden="1" x14ac:dyDescent="0.25">
      <c r="A8431" s="24" t="str">
        <f t="shared" si="133"/>
        <v>A5072NARCELOR (BERTON SICARD)</v>
      </c>
      <c r="B8431" s="1" t="s">
        <v>2707</v>
      </c>
      <c r="C8431" s="1" t="s">
        <v>32898</v>
      </c>
      <c r="D8431" s="1" t="s">
        <v>32837</v>
      </c>
      <c r="E8431" s="1" t="s">
        <v>2708</v>
      </c>
      <c r="F8431" s="1" t="s">
        <v>32900</v>
      </c>
      <c r="G8431" s="1" t="s">
        <v>655</v>
      </c>
      <c r="H8431" t="s">
        <v>2707</v>
      </c>
      <c r="I8431" s="1" t="s">
        <v>41</v>
      </c>
      <c r="J8431">
        <v>1</v>
      </c>
    </row>
    <row r="8432" spans="1:10" hidden="1" x14ac:dyDescent="0.25">
      <c r="A8432" s="24" t="str">
        <f t="shared" si="133"/>
        <v>A5076ARCELOR (BERTON SICARD)</v>
      </c>
      <c r="B8432" s="1" t="s">
        <v>2709</v>
      </c>
      <c r="C8432" s="1" t="s">
        <v>32898</v>
      </c>
      <c r="D8432" s="1" t="s">
        <v>78</v>
      </c>
      <c r="E8432" s="1" t="s">
        <v>2710</v>
      </c>
      <c r="F8432" s="1" t="s">
        <v>32900</v>
      </c>
      <c r="G8432" s="1" t="s">
        <v>655</v>
      </c>
      <c r="H8432" t="s">
        <v>2709</v>
      </c>
      <c r="I8432" s="1" t="s">
        <v>41</v>
      </c>
      <c r="J8432">
        <v>1</v>
      </c>
    </row>
    <row r="8433" spans="1:10" hidden="1" x14ac:dyDescent="0.25">
      <c r="A8433" s="24" t="str">
        <f t="shared" si="133"/>
        <v>A5090ARCELOR (BERTON SICARD)</v>
      </c>
      <c r="B8433" s="1" t="s">
        <v>2711</v>
      </c>
      <c r="C8433" s="1" t="s">
        <v>32898</v>
      </c>
      <c r="D8433" s="1" t="s">
        <v>78</v>
      </c>
      <c r="E8433" s="1" t="s">
        <v>2712</v>
      </c>
      <c r="F8433" s="1" t="s">
        <v>32900</v>
      </c>
      <c r="G8433" s="1" t="s">
        <v>655</v>
      </c>
      <c r="H8433" t="s">
        <v>2711</v>
      </c>
      <c r="I8433" s="1" t="s">
        <v>41</v>
      </c>
      <c r="J8433">
        <v>1</v>
      </c>
    </row>
    <row r="8434" spans="1:10" hidden="1" x14ac:dyDescent="0.25">
      <c r="A8434" s="24" t="str">
        <f t="shared" si="133"/>
        <v>A5091ARCELOR (BERTON SICARD)</v>
      </c>
      <c r="B8434" s="1" t="s">
        <v>2713</v>
      </c>
      <c r="C8434" s="1" t="s">
        <v>32898</v>
      </c>
      <c r="D8434" s="1" t="s">
        <v>78</v>
      </c>
      <c r="E8434" s="1" t="s">
        <v>2714</v>
      </c>
      <c r="F8434" s="1" t="s">
        <v>32900</v>
      </c>
      <c r="G8434" s="1" t="s">
        <v>655</v>
      </c>
      <c r="H8434" t="s">
        <v>2713</v>
      </c>
      <c r="I8434" s="1" t="s">
        <v>41</v>
      </c>
      <c r="J8434">
        <v>1</v>
      </c>
    </row>
    <row r="8435" spans="1:10" hidden="1" x14ac:dyDescent="0.25">
      <c r="A8435" s="24" t="str">
        <f t="shared" si="133"/>
        <v>A6016-2ARCELOR (BERTON SICARD)</v>
      </c>
      <c r="B8435" s="1" t="s">
        <v>2719</v>
      </c>
      <c r="C8435" s="1" t="s">
        <v>32898</v>
      </c>
      <c r="D8435" s="1" t="s">
        <v>78</v>
      </c>
      <c r="E8435" s="1" t="s">
        <v>2720</v>
      </c>
      <c r="F8435" s="1" t="s">
        <v>32900</v>
      </c>
      <c r="G8435" s="1" t="s">
        <v>655</v>
      </c>
      <c r="H8435" t="s">
        <v>2719</v>
      </c>
      <c r="I8435" s="1" t="s">
        <v>41</v>
      </c>
      <c r="J8435">
        <v>1</v>
      </c>
    </row>
    <row r="8436" spans="1:10" hidden="1" x14ac:dyDescent="0.25">
      <c r="A8436" s="24" t="str">
        <f t="shared" si="133"/>
        <v>A6033ARCELOR (BERTON SICARD)</v>
      </c>
      <c r="B8436" s="1" t="s">
        <v>2721</v>
      </c>
      <c r="C8436" s="1" t="s">
        <v>32898</v>
      </c>
      <c r="D8436" s="1" t="s">
        <v>78</v>
      </c>
      <c r="E8436" s="1" t="s">
        <v>2722</v>
      </c>
      <c r="F8436" s="1" t="s">
        <v>32900</v>
      </c>
      <c r="G8436" s="1" t="s">
        <v>655</v>
      </c>
      <c r="H8436" t="s">
        <v>2721</v>
      </c>
      <c r="I8436" s="1" t="s">
        <v>41</v>
      </c>
      <c r="J8436">
        <v>700</v>
      </c>
    </row>
    <row r="8437" spans="1:10" hidden="1" x14ac:dyDescent="0.25">
      <c r="A8437" s="24" t="str">
        <f t="shared" si="133"/>
        <v>A6036ARCELOR (BERTON SICARD)</v>
      </c>
      <c r="B8437" s="1" t="s">
        <v>2725</v>
      </c>
      <c r="C8437" s="1" t="s">
        <v>32898</v>
      </c>
      <c r="D8437" s="1" t="s">
        <v>78</v>
      </c>
      <c r="E8437" s="1" t="s">
        <v>2726</v>
      </c>
      <c r="F8437" s="1" t="s">
        <v>32900</v>
      </c>
      <c r="G8437" s="1" t="s">
        <v>655</v>
      </c>
      <c r="H8437" t="s">
        <v>2725</v>
      </c>
      <c r="I8437" s="1" t="s">
        <v>41</v>
      </c>
      <c r="J8437">
        <v>200</v>
      </c>
    </row>
    <row r="8438" spans="1:10" hidden="1" x14ac:dyDescent="0.25">
      <c r="A8438" s="24" t="str">
        <f t="shared" si="133"/>
        <v>A6061ARCELOR (BERTON SICARD)</v>
      </c>
      <c r="B8438" s="1" t="s">
        <v>2741</v>
      </c>
      <c r="C8438" s="1" t="s">
        <v>32898</v>
      </c>
      <c r="D8438" s="1" t="s">
        <v>78</v>
      </c>
      <c r="E8438" s="1" t="s">
        <v>2742</v>
      </c>
      <c r="F8438" s="1" t="s">
        <v>32900</v>
      </c>
      <c r="G8438" s="1" t="s">
        <v>655</v>
      </c>
      <c r="H8438" t="s">
        <v>2741</v>
      </c>
      <c r="I8438" s="1" t="s">
        <v>41</v>
      </c>
      <c r="J8438">
        <v>250</v>
      </c>
    </row>
    <row r="8439" spans="1:10" hidden="1" x14ac:dyDescent="0.25">
      <c r="A8439" s="24" t="str">
        <f t="shared" si="133"/>
        <v>A6062ARCELOR (BERTON SICARD)</v>
      </c>
      <c r="B8439" s="1" t="s">
        <v>2743</v>
      </c>
      <c r="C8439" s="1" t="s">
        <v>32898</v>
      </c>
      <c r="D8439" s="1" t="s">
        <v>78</v>
      </c>
      <c r="E8439" s="1" t="s">
        <v>2744</v>
      </c>
      <c r="F8439" s="1" t="s">
        <v>32900</v>
      </c>
      <c r="G8439" s="1" t="s">
        <v>655</v>
      </c>
      <c r="H8439" t="s">
        <v>2743</v>
      </c>
      <c r="I8439" s="1" t="s">
        <v>41</v>
      </c>
      <c r="J8439">
        <v>250</v>
      </c>
    </row>
    <row r="8440" spans="1:10" hidden="1" x14ac:dyDescent="0.25">
      <c r="A8440" s="24" t="str">
        <f t="shared" si="133"/>
        <v>A6082ARCELOR (BERTON SICARD)</v>
      </c>
      <c r="B8440" s="1" t="s">
        <v>2763</v>
      </c>
      <c r="C8440" s="1" t="s">
        <v>32898</v>
      </c>
      <c r="D8440" s="1" t="s">
        <v>78</v>
      </c>
      <c r="E8440" s="1" t="s">
        <v>2764</v>
      </c>
      <c r="F8440" s="1" t="s">
        <v>32900</v>
      </c>
      <c r="G8440" s="1" t="s">
        <v>655</v>
      </c>
      <c r="H8440" t="s">
        <v>2763</v>
      </c>
      <c r="I8440" s="1" t="s">
        <v>41</v>
      </c>
      <c r="J8440">
        <v>10</v>
      </c>
    </row>
    <row r="8441" spans="1:10" hidden="1" x14ac:dyDescent="0.25">
      <c r="A8441" s="24" t="str">
        <f t="shared" si="133"/>
        <v>A6089ARCELOR (BERTON SICARD)</v>
      </c>
      <c r="B8441" s="1" t="s">
        <v>2767</v>
      </c>
      <c r="C8441" s="1" t="s">
        <v>32898</v>
      </c>
      <c r="D8441" s="1" t="s">
        <v>78</v>
      </c>
      <c r="E8441" s="1" t="s">
        <v>2768</v>
      </c>
      <c r="F8441" s="1" t="s">
        <v>32900</v>
      </c>
      <c r="G8441" s="1" t="s">
        <v>655</v>
      </c>
      <c r="H8441" t="s">
        <v>2767</v>
      </c>
      <c r="I8441" s="1" t="s">
        <v>41</v>
      </c>
      <c r="J8441">
        <v>1</v>
      </c>
    </row>
    <row r="8442" spans="1:10" hidden="1" x14ac:dyDescent="0.25">
      <c r="A8442" s="24" t="str">
        <f t="shared" si="133"/>
        <v>CL112ARCELOR (BERTON SICARD)</v>
      </c>
      <c r="B8442" s="1" t="s">
        <v>2779</v>
      </c>
      <c r="C8442" s="1" t="s">
        <v>32898</v>
      </c>
      <c r="D8442" s="1" t="s">
        <v>168</v>
      </c>
      <c r="E8442" s="1" t="s">
        <v>2780</v>
      </c>
      <c r="F8442" s="1" t="s">
        <v>32900</v>
      </c>
      <c r="G8442" s="1" t="s">
        <v>655</v>
      </c>
      <c r="H8442" t="s">
        <v>2779</v>
      </c>
      <c r="I8442" s="1" t="s">
        <v>41</v>
      </c>
      <c r="J8442">
        <v>50</v>
      </c>
    </row>
    <row r="8443" spans="1:10" hidden="1" x14ac:dyDescent="0.25">
      <c r="A8443" s="24" t="str">
        <f t="shared" si="133"/>
        <v>ECROUHM5ARCELOR (BERTON SICARD)</v>
      </c>
      <c r="B8443" s="1" t="s">
        <v>2785</v>
      </c>
      <c r="C8443" s="1" t="s">
        <v>32898</v>
      </c>
      <c r="D8443" s="1" t="s">
        <v>78</v>
      </c>
      <c r="E8443" s="1" t="s">
        <v>2786</v>
      </c>
      <c r="F8443" s="1" t="s">
        <v>32900</v>
      </c>
      <c r="G8443" s="1" t="s">
        <v>655</v>
      </c>
      <c r="H8443" t="s">
        <v>2785</v>
      </c>
      <c r="I8443" s="1" t="s">
        <v>41</v>
      </c>
      <c r="J8443">
        <v>100</v>
      </c>
    </row>
    <row r="8444" spans="1:10" hidden="1" x14ac:dyDescent="0.25">
      <c r="A8444" s="24" t="str">
        <f t="shared" si="133"/>
        <v>ECROUHM6ARCELOR (BERTON SICARD)</v>
      </c>
      <c r="B8444" s="1" t="s">
        <v>2787</v>
      </c>
      <c r="C8444" s="1" t="s">
        <v>32898</v>
      </c>
      <c r="D8444" s="1" t="s">
        <v>78</v>
      </c>
      <c r="E8444" s="1" t="s">
        <v>2788</v>
      </c>
      <c r="F8444" s="1" t="s">
        <v>32900</v>
      </c>
      <c r="G8444" s="1" t="s">
        <v>655</v>
      </c>
      <c r="H8444" t="s">
        <v>2787</v>
      </c>
      <c r="I8444" s="1" t="s">
        <v>41</v>
      </c>
      <c r="J8444">
        <v>100</v>
      </c>
    </row>
    <row r="8445" spans="1:10" hidden="1" x14ac:dyDescent="0.25">
      <c r="A8445" s="24" t="str">
        <f t="shared" si="133"/>
        <v>ECROUHM8ARCELOR (BERTON SICARD)</v>
      </c>
      <c r="B8445" s="1" t="s">
        <v>2789</v>
      </c>
      <c r="C8445" s="1" t="s">
        <v>32898</v>
      </c>
      <c r="D8445" s="1" t="s">
        <v>78</v>
      </c>
      <c r="E8445" s="1" t="s">
        <v>2790</v>
      </c>
      <c r="F8445" s="1" t="s">
        <v>32900</v>
      </c>
      <c r="G8445" s="1" t="s">
        <v>655</v>
      </c>
      <c r="H8445" t="s">
        <v>2789</v>
      </c>
      <c r="I8445" s="1" t="s">
        <v>41</v>
      </c>
      <c r="J8445">
        <v>50</v>
      </c>
    </row>
    <row r="8446" spans="1:10" hidden="1" x14ac:dyDescent="0.25">
      <c r="A8446" s="24" t="str">
        <f t="shared" si="133"/>
        <v>F5000ARCELOR (BERTON SICARD)</v>
      </c>
      <c r="B8446" s="1" t="s">
        <v>2791</v>
      </c>
      <c r="C8446" s="1" t="s">
        <v>32898</v>
      </c>
      <c r="D8446" s="1" t="s">
        <v>78</v>
      </c>
      <c r="E8446" s="1" t="s">
        <v>2792</v>
      </c>
      <c r="F8446" s="1" t="s">
        <v>32900</v>
      </c>
      <c r="G8446" s="1" t="s">
        <v>655</v>
      </c>
      <c r="H8446" t="s">
        <v>2791</v>
      </c>
      <c r="I8446" s="1" t="s">
        <v>41</v>
      </c>
      <c r="J8446">
        <v>1</v>
      </c>
    </row>
    <row r="8447" spans="1:10" hidden="1" x14ac:dyDescent="0.25">
      <c r="A8447" s="24" t="str">
        <f t="shared" si="133"/>
        <v>F5001ARCELOR (BERTON SICARD)</v>
      </c>
      <c r="B8447" s="1" t="s">
        <v>2793</v>
      </c>
      <c r="C8447" s="1" t="s">
        <v>32898</v>
      </c>
      <c r="D8447" s="1" t="s">
        <v>78</v>
      </c>
      <c r="E8447" s="1" t="s">
        <v>2794</v>
      </c>
      <c r="F8447" s="1" t="s">
        <v>32900</v>
      </c>
      <c r="G8447" s="1" t="s">
        <v>655</v>
      </c>
      <c r="H8447" t="s">
        <v>2793</v>
      </c>
      <c r="I8447" s="1" t="s">
        <v>41</v>
      </c>
      <c r="J8447">
        <v>1</v>
      </c>
    </row>
    <row r="8448" spans="1:10" hidden="1" x14ac:dyDescent="0.25">
      <c r="A8448" s="24" t="str">
        <f t="shared" si="133"/>
        <v>F5004ARCELOR (BERTON SICARD)</v>
      </c>
      <c r="B8448" s="1" t="s">
        <v>2797</v>
      </c>
      <c r="C8448" s="1" t="s">
        <v>32898</v>
      </c>
      <c r="D8448" s="1" t="s">
        <v>78</v>
      </c>
      <c r="E8448" s="1" t="s">
        <v>2798</v>
      </c>
      <c r="F8448" s="1" t="s">
        <v>32900</v>
      </c>
      <c r="G8448" s="1" t="s">
        <v>655</v>
      </c>
      <c r="H8448" t="s">
        <v>2797</v>
      </c>
      <c r="I8448" s="1" t="s">
        <v>41</v>
      </c>
      <c r="J8448">
        <v>1</v>
      </c>
    </row>
    <row r="8449" spans="1:10" hidden="1" x14ac:dyDescent="0.25">
      <c r="A8449" s="24" t="str">
        <f t="shared" si="133"/>
        <v>F5007ARCELOR (BERTON SICARD)</v>
      </c>
      <c r="B8449" s="1" t="s">
        <v>2801</v>
      </c>
      <c r="C8449" s="1" t="s">
        <v>32898</v>
      </c>
      <c r="D8449" s="1" t="s">
        <v>78</v>
      </c>
      <c r="E8449" s="1" t="s">
        <v>2802</v>
      </c>
      <c r="F8449" s="1" t="s">
        <v>32900</v>
      </c>
      <c r="G8449" s="1" t="s">
        <v>655</v>
      </c>
      <c r="H8449" t="s">
        <v>2801</v>
      </c>
      <c r="I8449" s="1" t="s">
        <v>41</v>
      </c>
      <c r="J8449">
        <v>1</v>
      </c>
    </row>
    <row r="8450" spans="1:10" hidden="1" x14ac:dyDescent="0.25">
      <c r="A8450" s="24" t="str">
        <f t="shared" si="133"/>
        <v>F5008ARCELOR (BERTON SICARD)</v>
      </c>
      <c r="B8450" s="1" t="s">
        <v>2803</v>
      </c>
      <c r="C8450" s="1" t="s">
        <v>32898</v>
      </c>
      <c r="D8450" s="1" t="s">
        <v>78</v>
      </c>
      <c r="E8450" s="1" t="s">
        <v>2804</v>
      </c>
      <c r="F8450" s="1" t="s">
        <v>32900</v>
      </c>
      <c r="G8450" s="1" t="s">
        <v>655</v>
      </c>
      <c r="H8450" t="s">
        <v>2803</v>
      </c>
      <c r="I8450" s="1" t="s">
        <v>41</v>
      </c>
      <c r="J8450">
        <v>1</v>
      </c>
    </row>
    <row r="8451" spans="1:10" hidden="1" x14ac:dyDescent="0.25">
      <c r="A8451" s="24" t="str">
        <f t="shared" si="133"/>
        <v>F6063ARCELOR (BERTON SICARD)</v>
      </c>
      <c r="B8451" s="1" t="s">
        <v>2809</v>
      </c>
      <c r="C8451" s="1" t="s">
        <v>32898</v>
      </c>
      <c r="D8451" s="1" t="s">
        <v>78</v>
      </c>
      <c r="E8451" s="1" t="s">
        <v>2810</v>
      </c>
      <c r="F8451" s="1" t="s">
        <v>32900</v>
      </c>
      <c r="G8451" s="1" t="s">
        <v>655</v>
      </c>
      <c r="H8451" t="s">
        <v>2809</v>
      </c>
      <c r="I8451" s="1" t="s">
        <v>41</v>
      </c>
      <c r="J8451">
        <v>1</v>
      </c>
    </row>
    <row r="8452" spans="1:10" hidden="1" x14ac:dyDescent="0.25">
      <c r="A8452" s="24" t="str">
        <f t="shared" si="133"/>
        <v>F6064ARCELOR (BERTON SICARD)</v>
      </c>
      <c r="B8452" s="1" t="s">
        <v>2811</v>
      </c>
      <c r="C8452" s="1" t="s">
        <v>32898</v>
      </c>
      <c r="D8452" s="1" t="s">
        <v>78</v>
      </c>
      <c r="E8452" s="1" t="s">
        <v>2812</v>
      </c>
      <c r="F8452" s="1" t="s">
        <v>32900</v>
      </c>
      <c r="G8452" s="1" t="s">
        <v>655</v>
      </c>
      <c r="H8452" t="s">
        <v>2811</v>
      </c>
      <c r="I8452" s="1" t="s">
        <v>41</v>
      </c>
      <c r="J8452">
        <v>1</v>
      </c>
    </row>
    <row r="8453" spans="1:10" hidden="1" x14ac:dyDescent="0.25">
      <c r="A8453" s="24" t="str">
        <f t="shared" si="133"/>
        <v>F6066ARCELOR (BERTON SICARD)</v>
      </c>
      <c r="B8453" s="1" t="s">
        <v>2815</v>
      </c>
      <c r="C8453" s="1" t="s">
        <v>32898</v>
      </c>
      <c r="D8453" s="1" t="s">
        <v>168</v>
      </c>
      <c r="E8453" s="1" t="s">
        <v>2816</v>
      </c>
      <c r="F8453" s="1" t="s">
        <v>32900</v>
      </c>
      <c r="G8453" s="1" t="s">
        <v>655</v>
      </c>
      <c r="H8453" t="s">
        <v>2815</v>
      </c>
      <c r="I8453" s="1" t="s">
        <v>41</v>
      </c>
      <c r="J8453">
        <v>1</v>
      </c>
    </row>
    <row r="8454" spans="1:10" hidden="1" x14ac:dyDescent="0.25">
      <c r="A8454" s="24" t="str">
        <f t="shared" si="133"/>
        <v>F6067ARCELOR (BERTON SICARD)</v>
      </c>
      <c r="B8454" s="1" t="s">
        <v>2817</v>
      </c>
      <c r="C8454" s="1" t="s">
        <v>32898</v>
      </c>
      <c r="D8454" s="1" t="s">
        <v>78</v>
      </c>
      <c r="E8454" s="1" t="s">
        <v>2818</v>
      </c>
      <c r="F8454" s="1" t="s">
        <v>32900</v>
      </c>
      <c r="G8454" s="1" t="s">
        <v>655</v>
      </c>
      <c r="H8454" t="s">
        <v>2817</v>
      </c>
      <c r="I8454" s="1" t="s">
        <v>41</v>
      </c>
      <c r="J8454">
        <v>1</v>
      </c>
    </row>
    <row r="8455" spans="1:10" hidden="1" x14ac:dyDescent="0.25">
      <c r="A8455" s="24" t="str">
        <f t="shared" si="133"/>
        <v>F6070ARCELOR (BERTON SICARD)</v>
      </c>
      <c r="B8455" s="1" t="s">
        <v>2819</v>
      </c>
      <c r="C8455" s="1" t="s">
        <v>32898</v>
      </c>
      <c r="D8455" s="1" t="s">
        <v>78</v>
      </c>
      <c r="E8455" s="1" t="s">
        <v>2820</v>
      </c>
      <c r="F8455" s="1" t="s">
        <v>32900</v>
      </c>
      <c r="G8455" s="1" t="s">
        <v>655</v>
      </c>
      <c r="H8455" t="s">
        <v>2819</v>
      </c>
      <c r="I8455" s="1" t="s">
        <v>41</v>
      </c>
      <c r="J8455">
        <v>1</v>
      </c>
    </row>
    <row r="8456" spans="1:10" hidden="1" x14ac:dyDescent="0.25">
      <c r="A8456" s="24" t="str">
        <f t="shared" si="133"/>
        <v>GC6X50ARCELOR (BERTON SICARD)</v>
      </c>
      <c r="B8456" s="1" t="s">
        <v>2821</v>
      </c>
      <c r="C8456" s="1" t="s">
        <v>32898</v>
      </c>
      <c r="D8456" s="1" t="s">
        <v>78</v>
      </c>
      <c r="E8456" s="1" t="s">
        <v>2822</v>
      </c>
      <c r="F8456" s="1" t="s">
        <v>32900</v>
      </c>
      <c r="G8456" s="1" t="s">
        <v>655</v>
      </c>
      <c r="H8456" t="s">
        <v>2821</v>
      </c>
      <c r="I8456" s="1" t="s">
        <v>41</v>
      </c>
      <c r="J8456">
        <v>20</v>
      </c>
    </row>
    <row r="8457" spans="1:10" hidden="1" x14ac:dyDescent="0.25">
      <c r="A8457" s="24" t="str">
        <f t="shared" si="133"/>
        <v>HM5BORGNARCELOR (BERTON SICARD)</v>
      </c>
      <c r="B8457" s="1" t="s">
        <v>2823</v>
      </c>
      <c r="C8457" s="1" t="s">
        <v>32898</v>
      </c>
      <c r="D8457" s="1" t="s">
        <v>78</v>
      </c>
      <c r="E8457" s="1" t="s">
        <v>2824</v>
      </c>
      <c r="F8457" s="1" t="s">
        <v>32900</v>
      </c>
      <c r="G8457" s="1" t="s">
        <v>655</v>
      </c>
      <c r="H8457" t="s">
        <v>2823</v>
      </c>
      <c r="I8457" s="1" t="s">
        <v>41</v>
      </c>
      <c r="J8457">
        <v>100</v>
      </c>
    </row>
    <row r="8458" spans="1:10" hidden="1" x14ac:dyDescent="0.25">
      <c r="A8458" s="24" t="str">
        <f t="shared" si="133"/>
        <v>HM5FREINARCELOR (BERTON SICARD)</v>
      </c>
      <c r="B8458" s="1" t="s">
        <v>2825</v>
      </c>
      <c r="C8458" s="1" t="s">
        <v>32898</v>
      </c>
      <c r="D8458" s="1" t="s">
        <v>78</v>
      </c>
      <c r="E8458" s="1" t="s">
        <v>2826</v>
      </c>
      <c r="F8458" s="1" t="s">
        <v>32900</v>
      </c>
      <c r="G8458" s="1" t="s">
        <v>655</v>
      </c>
      <c r="H8458" t="s">
        <v>2825</v>
      </c>
      <c r="I8458" s="1" t="s">
        <v>41</v>
      </c>
      <c r="J8458">
        <v>100</v>
      </c>
    </row>
    <row r="8459" spans="1:10" hidden="1" x14ac:dyDescent="0.25">
      <c r="A8459" s="24" t="str">
        <f t="shared" si="133"/>
        <v>HM8FREINARCELOR (BERTON SICARD)</v>
      </c>
      <c r="B8459" s="1" t="s">
        <v>2827</v>
      </c>
      <c r="C8459" s="1" t="s">
        <v>32898</v>
      </c>
      <c r="D8459" s="1" t="s">
        <v>78</v>
      </c>
      <c r="E8459" s="1" t="s">
        <v>2828</v>
      </c>
      <c r="F8459" s="1" t="s">
        <v>32900</v>
      </c>
      <c r="G8459" s="1" t="s">
        <v>655</v>
      </c>
      <c r="H8459" t="s">
        <v>2827</v>
      </c>
      <c r="I8459" s="1" t="s">
        <v>41</v>
      </c>
      <c r="J8459">
        <v>50</v>
      </c>
    </row>
    <row r="8460" spans="1:10" hidden="1" x14ac:dyDescent="0.25">
      <c r="A8460" s="24" t="str">
        <f t="shared" ref="A8460:A8523" si="134">B8460&amp;F8460</f>
        <v>J6009ARCELOR (BERTON SICARD)</v>
      </c>
      <c r="B8460" s="1" t="s">
        <v>2844</v>
      </c>
      <c r="C8460" s="1" t="s">
        <v>32898</v>
      </c>
      <c r="D8460" s="1" t="s">
        <v>78</v>
      </c>
      <c r="E8460" s="1" t="s">
        <v>2845</v>
      </c>
      <c r="F8460" s="1" t="s">
        <v>32900</v>
      </c>
      <c r="G8460" s="1" t="s">
        <v>655</v>
      </c>
      <c r="H8460" t="s">
        <v>2844</v>
      </c>
      <c r="I8460" s="1" t="s">
        <v>41</v>
      </c>
      <c r="J8460">
        <v>300</v>
      </c>
    </row>
    <row r="8461" spans="1:10" hidden="1" x14ac:dyDescent="0.25">
      <c r="A8461" s="24" t="str">
        <f t="shared" si="134"/>
        <v>J6009/50ARCELOR (BERTON SICARD)</v>
      </c>
      <c r="B8461" s="1" t="s">
        <v>2846</v>
      </c>
      <c r="C8461" s="1" t="s">
        <v>32898</v>
      </c>
      <c r="D8461" s="1" t="s">
        <v>78</v>
      </c>
      <c r="E8461" s="1" t="s">
        <v>2845</v>
      </c>
      <c r="F8461" s="1" t="s">
        <v>32900</v>
      </c>
      <c r="G8461" s="1" t="s">
        <v>655</v>
      </c>
      <c r="H8461" t="s">
        <v>2846</v>
      </c>
      <c r="I8461" s="1" t="s">
        <v>41</v>
      </c>
      <c r="J8461">
        <v>50</v>
      </c>
    </row>
    <row r="8462" spans="1:10" hidden="1" x14ac:dyDescent="0.25">
      <c r="A8462" s="24" t="str">
        <f t="shared" si="134"/>
        <v>P5057ARCELOR (BERTON SICARD)</v>
      </c>
      <c r="B8462" s="1" t="s">
        <v>2847</v>
      </c>
      <c r="C8462" s="1" t="s">
        <v>32898</v>
      </c>
      <c r="D8462" s="1" t="s">
        <v>78</v>
      </c>
      <c r="E8462" s="1" t="s">
        <v>2848</v>
      </c>
      <c r="F8462" s="1" t="s">
        <v>32900</v>
      </c>
      <c r="G8462" s="1" t="s">
        <v>655</v>
      </c>
      <c r="H8462" t="s">
        <v>2847</v>
      </c>
      <c r="I8462" s="1" t="s">
        <v>41</v>
      </c>
      <c r="J8462">
        <v>6</v>
      </c>
    </row>
    <row r="8463" spans="1:10" hidden="1" x14ac:dyDescent="0.25">
      <c r="A8463" s="24" t="str">
        <f t="shared" si="134"/>
        <v>P5062ARCELOR (BERTON SICARD)</v>
      </c>
      <c r="B8463" s="1" t="s">
        <v>2849</v>
      </c>
      <c r="C8463" s="1" t="s">
        <v>32898</v>
      </c>
      <c r="D8463" s="1" t="s">
        <v>78</v>
      </c>
      <c r="E8463" s="1" t="s">
        <v>2850</v>
      </c>
      <c r="F8463" s="1" t="s">
        <v>32900</v>
      </c>
      <c r="G8463" s="1" t="s">
        <v>655</v>
      </c>
      <c r="H8463" t="s">
        <v>2849</v>
      </c>
      <c r="I8463" s="1" t="s">
        <v>41</v>
      </c>
      <c r="J8463">
        <v>6.5</v>
      </c>
    </row>
    <row r="8464" spans="1:10" hidden="1" x14ac:dyDescent="0.25">
      <c r="A8464" s="24" t="str">
        <f t="shared" si="134"/>
        <v>RIV 4ARCELOR (BERTON SICARD)</v>
      </c>
      <c r="B8464" s="1" t="s">
        <v>2852</v>
      </c>
      <c r="C8464" s="1" t="s">
        <v>32898</v>
      </c>
      <c r="D8464" s="1" t="s">
        <v>78</v>
      </c>
      <c r="E8464" s="1" t="s">
        <v>2853</v>
      </c>
      <c r="F8464" s="1" t="s">
        <v>32900</v>
      </c>
      <c r="G8464" s="1" t="s">
        <v>655</v>
      </c>
      <c r="H8464" t="s">
        <v>2852</v>
      </c>
      <c r="I8464" s="1" t="s">
        <v>41</v>
      </c>
      <c r="J8464">
        <v>100</v>
      </c>
    </row>
    <row r="8465" spans="1:10" hidden="1" x14ac:dyDescent="0.25">
      <c r="A8465" s="24" t="str">
        <f t="shared" si="134"/>
        <v>RIV 5ARCELOR (BERTON SICARD)</v>
      </c>
      <c r="B8465" s="1" t="s">
        <v>2854</v>
      </c>
      <c r="C8465" s="1" t="s">
        <v>32898</v>
      </c>
      <c r="D8465" s="1" t="s">
        <v>78</v>
      </c>
      <c r="E8465" s="1" t="s">
        <v>2855</v>
      </c>
      <c r="F8465" s="1" t="s">
        <v>32900</v>
      </c>
      <c r="G8465" s="1" t="s">
        <v>655</v>
      </c>
      <c r="H8465" t="s">
        <v>2854</v>
      </c>
      <c r="I8465" s="1" t="s">
        <v>41</v>
      </c>
      <c r="J8465">
        <v>100</v>
      </c>
    </row>
    <row r="8466" spans="1:10" hidden="1" x14ac:dyDescent="0.25">
      <c r="A8466" s="24" t="str">
        <f t="shared" si="134"/>
        <v>RIV 5INARCELOR (BERTON SICARD)</v>
      </c>
      <c r="B8466" s="1" t="s">
        <v>2856</v>
      </c>
      <c r="C8466" s="1" t="s">
        <v>32898</v>
      </c>
      <c r="D8466" s="1" t="s">
        <v>78</v>
      </c>
      <c r="E8466" s="1" t="s">
        <v>2857</v>
      </c>
      <c r="F8466" s="1" t="s">
        <v>32900</v>
      </c>
      <c r="G8466" s="1" t="s">
        <v>655</v>
      </c>
      <c r="H8466" t="s">
        <v>2856</v>
      </c>
      <c r="I8466" s="1" t="s">
        <v>41</v>
      </c>
      <c r="J8466">
        <v>100</v>
      </c>
    </row>
    <row r="8467" spans="1:10" hidden="1" x14ac:dyDescent="0.25">
      <c r="A8467" s="24" t="str">
        <f t="shared" si="134"/>
        <v>RIV 5TRARCELOR (BERTON SICARD)</v>
      </c>
      <c r="B8467" s="1" t="s">
        <v>2858</v>
      </c>
      <c r="C8467" s="1" t="s">
        <v>32898</v>
      </c>
      <c r="D8467" s="1" t="s">
        <v>78</v>
      </c>
      <c r="E8467" s="1" t="s">
        <v>2859</v>
      </c>
      <c r="F8467" s="1" t="s">
        <v>32900</v>
      </c>
      <c r="G8467" s="1" t="s">
        <v>655</v>
      </c>
      <c r="H8467" t="s">
        <v>2858</v>
      </c>
      <c r="I8467" s="1" t="s">
        <v>41</v>
      </c>
      <c r="J8467">
        <v>100</v>
      </c>
    </row>
    <row r="8468" spans="1:10" hidden="1" x14ac:dyDescent="0.25">
      <c r="A8468" s="24" t="str">
        <f t="shared" si="134"/>
        <v>RIV 6ARCELOR (BERTON SICARD)</v>
      </c>
      <c r="B8468" s="1" t="s">
        <v>2860</v>
      </c>
      <c r="C8468" s="1" t="s">
        <v>32898</v>
      </c>
      <c r="D8468" s="1" t="s">
        <v>78</v>
      </c>
      <c r="E8468" s="1" t="s">
        <v>2861</v>
      </c>
      <c r="F8468" s="1" t="s">
        <v>32900</v>
      </c>
      <c r="G8468" s="1" t="s">
        <v>655</v>
      </c>
      <c r="H8468" t="s">
        <v>2860</v>
      </c>
      <c r="I8468" s="1" t="s">
        <v>41</v>
      </c>
      <c r="J8468">
        <v>100</v>
      </c>
    </row>
    <row r="8469" spans="1:10" hidden="1" x14ac:dyDescent="0.25">
      <c r="A8469" s="24" t="str">
        <f t="shared" si="134"/>
        <v>RIV 6INARCELOR (BERTON SICARD)</v>
      </c>
      <c r="B8469" s="1" t="s">
        <v>2862</v>
      </c>
      <c r="C8469" s="1" t="s">
        <v>32898</v>
      </c>
      <c r="D8469" s="1" t="s">
        <v>78</v>
      </c>
      <c r="E8469" s="1" t="s">
        <v>2863</v>
      </c>
      <c r="F8469" s="1" t="s">
        <v>32900</v>
      </c>
      <c r="G8469" s="1" t="s">
        <v>655</v>
      </c>
      <c r="H8469" t="s">
        <v>2862</v>
      </c>
      <c r="I8469" s="1" t="s">
        <v>41</v>
      </c>
      <c r="J8469">
        <v>100</v>
      </c>
    </row>
    <row r="8470" spans="1:10" hidden="1" x14ac:dyDescent="0.25">
      <c r="A8470" s="24" t="str">
        <f t="shared" si="134"/>
        <v>RIV 6TAARCELOR (BERTON SICARD)</v>
      </c>
      <c r="B8470" s="1" t="s">
        <v>2864</v>
      </c>
      <c r="C8470" s="1" t="s">
        <v>32898</v>
      </c>
      <c r="D8470" s="1" t="s">
        <v>78</v>
      </c>
      <c r="E8470" s="1" t="s">
        <v>2865</v>
      </c>
      <c r="F8470" s="1" t="s">
        <v>32900</v>
      </c>
      <c r="G8470" s="1" t="s">
        <v>655</v>
      </c>
      <c r="H8470" t="s">
        <v>2864</v>
      </c>
      <c r="I8470" s="1" t="s">
        <v>41</v>
      </c>
      <c r="J8470">
        <v>100</v>
      </c>
    </row>
    <row r="8471" spans="1:10" hidden="1" x14ac:dyDescent="0.25">
      <c r="A8471" s="24" t="str">
        <f t="shared" si="134"/>
        <v>RIV 8ARCELOR (BERTON SICARD)</v>
      </c>
      <c r="B8471" s="1" t="s">
        <v>2866</v>
      </c>
      <c r="C8471" s="1" t="s">
        <v>32898</v>
      </c>
      <c r="D8471" s="1" t="s">
        <v>78</v>
      </c>
      <c r="E8471" s="1" t="s">
        <v>2867</v>
      </c>
      <c r="F8471" s="1" t="s">
        <v>32900</v>
      </c>
      <c r="G8471" s="1" t="s">
        <v>655</v>
      </c>
      <c r="H8471" t="s">
        <v>2866</v>
      </c>
      <c r="I8471" s="1" t="s">
        <v>41</v>
      </c>
      <c r="J8471">
        <v>100</v>
      </c>
    </row>
    <row r="8472" spans="1:10" hidden="1" x14ac:dyDescent="0.25">
      <c r="A8472" s="24" t="str">
        <f t="shared" si="134"/>
        <v>RONDEL5ARCELOR (BERTON SICARD)</v>
      </c>
      <c r="B8472" s="1" t="s">
        <v>2868</v>
      </c>
      <c r="C8472" s="1" t="s">
        <v>32898</v>
      </c>
      <c r="D8472" s="1" t="s">
        <v>78</v>
      </c>
      <c r="E8472" s="1" t="s">
        <v>2869</v>
      </c>
      <c r="F8472" s="1" t="s">
        <v>32900</v>
      </c>
      <c r="G8472" s="1" t="s">
        <v>655</v>
      </c>
      <c r="H8472" t="s">
        <v>2868</v>
      </c>
      <c r="I8472" s="1" t="s">
        <v>41</v>
      </c>
      <c r="J8472">
        <v>100</v>
      </c>
    </row>
    <row r="8473" spans="1:10" hidden="1" x14ac:dyDescent="0.25">
      <c r="A8473" s="24" t="str">
        <f t="shared" si="134"/>
        <v>TCB109.5ARCELOR (BERTON SICARD)</v>
      </c>
      <c r="B8473" s="1" t="s">
        <v>2894</v>
      </c>
      <c r="C8473" s="1" t="s">
        <v>32898</v>
      </c>
      <c r="D8473" s="1" t="s">
        <v>78</v>
      </c>
      <c r="E8473" s="1" t="s">
        <v>2895</v>
      </c>
      <c r="F8473" s="1" t="s">
        <v>32900</v>
      </c>
      <c r="G8473" s="1" t="s">
        <v>655</v>
      </c>
      <c r="H8473" t="s">
        <v>2894</v>
      </c>
      <c r="I8473" s="1" t="s">
        <v>41</v>
      </c>
      <c r="J8473">
        <v>100</v>
      </c>
    </row>
    <row r="8474" spans="1:10" hidden="1" x14ac:dyDescent="0.25">
      <c r="A8474" s="24" t="str">
        <f t="shared" si="134"/>
        <v>30-4ARCELOR (BERTON SICARD)</v>
      </c>
      <c r="B8474" s="1" t="s">
        <v>2942</v>
      </c>
      <c r="C8474" s="1" t="s">
        <v>32898</v>
      </c>
      <c r="D8474" s="1" t="s">
        <v>78</v>
      </c>
      <c r="E8474" s="1" t="s">
        <v>2943</v>
      </c>
      <c r="F8474" s="1" t="s">
        <v>32900</v>
      </c>
      <c r="G8474" s="1" t="s">
        <v>655</v>
      </c>
      <c r="H8474" t="s">
        <v>2942</v>
      </c>
      <c r="I8474" s="1" t="s">
        <v>41</v>
      </c>
      <c r="J8474">
        <v>1</v>
      </c>
    </row>
    <row r="8475" spans="1:10" hidden="1" x14ac:dyDescent="0.25">
      <c r="A8475" s="24" t="str">
        <f t="shared" si="134"/>
        <v>52ARCELOR (BERTON SICARD)</v>
      </c>
      <c r="B8475" s="1">
        <v>52</v>
      </c>
      <c r="C8475" s="1" t="s">
        <v>32898</v>
      </c>
      <c r="D8475" s="1" t="s">
        <v>78</v>
      </c>
      <c r="E8475" s="1" t="s">
        <v>2945</v>
      </c>
      <c r="F8475" s="1" t="s">
        <v>32900</v>
      </c>
      <c r="G8475" s="1" t="s">
        <v>655</v>
      </c>
      <c r="H8475">
        <v>52</v>
      </c>
      <c r="I8475" s="1" t="s">
        <v>41</v>
      </c>
      <c r="J8475">
        <v>50</v>
      </c>
    </row>
    <row r="8476" spans="1:10" hidden="1" x14ac:dyDescent="0.25">
      <c r="A8476" s="24" t="str">
        <f t="shared" si="134"/>
        <v>133ARCELOR (BERTON SICARD)</v>
      </c>
      <c r="B8476" s="1">
        <v>133</v>
      </c>
      <c r="C8476" s="1" t="s">
        <v>32898</v>
      </c>
      <c r="D8476" s="1" t="s">
        <v>78</v>
      </c>
      <c r="E8476" s="1" t="s">
        <v>2946</v>
      </c>
      <c r="F8476" s="1" t="s">
        <v>32900</v>
      </c>
      <c r="G8476" s="1" t="s">
        <v>655</v>
      </c>
      <c r="H8476">
        <v>133</v>
      </c>
      <c r="I8476" s="1" t="s">
        <v>41</v>
      </c>
      <c r="J8476">
        <v>2</v>
      </c>
    </row>
    <row r="8477" spans="1:10" hidden="1" x14ac:dyDescent="0.25">
      <c r="A8477" s="24" t="str">
        <f t="shared" si="134"/>
        <v>134ARCELOR (BERTON SICARD)</v>
      </c>
      <c r="B8477" s="1">
        <v>134</v>
      </c>
      <c r="C8477" s="1" t="s">
        <v>32898</v>
      </c>
      <c r="D8477" s="1" t="s">
        <v>78</v>
      </c>
      <c r="E8477" s="1" t="s">
        <v>2947</v>
      </c>
      <c r="F8477" s="1" t="s">
        <v>32900</v>
      </c>
      <c r="G8477" s="1" t="s">
        <v>655</v>
      </c>
      <c r="H8477">
        <v>134</v>
      </c>
      <c r="I8477" s="1" t="s">
        <v>41</v>
      </c>
      <c r="J8477">
        <v>4</v>
      </c>
    </row>
    <row r="8478" spans="1:10" hidden="1" x14ac:dyDescent="0.25">
      <c r="A8478" s="24" t="str">
        <f t="shared" si="134"/>
        <v>137ARCELOR (BERTON SICARD)</v>
      </c>
      <c r="B8478" s="1">
        <v>137</v>
      </c>
      <c r="C8478" s="1" t="s">
        <v>32898</v>
      </c>
      <c r="D8478" s="1" t="s">
        <v>78</v>
      </c>
      <c r="E8478" s="1" t="s">
        <v>2948</v>
      </c>
      <c r="F8478" s="1" t="s">
        <v>32900</v>
      </c>
      <c r="G8478" s="1" t="s">
        <v>655</v>
      </c>
      <c r="H8478">
        <v>137</v>
      </c>
      <c r="I8478" s="1" t="s">
        <v>41</v>
      </c>
      <c r="J8478">
        <v>2</v>
      </c>
    </row>
    <row r="8479" spans="1:10" hidden="1" x14ac:dyDescent="0.25">
      <c r="A8479" s="24" t="str">
        <f t="shared" si="134"/>
        <v>138ARCELOR (BERTON SICARD)</v>
      </c>
      <c r="B8479" s="1">
        <v>138</v>
      </c>
      <c r="C8479" s="1" t="s">
        <v>32898</v>
      </c>
      <c r="D8479" s="1" t="s">
        <v>78</v>
      </c>
      <c r="E8479" s="1" t="s">
        <v>2949</v>
      </c>
      <c r="F8479" s="1" t="s">
        <v>32900</v>
      </c>
      <c r="G8479" s="1" t="s">
        <v>655</v>
      </c>
      <c r="H8479">
        <v>138</v>
      </c>
      <c r="I8479" s="1" t="s">
        <v>41</v>
      </c>
      <c r="J8479">
        <v>2</v>
      </c>
    </row>
    <row r="8480" spans="1:10" hidden="1" x14ac:dyDescent="0.25">
      <c r="A8480" s="24" t="str">
        <f t="shared" si="134"/>
        <v>150ARCELOR (BERTON SICARD)</v>
      </c>
      <c r="B8480" s="1">
        <v>150</v>
      </c>
      <c r="C8480" s="1" t="s">
        <v>32898</v>
      </c>
      <c r="D8480" s="1" t="s">
        <v>78</v>
      </c>
      <c r="E8480" s="1" t="s">
        <v>928</v>
      </c>
      <c r="F8480" s="1" t="s">
        <v>32900</v>
      </c>
      <c r="G8480" s="1" t="s">
        <v>655</v>
      </c>
      <c r="H8480">
        <v>150</v>
      </c>
      <c r="I8480" s="1" t="s">
        <v>41</v>
      </c>
      <c r="J8480">
        <v>6</v>
      </c>
    </row>
    <row r="8481" spans="1:10" hidden="1" x14ac:dyDescent="0.25">
      <c r="A8481" s="24" t="str">
        <f t="shared" si="134"/>
        <v>150LARCELOR (BERTON SICARD)</v>
      </c>
      <c r="B8481" s="1" t="s">
        <v>929</v>
      </c>
      <c r="C8481" s="1" t="s">
        <v>32898</v>
      </c>
      <c r="D8481" s="1" t="s">
        <v>78</v>
      </c>
      <c r="E8481" s="1" t="s">
        <v>928</v>
      </c>
      <c r="F8481" s="1" t="s">
        <v>32900</v>
      </c>
      <c r="G8481" s="1" t="s">
        <v>655</v>
      </c>
      <c r="H8481" t="s">
        <v>929</v>
      </c>
      <c r="I8481" s="1" t="s">
        <v>41</v>
      </c>
      <c r="J8481">
        <v>6</v>
      </c>
    </row>
    <row r="8482" spans="1:10" hidden="1" x14ac:dyDescent="0.25">
      <c r="A8482" s="24" t="str">
        <f t="shared" si="134"/>
        <v>152ARCELOR (BERTON SICARD)</v>
      </c>
      <c r="B8482" s="1">
        <v>152</v>
      </c>
      <c r="C8482" s="1" t="s">
        <v>32898</v>
      </c>
      <c r="D8482" s="1" t="s">
        <v>78</v>
      </c>
      <c r="E8482" s="1" t="s">
        <v>931</v>
      </c>
      <c r="F8482" s="1" t="s">
        <v>32900</v>
      </c>
      <c r="G8482" s="1" t="s">
        <v>655</v>
      </c>
      <c r="H8482">
        <v>152</v>
      </c>
      <c r="I8482" s="1" t="s">
        <v>41</v>
      </c>
      <c r="J8482">
        <v>6</v>
      </c>
    </row>
    <row r="8483" spans="1:10" hidden="1" x14ac:dyDescent="0.25">
      <c r="A8483" s="24" t="str">
        <f t="shared" si="134"/>
        <v>152LARCELOR (BERTON SICARD)</v>
      </c>
      <c r="B8483" s="1" t="s">
        <v>932</v>
      </c>
      <c r="C8483" s="1" t="s">
        <v>32898</v>
      </c>
      <c r="D8483" s="1" t="s">
        <v>78</v>
      </c>
      <c r="E8483" s="1" t="s">
        <v>931</v>
      </c>
      <c r="F8483" s="1" t="s">
        <v>32900</v>
      </c>
      <c r="G8483" s="1" t="s">
        <v>655</v>
      </c>
      <c r="H8483" t="s">
        <v>932</v>
      </c>
      <c r="I8483" s="1" t="s">
        <v>41</v>
      </c>
      <c r="J8483">
        <v>6</v>
      </c>
    </row>
    <row r="8484" spans="1:10" hidden="1" x14ac:dyDescent="0.25">
      <c r="A8484" s="24" t="str">
        <f t="shared" si="134"/>
        <v>153ARCELOR (BERTON SICARD)</v>
      </c>
      <c r="B8484" s="1">
        <v>153</v>
      </c>
      <c r="C8484" s="1" t="s">
        <v>32898</v>
      </c>
      <c r="D8484" s="1" t="s">
        <v>78</v>
      </c>
      <c r="E8484" s="1" t="s">
        <v>933</v>
      </c>
      <c r="F8484" s="1" t="s">
        <v>32900</v>
      </c>
      <c r="G8484" s="1" t="s">
        <v>655</v>
      </c>
      <c r="H8484">
        <v>153</v>
      </c>
      <c r="I8484" s="1" t="s">
        <v>41</v>
      </c>
      <c r="J8484">
        <v>6</v>
      </c>
    </row>
    <row r="8485" spans="1:10" hidden="1" x14ac:dyDescent="0.25">
      <c r="A8485" s="24" t="str">
        <f t="shared" si="134"/>
        <v>153LARCELOR (BERTON SICARD)</v>
      </c>
      <c r="B8485" s="1" t="s">
        <v>934</v>
      </c>
      <c r="C8485" s="1" t="s">
        <v>32898</v>
      </c>
      <c r="D8485" s="1" t="s">
        <v>78</v>
      </c>
      <c r="E8485" s="1" t="s">
        <v>933</v>
      </c>
      <c r="F8485" s="1" t="s">
        <v>32900</v>
      </c>
      <c r="G8485" s="1" t="s">
        <v>655</v>
      </c>
      <c r="H8485" t="s">
        <v>934</v>
      </c>
      <c r="I8485" s="1" t="s">
        <v>41</v>
      </c>
      <c r="J8485">
        <v>6</v>
      </c>
    </row>
    <row r="8486" spans="1:10" hidden="1" x14ac:dyDescent="0.25">
      <c r="A8486" s="24" t="str">
        <f t="shared" si="134"/>
        <v>157ARCELOR (BERTON SICARD)</v>
      </c>
      <c r="B8486" s="1">
        <v>157</v>
      </c>
      <c r="C8486" s="1" t="s">
        <v>32898</v>
      </c>
      <c r="D8486" s="1" t="s">
        <v>78</v>
      </c>
      <c r="E8486" s="1" t="s">
        <v>936</v>
      </c>
      <c r="F8486" s="1" t="s">
        <v>32900</v>
      </c>
      <c r="G8486" s="1" t="s">
        <v>655</v>
      </c>
      <c r="H8486">
        <v>157</v>
      </c>
      <c r="I8486" s="1" t="s">
        <v>41</v>
      </c>
      <c r="J8486">
        <v>6</v>
      </c>
    </row>
    <row r="8487" spans="1:10" hidden="1" x14ac:dyDescent="0.25">
      <c r="A8487" s="24" t="str">
        <f t="shared" si="134"/>
        <v>173ARCELOR (BERTON SICARD)</v>
      </c>
      <c r="B8487" s="1">
        <v>173</v>
      </c>
      <c r="C8487" s="1" t="s">
        <v>32898</v>
      </c>
      <c r="D8487" s="1" t="s">
        <v>78</v>
      </c>
      <c r="E8487" s="1" t="s">
        <v>946</v>
      </c>
      <c r="F8487" s="1" t="s">
        <v>32900</v>
      </c>
      <c r="G8487" s="1" t="s">
        <v>655</v>
      </c>
      <c r="H8487">
        <v>173</v>
      </c>
      <c r="I8487" s="1" t="s">
        <v>41</v>
      </c>
      <c r="J8487">
        <v>6</v>
      </c>
    </row>
    <row r="8488" spans="1:10" hidden="1" x14ac:dyDescent="0.25">
      <c r="A8488" s="24" t="str">
        <f t="shared" si="134"/>
        <v>205ARCELOR (BERTON SICARD)</v>
      </c>
      <c r="B8488" s="1">
        <v>205</v>
      </c>
      <c r="C8488" s="1" t="s">
        <v>32898</v>
      </c>
      <c r="D8488" s="1" t="s">
        <v>78</v>
      </c>
      <c r="E8488" s="1" t="s">
        <v>2223</v>
      </c>
      <c r="F8488" s="1" t="s">
        <v>32900</v>
      </c>
      <c r="G8488" s="1" t="s">
        <v>655</v>
      </c>
      <c r="H8488">
        <v>205</v>
      </c>
      <c r="I8488" s="1" t="s">
        <v>41</v>
      </c>
      <c r="J8488">
        <v>6.5</v>
      </c>
    </row>
    <row r="8489" spans="1:10" hidden="1" x14ac:dyDescent="0.25">
      <c r="A8489" s="24" t="str">
        <f t="shared" si="134"/>
        <v>218ARCELOR (BERTON SICARD)</v>
      </c>
      <c r="B8489" s="1">
        <v>218</v>
      </c>
      <c r="C8489" s="1" t="s">
        <v>32898</v>
      </c>
      <c r="D8489" s="1" t="s">
        <v>78</v>
      </c>
      <c r="E8489" s="1" t="s">
        <v>957</v>
      </c>
      <c r="F8489" s="1" t="s">
        <v>32900</v>
      </c>
      <c r="G8489" s="1" t="s">
        <v>655</v>
      </c>
      <c r="H8489">
        <v>218</v>
      </c>
      <c r="I8489" s="1" t="s">
        <v>41</v>
      </c>
      <c r="J8489">
        <v>6</v>
      </c>
    </row>
    <row r="8490" spans="1:10" hidden="1" x14ac:dyDescent="0.25">
      <c r="A8490" s="24" t="str">
        <f t="shared" si="134"/>
        <v>306ARCELOR (BERTON SICARD)</v>
      </c>
      <c r="B8490" s="1">
        <v>306</v>
      </c>
      <c r="C8490" s="1" t="s">
        <v>32898</v>
      </c>
      <c r="D8490" s="1" t="s">
        <v>78</v>
      </c>
      <c r="E8490" s="1" t="s">
        <v>964</v>
      </c>
      <c r="F8490" s="1" t="s">
        <v>32900</v>
      </c>
      <c r="G8490" s="1" t="s">
        <v>655</v>
      </c>
      <c r="H8490">
        <v>306</v>
      </c>
      <c r="I8490" s="1" t="s">
        <v>41</v>
      </c>
      <c r="J8490">
        <v>6.5</v>
      </c>
    </row>
    <row r="8491" spans="1:10" hidden="1" x14ac:dyDescent="0.25">
      <c r="A8491" s="24" t="str">
        <f t="shared" si="134"/>
        <v>307ARCELOR (BERTON SICARD)</v>
      </c>
      <c r="B8491" s="1">
        <v>307</v>
      </c>
      <c r="C8491" s="1" t="s">
        <v>32898</v>
      </c>
      <c r="D8491" s="1" t="s">
        <v>78</v>
      </c>
      <c r="E8491" s="1" t="s">
        <v>965</v>
      </c>
      <c r="F8491" s="1" t="s">
        <v>32900</v>
      </c>
      <c r="G8491" s="1" t="s">
        <v>655</v>
      </c>
      <c r="H8491">
        <v>307</v>
      </c>
      <c r="I8491" s="1" t="s">
        <v>41</v>
      </c>
      <c r="J8491">
        <v>6.5</v>
      </c>
    </row>
    <row r="8492" spans="1:10" hidden="1" x14ac:dyDescent="0.25">
      <c r="A8492" s="24" t="str">
        <f t="shared" si="134"/>
        <v>333ARCELOR (BERTON SICARD)</v>
      </c>
      <c r="B8492" s="1">
        <v>333</v>
      </c>
      <c r="C8492" s="1" t="s">
        <v>32898</v>
      </c>
      <c r="D8492" s="1" t="s">
        <v>78</v>
      </c>
      <c r="E8492" s="1" t="s">
        <v>2950</v>
      </c>
      <c r="F8492" s="1" t="s">
        <v>32900</v>
      </c>
      <c r="G8492" s="1" t="s">
        <v>655</v>
      </c>
      <c r="H8492">
        <v>333</v>
      </c>
      <c r="I8492" s="1" t="s">
        <v>41</v>
      </c>
      <c r="J8492">
        <v>10</v>
      </c>
    </row>
    <row r="8493" spans="1:10" hidden="1" x14ac:dyDescent="0.25">
      <c r="A8493" s="24" t="str">
        <f t="shared" si="134"/>
        <v>354ARCELOR (BERTON SICARD)</v>
      </c>
      <c r="B8493" s="1">
        <v>354</v>
      </c>
      <c r="C8493" s="1" t="s">
        <v>32898</v>
      </c>
      <c r="D8493" s="1" t="s">
        <v>78</v>
      </c>
      <c r="E8493" s="1" t="s">
        <v>2955</v>
      </c>
      <c r="F8493" s="1" t="s">
        <v>32900</v>
      </c>
      <c r="G8493" s="1" t="s">
        <v>655</v>
      </c>
      <c r="H8493">
        <v>354</v>
      </c>
      <c r="I8493" s="1" t="s">
        <v>41</v>
      </c>
      <c r="J8493">
        <v>2</v>
      </c>
    </row>
    <row r="8494" spans="1:10" hidden="1" x14ac:dyDescent="0.25">
      <c r="A8494" s="24" t="str">
        <f t="shared" si="134"/>
        <v>355ARCELOR (BERTON SICARD)</v>
      </c>
      <c r="B8494" s="1">
        <v>355</v>
      </c>
      <c r="C8494" s="1" t="s">
        <v>32898</v>
      </c>
      <c r="D8494" s="1" t="s">
        <v>78</v>
      </c>
      <c r="E8494" s="1" t="s">
        <v>2956</v>
      </c>
      <c r="F8494" s="1" t="s">
        <v>32900</v>
      </c>
      <c r="G8494" s="1" t="s">
        <v>655</v>
      </c>
      <c r="H8494">
        <v>355</v>
      </c>
      <c r="I8494" s="1" t="s">
        <v>41</v>
      </c>
      <c r="J8494">
        <v>10</v>
      </c>
    </row>
    <row r="8495" spans="1:10" hidden="1" x14ac:dyDescent="0.25">
      <c r="A8495" s="24" t="str">
        <f t="shared" si="134"/>
        <v>356ARCELOR (BERTON SICARD)</v>
      </c>
      <c r="B8495" s="1">
        <v>356</v>
      </c>
      <c r="C8495" s="1" t="s">
        <v>32898</v>
      </c>
      <c r="D8495" s="1" t="s">
        <v>78</v>
      </c>
      <c r="E8495" s="1" t="s">
        <v>2956</v>
      </c>
      <c r="F8495" s="1" t="s">
        <v>32900</v>
      </c>
      <c r="G8495" s="1" t="s">
        <v>655</v>
      </c>
      <c r="H8495">
        <v>356</v>
      </c>
      <c r="I8495" s="1" t="s">
        <v>41</v>
      </c>
      <c r="J8495">
        <v>10</v>
      </c>
    </row>
    <row r="8496" spans="1:10" hidden="1" x14ac:dyDescent="0.25">
      <c r="A8496" s="24" t="str">
        <f t="shared" si="134"/>
        <v>358ARCELOR (BERTON SICARD)</v>
      </c>
      <c r="B8496" s="1">
        <v>358</v>
      </c>
      <c r="C8496" s="1" t="s">
        <v>32898</v>
      </c>
      <c r="D8496" s="1" t="s">
        <v>78</v>
      </c>
      <c r="E8496" s="1" t="s">
        <v>2957</v>
      </c>
      <c r="F8496" s="1" t="s">
        <v>32900</v>
      </c>
      <c r="G8496" s="1" t="s">
        <v>655</v>
      </c>
      <c r="H8496">
        <v>358</v>
      </c>
      <c r="I8496" s="1" t="s">
        <v>41</v>
      </c>
      <c r="J8496">
        <v>10</v>
      </c>
    </row>
    <row r="8497" spans="1:10" hidden="1" x14ac:dyDescent="0.25">
      <c r="A8497" s="24" t="str">
        <f t="shared" si="134"/>
        <v>362ARCELOR (BERTON SICARD)</v>
      </c>
      <c r="B8497" s="1">
        <v>362</v>
      </c>
      <c r="C8497" s="1" t="s">
        <v>32898</v>
      </c>
      <c r="D8497" s="1" t="s">
        <v>78</v>
      </c>
      <c r="E8497" s="1" t="s">
        <v>2958</v>
      </c>
      <c r="F8497" s="1" t="s">
        <v>32900</v>
      </c>
      <c r="G8497" s="1" t="s">
        <v>655</v>
      </c>
      <c r="H8497">
        <v>362</v>
      </c>
      <c r="I8497" s="1" t="s">
        <v>41</v>
      </c>
      <c r="J8497">
        <v>10</v>
      </c>
    </row>
    <row r="8498" spans="1:10" hidden="1" x14ac:dyDescent="0.25">
      <c r="A8498" s="24" t="str">
        <f t="shared" si="134"/>
        <v>369ARCELOR (BERTON SICARD)</v>
      </c>
      <c r="B8498" s="1">
        <v>369</v>
      </c>
      <c r="C8498" s="1" t="s">
        <v>32898</v>
      </c>
      <c r="D8498" s="1" t="s">
        <v>78</v>
      </c>
      <c r="E8498" s="1" t="s">
        <v>2961</v>
      </c>
      <c r="F8498" s="1" t="s">
        <v>32900</v>
      </c>
      <c r="G8498" s="1" t="s">
        <v>655</v>
      </c>
      <c r="H8498">
        <v>369</v>
      </c>
      <c r="I8498" s="1" t="s">
        <v>41</v>
      </c>
      <c r="J8498">
        <v>2</v>
      </c>
    </row>
    <row r="8499" spans="1:10" hidden="1" x14ac:dyDescent="0.25">
      <c r="A8499" s="24" t="str">
        <f t="shared" si="134"/>
        <v>400ARCELOR (BERTON SICARD)</v>
      </c>
      <c r="B8499" s="1">
        <v>400</v>
      </c>
      <c r="C8499" s="1" t="s">
        <v>32898</v>
      </c>
      <c r="D8499" s="1" t="s">
        <v>78</v>
      </c>
      <c r="E8499" s="1" t="s">
        <v>2964</v>
      </c>
      <c r="F8499" s="1" t="s">
        <v>32900</v>
      </c>
      <c r="G8499" s="1" t="s">
        <v>655</v>
      </c>
      <c r="H8499">
        <v>400</v>
      </c>
      <c r="I8499" s="1" t="s">
        <v>41</v>
      </c>
      <c r="J8499">
        <v>1</v>
      </c>
    </row>
    <row r="8500" spans="1:10" hidden="1" x14ac:dyDescent="0.25">
      <c r="A8500" s="24" t="str">
        <f t="shared" si="134"/>
        <v>407ARCELOR (BERTON SICARD)</v>
      </c>
      <c r="B8500" s="1">
        <v>407</v>
      </c>
      <c r="C8500" s="1" t="s">
        <v>32898</v>
      </c>
      <c r="D8500" s="1" t="s">
        <v>78</v>
      </c>
      <c r="E8500" s="1" t="s">
        <v>2965</v>
      </c>
      <c r="F8500" s="1" t="s">
        <v>32900</v>
      </c>
      <c r="G8500" s="1" t="s">
        <v>655</v>
      </c>
      <c r="H8500">
        <v>407</v>
      </c>
      <c r="I8500" s="1" t="s">
        <v>41</v>
      </c>
      <c r="J8500">
        <v>1</v>
      </c>
    </row>
    <row r="8501" spans="1:10" hidden="1" x14ac:dyDescent="0.25">
      <c r="A8501" s="24" t="str">
        <f t="shared" si="134"/>
        <v>408ARCELOR (BERTON SICARD)</v>
      </c>
      <c r="B8501" s="1">
        <v>408</v>
      </c>
      <c r="C8501" s="1" t="s">
        <v>32898</v>
      </c>
      <c r="D8501" s="1" t="s">
        <v>78</v>
      </c>
      <c r="E8501" s="1" t="s">
        <v>2966</v>
      </c>
      <c r="F8501" s="1" t="s">
        <v>32900</v>
      </c>
      <c r="G8501" s="1" t="s">
        <v>655</v>
      </c>
      <c r="H8501">
        <v>408</v>
      </c>
      <c r="I8501" s="1" t="s">
        <v>41</v>
      </c>
      <c r="J8501">
        <v>1</v>
      </c>
    </row>
    <row r="8502" spans="1:10" hidden="1" x14ac:dyDescent="0.25">
      <c r="A8502" s="24" t="str">
        <f t="shared" si="134"/>
        <v>414ARCELOR (BERTON SICARD)</v>
      </c>
      <c r="B8502" s="1">
        <v>414</v>
      </c>
      <c r="C8502" s="1" t="s">
        <v>32898</v>
      </c>
      <c r="D8502" s="1" t="s">
        <v>78</v>
      </c>
      <c r="E8502" s="1" t="s">
        <v>2967</v>
      </c>
      <c r="F8502" s="1" t="s">
        <v>32900</v>
      </c>
      <c r="G8502" s="1" t="s">
        <v>655</v>
      </c>
      <c r="H8502">
        <v>414</v>
      </c>
      <c r="I8502" s="1" t="s">
        <v>41</v>
      </c>
      <c r="J8502">
        <v>1</v>
      </c>
    </row>
    <row r="8503" spans="1:10" hidden="1" x14ac:dyDescent="0.25">
      <c r="A8503" s="24" t="str">
        <f t="shared" si="134"/>
        <v>429ARCELOR (BERTON SICARD)</v>
      </c>
      <c r="B8503" s="1">
        <v>429</v>
      </c>
      <c r="C8503" s="1" t="s">
        <v>32898</v>
      </c>
      <c r="D8503" s="1" t="s">
        <v>78</v>
      </c>
      <c r="E8503" s="1" t="s">
        <v>2968</v>
      </c>
      <c r="F8503" s="1" t="s">
        <v>32900</v>
      </c>
      <c r="G8503" s="1" t="s">
        <v>655</v>
      </c>
      <c r="H8503">
        <v>429</v>
      </c>
      <c r="I8503" s="1" t="s">
        <v>41</v>
      </c>
      <c r="J8503">
        <v>1</v>
      </c>
    </row>
    <row r="8504" spans="1:10" hidden="1" x14ac:dyDescent="0.25">
      <c r="A8504" s="24" t="str">
        <f t="shared" si="134"/>
        <v>430ARCELOR (BERTON SICARD)</v>
      </c>
      <c r="B8504" s="1">
        <v>430</v>
      </c>
      <c r="C8504" s="1" t="s">
        <v>32898</v>
      </c>
      <c r="D8504" s="1" t="s">
        <v>78</v>
      </c>
      <c r="E8504" s="1" t="s">
        <v>2968</v>
      </c>
      <c r="F8504" s="1" t="s">
        <v>32900</v>
      </c>
      <c r="G8504" s="1" t="s">
        <v>655</v>
      </c>
      <c r="H8504">
        <v>430</v>
      </c>
      <c r="I8504" s="1" t="s">
        <v>41</v>
      </c>
      <c r="J8504">
        <v>1</v>
      </c>
    </row>
    <row r="8505" spans="1:10" hidden="1" x14ac:dyDescent="0.25">
      <c r="A8505" s="24" t="str">
        <f t="shared" si="134"/>
        <v>431ARCELOR (BERTON SICARD)</v>
      </c>
      <c r="B8505" s="1">
        <v>431</v>
      </c>
      <c r="C8505" s="1" t="s">
        <v>32898</v>
      </c>
      <c r="D8505" s="1" t="s">
        <v>78</v>
      </c>
      <c r="E8505" s="1" t="s">
        <v>2969</v>
      </c>
      <c r="F8505" s="1" t="s">
        <v>32900</v>
      </c>
      <c r="G8505" s="1" t="s">
        <v>655</v>
      </c>
      <c r="H8505">
        <v>431</v>
      </c>
      <c r="I8505" s="1" t="s">
        <v>41</v>
      </c>
      <c r="J8505">
        <v>1</v>
      </c>
    </row>
    <row r="8506" spans="1:10" hidden="1" x14ac:dyDescent="0.25">
      <c r="A8506" s="24" t="str">
        <f t="shared" si="134"/>
        <v>432ARCELOR (BERTON SICARD)</v>
      </c>
      <c r="B8506" s="1">
        <v>432</v>
      </c>
      <c r="C8506" s="1" t="s">
        <v>32898</v>
      </c>
      <c r="D8506" s="1" t="s">
        <v>78</v>
      </c>
      <c r="E8506" s="1" t="s">
        <v>2970</v>
      </c>
      <c r="F8506" s="1" t="s">
        <v>32900</v>
      </c>
      <c r="G8506" s="1" t="s">
        <v>655</v>
      </c>
      <c r="H8506">
        <v>432</v>
      </c>
      <c r="I8506" s="1" t="s">
        <v>41</v>
      </c>
      <c r="J8506">
        <v>1</v>
      </c>
    </row>
    <row r="8507" spans="1:10" hidden="1" x14ac:dyDescent="0.25">
      <c r="A8507" s="24" t="str">
        <f t="shared" si="134"/>
        <v>433ARCELOR (BERTON SICARD)</v>
      </c>
      <c r="B8507" s="1">
        <v>433</v>
      </c>
      <c r="C8507" s="1" t="s">
        <v>32898</v>
      </c>
      <c r="D8507" s="1" t="s">
        <v>78</v>
      </c>
      <c r="E8507" s="1" t="s">
        <v>2971</v>
      </c>
      <c r="F8507" s="1" t="s">
        <v>32900</v>
      </c>
      <c r="G8507" s="1" t="s">
        <v>655</v>
      </c>
      <c r="H8507">
        <v>433</v>
      </c>
      <c r="I8507" s="1" t="s">
        <v>41</v>
      </c>
      <c r="J8507">
        <v>1</v>
      </c>
    </row>
    <row r="8508" spans="1:10" hidden="1" x14ac:dyDescent="0.25">
      <c r="A8508" s="24" t="str">
        <f t="shared" si="134"/>
        <v>434ARCELOR (BERTON SICARD)</v>
      </c>
      <c r="B8508" s="1">
        <v>434</v>
      </c>
      <c r="C8508" s="1" t="s">
        <v>32898</v>
      </c>
      <c r="D8508" s="1" t="s">
        <v>78</v>
      </c>
      <c r="E8508" s="1" t="s">
        <v>2972</v>
      </c>
      <c r="F8508" s="1" t="s">
        <v>32900</v>
      </c>
      <c r="G8508" s="1" t="s">
        <v>655</v>
      </c>
      <c r="H8508">
        <v>434</v>
      </c>
      <c r="I8508" s="1" t="s">
        <v>41</v>
      </c>
      <c r="J8508">
        <v>1</v>
      </c>
    </row>
    <row r="8509" spans="1:10" hidden="1" x14ac:dyDescent="0.25">
      <c r="A8509" s="24" t="str">
        <f t="shared" si="134"/>
        <v>436ARCELOR (BERTON SICARD)</v>
      </c>
      <c r="B8509" s="1">
        <v>436</v>
      </c>
      <c r="C8509" s="1" t="s">
        <v>32898</v>
      </c>
      <c r="D8509" s="1" t="s">
        <v>78</v>
      </c>
      <c r="E8509" s="1" t="s">
        <v>2973</v>
      </c>
      <c r="F8509" s="1" t="s">
        <v>32900</v>
      </c>
      <c r="G8509" s="1" t="s">
        <v>655</v>
      </c>
      <c r="H8509">
        <v>436</v>
      </c>
      <c r="I8509" s="1" t="s">
        <v>41</v>
      </c>
      <c r="J8509">
        <v>1</v>
      </c>
    </row>
    <row r="8510" spans="1:10" hidden="1" x14ac:dyDescent="0.25">
      <c r="A8510" s="24" t="str">
        <f t="shared" si="134"/>
        <v>437ARCELOR (BERTON SICARD)</v>
      </c>
      <c r="B8510" s="1">
        <v>437</v>
      </c>
      <c r="C8510" s="1" t="s">
        <v>32898</v>
      </c>
      <c r="D8510" s="1" t="s">
        <v>78</v>
      </c>
      <c r="E8510" s="1" t="s">
        <v>2674</v>
      </c>
      <c r="F8510" s="1" t="s">
        <v>32900</v>
      </c>
      <c r="G8510" s="1" t="s">
        <v>655</v>
      </c>
      <c r="H8510">
        <v>437</v>
      </c>
      <c r="I8510" s="1" t="s">
        <v>41</v>
      </c>
      <c r="J8510">
        <v>1</v>
      </c>
    </row>
    <row r="8511" spans="1:10" hidden="1" x14ac:dyDescent="0.25">
      <c r="A8511" s="24" t="str">
        <f t="shared" si="134"/>
        <v>441ARCELOR (BERTON SICARD)</v>
      </c>
      <c r="B8511" s="1">
        <v>441</v>
      </c>
      <c r="C8511" s="1" t="s">
        <v>32898</v>
      </c>
      <c r="D8511" s="1" t="s">
        <v>78</v>
      </c>
      <c r="E8511" s="1" t="s">
        <v>2975</v>
      </c>
      <c r="F8511" s="1" t="s">
        <v>32900</v>
      </c>
      <c r="G8511" s="1" t="s">
        <v>655</v>
      </c>
      <c r="H8511">
        <v>441</v>
      </c>
      <c r="I8511" s="1" t="s">
        <v>41</v>
      </c>
      <c r="J8511">
        <v>1</v>
      </c>
    </row>
    <row r="8512" spans="1:10" hidden="1" x14ac:dyDescent="0.25">
      <c r="A8512" s="24" t="str">
        <f t="shared" si="134"/>
        <v>442ARCELOR (BERTON SICARD)</v>
      </c>
      <c r="B8512" s="1">
        <v>442</v>
      </c>
      <c r="C8512" s="1" t="s">
        <v>32898</v>
      </c>
      <c r="D8512" s="1" t="s">
        <v>78</v>
      </c>
      <c r="E8512" s="1" t="s">
        <v>2680</v>
      </c>
      <c r="F8512" s="1" t="s">
        <v>32900</v>
      </c>
      <c r="G8512" s="1" t="s">
        <v>655</v>
      </c>
      <c r="H8512">
        <v>442</v>
      </c>
      <c r="I8512" s="1" t="s">
        <v>41</v>
      </c>
      <c r="J8512">
        <v>1</v>
      </c>
    </row>
    <row r="8513" spans="1:10" hidden="1" x14ac:dyDescent="0.25">
      <c r="A8513" s="24" t="str">
        <f t="shared" si="134"/>
        <v>445ARCELOR (BERTON SICARD)</v>
      </c>
      <c r="B8513" s="1">
        <v>445</v>
      </c>
      <c r="C8513" s="1" t="s">
        <v>32898</v>
      </c>
      <c r="D8513" s="1" t="s">
        <v>78</v>
      </c>
      <c r="E8513" s="1" t="s">
        <v>2976</v>
      </c>
      <c r="F8513" s="1" t="s">
        <v>32900</v>
      </c>
      <c r="G8513" s="1" t="s">
        <v>655</v>
      </c>
      <c r="H8513">
        <v>445</v>
      </c>
      <c r="I8513" s="1" t="s">
        <v>41</v>
      </c>
      <c r="J8513">
        <v>1</v>
      </c>
    </row>
    <row r="8514" spans="1:10" hidden="1" x14ac:dyDescent="0.25">
      <c r="A8514" s="24" t="str">
        <f t="shared" si="134"/>
        <v>470K1ARCELOR (BERTON SICARD)</v>
      </c>
      <c r="B8514" s="1" t="s">
        <v>2978</v>
      </c>
      <c r="C8514" s="1" t="s">
        <v>32898</v>
      </c>
      <c r="D8514" s="1" t="s">
        <v>78</v>
      </c>
      <c r="E8514" s="1" t="s">
        <v>2979</v>
      </c>
      <c r="F8514" s="1" t="s">
        <v>32900</v>
      </c>
      <c r="G8514" s="1" t="s">
        <v>655</v>
      </c>
      <c r="H8514" t="s">
        <v>2978</v>
      </c>
      <c r="I8514" s="1" t="s">
        <v>41</v>
      </c>
      <c r="J8514">
        <v>1</v>
      </c>
    </row>
    <row r="8515" spans="1:10" hidden="1" x14ac:dyDescent="0.25">
      <c r="A8515" s="24" t="str">
        <f t="shared" si="134"/>
        <v>473K1ARCELOR (BERTON SICARD)</v>
      </c>
      <c r="B8515" s="1" t="s">
        <v>2982</v>
      </c>
      <c r="C8515" s="1" t="s">
        <v>32898</v>
      </c>
      <c r="D8515" s="1" t="s">
        <v>78</v>
      </c>
      <c r="E8515" s="1" t="s">
        <v>2983</v>
      </c>
      <c r="F8515" s="1" t="s">
        <v>32900</v>
      </c>
      <c r="G8515" s="1" t="s">
        <v>655</v>
      </c>
      <c r="H8515" t="s">
        <v>2982</v>
      </c>
      <c r="I8515" s="1" t="s">
        <v>41</v>
      </c>
      <c r="J8515">
        <v>1</v>
      </c>
    </row>
    <row r="8516" spans="1:10" hidden="1" x14ac:dyDescent="0.25">
      <c r="A8516" s="24" t="str">
        <f t="shared" si="134"/>
        <v>502ARCELOR (BERTON SICARD)</v>
      </c>
      <c r="B8516" s="1">
        <v>502</v>
      </c>
      <c r="C8516" s="1" t="s">
        <v>32898</v>
      </c>
      <c r="D8516" s="1" t="s">
        <v>78</v>
      </c>
      <c r="E8516" s="1" t="s">
        <v>2986</v>
      </c>
      <c r="F8516" s="1" t="s">
        <v>32900</v>
      </c>
      <c r="G8516" s="1" t="s">
        <v>655</v>
      </c>
      <c r="H8516">
        <v>502</v>
      </c>
      <c r="I8516" s="1" t="s">
        <v>41</v>
      </c>
      <c r="J8516">
        <v>3</v>
      </c>
    </row>
    <row r="8517" spans="1:10" hidden="1" x14ac:dyDescent="0.25">
      <c r="A8517" s="24" t="str">
        <f t="shared" si="134"/>
        <v>517ARCELOR (BERTON SICARD)</v>
      </c>
      <c r="B8517" s="1">
        <v>517</v>
      </c>
      <c r="C8517" s="1" t="s">
        <v>32898</v>
      </c>
      <c r="D8517" s="1" t="s">
        <v>78</v>
      </c>
      <c r="E8517" s="1" t="s">
        <v>2990</v>
      </c>
      <c r="F8517" s="1" t="s">
        <v>32900</v>
      </c>
      <c r="G8517" s="1" t="s">
        <v>655</v>
      </c>
      <c r="H8517">
        <v>517</v>
      </c>
      <c r="I8517" s="1" t="s">
        <v>41</v>
      </c>
      <c r="J8517">
        <v>2</v>
      </c>
    </row>
    <row r="8518" spans="1:10" hidden="1" x14ac:dyDescent="0.25">
      <c r="A8518" s="24" t="str">
        <f t="shared" si="134"/>
        <v>521ARCELOR (BERTON SICARD)</v>
      </c>
      <c r="B8518" s="1">
        <v>521</v>
      </c>
      <c r="C8518" s="1" t="s">
        <v>32898</v>
      </c>
      <c r="D8518" s="1" t="s">
        <v>78</v>
      </c>
      <c r="E8518" s="1" t="s">
        <v>2991</v>
      </c>
      <c r="F8518" s="1" t="s">
        <v>32900</v>
      </c>
      <c r="G8518" s="1" t="s">
        <v>655</v>
      </c>
      <c r="H8518">
        <v>521</v>
      </c>
      <c r="I8518" s="1" t="s">
        <v>41</v>
      </c>
      <c r="J8518">
        <v>1</v>
      </c>
    </row>
    <row r="8519" spans="1:10" hidden="1" x14ac:dyDescent="0.25">
      <c r="A8519" s="24" t="str">
        <f t="shared" si="134"/>
        <v>522ARCELOR (BERTON SICARD)</v>
      </c>
      <c r="B8519" s="1">
        <v>522</v>
      </c>
      <c r="C8519" s="1" t="s">
        <v>32898</v>
      </c>
      <c r="D8519" s="1" t="s">
        <v>78</v>
      </c>
      <c r="E8519" s="1" t="s">
        <v>2992</v>
      </c>
      <c r="F8519" s="1" t="s">
        <v>32900</v>
      </c>
      <c r="G8519" s="1" t="s">
        <v>655</v>
      </c>
      <c r="H8519">
        <v>522</v>
      </c>
      <c r="I8519" s="1" t="s">
        <v>41</v>
      </c>
      <c r="J8519">
        <v>2</v>
      </c>
    </row>
    <row r="8520" spans="1:10" hidden="1" x14ac:dyDescent="0.25">
      <c r="A8520" s="24" t="str">
        <f t="shared" si="134"/>
        <v>534ARCELOR (BERTON SICARD)</v>
      </c>
      <c r="B8520" s="1">
        <v>534</v>
      </c>
      <c r="C8520" s="1" t="s">
        <v>32898</v>
      </c>
      <c r="D8520" s="1" t="s">
        <v>78</v>
      </c>
      <c r="E8520" s="1" t="s">
        <v>2993</v>
      </c>
      <c r="F8520" s="1" t="s">
        <v>32900</v>
      </c>
      <c r="G8520" s="1" t="s">
        <v>655</v>
      </c>
      <c r="H8520">
        <v>534</v>
      </c>
      <c r="I8520" s="1" t="s">
        <v>41</v>
      </c>
      <c r="J8520">
        <v>5</v>
      </c>
    </row>
    <row r="8521" spans="1:10" hidden="1" x14ac:dyDescent="0.25">
      <c r="A8521" s="24" t="str">
        <f t="shared" si="134"/>
        <v>539ARCELOR (BERTON SICARD)</v>
      </c>
      <c r="B8521" s="1">
        <v>539</v>
      </c>
      <c r="C8521" s="1" t="s">
        <v>32898</v>
      </c>
      <c r="D8521" s="1" t="s">
        <v>78</v>
      </c>
      <c r="E8521" s="1" t="s">
        <v>2994</v>
      </c>
      <c r="F8521" s="1" t="s">
        <v>32900</v>
      </c>
      <c r="G8521" s="1" t="s">
        <v>655</v>
      </c>
      <c r="H8521">
        <v>539</v>
      </c>
      <c r="I8521" s="1" t="s">
        <v>41</v>
      </c>
      <c r="J8521">
        <v>1</v>
      </c>
    </row>
    <row r="8522" spans="1:10" hidden="1" x14ac:dyDescent="0.25">
      <c r="A8522" s="24" t="str">
        <f t="shared" si="134"/>
        <v>544ARCELOR (BERTON SICARD)</v>
      </c>
      <c r="B8522" s="1">
        <v>544</v>
      </c>
      <c r="C8522" s="1" t="s">
        <v>32898</v>
      </c>
      <c r="D8522" s="1" t="s">
        <v>78</v>
      </c>
      <c r="E8522" s="1" t="s">
        <v>2995</v>
      </c>
      <c r="F8522" s="1" t="s">
        <v>32900</v>
      </c>
      <c r="G8522" s="1" t="s">
        <v>655</v>
      </c>
      <c r="H8522">
        <v>544</v>
      </c>
      <c r="I8522" s="1" t="s">
        <v>41</v>
      </c>
      <c r="J8522">
        <v>10</v>
      </c>
    </row>
    <row r="8523" spans="1:10" hidden="1" x14ac:dyDescent="0.25">
      <c r="A8523" s="24" t="str">
        <f t="shared" si="134"/>
        <v>548ARCELOR (BERTON SICARD)</v>
      </c>
      <c r="B8523" s="1">
        <v>548</v>
      </c>
      <c r="C8523" s="1" t="s">
        <v>32898</v>
      </c>
      <c r="D8523" s="1" t="s">
        <v>78</v>
      </c>
      <c r="E8523" s="1" t="s">
        <v>2996</v>
      </c>
      <c r="F8523" s="1" t="s">
        <v>32900</v>
      </c>
      <c r="G8523" s="1" t="s">
        <v>655</v>
      </c>
      <c r="H8523">
        <v>548</v>
      </c>
      <c r="I8523" s="1" t="s">
        <v>41</v>
      </c>
      <c r="J8523">
        <v>2</v>
      </c>
    </row>
    <row r="8524" spans="1:10" hidden="1" x14ac:dyDescent="0.25">
      <c r="A8524" s="24" t="str">
        <f t="shared" ref="A8524:A8587" si="135">B8524&amp;F8524</f>
        <v>549ARCELOR (BERTON SICARD)</v>
      </c>
      <c r="B8524" s="1">
        <v>549</v>
      </c>
      <c r="C8524" s="1" t="s">
        <v>32898</v>
      </c>
      <c r="D8524" s="1" t="s">
        <v>78</v>
      </c>
      <c r="E8524" s="1" t="s">
        <v>2997</v>
      </c>
      <c r="F8524" s="1" t="s">
        <v>32900</v>
      </c>
      <c r="G8524" s="1" t="s">
        <v>655</v>
      </c>
      <c r="H8524">
        <v>549</v>
      </c>
      <c r="I8524" s="1" t="s">
        <v>41</v>
      </c>
      <c r="J8524">
        <v>2</v>
      </c>
    </row>
    <row r="8525" spans="1:10" hidden="1" x14ac:dyDescent="0.25">
      <c r="A8525" s="24" t="str">
        <f t="shared" si="135"/>
        <v>553ARCELOR (BERTON SICARD)</v>
      </c>
      <c r="B8525" s="1">
        <v>553</v>
      </c>
      <c r="C8525" s="1" t="s">
        <v>32898</v>
      </c>
      <c r="D8525" s="1" t="s">
        <v>78</v>
      </c>
      <c r="E8525" s="1" t="s">
        <v>2998</v>
      </c>
      <c r="F8525" s="1" t="s">
        <v>32900</v>
      </c>
      <c r="G8525" s="1" t="s">
        <v>655</v>
      </c>
      <c r="H8525">
        <v>553</v>
      </c>
      <c r="I8525" s="1" t="s">
        <v>41</v>
      </c>
      <c r="J8525">
        <v>2</v>
      </c>
    </row>
    <row r="8526" spans="1:10" hidden="1" x14ac:dyDescent="0.25">
      <c r="A8526" s="24" t="str">
        <f t="shared" si="135"/>
        <v>554ARCELOR (BERTON SICARD)</v>
      </c>
      <c r="B8526" s="1">
        <v>554</v>
      </c>
      <c r="C8526" s="1" t="s">
        <v>32898</v>
      </c>
      <c r="D8526" s="1" t="s">
        <v>78</v>
      </c>
      <c r="E8526" s="1" t="s">
        <v>2999</v>
      </c>
      <c r="F8526" s="1" t="s">
        <v>32900</v>
      </c>
      <c r="G8526" s="1" t="s">
        <v>655</v>
      </c>
      <c r="H8526">
        <v>554</v>
      </c>
      <c r="I8526" s="1" t="s">
        <v>41</v>
      </c>
      <c r="J8526">
        <v>1</v>
      </c>
    </row>
    <row r="8527" spans="1:10" hidden="1" x14ac:dyDescent="0.25">
      <c r="A8527" s="24" t="str">
        <f t="shared" si="135"/>
        <v>556ARCELOR (BERTON SICARD)</v>
      </c>
      <c r="B8527" s="1">
        <v>556</v>
      </c>
      <c r="C8527" s="1" t="s">
        <v>32898</v>
      </c>
      <c r="D8527" s="1" t="s">
        <v>78</v>
      </c>
      <c r="E8527" s="1" t="s">
        <v>3000</v>
      </c>
      <c r="F8527" s="1" t="s">
        <v>32900</v>
      </c>
      <c r="G8527" s="1" t="s">
        <v>655</v>
      </c>
      <c r="H8527">
        <v>556</v>
      </c>
      <c r="I8527" s="1" t="s">
        <v>41</v>
      </c>
      <c r="J8527">
        <v>1</v>
      </c>
    </row>
    <row r="8528" spans="1:10" hidden="1" x14ac:dyDescent="0.25">
      <c r="A8528" s="24" t="str">
        <f t="shared" si="135"/>
        <v>571ARCELOR (BERTON SICARD)</v>
      </c>
      <c r="B8528" s="1">
        <v>571</v>
      </c>
      <c r="C8528" s="1" t="s">
        <v>32898</v>
      </c>
      <c r="D8528" s="1" t="s">
        <v>78</v>
      </c>
      <c r="E8528" s="1" t="s">
        <v>3004</v>
      </c>
      <c r="F8528" s="1" t="s">
        <v>32900</v>
      </c>
      <c r="G8528" s="1" t="s">
        <v>655</v>
      </c>
      <c r="H8528">
        <v>571</v>
      </c>
      <c r="I8528" s="1" t="s">
        <v>41</v>
      </c>
      <c r="J8528">
        <v>2</v>
      </c>
    </row>
    <row r="8529" spans="1:10" hidden="1" x14ac:dyDescent="0.25">
      <c r="A8529" s="24" t="str">
        <f t="shared" si="135"/>
        <v>582ARCELOR (BERTON SICARD)</v>
      </c>
      <c r="B8529" s="1">
        <v>582</v>
      </c>
      <c r="C8529" s="1" t="s">
        <v>32898</v>
      </c>
      <c r="D8529" s="1" t="s">
        <v>78</v>
      </c>
      <c r="E8529" s="1" t="s">
        <v>3005</v>
      </c>
      <c r="F8529" s="1" t="s">
        <v>32900</v>
      </c>
      <c r="G8529" s="1" t="s">
        <v>655</v>
      </c>
      <c r="H8529">
        <v>582</v>
      </c>
      <c r="I8529" s="1" t="s">
        <v>41</v>
      </c>
      <c r="J8529">
        <v>2</v>
      </c>
    </row>
    <row r="8530" spans="1:10" hidden="1" x14ac:dyDescent="0.25">
      <c r="A8530" s="24" t="str">
        <f t="shared" si="135"/>
        <v>604ARCELOR (BERTON SICARD)</v>
      </c>
      <c r="B8530" s="1">
        <v>604</v>
      </c>
      <c r="C8530" s="1" t="s">
        <v>32898</v>
      </c>
      <c r="D8530" s="1" t="s">
        <v>78</v>
      </c>
      <c r="E8530" s="1" t="s">
        <v>3009</v>
      </c>
      <c r="F8530" s="1" t="s">
        <v>32900</v>
      </c>
      <c r="G8530" s="1" t="s">
        <v>655</v>
      </c>
      <c r="H8530">
        <v>604</v>
      </c>
      <c r="I8530" s="1" t="s">
        <v>41</v>
      </c>
      <c r="J8530">
        <v>50</v>
      </c>
    </row>
    <row r="8531" spans="1:10" hidden="1" x14ac:dyDescent="0.25">
      <c r="A8531" s="24" t="str">
        <f t="shared" si="135"/>
        <v>605ARCELOR (BERTON SICARD)</v>
      </c>
      <c r="B8531" s="1">
        <v>605</v>
      </c>
      <c r="C8531" s="1" t="s">
        <v>32898</v>
      </c>
      <c r="D8531" s="1" t="s">
        <v>78</v>
      </c>
      <c r="E8531" s="1" t="s">
        <v>3010</v>
      </c>
      <c r="F8531" s="1" t="s">
        <v>32900</v>
      </c>
      <c r="G8531" s="1" t="s">
        <v>655</v>
      </c>
      <c r="H8531">
        <v>605</v>
      </c>
      <c r="I8531" s="1" t="s">
        <v>41</v>
      </c>
      <c r="J8531">
        <v>50</v>
      </c>
    </row>
    <row r="8532" spans="1:10" hidden="1" x14ac:dyDescent="0.25">
      <c r="A8532" s="24" t="str">
        <f t="shared" si="135"/>
        <v>606ARCELOR (BERTON SICARD)</v>
      </c>
      <c r="B8532" s="1">
        <v>606</v>
      </c>
      <c r="C8532" s="1" t="s">
        <v>32898</v>
      </c>
      <c r="D8532" s="1" t="s">
        <v>78</v>
      </c>
      <c r="E8532" s="1" t="s">
        <v>3011</v>
      </c>
      <c r="F8532" s="1" t="s">
        <v>32900</v>
      </c>
      <c r="G8532" s="1" t="s">
        <v>655</v>
      </c>
      <c r="H8532">
        <v>606</v>
      </c>
      <c r="I8532" s="1" t="s">
        <v>41</v>
      </c>
      <c r="J8532">
        <v>50</v>
      </c>
    </row>
    <row r="8533" spans="1:10" hidden="1" x14ac:dyDescent="0.25">
      <c r="A8533" s="24" t="str">
        <f t="shared" si="135"/>
        <v>618ARCELOR (BERTON SICARD)</v>
      </c>
      <c r="B8533" s="1">
        <v>618</v>
      </c>
      <c r="C8533" s="1" t="s">
        <v>32898</v>
      </c>
      <c r="D8533" s="1" t="s">
        <v>78</v>
      </c>
      <c r="E8533" s="1" t="s">
        <v>3014</v>
      </c>
      <c r="F8533" s="1" t="s">
        <v>32900</v>
      </c>
      <c r="G8533" s="1" t="s">
        <v>655</v>
      </c>
      <c r="H8533">
        <v>618</v>
      </c>
      <c r="I8533" s="1" t="s">
        <v>41</v>
      </c>
      <c r="J8533">
        <v>4</v>
      </c>
    </row>
    <row r="8534" spans="1:10" hidden="1" x14ac:dyDescent="0.25">
      <c r="A8534" s="24" t="str">
        <f t="shared" si="135"/>
        <v>647ARCELOR (BERTON SICARD)</v>
      </c>
      <c r="B8534" s="1">
        <v>647</v>
      </c>
      <c r="C8534" s="1" t="s">
        <v>32898</v>
      </c>
      <c r="D8534" s="1" t="s">
        <v>78</v>
      </c>
      <c r="E8534" s="1" t="s">
        <v>3015</v>
      </c>
      <c r="F8534" s="1" t="s">
        <v>32900</v>
      </c>
      <c r="G8534" s="1" t="s">
        <v>655</v>
      </c>
      <c r="H8534">
        <v>647</v>
      </c>
      <c r="I8534" s="1" t="s">
        <v>41</v>
      </c>
      <c r="J8534">
        <v>1</v>
      </c>
    </row>
    <row r="8535" spans="1:10" hidden="1" x14ac:dyDescent="0.25">
      <c r="A8535" s="24" t="str">
        <f t="shared" si="135"/>
        <v>651ARCELOR (BERTON SICARD)</v>
      </c>
      <c r="B8535" s="1">
        <v>651</v>
      </c>
      <c r="C8535" s="1" t="s">
        <v>32898</v>
      </c>
      <c r="D8535" s="1" t="s">
        <v>78</v>
      </c>
      <c r="E8535" s="1" t="s">
        <v>3016</v>
      </c>
      <c r="F8535" s="1" t="s">
        <v>32900</v>
      </c>
      <c r="G8535" s="1" t="s">
        <v>655</v>
      </c>
      <c r="H8535">
        <v>651</v>
      </c>
      <c r="I8535" s="1" t="s">
        <v>41</v>
      </c>
      <c r="J8535">
        <v>2</v>
      </c>
    </row>
    <row r="8536" spans="1:10" hidden="1" x14ac:dyDescent="0.25">
      <c r="A8536" s="24" t="str">
        <f t="shared" si="135"/>
        <v>658ARCELOR (BERTON SICARD)</v>
      </c>
      <c r="B8536" s="1">
        <v>658</v>
      </c>
      <c r="C8536" s="1" t="s">
        <v>32898</v>
      </c>
      <c r="D8536" s="1" t="s">
        <v>78</v>
      </c>
      <c r="E8536" s="1" t="s">
        <v>3018</v>
      </c>
      <c r="F8536" s="1" t="s">
        <v>32900</v>
      </c>
      <c r="G8536" s="1" t="s">
        <v>655</v>
      </c>
      <c r="H8536">
        <v>658</v>
      </c>
      <c r="I8536" s="1" t="s">
        <v>41</v>
      </c>
      <c r="J8536">
        <v>2</v>
      </c>
    </row>
    <row r="8537" spans="1:10" hidden="1" x14ac:dyDescent="0.25">
      <c r="A8537" s="24" t="str">
        <f t="shared" si="135"/>
        <v>659ARCELOR (BERTON SICARD)</v>
      </c>
      <c r="B8537" s="1">
        <v>659</v>
      </c>
      <c r="C8537" s="1" t="s">
        <v>32898</v>
      </c>
      <c r="D8537" s="1" t="s">
        <v>78</v>
      </c>
      <c r="E8537" s="1" t="s">
        <v>3019</v>
      </c>
      <c r="F8537" s="1" t="s">
        <v>32900</v>
      </c>
      <c r="G8537" s="1" t="s">
        <v>655</v>
      </c>
      <c r="H8537">
        <v>659</v>
      </c>
      <c r="I8537" s="1" t="s">
        <v>41</v>
      </c>
      <c r="J8537">
        <v>2</v>
      </c>
    </row>
    <row r="8538" spans="1:10" hidden="1" x14ac:dyDescent="0.25">
      <c r="A8538" s="24" t="str">
        <f t="shared" si="135"/>
        <v>671ARCELOR (BERTON SICARD)</v>
      </c>
      <c r="B8538" s="1">
        <v>671</v>
      </c>
      <c r="C8538" s="1" t="s">
        <v>32898</v>
      </c>
      <c r="D8538" s="1" t="s">
        <v>78</v>
      </c>
      <c r="E8538" s="1" t="s">
        <v>3023</v>
      </c>
      <c r="F8538" s="1" t="s">
        <v>32900</v>
      </c>
      <c r="G8538" s="1" t="s">
        <v>655</v>
      </c>
      <c r="H8538">
        <v>671</v>
      </c>
      <c r="I8538" s="1" t="s">
        <v>41</v>
      </c>
      <c r="J8538">
        <v>1</v>
      </c>
    </row>
    <row r="8539" spans="1:10" hidden="1" x14ac:dyDescent="0.25">
      <c r="A8539" s="24" t="str">
        <f t="shared" si="135"/>
        <v>463014ARCELOR (BERTON SICARD)</v>
      </c>
      <c r="B8539" s="1">
        <v>463014</v>
      </c>
      <c r="C8539" s="1" t="s">
        <v>32898</v>
      </c>
      <c r="D8539" s="1" t="s">
        <v>78</v>
      </c>
      <c r="E8539" s="1" t="s">
        <v>2608</v>
      </c>
      <c r="F8539" s="1" t="s">
        <v>32900</v>
      </c>
      <c r="G8539" s="1" t="s">
        <v>655</v>
      </c>
      <c r="H8539">
        <v>463014</v>
      </c>
      <c r="I8539" s="1" t="s">
        <v>41</v>
      </c>
      <c r="J8539">
        <v>20</v>
      </c>
    </row>
    <row r="8540" spans="1:10" hidden="1" x14ac:dyDescent="0.25">
      <c r="A8540" s="24" t="str">
        <f t="shared" si="135"/>
        <v>682ARCELOR (BERTON SICARD)</v>
      </c>
      <c r="B8540" s="1">
        <v>682</v>
      </c>
      <c r="C8540" s="1" t="s">
        <v>32898</v>
      </c>
      <c r="D8540" s="1" t="s">
        <v>78</v>
      </c>
      <c r="E8540" s="1" t="s">
        <v>3025</v>
      </c>
      <c r="F8540" s="1" t="s">
        <v>32900</v>
      </c>
      <c r="G8540" s="1" t="s">
        <v>655</v>
      </c>
      <c r="H8540">
        <v>682</v>
      </c>
      <c r="I8540" s="1" t="s">
        <v>41</v>
      </c>
      <c r="J8540">
        <v>3</v>
      </c>
    </row>
    <row r="8541" spans="1:10" hidden="1" x14ac:dyDescent="0.25">
      <c r="A8541" s="24" t="str">
        <f t="shared" si="135"/>
        <v>685ARCELOR (BERTON SICARD)</v>
      </c>
      <c r="B8541" s="1">
        <v>685</v>
      </c>
      <c r="C8541" s="1" t="s">
        <v>32898</v>
      </c>
      <c r="D8541" s="1" t="s">
        <v>78</v>
      </c>
      <c r="E8541" s="1" t="s">
        <v>3026</v>
      </c>
      <c r="F8541" s="1" t="s">
        <v>32900</v>
      </c>
      <c r="G8541" s="1" t="s">
        <v>655</v>
      </c>
      <c r="H8541">
        <v>685</v>
      </c>
      <c r="I8541" s="1" t="s">
        <v>41</v>
      </c>
      <c r="J8541">
        <v>1</v>
      </c>
    </row>
    <row r="8542" spans="1:10" hidden="1" x14ac:dyDescent="0.25">
      <c r="A8542" s="24" t="str">
        <f t="shared" si="135"/>
        <v>686ARCELOR (BERTON SICARD)</v>
      </c>
      <c r="B8542" s="1">
        <v>686</v>
      </c>
      <c r="C8542" s="1" t="s">
        <v>32898</v>
      </c>
      <c r="D8542" s="1" t="s">
        <v>78</v>
      </c>
      <c r="E8542" s="1" t="s">
        <v>3027</v>
      </c>
      <c r="F8542" s="1" t="s">
        <v>32900</v>
      </c>
      <c r="G8542" s="1" t="s">
        <v>655</v>
      </c>
      <c r="H8542">
        <v>686</v>
      </c>
      <c r="I8542" s="1" t="s">
        <v>41</v>
      </c>
      <c r="J8542">
        <v>1</v>
      </c>
    </row>
    <row r="8543" spans="1:10" hidden="1" x14ac:dyDescent="0.25">
      <c r="A8543" s="24" t="str">
        <f t="shared" si="135"/>
        <v>690ARCELOR (BERTON SICARD)</v>
      </c>
      <c r="B8543" s="1">
        <v>690</v>
      </c>
      <c r="C8543" s="1" t="s">
        <v>32898</v>
      </c>
      <c r="D8543" s="1" t="s">
        <v>78</v>
      </c>
      <c r="E8543" s="1" t="s">
        <v>3028</v>
      </c>
      <c r="F8543" s="1" t="s">
        <v>32900</v>
      </c>
      <c r="G8543" s="1" t="s">
        <v>655</v>
      </c>
      <c r="H8543">
        <v>690</v>
      </c>
      <c r="I8543" s="1" t="s">
        <v>41</v>
      </c>
      <c r="J8543">
        <v>1</v>
      </c>
    </row>
    <row r="8544" spans="1:10" hidden="1" x14ac:dyDescent="0.25">
      <c r="A8544" s="24" t="str">
        <f t="shared" si="135"/>
        <v>510025ARCELOR (BERTON SICARD)</v>
      </c>
      <c r="B8544" s="1">
        <v>510025</v>
      </c>
      <c r="C8544" s="1" t="s">
        <v>32898</v>
      </c>
      <c r="D8544" s="1" t="s">
        <v>78</v>
      </c>
      <c r="E8544" s="1" t="s">
        <v>3029</v>
      </c>
      <c r="F8544" s="1" t="s">
        <v>32900</v>
      </c>
      <c r="G8544" s="1" t="s">
        <v>655</v>
      </c>
      <c r="H8544">
        <v>510025</v>
      </c>
      <c r="I8544" s="1" t="s">
        <v>41</v>
      </c>
      <c r="J8544">
        <v>6.5</v>
      </c>
    </row>
    <row r="8545" spans="1:10" hidden="1" x14ac:dyDescent="0.25">
      <c r="A8545" s="24" t="str">
        <f t="shared" si="135"/>
        <v>692ARCELOR (BERTON SICARD)</v>
      </c>
      <c r="B8545" s="1">
        <v>692</v>
      </c>
      <c r="C8545" s="1" t="s">
        <v>32898</v>
      </c>
      <c r="D8545" s="1" t="s">
        <v>78</v>
      </c>
      <c r="E8545" s="1" t="s">
        <v>3030</v>
      </c>
      <c r="F8545" s="1" t="s">
        <v>32900</v>
      </c>
      <c r="G8545" s="1" t="s">
        <v>655</v>
      </c>
      <c r="H8545">
        <v>692</v>
      </c>
      <c r="I8545" s="1" t="s">
        <v>41</v>
      </c>
      <c r="J8545">
        <v>1</v>
      </c>
    </row>
    <row r="8546" spans="1:10" hidden="1" x14ac:dyDescent="0.25">
      <c r="A8546" s="24" t="str">
        <f t="shared" si="135"/>
        <v>694ARCELOR (BERTON SICARD)</v>
      </c>
      <c r="B8546" s="1">
        <v>694</v>
      </c>
      <c r="C8546" s="1" t="s">
        <v>32898</v>
      </c>
      <c r="D8546" s="1" t="s">
        <v>78</v>
      </c>
      <c r="E8546" s="1" t="s">
        <v>3032</v>
      </c>
      <c r="F8546" s="1" t="s">
        <v>32900</v>
      </c>
      <c r="G8546" s="1" t="s">
        <v>655</v>
      </c>
      <c r="H8546">
        <v>694</v>
      </c>
      <c r="I8546" s="1" t="s">
        <v>41</v>
      </c>
      <c r="J8546">
        <v>1</v>
      </c>
    </row>
    <row r="8547" spans="1:10" hidden="1" x14ac:dyDescent="0.25">
      <c r="A8547" s="24" t="str">
        <f t="shared" si="135"/>
        <v>695ARCELOR (BERTON SICARD)</v>
      </c>
      <c r="B8547" s="1">
        <v>695</v>
      </c>
      <c r="C8547" s="1" t="s">
        <v>32898</v>
      </c>
      <c r="D8547" s="1" t="s">
        <v>78</v>
      </c>
      <c r="E8547" s="1" t="s">
        <v>3033</v>
      </c>
      <c r="F8547" s="1" t="s">
        <v>32900</v>
      </c>
      <c r="G8547" s="1" t="s">
        <v>655</v>
      </c>
      <c r="H8547">
        <v>695</v>
      </c>
      <c r="I8547" s="1" t="s">
        <v>41</v>
      </c>
      <c r="J8547">
        <v>1</v>
      </c>
    </row>
    <row r="8548" spans="1:10" hidden="1" x14ac:dyDescent="0.25">
      <c r="A8548" s="24" t="str">
        <f t="shared" si="135"/>
        <v>696ARCELOR (BERTON SICARD)</v>
      </c>
      <c r="B8548" s="1">
        <v>696</v>
      </c>
      <c r="C8548" s="1" t="s">
        <v>32898</v>
      </c>
      <c r="D8548" s="1" t="s">
        <v>78</v>
      </c>
      <c r="E8548" s="1" t="s">
        <v>3034</v>
      </c>
      <c r="F8548" s="1" t="s">
        <v>32900</v>
      </c>
      <c r="G8548" s="1" t="s">
        <v>655</v>
      </c>
      <c r="H8548">
        <v>696</v>
      </c>
      <c r="I8548" s="1" t="s">
        <v>41</v>
      </c>
      <c r="J8548">
        <v>1</v>
      </c>
    </row>
    <row r="8549" spans="1:10" hidden="1" x14ac:dyDescent="0.25">
      <c r="A8549" s="24" t="str">
        <f t="shared" si="135"/>
        <v>697ARCELOR (BERTON SICARD)</v>
      </c>
      <c r="B8549" s="1">
        <v>697</v>
      </c>
      <c r="C8549" s="1" t="s">
        <v>32898</v>
      </c>
      <c r="D8549" s="1" t="s">
        <v>78</v>
      </c>
      <c r="E8549" s="1" t="s">
        <v>3035</v>
      </c>
      <c r="F8549" s="1" t="s">
        <v>32900</v>
      </c>
      <c r="G8549" s="1" t="s">
        <v>655</v>
      </c>
      <c r="H8549">
        <v>697</v>
      </c>
      <c r="I8549" s="1" t="s">
        <v>41</v>
      </c>
      <c r="J8549">
        <v>1</v>
      </c>
    </row>
    <row r="8550" spans="1:10" hidden="1" x14ac:dyDescent="0.25">
      <c r="A8550" s="24" t="str">
        <f t="shared" si="135"/>
        <v>971K1ARCELOR (BERTON SICARD)</v>
      </c>
      <c r="B8550" s="1" t="s">
        <v>3045</v>
      </c>
      <c r="C8550" s="1" t="s">
        <v>32898</v>
      </c>
      <c r="D8550" s="1" t="s">
        <v>78</v>
      </c>
      <c r="E8550" s="1" t="s">
        <v>3046</v>
      </c>
      <c r="F8550" s="1" t="s">
        <v>32900</v>
      </c>
      <c r="G8550" s="1" t="s">
        <v>655</v>
      </c>
      <c r="H8550" t="s">
        <v>3045</v>
      </c>
      <c r="I8550" s="1" t="s">
        <v>41</v>
      </c>
      <c r="J8550">
        <v>1</v>
      </c>
    </row>
    <row r="8551" spans="1:10" hidden="1" x14ac:dyDescent="0.25">
      <c r="A8551" s="24" t="str">
        <f t="shared" si="135"/>
        <v>971K2ARCELOR (BERTON SICARD)</v>
      </c>
      <c r="B8551" s="1" t="s">
        <v>3047</v>
      </c>
      <c r="C8551" s="1" t="s">
        <v>32898</v>
      </c>
      <c r="D8551" s="1" t="s">
        <v>78</v>
      </c>
      <c r="E8551" s="1" t="s">
        <v>3048</v>
      </c>
      <c r="F8551" s="1" t="s">
        <v>32900</v>
      </c>
      <c r="G8551" s="1" t="s">
        <v>655</v>
      </c>
      <c r="H8551" t="s">
        <v>3047</v>
      </c>
      <c r="I8551" s="1" t="s">
        <v>41</v>
      </c>
      <c r="J8551">
        <v>1</v>
      </c>
    </row>
    <row r="8552" spans="1:10" hidden="1" x14ac:dyDescent="0.25">
      <c r="A8552" s="24" t="str">
        <f t="shared" si="135"/>
        <v>971K3ARCELOR (BERTON SICARD)</v>
      </c>
      <c r="B8552" s="1" t="s">
        <v>3049</v>
      </c>
      <c r="C8552" s="1" t="s">
        <v>32898</v>
      </c>
      <c r="D8552" s="1" t="s">
        <v>78</v>
      </c>
      <c r="E8552" s="1" t="s">
        <v>3050</v>
      </c>
      <c r="F8552" s="1" t="s">
        <v>32900</v>
      </c>
      <c r="G8552" s="1" t="s">
        <v>655</v>
      </c>
      <c r="H8552" t="s">
        <v>3049</v>
      </c>
      <c r="I8552" s="1" t="s">
        <v>41</v>
      </c>
      <c r="J8552">
        <v>1</v>
      </c>
    </row>
    <row r="8553" spans="1:10" hidden="1" x14ac:dyDescent="0.25">
      <c r="A8553" s="24" t="str">
        <f t="shared" si="135"/>
        <v>1237ARCELOR (BERTON SICARD)</v>
      </c>
      <c r="B8553" s="1">
        <v>1237</v>
      </c>
      <c r="C8553" s="1" t="s">
        <v>32898</v>
      </c>
      <c r="D8553" s="1" t="s">
        <v>78</v>
      </c>
      <c r="E8553" s="1" t="s">
        <v>3061</v>
      </c>
      <c r="F8553" s="1" t="s">
        <v>32900</v>
      </c>
      <c r="G8553" s="1" t="s">
        <v>655</v>
      </c>
      <c r="H8553">
        <v>1237</v>
      </c>
      <c r="I8553" s="1" t="s">
        <v>41</v>
      </c>
      <c r="J8553">
        <v>10</v>
      </c>
    </row>
    <row r="8554" spans="1:10" hidden="1" x14ac:dyDescent="0.25">
      <c r="A8554" s="24" t="str">
        <f t="shared" si="135"/>
        <v>1282ARCELOR (BERTON SICARD)</v>
      </c>
      <c r="B8554" s="1">
        <v>1282</v>
      </c>
      <c r="C8554" s="1" t="s">
        <v>32898</v>
      </c>
      <c r="D8554" s="1" t="s">
        <v>168</v>
      </c>
      <c r="E8554" s="1" t="s">
        <v>3063</v>
      </c>
      <c r="F8554" s="1" t="s">
        <v>32900</v>
      </c>
      <c r="G8554" s="1" t="s">
        <v>655</v>
      </c>
      <c r="H8554">
        <v>1282</v>
      </c>
      <c r="I8554" s="1" t="s">
        <v>41</v>
      </c>
      <c r="J8554">
        <v>4</v>
      </c>
    </row>
    <row r="8555" spans="1:10" hidden="1" x14ac:dyDescent="0.25">
      <c r="A8555" s="24" t="str">
        <f t="shared" si="135"/>
        <v>1283ARCELOR (BERTON SICARD)</v>
      </c>
      <c r="B8555" s="1">
        <v>1283</v>
      </c>
      <c r="C8555" s="1" t="s">
        <v>32898</v>
      </c>
      <c r="D8555" s="1" t="s">
        <v>78</v>
      </c>
      <c r="E8555" s="1" t="s">
        <v>3064</v>
      </c>
      <c r="F8555" s="1" t="s">
        <v>32900</v>
      </c>
      <c r="G8555" s="1" t="s">
        <v>655</v>
      </c>
      <c r="H8555">
        <v>1283</v>
      </c>
      <c r="I8555" s="1" t="s">
        <v>41</v>
      </c>
      <c r="J8555">
        <v>10</v>
      </c>
    </row>
    <row r="8556" spans="1:10" hidden="1" x14ac:dyDescent="0.25">
      <c r="A8556" s="24" t="str">
        <f t="shared" si="135"/>
        <v>1295ARCELOR (BERTON SICARD)</v>
      </c>
      <c r="B8556" s="1">
        <v>1295</v>
      </c>
      <c r="C8556" s="1" t="s">
        <v>32898</v>
      </c>
      <c r="D8556" s="1" t="s">
        <v>78</v>
      </c>
      <c r="E8556" s="1" t="s">
        <v>3064</v>
      </c>
      <c r="F8556" s="1" t="s">
        <v>32900</v>
      </c>
      <c r="G8556" s="1" t="s">
        <v>655</v>
      </c>
      <c r="H8556">
        <v>1295</v>
      </c>
      <c r="I8556" s="1" t="s">
        <v>41</v>
      </c>
      <c r="J8556">
        <v>10</v>
      </c>
    </row>
    <row r="8557" spans="1:10" hidden="1" x14ac:dyDescent="0.25">
      <c r="A8557" s="24" t="str">
        <f t="shared" si="135"/>
        <v>1635ARCELOR (BERTON SICARD)</v>
      </c>
      <c r="B8557" s="1">
        <v>1635</v>
      </c>
      <c r="C8557" s="1" t="s">
        <v>32898</v>
      </c>
      <c r="D8557" s="1" t="s">
        <v>78</v>
      </c>
      <c r="E8557" s="1" t="s">
        <v>3077</v>
      </c>
      <c r="F8557" s="1" t="s">
        <v>32900</v>
      </c>
      <c r="G8557" s="1" t="s">
        <v>655</v>
      </c>
      <c r="H8557">
        <v>1635</v>
      </c>
      <c r="I8557" s="1" t="s">
        <v>41</v>
      </c>
      <c r="J8557">
        <v>1</v>
      </c>
    </row>
    <row r="8558" spans="1:10" hidden="1" x14ac:dyDescent="0.25">
      <c r="A8558" s="24" t="str">
        <f t="shared" si="135"/>
        <v>1702ARCELOR (BERTON SICARD)</v>
      </c>
      <c r="B8558" s="1">
        <v>1702</v>
      </c>
      <c r="C8558" s="1" t="s">
        <v>32898</v>
      </c>
      <c r="D8558" s="1" t="s">
        <v>78</v>
      </c>
      <c r="E8558" s="1" t="s">
        <v>3079</v>
      </c>
      <c r="F8558" s="1" t="s">
        <v>32900</v>
      </c>
      <c r="G8558" s="1" t="s">
        <v>655</v>
      </c>
      <c r="H8558">
        <v>1702</v>
      </c>
      <c r="I8558" s="1" t="s">
        <v>41</v>
      </c>
      <c r="J8558">
        <v>1</v>
      </c>
    </row>
    <row r="8559" spans="1:10" hidden="1" x14ac:dyDescent="0.25">
      <c r="A8559" s="24" t="str">
        <f t="shared" si="135"/>
        <v>1704ARCELOR (BERTON SICARD)</v>
      </c>
      <c r="B8559" s="1">
        <v>1704</v>
      </c>
      <c r="C8559" s="1" t="s">
        <v>32898</v>
      </c>
      <c r="D8559" s="1" t="s">
        <v>78</v>
      </c>
      <c r="E8559" s="1" t="s">
        <v>3080</v>
      </c>
      <c r="F8559" s="1" t="s">
        <v>32900</v>
      </c>
      <c r="G8559" s="1" t="s">
        <v>655</v>
      </c>
      <c r="H8559">
        <v>1704</v>
      </c>
      <c r="I8559" s="1" t="s">
        <v>41</v>
      </c>
      <c r="J8559">
        <v>1</v>
      </c>
    </row>
    <row r="8560" spans="1:10" hidden="1" x14ac:dyDescent="0.25">
      <c r="A8560" s="24" t="str">
        <f t="shared" si="135"/>
        <v>1708ARCELOR (BERTON SICARD)</v>
      </c>
      <c r="B8560" s="1">
        <v>1708</v>
      </c>
      <c r="C8560" s="1" t="s">
        <v>32898</v>
      </c>
      <c r="D8560" s="1" t="s">
        <v>78</v>
      </c>
      <c r="E8560" s="1" t="s">
        <v>3081</v>
      </c>
      <c r="F8560" s="1" t="s">
        <v>32900</v>
      </c>
      <c r="G8560" s="1" t="s">
        <v>655</v>
      </c>
      <c r="H8560">
        <v>1708</v>
      </c>
      <c r="I8560" s="1" t="s">
        <v>41</v>
      </c>
      <c r="J8560">
        <v>2</v>
      </c>
    </row>
    <row r="8561" spans="1:10" hidden="1" x14ac:dyDescent="0.25">
      <c r="A8561" s="24" t="str">
        <f t="shared" si="135"/>
        <v>1803ARCELOR (BERTON SICARD)</v>
      </c>
      <c r="B8561" s="1">
        <v>1803</v>
      </c>
      <c r="C8561" s="1" t="s">
        <v>32898</v>
      </c>
      <c r="D8561" s="1" t="s">
        <v>78</v>
      </c>
      <c r="E8561" s="1" t="s">
        <v>3082</v>
      </c>
      <c r="F8561" s="1" t="s">
        <v>32900</v>
      </c>
      <c r="G8561" s="1" t="s">
        <v>655</v>
      </c>
      <c r="H8561">
        <v>1803</v>
      </c>
      <c r="I8561" s="1" t="s">
        <v>41</v>
      </c>
      <c r="J8561">
        <v>1</v>
      </c>
    </row>
    <row r="8562" spans="1:10" hidden="1" x14ac:dyDescent="0.25">
      <c r="A8562" s="24" t="str">
        <f t="shared" si="135"/>
        <v>1825ARCELOR (BERTON SICARD)</v>
      </c>
      <c r="B8562" s="1">
        <v>1825</v>
      </c>
      <c r="C8562" s="1" t="s">
        <v>32898</v>
      </c>
      <c r="D8562" s="1" t="s">
        <v>78</v>
      </c>
      <c r="E8562" s="1" t="s">
        <v>3083</v>
      </c>
      <c r="F8562" s="1" t="s">
        <v>32900</v>
      </c>
      <c r="G8562" s="1" t="s">
        <v>655</v>
      </c>
      <c r="H8562">
        <v>1825</v>
      </c>
      <c r="I8562" s="1" t="s">
        <v>41</v>
      </c>
      <c r="J8562">
        <v>10</v>
      </c>
    </row>
    <row r="8563" spans="1:10" hidden="1" x14ac:dyDescent="0.25">
      <c r="A8563" s="24" t="str">
        <f t="shared" si="135"/>
        <v>1826ARCELOR (BERTON SICARD)</v>
      </c>
      <c r="B8563" s="1">
        <v>1826</v>
      </c>
      <c r="C8563" s="1" t="s">
        <v>32898</v>
      </c>
      <c r="D8563" s="1" t="s">
        <v>78</v>
      </c>
      <c r="E8563" s="1" t="s">
        <v>3084</v>
      </c>
      <c r="F8563" s="1" t="s">
        <v>32900</v>
      </c>
      <c r="G8563" s="1" t="s">
        <v>655</v>
      </c>
      <c r="H8563">
        <v>1826</v>
      </c>
      <c r="I8563" s="1" t="s">
        <v>41</v>
      </c>
      <c r="J8563">
        <v>10</v>
      </c>
    </row>
    <row r="8564" spans="1:10" hidden="1" x14ac:dyDescent="0.25">
      <c r="A8564" s="24" t="str">
        <f t="shared" si="135"/>
        <v>1873ARCELOR (BERTON SICARD)</v>
      </c>
      <c r="B8564" s="1">
        <v>1873</v>
      </c>
      <c r="C8564" s="1" t="s">
        <v>32898</v>
      </c>
      <c r="D8564" s="1" t="s">
        <v>78</v>
      </c>
      <c r="E8564" s="1" t="s">
        <v>3091</v>
      </c>
      <c r="F8564" s="1" t="s">
        <v>32900</v>
      </c>
      <c r="G8564" s="1" t="s">
        <v>655</v>
      </c>
      <c r="H8564">
        <v>1873</v>
      </c>
      <c r="I8564" s="1" t="s">
        <v>41</v>
      </c>
      <c r="J8564">
        <v>1</v>
      </c>
    </row>
    <row r="8565" spans="1:10" hidden="1" x14ac:dyDescent="0.25">
      <c r="A8565" s="24" t="str">
        <f t="shared" si="135"/>
        <v>1877ARCELOR (BERTON SICARD)</v>
      </c>
      <c r="B8565" s="1">
        <v>1877</v>
      </c>
      <c r="C8565" s="1" t="s">
        <v>32898</v>
      </c>
      <c r="D8565" s="1" t="s">
        <v>78</v>
      </c>
      <c r="E8565" s="1" t="s">
        <v>3092</v>
      </c>
      <c r="F8565" s="1" t="s">
        <v>32900</v>
      </c>
      <c r="G8565" s="1" t="s">
        <v>655</v>
      </c>
      <c r="H8565">
        <v>1877</v>
      </c>
      <c r="I8565" s="1" t="s">
        <v>41</v>
      </c>
      <c r="J8565">
        <v>1</v>
      </c>
    </row>
    <row r="8566" spans="1:10" hidden="1" x14ac:dyDescent="0.25">
      <c r="A8566" s="24" t="str">
        <f t="shared" si="135"/>
        <v>1878ARCELOR (BERTON SICARD)</v>
      </c>
      <c r="B8566" s="1">
        <v>1878</v>
      </c>
      <c r="C8566" s="1" t="s">
        <v>32898</v>
      </c>
      <c r="D8566" s="1" t="s">
        <v>78</v>
      </c>
      <c r="E8566" s="1" t="s">
        <v>3093</v>
      </c>
      <c r="F8566" s="1" t="s">
        <v>32900</v>
      </c>
      <c r="G8566" s="1" t="s">
        <v>655</v>
      </c>
      <c r="H8566">
        <v>1878</v>
      </c>
      <c r="I8566" s="1" t="s">
        <v>41</v>
      </c>
      <c r="J8566">
        <v>1</v>
      </c>
    </row>
    <row r="8567" spans="1:10" hidden="1" x14ac:dyDescent="0.25">
      <c r="A8567" s="24" t="str">
        <f t="shared" si="135"/>
        <v>1879ARCELOR (BERTON SICARD)</v>
      </c>
      <c r="B8567" s="1">
        <v>1879</v>
      </c>
      <c r="C8567" s="1" t="s">
        <v>32898</v>
      </c>
      <c r="D8567" s="1" t="s">
        <v>78</v>
      </c>
      <c r="E8567" s="1" t="s">
        <v>3094</v>
      </c>
      <c r="F8567" s="1" t="s">
        <v>32900</v>
      </c>
      <c r="G8567" s="1" t="s">
        <v>655</v>
      </c>
      <c r="H8567">
        <v>1879</v>
      </c>
      <c r="I8567" s="1" t="s">
        <v>41</v>
      </c>
      <c r="J8567">
        <v>1</v>
      </c>
    </row>
    <row r="8568" spans="1:10" hidden="1" x14ac:dyDescent="0.25">
      <c r="A8568" s="24" t="str">
        <f t="shared" si="135"/>
        <v>1881ARCELOR (BERTON SICARD)</v>
      </c>
      <c r="B8568" s="1">
        <v>1881</v>
      </c>
      <c r="C8568" s="1" t="s">
        <v>32898</v>
      </c>
      <c r="D8568" s="1" t="s">
        <v>78</v>
      </c>
      <c r="E8568" s="1" t="s">
        <v>3095</v>
      </c>
      <c r="F8568" s="1" t="s">
        <v>32900</v>
      </c>
      <c r="G8568" s="1" t="s">
        <v>655</v>
      </c>
      <c r="H8568">
        <v>1881</v>
      </c>
      <c r="I8568" s="1" t="s">
        <v>41</v>
      </c>
      <c r="J8568">
        <v>1</v>
      </c>
    </row>
    <row r="8569" spans="1:10" hidden="1" x14ac:dyDescent="0.25">
      <c r="A8569" s="24" t="str">
        <f t="shared" si="135"/>
        <v>3031ARCELOR (BERTON SICARD)</v>
      </c>
      <c r="B8569" s="1">
        <v>3031</v>
      </c>
      <c r="C8569" s="1" t="s">
        <v>32898</v>
      </c>
      <c r="D8569" s="1" t="s">
        <v>78</v>
      </c>
      <c r="E8569" s="1" t="s">
        <v>3096</v>
      </c>
      <c r="F8569" s="1" t="s">
        <v>32900</v>
      </c>
      <c r="G8569" s="1" t="s">
        <v>655</v>
      </c>
      <c r="H8569">
        <v>3031</v>
      </c>
      <c r="I8569" s="1" t="s">
        <v>41</v>
      </c>
      <c r="J8569">
        <v>10</v>
      </c>
    </row>
    <row r="8570" spans="1:10" hidden="1" x14ac:dyDescent="0.25">
      <c r="A8570" s="24" t="str">
        <f t="shared" si="135"/>
        <v>3675ARCELOR (BERTON SICARD)</v>
      </c>
      <c r="B8570" s="1">
        <v>3675</v>
      </c>
      <c r="C8570" s="1" t="s">
        <v>32898</v>
      </c>
      <c r="D8570" s="1" t="s">
        <v>78</v>
      </c>
      <c r="E8570" s="1" t="s">
        <v>3097</v>
      </c>
      <c r="F8570" s="1" t="s">
        <v>32900</v>
      </c>
      <c r="G8570" s="1" t="s">
        <v>655</v>
      </c>
      <c r="H8570">
        <v>3675</v>
      </c>
      <c r="I8570" s="1" t="s">
        <v>41</v>
      </c>
      <c r="J8570">
        <v>50</v>
      </c>
    </row>
    <row r="8571" spans="1:10" hidden="1" x14ac:dyDescent="0.25">
      <c r="A8571" s="24" t="str">
        <f t="shared" si="135"/>
        <v>4710S9NARCELOR (BERTON SICARD)</v>
      </c>
      <c r="B8571" s="1" t="s">
        <v>3098</v>
      </c>
      <c r="C8571" s="1" t="s">
        <v>32898</v>
      </c>
      <c r="D8571" s="1" t="s">
        <v>78</v>
      </c>
      <c r="E8571" s="1" t="s">
        <v>3099</v>
      </c>
      <c r="F8571" s="1" t="s">
        <v>32900</v>
      </c>
      <c r="G8571" s="1" t="s">
        <v>655</v>
      </c>
      <c r="H8571" t="s">
        <v>3098</v>
      </c>
      <c r="I8571" s="1" t="s">
        <v>41</v>
      </c>
      <c r="J8571">
        <v>1</v>
      </c>
    </row>
    <row r="8572" spans="1:10" hidden="1" x14ac:dyDescent="0.25">
      <c r="A8572" s="24" t="str">
        <f t="shared" si="135"/>
        <v>5188ARCELOR (BERTON SICARD)</v>
      </c>
      <c r="B8572" s="1">
        <v>5188</v>
      </c>
      <c r="C8572" s="1" t="s">
        <v>32898</v>
      </c>
      <c r="D8572" s="1" t="s">
        <v>78</v>
      </c>
      <c r="E8572" s="1" t="s">
        <v>3100</v>
      </c>
      <c r="F8572" s="1" t="s">
        <v>32900</v>
      </c>
      <c r="G8572" s="1" t="s">
        <v>655</v>
      </c>
      <c r="H8572">
        <v>5188</v>
      </c>
      <c r="I8572" s="1" t="s">
        <v>41</v>
      </c>
      <c r="J8572">
        <v>10</v>
      </c>
    </row>
    <row r="8573" spans="1:10" hidden="1" x14ac:dyDescent="0.25">
      <c r="A8573" s="24" t="str">
        <f t="shared" si="135"/>
        <v>5229ARCELOR (BERTON SICARD)</v>
      </c>
      <c r="B8573" s="1">
        <v>5229</v>
      </c>
      <c r="C8573" s="1" t="s">
        <v>32898</v>
      </c>
      <c r="D8573" s="1" t="s">
        <v>78</v>
      </c>
      <c r="E8573" s="1" t="s">
        <v>3108</v>
      </c>
      <c r="F8573" s="1" t="s">
        <v>32900</v>
      </c>
      <c r="G8573" s="1" t="s">
        <v>655</v>
      </c>
      <c r="H8573">
        <v>5229</v>
      </c>
      <c r="I8573" s="1" t="s">
        <v>41</v>
      </c>
      <c r="J8573">
        <v>2</v>
      </c>
    </row>
    <row r="8574" spans="1:10" hidden="1" x14ac:dyDescent="0.25">
      <c r="A8574" s="24" t="str">
        <f t="shared" si="135"/>
        <v>5236ARCELOR (BERTON SICARD)</v>
      </c>
      <c r="B8574" s="1">
        <v>5236</v>
      </c>
      <c r="C8574" s="1" t="s">
        <v>32898</v>
      </c>
      <c r="D8574" s="1" t="s">
        <v>78</v>
      </c>
      <c r="E8574" s="1" t="s">
        <v>3111</v>
      </c>
      <c r="F8574" s="1" t="s">
        <v>32900</v>
      </c>
      <c r="G8574" s="1" t="s">
        <v>655</v>
      </c>
      <c r="H8574">
        <v>5236</v>
      </c>
      <c r="I8574" s="1" t="s">
        <v>41</v>
      </c>
      <c r="J8574">
        <v>2</v>
      </c>
    </row>
    <row r="8575" spans="1:10" hidden="1" x14ac:dyDescent="0.25">
      <c r="A8575" s="24" t="str">
        <f t="shared" si="135"/>
        <v>5248ARCELOR (BERTON SICARD)</v>
      </c>
      <c r="B8575" s="1">
        <v>5248</v>
      </c>
      <c r="C8575" s="1" t="s">
        <v>32898</v>
      </c>
      <c r="D8575" s="1" t="s">
        <v>78</v>
      </c>
      <c r="E8575" s="1" t="s">
        <v>3113</v>
      </c>
      <c r="F8575" s="1" t="s">
        <v>32900</v>
      </c>
      <c r="G8575" s="1" t="s">
        <v>655</v>
      </c>
      <c r="H8575">
        <v>5248</v>
      </c>
      <c r="I8575" s="1" t="s">
        <v>41</v>
      </c>
      <c r="J8575">
        <v>100</v>
      </c>
    </row>
    <row r="8576" spans="1:10" hidden="1" x14ac:dyDescent="0.25">
      <c r="A8576" s="24" t="str">
        <f t="shared" si="135"/>
        <v>5302ARCELOR (BERTON SICARD)</v>
      </c>
      <c r="B8576" s="1">
        <v>5302</v>
      </c>
      <c r="C8576" s="1" t="s">
        <v>32898</v>
      </c>
      <c r="D8576" s="1" t="s">
        <v>78</v>
      </c>
      <c r="E8576" s="1" t="s">
        <v>3141</v>
      </c>
      <c r="F8576" s="1" t="s">
        <v>32900</v>
      </c>
      <c r="G8576" s="1" t="s">
        <v>655</v>
      </c>
      <c r="H8576">
        <v>5302</v>
      </c>
      <c r="I8576" s="1" t="s">
        <v>41</v>
      </c>
      <c r="J8576">
        <v>1</v>
      </c>
    </row>
    <row r="8577" spans="1:10" hidden="1" x14ac:dyDescent="0.25">
      <c r="A8577" s="24" t="str">
        <f t="shared" si="135"/>
        <v>5303ARCELOR (BERTON SICARD)</v>
      </c>
      <c r="B8577" s="1">
        <v>5303</v>
      </c>
      <c r="C8577" s="1" t="s">
        <v>32898</v>
      </c>
      <c r="D8577" s="1" t="s">
        <v>78</v>
      </c>
      <c r="E8577" s="1" t="s">
        <v>3142</v>
      </c>
      <c r="F8577" s="1" t="s">
        <v>32900</v>
      </c>
      <c r="G8577" s="1" t="s">
        <v>655</v>
      </c>
      <c r="H8577">
        <v>5303</v>
      </c>
      <c r="I8577" s="1" t="s">
        <v>41</v>
      </c>
      <c r="J8577">
        <v>100</v>
      </c>
    </row>
    <row r="8578" spans="1:10" hidden="1" x14ac:dyDescent="0.25">
      <c r="A8578" s="24" t="str">
        <f t="shared" si="135"/>
        <v>5332ARCELOR (BERTON SICARD)</v>
      </c>
      <c r="B8578" s="1">
        <v>5332</v>
      </c>
      <c r="C8578" s="1" t="s">
        <v>32898</v>
      </c>
      <c r="D8578" s="1" t="s">
        <v>78</v>
      </c>
      <c r="E8578" s="1" t="s">
        <v>3164</v>
      </c>
      <c r="F8578" s="1" t="s">
        <v>32900</v>
      </c>
      <c r="G8578" s="1" t="s">
        <v>655</v>
      </c>
      <c r="H8578">
        <v>5332</v>
      </c>
      <c r="I8578" s="1" t="s">
        <v>41</v>
      </c>
      <c r="J8578">
        <v>4</v>
      </c>
    </row>
    <row r="8579" spans="1:10" hidden="1" x14ac:dyDescent="0.25">
      <c r="A8579" s="24" t="str">
        <f t="shared" si="135"/>
        <v>5333ARCELOR (BERTON SICARD)</v>
      </c>
      <c r="B8579" s="1">
        <v>5333</v>
      </c>
      <c r="C8579" s="1" t="s">
        <v>32898</v>
      </c>
      <c r="D8579" s="1" t="s">
        <v>78</v>
      </c>
      <c r="E8579" s="1" t="s">
        <v>3165</v>
      </c>
      <c r="F8579" s="1" t="s">
        <v>32900</v>
      </c>
      <c r="G8579" s="1" t="s">
        <v>655</v>
      </c>
      <c r="H8579">
        <v>5333</v>
      </c>
      <c r="I8579" s="1" t="s">
        <v>41</v>
      </c>
      <c r="J8579">
        <v>4</v>
      </c>
    </row>
    <row r="8580" spans="1:10" hidden="1" x14ac:dyDescent="0.25">
      <c r="A8580" s="24" t="str">
        <f t="shared" si="135"/>
        <v>5546ARCELOR (BERTON SICARD)</v>
      </c>
      <c r="B8580" s="1">
        <v>5546</v>
      </c>
      <c r="C8580" s="1" t="s">
        <v>32898</v>
      </c>
      <c r="D8580" s="1" t="s">
        <v>78</v>
      </c>
      <c r="E8580" s="1" t="s">
        <v>3173</v>
      </c>
      <c r="F8580" s="1" t="s">
        <v>32900</v>
      </c>
      <c r="G8580" s="1" t="s">
        <v>655</v>
      </c>
      <c r="H8580">
        <v>5546</v>
      </c>
      <c r="I8580" s="1" t="s">
        <v>41</v>
      </c>
      <c r="J8580">
        <v>20</v>
      </c>
    </row>
    <row r="8581" spans="1:10" hidden="1" x14ac:dyDescent="0.25">
      <c r="A8581" s="24" t="str">
        <f t="shared" si="135"/>
        <v>5592ARCELOR (BERTON SICARD)</v>
      </c>
      <c r="B8581" s="1">
        <v>5592</v>
      </c>
      <c r="C8581" s="1" t="s">
        <v>32898</v>
      </c>
      <c r="D8581" s="1" t="s">
        <v>78</v>
      </c>
      <c r="E8581" s="1" t="s">
        <v>3178</v>
      </c>
      <c r="F8581" s="1" t="s">
        <v>32900</v>
      </c>
      <c r="G8581" s="1" t="s">
        <v>655</v>
      </c>
      <c r="H8581">
        <v>5592</v>
      </c>
      <c r="I8581" s="1" t="s">
        <v>41</v>
      </c>
      <c r="J8581">
        <v>50</v>
      </c>
    </row>
    <row r="8582" spans="1:10" hidden="1" x14ac:dyDescent="0.25">
      <c r="A8582" s="24" t="str">
        <f t="shared" si="135"/>
        <v>5616ARCELOR (BERTON SICARD)</v>
      </c>
      <c r="B8582" s="1">
        <v>5616</v>
      </c>
      <c r="C8582" s="1" t="s">
        <v>32898</v>
      </c>
      <c r="D8582" s="1" t="s">
        <v>78</v>
      </c>
      <c r="E8582" s="1" t="s">
        <v>2538</v>
      </c>
      <c r="F8582" s="1" t="s">
        <v>32900</v>
      </c>
      <c r="G8582" s="1" t="s">
        <v>655</v>
      </c>
      <c r="H8582">
        <v>5616</v>
      </c>
      <c r="I8582" s="1" t="s">
        <v>41</v>
      </c>
      <c r="J8582">
        <v>10</v>
      </c>
    </row>
    <row r="8583" spans="1:10" hidden="1" x14ac:dyDescent="0.25">
      <c r="A8583" s="24" t="str">
        <f t="shared" si="135"/>
        <v>5661ARCELOR (BERTON SICARD)</v>
      </c>
      <c r="B8583" s="1">
        <v>5661</v>
      </c>
      <c r="C8583" s="1" t="s">
        <v>32898</v>
      </c>
      <c r="D8583" s="1" t="s">
        <v>78</v>
      </c>
      <c r="E8583" s="1" t="s">
        <v>3182</v>
      </c>
      <c r="F8583" s="1" t="s">
        <v>32900</v>
      </c>
      <c r="G8583" s="1" t="s">
        <v>655</v>
      </c>
      <c r="H8583">
        <v>5661</v>
      </c>
      <c r="I8583" s="1" t="s">
        <v>41</v>
      </c>
      <c r="J8583">
        <v>1</v>
      </c>
    </row>
    <row r="8584" spans="1:10" hidden="1" x14ac:dyDescent="0.25">
      <c r="A8584" s="24" t="str">
        <f t="shared" si="135"/>
        <v>5676ARCELOR (BERTON SICARD)</v>
      </c>
      <c r="B8584" s="1">
        <v>5676</v>
      </c>
      <c r="C8584" s="1" t="s">
        <v>32898</v>
      </c>
      <c r="D8584" s="1" t="s">
        <v>78</v>
      </c>
      <c r="E8584" s="1" t="s">
        <v>3187</v>
      </c>
      <c r="F8584" s="1" t="s">
        <v>32900</v>
      </c>
      <c r="G8584" s="1" t="s">
        <v>655</v>
      </c>
      <c r="H8584">
        <v>5676</v>
      </c>
      <c r="I8584" s="1" t="s">
        <v>41</v>
      </c>
      <c r="J8584">
        <v>1</v>
      </c>
    </row>
    <row r="8585" spans="1:10" hidden="1" x14ac:dyDescent="0.25">
      <c r="A8585" s="24" t="str">
        <f t="shared" si="135"/>
        <v>5721ARCELOR (BERTON SICARD)</v>
      </c>
      <c r="B8585" s="1">
        <v>5721</v>
      </c>
      <c r="C8585" s="1" t="s">
        <v>32898</v>
      </c>
      <c r="D8585" s="1" t="s">
        <v>78</v>
      </c>
      <c r="E8585" s="1" t="s">
        <v>3196</v>
      </c>
      <c r="F8585" s="1" t="s">
        <v>32900</v>
      </c>
      <c r="G8585" s="1" t="s">
        <v>655</v>
      </c>
      <c r="H8585">
        <v>5721</v>
      </c>
      <c r="I8585" s="1" t="s">
        <v>41</v>
      </c>
      <c r="J8585">
        <v>1</v>
      </c>
    </row>
    <row r="8586" spans="1:10" hidden="1" x14ac:dyDescent="0.25">
      <c r="A8586" s="24" t="str">
        <f t="shared" si="135"/>
        <v>5741ARCELOR (BERTON SICARD)</v>
      </c>
      <c r="B8586" s="1">
        <v>5741</v>
      </c>
      <c r="C8586" s="1" t="s">
        <v>32898</v>
      </c>
      <c r="D8586" s="1" t="s">
        <v>78</v>
      </c>
      <c r="E8586" s="1" t="s">
        <v>3197</v>
      </c>
      <c r="F8586" s="1" t="s">
        <v>32900</v>
      </c>
      <c r="G8586" s="1" t="s">
        <v>655</v>
      </c>
      <c r="H8586">
        <v>5741</v>
      </c>
      <c r="I8586" s="1" t="s">
        <v>41</v>
      </c>
      <c r="J8586">
        <v>1</v>
      </c>
    </row>
    <row r="8587" spans="1:10" hidden="1" x14ac:dyDescent="0.25">
      <c r="A8587" s="24" t="str">
        <f t="shared" si="135"/>
        <v>5742ARCELOR (BERTON SICARD)</v>
      </c>
      <c r="B8587" s="1">
        <v>5742</v>
      </c>
      <c r="C8587" s="1" t="s">
        <v>32898</v>
      </c>
      <c r="D8587" s="1" t="s">
        <v>78</v>
      </c>
      <c r="E8587" s="1" t="s">
        <v>2967</v>
      </c>
      <c r="F8587" s="1" t="s">
        <v>32900</v>
      </c>
      <c r="G8587" s="1" t="s">
        <v>655</v>
      </c>
      <c r="H8587">
        <v>5742</v>
      </c>
      <c r="I8587" s="1" t="s">
        <v>41</v>
      </c>
      <c r="J8587">
        <v>1</v>
      </c>
    </row>
    <row r="8588" spans="1:10" hidden="1" x14ac:dyDescent="0.25">
      <c r="A8588" s="24" t="str">
        <f t="shared" ref="A8588:A8651" si="136">B8588&amp;F8588</f>
        <v>5743ARCELOR (BERTON SICARD)</v>
      </c>
      <c r="B8588" s="1">
        <v>5743</v>
      </c>
      <c r="C8588" s="1" t="s">
        <v>32898</v>
      </c>
      <c r="D8588" s="1" t="s">
        <v>78</v>
      </c>
      <c r="E8588" s="1" t="s">
        <v>3198</v>
      </c>
      <c r="F8588" s="1" t="s">
        <v>32900</v>
      </c>
      <c r="G8588" s="1" t="s">
        <v>655</v>
      </c>
      <c r="H8588">
        <v>5743</v>
      </c>
      <c r="I8588" s="1" t="s">
        <v>41</v>
      </c>
      <c r="J8588">
        <v>1</v>
      </c>
    </row>
    <row r="8589" spans="1:10" hidden="1" x14ac:dyDescent="0.25">
      <c r="A8589" s="24" t="str">
        <f t="shared" si="136"/>
        <v>5745ARCELOR (BERTON SICARD)</v>
      </c>
      <c r="B8589" s="1">
        <v>5745</v>
      </c>
      <c r="C8589" s="1" t="s">
        <v>32898</v>
      </c>
      <c r="D8589" s="1" t="s">
        <v>78</v>
      </c>
      <c r="E8589" s="1" t="s">
        <v>3199</v>
      </c>
      <c r="F8589" s="1" t="s">
        <v>32900</v>
      </c>
      <c r="G8589" s="1" t="s">
        <v>655</v>
      </c>
      <c r="H8589">
        <v>5745</v>
      </c>
      <c r="I8589" s="1" t="s">
        <v>41</v>
      </c>
      <c r="J8589">
        <v>1</v>
      </c>
    </row>
    <row r="8590" spans="1:10" hidden="1" x14ac:dyDescent="0.25">
      <c r="A8590" s="24" t="str">
        <f t="shared" si="136"/>
        <v>5746ARCELOR (BERTON SICARD)</v>
      </c>
      <c r="B8590" s="1">
        <v>5746</v>
      </c>
      <c r="C8590" s="1" t="s">
        <v>32898</v>
      </c>
      <c r="D8590" s="1" t="s">
        <v>78</v>
      </c>
      <c r="E8590" s="1" t="s">
        <v>2968</v>
      </c>
      <c r="F8590" s="1" t="s">
        <v>32900</v>
      </c>
      <c r="G8590" s="1" t="s">
        <v>655</v>
      </c>
      <c r="H8590">
        <v>5746</v>
      </c>
      <c r="I8590" s="1" t="s">
        <v>41</v>
      </c>
      <c r="J8590">
        <v>1</v>
      </c>
    </row>
    <row r="8591" spans="1:10" hidden="1" x14ac:dyDescent="0.25">
      <c r="A8591" s="24" t="str">
        <f t="shared" si="136"/>
        <v>5747ARCELOR (BERTON SICARD)</v>
      </c>
      <c r="B8591" s="1">
        <v>5747</v>
      </c>
      <c r="C8591" s="1" t="s">
        <v>32898</v>
      </c>
      <c r="D8591" s="1" t="s">
        <v>78</v>
      </c>
      <c r="E8591" s="1" t="s">
        <v>3200</v>
      </c>
      <c r="F8591" s="1" t="s">
        <v>32900</v>
      </c>
      <c r="G8591" s="1" t="s">
        <v>655</v>
      </c>
      <c r="H8591">
        <v>5747</v>
      </c>
      <c r="I8591" s="1" t="s">
        <v>41</v>
      </c>
      <c r="J8591">
        <v>1</v>
      </c>
    </row>
    <row r="8592" spans="1:10" hidden="1" x14ac:dyDescent="0.25">
      <c r="A8592" s="24" t="str">
        <f t="shared" si="136"/>
        <v>5748ARCELOR (BERTON SICARD)</v>
      </c>
      <c r="B8592" s="1">
        <v>5748</v>
      </c>
      <c r="C8592" s="1" t="s">
        <v>32898</v>
      </c>
      <c r="D8592" s="1" t="s">
        <v>78</v>
      </c>
      <c r="E8592" s="1" t="s">
        <v>3201</v>
      </c>
      <c r="F8592" s="1" t="s">
        <v>32900</v>
      </c>
      <c r="G8592" s="1" t="s">
        <v>655</v>
      </c>
      <c r="H8592">
        <v>5748</v>
      </c>
      <c r="I8592" s="1" t="s">
        <v>41</v>
      </c>
      <c r="J8592">
        <v>1</v>
      </c>
    </row>
    <row r="8593" spans="1:10" hidden="1" x14ac:dyDescent="0.25">
      <c r="A8593" s="24" t="str">
        <f t="shared" si="136"/>
        <v>5749ARCELOR (BERTON SICARD)</v>
      </c>
      <c r="B8593" s="1">
        <v>5749</v>
      </c>
      <c r="C8593" s="1" t="s">
        <v>32898</v>
      </c>
      <c r="D8593" s="1" t="s">
        <v>78</v>
      </c>
      <c r="E8593" s="1" t="s">
        <v>3202</v>
      </c>
      <c r="F8593" s="1" t="s">
        <v>32900</v>
      </c>
      <c r="G8593" s="1" t="s">
        <v>655</v>
      </c>
      <c r="H8593">
        <v>5749</v>
      </c>
      <c r="I8593" s="1" t="s">
        <v>41</v>
      </c>
      <c r="J8593">
        <v>1</v>
      </c>
    </row>
    <row r="8594" spans="1:10" hidden="1" x14ac:dyDescent="0.25">
      <c r="A8594" s="24" t="str">
        <f t="shared" si="136"/>
        <v>5751ARCELOR (BERTON SICARD)</v>
      </c>
      <c r="B8594" s="1">
        <v>5751</v>
      </c>
      <c r="C8594" s="1" t="s">
        <v>32898</v>
      </c>
      <c r="D8594" s="1" t="s">
        <v>78</v>
      </c>
      <c r="E8594" s="1" t="s">
        <v>3203</v>
      </c>
      <c r="F8594" s="1" t="s">
        <v>32900</v>
      </c>
      <c r="G8594" s="1" t="s">
        <v>655</v>
      </c>
      <c r="H8594">
        <v>5751</v>
      </c>
      <c r="I8594" s="1" t="s">
        <v>41</v>
      </c>
      <c r="J8594">
        <v>1</v>
      </c>
    </row>
    <row r="8595" spans="1:10" hidden="1" x14ac:dyDescent="0.25">
      <c r="A8595" s="24" t="str">
        <f t="shared" si="136"/>
        <v>5759ARCELOR (BERTON SICARD)</v>
      </c>
      <c r="B8595" s="1">
        <v>5759</v>
      </c>
      <c r="C8595" s="1" t="s">
        <v>32898</v>
      </c>
      <c r="D8595" s="1" t="s">
        <v>78</v>
      </c>
      <c r="E8595" s="1" t="s">
        <v>3206</v>
      </c>
      <c r="F8595" s="1" t="s">
        <v>32900</v>
      </c>
      <c r="G8595" s="1" t="s">
        <v>655</v>
      </c>
      <c r="H8595">
        <v>5759</v>
      </c>
      <c r="I8595" s="1" t="s">
        <v>41</v>
      </c>
      <c r="J8595">
        <v>1</v>
      </c>
    </row>
    <row r="8596" spans="1:10" hidden="1" x14ac:dyDescent="0.25">
      <c r="A8596" s="24" t="str">
        <f t="shared" si="136"/>
        <v>5772ARCELOR (BERTON SICARD)</v>
      </c>
      <c r="B8596" s="1">
        <v>5772</v>
      </c>
      <c r="C8596" s="1" t="s">
        <v>32898</v>
      </c>
      <c r="D8596" s="1" t="s">
        <v>78</v>
      </c>
      <c r="E8596" s="1" t="s">
        <v>3209</v>
      </c>
      <c r="F8596" s="1" t="s">
        <v>32900</v>
      </c>
      <c r="G8596" s="1" t="s">
        <v>655</v>
      </c>
      <c r="H8596">
        <v>5772</v>
      </c>
      <c r="I8596" s="1" t="s">
        <v>41</v>
      </c>
      <c r="J8596">
        <v>1</v>
      </c>
    </row>
    <row r="8597" spans="1:10" hidden="1" x14ac:dyDescent="0.25">
      <c r="A8597" s="24" t="str">
        <f t="shared" si="136"/>
        <v>5780ARCELOR (BERTON SICARD)</v>
      </c>
      <c r="B8597" s="1">
        <v>5780</v>
      </c>
      <c r="C8597" s="1" t="s">
        <v>32898</v>
      </c>
      <c r="D8597" s="1" t="s">
        <v>78</v>
      </c>
      <c r="E8597" s="1" t="s">
        <v>3212</v>
      </c>
      <c r="F8597" s="1" t="s">
        <v>32900</v>
      </c>
      <c r="G8597" s="1" t="s">
        <v>655</v>
      </c>
      <c r="H8597">
        <v>5780</v>
      </c>
      <c r="I8597" s="1" t="s">
        <v>41</v>
      </c>
      <c r="J8597">
        <v>1</v>
      </c>
    </row>
    <row r="8598" spans="1:10" hidden="1" x14ac:dyDescent="0.25">
      <c r="A8598" s="24" t="str">
        <f t="shared" si="136"/>
        <v>5795ARCELOR (BERTON SICARD)</v>
      </c>
      <c r="B8598" s="1">
        <v>5795</v>
      </c>
      <c r="C8598" s="1" t="s">
        <v>32898</v>
      </c>
      <c r="D8598" s="1" t="s">
        <v>78</v>
      </c>
      <c r="E8598" s="1" t="s">
        <v>3220</v>
      </c>
      <c r="F8598" s="1" t="s">
        <v>32900</v>
      </c>
      <c r="G8598" s="1" t="s">
        <v>655</v>
      </c>
      <c r="H8598">
        <v>5795</v>
      </c>
      <c r="I8598" s="1" t="s">
        <v>41</v>
      </c>
      <c r="J8598">
        <v>1</v>
      </c>
    </row>
    <row r="8599" spans="1:10" hidden="1" x14ac:dyDescent="0.25">
      <c r="A8599" s="24" t="str">
        <f t="shared" si="136"/>
        <v>5800ARCELOR (BERTON SICARD)</v>
      </c>
      <c r="B8599" s="1">
        <v>5800</v>
      </c>
      <c r="C8599" s="1" t="s">
        <v>32898</v>
      </c>
      <c r="D8599" s="1" t="s">
        <v>78</v>
      </c>
      <c r="E8599" s="1" t="s">
        <v>3224</v>
      </c>
      <c r="F8599" s="1" t="s">
        <v>32900</v>
      </c>
      <c r="G8599" s="1" t="s">
        <v>655</v>
      </c>
      <c r="H8599">
        <v>5800</v>
      </c>
      <c r="I8599" s="1" t="s">
        <v>41</v>
      </c>
      <c r="J8599">
        <v>1</v>
      </c>
    </row>
    <row r="8600" spans="1:10" hidden="1" x14ac:dyDescent="0.25">
      <c r="A8600" s="24" t="str">
        <f t="shared" si="136"/>
        <v>5803PARCELOR (BERTON SICARD)</v>
      </c>
      <c r="B8600" s="1" t="s">
        <v>3226</v>
      </c>
      <c r="C8600" s="1" t="s">
        <v>32898</v>
      </c>
      <c r="D8600" s="1" t="s">
        <v>78</v>
      </c>
      <c r="E8600" s="1" t="s">
        <v>3227</v>
      </c>
      <c r="F8600" s="1" t="s">
        <v>32900</v>
      </c>
      <c r="G8600" s="1" t="s">
        <v>655</v>
      </c>
      <c r="H8600" t="s">
        <v>3226</v>
      </c>
      <c r="I8600" s="1" t="s">
        <v>41</v>
      </c>
      <c r="J8600">
        <v>1</v>
      </c>
    </row>
    <row r="8601" spans="1:10" hidden="1" x14ac:dyDescent="0.25">
      <c r="A8601" s="24" t="str">
        <f t="shared" si="136"/>
        <v>5804ARCELOR (BERTON SICARD)</v>
      </c>
      <c r="B8601" s="1">
        <v>5804</v>
      </c>
      <c r="C8601" s="1" t="s">
        <v>32898</v>
      </c>
      <c r="D8601" s="1" t="s">
        <v>78</v>
      </c>
      <c r="E8601" s="1" t="s">
        <v>3228</v>
      </c>
      <c r="F8601" s="1" t="s">
        <v>32900</v>
      </c>
      <c r="G8601" s="1" t="s">
        <v>655</v>
      </c>
      <c r="H8601">
        <v>5804</v>
      </c>
      <c r="I8601" s="1" t="s">
        <v>41</v>
      </c>
      <c r="J8601">
        <v>1</v>
      </c>
    </row>
    <row r="8602" spans="1:10" hidden="1" x14ac:dyDescent="0.25">
      <c r="A8602" s="24" t="str">
        <f t="shared" si="136"/>
        <v>5805PARCELOR (BERTON SICARD)</v>
      </c>
      <c r="B8602" s="1" t="s">
        <v>3229</v>
      </c>
      <c r="C8602" s="1" t="s">
        <v>32898</v>
      </c>
      <c r="D8602" s="1" t="s">
        <v>78</v>
      </c>
      <c r="E8602" s="1" t="s">
        <v>3230</v>
      </c>
      <c r="F8602" s="1" t="s">
        <v>32900</v>
      </c>
      <c r="G8602" s="1" t="s">
        <v>655</v>
      </c>
      <c r="H8602" t="s">
        <v>3229</v>
      </c>
      <c r="I8602" s="1" t="s">
        <v>41</v>
      </c>
      <c r="J8602">
        <v>1</v>
      </c>
    </row>
    <row r="8603" spans="1:10" hidden="1" x14ac:dyDescent="0.25">
      <c r="A8603" s="24" t="str">
        <f t="shared" si="136"/>
        <v>5807ARCELOR (BERTON SICARD)</v>
      </c>
      <c r="B8603" s="1">
        <v>5807</v>
      </c>
      <c r="C8603" s="1" t="s">
        <v>32898</v>
      </c>
      <c r="D8603" s="1" t="s">
        <v>78</v>
      </c>
      <c r="E8603" s="1" t="s">
        <v>3231</v>
      </c>
      <c r="F8603" s="1" t="s">
        <v>32900</v>
      </c>
      <c r="G8603" s="1" t="s">
        <v>655</v>
      </c>
      <c r="H8603">
        <v>5807</v>
      </c>
      <c r="I8603" s="1" t="s">
        <v>41</v>
      </c>
      <c r="J8603">
        <v>1</v>
      </c>
    </row>
    <row r="8604" spans="1:10" hidden="1" x14ac:dyDescent="0.25">
      <c r="A8604" s="24" t="str">
        <f t="shared" si="136"/>
        <v>5808NARCELOR (BERTON SICARD)</v>
      </c>
      <c r="B8604" s="1" t="s">
        <v>3232</v>
      </c>
      <c r="C8604" s="1" t="s">
        <v>32898</v>
      </c>
      <c r="D8604" s="1" t="s">
        <v>78</v>
      </c>
      <c r="E8604" s="1" t="s">
        <v>3233</v>
      </c>
      <c r="F8604" s="1" t="s">
        <v>32900</v>
      </c>
      <c r="G8604" s="1" t="s">
        <v>655</v>
      </c>
      <c r="H8604" t="s">
        <v>3232</v>
      </c>
      <c r="I8604" s="1" t="s">
        <v>41</v>
      </c>
      <c r="J8604">
        <v>1</v>
      </c>
    </row>
    <row r="8605" spans="1:10" hidden="1" x14ac:dyDescent="0.25">
      <c r="A8605" s="24" t="str">
        <f t="shared" si="136"/>
        <v>5809ARCELOR (BERTON SICARD)</v>
      </c>
      <c r="B8605" s="1">
        <v>5809</v>
      </c>
      <c r="C8605" s="1" t="s">
        <v>32898</v>
      </c>
      <c r="D8605" s="1" t="s">
        <v>78</v>
      </c>
      <c r="E8605" s="1" t="s">
        <v>3234</v>
      </c>
      <c r="F8605" s="1" t="s">
        <v>32900</v>
      </c>
      <c r="G8605" s="1" t="s">
        <v>655</v>
      </c>
      <c r="H8605">
        <v>5809</v>
      </c>
      <c r="I8605" s="1" t="s">
        <v>41</v>
      </c>
      <c r="J8605">
        <v>1</v>
      </c>
    </row>
    <row r="8606" spans="1:10" hidden="1" x14ac:dyDescent="0.25">
      <c r="A8606" s="24" t="str">
        <f t="shared" si="136"/>
        <v>5811ARCELOR (BERTON SICARD)</v>
      </c>
      <c r="B8606" s="1">
        <v>5811</v>
      </c>
      <c r="C8606" s="1" t="s">
        <v>32898</v>
      </c>
      <c r="D8606" s="1" t="s">
        <v>78</v>
      </c>
      <c r="E8606" s="1" t="s">
        <v>3235</v>
      </c>
      <c r="F8606" s="1" t="s">
        <v>32900</v>
      </c>
      <c r="G8606" s="1" t="s">
        <v>655</v>
      </c>
      <c r="H8606">
        <v>5811</v>
      </c>
      <c r="I8606" s="1" t="s">
        <v>41</v>
      </c>
      <c r="J8606">
        <v>1</v>
      </c>
    </row>
    <row r="8607" spans="1:10" hidden="1" x14ac:dyDescent="0.25">
      <c r="A8607" s="24" t="str">
        <f t="shared" si="136"/>
        <v>5833ARCELOR (BERTON SICARD)</v>
      </c>
      <c r="B8607" s="1">
        <v>5833</v>
      </c>
      <c r="C8607" s="1" t="s">
        <v>32898</v>
      </c>
      <c r="D8607" s="1" t="s">
        <v>78</v>
      </c>
      <c r="E8607" s="1" t="s">
        <v>3239</v>
      </c>
      <c r="F8607" s="1" t="s">
        <v>32900</v>
      </c>
      <c r="G8607" s="1" t="s">
        <v>655</v>
      </c>
      <c r="H8607">
        <v>5833</v>
      </c>
      <c r="I8607" s="1" t="s">
        <v>41</v>
      </c>
      <c r="J8607">
        <v>1</v>
      </c>
    </row>
    <row r="8608" spans="1:10" hidden="1" x14ac:dyDescent="0.25">
      <c r="A8608" s="24" t="str">
        <f t="shared" si="136"/>
        <v>5834ARCELOR (BERTON SICARD)</v>
      </c>
      <c r="B8608" s="1">
        <v>5834</v>
      </c>
      <c r="C8608" s="1" t="s">
        <v>32898</v>
      </c>
      <c r="D8608" s="1" t="s">
        <v>78</v>
      </c>
      <c r="E8608" s="1" t="s">
        <v>3240</v>
      </c>
      <c r="F8608" s="1" t="s">
        <v>32900</v>
      </c>
      <c r="G8608" s="1" t="s">
        <v>655</v>
      </c>
      <c r="H8608">
        <v>5834</v>
      </c>
      <c r="I8608" s="1" t="s">
        <v>41</v>
      </c>
      <c r="J8608">
        <v>1</v>
      </c>
    </row>
    <row r="8609" spans="1:10" hidden="1" x14ac:dyDescent="0.25">
      <c r="A8609" s="24" t="str">
        <f t="shared" si="136"/>
        <v>5835ARCELOR (BERTON SICARD)</v>
      </c>
      <c r="B8609" s="1">
        <v>5835</v>
      </c>
      <c r="C8609" s="1" t="s">
        <v>32898</v>
      </c>
      <c r="D8609" s="1" t="s">
        <v>78</v>
      </c>
      <c r="E8609" s="1" t="s">
        <v>3241</v>
      </c>
      <c r="F8609" s="1" t="s">
        <v>32900</v>
      </c>
      <c r="G8609" s="1" t="s">
        <v>655</v>
      </c>
      <c r="H8609">
        <v>5835</v>
      </c>
      <c r="I8609" s="1" t="s">
        <v>41</v>
      </c>
      <c r="J8609">
        <v>1</v>
      </c>
    </row>
    <row r="8610" spans="1:10" hidden="1" x14ac:dyDescent="0.25">
      <c r="A8610" s="24" t="str">
        <f t="shared" si="136"/>
        <v>5836ARCELOR (BERTON SICARD)</v>
      </c>
      <c r="B8610" s="1">
        <v>5836</v>
      </c>
      <c r="C8610" s="1" t="s">
        <v>32898</v>
      </c>
      <c r="D8610" s="1" t="s">
        <v>78</v>
      </c>
      <c r="E8610" s="1" t="s">
        <v>3242</v>
      </c>
      <c r="F8610" s="1" t="s">
        <v>32900</v>
      </c>
      <c r="G8610" s="1" t="s">
        <v>655</v>
      </c>
      <c r="H8610">
        <v>5836</v>
      </c>
      <c r="I8610" s="1" t="s">
        <v>41</v>
      </c>
      <c r="J8610">
        <v>1</v>
      </c>
    </row>
    <row r="8611" spans="1:10" hidden="1" x14ac:dyDescent="0.25">
      <c r="A8611" s="24" t="str">
        <f t="shared" si="136"/>
        <v>5841ARCELOR (BERTON SICARD)</v>
      </c>
      <c r="B8611" s="1">
        <v>5841</v>
      </c>
      <c r="C8611" s="1" t="s">
        <v>32898</v>
      </c>
      <c r="D8611" s="1" t="s">
        <v>78</v>
      </c>
      <c r="E8611" s="1" t="s">
        <v>3243</v>
      </c>
      <c r="F8611" s="1" t="s">
        <v>32900</v>
      </c>
      <c r="G8611" s="1" t="s">
        <v>655</v>
      </c>
      <c r="H8611">
        <v>5841</v>
      </c>
      <c r="I8611" s="1" t="s">
        <v>41</v>
      </c>
      <c r="J8611">
        <v>20</v>
      </c>
    </row>
    <row r="8612" spans="1:10" hidden="1" x14ac:dyDescent="0.25">
      <c r="A8612" s="24" t="str">
        <f t="shared" si="136"/>
        <v>5841NARCELOR (BERTON SICARD)</v>
      </c>
      <c r="B8612" s="1" t="s">
        <v>3244</v>
      </c>
      <c r="C8612" s="1" t="s">
        <v>32898</v>
      </c>
      <c r="D8612" s="1" t="s">
        <v>78</v>
      </c>
      <c r="E8612" s="1" t="s">
        <v>3245</v>
      </c>
      <c r="F8612" s="1" t="s">
        <v>32900</v>
      </c>
      <c r="G8612" s="1" t="s">
        <v>655</v>
      </c>
      <c r="H8612" t="s">
        <v>3244</v>
      </c>
      <c r="I8612" s="1" t="s">
        <v>41</v>
      </c>
      <c r="J8612">
        <v>50</v>
      </c>
    </row>
    <row r="8613" spans="1:10" hidden="1" x14ac:dyDescent="0.25">
      <c r="A8613" s="24" t="str">
        <f t="shared" si="136"/>
        <v>5863NARCELOR (BERTON SICARD)</v>
      </c>
      <c r="B8613" s="1" t="s">
        <v>3246</v>
      </c>
      <c r="C8613" s="1" t="s">
        <v>32898</v>
      </c>
      <c r="D8613" s="1" t="s">
        <v>78</v>
      </c>
      <c r="E8613" s="1" t="s">
        <v>3247</v>
      </c>
      <c r="F8613" s="1" t="s">
        <v>32900</v>
      </c>
      <c r="G8613" s="1" t="s">
        <v>655</v>
      </c>
      <c r="H8613" t="s">
        <v>3246</v>
      </c>
      <c r="I8613" s="1" t="s">
        <v>41</v>
      </c>
      <c r="J8613">
        <v>1</v>
      </c>
    </row>
    <row r="8614" spans="1:10" hidden="1" x14ac:dyDescent="0.25">
      <c r="A8614" s="24" t="str">
        <f t="shared" si="136"/>
        <v>5864ARCELOR (BERTON SICARD)</v>
      </c>
      <c r="B8614" s="1">
        <v>5864</v>
      </c>
      <c r="C8614" s="1" t="s">
        <v>32898</v>
      </c>
      <c r="D8614" s="1" t="s">
        <v>78</v>
      </c>
      <c r="E8614" s="1" t="s">
        <v>3248</v>
      </c>
      <c r="F8614" s="1" t="s">
        <v>32900</v>
      </c>
      <c r="G8614" s="1" t="s">
        <v>655</v>
      </c>
      <c r="H8614">
        <v>5864</v>
      </c>
      <c r="I8614" s="1" t="s">
        <v>41</v>
      </c>
      <c r="J8614">
        <v>1</v>
      </c>
    </row>
    <row r="8615" spans="1:10" hidden="1" x14ac:dyDescent="0.25">
      <c r="A8615" s="24" t="str">
        <f t="shared" si="136"/>
        <v>5865ARCELOR (BERTON SICARD)</v>
      </c>
      <c r="B8615" s="1">
        <v>5865</v>
      </c>
      <c r="C8615" s="1" t="s">
        <v>32898</v>
      </c>
      <c r="D8615" s="1" t="s">
        <v>78</v>
      </c>
      <c r="E8615" s="1" t="s">
        <v>3249</v>
      </c>
      <c r="F8615" s="1" t="s">
        <v>32900</v>
      </c>
      <c r="G8615" s="1" t="s">
        <v>655</v>
      </c>
      <c r="H8615">
        <v>5865</v>
      </c>
      <c r="I8615" s="1" t="s">
        <v>41</v>
      </c>
      <c r="J8615">
        <v>1</v>
      </c>
    </row>
    <row r="8616" spans="1:10" hidden="1" x14ac:dyDescent="0.25">
      <c r="A8616" s="24" t="str">
        <f t="shared" si="136"/>
        <v>5870ARCELOR (BERTON SICARD)</v>
      </c>
      <c r="B8616" s="1">
        <v>5870</v>
      </c>
      <c r="C8616" s="1" t="s">
        <v>32898</v>
      </c>
      <c r="D8616" s="1" t="s">
        <v>78</v>
      </c>
      <c r="E8616" s="1" t="s">
        <v>3250</v>
      </c>
      <c r="F8616" s="1" t="s">
        <v>32900</v>
      </c>
      <c r="G8616" s="1" t="s">
        <v>655</v>
      </c>
      <c r="H8616">
        <v>5870</v>
      </c>
      <c r="I8616" s="1" t="s">
        <v>41</v>
      </c>
      <c r="J8616">
        <v>50</v>
      </c>
    </row>
    <row r="8617" spans="1:10" hidden="1" x14ac:dyDescent="0.25">
      <c r="A8617" s="24" t="str">
        <f t="shared" si="136"/>
        <v>5872ARCELOR (BERTON SICARD)</v>
      </c>
      <c r="B8617" s="1">
        <v>5872</v>
      </c>
      <c r="C8617" s="1" t="s">
        <v>32898</v>
      </c>
      <c r="D8617" s="1" t="s">
        <v>78</v>
      </c>
      <c r="E8617" s="1" t="s">
        <v>3251</v>
      </c>
      <c r="F8617" s="1" t="s">
        <v>32900</v>
      </c>
      <c r="G8617" s="1" t="s">
        <v>655</v>
      </c>
      <c r="H8617">
        <v>5872</v>
      </c>
      <c r="I8617" s="1" t="s">
        <v>41</v>
      </c>
      <c r="J8617">
        <v>200</v>
      </c>
    </row>
    <row r="8618" spans="1:10" hidden="1" x14ac:dyDescent="0.25">
      <c r="A8618" s="24" t="str">
        <f t="shared" si="136"/>
        <v>5884ARCELOR (BERTON SICARD)</v>
      </c>
      <c r="B8618" s="1">
        <v>5884</v>
      </c>
      <c r="C8618" s="1" t="s">
        <v>32898</v>
      </c>
      <c r="D8618" s="1" t="s">
        <v>78</v>
      </c>
      <c r="E8618" s="1" t="s">
        <v>3254</v>
      </c>
      <c r="F8618" s="1" t="s">
        <v>32900</v>
      </c>
      <c r="G8618" s="1" t="s">
        <v>655</v>
      </c>
      <c r="H8618">
        <v>5884</v>
      </c>
      <c r="I8618" s="1" t="s">
        <v>41</v>
      </c>
      <c r="J8618">
        <v>1</v>
      </c>
    </row>
    <row r="8619" spans="1:10" hidden="1" x14ac:dyDescent="0.25">
      <c r="A8619" s="24" t="str">
        <f t="shared" si="136"/>
        <v>5889NARCELOR (BERTON SICARD)</v>
      </c>
      <c r="B8619" s="1" t="s">
        <v>3261</v>
      </c>
      <c r="C8619" s="1" t="s">
        <v>32898</v>
      </c>
      <c r="D8619" s="1" t="s">
        <v>78</v>
      </c>
      <c r="E8619" s="1" t="s">
        <v>3262</v>
      </c>
      <c r="F8619" s="1" t="s">
        <v>32900</v>
      </c>
      <c r="G8619" s="1" t="s">
        <v>655</v>
      </c>
      <c r="H8619" t="s">
        <v>3261</v>
      </c>
      <c r="I8619" s="1" t="s">
        <v>41</v>
      </c>
      <c r="J8619">
        <v>1</v>
      </c>
    </row>
    <row r="8620" spans="1:10" hidden="1" x14ac:dyDescent="0.25">
      <c r="A8620" s="24" t="str">
        <f t="shared" si="136"/>
        <v>5896NARCELOR (BERTON SICARD)</v>
      </c>
      <c r="B8620" s="1" t="s">
        <v>3265</v>
      </c>
      <c r="C8620" s="1" t="s">
        <v>32898</v>
      </c>
      <c r="D8620" s="1" t="s">
        <v>78</v>
      </c>
      <c r="E8620" s="1" t="s">
        <v>3266</v>
      </c>
      <c r="F8620" s="1" t="s">
        <v>32900</v>
      </c>
      <c r="G8620" s="1" t="s">
        <v>655</v>
      </c>
      <c r="H8620" t="s">
        <v>3265</v>
      </c>
      <c r="I8620" s="1" t="s">
        <v>41</v>
      </c>
      <c r="J8620">
        <v>1</v>
      </c>
    </row>
    <row r="8621" spans="1:10" hidden="1" x14ac:dyDescent="0.25">
      <c r="A8621" s="24" t="str">
        <f t="shared" si="136"/>
        <v>5898NARCELOR (BERTON SICARD)</v>
      </c>
      <c r="B8621" s="1" t="s">
        <v>3267</v>
      </c>
      <c r="C8621" s="1" t="s">
        <v>32898</v>
      </c>
      <c r="D8621" s="1" t="s">
        <v>78</v>
      </c>
      <c r="E8621" s="1" t="s">
        <v>3268</v>
      </c>
      <c r="F8621" s="1" t="s">
        <v>32900</v>
      </c>
      <c r="G8621" s="1" t="s">
        <v>655</v>
      </c>
      <c r="H8621" t="s">
        <v>3267</v>
      </c>
      <c r="I8621" s="1" t="s">
        <v>41</v>
      </c>
      <c r="J8621">
        <v>1</v>
      </c>
    </row>
    <row r="8622" spans="1:10" hidden="1" x14ac:dyDescent="0.25">
      <c r="A8622" s="24" t="str">
        <f t="shared" si="136"/>
        <v>5939/1ARCELOR (BERTON SICARD)</v>
      </c>
      <c r="B8622" s="1" t="s">
        <v>1281</v>
      </c>
      <c r="C8622" s="1" t="s">
        <v>32898</v>
      </c>
      <c r="D8622" s="1" t="s">
        <v>78</v>
      </c>
      <c r="E8622" s="1" t="s">
        <v>1282</v>
      </c>
      <c r="F8622" s="1" t="s">
        <v>32900</v>
      </c>
      <c r="G8622" s="1" t="s">
        <v>655</v>
      </c>
      <c r="H8622" t="s">
        <v>1281</v>
      </c>
      <c r="I8622" s="1" t="s">
        <v>41</v>
      </c>
      <c r="J8622">
        <v>1</v>
      </c>
    </row>
    <row r="8623" spans="1:10" hidden="1" x14ac:dyDescent="0.25">
      <c r="A8623" s="24" t="str">
        <f t="shared" si="136"/>
        <v>5973ARCELOR (BERTON SICARD)</v>
      </c>
      <c r="B8623" s="1">
        <v>5973</v>
      </c>
      <c r="C8623" s="1" t="s">
        <v>32898</v>
      </c>
      <c r="D8623" s="1" t="s">
        <v>78</v>
      </c>
      <c r="E8623" s="1" t="s">
        <v>3269</v>
      </c>
      <c r="F8623" s="1" t="s">
        <v>32900</v>
      </c>
      <c r="G8623" s="1" t="s">
        <v>655</v>
      </c>
      <c r="H8623">
        <v>5973</v>
      </c>
      <c r="I8623" s="1" t="s">
        <v>41</v>
      </c>
      <c r="J8623">
        <v>2</v>
      </c>
    </row>
    <row r="8624" spans="1:10" hidden="1" x14ac:dyDescent="0.25">
      <c r="A8624" s="24" t="str">
        <f t="shared" si="136"/>
        <v>5974ARCELOR (BERTON SICARD)</v>
      </c>
      <c r="B8624" s="1">
        <v>5974</v>
      </c>
      <c r="C8624" s="1" t="s">
        <v>32898</v>
      </c>
      <c r="D8624" s="1" t="s">
        <v>78</v>
      </c>
      <c r="E8624" s="1" t="s">
        <v>3270</v>
      </c>
      <c r="F8624" s="1" t="s">
        <v>32900</v>
      </c>
      <c r="G8624" s="1" t="s">
        <v>655</v>
      </c>
      <c r="H8624">
        <v>5974</v>
      </c>
      <c r="I8624" s="1" t="s">
        <v>41</v>
      </c>
      <c r="J8624">
        <v>2</v>
      </c>
    </row>
    <row r="8625" spans="1:10" hidden="1" x14ac:dyDescent="0.25">
      <c r="A8625" s="24" t="str">
        <f t="shared" si="136"/>
        <v>6680ARCELOR (BERTON SICARD)</v>
      </c>
      <c r="B8625" s="1">
        <v>6680</v>
      </c>
      <c r="C8625" s="1" t="s">
        <v>32898</v>
      </c>
      <c r="D8625" s="1" t="s">
        <v>78</v>
      </c>
      <c r="E8625" s="1" t="s">
        <v>3271</v>
      </c>
      <c r="F8625" s="1" t="s">
        <v>32900</v>
      </c>
      <c r="G8625" s="1" t="s">
        <v>655</v>
      </c>
      <c r="H8625">
        <v>6680</v>
      </c>
      <c r="I8625" s="1" t="s">
        <v>41</v>
      </c>
      <c r="J8625">
        <v>20</v>
      </c>
    </row>
    <row r="8626" spans="1:10" hidden="1" x14ac:dyDescent="0.25">
      <c r="A8626" s="24" t="str">
        <f t="shared" si="136"/>
        <v>6681ARCELOR (BERTON SICARD)</v>
      </c>
      <c r="B8626" s="1">
        <v>6681</v>
      </c>
      <c r="C8626" s="1" t="s">
        <v>32898</v>
      </c>
      <c r="D8626" s="1" t="s">
        <v>78</v>
      </c>
      <c r="E8626" s="1" t="s">
        <v>3272</v>
      </c>
      <c r="F8626" s="1" t="s">
        <v>32900</v>
      </c>
      <c r="G8626" s="1" t="s">
        <v>655</v>
      </c>
      <c r="H8626">
        <v>6681</v>
      </c>
      <c r="I8626" s="1" t="s">
        <v>41</v>
      </c>
      <c r="J8626">
        <v>20</v>
      </c>
    </row>
    <row r="8627" spans="1:10" hidden="1" x14ac:dyDescent="0.25">
      <c r="A8627" s="24" t="str">
        <f t="shared" si="136"/>
        <v>6682ARCELOR (BERTON SICARD)</v>
      </c>
      <c r="B8627" s="1">
        <v>6682</v>
      </c>
      <c r="C8627" s="1" t="s">
        <v>32898</v>
      </c>
      <c r="D8627" s="1" t="s">
        <v>78</v>
      </c>
      <c r="E8627" s="1" t="s">
        <v>3273</v>
      </c>
      <c r="F8627" s="1" t="s">
        <v>32900</v>
      </c>
      <c r="G8627" s="1" t="s">
        <v>655</v>
      </c>
      <c r="H8627">
        <v>6682</v>
      </c>
      <c r="I8627" s="1" t="s">
        <v>41</v>
      </c>
      <c r="J8627">
        <v>1</v>
      </c>
    </row>
    <row r="8628" spans="1:10" hidden="1" x14ac:dyDescent="0.25">
      <c r="A8628" s="24" t="str">
        <f t="shared" si="136"/>
        <v>6683ARCELOR (BERTON SICARD)</v>
      </c>
      <c r="B8628" s="1">
        <v>6683</v>
      </c>
      <c r="C8628" s="1" t="s">
        <v>32898</v>
      </c>
      <c r="D8628" s="1" t="s">
        <v>78</v>
      </c>
      <c r="E8628" s="1" t="s">
        <v>3274</v>
      </c>
      <c r="F8628" s="1" t="s">
        <v>32900</v>
      </c>
      <c r="G8628" s="1" t="s">
        <v>655</v>
      </c>
      <c r="H8628">
        <v>6683</v>
      </c>
      <c r="I8628" s="1" t="s">
        <v>41</v>
      </c>
      <c r="J8628">
        <v>1</v>
      </c>
    </row>
    <row r="8629" spans="1:10" hidden="1" x14ac:dyDescent="0.25">
      <c r="A8629" s="24" t="str">
        <f t="shared" si="136"/>
        <v>6684ARCELOR (BERTON SICARD)</v>
      </c>
      <c r="B8629" s="1">
        <v>6684</v>
      </c>
      <c r="C8629" s="1" t="s">
        <v>32898</v>
      </c>
      <c r="D8629" s="1" t="s">
        <v>78</v>
      </c>
      <c r="E8629" s="1" t="s">
        <v>3275</v>
      </c>
      <c r="F8629" s="1" t="s">
        <v>32900</v>
      </c>
      <c r="G8629" s="1" t="s">
        <v>655</v>
      </c>
      <c r="H8629">
        <v>6684</v>
      </c>
      <c r="I8629" s="1" t="s">
        <v>41</v>
      </c>
      <c r="J8629">
        <v>1</v>
      </c>
    </row>
    <row r="8630" spans="1:10" hidden="1" x14ac:dyDescent="0.25">
      <c r="A8630" s="24" t="str">
        <f t="shared" si="136"/>
        <v>6685ARCELOR (BERTON SICARD)</v>
      </c>
      <c r="B8630" s="1">
        <v>6685</v>
      </c>
      <c r="C8630" s="1" t="s">
        <v>32898</v>
      </c>
      <c r="D8630" s="1" t="s">
        <v>78</v>
      </c>
      <c r="E8630" s="1" t="s">
        <v>3276</v>
      </c>
      <c r="F8630" s="1" t="s">
        <v>32900</v>
      </c>
      <c r="G8630" s="1" t="s">
        <v>655</v>
      </c>
      <c r="H8630">
        <v>6685</v>
      </c>
      <c r="I8630" s="1" t="s">
        <v>41</v>
      </c>
      <c r="J8630">
        <v>10</v>
      </c>
    </row>
    <row r="8631" spans="1:10" hidden="1" x14ac:dyDescent="0.25">
      <c r="A8631" s="24" t="str">
        <f t="shared" si="136"/>
        <v>6686ARCELOR (BERTON SICARD)</v>
      </c>
      <c r="B8631" s="1">
        <v>6686</v>
      </c>
      <c r="C8631" s="1" t="s">
        <v>32898</v>
      </c>
      <c r="D8631" s="1" t="s">
        <v>78</v>
      </c>
      <c r="E8631" s="1" t="s">
        <v>3277</v>
      </c>
      <c r="F8631" s="1" t="s">
        <v>32900</v>
      </c>
      <c r="G8631" s="1" t="s">
        <v>655</v>
      </c>
      <c r="H8631">
        <v>6686</v>
      </c>
      <c r="I8631" s="1" t="s">
        <v>41</v>
      </c>
      <c r="J8631">
        <v>100</v>
      </c>
    </row>
    <row r="8632" spans="1:10" hidden="1" x14ac:dyDescent="0.25">
      <c r="A8632" s="24" t="str">
        <f t="shared" si="136"/>
        <v>6688ARCELOR (BERTON SICARD)</v>
      </c>
      <c r="B8632" s="1">
        <v>6688</v>
      </c>
      <c r="C8632" s="1" t="s">
        <v>32898</v>
      </c>
      <c r="D8632" s="1" t="s">
        <v>78</v>
      </c>
      <c r="E8632" s="1" t="s">
        <v>3279</v>
      </c>
      <c r="F8632" s="1" t="s">
        <v>32900</v>
      </c>
      <c r="G8632" s="1" t="s">
        <v>655</v>
      </c>
      <c r="H8632">
        <v>6688</v>
      </c>
      <c r="I8632" s="1" t="s">
        <v>41</v>
      </c>
      <c r="J8632">
        <v>10</v>
      </c>
    </row>
    <row r="8633" spans="1:10" hidden="1" x14ac:dyDescent="0.25">
      <c r="A8633" s="24" t="str">
        <f t="shared" si="136"/>
        <v>6689ARCELOR (BERTON SICARD)</v>
      </c>
      <c r="B8633" s="1">
        <v>6689</v>
      </c>
      <c r="C8633" s="1" t="s">
        <v>32898</v>
      </c>
      <c r="D8633" s="1" t="s">
        <v>78</v>
      </c>
      <c r="E8633" s="1" t="s">
        <v>3280</v>
      </c>
      <c r="F8633" s="1" t="s">
        <v>32900</v>
      </c>
      <c r="G8633" s="1" t="s">
        <v>655</v>
      </c>
      <c r="H8633">
        <v>6689</v>
      </c>
      <c r="I8633" s="1" t="s">
        <v>41</v>
      </c>
      <c r="J8633">
        <v>100</v>
      </c>
    </row>
    <row r="8634" spans="1:10" hidden="1" x14ac:dyDescent="0.25">
      <c r="A8634" s="24" t="str">
        <f t="shared" si="136"/>
        <v>6710ARCELOR (BERTON SICARD)</v>
      </c>
      <c r="B8634" s="1">
        <v>6710</v>
      </c>
      <c r="C8634" s="1" t="s">
        <v>32898</v>
      </c>
      <c r="D8634" s="1" t="s">
        <v>78</v>
      </c>
      <c r="E8634" s="1" t="s">
        <v>3290</v>
      </c>
      <c r="F8634" s="1" t="s">
        <v>32900</v>
      </c>
      <c r="G8634" s="1" t="s">
        <v>655</v>
      </c>
      <c r="H8634">
        <v>6710</v>
      </c>
      <c r="I8634" s="1" t="s">
        <v>41</v>
      </c>
      <c r="J8634">
        <v>250</v>
      </c>
    </row>
    <row r="8635" spans="1:10" hidden="1" x14ac:dyDescent="0.25">
      <c r="A8635" s="24" t="str">
        <f t="shared" si="136"/>
        <v>6711ARCELOR (BERTON SICARD)</v>
      </c>
      <c r="B8635" s="1">
        <v>6711</v>
      </c>
      <c r="C8635" s="1" t="s">
        <v>32898</v>
      </c>
      <c r="D8635" s="1" t="s">
        <v>78</v>
      </c>
      <c r="E8635" s="1" t="s">
        <v>3291</v>
      </c>
      <c r="F8635" s="1" t="s">
        <v>32900</v>
      </c>
      <c r="G8635" s="1" t="s">
        <v>655</v>
      </c>
      <c r="H8635">
        <v>6711</v>
      </c>
      <c r="I8635" s="1" t="s">
        <v>41</v>
      </c>
      <c r="J8635">
        <v>250</v>
      </c>
    </row>
    <row r="8636" spans="1:10" hidden="1" x14ac:dyDescent="0.25">
      <c r="A8636" s="24" t="str">
        <f t="shared" si="136"/>
        <v>510025ARCELOR (BERTON SICARD)</v>
      </c>
      <c r="B8636" s="1">
        <v>510025</v>
      </c>
      <c r="C8636" s="1" t="s">
        <v>32898</v>
      </c>
      <c r="D8636" s="1" t="s">
        <v>78</v>
      </c>
      <c r="E8636" s="1" t="s">
        <v>3029</v>
      </c>
      <c r="F8636" s="1" t="s">
        <v>32900</v>
      </c>
      <c r="G8636" s="1" t="s">
        <v>655</v>
      </c>
      <c r="H8636">
        <v>510025</v>
      </c>
      <c r="I8636" s="1" t="s">
        <v>41</v>
      </c>
      <c r="J8636">
        <v>6.5</v>
      </c>
    </row>
    <row r="8637" spans="1:10" hidden="1" x14ac:dyDescent="0.25">
      <c r="A8637" s="24" t="str">
        <f t="shared" si="136"/>
        <v>510025ARCELOR (BERTON SICARD)</v>
      </c>
      <c r="B8637" s="1">
        <v>510025</v>
      </c>
      <c r="C8637" s="1" t="s">
        <v>32898</v>
      </c>
      <c r="D8637" s="1" t="s">
        <v>78</v>
      </c>
      <c r="E8637" s="1" t="s">
        <v>3029</v>
      </c>
      <c r="F8637" s="1" t="s">
        <v>32900</v>
      </c>
      <c r="G8637" s="1" t="s">
        <v>655</v>
      </c>
      <c r="H8637">
        <v>510025</v>
      </c>
      <c r="I8637" s="1" t="s">
        <v>41</v>
      </c>
      <c r="J8637">
        <v>6.5</v>
      </c>
    </row>
    <row r="8638" spans="1:10" hidden="1" x14ac:dyDescent="0.25">
      <c r="A8638" s="24" t="str">
        <f t="shared" si="136"/>
        <v>7089ARCELOR (BERTON SICARD)</v>
      </c>
      <c r="B8638" s="1">
        <v>7089</v>
      </c>
      <c r="C8638" s="1" t="s">
        <v>32898</v>
      </c>
      <c r="D8638" s="1" t="s">
        <v>78</v>
      </c>
      <c r="E8638" s="1" t="s">
        <v>3307</v>
      </c>
      <c r="F8638" s="1" t="s">
        <v>32900</v>
      </c>
      <c r="G8638" s="1" t="s">
        <v>655</v>
      </c>
      <c r="H8638">
        <v>7089</v>
      </c>
      <c r="I8638" s="1" t="s">
        <v>41</v>
      </c>
      <c r="J8638">
        <v>1</v>
      </c>
    </row>
    <row r="8639" spans="1:10" hidden="1" x14ac:dyDescent="0.25">
      <c r="A8639" s="24" t="str">
        <f t="shared" si="136"/>
        <v>7090ARCELOR (BERTON SICARD)</v>
      </c>
      <c r="B8639" s="1">
        <v>7090</v>
      </c>
      <c r="C8639" s="1" t="s">
        <v>32898</v>
      </c>
      <c r="D8639" s="1" t="s">
        <v>78</v>
      </c>
      <c r="E8639" s="1" t="s">
        <v>3308</v>
      </c>
      <c r="F8639" s="1" t="s">
        <v>32900</v>
      </c>
      <c r="G8639" s="1" t="s">
        <v>655</v>
      </c>
      <c r="H8639">
        <v>7090</v>
      </c>
      <c r="I8639" s="1" t="s">
        <v>41</v>
      </c>
      <c r="J8639">
        <v>1</v>
      </c>
    </row>
    <row r="8640" spans="1:10" hidden="1" x14ac:dyDescent="0.25">
      <c r="A8640" s="24" t="str">
        <f t="shared" si="136"/>
        <v>7091ARCELOR (BERTON SICARD)</v>
      </c>
      <c r="B8640" s="1">
        <v>7091</v>
      </c>
      <c r="C8640" s="1" t="s">
        <v>32898</v>
      </c>
      <c r="D8640" s="1" t="s">
        <v>78</v>
      </c>
      <c r="E8640" s="1" t="s">
        <v>3309</v>
      </c>
      <c r="F8640" s="1" t="s">
        <v>32900</v>
      </c>
      <c r="G8640" s="1" t="s">
        <v>655</v>
      </c>
      <c r="H8640">
        <v>7091</v>
      </c>
      <c r="I8640" s="1" t="s">
        <v>41</v>
      </c>
      <c r="J8640">
        <v>1</v>
      </c>
    </row>
    <row r="8641" spans="1:10" hidden="1" x14ac:dyDescent="0.25">
      <c r="A8641" s="24" t="str">
        <f t="shared" si="136"/>
        <v>7092ARCELOR (BERTON SICARD)</v>
      </c>
      <c r="B8641" s="1">
        <v>7092</v>
      </c>
      <c r="C8641" s="1" t="s">
        <v>32898</v>
      </c>
      <c r="D8641" s="1" t="s">
        <v>78</v>
      </c>
      <c r="E8641" s="1" t="s">
        <v>3310</v>
      </c>
      <c r="F8641" s="1" t="s">
        <v>32900</v>
      </c>
      <c r="G8641" s="1" t="s">
        <v>655</v>
      </c>
      <c r="H8641">
        <v>7092</v>
      </c>
      <c r="I8641" s="1" t="s">
        <v>41</v>
      </c>
      <c r="J8641">
        <v>1</v>
      </c>
    </row>
    <row r="8642" spans="1:10" hidden="1" x14ac:dyDescent="0.25">
      <c r="A8642" s="24" t="str">
        <f t="shared" si="136"/>
        <v>7098ARCELOR (BERTON SICARD)</v>
      </c>
      <c r="B8642" s="1">
        <v>7098</v>
      </c>
      <c r="C8642" s="1" t="s">
        <v>32898</v>
      </c>
      <c r="D8642" s="1" t="s">
        <v>78</v>
      </c>
      <c r="E8642" s="1" t="s">
        <v>3313</v>
      </c>
      <c r="F8642" s="1" t="s">
        <v>32900</v>
      </c>
      <c r="G8642" s="1" t="s">
        <v>655</v>
      </c>
      <c r="H8642">
        <v>7098</v>
      </c>
      <c r="I8642" s="1" t="s">
        <v>41</v>
      </c>
      <c r="J8642">
        <v>50</v>
      </c>
    </row>
    <row r="8643" spans="1:10" hidden="1" x14ac:dyDescent="0.25">
      <c r="A8643" s="24" t="str">
        <f t="shared" si="136"/>
        <v>7106ARCELOR (BERTON SICARD)</v>
      </c>
      <c r="B8643" s="1">
        <v>7106</v>
      </c>
      <c r="C8643" s="1" t="s">
        <v>32898</v>
      </c>
      <c r="D8643" s="1" t="s">
        <v>78</v>
      </c>
      <c r="E8643" s="1" t="s">
        <v>3315</v>
      </c>
      <c r="F8643" s="1" t="s">
        <v>32900</v>
      </c>
      <c r="G8643" s="1" t="s">
        <v>655</v>
      </c>
      <c r="H8643">
        <v>7106</v>
      </c>
      <c r="I8643" s="1" t="s">
        <v>41</v>
      </c>
      <c r="J8643">
        <v>50</v>
      </c>
    </row>
    <row r="8644" spans="1:10" hidden="1" x14ac:dyDescent="0.25">
      <c r="A8644" s="24" t="str">
        <f t="shared" si="136"/>
        <v>7136ARCELOR (BERTON SICARD)</v>
      </c>
      <c r="B8644" s="1">
        <v>7136</v>
      </c>
      <c r="C8644" s="1" t="s">
        <v>32898</v>
      </c>
      <c r="D8644" s="1" t="s">
        <v>78</v>
      </c>
      <c r="E8644" s="1" t="s">
        <v>3319</v>
      </c>
      <c r="F8644" s="1" t="s">
        <v>32900</v>
      </c>
      <c r="G8644" s="1" t="s">
        <v>655</v>
      </c>
      <c r="H8644">
        <v>7136</v>
      </c>
      <c r="I8644" s="1" t="s">
        <v>41</v>
      </c>
      <c r="J8644">
        <v>2</v>
      </c>
    </row>
    <row r="8645" spans="1:10" hidden="1" x14ac:dyDescent="0.25">
      <c r="A8645" s="24" t="str">
        <f t="shared" si="136"/>
        <v>7137ARCELOR (BERTON SICARD)</v>
      </c>
      <c r="B8645" s="1">
        <v>7137</v>
      </c>
      <c r="C8645" s="1" t="s">
        <v>32898</v>
      </c>
      <c r="D8645" s="1" t="s">
        <v>78</v>
      </c>
      <c r="E8645" s="1" t="s">
        <v>3320</v>
      </c>
      <c r="F8645" s="1" t="s">
        <v>32900</v>
      </c>
      <c r="G8645" s="1" t="s">
        <v>655</v>
      </c>
      <c r="H8645">
        <v>7137</v>
      </c>
      <c r="I8645" s="1" t="s">
        <v>41</v>
      </c>
      <c r="J8645">
        <v>2</v>
      </c>
    </row>
    <row r="8646" spans="1:10" hidden="1" x14ac:dyDescent="0.25">
      <c r="A8646" s="24" t="str">
        <f t="shared" si="136"/>
        <v>7138ARCELOR (BERTON SICARD)</v>
      </c>
      <c r="B8646" s="1">
        <v>7138</v>
      </c>
      <c r="C8646" s="1" t="s">
        <v>32898</v>
      </c>
      <c r="D8646" s="1" t="s">
        <v>78</v>
      </c>
      <c r="E8646" s="1" t="s">
        <v>3321</v>
      </c>
      <c r="F8646" s="1" t="s">
        <v>32900</v>
      </c>
      <c r="G8646" s="1" t="s">
        <v>655</v>
      </c>
      <c r="H8646">
        <v>7138</v>
      </c>
      <c r="I8646" s="1" t="s">
        <v>41</v>
      </c>
      <c r="J8646">
        <v>2</v>
      </c>
    </row>
    <row r="8647" spans="1:10" hidden="1" x14ac:dyDescent="0.25">
      <c r="A8647" s="24" t="str">
        <f t="shared" si="136"/>
        <v>7139ARCELOR (BERTON SICARD)</v>
      </c>
      <c r="B8647" s="1">
        <v>7139</v>
      </c>
      <c r="C8647" s="1" t="s">
        <v>32898</v>
      </c>
      <c r="D8647" s="1" t="s">
        <v>78</v>
      </c>
      <c r="E8647" s="1" t="s">
        <v>3322</v>
      </c>
      <c r="F8647" s="1" t="s">
        <v>32900</v>
      </c>
      <c r="G8647" s="1" t="s">
        <v>655</v>
      </c>
      <c r="H8647">
        <v>7139</v>
      </c>
      <c r="I8647" s="1" t="s">
        <v>41</v>
      </c>
      <c r="J8647">
        <v>2</v>
      </c>
    </row>
    <row r="8648" spans="1:10" hidden="1" x14ac:dyDescent="0.25">
      <c r="A8648" s="24" t="str">
        <f t="shared" si="136"/>
        <v>7141ARCELOR (BERTON SICARD)</v>
      </c>
      <c r="B8648" s="1">
        <v>7141</v>
      </c>
      <c r="C8648" s="1" t="s">
        <v>32898</v>
      </c>
      <c r="D8648" s="1" t="s">
        <v>78</v>
      </c>
      <c r="E8648" s="1" t="s">
        <v>3324</v>
      </c>
      <c r="F8648" s="1" t="s">
        <v>32900</v>
      </c>
      <c r="G8648" s="1" t="s">
        <v>655</v>
      </c>
      <c r="H8648">
        <v>7141</v>
      </c>
      <c r="I8648" s="1" t="s">
        <v>41</v>
      </c>
      <c r="J8648">
        <v>1</v>
      </c>
    </row>
    <row r="8649" spans="1:10" hidden="1" x14ac:dyDescent="0.25">
      <c r="A8649" s="24" t="str">
        <f t="shared" si="136"/>
        <v>7250ARCELOR (BERTON SICARD)</v>
      </c>
      <c r="B8649" s="1">
        <v>7250</v>
      </c>
      <c r="C8649" s="1" t="s">
        <v>32898</v>
      </c>
      <c r="D8649" s="1" t="s">
        <v>78</v>
      </c>
      <c r="E8649" s="1" t="s">
        <v>3332</v>
      </c>
      <c r="F8649" s="1" t="s">
        <v>32900</v>
      </c>
      <c r="G8649" s="1" t="s">
        <v>655</v>
      </c>
      <c r="H8649">
        <v>7250</v>
      </c>
      <c r="I8649" s="1" t="s">
        <v>41</v>
      </c>
      <c r="J8649">
        <v>10</v>
      </c>
    </row>
    <row r="8650" spans="1:10" hidden="1" x14ac:dyDescent="0.25">
      <c r="A8650" s="24" t="str">
        <f t="shared" si="136"/>
        <v>7252ARCELOR (BERTON SICARD)</v>
      </c>
      <c r="B8650" s="1">
        <v>7252</v>
      </c>
      <c r="C8650" s="1" t="s">
        <v>32898</v>
      </c>
      <c r="D8650" s="1" t="s">
        <v>78</v>
      </c>
      <c r="E8650" s="1" t="s">
        <v>3335</v>
      </c>
      <c r="F8650" s="1" t="s">
        <v>32900</v>
      </c>
      <c r="G8650" s="1" t="s">
        <v>655</v>
      </c>
      <c r="H8650">
        <v>7252</v>
      </c>
      <c r="I8650" s="1" t="s">
        <v>41</v>
      </c>
      <c r="J8650">
        <v>10</v>
      </c>
    </row>
    <row r="8651" spans="1:10" hidden="1" x14ac:dyDescent="0.25">
      <c r="A8651" s="24" t="str">
        <f t="shared" si="136"/>
        <v>7714ARCELOR (BERTON SICARD)</v>
      </c>
      <c r="B8651" s="1">
        <v>7714</v>
      </c>
      <c r="C8651" s="1" t="s">
        <v>32898</v>
      </c>
      <c r="D8651" s="1" t="s">
        <v>78</v>
      </c>
      <c r="E8651" s="1" t="s">
        <v>3344</v>
      </c>
      <c r="F8651" s="1" t="s">
        <v>32900</v>
      </c>
      <c r="G8651" s="1" t="s">
        <v>655</v>
      </c>
      <c r="H8651">
        <v>7714</v>
      </c>
      <c r="I8651" s="1" t="s">
        <v>41</v>
      </c>
      <c r="J8651">
        <v>1</v>
      </c>
    </row>
    <row r="8652" spans="1:10" hidden="1" x14ac:dyDescent="0.25">
      <c r="A8652" s="24" t="str">
        <f t="shared" ref="A8652:A8715" si="137">B8652&amp;F8652</f>
        <v>7717ARCELOR (BERTON SICARD)</v>
      </c>
      <c r="B8652" s="1">
        <v>7717</v>
      </c>
      <c r="C8652" s="1" t="s">
        <v>32898</v>
      </c>
      <c r="D8652" s="1" t="s">
        <v>78</v>
      </c>
      <c r="E8652" s="1" t="s">
        <v>3345</v>
      </c>
      <c r="F8652" s="1" t="s">
        <v>32900</v>
      </c>
      <c r="G8652" s="1" t="s">
        <v>655</v>
      </c>
      <c r="H8652">
        <v>7717</v>
      </c>
      <c r="I8652" s="1" t="s">
        <v>41</v>
      </c>
      <c r="J8652">
        <v>100</v>
      </c>
    </row>
    <row r="8653" spans="1:10" hidden="1" x14ac:dyDescent="0.25">
      <c r="A8653" s="24" t="str">
        <f t="shared" si="137"/>
        <v>7719ARCELOR (BERTON SICARD)</v>
      </c>
      <c r="B8653" s="1">
        <v>7719</v>
      </c>
      <c r="C8653" s="1" t="s">
        <v>32898</v>
      </c>
      <c r="D8653" s="1" t="s">
        <v>78</v>
      </c>
      <c r="E8653" s="1" t="s">
        <v>3346</v>
      </c>
      <c r="F8653" s="1" t="s">
        <v>32900</v>
      </c>
      <c r="G8653" s="1" t="s">
        <v>655</v>
      </c>
      <c r="H8653">
        <v>7719</v>
      </c>
      <c r="I8653" s="1" t="s">
        <v>41</v>
      </c>
      <c r="J8653">
        <v>250</v>
      </c>
    </row>
    <row r="8654" spans="1:10" hidden="1" x14ac:dyDescent="0.25">
      <c r="A8654" s="24" t="str">
        <f t="shared" si="137"/>
        <v>7725ARCELOR (BERTON SICARD)</v>
      </c>
      <c r="B8654" s="1">
        <v>7725</v>
      </c>
      <c r="C8654" s="1" t="s">
        <v>32898</v>
      </c>
      <c r="D8654" s="1" t="s">
        <v>78</v>
      </c>
      <c r="E8654" s="1" t="s">
        <v>3348</v>
      </c>
      <c r="F8654" s="1" t="s">
        <v>32900</v>
      </c>
      <c r="G8654" s="1" t="s">
        <v>655</v>
      </c>
      <c r="H8654">
        <v>7725</v>
      </c>
      <c r="I8654" s="1" t="s">
        <v>41</v>
      </c>
      <c r="J8654">
        <v>1</v>
      </c>
    </row>
    <row r="8655" spans="1:10" hidden="1" x14ac:dyDescent="0.25">
      <c r="A8655" s="24" t="str">
        <f t="shared" si="137"/>
        <v>7726ARCELOR (BERTON SICARD)</v>
      </c>
      <c r="B8655" s="1">
        <v>7726</v>
      </c>
      <c r="C8655" s="1" t="s">
        <v>32898</v>
      </c>
      <c r="D8655" s="1" t="s">
        <v>78</v>
      </c>
      <c r="E8655" s="1" t="s">
        <v>3349</v>
      </c>
      <c r="F8655" s="1" t="s">
        <v>32900</v>
      </c>
      <c r="G8655" s="1" t="s">
        <v>655</v>
      </c>
      <c r="H8655">
        <v>7726</v>
      </c>
      <c r="I8655" s="1" t="s">
        <v>41</v>
      </c>
      <c r="J8655">
        <v>1</v>
      </c>
    </row>
    <row r="8656" spans="1:10" hidden="1" x14ac:dyDescent="0.25">
      <c r="A8656" s="24" t="str">
        <f t="shared" si="137"/>
        <v>7738ARCELOR (BERTON SICARD)</v>
      </c>
      <c r="B8656" s="1">
        <v>7738</v>
      </c>
      <c r="C8656" s="1" t="s">
        <v>32898</v>
      </c>
      <c r="D8656" s="1" t="s">
        <v>78</v>
      </c>
      <c r="E8656" s="1" t="s">
        <v>3356</v>
      </c>
      <c r="F8656" s="1" t="s">
        <v>32900</v>
      </c>
      <c r="G8656" s="1" t="s">
        <v>655</v>
      </c>
      <c r="H8656">
        <v>7738</v>
      </c>
      <c r="I8656" s="1" t="s">
        <v>41</v>
      </c>
      <c r="J8656">
        <v>100</v>
      </c>
    </row>
    <row r="8657" spans="1:10" hidden="1" x14ac:dyDescent="0.25">
      <c r="A8657" s="24" t="str">
        <f t="shared" si="137"/>
        <v>7740ARCELOR (BERTON SICARD)</v>
      </c>
      <c r="B8657" s="1">
        <v>7740</v>
      </c>
      <c r="C8657" s="1" t="s">
        <v>32898</v>
      </c>
      <c r="D8657" s="1" t="s">
        <v>78</v>
      </c>
      <c r="E8657" s="1" t="s">
        <v>3357</v>
      </c>
      <c r="F8657" s="1" t="s">
        <v>32900</v>
      </c>
      <c r="G8657" s="1" t="s">
        <v>655</v>
      </c>
      <c r="H8657">
        <v>7740</v>
      </c>
      <c r="I8657" s="1" t="s">
        <v>41</v>
      </c>
      <c r="J8657">
        <v>100</v>
      </c>
    </row>
    <row r="8658" spans="1:10" hidden="1" x14ac:dyDescent="0.25">
      <c r="A8658" s="24" t="str">
        <f t="shared" si="137"/>
        <v>7752ARCELOR (BERTON SICARD)</v>
      </c>
      <c r="B8658" s="1">
        <v>7752</v>
      </c>
      <c r="C8658" s="1" t="s">
        <v>32898</v>
      </c>
      <c r="D8658" s="1" t="s">
        <v>78</v>
      </c>
      <c r="E8658" s="1" t="s">
        <v>3358</v>
      </c>
      <c r="F8658" s="1" t="s">
        <v>32900</v>
      </c>
      <c r="G8658" s="1" t="s">
        <v>655</v>
      </c>
      <c r="H8658">
        <v>7752</v>
      </c>
      <c r="I8658" s="1" t="s">
        <v>41</v>
      </c>
      <c r="J8658">
        <v>10</v>
      </c>
    </row>
    <row r="8659" spans="1:10" hidden="1" x14ac:dyDescent="0.25">
      <c r="A8659" s="24" t="str">
        <f t="shared" si="137"/>
        <v>7753ARCELOR (BERTON SICARD)</v>
      </c>
      <c r="B8659" s="1">
        <v>7753</v>
      </c>
      <c r="C8659" s="1" t="s">
        <v>32898</v>
      </c>
      <c r="D8659" s="1" t="s">
        <v>78</v>
      </c>
      <c r="E8659" s="1" t="s">
        <v>3359</v>
      </c>
      <c r="F8659" s="1" t="s">
        <v>32900</v>
      </c>
      <c r="G8659" s="1" t="s">
        <v>655</v>
      </c>
      <c r="H8659">
        <v>7753</v>
      </c>
      <c r="I8659" s="1" t="s">
        <v>41</v>
      </c>
      <c r="J8659">
        <v>1</v>
      </c>
    </row>
    <row r="8660" spans="1:10" hidden="1" x14ac:dyDescent="0.25">
      <c r="A8660" s="24" t="str">
        <f t="shared" si="137"/>
        <v>7754ARCELOR (BERTON SICARD)</v>
      </c>
      <c r="B8660" s="1">
        <v>7754</v>
      </c>
      <c r="C8660" s="1" t="s">
        <v>32898</v>
      </c>
      <c r="D8660" s="1" t="s">
        <v>78</v>
      </c>
      <c r="E8660" s="1" t="s">
        <v>3360</v>
      </c>
      <c r="F8660" s="1" t="s">
        <v>32900</v>
      </c>
      <c r="G8660" s="1" t="s">
        <v>655</v>
      </c>
      <c r="H8660">
        <v>7754</v>
      </c>
      <c r="I8660" s="1" t="s">
        <v>41</v>
      </c>
      <c r="J8660">
        <v>1</v>
      </c>
    </row>
    <row r="8661" spans="1:10" hidden="1" x14ac:dyDescent="0.25">
      <c r="A8661" s="24" t="str">
        <f t="shared" si="137"/>
        <v>7757ARCELOR (BERTON SICARD)</v>
      </c>
      <c r="B8661" s="1">
        <v>7757</v>
      </c>
      <c r="C8661" s="1" t="s">
        <v>32898</v>
      </c>
      <c r="D8661" s="1" t="s">
        <v>78</v>
      </c>
      <c r="E8661" s="1" t="s">
        <v>2346</v>
      </c>
      <c r="F8661" s="1" t="s">
        <v>32900</v>
      </c>
      <c r="G8661" s="1" t="s">
        <v>655</v>
      </c>
      <c r="H8661">
        <v>7757</v>
      </c>
      <c r="I8661" s="1" t="s">
        <v>41</v>
      </c>
      <c r="J8661">
        <v>10</v>
      </c>
    </row>
    <row r="8662" spans="1:10" hidden="1" x14ac:dyDescent="0.25">
      <c r="A8662" s="24" t="str">
        <f t="shared" si="137"/>
        <v>8373ARCELOR (BERTON SICARD)</v>
      </c>
      <c r="B8662" s="1">
        <v>8373</v>
      </c>
      <c r="C8662" s="1" t="s">
        <v>32898</v>
      </c>
      <c r="D8662" s="1" t="s">
        <v>78</v>
      </c>
      <c r="E8662" s="1" t="s">
        <v>3385</v>
      </c>
      <c r="F8662" s="1" t="s">
        <v>32900</v>
      </c>
      <c r="G8662" s="1" t="s">
        <v>655</v>
      </c>
      <c r="H8662">
        <v>8373</v>
      </c>
      <c r="I8662" s="1" t="s">
        <v>41</v>
      </c>
      <c r="J8662">
        <v>25</v>
      </c>
    </row>
    <row r="8663" spans="1:10" hidden="1" x14ac:dyDescent="0.25">
      <c r="A8663" s="24" t="str">
        <f t="shared" si="137"/>
        <v>8611ARCELOR (BERTON SICARD)</v>
      </c>
      <c r="B8663" s="1">
        <v>8611</v>
      </c>
      <c r="C8663" s="1" t="s">
        <v>32898</v>
      </c>
      <c r="D8663" s="1" t="s">
        <v>78</v>
      </c>
      <c r="E8663" s="1" t="s">
        <v>3389</v>
      </c>
      <c r="F8663" s="1" t="s">
        <v>32900</v>
      </c>
      <c r="G8663" s="1" t="s">
        <v>655</v>
      </c>
      <c r="H8663">
        <v>8611</v>
      </c>
      <c r="I8663" s="1" t="s">
        <v>41</v>
      </c>
      <c r="J8663">
        <v>50</v>
      </c>
    </row>
    <row r="8664" spans="1:10" hidden="1" x14ac:dyDescent="0.25">
      <c r="A8664" s="24" t="str">
        <f t="shared" si="137"/>
        <v>8613ARCELOR (BERTON SICARD)</v>
      </c>
      <c r="B8664" s="1">
        <v>8613</v>
      </c>
      <c r="C8664" s="1" t="s">
        <v>32898</v>
      </c>
      <c r="D8664" s="1" t="s">
        <v>78</v>
      </c>
      <c r="E8664" s="1" t="s">
        <v>3390</v>
      </c>
      <c r="F8664" s="1" t="s">
        <v>32900</v>
      </c>
      <c r="G8664" s="1" t="s">
        <v>655</v>
      </c>
      <c r="H8664">
        <v>8613</v>
      </c>
      <c r="I8664" s="1" t="s">
        <v>41</v>
      </c>
      <c r="J8664">
        <v>50</v>
      </c>
    </row>
    <row r="8665" spans="1:10" hidden="1" x14ac:dyDescent="0.25">
      <c r="A8665" s="24" t="str">
        <f t="shared" si="137"/>
        <v>8614ARCELOR (BERTON SICARD)</v>
      </c>
      <c r="B8665" s="1">
        <v>8614</v>
      </c>
      <c r="C8665" s="1" t="s">
        <v>32898</v>
      </c>
      <c r="D8665" s="1" t="s">
        <v>78</v>
      </c>
      <c r="E8665" s="1" t="s">
        <v>3391</v>
      </c>
      <c r="F8665" s="1" t="s">
        <v>32900</v>
      </c>
      <c r="G8665" s="1" t="s">
        <v>655</v>
      </c>
      <c r="H8665">
        <v>8614</v>
      </c>
      <c r="I8665" s="1" t="s">
        <v>41</v>
      </c>
      <c r="J8665">
        <v>50</v>
      </c>
    </row>
    <row r="8666" spans="1:10" hidden="1" x14ac:dyDescent="0.25">
      <c r="A8666" s="24" t="str">
        <f t="shared" si="137"/>
        <v>8625ARCELOR (BERTON SICARD)</v>
      </c>
      <c r="B8666" s="1">
        <v>8625</v>
      </c>
      <c r="C8666" s="1" t="s">
        <v>32898</v>
      </c>
      <c r="D8666" s="1" t="s">
        <v>78</v>
      </c>
      <c r="E8666" s="1" t="s">
        <v>3397</v>
      </c>
      <c r="F8666" s="1" t="s">
        <v>32900</v>
      </c>
      <c r="G8666" s="1" t="s">
        <v>655</v>
      </c>
      <c r="H8666">
        <v>8625</v>
      </c>
      <c r="I8666" s="1" t="s">
        <v>41</v>
      </c>
      <c r="J8666">
        <v>1</v>
      </c>
    </row>
    <row r="8667" spans="1:10" hidden="1" x14ac:dyDescent="0.25">
      <c r="A8667" s="24" t="str">
        <f t="shared" si="137"/>
        <v>8626ARCELOR (BERTON SICARD)</v>
      </c>
      <c r="B8667" s="1">
        <v>8626</v>
      </c>
      <c r="C8667" s="1" t="s">
        <v>32898</v>
      </c>
      <c r="D8667" s="1" t="s">
        <v>78</v>
      </c>
      <c r="E8667" s="1" t="s">
        <v>3398</v>
      </c>
      <c r="F8667" s="1" t="s">
        <v>32900</v>
      </c>
      <c r="G8667" s="1" t="s">
        <v>655</v>
      </c>
      <c r="H8667">
        <v>8626</v>
      </c>
      <c r="I8667" s="1" t="s">
        <v>41</v>
      </c>
      <c r="J8667">
        <v>1</v>
      </c>
    </row>
    <row r="8668" spans="1:10" hidden="1" x14ac:dyDescent="0.25">
      <c r="A8668" s="24" t="str">
        <f t="shared" si="137"/>
        <v>8628ARCELOR (BERTON SICARD)</v>
      </c>
      <c r="B8668" s="1">
        <v>8628</v>
      </c>
      <c r="C8668" s="1" t="s">
        <v>32898</v>
      </c>
      <c r="D8668" s="1" t="s">
        <v>78</v>
      </c>
      <c r="E8668" s="1" t="s">
        <v>3400</v>
      </c>
      <c r="F8668" s="1" t="s">
        <v>32900</v>
      </c>
      <c r="G8668" s="1" t="s">
        <v>655</v>
      </c>
      <c r="H8668">
        <v>8628</v>
      </c>
      <c r="I8668" s="1" t="s">
        <v>41</v>
      </c>
      <c r="J8668">
        <v>50</v>
      </c>
    </row>
    <row r="8669" spans="1:10" hidden="1" x14ac:dyDescent="0.25">
      <c r="A8669" s="24" t="str">
        <f t="shared" si="137"/>
        <v>8640ARCELOR (BERTON SICARD)</v>
      </c>
      <c r="B8669" s="1">
        <v>8640</v>
      </c>
      <c r="C8669" s="1" t="s">
        <v>32898</v>
      </c>
      <c r="D8669" s="1" t="s">
        <v>78</v>
      </c>
      <c r="E8669" s="1" t="s">
        <v>3404</v>
      </c>
      <c r="F8669" s="1" t="s">
        <v>32900</v>
      </c>
      <c r="G8669" s="1" t="s">
        <v>655</v>
      </c>
      <c r="H8669">
        <v>8640</v>
      </c>
      <c r="I8669" s="1" t="s">
        <v>41</v>
      </c>
      <c r="J8669">
        <v>50</v>
      </c>
    </row>
    <row r="8670" spans="1:10" hidden="1" x14ac:dyDescent="0.25">
      <c r="A8670" s="24" t="str">
        <f t="shared" si="137"/>
        <v>8641ARCELOR (BERTON SICARD)</v>
      </c>
      <c r="B8670" s="1">
        <v>8641</v>
      </c>
      <c r="C8670" s="1" t="s">
        <v>32898</v>
      </c>
      <c r="D8670" s="1" t="s">
        <v>78</v>
      </c>
      <c r="E8670" s="1" t="s">
        <v>3404</v>
      </c>
      <c r="F8670" s="1" t="s">
        <v>32900</v>
      </c>
      <c r="G8670" s="1" t="s">
        <v>655</v>
      </c>
      <c r="H8670">
        <v>8641</v>
      </c>
      <c r="I8670" s="1" t="s">
        <v>41</v>
      </c>
      <c r="J8670">
        <v>50</v>
      </c>
    </row>
    <row r="8671" spans="1:10" hidden="1" x14ac:dyDescent="0.25">
      <c r="A8671" s="24" t="str">
        <f t="shared" si="137"/>
        <v>8642ARCELOR (BERTON SICARD)</v>
      </c>
      <c r="B8671" s="1">
        <v>8642</v>
      </c>
      <c r="C8671" s="1" t="s">
        <v>32898</v>
      </c>
      <c r="D8671" s="1" t="s">
        <v>78</v>
      </c>
      <c r="E8671" s="1" t="s">
        <v>3404</v>
      </c>
      <c r="F8671" s="1" t="s">
        <v>32900</v>
      </c>
      <c r="G8671" s="1" t="s">
        <v>655</v>
      </c>
      <c r="H8671">
        <v>8642</v>
      </c>
      <c r="I8671" s="1" t="s">
        <v>41</v>
      </c>
      <c r="J8671">
        <v>50</v>
      </c>
    </row>
    <row r="8672" spans="1:10" hidden="1" x14ac:dyDescent="0.25">
      <c r="A8672" s="24" t="str">
        <f t="shared" si="137"/>
        <v>8643ARCELOR (BERTON SICARD)</v>
      </c>
      <c r="B8672" s="1">
        <v>8643</v>
      </c>
      <c r="C8672" s="1" t="s">
        <v>32898</v>
      </c>
      <c r="D8672" s="1" t="s">
        <v>78</v>
      </c>
      <c r="E8672" s="1" t="s">
        <v>3404</v>
      </c>
      <c r="F8672" s="1" t="s">
        <v>32900</v>
      </c>
      <c r="G8672" s="1" t="s">
        <v>655</v>
      </c>
      <c r="H8672">
        <v>8643</v>
      </c>
      <c r="I8672" s="1" t="s">
        <v>41</v>
      </c>
      <c r="J8672">
        <v>50</v>
      </c>
    </row>
    <row r="8673" spans="1:10" hidden="1" x14ac:dyDescent="0.25">
      <c r="A8673" s="24" t="str">
        <f t="shared" si="137"/>
        <v>8644ARCELOR (BERTON SICARD)</v>
      </c>
      <c r="B8673" s="1">
        <v>8644</v>
      </c>
      <c r="C8673" s="1" t="s">
        <v>32898</v>
      </c>
      <c r="D8673" s="1" t="s">
        <v>78</v>
      </c>
      <c r="E8673" s="1" t="s">
        <v>3404</v>
      </c>
      <c r="F8673" s="1" t="s">
        <v>32900</v>
      </c>
      <c r="G8673" s="1" t="s">
        <v>655</v>
      </c>
      <c r="H8673">
        <v>8644</v>
      </c>
      <c r="I8673" s="1" t="s">
        <v>41</v>
      </c>
      <c r="J8673">
        <v>50</v>
      </c>
    </row>
    <row r="8674" spans="1:10" hidden="1" x14ac:dyDescent="0.25">
      <c r="A8674" s="24" t="str">
        <f t="shared" si="137"/>
        <v>8645ARCELOR (BERTON SICARD)</v>
      </c>
      <c r="B8674" s="1">
        <v>8645</v>
      </c>
      <c r="C8674" s="1" t="s">
        <v>32898</v>
      </c>
      <c r="D8674" s="1" t="s">
        <v>78</v>
      </c>
      <c r="E8674" s="1" t="s">
        <v>3404</v>
      </c>
      <c r="F8674" s="1" t="s">
        <v>32900</v>
      </c>
      <c r="G8674" s="1" t="s">
        <v>655</v>
      </c>
      <c r="H8674">
        <v>8645</v>
      </c>
      <c r="I8674" s="1" t="s">
        <v>41</v>
      </c>
      <c r="J8674">
        <v>50</v>
      </c>
    </row>
    <row r="8675" spans="1:10" hidden="1" x14ac:dyDescent="0.25">
      <c r="A8675" s="24" t="str">
        <f t="shared" si="137"/>
        <v>8646ARCELOR (BERTON SICARD)</v>
      </c>
      <c r="B8675" s="1">
        <v>8646</v>
      </c>
      <c r="C8675" s="1" t="s">
        <v>32898</v>
      </c>
      <c r="D8675" s="1" t="s">
        <v>78</v>
      </c>
      <c r="E8675" s="1" t="s">
        <v>3405</v>
      </c>
      <c r="F8675" s="1" t="s">
        <v>32900</v>
      </c>
      <c r="G8675" s="1" t="s">
        <v>655</v>
      </c>
      <c r="H8675">
        <v>8646</v>
      </c>
      <c r="I8675" s="1" t="s">
        <v>41</v>
      </c>
      <c r="J8675">
        <v>1</v>
      </c>
    </row>
    <row r="8676" spans="1:10" hidden="1" x14ac:dyDescent="0.25">
      <c r="A8676" s="24" t="str">
        <f t="shared" si="137"/>
        <v>8649ARCELOR (BERTON SICARD)</v>
      </c>
      <c r="B8676" s="1">
        <v>8649</v>
      </c>
      <c r="C8676" s="1" t="s">
        <v>32898</v>
      </c>
      <c r="D8676" s="1" t="s">
        <v>78</v>
      </c>
      <c r="E8676" s="1" t="s">
        <v>3406</v>
      </c>
      <c r="F8676" s="1" t="s">
        <v>32900</v>
      </c>
      <c r="G8676" s="1" t="s">
        <v>655</v>
      </c>
      <c r="H8676">
        <v>8649</v>
      </c>
      <c r="I8676" s="1" t="s">
        <v>41</v>
      </c>
      <c r="J8676">
        <v>4</v>
      </c>
    </row>
    <row r="8677" spans="1:10" hidden="1" x14ac:dyDescent="0.25">
      <c r="A8677" s="24" t="str">
        <f t="shared" si="137"/>
        <v>8650ARCELOR (BERTON SICARD)</v>
      </c>
      <c r="B8677" s="1">
        <v>8650</v>
      </c>
      <c r="C8677" s="1" t="s">
        <v>32898</v>
      </c>
      <c r="D8677" s="1" t="s">
        <v>78</v>
      </c>
      <c r="E8677" s="1" t="s">
        <v>3407</v>
      </c>
      <c r="F8677" s="1" t="s">
        <v>32900</v>
      </c>
      <c r="G8677" s="1" t="s">
        <v>655</v>
      </c>
      <c r="H8677">
        <v>8650</v>
      </c>
      <c r="I8677" s="1" t="s">
        <v>41</v>
      </c>
      <c r="J8677">
        <v>4</v>
      </c>
    </row>
    <row r="8678" spans="1:10" hidden="1" x14ac:dyDescent="0.25">
      <c r="A8678" s="24" t="str">
        <f t="shared" si="137"/>
        <v>8651ARCELOR (BERTON SICARD)</v>
      </c>
      <c r="B8678" s="1">
        <v>8651</v>
      </c>
      <c r="C8678" s="1" t="s">
        <v>32898</v>
      </c>
      <c r="D8678" s="1" t="s">
        <v>78</v>
      </c>
      <c r="E8678" s="1" t="s">
        <v>3408</v>
      </c>
      <c r="F8678" s="1" t="s">
        <v>32900</v>
      </c>
      <c r="G8678" s="1" t="s">
        <v>655</v>
      </c>
      <c r="H8678">
        <v>8651</v>
      </c>
      <c r="I8678" s="1" t="s">
        <v>41</v>
      </c>
      <c r="J8678">
        <v>940</v>
      </c>
    </row>
    <row r="8679" spans="1:10" hidden="1" x14ac:dyDescent="0.25">
      <c r="A8679" s="24" t="str">
        <f t="shared" si="137"/>
        <v>8652ZARCELOR (BERTON SICARD)</v>
      </c>
      <c r="B8679" s="1" t="s">
        <v>3409</v>
      </c>
      <c r="C8679" s="1" t="s">
        <v>32898</v>
      </c>
      <c r="D8679" s="1" t="s">
        <v>78</v>
      </c>
      <c r="E8679" s="1" t="s">
        <v>3410</v>
      </c>
      <c r="F8679" s="1" t="s">
        <v>32900</v>
      </c>
      <c r="G8679" s="1" t="s">
        <v>655</v>
      </c>
      <c r="H8679" t="s">
        <v>3409</v>
      </c>
      <c r="I8679" s="1" t="s">
        <v>41</v>
      </c>
      <c r="J8679">
        <v>25</v>
      </c>
    </row>
    <row r="8680" spans="1:10" hidden="1" x14ac:dyDescent="0.25">
      <c r="A8680" s="24" t="str">
        <f t="shared" si="137"/>
        <v>8655ARCELOR (BERTON SICARD)</v>
      </c>
      <c r="B8680" s="1">
        <v>8655</v>
      </c>
      <c r="C8680" s="1" t="s">
        <v>32898</v>
      </c>
      <c r="D8680" s="1" t="s">
        <v>78</v>
      </c>
      <c r="E8680" s="1" t="s">
        <v>3414</v>
      </c>
      <c r="F8680" s="1" t="s">
        <v>32900</v>
      </c>
      <c r="G8680" s="1" t="s">
        <v>655</v>
      </c>
      <c r="H8680">
        <v>8655</v>
      </c>
      <c r="I8680" s="1" t="s">
        <v>41</v>
      </c>
      <c r="J8680">
        <v>4</v>
      </c>
    </row>
    <row r="8681" spans="1:10" hidden="1" x14ac:dyDescent="0.25">
      <c r="A8681" s="24" t="str">
        <f t="shared" si="137"/>
        <v>8656ARCELOR (BERTON SICARD)</v>
      </c>
      <c r="B8681" s="1">
        <v>8656</v>
      </c>
      <c r="C8681" s="1" t="s">
        <v>32898</v>
      </c>
      <c r="D8681" s="1" t="s">
        <v>78</v>
      </c>
      <c r="E8681" s="1" t="s">
        <v>3407</v>
      </c>
      <c r="F8681" s="1" t="s">
        <v>32900</v>
      </c>
      <c r="G8681" s="1" t="s">
        <v>655</v>
      </c>
      <c r="H8681">
        <v>8656</v>
      </c>
      <c r="I8681" s="1" t="s">
        <v>41</v>
      </c>
      <c r="J8681">
        <v>4</v>
      </c>
    </row>
    <row r="8682" spans="1:10" hidden="1" x14ac:dyDescent="0.25">
      <c r="A8682" s="24" t="str">
        <f t="shared" si="137"/>
        <v>8657ARCELOR (BERTON SICARD)</v>
      </c>
      <c r="B8682" s="1">
        <v>8657</v>
      </c>
      <c r="C8682" s="1" t="s">
        <v>32898</v>
      </c>
      <c r="D8682" s="1" t="s">
        <v>78</v>
      </c>
      <c r="E8682" s="1" t="s">
        <v>3415</v>
      </c>
      <c r="F8682" s="1" t="s">
        <v>32900</v>
      </c>
      <c r="G8682" s="1" t="s">
        <v>655</v>
      </c>
      <c r="H8682">
        <v>8657</v>
      </c>
      <c r="I8682" s="1" t="s">
        <v>41</v>
      </c>
      <c r="J8682">
        <v>10</v>
      </c>
    </row>
    <row r="8683" spans="1:10" hidden="1" x14ac:dyDescent="0.25">
      <c r="A8683" s="24" t="str">
        <f t="shared" si="137"/>
        <v>8658ARCELOR (BERTON SICARD)</v>
      </c>
      <c r="B8683" s="1">
        <v>8658</v>
      </c>
      <c r="C8683" s="1" t="s">
        <v>32898</v>
      </c>
      <c r="D8683" s="1" t="s">
        <v>78</v>
      </c>
      <c r="E8683" s="1" t="s">
        <v>3416</v>
      </c>
      <c r="F8683" s="1" t="s">
        <v>32900</v>
      </c>
      <c r="G8683" s="1" t="s">
        <v>655</v>
      </c>
      <c r="H8683">
        <v>8658</v>
      </c>
      <c r="I8683" s="1" t="s">
        <v>41</v>
      </c>
      <c r="J8683">
        <v>20</v>
      </c>
    </row>
    <row r="8684" spans="1:10" hidden="1" x14ac:dyDescent="0.25">
      <c r="A8684" s="24" t="str">
        <f t="shared" si="137"/>
        <v>8659ARCELOR (BERTON SICARD)</v>
      </c>
      <c r="B8684" s="1">
        <v>8659</v>
      </c>
      <c r="C8684" s="1" t="s">
        <v>32898</v>
      </c>
      <c r="D8684" s="1" t="s">
        <v>78</v>
      </c>
      <c r="E8684" s="1" t="s">
        <v>3417</v>
      </c>
      <c r="F8684" s="1" t="s">
        <v>32900</v>
      </c>
      <c r="G8684" s="1" t="s">
        <v>655</v>
      </c>
      <c r="H8684">
        <v>8659</v>
      </c>
      <c r="I8684" s="1" t="s">
        <v>41</v>
      </c>
      <c r="J8684">
        <v>2</v>
      </c>
    </row>
    <row r="8685" spans="1:10" hidden="1" x14ac:dyDescent="0.25">
      <c r="A8685" s="24" t="str">
        <f t="shared" si="137"/>
        <v>8663ARCELOR (BERTON SICARD)</v>
      </c>
      <c r="B8685" s="1">
        <v>8663</v>
      </c>
      <c r="C8685" s="1" t="s">
        <v>32898</v>
      </c>
      <c r="D8685" s="1" t="s">
        <v>78</v>
      </c>
      <c r="E8685" s="1" t="s">
        <v>3420</v>
      </c>
      <c r="F8685" s="1" t="s">
        <v>32900</v>
      </c>
      <c r="G8685" s="1" t="s">
        <v>655</v>
      </c>
      <c r="H8685">
        <v>8663</v>
      </c>
      <c r="I8685" s="1" t="s">
        <v>41</v>
      </c>
      <c r="J8685">
        <v>10</v>
      </c>
    </row>
    <row r="8686" spans="1:10" hidden="1" x14ac:dyDescent="0.25">
      <c r="A8686" s="24" t="str">
        <f t="shared" si="137"/>
        <v>8664ARCELOR (BERTON SICARD)</v>
      </c>
      <c r="B8686" s="1">
        <v>8664</v>
      </c>
      <c r="C8686" s="1" t="s">
        <v>32898</v>
      </c>
      <c r="D8686" s="1" t="s">
        <v>78</v>
      </c>
      <c r="E8686" s="1" t="s">
        <v>3421</v>
      </c>
      <c r="F8686" s="1" t="s">
        <v>32900</v>
      </c>
      <c r="G8686" s="1" t="s">
        <v>655</v>
      </c>
      <c r="H8686">
        <v>8664</v>
      </c>
      <c r="I8686" s="1" t="s">
        <v>41</v>
      </c>
      <c r="J8686">
        <v>10</v>
      </c>
    </row>
    <row r="8687" spans="1:10" hidden="1" x14ac:dyDescent="0.25">
      <c r="A8687" s="24" t="str">
        <f t="shared" si="137"/>
        <v>8665ARCELOR (BERTON SICARD)</v>
      </c>
      <c r="B8687" s="1">
        <v>8665</v>
      </c>
      <c r="C8687" s="1" t="s">
        <v>32898</v>
      </c>
      <c r="D8687" s="1" t="s">
        <v>78</v>
      </c>
      <c r="E8687" s="1" t="s">
        <v>3422</v>
      </c>
      <c r="F8687" s="1" t="s">
        <v>32900</v>
      </c>
      <c r="G8687" s="1" t="s">
        <v>655</v>
      </c>
      <c r="H8687">
        <v>8665</v>
      </c>
      <c r="I8687" s="1" t="s">
        <v>41</v>
      </c>
      <c r="J8687">
        <v>100</v>
      </c>
    </row>
    <row r="8688" spans="1:10" hidden="1" x14ac:dyDescent="0.25">
      <c r="A8688" s="24" t="str">
        <f t="shared" si="137"/>
        <v>8666ARCELOR (BERTON SICARD)</v>
      </c>
      <c r="B8688" s="1">
        <v>8666</v>
      </c>
      <c r="C8688" s="1" t="s">
        <v>32898</v>
      </c>
      <c r="D8688" s="1" t="s">
        <v>78</v>
      </c>
      <c r="E8688" s="1" t="s">
        <v>3423</v>
      </c>
      <c r="F8688" s="1" t="s">
        <v>32900</v>
      </c>
      <c r="G8688" s="1" t="s">
        <v>655</v>
      </c>
      <c r="H8688">
        <v>8666</v>
      </c>
      <c r="I8688" s="1" t="s">
        <v>41</v>
      </c>
      <c r="J8688">
        <v>1</v>
      </c>
    </row>
    <row r="8689" spans="1:10" hidden="1" x14ac:dyDescent="0.25">
      <c r="A8689" s="24" t="str">
        <f t="shared" si="137"/>
        <v>8672ARCELOR (BERTON SICARD)</v>
      </c>
      <c r="B8689" s="1">
        <v>8672</v>
      </c>
      <c r="C8689" s="1" t="s">
        <v>32898</v>
      </c>
      <c r="D8689" s="1" t="s">
        <v>78</v>
      </c>
      <c r="E8689" s="1" t="s">
        <v>3424</v>
      </c>
      <c r="F8689" s="1" t="s">
        <v>32900</v>
      </c>
      <c r="G8689" s="1" t="s">
        <v>655</v>
      </c>
      <c r="H8689">
        <v>8672</v>
      </c>
      <c r="I8689" s="1" t="s">
        <v>41</v>
      </c>
      <c r="J8689">
        <v>4</v>
      </c>
    </row>
    <row r="8690" spans="1:10" hidden="1" x14ac:dyDescent="0.25">
      <c r="A8690" s="24" t="str">
        <f t="shared" si="137"/>
        <v>8674ARCELOR (BERTON SICARD)</v>
      </c>
      <c r="B8690" s="1">
        <v>8674</v>
      </c>
      <c r="C8690" s="1" t="s">
        <v>32898</v>
      </c>
      <c r="D8690" s="1" t="s">
        <v>78</v>
      </c>
      <c r="E8690" s="1" t="s">
        <v>3426</v>
      </c>
      <c r="F8690" s="1" t="s">
        <v>32900</v>
      </c>
      <c r="G8690" s="1" t="s">
        <v>655</v>
      </c>
      <c r="H8690">
        <v>8674</v>
      </c>
      <c r="I8690" s="1" t="s">
        <v>41</v>
      </c>
      <c r="J8690">
        <v>10</v>
      </c>
    </row>
    <row r="8691" spans="1:10" hidden="1" x14ac:dyDescent="0.25">
      <c r="A8691" s="24" t="str">
        <f t="shared" si="137"/>
        <v>8678ARCELOR (BERTON SICARD)</v>
      </c>
      <c r="B8691" s="1">
        <v>8678</v>
      </c>
      <c r="C8691" s="1" t="s">
        <v>32898</v>
      </c>
      <c r="D8691" s="1" t="s">
        <v>78</v>
      </c>
      <c r="E8691" s="1" t="s">
        <v>3248</v>
      </c>
      <c r="F8691" s="1" t="s">
        <v>32900</v>
      </c>
      <c r="G8691" s="1" t="s">
        <v>655</v>
      </c>
      <c r="H8691">
        <v>8678</v>
      </c>
      <c r="I8691" s="1" t="s">
        <v>41</v>
      </c>
      <c r="J8691">
        <v>1</v>
      </c>
    </row>
    <row r="8692" spans="1:10" hidden="1" x14ac:dyDescent="0.25">
      <c r="A8692" s="24" t="str">
        <f t="shared" si="137"/>
        <v>8679ARCELOR (BERTON SICARD)</v>
      </c>
      <c r="B8692" s="1">
        <v>8679</v>
      </c>
      <c r="C8692" s="1" t="s">
        <v>32898</v>
      </c>
      <c r="D8692" s="1" t="s">
        <v>78</v>
      </c>
      <c r="E8692" s="1" t="s">
        <v>3430</v>
      </c>
      <c r="F8692" s="1" t="s">
        <v>32900</v>
      </c>
      <c r="G8692" s="1" t="s">
        <v>655</v>
      </c>
      <c r="H8692">
        <v>8679</v>
      </c>
      <c r="I8692" s="1" t="s">
        <v>41</v>
      </c>
      <c r="J8692">
        <v>10</v>
      </c>
    </row>
    <row r="8693" spans="1:10" hidden="1" x14ac:dyDescent="0.25">
      <c r="A8693" s="24" t="str">
        <f t="shared" si="137"/>
        <v>8929ARCELOR (BERTON SICARD)</v>
      </c>
      <c r="B8693" s="1">
        <v>8929</v>
      </c>
      <c r="C8693" s="1" t="s">
        <v>32898</v>
      </c>
      <c r="D8693" s="1" t="s">
        <v>78</v>
      </c>
      <c r="E8693" s="1" t="s">
        <v>3441</v>
      </c>
      <c r="F8693" s="1" t="s">
        <v>32900</v>
      </c>
      <c r="G8693" s="1" t="s">
        <v>655</v>
      </c>
      <c r="H8693">
        <v>8929</v>
      </c>
      <c r="I8693" s="1" t="s">
        <v>41</v>
      </c>
      <c r="J8693">
        <v>1</v>
      </c>
    </row>
    <row r="8694" spans="1:10" hidden="1" x14ac:dyDescent="0.25">
      <c r="A8694" s="24" t="str">
        <f t="shared" si="137"/>
        <v>8934ARCELOR (BERTON SICARD)</v>
      </c>
      <c r="B8694" s="1">
        <v>8934</v>
      </c>
      <c r="C8694" s="1" t="s">
        <v>32898</v>
      </c>
      <c r="D8694" s="1" t="s">
        <v>78</v>
      </c>
      <c r="E8694" s="1" t="s">
        <v>3442</v>
      </c>
      <c r="F8694" s="1" t="s">
        <v>32900</v>
      </c>
      <c r="G8694" s="1" t="s">
        <v>655</v>
      </c>
      <c r="H8694">
        <v>8934</v>
      </c>
      <c r="I8694" s="1" t="s">
        <v>41</v>
      </c>
      <c r="J8694">
        <v>8</v>
      </c>
    </row>
    <row r="8695" spans="1:10" hidden="1" x14ac:dyDescent="0.25">
      <c r="A8695" s="24" t="str">
        <f t="shared" si="137"/>
        <v>8940ARCELOR (BERTON SICARD)</v>
      </c>
      <c r="B8695" s="1">
        <v>8940</v>
      </c>
      <c r="C8695" s="1" t="s">
        <v>32898</v>
      </c>
      <c r="D8695" s="1" t="s">
        <v>78</v>
      </c>
      <c r="E8695" s="1" t="s">
        <v>3446</v>
      </c>
      <c r="F8695" s="1" t="s">
        <v>32900</v>
      </c>
      <c r="G8695" s="1" t="s">
        <v>655</v>
      </c>
      <c r="H8695">
        <v>8940</v>
      </c>
      <c r="I8695" s="1" t="s">
        <v>41</v>
      </c>
      <c r="J8695">
        <v>100</v>
      </c>
    </row>
    <row r="8696" spans="1:10" hidden="1" x14ac:dyDescent="0.25">
      <c r="A8696" s="24" t="str">
        <f t="shared" si="137"/>
        <v>8950ARCELOR (BERTON SICARD)</v>
      </c>
      <c r="B8696" s="1">
        <v>8950</v>
      </c>
      <c r="C8696" s="1" t="s">
        <v>32898</v>
      </c>
      <c r="D8696" s="1" t="s">
        <v>78</v>
      </c>
      <c r="E8696" s="1" t="s">
        <v>3447</v>
      </c>
      <c r="F8696" s="1" t="s">
        <v>32900</v>
      </c>
      <c r="G8696" s="1" t="s">
        <v>655</v>
      </c>
      <c r="H8696">
        <v>8950</v>
      </c>
      <c r="I8696" s="1" t="s">
        <v>41</v>
      </c>
      <c r="J8696">
        <v>1</v>
      </c>
    </row>
    <row r="8697" spans="1:10" hidden="1" x14ac:dyDescent="0.25">
      <c r="A8697" s="24" t="str">
        <f t="shared" si="137"/>
        <v>8953ARCELOR (BERTON SICARD)</v>
      </c>
      <c r="B8697" s="1">
        <v>8953</v>
      </c>
      <c r="C8697" s="1" t="s">
        <v>32898</v>
      </c>
      <c r="D8697" s="1" t="s">
        <v>78</v>
      </c>
      <c r="E8697" s="1" t="s">
        <v>3449</v>
      </c>
      <c r="F8697" s="1" t="s">
        <v>32900</v>
      </c>
      <c r="G8697" s="1" t="s">
        <v>655</v>
      </c>
      <c r="H8697">
        <v>8953</v>
      </c>
      <c r="I8697" s="1" t="s">
        <v>41</v>
      </c>
      <c r="J8697">
        <v>1</v>
      </c>
    </row>
    <row r="8698" spans="1:10" hidden="1" x14ac:dyDescent="0.25">
      <c r="A8698" s="24" t="str">
        <f t="shared" si="137"/>
        <v>8965ARCELOR (BERTON SICARD)</v>
      </c>
      <c r="B8698" s="1">
        <v>8965</v>
      </c>
      <c r="C8698" s="1" t="s">
        <v>32898</v>
      </c>
      <c r="D8698" s="1" t="s">
        <v>78</v>
      </c>
      <c r="E8698" s="1" t="s">
        <v>3451</v>
      </c>
      <c r="F8698" s="1" t="s">
        <v>32900</v>
      </c>
      <c r="G8698" s="1" t="s">
        <v>655</v>
      </c>
      <c r="H8698">
        <v>8965</v>
      </c>
      <c r="I8698" s="1" t="s">
        <v>41</v>
      </c>
      <c r="J8698">
        <v>2</v>
      </c>
    </row>
    <row r="8699" spans="1:10" hidden="1" x14ac:dyDescent="0.25">
      <c r="A8699" s="24" t="str">
        <f t="shared" si="137"/>
        <v>8972ARCELOR (BERTON SICARD)</v>
      </c>
      <c r="B8699" s="1">
        <v>8972</v>
      </c>
      <c r="C8699" s="1" t="s">
        <v>32898</v>
      </c>
      <c r="D8699" s="1" t="s">
        <v>78</v>
      </c>
      <c r="E8699" s="1" t="s">
        <v>3452</v>
      </c>
      <c r="F8699" s="1" t="s">
        <v>32900</v>
      </c>
      <c r="G8699" s="1" t="s">
        <v>655</v>
      </c>
      <c r="H8699">
        <v>8972</v>
      </c>
      <c r="I8699" s="1" t="s">
        <v>41</v>
      </c>
      <c r="J8699">
        <v>24</v>
      </c>
    </row>
    <row r="8700" spans="1:10" hidden="1" x14ac:dyDescent="0.25">
      <c r="A8700" s="24" t="str">
        <f t="shared" si="137"/>
        <v>8979ARCELOR (BERTON SICARD)</v>
      </c>
      <c r="B8700" s="1">
        <v>8979</v>
      </c>
      <c r="C8700" s="1" t="s">
        <v>32898</v>
      </c>
      <c r="D8700" s="1" t="s">
        <v>78</v>
      </c>
      <c r="E8700" s="1" t="s">
        <v>3453</v>
      </c>
      <c r="F8700" s="1" t="s">
        <v>32900</v>
      </c>
      <c r="G8700" s="1" t="s">
        <v>655</v>
      </c>
      <c r="H8700">
        <v>8979</v>
      </c>
      <c r="I8700" s="1" t="s">
        <v>41</v>
      </c>
      <c r="J8700">
        <v>1</v>
      </c>
    </row>
    <row r="8701" spans="1:10" hidden="1" x14ac:dyDescent="0.25">
      <c r="A8701" s="24" t="str">
        <f t="shared" si="137"/>
        <v>8990ARCELOR (BERTON SICARD)</v>
      </c>
      <c r="B8701" s="1">
        <v>8990</v>
      </c>
      <c r="C8701" s="1" t="s">
        <v>32898</v>
      </c>
      <c r="D8701" s="1" t="s">
        <v>78</v>
      </c>
      <c r="E8701" s="1" t="s">
        <v>3454</v>
      </c>
      <c r="F8701" s="1" t="s">
        <v>32900</v>
      </c>
      <c r="G8701" s="1" t="s">
        <v>655</v>
      </c>
      <c r="H8701">
        <v>8990</v>
      </c>
      <c r="I8701" s="1" t="s">
        <v>41</v>
      </c>
      <c r="J8701">
        <v>1</v>
      </c>
    </row>
    <row r="8702" spans="1:10" hidden="1" x14ac:dyDescent="0.25">
      <c r="A8702" s="24" t="str">
        <f t="shared" si="137"/>
        <v>8991ARCELOR (BERTON SICARD)</v>
      </c>
      <c r="B8702" s="1">
        <v>8991</v>
      </c>
      <c r="C8702" s="1" t="s">
        <v>32898</v>
      </c>
      <c r="D8702" s="1" t="s">
        <v>78</v>
      </c>
      <c r="E8702" s="1" t="s">
        <v>3455</v>
      </c>
      <c r="F8702" s="1" t="s">
        <v>32900</v>
      </c>
      <c r="G8702" s="1" t="s">
        <v>655</v>
      </c>
      <c r="H8702">
        <v>8991</v>
      </c>
      <c r="I8702" s="1" t="s">
        <v>41</v>
      </c>
      <c r="J8702">
        <v>1</v>
      </c>
    </row>
    <row r="8703" spans="1:10" hidden="1" x14ac:dyDescent="0.25">
      <c r="A8703" s="24" t="str">
        <f t="shared" si="137"/>
        <v>9003NARCELOR (BERTON SICARD)</v>
      </c>
      <c r="B8703" s="1" t="s">
        <v>3456</v>
      </c>
      <c r="C8703" s="1" t="s">
        <v>32898</v>
      </c>
      <c r="D8703" s="1" t="s">
        <v>78</v>
      </c>
      <c r="E8703" s="1" t="s">
        <v>3457</v>
      </c>
      <c r="F8703" s="1" t="s">
        <v>32900</v>
      </c>
      <c r="G8703" s="1" t="s">
        <v>655</v>
      </c>
      <c r="H8703" t="s">
        <v>3456</v>
      </c>
      <c r="I8703" s="1" t="s">
        <v>41</v>
      </c>
      <c r="J8703">
        <v>1</v>
      </c>
    </row>
    <row r="8704" spans="1:10" hidden="1" x14ac:dyDescent="0.25">
      <c r="A8704" s="24" t="str">
        <f t="shared" si="137"/>
        <v>9010NARCELOR (BERTON SICARD)</v>
      </c>
      <c r="B8704" s="1" t="s">
        <v>3458</v>
      </c>
      <c r="C8704" s="1" t="s">
        <v>32898</v>
      </c>
      <c r="D8704" s="1" t="s">
        <v>78</v>
      </c>
      <c r="E8704" s="1" t="s">
        <v>2493</v>
      </c>
      <c r="F8704" s="1" t="s">
        <v>32900</v>
      </c>
      <c r="G8704" s="1" t="s">
        <v>655</v>
      </c>
      <c r="H8704" t="s">
        <v>3458</v>
      </c>
      <c r="I8704" s="1" t="s">
        <v>41</v>
      </c>
      <c r="J8704">
        <v>1</v>
      </c>
    </row>
    <row r="8705" spans="1:10" hidden="1" x14ac:dyDescent="0.25">
      <c r="A8705" s="24" t="str">
        <f t="shared" si="137"/>
        <v>9015NARCELOR (BERTON SICARD)</v>
      </c>
      <c r="B8705" s="1" t="s">
        <v>3459</v>
      </c>
      <c r="C8705" s="1" t="s">
        <v>32898</v>
      </c>
      <c r="D8705" s="1" t="s">
        <v>78</v>
      </c>
      <c r="E8705" s="1" t="s">
        <v>3460</v>
      </c>
      <c r="F8705" s="1" t="s">
        <v>32900</v>
      </c>
      <c r="G8705" s="1" t="s">
        <v>655</v>
      </c>
      <c r="H8705" t="s">
        <v>3459</v>
      </c>
      <c r="I8705" s="1" t="s">
        <v>41</v>
      </c>
      <c r="J8705">
        <v>1</v>
      </c>
    </row>
    <row r="8706" spans="1:10" hidden="1" x14ac:dyDescent="0.25">
      <c r="A8706" s="24" t="str">
        <f t="shared" si="137"/>
        <v>9299ARCELOR (BERTON SICARD)</v>
      </c>
      <c r="B8706" s="1">
        <v>9299</v>
      </c>
      <c r="C8706" s="1" t="s">
        <v>32898</v>
      </c>
      <c r="D8706" s="1" t="s">
        <v>78</v>
      </c>
      <c r="E8706" s="1" t="s">
        <v>3462</v>
      </c>
      <c r="F8706" s="1" t="s">
        <v>32900</v>
      </c>
      <c r="G8706" s="1" t="s">
        <v>655</v>
      </c>
      <c r="H8706">
        <v>9299</v>
      </c>
      <c r="I8706" s="1" t="s">
        <v>41</v>
      </c>
      <c r="J8706">
        <v>100</v>
      </c>
    </row>
    <row r="8707" spans="1:10" hidden="1" x14ac:dyDescent="0.25">
      <c r="A8707" s="24" t="str">
        <f t="shared" si="137"/>
        <v>9399ARCELOR (BERTON SICARD)</v>
      </c>
      <c r="B8707" s="1">
        <v>9399</v>
      </c>
      <c r="C8707" s="1" t="s">
        <v>32898</v>
      </c>
      <c r="D8707" s="1" t="s">
        <v>78</v>
      </c>
      <c r="E8707" s="1" t="s">
        <v>3466</v>
      </c>
      <c r="F8707" s="1" t="s">
        <v>32900</v>
      </c>
      <c r="G8707" s="1" t="s">
        <v>655</v>
      </c>
      <c r="H8707">
        <v>9399</v>
      </c>
      <c r="I8707" s="1" t="s">
        <v>41</v>
      </c>
      <c r="J8707">
        <v>12.5</v>
      </c>
    </row>
    <row r="8708" spans="1:10" hidden="1" x14ac:dyDescent="0.25">
      <c r="A8708" s="24" t="str">
        <f t="shared" si="137"/>
        <v>9577ARCELOR (BERTON SICARD)</v>
      </c>
      <c r="B8708" s="1">
        <v>9577</v>
      </c>
      <c r="C8708" s="1" t="s">
        <v>32898</v>
      </c>
      <c r="D8708" s="1" t="s">
        <v>78</v>
      </c>
      <c r="E8708" s="1" t="s">
        <v>3488</v>
      </c>
      <c r="F8708" s="1" t="s">
        <v>32900</v>
      </c>
      <c r="G8708" s="1" t="s">
        <v>655</v>
      </c>
      <c r="H8708">
        <v>9577</v>
      </c>
      <c r="I8708" s="1" t="s">
        <v>41</v>
      </c>
      <c r="J8708">
        <v>50</v>
      </c>
    </row>
    <row r="8709" spans="1:10" hidden="1" x14ac:dyDescent="0.25">
      <c r="A8709" s="24" t="str">
        <f t="shared" si="137"/>
        <v>9705ARCELOR (BERTON SICARD)</v>
      </c>
      <c r="B8709" s="1">
        <v>9705</v>
      </c>
      <c r="C8709" s="1" t="s">
        <v>32898</v>
      </c>
      <c r="D8709" s="1" t="s">
        <v>78</v>
      </c>
      <c r="E8709" s="1" t="s">
        <v>3504</v>
      </c>
      <c r="F8709" s="1" t="s">
        <v>32900</v>
      </c>
      <c r="G8709" s="1" t="s">
        <v>655</v>
      </c>
      <c r="H8709">
        <v>9705</v>
      </c>
      <c r="I8709" s="1" t="s">
        <v>41</v>
      </c>
      <c r="J8709">
        <v>8</v>
      </c>
    </row>
    <row r="8710" spans="1:10" hidden="1" x14ac:dyDescent="0.25">
      <c r="A8710" s="24" t="str">
        <f t="shared" si="137"/>
        <v>9707ARCELOR (BERTON SICARD)</v>
      </c>
      <c r="B8710" s="1">
        <v>9707</v>
      </c>
      <c r="C8710" s="1" t="s">
        <v>32898</v>
      </c>
      <c r="D8710" s="1" t="s">
        <v>78</v>
      </c>
      <c r="E8710" s="1" t="s">
        <v>3505</v>
      </c>
      <c r="F8710" s="1" t="s">
        <v>32900</v>
      </c>
      <c r="G8710" s="1" t="s">
        <v>655</v>
      </c>
      <c r="H8710">
        <v>9707</v>
      </c>
      <c r="I8710" s="1" t="s">
        <v>41</v>
      </c>
      <c r="J8710">
        <v>10</v>
      </c>
    </row>
    <row r="8711" spans="1:10" hidden="1" x14ac:dyDescent="0.25">
      <c r="A8711" s="24" t="str">
        <f t="shared" si="137"/>
        <v>9719ARCELOR (BERTON SICARD)</v>
      </c>
      <c r="B8711" s="1">
        <v>9719</v>
      </c>
      <c r="C8711" s="1" t="s">
        <v>32898</v>
      </c>
      <c r="D8711" s="1" t="s">
        <v>78</v>
      </c>
      <c r="E8711" s="1" t="s">
        <v>3506</v>
      </c>
      <c r="F8711" s="1" t="s">
        <v>32900</v>
      </c>
      <c r="G8711" s="1" t="s">
        <v>655</v>
      </c>
      <c r="H8711">
        <v>9719</v>
      </c>
      <c r="I8711" s="1" t="s">
        <v>41</v>
      </c>
      <c r="J8711">
        <v>10</v>
      </c>
    </row>
    <row r="8712" spans="1:10" hidden="1" x14ac:dyDescent="0.25">
      <c r="A8712" s="24" t="str">
        <f t="shared" si="137"/>
        <v>9760ARCELOR (BERTON SICARD)</v>
      </c>
      <c r="B8712" s="1">
        <v>9760</v>
      </c>
      <c r="C8712" s="1" t="s">
        <v>32898</v>
      </c>
      <c r="D8712" s="1" t="s">
        <v>78</v>
      </c>
      <c r="E8712" s="1" t="s">
        <v>3507</v>
      </c>
      <c r="F8712" s="1" t="s">
        <v>32900</v>
      </c>
      <c r="G8712" s="1" t="s">
        <v>655</v>
      </c>
      <c r="H8712">
        <v>9760</v>
      </c>
      <c r="I8712" s="1" t="s">
        <v>41</v>
      </c>
      <c r="J8712">
        <v>2</v>
      </c>
    </row>
    <row r="8713" spans="1:10" hidden="1" x14ac:dyDescent="0.25">
      <c r="A8713" s="24" t="str">
        <f t="shared" si="137"/>
        <v>9768ARCELOR (BERTON SICARD)</v>
      </c>
      <c r="B8713" s="1">
        <v>9768</v>
      </c>
      <c r="C8713" s="1" t="s">
        <v>32898</v>
      </c>
      <c r="D8713" s="1" t="s">
        <v>78</v>
      </c>
      <c r="E8713" s="1" t="s">
        <v>3517</v>
      </c>
      <c r="F8713" s="1" t="s">
        <v>32900</v>
      </c>
      <c r="G8713" s="1" t="s">
        <v>655</v>
      </c>
      <c r="H8713">
        <v>9768</v>
      </c>
      <c r="I8713" s="1" t="s">
        <v>41</v>
      </c>
      <c r="J8713">
        <v>2</v>
      </c>
    </row>
    <row r="8714" spans="1:10" hidden="1" x14ac:dyDescent="0.25">
      <c r="A8714" s="24" t="str">
        <f t="shared" si="137"/>
        <v>9838ARCELOR (BERTON SICARD)</v>
      </c>
      <c r="B8714" s="1">
        <v>9838</v>
      </c>
      <c r="C8714" s="1" t="s">
        <v>32898</v>
      </c>
      <c r="D8714" s="1" t="s">
        <v>78</v>
      </c>
      <c r="E8714" s="1" t="s">
        <v>2134</v>
      </c>
      <c r="F8714" s="1" t="s">
        <v>32900</v>
      </c>
      <c r="G8714" s="1" t="s">
        <v>655</v>
      </c>
      <c r="H8714">
        <v>9838</v>
      </c>
      <c r="I8714" s="1" t="s">
        <v>41</v>
      </c>
      <c r="J8714">
        <v>2</v>
      </c>
    </row>
    <row r="8715" spans="1:10" hidden="1" x14ac:dyDescent="0.25">
      <c r="A8715" s="24" t="str">
        <f t="shared" si="137"/>
        <v>9915ARCELOR (BERTON SICARD)</v>
      </c>
      <c r="B8715" s="1">
        <v>9915</v>
      </c>
      <c r="C8715" s="1" t="s">
        <v>32898</v>
      </c>
      <c r="D8715" s="1" t="s">
        <v>78</v>
      </c>
      <c r="E8715" s="1" t="s">
        <v>3526</v>
      </c>
      <c r="F8715" s="1" t="s">
        <v>32900</v>
      </c>
      <c r="G8715" s="1" t="s">
        <v>655</v>
      </c>
      <c r="H8715">
        <v>9915</v>
      </c>
      <c r="I8715" s="1" t="s">
        <v>41</v>
      </c>
      <c r="J8715">
        <v>1</v>
      </c>
    </row>
    <row r="8716" spans="1:10" hidden="1" x14ac:dyDescent="0.25">
      <c r="A8716" s="24" t="str">
        <f t="shared" ref="A8716:A8779" si="138">B8716&amp;F8716</f>
        <v>9916ARCELOR (BERTON SICARD)</v>
      </c>
      <c r="B8716" s="1">
        <v>9916</v>
      </c>
      <c r="C8716" s="1" t="s">
        <v>32898</v>
      </c>
      <c r="D8716" s="1" t="s">
        <v>78</v>
      </c>
      <c r="E8716" s="1" t="s">
        <v>3527</v>
      </c>
      <c r="F8716" s="1" t="s">
        <v>32900</v>
      </c>
      <c r="G8716" s="1" t="s">
        <v>655</v>
      </c>
      <c r="H8716">
        <v>9916</v>
      </c>
      <c r="I8716" s="1" t="s">
        <v>41</v>
      </c>
      <c r="J8716">
        <v>1</v>
      </c>
    </row>
    <row r="8717" spans="1:10" hidden="1" x14ac:dyDescent="0.25">
      <c r="A8717" s="24" t="str">
        <f t="shared" si="138"/>
        <v>9919NARCELOR (BERTON SICARD)</v>
      </c>
      <c r="B8717" s="1" t="s">
        <v>3528</v>
      </c>
      <c r="C8717" s="1" t="s">
        <v>32898</v>
      </c>
      <c r="D8717" s="1" t="s">
        <v>78</v>
      </c>
      <c r="E8717" s="1" t="s">
        <v>3529</v>
      </c>
      <c r="F8717" s="1" t="s">
        <v>32900</v>
      </c>
      <c r="G8717" s="1" t="s">
        <v>655</v>
      </c>
      <c r="H8717" t="s">
        <v>3528</v>
      </c>
      <c r="I8717" s="1" t="s">
        <v>41</v>
      </c>
      <c r="J8717">
        <v>1</v>
      </c>
    </row>
    <row r="8718" spans="1:10" hidden="1" x14ac:dyDescent="0.25">
      <c r="A8718" s="24" t="str">
        <f t="shared" si="138"/>
        <v>9939ARCELOR (BERTON SICARD)</v>
      </c>
      <c r="B8718" s="1">
        <v>9939</v>
      </c>
      <c r="C8718" s="1" t="s">
        <v>32898</v>
      </c>
      <c r="D8718" s="1" t="s">
        <v>78</v>
      </c>
      <c r="E8718" s="1" t="s">
        <v>3530</v>
      </c>
      <c r="F8718" s="1" t="s">
        <v>32900</v>
      </c>
      <c r="G8718" s="1" t="s">
        <v>655</v>
      </c>
      <c r="H8718">
        <v>9939</v>
      </c>
      <c r="I8718" s="1" t="s">
        <v>41</v>
      </c>
      <c r="J8718">
        <v>1</v>
      </c>
    </row>
    <row r="8719" spans="1:10" hidden="1" x14ac:dyDescent="0.25">
      <c r="A8719" s="24" t="str">
        <f t="shared" si="138"/>
        <v>9953ARCELOR (BERTON SICARD)</v>
      </c>
      <c r="B8719" s="1">
        <v>9953</v>
      </c>
      <c r="C8719" s="1" t="s">
        <v>32898</v>
      </c>
      <c r="D8719" s="1" t="s">
        <v>78</v>
      </c>
      <c r="E8719" s="1" t="s">
        <v>3537</v>
      </c>
      <c r="F8719" s="1" t="s">
        <v>32900</v>
      </c>
      <c r="G8719" s="1" t="s">
        <v>655</v>
      </c>
      <c r="H8719">
        <v>9953</v>
      </c>
      <c r="I8719" s="1" t="s">
        <v>41</v>
      </c>
      <c r="J8719">
        <v>6</v>
      </c>
    </row>
    <row r="8720" spans="1:10" hidden="1" x14ac:dyDescent="0.25">
      <c r="A8720" s="24" t="str">
        <f t="shared" si="138"/>
        <v>9969ARCELOR (BERTON SICARD)</v>
      </c>
      <c r="B8720" s="1">
        <v>9969</v>
      </c>
      <c r="C8720" s="1" t="s">
        <v>32898</v>
      </c>
      <c r="D8720" s="1" t="s">
        <v>78</v>
      </c>
      <c r="E8720" s="1" t="s">
        <v>3543</v>
      </c>
      <c r="F8720" s="1" t="s">
        <v>32900</v>
      </c>
      <c r="G8720" s="1" t="s">
        <v>655</v>
      </c>
      <c r="H8720">
        <v>9969</v>
      </c>
      <c r="I8720" s="1" t="s">
        <v>41</v>
      </c>
      <c r="J8720">
        <v>6.5</v>
      </c>
    </row>
    <row r="8721" spans="1:10" hidden="1" x14ac:dyDescent="0.25">
      <c r="A8721" s="24" t="str">
        <f t="shared" si="138"/>
        <v>40011ARCELOR (BERTON SICARD)</v>
      </c>
      <c r="B8721" s="1">
        <v>40011</v>
      </c>
      <c r="C8721" s="1" t="s">
        <v>32898</v>
      </c>
      <c r="D8721" s="1" t="s">
        <v>78</v>
      </c>
      <c r="E8721" s="1" t="s">
        <v>3548</v>
      </c>
      <c r="F8721" s="1" t="s">
        <v>32900</v>
      </c>
      <c r="G8721" s="1" t="s">
        <v>655</v>
      </c>
      <c r="H8721">
        <v>40011</v>
      </c>
      <c r="I8721" s="1" t="s">
        <v>41</v>
      </c>
      <c r="J8721">
        <v>1</v>
      </c>
    </row>
    <row r="8722" spans="1:10" hidden="1" x14ac:dyDescent="0.25">
      <c r="A8722" s="24" t="str">
        <f t="shared" si="138"/>
        <v>40012ARCELOR (BERTON SICARD)</v>
      </c>
      <c r="B8722" s="1">
        <v>40012</v>
      </c>
      <c r="C8722" s="1" t="s">
        <v>32898</v>
      </c>
      <c r="D8722" s="1" t="s">
        <v>78</v>
      </c>
      <c r="E8722" s="1" t="s">
        <v>3549</v>
      </c>
      <c r="F8722" s="1" t="s">
        <v>32900</v>
      </c>
      <c r="G8722" s="1" t="s">
        <v>655</v>
      </c>
      <c r="H8722">
        <v>40012</v>
      </c>
      <c r="I8722" s="1" t="s">
        <v>41</v>
      </c>
      <c r="J8722">
        <v>1</v>
      </c>
    </row>
    <row r="8723" spans="1:10" hidden="1" x14ac:dyDescent="0.25">
      <c r="A8723" s="24" t="str">
        <f t="shared" si="138"/>
        <v>40051ARCELOR (BERTON SICARD)</v>
      </c>
      <c r="B8723" s="1">
        <v>40051</v>
      </c>
      <c r="C8723" s="1" t="s">
        <v>32898</v>
      </c>
      <c r="D8723" s="1" t="s">
        <v>78</v>
      </c>
      <c r="E8723" s="1" t="s">
        <v>3551</v>
      </c>
      <c r="F8723" s="1" t="s">
        <v>32900</v>
      </c>
      <c r="G8723" s="1" t="s">
        <v>655</v>
      </c>
      <c r="H8723">
        <v>40051</v>
      </c>
      <c r="I8723" s="1" t="s">
        <v>41</v>
      </c>
      <c r="J8723">
        <v>1</v>
      </c>
    </row>
    <row r="8724" spans="1:10" hidden="1" x14ac:dyDescent="0.25">
      <c r="A8724" s="24" t="str">
        <f t="shared" si="138"/>
        <v>40052ARCELOR (BERTON SICARD)</v>
      </c>
      <c r="B8724" s="1">
        <v>40052</v>
      </c>
      <c r="C8724" s="1" t="s">
        <v>32898</v>
      </c>
      <c r="D8724" s="1" t="s">
        <v>78</v>
      </c>
      <c r="E8724" s="1" t="s">
        <v>3552</v>
      </c>
      <c r="F8724" s="1" t="s">
        <v>32900</v>
      </c>
      <c r="G8724" s="1" t="s">
        <v>655</v>
      </c>
      <c r="H8724">
        <v>40052</v>
      </c>
      <c r="I8724" s="1" t="s">
        <v>41</v>
      </c>
      <c r="J8724">
        <v>1</v>
      </c>
    </row>
    <row r="8725" spans="1:10" hidden="1" x14ac:dyDescent="0.25">
      <c r="A8725" s="24" t="str">
        <f t="shared" si="138"/>
        <v>40090ARCELOR (BERTON SICARD)</v>
      </c>
      <c r="B8725" s="1">
        <v>40090</v>
      </c>
      <c r="C8725" s="1" t="s">
        <v>32898</v>
      </c>
      <c r="D8725" s="1" t="s">
        <v>78</v>
      </c>
      <c r="E8725" s="1" t="s">
        <v>3554</v>
      </c>
      <c r="F8725" s="1" t="s">
        <v>32900</v>
      </c>
      <c r="G8725" s="1" t="s">
        <v>655</v>
      </c>
      <c r="H8725">
        <v>40090</v>
      </c>
      <c r="I8725" s="1" t="s">
        <v>41</v>
      </c>
      <c r="J8725">
        <v>100</v>
      </c>
    </row>
    <row r="8726" spans="1:10" hidden="1" x14ac:dyDescent="0.25">
      <c r="A8726" s="24" t="str">
        <f t="shared" si="138"/>
        <v>40091ARCELOR (BERTON SICARD)</v>
      </c>
      <c r="B8726" s="1">
        <v>40091</v>
      </c>
      <c r="C8726" s="1" t="s">
        <v>32898</v>
      </c>
      <c r="D8726" s="1" t="s">
        <v>78</v>
      </c>
      <c r="E8726" s="1" t="s">
        <v>3555</v>
      </c>
      <c r="F8726" s="1" t="s">
        <v>32900</v>
      </c>
      <c r="G8726" s="1" t="s">
        <v>655</v>
      </c>
      <c r="H8726">
        <v>40091</v>
      </c>
      <c r="I8726" s="1" t="s">
        <v>41</v>
      </c>
      <c r="J8726">
        <v>100</v>
      </c>
    </row>
    <row r="8727" spans="1:10" hidden="1" x14ac:dyDescent="0.25">
      <c r="A8727" s="24" t="str">
        <f t="shared" si="138"/>
        <v>40101ARCELOR (BERTON SICARD)</v>
      </c>
      <c r="B8727" s="1">
        <v>40101</v>
      </c>
      <c r="C8727" s="1" t="s">
        <v>32898</v>
      </c>
      <c r="D8727" s="1" t="s">
        <v>78</v>
      </c>
      <c r="E8727" s="1" t="s">
        <v>3556</v>
      </c>
      <c r="F8727" s="1" t="s">
        <v>32900</v>
      </c>
      <c r="G8727" s="1" t="s">
        <v>655</v>
      </c>
      <c r="H8727">
        <v>40101</v>
      </c>
      <c r="I8727" s="1" t="s">
        <v>41</v>
      </c>
      <c r="J8727">
        <v>1</v>
      </c>
    </row>
    <row r="8728" spans="1:10" hidden="1" x14ac:dyDescent="0.25">
      <c r="A8728" s="24" t="str">
        <f t="shared" si="138"/>
        <v>40111ARCELOR (BERTON SICARD)</v>
      </c>
      <c r="B8728" s="1">
        <v>40111</v>
      </c>
      <c r="C8728" s="1" t="s">
        <v>32898</v>
      </c>
      <c r="D8728" s="1" t="s">
        <v>78</v>
      </c>
      <c r="E8728" s="1" t="s">
        <v>3559</v>
      </c>
      <c r="F8728" s="1" t="s">
        <v>32900</v>
      </c>
      <c r="G8728" s="1" t="s">
        <v>655</v>
      </c>
      <c r="H8728">
        <v>40111</v>
      </c>
      <c r="I8728" s="1" t="s">
        <v>41</v>
      </c>
      <c r="J8728">
        <v>1</v>
      </c>
    </row>
    <row r="8729" spans="1:10" hidden="1" x14ac:dyDescent="0.25">
      <c r="A8729" s="24" t="str">
        <f t="shared" si="138"/>
        <v>40112ARCELOR (BERTON SICARD)</v>
      </c>
      <c r="B8729" s="1">
        <v>40112</v>
      </c>
      <c r="C8729" s="1" t="s">
        <v>32898</v>
      </c>
      <c r="D8729" s="1" t="s">
        <v>78</v>
      </c>
      <c r="E8729" s="1" t="s">
        <v>3560</v>
      </c>
      <c r="F8729" s="1" t="s">
        <v>32900</v>
      </c>
      <c r="G8729" s="1" t="s">
        <v>655</v>
      </c>
      <c r="H8729">
        <v>40112</v>
      </c>
      <c r="I8729" s="1" t="s">
        <v>41</v>
      </c>
      <c r="J8729">
        <v>1</v>
      </c>
    </row>
    <row r="8730" spans="1:10" hidden="1" x14ac:dyDescent="0.25">
      <c r="A8730" s="24" t="str">
        <f t="shared" si="138"/>
        <v>40121ARCELOR (BERTON SICARD)</v>
      </c>
      <c r="B8730" s="1">
        <v>40121</v>
      </c>
      <c r="C8730" s="1" t="s">
        <v>32898</v>
      </c>
      <c r="D8730" s="1" t="s">
        <v>78</v>
      </c>
      <c r="E8730" s="1" t="s">
        <v>3561</v>
      </c>
      <c r="F8730" s="1" t="s">
        <v>32900</v>
      </c>
      <c r="G8730" s="1" t="s">
        <v>655</v>
      </c>
      <c r="H8730">
        <v>40121</v>
      </c>
      <c r="I8730" s="1" t="s">
        <v>41</v>
      </c>
      <c r="J8730">
        <v>1</v>
      </c>
    </row>
    <row r="8731" spans="1:10" hidden="1" x14ac:dyDescent="0.25">
      <c r="A8731" s="24" t="str">
        <f t="shared" si="138"/>
        <v>40122ARCELOR (BERTON SICARD)</v>
      </c>
      <c r="B8731" s="1">
        <v>40122</v>
      </c>
      <c r="C8731" s="1" t="s">
        <v>32898</v>
      </c>
      <c r="D8731" s="1" t="s">
        <v>78</v>
      </c>
      <c r="E8731" s="1" t="s">
        <v>3562</v>
      </c>
      <c r="F8731" s="1" t="s">
        <v>32900</v>
      </c>
      <c r="G8731" s="1" t="s">
        <v>655</v>
      </c>
      <c r="H8731">
        <v>40122</v>
      </c>
      <c r="I8731" s="1" t="s">
        <v>41</v>
      </c>
      <c r="J8731">
        <v>1</v>
      </c>
    </row>
    <row r="8732" spans="1:10" hidden="1" x14ac:dyDescent="0.25">
      <c r="A8732" s="24" t="str">
        <f t="shared" si="138"/>
        <v>40123ARCELOR (BERTON SICARD)</v>
      </c>
      <c r="B8732" s="1">
        <v>40123</v>
      </c>
      <c r="C8732" s="1" t="s">
        <v>32898</v>
      </c>
      <c r="D8732" s="1" t="s">
        <v>78</v>
      </c>
      <c r="E8732" s="1" t="s">
        <v>3563</v>
      </c>
      <c r="F8732" s="1" t="s">
        <v>32900</v>
      </c>
      <c r="G8732" s="1" t="s">
        <v>655</v>
      </c>
      <c r="H8732">
        <v>40123</v>
      </c>
      <c r="I8732" s="1" t="s">
        <v>41</v>
      </c>
      <c r="J8732">
        <v>1</v>
      </c>
    </row>
    <row r="8733" spans="1:10" hidden="1" x14ac:dyDescent="0.25">
      <c r="A8733" s="24" t="str">
        <f t="shared" si="138"/>
        <v>40248ARCELOR (BERTON SICARD)</v>
      </c>
      <c r="B8733" s="1">
        <v>40248</v>
      </c>
      <c r="C8733" s="1" t="s">
        <v>32898</v>
      </c>
      <c r="D8733" s="1" t="s">
        <v>78</v>
      </c>
      <c r="E8733" s="1" t="s">
        <v>3568</v>
      </c>
      <c r="F8733" s="1" t="s">
        <v>32900</v>
      </c>
      <c r="G8733" s="1" t="s">
        <v>655</v>
      </c>
      <c r="H8733">
        <v>40248</v>
      </c>
      <c r="I8733" s="1" t="s">
        <v>41</v>
      </c>
      <c r="J8733">
        <v>1</v>
      </c>
    </row>
    <row r="8734" spans="1:10" hidden="1" x14ac:dyDescent="0.25">
      <c r="A8734" s="24" t="str">
        <f t="shared" si="138"/>
        <v>50008NARCELOR (BERTON SICARD)</v>
      </c>
      <c r="B8734" s="1" t="s">
        <v>3573</v>
      </c>
      <c r="C8734" s="1" t="s">
        <v>32898</v>
      </c>
      <c r="D8734" s="1" t="s">
        <v>78</v>
      </c>
      <c r="E8734" s="1" t="s">
        <v>3574</v>
      </c>
      <c r="F8734" s="1" t="s">
        <v>32900</v>
      </c>
      <c r="G8734" s="1" t="s">
        <v>655</v>
      </c>
      <c r="H8734" t="s">
        <v>3573</v>
      </c>
      <c r="I8734" s="1" t="s">
        <v>41</v>
      </c>
      <c r="J8734">
        <v>1</v>
      </c>
    </row>
    <row r="8735" spans="1:10" hidden="1" x14ac:dyDescent="0.25">
      <c r="A8735" s="24" t="str">
        <f t="shared" si="138"/>
        <v>50032ARCELOR (BERTON SICARD)</v>
      </c>
      <c r="B8735" s="1">
        <v>50032</v>
      </c>
      <c r="C8735" s="1" t="s">
        <v>32898</v>
      </c>
      <c r="D8735" s="1" t="s">
        <v>78</v>
      </c>
      <c r="E8735" s="1" t="s">
        <v>3575</v>
      </c>
      <c r="F8735" s="1" t="s">
        <v>32900</v>
      </c>
      <c r="G8735" s="1" t="s">
        <v>655</v>
      </c>
      <c r="H8735">
        <v>50032</v>
      </c>
      <c r="I8735" s="1" t="s">
        <v>41</v>
      </c>
      <c r="J8735">
        <v>1</v>
      </c>
    </row>
    <row r="8736" spans="1:10" hidden="1" x14ac:dyDescent="0.25">
      <c r="A8736" s="24" t="str">
        <f t="shared" si="138"/>
        <v>50034ARCELOR (BERTON SICARD)</v>
      </c>
      <c r="B8736" s="1">
        <v>50034</v>
      </c>
      <c r="C8736" s="1" t="s">
        <v>32898</v>
      </c>
      <c r="D8736" s="1" t="s">
        <v>78</v>
      </c>
      <c r="E8736" s="1" t="s">
        <v>3576</v>
      </c>
      <c r="F8736" s="1" t="s">
        <v>32900</v>
      </c>
      <c r="G8736" s="1" t="s">
        <v>655</v>
      </c>
      <c r="H8736">
        <v>50034</v>
      </c>
      <c r="I8736" s="1" t="s">
        <v>41</v>
      </c>
      <c r="J8736">
        <v>1</v>
      </c>
    </row>
    <row r="8737" spans="1:10" hidden="1" x14ac:dyDescent="0.25">
      <c r="A8737" s="24" t="str">
        <f t="shared" si="138"/>
        <v>50045ARCELOR (BERTON SICARD)</v>
      </c>
      <c r="B8737" s="1">
        <v>50045</v>
      </c>
      <c r="C8737" s="1" t="s">
        <v>32898</v>
      </c>
      <c r="D8737" s="1" t="s">
        <v>78</v>
      </c>
      <c r="E8737" s="1" t="s">
        <v>3577</v>
      </c>
      <c r="F8737" s="1" t="s">
        <v>32900</v>
      </c>
      <c r="G8737" s="1" t="s">
        <v>655</v>
      </c>
      <c r="H8737">
        <v>50045</v>
      </c>
      <c r="I8737" s="1" t="s">
        <v>41</v>
      </c>
      <c r="J8737">
        <v>1</v>
      </c>
    </row>
    <row r="8738" spans="1:10" hidden="1" x14ac:dyDescent="0.25">
      <c r="A8738" s="24" t="str">
        <f t="shared" si="138"/>
        <v>50140ARCELOR (BERTON SICARD)</v>
      </c>
      <c r="B8738" s="1">
        <v>50140</v>
      </c>
      <c r="C8738" s="1" t="s">
        <v>32898</v>
      </c>
      <c r="D8738" s="1" t="s">
        <v>78</v>
      </c>
      <c r="E8738" s="1" t="s">
        <v>3578</v>
      </c>
      <c r="F8738" s="1" t="s">
        <v>32900</v>
      </c>
      <c r="G8738" s="1" t="s">
        <v>655</v>
      </c>
      <c r="H8738">
        <v>50140</v>
      </c>
      <c r="I8738" s="1" t="s">
        <v>41</v>
      </c>
      <c r="J8738">
        <v>1</v>
      </c>
    </row>
    <row r="8739" spans="1:10" hidden="1" x14ac:dyDescent="0.25">
      <c r="A8739" s="24" t="str">
        <f t="shared" si="138"/>
        <v>50153ARCELOR (BERTON SICARD)</v>
      </c>
      <c r="B8739" s="1">
        <v>50153</v>
      </c>
      <c r="C8739" s="1" t="s">
        <v>32898</v>
      </c>
      <c r="D8739" s="1" t="s">
        <v>78</v>
      </c>
      <c r="E8739" s="1" t="s">
        <v>3579</v>
      </c>
      <c r="F8739" s="1" t="s">
        <v>32900</v>
      </c>
      <c r="G8739" s="1" t="s">
        <v>655</v>
      </c>
      <c r="H8739">
        <v>50153</v>
      </c>
      <c r="I8739" s="1" t="s">
        <v>41</v>
      </c>
      <c r="J8739">
        <v>1</v>
      </c>
    </row>
    <row r="8740" spans="1:10" hidden="1" x14ac:dyDescent="0.25">
      <c r="A8740" s="24" t="str">
        <f t="shared" si="138"/>
        <v>50180ARCELOR (BERTON SICARD)</v>
      </c>
      <c r="B8740" s="1">
        <v>50180</v>
      </c>
      <c r="C8740" s="1" t="s">
        <v>32898</v>
      </c>
      <c r="D8740" s="1" t="s">
        <v>78</v>
      </c>
      <c r="E8740" s="1" t="s">
        <v>3580</v>
      </c>
      <c r="F8740" s="1" t="s">
        <v>32900</v>
      </c>
      <c r="G8740" s="1" t="s">
        <v>655</v>
      </c>
      <c r="H8740">
        <v>50180</v>
      </c>
      <c r="I8740" s="1" t="s">
        <v>41</v>
      </c>
      <c r="J8740">
        <v>1</v>
      </c>
    </row>
    <row r="8741" spans="1:10" hidden="1" x14ac:dyDescent="0.25">
      <c r="A8741" s="24" t="str">
        <f t="shared" si="138"/>
        <v>50181ARCELOR (BERTON SICARD)</v>
      </c>
      <c r="B8741" s="1">
        <v>50181</v>
      </c>
      <c r="C8741" s="1" t="s">
        <v>32898</v>
      </c>
      <c r="D8741" s="1" t="s">
        <v>78</v>
      </c>
      <c r="E8741" s="1" t="s">
        <v>3581</v>
      </c>
      <c r="F8741" s="1" t="s">
        <v>32900</v>
      </c>
      <c r="G8741" s="1" t="s">
        <v>655</v>
      </c>
      <c r="H8741">
        <v>50181</v>
      </c>
      <c r="I8741" s="1" t="s">
        <v>41</v>
      </c>
      <c r="J8741">
        <v>1</v>
      </c>
    </row>
    <row r="8742" spans="1:10" hidden="1" x14ac:dyDescent="0.25">
      <c r="A8742" s="24" t="str">
        <f t="shared" si="138"/>
        <v>50182ARCELOR (BERTON SICARD)</v>
      </c>
      <c r="B8742" s="1">
        <v>50182</v>
      </c>
      <c r="C8742" s="1" t="s">
        <v>32898</v>
      </c>
      <c r="D8742" s="1" t="s">
        <v>78</v>
      </c>
      <c r="E8742" s="1" t="s">
        <v>3582</v>
      </c>
      <c r="F8742" s="1" t="s">
        <v>32900</v>
      </c>
      <c r="G8742" s="1" t="s">
        <v>655</v>
      </c>
      <c r="H8742">
        <v>50182</v>
      </c>
      <c r="I8742" s="1" t="s">
        <v>41</v>
      </c>
      <c r="J8742">
        <v>1</v>
      </c>
    </row>
    <row r="8743" spans="1:10" hidden="1" x14ac:dyDescent="0.25">
      <c r="A8743" s="24" t="str">
        <f t="shared" si="138"/>
        <v>50183ARCELOR (BERTON SICARD)</v>
      </c>
      <c r="B8743" s="1">
        <v>50183</v>
      </c>
      <c r="C8743" s="1" t="s">
        <v>32898</v>
      </c>
      <c r="D8743" s="1" t="s">
        <v>78</v>
      </c>
      <c r="E8743" s="1" t="s">
        <v>3583</v>
      </c>
      <c r="F8743" s="1" t="s">
        <v>32900</v>
      </c>
      <c r="G8743" s="1" t="s">
        <v>655</v>
      </c>
      <c r="H8743">
        <v>50183</v>
      </c>
      <c r="I8743" s="1" t="s">
        <v>41</v>
      </c>
      <c r="J8743">
        <v>1</v>
      </c>
    </row>
    <row r="8744" spans="1:10" hidden="1" x14ac:dyDescent="0.25">
      <c r="A8744" s="24" t="str">
        <f t="shared" si="138"/>
        <v>50185ARCELOR (BERTON SICARD)</v>
      </c>
      <c r="B8744" s="1">
        <v>50185</v>
      </c>
      <c r="C8744" s="1" t="s">
        <v>32898</v>
      </c>
      <c r="D8744" s="1" t="s">
        <v>78</v>
      </c>
      <c r="E8744" s="1" t="s">
        <v>3584</v>
      </c>
      <c r="F8744" s="1" t="s">
        <v>32900</v>
      </c>
      <c r="G8744" s="1" t="s">
        <v>655</v>
      </c>
      <c r="H8744">
        <v>50185</v>
      </c>
      <c r="I8744" s="1" t="s">
        <v>41</v>
      </c>
      <c r="J8744">
        <v>1</v>
      </c>
    </row>
    <row r="8745" spans="1:10" hidden="1" x14ac:dyDescent="0.25">
      <c r="A8745" s="24" t="str">
        <f t="shared" si="138"/>
        <v>50187ARCELOR (BERTON SICARD)</v>
      </c>
      <c r="B8745" s="1">
        <v>50187</v>
      </c>
      <c r="C8745" s="1" t="s">
        <v>32898</v>
      </c>
      <c r="D8745" s="1" t="s">
        <v>78</v>
      </c>
      <c r="E8745" s="1" t="s">
        <v>3586</v>
      </c>
      <c r="F8745" s="1" t="s">
        <v>32900</v>
      </c>
      <c r="G8745" s="1" t="s">
        <v>655</v>
      </c>
      <c r="H8745">
        <v>50187</v>
      </c>
      <c r="I8745" s="1" t="s">
        <v>41</v>
      </c>
      <c r="J8745">
        <v>1</v>
      </c>
    </row>
    <row r="8746" spans="1:10" hidden="1" x14ac:dyDescent="0.25">
      <c r="A8746" s="24" t="str">
        <f t="shared" si="138"/>
        <v>50189ARCELOR (BERTON SICARD)</v>
      </c>
      <c r="B8746" s="1">
        <v>50189</v>
      </c>
      <c r="C8746" s="1" t="s">
        <v>32898</v>
      </c>
      <c r="D8746" s="1" t="s">
        <v>78</v>
      </c>
      <c r="E8746" s="1" t="s">
        <v>3588</v>
      </c>
      <c r="F8746" s="1" t="s">
        <v>32900</v>
      </c>
      <c r="G8746" s="1" t="s">
        <v>655</v>
      </c>
      <c r="H8746">
        <v>50189</v>
      </c>
      <c r="I8746" s="1" t="s">
        <v>41</v>
      </c>
      <c r="J8746">
        <v>1</v>
      </c>
    </row>
    <row r="8747" spans="1:10" hidden="1" x14ac:dyDescent="0.25">
      <c r="A8747" s="24" t="str">
        <f t="shared" si="138"/>
        <v>50191ARCELOR (BERTON SICARD)</v>
      </c>
      <c r="B8747" s="1">
        <v>50191</v>
      </c>
      <c r="C8747" s="1" t="s">
        <v>32898</v>
      </c>
      <c r="D8747" s="1" t="s">
        <v>78</v>
      </c>
      <c r="E8747" s="1" t="s">
        <v>3590</v>
      </c>
      <c r="F8747" s="1" t="s">
        <v>32900</v>
      </c>
      <c r="G8747" s="1" t="s">
        <v>655</v>
      </c>
      <c r="H8747">
        <v>50191</v>
      </c>
      <c r="I8747" s="1" t="s">
        <v>41</v>
      </c>
      <c r="J8747">
        <v>1</v>
      </c>
    </row>
    <row r="8748" spans="1:10" hidden="1" x14ac:dyDescent="0.25">
      <c r="A8748" s="24" t="str">
        <f t="shared" si="138"/>
        <v>50192ARCELOR (BERTON SICARD)</v>
      </c>
      <c r="B8748" s="1">
        <v>50192</v>
      </c>
      <c r="C8748" s="1" t="s">
        <v>32898</v>
      </c>
      <c r="D8748" s="1" t="s">
        <v>78</v>
      </c>
      <c r="E8748" s="1" t="s">
        <v>3591</v>
      </c>
      <c r="F8748" s="1" t="s">
        <v>32900</v>
      </c>
      <c r="G8748" s="1" t="s">
        <v>655</v>
      </c>
      <c r="H8748">
        <v>50192</v>
      </c>
      <c r="I8748" s="1" t="s">
        <v>41</v>
      </c>
      <c r="J8748">
        <v>1</v>
      </c>
    </row>
    <row r="8749" spans="1:10" hidden="1" x14ac:dyDescent="0.25">
      <c r="A8749" s="24" t="str">
        <f t="shared" si="138"/>
        <v>50193ARCELOR (BERTON SICARD)</v>
      </c>
      <c r="B8749" s="1">
        <v>50193</v>
      </c>
      <c r="C8749" s="1" t="s">
        <v>32898</v>
      </c>
      <c r="D8749" s="1" t="s">
        <v>78</v>
      </c>
      <c r="E8749" s="1" t="s">
        <v>3591</v>
      </c>
      <c r="F8749" s="1" t="s">
        <v>32900</v>
      </c>
      <c r="G8749" s="1" t="s">
        <v>655</v>
      </c>
      <c r="H8749">
        <v>50193</v>
      </c>
      <c r="I8749" s="1" t="s">
        <v>41</v>
      </c>
      <c r="J8749">
        <v>1</v>
      </c>
    </row>
    <row r="8750" spans="1:10" hidden="1" x14ac:dyDescent="0.25">
      <c r="A8750" s="24" t="str">
        <f t="shared" si="138"/>
        <v>50194ARCELOR (BERTON SICARD)</v>
      </c>
      <c r="B8750" s="1">
        <v>50194</v>
      </c>
      <c r="C8750" s="1" t="s">
        <v>32898</v>
      </c>
      <c r="D8750" s="1" t="s">
        <v>78</v>
      </c>
      <c r="E8750" s="1" t="s">
        <v>3591</v>
      </c>
      <c r="F8750" s="1" t="s">
        <v>32900</v>
      </c>
      <c r="G8750" s="1" t="s">
        <v>655</v>
      </c>
      <c r="H8750">
        <v>50194</v>
      </c>
      <c r="I8750" s="1" t="s">
        <v>41</v>
      </c>
      <c r="J8750">
        <v>1</v>
      </c>
    </row>
    <row r="8751" spans="1:10" hidden="1" x14ac:dyDescent="0.25">
      <c r="A8751" s="24" t="str">
        <f t="shared" si="138"/>
        <v>50195ARCELOR (BERTON SICARD)</v>
      </c>
      <c r="B8751" s="1">
        <v>50195</v>
      </c>
      <c r="C8751" s="1" t="s">
        <v>32898</v>
      </c>
      <c r="D8751" s="1" t="s">
        <v>78</v>
      </c>
      <c r="E8751" s="1" t="s">
        <v>3591</v>
      </c>
      <c r="F8751" s="1" t="s">
        <v>32900</v>
      </c>
      <c r="G8751" s="1" t="s">
        <v>655</v>
      </c>
      <c r="H8751">
        <v>50195</v>
      </c>
      <c r="I8751" s="1" t="s">
        <v>41</v>
      </c>
      <c r="J8751">
        <v>1</v>
      </c>
    </row>
    <row r="8752" spans="1:10" hidden="1" x14ac:dyDescent="0.25">
      <c r="A8752" s="24" t="str">
        <f t="shared" si="138"/>
        <v>50197ARCELOR (BERTON SICARD)</v>
      </c>
      <c r="B8752" s="1">
        <v>50197</v>
      </c>
      <c r="C8752" s="1" t="s">
        <v>32898</v>
      </c>
      <c r="D8752" s="1" t="s">
        <v>78</v>
      </c>
      <c r="E8752" s="1" t="s">
        <v>3593</v>
      </c>
      <c r="F8752" s="1" t="s">
        <v>32900</v>
      </c>
      <c r="G8752" s="1" t="s">
        <v>655</v>
      </c>
      <c r="H8752">
        <v>50197</v>
      </c>
      <c r="I8752" s="1" t="s">
        <v>41</v>
      </c>
      <c r="J8752">
        <v>1</v>
      </c>
    </row>
    <row r="8753" spans="1:10" hidden="1" x14ac:dyDescent="0.25">
      <c r="A8753" s="24" t="str">
        <f t="shared" si="138"/>
        <v>50198ARCELOR (BERTON SICARD)</v>
      </c>
      <c r="B8753" s="1">
        <v>50198</v>
      </c>
      <c r="C8753" s="1" t="s">
        <v>32898</v>
      </c>
      <c r="D8753" s="1" t="s">
        <v>78</v>
      </c>
      <c r="E8753" s="1" t="s">
        <v>3594</v>
      </c>
      <c r="F8753" s="1" t="s">
        <v>32900</v>
      </c>
      <c r="G8753" s="1" t="s">
        <v>655</v>
      </c>
      <c r="H8753">
        <v>50198</v>
      </c>
      <c r="I8753" s="1" t="s">
        <v>41</v>
      </c>
      <c r="J8753">
        <v>1</v>
      </c>
    </row>
    <row r="8754" spans="1:10" hidden="1" x14ac:dyDescent="0.25">
      <c r="A8754" s="24" t="str">
        <f t="shared" si="138"/>
        <v>50199ARCELOR (BERTON SICARD)</v>
      </c>
      <c r="B8754" s="1">
        <v>50199</v>
      </c>
      <c r="C8754" s="1" t="s">
        <v>32898</v>
      </c>
      <c r="D8754" s="1" t="s">
        <v>78</v>
      </c>
      <c r="E8754" s="1" t="s">
        <v>3595</v>
      </c>
      <c r="F8754" s="1" t="s">
        <v>32900</v>
      </c>
      <c r="G8754" s="1" t="s">
        <v>655</v>
      </c>
      <c r="H8754">
        <v>50199</v>
      </c>
      <c r="I8754" s="1" t="s">
        <v>41</v>
      </c>
      <c r="J8754">
        <v>1</v>
      </c>
    </row>
    <row r="8755" spans="1:10" hidden="1" x14ac:dyDescent="0.25">
      <c r="A8755" s="24" t="str">
        <f t="shared" si="138"/>
        <v>55068ARCELOR (BERTON SICARD)</v>
      </c>
      <c r="B8755" s="1">
        <v>55068</v>
      </c>
      <c r="C8755" s="1" t="s">
        <v>32898</v>
      </c>
      <c r="D8755" s="1" t="s">
        <v>78</v>
      </c>
      <c r="E8755" s="1" t="s">
        <v>3598</v>
      </c>
      <c r="F8755" s="1" t="s">
        <v>32900</v>
      </c>
      <c r="G8755" s="1" t="s">
        <v>655</v>
      </c>
      <c r="H8755">
        <v>55068</v>
      </c>
      <c r="I8755" s="1" t="s">
        <v>41</v>
      </c>
      <c r="J8755">
        <v>1</v>
      </c>
    </row>
    <row r="8756" spans="1:10" hidden="1" x14ac:dyDescent="0.25">
      <c r="A8756" s="24" t="str">
        <f t="shared" si="138"/>
        <v>55069ARCELOR (BERTON SICARD)</v>
      </c>
      <c r="B8756" s="1">
        <v>55069</v>
      </c>
      <c r="C8756" s="1" t="s">
        <v>32898</v>
      </c>
      <c r="D8756" s="1" t="s">
        <v>78</v>
      </c>
      <c r="E8756" s="1" t="s">
        <v>3577</v>
      </c>
      <c r="F8756" s="1" t="s">
        <v>32900</v>
      </c>
      <c r="G8756" s="1" t="s">
        <v>655</v>
      </c>
      <c r="H8756">
        <v>55069</v>
      </c>
      <c r="I8756" s="1" t="s">
        <v>41</v>
      </c>
      <c r="J8756">
        <v>1</v>
      </c>
    </row>
    <row r="8757" spans="1:10" hidden="1" x14ac:dyDescent="0.25">
      <c r="A8757" s="24" t="str">
        <f t="shared" si="138"/>
        <v>55086ARCELOR (BERTON SICARD)</v>
      </c>
      <c r="B8757" s="1">
        <v>55086</v>
      </c>
      <c r="C8757" s="1" t="s">
        <v>32898</v>
      </c>
      <c r="D8757" s="1" t="s">
        <v>78</v>
      </c>
      <c r="E8757" s="1" t="s">
        <v>3599</v>
      </c>
      <c r="F8757" s="1" t="s">
        <v>32900</v>
      </c>
      <c r="G8757" s="1" t="s">
        <v>655</v>
      </c>
      <c r="H8757">
        <v>55086</v>
      </c>
      <c r="I8757" s="1" t="s">
        <v>41</v>
      </c>
      <c r="J8757">
        <v>1</v>
      </c>
    </row>
    <row r="8758" spans="1:10" hidden="1" x14ac:dyDescent="0.25">
      <c r="A8758" s="24" t="str">
        <f t="shared" si="138"/>
        <v>55087ARCELOR (BERTON SICARD)</v>
      </c>
      <c r="B8758" s="1">
        <v>55087</v>
      </c>
      <c r="C8758" s="1" t="s">
        <v>32898</v>
      </c>
      <c r="D8758" s="1" t="s">
        <v>78</v>
      </c>
      <c r="E8758" s="1" t="s">
        <v>3600</v>
      </c>
      <c r="F8758" s="1" t="s">
        <v>32900</v>
      </c>
      <c r="G8758" s="1" t="s">
        <v>655</v>
      </c>
      <c r="H8758">
        <v>55087</v>
      </c>
      <c r="I8758" s="1" t="s">
        <v>41</v>
      </c>
      <c r="J8758">
        <v>1</v>
      </c>
    </row>
    <row r="8759" spans="1:10" hidden="1" x14ac:dyDescent="0.25">
      <c r="A8759" s="24" t="str">
        <f t="shared" si="138"/>
        <v>55091ARCELOR (BERTON SICARD)</v>
      </c>
      <c r="B8759" s="1">
        <v>55091</v>
      </c>
      <c r="C8759" s="1" t="s">
        <v>32898</v>
      </c>
      <c r="D8759" s="1" t="s">
        <v>78</v>
      </c>
      <c r="E8759" s="1" t="s">
        <v>3601</v>
      </c>
      <c r="F8759" s="1" t="s">
        <v>32900</v>
      </c>
      <c r="G8759" s="1" t="s">
        <v>655</v>
      </c>
      <c r="H8759">
        <v>55091</v>
      </c>
      <c r="I8759" s="1" t="s">
        <v>41</v>
      </c>
      <c r="J8759">
        <v>1</v>
      </c>
    </row>
    <row r="8760" spans="1:10" hidden="1" x14ac:dyDescent="0.25">
      <c r="A8760" s="24" t="str">
        <f t="shared" si="138"/>
        <v>55092ARCELOR (BERTON SICARD)</v>
      </c>
      <c r="B8760" s="1">
        <v>55092</v>
      </c>
      <c r="C8760" s="1" t="s">
        <v>32898</v>
      </c>
      <c r="D8760" s="1" t="s">
        <v>78</v>
      </c>
      <c r="E8760" s="1" t="s">
        <v>3602</v>
      </c>
      <c r="F8760" s="1" t="s">
        <v>32900</v>
      </c>
      <c r="G8760" s="1" t="s">
        <v>655</v>
      </c>
      <c r="H8760">
        <v>55092</v>
      </c>
      <c r="I8760" s="1" t="s">
        <v>41</v>
      </c>
      <c r="J8760">
        <v>1</v>
      </c>
    </row>
    <row r="8761" spans="1:10" hidden="1" x14ac:dyDescent="0.25">
      <c r="A8761" s="24" t="str">
        <f t="shared" si="138"/>
        <v>55098ARCELOR (BERTON SICARD)</v>
      </c>
      <c r="B8761" s="1">
        <v>55098</v>
      </c>
      <c r="C8761" s="1" t="s">
        <v>32898</v>
      </c>
      <c r="D8761" s="1" t="s">
        <v>78</v>
      </c>
      <c r="E8761" s="1" t="s">
        <v>3603</v>
      </c>
      <c r="F8761" s="1" t="s">
        <v>32900</v>
      </c>
      <c r="G8761" s="1" t="s">
        <v>655</v>
      </c>
      <c r="H8761">
        <v>55098</v>
      </c>
      <c r="I8761" s="1" t="s">
        <v>41</v>
      </c>
      <c r="J8761">
        <v>1</v>
      </c>
    </row>
    <row r="8762" spans="1:10" hidden="1" x14ac:dyDescent="0.25">
      <c r="A8762" s="24" t="str">
        <f t="shared" si="138"/>
        <v>55099ARCELOR (BERTON SICARD)</v>
      </c>
      <c r="B8762" s="1">
        <v>55099</v>
      </c>
      <c r="C8762" s="1" t="s">
        <v>32898</v>
      </c>
      <c r="D8762" s="1" t="s">
        <v>78</v>
      </c>
      <c r="E8762" s="1" t="s">
        <v>3604</v>
      </c>
      <c r="F8762" s="1" t="s">
        <v>32900</v>
      </c>
      <c r="G8762" s="1" t="s">
        <v>655</v>
      </c>
      <c r="H8762">
        <v>55099</v>
      </c>
      <c r="I8762" s="1" t="s">
        <v>41</v>
      </c>
      <c r="J8762">
        <v>1</v>
      </c>
    </row>
    <row r="8763" spans="1:10" hidden="1" x14ac:dyDescent="0.25">
      <c r="A8763" s="24" t="str">
        <f t="shared" si="138"/>
        <v>55100ARCELOR (BERTON SICARD)</v>
      </c>
      <c r="B8763" s="1">
        <v>55100</v>
      </c>
      <c r="C8763" s="1" t="s">
        <v>32898</v>
      </c>
      <c r="D8763" s="1" t="s">
        <v>78</v>
      </c>
      <c r="E8763" s="1" t="s">
        <v>3605</v>
      </c>
      <c r="F8763" s="1" t="s">
        <v>32900</v>
      </c>
      <c r="G8763" s="1" t="s">
        <v>655</v>
      </c>
      <c r="H8763">
        <v>55100</v>
      </c>
      <c r="I8763" s="1" t="s">
        <v>41</v>
      </c>
      <c r="J8763">
        <v>1</v>
      </c>
    </row>
    <row r="8764" spans="1:10" hidden="1" x14ac:dyDescent="0.25">
      <c r="A8764" s="24" t="str">
        <f t="shared" si="138"/>
        <v>55132ARCELOR (BERTON SICARD)</v>
      </c>
      <c r="B8764" s="1">
        <v>55132</v>
      </c>
      <c r="C8764" s="1" t="s">
        <v>32898</v>
      </c>
      <c r="D8764" s="1" t="s">
        <v>78</v>
      </c>
      <c r="E8764" s="1" t="s">
        <v>3606</v>
      </c>
      <c r="F8764" s="1" t="s">
        <v>32900</v>
      </c>
      <c r="G8764" s="1" t="s">
        <v>655</v>
      </c>
      <c r="H8764">
        <v>55132</v>
      </c>
      <c r="I8764" s="1" t="s">
        <v>41</v>
      </c>
      <c r="J8764">
        <v>1</v>
      </c>
    </row>
    <row r="8765" spans="1:10" hidden="1" x14ac:dyDescent="0.25">
      <c r="A8765" s="24" t="str">
        <f t="shared" si="138"/>
        <v>55133ARCELOR (BERTON SICARD)</v>
      </c>
      <c r="B8765" s="1">
        <v>55133</v>
      </c>
      <c r="C8765" s="1" t="s">
        <v>32898</v>
      </c>
      <c r="D8765" s="1" t="s">
        <v>78</v>
      </c>
      <c r="E8765" s="1" t="s">
        <v>3607</v>
      </c>
      <c r="F8765" s="1" t="s">
        <v>32900</v>
      </c>
      <c r="G8765" s="1" t="s">
        <v>655</v>
      </c>
      <c r="H8765">
        <v>55133</v>
      </c>
      <c r="I8765" s="1" t="s">
        <v>41</v>
      </c>
      <c r="J8765">
        <v>1</v>
      </c>
    </row>
    <row r="8766" spans="1:10" hidden="1" x14ac:dyDescent="0.25">
      <c r="A8766" s="24" t="str">
        <f t="shared" si="138"/>
        <v>55156ARCELOR (BERTON SICARD)</v>
      </c>
      <c r="B8766" s="1">
        <v>55156</v>
      </c>
      <c r="C8766" s="1" t="s">
        <v>32898</v>
      </c>
      <c r="D8766" s="1" t="s">
        <v>78</v>
      </c>
      <c r="E8766" s="1" t="s">
        <v>3608</v>
      </c>
      <c r="F8766" s="1" t="s">
        <v>32900</v>
      </c>
      <c r="G8766" s="1" t="s">
        <v>655</v>
      </c>
      <c r="H8766">
        <v>55156</v>
      </c>
      <c r="I8766" s="1" t="s">
        <v>41</v>
      </c>
      <c r="J8766">
        <v>1</v>
      </c>
    </row>
    <row r="8767" spans="1:10" hidden="1" x14ac:dyDescent="0.25">
      <c r="A8767" s="24" t="str">
        <f t="shared" si="138"/>
        <v>55158ARCELOR (BERTON SICARD)</v>
      </c>
      <c r="B8767" s="1">
        <v>55158</v>
      </c>
      <c r="C8767" s="1" t="s">
        <v>32898</v>
      </c>
      <c r="D8767" s="1" t="s">
        <v>78</v>
      </c>
      <c r="E8767" s="1" t="s">
        <v>3609</v>
      </c>
      <c r="F8767" s="1" t="s">
        <v>32900</v>
      </c>
      <c r="G8767" s="1" t="s">
        <v>655</v>
      </c>
      <c r="H8767">
        <v>55158</v>
      </c>
      <c r="I8767" s="1" t="s">
        <v>41</v>
      </c>
      <c r="J8767">
        <v>1</v>
      </c>
    </row>
    <row r="8768" spans="1:10" hidden="1" x14ac:dyDescent="0.25">
      <c r="A8768" s="24" t="str">
        <f t="shared" si="138"/>
        <v>58100ARCELOR (BERTON SICARD)</v>
      </c>
      <c r="B8768" s="1">
        <v>58100</v>
      </c>
      <c r="C8768" s="1" t="s">
        <v>32898</v>
      </c>
      <c r="D8768" s="1" t="s">
        <v>78</v>
      </c>
      <c r="E8768" s="1" t="s">
        <v>3613</v>
      </c>
      <c r="F8768" s="1" t="s">
        <v>32900</v>
      </c>
      <c r="G8768" s="1" t="s">
        <v>655</v>
      </c>
      <c r="H8768">
        <v>58100</v>
      </c>
      <c r="I8768" s="1" t="s">
        <v>41</v>
      </c>
      <c r="J8768">
        <v>1</v>
      </c>
    </row>
    <row r="8769" spans="1:10" hidden="1" x14ac:dyDescent="0.25">
      <c r="A8769" s="24" t="str">
        <f t="shared" si="138"/>
        <v>58106ARCELOR (BERTON SICARD)</v>
      </c>
      <c r="B8769" s="1">
        <v>58106</v>
      </c>
      <c r="C8769" s="1" t="s">
        <v>32898</v>
      </c>
      <c r="D8769" s="1" t="s">
        <v>78</v>
      </c>
      <c r="E8769" s="1" t="s">
        <v>3614</v>
      </c>
      <c r="F8769" s="1" t="s">
        <v>32900</v>
      </c>
      <c r="G8769" s="1" t="s">
        <v>655</v>
      </c>
      <c r="H8769">
        <v>58106</v>
      </c>
      <c r="I8769" s="1" t="s">
        <v>41</v>
      </c>
      <c r="J8769">
        <v>1</v>
      </c>
    </row>
    <row r="8770" spans="1:10" hidden="1" x14ac:dyDescent="0.25">
      <c r="A8770" s="24" t="str">
        <f t="shared" si="138"/>
        <v>58106AARCELOR (BERTON SICARD)</v>
      </c>
      <c r="B8770" s="1" t="s">
        <v>3615</v>
      </c>
      <c r="C8770" s="1" t="s">
        <v>32898</v>
      </c>
      <c r="D8770" s="1" t="s">
        <v>78</v>
      </c>
      <c r="E8770" s="1" t="s">
        <v>3616</v>
      </c>
      <c r="F8770" s="1" t="s">
        <v>32900</v>
      </c>
      <c r="G8770" s="1" t="s">
        <v>655</v>
      </c>
      <c r="H8770" t="s">
        <v>3615</v>
      </c>
      <c r="I8770" s="1" t="s">
        <v>41</v>
      </c>
      <c r="J8770">
        <v>1</v>
      </c>
    </row>
    <row r="8771" spans="1:10" hidden="1" x14ac:dyDescent="0.25">
      <c r="A8771" s="24" t="str">
        <f t="shared" si="138"/>
        <v>58107ARCELOR (BERTON SICARD)</v>
      </c>
      <c r="B8771" s="1">
        <v>58107</v>
      </c>
      <c r="C8771" s="1" t="s">
        <v>32898</v>
      </c>
      <c r="D8771" s="1" t="s">
        <v>78</v>
      </c>
      <c r="E8771" s="1" t="s">
        <v>3617</v>
      </c>
      <c r="F8771" s="1" t="s">
        <v>32900</v>
      </c>
      <c r="G8771" s="1" t="s">
        <v>655</v>
      </c>
      <c r="H8771">
        <v>58107</v>
      </c>
      <c r="I8771" s="1" t="s">
        <v>41</v>
      </c>
      <c r="J8771">
        <v>1</v>
      </c>
    </row>
    <row r="8772" spans="1:10" hidden="1" x14ac:dyDescent="0.25">
      <c r="A8772" s="24" t="str">
        <f t="shared" si="138"/>
        <v>58107-1ARCELOR (BERTON SICARD)</v>
      </c>
      <c r="B8772" s="1" t="s">
        <v>3618</v>
      </c>
      <c r="C8772" s="1" t="s">
        <v>32898</v>
      </c>
      <c r="D8772" s="1" t="s">
        <v>78</v>
      </c>
      <c r="E8772" s="1" t="s">
        <v>3619</v>
      </c>
      <c r="F8772" s="1" t="s">
        <v>32900</v>
      </c>
      <c r="G8772" s="1" t="s">
        <v>655</v>
      </c>
      <c r="H8772" t="s">
        <v>3618</v>
      </c>
      <c r="I8772" s="1" t="s">
        <v>41</v>
      </c>
      <c r="J8772">
        <v>1</v>
      </c>
    </row>
    <row r="8773" spans="1:10" hidden="1" x14ac:dyDescent="0.25">
      <c r="A8773" s="24" t="str">
        <f t="shared" si="138"/>
        <v>58107-2ARCELOR (BERTON SICARD)</v>
      </c>
      <c r="B8773" s="1" t="s">
        <v>3620</v>
      </c>
      <c r="C8773" s="1" t="s">
        <v>32898</v>
      </c>
      <c r="D8773" s="1" t="s">
        <v>78</v>
      </c>
      <c r="E8773" s="1" t="s">
        <v>3621</v>
      </c>
      <c r="F8773" s="1" t="s">
        <v>32900</v>
      </c>
      <c r="G8773" s="1" t="s">
        <v>655</v>
      </c>
      <c r="H8773" t="s">
        <v>3620</v>
      </c>
      <c r="I8773" s="1" t="s">
        <v>41</v>
      </c>
      <c r="J8773">
        <v>1</v>
      </c>
    </row>
    <row r="8774" spans="1:10" hidden="1" x14ac:dyDescent="0.25">
      <c r="A8774" s="24" t="str">
        <f t="shared" si="138"/>
        <v>58107-3ARCELOR (BERTON SICARD)</v>
      </c>
      <c r="B8774" s="1" t="s">
        <v>3622</v>
      </c>
      <c r="C8774" s="1" t="s">
        <v>32898</v>
      </c>
      <c r="D8774" s="1" t="s">
        <v>78</v>
      </c>
      <c r="E8774" s="1" t="s">
        <v>3623</v>
      </c>
      <c r="F8774" s="1" t="s">
        <v>32900</v>
      </c>
      <c r="G8774" s="1" t="s">
        <v>655</v>
      </c>
      <c r="H8774" t="s">
        <v>3622</v>
      </c>
      <c r="I8774" s="1" t="s">
        <v>41</v>
      </c>
      <c r="J8774">
        <v>1</v>
      </c>
    </row>
    <row r="8775" spans="1:10" hidden="1" x14ac:dyDescent="0.25">
      <c r="A8775" s="24" t="str">
        <f t="shared" si="138"/>
        <v>58107-4ARCELOR (BERTON SICARD)</v>
      </c>
      <c r="B8775" s="1" t="s">
        <v>3624</v>
      </c>
      <c r="C8775" s="1" t="s">
        <v>32898</v>
      </c>
      <c r="D8775" s="1" t="s">
        <v>78</v>
      </c>
      <c r="E8775" s="1" t="s">
        <v>3625</v>
      </c>
      <c r="F8775" s="1" t="s">
        <v>32900</v>
      </c>
      <c r="G8775" s="1" t="s">
        <v>655</v>
      </c>
      <c r="H8775" t="s">
        <v>3624</v>
      </c>
      <c r="I8775" s="1" t="s">
        <v>41</v>
      </c>
      <c r="J8775">
        <v>1</v>
      </c>
    </row>
    <row r="8776" spans="1:10" hidden="1" x14ac:dyDescent="0.25">
      <c r="A8776" s="24" t="str">
        <f t="shared" si="138"/>
        <v>58107-5ARCELOR (BERTON SICARD)</v>
      </c>
      <c r="B8776" s="1" t="s">
        <v>3626</v>
      </c>
      <c r="C8776" s="1" t="s">
        <v>32898</v>
      </c>
      <c r="D8776" s="1" t="s">
        <v>78</v>
      </c>
      <c r="E8776" s="1" t="s">
        <v>3627</v>
      </c>
      <c r="F8776" s="1" t="s">
        <v>32900</v>
      </c>
      <c r="G8776" s="1" t="s">
        <v>655</v>
      </c>
      <c r="H8776" t="s">
        <v>3626</v>
      </c>
      <c r="I8776" s="1" t="s">
        <v>41</v>
      </c>
      <c r="J8776">
        <v>1</v>
      </c>
    </row>
    <row r="8777" spans="1:10" hidden="1" x14ac:dyDescent="0.25">
      <c r="A8777" s="24" t="str">
        <f t="shared" si="138"/>
        <v>58107-50ARCELOR (BERTON SICARD)</v>
      </c>
      <c r="B8777" s="1" t="s">
        <v>3628</v>
      </c>
      <c r="C8777" s="1" t="s">
        <v>32898</v>
      </c>
      <c r="D8777" s="1" t="s">
        <v>78</v>
      </c>
      <c r="E8777" s="1" t="s">
        <v>3629</v>
      </c>
      <c r="F8777" s="1" t="s">
        <v>32900</v>
      </c>
      <c r="G8777" s="1" t="s">
        <v>655</v>
      </c>
      <c r="H8777" t="s">
        <v>3628</v>
      </c>
      <c r="I8777" s="1" t="s">
        <v>41</v>
      </c>
      <c r="J8777">
        <v>1</v>
      </c>
    </row>
    <row r="8778" spans="1:10" hidden="1" x14ac:dyDescent="0.25">
      <c r="A8778" s="24" t="str">
        <f t="shared" si="138"/>
        <v>58108ARCELOR (BERTON SICARD)</v>
      </c>
      <c r="B8778" s="1">
        <v>58108</v>
      </c>
      <c r="C8778" s="1" t="s">
        <v>32898</v>
      </c>
      <c r="D8778" s="1" t="s">
        <v>78</v>
      </c>
      <c r="E8778" s="1" t="s">
        <v>3630</v>
      </c>
      <c r="F8778" s="1" t="s">
        <v>32900</v>
      </c>
      <c r="G8778" s="1" t="s">
        <v>655</v>
      </c>
      <c r="H8778">
        <v>58108</v>
      </c>
      <c r="I8778" s="1" t="s">
        <v>41</v>
      </c>
      <c r="J8778">
        <v>1</v>
      </c>
    </row>
    <row r="8779" spans="1:10" hidden="1" x14ac:dyDescent="0.25">
      <c r="A8779" s="24" t="str">
        <f t="shared" si="138"/>
        <v>58111ARCELOR (BERTON SICARD)</v>
      </c>
      <c r="B8779" s="1">
        <v>58111</v>
      </c>
      <c r="C8779" s="1" t="s">
        <v>32898</v>
      </c>
      <c r="D8779" s="1" t="s">
        <v>78</v>
      </c>
      <c r="E8779" s="1" t="s">
        <v>3632</v>
      </c>
      <c r="F8779" s="1" t="s">
        <v>32900</v>
      </c>
      <c r="G8779" s="1" t="s">
        <v>655</v>
      </c>
      <c r="H8779">
        <v>58111</v>
      </c>
      <c r="I8779" s="1" t="s">
        <v>41</v>
      </c>
      <c r="J8779">
        <v>1</v>
      </c>
    </row>
    <row r="8780" spans="1:10" hidden="1" x14ac:dyDescent="0.25">
      <c r="A8780" s="24" t="str">
        <f t="shared" ref="A8780:A8843" si="139">B8780&amp;F8780</f>
        <v>58114ARCELOR (BERTON SICARD)</v>
      </c>
      <c r="B8780" s="1">
        <v>58114</v>
      </c>
      <c r="C8780" s="1" t="s">
        <v>32898</v>
      </c>
      <c r="D8780" s="1" t="s">
        <v>78</v>
      </c>
      <c r="E8780" s="1" t="s">
        <v>3633</v>
      </c>
      <c r="F8780" s="1" t="s">
        <v>32900</v>
      </c>
      <c r="G8780" s="1" t="s">
        <v>655</v>
      </c>
      <c r="H8780">
        <v>58114</v>
      </c>
      <c r="I8780" s="1" t="s">
        <v>41</v>
      </c>
      <c r="J8780">
        <v>1</v>
      </c>
    </row>
    <row r="8781" spans="1:10" hidden="1" x14ac:dyDescent="0.25">
      <c r="A8781" s="24" t="str">
        <f t="shared" si="139"/>
        <v>58115ARCELOR (BERTON SICARD)</v>
      </c>
      <c r="B8781" s="1">
        <v>58115</v>
      </c>
      <c r="C8781" s="1" t="s">
        <v>32898</v>
      </c>
      <c r="D8781" s="1" t="s">
        <v>78</v>
      </c>
      <c r="E8781" s="1" t="s">
        <v>3634</v>
      </c>
      <c r="F8781" s="1" t="s">
        <v>32900</v>
      </c>
      <c r="G8781" s="1" t="s">
        <v>655</v>
      </c>
      <c r="H8781">
        <v>58115</v>
      </c>
      <c r="I8781" s="1" t="s">
        <v>41</v>
      </c>
      <c r="J8781">
        <v>1</v>
      </c>
    </row>
    <row r="8782" spans="1:10" hidden="1" x14ac:dyDescent="0.25">
      <c r="A8782" s="24" t="str">
        <f t="shared" si="139"/>
        <v>58116ARCELOR (BERTON SICARD)</v>
      </c>
      <c r="B8782" s="1">
        <v>58116</v>
      </c>
      <c r="C8782" s="1" t="s">
        <v>32898</v>
      </c>
      <c r="D8782" s="1" t="s">
        <v>78</v>
      </c>
      <c r="E8782" s="1" t="s">
        <v>3635</v>
      </c>
      <c r="F8782" s="1" t="s">
        <v>32900</v>
      </c>
      <c r="G8782" s="1" t="s">
        <v>655</v>
      </c>
      <c r="H8782">
        <v>58116</v>
      </c>
      <c r="I8782" s="1" t="s">
        <v>41</v>
      </c>
      <c r="J8782">
        <v>1</v>
      </c>
    </row>
    <row r="8783" spans="1:10" hidden="1" x14ac:dyDescent="0.25">
      <c r="A8783" s="24" t="str">
        <f t="shared" si="139"/>
        <v>59116ARCELOR (BERTON SICARD)</v>
      </c>
      <c r="B8783" s="1">
        <v>59116</v>
      </c>
      <c r="C8783" s="1" t="s">
        <v>32898</v>
      </c>
      <c r="D8783" s="1" t="s">
        <v>78</v>
      </c>
      <c r="E8783" s="1" t="s">
        <v>3637</v>
      </c>
      <c r="F8783" s="1" t="s">
        <v>32900</v>
      </c>
      <c r="G8783" s="1" t="s">
        <v>655</v>
      </c>
      <c r="H8783">
        <v>59116</v>
      </c>
      <c r="I8783" s="1" t="s">
        <v>41</v>
      </c>
      <c r="J8783">
        <v>1</v>
      </c>
    </row>
    <row r="8784" spans="1:10" hidden="1" x14ac:dyDescent="0.25">
      <c r="A8784" s="24" t="str">
        <f t="shared" si="139"/>
        <v>59117ARCELOR (BERTON SICARD)</v>
      </c>
      <c r="B8784" s="1">
        <v>59117</v>
      </c>
      <c r="C8784" s="1" t="s">
        <v>32898</v>
      </c>
      <c r="D8784" s="1" t="s">
        <v>78</v>
      </c>
      <c r="E8784" s="1" t="s">
        <v>3638</v>
      </c>
      <c r="F8784" s="1" t="s">
        <v>32900</v>
      </c>
      <c r="G8784" s="1" t="s">
        <v>655</v>
      </c>
      <c r="H8784">
        <v>59117</v>
      </c>
      <c r="I8784" s="1" t="s">
        <v>41</v>
      </c>
      <c r="J8784">
        <v>1</v>
      </c>
    </row>
    <row r="8785" spans="1:10" hidden="1" x14ac:dyDescent="0.25">
      <c r="A8785" s="24" t="str">
        <f t="shared" si="139"/>
        <v>59118ARCELOR (BERTON SICARD)</v>
      </c>
      <c r="B8785" s="1">
        <v>59118</v>
      </c>
      <c r="C8785" s="1" t="s">
        <v>32898</v>
      </c>
      <c r="D8785" s="1" t="s">
        <v>78</v>
      </c>
      <c r="E8785" s="1" t="s">
        <v>3639</v>
      </c>
      <c r="F8785" s="1" t="s">
        <v>32900</v>
      </c>
      <c r="G8785" s="1" t="s">
        <v>655</v>
      </c>
      <c r="H8785">
        <v>59118</v>
      </c>
      <c r="I8785" s="1" t="s">
        <v>41</v>
      </c>
      <c r="J8785">
        <v>1</v>
      </c>
    </row>
    <row r="8786" spans="1:10" hidden="1" x14ac:dyDescent="0.25">
      <c r="A8786" s="24" t="str">
        <f t="shared" si="139"/>
        <v>59125ARCELOR (BERTON SICARD)</v>
      </c>
      <c r="B8786" s="1">
        <v>59125</v>
      </c>
      <c r="C8786" s="1" t="s">
        <v>32898</v>
      </c>
      <c r="D8786" s="1" t="s">
        <v>78</v>
      </c>
      <c r="E8786" s="1" t="s">
        <v>3640</v>
      </c>
      <c r="F8786" s="1" t="s">
        <v>32900</v>
      </c>
      <c r="G8786" s="1" t="s">
        <v>655</v>
      </c>
      <c r="H8786">
        <v>59125</v>
      </c>
      <c r="I8786" s="1" t="s">
        <v>41</v>
      </c>
      <c r="J8786">
        <v>1</v>
      </c>
    </row>
    <row r="8787" spans="1:10" hidden="1" x14ac:dyDescent="0.25">
      <c r="A8787" s="24" t="str">
        <f t="shared" si="139"/>
        <v>59130ARCELOR (BERTON SICARD)</v>
      </c>
      <c r="B8787" s="1">
        <v>59130</v>
      </c>
      <c r="C8787" s="1" t="s">
        <v>32898</v>
      </c>
      <c r="D8787" s="1" t="s">
        <v>78</v>
      </c>
      <c r="E8787" s="1" t="s">
        <v>3641</v>
      </c>
      <c r="F8787" s="1" t="s">
        <v>32900</v>
      </c>
      <c r="G8787" s="1" t="s">
        <v>655</v>
      </c>
      <c r="H8787">
        <v>59130</v>
      </c>
      <c r="I8787" s="1" t="s">
        <v>41</v>
      </c>
      <c r="J8787">
        <v>1</v>
      </c>
    </row>
    <row r="8788" spans="1:10" hidden="1" x14ac:dyDescent="0.25">
      <c r="A8788" s="24" t="str">
        <f t="shared" si="139"/>
        <v>59162BARCELOR (BERTON SICARD)</v>
      </c>
      <c r="B8788" s="1" t="s">
        <v>3642</v>
      </c>
      <c r="C8788" s="1" t="s">
        <v>32898</v>
      </c>
      <c r="D8788" s="1" t="s">
        <v>78</v>
      </c>
      <c r="E8788" s="1" t="s">
        <v>3643</v>
      </c>
      <c r="F8788" s="1" t="s">
        <v>32900</v>
      </c>
      <c r="G8788" s="1" t="s">
        <v>655</v>
      </c>
      <c r="H8788" t="s">
        <v>3642</v>
      </c>
      <c r="I8788" s="1" t="s">
        <v>41</v>
      </c>
      <c r="J8788">
        <v>1</v>
      </c>
    </row>
    <row r="8789" spans="1:10" hidden="1" x14ac:dyDescent="0.25">
      <c r="A8789" s="24" t="str">
        <f t="shared" si="139"/>
        <v>59163ARCELOR (BERTON SICARD)</v>
      </c>
      <c r="B8789" s="1">
        <v>59163</v>
      </c>
      <c r="C8789" s="1" t="s">
        <v>32898</v>
      </c>
      <c r="D8789" s="1" t="s">
        <v>78</v>
      </c>
      <c r="E8789" s="1" t="s">
        <v>3644</v>
      </c>
      <c r="F8789" s="1" t="s">
        <v>32900</v>
      </c>
      <c r="G8789" s="1" t="s">
        <v>655</v>
      </c>
      <c r="H8789">
        <v>59163</v>
      </c>
      <c r="I8789" s="1" t="s">
        <v>41</v>
      </c>
      <c r="J8789">
        <v>1</v>
      </c>
    </row>
    <row r="8790" spans="1:10" hidden="1" x14ac:dyDescent="0.25">
      <c r="A8790" s="24" t="str">
        <f t="shared" si="139"/>
        <v>59165ARCELOR (BERTON SICARD)</v>
      </c>
      <c r="B8790" s="1">
        <v>59165</v>
      </c>
      <c r="C8790" s="1" t="s">
        <v>32898</v>
      </c>
      <c r="D8790" s="1" t="s">
        <v>78</v>
      </c>
      <c r="E8790" s="1" t="s">
        <v>3645</v>
      </c>
      <c r="F8790" s="1" t="s">
        <v>32900</v>
      </c>
      <c r="G8790" s="1" t="s">
        <v>655</v>
      </c>
      <c r="H8790">
        <v>59165</v>
      </c>
      <c r="I8790" s="1" t="s">
        <v>41</v>
      </c>
      <c r="J8790">
        <v>1</v>
      </c>
    </row>
    <row r="8791" spans="1:10" hidden="1" x14ac:dyDescent="0.25">
      <c r="A8791" s="24" t="str">
        <f t="shared" si="139"/>
        <v>59166ARCELOR (BERTON SICARD)</v>
      </c>
      <c r="B8791" s="1">
        <v>59166</v>
      </c>
      <c r="C8791" s="1" t="s">
        <v>32898</v>
      </c>
      <c r="D8791" s="1" t="s">
        <v>78</v>
      </c>
      <c r="E8791" s="1" t="s">
        <v>3648</v>
      </c>
      <c r="F8791" s="1" t="s">
        <v>32900</v>
      </c>
      <c r="G8791" s="1" t="s">
        <v>655</v>
      </c>
      <c r="H8791">
        <v>59166</v>
      </c>
      <c r="I8791" s="1" t="s">
        <v>41</v>
      </c>
      <c r="J8791">
        <v>1</v>
      </c>
    </row>
    <row r="8792" spans="1:10" hidden="1" x14ac:dyDescent="0.25">
      <c r="A8792" s="24" t="str">
        <f t="shared" si="139"/>
        <v>59167ARCELOR (BERTON SICARD)</v>
      </c>
      <c r="B8792" s="1">
        <v>59167</v>
      </c>
      <c r="C8792" s="1" t="s">
        <v>32898</v>
      </c>
      <c r="D8792" s="1" t="s">
        <v>78</v>
      </c>
      <c r="E8792" s="1" t="s">
        <v>3649</v>
      </c>
      <c r="F8792" s="1" t="s">
        <v>32900</v>
      </c>
      <c r="G8792" s="1" t="s">
        <v>655</v>
      </c>
      <c r="H8792">
        <v>59167</v>
      </c>
      <c r="I8792" s="1" t="s">
        <v>41</v>
      </c>
      <c r="J8792">
        <v>1</v>
      </c>
    </row>
    <row r="8793" spans="1:10" hidden="1" x14ac:dyDescent="0.25">
      <c r="A8793" s="24" t="str">
        <f t="shared" si="139"/>
        <v>150000ARCELOR (BERTON SICARD)</v>
      </c>
      <c r="B8793" s="1">
        <v>150000</v>
      </c>
      <c r="C8793" s="1" t="s">
        <v>32898</v>
      </c>
      <c r="D8793" s="1" t="s">
        <v>78</v>
      </c>
      <c r="E8793" s="1" t="s">
        <v>3659</v>
      </c>
      <c r="F8793" s="1" t="s">
        <v>32900</v>
      </c>
      <c r="G8793" s="1" t="s">
        <v>655</v>
      </c>
      <c r="H8793">
        <v>150000</v>
      </c>
      <c r="I8793" s="1" t="s">
        <v>41</v>
      </c>
      <c r="J8793">
        <v>1</v>
      </c>
    </row>
    <row r="8794" spans="1:10" hidden="1" x14ac:dyDescent="0.25">
      <c r="A8794" s="24" t="str">
        <f t="shared" si="139"/>
        <v>160008ARCELOR (BERTON SICARD)</v>
      </c>
      <c r="B8794" s="1">
        <v>160008</v>
      </c>
      <c r="C8794" s="1" t="s">
        <v>32898</v>
      </c>
      <c r="D8794" s="1" t="s">
        <v>78</v>
      </c>
      <c r="E8794" s="1" t="s">
        <v>3663</v>
      </c>
      <c r="F8794" s="1" t="s">
        <v>32900</v>
      </c>
      <c r="G8794" s="1" t="s">
        <v>655</v>
      </c>
      <c r="H8794">
        <v>160008</v>
      </c>
      <c r="I8794" s="1" t="s">
        <v>41</v>
      </c>
      <c r="J8794">
        <v>1</v>
      </c>
    </row>
    <row r="8795" spans="1:10" hidden="1" x14ac:dyDescent="0.25">
      <c r="A8795" s="24" t="str">
        <f t="shared" si="139"/>
        <v>160009ARCELOR (BERTON SICARD)</v>
      </c>
      <c r="B8795" s="1">
        <v>160009</v>
      </c>
      <c r="C8795" s="1" t="s">
        <v>32898</v>
      </c>
      <c r="D8795" s="1" t="s">
        <v>78</v>
      </c>
      <c r="E8795" s="1" t="s">
        <v>3664</v>
      </c>
      <c r="F8795" s="1" t="s">
        <v>32900</v>
      </c>
      <c r="G8795" s="1" t="s">
        <v>655</v>
      </c>
      <c r="H8795">
        <v>160009</v>
      </c>
      <c r="I8795" s="1" t="s">
        <v>41</v>
      </c>
      <c r="J8795">
        <v>1</v>
      </c>
    </row>
    <row r="8796" spans="1:10" hidden="1" x14ac:dyDescent="0.25">
      <c r="A8796" s="24" t="str">
        <f t="shared" si="139"/>
        <v>160026ARCELOR (BERTON SICARD)</v>
      </c>
      <c r="B8796" s="1">
        <v>160026</v>
      </c>
      <c r="C8796" s="1" t="s">
        <v>32898</v>
      </c>
      <c r="D8796" s="1" t="s">
        <v>78</v>
      </c>
      <c r="E8796" s="1" t="s">
        <v>3666</v>
      </c>
      <c r="F8796" s="1" t="s">
        <v>32900</v>
      </c>
      <c r="G8796" s="1" t="s">
        <v>655</v>
      </c>
      <c r="H8796">
        <v>160026</v>
      </c>
      <c r="I8796" s="1" t="s">
        <v>41</v>
      </c>
      <c r="J8796">
        <v>1</v>
      </c>
    </row>
    <row r="8797" spans="1:10" hidden="1" x14ac:dyDescent="0.25">
      <c r="A8797" s="24" t="str">
        <f t="shared" si="139"/>
        <v>170000ARCELOR (BERTON SICARD)</v>
      </c>
      <c r="B8797" s="1">
        <v>170000</v>
      </c>
      <c r="C8797" s="1" t="s">
        <v>32898</v>
      </c>
      <c r="D8797" s="1" t="s">
        <v>78</v>
      </c>
      <c r="E8797" s="1" t="s">
        <v>3667</v>
      </c>
      <c r="F8797" s="1" t="s">
        <v>32900</v>
      </c>
      <c r="G8797" s="1" t="s">
        <v>655</v>
      </c>
      <c r="H8797">
        <v>170000</v>
      </c>
      <c r="I8797" s="1" t="s">
        <v>41</v>
      </c>
      <c r="J8797">
        <v>1</v>
      </c>
    </row>
    <row r="8798" spans="1:10" hidden="1" x14ac:dyDescent="0.25">
      <c r="A8798" s="24" t="str">
        <f t="shared" si="139"/>
        <v>170001ARCELOR (BERTON SICARD)</v>
      </c>
      <c r="B8798" s="1">
        <v>170001</v>
      </c>
      <c r="C8798" s="1" t="s">
        <v>32898</v>
      </c>
      <c r="D8798" s="1" t="s">
        <v>78</v>
      </c>
      <c r="E8798" s="1" t="s">
        <v>3668</v>
      </c>
      <c r="F8798" s="1" t="s">
        <v>32900</v>
      </c>
      <c r="G8798" s="1" t="s">
        <v>655</v>
      </c>
      <c r="H8798">
        <v>170001</v>
      </c>
      <c r="I8798" s="1" t="s">
        <v>41</v>
      </c>
      <c r="J8798">
        <v>1</v>
      </c>
    </row>
    <row r="8799" spans="1:10" hidden="1" x14ac:dyDescent="0.25">
      <c r="A8799" s="24" t="str">
        <f t="shared" si="139"/>
        <v>421009ARCELOR (BERTON SICARD)</v>
      </c>
      <c r="B8799" s="1">
        <v>421009</v>
      </c>
      <c r="C8799" s="1" t="s">
        <v>32898</v>
      </c>
      <c r="D8799" s="1" t="s">
        <v>78</v>
      </c>
      <c r="E8799" s="1" t="s">
        <v>3669</v>
      </c>
      <c r="F8799" s="1" t="s">
        <v>32900</v>
      </c>
      <c r="G8799" s="1" t="s">
        <v>655</v>
      </c>
      <c r="H8799">
        <v>421009</v>
      </c>
      <c r="I8799" s="1" t="s">
        <v>41</v>
      </c>
      <c r="J8799">
        <v>6.5</v>
      </c>
    </row>
    <row r="8800" spans="1:10" hidden="1" x14ac:dyDescent="0.25">
      <c r="A8800" s="24" t="str">
        <f t="shared" si="139"/>
        <v>430095ARCELOR (BERTON SICARD)</v>
      </c>
      <c r="B8800" s="1">
        <v>430095</v>
      </c>
      <c r="C8800" s="1" t="s">
        <v>32898</v>
      </c>
      <c r="D8800" s="1" t="s">
        <v>78</v>
      </c>
      <c r="E8800" s="1" t="s">
        <v>3670</v>
      </c>
      <c r="F8800" s="1" t="s">
        <v>32900</v>
      </c>
      <c r="G8800" s="1" t="s">
        <v>655</v>
      </c>
      <c r="H8800">
        <v>430095</v>
      </c>
      <c r="I8800" s="1" t="s">
        <v>41</v>
      </c>
      <c r="J8800">
        <v>6.5</v>
      </c>
    </row>
    <row r="8801" spans="1:10" hidden="1" x14ac:dyDescent="0.25">
      <c r="A8801" s="24" t="str">
        <f t="shared" si="139"/>
        <v>430099ARCELOR (BERTON SICARD)</v>
      </c>
      <c r="B8801" s="1">
        <v>430099</v>
      </c>
      <c r="C8801" s="1" t="s">
        <v>32898</v>
      </c>
      <c r="D8801" s="1" t="s">
        <v>78</v>
      </c>
      <c r="E8801" s="1" t="s">
        <v>3670</v>
      </c>
      <c r="F8801" s="1" t="s">
        <v>32900</v>
      </c>
      <c r="G8801" s="1" t="s">
        <v>655</v>
      </c>
      <c r="H8801">
        <v>430099</v>
      </c>
      <c r="I8801" s="1" t="s">
        <v>41</v>
      </c>
      <c r="J8801">
        <v>6.5</v>
      </c>
    </row>
    <row r="8802" spans="1:10" hidden="1" x14ac:dyDescent="0.25">
      <c r="A8802" s="24" t="str">
        <f t="shared" si="139"/>
        <v>510025ARCELOR (BERTON SICARD)</v>
      </c>
      <c r="B8802" s="1">
        <v>510025</v>
      </c>
      <c r="C8802" s="1" t="s">
        <v>32898</v>
      </c>
      <c r="D8802" s="1" t="s">
        <v>78</v>
      </c>
      <c r="E8802" s="1" t="s">
        <v>3029</v>
      </c>
      <c r="F8802" s="1" t="s">
        <v>32900</v>
      </c>
      <c r="G8802" s="1" t="s">
        <v>655</v>
      </c>
      <c r="H8802">
        <v>510025</v>
      </c>
      <c r="I8802" s="1" t="s">
        <v>41</v>
      </c>
      <c r="J8802">
        <v>6.5</v>
      </c>
    </row>
    <row r="8803" spans="1:10" hidden="1" x14ac:dyDescent="0.25">
      <c r="A8803" s="24" t="str">
        <f t="shared" si="139"/>
        <v>433002ARCELOR (BERTON SICARD)</v>
      </c>
      <c r="B8803" s="1">
        <v>433002</v>
      </c>
      <c r="C8803" s="1" t="s">
        <v>32898</v>
      </c>
      <c r="D8803" s="1" t="s">
        <v>168</v>
      </c>
      <c r="E8803" s="1" t="s">
        <v>3672</v>
      </c>
      <c r="F8803" s="1" t="s">
        <v>32900</v>
      </c>
      <c r="G8803" s="1" t="s">
        <v>655</v>
      </c>
      <c r="H8803">
        <v>433002</v>
      </c>
      <c r="I8803" s="1" t="s">
        <v>41</v>
      </c>
      <c r="J8803">
        <v>6.5</v>
      </c>
    </row>
    <row r="8804" spans="1:10" hidden="1" x14ac:dyDescent="0.25">
      <c r="A8804" s="24" t="str">
        <f t="shared" si="139"/>
        <v>440018ARCELOR (BERTON SICARD)</v>
      </c>
      <c r="B8804" s="1">
        <v>440018</v>
      </c>
      <c r="C8804" s="1" t="s">
        <v>32898</v>
      </c>
      <c r="D8804" s="1" t="s">
        <v>78</v>
      </c>
      <c r="E8804" s="1" t="s">
        <v>1071</v>
      </c>
      <c r="F8804" s="1" t="s">
        <v>32900</v>
      </c>
      <c r="G8804" s="1" t="s">
        <v>655</v>
      </c>
      <c r="H8804">
        <v>440018</v>
      </c>
      <c r="I8804" s="1" t="s">
        <v>41</v>
      </c>
      <c r="J8804">
        <v>50</v>
      </c>
    </row>
    <row r="8805" spans="1:10" hidden="1" x14ac:dyDescent="0.25">
      <c r="A8805" s="24" t="str">
        <f t="shared" si="139"/>
        <v>440019ARCELOR (BERTON SICARD)</v>
      </c>
      <c r="B8805" s="1">
        <v>440019</v>
      </c>
      <c r="C8805" s="1" t="s">
        <v>32898</v>
      </c>
      <c r="D8805" s="1" t="s">
        <v>78</v>
      </c>
      <c r="E8805" s="1" t="s">
        <v>3676</v>
      </c>
      <c r="F8805" s="1" t="s">
        <v>32900</v>
      </c>
      <c r="G8805" s="1" t="s">
        <v>655</v>
      </c>
      <c r="H8805">
        <v>440019</v>
      </c>
      <c r="I8805" s="1" t="s">
        <v>41</v>
      </c>
      <c r="J8805">
        <v>50</v>
      </c>
    </row>
    <row r="8806" spans="1:10" hidden="1" x14ac:dyDescent="0.25">
      <c r="A8806" s="24" t="str">
        <f t="shared" si="139"/>
        <v>440020ARCELOR (BERTON SICARD)</v>
      </c>
      <c r="B8806" s="1">
        <v>440020</v>
      </c>
      <c r="C8806" s="1" t="s">
        <v>32898</v>
      </c>
      <c r="D8806" s="1" t="s">
        <v>78</v>
      </c>
      <c r="E8806" s="1" t="s">
        <v>3677</v>
      </c>
      <c r="F8806" s="1" t="s">
        <v>32900</v>
      </c>
      <c r="G8806" s="1" t="s">
        <v>655</v>
      </c>
      <c r="H8806">
        <v>440020</v>
      </c>
      <c r="I8806" s="1" t="s">
        <v>41</v>
      </c>
      <c r="J8806">
        <v>20</v>
      </c>
    </row>
    <row r="8807" spans="1:10" hidden="1" x14ac:dyDescent="0.25">
      <c r="A8807" s="24" t="str">
        <f t="shared" si="139"/>
        <v>440025ARCELOR (BERTON SICARD)</v>
      </c>
      <c r="B8807" s="1">
        <v>440025</v>
      </c>
      <c r="C8807" s="1" t="s">
        <v>32898</v>
      </c>
      <c r="D8807" s="1" t="s">
        <v>78</v>
      </c>
      <c r="E8807" s="1" t="s">
        <v>3678</v>
      </c>
      <c r="F8807" s="1" t="s">
        <v>32900</v>
      </c>
      <c r="G8807" s="1" t="s">
        <v>655</v>
      </c>
      <c r="H8807">
        <v>440025</v>
      </c>
      <c r="I8807" s="1" t="s">
        <v>41</v>
      </c>
      <c r="J8807">
        <v>50</v>
      </c>
    </row>
    <row r="8808" spans="1:10" hidden="1" x14ac:dyDescent="0.25">
      <c r="A8808" s="24" t="str">
        <f t="shared" si="139"/>
        <v>440030ARCELOR (BERTON SICARD)</v>
      </c>
      <c r="B8808" s="1">
        <v>440030</v>
      </c>
      <c r="C8808" s="1" t="s">
        <v>32898</v>
      </c>
      <c r="D8808" s="1" t="s">
        <v>78</v>
      </c>
      <c r="E8808" s="1" t="s">
        <v>3680</v>
      </c>
      <c r="F8808" s="1" t="s">
        <v>32900</v>
      </c>
      <c r="G8808" s="1" t="s">
        <v>655</v>
      </c>
      <c r="H8808">
        <v>440030</v>
      </c>
      <c r="I8808" s="1" t="s">
        <v>41</v>
      </c>
      <c r="J8808">
        <v>2</v>
      </c>
    </row>
    <row r="8809" spans="1:10" hidden="1" x14ac:dyDescent="0.25">
      <c r="A8809" s="24" t="str">
        <f t="shared" si="139"/>
        <v>440035ARCELOR (BERTON SICARD)</v>
      </c>
      <c r="B8809" s="1">
        <v>440035</v>
      </c>
      <c r="C8809" s="1" t="s">
        <v>32898</v>
      </c>
      <c r="D8809" s="1" t="s">
        <v>78</v>
      </c>
      <c r="E8809" s="1" t="s">
        <v>3682</v>
      </c>
      <c r="F8809" s="1" t="s">
        <v>32900</v>
      </c>
      <c r="G8809" s="1" t="s">
        <v>655</v>
      </c>
      <c r="H8809">
        <v>440035</v>
      </c>
      <c r="I8809" s="1" t="s">
        <v>41</v>
      </c>
      <c r="J8809">
        <v>25</v>
      </c>
    </row>
    <row r="8810" spans="1:10" hidden="1" x14ac:dyDescent="0.25">
      <c r="A8810" s="24" t="str">
        <f t="shared" si="139"/>
        <v>450004ARCELOR (BERTON SICARD)</v>
      </c>
      <c r="B8810" s="1">
        <v>450004</v>
      </c>
      <c r="C8810" s="1" t="s">
        <v>32898</v>
      </c>
      <c r="D8810" s="1" t="s">
        <v>78</v>
      </c>
      <c r="E8810" s="1" t="s">
        <v>3247</v>
      </c>
      <c r="F8810" s="1" t="s">
        <v>32900</v>
      </c>
      <c r="G8810" s="1" t="s">
        <v>655</v>
      </c>
      <c r="H8810">
        <v>450004</v>
      </c>
      <c r="I8810" s="1" t="s">
        <v>41</v>
      </c>
      <c r="J8810">
        <v>10</v>
      </c>
    </row>
    <row r="8811" spans="1:10" hidden="1" x14ac:dyDescent="0.25">
      <c r="A8811" s="24" t="str">
        <f t="shared" si="139"/>
        <v>450006ARCELOR (BERTON SICARD)</v>
      </c>
      <c r="B8811" s="1">
        <v>450006</v>
      </c>
      <c r="C8811" s="1" t="s">
        <v>32898</v>
      </c>
      <c r="D8811" s="1" t="s">
        <v>78</v>
      </c>
      <c r="E8811" s="1" t="s">
        <v>3686</v>
      </c>
      <c r="F8811" s="1" t="s">
        <v>32900</v>
      </c>
      <c r="G8811" s="1" t="s">
        <v>655</v>
      </c>
      <c r="H8811">
        <v>450006</v>
      </c>
      <c r="I8811" s="1" t="s">
        <v>41</v>
      </c>
      <c r="J8811">
        <v>1</v>
      </c>
    </row>
    <row r="8812" spans="1:10" hidden="1" x14ac:dyDescent="0.25">
      <c r="A8812" s="24" t="str">
        <f t="shared" si="139"/>
        <v>450007ARCELOR (BERTON SICARD)</v>
      </c>
      <c r="B8812" s="1">
        <v>450007</v>
      </c>
      <c r="C8812" s="1" t="s">
        <v>32898</v>
      </c>
      <c r="D8812" s="1" t="s">
        <v>78</v>
      </c>
      <c r="E8812" s="1" t="s">
        <v>3687</v>
      </c>
      <c r="F8812" s="1" t="s">
        <v>32900</v>
      </c>
      <c r="G8812" s="1" t="s">
        <v>655</v>
      </c>
      <c r="H8812">
        <v>450007</v>
      </c>
      <c r="I8812" s="1" t="s">
        <v>41</v>
      </c>
      <c r="J8812">
        <v>1</v>
      </c>
    </row>
    <row r="8813" spans="1:10" hidden="1" x14ac:dyDescent="0.25">
      <c r="A8813" s="24" t="str">
        <f t="shared" si="139"/>
        <v>450011ARCELOR (BERTON SICARD)</v>
      </c>
      <c r="B8813" s="1">
        <v>450011</v>
      </c>
      <c r="C8813" s="1" t="s">
        <v>32898</v>
      </c>
      <c r="D8813" s="1" t="s">
        <v>78</v>
      </c>
      <c r="E8813" s="1" t="s">
        <v>3691</v>
      </c>
      <c r="F8813" s="1" t="s">
        <v>32900</v>
      </c>
      <c r="G8813" s="1" t="s">
        <v>655</v>
      </c>
      <c r="H8813">
        <v>450011</v>
      </c>
      <c r="I8813" s="1" t="s">
        <v>41</v>
      </c>
      <c r="J8813">
        <v>1</v>
      </c>
    </row>
    <row r="8814" spans="1:10" hidden="1" x14ac:dyDescent="0.25">
      <c r="A8814" s="24" t="str">
        <f t="shared" si="139"/>
        <v>450018ARCELOR (BERTON SICARD)</v>
      </c>
      <c r="B8814" s="1">
        <v>450018</v>
      </c>
      <c r="C8814" s="1" t="s">
        <v>32898</v>
      </c>
      <c r="D8814" s="1" t="s">
        <v>78</v>
      </c>
      <c r="E8814" s="1" t="s">
        <v>3694</v>
      </c>
      <c r="F8814" s="1" t="s">
        <v>32900</v>
      </c>
      <c r="G8814" s="1" t="s">
        <v>655</v>
      </c>
      <c r="H8814">
        <v>450018</v>
      </c>
      <c r="I8814" s="1" t="s">
        <v>41</v>
      </c>
      <c r="J8814">
        <v>1</v>
      </c>
    </row>
    <row r="8815" spans="1:10" hidden="1" x14ac:dyDescent="0.25">
      <c r="A8815" s="24" t="str">
        <f t="shared" si="139"/>
        <v>450019ARCELOR (BERTON SICARD)</v>
      </c>
      <c r="B8815" s="1">
        <v>450019</v>
      </c>
      <c r="C8815" s="1" t="s">
        <v>32898</v>
      </c>
      <c r="D8815" s="1" t="s">
        <v>78</v>
      </c>
      <c r="E8815" s="1" t="s">
        <v>3695</v>
      </c>
      <c r="F8815" s="1" t="s">
        <v>32900</v>
      </c>
      <c r="G8815" s="1" t="s">
        <v>655</v>
      </c>
      <c r="H8815">
        <v>450019</v>
      </c>
      <c r="I8815" s="1" t="s">
        <v>41</v>
      </c>
      <c r="J8815">
        <v>1</v>
      </c>
    </row>
    <row r="8816" spans="1:10" hidden="1" x14ac:dyDescent="0.25">
      <c r="A8816" s="24" t="str">
        <f t="shared" si="139"/>
        <v>450021ARCELOR (BERTON SICARD)</v>
      </c>
      <c r="B8816" s="1">
        <v>450021</v>
      </c>
      <c r="C8816" s="1" t="s">
        <v>32898</v>
      </c>
      <c r="D8816" s="1" t="s">
        <v>78</v>
      </c>
      <c r="E8816" s="1" t="s">
        <v>3697</v>
      </c>
      <c r="F8816" s="1" t="s">
        <v>32900</v>
      </c>
      <c r="G8816" s="1" t="s">
        <v>655</v>
      </c>
      <c r="H8816">
        <v>450021</v>
      </c>
      <c r="I8816" s="1" t="s">
        <v>41</v>
      </c>
      <c r="J8816">
        <v>1</v>
      </c>
    </row>
    <row r="8817" spans="1:10" hidden="1" x14ac:dyDescent="0.25">
      <c r="A8817" s="24" t="str">
        <f t="shared" si="139"/>
        <v>450022ARCELOR (BERTON SICARD)</v>
      </c>
      <c r="B8817" s="1">
        <v>450022</v>
      </c>
      <c r="C8817" s="1" t="s">
        <v>32898</v>
      </c>
      <c r="D8817" s="1" t="s">
        <v>78</v>
      </c>
      <c r="E8817" s="1" t="s">
        <v>3698</v>
      </c>
      <c r="F8817" s="1" t="s">
        <v>32900</v>
      </c>
      <c r="G8817" s="1" t="s">
        <v>655</v>
      </c>
      <c r="H8817">
        <v>450022</v>
      </c>
      <c r="I8817" s="1" t="s">
        <v>41</v>
      </c>
      <c r="J8817">
        <v>1</v>
      </c>
    </row>
    <row r="8818" spans="1:10" hidden="1" x14ac:dyDescent="0.25">
      <c r="A8818" s="24" t="str">
        <f t="shared" si="139"/>
        <v>450023ARCELOR (BERTON SICARD)</v>
      </c>
      <c r="B8818" s="1">
        <v>450023</v>
      </c>
      <c r="C8818" s="1" t="s">
        <v>32898</v>
      </c>
      <c r="D8818" s="1" t="s">
        <v>78</v>
      </c>
      <c r="E8818" s="1" t="s">
        <v>3699</v>
      </c>
      <c r="F8818" s="1" t="s">
        <v>32900</v>
      </c>
      <c r="G8818" s="1" t="s">
        <v>655</v>
      </c>
      <c r="H8818">
        <v>450023</v>
      </c>
      <c r="I8818" s="1" t="s">
        <v>41</v>
      </c>
      <c r="J8818">
        <v>1</v>
      </c>
    </row>
    <row r="8819" spans="1:10" hidden="1" x14ac:dyDescent="0.25">
      <c r="A8819" s="24" t="str">
        <f t="shared" si="139"/>
        <v>450026ARCELOR (BERTON SICARD)</v>
      </c>
      <c r="B8819" s="1">
        <v>450026</v>
      </c>
      <c r="C8819" s="1" t="s">
        <v>32898</v>
      </c>
      <c r="D8819" s="1" t="s">
        <v>78</v>
      </c>
      <c r="E8819" s="1" t="s">
        <v>3254</v>
      </c>
      <c r="F8819" s="1" t="s">
        <v>32900</v>
      </c>
      <c r="G8819" s="1" t="s">
        <v>655</v>
      </c>
      <c r="H8819">
        <v>450026</v>
      </c>
      <c r="I8819" s="1" t="s">
        <v>41</v>
      </c>
      <c r="J8819">
        <v>10</v>
      </c>
    </row>
    <row r="8820" spans="1:10" hidden="1" x14ac:dyDescent="0.25">
      <c r="A8820" s="24" t="str">
        <f t="shared" si="139"/>
        <v>450029ARCELOR (BERTON SICARD)</v>
      </c>
      <c r="B8820" s="1">
        <v>450029</v>
      </c>
      <c r="C8820" s="1" t="s">
        <v>32898</v>
      </c>
      <c r="D8820" s="1" t="s">
        <v>78</v>
      </c>
      <c r="E8820" s="1" t="s">
        <v>3702</v>
      </c>
      <c r="F8820" s="1" t="s">
        <v>32900</v>
      </c>
      <c r="G8820" s="1" t="s">
        <v>655</v>
      </c>
      <c r="H8820">
        <v>450029</v>
      </c>
      <c r="I8820" s="1" t="s">
        <v>41</v>
      </c>
      <c r="J8820">
        <v>10</v>
      </c>
    </row>
    <row r="8821" spans="1:10" hidden="1" x14ac:dyDescent="0.25">
      <c r="A8821" s="24" t="str">
        <f t="shared" si="139"/>
        <v>450030ARCELOR (BERTON SICARD)</v>
      </c>
      <c r="B8821" s="1">
        <v>450030</v>
      </c>
      <c r="C8821" s="1" t="s">
        <v>32898</v>
      </c>
      <c r="D8821" s="1" t="s">
        <v>78</v>
      </c>
      <c r="E8821" s="1" t="s">
        <v>3703</v>
      </c>
      <c r="F8821" s="1" t="s">
        <v>32900</v>
      </c>
      <c r="G8821" s="1" t="s">
        <v>655</v>
      </c>
      <c r="H8821">
        <v>450030</v>
      </c>
      <c r="I8821" s="1" t="s">
        <v>41</v>
      </c>
      <c r="J8821">
        <v>1</v>
      </c>
    </row>
    <row r="8822" spans="1:10" hidden="1" x14ac:dyDescent="0.25">
      <c r="A8822" s="24" t="str">
        <f t="shared" si="139"/>
        <v>450040ARCELOR (BERTON SICARD)</v>
      </c>
      <c r="B8822" s="1">
        <v>450040</v>
      </c>
      <c r="C8822" s="1" t="s">
        <v>32898</v>
      </c>
      <c r="D8822" s="1" t="s">
        <v>78</v>
      </c>
      <c r="E8822" s="1" t="s">
        <v>3704</v>
      </c>
      <c r="F8822" s="1" t="s">
        <v>32900</v>
      </c>
      <c r="G8822" s="1" t="s">
        <v>655</v>
      </c>
      <c r="H8822">
        <v>450040</v>
      </c>
      <c r="I8822" s="1" t="s">
        <v>41</v>
      </c>
      <c r="J8822">
        <v>1</v>
      </c>
    </row>
    <row r="8823" spans="1:10" hidden="1" x14ac:dyDescent="0.25">
      <c r="A8823" s="24" t="str">
        <f t="shared" si="139"/>
        <v>450080ARCELOR (BERTON SICARD)</v>
      </c>
      <c r="B8823" s="1">
        <v>450080</v>
      </c>
      <c r="C8823" s="1" t="s">
        <v>32898</v>
      </c>
      <c r="D8823" s="1" t="s">
        <v>78</v>
      </c>
      <c r="E8823" s="1" t="s">
        <v>3705</v>
      </c>
      <c r="F8823" s="1" t="s">
        <v>32900</v>
      </c>
      <c r="G8823" s="1" t="s">
        <v>655</v>
      </c>
      <c r="H8823">
        <v>450080</v>
      </c>
      <c r="I8823" s="1" t="s">
        <v>41</v>
      </c>
      <c r="J8823">
        <v>1</v>
      </c>
    </row>
    <row r="8824" spans="1:10" hidden="1" x14ac:dyDescent="0.25">
      <c r="A8824" s="24" t="str">
        <f t="shared" si="139"/>
        <v>450084ARCELOR (BERTON SICARD)</v>
      </c>
      <c r="B8824" s="1">
        <v>450084</v>
      </c>
      <c r="C8824" s="1" t="s">
        <v>32898</v>
      </c>
      <c r="D8824" s="1" t="s">
        <v>78</v>
      </c>
      <c r="E8824" s="1" t="s">
        <v>3706</v>
      </c>
      <c r="F8824" s="1" t="s">
        <v>32900</v>
      </c>
      <c r="G8824" s="1" t="s">
        <v>655</v>
      </c>
      <c r="H8824">
        <v>450084</v>
      </c>
      <c r="I8824" s="1" t="s">
        <v>41</v>
      </c>
      <c r="J8824">
        <v>1</v>
      </c>
    </row>
    <row r="8825" spans="1:10" hidden="1" x14ac:dyDescent="0.25">
      <c r="A8825" s="24" t="str">
        <f t="shared" si="139"/>
        <v>450086ARCELOR (BERTON SICARD)</v>
      </c>
      <c r="B8825" s="1">
        <v>450086</v>
      </c>
      <c r="C8825" s="1" t="s">
        <v>32898</v>
      </c>
      <c r="D8825" s="1" t="s">
        <v>78</v>
      </c>
      <c r="E8825" s="1" t="s">
        <v>3707</v>
      </c>
      <c r="F8825" s="1" t="s">
        <v>32900</v>
      </c>
      <c r="G8825" s="1" t="s">
        <v>655</v>
      </c>
      <c r="H8825">
        <v>450086</v>
      </c>
      <c r="I8825" s="1" t="s">
        <v>41</v>
      </c>
      <c r="J8825">
        <v>1</v>
      </c>
    </row>
    <row r="8826" spans="1:10" hidden="1" x14ac:dyDescent="0.25">
      <c r="A8826" s="24" t="str">
        <f t="shared" si="139"/>
        <v>450087ARCELOR (BERTON SICARD)</v>
      </c>
      <c r="B8826" s="1">
        <v>450087</v>
      </c>
      <c r="C8826" s="1" t="s">
        <v>32898</v>
      </c>
      <c r="D8826" s="1" t="s">
        <v>78</v>
      </c>
      <c r="E8826" s="1" t="s">
        <v>3707</v>
      </c>
      <c r="F8826" s="1" t="s">
        <v>32900</v>
      </c>
      <c r="G8826" s="1" t="s">
        <v>655</v>
      </c>
      <c r="H8826">
        <v>450087</v>
      </c>
      <c r="I8826" s="1" t="s">
        <v>41</v>
      </c>
      <c r="J8826">
        <v>1</v>
      </c>
    </row>
    <row r="8827" spans="1:10" hidden="1" x14ac:dyDescent="0.25">
      <c r="A8827" s="24" t="str">
        <f t="shared" si="139"/>
        <v>450109ARCELOR (BERTON SICARD)</v>
      </c>
      <c r="B8827" s="1">
        <v>450109</v>
      </c>
      <c r="C8827" s="1" t="s">
        <v>32898</v>
      </c>
      <c r="D8827" s="1" t="s">
        <v>78</v>
      </c>
      <c r="E8827" s="1" t="s">
        <v>3721</v>
      </c>
      <c r="F8827" s="1" t="s">
        <v>32900</v>
      </c>
      <c r="G8827" s="1" t="s">
        <v>655</v>
      </c>
      <c r="H8827">
        <v>450109</v>
      </c>
      <c r="I8827" s="1" t="s">
        <v>41</v>
      </c>
      <c r="J8827">
        <v>1</v>
      </c>
    </row>
    <row r="8828" spans="1:10" hidden="1" x14ac:dyDescent="0.25">
      <c r="A8828" s="24" t="str">
        <f t="shared" si="139"/>
        <v>450121ARCELOR (BERTON SICARD)</v>
      </c>
      <c r="B8828" s="1">
        <v>450121</v>
      </c>
      <c r="C8828" s="1" t="s">
        <v>32898</v>
      </c>
      <c r="D8828" s="1" t="s">
        <v>78</v>
      </c>
      <c r="E8828" s="1" t="s">
        <v>3733</v>
      </c>
      <c r="F8828" s="1" t="s">
        <v>32900</v>
      </c>
      <c r="G8828" s="1" t="s">
        <v>655</v>
      </c>
      <c r="H8828">
        <v>450121</v>
      </c>
      <c r="I8828" s="1" t="s">
        <v>41</v>
      </c>
      <c r="J8828">
        <v>1</v>
      </c>
    </row>
    <row r="8829" spans="1:10" hidden="1" x14ac:dyDescent="0.25">
      <c r="A8829" s="24" t="str">
        <f t="shared" si="139"/>
        <v>450122ARCELOR (BERTON SICARD)</v>
      </c>
      <c r="B8829" s="1">
        <v>450122</v>
      </c>
      <c r="C8829" s="1" t="s">
        <v>32898</v>
      </c>
      <c r="D8829" s="1" t="s">
        <v>78</v>
      </c>
      <c r="E8829" s="1" t="s">
        <v>3734</v>
      </c>
      <c r="F8829" s="1" t="s">
        <v>32900</v>
      </c>
      <c r="G8829" s="1" t="s">
        <v>655</v>
      </c>
      <c r="H8829">
        <v>450122</v>
      </c>
      <c r="I8829" s="1" t="s">
        <v>41</v>
      </c>
      <c r="J8829">
        <v>1</v>
      </c>
    </row>
    <row r="8830" spans="1:10" hidden="1" x14ac:dyDescent="0.25">
      <c r="A8830" s="24" t="str">
        <f t="shared" si="139"/>
        <v>450126ARCELOR (BERTON SICARD)</v>
      </c>
      <c r="B8830" s="1">
        <v>450126</v>
      </c>
      <c r="C8830" s="1" t="s">
        <v>32898</v>
      </c>
      <c r="D8830" s="1" t="s">
        <v>78</v>
      </c>
      <c r="E8830" s="1" t="s">
        <v>3738</v>
      </c>
      <c r="F8830" s="1" t="s">
        <v>32900</v>
      </c>
      <c r="G8830" s="1" t="s">
        <v>655</v>
      </c>
      <c r="H8830">
        <v>450126</v>
      </c>
      <c r="I8830" s="1" t="s">
        <v>41</v>
      </c>
      <c r="J8830">
        <v>1</v>
      </c>
    </row>
    <row r="8831" spans="1:10" hidden="1" x14ac:dyDescent="0.25">
      <c r="A8831" s="24" t="str">
        <f t="shared" si="139"/>
        <v>450128ARCELOR (BERTON SICARD)</v>
      </c>
      <c r="B8831" s="1">
        <v>450128</v>
      </c>
      <c r="C8831" s="1" t="s">
        <v>32898</v>
      </c>
      <c r="D8831" s="1" t="s">
        <v>78</v>
      </c>
      <c r="E8831" s="1" t="s">
        <v>3739</v>
      </c>
      <c r="F8831" s="1" t="s">
        <v>32900</v>
      </c>
      <c r="G8831" s="1" t="s">
        <v>655</v>
      </c>
      <c r="H8831">
        <v>450128</v>
      </c>
      <c r="I8831" s="1" t="s">
        <v>41</v>
      </c>
      <c r="J8831">
        <v>1</v>
      </c>
    </row>
    <row r="8832" spans="1:10" hidden="1" x14ac:dyDescent="0.25">
      <c r="A8832" s="24" t="str">
        <f t="shared" si="139"/>
        <v>450133ARCELOR (BERTON SICARD)</v>
      </c>
      <c r="B8832" s="1">
        <v>450133</v>
      </c>
      <c r="C8832" s="1" t="s">
        <v>32898</v>
      </c>
      <c r="D8832" s="1" t="s">
        <v>78</v>
      </c>
      <c r="E8832" s="1" t="s">
        <v>3743</v>
      </c>
      <c r="F8832" s="1" t="s">
        <v>32900</v>
      </c>
      <c r="G8832" s="1" t="s">
        <v>655</v>
      </c>
      <c r="H8832">
        <v>450133</v>
      </c>
      <c r="I8832" s="1" t="s">
        <v>41</v>
      </c>
      <c r="J8832">
        <v>1</v>
      </c>
    </row>
    <row r="8833" spans="1:10" hidden="1" x14ac:dyDescent="0.25">
      <c r="A8833" s="24" t="str">
        <f t="shared" si="139"/>
        <v>450134ARCELOR (BERTON SICARD)</v>
      </c>
      <c r="B8833" s="1">
        <v>450134</v>
      </c>
      <c r="C8833" s="1" t="s">
        <v>32898</v>
      </c>
      <c r="D8833" s="1" t="s">
        <v>78</v>
      </c>
      <c r="E8833" s="1" t="s">
        <v>3744</v>
      </c>
      <c r="F8833" s="1" t="s">
        <v>32900</v>
      </c>
      <c r="G8833" s="1" t="s">
        <v>655</v>
      </c>
      <c r="H8833">
        <v>450134</v>
      </c>
      <c r="I8833" s="1" t="s">
        <v>41</v>
      </c>
      <c r="J8833">
        <v>1</v>
      </c>
    </row>
    <row r="8834" spans="1:10" hidden="1" x14ac:dyDescent="0.25">
      <c r="A8834" s="24" t="str">
        <f t="shared" si="139"/>
        <v>450135ARCELOR (BERTON SICARD)</v>
      </c>
      <c r="B8834" s="1">
        <v>450135</v>
      </c>
      <c r="C8834" s="1" t="s">
        <v>32898</v>
      </c>
      <c r="D8834" s="1" t="s">
        <v>78</v>
      </c>
      <c r="E8834" s="1" t="s">
        <v>3745</v>
      </c>
      <c r="F8834" s="1" t="s">
        <v>32900</v>
      </c>
      <c r="G8834" s="1" t="s">
        <v>655</v>
      </c>
      <c r="H8834">
        <v>450135</v>
      </c>
      <c r="I8834" s="1" t="s">
        <v>41</v>
      </c>
      <c r="J8834">
        <v>1</v>
      </c>
    </row>
    <row r="8835" spans="1:10" hidden="1" x14ac:dyDescent="0.25">
      <c r="A8835" s="24" t="str">
        <f t="shared" si="139"/>
        <v>450140ARCELOR (BERTON SICARD)</v>
      </c>
      <c r="B8835" s="1">
        <v>450140</v>
      </c>
      <c r="C8835" s="1" t="s">
        <v>32898</v>
      </c>
      <c r="D8835" s="1" t="s">
        <v>78</v>
      </c>
      <c r="E8835" s="1" t="s">
        <v>3746</v>
      </c>
      <c r="F8835" s="1" t="s">
        <v>32900</v>
      </c>
      <c r="G8835" s="1" t="s">
        <v>655</v>
      </c>
      <c r="H8835">
        <v>450140</v>
      </c>
      <c r="I8835" s="1" t="s">
        <v>41</v>
      </c>
      <c r="J8835">
        <v>1</v>
      </c>
    </row>
    <row r="8836" spans="1:10" hidden="1" x14ac:dyDescent="0.25">
      <c r="A8836" s="24" t="str">
        <f t="shared" si="139"/>
        <v>450141ARCELOR (BERTON SICARD)</v>
      </c>
      <c r="B8836" s="1">
        <v>450141</v>
      </c>
      <c r="C8836" s="1" t="s">
        <v>32898</v>
      </c>
      <c r="D8836" s="1" t="s">
        <v>78</v>
      </c>
      <c r="E8836" s="1" t="s">
        <v>3747</v>
      </c>
      <c r="F8836" s="1" t="s">
        <v>32900</v>
      </c>
      <c r="G8836" s="1" t="s">
        <v>655</v>
      </c>
      <c r="H8836">
        <v>450141</v>
      </c>
      <c r="I8836" s="1" t="s">
        <v>41</v>
      </c>
      <c r="J8836">
        <v>1</v>
      </c>
    </row>
    <row r="8837" spans="1:10" hidden="1" x14ac:dyDescent="0.25">
      <c r="A8837" s="24" t="str">
        <f t="shared" si="139"/>
        <v>450142ARCELOR (BERTON SICARD)</v>
      </c>
      <c r="B8837" s="1">
        <v>450142</v>
      </c>
      <c r="C8837" s="1" t="s">
        <v>32898</v>
      </c>
      <c r="D8837" s="1" t="s">
        <v>78</v>
      </c>
      <c r="E8837" s="1" t="s">
        <v>3748</v>
      </c>
      <c r="F8837" s="1" t="s">
        <v>32900</v>
      </c>
      <c r="G8837" s="1" t="s">
        <v>655</v>
      </c>
      <c r="H8837">
        <v>450142</v>
      </c>
      <c r="I8837" s="1" t="s">
        <v>41</v>
      </c>
      <c r="J8837">
        <v>2</v>
      </c>
    </row>
    <row r="8838" spans="1:10" hidden="1" x14ac:dyDescent="0.25">
      <c r="A8838" s="24" t="str">
        <f t="shared" si="139"/>
        <v>450143ARCELOR (BERTON SICARD)</v>
      </c>
      <c r="B8838" s="1">
        <v>450143</v>
      </c>
      <c r="C8838" s="1" t="s">
        <v>32898</v>
      </c>
      <c r="D8838" s="1" t="s">
        <v>78</v>
      </c>
      <c r="E8838" s="1" t="s">
        <v>3749</v>
      </c>
      <c r="F8838" s="1" t="s">
        <v>32900</v>
      </c>
      <c r="G8838" s="1" t="s">
        <v>655</v>
      </c>
      <c r="H8838">
        <v>450143</v>
      </c>
      <c r="I8838" s="1" t="s">
        <v>41</v>
      </c>
      <c r="J8838">
        <v>1</v>
      </c>
    </row>
    <row r="8839" spans="1:10" hidden="1" x14ac:dyDescent="0.25">
      <c r="A8839" s="24" t="str">
        <f t="shared" si="139"/>
        <v>450146ARCELOR (BERTON SICARD)</v>
      </c>
      <c r="B8839" s="1">
        <v>450146</v>
      </c>
      <c r="C8839" s="1" t="s">
        <v>32898</v>
      </c>
      <c r="D8839" s="1" t="s">
        <v>78</v>
      </c>
      <c r="E8839" s="1" t="s">
        <v>3269</v>
      </c>
      <c r="F8839" s="1" t="s">
        <v>32900</v>
      </c>
      <c r="G8839" s="1" t="s">
        <v>655</v>
      </c>
      <c r="H8839">
        <v>450146</v>
      </c>
      <c r="I8839" s="1" t="s">
        <v>41</v>
      </c>
      <c r="J8839">
        <v>1</v>
      </c>
    </row>
    <row r="8840" spans="1:10" hidden="1" x14ac:dyDescent="0.25">
      <c r="A8840" s="24" t="str">
        <f t="shared" si="139"/>
        <v>450150ARCELOR (BERTON SICARD)</v>
      </c>
      <c r="B8840" s="1">
        <v>450150</v>
      </c>
      <c r="C8840" s="1" t="s">
        <v>32898</v>
      </c>
      <c r="D8840" s="1" t="s">
        <v>78</v>
      </c>
      <c r="E8840" s="1" t="s">
        <v>3753</v>
      </c>
      <c r="F8840" s="1" t="s">
        <v>32900</v>
      </c>
      <c r="G8840" s="1" t="s">
        <v>655</v>
      </c>
      <c r="H8840">
        <v>450150</v>
      </c>
      <c r="I8840" s="1" t="s">
        <v>41</v>
      </c>
      <c r="J8840">
        <v>1</v>
      </c>
    </row>
    <row r="8841" spans="1:10" hidden="1" x14ac:dyDescent="0.25">
      <c r="A8841" s="24" t="str">
        <f t="shared" si="139"/>
        <v>450153ARCELOR (BERTON SICARD)</v>
      </c>
      <c r="B8841" s="1">
        <v>450153</v>
      </c>
      <c r="C8841" s="1" t="s">
        <v>32898</v>
      </c>
      <c r="D8841" s="1" t="s">
        <v>78</v>
      </c>
      <c r="E8841" s="1" t="s">
        <v>3754</v>
      </c>
      <c r="F8841" s="1" t="s">
        <v>32900</v>
      </c>
      <c r="G8841" s="1" t="s">
        <v>655</v>
      </c>
      <c r="H8841">
        <v>450153</v>
      </c>
      <c r="I8841" s="1" t="s">
        <v>41</v>
      </c>
      <c r="J8841">
        <v>1</v>
      </c>
    </row>
    <row r="8842" spans="1:10" hidden="1" x14ac:dyDescent="0.25">
      <c r="A8842" s="24" t="str">
        <f t="shared" si="139"/>
        <v>450157ARCELOR (BERTON SICARD)</v>
      </c>
      <c r="B8842" s="1">
        <v>450157</v>
      </c>
      <c r="C8842" s="1" t="s">
        <v>32898</v>
      </c>
      <c r="D8842" s="1" t="s">
        <v>78</v>
      </c>
      <c r="E8842" s="1" t="s">
        <v>3757</v>
      </c>
      <c r="F8842" s="1" t="s">
        <v>32900</v>
      </c>
      <c r="G8842" s="1" t="s">
        <v>655</v>
      </c>
      <c r="H8842">
        <v>450157</v>
      </c>
      <c r="I8842" s="1" t="s">
        <v>41</v>
      </c>
      <c r="J8842">
        <v>1</v>
      </c>
    </row>
    <row r="8843" spans="1:10" hidden="1" x14ac:dyDescent="0.25">
      <c r="A8843" s="24" t="str">
        <f t="shared" si="139"/>
        <v>450158ARCELOR (BERTON SICARD)</v>
      </c>
      <c r="B8843" s="1">
        <v>450158</v>
      </c>
      <c r="C8843" s="1" t="s">
        <v>32898</v>
      </c>
      <c r="D8843" s="1" t="s">
        <v>78</v>
      </c>
      <c r="E8843" s="1" t="s">
        <v>3758</v>
      </c>
      <c r="F8843" s="1" t="s">
        <v>32900</v>
      </c>
      <c r="G8843" s="1" t="s">
        <v>655</v>
      </c>
      <c r="H8843">
        <v>450158</v>
      </c>
      <c r="I8843" s="1" t="s">
        <v>41</v>
      </c>
      <c r="J8843">
        <v>1</v>
      </c>
    </row>
    <row r="8844" spans="1:10" hidden="1" x14ac:dyDescent="0.25">
      <c r="A8844" s="24" t="str">
        <f t="shared" ref="A8844:A8907" si="140">B8844&amp;F8844</f>
        <v>450159ARCELOR (BERTON SICARD)</v>
      </c>
      <c r="B8844" s="1">
        <v>450159</v>
      </c>
      <c r="C8844" s="1" t="s">
        <v>32898</v>
      </c>
      <c r="D8844" s="1" t="s">
        <v>78</v>
      </c>
      <c r="E8844" s="1" t="s">
        <v>3759</v>
      </c>
      <c r="F8844" s="1" t="s">
        <v>32900</v>
      </c>
      <c r="G8844" s="1" t="s">
        <v>655</v>
      </c>
      <c r="H8844">
        <v>450159</v>
      </c>
      <c r="I8844" s="1" t="s">
        <v>41</v>
      </c>
      <c r="J8844">
        <v>1</v>
      </c>
    </row>
    <row r="8845" spans="1:10" hidden="1" x14ac:dyDescent="0.25">
      <c r="A8845" s="24" t="str">
        <f t="shared" si="140"/>
        <v>450160ARCELOR (BERTON SICARD)</v>
      </c>
      <c r="B8845" s="1">
        <v>450160</v>
      </c>
      <c r="C8845" s="1" t="s">
        <v>32898</v>
      </c>
      <c r="D8845" s="1" t="s">
        <v>78</v>
      </c>
      <c r="E8845" s="1" t="s">
        <v>3760</v>
      </c>
      <c r="F8845" s="1" t="s">
        <v>32900</v>
      </c>
      <c r="G8845" s="1" t="s">
        <v>655</v>
      </c>
      <c r="H8845">
        <v>450160</v>
      </c>
      <c r="I8845" s="1" t="s">
        <v>41</v>
      </c>
      <c r="J8845">
        <v>1</v>
      </c>
    </row>
    <row r="8846" spans="1:10" hidden="1" x14ac:dyDescent="0.25">
      <c r="A8846" s="24" t="str">
        <f t="shared" si="140"/>
        <v>453001ARCELOR (BERTON SICARD)</v>
      </c>
      <c r="B8846" s="1">
        <v>453001</v>
      </c>
      <c r="C8846" s="1" t="s">
        <v>32898</v>
      </c>
      <c r="D8846" s="1" t="s">
        <v>78</v>
      </c>
      <c r="E8846" s="1" t="s">
        <v>3761</v>
      </c>
      <c r="F8846" s="1" t="s">
        <v>32900</v>
      </c>
      <c r="G8846" s="1" t="s">
        <v>655</v>
      </c>
      <c r="H8846">
        <v>453001</v>
      </c>
      <c r="I8846" s="1" t="s">
        <v>41</v>
      </c>
      <c r="J8846">
        <v>1</v>
      </c>
    </row>
    <row r="8847" spans="1:10" hidden="1" x14ac:dyDescent="0.25">
      <c r="A8847" s="24" t="str">
        <f t="shared" si="140"/>
        <v>453003ARCELOR (BERTON SICARD)</v>
      </c>
      <c r="B8847" s="1">
        <v>453003</v>
      </c>
      <c r="C8847" s="1" t="s">
        <v>32898</v>
      </c>
      <c r="D8847" s="1" t="s">
        <v>78</v>
      </c>
      <c r="E8847" s="1" t="s">
        <v>3762</v>
      </c>
      <c r="F8847" s="1" t="s">
        <v>32900</v>
      </c>
      <c r="G8847" s="1" t="s">
        <v>655</v>
      </c>
      <c r="H8847">
        <v>453003</v>
      </c>
      <c r="I8847" s="1" t="s">
        <v>41</v>
      </c>
      <c r="J8847">
        <v>1</v>
      </c>
    </row>
    <row r="8848" spans="1:10" hidden="1" x14ac:dyDescent="0.25">
      <c r="A8848" s="24" t="str">
        <f t="shared" si="140"/>
        <v>460001ARCELOR (BERTON SICARD)</v>
      </c>
      <c r="B8848" s="1">
        <v>460001</v>
      </c>
      <c r="C8848" s="1" t="s">
        <v>32898</v>
      </c>
      <c r="D8848" s="1" t="s">
        <v>78</v>
      </c>
      <c r="E8848" s="1" t="s">
        <v>3765</v>
      </c>
      <c r="F8848" s="1" t="s">
        <v>32900</v>
      </c>
      <c r="G8848" s="1" t="s">
        <v>655</v>
      </c>
      <c r="H8848">
        <v>460001</v>
      </c>
      <c r="I8848" s="1" t="s">
        <v>41</v>
      </c>
      <c r="J8848">
        <v>2</v>
      </c>
    </row>
    <row r="8849" spans="1:10" hidden="1" x14ac:dyDescent="0.25">
      <c r="A8849" s="24" t="str">
        <f t="shared" si="140"/>
        <v>460046ARCELOR (BERTON SICARD)</v>
      </c>
      <c r="B8849" s="1">
        <v>460046</v>
      </c>
      <c r="C8849" s="1" t="s">
        <v>32898</v>
      </c>
      <c r="D8849" s="1" t="s">
        <v>78</v>
      </c>
      <c r="E8849" s="1" t="s">
        <v>2408</v>
      </c>
      <c r="F8849" s="1" t="s">
        <v>32900</v>
      </c>
      <c r="G8849" s="1" t="s">
        <v>655</v>
      </c>
      <c r="H8849">
        <v>460046</v>
      </c>
      <c r="I8849" s="1" t="s">
        <v>41</v>
      </c>
      <c r="J8849">
        <v>4</v>
      </c>
    </row>
    <row r="8850" spans="1:10" hidden="1" x14ac:dyDescent="0.25">
      <c r="A8850" s="24" t="str">
        <f t="shared" si="140"/>
        <v>460051ARCELOR (BERTON SICARD)</v>
      </c>
      <c r="B8850" s="1">
        <v>460051</v>
      </c>
      <c r="C8850" s="1" t="s">
        <v>32898</v>
      </c>
      <c r="D8850" s="1" t="s">
        <v>78</v>
      </c>
      <c r="E8850" s="1" t="s">
        <v>3787</v>
      </c>
      <c r="F8850" s="1" t="s">
        <v>32900</v>
      </c>
      <c r="G8850" s="1" t="s">
        <v>655</v>
      </c>
      <c r="H8850">
        <v>460051</v>
      </c>
      <c r="I8850" s="1" t="s">
        <v>41</v>
      </c>
      <c r="J8850">
        <v>60</v>
      </c>
    </row>
    <row r="8851" spans="1:10" hidden="1" x14ac:dyDescent="0.25">
      <c r="A8851" s="24" t="str">
        <f t="shared" si="140"/>
        <v>460053ARCELOR (BERTON SICARD)</v>
      </c>
      <c r="B8851" s="1">
        <v>460053</v>
      </c>
      <c r="C8851" s="1" t="s">
        <v>32898</v>
      </c>
      <c r="D8851" s="1" t="s">
        <v>78</v>
      </c>
      <c r="E8851" s="1" t="s">
        <v>3788</v>
      </c>
      <c r="F8851" s="1" t="s">
        <v>32900</v>
      </c>
      <c r="G8851" s="1" t="s">
        <v>655</v>
      </c>
      <c r="H8851">
        <v>460053</v>
      </c>
      <c r="I8851" s="1" t="s">
        <v>41</v>
      </c>
      <c r="J8851">
        <v>60</v>
      </c>
    </row>
    <row r="8852" spans="1:10" hidden="1" x14ac:dyDescent="0.25">
      <c r="A8852" s="24" t="str">
        <f t="shared" si="140"/>
        <v>460059ARCELOR (BERTON SICARD)</v>
      </c>
      <c r="B8852" s="1">
        <v>460059</v>
      </c>
      <c r="C8852" s="1" t="s">
        <v>32898</v>
      </c>
      <c r="D8852" s="1" t="s">
        <v>78</v>
      </c>
      <c r="E8852" s="1" t="s">
        <v>3792</v>
      </c>
      <c r="F8852" s="1" t="s">
        <v>32900</v>
      </c>
      <c r="G8852" s="1" t="s">
        <v>655</v>
      </c>
      <c r="H8852">
        <v>460059</v>
      </c>
      <c r="I8852" s="1" t="s">
        <v>41</v>
      </c>
      <c r="J8852">
        <v>1</v>
      </c>
    </row>
    <row r="8853" spans="1:10" hidden="1" x14ac:dyDescent="0.25">
      <c r="A8853" s="24" t="str">
        <f t="shared" si="140"/>
        <v>460060ARCELOR (BERTON SICARD)</v>
      </c>
      <c r="B8853" s="1">
        <v>460060</v>
      </c>
      <c r="C8853" s="1" t="s">
        <v>32898</v>
      </c>
      <c r="D8853" s="1" t="s">
        <v>78</v>
      </c>
      <c r="E8853" s="1" t="s">
        <v>3793</v>
      </c>
      <c r="F8853" s="1" t="s">
        <v>32900</v>
      </c>
      <c r="G8853" s="1" t="s">
        <v>655</v>
      </c>
      <c r="H8853">
        <v>460060</v>
      </c>
      <c r="I8853" s="1" t="s">
        <v>41</v>
      </c>
      <c r="J8853">
        <v>1</v>
      </c>
    </row>
    <row r="8854" spans="1:10" hidden="1" x14ac:dyDescent="0.25">
      <c r="A8854" s="24" t="str">
        <f t="shared" si="140"/>
        <v>460061ARCELOR (BERTON SICARD)</v>
      </c>
      <c r="B8854" s="1">
        <v>460061</v>
      </c>
      <c r="C8854" s="1" t="s">
        <v>32898</v>
      </c>
      <c r="D8854" s="1" t="s">
        <v>78</v>
      </c>
      <c r="E8854" s="1" t="s">
        <v>3794</v>
      </c>
      <c r="F8854" s="1" t="s">
        <v>32900</v>
      </c>
      <c r="G8854" s="1" t="s">
        <v>655</v>
      </c>
      <c r="H8854">
        <v>460061</v>
      </c>
      <c r="I8854" s="1" t="s">
        <v>41</v>
      </c>
      <c r="J8854">
        <v>20</v>
      </c>
    </row>
    <row r="8855" spans="1:10" hidden="1" x14ac:dyDescent="0.25">
      <c r="A8855" s="24" t="str">
        <f t="shared" si="140"/>
        <v>460066ARCELOR (BERTON SICARD)</v>
      </c>
      <c r="B8855" s="1">
        <v>460066</v>
      </c>
      <c r="C8855" s="1" t="s">
        <v>32898</v>
      </c>
      <c r="D8855" s="1" t="s">
        <v>78</v>
      </c>
      <c r="E8855" s="1" t="s">
        <v>3797</v>
      </c>
      <c r="F8855" s="1" t="s">
        <v>32900</v>
      </c>
      <c r="G8855" s="1" t="s">
        <v>655</v>
      </c>
      <c r="H8855">
        <v>460066</v>
      </c>
      <c r="I8855" s="1" t="s">
        <v>41</v>
      </c>
      <c r="J8855">
        <v>1</v>
      </c>
    </row>
    <row r="8856" spans="1:10" hidden="1" x14ac:dyDescent="0.25">
      <c r="A8856" s="24" t="str">
        <f t="shared" si="140"/>
        <v>460083ARCELOR (BERTON SICARD)</v>
      </c>
      <c r="B8856" s="1">
        <v>460083</v>
      </c>
      <c r="C8856" s="1" t="s">
        <v>32898</v>
      </c>
      <c r="D8856" s="1" t="s">
        <v>78</v>
      </c>
      <c r="E8856" s="1" t="s">
        <v>3798</v>
      </c>
      <c r="F8856" s="1" t="s">
        <v>32900</v>
      </c>
      <c r="G8856" s="1" t="s">
        <v>655</v>
      </c>
      <c r="H8856">
        <v>460083</v>
      </c>
      <c r="I8856" s="1" t="s">
        <v>41</v>
      </c>
      <c r="J8856">
        <v>1</v>
      </c>
    </row>
    <row r="8857" spans="1:10" hidden="1" x14ac:dyDescent="0.25">
      <c r="A8857" s="24" t="str">
        <f t="shared" si="140"/>
        <v>460084ARCELOR (BERTON SICARD)</v>
      </c>
      <c r="B8857" s="1">
        <v>460084</v>
      </c>
      <c r="C8857" s="1" t="s">
        <v>32898</v>
      </c>
      <c r="D8857" s="1" t="s">
        <v>78</v>
      </c>
      <c r="E8857" s="1" t="s">
        <v>3799</v>
      </c>
      <c r="F8857" s="1" t="s">
        <v>32900</v>
      </c>
      <c r="G8857" s="1" t="s">
        <v>655</v>
      </c>
      <c r="H8857">
        <v>460084</v>
      </c>
      <c r="I8857" s="1" t="s">
        <v>41</v>
      </c>
      <c r="J8857">
        <v>1</v>
      </c>
    </row>
    <row r="8858" spans="1:10" hidden="1" x14ac:dyDescent="0.25">
      <c r="A8858" s="24" t="str">
        <f t="shared" si="140"/>
        <v>460085ARCELOR (BERTON SICARD)</v>
      </c>
      <c r="B8858" s="1">
        <v>460085</v>
      </c>
      <c r="C8858" s="1" t="s">
        <v>32898</v>
      </c>
      <c r="D8858" s="1" t="s">
        <v>78</v>
      </c>
      <c r="E8858" s="1" t="s">
        <v>3800</v>
      </c>
      <c r="F8858" s="1" t="s">
        <v>32900</v>
      </c>
      <c r="G8858" s="1" t="s">
        <v>655</v>
      </c>
      <c r="H8858">
        <v>460085</v>
      </c>
      <c r="I8858" s="1" t="s">
        <v>41</v>
      </c>
      <c r="J8858">
        <v>1</v>
      </c>
    </row>
    <row r="8859" spans="1:10" hidden="1" x14ac:dyDescent="0.25">
      <c r="A8859" s="24" t="str">
        <f t="shared" si="140"/>
        <v>460086ARCELOR (BERTON SICARD)</v>
      </c>
      <c r="B8859" s="1">
        <v>460086</v>
      </c>
      <c r="C8859" s="1" t="s">
        <v>32898</v>
      </c>
      <c r="D8859" s="1" t="s">
        <v>78</v>
      </c>
      <c r="E8859" s="1" t="s">
        <v>3801</v>
      </c>
      <c r="F8859" s="1" t="s">
        <v>32900</v>
      </c>
      <c r="G8859" s="1" t="s">
        <v>655</v>
      </c>
      <c r="H8859">
        <v>460086</v>
      </c>
      <c r="I8859" s="1" t="s">
        <v>41</v>
      </c>
      <c r="J8859">
        <v>1</v>
      </c>
    </row>
    <row r="8860" spans="1:10" hidden="1" x14ac:dyDescent="0.25">
      <c r="A8860" s="24" t="str">
        <f t="shared" si="140"/>
        <v>460089ARCELOR (BERTON SICARD)</v>
      </c>
      <c r="B8860" s="1">
        <v>460089</v>
      </c>
      <c r="C8860" s="1" t="s">
        <v>32898</v>
      </c>
      <c r="D8860" s="1" t="s">
        <v>78</v>
      </c>
      <c r="E8860" s="1" t="s">
        <v>3802</v>
      </c>
      <c r="F8860" s="1" t="s">
        <v>32900</v>
      </c>
      <c r="G8860" s="1" t="s">
        <v>655</v>
      </c>
      <c r="H8860">
        <v>460089</v>
      </c>
      <c r="I8860" s="1" t="s">
        <v>41</v>
      </c>
      <c r="J8860">
        <v>1</v>
      </c>
    </row>
    <row r="8861" spans="1:10" hidden="1" x14ac:dyDescent="0.25">
      <c r="A8861" s="24" t="str">
        <f t="shared" si="140"/>
        <v>460095ARCELOR (BERTON SICARD)</v>
      </c>
      <c r="B8861" s="1">
        <v>460095</v>
      </c>
      <c r="C8861" s="1" t="s">
        <v>32898</v>
      </c>
      <c r="D8861" s="1" t="s">
        <v>78</v>
      </c>
      <c r="E8861" s="1" t="s">
        <v>3803</v>
      </c>
      <c r="F8861" s="1" t="s">
        <v>32900</v>
      </c>
      <c r="G8861" s="1" t="s">
        <v>655</v>
      </c>
      <c r="H8861">
        <v>460095</v>
      </c>
      <c r="I8861" s="1" t="s">
        <v>41</v>
      </c>
      <c r="J8861">
        <v>40</v>
      </c>
    </row>
    <row r="8862" spans="1:10" hidden="1" x14ac:dyDescent="0.25">
      <c r="A8862" s="24" t="str">
        <f t="shared" si="140"/>
        <v>460099ARCELOR (BERTON SICARD)</v>
      </c>
      <c r="B8862" s="1">
        <v>460099</v>
      </c>
      <c r="C8862" s="1" t="s">
        <v>32898</v>
      </c>
      <c r="D8862" s="1" t="s">
        <v>78</v>
      </c>
      <c r="E8862" s="1" t="s">
        <v>3806</v>
      </c>
      <c r="F8862" s="1" t="s">
        <v>32900</v>
      </c>
      <c r="G8862" s="1" t="s">
        <v>655</v>
      </c>
      <c r="H8862">
        <v>460099</v>
      </c>
      <c r="I8862" s="1" t="s">
        <v>41</v>
      </c>
      <c r="J8862">
        <v>40</v>
      </c>
    </row>
    <row r="8863" spans="1:10" hidden="1" x14ac:dyDescent="0.25">
      <c r="A8863" s="24" t="str">
        <f t="shared" si="140"/>
        <v>460105ARCELOR (BERTON SICARD)</v>
      </c>
      <c r="B8863" s="1">
        <v>460105</v>
      </c>
      <c r="C8863" s="1" t="s">
        <v>32898</v>
      </c>
      <c r="D8863" s="1" t="s">
        <v>78</v>
      </c>
      <c r="E8863" s="1" t="s">
        <v>3807</v>
      </c>
      <c r="F8863" s="1" t="s">
        <v>32900</v>
      </c>
      <c r="G8863" s="1" t="s">
        <v>655</v>
      </c>
      <c r="H8863">
        <v>460105</v>
      </c>
      <c r="I8863" s="1" t="s">
        <v>41</v>
      </c>
      <c r="J8863">
        <v>1</v>
      </c>
    </row>
    <row r="8864" spans="1:10" hidden="1" x14ac:dyDescent="0.25">
      <c r="A8864" s="24" t="str">
        <f t="shared" si="140"/>
        <v>461002ARCELOR (BERTON SICARD)</v>
      </c>
      <c r="B8864" s="1">
        <v>461002</v>
      </c>
      <c r="C8864" s="1" t="s">
        <v>32898</v>
      </c>
      <c r="D8864" s="1" t="s">
        <v>78</v>
      </c>
      <c r="E8864" s="1" t="s">
        <v>3808</v>
      </c>
      <c r="F8864" s="1" t="s">
        <v>32900</v>
      </c>
      <c r="G8864" s="1" t="s">
        <v>655</v>
      </c>
      <c r="H8864">
        <v>461002</v>
      </c>
      <c r="I8864" s="1" t="s">
        <v>41</v>
      </c>
      <c r="J8864">
        <v>100</v>
      </c>
    </row>
    <row r="8865" spans="1:10" hidden="1" x14ac:dyDescent="0.25">
      <c r="A8865" s="24" t="str">
        <f t="shared" si="140"/>
        <v>461010ARCELOR (BERTON SICARD)</v>
      </c>
      <c r="B8865" s="1">
        <v>461010</v>
      </c>
      <c r="C8865" s="1" t="s">
        <v>32898</v>
      </c>
      <c r="D8865" s="1" t="s">
        <v>78</v>
      </c>
      <c r="E8865" s="1" t="s">
        <v>3810</v>
      </c>
      <c r="F8865" s="1" t="s">
        <v>32900</v>
      </c>
      <c r="G8865" s="1" t="s">
        <v>655</v>
      </c>
      <c r="H8865">
        <v>461010</v>
      </c>
      <c r="I8865" s="1" t="s">
        <v>41</v>
      </c>
      <c r="J8865">
        <v>400</v>
      </c>
    </row>
    <row r="8866" spans="1:10" hidden="1" x14ac:dyDescent="0.25">
      <c r="A8866" s="24" t="str">
        <f t="shared" si="140"/>
        <v>463002ARCELOR (BERTON SICARD)</v>
      </c>
      <c r="B8866" s="1">
        <v>463002</v>
      </c>
      <c r="C8866" s="1" t="s">
        <v>32898</v>
      </c>
      <c r="D8866" s="1" t="s">
        <v>78</v>
      </c>
      <c r="E8866" s="1" t="s">
        <v>3811</v>
      </c>
      <c r="F8866" s="1" t="s">
        <v>32900</v>
      </c>
      <c r="G8866" s="1" t="s">
        <v>655</v>
      </c>
      <c r="H8866">
        <v>463002</v>
      </c>
      <c r="I8866" s="1" t="s">
        <v>41</v>
      </c>
      <c r="J8866">
        <v>50</v>
      </c>
    </row>
    <row r="8867" spans="1:10" hidden="1" x14ac:dyDescent="0.25">
      <c r="A8867" s="24" t="str">
        <f t="shared" si="140"/>
        <v>463003ARCELOR (BERTON SICARD)</v>
      </c>
      <c r="B8867" s="1">
        <v>463003</v>
      </c>
      <c r="C8867" s="1" t="s">
        <v>32898</v>
      </c>
      <c r="D8867" s="1" t="s">
        <v>78</v>
      </c>
      <c r="E8867" s="1" t="s">
        <v>3812</v>
      </c>
      <c r="F8867" s="1" t="s">
        <v>32900</v>
      </c>
      <c r="G8867" s="1" t="s">
        <v>655</v>
      </c>
      <c r="H8867">
        <v>463003</v>
      </c>
      <c r="I8867" s="1" t="s">
        <v>41</v>
      </c>
      <c r="J8867">
        <v>50</v>
      </c>
    </row>
    <row r="8868" spans="1:10" hidden="1" x14ac:dyDescent="0.25">
      <c r="A8868" s="24" t="str">
        <f t="shared" si="140"/>
        <v>463004ARCELOR (BERTON SICARD)</v>
      </c>
      <c r="B8868" s="1">
        <v>463004</v>
      </c>
      <c r="C8868" s="1" t="s">
        <v>32898</v>
      </c>
      <c r="D8868" s="1" t="s">
        <v>78</v>
      </c>
      <c r="E8868" s="1" t="s">
        <v>3813</v>
      </c>
      <c r="F8868" s="1" t="s">
        <v>32900</v>
      </c>
      <c r="G8868" s="1" t="s">
        <v>655</v>
      </c>
      <c r="H8868">
        <v>463004</v>
      </c>
      <c r="I8868" s="1" t="s">
        <v>41</v>
      </c>
      <c r="J8868">
        <v>50</v>
      </c>
    </row>
    <row r="8869" spans="1:10" hidden="1" x14ac:dyDescent="0.25">
      <c r="A8869" s="24" t="str">
        <f t="shared" si="140"/>
        <v>463005ARCELOR (BERTON SICARD)</v>
      </c>
      <c r="B8869" s="1">
        <v>463005</v>
      </c>
      <c r="C8869" s="1" t="s">
        <v>32898</v>
      </c>
      <c r="D8869" s="1" t="s">
        <v>78</v>
      </c>
      <c r="E8869" s="1" t="s">
        <v>3814</v>
      </c>
      <c r="F8869" s="1" t="s">
        <v>32900</v>
      </c>
      <c r="G8869" s="1" t="s">
        <v>655</v>
      </c>
      <c r="H8869">
        <v>463005</v>
      </c>
      <c r="I8869" s="1" t="s">
        <v>41</v>
      </c>
      <c r="J8869">
        <v>50</v>
      </c>
    </row>
    <row r="8870" spans="1:10" hidden="1" x14ac:dyDescent="0.25">
      <c r="A8870" s="24" t="str">
        <f t="shared" si="140"/>
        <v>463009ARCELOR (BERTON SICARD)</v>
      </c>
      <c r="B8870" s="1">
        <v>463009</v>
      </c>
      <c r="C8870" s="1" t="s">
        <v>32898</v>
      </c>
      <c r="D8870" s="1" t="s">
        <v>78</v>
      </c>
      <c r="E8870" s="1" t="s">
        <v>3816</v>
      </c>
      <c r="F8870" s="1" t="s">
        <v>32900</v>
      </c>
      <c r="G8870" s="1" t="s">
        <v>655</v>
      </c>
      <c r="H8870">
        <v>463009</v>
      </c>
      <c r="I8870" s="1" t="s">
        <v>41</v>
      </c>
      <c r="J8870">
        <v>50</v>
      </c>
    </row>
    <row r="8871" spans="1:10" hidden="1" x14ac:dyDescent="0.25">
      <c r="A8871" s="24" t="str">
        <f t="shared" si="140"/>
        <v>463010ARCELOR (BERTON SICARD)</v>
      </c>
      <c r="B8871" s="1">
        <v>463010</v>
      </c>
      <c r="C8871" s="1" t="s">
        <v>32898</v>
      </c>
      <c r="D8871" s="1" t="s">
        <v>78</v>
      </c>
      <c r="E8871" s="1" t="s">
        <v>3817</v>
      </c>
      <c r="F8871" s="1" t="s">
        <v>32900</v>
      </c>
      <c r="G8871" s="1" t="s">
        <v>655</v>
      </c>
      <c r="H8871">
        <v>463010</v>
      </c>
      <c r="I8871" s="1" t="s">
        <v>41</v>
      </c>
      <c r="J8871">
        <v>50</v>
      </c>
    </row>
    <row r="8872" spans="1:10" hidden="1" x14ac:dyDescent="0.25">
      <c r="A8872" s="24" t="str">
        <f t="shared" si="140"/>
        <v>463011ARCELOR (BERTON SICARD)</v>
      </c>
      <c r="B8872" s="1">
        <v>463011</v>
      </c>
      <c r="C8872" s="1" t="s">
        <v>32898</v>
      </c>
      <c r="D8872" s="1" t="s">
        <v>78</v>
      </c>
      <c r="E8872" s="1" t="s">
        <v>3818</v>
      </c>
      <c r="F8872" s="1" t="s">
        <v>32900</v>
      </c>
      <c r="G8872" s="1" t="s">
        <v>655</v>
      </c>
      <c r="H8872">
        <v>463011</v>
      </c>
      <c r="I8872" s="1" t="s">
        <v>41</v>
      </c>
      <c r="J8872">
        <v>50</v>
      </c>
    </row>
    <row r="8873" spans="1:10" hidden="1" x14ac:dyDescent="0.25">
      <c r="A8873" s="24" t="str">
        <f t="shared" si="140"/>
        <v>463012ARCELOR (BERTON SICARD)</v>
      </c>
      <c r="B8873" s="1">
        <v>463012</v>
      </c>
      <c r="C8873" s="1" t="s">
        <v>32898</v>
      </c>
      <c r="D8873" s="1" t="s">
        <v>78</v>
      </c>
      <c r="E8873" s="1" t="s">
        <v>3819</v>
      </c>
      <c r="F8873" s="1" t="s">
        <v>32900</v>
      </c>
      <c r="G8873" s="1" t="s">
        <v>655</v>
      </c>
      <c r="H8873">
        <v>463012</v>
      </c>
      <c r="I8873" s="1" t="s">
        <v>41</v>
      </c>
      <c r="J8873">
        <v>50</v>
      </c>
    </row>
    <row r="8874" spans="1:10" hidden="1" x14ac:dyDescent="0.25">
      <c r="A8874" s="24" t="str">
        <f t="shared" si="140"/>
        <v>463013ARCELOR (BERTON SICARD)</v>
      </c>
      <c r="B8874" s="1">
        <v>463013</v>
      </c>
      <c r="C8874" s="1" t="s">
        <v>32898</v>
      </c>
      <c r="D8874" s="1" t="s">
        <v>78</v>
      </c>
      <c r="E8874" s="1" t="s">
        <v>3820</v>
      </c>
      <c r="F8874" s="1" t="s">
        <v>32900</v>
      </c>
      <c r="G8874" s="1" t="s">
        <v>655</v>
      </c>
      <c r="H8874">
        <v>463013</v>
      </c>
      <c r="I8874" s="1" t="s">
        <v>41</v>
      </c>
      <c r="J8874">
        <v>20</v>
      </c>
    </row>
    <row r="8875" spans="1:10" hidden="1" x14ac:dyDescent="0.25">
      <c r="A8875" s="24" t="str">
        <f t="shared" si="140"/>
        <v>510025ARCELOR (BERTON SICARD)</v>
      </c>
      <c r="B8875" s="1">
        <v>510025</v>
      </c>
      <c r="C8875" s="1" t="s">
        <v>32898</v>
      </c>
      <c r="D8875" s="1" t="s">
        <v>78</v>
      </c>
      <c r="E8875" s="1" t="s">
        <v>3029</v>
      </c>
      <c r="F8875" s="1" t="s">
        <v>32900</v>
      </c>
      <c r="G8875" s="1" t="s">
        <v>655</v>
      </c>
      <c r="H8875">
        <v>510025</v>
      </c>
      <c r="I8875" s="1" t="s">
        <v>41</v>
      </c>
      <c r="J8875">
        <v>6.5</v>
      </c>
    </row>
    <row r="8876" spans="1:10" hidden="1" x14ac:dyDescent="0.25">
      <c r="A8876" s="24" t="str">
        <f t="shared" si="140"/>
        <v>463017ARCELOR (BERTON SICARD)</v>
      </c>
      <c r="B8876" s="1">
        <v>463017</v>
      </c>
      <c r="C8876" s="1" t="s">
        <v>32898</v>
      </c>
      <c r="D8876" s="1" t="s">
        <v>78</v>
      </c>
      <c r="E8876" s="1" t="s">
        <v>3823</v>
      </c>
      <c r="F8876" s="1" t="s">
        <v>32900</v>
      </c>
      <c r="G8876" s="1" t="s">
        <v>655</v>
      </c>
      <c r="H8876">
        <v>463017</v>
      </c>
      <c r="I8876" s="1" t="s">
        <v>41</v>
      </c>
      <c r="J8876">
        <v>1</v>
      </c>
    </row>
    <row r="8877" spans="1:10" hidden="1" x14ac:dyDescent="0.25">
      <c r="A8877" s="24" t="str">
        <f t="shared" si="140"/>
        <v>463018ARCELOR (BERTON SICARD)</v>
      </c>
      <c r="B8877" s="1">
        <v>463018</v>
      </c>
      <c r="C8877" s="1" t="s">
        <v>32898</v>
      </c>
      <c r="D8877" s="1" t="s">
        <v>78</v>
      </c>
      <c r="E8877" s="1" t="s">
        <v>3824</v>
      </c>
      <c r="F8877" s="1" t="s">
        <v>32900</v>
      </c>
      <c r="G8877" s="1" t="s">
        <v>655</v>
      </c>
      <c r="H8877">
        <v>463018</v>
      </c>
      <c r="I8877" s="1" t="s">
        <v>41</v>
      </c>
      <c r="J8877">
        <v>1</v>
      </c>
    </row>
    <row r="8878" spans="1:10" hidden="1" x14ac:dyDescent="0.25">
      <c r="A8878" s="24" t="str">
        <f t="shared" si="140"/>
        <v>463020ARCELOR (BERTON SICARD)</v>
      </c>
      <c r="B8878" s="1">
        <v>463020</v>
      </c>
      <c r="C8878" s="1" t="s">
        <v>32898</v>
      </c>
      <c r="D8878" s="1" t="s">
        <v>78</v>
      </c>
      <c r="E8878" s="1" t="s">
        <v>3825</v>
      </c>
      <c r="F8878" s="1" t="s">
        <v>32900</v>
      </c>
      <c r="G8878" s="1" t="s">
        <v>655</v>
      </c>
      <c r="H8878">
        <v>463020</v>
      </c>
      <c r="I8878" s="1" t="s">
        <v>41</v>
      </c>
      <c r="J8878">
        <v>50</v>
      </c>
    </row>
    <row r="8879" spans="1:10" hidden="1" x14ac:dyDescent="0.25">
      <c r="A8879" s="24" t="str">
        <f t="shared" si="140"/>
        <v>463021ARCELOR (BERTON SICARD)</v>
      </c>
      <c r="B8879" s="1">
        <v>463021</v>
      </c>
      <c r="C8879" s="1" t="s">
        <v>32898</v>
      </c>
      <c r="D8879" s="1" t="s">
        <v>78</v>
      </c>
      <c r="E8879" s="1" t="s">
        <v>3826</v>
      </c>
      <c r="F8879" s="1" t="s">
        <v>32900</v>
      </c>
      <c r="G8879" s="1" t="s">
        <v>655</v>
      </c>
      <c r="H8879">
        <v>463021</v>
      </c>
      <c r="I8879" s="1" t="s">
        <v>41</v>
      </c>
      <c r="J8879">
        <v>50</v>
      </c>
    </row>
    <row r="8880" spans="1:10" hidden="1" x14ac:dyDescent="0.25">
      <c r="A8880" s="24" t="str">
        <f t="shared" si="140"/>
        <v>463022ARCELOR (BERTON SICARD)</v>
      </c>
      <c r="B8880" s="1">
        <v>463022</v>
      </c>
      <c r="C8880" s="1" t="s">
        <v>32898</v>
      </c>
      <c r="D8880" s="1" t="s">
        <v>78</v>
      </c>
      <c r="E8880" s="1" t="s">
        <v>3827</v>
      </c>
      <c r="F8880" s="1" t="s">
        <v>32900</v>
      </c>
      <c r="G8880" s="1" t="s">
        <v>655</v>
      </c>
      <c r="H8880">
        <v>463022</v>
      </c>
      <c r="I8880" s="1" t="s">
        <v>41</v>
      </c>
      <c r="J8880">
        <v>1</v>
      </c>
    </row>
    <row r="8881" spans="1:10" hidden="1" x14ac:dyDescent="0.25">
      <c r="A8881" s="24" t="str">
        <f t="shared" si="140"/>
        <v>463024ARCELOR (BERTON SICARD)</v>
      </c>
      <c r="B8881" s="1">
        <v>463024</v>
      </c>
      <c r="C8881" s="1" t="s">
        <v>32898</v>
      </c>
      <c r="D8881" s="1" t="s">
        <v>78</v>
      </c>
      <c r="E8881" s="1" t="s">
        <v>3828</v>
      </c>
      <c r="F8881" s="1" t="s">
        <v>32900</v>
      </c>
      <c r="G8881" s="1" t="s">
        <v>655</v>
      </c>
      <c r="H8881">
        <v>463024</v>
      </c>
      <c r="I8881" s="1" t="s">
        <v>41</v>
      </c>
      <c r="J8881">
        <v>1</v>
      </c>
    </row>
    <row r="8882" spans="1:10" hidden="1" x14ac:dyDescent="0.25">
      <c r="A8882" s="24" t="str">
        <f t="shared" si="140"/>
        <v>463098ARCELOR (BERTON SICARD)</v>
      </c>
      <c r="B8882" s="1">
        <v>463098</v>
      </c>
      <c r="C8882" s="1" t="s">
        <v>32898</v>
      </c>
      <c r="D8882" s="1" t="s">
        <v>78</v>
      </c>
      <c r="E8882" s="1" t="s">
        <v>3829</v>
      </c>
      <c r="F8882" s="1" t="s">
        <v>32900</v>
      </c>
      <c r="G8882" s="1" t="s">
        <v>655</v>
      </c>
      <c r="H8882">
        <v>463098</v>
      </c>
      <c r="I8882" s="1" t="s">
        <v>41</v>
      </c>
      <c r="J8882">
        <v>50</v>
      </c>
    </row>
    <row r="8883" spans="1:10" hidden="1" x14ac:dyDescent="0.25">
      <c r="A8883" s="24" t="str">
        <f t="shared" si="140"/>
        <v>463099ARCELOR (BERTON SICARD)</v>
      </c>
      <c r="B8883" s="1">
        <v>463099</v>
      </c>
      <c r="C8883" s="1" t="s">
        <v>32898</v>
      </c>
      <c r="D8883" s="1" t="s">
        <v>78</v>
      </c>
      <c r="E8883" s="1" t="s">
        <v>3830</v>
      </c>
      <c r="F8883" s="1" t="s">
        <v>32900</v>
      </c>
      <c r="G8883" s="1" t="s">
        <v>655</v>
      </c>
      <c r="H8883">
        <v>463099</v>
      </c>
      <c r="I8883" s="1" t="s">
        <v>41</v>
      </c>
      <c r="J8883">
        <v>50</v>
      </c>
    </row>
    <row r="8884" spans="1:10" hidden="1" x14ac:dyDescent="0.25">
      <c r="A8884" s="24" t="str">
        <f t="shared" si="140"/>
        <v>463100ARCELOR (BERTON SICARD)</v>
      </c>
      <c r="B8884" s="1">
        <v>463100</v>
      </c>
      <c r="C8884" s="1" t="s">
        <v>32898</v>
      </c>
      <c r="D8884" s="1" t="s">
        <v>78</v>
      </c>
      <c r="E8884" s="1" t="s">
        <v>3831</v>
      </c>
      <c r="F8884" s="1" t="s">
        <v>32900</v>
      </c>
      <c r="G8884" s="1" t="s">
        <v>655</v>
      </c>
      <c r="H8884">
        <v>463100</v>
      </c>
      <c r="I8884" s="1" t="s">
        <v>41</v>
      </c>
      <c r="J8884">
        <v>50</v>
      </c>
    </row>
    <row r="8885" spans="1:10" hidden="1" x14ac:dyDescent="0.25">
      <c r="A8885" s="24" t="str">
        <f t="shared" si="140"/>
        <v>463101ARCELOR (BERTON SICARD)</v>
      </c>
      <c r="B8885" s="1">
        <v>463101</v>
      </c>
      <c r="C8885" s="1" t="s">
        <v>32898</v>
      </c>
      <c r="D8885" s="1" t="s">
        <v>78</v>
      </c>
      <c r="E8885" s="1" t="s">
        <v>3832</v>
      </c>
      <c r="F8885" s="1" t="s">
        <v>32900</v>
      </c>
      <c r="G8885" s="1" t="s">
        <v>655</v>
      </c>
      <c r="H8885">
        <v>463101</v>
      </c>
      <c r="I8885" s="1" t="s">
        <v>41</v>
      </c>
      <c r="J8885">
        <v>50</v>
      </c>
    </row>
    <row r="8886" spans="1:10" hidden="1" x14ac:dyDescent="0.25">
      <c r="A8886" s="24" t="str">
        <f t="shared" si="140"/>
        <v>470000ARCELOR (BERTON SICARD)</v>
      </c>
      <c r="B8886" s="1">
        <v>470000</v>
      </c>
      <c r="C8886" s="1" t="s">
        <v>32898</v>
      </c>
      <c r="D8886" s="1" t="s">
        <v>78</v>
      </c>
      <c r="E8886" s="1" t="s">
        <v>3833</v>
      </c>
      <c r="F8886" s="1" t="s">
        <v>32900</v>
      </c>
      <c r="G8886" s="1" t="s">
        <v>655</v>
      </c>
      <c r="H8886">
        <v>470000</v>
      </c>
      <c r="I8886" s="1" t="s">
        <v>41</v>
      </c>
      <c r="J8886">
        <v>1</v>
      </c>
    </row>
    <row r="8887" spans="1:10" hidden="1" x14ac:dyDescent="0.25">
      <c r="A8887" s="24" t="str">
        <f t="shared" si="140"/>
        <v>470000NARCELOR (BERTON SICARD)</v>
      </c>
      <c r="B8887" s="1" t="s">
        <v>3834</v>
      </c>
      <c r="C8887" s="1" t="s">
        <v>32898</v>
      </c>
      <c r="D8887" s="1" t="s">
        <v>78</v>
      </c>
      <c r="E8887" s="1" t="s">
        <v>3835</v>
      </c>
      <c r="F8887" s="1" t="s">
        <v>32900</v>
      </c>
      <c r="G8887" s="1" t="s">
        <v>655</v>
      </c>
      <c r="H8887" t="s">
        <v>3834</v>
      </c>
      <c r="I8887" s="1" t="s">
        <v>41</v>
      </c>
      <c r="J8887">
        <v>1</v>
      </c>
    </row>
    <row r="8888" spans="1:10" hidden="1" x14ac:dyDescent="0.25">
      <c r="A8888" s="24" t="str">
        <f t="shared" si="140"/>
        <v>470001ARCELOR (BERTON SICARD)</v>
      </c>
      <c r="B8888" s="1">
        <v>470001</v>
      </c>
      <c r="C8888" s="1" t="s">
        <v>32898</v>
      </c>
      <c r="D8888" s="1" t="s">
        <v>78</v>
      </c>
      <c r="E8888" s="1" t="s">
        <v>3836</v>
      </c>
      <c r="F8888" s="1" t="s">
        <v>32900</v>
      </c>
      <c r="G8888" s="1" t="s">
        <v>655</v>
      </c>
      <c r="H8888">
        <v>470001</v>
      </c>
      <c r="I8888" s="1" t="s">
        <v>41</v>
      </c>
      <c r="J8888">
        <v>1</v>
      </c>
    </row>
    <row r="8889" spans="1:10" hidden="1" x14ac:dyDescent="0.25">
      <c r="A8889" s="24" t="str">
        <f t="shared" si="140"/>
        <v>470005ARCELOR (BERTON SICARD)</v>
      </c>
      <c r="B8889" s="1">
        <v>470005</v>
      </c>
      <c r="C8889" s="1" t="s">
        <v>32898</v>
      </c>
      <c r="D8889" s="1" t="s">
        <v>78</v>
      </c>
      <c r="E8889" s="1" t="s">
        <v>3837</v>
      </c>
      <c r="F8889" s="1" t="s">
        <v>32900</v>
      </c>
      <c r="G8889" s="1" t="s">
        <v>655</v>
      </c>
      <c r="H8889">
        <v>470005</v>
      </c>
      <c r="I8889" s="1" t="s">
        <v>41</v>
      </c>
      <c r="J8889">
        <v>1</v>
      </c>
    </row>
    <row r="8890" spans="1:10" hidden="1" x14ac:dyDescent="0.25">
      <c r="A8890" s="24" t="str">
        <f t="shared" si="140"/>
        <v>470009ARCELOR (BERTON SICARD)</v>
      </c>
      <c r="B8890" s="1">
        <v>470009</v>
      </c>
      <c r="C8890" s="1" t="s">
        <v>32898</v>
      </c>
      <c r="D8890" s="1" t="s">
        <v>78</v>
      </c>
      <c r="E8890" s="1" t="s">
        <v>3840</v>
      </c>
      <c r="F8890" s="1" t="s">
        <v>32900</v>
      </c>
      <c r="G8890" s="1" t="s">
        <v>655</v>
      </c>
      <c r="H8890">
        <v>470009</v>
      </c>
      <c r="I8890" s="1" t="s">
        <v>41</v>
      </c>
      <c r="J8890">
        <v>1</v>
      </c>
    </row>
    <row r="8891" spans="1:10" hidden="1" x14ac:dyDescent="0.25">
      <c r="A8891" s="24" t="str">
        <f t="shared" si="140"/>
        <v>470010ARCELOR (BERTON SICARD)</v>
      </c>
      <c r="B8891" s="1">
        <v>470010</v>
      </c>
      <c r="C8891" s="1" t="s">
        <v>32898</v>
      </c>
      <c r="D8891" s="1" t="s">
        <v>78</v>
      </c>
      <c r="E8891" s="1" t="s">
        <v>3841</v>
      </c>
      <c r="F8891" s="1" t="s">
        <v>32900</v>
      </c>
      <c r="G8891" s="1" t="s">
        <v>655</v>
      </c>
      <c r="H8891">
        <v>470010</v>
      </c>
      <c r="I8891" s="1" t="s">
        <v>41</v>
      </c>
      <c r="J8891">
        <v>1</v>
      </c>
    </row>
    <row r="8892" spans="1:10" hidden="1" x14ac:dyDescent="0.25">
      <c r="A8892" s="24" t="str">
        <f t="shared" si="140"/>
        <v>470011ARCELOR (BERTON SICARD)</v>
      </c>
      <c r="B8892" s="1">
        <v>470011</v>
      </c>
      <c r="C8892" s="1" t="s">
        <v>32898</v>
      </c>
      <c r="D8892" s="1" t="s">
        <v>78</v>
      </c>
      <c r="E8892" s="1" t="s">
        <v>3842</v>
      </c>
      <c r="F8892" s="1" t="s">
        <v>32900</v>
      </c>
      <c r="G8892" s="1" t="s">
        <v>655</v>
      </c>
      <c r="H8892">
        <v>470011</v>
      </c>
      <c r="I8892" s="1" t="s">
        <v>41</v>
      </c>
      <c r="J8892">
        <v>1</v>
      </c>
    </row>
    <row r="8893" spans="1:10" hidden="1" x14ac:dyDescent="0.25">
      <c r="A8893" s="24" t="str">
        <f t="shared" si="140"/>
        <v>470013ARCELOR (BERTON SICARD)</v>
      </c>
      <c r="B8893" s="1">
        <v>470013</v>
      </c>
      <c r="C8893" s="1" t="s">
        <v>32898</v>
      </c>
      <c r="D8893" s="1" t="s">
        <v>78</v>
      </c>
      <c r="E8893" s="1" t="s">
        <v>3844</v>
      </c>
      <c r="F8893" s="1" t="s">
        <v>32900</v>
      </c>
      <c r="G8893" s="1" t="s">
        <v>655</v>
      </c>
      <c r="H8893">
        <v>470013</v>
      </c>
      <c r="I8893" s="1" t="s">
        <v>41</v>
      </c>
      <c r="J8893">
        <v>1</v>
      </c>
    </row>
    <row r="8894" spans="1:10" hidden="1" x14ac:dyDescent="0.25">
      <c r="A8894" s="24" t="str">
        <f t="shared" si="140"/>
        <v>470014ARCELOR (BERTON SICARD)</v>
      </c>
      <c r="B8894" s="1">
        <v>470014</v>
      </c>
      <c r="C8894" s="1" t="s">
        <v>32898</v>
      </c>
      <c r="D8894" s="1" t="s">
        <v>78</v>
      </c>
      <c r="E8894" s="1" t="s">
        <v>3845</v>
      </c>
      <c r="F8894" s="1" t="s">
        <v>32900</v>
      </c>
      <c r="G8894" s="1" t="s">
        <v>655</v>
      </c>
      <c r="H8894">
        <v>470014</v>
      </c>
      <c r="I8894" s="1" t="s">
        <v>41</v>
      </c>
      <c r="J8894">
        <v>1</v>
      </c>
    </row>
    <row r="8895" spans="1:10" hidden="1" x14ac:dyDescent="0.25">
      <c r="A8895" s="24" t="str">
        <f t="shared" si="140"/>
        <v>470024ARCELOR (BERTON SICARD)</v>
      </c>
      <c r="B8895" s="1">
        <v>470024</v>
      </c>
      <c r="C8895" s="1" t="s">
        <v>32898</v>
      </c>
      <c r="D8895" s="1" t="s">
        <v>78</v>
      </c>
      <c r="E8895" s="1" t="s">
        <v>3634</v>
      </c>
      <c r="F8895" s="1" t="s">
        <v>32900</v>
      </c>
      <c r="G8895" s="1" t="s">
        <v>655</v>
      </c>
      <c r="H8895">
        <v>470024</v>
      </c>
      <c r="I8895" s="1" t="s">
        <v>41</v>
      </c>
      <c r="J8895">
        <v>1</v>
      </c>
    </row>
    <row r="8896" spans="1:10" hidden="1" x14ac:dyDescent="0.25">
      <c r="A8896" s="24" t="str">
        <f t="shared" si="140"/>
        <v>470025ARCELOR (BERTON SICARD)</v>
      </c>
      <c r="B8896" s="1">
        <v>470025</v>
      </c>
      <c r="C8896" s="1" t="s">
        <v>32898</v>
      </c>
      <c r="D8896" s="1" t="s">
        <v>78</v>
      </c>
      <c r="E8896" s="1" t="s">
        <v>3633</v>
      </c>
      <c r="F8896" s="1" t="s">
        <v>32900</v>
      </c>
      <c r="G8896" s="1" t="s">
        <v>655</v>
      </c>
      <c r="H8896">
        <v>470025</v>
      </c>
      <c r="I8896" s="1" t="s">
        <v>41</v>
      </c>
      <c r="J8896">
        <v>1</v>
      </c>
    </row>
    <row r="8897" spans="1:10" hidden="1" x14ac:dyDescent="0.25">
      <c r="A8897" s="24" t="str">
        <f t="shared" si="140"/>
        <v>470026ARCELOR (BERTON SICARD)</v>
      </c>
      <c r="B8897" s="1">
        <v>470026</v>
      </c>
      <c r="C8897" s="1" t="s">
        <v>32898</v>
      </c>
      <c r="D8897" s="1" t="s">
        <v>78</v>
      </c>
      <c r="E8897" s="1" t="s">
        <v>3846</v>
      </c>
      <c r="F8897" s="1" t="s">
        <v>32900</v>
      </c>
      <c r="G8897" s="1" t="s">
        <v>655</v>
      </c>
      <c r="H8897">
        <v>470026</v>
      </c>
      <c r="I8897" s="1" t="s">
        <v>41</v>
      </c>
      <c r="J8897">
        <v>1</v>
      </c>
    </row>
    <row r="8898" spans="1:10" hidden="1" x14ac:dyDescent="0.25">
      <c r="A8898" s="24" t="str">
        <f t="shared" si="140"/>
        <v>470064ARCELOR (BERTON SICARD)</v>
      </c>
      <c r="B8898" s="1">
        <v>470064</v>
      </c>
      <c r="C8898" s="1" t="s">
        <v>32898</v>
      </c>
      <c r="D8898" s="1" t="s">
        <v>78</v>
      </c>
      <c r="E8898" s="1" t="s">
        <v>3847</v>
      </c>
      <c r="F8898" s="1" t="s">
        <v>32900</v>
      </c>
      <c r="G8898" s="1" t="s">
        <v>655</v>
      </c>
      <c r="H8898">
        <v>470064</v>
      </c>
      <c r="I8898" s="1" t="s">
        <v>41</v>
      </c>
      <c r="J8898">
        <v>1</v>
      </c>
    </row>
    <row r="8899" spans="1:10" hidden="1" x14ac:dyDescent="0.25">
      <c r="A8899" s="24" t="str">
        <f t="shared" si="140"/>
        <v>470065ARCELOR (BERTON SICARD)</v>
      </c>
      <c r="B8899" s="1">
        <v>470065</v>
      </c>
      <c r="C8899" s="1" t="s">
        <v>32898</v>
      </c>
      <c r="D8899" s="1" t="s">
        <v>78</v>
      </c>
      <c r="E8899" s="1" t="s">
        <v>3848</v>
      </c>
      <c r="F8899" s="1" t="s">
        <v>32900</v>
      </c>
      <c r="G8899" s="1" t="s">
        <v>655</v>
      </c>
      <c r="H8899">
        <v>470065</v>
      </c>
      <c r="I8899" s="1" t="s">
        <v>41</v>
      </c>
      <c r="J8899">
        <v>1</v>
      </c>
    </row>
    <row r="8900" spans="1:10" hidden="1" x14ac:dyDescent="0.25">
      <c r="A8900" s="24" t="str">
        <f t="shared" si="140"/>
        <v>471000ARCELOR (BERTON SICARD)</v>
      </c>
      <c r="B8900" s="1">
        <v>471000</v>
      </c>
      <c r="C8900" s="1" t="s">
        <v>32898</v>
      </c>
      <c r="D8900" s="1" t="s">
        <v>78</v>
      </c>
      <c r="E8900" s="1" t="s">
        <v>3849</v>
      </c>
      <c r="F8900" s="1" t="s">
        <v>32900</v>
      </c>
      <c r="G8900" s="1" t="s">
        <v>655</v>
      </c>
      <c r="H8900">
        <v>471000</v>
      </c>
      <c r="I8900" s="1" t="s">
        <v>41</v>
      </c>
      <c r="J8900">
        <v>1</v>
      </c>
    </row>
    <row r="8901" spans="1:10" hidden="1" x14ac:dyDescent="0.25">
      <c r="A8901" s="24" t="str">
        <f t="shared" si="140"/>
        <v>471000NARCELOR (BERTON SICARD)</v>
      </c>
      <c r="B8901" s="1" t="s">
        <v>3850</v>
      </c>
      <c r="C8901" s="1" t="s">
        <v>32898</v>
      </c>
      <c r="D8901" s="1" t="s">
        <v>78</v>
      </c>
      <c r="E8901" s="1" t="s">
        <v>3851</v>
      </c>
      <c r="F8901" s="1" t="s">
        <v>32900</v>
      </c>
      <c r="G8901" s="1" t="s">
        <v>655</v>
      </c>
      <c r="H8901" t="s">
        <v>3850</v>
      </c>
      <c r="I8901" s="1" t="s">
        <v>41</v>
      </c>
      <c r="J8901">
        <v>1</v>
      </c>
    </row>
    <row r="8902" spans="1:10" hidden="1" x14ac:dyDescent="0.25">
      <c r="A8902" s="24" t="str">
        <f t="shared" si="140"/>
        <v>471001ARCELOR (BERTON SICARD)</v>
      </c>
      <c r="B8902" s="1">
        <v>471001</v>
      </c>
      <c r="C8902" s="1" t="s">
        <v>32898</v>
      </c>
      <c r="D8902" s="1" t="s">
        <v>78</v>
      </c>
      <c r="E8902" s="1" t="s">
        <v>3852</v>
      </c>
      <c r="F8902" s="1" t="s">
        <v>32900</v>
      </c>
      <c r="G8902" s="1" t="s">
        <v>655</v>
      </c>
      <c r="H8902">
        <v>471001</v>
      </c>
      <c r="I8902" s="1" t="s">
        <v>41</v>
      </c>
      <c r="J8902">
        <v>1</v>
      </c>
    </row>
    <row r="8903" spans="1:10" hidden="1" x14ac:dyDescent="0.25">
      <c r="A8903" s="24" t="str">
        <f t="shared" si="140"/>
        <v>471002ARCELOR (BERTON SICARD)</v>
      </c>
      <c r="B8903" s="1">
        <v>471002</v>
      </c>
      <c r="C8903" s="1" t="s">
        <v>32898</v>
      </c>
      <c r="D8903" s="1" t="s">
        <v>78</v>
      </c>
      <c r="E8903" s="1" t="s">
        <v>3853</v>
      </c>
      <c r="F8903" s="1" t="s">
        <v>32900</v>
      </c>
      <c r="G8903" s="1" t="s">
        <v>655</v>
      </c>
      <c r="H8903">
        <v>471002</v>
      </c>
      <c r="I8903" s="1" t="s">
        <v>41</v>
      </c>
      <c r="J8903">
        <v>1</v>
      </c>
    </row>
    <row r="8904" spans="1:10" hidden="1" x14ac:dyDescent="0.25">
      <c r="A8904" s="24" t="str">
        <f t="shared" si="140"/>
        <v>473000ARCELOR (BERTON SICARD)</v>
      </c>
      <c r="B8904" s="1">
        <v>473000</v>
      </c>
      <c r="C8904" s="1" t="s">
        <v>32898</v>
      </c>
      <c r="D8904" s="1" t="s">
        <v>78</v>
      </c>
      <c r="E8904" s="1" t="s">
        <v>3858</v>
      </c>
      <c r="F8904" s="1" t="s">
        <v>32900</v>
      </c>
      <c r="G8904" s="1" t="s">
        <v>655</v>
      </c>
      <c r="H8904">
        <v>473000</v>
      </c>
      <c r="I8904" s="1" t="s">
        <v>41</v>
      </c>
      <c r="J8904">
        <v>1</v>
      </c>
    </row>
    <row r="8905" spans="1:10" hidden="1" x14ac:dyDescent="0.25">
      <c r="A8905" s="24" t="str">
        <f t="shared" si="140"/>
        <v>473001ARCELOR (BERTON SICARD)</v>
      </c>
      <c r="B8905" s="1">
        <v>473001</v>
      </c>
      <c r="C8905" s="1" t="s">
        <v>32898</v>
      </c>
      <c r="D8905" s="1" t="s">
        <v>78</v>
      </c>
      <c r="E8905" s="1" t="s">
        <v>3859</v>
      </c>
      <c r="F8905" s="1" t="s">
        <v>32900</v>
      </c>
      <c r="G8905" s="1" t="s">
        <v>655</v>
      </c>
      <c r="H8905">
        <v>473001</v>
      </c>
      <c r="I8905" s="1" t="s">
        <v>41</v>
      </c>
      <c r="J8905">
        <v>1</v>
      </c>
    </row>
    <row r="8906" spans="1:10" hidden="1" x14ac:dyDescent="0.25">
      <c r="A8906" s="24" t="str">
        <f t="shared" si="140"/>
        <v>473002ARCELOR (BERTON SICARD)</v>
      </c>
      <c r="B8906" s="1">
        <v>473002</v>
      </c>
      <c r="C8906" s="1" t="s">
        <v>32898</v>
      </c>
      <c r="D8906" s="1" t="s">
        <v>78</v>
      </c>
      <c r="E8906" s="1" t="s">
        <v>3860</v>
      </c>
      <c r="F8906" s="1" t="s">
        <v>32900</v>
      </c>
      <c r="G8906" s="1" t="s">
        <v>655</v>
      </c>
      <c r="H8906">
        <v>473002</v>
      </c>
      <c r="I8906" s="1" t="s">
        <v>41</v>
      </c>
      <c r="J8906">
        <v>1</v>
      </c>
    </row>
    <row r="8907" spans="1:10" hidden="1" x14ac:dyDescent="0.25">
      <c r="A8907" s="24" t="str">
        <f t="shared" si="140"/>
        <v>473003ARCELOR (BERTON SICARD)</v>
      </c>
      <c r="B8907" s="1">
        <v>473003</v>
      </c>
      <c r="C8907" s="1" t="s">
        <v>32898</v>
      </c>
      <c r="D8907" s="1" t="s">
        <v>78</v>
      </c>
      <c r="E8907" s="1" t="s">
        <v>3861</v>
      </c>
      <c r="F8907" s="1" t="s">
        <v>32900</v>
      </c>
      <c r="G8907" s="1" t="s">
        <v>655</v>
      </c>
      <c r="H8907">
        <v>473003</v>
      </c>
      <c r="I8907" s="1" t="s">
        <v>41</v>
      </c>
      <c r="J8907">
        <v>1</v>
      </c>
    </row>
    <row r="8908" spans="1:10" hidden="1" x14ac:dyDescent="0.25">
      <c r="A8908" s="24" t="str">
        <f t="shared" ref="A8908:A8971" si="141">B8908&amp;F8908</f>
        <v>510024ARCELOR (BERTON SICARD)</v>
      </c>
      <c r="B8908" s="1">
        <v>510024</v>
      </c>
      <c r="C8908" s="1" t="s">
        <v>32898</v>
      </c>
      <c r="D8908" s="1" t="s">
        <v>78</v>
      </c>
      <c r="E8908" s="1" t="s">
        <v>3862</v>
      </c>
      <c r="F8908" s="1" t="s">
        <v>32900</v>
      </c>
      <c r="G8908" s="1" t="s">
        <v>655</v>
      </c>
      <c r="H8908">
        <v>510024</v>
      </c>
      <c r="I8908" s="1" t="s">
        <v>41</v>
      </c>
      <c r="J8908">
        <v>6</v>
      </c>
    </row>
    <row r="8909" spans="1:10" hidden="1" x14ac:dyDescent="0.25">
      <c r="A8909" s="24" t="str">
        <f t="shared" si="141"/>
        <v>540002ARCELOR (BERTON SICARD)</v>
      </c>
      <c r="B8909" s="1">
        <v>540002</v>
      </c>
      <c r="C8909" s="1" t="s">
        <v>32898</v>
      </c>
      <c r="D8909" s="1" t="s">
        <v>78</v>
      </c>
      <c r="E8909" s="1" t="s">
        <v>3864</v>
      </c>
      <c r="F8909" s="1" t="s">
        <v>32900</v>
      </c>
      <c r="G8909" s="1" t="s">
        <v>655</v>
      </c>
      <c r="H8909">
        <v>540002</v>
      </c>
      <c r="I8909" s="1" t="s">
        <v>41</v>
      </c>
      <c r="J8909">
        <v>10</v>
      </c>
    </row>
    <row r="8910" spans="1:10" hidden="1" x14ac:dyDescent="0.25">
      <c r="A8910" s="24" t="str">
        <f t="shared" si="141"/>
        <v>550007ARCELOR (BERTON SICARD)</v>
      </c>
      <c r="B8910" s="1">
        <v>550007</v>
      </c>
      <c r="C8910" s="1" t="s">
        <v>32898</v>
      </c>
      <c r="D8910" s="1" t="s">
        <v>78</v>
      </c>
      <c r="E8910" s="1" t="s">
        <v>3871</v>
      </c>
      <c r="F8910" s="1" t="s">
        <v>32900</v>
      </c>
      <c r="G8910" s="1" t="s">
        <v>655</v>
      </c>
      <c r="H8910">
        <v>550007</v>
      </c>
      <c r="I8910" s="1" t="s">
        <v>41</v>
      </c>
      <c r="J8910">
        <v>1</v>
      </c>
    </row>
    <row r="8911" spans="1:10" hidden="1" x14ac:dyDescent="0.25">
      <c r="A8911" s="24" t="str">
        <f t="shared" si="141"/>
        <v>550008ARCELOR (BERTON SICARD)</v>
      </c>
      <c r="B8911" s="1">
        <v>550008</v>
      </c>
      <c r="C8911" s="1" t="s">
        <v>32898</v>
      </c>
      <c r="D8911" s="1" t="s">
        <v>78</v>
      </c>
      <c r="E8911" s="1" t="s">
        <v>3872</v>
      </c>
      <c r="F8911" s="1" t="s">
        <v>32900</v>
      </c>
      <c r="G8911" s="1" t="s">
        <v>655</v>
      </c>
      <c r="H8911">
        <v>550008</v>
      </c>
      <c r="I8911" s="1" t="s">
        <v>41</v>
      </c>
      <c r="J8911">
        <v>1</v>
      </c>
    </row>
    <row r="8912" spans="1:10" hidden="1" x14ac:dyDescent="0.25">
      <c r="A8912" s="24" t="str">
        <f t="shared" si="141"/>
        <v>550009ARCELOR (BERTON SICARD)</v>
      </c>
      <c r="B8912" s="1">
        <v>550009</v>
      </c>
      <c r="C8912" s="1" t="s">
        <v>32898</v>
      </c>
      <c r="D8912" s="1" t="s">
        <v>78</v>
      </c>
      <c r="E8912" s="1" t="s">
        <v>3873</v>
      </c>
      <c r="F8912" s="1" t="s">
        <v>32900</v>
      </c>
      <c r="G8912" s="1" t="s">
        <v>655</v>
      </c>
      <c r="H8912">
        <v>550009</v>
      </c>
      <c r="I8912" s="1" t="s">
        <v>41</v>
      </c>
      <c r="J8912">
        <v>1</v>
      </c>
    </row>
    <row r="8913" spans="1:10" hidden="1" x14ac:dyDescent="0.25">
      <c r="A8913" s="24" t="str">
        <f t="shared" si="141"/>
        <v>550011ARCELOR (BERTON SICARD)</v>
      </c>
      <c r="B8913" s="1">
        <v>550011</v>
      </c>
      <c r="C8913" s="1" t="s">
        <v>32898</v>
      </c>
      <c r="D8913" s="1" t="s">
        <v>78</v>
      </c>
      <c r="E8913" s="1" t="s">
        <v>3875</v>
      </c>
      <c r="F8913" s="1" t="s">
        <v>32900</v>
      </c>
      <c r="G8913" s="1" t="s">
        <v>655</v>
      </c>
      <c r="H8913">
        <v>550011</v>
      </c>
      <c r="I8913" s="1" t="s">
        <v>41</v>
      </c>
      <c r="J8913">
        <v>1</v>
      </c>
    </row>
    <row r="8914" spans="1:10" hidden="1" x14ac:dyDescent="0.25">
      <c r="A8914" s="24" t="str">
        <f t="shared" si="141"/>
        <v>550018ARCELOR (BERTON SICARD)</v>
      </c>
      <c r="B8914" s="1">
        <v>550018</v>
      </c>
      <c r="C8914" s="1" t="s">
        <v>32898</v>
      </c>
      <c r="D8914" s="1" t="s">
        <v>78</v>
      </c>
      <c r="E8914" s="1" t="s">
        <v>3882</v>
      </c>
      <c r="F8914" s="1" t="s">
        <v>32900</v>
      </c>
      <c r="G8914" s="1" t="s">
        <v>655</v>
      </c>
      <c r="H8914">
        <v>550018</v>
      </c>
      <c r="I8914" s="1" t="s">
        <v>41</v>
      </c>
      <c r="J8914">
        <v>1</v>
      </c>
    </row>
    <row r="8915" spans="1:10" hidden="1" x14ac:dyDescent="0.25">
      <c r="A8915" s="24" t="str">
        <f t="shared" si="141"/>
        <v>550020ARCELOR (BERTON SICARD)</v>
      </c>
      <c r="B8915" s="1">
        <v>550020</v>
      </c>
      <c r="C8915" s="1" t="s">
        <v>32898</v>
      </c>
      <c r="D8915" s="1" t="s">
        <v>78</v>
      </c>
      <c r="E8915" s="1" t="s">
        <v>3883</v>
      </c>
      <c r="F8915" s="1" t="s">
        <v>32900</v>
      </c>
      <c r="G8915" s="1" t="s">
        <v>655</v>
      </c>
      <c r="H8915">
        <v>550020</v>
      </c>
      <c r="I8915" s="1" t="s">
        <v>41</v>
      </c>
      <c r="J8915">
        <v>1</v>
      </c>
    </row>
    <row r="8916" spans="1:10" hidden="1" x14ac:dyDescent="0.25">
      <c r="A8916" s="24" t="str">
        <f t="shared" si="141"/>
        <v>550022ARCELOR (BERTON SICARD)</v>
      </c>
      <c r="B8916" s="1">
        <v>550022</v>
      </c>
      <c r="C8916" s="1" t="s">
        <v>32898</v>
      </c>
      <c r="D8916" s="1" t="s">
        <v>78</v>
      </c>
      <c r="E8916" s="1" t="s">
        <v>3884</v>
      </c>
      <c r="F8916" s="1" t="s">
        <v>32900</v>
      </c>
      <c r="G8916" s="1" t="s">
        <v>655</v>
      </c>
      <c r="H8916">
        <v>550022</v>
      </c>
      <c r="I8916" s="1" t="s">
        <v>41</v>
      </c>
      <c r="J8916">
        <v>1</v>
      </c>
    </row>
    <row r="8917" spans="1:10" hidden="1" x14ac:dyDescent="0.25">
      <c r="A8917" s="24" t="str">
        <f t="shared" si="141"/>
        <v>550023ARCELOR (BERTON SICARD)</v>
      </c>
      <c r="B8917" s="1">
        <v>550023</v>
      </c>
      <c r="C8917" s="1" t="s">
        <v>32898</v>
      </c>
      <c r="D8917" s="1" t="s">
        <v>78</v>
      </c>
      <c r="E8917" s="1" t="s">
        <v>3885</v>
      </c>
      <c r="F8917" s="1" t="s">
        <v>32900</v>
      </c>
      <c r="G8917" s="1" t="s">
        <v>655</v>
      </c>
      <c r="H8917">
        <v>550023</v>
      </c>
      <c r="I8917" s="1" t="s">
        <v>41</v>
      </c>
      <c r="J8917">
        <v>1</v>
      </c>
    </row>
    <row r="8918" spans="1:10" hidden="1" x14ac:dyDescent="0.25">
      <c r="A8918" s="24" t="str">
        <f t="shared" si="141"/>
        <v>550025ARCELOR (BERTON SICARD)</v>
      </c>
      <c r="B8918" s="1">
        <v>550025</v>
      </c>
      <c r="C8918" s="1" t="s">
        <v>32898</v>
      </c>
      <c r="D8918" s="1" t="s">
        <v>78</v>
      </c>
      <c r="E8918" s="1" t="s">
        <v>3886</v>
      </c>
      <c r="F8918" s="1" t="s">
        <v>32900</v>
      </c>
      <c r="G8918" s="1" t="s">
        <v>655</v>
      </c>
      <c r="H8918">
        <v>550025</v>
      </c>
      <c r="I8918" s="1" t="s">
        <v>41</v>
      </c>
      <c r="J8918">
        <v>1</v>
      </c>
    </row>
    <row r="8919" spans="1:10" hidden="1" x14ac:dyDescent="0.25">
      <c r="A8919" s="24" t="str">
        <f t="shared" si="141"/>
        <v>550026ARCELOR (BERTON SICARD)</v>
      </c>
      <c r="B8919" s="1">
        <v>550026</v>
      </c>
      <c r="C8919" s="1" t="s">
        <v>32898</v>
      </c>
      <c r="D8919" s="1" t="s">
        <v>78</v>
      </c>
      <c r="E8919" s="1" t="s">
        <v>3887</v>
      </c>
      <c r="F8919" s="1" t="s">
        <v>32900</v>
      </c>
      <c r="G8919" s="1" t="s">
        <v>655</v>
      </c>
      <c r="H8919">
        <v>550026</v>
      </c>
      <c r="I8919" s="1" t="s">
        <v>41</v>
      </c>
      <c r="J8919">
        <v>1</v>
      </c>
    </row>
    <row r="8920" spans="1:10" hidden="1" x14ac:dyDescent="0.25">
      <c r="A8920" s="24" t="str">
        <f t="shared" si="141"/>
        <v>550028ARCELOR (BERTON SICARD)</v>
      </c>
      <c r="B8920" s="1">
        <v>550028</v>
      </c>
      <c r="C8920" s="1" t="s">
        <v>32898</v>
      </c>
      <c r="D8920" s="1" t="s">
        <v>78</v>
      </c>
      <c r="E8920" s="1" t="s">
        <v>3888</v>
      </c>
      <c r="F8920" s="1" t="s">
        <v>32900</v>
      </c>
      <c r="G8920" s="1" t="s">
        <v>655</v>
      </c>
      <c r="H8920">
        <v>550028</v>
      </c>
      <c r="I8920" s="1" t="s">
        <v>41</v>
      </c>
      <c r="J8920">
        <v>1</v>
      </c>
    </row>
    <row r="8921" spans="1:10" hidden="1" x14ac:dyDescent="0.25">
      <c r="A8921" s="24" t="str">
        <f t="shared" si="141"/>
        <v>550032ARCELOR (BERTON SICARD)</v>
      </c>
      <c r="B8921" s="1">
        <v>550032</v>
      </c>
      <c r="C8921" s="1" t="s">
        <v>32898</v>
      </c>
      <c r="D8921" s="1" t="s">
        <v>78</v>
      </c>
      <c r="E8921" s="1" t="s">
        <v>3892</v>
      </c>
      <c r="F8921" s="1" t="s">
        <v>32900</v>
      </c>
      <c r="G8921" s="1" t="s">
        <v>655</v>
      </c>
      <c r="H8921">
        <v>550032</v>
      </c>
      <c r="I8921" s="1" t="s">
        <v>41</v>
      </c>
      <c r="J8921">
        <v>1</v>
      </c>
    </row>
    <row r="8922" spans="1:10" hidden="1" x14ac:dyDescent="0.25">
      <c r="A8922" s="24" t="str">
        <f t="shared" si="141"/>
        <v>550038ARCELOR (BERTON SICARD)</v>
      </c>
      <c r="B8922" s="1">
        <v>550038</v>
      </c>
      <c r="C8922" s="1" t="s">
        <v>32898</v>
      </c>
      <c r="D8922" s="1" t="s">
        <v>78</v>
      </c>
      <c r="E8922" s="1" t="s">
        <v>3895</v>
      </c>
      <c r="F8922" s="1" t="s">
        <v>32900</v>
      </c>
      <c r="G8922" s="1" t="s">
        <v>655</v>
      </c>
      <c r="H8922">
        <v>550038</v>
      </c>
      <c r="I8922" s="1" t="s">
        <v>41</v>
      </c>
      <c r="J8922">
        <v>1</v>
      </c>
    </row>
    <row r="8923" spans="1:10" hidden="1" x14ac:dyDescent="0.25">
      <c r="A8923" s="24" t="str">
        <f t="shared" si="141"/>
        <v>550040ARCELOR (BERTON SICARD)</v>
      </c>
      <c r="B8923" s="1">
        <v>550040</v>
      </c>
      <c r="C8923" s="1" t="s">
        <v>32898</v>
      </c>
      <c r="D8923" s="1" t="s">
        <v>78</v>
      </c>
      <c r="E8923" s="1" t="s">
        <v>3896</v>
      </c>
      <c r="F8923" s="1" t="s">
        <v>32900</v>
      </c>
      <c r="G8923" s="1" t="s">
        <v>655</v>
      </c>
      <c r="H8923">
        <v>550040</v>
      </c>
      <c r="I8923" s="1" t="s">
        <v>41</v>
      </c>
      <c r="J8923">
        <v>1</v>
      </c>
    </row>
    <row r="8924" spans="1:10" hidden="1" x14ac:dyDescent="0.25">
      <c r="A8924" s="24" t="str">
        <f t="shared" si="141"/>
        <v>550041ARCELOR (BERTON SICARD)</v>
      </c>
      <c r="B8924" s="1">
        <v>550041</v>
      </c>
      <c r="C8924" s="1" t="s">
        <v>32898</v>
      </c>
      <c r="D8924" s="1" t="s">
        <v>78</v>
      </c>
      <c r="E8924" s="1" t="s">
        <v>3897</v>
      </c>
      <c r="F8924" s="1" t="s">
        <v>32900</v>
      </c>
      <c r="G8924" s="1" t="s">
        <v>655</v>
      </c>
      <c r="H8924">
        <v>550041</v>
      </c>
      <c r="I8924" s="1" t="s">
        <v>41</v>
      </c>
      <c r="J8924">
        <v>2</v>
      </c>
    </row>
    <row r="8925" spans="1:10" hidden="1" x14ac:dyDescent="0.25">
      <c r="A8925" s="24" t="str">
        <f t="shared" si="141"/>
        <v>550049ARCELOR (BERTON SICARD)</v>
      </c>
      <c r="B8925" s="1">
        <v>550049</v>
      </c>
      <c r="C8925" s="1" t="s">
        <v>32898</v>
      </c>
      <c r="D8925" s="1" t="s">
        <v>78</v>
      </c>
      <c r="E8925" s="1" t="s">
        <v>3898</v>
      </c>
      <c r="F8925" s="1" t="s">
        <v>32900</v>
      </c>
      <c r="G8925" s="1" t="s">
        <v>655</v>
      </c>
      <c r="H8925">
        <v>550049</v>
      </c>
      <c r="I8925" s="1" t="s">
        <v>41</v>
      </c>
      <c r="J8925">
        <v>10</v>
      </c>
    </row>
    <row r="8926" spans="1:10" hidden="1" x14ac:dyDescent="0.25">
      <c r="A8926" s="24" t="str">
        <f t="shared" si="141"/>
        <v>550050ARCELOR (BERTON SICARD)</v>
      </c>
      <c r="B8926" s="1">
        <v>550050</v>
      </c>
      <c r="C8926" s="1" t="s">
        <v>32898</v>
      </c>
      <c r="D8926" s="1" t="s">
        <v>78</v>
      </c>
      <c r="E8926" s="1" t="s">
        <v>3899</v>
      </c>
      <c r="F8926" s="1" t="s">
        <v>32900</v>
      </c>
      <c r="G8926" s="1" t="s">
        <v>655</v>
      </c>
      <c r="H8926">
        <v>550050</v>
      </c>
      <c r="I8926" s="1" t="s">
        <v>41</v>
      </c>
      <c r="J8926">
        <v>1</v>
      </c>
    </row>
    <row r="8927" spans="1:10" hidden="1" x14ac:dyDescent="0.25">
      <c r="A8927" s="24" t="str">
        <f t="shared" si="141"/>
        <v>550055ARCELOR (BERTON SICARD)</v>
      </c>
      <c r="B8927" s="1">
        <v>550055</v>
      </c>
      <c r="C8927" s="1" t="s">
        <v>32898</v>
      </c>
      <c r="D8927" s="1" t="s">
        <v>78</v>
      </c>
      <c r="E8927" s="1" t="s">
        <v>3902</v>
      </c>
      <c r="F8927" s="1" t="s">
        <v>32900</v>
      </c>
      <c r="G8927" s="1" t="s">
        <v>655</v>
      </c>
      <c r="H8927">
        <v>550055</v>
      </c>
      <c r="I8927" s="1" t="s">
        <v>41</v>
      </c>
      <c r="J8927">
        <v>1</v>
      </c>
    </row>
    <row r="8928" spans="1:10" hidden="1" x14ac:dyDescent="0.25">
      <c r="A8928" s="24" t="str">
        <f t="shared" si="141"/>
        <v>550056ARCELOR (BERTON SICARD)</v>
      </c>
      <c r="B8928" s="1">
        <v>550056</v>
      </c>
      <c r="C8928" s="1" t="s">
        <v>32898</v>
      </c>
      <c r="D8928" s="1" t="s">
        <v>78</v>
      </c>
      <c r="E8928" s="1" t="s">
        <v>3903</v>
      </c>
      <c r="F8928" s="1" t="s">
        <v>32900</v>
      </c>
      <c r="G8928" s="1" t="s">
        <v>655</v>
      </c>
      <c r="H8928">
        <v>550056</v>
      </c>
      <c r="I8928" s="1" t="s">
        <v>41</v>
      </c>
      <c r="J8928">
        <v>1</v>
      </c>
    </row>
    <row r="8929" spans="1:10" hidden="1" x14ac:dyDescent="0.25">
      <c r="A8929" s="24" t="str">
        <f t="shared" si="141"/>
        <v>550058ARCELOR (BERTON SICARD)</v>
      </c>
      <c r="B8929" s="1">
        <v>550058</v>
      </c>
      <c r="C8929" s="1" t="s">
        <v>32898</v>
      </c>
      <c r="D8929" s="1" t="s">
        <v>78</v>
      </c>
      <c r="E8929" s="1" t="s">
        <v>3904</v>
      </c>
      <c r="F8929" s="1" t="s">
        <v>32900</v>
      </c>
      <c r="G8929" s="1" t="s">
        <v>655</v>
      </c>
      <c r="H8929">
        <v>550058</v>
      </c>
      <c r="I8929" s="1" t="s">
        <v>41</v>
      </c>
      <c r="J8929">
        <v>1</v>
      </c>
    </row>
    <row r="8930" spans="1:10" hidden="1" x14ac:dyDescent="0.25">
      <c r="A8930" s="24" t="str">
        <f t="shared" si="141"/>
        <v>550067ARCELOR (BERTON SICARD)</v>
      </c>
      <c r="B8930" s="1">
        <v>550067</v>
      </c>
      <c r="C8930" s="1" t="s">
        <v>32898</v>
      </c>
      <c r="D8930" s="1" t="s">
        <v>78</v>
      </c>
      <c r="E8930" s="1" t="s">
        <v>3911</v>
      </c>
      <c r="F8930" s="1" t="s">
        <v>32900</v>
      </c>
      <c r="G8930" s="1" t="s">
        <v>655</v>
      </c>
      <c r="H8930">
        <v>550067</v>
      </c>
      <c r="I8930" s="1" t="s">
        <v>41</v>
      </c>
      <c r="J8930">
        <v>1</v>
      </c>
    </row>
    <row r="8931" spans="1:10" hidden="1" x14ac:dyDescent="0.25">
      <c r="A8931" s="24" t="str">
        <f t="shared" si="141"/>
        <v>550068ARCELOR (BERTON SICARD)</v>
      </c>
      <c r="B8931" s="1">
        <v>550068</v>
      </c>
      <c r="C8931" s="1" t="s">
        <v>32898</v>
      </c>
      <c r="D8931" s="1" t="s">
        <v>78</v>
      </c>
      <c r="E8931" s="1" t="s">
        <v>3912</v>
      </c>
      <c r="F8931" s="1" t="s">
        <v>32900</v>
      </c>
      <c r="G8931" s="1" t="s">
        <v>655</v>
      </c>
      <c r="H8931">
        <v>550068</v>
      </c>
      <c r="I8931" s="1" t="s">
        <v>41</v>
      </c>
      <c r="J8931">
        <v>1</v>
      </c>
    </row>
    <row r="8932" spans="1:10" hidden="1" x14ac:dyDescent="0.25">
      <c r="A8932" s="24" t="str">
        <f t="shared" si="141"/>
        <v>550069ARCELOR (BERTON SICARD)</v>
      </c>
      <c r="B8932" s="1">
        <v>550069</v>
      </c>
      <c r="C8932" s="1" t="s">
        <v>32898</v>
      </c>
      <c r="D8932" s="1" t="s">
        <v>78</v>
      </c>
      <c r="E8932" s="1" t="s">
        <v>3913</v>
      </c>
      <c r="F8932" s="1" t="s">
        <v>32900</v>
      </c>
      <c r="G8932" s="1" t="s">
        <v>655</v>
      </c>
      <c r="H8932">
        <v>550069</v>
      </c>
      <c r="I8932" s="1" t="s">
        <v>41</v>
      </c>
      <c r="J8932">
        <v>1</v>
      </c>
    </row>
    <row r="8933" spans="1:10" hidden="1" x14ac:dyDescent="0.25">
      <c r="A8933" s="24" t="str">
        <f t="shared" si="141"/>
        <v>550070ARCELOR (BERTON SICARD)</v>
      </c>
      <c r="B8933" s="1">
        <v>550070</v>
      </c>
      <c r="C8933" s="1" t="s">
        <v>32898</v>
      </c>
      <c r="D8933" s="1" t="s">
        <v>78</v>
      </c>
      <c r="E8933" s="1" t="s">
        <v>3914</v>
      </c>
      <c r="F8933" s="1" t="s">
        <v>32900</v>
      </c>
      <c r="G8933" s="1" t="s">
        <v>655</v>
      </c>
      <c r="H8933">
        <v>550070</v>
      </c>
      <c r="I8933" s="1" t="s">
        <v>41</v>
      </c>
      <c r="J8933">
        <v>1</v>
      </c>
    </row>
    <row r="8934" spans="1:10" hidden="1" x14ac:dyDescent="0.25">
      <c r="A8934" s="24" t="str">
        <f t="shared" si="141"/>
        <v>550072ARCELOR (BERTON SICARD)</v>
      </c>
      <c r="B8934" s="1">
        <v>550072</v>
      </c>
      <c r="C8934" s="1" t="s">
        <v>32898</v>
      </c>
      <c r="D8934" s="1" t="s">
        <v>78</v>
      </c>
      <c r="E8934" s="1" t="s">
        <v>3916</v>
      </c>
      <c r="F8934" s="1" t="s">
        <v>32900</v>
      </c>
      <c r="G8934" s="1" t="s">
        <v>655</v>
      </c>
      <c r="H8934">
        <v>550072</v>
      </c>
      <c r="I8934" s="1" t="s">
        <v>41</v>
      </c>
      <c r="J8934">
        <v>4</v>
      </c>
    </row>
    <row r="8935" spans="1:10" hidden="1" x14ac:dyDescent="0.25">
      <c r="A8935" s="24" t="str">
        <f t="shared" si="141"/>
        <v>550075ARCELOR (BERTON SICARD)</v>
      </c>
      <c r="B8935" s="1">
        <v>550075</v>
      </c>
      <c r="C8935" s="1" t="s">
        <v>32898</v>
      </c>
      <c r="D8935" s="1" t="s">
        <v>78</v>
      </c>
      <c r="E8935" s="1" t="s">
        <v>3918</v>
      </c>
      <c r="F8935" s="1" t="s">
        <v>32900</v>
      </c>
      <c r="G8935" s="1" t="s">
        <v>655</v>
      </c>
      <c r="H8935">
        <v>550075</v>
      </c>
      <c r="I8935" s="1" t="s">
        <v>41</v>
      </c>
      <c r="J8935">
        <v>1</v>
      </c>
    </row>
    <row r="8936" spans="1:10" hidden="1" x14ac:dyDescent="0.25">
      <c r="A8936" s="24" t="str">
        <f t="shared" si="141"/>
        <v>510025ARCELOR (BERTON SICARD)</v>
      </c>
      <c r="B8936" s="1">
        <v>510025</v>
      </c>
      <c r="C8936" s="1" t="s">
        <v>32898</v>
      </c>
      <c r="D8936" s="1" t="s">
        <v>78</v>
      </c>
      <c r="E8936" s="1" t="s">
        <v>3029</v>
      </c>
      <c r="F8936" s="1" t="s">
        <v>32900</v>
      </c>
      <c r="G8936" s="1" t="s">
        <v>655</v>
      </c>
      <c r="H8936">
        <v>510025</v>
      </c>
      <c r="I8936" s="1" t="s">
        <v>41</v>
      </c>
      <c r="J8936">
        <v>6.5</v>
      </c>
    </row>
    <row r="8937" spans="1:10" hidden="1" x14ac:dyDescent="0.25">
      <c r="A8937" s="24" t="str">
        <f t="shared" si="141"/>
        <v>550082ARCELOR (BERTON SICARD)</v>
      </c>
      <c r="B8937" s="1">
        <v>550082</v>
      </c>
      <c r="C8937" s="1" t="s">
        <v>32898</v>
      </c>
      <c r="D8937" s="1" t="s">
        <v>78</v>
      </c>
      <c r="E8937" s="1" t="s">
        <v>3920</v>
      </c>
      <c r="F8937" s="1" t="s">
        <v>32900</v>
      </c>
      <c r="G8937" s="1" t="s">
        <v>655</v>
      </c>
      <c r="H8937">
        <v>550082</v>
      </c>
      <c r="I8937" s="1" t="s">
        <v>41</v>
      </c>
      <c r="J8937">
        <v>1</v>
      </c>
    </row>
    <row r="8938" spans="1:10" hidden="1" x14ac:dyDescent="0.25">
      <c r="A8938" s="24" t="str">
        <f t="shared" si="141"/>
        <v>550084ARCELOR (BERTON SICARD)</v>
      </c>
      <c r="B8938" s="1">
        <v>550084</v>
      </c>
      <c r="C8938" s="1" t="s">
        <v>32898</v>
      </c>
      <c r="D8938" s="1" t="s">
        <v>78</v>
      </c>
      <c r="E8938" s="1" t="s">
        <v>3921</v>
      </c>
      <c r="F8938" s="1" t="s">
        <v>32900</v>
      </c>
      <c r="G8938" s="1" t="s">
        <v>655</v>
      </c>
      <c r="H8938">
        <v>550084</v>
      </c>
      <c r="I8938" s="1" t="s">
        <v>41</v>
      </c>
      <c r="J8938">
        <v>1</v>
      </c>
    </row>
    <row r="8939" spans="1:10" hidden="1" x14ac:dyDescent="0.25">
      <c r="A8939" s="24" t="str">
        <f t="shared" si="141"/>
        <v>550086ARCELOR (BERTON SICARD)</v>
      </c>
      <c r="B8939" s="1">
        <v>550086</v>
      </c>
      <c r="C8939" s="1" t="s">
        <v>32898</v>
      </c>
      <c r="D8939" s="1" t="s">
        <v>78</v>
      </c>
      <c r="E8939" s="1" t="s">
        <v>3922</v>
      </c>
      <c r="F8939" s="1" t="s">
        <v>32900</v>
      </c>
      <c r="G8939" s="1" t="s">
        <v>655</v>
      </c>
      <c r="H8939">
        <v>550086</v>
      </c>
      <c r="I8939" s="1" t="s">
        <v>41</v>
      </c>
      <c r="J8939">
        <v>2</v>
      </c>
    </row>
    <row r="8940" spans="1:10" hidden="1" x14ac:dyDescent="0.25">
      <c r="A8940" s="24" t="str">
        <f t="shared" si="141"/>
        <v>550095ARCELOR (BERTON SICARD)</v>
      </c>
      <c r="B8940" s="1">
        <v>550095</v>
      </c>
      <c r="C8940" s="1" t="s">
        <v>32898</v>
      </c>
      <c r="D8940" s="1" t="s">
        <v>78</v>
      </c>
      <c r="E8940" s="1" t="s">
        <v>3923</v>
      </c>
      <c r="F8940" s="1" t="s">
        <v>32900</v>
      </c>
      <c r="G8940" s="1" t="s">
        <v>655</v>
      </c>
      <c r="H8940">
        <v>550095</v>
      </c>
      <c r="I8940" s="1" t="s">
        <v>41</v>
      </c>
      <c r="J8940">
        <v>1</v>
      </c>
    </row>
    <row r="8941" spans="1:10" hidden="1" x14ac:dyDescent="0.25">
      <c r="A8941" s="24" t="str">
        <f t="shared" si="141"/>
        <v>560001ARCELOR (BERTON SICARD)</v>
      </c>
      <c r="B8941" s="1">
        <v>560001</v>
      </c>
      <c r="C8941" s="1" t="s">
        <v>32898</v>
      </c>
      <c r="D8941" s="1" t="s">
        <v>78</v>
      </c>
      <c r="E8941" s="1" t="s">
        <v>3925</v>
      </c>
      <c r="F8941" s="1" t="s">
        <v>32900</v>
      </c>
      <c r="G8941" s="1" t="s">
        <v>655</v>
      </c>
      <c r="H8941">
        <v>560001</v>
      </c>
      <c r="I8941" s="1" t="s">
        <v>41</v>
      </c>
      <c r="J8941">
        <v>20</v>
      </c>
    </row>
    <row r="8942" spans="1:10" hidden="1" x14ac:dyDescent="0.25">
      <c r="A8942" s="24" t="str">
        <f t="shared" si="141"/>
        <v>560005ARCELOR (BERTON SICARD)</v>
      </c>
      <c r="B8942" s="1">
        <v>560005</v>
      </c>
      <c r="C8942" s="1" t="s">
        <v>32898</v>
      </c>
      <c r="D8942" s="1" t="s">
        <v>78</v>
      </c>
      <c r="E8942" s="1" t="s">
        <v>3926</v>
      </c>
      <c r="F8942" s="1" t="s">
        <v>32900</v>
      </c>
      <c r="G8942" s="1" t="s">
        <v>655</v>
      </c>
      <c r="H8942">
        <v>560005</v>
      </c>
      <c r="I8942" s="1" t="s">
        <v>41</v>
      </c>
      <c r="J8942">
        <v>1</v>
      </c>
    </row>
    <row r="8943" spans="1:10" hidden="1" x14ac:dyDescent="0.25">
      <c r="A8943" s="24" t="str">
        <f t="shared" si="141"/>
        <v>560006ARCELOR (BERTON SICARD)</v>
      </c>
      <c r="B8943" s="1">
        <v>560006</v>
      </c>
      <c r="C8943" s="1" t="s">
        <v>32898</v>
      </c>
      <c r="D8943" s="1" t="s">
        <v>78</v>
      </c>
      <c r="E8943" s="1" t="s">
        <v>3927</v>
      </c>
      <c r="F8943" s="1" t="s">
        <v>32900</v>
      </c>
      <c r="G8943" s="1" t="s">
        <v>655</v>
      </c>
      <c r="H8943">
        <v>560006</v>
      </c>
      <c r="I8943" s="1" t="s">
        <v>41</v>
      </c>
      <c r="J8943">
        <v>1</v>
      </c>
    </row>
    <row r="8944" spans="1:10" hidden="1" x14ac:dyDescent="0.25">
      <c r="A8944" s="24" t="str">
        <f t="shared" si="141"/>
        <v>560008ARCELOR (BERTON SICARD)</v>
      </c>
      <c r="B8944" s="1">
        <v>560008</v>
      </c>
      <c r="C8944" s="1" t="s">
        <v>32898</v>
      </c>
      <c r="D8944" s="1" t="s">
        <v>78</v>
      </c>
      <c r="E8944" s="1" t="s">
        <v>3928</v>
      </c>
      <c r="F8944" s="1" t="s">
        <v>32900</v>
      </c>
      <c r="G8944" s="1" t="s">
        <v>655</v>
      </c>
      <c r="H8944">
        <v>560008</v>
      </c>
      <c r="I8944" s="1" t="s">
        <v>41</v>
      </c>
      <c r="J8944">
        <v>1</v>
      </c>
    </row>
    <row r="8945" spans="1:10" hidden="1" x14ac:dyDescent="0.25">
      <c r="A8945" s="24" t="str">
        <f t="shared" si="141"/>
        <v>560015ARCELOR (BERTON SICARD)</v>
      </c>
      <c r="B8945" s="1">
        <v>560015</v>
      </c>
      <c r="C8945" s="1" t="s">
        <v>32898</v>
      </c>
      <c r="D8945" s="1" t="s">
        <v>78</v>
      </c>
      <c r="E8945" s="1" t="s">
        <v>3931</v>
      </c>
      <c r="F8945" s="1" t="s">
        <v>32900</v>
      </c>
      <c r="G8945" s="1" t="s">
        <v>655</v>
      </c>
      <c r="H8945">
        <v>560015</v>
      </c>
      <c r="I8945" s="1" t="s">
        <v>41</v>
      </c>
      <c r="J8945">
        <v>1</v>
      </c>
    </row>
    <row r="8946" spans="1:10" hidden="1" x14ac:dyDescent="0.25">
      <c r="A8946" s="24" t="str">
        <f t="shared" si="141"/>
        <v>550081ARCELOR (BERTON SICARD)</v>
      </c>
      <c r="B8946" s="1">
        <v>550081</v>
      </c>
      <c r="C8946" s="1" t="s">
        <v>32898</v>
      </c>
      <c r="D8946" s="1" t="s">
        <v>78</v>
      </c>
      <c r="E8946" s="1" t="s">
        <v>3932</v>
      </c>
      <c r="F8946" s="1" t="s">
        <v>32900</v>
      </c>
      <c r="G8946" s="1" t="s">
        <v>655</v>
      </c>
      <c r="H8946">
        <v>550081</v>
      </c>
      <c r="I8946" s="1" t="s">
        <v>41</v>
      </c>
      <c r="J8946">
        <v>1</v>
      </c>
    </row>
    <row r="8947" spans="1:10" hidden="1" x14ac:dyDescent="0.25">
      <c r="A8947" s="24" t="str">
        <f t="shared" si="141"/>
        <v>560021ARCELOR (BERTON SICARD)</v>
      </c>
      <c r="B8947" s="1">
        <v>560021</v>
      </c>
      <c r="C8947" s="1" t="s">
        <v>32898</v>
      </c>
      <c r="D8947" s="1" t="s">
        <v>78</v>
      </c>
      <c r="E8947" s="1" t="s">
        <v>3934</v>
      </c>
      <c r="F8947" s="1" t="s">
        <v>32900</v>
      </c>
      <c r="G8947" s="1" t="s">
        <v>655</v>
      </c>
      <c r="H8947">
        <v>560021</v>
      </c>
      <c r="I8947" s="1" t="s">
        <v>41</v>
      </c>
      <c r="J8947">
        <v>1</v>
      </c>
    </row>
    <row r="8948" spans="1:10" hidden="1" x14ac:dyDescent="0.25">
      <c r="A8948" s="24" t="str">
        <f t="shared" si="141"/>
        <v>560027ARCELOR (BERTON SICARD)</v>
      </c>
      <c r="B8948" s="1">
        <v>560027</v>
      </c>
      <c r="C8948" s="1" t="s">
        <v>32898</v>
      </c>
      <c r="D8948" s="1" t="s">
        <v>78</v>
      </c>
      <c r="E8948" s="1" t="s">
        <v>3938</v>
      </c>
      <c r="F8948" s="1" t="s">
        <v>32900</v>
      </c>
      <c r="G8948" s="1" t="s">
        <v>655</v>
      </c>
      <c r="H8948">
        <v>560027</v>
      </c>
      <c r="I8948" s="1" t="s">
        <v>41</v>
      </c>
      <c r="J8948">
        <v>1</v>
      </c>
    </row>
    <row r="8949" spans="1:10" hidden="1" x14ac:dyDescent="0.25">
      <c r="A8949" s="24" t="str">
        <f t="shared" si="141"/>
        <v>560032ARCELOR (BERTON SICARD)</v>
      </c>
      <c r="B8949" s="1">
        <v>560032</v>
      </c>
      <c r="C8949" s="1" t="s">
        <v>32898</v>
      </c>
      <c r="D8949" s="1" t="s">
        <v>78</v>
      </c>
      <c r="E8949" s="1" t="s">
        <v>2209</v>
      </c>
      <c r="F8949" s="1" t="s">
        <v>32900</v>
      </c>
      <c r="G8949" s="1" t="s">
        <v>655</v>
      </c>
      <c r="H8949">
        <v>560032</v>
      </c>
      <c r="I8949" s="1" t="s">
        <v>41</v>
      </c>
      <c r="J8949">
        <v>1</v>
      </c>
    </row>
    <row r="8950" spans="1:10" hidden="1" x14ac:dyDescent="0.25">
      <c r="A8950" s="24" t="str">
        <f t="shared" si="141"/>
        <v>560034ARCELOR (BERTON SICARD)</v>
      </c>
      <c r="B8950" s="1">
        <v>560034</v>
      </c>
      <c r="C8950" s="1" t="s">
        <v>32898</v>
      </c>
      <c r="D8950" s="1" t="s">
        <v>78</v>
      </c>
      <c r="E8950" s="1" t="s">
        <v>3941</v>
      </c>
      <c r="F8950" s="1" t="s">
        <v>32900</v>
      </c>
      <c r="G8950" s="1" t="s">
        <v>655</v>
      </c>
      <c r="H8950">
        <v>560034</v>
      </c>
      <c r="I8950" s="1" t="s">
        <v>41</v>
      </c>
      <c r="J8950">
        <v>1</v>
      </c>
    </row>
    <row r="8951" spans="1:10" hidden="1" x14ac:dyDescent="0.25">
      <c r="A8951" s="24" t="str">
        <f t="shared" si="141"/>
        <v>560036ARCELOR (BERTON SICARD)</v>
      </c>
      <c r="B8951" s="1">
        <v>560036</v>
      </c>
      <c r="C8951" s="1" t="s">
        <v>32898</v>
      </c>
      <c r="D8951" s="1" t="s">
        <v>78</v>
      </c>
      <c r="E8951" s="1" t="s">
        <v>3943</v>
      </c>
      <c r="F8951" s="1" t="s">
        <v>32900</v>
      </c>
      <c r="G8951" s="1" t="s">
        <v>655</v>
      </c>
      <c r="H8951">
        <v>560036</v>
      </c>
      <c r="I8951" s="1" t="s">
        <v>41</v>
      </c>
      <c r="J8951">
        <v>1</v>
      </c>
    </row>
    <row r="8952" spans="1:10" hidden="1" x14ac:dyDescent="0.25">
      <c r="A8952" s="24" t="str">
        <f t="shared" si="141"/>
        <v>560039ARCELOR (BERTON SICARD)</v>
      </c>
      <c r="B8952" s="1">
        <v>560039</v>
      </c>
      <c r="C8952" s="1" t="s">
        <v>32898</v>
      </c>
      <c r="D8952" s="1" t="s">
        <v>78</v>
      </c>
      <c r="E8952" s="1" t="s">
        <v>3943</v>
      </c>
      <c r="F8952" s="1" t="s">
        <v>32900</v>
      </c>
      <c r="G8952" s="1" t="s">
        <v>655</v>
      </c>
      <c r="H8952">
        <v>560039</v>
      </c>
      <c r="I8952" s="1" t="s">
        <v>41</v>
      </c>
      <c r="J8952">
        <v>1</v>
      </c>
    </row>
    <row r="8953" spans="1:10" hidden="1" x14ac:dyDescent="0.25">
      <c r="A8953" s="24" t="str">
        <f t="shared" si="141"/>
        <v>560040ARCELOR (BERTON SICARD)</v>
      </c>
      <c r="B8953" s="1">
        <v>560040</v>
      </c>
      <c r="C8953" s="1" t="s">
        <v>32898</v>
      </c>
      <c r="D8953" s="1" t="s">
        <v>78</v>
      </c>
      <c r="E8953" s="1" t="s">
        <v>3944</v>
      </c>
      <c r="F8953" s="1" t="s">
        <v>32900</v>
      </c>
      <c r="G8953" s="1" t="s">
        <v>655</v>
      </c>
      <c r="H8953">
        <v>560040</v>
      </c>
      <c r="I8953" s="1" t="s">
        <v>41</v>
      </c>
      <c r="J8953">
        <v>1</v>
      </c>
    </row>
    <row r="8954" spans="1:10" hidden="1" x14ac:dyDescent="0.25">
      <c r="A8954" s="24" t="str">
        <f t="shared" si="141"/>
        <v>560041ARCELOR (BERTON SICARD)</v>
      </c>
      <c r="B8954" s="1">
        <v>560041</v>
      </c>
      <c r="C8954" s="1" t="s">
        <v>32898</v>
      </c>
      <c r="D8954" s="1" t="s">
        <v>78</v>
      </c>
      <c r="E8954" s="1" t="s">
        <v>3945</v>
      </c>
      <c r="F8954" s="1" t="s">
        <v>32900</v>
      </c>
      <c r="G8954" s="1" t="s">
        <v>655</v>
      </c>
      <c r="H8954">
        <v>560041</v>
      </c>
      <c r="I8954" s="1" t="s">
        <v>41</v>
      </c>
      <c r="J8954">
        <v>1</v>
      </c>
    </row>
    <row r="8955" spans="1:10" hidden="1" x14ac:dyDescent="0.25">
      <c r="A8955" s="24" t="str">
        <f t="shared" si="141"/>
        <v>570000ARCELOR (BERTON SICARD)</v>
      </c>
      <c r="B8955" s="1">
        <v>570000</v>
      </c>
      <c r="C8955" s="1" t="s">
        <v>32898</v>
      </c>
      <c r="D8955" s="1" t="s">
        <v>78</v>
      </c>
      <c r="E8955" s="1" t="s">
        <v>3946</v>
      </c>
      <c r="F8955" s="1" t="s">
        <v>32900</v>
      </c>
      <c r="G8955" s="1" t="s">
        <v>655</v>
      </c>
      <c r="H8955">
        <v>570000</v>
      </c>
      <c r="I8955" s="1" t="s">
        <v>41</v>
      </c>
      <c r="J8955">
        <v>1</v>
      </c>
    </row>
    <row r="8956" spans="1:10" hidden="1" x14ac:dyDescent="0.25">
      <c r="A8956" s="24" t="str">
        <f t="shared" si="141"/>
        <v>570001ARCELOR (BERTON SICARD)</v>
      </c>
      <c r="B8956" s="1">
        <v>570001</v>
      </c>
      <c r="C8956" s="1" t="s">
        <v>32898</v>
      </c>
      <c r="D8956" s="1" t="s">
        <v>78</v>
      </c>
      <c r="E8956" s="1" t="s">
        <v>3947</v>
      </c>
      <c r="F8956" s="1" t="s">
        <v>32900</v>
      </c>
      <c r="G8956" s="1" t="s">
        <v>655</v>
      </c>
      <c r="H8956">
        <v>570001</v>
      </c>
      <c r="I8956" s="1" t="s">
        <v>41</v>
      </c>
      <c r="J8956">
        <v>1</v>
      </c>
    </row>
    <row r="8957" spans="1:10" hidden="1" x14ac:dyDescent="0.25">
      <c r="A8957" s="24" t="str">
        <f t="shared" si="141"/>
        <v>570002ARCELOR (BERTON SICARD)</v>
      </c>
      <c r="B8957" s="1">
        <v>570002</v>
      </c>
      <c r="C8957" s="1" t="s">
        <v>32898</v>
      </c>
      <c r="D8957" s="1" t="s">
        <v>78</v>
      </c>
      <c r="E8957" s="1" t="s">
        <v>3948</v>
      </c>
      <c r="F8957" s="1" t="s">
        <v>32900</v>
      </c>
      <c r="G8957" s="1" t="s">
        <v>655</v>
      </c>
      <c r="H8957">
        <v>570002</v>
      </c>
      <c r="I8957" s="1" t="s">
        <v>41</v>
      </c>
      <c r="J8957">
        <v>1</v>
      </c>
    </row>
    <row r="8958" spans="1:10" hidden="1" x14ac:dyDescent="0.25">
      <c r="A8958" s="24" t="str">
        <f t="shared" si="141"/>
        <v>570003ARCELOR (BERTON SICARD)</v>
      </c>
      <c r="B8958" s="1">
        <v>570003</v>
      </c>
      <c r="C8958" s="1" t="s">
        <v>32898</v>
      </c>
      <c r="D8958" s="1" t="s">
        <v>78</v>
      </c>
      <c r="E8958" s="1" t="s">
        <v>3949</v>
      </c>
      <c r="F8958" s="1" t="s">
        <v>32900</v>
      </c>
      <c r="G8958" s="1" t="s">
        <v>655</v>
      </c>
      <c r="H8958">
        <v>570003</v>
      </c>
      <c r="I8958" s="1" t="s">
        <v>41</v>
      </c>
      <c r="J8958">
        <v>1</v>
      </c>
    </row>
    <row r="8959" spans="1:10" hidden="1" x14ac:dyDescent="0.25">
      <c r="A8959" s="24" t="str">
        <f t="shared" si="141"/>
        <v>570004ARCELOR (BERTON SICARD)</v>
      </c>
      <c r="B8959" s="1">
        <v>570004</v>
      </c>
      <c r="C8959" s="1" t="s">
        <v>32898</v>
      </c>
      <c r="D8959" s="1" t="s">
        <v>78</v>
      </c>
      <c r="E8959" s="1" t="s">
        <v>3950</v>
      </c>
      <c r="F8959" s="1" t="s">
        <v>32900</v>
      </c>
      <c r="G8959" s="1" t="s">
        <v>655</v>
      </c>
      <c r="H8959">
        <v>570004</v>
      </c>
      <c r="I8959" s="1" t="s">
        <v>41</v>
      </c>
      <c r="J8959">
        <v>1</v>
      </c>
    </row>
    <row r="8960" spans="1:10" hidden="1" x14ac:dyDescent="0.25">
      <c r="A8960" s="24" t="str">
        <f t="shared" si="141"/>
        <v>570008ARCELOR (BERTON SICARD)</v>
      </c>
      <c r="B8960" s="1">
        <v>570008</v>
      </c>
      <c r="C8960" s="1" t="s">
        <v>32898</v>
      </c>
      <c r="D8960" s="1" t="s">
        <v>78</v>
      </c>
      <c r="E8960" s="1" t="s">
        <v>3951</v>
      </c>
      <c r="F8960" s="1" t="s">
        <v>32900</v>
      </c>
      <c r="G8960" s="1" t="s">
        <v>655</v>
      </c>
      <c r="H8960">
        <v>570008</v>
      </c>
      <c r="I8960" s="1" t="s">
        <v>41</v>
      </c>
      <c r="J8960">
        <v>1</v>
      </c>
    </row>
    <row r="8961" spans="1:10" hidden="1" x14ac:dyDescent="0.25">
      <c r="A8961" s="24" t="str">
        <f t="shared" si="141"/>
        <v>570011ARCELOR (BERTON SICARD)</v>
      </c>
      <c r="B8961" s="1">
        <v>570011</v>
      </c>
      <c r="C8961" s="1" t="s">
        <v>32898</v>
      </c>
      <c r="D8961" s="1" t="s">
        <v>78</v>
      </c>
      <c r="E8961" s="1" t="s">
        <v>3954</v>
      </c>
      <c r="F8961" s="1" t="s">
        <v>32900</v>
      </c>
      <c r="G8961" s="1" t="s">
        <v>655</v>
      </c>
      <c r="H8961">
        <v>570011</v>
      </c>
      <c r="I8961" s="1" t="s">
        <v>41</v>
      </c>
      <c r="J8961">
        <v>1</v>
      </c>
    </row>
    <row r="8962" spans="1:10" hidden="1" x14ac:dyDescent="0.25">
      <c r="A8962" s="24" t="str">
        <f t="shared" si="141"/>
        <v>570012ARCELOR (BERTON SICARD)</v>
      </c>
      <c r="B8962" s="1">
        <v>570012</v>
      </c>
      <c r="C8962" s="1" t="s">
        <v>32898</v>
      </c>
      <c r="D8962" s="1" t="s">
        <v>78</v>
      </c>
      <c r="E8962" s="1" t="s">
        <v>3955</v>
      </c>
      <c r="F8962" s="1" t="s">
        <v>32900</v>
      </c>
      <c r="G8962" s="1" t="s">
        <v>655</v>
      </c>
      <c r="H8962">
        <v>570012</v>
      </c>
      <c r="I8962" s="1" t="s">
        <v>41</v>
      </c>
      <c r="J8962">
        <v>1</v>
      </c>
    </row>
    <row r="8963" spans="1:10" hidden="1" x14ac:dyDescent="0.25">
      <c r="A8963" s="24" t="str">
        <f t="shared" si="141"/>
        <v>570013ARCELOR (BERTON SICARD)</v>
      </c>
      <c r="B8963" s="1">
        <v>570013</v>
      </c>
      <c r="C8963" s="1" t="s">
        <v>32898</v>
      </c>
      <c r="D8963" s="1" t="s">
        <v>78</v>
      </c>
      <c r="E8963" s="1" t="s">
        <v>3956</v>
      </c>
      <c r="F8963" s="1" t="s">
        <v>32900</v>
      </c>
      <c r="G8963" s="1" t="s">
        <v>655</v>
      </c>
      <c r="H8963">
        <v>570013</v>
      </c>
      <c r="I8963" s="1" t="s">
        <v>41</v>
      </c>
      <c r="J8963">
        <v>1</v>
      </c>
    </row>
    <row r="8964" spans="1:10" hidden="1" x14ac:dyDescent="0.25">
      <c r="A8964" s="24" t="str">
        <f t="shared" si="141"/>
        <v>570015ARCELOR (BERTON SICARD)</v>
      </c>
      <c r="B8964" s="1">
        <v>570015</v>
      </c>
      <c r="C8964" s="1" t="s">
        <v>32898</v>
      </c>
      <c r="D8964" s="1" t="s">
        <v>78</v>
      </c>
      <c r="E8964" s="1" t="s">
        <v>3958</v>
      </c>
      <c r="F8964" s="1" t="s">
        <v>32900</v>
      </c>
      <c r="G8964" s="1" t="s">
        <v>655</v>
      </c>
      <c r="H8964">
        <v>570015</v>
      </c>
      <c r="I8964" s="1" t="s">
        <v>41</v>
      </c>
      <c r="J8964">
        <v>1</v>
      </c>
    </row>
    <row r="8965" spans="1:10" hidden="1" x14ac:dyDescent="0.25">
      <c r="A8965" s="24" t="str">
        <f t="shared" si="141"/>
        <v>570016ARCELOR (BERTON SICARD)</v>
      </c>
      <c r="B8965" s="1">
        <v>570016</v>
      </c>
      <c r="C8965" s="1" t="s">
        <v>32898</v>
      </c>
      <c r="D8965" s="1" t="s">
        <v>78</v>
      </c>
      <c r="E8965" s="1" t="s">
        <v>3959</v>
      </c>
      <c r="F8965" s="1" t="s">
        <v>32900</v>
      </c>
      <c r="G8965" s="1" t="s">
        <v>655</v>
      </c>
      <c r="H8965">
        <v>570016</v>
      </c>
      <c r="I8965" s="1" t="s">
        <v>41</v>
      </c>
      <c r="J8965">
        <v>1</v>
      </c>
    </row>
    <row r="8966" spans="1:10" hidden="1" x14ac:dyDescent="0.25">
      <c r="A8966" s="24" t="str">
        <f t="shared" si="141"/>
        <v>570018ARCELOR (BERTON SICARD)</v>
      </c>
      <c r="B8966" s="1">
        <v>570018</v>
      </c>
      <c r="C8966" s="1" t="s">
        <v>32898</v>
      </c>
      <c r="D8966" s="1" t="s">
        <v>78</v>
      </c>
      <c r="E8966" s="1" t="s">
        <v>2794</v>
      </c>
      <c r="F8966" s="1" t="s">
        <v>32900</v>
      </c>
      <c r="G8966" s="1" t="s">
        <v>655</v>
      </c>
      <c r="H8966">
        <v>570018</v>
      </c>
      <c r="I8966" s="1" t="s">
        <v>41</v>
      </c>
      <c r="J8966">
        <v>1</v>
      </c>
    </row>
    <row r="8967" spans="1:10" hidden="1" x14ac:dyDescent="0.25">
      <c r="A8967" s="24" t="str">
        <f t="shared" si="141"/>
        <v>570019ARCELOR (BERTON SICARD)</v>
      </c>
      <c r="B8967" s="1">
        <v>570019</v>
      </c>
      <c r="C8967" s="1" t="s">
        <v>32898</v>
      </c>
      <c r="D8967" s="1" t="s">
        <v>78</v>
      </c>
      <c r="E8967" s="1" t="s">
        <v>3961</v>
      </c>
      <c r="F8967" s="1" t="s">
        <v>32900</v>
      </c>
      <c r="G8967" s="1" t="s">
        <v>655</v>
      </c>
      <c r="H8967">
        <v>570019</v>
      </c>
      <c r="I8967" s="1" t="s">
        <v>41</v>
      </c>
      <c r="J8967">
        <v>1</v>
      </c>
    </row>
    <row r="8968" spans="1:10" hidden="1" x14ac:dyDescent="0.25">
      <c r="A8968" s="24" t="str">
        <f t="shared" si="141"/>
        <v>570023ARCELOR (BERTON SICARD)</v>
      </c>
      <c r="B8968" s="1">
        <v>570023</v>
      </c>
      <c r="C8968" s="1" t="s">
        <v>32898</v>
      </c>
      <c r="D8968" s="1" t="s">
        <v>78</v>
      </c>
      <c r="E8968" s="1" t="s">
        <v>3964</v>
      </c>
      <c r="F8968" s="1" t="s">
        <v>32900</v>
      </c>
      <c r="G8968" s="1" t="s">
        <v>655</v>
      </c>
      <c r="H8968">
        <v>570023</v>
      </c>
      <c r="I8968" s="1" t="s">
        <v>41</v>
      </c>
      <c r="J8968">
        <v>10</v>
      </c>
    </row>
    <row r="8969" spans="1:10" hidden="1" x14ac:dyDescent="0.25">
      <c r="A8969" s="24" t="str">
        <f t="shared" si="141"/>
        <v>570024ARCELOR (BERTON SICARD)</v>
      </c>
      <c r="B8969" s="1">
        <v>570024</v>
      </c>
      <c r="C8969" s="1" t="s">
        <v>32898</v>
      </c>
      <c r="D8969" s="1" t="s">
        <v>78</v>
      </c>
      <c r="E8969" s="1" t="s">
        <v>3965</v>
      </c>
      <c r="F8969" s="1" t="s">
        <v>32900</v>
      </c>
      <c r="G8969" s="1" t="s">
        <v>655</v>
      </c>
      <c r="H8969">
        <v>570024</v>
      </c>
      <c r="I8969" s="1" t="s">
        <v>41</v>
      </c>
      <c r="J8969">
        <v>1</v>
      </c>
    </row>
    <row r="8970" spans="1:10" hidden="1" x14ac:dyDescent="0.25">
      <c r="A8970" s="24" t="str">
        <f t="shared" si="141"/>
        <v>620001ARCELOR (BERTON SICARD)</v>
      </c>
      <c r="B8970" s="1">
        <v>620001</v>
      </c>
      <c r="C8970" s="1" t="s">
        <v>32898</v>
      </c>
      <c r="D8970" s="1" t="s">
        <v>78</v>
      </c>
      <c r="E8970" s="1" t="s">
        <v>3966</v>
      </c>
      <c r="F8970" s="1" t="s">
        <v>32900</v>
      </c>
      <c r="G8970" s="1" t="s">
        <v>655</v>
      </c>
      <c r="H8970">
        <v>620001</v>
      </c>
      <c r="I8970" s="1" t="s">
        <v>41</v>
      </c>
      <c r="J8970">
        <v>6.5</v>
      </c>
    </row>
    <row r="8971" spans="1:10" hidden="1" x14ac:dyDescent="0.25">
      <c r="A8971" s="24" t="str">
        <f t="shared" si="141"/>
        <v>630011ARCELOR (BERTON SICARD)</v>
      </c>
      <c r="B8971" s="1">
        <v>630011</v>
      </c>
      <c r="C8971" s="1" t="s">
        <v>32898</v>
      </c>
      <c r="D8971" s="1" t="s">
        <v>168</v>
      </c>
      <c r="E8971" s="1" t="s">
        <v>3968</v>
      </c>
      <c r="F8971" s="1" t="s">
        <v>32900</v>
      </c>
      <c r="G8971" s="1" t="s">
        <v>655</v>
      </c>
      <c r="H8971">
        <v>630011</v>
      </c>
      <c r="I8971" s="1" t="s">
        <v>41</v>
      </c>
      <c r="J8971">
        <v>6.5</v>
      </c>
    </row>
    <row r="8972" spans="1:10" hidden="1" x14ac:dyDescent="0.25">
      <c r="A8972" s="24" t="str">
        <f t="shared" ref="A8972:A9035" si="142">B8972&amp;F8972</f>
        <v>630013ARCELOR (BERTON SICARD)</v>
      </c>
      <c r="B8972" s="1">
        <v>630013</v>
      </c>
      <c r="C8972" s="1" t="s">
        <v>32898</v>
      </c>
      <c r="D8972" s="1" t="s">
        <v>168</v>
      </c>
      <c r="E8972" s="1" t="s">
        <v>3969</v>
      </c>
      <c r="F8972" s="1" t="s">
        <v>32900</v>
      </c>
      <c r="G8972" s="1" t="s">
        <v>655</v>
      </c>
      <c r="H8972">
        <v>630013</v>
      </c>
      <c r="I8972" s="1" t="s">
        <v>41</v>
      </c>
      <c r="J8972">
        <v>6.5</v>
      </c>
    </row>
    <row r="8973" spans="1:10" hidden="1" x14ac:dyDescent="0.25">
      <c r="A8973" s="24" t="str">
        <f t="shared" si="142"/>
        <v>630014ARCELOR (BERTON SICARD)</v>
      </c>
      <c r="B8973" s="1">
        <v>630014</v>
      </c>
      <c r="C8973" s="1" t="s">
        <v>32898</v>
      </c>
      <c r="D8973" s="1" t="s">
        <v>78</v>
      </c>
      <c r="E8973" s="1" t="s">
        <v>3670</v>
      </c>
      <c r="F8973" s="1" t="s">
        <v>32900</v>
      </c>
      <c r="G8973" s="1" t="s">
        <v>655</v>
      </c>
      <c r="H8973">
        <v>630014</v>
      </c>
      <c r="I8973" s="1" t="s">
        <v>41</v>
      </c>
      <c r="J8973">
        <v>6.5</v>
      </c>
    </row>
    <row r="8974" spans="1:10" hidden="1" x14ac:dyDescent="0.25">
      <c r="A8974" s="24" t="str">
        <f t="shared" si="142"/>
        <v>660003ARCELOR (BERTON SICARD)</v>
      </c>
      <c r="B8974" s="1">
        <v>660003</v>
      </c>
      <c r="C8974" s="1" t="s">
        <v>32898</v>
      </c>
      <c r="D8974" s="1" t="s">
        <v>78</v>
      </c>
      <c r="E8974" s="1" t="s">
        <v>3972</v>
      </c>
      <c r="F8974" s="1" t="s">
        <v>32900</v>
      </c>
      <c r="G8974" s="1" t="s">
        <v>655</v>
      </c>
      <c r="H8974">
        <v>660003</v>
      </c>
      <c r="I8974" s="1" t="s">
        <v>41</v>
      </c>
      <c r="J8974">
        <v>100</v>
      </c>
    </row>
    <row r="8975" spans="1:10" hidden="1" x14ac:dyDescent="0.25">
      <c r="A8975" s="24" t="str">
        <f t="shared" si="142"/>
        <v>664006ARCELOR (BERTON SICARD)</v>
      </c>
      <c r="B8975" s="1">
        <v>664006</v>
      </c>
      <c r="C8975" s="1" t="s">
        <v>32898</v>
      </c>
      <c r="D8975" s="1" t="s">
        <v>78</v>
      </c>
      <c r="E8975" s="1" t="s">
        <v>3981</v>
      </c>
      <c r="F8975" s="1" t="s">
        <v>32900</v>
      </c>
      <c r="G8975" s="1" t="s">
        <v>655</v>
      </c>
      <c r="H8975">
        <v>664006</v>
      </c>
      <c r="I8975" s="1" t="s">
        <v>41</v>
      </c>
      <c r="J8975">
        <v>100</v>
      </c>
    </row>
    <row r="8976" spans="1:10" hidden="1" x14ac:dyDescent="0.25">
      <c r="A8976" s="24" t="str">
        <f t="shared" si="142"/>
        <v>664007ARCELOR (BERTON SICARD)</v>
      </c>
      <c r="B8976" s="1">
        <v>664007</v>
      </c>
      <c r="C8976" s="1" t="s">
        <v>32898</v>
      </c>
      <c r="D8976" s="1" t="s">
        <v>78</v>
      </c>
      <c r="E8976" s="1" t="s">
        <v>3982</v>
      </c>
      <c r="F8976" s="1" t="s">
        <v>32900</v>
      </c>
      <c r="G8976" s="1" t="s">
        <v>655</v>
      </c>
      <c r="H8976">
        <v>664007</v>
      </c>
      <c r="I8976" s="1" t="s">
        <v>41</v>
      </c>
      <c r="J8976">
        <v>125</v>
      </c>
    </row>
    <row r="8977" spans="1:10" hidden="1" x14ac:dyDescent="0.25">
      <c r="A8977" s="24" t="str">
        <f t="shared" si="142"/>
        <v>664008ARCELOR (BERTON SICARD)</v>
      </c>
      <c r="B8977" s="1">
        <v>664008</v>
      </c>
      <c r="C8977" s="1" t="s">
        <v>32898</v>
      </c>
      <c r="D8977" s="1" t="s">
        <v>78</v>
      </c>
      <c r="E8977" s="1" t="s">
        <v>3983</v>
      </c>
      <c r="F8977" s="1" t="s">
        <v>32900</v>
      </c>
      <c r="G8977" s="1" t="s">
        <v>655</v>
      </c>
      <c r="H8977">
        <v>664008</v>
      </c>
      <c r="I8977" s="1" t="s">
        <v>41</v>
      </c>
      <c r="J8977">
        <v>125</v>
      </c>
    </row>
    <row r="8978" spans="1:10" hidden="1" x14ac:dyDescent="0.25">
      <c r="A8978" s="24" t="str">
        <f t="shared" si="142"/>
        <v>664012ARCELOR (BERTON SICARD)</v>
      </c>
      <c r="B8978" s="1">
        <v>664012</v>
      </c>
      <c r="C8978" s="1" t="s">
        <v>32898</v>
      </c>
      <c r="D8978" s="1" t="s">
        <v>78</v>
      </c>
      <c r="E8978" s="1" t="s">
        <v>3985</v>
      </c>
      <c r="F8978" s="1" t="s">
        <v>32900</v>
      </c>
      <c r="G8978" s="1" t="s">
        <v>655</v>
      </c>
      <c r="H8978">
        <v>664012</v>
      </c>
      <c r="I8978" s="1" t="s">
        <v>41</v>
      </c>
      <c r="J8978">
        <v>10</v>
      </c>
    </row>
    <row r="8979" spans="1:10" hidden="1" x14ac:dyDescent="0.25">
      <c r="A8979" s="24" t="str">
        <f t="shared" si="142"/>
        <v>664019ARCELOR (BERTON SICARD)</v>
      </c>
      <c r="B8979" s="1">
        <v>664019</v>
      </c>
      <c r="C8979" s="1" t="s">
        <v>32898</v>
      </c>
      <c r="D8979" s="1" t="s">
        <v>78</v>
      </c>
      <c r="E8979" s="1" t="s">
        <v>3990</v>
      </c>
      <c r="F8979" s="1" t="s">
        <v>32900</v>
      </c>
      <c r="G8979" s="1" t="s">
        <v>655</v>
      </c>
      <c r="H8979">
        <v>664019</v>
      </c>
      <c r="I8979" s="1" t="s">
        <v>41</v>
      </c>
      <c r="J8979">
        <v>20</v>
      </c>
    </row>
    <row r="8980" spans="1:10" hidden="1" x14ac:dyDescent="0.25">
      <c r="A8980" s="24" t="str">
        <f t="shared" si="142"/>
        <v>664020ARCELOR (BERTON SICARD)</v>
      </c>
      <c r="B8980" s="1">
        <v>664020</v>
      </c>
      <c r="C8980" s="1" t="s">
        <v>32898</v>
      </c>
      <c r="D8980" s="1" t="s">
        <v>78</v>
      </c>
      <c r="E8980" s="1" t="s">
        <v>3991</v>
      </c>
      <c r="F8980" s="1" t="s">
        <v>32900</v>
      </c>
      <c r="G8980" s="1" t="s">
        <v>655</v>
      </c>
      <c r="H8980">
        <v>664020</v>
      </c>
      <c r="I8980" s="1" t="s">
        <v>41</v>
      </c>
      <c r="J8980">
        <v>20</v>
      </c>
    </row>
    <row r="8981" spans="1:10" hidden="1" x14ac:dyDescent="0.25">
      <c r="A8981" s="24" t="str">
        <f t="shared" si="142"/>
        <v>664032ARCELOR (BERTON SICARD)</v>
      </c>
      <c r="B8981" s="1">
        <v>664032</v>
      </c>
      <c r="C8981" s="1" t="s">
        <v>32898</v>
      </c>
      <c r="D8981" s="1" t="s">
        <v>78</v>
      </c>
      <c r="E8981" s="1" t="s">
        <v>3993</v>
      </c>
      <c r="F8981" s="1" t="s">
        <v>32900</v>
      </c>
      <c r="G8981" s="1" t="s">
        <v>655</v>
      </c>
      <c r="H8981">
        <v>664032</v>
      </c>
      <c r="I8981" s="1" t="s">
        <v>41</v>
      </c>
      <c r="J8981">
        <v>60</v>
      </c>
    </row>
    <row r="8982" spans="1:10" hidden="1" x14ac:dyDescent="0.25">
      <c r="A8982" s="24" t="str">
        <f t="shared" si="142"/>
        <v>664034ARCELOR (BERTON SICARD)</v>
      </c>
      <c r="B8982" s="1">
        <v>664034</v>
      </c>
      <c r="C8982" s="1" t="s">
        <v>32898</v>
      </c>
      <c r="D8982" s="1" t="s">
        <v>78</v>
      </c>
      <c r="E8982" s="1" t="s">
        <v>3995</v>
      </c>
      <c r="F8982" s="1" t="s">
        <v>32900</v>
      </c>
      <c r="G8982" s="1" t="s">
        <v>655</v>
      </c>
      <c r="H8982">
        <v>664034</v>
      </c>
      <c r="I8982" s="1" t="s">
        <v>41</v>
      </c>
      <c r="J8982">
        <v>50</v>
      </c>
    </row>
    <row r="8983" spans="1:10" hidden="1" x14ac:dyDescent="0.25">
      <c r="A8983" s="24" t="str">
        <f t="shared" si="142"/>
        <v>760016ARCELOR (BERTON SICARD)</v>
      </c>
      <c r="B8983" s="1">
        <v>760016</v>
      </c>
      <c r="C8983" s="1" t="s">
        <v>32898</v>
      </c>
      <c r="D8983" s="1" t="s">
        <v>78</v>
      </c>
      <c r="E8983" s="1" t="s">
        <v>3999</v>
      </c>
      <c r="F8983" s="1" t="s">
        <v>32900</v>
      </c>
      <c r="G8983" s="1" t="s">
        <v>655</v>
      </c>
      <c r="H8983">
        <v>760016</v>
      </c>
      <c r="I8983" s="1" t="s">
        <v>41</v>
      </c>
      <c r="J8983">
        <v>1</v>
      </c>
    </row>
    <row r="8984" spans="1:10" hidden="1" x14ac:dyDescent="0.25">
      <c r="A8984" s="24" t="str">
        <f t="shared" si="142"/>
        <v>760017ARCELOR (BERTON SICARD)</v>
      </c>
      <c r="B8984" s="1">
        <v>760017</v>
      </c>
      <c r="C8984" s="1" t="s">
        <v>32898</v>
      </c>
      <c r="D8984" s="1" t="s">
        <v>78</v>
      </c>
      <c r="E8984" s="1" t="s">
        <v>4000</v>
      </c>
      <c r="F8984" s="1" t="s">
        <v>32900</v>
      </c>
      <c r="G8984" s="1" t="s">
        <v>655</v>
      </c>
      <c r="H8984">
        <v>760017</v>
      </c>
      <c r="I8984" s="1" t="s">
        <v>41</v>
      </c>
      <c r="J8984">
        <v>10</v>
      </c>
    </row>
    <row r="8985" spans="1:10" hidden="1" x14ac:dyDescent="0.25">
      <c r="A8985" s="24" t="str">
        <f t="shared" si="142"/>
        <v>760025ARCELOR (BERTON SICARD)</v>
      </c>
      <c r="B8985" s="1">
        <v>760025</v>
      </c>
      <c r="C8985" s="1" t="s">
        <v>32898</v>
      </c>
      <c r="D8985" s="1" t="s">
        <v>78</v>
      </c>
      <c r="E8985" s="1" t="s">
        <v>4005</v>
      </c>
      <c r="F8985" s="1" t="s">
        <v>32900</v>
      </c>
      <c r="G8985" s="1" t="s">
        <v>655</v>
      </c>
      <c r="H8985">
        <v>760025</v>
      </c>
      <c r="I8985" s="1" t="s">
        <v>41</v>
      </c>
      <c r="J8985">
        <v>1</v>
      </c>
    </row>
    <row r="8986" spans="1:10" hidden="1" x14ac:dyDescent="0.25">
      <c r="A8986" s="24" t="str">
        <f t="shared" si="142"/>
        <v>760028ARCELOR (BERTON SICARD)</v>
      </c>
      <c r="B8986" s="1">
        <v>760028</v>
      </c>
      <c r="C8986" s="1" t="s">
        <v>32898</v>
      </c>
      <c r="D8986" s="1" t="s">
        <v>78</v>
      </c>
      <c r="E8986" s="1" t="s">
        <v>4006</v>
      </c>
      <c r="F8986" s="1" t="s">
        <v>32900</v>
      </c>
      <c r="G8986" s="1" t="s">
        <v>655</v>
      </c>
      <c r="H8986">
        <v>760028</v>
      </c>
      <c r="I8986" s="1" t="s">
        <v>41</v>
      </c>
      <c r="J8986">
        <v>4</v>
      </c>
    </row>
    <row r="8987" spans="1:10" hidden="1" x14ac:dyDescent="0.25">
      <c r="A8987" s="24" t="str">
        <f t="shared" si="142"/>
        <v>760030ARCELOR (BERTON SICARD)</v>
      </c>
      <c r="B8987" s="1">
        <v>760030</v>
      </c>
      <c r="C8987" s="1" t="s">
        <v>32898</v>
      </c>
      <c r="D8987" s="1" t="s">
        <v>78</v>
      </c>
      <c r="E8987" s="1" t="s">
        <v>4008</v>
      </c>
      <c r="F8987" s="1" t="s">
        <v>32900</v>
      </c>
      <c r="G8987" s="1" t="s">
        <v>655</v>
      </c>
      <c r="H8987">
        <v>760030</v>
      </c>
      <c r="I8987" s="1" t="s">
        <v>41</v>
      </c>
      <c r="J8987">
        <v>1</v>
      </c>
    </row>
    <row r="8988" spans="1:10" hidden="1" x14ac:dyDescent="0.25">
      <c r="A8988" s="24" t="str">
        <f t="shared" si="142"/>
        <v>760039ARCELOR (BERTON SICARD)</v>
      </c>
      <c r="B8988" s="1">
        <v>760039</v>
      </c>
      <c r="C8988" s="1" t="s">
        <v>32898</v>
      </c>
      <c r="D8988" s="1" t="s">
        <v>78</v>
      </c>
      <c r="E8988" s="1" t="s">
        <v>4013</v>
      </c>
      <c r="F8988" s="1" t="s">
        <v>32900</v>
      </c>
      <c r="G8988" s="1" t="s">
        <v>655</v>
      </c>
      <c r="H8988">
        <v>760039</v>
      </c>
      <c r="I8988" s="1" t="s">
        <v>41</v>
      </c>
      <c r="J8988">
        <v>1</v>
      </c>
    </row>
    <row r="8989" spans="1:10" hidden="1" x14ac:dyDescent="0.25">
      <c r="A8989" s="24" t="str">
        <f t="shared" si="142"/>
        <v>760063DARCELOR (BERTON SICARD)</v>
      </c>
      <c r="B8989" s="1" t="s">
        <v>4017</v>
      </c>
      <c r="C8989" s="1" t="s">
        <v>32898</v>
      </c>
      <c r="D8989" s="1" t="s">
        <v>78</v>
      </c>
      <c r="E8989" s="1" t="s">
        <v>4018</v>
      </c>
      <c r="F8989" s="1" t="s">
        <v>32900</v>
      </c>
      <c r="G8989" s="1" t="s">
        <v>655</v>
      </c>
      <c r="H8989" t="s">
        <v>4017</v>
      </c>
      <c r="I8989" s="1" t="s">
        <v>41</v>
      </c>
      <c r="J8989">
        <v>1</v>
      </c>
    </row>
    <row r="8990" spans="1:10" hidden="1" x14ac:dyDescent="0.25">
      <c r="A8990" s="24" t="str">
        <f t="shared" si="142"/>
        <v>760063GARCELOR (BERTON SICARD)</v>
      </c>
      <c r="B8990" s="1" t="s">
        <v>4019</v>
      </c>
      <c r="C8990" s="1" t="s">
        <v>32898</v>
      </c>
      <c r="D8990" s="1" t="s">
        <v>78</v>
      </c>
      <c r="E8990" s="1" t="s">
        <v>4020</v>
      </c>
      <c r="F8990" s="1" t="s">
        <v>32900</v>
      </c>
      <c r="G8990" s="1" t="s">
        <v>655</v>
      </c>
      <c r="H8990" t="s">
        <v>4019</v>
      </c>
      <c r="I8990" s="1" t="s">
        <v>41</v>
      </c>
      <c r="J8990">
        <v>1</v>
      </c>
    </row>
    <row r="8991" spans="1:10" hidden="1" x14ac:dyDescent="0.25">
      <c r="A8991" s="24" t="str">
        <f t="shared" si="142"/>
        <v>770002ARCELOR (BERTON SICARD)</v>
      </c>
      <c r="B8991" s="1">
        <v>770002</v>
      </c>
      <c r="C8991" s="1" t="s">
        <v>32898</v>
      </c>
      <c r="D8991" s="1" t="s">
        <v>78</v>
      </c>
      <c r="E8991" s="1" t="s">
        <v>4023</v>
      </c>
      <c r="F8991" s="1" t="s">
        <v>32900</v>
      </c>
      <c r="G8991" s="1" t="s">
        <v>655</v>
      </c>
      <c r="H8991">
        <v>770002</v>
      </c>
      <c r="I8991" s="1" t="s">
        <v>41</v>
      </c>
      <c r="J8991">
        <v>1</v>
      </c>
    </row>
    <row r="8992" spans="1:10" hidden="1" x14ac:dyDescent="0.25">
      <c r="A8992" s="24" t="str">
        <f t="shared" si="142"/>
        <v>770003ARCELOR (BERTON SICARD)</v>
      </c>
      <c r="B8992" s="1">
        <v>770003</v>
      </c>
      <c r="C8992" s="1" t="s">
        <v>32898</v>
      </c>
      <c r="D8992" s="1" t="s">
        <v>78</v>
      </c>
      <c r="E8992" s="1" t="s">
        <v>4023</v>
      </c>
      <c r="F8992" s="1" t="s">
        <v>32900</v>
      </c>
      <c r="G8992" s="1" t="s">
        <v>655</v>
      </c>
      <c r="H8992">
        <v>770003</v>
      </c>
      <c r="I8992" s="1" t="s">
        <v>41</v>
      </c>
      <c r="J8992">
        <v>1</v>
      </c>
    </row>
    <row r="8993" spans="1:10" hidden="1" x14ac:dyDescent="0.25">
      <c r="A8993" s="24" t="str">
        <f t="shared" si="142"/>
        <v>770004ARCELOR (BERTON SICARD)</v>
      </c>
      <c r="B8993" s="1">
        <v>770004</v>
      </c>
      <c r="C8993" s="1" t="s">
        <v>32898</v>
      </c>
      <c r="D8993" s="1" t="s">
        <v>78</v>
      </c>
      <c r="E8993" s="1" t="s">
        <v>4023</v>
      </c>
      <c r="F8993" s="1" t="s">
        <v>32900</v>
      </c>
      <c r="G8993" s="1" t="s">
        <v>655</v>
      </c>
      <c r="H8993">
        <v>770004</v>
      </c>
      <c r="I8993" s="1" t="s">
        <v>41</v>
      </c>
      <c r="J8993">
        <v>1</v>
      </c>
    </row>
    <row r="8994" spans="1:10" hidden="1" x14ac:dyDescent="0.25">
      <c r="A8994" s="24" t="str">
        <f t="shared" si="142"/>
        <v>930004ARCELOR (BERTON SICARD)</v>
      </c>
      <c r="B8994" s="1">
        <v>930004</v>
      </c>
      <c r="C8994" s="1" t="s">
        <v>32898</v>
      </c>
      <c r="D8994" s="1" t="s">
        <v>78</v>
      </c>
      <c r="E8994" s="1" t="s">
        <v>3543</v>
      </c>
      <c r="F8994" s="1" t="s">
        <v>32900</v>
      </c>
      <c r="G8994" s="1" t="s">
        <v>655</v>
      </c>
      <c r="H8994">
        <v>930004</v>
      </c>
      <c r="I8994" s="1" t="s">
        <v>41</v>
      </c>
      <c r="J8994">
        <v>6.5</v>
      </c>
    </row>
    <row r="8995" spans="1:10" hidden="1" x14ac:dyDescent="0.25">
      <c r="A8995" s="24" t="str">
        <f t="shared" si="142"/>
        <v>950005ARCELOR (BERTON SICARD)</v>
      </c>
      <c r="B8995" s="1">
        <v>950005</v>
      </c>
      <c r="C8995" s="1" t="s">
        <v>32898</v>
      </c>
      <c r="D8995" s="1" t="s">
        <v>78</v>
      </c>
      <c r="E8995" s="1" t="s">
        <v>3529</v>
      </c>
      <c r="F8995" s="1" t="s">
        <v>32900</v>
      </c>
      <c r="G8995" s="1" t="s">
        <v>655</v>
      </c>
      <c r="H8995">
        <v>950005</v>
      </c>
      <c r="I8995" s="1" t="s">
        <v>41</v>
      </c>
      <c r="J8995">
        <v>1</v>
      </c>
    </row>
    <row r="8996" spans="1:10" hidden="1" x14ac:dyDescent="0.25">
      <c r="A8996" s="24" t="str">
        <f t="shared" si="142"/>
        <v>950006ARCELOR (BERTON SICARD)</v>
      </c>
      <c r="B8996" s="1">
        <v>950006</v>
      </c>
      <c r="C8996" s="1" t="s">
        <v>32898</v>
      </c>
      <c r="D8996" s="1" t="s">
        <v>78</v>
      </c>
      <c r="E8996" s="1" t="s">
        <v>4041</v>
      </c>
      <c r="F8996" s="1" t="s">
        <v>32900</v>
      </c>
      <c r="G8996" s="1" t="s">
        <v>655</v>
      </c>
      <c r="H8996">
        <v>950006</v>
      </c>
      <c r="I8996" s="1" t="s">
        <v>41</v>
      </c>
      <c r="J8996">
        <v>1</v>
      </c>
    </row>
    <row r="8997" spans="1:10" hidden="1" x14ac:dyDescent="0.25">
      <c r="A8997" s="24" t="str">
        <f t="shared" si="142"/>
        <v>950007ARCELOR (BERTON SICARD)</v>
      </c>
      <c r="B8997" s="1">
        <v>950007</v>
      </c>
      <c r="C8997" s="1" t="s">
        <v>32898</v>
      </c>
      <c r="D8997" s="1" t="s">
        <v>78</v>
      </c>
      <c r="E8997" s="1" t="s">
        <v>4042</v>
      </c>
      <c r="F8997" s="1" t="s">
        <v>32900</v>
      </c>
      <c r="G8997" s="1" t="s">
        <v>655</v>
      </c>
      <c r="H8997">
        <v>950007</v>
      </c>
      <c r="I8997" s="1" t="s">
        <v>41</v>
      </c>
      <c r="J8997">
        <v>1</v>
      </c>
    </row>
    <row r="8998" spans="1:10" hidden="1" x14ac:dyDescent="0.25">
      <c r="A8998" s="24" t="str">
        <f t="shared" si="142"/>
        <v>950008ARCELOR (BERTON SICARD)</v>
      </c>
      <c r="B8998" s="1">
        <v>950008</v>
      </c>
      <c r="C8998" s="1" t="s">
        <v>32898</v>
      </c>
      <c r="D8998" s="1" t="s">
        <v>78</v>
      </c>
      <c r="E8998" s="1" t="s">
        <v>4043</v>
      </c>
      <c r="F8998" s="1" t="s">
        <v>32900</v>
      </c>
      <c r="G8998" s="1" t="s">
        <v>655</v>
      </c>
      <c r="H8998">
        <v>950008</v>
      </c>
      <c r="I8998" s="1" t="s">
        <v>41</v>
      </c>
      <c r="J8998">
        <v>1</v>
      </c>
    </row>
    <row r="8999" spans="1:10" hidden="1" x14ac:dyDescent="0.25">
      <c r="A8999" s="24" t="str">
        <f t="shared" si="142"/>
        <v>950018NARCELOR (BERTON SICARD)</v>
      </c>
      <c r="B8999" s="1" t="s">
        <v>4044</v>
      </c>
      <c r="C8999" s="1" t="s">
        <v>32898</v>
      </c>
      <c r="D8999" s="1" t="s">
        <v>78</v>
      </c>
      <c r="E8999" s="1" t="s">
        <v>3460</v>
      </c>
      <c r="F8999" s="1" t="s">
        <v>32900</v>
      </c>
      <c r="G8999" s="1" t="s">
        <v>655</v>
      </c>
      <c r="H8999" t="s">
        <v>4044</v>
      </c>
      <c r="I8999" s="1" t="s">
        <v>41</v>
      </c>
      <c r="J8999">
        <v>1</v>
      </c>
    </row>
    <row r="9000" spans="1:10" hidden="1" x14ac:dyDescent="0.25">
      <c r="A9000" s="24" t="str">
        <f t="shared" si="142"/>
        <v>950019ARCELOR (BERTON SICARD)</v>
      </c>
      <c r="B9000" s="1">
        <v>950019</v>
      </c>
      <c r="C9000" s="1" t="s">
        <v>32898</v>
      </c>
      <c r="D9000" s="1" t="s">
        <v>78</v>
      </c>
      <c r="E9000" s="1" t="s">
        <v>3530</v>
      </c>
      <c r="F9000" s="1" t="s">
        <v>32900</v>
      </c>
      <c r="G9000" s="1" t="s">
        <v>655</v>
      </c>
      <c r="H9000">
        <v>950019</v>
      </c>
      <c r="I9000" s="1" t="s">
        <v>41</v>
      </c>
      <c r="J9000">
        <v>1</v>
      </c>
    </row>
    <row r="9001" spans="1:10" hidden="1" x14ac:dyDescent="0.25">
      <c r="A9001" s="24" t="str">
        <f t="shared" si="142"/>
        <v>950060ARCELOR (BERTON SICARD)</v>
      </c>
      <c r="B9001" s="1">
        <v>950060</v>
      </c>
      <c r="C9001" s="1" t="s">
        <v>32898</v>
      </c>
      <c r="D9001" s="1" t="s">
        <v>78</v>
      </c>
      <c r="E9001" s="1" t="s">
        <v>4045</v>
      </c>
      <c r="F9001" s="1" t="s">
        <v>32900</v>
      </c>
      <c r="G9001" s="1" t="s">
        <v>655</v>
      </c>
      <c r="H9001">
        <v>950060</v>
      </c>
      <c r="I9001" s="1" t="s">
        <v>41</v>
      </c>
      <c r="J9001">
        <v>2</v>
      </c>
    </row>
    <row r="9002" spans="1:10" hidden="1" x14ac:dyDescent="0.25">
      <c r="A9002" s="24" t="str">
        <f t="shared" si="142"/>
        <v>950062ARCELOR (BERTON SICARD)</v>
      </c>
      <c r="B9002" s="1">
        <v>950062</v>
      </c>
      <c r="C9002" s="1" t="s">
        <v>32898</v>
      </c>
      <c r="D9002" s="1" t="s">
        <v>78</v>
      </c>
      <c r="E9002" s="1" t="s">
        <v>4046</v>
      </c>
      <c r="F9002" s="1" t="s">
        <v>32900</v>
      </c>
      <c r="G9002" s="1" t="s">
        <v>655</v>
      </c>
      <c r="H9002">
        <v>950062</v>
      </c>
      <c r="I9002" s="1" t="s">
        <v>41</v>
      </c>
      <c r="J9002">
        <v>2</v>
      </c>
    </row>
    <row r="9003" spans="1:10" hidden="1" x14ac:dyDescent="0.25">
      <c r="A9003" s="24" t="str">
        <f t="shared" si="142"/>
        <v>950071ARCELOR (BERTON SICARD)</v>
      </c>
      <c r="B9003" s="1">
        <v>950071</v>
      </c>
      <c r="C9003" s="1" t="s">
        <v>32898</v>
      </c>
      <c r="D9003" s="1" t="s">
        <v>78</v>
      </c>
      <c r="E9003" s="1" t="s">
        <v>4047</v>
      </c>
      <c r="F9003" s="1" t="s">
        <v>32900</v>
      </c>
      <c r="G9003" s="1" t="s">
        <v>655</v>
      </c>
      <c r="H9003">
        <v>950071</v>
      </c>
      <c r="I9003" s="1" t="s">
        <v>41</v>
      </c>
      <c r="J9003">
        <v>2</v>
      </c>
    </row>
    <row r="9004" spans="1:10" hidden="1" x14ac:dyDescent="0.25">
      <c r="A9004" s="24" t="str">
        <f t="shared" si="142"/>
        <v>950073ARCELOR (BERTON SICARD)</v>
      </c>
      <c r="B9004" s="1">
        <v>950073</v>
      </c>
      <c r="C9004" s="1" t="s">
        <v>32898</v>
      </c>
      <c r="D9004" s="1" t="s">
        <v>78</v>
      </c>
      <c r="E9004" s="1" t="s">
        <v>4048</v>
      </c>
      <c r="F9004" s="1" t="s">
        <v>32900</v>
      </c>
      <c r="G9004" s="1" t="s">
        <v>655</v>
      </c>
      <c r="H9004">
        <v>950073</v>
      </c>
      <c r="I9004" s="1" t="s">
        <v>41</v>
      </c>
      <c r="J9004">
        <v>2</v>
      </c>
    </row>
    <row r="9005" spans="1:10" hidden="1" x14ac:dyDescent="0.25">
      <c r="A9005" s="24" t="str">
        <f t="shared" si="142"/>
        <v>950074ARCELOR (BERTON SICARD)</v>
      </c>
      <c r="B9005" s="1">
        <v>950074</v>
      </c>
      <c r="C9005" s="1" t="s">
        <v>32898</v>
      </c>
      <c r="D9005" s="1" t="s">
        <v>78</v>
      </c>
      <c r="E9005" s="1" t="s">
        <v>3517</v>
      </c>
      <c r="F9005" s="1" t="s">
        <v>32900</v>
      </c>
      <c r="G9005" s="1" t="s">
        <v>655</v>
      </c>
      <c r="H9005">
        <v>950074</v>
      </c>
      <c r="I9005" s="1" t="s">
        <v>41</v>
      </c>
      <c r="J9005">
        <v>2</v>
      </c>
    </row>
    <row r="9006" spans="1:10" hidden="1" x14ac:dyDescent="0.25">
      <c r="A9006" s="24" t="str">
        <f t="shared" si="142"/>
        <v>950075ARCELOR (BERTON SICARD)</v>
      </c>
      <c r="B9006" s="1">
        <v>950075</v>
      </c>
      <c r="C9006" s="1" t="s">
        <v>32898</v>
      </c>
      <c r="D9006" s="1" t="s">
        <v>78</v>
      </c>
      <c r="E9006" s="1" t="s">
        <v>4049</v>
      </c>
      <c r="F9006" s="1" t="s">
        <v>32900</v>
      </c>
      <c r="G9006" s="1" t="s">
        <v>655</v>
      </c>
      <c r="H9006">
        <v>950075</v>
      </c>
      <c r="I9006" s="1" t="s">
        <v>41</v>
      </c>
      <c r="J9006">
        <v>2</v>
      </c>
    </row>
    <row r="9007" spans="1:10" hidden="1" x14ac:dyDescent="0.25">
      <c r="A9007" s="24" t="str">
        <f t="shared" si="142"/>
        <v>950210ARCELOR (BERTON SICARD)</v>
      </c>
      <c r="B9007" s="1">
        <v>950210</v>
      </c>
      <c r="C9007" s="1" t="s">
        <v>32898</v>
      </c>
      <c r="D9007" s="1" t="s">
        <v>78</v>
      </c>
      <c r="E9007" s="1" t="s">
        <v>4058</v>
      </c>
      <c r="F9007" s="1" t="s">
        <v>32900</v>
      </c>
      <c r="G9007" s="1" t="s">
        <v>655</v>
      </c>
      <c r="H9007">
        <v>950210</v>
      </c>
      <c r="I9007" s="1" t="s">
        <v>41</v>
      </c>
      <c r="J9007">
        <v>1</v>
      </c>
    </row>
    <row r="9008" spans="1:10" hidden="1" x14ac:dyDescent="0.25">
      <c r="A9008" s="24" t="str">
        <f t="shared" si="142"/>
        <v>950211ARCELOR (BERTON SICARD)</v>
      </c>
      <c r="B9008" s="1">
        <v>950211</v>
      </c>
      <c r="C9008" s="1" t="s">
        <v>32898</v>
      </c>
      <c r="D9008" s="1" t="s">
        <v>78</v>
      </c>
      <c r="E9008" s="1" t="s">
        <v>4059</v>
      </c>
      <c r="F9008" s="1" t="s">
        <v>32900</v>
      </c>
      <c r="G9008" s="1" t="s">
        <v>655</v>
      </c>
      <c r="H9008">
        <v>950211</v>
      </c>
      <c r="I9008" s="1" t="s">
        <v>41</v>
      </c>
      <c r="J9008">
        <v>1</v>
      </c>
    </row>
    <row r="9009" spans="1:10" hidden="1" x14ac:dyDescent="0.25">
      <c r="A9009" s="24" t="str">
        <f t="shared" si="142"/>
        <v>960006ARCELOR (BERTON SICARD)</v>
      </c>
      <c r="B9009" s="1">
        <v>960006</v>
      </c>
      <c r="C9009" s="1" t="s">
        <v>32898</v>
      </c>
      <c r="D9009" s="1" t="s">
        <v>78</v>
      </c>
      <c r="E9009" s="1" t="s">
        <v>4060</v>
      </c>
      <c r="F9009" s="1" t="s">
        <v>32900</v>
      </c>
      <c r="G9009" s="1" t="s">
        <v>655</v>
      </c>
      <c r="H9009">
        <v>960006</v>
      </c>
      <c r="I9009" s="1" t="s">
        <v>41</v>
      </c>
      <c r="J9009">
        <v>4</v>
      </c>
    </row>
    <row r="9010" spans="1:10" hidden="1" x14ac:dyDescent="0.25">
      <c r="A9010" s="24" t="str">
        <f t="shared" si="142"/>
        <v>960023ARCELOR (BERTON SICARD)</v>
      </c>
      <c r="B9010" s="1">
        <v>960023</v>
      </c>
      <c r="C9010" s="1" t="s">
        <v>32898</v>
      </c>
      <c r="D9010" s="1" t="s">
        <v>78</v>
      </c>
      <c r="E9010" s="1" t="s">
        <v>4063</v>
      </c>
      <c r="F9010" s="1" t="s">
        <v>32900</v>
      </c>
      <c r="G9010" s="1" t="s">
        <v>655</v>
      </c>
      <c r="H9010">
        <v>960023</v>
      </c>
      <c r="I9010" s="1" t="s">
        <v>41</v>
      </c>
      <c r="J9010">
        <v>4</v>
      </c>
    </row>
    <row r="9011" spans="1:10" hidden="1" x14ac:dyDescent="0.25">
      <c r="A9011" s="24" t="str">
        <f t="shared" si="142"/>
        <v>960024ARCELOR (BERTON SICARD)</v>
      </c>
      <c r="B9011" s="1">
        <v>960024</v>
      </c>
      <c r="C9011" s="1" t="s">
        <v>32898</v>
      </c>
      <c r="D9011" s="1" t="s">
        <v>78</v>
      </c>
      <c r="E9011" s="1" t="s">
        <v>2493</v>
      </c>
      <c r="F9011" s="1" t="s">
        <v>32900</v>
      </c>
      <c r="G9011" s="1" t="s">
        <v>655</v>
      </c>
      <c r="H9011">
        <v>960024</v>
      </c>
      <c r="I9011" s="1" t="s">
        <v>41</v>
      </c>
      <c r="J9011">
        <v>2</v>
      </c>
    </row>
    <row r="9012" spans="1:10" hidden="1" x14ac:dyDescent="0.25">
      <c r="A9012" s="24" t="str">
        <f t="shared" si="142"/>
        <v>960025ARCELOR (BERTON SICARD)</v>
      </c>
      <c r="B9012" s="1">
        <v>960025</v>
      </c>
      <c r="C9012" s="1" t="s">
        <v>32898</v>
      </c>
      <c r="D9012" s="1" t="s">
        <v>78</v>
      </c>
      <c r="E9012" s="1" t="s">
        <v>4064</v>
      </c>
      <c r="F9012" s="1" t="s">
        <v>32900</v>
      </c>
      <c r="G9012" s="1" t="s">
        <v>655</v>
      </c>
      <c r="H9012">
        <v>960025</v>
      </c>
      <c r="I9012" s="1" t="s">
        <v>41</v>
      </c>
      <c r="J9012">
        <v>4</v>
      </c>
    </row>
    <row r="9013" spans="1:10" hidden="1" x14ac:dyDescent="0.25">
      <c r="A9013" s="24" t="str">
        <f t="shared" si="142"/>
        <v>960030ARCELOR (BERTON SICARD)</v>
      </c>
      <c r="B9013" s="1">
        <v>960030</v>
      </c>
      <c r="C9013" s="1" t="s">
        <v>32898</v>
      </c>
      <c r="D9013" s="1" t="s">
        <v>78</v>
      </c>
      <c r="E9013" s="1" t="s">
        <v>4066</v>
      </c>
      <c r="F9013" s="1" t="s">
        <v>32900</v>
      </c>
      <c r="G9013" s="1" t="s">
        <v>655</v>
      </c>
      <c r="H9013">
        <v>960030</v>
      </c>
      <c r="I9013" s="1" t="s">
        <v>41</v>
      </c>
      <c r="J9013">
        <v>2</v>
      </c>
    </row>
    <row r="9014" spans="1:10" hidden="1" x14ac:dyDescent="0.25">
      <c r="A9014" s="24" t="str">
        <f t="shared" si="142"/>
        <v>960032NARCELOR (BERTON SICARD)</v>
      </c>
      <c r="B9014" s="1" t="s">
        <v>4067</v>
      </c>
      <c r="C9014" s="1" t="s">
        <v>32898</v>
      </c>
      <c r="D9014" s="1" t="s">
        <v>78</v>
      </c>
      <c r="E9014" s="1" t="s">
        <v>4068</v>
      </c>
      <c r="F9014" s="1" t="s">
        <v>32900</v>
      </c>
      <c r="G9014" s="1" t="s">
        <v>655</v>
      </c>
      <c r="H9014" t="s">
        <v>4067</v>
      </c>
      <c r="I9014" s="1" t="s">
        <v>41</v>
      </c>
      <c r="J9014">
        <v>1</v>
      </c>
    </row>
    <row r="9015" spans="1:10" hidden="1" x14ac:dyDescent="0.25">
      <c r="A9015" s="24" t="str">
        <f t="shared" si="142"/>
        <v>960034ARCELOR (BERTON SICARD)</v>
      </c>
      <c r="B9015" s="1">
        <v>960034</v>
      </c>
      <c r="C9015" s="1" t="s">
        <v>32898</v>
      </c>
      <c r="D9015" s="1" t="s">
        <v>78</v>
      </c>
      <c r="E9015" s="1" t="s">
        <v>4069</v>
      </c>
      <c r="F9015" s="1" t="s">
        <v>32900</v>
      </c>
      <c r="G9015" s="1" t="s">
        <v>655</v>
      </c>
      <c r="H9015">
        <v>960034</v>
      </c>
      <c r="I9015" s="1" t="s">
        <v>41</v>
      </c>
      <c r="J9015">
        <v>5</v>
      </c>
    </row>
    <row r="9016" spans="1:10" hidden="1" x14ac:dyDescent="0.25">
      <c r="A9016" s="24" t="str">
        <f t="shared" si="142"/>
        <v>960035ARCELOR (BERTON SICARD)</v>
      </c>
      <c r="B9016" s="1">
        <v>960035</v>
      </c>
      <c r="C9016" s="1" t="s">
        <v>32898</v>
      </c>
      <c r="D9016" s="1" t="s">
        <v>78</v>
      </c>
      <c r="E9016" s="1" t="s">
        <v>4070</v>
      </c>
      <c r="F9016" s="1" t="s">
        <v>32900</v>
      </c>
      <c r="G9016" s="1" t="s">
        <v>655</v>
      </c>
      <c r="H9016">
        <v>960035</v>
      </c>
      <c r="I9016" s="1" t="s">
        <v>41</v>
      </c>
      <c r="J9016">
        <v>1</v>
      </c>
    </row>
    <row r="9017" spans="1:10" hidden="1" x14ac:dyDescent="0.25">
      <c r="A9017" s="24" t="str">
        <f t="shared" si="142"/>
        <v>960042ARCELOR (BERTON SICARD)</v>
      </c>
      <c r="B9017" s="1">
        <v>960042</v>
      </c>
      <c r="C9017" s="1" t="s">
        <v>32898</v>
      </c>
      <c r="D9017" s="1" t="s">
        <v>78</v>
      </c>
      <c r="E9017" s="1" t="s">
        <v>4073</v>
      </c>
      <c r="F9017" s="1" t="s">
        <v>32900</v>
      </c>
      <c r="G9017" s="1" t="s">
        <v>655</v>
      </c>
      <c r="H9017">
        <v>960042</v>
      </c>
      <c r="I9017" s="1" t="s">
        <v>41</v>
      </c>
      <c r="J9017">
        <v>2</v>
      </c>
    </row>
    <row r="9018" spans="1:10" hidden="1" x14ac:dyDescent="0.25">
      <c r="A9018" s="24" t="str">
        <f t="shared" si="142"/>
        <v>960043ARCELOR (BERTON SICARD)</v>
      </c>
      <c r="B9018" s="1">
        <v>960043</v>
      </c>
      <c r="C9018" s="1" t="s">
        <v>32898</v>
      </c>
      <c r="D9018" s="1" t="s">
        <v>78</v>
      </c>
      <c r="E9018" s="1" t="s">
        <v>4074</v>
      </c>
      <c r="F9018" s="1" t="s">
        <v>32900</v>
      </c>
      <c r="G9018" s="1" t="s">
        <v>655</v>
      </c>
      <c r="H9018">
        <v>960043</v>
      </c>
      <c r="I9018" s="1" t="s">
        <v>41</v>
      </c>
      <c r="J9018">
        <v>2</v>
      </c>
    </row>
    <row r="9019" spans="1:10" hidden="1" x14ac:dyDescent="0.25">
      <c r="A9019" s="24" t="str">
        <f t="shared" si="142"/>
        <v>960046ARCELOR (BERTON SICARD)</v>
      </c>
      <c r="B9019" s="1">
        <v>960046</v>
      </c>
      <c r="C9019" s="1" t="s">
        <v>32898</v>
      </c>
      <c r="D9019" s="1" t="s">
        <v>78</v>
      </c>
      <c r="E9019" s="1" t="s">
        <v>4076</v>
      </c>
      <c r="F9019" s="1" t="s">
        <v>32900</v>
      </c>
      <c r="G9019" s="1" t="s">
        <v>655</v>
      </c>
      <c r="H9019">
        <v>960046</v>
      </c>
      <c r="I9019" s="1" t="s">
        <v>41</v>
      </c>
      <c r="J9019">
        <v>20</v>
      </c>
    </row>
    <row r="9020" spans="1:10" hidden="1" x14ac:dyDescent="0.25">
      <c r="A9020" s="24" t="str">
        <f t="shared" si="142"/>
        <v>960047ARCELOR (BERTON SICARD)</v>
      </c>
      <c r="B9020" s="1">
        <v>960047</v>
      </c>
      <c r="C9020" s="1" t="s">
        <v>32898</v>
      </c>
      <c r="D9020" s="1" t="s">
        <v>78</v>
      </c>
      <c r="E9020" s="1" t="s">
        <v>4077</v>
      </c>
      <c r="F9020" s="1" t="s">
        <v>32900</v>
      </c>
      <c r="G9020" s="1" t="s">
        <v>655</v>
      </c>
      <c r="H9020">
        <v>960047</v>
      </c>
      <c r="I9020" s="1" t="s">
        <v>41</v>
      </c>
      <c r="J9020">
        <v>1</v>
      </c>
    </row>
    <row r="9021" spans="1:10" hidden="1" x14ac:dyDescent="0.25">
      <c r="A9021" s="24" t="str">
        <f t="shared" si="142"/>
        <v>960204ARCELOR (BERTON SICARD)</v>
      </c>
      <c r="B9021" s="1">
        <v>960204</v>
      </c>
      <c r="C9021" s="1" t="s">
        <v>32898</v>
      </c>
      <c r="D9021" s="1" t="s">
        <v>78</v>
      </c>
      <c r="E9021" s="1" t="s">
        <v>4082</v>
      </c>
      <c r="F9021" s="1" t="s">
        <v>32900</v>
      </c>
      <c r="G9021" s="1" t="s">
        <v>655</v>
      </c>
      <c r="H9021">
        <v>960204</v>
      </c>
      <c r="I9021" s="1" t="s">
        <v>41</v>
      </c>
      <c r="J9021">
        <v>8</v>
      </c>
    </row>
    <row r="9022" spans="1:10" hidden="1" x14ac:dyDescent="0.25">
      <c r="A9022" s="24" t="str">
        <f t="shared" si="142"/>
        <v>960205ARCELOR (BERTON SICARD)</v>
      </c>
      <c r="B9022" s="1">
        <v>960205</v>
      </c>
      <c r="C9022" s="1" t="s">
        <v>32898</v>
      </c>
      <c r="D9022" s="1" t="s">
        <v>78</v>
      </c>
      <c r="E9022" s="1" t="s">
        <v>4083</v>
      </c>
      <c r="F9022" s="1" t="s">
        <v>32900</v>
      </c>
      <c r="G9022" s="1" t="s">
        <v>655</v>
      </c>
      <c r="H9022">
        <v>960205</v>
      </c>
      <c r="I9022" s="1" t="s">
        <v>41</v>
      </c>
      <c r="J9022">
        <v>4</v>
      </c>
    </row>
    <row r="9023" spans="1:10" hidden="1" x14ac:dyDescent="0.25">
      <c r="A9023" s="24" t="str">
        <f t="shared" si="142"/>
        <v>960210ARCELOR (BERTON SICARD)</v>
      </c>
      <c r="B9023" s="1">
        <v>960210</v>
      </c>
      <c r="C9023" s="1" t="s">
        <v>32898</v>
      </c>
      <c r="D9023" s="1" t="s">
        <v>78</v>
      </c>
      <c r="E9023" s="1" t="s">
        <v>4085</v>
      </c>
      <c r="F9023" s="1" t="s">
        <v>32900</v>
      </c>
      <c r="G9023" s="1" t="s">
        <v>655</v>
      </c>
      <c r="H9023">
        <v>960210</v>
      </c>
      <c r="I9023" s="1" t="s">
        <v>41</v>
      </c>
      <c r="J9023">
        <v>2</v>
      </c>
    </row>
    <row r="9024" spans="1:10" hidden="1" x14ac:dyDescent="0.25">
      <c r="A9024" s="24" t="str">
        <f t="shared" si="142"/>
        <v>960212ARCELOR (BERTON SICARD)</v>
      </c>
      <c r="B9024" s="1">
        <v>960212</v>
      </c>
      <c r="C9024" s="1" t="s">
        <v>32898</v>
      </c>
      <c r="D9024" s="1" t="s">
        <v>78</v>
      </c>
      <c r="E9024" s="1" t="s">
        <v>4090</v>
      </c>
      <c r="F9024" s="1" t="s">
        <v>32900</v>
      </c>
      <c r="G9024" s="1" t="s">
        <v>655</v>
      </c>
      <c r="H9024">
        <v>960212</v>
      </c>
      <c r="I9024" s="1" t="s">
        <v>41</v>
      </c>
      <c r="J9024">
        <v>1</v>
      </c>
    </row>
    <row r="9025" spans="1:10" hidden="1" x14ac:dyDescent="0.25">
      <c r="A9025" s="24" t="str">
        <f t="shared" si="142"/>
        <v>960213ARCELOR (BERTON SICARD)</v>
      </c>
      <c r="B9025" s="1">
        <v>960213</v>
      </c>
      <c r="C9025" s="1" t="s">
        <v>32898</v>
      </c>
      <c r="D9025" s="1" t="s">
        <v>78</v>
      </c>
      <c r="E9025" s="1" t="s">
        <v>4091</v>
      </c>
      <c r="F9025" s="1" t="s">
        <v>32900</v>
      </c>
      <c r="G9025" s="1" t="s">
        <v>655</v>
      </c>
      <c r="H9025">
        <v>960213</v>
      </c>
      <c r="I9025" s="1" t="s">
        <v>41</v>
      </c>
      <c r="J9025">
        <v>8</v>
      </c>
    </row>
    <row r="9026" spans="1:10" hidden="1" x14ac:dyDescent="0.25">
      <c r="A9026" s="24" t="str">
        <f t="shared" si="142"/>
        <v>960214ARCELOR (BERTON SICARD)</v>
      </c>
      <c r="B9026" s="1">
        <v>960214</v>
      </c>
      <c r="C9026" s="1" t="s">
        <v>32898</v>
      </c>
      <c r="D9026" s="1" t="s">
        <v>78</v>
      </c>
      <c r="E9026" s="1" t="s">
        <v>4092</v>
      </c>
      <c r="F9026" s="1" t="s">
        <v>32900</v>
      </c>
      <c r="G9026" s="1" t="s">
        <v>655</v>
      </c>
      <c r="H9026">
        <v>960214</v>
      </c>
      <c r="I9026" s="1" t="s">
        <v>41</v>
      </c>
      <c r="J9026">
        <v>1</v>
      </c>
    </row>
    <row r="9027" spans="1:10" hidden="1" x14ac:dyDescent="0.25">
      <c r="A9027" s="24" t="str">
        <f t="shared" si="142"/>
        <v>960215ARCELOR (BERTON SICARD)</v>
      </c>
      <c r="B9027" s="1">
        <v>960215</v>
      </c>
      <c r="C9027" s="1" t="s">
        <v>32898</v>
      </c>
      <c r="D9027" s="1" t="s">
        <v>78</v>
      </c>
      <c r="E9027" s="1" t="s">
        <v>4093</v>
      </c>
      <c r="F9027" s="1" t="s">
        <v>32900</v>
      </c>
      <c r="G9027" s="1" t="s">
        <v>655</v>
      </c>
      <c r="H9027">
        <v>960215</v>
      </c>
      <c r="I9027" s="1" t="s">
        <v>41</v>
      </c>
      <c r="J9027">
        <v>1</v>
      </c>
    </row>
    <row r="9028" spans="1:10" hidden="1" x14ac:dyDescent="0.25">
      <c r="A9028" s="24" t="str">
        <f t="shared" si="142"/>
        <v>960220ARCELOR (BERTON SICARD)</v>
      </c>
      <c r="B9028" s="1">
        <v>960220</v>
      </c>
      <c r="C9028" s="1" t="s">
        <v>32898</v>
      </c>
      <c r="D9028" s="1" t="s">
        <v>78</v>
      </c>
      <c r="E9028" s="1" t="s">
        <v>4094</v>
      </c>
      <c r="F9028" s="1" t="s">
        <v>32900</v>
      </c>
      <c r="G9028" s="1" t="s">
        <v>655</v>
      </c>
      <c r="H9028">
        <v>960220</v>
      </c>
      <c r="I9028" s="1" t="s">
        <v>41</v>
      </c>
      <c r="J9028">
        <v>1</v>
      </c>
    </row>
    <row r="9029" spans="1:10" hidden="1" x14ac:dyDescent="0.25">
      <c r="A9029" s="24" t="str">
        <f t="shared" si="142"/>
        <v>960222ARCELOR (BERTON SICARD)</v>
      </c>
      <c r="B9029" s="1">
        <v>960222</v>
      </c>
      <c r="C9029" s="1" t="s">
        <v>32898</v>
      </c>
      <c r="D9029" s="1" t="s">
        <v>78</v>
      </c>
      <c r="E9029" s="1" t="s">
        <v>4095</v>
      </c>
      <c r="F9029" s="1" t="s">
        <v>32900</v>
      </c>
      <c r="G9029" s="1" t="s">
        <v>655</v>
      </c>
      <c r="H9029">
        <v>960222</v>
      </c>
      <c r="I9029" s="1" t="s">
        <v>41</v>
      </c>
      <c r="J9029">
        <v>1</v>
      </c>
    </row>
    <row r="9030" spans="1:10" hidden="1" x14ac:dyDescent="0.25">
      <c r="A9030" s="24" t="str">
        <f t="shared" si="142"/>
        <v>960223ARCELOR (BERTON SICARD)</v>
      </c>
      <c r="B9030" s="1">
        <v>960223</v>
      </c>
      <c r="C9030" s="1" t="s">
        <v>32898</v>
      </c>
      <c r="D9030" s="1" t="s">
        <v>78</v>
      </c>
      <c r="E9030" s="1" t="s">
        <v>4096</v>
      </c>
      <c r="F9030" s="1" t="s">
        <v>32900</v>
      </c>
      <c r="G9030" s="1" t="s">
        <v>655</v>
      </c>
      <c r="H9030">
        <v>960223</v>
      </c>
      <c r="I9030" s="1" t="s">
        <v>41</v>
      </c>
      <c r="J9030">
        <v>10</v>
      </c>
    </row>
    <row r="9031" spans="1:10" hidden="1" x14ac:dyDescent="0.25">
      <c r="A9031" s="24" t="str">
        <f t="shared" si="142"/>
        <v>960224ARCELOR (BERTON SICARD)</v>
      </c>
      <c r="B9031" s="1">
        <v>960224</v>
      </c>
      <c r="C9031" s="1" t="s">
        <v>32898</v>
      </c>
      <c r="D9031" s="1" t="s">
        <v>78</v>
      </c>
      <c r="E9031" s="1" t="s">
        <v>4097</v>
      </c>
      <c r="F9031" s="1" t="s">
        <v>32900</v>
      </c>
      <c r="G9031" s="1" t="s">
        <v>655</v>
      </c>
      <c r="H9031">
        <v>960224</v>
      </c>
      <c r="I9031" s="1" t="s">
        <v>41</v>
      </c>
      <c r="J9031">
        <v>1</v>
      </c>
    </row>
    <row r="9032" spans="1:10" hidden="1" x14ac:dyDescent="0.25">
      <c r="A9032" s="24" t="str">
        <f t="shared" si="142"/>
        <v>960225ARCELOR (BERTON SICARD)</v>
      </c>
      <c r="B9032" s="1">
        <v>960225</v>
      </c>
      <c r="C9032" s="1" t="s">
        <v>32898</v>
      </c>
      <c r="D9032" s="1" t="s">
        <v>78</v>
      </c>
      <c r="E9032" s="1" t="s">
        <v>4098</v>
      </c>
      <c r="F9032" s="1" t="s">
        <v>32900</v>
      </c>
      <c r="G9032" s="1" t="s">
        <v>655</v>
      </c>
      <c r="H9032">
        <v>960225</v>
      </c>
      <c r="I9032" s="1" t="s">
        <v>41</v>
      </c>
      <c r="J9032">
        <v>1</v>
      </c>
    </row>
    <row r="9033" spans="1:10" hidden="1" x14ac:dyDescent="0.25">
      <c r="A9033" s="24" t="str">
        <f t="shared" si="142"/>
        <v>960226ARCELOR (BERTON SICARD)</v>
      </c>
      <c r="B9033" s="1">
        <v>960226</v>
      </c>
      <c r="C9033" s="1" t="s">
        <v>32898</v>
      </c>
      <c r="D9033" s="1" t="s">
        <v>78</v>
      </c>
      <c r="E9033" s="1" t="s">
        <v>4099</v>
      </c>
      <c r="F9033" s="1" t="s">
        <v>32900</v>
      </c>
      <c r="G9033" s="1" t="s">
        <v>655</v>
      </c>
      <c r="H9033">
        <v>960226</v>
      </c>
      <c r="I9033" s="1" t="s">
        <v>41</v>
      </c>
      <c r="J9033">
        <v>1</v>
      </c>
    </row>
    <row r="9034" spans="1:10" hidden="1" x14ac:dyDescent="0.25">
      <c r="A9034" s="24" t="str">
        <f t="shared" si="142"/>
        <v>960231ARCELOR (BERTON SICARD)</v>
      </c>
      <c r="B9034" s="1">
        <v>960231</v>
      </c>
      <c r="C9034" s="1" t="s">
        <v>32898</v>
      </c>
      <c r="D9034" s="1" t="s">
        <v>78</v>
      </c>
      <c r="E9034" s="1" t="s">
        <v>4101</v>
      </c>
      <c r="F9034" s="1" t="s">
        <v>32900</v>
      </c>
      <c r="G9034" s="1" t="s">
        <v>655</v>
      </c>
      <c r="H9034">
        <v>960231</v>
      </c>
      <c r="I9034" s="1" t="s">
        <v>41</v>
      </c>
      <c r="J9034">
        <v>2</v>
      </c>
    </row>
    <row r="9035" spans="1:10" hidden="1" x14ac:dyDescent="0.25">
      <c r="A9035" s="24" t="str">
        <f t="shared" si="142"/>
        <v>970001ARCELOR (BERTON SICARD)</v>
      </c>
      <c r="B9035" s="1">
        <v>970001</v>
      </c>
      <c r="C9035" s="1" t="s">
        <v>32898</v>
      </c>
      <c r="D9035" s="1" t="s">
        <v>78</v>
      </c>
      <c r="E9035" s="1" t="s">
        <v>4102</v>
      </c>
      <c r="F9035" s="1" t="s">
        <v>32900</v>
      </c>
      <c r="G9035" s="1" t="s">
        <v>655</v>
      </c>
      <c r="H9035">
        <v>970001</v>
      </c>
      <c r="I9035" s="1" t="s">
        <v>41</v>
      </c>
      <c r="J9035">
        <v>1</v>
      </c>
    </row>
    <row r="9036" spans="1:10" hidden="1" x14ac:dyDescent="0.25">
      <c r="A9036" s="24" t="str">
        <f t="shared" ref="A9036:A9099" si="143">B9036&amp;F9036</f>
        <v>970002ARCELOR (BERTON SICARD)</v>
      </c>
      <c r="B9036" s="1">
        <v>970002</v>
      </c>
      <c r="C9036" s="1" t="s">
        <v>32898</v>
      </c>
      <c r="D9036" s="1" t="s">
        <v>78</v>
      </c>
      <c r="E9036" s="1" t="s">
        <v>4105</v>
      </c>
      <c r="F9036" s="1" t="s">
        <v>32900</v>
      </c>
      <c r="G9036" s="1" t="s">
        <v>655</v>
      </c>
      <c r="H9036">
        <v>970002</v>
      </c>
      <c r="I9036" s="1" t="s">
        <v>41</v>
      </c>
      <c r="J9036">
        <v>1</v>
      </c>
    </row>
    <row r="9037" spans="1:10" hidden="1" x14ac:dyDescent="0.25">
      <c r="A9037" s="24" t="str">
        <f t="shared" si="143"/>
        <v>970002BOARCELOR (BERTON SICARD)</v>
      </c>
      <c r="B9037" s="1" t="s">
        <v>4106</v>
      </c>
      <c r="C9037" s="1" t="s">
        <v>32898</v>
      </c>
      <c r="D9037" s="1" t="s">
        <v>78</v>
      </c>
      <c r="E9037" s="1" t="s">
        <v>4107</v>
      </c>
      <c r="F9037" s="1" t="s">
        <v>32900</v>
      </c>
      <c r="G9037" s="1" t="s">
        <v>655</v>
      </c>
      <c r="H9037" t="s">
        <v>4106</v>
      </c>
      <c r="I9037" s="1" t="s">
        <v>41</v>
      </c>
      <c r="J9037">
        <v>1</v>
      </c>
    </row>
    <row r="9038" spans="1:10" hidden="1" x14ac:dyDescent="0.25">
      <c r="A9038" s="24" t="str">
        <f t="shared" si="143"/>
        <v>970003ARCELOR (BERTON SICARD)</v>
      </c>
      <c r="B9038" s="1">
        <v>970003</v>
      </c>
      <c r="C9038" s="1" t="s">
        <v>32898</v>
      </c>
      <c r="D9038" s="1" t="s">
        <v>78</v>
      </c>
      <c r="E9038" s="1" t="s">
        <v>4108</v>
      </c>
      <c r="F9038" s="1" t="s">
        <v>32900</v>
      </c>
      <c r="G9038" s="1" t="s">
        <v>655</v>
      </c>
      <c r="H9038">
        <v>970003</v>
      </c>
      <c r="I9038" s="1" t="s">
        <v>41</v>
      </c>
      <c r="J9038">
        <v>1</v>
      </c>
    </row>
    <row r="9039" spans="1:10" hidden="1" x14ac:dyDescent="0.25">
      <c r="A9039" s="24" t="str">
        <f t="shared" si="143"/>
        <v>970004ARCELOR (BERTON SICARD)</v>
      </c>
      <c r="B9039" s="1">
        <v>970004</v>
      </c>
      <c r="C9039" s="1" t="s">
        <v>32898</v>
      </c>
      <c r="D9039" s="1" t="s">
        <v>78</v>
      </c>
      <c r="E9039" s="1" t="s">
        <v>4109</v>
      </c>
      <c r="F9039" s="1" t="s">
        <v>32900</v>
      </c>
      <c r="G9039" s="1" t="s">
        <v>655</v>
      </c>
      <c r="H9039">
        <v>970004</v>
      </c>
      <c r="I9039" s="1" t="s">
        <v>41</v>
      </c>
      <c r="J9039">
        <v>1</v>
      </c>
    </row>
    <row r="9040" spans="1:10" hidden="1" x14ac:dyDescent="0.25">
      <c r="A9040" s="24" t="str">
        <f t="shared" si="143"/>
        <v>970201ARCELOR (BERTON SICARD)</v>
      </c>
      <c r="B9040" s="1">
        <v>970201</v>
      </c>
      <c r="C9040" s="1" t="s">
        <v>32898</v>
      </c>
      <c r="D9040" s="1" t="s">
        <v>78</v>
      </c>
      <c r="E9040" s="1" t="s">
        <v>4116</v>
      </c>
      <c r="F9040" s="1" t="s">
        <v>32900</v>
      </c>
      <c r="G9040" s="1" t="s">
        <v>655</v>
      </c>
      <c r="H9040">
        <v>970201</v>
      </c>
      <c r="I9040" s="1" t="s">
        <v>41</v>
      </c>
      <c r="J9040">
        <v>1</v>
      </c>
    </row>
    <row r="9041" spans="1:10" hidden="1" x14ac:dyDescent="0.25">
      <c r="A9041" s="24" t="str">
        <f t="shared" si="143"/>
        <v>970203ARCELOR (BERTON SICARD)</v>
      </c>
      <c r="B9041" s="1">
        <v>970203</v>
      </c>
      <c r="C9041" s="1" t="s">
        <v>32898</v>
      </c>
      <c r="D9041" s="1" t="s">
        <v>78</v>
      </c>
      <c r="E9041" s="1" t="s">
        <v>4118</v>
      </c>
      <c r="F9041" s="1" t="s">
        <v>32900</v>
      </c>
      <c r="G9041" s="1" t="s">
        <v>655</v>
      </c>
      <c r="H9041">
        <v>970203</v>
      </c>
      <c r="I9041" s="1" t="s">
        <v>41</v>
      </c>
      <c r="J9041">
        <v>1</v>
      </c>
    </row>
    <row r="9042" spans="1:10" hidden="1" x14ac:dyDescent="0.25">
      <c r="A9042" s="24" t="str">
        <f t="shared" si="143"/>
        <v>971000ARCELOR (BERTON SICARD)</v>
      </c>
      <c r="B9042" s="1">
        <v>971000</v>
      </c>
      <c r="C9042" s="1" t="s">
        <v>32898</v>
      </c>
      <c r="D9042" s="1" t="s">
        <v>78</v>
      </c>
      <c r="E9042" s="1" t="s">
        <v>4119</v>
      </c>
      <c r="F9042" s="1" t="s">
        <v>32900</v>
      </c>
      <c r="G9042" s="1" t="s">
        <v>655</v>
      </c>
      <c r="H9042">
        <v>971000</v>
      </c>
      <c r="I9042" s="1" t="s">
        <v>41</v>
      </c>
      <c r="J9042">
        <v>1</v>
      </c>
    </row>
    <row r="9043" spans="1:10" hidden="1" x14ac:dyDescent="0.25">
      <c r="A9043" s="24" t="str">
        <f t="shared" si="143"/>
        <v>A5038ARCELOR (BERTON SICARD)</v>
      </c>
      <c r="B9043" s="1" t="s">
        <v>2681</v>
      </c>
      <c r="C9043" s="1" t="s">
        <v>32898</v>
      </c>
      <c r="D9043" s="1" t="s">
        <v>78</v>
      </c>
      <c r="E9043" s="1" t="s">
        <v>2682</v>
      </c>
      <c r="F9043" s="1" t="s">
        <v>32900</v>
      </c>
      <c r="G9043" s="1" t="s">
        <v>655</v>
      </c>
      <c r="H9043" t="s">
        <v>2681</v>
      </c>
      <c r="I9043" s="1" t="s">
        <v>41</v>
      </c>
      <c r="J9043">
        <v>100</v>
      </c>
    </row>
    <row r="9044" spans="1:10" hidden="1" x14ac:dyDescent="0.25">
      <c r="A9044" s="24" t="str">
        <f t="shared" si="143"/>
        <v>A5076ARCELOR (BERTON SICARD)</v>
      </c>
      <c r="B9044" s="1" t="s">
        <v>2709</v>
      </c>
      <c r="C9044" s="1" t="s">
        <v>32898</v>
      </c>
      <c r="D9044" s="1" t="s">
        <v>78</v>
      </c>
      <c r="E9044" s="1" t="s">
        <v>2710</v>
      </c>
      <c r="F9044" s="1" t="s">
        <v>32900</v>
      </c>
      <c r="G9044" s="1" t="s">
        <v>655</v>
      </c>
      <c r="H9044" t="s">
        <v>2709</v>
      </c>
      <c r="I9044" s="1" t="s">
        <v>41</v>
      </c>
      <c r="J9044">
        <v>1</v>
      </c>
    </row>
    <row r="9045" spans="1:10" hidden="1" x14ac:dyDescent="0.25">
      <c r="A9045" s="24" t="str">
        <f t="shared" si="143"/>
        <v>A6089ARCELOR (BERTON SICARD)</v>
      </c>
      <c r="B9045" s="1" t="s">
        <v>2767</v>
      </c>
      <c r="C9045" s="1" t="s">
        <v>32898</v>
      </c>
      <c r="D9045" s="1" t="s">
        <v>78</v>
      </c>
      <c r="E9045" s="1" t="s">
        <v>2768</v>
      </c>
      <c r="F9045" s="1" t="s">
        <v>32900</v>
      </c>
      <c r="G9045" s="1" t="s">
        <v>655</v>
      </c>
      <c r="H9045" t="s">
        <v>2767</v>
      </c>
      <c r="I9045" s="1" t="s">
        <v>41</v>
      </c>
      <c r="J9045">
        <v>1</v>
      </c>
    </row>
    <row r="9046" spans="1:10" hidden="1" x14ac:dyDescent="0.25">
      <c r="A9046" s="24" t="str">
        <f t="shared" si="143"/>
        <v>CL112ARCELOR (BERTON SICARD)</v>
      </c>
      <c r="B9046" s="1" t="s">
        <v>2779</v>
      </c>
      <c r="C9046" s="1" t="s">
        <v>32898</v>
      </c>
      <c r="D9046" s="1" t="s">
        <v>168</v>
      </c>
      <c r="E9046" s="1" t="s">
        <v>2780</v>
      </c>
      <c r="F9046" s="1" t="s">
        <v>32900</v>
      </c>
      <c r="G9046" s="1" t="s">
        <v>655</v>
      </c>
      <c r="H9046" t="s">
        <v>2779</v>
      </c>
      <c r="I9046" s="1" t="s">
        <v>41</v>
      </c>
      <c r="J9046">
        <v>50</v>
      </c>
    </row>
    <row r="9047" spans="1:10" hidden="1" x14ac:dyDescent="0.25">
      <c r="A9047" s="24" t="str">
        <f t="shared" si="143"/>
        <v>ECROUHM5ARCELOR (BERTON SICARD)</v>
      </c>
      <c r="B9047" s="1" t="s">
        <v>2785</v>
      </c>
      <c r="C9047" s="1" t="s">
        <v>32898</v>
      </c>
      <c r="D9047" s="1" t="s">
        <v>78</v>
      </c>
      <c r="E9047" s="1" t="s">
        <v>2786</v>
      </c>
      <c r="F9047" s="1" t="s">
        <v>32900</v>
      </c>
      <c r="G9047" s="1" t="s">
        <v>655</v>
      </c>
      <c r="H9047" t="s">
        <v>2785</v>
      </c>
      <c r="I9047" s="1" t="s">
        <v>41</v>
      </c>
      <c r="J9047">
        <v>100</v>
      </c>
    </row>
    <row r="9048" spans="1:10" hidden="1" x14ac:dyDescent="0.25">
      <c r="A9048" s="24" t="str">
        <f t="shared" si="143"/>
        <v>ECROUHM6ARCELOR (BERTON SICARD)</v>
      </c>
      <c r="B9048" s="1" t="s">
        <v>2787</v>
      </c>
      <c r="C9048" s="1" t="s">
        <v>32898</v>
      </c>
      <c r="D9048" s="1" t="s">
        <v>78</v>
      </c>
      <c r="E9048" s="1" t="s">
        <v>2788</v>
      </c>
      <c r="F9048" s="1" t="s">
        <v>32900</v>
      </c>
      <c r="G9048" s="1" t="s">
        <v>655</v>
      </c>
      <c r="H9048" t="s">
        <v>2787</v>
      </c>
      <c r="I9048" s="1" t="s">
        <v>41</v>
      </c>
      <c r="J9048">
        <v>100</v>
      </c>
    </row>
    <row r="9049" spans="1:10" hidden="1" x14ac:dyDescent="0.25">
      <c r="A9049" s="24" t="str">
        <f t="shared" si="143"/>
        <v>ECROUHM8ARCELOR (BERTON SICARD)</v>
      </c>
      <c r="B9049" s="1" t="s">
        <v>2789</v>
      </c>
      <c r="C9049" s="1" t="s">
        <v>32898</v>
      </c>
      <c r="D9049" s="1" t="s">
        <v>78</v>
      </c>
      <c r="E9049" s="1" t="s">
        <v>2790</v>
      </c>
      <c r="F9049" s="1" t="s">
        <v>32900</v>
      </c>
      <c r="G9049" s="1" t="s">
        <v>655</v>
      </c>
      <c r="H9049" t="s">
        <v>2789</v>
      </c>
      <c r="I9049" s="1" t="s">
        <v>41</v>
      </c>
      <c r="J9049">
        <v>50</v>
      </c>
    </row>
    <row r="9050" spans="1:10" hidden="1" x14ac:dyDescent="0.25">
      <c r="A9050" s="24" t="str">
        <f t="shared" si="143"/>
        <v>HM5BORGNARCELOR (BERTON SICARD)</v>
      </c>
      <c r="B9050" s="1" t="s">
        <v>2823</v>
      </c>
      <c r="C9050" s="1" t="s">
        <v>32898</v>
      </c>
      <c r="D9050" s="1" t="s">
        <v>78</v>
      </c>
      <c r="E9050" s="1" t="s">
        <v>2824</v>
      </c>
      <c r="F9050" s="1" t="s">
        <v>32900</v>
      </c>
      <c r="G9050" s="1" t="s">
        <v>655</v>
      </c>
      <c r="H9050" t="s">
        <v>2823</v>
      </c>
      <c r="I9050" s="1" t="s">
        <v>41</v>
      </c>
      <c r="J9050">
        <v>100</v>
      </c>
    </row>
    <row r="9051" spans="1:10" hidden="1" x14ac:dyDescent="0.25">
      <c r="A9051" s="24" t="str">
        <f t="shared" si="143"/>
        <v>J6009ARCELOR (BERTON SICARD)</v>
      </c>
      <c r="B9051" s="1" t="s">
        <v>2844</v>
      </c>
      <c r="C9051" s="1" t="s">
        <v>32898</v>
      </c>
      <c r="D9051" s="1" t="s">
        <v>78</v>
      </c>
      <c r="E9051" s="1" t="s">
        <v>2845</v>
      </c>
      <c r="F9051" s="1" t="s">
        <v>32900</v>
      </c>
      <c r="G9051" s="1" t="s">
        <v>655</v>
      </c>
      <c r="H9051" t="s">
        <v>2844</v>
      </c>
      <c r="I9051" s="1" t="s">
        <v>41</v>
      </c>
      <c r="J9051">
        <v>300</v>
      </c>
    </row>
    <row r="9052" spans="1:10" hidden="1" x14ac:dyDescent="0.25">
      <c r="A9052" s="24" t="str">
        <f t="shared" si="143"/>
        <v>J6009/50ARCELOR (BERTON SICARD)</v>
      </c>
      <c r="B9052" s="1" t="s">
        <v>2846</v>
      </c>
      <c r="C9052" s="1" t="s">
        <v>32898</v>
      </c>
      <c r="D9052" s="1" t="s">
        <v>78</v>
      </c>
      <c r="E9052" s="1" t="s">
        <v>2845</v>
      </c>
      <c r="F9052" s="1" t="s">
        <v>32900</v>
      </c>
      <c r="G9052" s="1" t="s">
        <v>655</v>
      </c>
      <c r="H9052" t="s">
        <v>2846</v>
      </c>
      <c r="I9052" s="1" t="s">
        <v>41</v>
      </c>
      <c r="J9052">
        <v>50</v>
      </c>
    </row>
    <row r="9053" spans="1:10" hidden="1" x14ac:dyDescent="0.25">
      <c r="A9053" s="24" t="str">
        <f t="shared" si="143"/>
        <v>P5062ARCELOR (BERTON SICARD)</v>
      </c>
      <c r="B9053" s="1" t="s">
        <v>2849</v>
      </c>
      <c r="C9053" s="1" t="s">
        <v>32898</v>
      </c>
      <c r="D9053" s="1" t="s">
        <v>78</v>
      </c>
      <c r="E9053" s="1" t="s">
        <v>2850</v>
      </c>
      <c r="F9053" s="1" t="s">
        <v>32900</v>
      </c>
      <c r="G9053" s="1" t="s">
        <v>655</v>
      </c>
      <c r="H9053" t="s">
        <v>2849</v>
      </c>
      <c r="I9053" s="1" t="s">
        <v>41</v>
      </c>
      <c r="J9053">
        <v>6.5</v>
      </c>
    </row>
    <row r="9054" spans="1:10" hidden="1" x14ac:dyDescent="0.25">
      <c r="A9054" s="24" t="str">
        <f t="shared" si="143"/>
        <v>P5063ARCELOR (BERTON SICARD)</v>
      </c>
      <c r="B9054" s="1" t="s">
        <v>2599</v>
      </c>
      <c r="C9054" s="1" t="s">
        <v>32898</v>
      </c>
      <c r="D9054" s="1" t="s">
        <v>168</v>
      </c>
      <c r="E9054" s="1" t="s">
        <v>2600</v>
      </c>
      <c r="F9054" s="1" t="s">
        <v>32900</v>
      </c>
      <c r="G9054" s="1" t="s">
        <v>655</v>
      </c>
      <c r="H9054" t="s">
        <v>2599</v>
      </c>
      <c r="I9054" s="1" t="s">
        <v>41</v>
      </c>
      <c r="J9054">
        <v>6.5</v>
      </c>
    </row>
    <row r="9055" spans="1:10" hidden="1" x14ac:dyDescent="0.25">
      <c r="A9055" s="24" t="str">
        <f t="shared" si="143"/>
        <v>P6046ARCELOR (BERTON SICARD)</v>
      </c>
      <c r="B9055" s="1" t="s">
        <v>794</v>
      </c>
      <c r="C9055" s="1" t="s">
        <v>32898</v>
      </c>
      <c r="D9055" s="1" t="s">
        <v>78</v>
      </c>
      <c r="E9055" s="1" t="s">
        <v>795</v>
      </c>
      <c r="F9055" s="1" t="s">
        <v>32900</v>
      </c>
      <c r="G9055" s="1" t="s">
        <v>655</v>
      </c>
      <c r="H9055" t="s">
        <v>794</v>
      </c>
      <c r="I9055" s="1" t="s">
        <v>41</v>
      </c>
      <c r="J9055">
        <v>5.8</v>
      </c>
    </row>
    <row r="9056" spans="1:10" hidden="1" x14ac:dyDescent="0.25">
      <c r="A9056" s="24" t="str">
        <f t="shared" si="143"/>
        <v>RIV 4ARCELOR (BERTON SICARD)</v>
      </c>
      <c r="B9056" s="1" t="s">
        <v>2852</v>
      </c>
      <c r="C9056" s="1" t="s">
        <v>32898</v>
      </c>
      <c r="D9056" s="1" t="s">
        <v>78</v>
      </c>
      <c r="E9056" s="1" t="s">
        <v>2853</v>
      </c>
      <c r="F9056" s="1" t="s">
        <v>32900</v>
      </c>
      <c r="G9056" s="1" t="s">
        <v>655</v>
      </c>
      <c r="H9056" t="s">
        <v>2852</v>
      </c>
      <c r="I9056" s="1" t="s">
        <v>41</v>
      </c>
      <c r="J9056">
        <v>100</v>
      </c>
    </row>
    <row r="9057" spans="1:10" hidden="1" x14ac:dyDescent="0.25">
      <c r="A9057" s="24" t="str">
        <f t="shared" si="143"/>
        <v>RIV 5ARCELOR (BERTON SICARD)</v>
      </c>
      <c r="B9057" s="1" t="s">
        <v>2854</v>
      </c>
      <c r="C9057" s="1" t="s">
        <v>32898</v>
      </c>
      <c r="D9057" s="1" t="s">
        <v>78</v>
      </c>
      <c r="E9057" s="1" t="s">
        <v>2855</v>
      </c>
      <c r="F9057" s="1" t="s">
        <v>32900</v>
      </c>
      <c r="G9057" s="1" t="s">
        <v>655</v>
      </c>
      <c r="H9057" t="s">
        <v>2854</v>
      </c>
      <c r="I9057" s="1" t="s">
        <v>41</v>
      </c>
      <c r="J9057">
        <v>100</v>
      </c>
    </row>
    <row r="9058" spans="1:10" hidden="1" x14ac:dyDescent="0.25">
      <c r="A9058" s="24" t="str">
        <f t="shared" si="143"/>
        <v>RIV 5INARCELOR (BERTON SICARD)</v>
      </c>
      <c r="B9058" s="1" t="s">
        <v>2856</v>
      </c>
      <c r="C9058" s="1" t="s">
        <v>32898</v>
      </c>
      <c r="D9058" s="1" t="s">
        <v>78</v>
      </c>
      <c r="E9058" s="1" t="s">
        <v>2857</v>
      </c>
      <c r="F9058" s="1" t="s">
        <v>32900</v>
      </c>
      <c r="G9058" s="1" t="s">
        <v>655</v>
      </c>
      <c r="H9058" t="s">
        <v>2856</v>
      </c>
      <c r="I9058" s="1" t="s">
        <v>41</v>
      </c>
      <c r="J9058">
        <v>100</v>
      </c>
    </row>
    <row r="9059" spans="1:10" hidden="1" x14ac:dyDescent="0.25">
      <c r="A9059" s="24" t="str">
        <f t="shared" si="143"/>
        <v>RIV 6ARCELOR (BERTON SICARD)</v>
      </c>
      <c r="B9059" s="1" t="s">
        <v>2860</v>
      </c>
      <c r="C9059" s="1" t="s">
        <v>32898</v>
      </c>
      <c r="D9059" s="1" t="s">
        <v>78</v>
      </c>
      <c r="E9059" s="1" t="s">
        <v>2861</v>
      </c>
      <c r="F9059" s="1" t="s">
        <v>32900</v>
      </c>
      <c r="G9059" s="1" t="s">
        <v>655</v>
      </c>
      <c r="H9059" t="s">
        <v>2860</v>
      </c>
      <c r="I9059" s="1" t="s">
        <v>41</v>
      </c>
      <c r="J9059">
        <v>100</v>
      </c>
    </row>
    <row r="9060" spans="1:10" hidden="1" x14ac:dyDescent="0.25">
      <c r="A9060" s="24" t="str">
        <f t="shared" si="143"/>
        <v>RIV 6INARCELOR (BERTON SICARD)</v>
      </c>
      <c r="B9060" s="1" t="s">
        <v>2862</v>
      </c>
      <c r="C9060" s="1" t="s">
        <v>32898</v>
      </c>
      <c r="D9060" s="1" t="s">
        <v>78</v>
      </c>
      <c r="E9060" s="1" t="s">
        <v>2863</v>
      </c>
      <c r="F9060" s="1" t="s">
        <v>32900</v>
      </c>
      <c r="G9060" s="1" t="s">
        <v>655</v>
      </c>
      <c r="H9060" t="s">
        <v>2862</v>
      </c>
      <c r="I9060" s="1" t="s">
        <v>41</v>
      </c>
      <c r="J9060">
        <v>100</v>
      </c>
    </row>
    <row r="9061" spans="1:10" hidden="1" x14ac:dyDescent="0.25">
      <c r="A9061" s="24" t="str">
        <f t="shared" si="143"/>
        <v>RIV 6TAARCELOR (BERTON SICARD)</v>
      </c>
      <c r="B9061" s="1" t="s">
        <v>2864</v>
      </c>
      <c r="C9061" s="1" t="s">
        <v>32898</v>
      </c>
      <c r="D9061" s="1" t="s">
        <v>78</v>
      </c>
      <c r="E9061" s="1" t="s">
        <v>2865</v>
      </c>
      <c r="F9061" s="1" t="s">
        <v>32900</v>
      </c>
      <c r="G9061" s="1" t="s">
        <v>655</v>
      </c>
      <c r="H9061" t="s">
        <v>2864</v>
      </c>
      <c r="I9061" s="1" t="s">
        <v>41</v>
      </c>
      <c r="J9061">
        <v>100</v>
      </c>
    </row>
    <row r="9062" spans="1:10" hidden="1" x14ac:dyDescent="0.25">
      <c r="A9062" s="24" t="str">
        <f t="shared" si="143"/>
        <v>RIV 8ARCELOR (BERTON SICARD)</v>
      </c>
      <c r="B9062" s="1" t="s">
        <v>2866</v>
      </c>
      <c r="C9062" s="1" t="s">
        <v>32898</v>
      </c>
      <c r="D9062" s="1" t="s">
        <v>78</v>
      </c>
      <c r="E9062" s="1" t="s">
        <v>2867</v>
      </c>
      <c r="F9062" s="1" t="s">
        <v>32900</v>
      </c>
      <c r="G9062" s="1" t="s">
        <v>655</v>
      </c>
      <c r="H9062" t="s">
        <v>2866</v>
      </c>
      <c r="I9062" s="1" t="s">
        <v>41</v>
      </c>
      <c r="J9062">
        <v>100</v>
      </c>
    </row>
    <row r="9063" spans="1:10" hidden="1" x14ac:dyDescent="0.25">
      <c r="A9063" s="24" t="str">
        <f t="shared" si="143"/>
        <v>RONDEL5ARCELOR (BERTON SICARD)</v>
      </c>
      <c r="B9063" s="1" t="s">
        <v>2868</v>
      </c>
      <c r="C9063" s="1" t="s">
        <v>32898</v>
      </c>
      <c r="D9063" s="1" t="s">
        <v>78</v>
      </c>
      <c r="E9063" s="1" t="s">
        <v>2869</v>
      </c>
      <c r="F9063" s="1" t="s">
        <v>32900</v>
      </c>
      <c r="G9063" s="1" t="s">
        <v>655</v>
      </c>
      <c r="H9063" t="s">
        <v>2868</v>
      </c>
      <c r="I9063" s="1" t="s">
        <v>41</v>
      </c>
      <c r="J9063">
        <v>100</v>
      </c>
    </row>
    <row r="9064" spans="1:10" hidden="1" x14ac:dyDescent="0.25">
      <c r="A9064" s="24" t="str">
        <f t="shared" si="143"/>
        <v>TCB109.5ARCELOR (BERTON SICARD)</v>
      </c>
      <c r="B9064" s="1" t="s">
        <v>2894</v>
      </c>
      <c r="C9064" s="1" t="s">
        <v>32898</v>
      </c>
      <c r="D9064" s="1" t="s">
        <v>78</v>
      </c>
      <c r="E9064" s="1" t="s">
        <v>2895</v>
      </c>
      <c r="F9064" s="1" t="s">
        <v>32900</v>
      </c>
      <c r="G9064" s="1" t="s">
        <v>655</v>
      </c>
      <c r="H9064" t="s">
        <v>2894</v>
      </c>
      <c r="I9064" s="1" t="s">
        <v>41</v>
      </c>
      <c r="J9064">
        <v>100</v>
      </c>
    </row>
    <row r="9065" spans="1:10" hidden="1" x14ac:dyDescent="0.25">
      <c r="A9065" s="24" t="str">
        <f t="shared" si="143"/>
        <v>20ARCELOR (BERTON SICARD)</v>
      </c>
      <c r="B9065" s="1">
        <v>20</v>
      </c>
      <c r="C9065" s="1" t="s">
        <v>32898</v>
      </c>
      <c r="D9065" s="1" t="s">
        <v>78</v>
      </c>
      <c r="E9065" s="1" t="s">
        <v>886</v>
      </c>
      <c r="F9065" s="1" t="s">
        <v>32900</v>
      </c>
      <c r="G9065" s="1" t="s">
        <v>655</v>
      </c>
      <c r="H9065">
        <v>20</v>
      </c>
      <c r="I9065" s="1" t="s">
        <v>41</v>
      </c>
      <c r="J9065">
        <v>6</v>
      </c>
    </row>
    <row r="9066" spans="1:10" hidden="1" x14ac:dyDescent="0.25">
      <c r="A9066" s="24" t="str">
        <f t="shared" si="143"/>
        <v>20LARCELOR (BERTON SICARD)</v>
      </c>
      <c r="B9066" s="1" t="s">
        <v>885</v>
      </c>
      <c r="C9066" s="1" t="s">
        <v>32898</v>
      </c>
      <c r="D9066" s="1" t="s">
        <v>78</v>
      </c>
      <c r="E9066" s="1" t="s">
        <v>886</v>
      </c>
      <c r="F9066" s="1" t="s">
        <v>32900</v>
      </c>
      <c r="G9066" s="1" t="s">
        <v>655</v>
      </c>
      <c r="H9066" t="s">
        <v>885</v>
      </c>
      <c r="I9066" s="1" t="s">
        <v>41</v>
      </c>
      <c r="J9066">
        <v>6</v>
      </c>
    </row>
    <row r="9067" spans="1:10" hidden="1" x14ac:dyDescent="0.25">
      <c r="A9067" s="24" t="str">
        <f t="shared" si="143"/>
        <v>21LARCELOR (BERTON SICARD)</v>
      </c>
      <c r="B9067" s="1" t="s">
        <v>887</v>
      </c>
      <c r="C9067" s="1" t="s">
        <v>32898</v>
      </c>
      <c r="D9067" s="1" t="s">
        <v>78</v>
      </c>
      <c r="E9067" s="1" t="s">
        <v>888</v>
      </c>
      <c r="F9067" s="1" t="s">
        <v>32900</v>
      </c>
      <c r="G9067" s="1" t="s">
        <v>655</v>
      </c>
      <c r="H9067" t="s">
        <v>887</v>
      </c>
      <c r="I9067" s="1" t="s">
        <v>41</v>
      </c>
      <c r="J9067">
        <v>6</v>
      </c>
    </row>
    <row r="9068" spans="1:10" hidden="1" x14ac:dyDescent="0.25">
      <c r="A9068" s="24" t="str">
        <f t="shared" si="143"/>
        <v>23/20ARCELOR (BERTON SICARD)</v>
      </c>
      <c r="B9068" s="1" t="s">
        <v>2016</v>
      </c>
      <c r="C9068" s="1" t="s">
        <v>32898</v>
      </c>
      <c r="D9068" s="1" t="s">
        <v>78</v>
      </c>
      <c r="E9068" s="1" t="s">
        <v>886</v>
      </c>
      <c r="F9068" s="1" t="s">
        <v>32900</v>
      </c>
      <c r="G9068" s="1" t="s">
        <v>655</v>
      </c>
      <c r="H9068" t="s">
        <v>2016</v>
      </c>
      <c r="I9068" s="1" t="s">
        <v>41</v>
      </c>
      <c r="J9068">
        <v>6</v>
      </c>
    </row>
    <row r="9069" spans="1:10" hidden="1" x14ac:dyDescent="0.25">
      <c r="A9069" s="24" t="str">
        <f t="shared" si="143"/>
        <v>23/20LARCELOR (BERTON SICARD)</v>
      </c>
      <c r="B9069" s="1" t="s">
        <v>889</v>
      </c>
      <c r="C9069" s="1" t="s">
        <v>32898</v>
      </c>
      <c r="D9069" s="1" t="s">
        <v>78</v>
      </c>
      <c r="E9069" s="1" t="s">
        <v>886</v>
      </c>
      <c r="F9069" s="1" t="s">
        <v>32900</v>
      </c>
      <c r="G9069" s="1" t="s">
        <v>655</v>
      </c>
      <c r="H9069" t="s">
        <v>889</v>
      </c>
      <c r="I9069" s="1" t="s">
        <v>41</v>
      </c>
      <c r="J9069">
        <v>6</v>
      </c>
    </row>
    <row r="9070" spans="1:10" hidden="1" x14ac:dyDescent="0.25">
      <c r="A9070" s="24" t="str">
        <f t="shared" si="143"/>
        <v>23/25ARCELOR (BERTON SICARD)</v>
      </c>
      <c r="B9070" s="1" t="s">
        <v>2017</v>
      </c>
      <c r="C9070" s="1" t="s">
        <v>32898</v>
      </c>
      <c r="D9070" s="1" t="s">
        <v>78</v>
      </c>
      <c r="E9070" s="1" t="s">
        <v>888</v>
      </c>
      <c r="F9070" s="1" t="s">
        <v>32900</v>
      </c>
      <c r="G9070" s="1" t="s">
        <v>655</v>
      </c>
      <c r="H9070" t="s">
        <v>2017</v>
      </c>
      <c r="I9070" s="1" t="s">
        <v>41</v>
      </c>
      <c r="J9070">
        <v>6</v>
      </c>
    </row>
    <row r="9071" spans="1:10" hidden="1" x14ac:dyDescent="0.25">
      <c r="A9071" s="24" t="str">
        <f t="shared" si="143"/>
        <v>23/25LARCELOR (BERTON SICARD)</v>
      </c>
      <c r="B9071" s="1" t="s">
        <v>890</v>
      </c>
      <c r="C9071" s="1" t="s">
        <v>32898</v>
      </c>
      <c r="D9071" s="1" t="s">
        <v>78</v>
      </c>
      <c r="E9071" s="1" t="s">
        <v>888</v>
      </c>
      <c r="F9071" s="1" t="s">
        <v>32900</v>
      </c>
      <c r="G9071" s="1" t="s">
        <v>655</v>
      </c>
      <c r="H9071" t="s">
        <v>890</v>
      </c>
      <c r="I9071" s="1" t="s">
        <v>41</v>
      </c>
      <c r="J9071">
        <v>6</v>
      </c>
    </row>
    <row r="9072" spans="1:10" hidden="1" x14ac:dyDescent="0.25">
      <c r="A9072" s="24" t="str">
        <f t="shared" si="143"/>
        <v>26ARCELOR (BERTON SICARD)</v>
      </c>
      <c r="B9072" s="1">
        <v>26</v>
      </c>
      <c r="C9072" s="1" t="s">
        <v>32898</v>
      </c>
      <c r="D9072" s="1" t="s">
        <v>78</v>
      </c>
      <c r="E9072" s="1" t="s">
        <v>886</v>
      </c>
      <c r="F9072" s="1" t="s">
        <v>32900</v>
      </c>
      <c r="G9072" s="1" t="s">
        <v>655</v>
      </c>
      <c r="H9072">
        <v>26</v>
      </c>
      <c r="I9072" s="1" t="s">
        <v>41</v>
      </c>
      <c r="J9072">
        <v>6</v>
      </c>
    </row>
    <row r="9073" spans="1:10" hidden="1" x14ac:dyDescent="0.25">
      <c r="A9073" s="24" t="str">
        <f t="shared" si="143"/>
        <v>26LARCELOR (BERTON SICARD)</v>
      </c>
      <c r="B9073" s="1" t="s">
        <v>891</v>
      </c>
      <c r="C9073" s="1" t="s">
        <v>32898</v>
      </c>
      <c r="D9073" s="1" t="s">
        <v>78</v>
      </c>
      <c r="E9073" s="1" t="s">
        <v>886</v>
      </c>
      <c r="F9073" s="1" t="s">
        <v>32900</v>
      </c>
      <c r="G9073" s="1" t="s">
        <v>655</v>
      </c>
      <c r="H9073" t="s">
        <v>891</v>
      </c>
      <c r="I9073" s="1" t="s">
        <v>41</v>
      </c>
      <c r="J9073">
        <v>6</v>
      </c>
    </row>
    <row r="9074" spans="1:10" hidden="1" x14ac:dyDescent="0.25">
      <c r="A9074" s="24" t="str">
        <f t="shared" si="143"/>
        <v>27/20LARCELOR (BERTON SICARD)</v>
      </c>
      <c r="B9074" s="1" t="s">
        <v>893</v>
      </c>
      <c r="C9074" s="1" t="s">
        <v>32898</v>
      </c>
      <c r="D9074" s="1" t="s">
        <v>78</v>
      </c>
      <c r="E9074" s="1" t="s">
        <v>886</v>
      </c>
      <c r="F9074" s="1" t="s">
        <v>32900</v>
      </c>
      <c r="G9074" s="1" t="s">
        <v>655</v>
      </c>
      <c r="H9074" t="s">
        <v>893</v>
      </c>
      <c r="I9074" s="1" t="s">
        <v>41</v>
      </c>
      <c r="J9074">
        <v>6</v>
      </c>
    </row>
    <row r="9075" spans="1:10" hidden="1" x14ac:dyDescent="0.25">
      <c r="A9075" s="24" t="str">
        <f t="shared" si="143"/>
        <v>52ARCELOR (BERTON SICARD)</v>
      </c>
      <c r="B9075" s="1">
        <v>52</v>
      </c>
      <c r="C9075" s="1" t="s">
        <v>32898</v>
      </c>
      <c r="D9075" s="1" t="s">
        <v>78</v>
      </c>
      <c r="E9075" s="1" t="s">
        <v>2945</v>
      </c>
      <c r="F9075" s="1" t="s">
        <v>32900</v>
      </c>
      <c r="G9075" s="1" t="s">
        <v>655</v>
      </c>
      <c r="H9075">
        <v>52</v>
      </c>
      <c r="I9075" s="1" t="s">
        <v>41</v>
      </c>
      <c r="J9075">
        <v>50</v>
      </c>
    </row>
    <row r="9076" spans="1:10" hidden="1" x14ac:dyDescent="0.25">
      <c r="A9076" s="24" t="str">
        <f t="shared" si="143"/>
        <v>108ARCELOR (BERTON SICARD)</v>
      </c>
      <c r="B9076" s="1">
        <v>108</v>
      </c>
      <c r="C9076" s="1" t="s">
        <v>32898</v>
      </c>
      <c r="D9076" s="1" t="s">
        <v>78</v>
      </c>
      <c r="E9076" s="1" t="s">
        <v>899</v>
      </c>
      <c r="F9076" s="1" t="s">
        <v>32900</v>
      </c>
      <c r="G9076" s="1" t="s">
        <v>655</v>
      </c>
      <c r="H9076">
        <v>108</v>
      </c>
      <c r="I9076" s="1" t="s">
        <v>41</v>
      </c>
      <c r="J9076">
        <v>6</v>
      </c>
    </row>
    <row r="9077" spans="1:10" hidden="1" x14ac:dyDescent="0.25">
      <c r="A9077" s="24" t="str">
        <f t="shared" si="143"/>
        <v>133ARCELOR (BERTON SICARD)</v>
      </c>
      <c r="B9077" s="1">
        <v>133</v>
      </c>
      <c r="C9077" s="1" t="s">
        <v>32898</v>
      </c>
      <c r="D9077" s="1" t="s">
        <v>78</v>
      </c>
      <c r="E9077" s="1" t="s">
        <v>2946</v>
      </c>
      <c r="F9077" s="1" t="s">
        <v>32900</v>
      </c>
      <c r="G9077" s="1" t="s">
        <v>655</v>
      </c>
      <c r="H9077">
        <v>133</v>
      </c>
      <c r="I9077" s="1" t="s">
        <v>41</v>
      </c>
      <c r="J9077">
        <v>2</v>
      </c>
    </row>
    <row r="9078" spans="1:10" hidden="1" x14ac:dyDescent="0.25">
      <c r="A9078" s="24" t="str">
        <f t="shared" si="143"/>
        <v>134ARCELOR (BERTON SICARD)</v>
      </c>
      <c r="B9078" s="1">
        <v>134</v>
      </c>
      <c r="C9078" s="1" t="s">
        <v>32898</v>
      </c>
      <c r="D9078" s="1" t="s">
        <v>78</v>
      </c>
      <c r="E9078" s="1" t="s">
        <v>2947</v>
      </c>
      <c r="F9078" s="1" t="s">
        <v>32900</v>
      </c>
      <c r="G9078" s="1" t="s">
        <v>655</v>
      </c>
      <c r="H9078">
        <v>134</v>
      </c>
      <c r="I9078" s="1" t="s">
        <v>41</v>
      </c>
      <c r="J9078">
        <v>4</v>
      </c>
    </row>
    <row r="9079" spans="1:10" hidden="1" x14ac:dyDescent="0.25">
      <c r="A9079" s="24" t="str">
        <f t="shared" si="143"/>
        <v>137ARCELOR (BERTON SICARD)</v>
      </c>
      <c r="B9079" s="1">
        <v>137</v>
      </c>
      <c r="C9079" s="1" t="s">
        <v>32898</v>
      </c>
      <c r="D9079" s="1" t="s">
        <v>78</v>
      </c>
      <c r="E9079" s="1" t="s">
        <v>2948</v>
      </c>
      <c r="F9079" s="1" t="s">
        <v>32900</v>
      </c>
      <c r="G9079" s="1" t="s">
        <v>655</v>
      </c>
      <c r="H9079">
        <v>137</v>
      </c>
      <c r="I9079" s="1" t="s">
        <v>41</v>
      </c>
      <c r="J9079">
        <v>2</v>
      </c>
    </row>
    <row r="9080" spans="1:10" hidden="1" x14ac:dyDescent="0.25">
      <c r="A9080" s="24" t="str">
        <f t="shared" si="143"/>
        <v>138ARCELOR (BERTON SICARD)</v>
      </c>
      <c r="B9080" s="1">
        <v>138</v>
      </c>
      <c r="C9080" s="1" t="s">
        <v>32898</v>
      </c>
      <c r="D9080" s="1" t="s">
        <v>78</v>
      </c>
      <c r="E9080" s="1" t="s">
        <v>2949</v>
      </c>
      <c r="F9080" s="1" t="s">
        <v>32900</v>
      </c>
      <c r="G9080" s="1" t="s">
        <v>655</v>
      </c>
      <c r="H9080">
        <v>138</v>
      </c>
      <c r="I9080" s="1" t="s">
        <v>41</v>
      </c>
      <c r="J9080">
        <v>2</v>
      </c>
    </row>
    <row r="9081" spans="1:10" hidden="1" x14ac:dyDescent="0.25">
      <c r="A9081" s="24" t="str">
        <f t="shared" si="143"/>
        <v>143/151ARCELOR (BERTON SICARD)</v>
      </c>
      <c r="B9081" s="1" t="s">
        <v>914</v>
      </c>
      <c r="C9081" s="1" t="s">
        <v>32898</v>
      </c>
      <c r="D9081" s="1" t="s">
        <v>78</v>
      </c>
      <c r="E9081" s="1" t="s">
        <v>915</v>
      </c>
      <c r="F9081" s="1" t="s">
        <v>32900</v>
      </c>
      <c r="G9081" s="1" t="s">
        <v>655</v>
      </c>
      <c r="H9081" t="s">
        <v>914</v>
      </c>
      <c r="I9081" s="1" t="s">
        <v>41</v>
      </c>
      <c r="J9081">
        <v>1</v>
      </c>
    </row>
    <row r="9082" spans="1:10" hidden="1" x14ac:dyDescent="0.25">
      <c r="A9082" s="24" t="str">
        <f t="shared" si="143"/>
        <v>143/801ARCELOR (BERTON SICARD)</v>
      </c>
      <c r="B9082" s="1" t="s">
        <v>918</v>
      </c>
      <c r="C9082" s="1" t="s">
        <v>32898</v>
      </c>
      <c r="D9082" s="1" t="s">
        <v>78</v>
      </c>
      <c r="E9082" s="1" t="s">
        <v>919</v>
      </c>
      <c r="F9082" s="1" t="s">
        <v>32900</v>
      </c>
      <c r="G9082" s="1" t="s">
        <v>655</v>
      </c>
      <c r="H9082" t="s">
        <v>918</v>
      </c>
      <c r="I9082" s="1" t="s">
        <v>41</v>
      </c>
      <c r="J9082">
        <v>1</v>
      </c>
    </row>
    <row r="9083" spans="1:10" hidden="1" x14ac:dyDescent="0.25">
      <c r="A9083" s="24" t="str">
        <f t="shared" si="143"/>
        <v>343ARCELOR (BERTON SICARD)</v>
      </c>
      <c r="B9083" s="1">
        <v>343</v>
      </c>
      <c r="C9083" s="1" t="s">
        <v>32898</v>
      </c>
      <c r="D9083" s="1" t="s">
        <v>78</v>
      </c>
      <c r="E9083" s="1" t="s">
        <v>2295</v>
      </c>
      <c r="F9083" s="1" t="s">
        <v>32900</v>
      </c>
      <c r="G9083" s="1" t="s">
        <v>655</v>
      </c>
      <c r="H9083">
        <v>343</v>
      </c>
      <c r="I9083" s="1" t="s">
        <v>41</v>
      </c>
      <c r="J9083">
        <v>1</v>
      </c>
    </row>
    <row r="9084" spans="1:10" hidden="1" x14ac:dyDescent="0.25">
      <c r="A9084" s="24" t="str">
        <f t="shared" si="143"/>
        <v>354ARCELOR (BERTON SICARD)</v>
      </c>
      <c r="B9084" s="1">
        <v>354</v>
      </c>
      <c r="C9084" s="1" t="s">
        <v>32898</v>
      </c>
      <c r="D9084" s="1" t="s">
        <v>78</v>
      </c>
      <c r="E9084" s="1" t="s">
        <v>2955</v>
      </c>
      <c r="F9084" s="1" t="s">
        <v>32900</v>
      </c>
      <c r="G9084" s="1" t="s">
        <v>655</v>
      </c>
      <c r="H9084">
        <v>354</v>
      </c>
      <c r="I9084" s="1" t="s">
        <v>41</v>
      </c>
      <c r="J9084">
        <v>2</v>
      </c>
    </row>
    <row r="9085" spans="1:10" hidden="1" x14ac:dyDescent="0.25">
      <c r="A9085" s="24" t="str">
        <f t="shared" si="143"/>
        <v>355ARCELOR (BERTON SICARD)</v>
      </c>
      <c r="B9085" s="1">
        <v>355</v>
      </c>
      <c r="C9085" s="1" t="s">
        <v>32898</v>
      </c>
      <c r="D9085" s="1" t="s">
        <v>78</v>
      </c>
      <c r="E9085" s="1" t="s">
        <v>2956</v>
      </c>
      <c r="F9085" s="1" t="s">
        <v>32900</v>
      </c>
      <c r="G9085" s="1" t="s">
        <v>655</v>
      </c>
      <c r="H9085">
        <v>355</v>
      </c>
      <c r="I9085" s="1" t="s">
        <v>41</v>
      </c>
      <c r="J9085">
        <v>10</v>
      </c>
    </row>
    <row r="9086" spans="1:10" hidden="1" x14ac:dyDescent="0.25">
      <c r="A9086" s="24" t="str">
        <f t="shared" si="143"/>
        <v>356ARCELOR (BERTON SICARD)</v>
      </c>
      <c r="B9086" s="1">
        <v>356</v>
      </c>
      <c r="C9086" s="1" t="s">
        <v>32898</v>
      </c>
      <c r="D9086" s="1" t="s">
        <v>78</v>
      </c>
      <c r="E9086" s="1" t="s">
        <v>2956</v>
      </c>
      <c r="F9086" s="1" t="s">
        <v>32900</v>
      </c>
      <c r="G9086" s="1" t="s">
        <v>655</v>
      </c>
      <c r="H9086">
        <v>356</v>
      </c>
      <c r="I9086" s="1" t="s">
        <v>41</v>
      </c>
      <c r="J9086">
        <v>10</v>
      </c>
    </row>
    <row r="9087" spans="1:10" hidden="1" x14ac:dyDescent="0.25">
      <c r="A9087" s="24" t="str">
        <f t="shared" si="143"/>
        <v>369ARCELOR (BERTON SICARD)</v>
      </c>
      <c r="B9087" s="1">
        <v>369</v>
      </c>
      <c r="C9087" s="1" t="s">
        <v>32898</v>
      </c>
      <c r="D9087" s="1" t="s">
        <v>78</v>
      </c>
      <c r="E9087" s="1" t="s">
        <v>2961</v>
      </c>
      <c r="F9087" s="1" t="s">
        <v>32900</v>
      </c>
      <c r="G9087" s="1" t="s">
        <v>655</v>
      </c>
      <c r="H9087">
        <v>369</v>
      </c>
      <c r="I9087" s="1" t="s">
        <v>41</v>
      </c>
      <c r="J9087">
        <v>2</v>
      </c>
    </row>
    <row r="9088" spans="1:10" hidden="1" x14ac:dyDescent="0.25">
      <c r="A9088" s="24" t="str">
        <f t="shared" si="143"/>
        <v>400ARCELOR (BERTON SICARD)</v>
      </c>
      <c r="B9088" s="1">
        <v>400</v>
      </c>
      <c r="C9088" s="1" t="s">
        <v>32898</v>
      </c>
      <c r="D9088" s="1" t="s">
        <v>78</v>
      </c>
      <c r="E9088" s="1" t="s">
        <v>2964</v>
      </c>
      <c r="F9088" s="1" t="s">
        <v>32900</v>
      </c>
      <c r="G9088" s="1" t="s">
        <v>655</v>
      </c>
      <c r="H9088">
        <v>400</v>
      </c>
      <c r="I9088" s="1" t="s">
        <v>41</v>
      </c>
      <c r="J9088">
        <v>1</v>
      </c>
    </row>
    <row r="9089" spans="1:10" hidden="1" x14ac:dyDescent="0.25">
      <c r="A9089" s="24" t="str">
        <f t="shared" si="143"/>
        <v>407ARCELOR (BERTON SICARD)</v>
      </c>
      <c r="B9089" s="1">
        <v>407</v>
      </c>
      <c r="C9089" s="1" t="s">
        <v>32898</v>
      </c>
      <c r="D9089" s="1" t="s">
        <v>78</v>
      </c>
      <c r="E9089" s="1" t="s">
        <v>2965</v>
      </c>
      <c r="F9089" s="1" t="s">
        <v>32900</v>
      </c>
      <c r="G9089" s="1" t="s">
        <v>655</v>
      </c>
      <c r="H9089">
        <v>407</v>
      </c>
      <c r="I9089" s="1" t="s">
        <v>41</v>
      </c>
      <c r="J9089">
        <v>1</v>
      </c>
    </row>
    <row r="9090" spans="1:10" hidden="1" x14ac:dyDescent="0.25">
      <c r="A9090" s="24" t="str">
        <f t="shared" si="143"/>
        <v>408ARCELOR (BERTON SICARD)</v>
      </c>
      <c r="B9090" s="1">
        <v>408</v>
      </c>
      <c r="C9090" s="1" t="s">
        <v>32898</v>
      </c>
      <c r="D9090" s="1" t="s">
        <v>78</v>
      </c>
      <c r="E9090" s="1" t="s">
        <v>2966</v>
      </c>
      <c r="F9090" s="1" t="s">
        <v>32900</v>
      </c>
      <c r="G9090" s="1" t="s">
        <v>655</v>
      </c>
      <c r="H9090">
        <v>408</v>
      </c>
      <c r="I9090" s="1" t="s">
        <v>41</v>
      </c>
      <c r="J9090">
        <v>1</v>
      </c>
    </row>
    <row r="9091" spans="1:10" hidden="1" x14ac:dyDescent="0.25">
      <c r="A9091" s="24" t="str">
        <f t="shared" si="143"/>
        <v>414ARCELOR (BERTON SICARD)</v>
      </c>
      <c r="B9091" s="1">
        <v>414</v>
      </c>
      <c r="C9091" s="1" t="s">
        <v>32898</v>
      </c>
      <c r="D9091" s="1" t="s">
        <v>78</v>
      </c>
      <c r="E9091" s="1" t="s">
        <v>2967</v>
      </c>
      <c r="F9091" s="1" t="s">
        <v>32900</v>
      </c>
      <c r="G9091" s="1" t="s">
        <v>655</v>
      </c>
      <c r="H9091">
        <v>414</v>
      </c>
      <c r="I9091" s="1" t="s">
        <v>41</v>
      </c>
      <c r="J9091">
        <v>1</v>
      </c>
    </row>
    <row r="9092" spans="1:10" hidden="1" x14ac:dyDescent="0.25">
      <c r="A9092" s="24" t="str">
        <f t="shared" si="143"/>
        <v>429ARCELOR (BERTON SICARD)</v>
      </c>
      <c r="B9092" s="1">
        <v>429</v>
      </c>
      <c r="C9092" s="1" t="s">
        <v>32898</v>
      </c>
      <c r="D9092" s="1" t="s">
        <v>78</v>
      </c>
      <c r="E9092" s="1" t="s">
        <v>2968</v>
      </c>
      <c r="F9092" s="1" t="s">
        <v>32900</v>
      </c>
      <c r="G9092" s="1" t="s">
        <v>655</v>
      </c>
      <c r="H9092">
        <v>429</v>
      </c>
      <c r="I9092" s="1" t="s">
        <v>41</v>
      </c>
      <c r="J9092">
        <v>1</v>
      </c>
    </row>
    <row r="9093" spans="1:10" hidden="1" x14ac:dyDescent="0.25">
      <c r="A9093" s="24" t="str">
        <f t="shared" si="143"/>
        <v>430ARCELOR (BERTON SICARD)</v>
      </c>
      <c r="B9093" s="1">
        <v>430</v>
      </c>
      <c r="C9093" s="1" t="s">
        <v>32898</v>
      </c>
      <c r="D9093" s="1" t="s">
        <v>78</v>
      </c>
      <c r="E9093" s="1" t="s">
        <v>2968</v>
      </c>
      <c r="F9093" s="1" t="s">
        <v>32900</v>
      </c>
      <c r="G9093" s="1" t="s">
        <v>655</v>
      </c>
      <c r="H9093">
        <v>430</v>
      </c>
      <c r="I9093" s="1" t="s">
        <v>41</v>
      </c>
      <c r="J9093">
        <v>1</v>
      </c>
    </row>
    <row r="9094" spans="1:10" hidden="1" x14ac:dyDescent="0.25">
      <c r="A9094" s="24" t="str">
        <f t="shared" si="143"/>
        <v>431ARCELOR (BERTON SICARD)</v>
      </c>
      <c r="B9094" s="1">
        <v>431</v>
      </c>
      <c r="C9094" s="1" t="s">
        <v>32898</v>
      </c>
      <c r="D9094" s="1" t="s">
        <v>78</v>
      </c>
      <c r="E9094" s="1" t="s">
        <v>2969</v>
      </c>
      <c r="F9094" s="1" t="s">
        <v>32900</v>
      </c>
      <c r="G9094" s="1" t="s">
        <v>655</v>
      </c>
      <c r="H9094">
        <v>431</v>
      </c>
      <c r="I9094" s="1" t="s">
        <v>41</v>
      </c>
      <c r="J9094">
        <v>1</v>
      </c>
    </row>
    <row r="9095" spans="1:10" hidden="1" x14ac:dyDescent="0.25">
      <c r="A9095" s="24" t="str">
        <f t="shared" si="143"/>
        <v>432ARCELOR (BERTON SICARD)</v>
      </c>
      <c r="B9095" s="1">
        <v>432</v>
      </c>
      <c r="C9095" s="1" t="s">
        <v>32898</v>
      </c>
      <c r="D9095" s="1" t="s">
        <v>78</v>
      </c>
      <c r="E9095" s="1" t="s">
        <v>2970</v>
      </c>
      <c r="F9095" s="1" t="s">
        <v>32900</v>
      </c>
      <c r="G9095" s="1" t="s">
        <v>655</v>
      </c>
      <c r="H9095">
        <v>432</v>
      </c>
      <c r="I9095" s="1" t="s">
        <v>41</v>
      </c>
      <c r="J9095">
        <v>1</v>
      </c>
    </row>
    <row r="9096" spans="1:10" hidden="1" x14ac:dyDescent="0.25">
      <c r="A9096" s="24" t="str">
        <f t="shared" si="143"/>
        <v>433ARCELOR (BERTON SICARD)</v>
      </c>
      <c r="B9096" s="1">
        <v>433</v>
      </c>
      <c r="C9096" s="1" t="s">
        <v>32898</v>
      </c>
      <c r="D9096" s="1" t="s">
        <v>78</v>
      </c>
      <c r="E9096" s="1" t="s">
        <v>2971</v>
      </c>
      <c r="F9096" s="1" t="s">
        <v>32900</v>
      </c>
      <c r="G9096" s="1" t="s">
        <v>655</v>
      </c>
      <c r="H9096">
        <v>433</v>
      </c>
      <c r="I9096" s="1" t="s">
        <v>41</v>
      </c>
      <c r="J9096">
        <v>1</v>
      </c>
    </row>
    <row r="9097" spans="1:10" hidden="1" x14ac:dyDescent="0.25">
      <c r="A9097" s="24" t="str">
        <f t="shared" si="143"/>
        <v>434ARCELOR (BERTON SICARD)</v>
      </c>
      <c r="B9097" s="1">
        <v>434</v>
      </c>
      <c r="C9097" s="1" t="s">
        <v>32898</v>
      </c>
      <c r="D9097" s="1" t="s">
        <v>78</v>
      </c>
      <c r="E9097" s="1" t="s">
        <v>2972</v>
      </c>
      <c r="F9097" s="1" t="s">
        <v>32900</v>
      </c>
      <c r="G9097" s="1" t="s">
        <v>655</v>
      </c>
      <c r="H9097">
        <v>434</v>
      </c>
      <c r="I9097" s="1" t="s">
        <v>41</v>
      </c>
      <c r="J9097">
        <v>1</v>
      </c>
    </row>
    <row r="9098" spans="1:10" hidden="1" x14ac:dyDescent="0.25">
      <c r="A9098" s="24" t="str">
        <f t="shared" si="143"/>
        <v>436ARCELOR (BERTON SICARD)</v>
      </c>
      <c r="B9098" s="1">
        <v>436</v>
      </c>
      <c r="C9098" s="1" t="s">
        <v>32898</v>
      </c>
      <c r="D9098" s="1" t="s">
        <v>78</v>
      </c>
      <c r="E9098" s="1" t="s">
        <v>2973</v>
      </c>
      <c r="F9098" s="1" t="s">
        <v>32900</v>
      </c>
      <c r="G9098" s="1" t="s">
        <v>655</v>
      </c>
      <c r="H9098">
        <v>436</v>
      </c>
      <c r="I9098" s="1" t="s">
        <v>41</v>
      </c>
      <c r="J9098">
        <v>1</v>
      </c>
    </row>
    <row r="9099" spans="1:10" hidden="1" x14ac:dyDescent="0.25">
      <c r="A9099" s="24" t="str">
        <f t="shared" si="143"/>
        <v>437ARCELOR (BERTON SICARD)</v>
      </c>
      <c r="B9099" s="1">
        <v>437</v>
      </c>
      <c r="C9099" s="1" t="s">
        <v>32898</v>
      </c>
      <c r="D9099" s="1" t="s">
        <v>78</v>
      </c>
      <c r="E9099" s="1" t="s">
        <v>2674</v>
      </c>
      <c r="F9099" s="1" t="s">
        <v>32900</v>
      </c>
      <c r="G9099" s="1" t="s">
        <v>655</v>
      </c>
      <c r="H9099">
        <v>437</v>
      </c>
      <c r="I9099" s="1" t="s">
        <v>41</v>
      </c>
      <c r="J9099">
        <v>1</v>
      </c>
    </row>
    <row r="9100" spans="1:10" hidden="1" x14ac:dyDescent="0.25">
      <c r="A9100" s="24" t="str">
        <f t="shared" ref="A9100:A9163" si="144">B9100&amp;F9100</f>
        <v>441ARCELOR (BERTON SICARD)</v>
      </c>
      <c r="B9100" s="1">
        <v>441</v>
      </c>
      <c r="C9100" s="1" t="s">
        <v>32898</v>
      </c>
      <c r="D9100" s="1" t="s">
        <v>78</v>
      </c>
      <c r="E9100" s="1" t="s">
        <v>2975</v>
      </c>
      <c r="F9100" s="1" t="s">
        <v>32900</v>
      </c>
      <c r="G9100" s="1" t="s">
        <v>655</v>
      </c>
      <c r="H9100">
        <v>441</v>
      </c>
      <c r="I9100" s="1" t="s">
        <v>41</v>
      </c>
      <c r="J9100">
        <v>1</v>
      </c>
    </row>
    <row r="9101" spans="1:10" hidden="1" x14ac:dyDescent="0.25">
      <c r="A9101" s="24" t="str">
        <f t="shared" si="144"/>
        <v>445ARCELOR (BERTON SICARD)</v>
      </c>
      <c r="B9101" s="1">
        <v>445</v>
      </c>
      <c r="C9101" s="1" t="s">
        <v>32898</v>
      </c>
      <c r="D9101" s="1" t="s">
        <v>78</v>
      </c>
      <c r="E9101" s="1" t="s">
        <v>2976</v>
      </c>
      <c r="F9101" s="1" t="s">
        <v>32900</v>
      </c>
      <c r="G9101" s="1" t="s">
        <v>655</v>
      </c>
      <c r="H9101">
        <v>445</v>
      </c>
      <c r="I9101" s="1" t="s">
        <v>41</v>
      </c>
      <c r="J9101">
        <v>1</v>
      </c>
    </row>
    <row r="9102" spans="1:10" hidden="1" x14ac:dyDescent="0.25">
      <c r="A9102" s="24" t="str">
        <f t="shared" si="144"/>
        <v>522ARCELOR (BERTON SICARD)</v>
      </c>
      <c r="B9102" s="1">
        <v>522</v>
      </c>
      <c r="C9102" s="1" t="s">
        <v>32898</v>
      </c>
      <c r="D9102" s="1" t="s">
        <v>78</v>
      </c>
      <c r="E9102" s="1" t="s">
        <v>2992</v>
      </c>
      <c r="F9102" s="1" t="s">
        <v>32900</v>
      </c>
      <c r="G9102" s="1" t="s">
        <v>655</v>
      </c>
      <c r="H9102">
        <v>522</v>
      </c>
      <c r="I9102" s="1" t="s">
        <v>41</v>
      </c>
      <c r="J9102">
        <v>2</v>
      </c>
    </row>
    <row r="9103" spans="1:10" hidden="1" x14ac:dyDescent="0.25">
      <c r="A9103" s="24" t="str">
        <f t="shared" si="144"/>
        <v>544ARCELOR (BERTON SICARD)</v>
      </c>
      <c r="B9103" s="1">
        <v>544</v>
      </c>
      <c r="C9103" s="1" t="s">
        <v>32898</v>
      </c>
      <c r="D9103" s="1" t="s">
        <v>78</v>
      </c>
      <c r="E9103" s="1" t="s">
        <v>2995</v>
      </c>
      <c r="F9103" s="1" t="s">
        <v>32900</v>
      </c>
      <c r="G9103" s="1" t="s">
        <v>655</v>
      </c>
      <c r="H9103">
        <v>544</v>
      </c>
      <c r="I9103" s="1" t="s">
        <v>41</v>
      </c>
      <c r="J9103">
        <v>10</v>
      </c>
    </row>
    <row r="9104" spans="1:10" hidden="1" x14ac:dyDescent="0.25">
      <c r="A9104" s="24" t="str">
        <f t="shared" si="144"/>
        <v>548ARCELOR (BERTON SICARD)</v>
      </c>
      <c r="B9104" s="1">
        <v>548</v>
      </c>
      <c r="C9104" s="1" t="s">
        <v>32898</v>
      </c>
      <c r="D9104" s="1" t="s">
        <v>78</v>
      </c>
      <c r="E9104" s="1" t="s">
        <v>2996</v>
      </c>
      <c r="F9104" s="1" t="s">
        <v>32900</v>
      </c>
      <c r="G9104" s="1" t="s">
        <v>655</v>
      </c>
      <c r="H9104">
        <v>548</v>
      </c>
      <c r="I9104" s="1" t="s">
        <v>41</v>
      </c>
      <c r="J9104">
        <v>2</v>
      </c>
    </row>
    <row r="9105" spans="1:10" hidden="1" x14ac:dyDescent="0.25">
      <c r="A9105" s="24" t="str">
        <f t="shared" si="144"/>
        <v>549ARCELOR (BERTON SICARD)</v>
      </c>
      <c r="B9105" s="1">
        <v>549</v>
      </c>
      <c r="C9105" s="1" t="s">
        <v>32898</v>
      </c>
      <c r="D9105" s="1" t="s">
        <v>78</v>
      </c>
      <c r="E9105" s="1" t="s">
        <v>2997</v>
      </c>
      <c r="F9105" s="1" t="s">
        <v>32900</v>
      </c>
      <c r="G9105" s="1" t="s">
        <v>655</v>
      </c>
      <c r="H9105">
        <v>549</v>
      </c>
      <c r="I9105" s="1" t="s">
        <v>41</v>
      </c>
      <c r="J9105">
        <v>2</v>
      </c>
    </row>
    <row r="9106" spans="1:10" hidden="1" x14ac:dyDescent="0.25">
      <c r="A9106" s="24" t="str">
        <f t="shared" si="144"/>
        <v>553ARCELOR (BERTON SICARD)</v>
      </c>
      <c r="B9106" s="1">
        <v>553</v>
      </c>
      <c r="C9106" s="1" t="s">
        <v>32898</v>
      </c>
      <c r="D9106" s="1" t="s">
        <v>78</v>
      </c>
      <c r="E9106" s="1" t="s">
        <v>2998</v>
      </c>
      <c r="F9106" s="1" t="s">
        <v>32900</v>
      </c>
      <c r="G9106" s="1" t="s">
        <v>655</v>
      </c>
      <c r="H9106">
        <v>553</v>
      </c>
      <c r="I9106" s="1" t="s">
        <v>41</v>
      </c>
      <c r="J9106">
        <v>2</v>
      </c>
    </row>
    <row r="9107" spans="1:10" hidden="1" x14ac:dyDescent="0.25">
      <c r="A9107" s="24" t="str">
        <f t="shared" si="144"/>
        <v>570ARCELOR (BERTON SICARD)</v>
      </c>
      <c r="B9107" s="1">
        <v>570</v>
      </c>
      <c r="C9107" s="1" t="s">
        <v>32898</v>
      </c>
      <c r="D9107" s="1" t="s">
        <v>78</v>
      </c>
      <c r="E9107" s="1" t="s">
        <v>2308</v>
      </c>
      <c r="F9107" s="1" t="s">
        <v>32900</v>
      </c>
      <c r="G9107" s="1" t="s">
        <v>655</v>
      </c>
      <c r="H9107">
        <v>570</v>
      </c>
      <c r="I9107" s="1" t="s">
        <v>41</v>
      </c>
      <c r="J9107">
        <v>1</v>
      </c>
    </row>
    <row r="9108" spans="1:10" hidden="1" x14ac:dyDescent="0.25">
      <c r="A9108" s="24" t="str">
        <f t="shared" si="144"/>
        <v>571ARCELOR (BERTON SICARD)</v>
      </c>
      <c r="B9108" s="1">
        <v>571</v>
      </c>
      <c r="C9108" s="1" t="s">
        <v>32898</v>
      </c>
      <c r="D9108" s="1" t="s">
        <v>78</v>
      </c>
      <c r="E9108" s="1" t="s">
        <v>3004</v>
      </c>
      <c r="F9108" s="1" t="s">
        <v>32900</v>
      </c>
      <c r="G9108" s="1" t="s">
        <v>655</v>
      </c>
      <c r="H9108">
        <v>571</v>
      </c>
      <c r="I9108" s="1" t="s">
        <v>41</v>
      </c>
      <c r="J9108">
        <v>2</v>
      </c>
    </row>
    <row r="9109" spans="1:10" hidden="1" x14ac:dyDescent="0.25">
      <c r="A9109" s="24" t="str">
        <f t="shared" si="144"/>
        <v>585ARCELOR (BERTON SICARD)</v>
      </c>
      <c r="B9109" s="1">
        <v>585</v>
      </c>
      <c r="C9109" s="1" t="s">
        <v>32898</v>
      </c>
      <c r="D9109" s="1" t="s">
        <v>78</v>
      </c>
      <c r="E9109" s="1" t="s">
        <v>2234</v>
      </c>
      <c r="F9109" s="1" t="s">
        <v>32900</v>
      </c>
      <c r="G9109" s="1" t="s">
        <v>655</v>
      </c>
      <c r="H9109">
        <v>585</v>
      </c>
      <c r="I9109" s="1" t="s">
        <v>41</v>
      </c>
      <c r="J9109">
        <v>1</v>
      </c>
    </row>
    <row r="9110" spans="1:10" hidden="1" x14ac:dyDescent="0.25">
      <c r="A9110" s="24" t="str">
        <f t="shared" si="144"/>
        <v>598ARCELOR (BERTON SICARD)</v>
      </c>
      <c r="B9110" s="1">
        <v>598</v>
      </c>
      <c r="C9110" s="1" t="s">
        <v>32898</v>
      </c>
      <c r="D9110" s="1" t="s">
        <v>78</v>
      </c>
      <c r="E9110" s="1" t="s">
        <v>2237</v>
      </c>
      <c r="F9110" s="1" t="s">
        <v>32900</v>
      </c>
      <c r="G9110" s="1" t="s">
        <v>655</v>
      </c>
      <c r="H9110">
        <v>598</v>
      </c>
      <c r="I9110" s="1" t="s">
        <v>41</v>
      </c>
      <c r="J9110">
        <v>1</v>
      </c>
    </row>
    <row r="9111" spans="1:10" hidden="1" x14ac:dyDescent="0.25">
      <c r="A9111" s="24" t="str">
        <f t="shared" si="144"/>
        <v>600ARCELOR (BERTON SICARD)</v>
      </c>
      <c r="B9111" s="1">
        <v>600</v>
      </c>
      <c r="C9111" s="1" t="s">
        <v>32898</v>
      </c>
      <c r="D9111" s="1" t="s">
        <v>78</v>
      </c>
      <c r="E9111" s="1" t="s">
        <v>3008</v>
      </c>
      <c r="F9111" s="1" t="s">
        <v>32900</v>
      </c>
      <c r="G9111" s="1" t="s">
        <v>655</v>
      </c>
      <c r="H9111">
        <v>600</v>
      </c>
      <c r="I9111" s="1" t="s">
        <v>41</v>
      </c>
      <c r="J9111">
        <v>50</v>
      </c>
    </row>
    <row r="9112" spans="1:10" hidden="1" x14ac:dyDescent="0.25">
      <c r="A9112" s="24" t="str">
        <f t="shared" si="144"/>
        <v>604ARCELOR (BERTON SICARD)</v>
      </c>
      <c r="B9112" s="1">
        <v>604</v>
      </c>
      <c r="C9112" s="1" t="s">
        <v>32898</v>
      </c>
      <c r="D9112" s="1" t="s">
        <v>78</v>
      </c>
      <c r="E9112" s="1" t="s">
        <v>3009</v>
      </c>
      <c r="F9112" s="1" t="s">
        <v>32900</v>
      </c>
      <c r="G9112" s="1" t="s">
        <v>655</v>
      </c>
      <c r="H9112">
        <v>604</v>
      </c>
      <c r="I9112" s="1" t="s">
        <v>41</v>
      </c>
      <c r="J9112">
        <v>50</v>
      </c>
    </row>
    <row r="9113" spans="1:10" hidden="1" x14ac:dyDescent="0.25">
      <c r="A9113" s="24" t="str">
        <f t="shared" si="144"/>
        <v>605ARCELOR (BERTON SICARD)</v>
      </c>
      <c r="B9113" s="1">
        <v>605</v>
      </c>
      <c r="C9113" s="1" t="s">
        <v>32898</v>
      </c>
      <c r="D9113" s="1" t="s">
        <v>78</v>
      </c>
      <c r="E9113" s="1" t="s">
        <v>3010</v>
      </c>
      <c r="F9113" s="1" t="s">
        <v>32900</v>
      </c>
      <c r="G9113" s="1" t="s">
        <v>655</v>
      </c>
      <c r="H9113">
        <v>605</v>
      </c>
      <c r="I9113" s="1" t="s">
        <v>41</v>
      </c>
      <c r="J9113">
        <v>50</v>
      </c>
    </row>
    <row r="9114" spans="1:10" hidden="1" x14ac:dyDescent="0.25">
      <c r="A9114" s="24" t="str">
        <f t="shared" si="144"/>
        <v>606ARCELOR (BERTON SICARD)</v>
      </c>
      <c r="B9114" s="1">
        <v>606</v>
      </c>
      <c r="C9114" s="1" t="s">
        <v>32898</v>
      </c>
      <c r="D9114" s="1" t="s">
        <v>78</v>
      </c>
      <c r="E9114" s="1" t="s">
        <v>3011</v>
      </c>
      <c r="F9114" s="1" t="s">
        <v>32900</v>
      </c>
      <c r="G9114" s="1" t="s">
        <v>655</v>
      </c>
      <c r="H9114">
        <v>606</v>
      </c>
      <c r="I9114" s="1" t="s">
        <v>41</v>
      </c>
      <c r="J9114">
        <v>50</v>
      </c>
    </row>
    <row r="9115" spans="1:10" hidden="1" x14ac:dyDescent="0.25">
      <c r="A9115" s="24" t="str">
        <f t="shared" si="144"/>
        <v>607ARCELOR (BERTON SICARD)</v>
      </c>
      <c r="B9115" s="1">
        <v>607</v>
      </c>
      <c r="C9115" s="1" t="s">
        <v>32898</v>
      </c>
      <c r="D9115" s="1" t="s">
        <v>32837</v>
      </c>
      <c r="E9115" s="1" t="s">
        <v>1048</v>
      </c>
      <c r="F9115" s="1" t="s">
        <v>32900</v>
      </c>
      <c r="G9115" s="1" t="s">
        <v>655</v>
      </c>
      <c r="H9115">
        <v>607</v>
      </c>
      <c r="I9115" s="1" t="s">
        <v>41</v>
      </c>
      <c r="J9115">
        <v>6.5</v>
      </c>
    </row>
    <row r="9116" spans="1:10" hidden="1" x14ac:dyDescent="0.25">
      <c r="A9116" s="24" t="str">
        <f t="shared" si="144"/>
        <v>663ARCELOR (BERTON SICARD)</v>
      </c>
      <c r="B9116" s="1">
        <v>663</v>
      </c>
      <c r="C9116" s="1" t="s">
        <v>32898</v>
      </c>
      <c r="D9116" s="1" t="s">
        <v>78</v>
      </c>
      <c r="E9116" s="1" t="s">
        <v>1110</v>
      </c>
      <c r="F9116" s="1" t="s">
        <v>32900</v>
      </c>
      <c r="G9116" s="1" t="s">
        <v>655</v>
      </c>
      <c r="H9116">
        <v>663</v>
      </c>
      <c r="I9116" s="1" t="s">
        <v>41</v>
      </c>
      <c r="J9116">
        <v>1</v>
      </c>
    </row>
    <row r="9117" spans="1:10" hidden="1" x14ac:dyDescent="0.25">
      <c r="A9117" s="24" t="str">
        <f t="shared" si="144"/>
        <v>663-3ARCELOR (BERTON SICARD)</v>
      </c>
      <c r="B9117" s="1" t="s">
        <v>2453</v>
      </c>
      <c r="C9117" s="1" t="s">
        <v>32898</v>
      </c>
      <c r="D9117" s="1" t="s">
        <v>78</v>
      </c>
      <c r="E9117" s="1" t="s">
        <v>2454</v>
      </c>
      <c r="F9117" s="1" t="s">
        <v>32900</v>
      </c>
      <c r="G9117" s="1" t="s">
        <v>655</v>
      </c>
      <c r="H9117" t="s">
        <v>2453</v>
      </c>
      <c r="I9117" s="1" t="s">
        <v>41</v>
      </c>
      <c r="J9117">
        <v>10</v>
      </c>
    </row>
    <row r="9118" spans="1:10" hidden="1" x14ac:dyDescent="0.25">
      <c r="A9118" s="24" t="str">
        <f t="shared" si="144"/>
        <v>664ARCELOR (BERTON SICARD)</v>
      </c>
      <c r="B9118" s="1">
        <v>664</v>
      </c>
      <c r="C9118" s="1" t="s">
        <v>32898</v>
      </c>
      <c r="D9118" s="1" t="s">
        <v>78</v>
      </c>
      <c r="E9118" s="1" t="s">
        <v>2247</v>
      </c>
      <c r="F9118" s="1" t="s">
        <v>32900</v>
      </c>
      <c r="G9118" s="1" t="s">
        <v>655</v>
      </c>
      <c r="H9118">
        <v>664</v>
      </c>
      <c r="I9118" s="1" t="s">
        <v>41</v>
      </c>
      <c r="J9118">
        <v>1</v>
      </c>
    </row>
    <row r="9119" spans="1:10" hidden="1" x14ac:dyDescent="0.25">
      <c r="A9119" s="24" t="str">
        <f t="shared" si="144"/>
        <v>671ARCELOR (BERTON SICARD)</v>
      </c>
      <c r="B9119" s="1">
        <v>671</v>
      </c>
      <c r="C9119" s="1" t="s">
        <v>32898</v>
      </c>
      <c r="D9119" s="1" t="s">
        <v>78</v>
      </c>
      <c r="E9119" s="1" t="s">
        <v>3023</v>
      </c>
      <c r="F9119" s="1" t="s">
        <v>32900</v>
      </c>
      <c r="G9119" s="1" t="s">
        <v>655</v>
      </c>
      <c r="H9119">
        <v>671</v>
      </c>
      <c r="I9119" s="1" t="s">
        <v>41</v>
      </c>
      <c r="J9119">
        <v>1</v>
      </c>
    </row>
    <row r="9120" spans="1:10" hidden="1" x14ac:dyDescent="0.25">
      <c r="A9120" s="24" t="str">
        <f t="shared" si="144"/>
        <v>560016ARCELOR (BERTON SICARD)</v>
      </c>
      <c r="B9120" s="1">
        <v>560016</v>
      </c>
      <c r="C9120" s="1" t="s">
        <v>32898</v>
      </c>
      <c r="D9120" s="1" t="s">
        <v>78</v>
      </c>
      <c r="E9120" s="1" t="s">
        <v>4120</v>
      </c>
      <c r="F9120" s="1" t="s">
        <v>32900</v>
      </c>
      <c r="G9120" s="1" t="s">
        <v>655</v>
      </c>
      <c r="H9120">
        <v>560016</v>
      </c>
      <c r="I9120" s="1" t="s">
        <v>41</v>
      </c>
      <c r="J9120">
        <v>10</v>
      </c>
    </row>
    <row r="9121" spans="1:10" hidden="1" x14ac:dyDescent="0.25">
      <c r="A9121" s="24" t="str">
        <f t="shared" si="144"/>
        <v>677ARCELOR (BERTON SICARD)</v>
      </c>
      <c r="B9121" s="1">
        <v>677</v>
      </c>
      <c r="C9121" s="1" t="s">
        <v>32898</v>
      </c>
      <c r="D9121" s="1" t="s">
        <v>78</v>
      </c>
      <c r="E9121" s="1" t="s">
        <v>2510</v>
      </c>
      <c r="F9121" s="1" t="s">
        <v>32900</v>
      </c>
      <c r="G9121" s="1" t="s">
        <v>655</v>
      </c>
      <c r="H9121">
        <v>677</v>
      </c>
      <c r="I9121" s="1" t="s">
        <v>41</v>
      </c>
      <c r="J9121">
        <v>1</v>
      </c>
    </row>
    <row r="9122" spans="1:10" hidden="1" x14ac:dyDescent="0.25">
      <c r="A9122" s="24" t="str">
        <f t="shared" si="144"/>
        <v>686ARCELOR (BERTON SICARD)</v>
      </c>
      <c r="B9122" s="1">
        <v>686</v>
      </c>
      <c r="C9122" s="1" t="s">
        <v>32898</v>
      </c>
      <c r="D9122" s="1" t="s">
        <v>78</v>
      </c>
      <c r="E9122" s="1" t="s">
        <v>3027</v>
      </c>
      <c r="F9122" s="1" t="s">
        <v>32900</v>
      </c>
      <c r="G9122" s="1" t="s">
        <v>655</v>
      </c>
      <c r="H9122">
        <v>686</v>
      </c>
      <c r="I9122" s="1" t="s">
        <v>41</v>
      </c>
      <c r="J9122">
        <v>1</v>
      </c>
    </row>
    <row r="9123" spans="1:10" hidden="1" x14ac:dyDescent="0.25">
      <c r="A9123" s="24" t="str">
        <f t="shared" si="144"/>
        <v>688ARCELOR (BERTON SICARD)</v>
      </c>
      <c r="B9123" s="1">
        <v>688</v>
      </c>
      <c r="C9123" s="1" t="s">
        <v>32898</v>
      </c>
      <c r="D9123" s="1" t="s">
        <v>78</v>
      </c>
      <c r="E9123" s="1" t="s">
        <v>1120</v>
      </c>
      <c r="F9123" s="1" t="s">
        <v>32900</v>
      </c>
      <c r="G9123" s="1" t="s">
        <v>655</v>
      </c>
      <c r="H9123">
        <v>688</v>
      </c>
      <c r="I9123" s="1" t="s">
        <v>41</v>
      </c>
      <c r="J9123">
        <v>1</v>
      </c>
    </row>
    <row r="9124" spans="1:10" hidden="1" x14ac:dyDescent="0.25">
      <c r="A9124" s="24" t="str">
        <f t="shared" si="144"/>
        <v>690ARCELOR (BERTON SICARD)</v>
      </c>
      <c r="B9124" s="1">
        <v>690</v>
      </c>
      <c r="C9124" s="1" t="s">
        <v>32898</v>
      </c>
      <c r="D9124" s="1" t="s">
        <v>78</v>
      </c>
      <c r="E9124" s="1" t="s">
        <v>3028</v>
      </c>
      <c r="F9124" s="1" t="s">
        <v>32900</v>
      </c>
      <c r="G9124" s="1" t="s">
        <v>655</v>
      </c>
      <c r="H9124">
        <v>690</v>
      </c>
      <c r="I9124" s="1" t="s">
        <v>41</v>
      </c>
      <c r="J9124">
        <v>1</v>
      </c>
    </row>
    <row r="9125" spans="1:10" hidden="1" x14ac:dyDescent="0.25">
      <c r="A9125" s="24" t="str">
        <f t="shared" si="144"/>
        <v>7650AARCELOR (BERTON SICARD)</v>
      </c>
      <c r="B9125" s="1" t="s">
        <v>4121</v>
      </c>
      <c r="C9125" s="1" t="s">
        <v>32898</v>
      </c>
      <c r="D9125" s="1" t="s">
        <v>78</v>
      </c>
      <c r="E9125" s="1" t="s">
        <v>4122</v>
      </c>
      <c r="F9125" s="1" t="s">
        <v>32900</v>
      </c>
      <c r="G9125" s="1" t="s">
        <v>655</v>
      </c>
      <c r="H9125" t="s">
        <v>4121</v>
      </c>
      <c r="I9125" s="1" t="s">
        <v>41</v>
      </c>
      <c r="J9125">
        <v>6.5</v>
      </c>
    </row>
    <row r="9126" spans="1:10" hidden="1" x14ac:dyDescent="0.25">
      <c r="A9126" s="24" t="str">
        <f t="shared" si="144"/>
        <v>692ARCELOR (BERTON SICARD)</v>
      </c>
      <c r="B9126" s="1">
        <v>692</v>
      </c>
      <c r="C9126" s="1" t="s">
        <v>32898</v>
      </c>
      <c r="D9126" s="1" t="s">
        <v>78</v>
      </c>
      <c r="E9126" s="1" t="s">
        <v>3030</v>
      </c>
      <c r="F9126" s="1" t="s">
        <v>32900</v>
      </c>
      <c r="G9126" s="1" t="s">
        <v>655</v>
      </c>
      <c r="H9126">
        <v>692</v>
      </c>
      <c r="I9126" s="1" t="s">
        <v>41</v>
      </c>
      <c r="J9126">
        <v>1</v>
      </c>
    </row>
    <row r="9127" spans="1:10" hidden="1" x14ac:dyDescent="0.25">
      <c r="A9127" s="24" t="str">
        <f t="shared" si="144"/>
        <v>694ARCELOR (BERTON SICARD)</v>
      </c>
      <c r="B9127" s="1">
        <v>694</v>
      </c>
      <c r="C9127" s="1" t="s">
        <v>32898</v>
      </c>
      <c r="D9127" s="1" t="s">
        <v>78</v>
      </c>
      <c r="E9127" s="1" t="s">
        <v>3032</v>
      </c>
      <c r="F9127" s="1" t="s">
        <v>32900</v>
      </c>
      <c r="G9127" s="1" t="s">
        <v>655</v>
      </c>
      <c r="H9127">
        <v>694</v>
      </c>
      <c r="I9127" s="1" t="s">
        <v>41</v>
      </c>
      <c r="J9127">
        <v>1</v>
      </c>
    </row>
    <row r="9128" spans="1:10" hidden="1" x14ac:dyDescent="0.25">
      <c r="A9128" s="24" t="str">
        <f t="shared" si="144"/>
        <v>695ARCELOR (BERTON SICARD)</v>
      </c>
      <c r="B9128" s="1">
        <v>695</v>
      </c>
      <c r="C9128" s="1" t="s">
        <v>32898</v>
      </c>
      <c r="D9128" s="1" t="s">
        <v>78</v>
      </c>
      <c r="E9128" s="1" t="s">
        <v>3033</v>
      </c>
      <c r="F9128" s="1" t="s">
        <v>32900</v>
      </c>
      <c r="G9128" s="1" t="s">
        <v>655</v>
      </c>
      <c r="H9128">
        <v>695</v>
      </c>
      <c r="I9128" s="1" t="s">
        <v>41</v>
      </c>
      <c r="J9128">
        <v>1</v>
      </c>
    </row>
    <row r="9129" spans="1:10" hidden="1" x14ac:dyDescent="0.25">
      <c r="A9129" s="24" t="str">
        <f t="shared" si="144"/>
        <v>696ARCELOR (BERTON SICARD)</v>
      </c>
      <c r="B9129" s="1">
        <v>696</v>
      </c>
      <c r="C9129" s="1" t="s">
        <v>32898</v>
      </c>
      <c r="D9129" s="1" t="s">
        <v>78</v>
      </c>
      <c r="E9129" s="1" t="s">
        <v>3034</v>
      </c>
      <c r="F9129" s="1" t="s">
        <v>32900</v>
      </c>
      <c r="G9129" s="1" t="s">
        <v>655</v>
      </c>
      <c r="H9129">
        <v>696</v>
      </c>
      <c r="I9129" s="1" t="s">
        <v>41</v>
      </c>
      <c r="J9129">
        <v>1</v>
      </c>
    </row>
    <row r="9130" spans="1:10" hidden="1" x14ac:dyDescent="0.25">
      <c r="A9130" s="24" t="str">
        <f t="shared" si="144"/>
        <v>697ARCELOR (BERTON SICARD)</v>
      </c>
      <c r="B9130" s="1">
        <v>697</v>
      </c>
      <c r="C9130" s="1" t="s">
        <v>32898</v>
      </c>
      <c r="D9130" s="1" t="s">
        <v>78</v>
      </c>
      <c r="E9130" s="1" t="s">
        <v>3035</v>
      </c>
      <c r="F9130" s="1" t="s">
        <v>32900</v>
      </c>
      <c r="G9130" s="1" t="s">
        <v>655</v>
      </c>
      <c r="H9130">
        <v>697</v>
      </c>
      <c r="I9130" s="1" t="s">
        <v>41</v>
      </c>
      <c r="J9130">
        <v>1</v>
      </c>
    </row>
    <row r="9131" spans="1:10" hidden="1" x14ac:dyDescent="0.25">
      <c r="A9131" s="24" t="str">
        <f t="shared" si="144"/>
        <v>1103/1ARCELOR (BERTON SICARD)</v>
      </c>
      <c r="B9131" s="1" t="s">
        <v>1124</v>
      </c>
      <c r="C9131" s="1" t="s">
        <v>32898</v>
      </c>
      <c r="D9131" s="1" t="s">
        <v>78</v>
      </c>
      <c r="E9131" s="1" t="s">
        <v>1125</v>
      </c>
      <c r="F9131" s="1" t="s">
        <v>32900</v>
      </c>
      <c r="G9131" s="1" t="s">
        <v>655</v>
      </c>
      <c r="H9131" t="s">
        <v>1124</v>
      </c>
      <c r="I9131" s="1" t="s">
        <v>41</v>
      </c>
      <c r="J9131">
        <v>1</v>
      </c>
    </row>
    <row r="9132" spans="1:10" hidden="1" x14ac:dyDescent="0.25">
      <c r="A9132" s="24" t="str">
        <f t="shared" si="144"/>
        <v>1235ARCELOR (BERTON SICARD)</v>
      </c>
      <c r="B9132" s="1">
        <v>1235</v>
      </c>
      <c r="C9132" s="1" t="s">
        <v>32898</v>
      </c>
      <c r="D9132" s="1" t="s">
        <v>78</v>
      </c>
      <c r="E9132" s="1" t="s">
        <v>2602</v>
      </c>
      <c r="F9132" s="1" t="s">
        <v>32900</v>
      </c>
      <c r="G9132" s="1" t="s">
        <v>655</v>
      </c>
      <c r="H9132">
        <v>1235</v>
      </c>
      <c r="I9132" s="1" t="s">
        <v>41</v>
      </c>
      <c r="J9132">
        <v>10</v>
      </c>
    </row>
    <row r="9133" spans="1:10" hidden="1" x14ac:dyDescent="0.25">
      <c r="A9133" s="24" t="str">
        <f t="shared" si="144"/>
        <v>1237ARCELOR (BERTON SICARD)</v>
      </c>
      <c r="B9133" s="1">
        <v>1237</v>
      </c>
      <c r="C9133" s="1" t="s">
        <v>32898</v>
      </c>
      <c r="D9133" s="1" t="s">
        <v>78</v>
      </c>
      <c r="E9133" s="1" t="s">
        <v>3061</v>
      </c>
      <c r="F9133" s="1" t="s">
        <v>32900</v>
      </c>
      <c r="G9133" s="1" t="s">
        <v>655</v>
      </c>
      <c r="H9133">
        <v>1237</v>
      </c>
      <c r="I9133" s="1" t="s">
        <v>41</v>
      </c>
      <c r="J9133">
        <v>10</v>
      </c>
    </row>
    <row r="9134" spans="1:10" hidden="1" x14ac:dyDescent="0.25">
      <c r="A9134" s="24" t="str">
        <f t="shared" si="144"/>
        <v>1282ARCELOR (BERTON SICARD)</v>
      </c>
      <c r="B9134" s="1">
        <v>1282</v>
      </c>
      <c r="C9134" s="1" t="s">
        <v>32898</v>
      </c>
      <c r="D9134" s="1" t="s">
        <v>168</v>
      </c>
      <c r="E9134" s="1" t="s">
        <v>3063</v>
      </c>
      <c r="F9134" s="1" t="s">
        <v>32900</v>
      </c>
      <c r="G9134" s="1" t="s">
        <v>655</v>
      </c>
      <c r="H9134">
        <v>1282</v>
      </c>
      <c r="I9134" s="1" t="s">
        <v>41</v>
      </c>
      <c r="J9134">
        <v>4</v>
      </c>
    </row>
    <row r="9135" spans="1:10" hidden="1" x14ac:dyDescent="0.25">
      <c r="A9135" s="24" t="str">
        <f t="shared" si="144"/>
        <v>1283ARCELOR (BERTON SICARD)</v>
      </c>
      <c r="B9135" s="1">
        <v>1283</v>
      </c>
      <c r="C9135" s="1" t="s">
        <v>32898</v>
      </c>
      <c r="D9135" s="1" t="s">
        <v>78</v>
      </c>
      <c r="E9135" s="1" t="s">
        <v>3064</v>
      </c>
      <c r="F9135" s="1" t="s">
        <v>32900</v>
      </c>
      <c r="G9135" s="1" t="s">
        <v>655</v>
      </c>
      <c r="H9135">
        <v>1283</v>
      </c>
      <c r="I9135" s="1" t="s">
        <v>41</v>
      </c>
      <c r="J9135">
        <v>10</v>
      </c>
    </row>
    <row r="9136" spans="1:10" hidden="1" x14ac:dyDescent="0.25">
      <c r="A9136" s="24" t="str">
        <f t="shared" si="144"/>
        <v>1295ARCELOR (BERTON SICARD)</v>
      </c>
      <c r="B9136" s="1">
        <v>1295</v>
      </c>
      <c r="C9136" s="1" t="s">
        <v>32898</v>
      </c>
      <c r="D9136" s="1" t="s">
        <v>78</v>
      </c>
      <c r="E9136" s="1" t="s">
        <v>3064</v>
      </c>
      <c r="F9136" s="1" t="s">
        <v>32900</v>
      </c>
      <c r="G9136" s="1" t="s">
        <v>655</v>
      </c>
      <c r="H9136">
        <v>1295</v>
      </c>
      <c r="I9136" s="1" t="s">
        <v>41</v>
      </c>
      <c r="J9136">
        <v>10</v>
      </c>
    </row>
    <row r="9137" spans="1:10" hidden="1" x14ac:dyDescent="0.25">
      <c r="A9137" s="24" t="str">
        <f t="shared" si="144"/>
        <v>1623ARCELOR (BERTON SICARD)</v>
      </c>
      <c r="B9137" s="1">
        <v>1623</v>
      </c>
      <c r="C9137" s="1" t="s">
        <v>32898</v>
      </c>
      <c r="D9137" s="1" t="s">
        <v>78</v>
      </c>
      <c r="E9137" s="1" t="s">
        <v>2032</v>
      </c>
      <c r="F9137" s="1" t="s">
        <v>32900</v>
      </c>
      <c r="G9137" s="1" t="s">
        <v>655</v>
      </c>
      <c r="H9137">
        <v>1623</v>
      </c>
      <c r="I9137" s="1" t="s">
        <v>41</v>
      </c>
      <c r="J9137">
        <v>1</v>
      </c>
    </row>
    <row r="9138" spans="1:10" hidden="1" x14ac:dyDescent="0.25">
      <c r="A9138" s="24" t="str">
        <f t="shared" si="144"/>
        <v>1624ARCELOR (BERTON SICARD)</v>
      </c>
      <c r="B9138" s="1">
        <v>1624</v>
      </c>
      <c r="C9138" s="1" t="s">
        <v>32898</v>
      </c>
      <c r="D9138" s="1" t="s">
        <v>78</v>
      </c>
      <c r="E9138" s="1" t="s">
        <v>2033</v>
      </c>
      <c r="F9138" s="1" t="s">
        <v>32900</v>
      </c>
      <c r="G9138" s="1" t="s">
        <v>655</v>
      </c>
      <c r="H9138">
        <v>1624</v>
      </c>
      <c r="I9138" s="1" t="s">
        <v>41</v>
      </c>
      <c r="J9138">
        <v>1</v>
      </c>
    </row>
    <row r="9139" spans="1:10" hidden="1" x14ac:dyDescent="0.25">
      <c r="A9139" s="24" t="str">
        <f t="shared" si="144"/>
        <v>1635ARCELOR (BERTON SICARD)</v>
      </c>
      <c r="B9139" s="1">
        <v>1635</v>
      </c>
      <c r="C9139" s="1" t="s">
        <v>32898</v>
      </c>
      <c r="D9139" s="1" t="s">
        <v>78</v>
      </c>
      <c r="E9139" s="1" t="s">
        <v>3077</v>
      </c>
      <c r="F9139" s="1" t="s">
        <v>32900</v>
      </c>
      <c r="G9139" s="1" t="s">
        <v>655</v>
      </c>
      <c r="H9139">
        <v>1635</v>
      </c>
      <c r="I9139" s="1" t="s">
        <v>41</v>
      </c>
      <c r="J9139">
        <v>1</v>
      </c>
    </row>
    <row r="9140" spans="1:10" hidden="1" x14ac:dyDescent="0.25">
      <c r="A9140" s="24" t="str">
        <f t="shared" si="144"/>
        <v>1702ARCELOR (BERTON SICARD)</v>
      </c>
      <c r="B9140" s="1">
        <v>1702</v>
      </c>
      <c r="C9140" s="1" t="s">
        <v>32898</v>
      </c>
      <c r="D9140" s="1" t="s">
        <v>78</v>
      </c>
      <c r="E9140" s="1" t="s">
        <v>3079</v>
      </c>
      <c r="F9140" s="1" t="s">
        <v>32900</v>
      </c>
      <c r="G9140" s="1" t="s">
        <v>655</v>
      </c>
      <c r="H9140">
        <v>1702</v>
      </c>
      <c r="I9140" s="1" t="s">
        <v>41</v>
      </c>
      <c r="J9140">
        <v>1</v>
      </c>
    </row>
    <row r="9141" spans="1:10" hidden="1" x14ac:dyDescent="0.25">
      <c r="A9141" s="24" t="str">
        <f t="shared" si="144"/>
        <v>1704ARCELOR (BERTON SICARD)</v>
      </c>
      <c r="B9141" s="1">
        <v>1704</v>
      </c>
      <c r="C9141" s="1" t="s">
        <v>32898</v>
      </c>
      <c r="D9141" s="1" t="s">
        <v>78</v>
      </c>
      <c r="E9141" s="1" t="s">
        <v>3080</v>
      </c>
      <c r="F9141" s="1" t="s">
        <v>32900</v>
      </c>
      <c r="G9141" s="1" t="s">
        <v>655</v>
      </c>
      <c r="H9141">
        <v>1704</v>
      </c>
      <c r="I9141" s="1" t="s">
        <v>41</v>
      </c>
      <c r="J9141">
        <v>1</v>
      </c>
    </row>
    <row r="9142" spans="1:10" hidden="1" x14ac:dyDescent="0.25">
      <c r="A9142" s="24" t="str">
        <f t="shared" si="144"/>
        <v>1803ARCELOR (BERTON SICARD)</v>
      </c>
      <c r="B9142" s="1">
        <v>1803</v>
      </c>
      <c r="C9142" s="1" t="s">
        <v>32898</v>
      </c>
      <c r="D9142" s="1" t="s">
        <v>78</v>
      </c>
      <c r="E9142" s="1" t="s">
        <v>3082</v>
      </c>
      <c r="F9142" s="1" t="s">
        <v>32900</v>
      </c>
      <c r="G9142" s="1" t="s">
        <v>655</v>
      </c>
      <c r="H9142">
        <v>1803</v>
      </c>
      <c r="I9142" s="1" t="s">
        <v>41</v>
      </c>
      <c r="J9142">
        <v>1</v>
      </c>
    </row>
    <row r="9143" spans="1:10" hidden="1" x14ac:dyDescent="0.25">
      <c r="A9143" s="24" t="str">
        <f t="shared" si="144"/>
        <v>1825ARCELOR (BERTON SICARD)</v>
      </c>
      <c r="B9143" s="1">
        <v>1825</v>
      </c>
      <c r="C9143" s="1" t="s">
        <v>32898</v>
      </c>
      <c r="D9143" s="1" t="s">
        <v>78</v>
      </c>
      <c r="E9143" s="1" t="s">
        <v>3083</v>
      </c>
      <c r="F9143" s="1" t="s">
        <v>32900</v>
      </c>
      <c r="G9143" s="1" t="s">
        <v>655</v>
      </c>
      <c r="H9143">
        <v>1825</v>
      </c>
      <c r="I9143" s="1" t="s">
        <v>41</v>
      </c>
      <c r="J9143">
        <v>10</v>
      </c>
    </row>
    <row r="9144" spans="1:10" hidden="1" x14ac:dyDescent="0.25">
      <c r="A9144" s="24" t="str">
        <f t="shared" si="144"/>
        <v>1826ARCELOR (BERTON SICARD)</v>
      </c>
      <c r="B9144" s="1">
        <v>1826</v>
      </c>
      <c r="C9144" s="1" t="s">
        <v>32898</v>
      </c>
      <c r="D9144" s="1" t="s">
        <v>78</v>
      </c>
      <c r="E9144" s="1" t="s">
        <v>3084</v>
      </c>
      <c r="F9144" s="1" t="s">
        <v>32900</v>
      </c>
      <c r="G9144" s="1" t="s">
        <v>655</v>
      </c>
      <c r="H9144">
        <v>1826</v>
      </c>
      <c r="I9144" s="1" t="s">
        <v>41</v>
      </c>
      <c r="J9144">
        <v>10</v>
      </c>
    </row>
    <row r="9145" spans="1:10" hidden="1" x14ac:dyDescent="0.25">
      <c r="A9145" s="24" t="str">
        <f t="shared" si="144"/>
        <v>1861DARCELOR (BERTON SICARD)</v>
      </c>
      <c r="B9145" s="1" t="s">
        <v>2476</v>
      </c>
      <c r="C9145" s="1" t="s">
        <v>32898</v>
      </c>
      <c r="D9145" s="1" t="s">
        <v>78</v>
      </c>
      <c r="E9145" s="1" t="s">
        <v>2477</v>
      </c>
      <c r="F9145" s="1" t="s">
        <v>32900</v>
      </c>
      <c r="G9145" s="1" t="s">
        <v>655</v>
      </c>
      <c r="H9145" t="s">
        <v>2476</v>
      </c>
      <c r="I9145" s="1" t="s">
        <v>41</v>
      </c>
      <c r="J9145">
        <v>1</v>
      </c>
    </row>
    <row r="9146" spans="1:10" hidden="1" x14ac:dyDescent="0.25">
      <c r="A9146" s="24" t="str">
        <f t="shared" si="144"/>
        <v>1861GARCELOR (BERTON SICARD)</v>
      </c>
      <c r="B9146" s="1" t="s">
        <v>2478</v>
      </c>
      <c r="C9146" s="1" t="s">
        <v>32898</v>
      </c>
      <c r="D9146" s="1" t="s">
        <v>78</v>
      </c>
      <c r="E9146" s="1" t="s">
        <v>2479</v>
      </c>
      <c r="F9146" s="1" t="s">
        <v>32900</v>
      </c>
      <c r="G9146" s="1" t="s">
        <v>655</v>
      </c>
      <c r="H9146" t="s">
        <v>2478</v>
      </c>
      <c r="I9146" s="1" t="s">
        <v>41</v>
      </c>
      <c r="J9146">
        <v>1</v>
      </c>
    </row>
    <row r="9147" spans="1:10" hidden="1" x14ac:dyDescent="0.25">
      <c r="A9147" s="24" t="str">
        <f t="shared" si="144"/>
        <v>1868ARCELOR (BERTON SICARD)</v>
      </c>
      <c r="B9147" s="1">
        <v>1868</v>
      </c>
      <c r="C9147" s="1" t="s">
        <v>32898</v>
      </c>
      <c r="D9147" s="1" t="s">
        <v>78</v>
      </c>
      <c r="E9147" s="1" t="s">
        <v>2060</v>
      </c>
      <c r="F9147" s="1" t="s">
        <v>32900</v>
      </c>
      <c r="G9147" s="1" t="s">
        <v>655</v>
      </c>
      <c r="H9147">
        <v>1868</v>
      </c>
      <c r="I9147" s="1" t="s">
        <v>41</v>
      </c>
      <c r="J9147">
        <v>1</v>
      </c>
    </row>
    <row r="9148" spans="1:10" hidden="1" x14ac:dyDescent="0.25">
      <c r="A9148" s="24" t="str">
        <f t="shared" si="144"/>
        <v>1869ARCELOR (BERTON SICARD)</v>
      </c>
      <c r="B9148" s="1">
        <v>1869</v>
      </c>
      <c r="C9148" s="1" t="s">
        <v>32898</v>
      </c>
      <c r="D9148" s="1" t="s">
        <v>78</v>
      </c>
      <c r="E9148" s="1" t="s">
        <v>2061</v>
      </c>
      <c r="F9148" s="1" t="s">
        <v>32900</v>
      </c>
      <c r="G9148" s="1" t="s">
        <v>655</v>
      </c>
      <c r="H9148">
        <v>1869</v>
      </c>
      <c r="I9148" s="1" t="s">
        <v>41</v>
      </c>
      <c r="J9148">
        <v>1</v>
      </c>
    </row>
    <row r="9149" spans="1:10" hidden="1" x14ac:dyDescent="0.25">
      <c r="A9149" s="24" t="str">
        <f t="shared" si="144"/>
        <v>1874ARCELOR (BERTON SICARD)</v>
      </c>
      <c r="B9149" s="1">
        <v>1874</v>
      </c>
      <c r="C9149" s="1" t="s">
        <v>32898</v>
      </c>
      <c r="D9149" s="1" t="s">
        <v>78</v>
      </c>
      <c r="E9149" s="1" t="s">
        <v>2250</v>
      </c>
      <c r="F9149" s="1" t="s">
        <v>32900</v>
      </c>
      <c r="G9149" s="1" t="s">
        <v>655</v>
      </c>
      <c r="H9149">
        <v>1874</v>
      </c>
      <c r="I9149" s="1" t="s">
        <v>41</v>
      </c>
      <c r="J9149">
        <v>1</v>
      </c>
    </row>
    <row r="9150" spans="1:10" hidden="1" x14ac:dyDescent="0.25">
      <c r="A9150" s="24" t="str">
        <f t="shared" si="144"/>
        <v>1875ARCELOR (BERTON SICARD)</v>
      </c>
      <c r="B9150" s="1">
        <v>1875</v>
      </c>
      <c r="C9150" s="1" t="s">
        <v>32898</v>
      </c>
      <c r="D9150" s="1" t="s">
        <v>78</v>
      </c>
      <c r="E9150" s="1" t="s">
        <v>2063</v>
      </c>
      <c r="F9150" s="1" t="s">
        <v>32900</v>
      </c>
      <c r="G9150" s="1" t="s">
        <v>655</v>
      </c>
      <c r="H9150">
        <v>1875</v>
      </c>
      <c r="I9150" s="1" t="s">
        <v>41</v>
      </c>
      <c r="J9150">
        <v>1</v>
      </c>
    </row>
    <row r="9151" spans="1:10" hidden="1" x14ac:dyDescent="0.25">
      <c r="A9151" s="24" t="str">
        <f t="shared" si="144"/>
        <v>3675ARCELOR (BERTON SICARD)</v>
      </c>
      <c r="B9151" s="1">
        <v>3675</v>
      </c>
      <c r="C9151" s="1" t="s">
        <v>32898</v>
      </c>
      <c r="D9151" s="1" t="s">
        <v>78</v>
      </c>
      <c r="E9151" s="1" t="s">
        <v>3097</v>
      </c>
      <c r="F9151" s="1" t="s">
        <v>32900</v>
      </c>
      <c r="G9151" s="1" t="s">
        <v>655</v>
      </c>
      <c r="H9151">
        <v>3675</v>
      </c>
      <c r="I9151" s="1" t="s">
        <v>41</v>
      </c>
      <c r="J9151">
        <v>50</v>
      </c>
    </row>
    <row r="9152" spans="1:10" hidden="1" x14ac:dyDescent="0.25">
      <c r="A9152" s="24" t="str">
        <f t="shared" si="144"/>
        <v>5050ARCELOR (BERTON SICARD)</v>
      </c>
      <c r="B9152" s="1">
        <v>5050</v>
      </c>
      <c r="C9152" s="1" t="s">
        <v>32898</v>
      </c>
      <c r="D9152" s="1" t="s">
        <v>78</v>
      </c>
      <c r="E9152" s="1" t="s">
        <v>1137</v>
      </c>
      <c r="F9152" s="1" t="s">
        <v>32900</v>
      </c>
      <c r="G9152" s="1" t="s">
        <v>655</v>
      </c>
      <c r="H9152">
        <v>5050</v>
      </c>
      <c r="I9152" s="1" t="s">
        <v>41</v>
      </c>
      <c r="J9152">
        <v>6.5</v>
      </c>
    </row>
    <row r="9153" spans="1:10" hidden="1" x14ac:dyDescent="0.25">
      <c r="A9153" s="24" t="str">
        <f t="shared" si="144"/>
        <v>5051ARCELOR (BERTON SICARD)</v>
      </c>
      <c r="B9153" s="1">
        <v>5051</v>
      </c>
      <c r="C9153" s="1" t="s">
        <v>32898</v>
      </c>
      <c r="D9153" s="1" t="s">
        <v>78</v>
      </c>
      <c r="E9153" s="1" t="s">
        <v>1140</v>
      </c>
      <c r="F9153" s="1" t="s">
        <v>32900</v>
      </c>
      <c r="G9153" s="1" t="s">
        <v>655</v>
      </c>
      <c r="H9153">
        <v>5051</v>
      </c>
      <c r="I9153" s="1" t="s">
        <v>41</v>
      </c>
      <c r="J9153">
        <v>6.5</v>
      </c>
    </row>
    <row r="9154" spans="1:10" hidden="1" x14ac:dyDescent="0.25">
      <c r="A9154" s="24" t="str">
        <f t="shared" si="144"/>
        <v>5051LARCELOR (BERTON SICARD)</v>
      </c>
      <c r="B9154" s="1" t="s">
        <v>1141</v>
      </c>
      <c r="C9154" s="1" t="s">
        <v>32898</v>
      </c>
      <c r="D9154" s="1" t="s">
        <v>78</v>
      </c>
      <c r="E9154" s="1" t="s">
        <v>1142</v>
      </c>
      <c r="F9154" s="1" t="s">
        <v>32900</v>
      </c>
      <c r="G9154" s="1" t="s">
        <v>655</v>
      </c>
      <c r="H9154" t="s">
        <v>1141</v>
      </c>
      <c r="I9154" s="1" t="s">
        <v>41</v>
      </c>
      <c r="J9154">
        <v>6.5</v>
      </c>
    </row>
    <row r="9155" spans="1:10" hidden="1" x14ac:dyDescent="0.25">
      <c r="A9155" s="24" t="str">
        <f t="shared" si="144"/>
        <v>5188ARCELOR (BERTON SICARD)</v>
      </c>
      <c r="B9155" s="1">
        <v>5188</v>
      </c>
      <c r="C9155" s="1" t="s">
        <v>32898</v>
      </c>
      <c r="D9155" s="1" t="s">
        <v>78</v>
      </c>
      <c r="E9155" s="1" t="s">
        <v>3100</v>
      </c>
      <c r="F9155" s="1" t="s">
        <v>32900</v>
      </c>
      <c r="G9155" s="1" t="s">
        <v>655</v>
      </c>
      <c r="H9155">
        <v>5188</v>
      </c>
      <c r="I9155" s="1" t="s">
        <v>41</v>
      </c>
      <c r="J9155">
        <v>10</v>
      </c>
    </row>
    <row r="9156" spans="1:10" hidden="1" x14ac:dyDescent="0.25">
      <c r="A9156" s="24" t="str">
        <f t="shared" si="144"/>
        <v>5229ARCELOR (BERTON SICARD)</v>
      </c>
      <c r="B9156" s="1">
        <v>5229</v>
      </c>
      <c r="C9156" s="1" t="s">
        <v>32898</v>
      </c>
      <c r="D9156" s="1" t="s">
        <v>78</v>
      </c>
      <c r="E9156" s="1" t="s">
        <v>3108</v>
      </c>
      <c r="F9156" s="1" t="s">
        <v>32900</v>
      </c>
      <c r="G9156" s="1" t="s">
        <v>655</v>
      </c>
      <c r="H9156">
        <v>5229</v>
      </c>
      <c r="I9156" s="1" t="s">
        <v>41</v>
      </c>
      <c r="J9156">
        <v>2</v>
      </c>
    </row>
    <row r="9157" spans="1:10" hidden="1" x14ac:dyDescent="0.25">
      <c r="A9157" s="24" t="str">
        <f t="shared" si="144"/>
        <v>5236ARCELOR (BERTON SICARD)</v>
      </c>
      <c r="B9157" s="1">
        <v>5236</v>
      </c>
      <c r="C9157" s="1" t="s">
        <v>32898</v>
      </c>
      <c r="D9157" s="1" t="s">
        <v>78</v>
      </c>
      <c r="E9157" s="1" t="s">
        <v>3111</v>
      </c>
      <c r="F9157" s="1" t="s">
        <v>32900</v>
      </c>
      <c r="G9157" s="1" t="s">
        <v>655</v>
      </c>
      <c r="H9157">
        <v>5236</v>
      </c>
      <c r="I9157" s="1" t="s">
        <v>41</v>
      </c>
      <c r="J9157">
        <v>2</v>
      </c>
    </row>
    <row r="9158" spans="1:10" hidden="1" x14ac:dyDescent="0.25">
      <c r="A9158" s="24" t="str">
        <f t="shared" si="144"/>
        <v>5248ARCELOR (BERTON SICARD)</v>
      </c>
      <c r="B9158" s="1">
        <v>5248</v>
      </c>
      <c r="C9158" s="1" t="s">
        <v>32898</v>
      </c>
      <c r="D9158" s="1" t="s">
        <v>78</v>
      </c>
      <c r="E9158" s="1" t="s">
        <v>3113</v>
      </c>
      <c r="F9158" s="1" t="s">
        <v>32900</v>
      </c>
      <c r="G9158" s="1" t="s">
        <v>655</v>
      </c>
      <c r="H9158">
        <v>5248</v>
      </c>
      <c r="I9158" s="1" t="s">
        <v>41</v>
      </c>
      <c r="J9158">
        <v>100</v>
      </c>
    </row>
    <row r="9159" spans="1:10" hidden="1" x14ac:dyDescent="0.25">
      <c r="A9159" s="24" t="str">
        <f t="shared" si="144"/>
        <v>5262ARCELOR (BERTON SICARD)</v>
      </c>
      <c r="B9159" s="1">
        <v>5262</v>
      </c>
      <c r="C9159" s="1" t="s">
        <v>32898</v>
      </c>
      <c r="D9159" s="1" t="s">
        <v>78</v>
      </c>
      <c r="E9159" s="1" t="s">
        <v>2511</v>
      </c>
      <c r="F9159" s="1" t="s">
        <v>32900</v>
      </c>
      <c r="G9159" s="1" t="s">
        <v>655</v>
      </c>
      <c r="H9159">
        <v>5262</v>
      </c>
      <c r="I9159" s="1" t="s">
        <v>41</v>
      </c>
      <c r="J9159">
        <v>10</v>
      </c>
    </row>
    <row r="9160" spans="1:10" hidden="1" x14ac:dyDescent="0.25">
      <c r="A9160" s="24" t="str">
        <f t="shared" si="144"/>
        <v>5303ARCELOR (BERTON SICARD)</v>
      </c>
      <c r="B9160" s="1">
        <v>5303</v>
      </c>
      <c r="C9160" s="1" t="s">
        <v>32898</v>
      </c>
      <c r="D9160" s="1" t="s">
        <v>78</v>
      </c>
      <c r="E9160" s="1" t="s">
        <v>3142</v>
      </c>
      <c r="F9160" s="1" t="s">
        <v>32900</v>
      </c>
      <c r="G9160" s="1" t="s">
        <v>655</v>
      </c>
      <c r="H9160">
        <v>5303</v>
      </c>
      <c r="I9160" s="1" t="s">
        <v>41</v>
      </c>
      <c r="J9160">
        <v>100</v>
      </c>
    </row>
    <row r="9161" spans="1:10" hidden="1" x14ac:dyDescent="0.25">
      <c r="A9161" s="24" t="str">
        <f t="shared" si="144"/>
        <v>5332ARCELOR (BERTON SICARD)</v>
      </c>
      <c r="B9161" s="1">
        <v>5332</v>
      </c>
      <c r="C9161" s="1" t="s">
        <v>32898</v>
      </c>
      <c r="D9161" s="1" t="s">
        <v>78</v>
      </c>
      <c r="E9161" s="1" t="s">
        <v>3164</v>
      </c>
      <c r="F9161" s="1" t="s">
        <v>32900</v>
      </c>
      <c r="G9161" s="1" t="s">
        <v>655</v>
      </c>
      <c r="H9161">
        <v>5332</v>
      </c>
      <c r="I9161" s="1" t="s">
        <v>41</v>
      </c>
      <c r="J9161">
        <v>4</v>
      </c>
    </row>
    <row r="9162" spans="1:10" hidden="1" x14ac:dyDescent="0.25">
      <c r="A9162" s="24" t="str">
        <f t="shared" si="144"/>
        <v>5333ARCELOR (BERTON SICARD)</v>
      </c>
      <c r="B9162" s="1">
        <v>5333</v>
      </c>
      <c r="C9162" s="1" t="s">
        <v>32898</v>
      </c>
      <c r="D9162" s="1" t="s">
        <v>78</v>
      </c>
      <c r="E9162" s="1" t="s">
        <v>3165</v>
      </c>
      <c r="F9162" s="1" t="s">
        <v>32900</v>
      </c>
      <c r="G9162" s="1" t="s">
        <v>655</v>
      </c>
      <c r="H9162">
        <v>5333</v>
      </c>
      <c r="I9162" s="1" t="s">
        <v>41</v>
      </c>
      <c r="J9162">
        <v>4</v>
      </c>
    </row>
    <row r="9163" spans="1:10" hidden="1" x14ac:dyDescent="0.25">
      <c r="A9163" s="24" t="str">
        <f t="shared" si="144"/>
        <v>5346ARCELOR (BERTON SICARD)</v>
      </c>
      <c r="B9163" s="1">
        <v>5346</v>
      </c>
      <c r="C9163" s="1" t="s">
        <v>32898</v>
      </c>
      <c r="D9163" s="1" t="s">
        <v>78</v>
      </c>
      <c r="E9163" s="1" t="s">
        <v>2603</v>
      </c>
      <c r="F9163" s="1" t="s">
        <v>32900</v>
      </c>
      <c r="G9163" s="1" t="s">
        <v>655</v>
      </c>
      <c r="H9163">
        <v>5346</v>
      </c>
      <c r="I9163" s="1" t="s">
        <v>41</v>
      </c>
      <c r="J9163">
        <v>2</v>
      </c>
    </row>
    <row r="9164" spans="1:10" hidden="1" x14ac:dyDescent="0.25">
      <c r="A9164" s="24" t="str">
        <f t="shared" ref="A9164:A9227" si="145">B9164&amp;F9164</f>
        <v>5386ARCELOR (BERTON SICARD)</v>
      </c>
      <c r="B9164" s="1">
        <v>5386</v>
      </c>
      <c r="C9164" s="1" t="s">
        <v>32898</v>
      </c>
      <c r="D9164" s="1" t="s">
        <v>78</v>
      </c>
      <c r="E9164" s="1" t="s">
        <v>2512</v>
      </c>
      <c r="F9164" s="1" t="s">
        <v>32900</v>
      </c>
      <c r="G9164" s="1" t="s">
        <v>655</v>
      </c>
      <c r="H9164">
        <v>5386</v>
      </c>
      <c r="I9164" s="1" t="s">
        <v>41</v>
      </c>
      <c r="J9164">
        <v>6.5</v>
      </c>
    </row>
    <row r="9165" spans="1:10" hidden="1" x14ac:dyDescent="0.25">
      <c r="A9165" s="24" t="str">
        <f t="shared" si="145"/>
        <v>5403THARCELOR (BERTON SICARD)</v>
      </c>
      <c r="B9165" s="1" t="s">
        <v>1174</v>
      </c>
      <c r="C9165" s="1" t="s">
        <v>32898</v>
      </c>
      <c r="D9165" s="1" t="s">
        <v>78</v>
      </c>
      <c r="E9165" s="1" t="s">
        <v>1175</v>
      </c>
      <c r="F9165" s="1" t="s">
        <v>32900</v>
      </c>
      <c r="G9165" s="1" t="s">
        <v>655</v>
      </c>
      <c r="H9165" t="s">
        <v>1174</v>
      </c>
      <c r="I9165" s="1" t="s">
        <v>41</v>
      </c>
      <c r="J9165">
        <v>6.5</v>
      </c>
    </row>
    <row r="9166" spans="1:10" hidden="1" x14ac:dyDescent="0.25">
      <c r="A9166" s="24" t="str">
        <f t="shared" si="145"/>
        <v>5430ARCELOR (BERTON SICARD)</v>
      </c>
      <c r="B9166" s="1">
        <v>5430</v>
      </c>
      <c r="C9166" s="1" t="s">
        <v>32898</v>
      </c>
      <c r="D9166" s="1" t="s">
        <v>78</v>
      </c>
      <c r="E9166" s="1" t="s">
        <v>2604</v>
      </c>
      <c r="F9166" s="1" t="s">
        <v>32900</v>
      </c>
      <c r="G9166" s="1" t="s">
        <v>655</v>
      </c>
      <c r="H9166">
        <v>5430</v>
      </c>
      <c r="I9166" s="1" t="s">
        <v>41</v>
      </c>
      <c r="J9166">
        <v>6.5</v>
      </c>
    </row>
    <row r="9167" spans="1:10" hidden="1" x14ac:dyDescent="0.25">
      <c r="A9167" s="24" t="str">
        <f t="shared" si="145"/>
        <v>5437ARCELOR (BERTON SICARD)</v>
      </c>
      <c r="B9167" s="1">
        <v>5437</v>
      </c>
      <c r="C9167" s="1" t="s">
        <v>32898</v>
      </c>
      <c r="D9167" s="1" t="s">
        <v>78</v>
      </c>
      <c r="E9167" s="1" t="s">
        <v>894</v>
      </c>
      <c r="F9167" s="1" t="s">
        <v>32900</v>
      </c>
      <c r="G9167" s="1" t="s">
        <v>655</v>
      </c>
      <c r="H9167">
        <v>5437</v>
      </c>
      <c r="I9167" s="1" t="s">
        <v>41</v>
      </c>
      <c r="J9167">
        <v>6.5</v>
      </c>
    </row>
    <row r="9168" spans="1:10" hidden="1" x14ac:dyDescent="0.25">
      <c r="A9168" s="24" t="str">
        <f t="shared" si="145"/>
        <v>5438ARCELOR (BERTON SICARD)</v>
      </c>
      <c r="B9168" s="1">
        <v>5438</v>
      </c>
      <c r="C9168" s="1" t="s">
        <v>32898</v>
      </c>
      <c r="D9168" s="1" t="s">
        <v>78</v>
      </c>
      <c r="E9168" s="1" t="s">
        <v>894</v>
      </c>
      <c r="F9168" s="1" t="s">
        <v>32900</v>
      </c>
      <c r="G9168" s="1" t="s">
        <v>655</v>
      </c>
      <c r="H9168">
        <v>5438</v>
      </c>
      <c r="I9168" s="1" t="s">
        <v>41</v>
      </c>
      <c r="J9168">
        <v>6</v>
      </c>
    </row>
    <row r="9169" spans="1:10" hidden="1" x14ac:dyDescent="0.25">
      <c r="A9169" s="24" t="str">
        <f t="shared" si="145"/>
        <v>5546ARCELOR (BERTON SICARD)</v>
      </c>
      <c r="B9169" s="1">
        <v>5546</v>
      </c>
      <c r="C9169" s="1" t="s">
        <v>32898</v>
      </c>
      <c r="D9169" s="1" t="s">
        <v>78</v>
      </c>
      <c r="E9169" s="1" t="s">
        <v>3173</v>
      </c>
      <c r="F9169" s="1" t="s">
        <v>32900</v>
      </c>
      <c r="G9169" s="1" t="s">
        <v>655</v>
      </c>
      <c r="H9169">
        <v>5546</v>
      </c>
      <c r="I9169" s="1" t="s">
        <v>41</v>
      </c>
      <c r="J9169">
        <v>20</v>
      </c>
    </row>
    <row r="9170" spans="1:10" hidden="1" x14ac:dyDescent="0.25">
      <c r="A9170" s="24" t="str">
        <f t="shared" si="145"/>
        <v>5592ARCELOR (BERTON SICARD)</v>
      </c>
      <c r="B9170" s="1">
        <v>5592</v>
      </c>
      <c r="C9170" s="1" t="s">
        <v>32898</v>
      </c>
      <c r="D9170" s="1" t="s">
        <v>78</v>
      </c>
      <c r="E9170" s="1" t="s">
        <v>3178</v>
      </c>
      <c r="F9170" s="1" t="s">
        <v>32900</v>
      </c>
      <c r="G9170" s="1" t="s">
        <v>655</v>
      </c>
      <c r="H9170">
        <v>5592</v>
      </c>
      <c r="I9170" s="1" t="s">
        <v>41</v>
      </c>
      <c r="J9170">
        <v>50</v>
      </c>
    </row>
    <row r="9171" spans="1:10" hidden="1" x14ac:dyDescent="0.25">
      <c r="A9171" s="24" t="str">
        <f t="shared" si="145"/>
        <v>5615ARCELOR (BERTON SICARD)</v>
      </c>
      <c r="B9171" s="1">
        <v>5615</v>
      </c>
      <c r="C9171" s="1" t="s">
        <v>32898</v>
      </c>
      <c r="D9171" s="1" t="s">
        <v>78</v>
      </c>
      <c r="E9171" s="1" t="s">
        <v>2515</v>
      </c>
      <c r="F9171" s="1" t="s">
        <v>32900</v>
      </c>
      <c r="G9171" s="1" t="s">
        <v>655</v>
      </c>
      <c r="H9171">
        <v>5615</v>
      </c>
      <c r="I9171" s="1" t="s">
        <v>41</v>
      </c>
      <c r="J9171">
        <v>20</v>
      </c>
    </row>
    <row r="9172" spans="1:10" hidden="1" x14ac:dyDescent="0.25">
      <c r="A9172" s="24" t="str">
        <f t="shared" si="145"/>
        <v>5616ARCELOR (BERTON SICARD)</v>
      </c>
      <c r="B9172" s="1">
        <v>5616</v>
      </c>
      <c r="C9172" s="1" t="s">
        <v>32898</v>
      </c>
      <c r="D9172" s="1" t="s">
        <v>78</v>
      </c>
      <c r="E9172" s="1" t="s">
        <v>2538</v>
      </c>
      <c r="F9172" s="1" t="s">
        <v>32900</v>
      </c>
      <c r="G9172" s="1" t="s">
        <v>655</v>
      </c>
      <c r="H9172">
        <v>5616</v>
      </c>
      <c r="I9172" s="1" t="s">
        <v>41</v>
      </c>
      <c r="J9172">
        <v>10</v>
      </c>
    </row>
    <row r="9173" spans="1:10" hidden="1" x14ac:dyDescent="0.25">
      <c r="A9173" s="24" t="str">
        <f t="shared" si="145"/>
        <v>5617ARCELOR (BERTON SICARD)</v>
      </c>
      <c r="B9173" s="1">
        <v>5617</v>
      </c>
      <c r="C9173" s="1" t="s">
        <v>32898</v>
      </c>
      <c r="D9173" s="1" t="s">
        <v>78</v>
      </c>
      <c r="E9173" s="1" t="s">
        <v>2516</v>
      </c>
      <c r="F9173" s="1" t="s">
        <v>32900</v>
      </c>
      <c r="G9173" s="1" t="s">
        <v>655</v>
      </c>
      <c r="H9173">
        <v>5617</v>
      </c>
      <c r="I9173" s="1" t="s">
        <v>41</v>
      </c>
      <c r="J9173">
        <v>10</v>
      </c>
    </row>
    <row r="9174" spans="1:10" hidden="1" x14ac:dyDescent="0.25">
      <c r="A9174" s="24" t="str">
        <f t="shared" si="145"/>
        <v>5676ARCELOR (BERTON SICARD)</v>
      </c>
      <c r="B9174" s="1">
        <v>5676</v>
      </c>
      <c r="C9174" s="1" t="s">
        <v>32898</v>
      </c>
      <c r="D9174" s="1" t="s">
        <v>78</v>
      </c>
      <c r="E9174" s="1" t="s">
        <v>3187</v>
      </c>
      <c r="F9174" s="1" t="s">
        <v>32900</v>
      </c>
      <c r="G9174" s="1" t="s">
        <v>655</v>
      </c>
      <c r="H9174">
        <v>5676</v>
      </c>
      <c r="I9174" s="1" t="s">
        <v>41</v>
      </c>
      <c r="J9174">
        <v>1</v>
      </c>
    </row>
    <row r="9175" spans="1:10" hidden="1" x14ac:dyDescent="0.25">
      <c r="A9175" s="24" t="str">
        <f t="shared" si="145"/>
        <v>5721ARCELOR (BERTON SICARD)</v>
      </c>
      <c r="B9175" s="1">
        <v>5721</v>
      </c>
      <c r="C9175" s="1" t="s">
        <v>32898</v>
      </c>
      <c r="D9175" s="1" t="s">
        <v>78</v>
      </c>
      <c r="E9175" s="1" t="s">
        <v>3196</v>
      </c>
      <c r="F9175" s="1" t="s">
        <v>32900</v>
      </c>
      <c r="G9175" s="1" t="s">
        <v>655</v>
      </c>
      <c r="H9175">
        <v>5721</v>
      </c>
      <c r="I9175" s="1" t="s">
        <v>41</v>
      </c>
      <c r="J9175">
        <v>1</v>
      </c>
    </row>
    <row r="9176" spans="1:10" hidden="1" x14ac:dyDescent="0.25">
      <c r="A9176" s="24" t="str">
        <f t="shared" si="145"/>
        <v>5730ARCELOR (BERTON SICARD)</v>
      </c>
      <c r="B9176" s="1">
        <v>5730</v>
      </c>
      <c r="C9176" s="1" t="s">
        <v>32898</v>
      </c>
      <c r="D9176" s="1" t="s">
        <v>78</v>
      </c>
      <c r="E9176" s="1" t="s">
        <v>2251</v>
      </c>
      <c r="F9176" s="1" t="s">
        <v>32900</v>
      </c>
      <c r="G9176" s="1" t="s">
        <v>655</v>
      </c>
      <c r="H9176">
        <v>5730</v>
      </c>
      <c r="I9176" s="1" t="s">
        <v>41</v>
      </c>
      <c r="J9176">
        <v>1</v>
      </c>
    </row>
    <row r="9177" spans="1:10" hidden="1" x14ac:dyDescent="0.25">
      <c r="A9177" s="24" t="str">
        <f t="shared" si="145"/>
        <v>5734ARCELOR (BERTON SICARD)</v>
      </c>
      <c r="B9177" s="1">
        <v>5734</v>
      </c>
      <c r="C9177" s="1" t="s">
        <v>32898</v>
      </c>
      <c r="D9177" s="1" t="s">
        <v>78</v>
      </c>
      <c r="E9177" s="1" t="s">
        <v>2251</v>
      </c>
      <c r="F9177" s="1" t="s">
        <v>32900</v>
      </c>
      <c r="G9177" s="1" t="s">
        <v>655</v>
      </c>
      <c r="H9177">
        <v>5734</v>
      </c>
      <c r="I9177" s="1" t="s">
        <v>41</v>
      </c>
      <c r="J9177">
        <v>1</v>
      </c>
    </row>
    <row r="9178" spans="1:10" hidden="1" x14ac:dyDescent="0.25">
      <c r="A9178" s="24" t="str">
        <f t="shared" si="145"/>
        <v>5741ARCELOR (BERTON SICARD)</v>
      </c>
      <c r="B9178" s="1">
        <v>5741</v>
      </c>
      <c r="C9178" s="1" t="s">
        <v>32898</v>
      </c>
      <c r="D9178" s="1" t="s">
        <v>78</v>
      </c>
      <c r="E9178" s="1" t="s">
        <v>3197</v>
      </c>
      <c r="F9178" s="1" t="s">
        <v>32900</v>
      </c>
      <c r="G9178" s="1" t="s">
        <v>655</v>
      </c>
      <c r="H9178">
        <v>5741</v>
      </c>
      <c r="I9178" s="1" t="s">
        <v>41</v>
      </c>
      <c r="J9178">
        <v>1</v>
      </c>
    </row>
    <row r="9179" spans="1:10" hidden="1" x14ac:dyDescent="0.25">
      <c r="A9179" s="24" t="str">
        <f t="shared" si="145"/>
        <v>5742ARCELOR (BERTON SICARD)</v>
      </c>
      <c r="B9179" s="1">
        <v>5742</v>
      </c>
      <c r="C9179" s="1" t="s">
        <v>32898</v>
      </c>
      <c r="D9179" s="1" t="s">
        <v>78</v>
      </c>
      <c r="E9179" s="1" t="s">
        <v>2967</v>
      </c>
      <c r="F9179" s="1" t="s">
        <v>32900</v>
      </c>
      <c r="G9179" s="1" t="s">
        <v>655</v>
      </c>
      <c r="H9179">
        <v>5742</v>
      </c>
      <c r="I9179" s="1" t="s">
        <v>41</v>
      </c>
      <c r="J9179">
        <v>1</v>
      </c>
    </row>
    <row r="9180" spans="1:10" hidden="1" x14ac:dyDescent="0.25">
      <c r="A9180" s="24" t="str">
        <f t="shared" si="145"/>
        <v>5743ARCELOR (BERTON SICARD)</v>
      </c>
      <c r="B9180" s="1">
        <v>5743</v>
      </c>
      <c r="C9180" s="1" t="s">
        <v>32898</v>
      </c>
      <c r="D9180" s="1" t="s">
        <v>78</v>
      </c>
      <c r="E9180" s="1" t="s">
        <v>3198</v>
      </c>
      <c r="F9180" s="1" t="s">
        <v>32900</v>
      </c>
      <c r="G9180" s="1" t="s">
        <v>655</v>
      </c>
      <c r="H9180">
        <v>5743</v>
      </c>
      <c r="I9180" s="1" t="s">
        <v>41</v>
      </c>
      <c r="J9180">
        <v>1</v>
      </c>
    </row>
    <row r="9181" spans="1:10" hidden="1" x14ac:dyDescent="0.25">
      <c r="A9181" s="24" t="str">
        <f t="shared" si="145"/>
        <v>5745ARCELOR (BERTON SICARD)</v>
      </c>
      <c r="B9181" s="1">
        <v>5745</v>
      </c>
      <c r="C9181" s="1" t="s">
        <v>32898</v>
      </c>
      <c r="D9181" s="1" t="s">
        <v>78</v>
      </c>
      <c r="E9181" s="1" t="s">
        <v>3199</v>
      </c>
      <c r="F9181" s="1" t="s">
        <v>32900</v>
      </c>
      <c r="G9181" s="1" t="s">
        <v>655</v>
      </c>
      <c r="H9181">
        <v>5745</v>
      </c>
      <c r="I9181" s="1" t="s">
        <v>41</v>
      </c>
      <c r="J9181">
        <v>1</v>
      </c>
    </row>
    <row r="9182" spans="1:10" hidden="1" x14ac:dyDescent="0.25">
      <c r="A9182" s="24" t="str">
        <f t="shared" si="145"/>
        <v>5746ARCELOR (BERTON SICARD)</v>
      </c>
      <c r="B9182" s="1">
        <v>5746</v>
      </c>
      <c r="C9182" s="1" t="s">
        <v>32898</v>
      </c>
      <c r="D9182" s="1" t="s">
        <v>78</v>
      </c>
      <c r="E9182" s="1" t="s">
        <v>2968</v>
      </c>
      <c r="F9182" s="1" t="s">
        <v>32900</v>
      </c>
      <c r="G9182" s="1" t="s">
        <v>655</v>
      </c>
      <c r="H9182">
        <v>5746</v>
      </c>
      <c r="I9182" s="1" t="s">
        <v>41</v>
      </c>
      <c r="J9182">
        <v>1</v>
      </c>
    </row>
    <row r="9183" spans="1:10" hidden="1" x14ac:dyDescent="0.25">
      <c r="A9183" s="24" t="str">
        <f t="shared" si="145"/>
        <v>5748ARCELOR (BERTON SICARD)</v>
      </c>
      <c r="B9183" s="1">
        <v>5748</v>
      </c>
      <c r="C9183" s="1" t="s">
        <v>32898</v>
      </c>
      <c r="D9183" s="1" t="s">
        <v>78</v>
      </c>
      <c r="E9183" s="1" t="s">
        <v>3201</v>
      </c>
      <c r="F9183" s="1" t="s">
        <v>32900</v>
      </c>
      <c r="G9183" s="1" t="s">
        <v>655</v>
      </c>
      <c r="H9183">
        <v>5748</v>
      </c>
      <c r="I9183" s="1" t="s">
        <v>41</v>
      </c>
      <c r="J9183">
        <v>1</v>
      </c>
    </row>
    <row r="9184" spans="1:10" hidden="1" x14ac:dyDescent="0.25">
      <c r="A9184" s="24" t="str">
        <f t="shared" si="145"/>
        <v>5751ARCELOR (BERTON SICARD)</v>
      </c>
      <c r="B9184" s="1">
        <v>5751</v>
      </c>
      <c r="C9184" s="1" t="s">
        <v>32898</v>
      </c>
      <c r="D9184" s="1" t="s">
        <v>78</v>
      </c>
      <c r="E9184" s="1" t="s">
        <v>3203</v>
      </c>
      <c r="F9184" s="1" t="s">
        <v>32900</v>
      </c>
      <c r="G9184" s="1" t="s">
        <v>655</v>
      </c>
      <c r="H9184">
        <v>5751</v>
      </c>
      <c r="I9184" s="1" t="s">
        <v>41</v>
      </c>
      <c r="J9184">
        <v>1</v>
      </c>
    </row>
    <row r="9185" spans="1:10" hidden="1" x14ac:dyDescent="0.25">
      <c r="A9185" s="24" t="str">
        <f t="shared" si="145"/>
        <v>5759ARCELOR (BERTON SICARD)</v>
      </c>
      <c r="B9185" s="1">
        <v>5759</v>
      </c>
      <c r="C9185" s="1" t="s">
        <v>32898</v>
      </c>
      <c r="D9185" s="1" t="s">
        <v>78</v>
      </c>
      <c r="E9185" s="1" t="s">
        <v>3206</v>
      </c>
      <c r="F9185" s="1" t="s">
        <v>32900</v>
      </c>
      <c r="G9185" s="1" t="s">
        <v>655</v>
      </c>
      <c r="H9185">
        <v>5759</v>
      </c>
      <c r="I9185" s="1" t="s">
        <v>41</v>
      </c>
      <c r="J9185">
        <v>1</v>
      </c>
    </row>
    <row r="9186" spans="1:10" hidden="1" x14ac:dyDescent="0.25">
      <c r="A9186" s="24" t="str">
        <f t="shared" si="145"/>
        <v>5772ARCELOR (BERTON SICARD)</v>
      </c>
      <c r="B9186" s="1">
        <v>5772</v>
      </c>
      <c r="C9186" s="1" t="s">
        <v>32898</v>
      </c>
      <c r="D9186" s="1" t="s">
        <v>78</v>
      </c>
      <c r="E9186" s="1" t="s">
        <v>3209</v>
      </c>
      <c r="F9186" s="1" t="s">
        <v>32900</v>
      </c>
      <c r="G9186" s="1" t="s">
        <v>655</v>
      </c>
      <c r="H9186">
        <v>5772</v>
      </c>
      <c r="I9186" s="1" t="s">
        <v>41</v>
      </c>
      <c r="J9186">
        <v>1</v>
      </c>
    </row>
    <row r="9187" spans="1:10" hidden="1" x14ac:dyDescent="0.25">
      <c r="A9187" s="24" t="str">
        <f t="shared" si="145"/>
        <v>5780ARCELOR (BERTON SICARD)</v>
      </c>
      <c r="B9187" s="1">
        <v>5780</v>
      </c>
      <c r="C9187" s="1" t="s">
        <v>32898</v>
      </c>
      <c r="D9187" s="1" t="s">
        <v>78</v>
      </c>
      <c r="E9187" s="1" t="s">
        <v>3212</v>
      </c>
      <c r="F9187" s="1" t="s">
        <v>32900</v>
      </c>
      <c r="G9187" s="1" t="s">
        <v>655</v>
      </c>
      <c r="H9187">
        <v>5780</v>
      </c>
      <c r="I9187" s="1" t="s">
        <v>41</v>
      </c>
      <c r="J9187">
        <v>1</v>
      </c>
    </row>
    <row r="9188" spans="1:10" hidden="1" x14ac:dyDescent="0.25">
      <c r="A9188" s="24" t="str">
        <f t="shared" si="145"/>
        <v>5783ARCELOR (BERTON SICARD)</v>
      </c>
      <c r="B9188" s="1">
        <v>5783</v>
      </c>
      <c r="C9188" s="1" t="s">
        <v>32898</v>
      </c>
      <c r="D9188" s="1" t="s">
        <v>78</v>
      </c>
      <c r="E9188" s="1" t="s">
        <v>2605</v>
      </c>
      <c r="F9188" s="1" t="s">
        <v>32900</v>
      </c>
      <c r="G9188" s="1" t="s">
        <v>655</v>
      </c>
      <c r="H9188">
        <v>5783</v>
      </c>
      <c r="I9188" s="1" t="s">
        <v>41</v>
      </c>
      <c r="J9188">
        <v>10</v>
      </c>
    </row>
    <row r="9189" spans="1:10" hidden="1" x14ac:dyDescent="0.25">
      <c r="A9189" s="24" t="str">
        <f t="shared" si="145"/>
        <v>5795ARCELOR (BERTON SICARD)</v>
      </c>
      <c r="B9189" s="1">
        <v>5795</v>
      </c>
      <c r="C9189" s="1" t="s">
        <v>32898</v>
      </c>
      <c r="D9189" s="1" t="s">
        <v>78</v>
      </c>
      <c r="E9189" s="1" t="s">
        <v>3220</v>
      </c>
      <c r="F9189" s="1" t="s">
        <v>32900</v>
      </c>
      <c r="G9189" s="1" t="s">
        <v>655</v>
      </c>
      <c r="H9189">
        <v>5795</v>
      </c>
      <c r="I9189" s="1" t="s">
        <v>41</v>
      </c>
      <c r="J9189">
        <v>1</v>
      </c>
    </row>
    <row r="9190" spans="1:10" hidden="1" x14ac:dyDescent="0.25">
      <c r="A9190" s="24" t="str">
        <f t="shared" si="145"/>
        <v>5800ARCELOR (BERTON SICARD)</v>
      </c>
      <c r="B9190" s="1">
        <v>5800</v>
      </c>
      <c r="C9190" s="1" t="s">
        <v>32898</v>
      </c>
      <c r="D9190" s="1" t="s">
        <v>78</v>
      </c>
      <c r="E9190" s="1" t="s">
        <v>3224</v>
      </c>
      <c r="F9190" s="1" t="s">
        <v>32900</v>
      </c>
      <c r="G9190" s="1" t="s">
        <v>655</v>
      </c>
      <c r="H9190">
        <v>5800</v>
      </c>
      <c r="I9190" s="1" t="s">
        <v>41</v>
      </c>
      <c r="J9190">
        <v>1</v>
      </c>
    </row>
    <row r="9191" spans="1:10" hidden="1" x14ac:dyDescent="0.25">
      <c r="A9191" s="24" t="str">
        <f t="shared" si="145"/>
        <v>5807ARCELOR (BERTON SICARD)</v>
      </c>
      <c r="B9191" s="1">
        <v>5807</v>
      </c>
      <c r="C9191" s="1" t="s">
        <v>32898</v>
      </c>
      <c r="D9191" s="1" t="s">
        <v>78</v>
      </c>
      <c r="E9191" s="1" t="s">
        <v>3231</v>
      </c>
      <c r="F9191" s="1" t="s">
        <v>32900</v>
      </c>
      <c r="G9191" s="1" t="s">
        <v>655</v>
      </c>
      <c r="H9191">
        <v>5807</v>
      </c>
      <c r="I9191" s="1" t="s">
        <v>41</v>
      </c>
      <c r="J9191">
        <v>1</v>
      </c>
    </row>
    <row r="9192" spans="1:10" hidden="1" x14ac:dyDescent="0.25">
      <c r="A9192" s="24" t="str">
        <f t="shared" si="145"/>
        <v>5809ARCELOR (BERTON SICARD)</v>
      </c>
      <c r="B9192" s="1">
        <v>5809</v>
      </c>
      <c r="C9192" s="1" t="s">
        <v>32898</v>
      </c>
      <c r="D9192" s="1" t="s">
        <v>78</v>
      </c>
      <c r="E9192" s="1" t="s">
        <v>3234</v>
      </c>
      <c r="F9192" s="1" t="s">
        <v>32900</v>
      </c>
      <c r="G9192" s="1" t="s">
        <v>655</v>
      </c>
      <c r="H9192">
        <v>5809</v>
      </c>
      <c r="I9192" s="1" t="s">
        <v>41</v>
      </c>
      <c r="J9192">
        <v>1</v>
      </c>
    </row>
    <row r="9193" spans="1:10" hidden="1" x14ac:dyDescent="0.25">
      <c r="A9193" s="24" t="str">
        <f t="shared" si="145"/>
        <v>5828ARCELOR (BERTON SICARD)</v>
      </c>
      <c r="B9193" s="1">
        <v>5828</v>
      </c>
      <c r="C9193" s="1" t="s">
        <v>32898</v>
      </c>
      <c r="D9193" s="1" t="s">
        <v>78</v>
      </c>
      <c r="E9193" s="1" t="s">
        <v>2073</v>
      </c>
      <c r="F9193" s="1" t="s">
        <v>32900</v>
      </c>
      <c r="G9193" s="1" t="s">
        <v>655</v>
      </c>
      <c r="H9193">
        <v>5828</v>
      </c>
      <c r="I9193" s="1" t="s">
        <v>41</v>
      </c>
      <c r="J9193">
        <v>1</v>
      </c>
    </row>
    <row r="9194" spans="1:10" hidden="1" x14ac:dyDescent="0.25">
      <c r="A9194" s="24" t="str">
        <f t="shared" si="145"/>
        <v>5833ARCELOR (BERTON SICARD)</v>
      </c>
      <c r="B9194" s="1">
        <v>5833</v>
      </c>
      <c r="C9194" s="1" t="s">
        <v>32898</v>
      </c>
      <c r="D9194" s="1" t="s">
        <v>78</v>
      </c>
      <c r="E9194" s="1" t="s">
        <v>3239</v>
      </c>
      <c r="F9194" s="1" t="s">
        <v>32900</v>
      </c>
      <c r="G9194" s="1" t="s">
        <v>655</v>
      </c>
      <c r="H9194">
        <v>5833</v>
      </c>
      <c r="I9194" s="1" t="s">
        <v>41</v>
      </c>
      <c r="J9194">
        <v>1</v>
      </c>
    </row>
    <row r="9195" spans="1:10" hidden="1" x14ac:dyDescent="0.25">
      <c r="A9195" s="24" t="str">
        <f t="shared" si="145"/>
        <v>5834ARCELOR (BERTON SICARD)</v>
      </c>
      <c r="B9195" s="1">
        <v>5834</v>
      </c>
      <c r="C9195" s="1" t="s">
        <v>32898</v>
      </c>
      <c r="D9195" s="1" t="s">
        <v>78</v>
      </c>
      <c r="E9195" s="1" t="s">
        <v>3240</v>
      </c>
      <c r="F9195" s="1" t="s">
        <v>32900</v>
      </c>
      <c r="G9195" s="1" t="s">
        <v>655</v>
      </c>
      <c r="H9195">
        <v>5834</v>
      </c>
      <c r="I9195" s="1" t="s">
        <v>41</v>
      </c>
      <c r="J9195">
        <v>1</v>
      </c>
    </row>
    <row r="9196" spans="1:10" hidden="1" x14ac:dyDescent="0.25">
      <c r="A9196" s="24" t="str">
        <f t="shared" si="145"/>
        <v>5835ARCELOR (BERTON SICARD)</v>
      </c>
      <c r="B9196" s="1">
        <v>5835</v>
      </c>
      <c r="C9196" s="1" t="s">
        <v>32898</v>
      </c>
      <c r="D9196" s="1" t="s">
        <v>78</v>
      </c>
      <c r="E9196" s="1" t="s">
        <v>3241</v>
      </c>
      <c r="F9196" s="1" t="s">
        <v>32900</v>
      </c>
      <c r="G9196" s="1" t="s">
        <v>655</v>
      </c>
      <c r="H9196">
        <v>5835</v>
      </c>
      <c r="I9196" s="1" t="s">
        <v>41</v>
      </c>
      <c r="J9196">
        <v>1</v>
      </c>
    </row>
    <row r="9197" spans="1:10" hidden="1" x14ac:dyDescent="0.25">
      <c r="A9197" s="24" t="str">
        <f t="shared" si="145"/>
        <v>5836ARCELOR (BERTON SICARD)</v>
      </c>
      <c r="B9197" s="1">
        <v>5836</v>
      </c>
      <c r="C9197" s="1" t="s">
        <v>32898</v>
      </c>
      <c r="D9197" s="1" t="s">
        <v>78</v>
      </c>
      <c r="E9197" s="1" t="s">
        <v>3242</v>
      </c>
      <c r="F9197" s="1" t="s">
        <v>32900</v>
      </c>
      <c r="G9197" s="1" t="s">
        <v>655</v>
      </c>
      <c r="H9197">
        <v>5836</v>
      </c>
      <c r="I9197" s="1" t="s">
        <v>41</v>
      </c>
      <c r="J9197">
        <v>1</v>
      </c>
    </row>
    <row r="9198" spans="1:10" hidden="1" x14ac:dyDescent="0.25">
      <c r="A9198" s="24" t="str">
        <f t="shared" si="145"/>
        <v>5838ARCELOR (BERTON SICARD)</v>
      </c>
      <c r="B9198" s="1">
        <v>5838</v>
      </c>
      <c r="C9198" s="1" t="s">
        <v>32898</v>
      </c>
      <c r="D9198" s="1" t="s">
        <v>78</v>
      </c>
      <c r="E9198" s="1" t="s">
        <v>2078</v>
      </c>
      <c r="F9198" s="1" t="s">
        <v>32900</v>
      </c>
      <c r="G9198" s="1" t="s">
        <v>655</v>
      </c>
      <c r="H9198">
        <v>5838</v>
      </c>
      <c r="I9198" s="1" t="s">
        <v>41</v>
      </c>
      <c r="J9198">
        <v>1</v>
      </c>
    </row>
    <row r="9199" spans="1:10" hidden="1" x14ac:dyDescent="0.25">
      <c r="A9199" s="24" t="str">
        <f t="shared" si="145"/>
        <v>5848ARCELOR (BERTON SICARD)</v>
      </c>
      <c r="B9199" s="1">
        <v>5848</v>
      </c>
      <c r="C9199" s="1" t="s">
        <v>32898</v>
      </c>
      <c r="D9199" s="1" t="s">
        <v>78</v>
      </c>
      <c r="E9199" s="1" t="s">
        <v>2327</v>
      </c>
      <c r="F9199" s="1" t="s">
        <v>32900</v>
      </c>
      <c r="G9199" s="1" t="s">
        <v>655</v>
      </c>
      <c r="H9199">
        <v>5848</v>
      </c>
      <c r="I9199" s="1" t="s">
        <v>41</v>
      </c>
      <c r="J9199">
        <v>1</v>
      </c>
    </row>
    <row r="9200" spans="1:10" hidden="1" x14ac:dyDescent="0.25">
      <c r="A9200" s="24" t="str">
        <f t="shared" si="145"/>
        <v>5853ARCELOR (BERTON SICARD)</v>
      </c>
      <c r="B9200" s="1">
        <v>5853</v>
      </c>
      <c r="C9200" s="1" t="s">
        <v>32898</v>
      </c>
      <c r="D9200" s="1" t="s">
        <v>78</v>
      </c>
      <c r="E9200" s="1" t="s">
        <v>2082</v>
      </c>
      <c r="F9200" s="1" t="s">
        <v>32900</v>
      </c>
      <c r="G9200" s="1" t="s">
        <v>655</v>
      </c>
      <c r="H9200">
        <v>5853</v>
      </c>
      <c r="I9200" s="1" t="s">
        <v>41</v>
      </c>
      <c r="J9200">
        <v>1</v>
      </c>
    </row>
    <row r="9201" spans="1:10" hidden="1" x14ac:dyDescent="0.25">
      <c r="A9201" s="24" t="str">
        <f t="shared" si="145"/>
        <v>5854ARCELOR (BERTON SICARD)</v>
      </c>
      <c r="B9201" s="1">
        <v>5854</v>
      </c>
      <c r="C9201" s="1" t="s">
        <v>32898</v>
      </c>
      <c r="D9201" s="1" t="s">
        <v>78</v>
      </c>
      <c r="E9201" s="1" t="s">
        <v>2083</v>
      </c>
      <c r="F9201" s="1" t="s">
        <v>32900</v>
      </c>
      <c r="G9201" s="1" t="s">
        <v>655</v>
      </c>
      <c r="H9201">
        <v>5854</v>
      </c>
      <c r="I9201" s="1" t="s">
        <v>41</v>
      </c>
      <c r="J9201">
        <v>1</v>
      </c>
    </row>
    <row r="9202" spans="1:10" hidden="1" x14ac:dyDescent="0.25">
      <c r="A9202" s="24" t="str">
        <f t="shared" si="145"/>
        <v>5855ARCELOR (BERTON SICARD)</v>
      </c>
      <c r="B9202" s="1">
        <v>5855</v>
      </c>
      <c r="C9202" s="1" t="s">
        <v>32898</v>
      </c>
      <c r="D9202" s="1" t="s">
        <v>78</v>
      </c>
      <c r="E9202" s="1" t="s">
        <v>2084</v>
      </c>
      <c r="F9202" s="1" t="s">
        <v>32900</v>
      </c>
      <c r="G9202" s="1" t="s">
        <v>655</v>
      </c>
      <c r="H9202">
        <v>5855</v>
      </c>
      <c r="I9202" s="1" t="s">
        <v>41</v>
      </c>
      <c r="J9202">
        <v>1</v>
      </c>
    </row>
    <row r="9203" spans="1:10" hidden="1" x14ac:dyDescent="0.25">
      <c r="A9203" s="24" t="str">
        <f t="shared" si="145"/>
        <v>5903ARCELOR (BERTON SICARD)</v>
      </c>
      <c r="B9203" s="1">
        <v>5903</v>
      </c>
      <c r="C9203" s="1" t="s">
        <v>32898</v>
      </c>
      <c r="D9203" s="1" t="s">
        <v>78</v>
      </c>
      <c r="E9203" s="1" t="s">
        <v>1269</v>
      </c>
      <c r="F9203" s="1" t="s">
        <v>32900</v>
      </c>
      <c r="G9203" s="1" t="s">
        <v>655</v>
      </c>
      <c r="H9203">
        <v>5903</v>
      </c>
      <c r="I9203" s="1" t="s">
        <v>41</v>
      </c>
      <c r="J9203">
        <v>6.5</v>
      </c>
    </row>
    <row r="9204" spans="1:10" hidden="1" x14ac:dyDescent="0.25">
      <c r="A9204" s="24" t="str">
        <f t="shared" si="145"/>
        <v>5924ARCELOR (BERTON SICARD)</v>
      </c>
      <c r="B9204" s="1">
        <v>5924</v>
      </c>
      <c r="C9204" s="1" t="s">
        <v>32898</v>
      </c>
      <c r="D9204" s="1" t="s">
        <v>78</v>
      </c>
      <c r="E9204" s="1" t="s">
        <v>1279</v>
      </c>
      <c r="F9204" s="1" t="s">
        <v>32900</v>
      </c>
      <c r="G9204" s="1" t="s">
        <v>655</v>
      </c>
      <c r="H9204">
        <v>5924</v>
      </c>
      <c r="I9204" s="1" t="s">
        <v>41</v>
      </c>
      <c r="J9204">
        <v>6.5</v>
      </c>
    </row>
    <row r="9205" spans="1:10" hidden="1" x14ac:dyDescent="0.25">
      <c r="A9205" s="24" t="str">
        <f t="shared" si="145"/>
        <v>6671ARCELOR (BERTON SICARD)</v>
      </c>
      <c r="B9205" s="1">
        <v>6671</v>
      </c>
      <c r="C9205" s="1" t="s">
        <v>32898</v>
      </c>
      <c r="D9205" s="1" t="s">
        <v>78</v>
      </c>
      <c r="E9205" s="1" t="s">
        <v>2517</v>
      </c>
      <c r="F9205" s="1" t="s">
        <v>32900</v>
      </c>
      <c r="G9205" s="1" t="s">
        <v>655</v>
      </c>
      <c r="H9205">
        <v>6671</v>
      </c>
      <c r="I9205" s="1" t="s">
        <v>41</v>
      </c>
      <c r="J9205">
        <v>10</v>
      </c>
    </row>
    <row r="9206" spans="1:10" hidden="1" x14ac:dyDescent="0.25">
      <c r="A9206" s="24" t="str">
        <f t="shared" si="145"/>
        <v>6672ARCELOR (BERTON SICARD)</v>
      </c>
      <c r="B9206" s="1">
        <v>6672</v>
      </c>
      <c r="C9206" s="1" t="s">
        <v>32898</v>
      </c>
      <c r="D9206" s="1" t="s">
        <v>78</v>
      </c>
      <c r="E9206" s="1" t="s">
        <v>2518</v>
      </c>
      <c r="F9206" s="1" t="s">
        <v>32900</v>
      </c>
      <c r="G9206" s="1" t="s">
        <v>655</v>
      </c>
      <c r="H9206">
        <v>6672</v>
      </c>
      <c r="I9206" s="1" t="s">
        <v>41</v>
      </c>
      <c r="J9206">
        <v>10</v>
      </c>
    </row>
    <row r="9207" spans="1:10" hidden="1" x14ac:dyDescent="0.25">
      <c r="A9207" s="24" t="str">
        <f t="shared" si="145"/>
        <v>6673ARCELOR (BERTON SICARD)</v>
      </c>
      <c r="B9207" s="1">
        <v>6673</v>
      </c>
      <c r="C9207" s="1" t="s">
        <v>32898</v>
      </c>
      <c r="D9207" s="1" t="s">
        <v>78</v>
      </c>
      <c r="E9207" s="1" t="s">
        <v>2519</v>
      </c>
      <c r="F9207" s="1" t="s">
        <v>32900</v>
      </c>
      <c r="G9207" s="1" t="s">
        <v>655</v>
      </c>
      <c r="H9207">
        <v>6673</v>
      </c>
      <c r="I9207" s="1" t="s">
        <v>41</v>
      </c>
      <c r="J9207">
        <v>4</v>
      </c>
    </row>
    <row r="9208" spans="1:10" hidden="1" x14ac:dyDescent="0.25">
      <c r="A9208" s="24" t="str">
        <f t="shared" si="145"/>
        <v>6675ARCELOR (BERTON SICARD)</v>
      </c>
      <c r="B9208" s="1">
        <v>6675</v>
      </c>
      <c r="C9208" s="1" t="s">
        <v>32898</v>
      </c>
      <c r="D9208" s="1" t="s">
        <v>78</v>
      </c>
      <c r="E9208" s="1" t="s">
        <v>2520</v>
      </c>
      <c r="F9208" s="1" t="s">
        <v>32900</v>
      </c>
      <c r="G9208" s="1" t="s">
        <v>655</v>
      </c>
      <c r="H9208">
        <v>6675</v>
      </c>
      <c r="I9208" s="1" t="s">
        <v>41</v>
      </c>
      <c r="J9208">
        <v>1</v>
      </c>
    </row>
    <row r="9209" spans="1:10" hidden="1" x14ac:dyDescent="0.25">
      <c r="A9209" s="24" t="str">
        <f t="shared" si="145"/>
        <v>6676ARCELOR (BERTON SICARD)</v>
      </c>
      <c r="B9209" s="1">
        <v>6676</v>
      </c>
      <c r="C9209" s="1" t="s">
        <v>32898</v>
      </c>
      <c r="D9209" s="1" t="s">
        <v>78</v>
      </c>
      <c r="E9209" s="1" t="s">
        <v>2521</v>
      </c>
      <c r="F9209" s="1" t="s">
        <v>32900</v>
      </c>
      <c r="G9209" s="1" t="s">
        <v>655</v>
      </c>
      <c r="H9209">
        <v>6676</v>
      </c>
      <c r="I9209" s="1" t="s">
        <v>41</v>
      </c>
      <c r="J9209">
        <v>1</v>
      </c>
    </row>
    <row r="9210" spans="1:10" hidden="1" x14ac:dyDescent="0.25">
      <c r="A9210" s="24" t="str">
        <f t="shared" si="145"/>
        <v>6677ARCELOR (BERTON SICARD)</v>
      </c>
      <c r="B9210" s="1">
        <v>6677</v>
      </c>
      <c r="C9210" s="1" t="s">
        <v>32898</v>
      </c>
      <c r="D9210" s="1" t="s">
        <v>78</v>
      </c>
      <c r="E9210" s="1" t="s">
        <v>2522</v>
      </c>
      <c r="F9210" s="1" t="s">
        <v>32900</v>
      </c>
      <c r="G9210" s="1" t="s">
        <v>655</v>
      </c>
      <c r="H9210">
        <v>6677</v>
      </c>
      <c r="I9210" s="1" t="s">
        <v>41</v>
      </c>
      <c r="J9210">
        <v>1</v>
      </c>
    </row>
    <row r="9211" spans="1:10" hidden="1" x14ac:dyDescent="0.25">
      <c r="A9211" s="24" t="str">
        <f t="shared" si="145"/>
        <v>6678ARCELOR (BERTON SICARD)</v>
      </c>
      <c r="B9211" s="1">
        <v>6678</v>
      </c>
      <c r="C9211" s="1" t="s">
        <v>32898</v>
      </c>
      <c r="D9211" s="1" t="s">
        <v>78</v>
      </c>
      <c r="E9211" s="1" t="s">
        <v>2523</v>
      </c>
      <c r="F9211" s="1" t="s">
        <v>32900</v>
      </c>
      <c r="G9211" s="1" t="s">
        <v>655</v>
      </c>
      <c r="H9211">
        <v>6678</v>
      </c>
      <c r="I9211" s="1" t="s">
        <v>41</v>
      </c>
      <c r="J9211">
        <v>10</v>
      </c>
    </row>
    <row r="9212" spans="1:10" hidden="1" x14ac:dyDescent="0.25">
      <c r="A9212" s="24" t="str">
        <f t="shared" si="145"/>
        <v>6680ARCELOR (BERTON SICARD)</v>
      </c>
      <c r="B9212" s="1">
        <v>6680</v>
      </c>
      <c r="C9212" s="1" t="s">
        <v>32898</v>
      </c>
      <c r="D9212" s="1" t="s">
        <v>78</v>
      </c>
      <c r="E9212" s="1" t="s">
        <v>3271</v>
      </c>
      <c r="F9212" s="1" t="s">
        <v>32900</v>
      </c>
      <c r="G9212" s="1" t="s">
        <v>655</v>
      </c>
      <c r="H9212">
        <v>6680</v>
      </c>
      <c r="I9212" s="1" t="s">
        <v>41</v>
      </c>
      <c r="J9212">
        <v>20</v>
      </c>
    </row>
    <row r="9213" spans="1:10" hidden="1" x14ac:dyDescent="0.25">
      <c r="A9213" s="24" t="str">
        <f t="shared" si="145"/>
        <v>6681ARCELOR (BERTON SICARD)</v>
      </c>
      <c r="B9213" s="1">
        <v>6681</v>
      </c>
      <c r="C9213" s="1" t="s">
        <v>32898</v>
      </c>
      <c r="D9213" s="1" t="s">
        <v>78</v>
      </c>
      <c r="E9213" s="1" t="s">
        <v>3272</v>
      </c>
      <c r="F9213" s="1" t="s">
        <v>32900</v>
      </c>
      <c r="G9213" s="1" t="s">
        <v>655</v>
      </c>
      <c r="H9213">
        <v>6681</v>
      </c>
      <c r="I9213" s="1" t="s">
        <v>41</v>
      </c>
      <c r="J9213">
        <v>20</v>
      </c>
    </row>
    <row r="9214" spans="1:10" hidden="1" x14ac:dyDescent="0.25">
      <c r="A9214" s="24" t="str">
        <f t="shared" si="145"/>
        <v>6682ARCELOR (BERTON SICARD)</v>
      </c>
      <c r="B9214" s="1">
        <v>6682</v>
      </c>
      <c r="C9214" s="1" t="s">
        <v>32898</v>
      </c>
      <c r="D9214" s="1" t="s">
        <v>78</v>
      </c>
      <c r="E9214" s="1" t="s">
        <v>3273</v>
      </c>
      <c r="F9214" s="1" t="s">
        <v>32900</v>
      </c>
      <c r="G9214" s="1" t="s">
        <v>655</v>
      </c>
      <c r="H9214">
        <v>6682</v>
      </c>
      <c r="I9214" s="1" t="s">
        <v>41</v>
      </c>
      <c r="J9214">
        <v>1</v>
      </c>
    </row>
    <row r="9215" spans="1:10" hidden="1" x14ac:dyDescent="0.25">
      <c r="A9215" s="24" t="str">
        <f t="shared" si="145"/>
        <v>6683ARCELOR (BERTON SICARD)</v>
      </c>
      <c r="B9215" s="1">
        <v>6683</v>
      </c>
      <c r="C9215" s="1" t="s">
        <v>32898</v>
      </c>
      <c r="D9215" s="1" t="s">
        <v>78</v>
      </c>
      <c r="E9215" s="1" t="s">
        <v>3274</v>
      </c>
      <c r="F9215" s="1" t="s">
        <v>32900</v>
      </c>
      <c r="G9215" s="1" t="s">
        <v>655</v>
      </c>
      <c r="H9215">
        <v>6683</v>
      </c>
      <c r="I9215" s="1" t="s">
        <v>41</v>
      </c>
      <c r="J9215">
        <v>1</v>
      </c>
    </row>
    <row r="9216" spans="1:10" hidden="1" x14ac:dyDescent="0.25">
      <c r="A9216" s="24" t="str">
        <f t="shared" si="145"/>
        <v>6684ARCELOR (BERTON SICARD)</v>
      </c>
      <c r="B9216" s="1">
        <v>6684</v>
      </c>
      <c r="C9216" s="1" t="s">
        <v>32898</v>
      </c>
      <c r="D9216" s="1" t="s">
        <v>78</v>
      </c>
      <c r="E9216" s="1" t="s">
        <v>3275</v>
      </c>
      <c r="F9216" s="1" t="s">
        <v>32900</v>
      </c>
      <c r="G9216" s="1" t="s">
        <v>655</v>
      </c>
      <c r="H9216">
        <v>6684</v>
      </c>
      <c r="I9216" s="1" t="s">
        <v>41</v>
      </c>
      <c r="J9216">
        <v>1</v>
      </c>
    </row>
    <row r="9217" spans="1:10" hidden="1" x14ac:dyDescent="0.25">
      <c r="A9217" s="24" t="str">
        <f t="shared" si="145"/>
        <v>6685ARCELOR (BERTON SICARD)</v>
      </c>
      <c r="B9217" s="1">
        <v>6685</v>
      </c>
      <c r="C9217" s="1" t="s">
        <v>32898</v>
      </c>
      <c r="D9217" s="1" t="s">
        <v>78</v>
      </c>
      <c r="E9217" s="1" t="s">
        <v>3276</v>
      </c>
      <c r="F9217" s="1" t="s">
        <v>32900</v>
      </c>
      <c r="G9217" s="1" t="s">
        <v>655</v>
      </c>
      <c r="H9217">
        <v>6685</v>
      </c>
      <c r="I9217" s="1" t="s">
        <v>41</v>
      </c>
      <c r="J9217">
        <v>10</v>
      </c>
    </row>
    <row r="9218" spans="1:10" hidden="1" x14ac:dyDescent="0.25">
      <c r="A9218" s="24" t="str">
        <f t="shared" si="145"/>
        <v>6710ARCELOR (BERTON SICARD)</v>
      </c>
      <c r="B9218" s="1">
        <v>6710</v>
      </c>
      <c r="C9218" s="1" t="s">
        <v>32898</v>
      </c>
      <c r="D9218" s="1" t="s">
        <v>78</v>
      </c>
      <c r="E9218" s="1" t="s">
        <v>3290</v>
      </c>
      <c r="F9218" s="1" t="s">
        <v>32900</v>
      </c>
      <c r="G9218" s="1" t="s">
        <v>655</v>
      </c>
      <c r="H9218">
        <v>6710</v>
      </c>
      <c r="I9218" s="1" t="s">
        <v>41</v>
      </c>
      <c r="J9218">
        <v>250</v>
      </c>
    </row>
    <row r="9219" spans="1:10" hidden="1" x14ac:dyDescent="0.25">
      <c r="A9219" s="24" t="str">
        <f t="shared" si="145"/>
        <v>6711ARCELOR (BERTON SICARD)</v>
      </c>
      <c r="B9219" s="1">
        <v>6711</v>
      </c>
      <c r="C9219" s="1" t="s">
        <v>32898</v>
      </c>
      <c r="D9219" s="1" t="s">
        <v>78</v>
      </c>
      <c r="E9219" s="1" t="s">
        <v>3291</v>
      </c>
      <c r="F9219" s="1" t="s">
        <v>32900</v>
      </c>
      <c r="G9219" s="1" t="s">
        <v>655</v>
      </c>
      <c r="H9219">
        <v>6711</v>
      </c>
      <c r="I9219" s="1" t="s">
        <v>41</v>
      </c>
      <c r="J9219">
        <v>250</v>
      </c>
    </row>
    <row r="9220" spans="1:10" hidden="1" x14ac:dyDescent="0.25">
      <c r="A9220" s="24" t="str">
        <f t="shared" si="145"/>
        <v>6976ARCELOR (BERTON SICARD)</v>
      </c>
      <c r="B9220" s="1">
        <v>6976</v>
      </c>
      <c r="C9220" s="1" t="s">
        <v>32898</v>
      </c>
      <c r="D9220" s="1" t="s">
        <v>168</v>
      </c>
      <c r="E9220" s="1" t="s">
        <v>1339</v>
      </c>
      <c r="F9220" s="1" t="s">
        <v>32900</v>
      </c>
      <c r="G9220" s="1" t="s">
        <v>655</v>
      </c>
      <c r="H9220">
        <v>6976</v>
      </c>
      <c r="I9220" s="1" t="s">
        <v>41</v>
      </c>
      <c r="J9220">
        <v>6.5</v>
      </c>
    </row>
    <row r="9221" spans="1:10" hidden="1" x14ac:dyDescent="0.25">
      <c r="A9221" s="24" t="str">
        <f t="shared" si="145"/>
        <v>7046ARCELOR (BERTON SICARD)</v>
      </c>
      <c r="B9221" s="1">
        <v>7046</v>
      </c>
      <c r="C9221" s="1" t="s">
        <v>32898</v>
      </c>
      <c r="D9221" s="1" t="s">
        <v>168</v>
      </c>
      <c r="E9221" s="1" t="s">
        <v>1357</v>
      </c>
      <c r="F9221" s="1" t="s">
        <v>32900</v>
      </c>
      <c r="G9221" s="1" t="s">
        <v>655</v>
      </c>
      <c r="H9221">
        <v>7046</v>
      </c>
      <c r="I9221" s="1" t="s">
        <v>41</v>
      </c>
      <c r="J9221">
        <v>3</v>
      </c>
    </row>
    <row r="9222" spans="1:10" hidden="1" x14ac:dyDescent="0.25">
      <c r="A9222" s="24" t="str">
        <f t="shared" si="145"/>
        <v>7047ARCELOR (BERTON SICARD)</v>
      </c>
      <c r="B9222" s="1">
        <v>7047</v>
      </c>
      <c r="C9222" s="1" t="s">
        <v>32898</v>
      </c>
      <c r="D9222" s="1" t="s">
        <v>32899</v>
      </c>
      <c r="E9222" s="1" t="s">
        <v>1351</v>
      </c>
      <c r="F9222" s="1" t="s">
        <v>32900</v>
      </c>
      <c r="G9222" s="1" t="s">
        <v>655</v>
      </c>
      <c r="H9222">
        <v>7047</v>
      </c>
      <c r="I9222" s="1" t="s">
        <v>41</v>
      </c>
      <c r="J9222">
        <v>3</v>
      </c>
    </row>
    <row r="9223" spans="1:10" hidden="1" x14ac:dyDescent="0.25">
      <c r="A9223" s="24" t="str">
        <f t="shared" si="145"/>
        <v>7650AARCELOR (BERTON SICARD)</v>
      </c>
      <c r="B9223" s="1" t="s">
        <v>4121</v>
      </c>
      <c r="C9223" s="1" t="s">
        <v>32898</v>
      </c>
      <c r="D9223" s="1" t="s">
        <v>78</v>
      </c>
      <c r="E9223" s="1" t="s">
        <v>4122</v>
      </c>
      <c r="F9223" s="1" t="s">
        <v>32900</v>
      </c>
      <c r="G9223" s="1" t="s">
        <v>655</v>
      </c>
      <c r="H9223" t="s">
        <v>4121</v>
      </c>
      <c r="I9223" s="1" t="s">
        <v>41</v>
      </c>
      <c r="J9223">
        <v>6.5</v>
      </c>
    </row>
    <row r="9224" spans="1:10" hidden="1" x14ac:dyDescent="0.25">
      <c r="A9224" s="24" t="str">
        <f t="shared" si="145"/>
        <v>P6055ARCELOR (BERTON SICARD)</v>
      </c>
      <c r="B9224" s="1" t="s">
        <v>4123</v>
      </c>
      <c r="C9224" s="1" t="s">
        <v>32898</v>
      </c>
      <c r="D9224" s="1" t="s">
        <v>78</v>
      </c>
      <c r="E9224" s="1" t="s">
        <v>4124</v>
      </c>
      <c r="F9224" s="1" t="s">
        <v>32900</v>
      </c>
      <c r="G9224" s="1" t="s">
        <v>655</v>
      </c>
      <c r="H9224" t="s">
        <v>4123</v>
      </c>
      <c r="I9224" s="1" t="s">
        <v>41</v>
      </c>
      <c r="J9224">
        <v>6.5</v>
      </c>
    </row>
    <row r="9225" spans="1:10" hidden="1" x14ac:dyDescent="0.25">
      <c r="A9225" s="24" t="str">
        <f t="shared" si="145"/>
        <v>7089ARCELOR (BERTON SICARD)</v>
      </c>
      <c r="B9225" s="1">
        <v>7089</v>
      </c>
      <c r="C9225" s="1" t="s">
        <v>32898</v>
      </c>
      <c r="D9225" s="1" t="s">
        <v>78</v>
      </c>
      <c r="E9225" s="1" t="s">
        <v>3307</v>
      </c>
      <c r="F9225" s="1" t="s">
        <v>32900</v>
      </c>
      <c r="G9225" s="1" t="s">
        <v>655</v>
      </c>
      <c r="H9225">
        <v>7089</v>
      </c>
      <c r="I9225" s="1" t="s">
        <v>41</v>
      </c>
      <c r="J9225">
        <v>1</v>
      </c>
    </row>
    <row r="9226" spans="1:10" hidden="1" x14ac:dyDescent="0.25">
      <c r="A9226" s="24" t="str">
        <f t="shared" si="145"/>
        <v>7090ARCELOR (BERTON SICARD)</v>
      </c>
      <c r="B9226" s="1">
        <v>7090</v>
      </c>
      <c r="C9226" s="1" t="s">
        <v>32898</v>
      </c>
      <c r="D9226" s="1" t="s">
        <v>78</v>
      </c>
      <c r="E9226" s="1" t="s">
        <v>3308</v>
      </c>
      <c r="F9226" s="1" t="s">
        <v>32900</v>
      </c>
      <c r="G9226" s="1" t="s">
        <v>655</v>
      </c>
      <c r="H9226">
        <v>7090</v>
      </c>
      <c r="I9226" s="1" t="s">
        <v>41</v>
      </c>
      <c r="J9226">
        <v>1</v>
      </c>
    </row>
    <row r="9227" spans="1:10" hidden="1" x14ac:dyDescent="0.25">
      <c r="A9227" s="24" t="str">
        <f t="shared" si="145"/>
        <v>7091ARCELOR (BERTON SICARD)</v>
      </c>
      <c r="B9227" s="1">
        <v>7091</v>
      </c>
      <c r="C9227" s="1" t="s">
        <v>32898</v>
      </c>
      <c r="D9227" s="1" t="s">
        <v>78</v>
      </c>
      <c r="E9227" s="1" t="s">
        <v>3309</v>
      </c>
      <c r="F9227" s="1" t="s">
        <v>32900</v>
      </c>
      <c r="G9227" s="1" t="s">
        <v>655</v>
      </c>
      <c r="H9227">
        <v>7091</v>
      </c>
      <c r="I9227" s="1" t="s">
        <v>41</v>
      </c>
      <c r="J9227">
        <v>1</v>
      </c>
    </row>
    <row r="9228" spans="1:10" hidden="1" x14ac:dyDescent="0.25">
      <c r="A9228" s="24" t="str">
        <f t="shared" ref="A9228:A9291" si="146">B9228&amp;F9228</f>
        <v>7092ARCELOR (BERTON SICARD)</v>
      </c>
      <c r="B9228" s="1">
        <v>7092</v>
      </c>
      <c r="C9228" s="1" t="s">
        <v>32898</v>
      </c>
      <c r="D9228" s="1" t="s">
        <v>78</v>
      </c>
      <c r="E9228" s="1" t="s">
        <v>3310</v>
      </c>
      <c r="F9228" s="1" t="s">
        <v>32900</v>
      </c>
      <c r="G9228" s="1" t="s">
        <v>655</v>
      </c>
      <c r="H9228">
        <v>7092</v>
      </c>
      <c r="I9228" s="1" t="s">
        <v>41</v>
      </c>
      <c r="J9228">
        <v>1</v>
      </c>
    </row>
    <row r="9229" spans="1:10" hidden="1" x14ac:dyDescent="0.25">
      <c r="A9229" s="24" t="str">
        <f t="shared" si="146"/>
        <v>7098ARCELOR (BERTON SICARD)</v>
      </c>
      <c r="B9229" s="1">
        <v>7098</v>
      </c>
      <c r="C9229" s="1" t="s">
        <v>32898</v>
      </c>
      <c r="D9229" s="1" t="s">
        <v>78</v>
      </c>
      <c r="E9229" s="1" t="s">
        <v>3313</v>
      </c>
      <c r="F9229" s="1" t="s">
        <v>32900</v>
      </c>
      <c r="G9229" s="1" t="s">
        <v>655</v>
      </c>
      <c r="H9229">
        <v>7098</v>
      </c>
      <c r="I9229" s="1" t="s">
        <v>41</v>
      </c>
      <c r="J9229">
        <v>50</v>
      </c>
    </row>
    <row r="9230" spans="1:10" hidden="1" x14ac:dyDescent="0.25">
      <c r="A9230" s="24" t="str">
        <f t="shared" si="146"/>
        <v>7136ARCELOR (BERTON SICARD)</v>
      </c>
      <c r="B9230" s="1">
        <v>7136</v>
      </c>
      <c r="C9230" s="1" t="s">
        <v>32898</v>
      </c>
      <c r="D9230" s="1" t="s">
        <v>78</v>
      </c>
      <c r="E9230" s="1" t="s">
        <v>3319</v>
      </c>
      <c r="F9230" s="1" t="s">
        <v>32900</v>
      </c>
      <c r="G9230" s="1" t="s">
        <v>655</v>
      </c>
      <c r="H9230">
        <v>7136</v>
      </c>
      <c r="I9230" s="1" t="s">
        <v>41</v>
      </c>
      <c r="J9230">
        <v>2</v>
      </c>
    </row>
    <row r="9231" spans="1:10" hidden="1" x14ac:dyDescent="0.25">
      <c r="A9231" s="24" t="str">
        <f t="shared" si="146"/>
        <v>7137ARCELOR (BERTON SICARD)</v>
      </c>
      <c r="B9231" s="1">
        <v>7137</v>
      </c>
      <c r="C9231" s="1" t="s">
        <v>32898</v>
      </c>
      <c r="D9231" s="1" t="s">
        <v>78</v>
      </c>
      <c r="E9231" s="1" t="s">
        <v>3320</v>
      </c>
      <c r="F9231" s="1" t="s">
        <v>32900</v>
      </c>
      <c r="G9231" s="1" t="s">
        <v>655</v>
      </c>
      <c r="H9231">
        <v>7137</v>
      </c>
      <c r="I9231" s="1" t="s">
        <v>41</v>
      </c>
      <c r="J9231">
        <v>2</v>
      </c>
    </row>
    <row r="9232" spans="1:10" hidden="1" x14ac:dyDescent="0.25">
      <c r="A9232" s="24" t="str">
        <f t="shared" si="146"/>
        <v>7138ARCELOR (BERTON SICARD)</v>
      </c>
      <c r="B9232" s="1">
        <v>7138</v>
      </c>
      <c r="C9232" s="1" t="s">
        <v>32898</v>
      </c>
      <c r="D9232" s="1" t="s">
        <v>78</v>
      </c>
      <c r="E9232" s="1" t="s">
        <v>3321</v>
      </c>
      <c r="F9232" s="1" t="s">
        <v>32900</v>
      </c>
      <c r="G9232" s="1" t="s">
        <v>655</v>
      </c>
      <c r="H9232">
        <v>7138</v>
      </c>
      <c r="I9232" s="1" t="s">
        <v>41</v>
      </c>
      <c r="J9232">
        <v>2</v>
      </c>
    </row>
    <row r="9233" spans="1:10" hidden="1" x14ac:dyDescent="0.25">
      <c r="A9233" s="24" t="str">
        <f t="shared" si="146"/>
        <v>7139ARCELOR (BERTON SICARD)</v>
      </c>
      <c r="B9233" s="1">
        <v>7139</v>
      </c>
      <c r="C9233" s="1" t="s">
        <v>32898</v>
      </c>
      <c r="D9233" s="1" t="s">
        <v>78</v>
      </c>
      <c r="E9233" s="1" t="s">
        <v>3322</v>
      </c>
      <c r="F9233" s="1" t="s">
        <v>32900</v>
      </c>
      <c r="G9233" s="1" t="s">
        <v>655</v>
      </c>
      <c r="H9233">
        <v>7139</v>
      </c>
      <c r="I9233" s="1" t="s">
        <v>41</v>
      </c>
      <c r="J9233">
        <v>2</v>
      </c>
    </row>
    <row r="9234" spans="1:10" hidden="1" x14ac:dyDescent="0.25">
      <c r="A9234" s="24" t="str">
        <f t="shared" si="146"/>
        <v>7250ARCELOR (BERTON SICARD)</v>
      </c>
      <c r="B9234" s="1">
        <v>7250</v>
      </c>
      <c r="C9234" s="1" t="s">
        <v>32898</v>
      </c>
      <c r="D9234" s="1" t="s">
        <v>78</v>
      </c>
      <c r="E9234" s="1" t="s">
        <v>3332</v>
      </c>
      <c r="F9234" s="1" t="s">
        <v>32900</v>
      </c>
      <c r="G9234" s="1" t="s">
        <v>655</v>
      </c>
      <c r="H9234">
        <v>7250</v>
      </c>
      <c r="I9234" s="1" t="s">
        <v>41</v>
      </c>
      <c r="J9234">
        <v>10</v>
      </c>
    </row>
    <row r="9235" spans="1:10" hidden="1" x14ac:dyDescent="0.25">
      <c r="A9235" s="24" t="str">
        <f t="shared" si="146"/>
        <v>7252ARCELOR (BERTON SICARD)</v>
      </c>
      <c r="B9235" s="1">
        <v>7252</v>
      </c>
      <c r="C9235" s="1" t="s">
        <v>32898</v>
      </c>
      <c r="D9235" s="1" t="s">
        <v>78</v>
      </c>
      <c r="E9235" s="1" t="s">
        <v>3335</v>
      </c>
      <c r="F9235" s="1" t="s">
        <v>32900</v>
      </c>
      <c r="G9235" s="1" t="s">
        <v>655</v>
      </c>
      <c r="H9235">
        <v>7252</v>
      </c>
      <c r="I9235" s="1" t="s">
        <v>41</v>
      </c>
      <c r="J9235">
        <v>10</v>
      </c>
    </row>
    <row r="9236" spans="1:10" hidden="1" x14ac:dyDescent="0.25">
      <c r="A9236" s="24" t="str">
        <f t="shared" si="146"/>
        <v>7257ARCELOR (BERTON SICARD)</v>
      </c>
      <c r="B9236" s="1">
        <v>7257</v>
      </c>
      <c r="C9236" s="1" t="s">
        <v>32898</v>
      </c>
      <c r="D9236" s="1" t="s">
        <v>78</v>
      </c>
      <c r="E9236" s="1" t="s">
        <v>2104</v>
      </c>
      <c r="F9236" s="1" t="s">
        <v>32900</v>
      </c>
      <c r="G9236" s="1" t="s">
        <v>655</v>
      </c>
      <c r="H9236">
        <v>7257</v>
      </c>
      <c r="I9236" s="1" t="s">
        <v>41</v>
      </c>
      <c r="J9236">
        <v>1</v>
      </c>
    </row>
    <row r="9237" spans="1:10" hidden="1" x14ac:dyDescent="0.25">
      <c r="A9237" s="24" t="str">
        <f t="shared" si="146"/>
        <v>7600/4ARCELOR (BERTON SICARD)</v>
      </c>
      <c r="B9237" s="1" t="s">
        <v>1431</v>
      </c>
      <c r="C9237" s="1" t="s">
        <v>32898</v>
      </c>
      <c r="D9237" s="1" t="s">
        <v>78</v>
      </c>
      <c r="E9237" s="1" t="s">
        <v>1432</v>
      </c>
      <c r="F9237" s="1" t="s">
        <v>32900</v>
      </c>
      <c r="G9237" s="1" t="s">
        <v>655</v>
      </c>
      <c r="H9237" t="s">
        <v>1431</v>
      </c>
      <c r="I9237" s="1" t="s">
        <v>41</v>
      </c>
      <c r="J9237">
        <v>4.5</v>
      </c>
    </row>
    <row r="9238" spans="1:10" hidden="1" x14ac:dyDescent="0.25">
      <c r="A9238" s="24" t="str">
        <f t="shared" si="146"/>
        <v>7600/7ARCELOR (BERTON SICARD)</v>
      </c>
      <c r="B9238" s="1" t="s">
        <v>1433</v>
      </c>
      <c r="C9238" s="1" t="s">
        <v>32898</v>
      </c>
      <c r="D9238" s="1" t="s">
        <v>78</v>
      </c>
      <c r="E9238" s="1" t="s">
        <v>1432</v>
      </c>
      <c r="F9238" s="1" t="s">
        <v>32900</v>
      </c>
      <c r="G9238" s="1" t="s">
        <v>655</v>
      </c>
      <c r="H9238" t="s">
        <v>1433</v>
      </c>
      <c r="I9238" s="1" t="s">
        <v>41</v>
      </c>
      <c r="J9238">
        <v>7</v>
      </c>
    </row>
    <row r="9239" spans="1:10" hidden="1" x14ac:dyDescent="0.25">
      <c r="A9239" s="24" t="str">
        <f t="shared" si="146"/>
        <v>7602/4AARCELOR (BERTON SICARD)</v>
      </c>
      <c r="B9239" s="1" t="s">
        <v>1434</v>
      </c>
      <c r="C9239" s="1" t="s">
        <v>32898</v>
      </c>
      <c r="D9239" s="1" t="s">
        <v>78</v>
      </c>
      <c r="E9239" s="1" t="s">
        <v>1435</v>
      </c>
      <c r="F9239" s="1" t="s">
        <v>32900</v>
      </c>
      <c r="G9239" s="1" t="s">
        <v>655</v>
      </c>
      <c r="H9239" t="s">
        <v>1434</v>
      </c>
      <c r="I9239" s="1" t="s">
        <v>41</v>
      </c>
      <c r="J9239">
        <v>4</v>
      </c>
    </row>
    <row r="9240" spans="1:10" hidden="1" x14ac:dyDescent="0.25">
      <c r="A9240" s="24" t="str">
        <f t="shared" si="146"/>
        <v>7612ARCELOR (BERTON SICARD)</v>
      </c>
      <c r="B9240" s="1">
        <v>7612</v>
      </c>
      <c r="C9240" s="1" t="s">
        <v>32898</v>
      </c>
      <c r="D9240" s="1" t="s">
        <v>78</v>
      </c>
      <c r="E9240" s="1" t="s">
        <v>1440</v>
      </c>
      <c r="F9240" s="1" t="s">
        <v>32900</v>
      </c>
      <c r="G9240" s="1" t="s">
        <v>655</v>
      </c>
      <c r="H9240">
        <v>7612</v>
      </c>
      <c r="I9240" s="1" t="s">
        <v>41</v>
      </c>
      <c r="J9240">
        <v>6.5</v>
      </c>
    </row>
    <row r="9241" spans="1:10" hidden="1" x14ac:dyDescent="0.25">
      <c r="A9241" s="24" t="str">
        <f t="shared" si="146"/>
        <v>7616ARCELOR (BERTON SICARD)</v>
      </c>
      <c r="B9241" s="1">
        <v>7616</v>
      </c>
      <c r="C9241" s="1" t="s">
        <v>32898</v>
      </c>
      <c r="D9241" s="1" t="s">
        <v>78</v>
      </c>
      <c r="E9241" s="1" t="s">
        <v>1442</v>
      </c>
      <c r="F9241" s="1" t="s">
        <v>32900</v>
      </c>
      <c r="G9241" s="1" t="s">
        <v>655</v>
      </c>
      <c r="H9241">
        <v>7616</v>
      </c>
      <c r="I9241" s="1" t="s">
        <v>41</v>
      </c>
      <c r="J9241">
        <v>6.5</v>
      </c>
    </row>
    <row r="9242" spans="1:10" hidden="1" x14ac:dyDescent="0.25">
      <c r="A9242" s="24" t="str">
        <f t="shared" si="146"/>
        <v>P6055ARCELOR (BERTON SICARD)</v>
      </c>
      <c r="B9242" s="1" t="s">
        <v>4123</v>
      </c>
      <c r="C9242" s="1" t="s">
        <v>32898</v>
      </c>
      <c r="D9242" s="1" t="s">
        <v>78</v>
      </c>
      <c r="E9242" s="1" t="s">
        <v>4124</v>
      </c>
      <c r="F9242" s="1" t="s">
        <v>32900</v>
      </c>
      <c r="G9242" s="1" t="s">
        <v>655</v>
      </c>
      <c r="H9242" t="s">
        <v>4123</v>
      </c>
      <c r="I9242" s="1" t="s">
        <v>41</v>
      </c>
      <c r="J9242">
        <v>6.5</v>
      </c>
    </row>
    <row r="9243" spans="1:10" hidden="1" x14ac:dyDescent="0.25">
      <c r="A9243" s="24" t="str">
        <f t="shared" si="146"/>
        <v>7636ARCELOR (BERTON SICARD)</v>
      </c>
      <c r="B9243" s="1">
        <v>7636</v>
      </c>
      <c r="C9243" s="1" t="s">
        <v>32898</v>
      </c>
      <c r="D9243" s="1" t="s">
        <v>78</v>
      </c>
      <c r="E9243" s="1" t="s">
        <v>1460</v>
      </c>
      <c r="F9243" s="1" t="s">
        <v>32900</v>
      </c>
      <c r="G9243" s="1" t="s">
        <v>655</v>
      </c>
      <c r="H9243">
        <v>7636</v>
      </c>
      <c r="I9243" s="1" t="s">
        <v>41</v>
      </c>
      <c r="J9243">
        <v>6.5</v>
      </c>
    </row>
    <row r="9244" spans="1:10" hidden="1" x14ac:dyDescent="0.25">
      <c r="A9244" s="24" t="str">
        <f t="shared" si="146"/>
        <v>7640ARCELOR (BERTON SICARD)</v>
      </c>
      <c r="B9244" s="1">
        <v>7640</v>
      </c>
      <c r="C9244" s="1" t="s">
        <v>32898</v>
      </c>
      <c r="D9244" s="1" t="s">
        <v>78</v>
      </c>
      <c r="E9244" s="1" t="s">
        <v>2524</v>
      </c>
      <c r="F9244" s="1" t="s">
        <v>32900</v>
      </c>
      <c r="G9244" s="1" t="s">
        <v>655</v>
      </c>
      <c r="H9244">
        <v>7640</v>
      </c>
      <c r="I9244" s="1" t="s">
        <v>41</v>
      </c>
      <c r="J9244">
        <v>6.5</v>
      </c>
    </row>
    <row r="9245" spans="1:10" hidden="1" x14ac:dyDescent="0.25">
      <c r="A9245" s="24" t="str">
        <f t="shared" si="146"/>
        <v>7641ARCELOR (BERTON SICARD)</v>
      </c>
      <c r="B9245" s="1">
        <v>7641</v>
      </c>
      <c r="C9245" s="1" t="s">
        <v>32898</v>
      </c>
      <c r="D9245" s="1" t="s">
        <v>78</v>
      </c>
      <c r="E9245" s="1" t="s">
        <v>2525</v>
      </c>
      <c r="F9245" s="1" t="s">
        <v>32900</v>
      </c>
      <c r="G9245" s="1" t="s">
        <v>655</v>
      </c>
      <c r="H9245">
        <v>7641</v>
      </c>
      <c r="I9245" s="1" t="s">
        <v>41</v>
      </c>
      <c r="J9245">
        <v>7</v>
      </c>
    </row>
    <row r="9246" spans="1:10" hidden="1" x14ac:dyDescent="0.25">
      <c r="A9246" s="24" t="str">
        <f t="shared" si="146"/>
        <v>P6055ARCELOR (BERTON SICARD)</v>
      </c>
      <c r="B9246" s="1" t="s">
        <v>4123</v>
      </c>
      <c r="C9246" s="1" t="s">
        <v>32898</v>
      </c>
      <c r="D9246" s="1" t="s">
        <v>78</v>
      </c>
      <c r="E9246" s="1" t="s">
        <v>4124</v>
      </c>
      <c r="F9246" s="1" t="s">
        <v>32900</v>
      </c>
      <c r="G9246" s="1" t="s">
        <v>655</v>
      </c>
      <c r="H9246" t="s">
        <v>4123</v>
      </c>
      <c r="I9246" s="1" t="s">
        <v>41</v>
      </c>
      <c r="J9246">
        <v>6.5</v>
      </c>
    </row>
    <row r="9247" spans="1:10" hidden="1" x14ac:dyDescent="0.25">
      <c r="A9247" s="24" t="str">
        <f t="shared" si="146"/>
        <v>P6055ARCELOR (BERTON SICARD)</v>
      </c>
      <c r="B9247" s="1" t="s">
        <v>4123</v>
      </c>
      <c r="C9247" s="1" t="s">
        <v>32898</v>
      </c>
      <c r="D9247" s="1" t="s">
        <v>78</v>
      </c>
      <c r="E9247" s="1" t="s">
        <v>4124</v>
      </c>
      <c r="F9247" s="1" t="s">
        <v>32900</v>
      </c>
      <c r="G9247" s="1" t="s">
        <v>655</v>
      </c>
      <c r="H9247" t="s">
        <v>4123</v>
      </c>
      <c r="I9247" s="1" t="s">
        <v>41</v>
      </c>
      <c r="J9247">
        <v>6.5</v>
      </c>
    </row>
    <row r="9248" spans="1:10" hidden="1" x14ac:dyDescent="0.25">
      <c r="A9248" s="24" t="str">
        <f t="shared" si="146"/>
        <v>P6055ARCELOR (BERTON SICARD)</v>
      </c>
      <c r="B9248" s="1" t="s">
        <v>4123</v>
      </c>
      <c r="C9248" s="1" t="s">
        <v>32898</v>
      </c>
      <c r="D9248" s="1" t="s">
        <v>78</v>
      </c>
      <c r="E9248" s="1" t="s">
        <v>4124</v>
      </c>
      <c r="F9248" s="1" t="s">
        <v>32900</v>
      </c>
      <c r="G9248" s="1" t="s">
        <v>655</v>
      </c>
      <c r="H9248" t="s">
        <v>4123</v>
      </c>
      <c r="I9248" s="1" t="s">
        <v>41</v>
      </c>
      <c r="J9248">
        <v>6.5</v>
      </c>
    </row>
    <row r="9249" spans="1:10" hidden="1" x14ac:dyDescent="0.25">
      <c r="A9249" s="24" t="str">
        <f t="shared" si="146"/>
        <v>7671ARCELOR (BERTON SICARD)</v>
      </c>
      <c r="B9249" s="1">
        <v>7671</v>
      </c>
      <c r="C9249" s="1" t="s">
        <v>32898</v>
      </c>
      <c r="D9249" s="1" t="s">
        <v>78</v>
      </c>
      <c r="E9249" s="1" t="s">
        <v>2528</v>
      </c>
      <c r="F9249" s="1" t="s">
        <v>32900</v>
      </c>
      <c r="G9249" s="1" t="s">
        <v>655</v>
      </c>
      <c r="H9249">
        <v>7671</v>
      </c>
      <c r="I9249" s="1" t="s">
        <v>41</v>
      </c>
      <c r="J9249">
        <v>6.5</v>
      </c>
    </row>
    <row r="9250" spans="1:10" hidden="1" x14ac:dyDescent="0.25">
      <c r="A9250" s="24" t="str">
        <f t="shared" si="146"/>
        <v>7672ARCELOR (BERTON SICARD)</v>
      </c>
      <c r="B9250" s="1">
        <v>7672</v>
      </c>
      <c r="C9250" s="1" t="s">
        <v>32898</v>
      </c>
      <c r="D9250" s="1" t="s">
        <v>78</v>
      </c>
      <c r="E9250" s="1" t="s">
        <v>2529</v>
      </c>
      <c r="F9250" s="1" t="s">
        <v>32900</v>
      </c>
      <c r="G9250" s="1" t="s">
        <v>655</v>
      </c>
      <c r="H9250">
        <v>7672</v>
      </c>
      <c r="I9250" s="1" t="s">
        <v>41</v>
      </c>
      <c r="J9250">
        <v>6.5</v>
      </c>
    </row>
    <row r="9251" spans="1:10" hidden="1" x14ac:dyDescent="0.25">
      <c r="A9251" s="24" t="str">
        <f t="shared" si="146"/>
        <v>7687ARCELOR (BERTON SICARD)</v>
      </c>
      <c r="B9251" s="1">
        <v>7687</v>
      </c>
      <c r="C9251" s="1" t="s">
        <v>32898</v>
      </c>
      <c r="D9251" s="1" t="s">
        <v>78</v>
      </c>
      <c r="E9251" s="1" t="s">
        <v>1504</v>
      </c>
      <c r="F9251" s="1" t="s">
        <v>32900</v>
      </c>
      <c r="G9251" s="1" t="s">
        <v>655</v>
      </c>
      <c r="H9251">
        <v>7687</v>
      </c>
      <c r="I9251" s="1" t="s">
        <v>41</v>
      </c>
      <c r="J9251">
        <v>6.5</v>
      </c>
    </row>
    <row r="9252" spans="1:10" hidden="1" x14ac:dyDescent="0.25">
      <c r="A9252" s="24" t="str">
        <f t="shared" si="146"/>
        <v>7746ARCELOR (BERTON SICARD)</v>
      </c>
      <c r="B9252" s="1">
        <v>7746</v>
      </c>
      <c r="C9252" s="1" t="s">
        <v>32898</v>
      </c>
      <c r="D9252" s="1" t="s">
        <v>78</v>
      </c>
      <c r="E9252" s="1" t="s">
        <v>2258</v>
      </c>
      <c r="F9252" s="1" t="s">
        <v>32900</v>
      </c>
      <c r="G9252" s="1" t="s">
        <v>655</v>
      </c>
      <c r="H9252">
        <v>7746</v>
      </c>
      <c r="I9252" s="1" t="s">
        <v>41</v>
      </c>
      <c r="J9252">
        <v>1</v>
      </c>
    </row>
    <row r="9253" spans="1:10" hidden="1" x14ac:dyDescent="0.25">
      <c r="A9253" s="24" t="str">
        <f t="shared" si="146"/>
        <v>7753ARCELOR (BERTON SICARD)</v>
      </c>
      <c r="B9253" s="1">
        <v>7753</v>
      </c>
      <c r="C9253" s="1" t="s">
        <v>32898</v>
      </c>
      <c r="D9253" s="1" t="s">
        <v>78</v>
      </c>
      <c r="E9253" s="1" t="s">
        <v>3359</v>
      </c>
      <c r="F9253" s="1" t="s">
        <v>32900</v>
      </c>
      <c r="G9253" s="1" t="s">
        <v>655</v>
      </c>
      <c r="H9253">
        <v>7753</v>
      </c>
      <c r="I9253" s="1" t="s">
        <v>41</v>
      </c>
      <c r="J9253">
        <v>1</v>
      </c>
    </row>
    <row r="9254" spans="1:10" hidden="1" x14ac:dyDescent="0.25">
      <c r="A9254" s="24" t="str">
        <f t="shared" si="146"/>
        <v>7754ARCELOR (BERTON SICARD)</v>
      </c>
      <c r="B9254" s="1">
        <v>7754</v>
      </c>
      <c r="C9254" s="1" t="s">
        <v>32898</v>
      </c>
      <c r="D9254" s="1" t="s">
        <v>78</v>
      </c>
      <c r="E9254" s="1" t="s">
        <v>3360</v>
      </c>
      <c r="F9254" s="1" t="s">
        <v>32900</v>
      </c>
      <c r="G9254" s="1" t="s">
        <v>655</v>
      </c>
      <c r="H9254">
        <v>7754</v>
      </c>
      <c r="I9254" s="1" t="s">
        <v>41</v>
      </c>
      <c r="J9254">
        <v>1</v>
      </c>
    </row>
    <row r="9255" spans="1:10" hidden="1" x14ac:dyDescent="0.25">
      <c r="A9255" s="24" t="str">
        <f t="shared" si="146"/>
        <v>8101ARCELOR (BERTON SICARD)</v>
      </c>
      <c r="B9255" s="1">
        <v>8101</v>
      </c>
      <c r="C9255" s="1" t="s">
        <v>32898</v>
      </c>
      <c r="D9255" s="1" t="s">
        <v>78</v>
      </c>
      <c r="E9255" s="1" t="s">
        <v>1526</v>
      </c>
      <c r="F9255" s="1" t="s">
        <v>32900</v>
      </c>
      <c r="G9255" s="1" t="s">
        <v>655</v>
      </c>
      <c r="H9255">
        <v>8101</v>
      </c>
      <c r="I9255" s="1" t="s">
        <v>41</v>
      </c>
      <c r="J9255">
        <v>6.5</v>
      </c>
    </row>
    <row r="9256" spans="1:10" hidden="1" x14ac:dyDescent="0.25">
      <c r="A9256" s="24" t="str">
        <f t="shared" si="146"/>
        <v>8102ARCELOR (BERTON SICARD)</v>
      </c>
      <c r="B9256" s="1">
        <v>8102</v>
      </c>
      <c r="C9256" s="1" t="s">
        <v>32898</v>
      </c>
      <c r="D9256" s="1" t="s">
        <v>78</v>
      </c>
      <c r="E9256" s="1" t="s">
        <v>1527</v>
      </c>
      <c r="F9256" s="1" t="s">
        <v>32900</v>
      </c>
      <c r="G9256" s="1" t="s">
        <v>655</v>
      </c>
      <c r="H9256">
        <v>8102</v>
      </c>
      <c r="I9256" s="1" t="s">
        <v>41</v>
      </c>
      <c r="J9256">
        <v>6.5</v>
      </c>
    </row>
    <row r="9257" spans="1:10" hidden="1" x14ac:dyDescent="0.25">
      <c r="A9257" s="24" t="str">
        <f t="shared" si="146"/>
        <v>8103ARCELOR (BERTON SICARD)</v>
      </c>
      <c r="B9257" s="1">
        <v>8103</v>
      </c>
      <c r="C9257" s="1" t="s">
        <v>32898</v>
      </c>
      <c r="D9257" s="1" t="s">
        <v>78</v>
      </c>
      <c r="E9257" s="1" t="s">
        <v>1528</v>
      </c>
      <c r="F9257" s="1" t="s">
        <v>32900</v>
      </c>
      <c r="G9257" s="1" t="s">
        <v>655</v>
      </c>
      <c r="H9257">
        <v>8103</v>
      </c>
      <c r="I9257" s="1" t="s">
        <v>41</v>
      </c>
      <c r="J9257">
        <v>6.5</v>
      </c>
    </row>
    <row r="9258" spans="1:10" hidden="1" x14ac:dyDescent="0.25">
      <c r="A9258" s="24" t="str">
        <f t="shared" si="146"/>
        <v>8104PARCELOR (BERTON SICARD)</v>
      </c>
      <c r="B9258" s="1" t="s">
        <v>1530</v>
      </c>
      <c r="C9258" s="1" t="s">
        <v>32898</v>
      </c>
      <c r="D9258" s="1" t="s">
        <v>168</v>
      </c>
      <c r="E9258" s="1" t="s">
        <v>1531</v>
      </c>
      <c r="F9258" s="1" t="s">
        <v>32900</v>
      </c>
      <c r="G9258" s="1" t="s">
        <v>655</v>
      </c>
      <c r="H9258" t="s">
        <v>1530</v>
      </c>
      <c r="I9258" s="1" t="s">
        <v>41</v>
      </c>
      <c r="J9258">
        <v>6.5</v>
      </c>
    </row>
    <row r="9259" spans="1:10" hidden="1" x14ac:dyDescent="0.25">
      <c r="A9259" s="24" t="str">
        <f t="shared" si="146"/>
        <v>8105ARCELOR (BERTON SICARD)</v>
      </c>
      <c r="B9259" s="1">
        <v>8105</v>
      </c>
      <c r="C9259" s="1" t="s">
        <v>32898</v>
      </c>
      <c r="D9259" s="1" t="s">
        <v>78</v>
      </c>
      <c r="E9259" s="1" t="s">
        <v>1532</v>
      </c>
      <c r="F9259" s="1" t="s">
        <v>32900</v>
      </c>
      <c r="G9259" s="1" t="s">
        <v>655</v>
      </c>
      <c r="H9259">
        <v>8105</v>
      </c>
      <c r="I9259" s="1" t="s">
        <v>41</v>
      </c>
      <c r="J9259">
        <v>6.5</v>
      </c>
    </row>
    <row r="9260" spans="1:10" hidden="1" x14ac:dyDescent="0.25">
      <c r="A9260" s="24" t="str">
        <f t="shared" si="146"/>
        <v>8106ARCELOR (BERTON SICARD)</v>
      </c>
      <c r="B9260" s="1">
        <v>8106</v>
      </c>
      <c r="C9260" s="1" t="s">
        <v>32898</v>
      </c>
      <c r="D9260" s="1" t="s">
        <v>168</v>
      </c>
      <c r="E9260" s="1" t="s">
        <v>1533</v>
      </c>
      <c r="F9260" s="1" t="s">
        <v>32900</v>
      </c>
      <c r="G9260" s="1" t="s">
        <v>655</v>
      </c>
      <c r="H9260">
        <v>8106</v>
      </c>
      <c r="I9260" s="1" t="s">
        <v>41</v>
      </c>
      <c r="J9260">
        <v>6.5</v>
      </c>
    </row>
    <row r="9261" spans="1:10" hidden="1" x14ac:dyDescent="0.25">
      <c r="A9261" s="24" t="str">
        <f t="shared" si="146"/>
        <v>8108ARCELOR (BERTON SICARD)</v>
      </c>
      <c r="B9261" s="1">
        <v>8108</v>
      </c>
      <c r="C9261" s="1" t="s">
        <v>32898</v>
      </c>
      <c r="D9261" s="1" t="s">
        <v>78</v>
      </c>
      <c r="E9261" s="1" t="s">
        <v>1534</v>
      </c>
      <c r="F9261" s="1" t="s">
        <v>32900</v>
      </c>
      <c r="G9261" s="1" t="s">
        <v>655</v>
      </c>
      <c r="H9261">
        <v>8108</v>
      </c>
      <c r="I9261" s="1" t="s">
        <v>41</v>
      </c>
      <c r="J9261">
        <v>6.5</v>
      </c>
    </row>
    <row r="9262" spans="1:10" hidden="1" x14ac:dyDescent="0.25">
      <c r="A9262" s="24" t="str">
        <f t="shared" si="146"/>
        <v>8110ARCELOR (BERTON SICARD)</v>
      </c>
      <c r="B9262" s="1">
        <v>8110</v>
      </c>
      <c r="C9262" s="1" t="s">
        <v>32898</v>
      </c>
      <c r="D9262" s="1" t="s">
        <v>168</v>
      </c>
      <c r="E9262" s="1" t="s">
        <v>1535</v>
      </c>
      <c r="F9262" s="1" t="s">
        <v>32900</v>
      </c>
      <c r="G9262" s="1" t="s">
        <v>655</v>
      </c>
      <c r="H9262">
        <v>8110</v>
      </c>
      <c r="I9262" s="1" t="s">
        <v>41</v>
      </c>
      <c r="J9262">
        <v>6.5</v>
      </c>
    </row>
    <row r="9263" spans="1:10" hidden="1" x14ac:dyDescent="0.25">
      <c r="A9263" s="24" t="str">
        <f t="shared" si="146"/>
        <v>8177ARCELOR (BERTON SICARD)</v>
      </c>
      <c r="B9263" s="1">
        <v>8177</v>
      </c>
      <c r="C9263" s="1" t="s">
        <v>32898</v>
      </c>
      <c r="D9263" s="1" t="s">
        <v>168</v>
      </c>
      <c r="E9263" s="1" t="s">
        <v>2108</v>
      </c>
      <c r="F9263" s="1" t="s">
        <v>32900</v>
      </c>
      <c r="G9263" s="1" t="s">
        <v>655</v>
      </c>
      <c r="H9263">
        <v>8177</v>
      </c>
      <c r="I9263" s="1" t="s">
        <v>41</v>
      </c>
      <c r="J9263">
        <v>6.5</v>
      </c>
    </row>
    <row r="9264" spans="1:10" hidden="1" x14ac:dyDescent="0.25">
      <c r="A9264" s="24" t="str">
        <f t="shared" si="146"/>
        <v>8178ARCELOR (BERTON SICARD)</v>
      </c>
      <c r="B9264" s="1">
        <v>8178</v>
      </c>
      <c r="C9264" s="1" t="s">
        <v>32898</v>
      </c>
      <c r="D9264" s="1" t="s">
        <v>168</v>
      </c>
      <c r="E9264" s="1" t="s">
        <v>2109</v>
      </c>
      <c r="F9264" s="1" t="s">
        <v>32900</v>
      </c>
      <c r="G9264" s="1" t="s">
        <v>655</v>
      </c>
      <c r="H9264">
        <v>8178</v>
      </c>
      <c r="I9264" s="1" t="s">
        <v>41</v>
      </c>
      <c r="J9264">
        <v>6.5</v>
      </c>
    </row>
    <row r="9265" spans="1:10" hidden="1" x14ac:dyDescent="0.25">
      <c r="A9265" s="24" t="str">
        <f t="shared" si="146"/>
        <v>8179ARCELOR (BERTON SICARD)</v>
      </c>
      <c r="B9265" s="1">
        <v>8179</v>
      </c>
      <c r="C9265" s="1" t="s">
        <v>32898</v>
      </c>
      <c r="D9265" s="1" t="s">
        <v>168</v>
      </c>
      <c r="E9265" s="1" t="s">
        <v>1536</v>
      </c>
      <c r="F9265" s="1" t="s">
        <v>32900</v>
      </c>
      <c r="G9265" s="1" t="s">
        <v>655</v>
      </c>
      <c r="H9265">
        <v>8179</v>
      </c>
      <c r="I9265" s="1" t="s">
        <v>41</v>
      </c>
      <c r="J9265">
        <v>6.5</v>
      </c>
    </row>
    <row r="9266" spans="1:10" hidden="1" x14ac:dyDescent="0.25">
      <c r="A9266" s="24" t="str">
        <f t="shared" si="146"/>
        <v>8181ARCELOR (BERTON SICARD)</v>
      </c>
      <c r="B9266" s="1">
        <v>8181</v>
      </c>
      <c r="C9266" s="1" t="s">
        <v>32898</v>
      </c>
      <c r="D9266" s="1" t="s">
        <v>168</v>
      </c>
      <c r="E9266" s="1" t="s">
        <v>1537</v>
      </c>
      <c r="F9266" s="1" t="s">
        <v>32900</v>
      </c>
      <c r="G9266" s="1" t="s">
        <v>655</v>
      </c>
      <c r="H9266">
        <v>8181</v>
      </c>
      <c r="I9266" s="1" t="s">
        <v>41</v>
      </c>
      <c r="J9266">
        <v>6.5</v>
      </c>
    </row>
    <row r="9267" spans="1:10" hidden="1" x14ac:dyDescent="0.25">
      <c r="A9267" s="24" t="str">
        <f t="shared" si="146"/>
        <v>8183ARCELOR (BERTON SICARD)</v>
      </c>
      <c r="B9267" s="1">
        <v>8183</v>
      </c>
      <c r="C9267" s="1" t="s">
        <v>32898</v>
      </c>
      <c r="D9267" s="1" t="s">
        <v>168</v>
      </c>
      <c r="E9267" s="1" t="s">
        <v>1538</v>
      </c>
      <c r="F9267" s="1" t="s">
        <v>32900</v>
      </c>
      <c r="G9267" s="1" t="s">
        <v>655</v>
      </c>
      <c r="H9267">
        <v>8183</v>
      </c>
      <c r="I9267" s="1" t="s">
        <v>41</v>
      </c>
      <c r="J9267">
        <v>6.5</v>
      </c>
    </row>
    <row r="9268" spans="1:10" hidden="1" x14ac:dyDescent="0.25">
      <c r="A9268" s="24" t="str">
        <f t="shared" si="146"/>
        <v>8184ARCELOR (BERTON SICARD)</v>
      </c>
      <c r="B9268" s="1">
        <v>8184</v>
      </c>
      <c r="C9268" s="1" t="s">
        <v>32898</v>
      </c>
      <c r="D9268" s="1" t="s">
        <v>168</v>
      </c>
      <c r="E9268" s="1" t="s">
        <v>2110</v>
      </c>
      <c r="F9268" s="1" t="s">
        <v>32900</v>
      </c>
      <c r="G9268" s="1" t="s">
        <v>655</v>
      </c>
      <c r="H9268">
        <v>8184</v>
      </c>
      <c r="I9268" s="1" t="s">
        <v>41</v>
      </c>
      <c r="J9268">
        <v>6.5</v>
      </c>
    </row>
    <row r="9269" spans="1:10" hidden="1" x14ac:dyDescent="0.25">
      <c r="A9269" s="24" t="str">
        <f t="shared" si="146"/>
        <v>8186ARCELOR (BERTON SICARD)</v>
      </c>
      <c r="B9269" s="1">
        <v>8186</v>
      </c>
      <c r="C9269" s="1" t="s">
        <v>32898</v>
      </c>
      <c r="D9269" s="1" t="s">
        <v>78</v>
      </c>
      <c r="E9269" s="1" t="s">
        <v>2111</v>
      </c>
      <c r="F9269" s="1" t="s">
        <v>32900</v>
      </c>
      <c r="G9269" s="1" t="s">
        <v>655</v>
      </c>
      <c r="H9269">
        <v>8186</v>
      </c>
      <c r="I9269" s="1" t="s">
        <v>41</v>
      </c>
      <c r="J9269">
        <v>6.5</v>
      </c>
    </row>
    <row r="9270" spans="1:10" hidden="1" x14ac:dyDescent="0.25">
      <c r="A9270" s="24" t="str">
        <f t="shared" si="146"/>
        <v>8187ARCELOR (BERTON SICARD)</v>
      </c>
      <c r="B9270" s="1">
        <v>8187</v>
      </c>
      <c r="C9270" s="1" t="s">
        <v>32898</v>
      </c>
      <c r="D9270" s="1" t="s">
        <v>78</v>
      </c>
      <c r="E9270" s="1" t="s">
        <v>1539</v>
      </c>
      <c r="F9270" s="1" t="s">
        <v>32900</v>
      </c>
      <c r="G9270" s="1" t="s">
        <v>655</v>
      </c>
      <c r="H9270">
        <v>8187</v>
      </c>
      <c r="I9270" s="1" t="s">
        <v>41</v>
      </c>
      <c r="J9270">
        <v>6.5</v>
      </c>
    </row>
    <row r="9271" spans="1:10" hidden="1" x14ac:dyDescent="0.25">
      <c r="A9271" s="24" t="str">
        <f t="shared" si="146"/>
        <v>8199ARCELOR (BERTON SICARD)</v>
      </c>
      <c r="B9271" s="1">
        <v>8199</v>
      </c>
      <c r="C9271" s="1" t="s">
        <v>32898</v>
      </c>
      <c r="D9271" s="1" t="s">
        <v>78</v>
      </c>
      <c r="E9271" s="1" t="s">
        <v>1529</v>
      </c>
      <c r="F9271" s="1" t="s">
        <v>32900</v>
      </c>
      <c r="G9271" s="1" t="s">
        <v>655</v>
      </c>
      <c r="H9271">
        <v>8199</v>
      </c>
      <c r="I9271" s="1" t="s">
        <v>41</v>
      </c>
      <c r="J9271">
        <v>6.5</v>
      </c>
    </row>
    <row r="9272" spans="1:10" hidden="1" x14ac:dyDescent="0.25">
      <c r="A9272" s="24" t="str">
        <f t="shared" si="146"/>
        <v>8200ARCELOR (BERTON SICARD)</v>
      </c>
      <c r="B9272" s="1">
        <v>8200</v>
      </c>
      <c r="C9272" s="1" t="s">
        <v>32898</v>
      </c>
      <c r="D9272" s="1" t="s">
        <v>78</v>
      </c>
      <c r="E9272" s="1" t="s">
        <v>1541</v>
      </c>
      <c r="F9272" s="1" t="s">
        <v>32900</v>
      </c>
      <c r="G9272" s="1" t="s">
        <v>655</v>
      </c>
      <c r="H9272">
        <v>8200</v>
      </c>
      <c r="I9272" s="1" t="s">
        <v>41</v>
      </c>
      <c r="J9272">
        <v>6.5</v>
      </c>
    </row>
    <row r="9273" spans="1:10" hidden="1" x14ac:dyDescent="0.25">
      <c r="A9273" s="24" t="str">
        <f t="shared" si="146"/>
        <v>8242ARCELOR (BERTON SICARD)</v>
      </c>
      <c r="B9273" s="1">
        <v>8242</v>
      </c>
      <c r="C9273" s="1" t="s">
        <v>32898</v>
      </c>
      <c r="D9273" s="1" t="s">
        <v>78</v>
      </c>
      <c r="E9273" s="1" t="s">
        <v>2112</v>
      </c>
      <c r="F9273" s="1" t="s">
        <v>32900</v>
      </c>
      <c r="G9273" s="1" t="s">
        <v>655</v>
      </c>
      <c r="H9273">
        <v>8242</v>
      </c>
      <c r="I9273" s="1" t="s">
        <v>41</v>
      </c>
      <c r="J9273">
        <v>6.5</v>
      </c>
    </row>
    <row r="9274" spans="1:10" hidden="1" x14ac:dyDescent="0.25">
      <c r="A9274" s="24" t="str">
        <f t="shared" si="146"/>
        <v>8289ARCELOR (BERTON SICARD)</v>
      </c>
      <c r="B9274" s="1">
        <v>8289</v>
      </c>
      <c r="C9274" s="1" t="s">
        <v>32898</v>
      </c>
      <c r="D9274" s="1" t="s">
        <v>78</v>
      </c>
      <c r="E9274" s="1" t="s">
        <v>1545</v>
      </c>
      <c r="F9274" s="1" t="s">
        <v>32900</v>
      </c>
      <c r="G9274" s="1" t="s">
        <v>655</v>
      </c>
      <c r="H9274">
        <v>8289</v>
      </c>
      <c r="I9274" s="1" t="s">
        <v>41</v>
      </c>
      <c r="J9274">
        <v>6.5</v>
      </c>
    </row>
    <row r="9275" spans="1:10" hidden="1" x14ac:dyDescent="0.25">
      <c r="A9275" s="24" t="str">
        <f t="shared" si="146"/>
        <v>8299ARCELOR (BERTON SICARD)</v>
      </c>
      <c r="B9275" s="1">
        <v>8299</v>
      </c>
      <c r="C9275" s="1" t="s">
        <v>32898</v>
      </c>
      <c r="D9275" s="1" t="s">
        <v>78</v>
      </c>
      <c r="E9275" s="1" t="s">
        <v>1553</v>
      </c>
      <c r="F9275" s="1" t="s">
        <v>32900</v>
      </c>
      <c r="G9275" s="1" t="s">
        <v>655</v>
      </c>
      <c r="H9275">
        <v>8299</v>
      </c>
      <c r="I9275" s="1" t="s">
        <v>41</v>
      </c>
      <c r="J9275">
        <v>6.5</v>
      </c>
    </row>
    <row r="9276" spans="1:10" hidden="1" x14ac:dyDescent="0.25">
      <c r="A9276" s="24" t="str">
        <f t="shared" si="146"/>
        <v>8565PARCELOR (BERTON SICARD)</v>
      </c>
      <c r="B9276" s="1" t="s">
        <v>1587</v>
      </c>
      <c r="C9276" s="1" t="s">
        <v>32898</v>
      </c>
      <c r="D9276" s="1" t="s">
        <v>78</v>
      </c>
      <c r="E9276" s="1" t="s">
        <v>1588</v>
      </c>
      <c r="F9276" s="1" t="s">
        <v>32900</v>
      </c>
      <c r="G9276" s="1" t="s">
        <v>655</v>
      </c>
      <c r="H9276" t="s">
        <v>1587</v>
      </c>
      <c r="I9276" s="1" t="s">
        <v>41</v>
      </c>
      <c r="J9276">
        <v>6.3</v>
      </c>
    </row>
    <row r="9277" spans="1:10" hidden="1" x14ac:dyDescent="0.25">
      <c r="A9277" s="24" t="str">
        <f t="shared" si="146"/>
        <v>8566ARCELOR (BERTON SICARD)</v>
      </c>
      <c r="B9277" s="1">
        <v>8566</v>
      </c>
      <c r="C9277" s="1" t="s">
        <v>32898</v>
      </c>
      <c r="D9277" s="1" t="s">
        <v>78</v>
      </c>
      <c r="E9277" s="1" t="s">
        <v>2260</v>
      </c>
      <c r="F9277" s="1" t="s">
        <v>32900</v>
      </c>
      <c r="G9277" s="1" t="s">
        <v>655</v>
      </c>
      <c r="H9277">
        <v>8566</v>
      </c>
      <c r="I9277" s="1" t="s">
        <v>41</v>
      </c>
      <c r="J9277">
        <v>6.3</v>
      </c>
    </row>
    <row r="9278" spans="1:10" hidden="1" x14ac:dyDescent="0.25">
      <c r="A9278" s="24" t="str">
        <f t="shared" si="146"/>
        <v>8569ARCELOR (BERTON SICARD)</v>
      </c>
      <c r="B9278" s="1">
        <v>8569</v>
      </c>
      <c r="C9278" s="1" t="s">
        <v>32898</v>
      </c>
      <c r="D9278" s="1" t="s">
        <v>168</v>
      </c>
      <c r="E9278" s="1" t="s">
        <v>2261</v>
      </c>
      <c r="F9278" s="1" t="s">
        <v>32900</v>
      </c>
      <c r="G9278" s="1" t="s">
        <v>655</v>
      </c>
      <c r="H9278">
        <v>8569</v>
      </c>
      <c r="I9278" s="1" t="s">
        <v>41</v>
      </c>
      <c r="J9278">
        <v>6.5</v>
      </c>
    </row>
    <row r="9279" spans="1:10" hidden="1" x14ac:dyDescent="0.25">
      <c r="A9279" s="24" t="str">
        <f t="shared" si="146"/>
        <v>8570ARCELOR (BERTON SICARD)</v>
      </c>
      <c r="B9279" s="1">
        <v>8570</v>
      </c>
      <c r="C9279" s="1" t="s">
        <v>32898</v>
      </c>
      <c r="D9279" s="1" t="s">
        <v>78</v>
      </c>
      <c r="E9279" s="1" t="s">
        <v>2262</v>
      </c>
      <c r="F9279" s="1" t="s">
        <v>32900</v>
      </c>
      <c r="G9279" s="1" t="s">
        <v>655</v>
      </c>
      <c r="H9279">
        <v>8570</v>
      </c>
      <c r="I9279" s="1" t="s">
        <v>41</v>
      </c>
      <c r="J9279">
        <v>6.5</v>
      </c>
    </row>
    <row r="9280" spans="1:10" hidden="1" x14ac:dyDescent="0.25">
      <c r="A9280" s="24" t="str">
        <f t="shared" si="146"/>
        <v>8571ARCELOR (BERTON SICARD)</v>
      </c>
      <c r="B9280" s="1">
        <v>8571</v>
      </c>
      <c r="C9280" s="1" t="s">
        <v>32898</v>
      </c>
      <c r="D9280" s="1" t="s">
        <v>168</v>
      </c>
      <c r="E9280" s="1" t="s">
        <v>1590</v>
      </c>
      <c r="F9280" s="1" t="s">
        <v>32900</v>
      </c>
      <c r="G9280" s="1" t="s">
        <v>655</v>
      </c>
      <c r="H9280">
        <v>8571</v>
      </c>
      <c r="I9280" s="1" t="s">
        <v>41</v>
      </c>
      <c r="J9280">
        <v>6.5</v>
      </c>
    </row>
    <row r="9281" spans="1:10" hidden="1" x14ac:dyDescent="0.25">
      <c r="A9281" s="24" t="str">
        <f t="shared" si="146"/>
        <v>8575ARCELOR (BERTON SICARD)</v>
      </c>
      <c r="B9281" s="1">
        <v>8575</v>
      </c>
      <c r="C9281" s="1" t="s">
        <v>32898</v>
      </c>
      <c r="D9281" s="1" t="s">
        <v>168</v>
      </c>
      <c r="E9281" s="1" t="s">
        <v>2113</v>
      </c>
      <c r="F9281" s="1" t="s">
        <v>32900</v>
      </c>
      <c r="G9281" s="1" t="s">
        <v>655</v>
      </c>
      <c r="H9281">
        <v>8575</v>
      </c>
      <c r="I9281" s="1" t="s">
        <v>41</v>
      </c>
      <c r="J9281">
        <v>6.5</v>
      </c>
    </row>
    <row r="9282" spans="1:10" hidden="1" x14ac:dyDescent="0.25">
      <c r="A9282" s="24" t="str">
        <f t="shared" si="146"/>
        <v>8582ARCELOR (BERTON SICARD)</v>
      </c>
      <c r="B9282" s="1">
        <v>8582</v>
      </c>
      <c r="C9282" s="1" t="s">
        <v>32898</v>
      </c>
      <c r="D9282" s="1" t="s">
        <v>78</v>
      </c>
      <c r="E9282" s="1" t="s">
        <v>2114</v>
      </c>
      <c r="F9282" s="1" t="s">
        <v>32900</v>
      </c>
      <c r="G9282" s="1" t="s">
        <v>655</v>
      </c>
      <c r="H9282">
        <v>8582</v>
      </c>
      <c r="I9282" s="1" t="s">
        <v>41</v>
      </c>
      <c r="J9282">
        <v>6.5</v>
      </c>
    </row>
    <row r="9283" spans="1:10" hidden="1" x14ac:dyDescent="0.25">
      <c r="A9283" s="24" t="str">
        <f t="shared" si="146"/>
        <v>8611ARCELOR (BERTON SICARD)</v>
      </c>
      <c r="B9283" s="1">
        <v>8611</v>
      </c>
      <c r="C9283" s="1" t="s">
        <v>32898</v>
      </c>
      <c r="D9283" s="1" t="s">
        <v>78</v>
      </c>
      <c r="E9283" s="1" t="s">
        <v>3389</v>
      </c>
      <c r="F9283" s="1" t="s">
        <v>32900</v>
      </c>
      <c r="G9283" s="1" t="s">
        <v>655</v>
      </c>
      <c r="H9283">
        <v>8611</v>
      </c>
      <c r="I9283" s="1" t="s">
        <v>41</v>
      </c>
      <c r="J9283">
        <v>50</v>
      </c>
    </row>
    <row r="9284" spans="1:10" hidden="1" x14ac:dyDescent="0.25">
      <c r="A9284" s="24" t="str">
        <f t="shared" si="146"/>
        <v>8612ARCELOR (BERTON SICARD)</v>
      </c>
      <c r="B9284" s="1">
        <v>8612</v>
      </c>
      <c r="C9284" s="1" t="s">
        <v>32898</v>
      </c>
      <c r="D9284" s="1" t="s">
        <v>78</v>
      </c>
      <c r="E9284" s="1" t="s">
        <v>2610</v>
      </c>
      <c r="F9284" s="1" t="s">
        <v>32900</v>
      </c>
      <c r="G9284" s="1" t="s">
        <v>655</v>
      </c>
      <c r="H9284">
        <v>8612</v>
      </c>
      <c r="I9284" s="1" t="s">
        <v>41</v>
      </c>
      <c r="J9284">
        <v>50</v>
      </c>
    </row>
    <row r="9285" spans="1:10" hidden="1" x14ac:dyDescent="0.25">
      <c r="A9285" s="24" t="str">
        <f t="shared" si="146"/>
        <v>8613ARCELOR (BERTON SICARD)</v>
      </c>
      <c r="B9285" s="1">
        <v>8613</v>
      </c>
      <c r="C9285" s="1" t="s">
        <v>32898</v>
      </c>
      <c r="D9285" s="1" t="s">
        <v>78</v>
      </c>
      <c r="E9285" s="1" t="s">
        <v>3390</v>
      </c>
      <c r="F9285" s="1" t="s">
        <v>32900</v>
      </c>
      <c r="G9285" s="1" t="s">
        <v>655</v>
      </c>
      <c r="H9285">
        <v>8613</v>
      </c>
      <c r="I9285" s="1" t="s">
        <v>41</v>
      </c>
      <c r="J9285">
        <v>50</v>
      </c>
    </row>
    <row r="9286" spans="1:10" hidden="1" x14ac:dyDescent="0.25">
      <c r="A9286" s="24" t="str">
        <f t="shared" si="146"/>
        <v>8614ARCELOR (BERTON SICARD)</v>
      </c>
      <c r="B9286" s="1">
        <v>8614</v>
      </c>
      <c r="C9286" s="1" t="s">
        <v>32898</v>
      </c>
      <c r="D9286" s="1" t="s">
        <v>78</v>
      </c>
      <c r="E9286" s="1" t="s">
        <v>3391</v>
      </c>
      <c r="F9286" s="1" t="s">
        <v>32900</v>
      </c>
      <c r="G9286" s="1" t="s">
        <v>655</v>
      </c>
      <c r="H9286">
        <v>8614</v>
      </c>
      <c r="I9286" s="1" t="s">
        <v>41</v>
      </c>
      <c r="J9286">
        <v>50</v>
      </c>
    </row>
    <row r="9287" spans="1:10" hidden="1" x14ac:dyDescent="0.25">
      <c r="A9287" s="24" t="str">
        <f t="shared" si="146"/>
        <v>8625ARCELOR (BERTON SICARD)</v>
      </c>
      <c r="B9287" s="1">
        <v>8625</v>
      </c>
      <c r="C9287" s="1" t="s">
        <v>32898</v>
      </c>
      <c r="D9287" s="1" t="s">
        <v>78</v>
      </c>
      <c r="E9287" s="1" t="s">
        <v>3397</v>
      </c>
      <c r="F9287" s="1" t="s">
        <v>32900</v>
      </c>
      <c r="G9287" s="1" t="s">
        <v>655</v>
      </c>
      <c r="H9287">
        <v>8625</v>
      </c>
      <c r="I9287" s="1" t="s">
        <v>41</v>
      </c>
      <c r="J9287">
        <v>1</v>
      </c>
    </row>
    <row r="9288" spans="1:10" hidden="1" x14ac:dyDescent="0.25">
      <c r="A9288" s="24" t="str">
        <f t="shared" si="146"/>
        <v>8626ARCELOR (BERTON SICARD)</v>
      </c>
      <c r="B9288" s="1">
        <v>8626</v>
      </c>
      <c r="C9288" s="1" t="s">
        <v>32898</v>
      </c>
      <c r="D9288" s="1" t="s">
        <v>78</v>
      </c>
      <c r="E9288" s="1" t="s">
        <v>3398</v>
      </c>
      <c r="F9288" s="1" t="s">
        <v>32900</v>
      </c>
      <c r="G9288" s="1" t="s">
        <v>655</v>
      </c>
      <c r="H9288">
        <v>8626</v>
      </c>
      <c r="I9288" s="1" t="s">
        <v>41</v>
      </c>
      <c r="J9288">
        <v>1</v>
      </c>
    </row>
    <row r="9289" spans="1:10" hidden="1" x14ac:dyDescent="0.25">
      <c r="A9289" s="24" t="str">
        <f t="shared" si="146"/>
        <v>8651ARCELOR (BERTON SICARD)</v>
      </c>
      <c r="B9289" s="1">
        <v>8651</v>
      </c>
      <c r="C9289" s="1" t="s">
        <v>32898</v>
      </c>
      <c r="D9289" s="1" t="s">
        <v>78</v>
      </c>
      <c r="E9289" s="1" t="s">
        <v>3408</v>
      </c>
      <c r="F9289" s="1" t="s">
        <v>32900</v>
      </c>
      <c r="G9289" s="1" t="s">
        <v>655</v>
      </c>
      <c r="H9289">
        <v>8651</v>
      </c>
      <c r="I9289" s="1" t="s">
        <v>41</v>
      </c>
      <c r="J9289">
        <v>940</v>
      </c>
    </row>
    <row r="9290" spans="1:10" hidden="1" x14ac:dyDescent="0.25">
      <c r="A9290" s="24" t="str">
        <f t="shared" si="146"/>
        <v>8655ARCELOR (BERTON SICARD)</v>
      </c>
      <c r="B9290" s="1">
        <v>8655</v>
      </c>
      <c r="C9290" s="1" t="s">
        <v>32898</v>
      </c>
      <c r="D9290" s="1" t="s">
        <v>78</v>
      </c>
      <c r="E9290" s="1" t="s">
        <v>3414</v>
      </c>
      <c r="F9290" s="1" t="s">
        <v>32900</v>
      </c>
      <c r="G9290" s="1" t="s">
        <v>655</v>
      </c>
      <c r="H9290">
        <v>8655</v>
      </c>
      <c r="I9290" s="1" t="s">
        <v>41</v>
      </c>
      <c r="J9290">
        <v>4</v>
      </c>
    </row>
    <row r="9291" spans="1:10" hidden="1" x14ac:dyDescent="0.25">
      <c r="A9291" s="24" t="str">
        <f t="shared" si="146"/>
        <v>8672ARCELOR (BERTON SICARD)</v>
      </c>
      <c r="B9291" s="1">
        <v>8672</v>
      </c>
      <c r="C9291" s="1" t="s">
        <v>32898</v>
      </c>
      <c r="D9291" s="1" t="s">
        <v>78</v>
      </c>
      <c r="E9291" s="1" t="s">
        <v>3424</v>
      </c>
      <c r="F9291" s="1" t="s">
        <v>32900</v>
      </c>
      <c r="G9291" s="1" t="s">
        <v>655</v>
      </c>
      <c r="H9291">
        <v>8672</v>
      </c>
      <c r="I9291" s="1" t="s">
        <v>41</v>
      </c>
      <c r="J9291">
        <v>4</v>
      </c>
    </row>
    <row r="9292" spans="1:10" hidden="1" x14ac:dyDescent="0.25">
      <c r="A9292" s="24" t="str">
        <f t="shared" ref="A9292:A9355" si="147">B9292&amp;F9292</f>
        <v>8674ARCELOR (BERTON SICARD)</v>
      </c>
      <c r="B9292" s="1">
        <v>8674</v>
      </c>
      <c r="C9292" s="1" t="s">
        <v>32898</v>
      </c>
      <c r="D9292" s="1" t="s">
        <v>78</v>
      </c>
      <c r="E9292" s="1" t="s">
        <v>3426</v>
      </c>
      <c r="F9292" s="1" t="s">
        <v>32900</v>
      </c>
      <c r="G9292" s="1" t="s">
        <v>655</v>
      </c>
      <c r="H9292">
        <v>8674</v>
      </c>
      <c r="I9292" s="1" t="s">
        <v>41</v>
      </c>
      <c r="J9292">
        <v>10</v>
      </c>
    </row>
    <row r="9293" spans="1:10" hidden="1" x14ac:dyDescent="0.25">
      <c r="A9293" s="24" t="str">
        <f t="shared" si="147"/>
        <v>8679ARCELOR (BERTON SICARD)</v>
      </c>
      <c r="B9293" s="1">
        <v>8679</v>
      </c>
      <c r="C9293" s="1" t="s">
        <v>32898</v>
      </c>
      <c r="D9293" s="1" t="s">
        <v>78</v>
      </c>
      <c r="E9293" s="1" t="s">
        <v>3430</v>
      </c>
      <c r="F9293" s="1" t="s">
        <v>32900</v>
      </c>
      <c r="G9293" s="1" t="s">
        <v>655</v>
      </c>
      <c r="H9293">
        <v>8679</v>
      </c>
      <c r="I9293" s="1" t="s">
        <v>41</v>
      </c>
      <c r="J9293">
        <v>10</v>
      </c>
    </row>
    <row r="9294" spans="1:10" hidden="1" x14ac:dyDescent="0.25">
      <c r="A9294" s="24" t="str">
        <f t="shared" si="147"/>
        <v>8814ARCELOR (BERTON SICARD)</v>
      </c>
      <c r="B9294" s="1">
        <v>8814</v>
      </c>
      <c r="C9294" s="1" t="s">
        <v>32898</v>
      </c>
      <c r="D9294" s="1" t="s">
        <v>168</v>
      </c>
      <c r="E9294" s="1" t="s">
        <v>1598</v>
      </c>
      <c r="F9294" s="1" t="s">
        <v>32900</v>
      </c>
      <c r="G9294" s="1" t="s">
        <v>655</v>
      </c>
      <c r="H9294">
        <v>8814</v>
      </c>
      <c r="I9294" s="1" t="s">
        <v>41</v>
      </c>
      <c r="J9294">
        <v>6.5</v>
      </c>
    </row>
    <row r="9295" spans="1:10" hidden="1" x14ac:dyDescent="0.25">
      <c r="A9295" s="24" t="str">
        <f t="shared" si="147"/>
        <v>8832ARCELOR (BERTON SICARD)</v>
      </c>
      <c r="B9295" s="1">
        <v>8832</v>
      </c>
      <c r="C9295" s="1" t="s">
        <v>32898</v>
      </c>
      <c r="D9295" s="1" t="s">
        <v>78</v>
      </c>
      <c r="E9295" s="1" t="s">
        <v>2117</v>
      </c>
      <c r="F9295" s="1" t="s">
        <v>32900</v>
      </c>
      <c r="G9295" s="1" t="s">
        <v>655</v>
      </c>
      <c r="H9295">
        <v>8832</v>
      </c>
      <c r="I9295" s="1" t="s">
        <v>41</v>
      </c>
      <c r="J9295">
        <v>6</v>
      </c>
    </row>
    <row r="9296" spans="1:10" hidden="1" x14ac:dyDescent="0.25">
      <c r="A9296" s="24" t="str">
        <f t="shared" si="147"/>
        <v>8859ARCELOR (BERTON SICARD)</v>
      </c>
      <c r="B9296" s="1">
        <v>8859</v>
      </c>
      <c r="C9296" s="1" t="s">
        <v>32898</v>
      </c>
      <c r="D9296" s="1" t="s">
        <v>78</v>
      </c>
      <c r="E9296" s="1" t="s">
        <v>2118</v>
      </c>
      <c r="F9296" s="1" t="s">
        <v>32900</v>
      </c>
      <c r="G9296" s="1" t="s">
        <v>655</v>
      </c>
      <c r="H9296">
        <v>8859</v>
      </c>
      <c r="I9296" s="1" t="s">
        <v>41</v>
      </c>
      <c r="J9296">
        <v>6</v>
      </c>
    </row>
    <row r="9297" spans="1:10" hidden="1" x14ac:dyDescent="0.25">
      <c r="A9297" s="24" t="str">
        <f t="shared" si="147"/>
        <v>8873ARCELOR (BERTON SICARD)</v>
      </c>
      <c r="B9297" s="1">
        <v>8873</v>
      </c>
      <c r="C9297" s="1" t="s">
        <v>32898</v>
      </c>
      <c r="D9297" s="1" t="s">
        <v>78</v>
      </c>
      <c r="E9297" s="1" t="s">
        <v>1608</v>
      </c>
      <c r="F9297" s="1" t="s">
        <v>32900</v>
      </c>
      <c r="G9297" s="1" t="s">
        <v>655</v>
      </c>
      <c r="H9297">
        <v>8873</v>
      </c>
      <c r="I9297" s="1" t="s">
        <v>41</v>
      </c>
      <c r="J9297">
        <v>6.5</v>
      </c>
    </row>
    <row r="9298" spans="1:10" hidden="1" x14ac:dyDescent="0.25">
      <c r="A9298" s="24" t="str">
        <f t="shared" si="147"/>
        <v>8920ARCELOR (BERTON SICARD)</v>
      </c>
      <c r="B9298" s="1">
        <v>8920</v>
      </c>
      <c r="C9298" s="1" t="s">
        <v>32898</v>
      </c>
      <c r="D9298" s="1" t="s">
        <v>78</v>
      </c>
      <c r="E9298" s="1" t="s">
        <v>2119</v>
      </c>
      <c r="F9298" s="1" t="s">
        <v>32900</v>
      </c>
      <c r="G9298" s="1" t="s">
        <v>655</v>
      </c>
      <c r="H9298">
        <v>8920</v>
      </c>
      <c r="I9298" s="1" t="s">
        <v>41</v>
      </c>
      <c r="J9298">
        <v>1</v>
      </c>
    </row>
    <row r="9299" spans="1:10" hidden="1" x14ac:dyDescent="0.25">
      <c r="A9299" s="24" t="str">
        <f t="shared" si="147"/>
        <v>8921ARCELOR (BERTON SICARD)</v>
      </c>
      <c r="B9299" s="1">
        <v>8921</v>
      </c>
      <c r="C9299" s="1" t="s">
        <v>32898</v>
      </c>
      <c r="D9299" s="1" t="s">
        <v>78</v>
      </c>
      <c r="E9299" s="1" t="s">
        <v>2120</v>
      </c>
      <c r="F9299" s="1" t="s">
        <v>32900</v>
      </c>
      <c r="G9299" s="1" t="s">
        <v>655</v>
      </c>
      <c r="H9299">
        <v>8921</v>
      </c>
      <c r="I9299" s="1" t="s">
        <v>41</v>
      </c>
      <c r="J9299">
        <v>1</v>
      </c>
    </row>
    <row r="9300" spans="1:10" hidden="1" x14ac:dyDescent="0.25">
      <c r="A9300" s="24" t="str">
        <f t="shared" si="147"/>
        <v>8929ARCELOR (BERTON SICARD)</v>
      </c>
      <c r="B9300" s="1">
        <v>8929</v>
      </c>
      <c r="C9300" s="1" t="s">
        <v>32898</v>
      </c>
      <c r="D9300" s="1" t="s">
        <v>78</v>
      </c>
      <c r="E9300" s="1" t="s">
        <v>3441</v>
      </c>
      <c r="F9300" s="1" t="s">
        <v>32900</v>
      </c>
      <c r="G9300" s="1" t="s">
        <v>655</v>
      </c>
      <c r="H9300">
        <v>8929</v>
      </c>
      <c r="I9300" s="1" t="s">
        <v>41</v>
      </c>
      <c r="J9300">
        <v>1</v>
      </c>
    </row>
    <row r="9301" spans="1:10" hidden="1" x14ac:dyDescent="0.25">
      <c r="A9301" s="24" t="str">
        <f t="shared" si="147"/>
        <v>8934ARCELOR (BERTON SICARD)</v>
      </c>
      <c r="B9301" s="1">
        <v>8934</v>
      </c>
      <c r="C9301" s="1" t="s">
        <v>32898</v>
      </c>
      <c r="D9301" s="1" t="s">
        <v>78</v>
      </c>
      <c r="E9301" s="1" t="s">
        <v>3442</v>
      </c>
      <c r="F9301" s="1" t="s">
        <v>32900</v>
      </c>
      <c r="G9301" s="1" t="s">
        <v>655</v>
      </c>
      <c r="H9301">
        <v>8934</v>
      </c>
      <c r="I9301" s="1" t="s">
        <v>41</v>
      </c>
      <c r="J9301">
        <v>8</v>
      </c>
    </row>
    <row r="9302" spans="1:10" hidden="1" x14ac:dyDescent="0.25">
      <c r="A9302" s="24" t="str">
        <f t="shared" si="147"/>
        <v>8950ARCELOR (BERTON SICARD)</v>
      </c>
      <c r="B9302" s="1">
        <v>8950</v>
      </c>
      <c r="C9302" s="1" t="s">
        <v>32898</v>
      </c>
      <c r="D9302" s="1" t="s">
        <v>78</v>
      </c>
      <c r="E9302" s="1" t="s">
        <v>3447</v>
      </c>
      <c r="F9302" s="1" t="s">
        <v>32900</v>
      </c>
      <c r="G9302" s="1" t="s">
        <v>655</v>
      </c>
      <c r="H9302">
        <v>8950</v>
      </c>
      <c r="I9302" s="1" t="s">
        <v>41</v>
      </c>
      <c r="J9302">
        <v>1</v>
      </c>
    </row>
    <row r="9303" spans="1:10" hidden="1" x14ac:dyDescent="0.25">
      <c r="A9303" s="24" t="str">
        <f t="shared" si="147"/>
        <v>8953ARCELOR (BERTON SICARD)</v>
      </c>
      <c r="B9303" s="1">
        <v>8953</v>
      </c>
      <c r="C9303" s="1" t="s">
        <v>32898</v>
      </c>
      <c r="D9303" s="1" t="s">
        <v>78</v>
      </c>
      <c r="E9303" s="1" t="s">
        <v>3449</v>
      </c>
      <c r="F9303" s="1" t="s">
        <v>32900</v>
      </c>
      <c r="G9303" s="1" t="s">
        <v>655</v>
      </c>
      <c r="H9303">
        <v>8953</v>
      </c>
      <c r="I9303" s="1" t="s">
        <v>41</v>
      </c>
      <c r="J9303">
        <v>1</v>
      </c>
    </row>
    <row r="9304" spans="1:10" hidden="1" x14ac:dyDescent="0.25">
      <c r="A9304" s="24" t="str">
        <f t="shared" si="147"/>
        <v>8965ARCELOR (BERTON SICARD)</v>
      </c>
      <c r="B9304" s="1">
        <v>8965</v>
      </c>
      <c r="C9304" s="1" t="s">
        <v>32898</v>
      </c>
      <c r="D9304" s="1" t="s">
        <v>78</v>
      </c>
      <c r="E9304" s="1" t="s">
        <v>3451</v>
      </c>
      <c r="F9304" s="1" t="s">
        <v>32900</v>
      </c>
      <c r="G9304" s="1" t="s">
        <v>655</v>
      </c>
      <c r="H9304">
        <v>8965</v>
      </c>
      <c r="I9304" s="1" t="s">
        <v>41</v>
      </c>
      <c r="J9304">
        <v>2</v>
      </c>
    </row>
    <row r="9305" spans="1:10" hidden="1" x14ac:dyDescent="0.25">
      <c r="A9305" s="24" t="str">
        <f t="shared" si="147"/>
        <v>8972ARCELOR (BERTON SICARD)</v>
      </c>
      <c r="B9305" s="1">
        <v>8972</v>
      </c>
      <c r="C9305" s="1" t="s">
        <v>32898</v>
      </c>
      <c r="D9305" s="1" t="s">
        <v>78</v>
      </c>
      <c r="E9305" s="1" t="s">
        <v>3452</v>
      </c>
      <c r="F9305" s="1" t="s">
        <v>32900</v>
      </c>
      <c r="G9305" s="1" t="s">
        <v>655</v>
      </c>
      <c r="H9305">
        <v>8972</v>
      </c>
      <c r="I9305" s="1" t="s">
        <v>41</v>
      </c>
      <c r="J9305">
        <v>24</v>
      </c>
    </row>
    <row r="9306" spans="1:10" hidden="1" x14ac:dyDescent="0.25">
      <c r="A9306" s="24" t="str">
        <f t="shared" si="147"/>
        <v>8979ARCELOR (BERTON SICARD)</v>
      </c>
      <c r="B9306" s="1">
        <v>8979</v>
      </c>
      <c r="C9306" s="1" t="s">
        <v>32898</v>
      </c>
      <c r="D9306" s="1" t="s">
        <v>78</v>
      </c>
      <c r="E9306" s="1" t="s">
        <v>3453</v>
      </c>
      <c r="F9306" s="1" t="s">
        <v>32900</v>
      </c>
      <c r="G9306" s="1" t="s">
        <v>655</v>
      </c>
      <c r="H9306">
        <v>8979</v>
      </c>
      <c r="I9306" s="1" t="s">
        <v>41</v>
      </c>
      <c r="J9306">
        <v>1</v>
      </c>
    </row>
    <row r="9307" spans="1:10" hidden="1" x14ac:dyDescent="0.25">
      <c r="A9307" s="24" t="str">
        <f t="shared" si="147"/>
        <v>8990ARCELOR (BERTON SICARD)</v>
      </c>
      <c r="B9307" s="1">
        <v>8990</v>
      </c>
      <c r="C9307" s="1" t="s">
        <v>32898</v>
      </c>
      <c r="D9307" s="1" t="s">
        <v>78</v>
      </c>
      <c r="E9307" s="1" t="s">
        <v>3454</v>
      </c>
      <c r="F9307" s="1" t="s">
        <v>32900</v>
      </c>
      <c r="G9307" s="1" t="s">
        <v>655</v>
      </c>
      <c r="H9307">
        <v>8990</v>
      </c>
      <c r="I9307" s="1" t="s">
        <v>41</v>
      </c>
      <c r="J9307">
        <v>1</v>
      </c>
    </row>
    <row r="9308" spans="1:10" hidden="1" x14ac:dyDescent="0.25">
      <c r="A9308" s="24" t="str">
        <f t="shared" si="147"/>
        <v>8991ARCELOR (BERTON SICARD)</v>
      </c>
      <c r="B9308" s="1">
        <v>8991</v>
      </c>
      <c r="C9308" s="1" t="s">
        <v>32898</v>
      </c>
      <c r="D9308" s="1" t="s">
        <v>78</v>
      </c>
      <c r="E9308" s="1" t="s">
        <v>3455</v>
      </c>
      <c r="F9308" s="1" t="s">
        <v>32900</v>
      </c>
      <c r="G9308" s="1" t="s">
        <v>655</v>
      </c>
      <c r="H9308">
        <v>8991</v>
      </c>
      <c r="I9308" s="1" t="s">
        <v>41</v>
      </c>
      <c r="J9308">
        <v>1</v>
      </c>
    </row>
    <row r="9309" spans="1:10" hidden="1" x14ac:dyDescent="0.25">
      <c r="A9309" s="24" t="str">
        <f t="shared" si="147"/>
        <v>9024ARCELOR (BERTON SICARD)</v>
      </c>
      <c r="B9309" s="1">
        <v>9024</v>
      </c>
      <c r="C9309" s="1" t="s">
        <v>32898</v>
      </c>
      <c r="D9309" s="1" t="s">
        <v>78</v>
      </c>
      <c r="E9309" s="1" t="s">
        <v>2534</v>
      </c>
      <c r="F9309" s="1" t="s">
        <v>32900</v>
      </c>
      <c r="G9309" s="1" t="s">
        <v>655</v>
      </c>
      <c r="H9309">
        <v>9024</v>
      </c>
      <c r="I9309" s="1" t="s">
        <v>41</v>
      </c>
      <c r="J9309">
        <v>1</v>
      </c>
    </row>
    <row r="9310" spans="1:10" hidden="1" x14ac:dyDescent="0.25">
      <c r="A9310" s="24" t="str">
        <f t="shared" si="147"/>
        <v>9025ARCELOR (BERTON SICARD)</v>
      </c>
      <c r="B9310" s="1">
        <v>9025</v>
      </c>
      <c r="C9310" s="1" t="s">
        <v>32898</v>
      </c>
      <c r="D9310" s="1" t="s">
        <v>78</v>
      </c>
      <c r="E9310" s="1" t="s">
        <v>2535</v>
      </c>
      <c r="F9310" s="1" t="s">
        <v>32900</v>
      </c>
      <c r="G9310" s="1" t="s">
        <v>655</v>
      </c>
      <c r="H9310">
        <v>9025</v>
      </c>
      <c r="I9310" s="1" t="s">
        <v>41</v>
      </c>
      <c r="J9310">
        <v>1</v>
      </c>
    </row>
    <row r="9311" spans="1:10" hidden="1" x14ac:dyDescent="0.25">
      <c r="A9311" s="24" t="str">
        <f t="shared" si="147"/>
        <v>9292/4THARCELOR (BERTON SICARD)</v>
      </c>
      <c r="B9311" s="1" t="s">
        <v>1635</v>
      </c>
      <c r="C9311" s="1" t="s">
        <v>32898</v>
      </c>
      <c r="D9311" s="1" t="s">
        <v>168</v>
      </c>
      <c r="E9311" s="1" t="s">
        <v>1625</v>
      </c>
      <c r="F9311" s="1" t="s">
        <v>32900</v>
      </c>
      <c r="G9311" s="1" t="s">
        <v>655</v>
      </c>
      <c r="H9311" t="s">
        <v>1635</v>
      </c>
      <c r="I9311" s="1" t="s">
        <v>41</v>
      </c>
      <c r="J9311">
        <v>4.5999999999999996</v>
      </c>
    </row>
    <row r="9312" spans="1:10" hidden="1" x14ac:dyDescent="0.25">
      <c r="A9312" s="24" t="str">
        <f t="shared" si="147"/>
        <v>9292THARCELOR (BERTON SICARD)</v>
      </c>
      <c r="B9312" s="1" t="s">
        <v>1636</v>
      </c>
      <c r="C9312" s="1" t="s">
        <v>32898</v>
      </c>
      <c r="D9312" s="1" t="s">
        <v>168</v>
      </c>
      <c r="E9312" s="1" t="s">
        <v>1625</v>
      </c>
      <c r="F9312" s="1" t="s">
        <v>32900</v>
      </c>
      <c r="G9312" s="1" t="s">
        <v>655</v>
      </c>
      <c r="H9312" t="s">
        <v>1636</v>
      </c>
      <c r="I9312" s="1" t="s">
        <v>41</v>
      </c>
      <c r="J9312">
        <v>6.5</v>
      </c>
    </row>
    <row r="9313" spans="1:10" hidden="1" x14ac:dyDescent="0.25">
      <c r="A9313" s="24" t="str">
        <f t="shared" si="147"/>
        <v>9294/4THARCELOR (BERTON SICARD)</v>
      </c>
      <c r="B9313" s="1" t="s">
        <v>1637</v>
      </c>
      <c r="C9313" s="1" t="s">
        <v>32898</v>
      </c>
      <c r="D9313" s="1" t="s">
        <v>168</v>
      </c>
      <c r="E9313" s="1" t="s">
        <v>1627</v>
      </c>
      <c r="F9313" s="1" t="s">
        <v>32900</v>
      </c>
      <c r="G9313" s="1" t="s">
        <v>655</v>
      </c>
      <c r="H9313" t="s">
        <v>1637</v>
      </c>
      <c r="I9313" s="1" t="s">
        <v>41</v>
      </c>
      <c r="J9313">
        <v>4.5999999999999996</v>
      </c>
    </row>
    <row r="9314" spans="1:10" hidden="1" x14ac:dyDescent="0.25">
      <c r="A9314" s="24" t="str">
        <f t="shared" si="147"/>
        <v>9294THARCELOR (BERTON SICARD)</v>
      </c>
      <c r="B9314" s="1" t="s">
        <v>1638</v>
      </c>
      <c r="C9314" s="1" t="s">
        <v>32898</v>
      </c>
      <c r="D9314" s="1" t="s">
        <v>168</v>
      </c>
      <c r="E9314" s="1" t="s">
        <v>1627</v>
      </c>
      <c r="F9314" s="1" t="s">
        <v>32900</v>
      </c>
      <c r="G9314" s="1" t="s">
        <v>655</v>
      </c>
      <c r="H9314" t="s">
        <v>1638</v>
      </c>
      <c r="I9314" s="1" t="s">
        <v>41</v>
      </c>
      <c r="J9314">
        <v>6.5</v>
      </c>
    </row>
    <row r="9315" spans="1:10" hidden="1" x14ac:dyDescent="0.25">
      <c r="A9315" s="24" t="str">
        <f t="shared" si="147"/>
        <v>9354ARCELOR (BERTON SICARD)</v>
      </c>
      <c r="B9315" s="1">
        <v>9354</v>
      </c>
      <c r="C9315" s="1" t="s">
        <v>32898</v>
      </c>
      <c r="D9315" s="1" t="s">
        <v>78</v>
      </c>
      <c r="E9315" s="1" t="s">
        <v>1655</v>
      </c>
      <c r="F9315" s="1" t="s">
        <v>32900</v>
      </c>
      <c r="G9315" s="1" t="s">
        <v>655</v>
      </c>
      <c r="H9315">
        <v>9354</v>
      </c>
      <c r="I9315" s="1" t="s">
        <v>41</v>
      </c>
      <c r="J9315">
        <v>6.5</v>
      </c>
    </row>
    <row r="9316" spans="1:10" hidden="1" x14ac:dyDescent="0.25">
      <c r="A9316" s="24" t="str">
        <f t="shared" si="147"/>
        <v>9395ARCELOR (BERTON SICARD)</v>
      </c>
      <c r="B9316" s="1">
        <v>9395</v>
      </c>
      <c r="C9316" s="1" t="s">
        <v>32898</v>
      </c>
      <c r="D9316" s="1" t="s">
        <v>78</v>
      </c>
      <c r="E9316" s="1" t="s">
        <v>2537</v>
      </c>
      <c r="F9316" s="1" t="s">
        <v>32900</v>
      </c>
      <c r="G9316" s="1" t="s">
        <v>655</v>
      </c>
      <c r="H9316">
        <v>9395</v>
      </c>
      <c r="I9316" s="1" t="s">
        <v>41</v>
      </c>
      <c r="J9316">
        <v>6.5</v>
      </c>
    </row>
    <row r="9317" spans="1:10" hidden="1" x14ac:dyDescent="0.25">
      <c r="A9317" s="24" t="str">
        <f t="shared" si="147"/>
        <v>9580ARCELOR (BERTON SICARD)</v>
      </c>
      <c r="B9317" s="1">
        <v>9580</v>
      </c>
      <c r="C9317" s="1" t="s">
        <v>32898</v>
      </c>
      <c r="D9317" s="1" t="s">
        <v>78</v>
      </c>
      <c r="E9317" s="1" t="s">
        <v>2539</v>
      </c>
      <c r="F9317" s="1" t="s">
        <v>32900</v>
      </c>
      <c r="G9317" s="1" t="s">
        <v>655</v>
      </c>
      <c r="H9317">
        <v>9580</v>
      </c>
      <c r="I9317" s="1" t="s">
        <v>41</v>
      </c>
      <c r="J9317">
        <v>8</v>
      </c>
    </row>
    <row r="9318" spans="1:10" hidden="1" x14ac:dyDescent="0.25">
      <c r="A9318" s="24" t="str">
        <f t="shared" si="147"/>
        <v>9581ARCELOR (BERTON SICARD)</v>
      </c>
      <c r="B9318" s="1">
        <v>9581</v>
      </c>
      <c r="C9318" s="1" t="s">
        <v>32898</v>
      </c>
      <c r="D9318" s="1" t="s">
        <v>78</v>
      </c>
      <c r="E9318" s="1" t="s">
        <v>2540</v>
      </c>
      <c r="F9318" s="1" t="s">
        <v>32900</v>
      </c>
      <c r="G9318" s="1" t="s">
        <v>655</v>
      </c>
      <c r="H9318">
        <v>9581</v>
      </c>
      <c r="I9318" s="1" t="s">
        <v>41</v>
      </c>
      <c r="J9318">
        <v>8</v>
      </c>
    </row>
    <row r="9319" spans="1:10" hidden="1" x14ac:dyDescent="0.25">
      <c r="A9319" s="24" t="str">
        <f t="shared" si="147"/>
        <v>9700ARCELOR (BERTON SICARD)</v>
      </c>
      <c r="B9319" s="1">
        <v>9700</v>
      </c>
      <c r="C9319" s="1" t="s">
        <v>32898</v>
      </c>
      <c r="D9319" s="1" t="s">
        <v>78</v>
      </c>
      <c r="E9319" s="1" t="s">
        <v>2542</v>
      </c>
      <c r="F9319" s="1" t="s">
        <v>32900</v>
      </c>
      <c r="G9319" s="1" t="s">
        <v>655</v>
      </c>
      <c r="H9319">
        <v>9700</v>
      </c>
      <c r="I9319" s="1" t="s">
        <v>41</v>
      </c>
      <c r="J9319">
        <v>4</v>
      </c>
    </row>
    <row r="9320" spans="1:10" hidden="1" x14ac:dyDescent="0.25">
      <c r="A9320" s="24" t="str">
        <f t="shared" si="147"/>
        <v>9701ARCELOR (BERTON SICARD)</v>
      </c>
      <c r="B9320" s="1">
        <v>9701</v>
      </c>
      <c r="C9320" s="1" t="s">
        <v>32898</v>
      </c>
      <c r="D9320" s="1" t="s">
        <v>78</v>
      </c>
      <c r="E9320" s="1" t="s">
        <v>2543</v>
      </c>
      <c r="F9320" s="1" t="s">
        <v>32900</v>
      </c>
      <c r="G9320" s="1" t="s">
        <v>655</v>
      </c>
      <c r="H9320">
        <v>9701</v>
      </c>
      <c r="I9320" s="1" t="s">
        <v>41</v>
      </c>
      <c r="J9320">
        <v>4</v>
      </c>
    </row>
    <row r="9321" spans="1:10" hidden="1" x14ac:dyDescent="0.25">
      <c r="A9321" s="24" t="str">
        <f t="shared" si="147"/>
        <v>9702ARCELOR (BERTON SICARD)</v>
      </c>
      <c r="B9321" s="1">
        <v>9702</v>
      </c>
      <c r="C9321" s="1" t="s">
        <v>32898</v>
      </c>
      <c r="D9321" s="1" t="s">
        <v>78</v>
      </c>
      <c r="E9321" s="1" t="s">
        <v>2544</v>
      </c>
      <c r="F9321" s="1" t="s">
        <v>32900</v>
      </c>
      <c r="G9321" s="1" t="s">
        <v>655</v>
      </c>
      <c r="H9321">
        <v>9702</v>
      </c>
      <c r="I9321" s="1" t="s">
        <v>41</v>
      </c>
      <c r="J9321">
        <v>4</v>
      </c>
    </row>
    <row r="9322" spans="1:10" hidden="1" x14ac:dyDescent="0.25">
      <c r="A9322" s="24" t="str">
        <f t="shared" si="147"/>
        <v>9703ARCELOR (BERTON SICARD)</v>
      </c>
      <c r="B9322" s="1">
        <v>9703</v>
      </c>
      <c r="C9322" s="1" t="s">
        <v>32898</v>
      </c>
      <c r="D9322" s="1" t="s">
        <v>78</v>
      </c>
      <c r="E9322" s="1" t="s">
        <v>2545</v>
      </c>
      <c r="F9322" s="1" t="s">
        <v>32900</v>
      </c>
      <c r="G9322" s="1" t="s">
        <v>655</v>
      </c>
      <c r="H9322">
        <v>9703</v>
      </c>
      <c r="I9322" s="1" t="s">
        <v>41</v>
      </c>
      <c r="J9322">
        <v>4</v>
      </c>
    </row>
    <row r="9323" spans="1:10" hidden="1" x14ac:dyDescent="0.25">
      <c r="A9323" s="24" t="str">
        <f t="shared" si="147"/>
        <v>9705ARCELOR (BERTON SICARD)</v>
      </c>
      <c r="B9323" s="1">
        <v>9705</v>
      </c>
      <c r="C9323" s="1" t="s">
        <v>32898</v>
      </c>
      <c r="D9323" s="1" t="s">
        <v>78</v>
      </c>
      <c r="E9323" s="1" t="s">
        <v>3504</v>
      </c>
      <c r="F9323" s="1" t="s">
        <v>32900</v>
      </c>
      <c r="G9323" s="1" t="s">
        <v>655</v>
      </c>
      <c r="H9323">
        <v>9705</v>
      </c>
      <c r="I9323" s="1" t="s">
        <v>41</v>
      </c>
      <c r="J9323">
        <v>8</v>
      </c>
    </row>
    <row r="9324" spans="1:10" hidden="1" x14ac:dyDescent="0.25">
      <c r="A9324" s="24" t="str">
        <f t="shared" si="147"/>
        <v>9707ARCELOR (BERTON SICARD)</v>
      </c>
      <c r="B9324" s="1">
        <v>9707</v>
      </c>
      <c r="C9324" s="1" t="s">
        <v>32898</v>
      </c>
      <c r="D9324" s="1" t="s">
        <v>78</v>
      </c>
      <c r="E9324" s="1" t="s">
        <v>3505</v>
      </c>
      <c r="F9324" s="1" t="s">
        <v>32900</v>
      </c>
      <c r="G9324" s="1" t="s">
        <v>655</v>
      </c>
      <c r="H9324">
        <v>9707</v>
      </c>
      <c r="I9324" s="1" t="s">
        <v>41</v>
      </c>
      <c r="J9324">
        <v>10</v>
      </c>
    </row>
    <row r="9325" spans="1:10" hidden="1" x14ac:dyDescent="0.25">
      <c r="A9325" s="24" t="str">
        <f t="shared" si="147"/>
        <v>9712ARCELOR (BERTON SICARD)</v>
      </c>
      <c r="B9325" s="1">
        <v>9712</v>
      </c>
      <c r="C9325" s="1" t="s">
        <v>32898</v>
      </c>
      <c r="D9325" s="1" t="s">
        <v>78</v>
      </c>
      <c r="E9325" s="1" t="s">
        <v>2546</v>
      </c>
      <c r="F9325" s="1" t="s">
        <v>32900</v>
      </c>
      <c r="G9325" s="1" t="s">
        <v>655</v>
      </c>
      <c r="H9325">
        <v>9712</v>
      </c>
      <c r="I9325" s="1" t="s">
        <v>41</v>
      </c>
      <c r="J9325">
        <v>1</v>
      </c>
    </row>
    <row r="9326" spans="1:10" hidden="1" x14ac:dyDescent="0.25">
      <c r="A9326" s="24" t="str">
        <f t="shared" si="147"/>
        <v>9713ARCELOR (BERTON SICARD)</v>
      </c>
      <c r="B9326" s="1">
        <v>9713</v>
      </c>
      <c r="C9326" s="1" t="s">
        <v>32898</v>
      </c>
      <c r="D9326" s="1" t="s">
        <v>78</v>
      </c>
      <c r="E9326" s="1" t="s">
        <v>2547</v>
      </c>
      <c r="F9326" s="1" t="s">
        <v>32900</v>
      </c>
      <c r="G9326" s="1" t="s">
        <v>655</v>
      </c>
      <c r="H9326">
        <v>9713</v>
      </c>
      <c r="I9326" s="1" t="s">
        <v>41</v>
      </c>
      <c r="J9326">
        <v>1</v>
      </c>
    </row>
    <row r="9327" spans="1:10" hidden="1" x14ac:dyDescent="0.25">
      <c r="A9327" s="24" t="str">
        <f t="shared" si="147"/>
        <v>9719ARCELOR (BERTON SICARD)</v>
      </c>
      <c r="B9327" s="1">
        <v>9719</v>
      </c>
      <c r="C9327" s="1" t="s">
        <v>32898</v>
      </c>
      <c r="D9327" s="1" t="s">
        <v>78</v>
      </c>
      <c r="E9327" s="1" t="s">
        <v>3506</v>
      </c>
      <c r="F9327" s="1" t="s">
        <v>32900</v>
      </c>
      <c r="G9327" s="1" t="s">
        <v>655</v>
      </c>
      <c r="H9327">
        <v>9719</v>
      </c>
      <c r="I9327" s="1" t="s">
        <v>41</v>
      </c>
      <c r="J9327">
        <v>10</v>
      </c>
    </row>
    <row r="9328" spans="1:10" hidden="1" x14ac:dyDescent="0.25">
      <c r="A9328" s="24" t="str">
        <f t="shared" si="147"/>
        <v>9760ARCELOR (BERTON SICARD)</v>
      </c>
      <c r="B9328" s="1">
        <v>9760</v>
      </c>
      <c r="C9328" s="1" t="s">
        <v>32898</v>
      </c>
      <c r="D9328" s="1" t="s">
        <v>78</v>
      </c>
      <c r="E9328" s="1" t="s">
        <v>3507</v>
      </c>
      <c r="F9328" s="1" t="s">
        <v>32900</v>
      </c>
      <c r="G9328" s="1" t="s">
        <v>655</v>
      </c>
      <c r="H9328">
        <v>9760</v>
      </c>
      <c r="I9328" s="1" t="s">
        <v>41</v>
      </c>
      <c r="J9328">
        <v>2</v>
      </c>
    </row>
    <row r="9329" spans="1:10" hidden="1" x14ac:dyDescent="0.25">
      <c r="A9329" s="24" t="str">
        <f t="shared" si="147"/>
        <v>9804ARCELOR (BERTON SICARD)</v>
      </c>
      <c r="B9329" s="1">
        <v>9804</v>
      </c>
      <c r="C9329" s="1" t="s">
        <v>32898</v>
      </c>
      <c r="D9329" s="1" t="s">
        <v>78</v>
      </c>
      <c r="E9329" s="1" t="s">
        <v>2129</v>
      </c>
      <c r="F9329" s="1" t="s">
        <v>32900</v>
      </c>
      <c r="G9329" s="1" t="s">
        <v>655</v>
      </c>
      <c r="H9329">
        <v>9804</v>
      </c>
      <c r="I9329" s="1" t="s">
        <v>41</v>
      </c>
      <c r="J9329">
        <v>1</v>
      </c>
    </row>
    <row r="9330" spans="1:10" hidden="1" x14ac:dyDescent="0.25">
      <c r="A9330" s="24" t="str">
        <f t="shared" si="147"/>
        <v>9838ARCELOR (BERTON SICARD)</v>
      </c>
      <c r="B9330" s="1">
        <v>9838</v>
      </c>
      <c r="C9330" s="1" t="s">
        <v>32898</v>
      </c>
      <c r="D9330" s="1" t="s">
        <v>78</v>
      </c>
      <c r="E9330" s="1" t="s">
        <v>2134</v>
      </c>
      <c r="F9330" s="1" t="s">
        <v>32900</v>
      </c>
      <c r="G9330" s="1" t="s">
        <v>655</v>
      </c>
      <c r="H9330">
        <v>9838</v>
      </c>
      <c r="I9330" s="1" t="s">
        <v>41</v>
      </c>
      <c r="J9330">
        <v>2</v>
      </c>
    </row>
    <row r="9331" spans="1:10" hidden="1" x14ac:dyDescent="0.25">
      <c r="A9331" s="24" t="str">
        <f t="shared" si="147"/>
        <v>9847ARCELOR (BERTON SICARD)</v>
      </c>
      <c r="B9331" s="1">
        <v>9847</v>
      </c>
      <c r="C9331" s="1" t="s">
        <v>32898</v>
      </c>
      <c r="D9331" s="1" t="s">
        <v>78</v>
      </c>
      <c r="E9331" s="1" t="s">
        <v>2265</v>
      </c>
      <c r="F9331" s="1" t="s">
        <v>32900</v>
      </c>
      <c r="G9331" s="1" t="s">
        <v>655</v>
      </c>
      <c r="H9331">
        <v>9847</v>
      </c>
      <c r="I9331" s="1" t="s">
        <v>41</v>
      </c>
      <c r="J9331">
        <v>1</v>
      </c>
    </row>
    <row r="9332" spans="1:10" hidden="1" x14ac:dyDescent="0.25">
      <c r="A9332" s="24" t="str">
        <f t="shared" si="147"/>
        <v>9848ARCELOR (BERTON SICARD)</v>
      </c>
      <c r="B9332" s="1">
        <v>9848</v>
      </c>
      <c r="C9332" s="1" t="s">
        <v>32898</v>
      </c>
      <c r="D9332" s="1" t="s">
        <v>78</v>
      </c>
      <c r="E9332" s="1" t="s">
        <v>2131</v>
      </c>
      <c r="F9332" s="1" t="s">
        <v>32900</v>
      </c>
      <c r="G9332" s="1" t="s">
        <v>655</v>
      </c>
      <c r="H9332">
        <v>9848</v>
      </c>
      <c r="I9332" s="1" t="s">
        <v>41</v>
      </c>
      <c r="J9332">
        <v>1</v>
      </c>
    </row>
    <row r="9333" spans="1:10" hidden="1" x14ac:dyDescent="0.25">
      <c r="A9333" s="24" t="str">
        <f t="shared" si="147"/>
        <v>9849ARCELOR (BERTON SICARD)</v>
      </c>
      <c r="B9333" s="1">
        <v>9849</v>
      </c>
      <c r="C9333" s="1" t="s">
        <v>32898</v>
      </c>
      <c r="D9333" s="1" t="s">
        <v>78</v>
      </c>
      <c r="E9333" s="1" t="s">
        <v>2266</v>
      </c>
      <c r="F9333" s="1" t="s">
        <v>32900</v>
      </c>
      <c r="G9333" s="1" t="s">
        <v>655</v>
      </c>
      <c r="H9333">
        <v>9849</v>
      </c>
      <c r="I9333" s="1" t="s">
        <v>41</v>
      </c>
      <c r="J9333">
        <v>1</v>
      </c>
    </row>
    <row r="9334" spans="1:10" hidden="1" x14ac:dyDescent="0.25">
      <c r="A9334" s="24" t="str">
        <f t="shared" si="147"/>
        <v>9864ARCELOR (BERTON SICARD)</v>
      </c>
      <c r="B9334" s="1">
        <v>9864</v>
      </c>
      <c r="C9334" s="1" t="s">
        <v>32898</v>
      </c>
      <c r="D9334" s="1" t="s">
        <v>78</v>
      </c>
      <c r="E9334" s="1" t="s">
        <v>2267</v>
      </c>
      <c r="F9334" s="1" t="s">
        <v>32900</v>
      </c>
      <c r="G9334" s="1" t="s">
        <v>655</v>
      </c>
      <c r="H9334">
        <v>9864</v>
      </c>
      <c r="I9334" s="1" t="s">
        <v>41</v>
      </c>
      <c r="J9334">
        <v>1</v>
      </c>
    </row>
    <row r="9335" spans="1:10" hidden="1" x14ac:dyDescent="0.25">
      <c r="A9335" s="24" t="str">
        <f t="shared" si="147"/>
        <v>9865ARCELOR (BERTON SICARD)</v>
      </c>
      <c r="B9335" s="1">
        <v>9865</v>
      </c>
      <c r="C9335" s="1" t="s">
        <v>32898</v>
      </c>
      <c r="D9335" s="1" t="s">
        <v>78</v>
      </c>
      <c r="E9335" s="1" t="s">
        <v>2132</v>
      </c>
      <c r="F9335" s="1" t="s">
        <v>32900</v>
      </c>
      <c r="G9335" s="1" t="s">
        <v>655</v>
      </c>
      <c r="H9335">
        <v>9865</v>
      </c>
      <c r="I9335" s="1" t="s">
        <v>41</v>
      </c>
      <c r="J9335">
        <v>1</v>
      </c>
    </row>
    <row r="9336" spans="1:10" hidden="1" x14ac:dyDescent="0.25">
      <c r="A9336" s="24" t="str">
        <f t="shared" si="147"/>
        <v>9882ARCELOR (BERTON SICARD)</v>
      </c>
      <c r="B9336" s="1">
        <v>9882</v>
      </c>
      <c r="C9336" s="1" t="s">
        <v>32898</v>
      </c>
      <c r="D9336" s="1" t="s">
        <v>78</v>
      </c>
      <c r="E9336" s="1" t="s">
        <v>2133</v>
      </c>
      <c r="F9336" s="1" t="s">
        <v>32900</v>
      </c>
      <c r="G9336" s="1" t="s">
        <v>655</v>
      </c>
      <c r="H9336">
        <v>9882</v>
      </c>
      <c r="I9336" s="1" t="s">
        <v>41</v>
      </c>
      <c r="J9336">
        <v>1</v>
      </c>
    </row>
    <row r="9337" spans="1:10" hidden="1" x14ac:dyDescent="0.25">
      <c r="A9337" s="24" t="str">
        <f t="shared" si="147"/>
        <v>9895ARCELOR (BERTON SICARD)</v>
      </c>
      <c r="B9337" s="1">
        <v>9895</v>
      </c>
      <c r="C9337" s="1" t="s">
        <v>32898</v>
      </c>
      <c r="D9337" s="1" t="s">
        <v>78</v>
      </c>
      <c r="E9337" s="1" t="s">
        <v>2135</v>
      </c>
      <c r="F9337" s="1" t="s">
        <v>32900</v>
      </c>
      <c r="G9337" s="1" t="s">
        <v>655</v>
      </c>
      <c r="H9337">
        <v>9895</v>
      </c>
      <c r="I9337" s="1" t="s">
        <v>41</v>
      </c>
      <c r="J9337">
        <v>1</v>
      </c>
    </row>
    <row r="9338" spans="1:10" hidden="1" x14ac:dyDescent="0.25">
      <c r="A9338" s="24" t="str">
        <f t="shared" si="147"/>
        <v>9897ARCELOR (BERTON SICARD)</v>
      </c>
      <c r="B9338" s="1">
        <v>9897</v>
      </c>
      <c r="C9338" s="1" t="s">
        <v>32898</v>
      </c>
      <c r="D9338" s="1" t="s">
        <v>78</v>
      </c>
      <c r="E9338" s="1" t="s">
        <v>2136</v>
      </c>
      <c r="F9338" s="1" t="s">
        <v>32900</v>
      </c>
      <c r="G9338" s="1" t="s">
        <v>655</v>
      </c>
      <c r="H9338">
        <v>9897</v>
      </c>
      <c r="I9338" s="1" t="s">
        <v>41</v>
      </c>
      <c r="J9338">
        <v>1</v>
      </c>
    </row>
    <row r="9339" spans="1:10" hidden="1" x14ac:dyDescent="0.25">
      <c r="A9339" s="24" t="str">
        <f t="shared" si="147"/>
        <v>9934AARCELOR (BERTON SICARD)</v>
      </c>
      <c r="B9339" s="1" t="s">
        <v>2269</v>
      </c>
      <c r="C9339" s="1" t="s">
        <v>32898</v>
      </c>
      <c r="D9339" s="1" t="s">
        <v>78</v>
      </c>
      <c r="E9339" s="1" t="s">
        <v>2270</v>
      </c>
      <c r="F9339" s="1" t="s">
        <v>32900</v>
      </c>
      <c r="G9339" s="1" t="s">
        <v>655</v>
      </c>
      <c r="H9339" t="s">
        <v>2269</v>
      </c>
      <c r="I9339" s="1" t="s">
        <v>41</v>
      </c>
      <c r="J9339">
        <v>1</v>
      </c>
    </row>
    <row r="9340" spans="1:10" hidden="1" x14ac:dyDescent="0.25">
      <c r="A9340" s="24" t="str">
        <f t="shared" si="147"/>
        <v>9935AARCELOR (BERTON SICARD)</v>
      </c>
      <c r="B9340" s="1" t="s">
        <v>2145</v>
      </c>
      <c r="C9340" s="1" t="s">
        <v>32898</v>
      </c>
      <c r="D9340" s="1" t="s">
        <v>78</v>
      </c>
      <c r="E9340" s="1" t="s">
        <v>2146</v>
      </c>
      <c r="F9340" s="1" t="s">
        <v>32900</v>
      </c>
      <c r="G9340" s="1" t="s">
        <v>655</v>
      </c>
      <c r="H9340" t="s">
        <v>2145</v>
      </c>
      <c r="I9340" s="1" t="s">
        <v>41</v>
      </c>
      <c r="J9340">
        <v>1</v>
      </c>
    </row>
    <row r="9341" spans="1:10" hidden="1" x14ac:dyDescent="0.25">
      <c r="A9341" s="24" t="str">
        <f t="shared" si="147"/>
        <v>9936AARCELOR (BERTON SICARD)</v>
      </c>
      <c r="B9341" s="1" t="s">
        <v>2271</v>
      </c>
      <c r="C9341" s="1" t="s">
        <v>32898</v>
      </c>
      <c r="D9341" s="1" t="s">
        <v>78</v>
      </c>
      <c r="E9341" s="1" t="s">
        <v>2272</v>
      </c>
      <c r="F9341" s="1" t="s">
        <v>32900</v>
      </c>
      <c r="G9341" s="1" t="s">
        <v>655</v>
      </c>
      <c r="H9341" t="s">
        <v>2271</v>
      </c>
      <c r="I9341" s="1" t="s">
        <v>41</v>
      </c>
      <c r="J9341">
        <v>1</v>
      </c>
    </row>
    <row r="9342" spans="1:10" hidden="1" x14ac:dyDescent="0.25">
      <c r="A9342" s="24" t="str">
        <f t="shared" si="147"/>
        <v>9937AARCELOR (BERTON SICARD)</v>
      </c>
      <c r="B9342" s="1" t="s">
        <v>2147</v>
      </c>
      <c r="C9342" s="1" t="s">
        <v>32898</v>
      </c>
      <c r="D9342" s="1" t="s">
        <v>78</v>
      </c>
      <c r="E9342" s="1" t="s">
        <v>2148</v>
      </c>
      <c r="F9342" s="1" t="s">
        <v>32900</v>
      </c>
      <c r="G9342" s="1" t="s">
        <v>655</v>
      </c>
      <c r="H9342" t="s">
        <v>2147</v>
      </c>
      <c r="I9342" s="1" t="s">
        <v>41</v>
      </c>
      <c r="J9342">
        <v>1</v>
      </c>
    </row>
    <row r="9343" spans="1:10" hidden="1" x14ac:dyDescent="0.25">
      <c r="A9343" s="24" t="str">
        <f t="shared" si="147"/>
        <v>9960ARCELOR (BERTON SICARD)</v>
      </c>
      <c r="B9343" s="1">
        <v>9960</v>
      </c>
      <c r="C9343" s="1" t="s">
        <v>32898</v>
      </c>
      <c r="D9343" s="1" t="s">
        <v>78</v>
      </c>
      <c r="E9343" s="1" t="s">
        <v>2151</v>
      </c>
      <c r="F9343" s="1" t="s">
        <v>32900</v>
      </c>
      <c r="G9343" s="1" t="s">
        <v>655</v>
      </c>
      <c r="H9343">
        <v>9960</v>
      </c>
      <c r="I9343" s="1" t="s">
        <v>41</v>
      </c>
      <c r="J9343">
        <v>1</v>
      </c>
    </row>
    <row r="9344" spans="1:10" hidden="1" x14ac:dyDescent="0.25">
      <c r="A9344" s="24" t="str">
        <f t="shared" si="147"/>
        <v>9961ARCELOR (BERTON SICARD)</v>
      </c>
      <c r="B9344" s="1">
        <v>9961</v>
      </c>
      <c r="C9344" s="1" t="s">
        <v>32898</v>
      </c>
      <c r="D9344" s="1" t="s">
        <v>78</v>
      </c>
      <c r="E9344" s="1" t="s">
        <v>2152</v>
      </c>
      <c r="F9344" s="1" t="s">
        <v>32900</v>
      </c>
      <c r="G9344" s="1" t="s">
        <v>655</v>
      </c>
      <c r="H9344">
        <v>9961</v>
      </c>
      <c r="I9344" s="1" t="s">
        <v>41</v>
      </c>
      <c r="J9344">
        <v>1</v>
      </c>
    </row>
    <row r="9345" spans="1:10" hidden="1" x14ac:dyDescent="0.25">
      <c r="A9345" s="24" t="str">
        <f t="shared" si="147"/>
        <v>9962ARCELOR (BERTON SICARD)</v>
      </c>
      <c r="B9345" s="1">
        <v>9962</v>
      </c>
      <c r="C9345" s="1" t="s">
        <v>32898</v>
      </c>
      <c r="D9345" s="1" t="s">
        <v>78</v>
      </c>
      <c r="E9345" s="1" t="s">
        <v>2364</v>
      </c>
      <c r="F9345" s="1" t="s">
        <v>32900</v>
      </c>
      <c r="G9345" s="1" t="s">
        <v>655</v>
      </c>
      <c r="H9345">
        <v>9962</v>
      </c>
      <c r="I9345" s="1" t="s">
        <v>41</v>
      </c>
      <c r="J9345">
        <v>1</v>
      </c>
    </row>
    <row r="9346" spans="1:10" hidden="1" x14ac:dyDescent="0.25">
      <c r="A9346" s="24" t="str">
        <f t="shared" si="147"/>
        <v>9963ARCELOR (BERTON SICARD)</v>
      </c>
      <c r="B9346" s="1">
        <v>9963</v>
      </c>
      <c r="C9346" s="1" t="s">
        <v>32898</v>
      </c>
      <c r="D9346" s="1" t="s">
        <v>78</v>
      </c>
      <c r="E9346" s="1" t="s">
        <v>2153</v>
      </c>
      <c r="F9346" s="1" t="s">
        <v>32900</v>
      </c>
      <c r="G9346" s="1" t="s">
        <v>655</v>
      </c>
      <c r="H9346">
        <v>9963</v>
      </c>
      <c r="I9346" s="1" t="s">
        <v>41</v>
      </c>
      <c r="J9346">
        <v>1</v>
      </c>
    </row>
    <row r="9347" spans="1:10" hidden="1" x14ac:dyDescent="0.25">
      <c r="A9347" s="24" t="str">
        <f t="shared" si="147"/>
        <v>40052ARCELOR (BERTON SICARD)</v>
      </c>
      <c r="B9347" s="1">
        <v>40052</v>
      </c>
      <c r="C9347" s="1" t="s">
        <v>32898</v>
      </c>
      <c r="D9347" s="1" t="s">
        <v>78</v>
      </c>
      <c r="E9347" s="1" t="s">
        <v>3552</v>
      </c>
      <c r="F9347" s="1" t="s">
        <v>32900</v>
      </c>
      <c r="G9347" s="1" t="s">
        <v>655</v>
      </c>
      <c r="H9347">
        <v>40052</v>
      </c>
      <c r="I9347" s="1" t="s">
        <v>41</v>
      </c>
      <c r="J9347">
        <v>1</v>
      </c>
    </row>
    <row r="9348" spans="1:10" hidden="1" x14ac:dyDescent="0.25">
      <c r="A9348" s="24" t="str">
        <f t="shared" si="147"/>
        <v>40115ARCELOR (BERTON SICARD)</v>
      </c>
      <c r="B9348" s="1">
        <v>40115</v>
      </c>
      <c r="C9348" s="1" t="s">
        <v>32898</v>
      </c>
      <c r="D9348" s="1" t="s">
        <v>78</v>
      </c>
      <c r="E9348" s="1" t="s">
        <v>2462</v>
      </c>
      <c r="F9348" s="1" t="s">
        <v>32900</v>
      </c>
      <c r="G9348" s="1" t="s">
        <v>655</v>
      </c>
      <c r="H9348">
        <v>40115</v>
      </c>
      <c r="I9348" s="1" t="s">
        <v>41</v>
      </c>
      <c r="J9348">
        <v>1</v>
      </c>
    </row>
    <row r="9349" spans="1:10" hidden="1" x14ac:dyDescent="0.25">
      <c r="A9349" s="24" t="str">
        <f t="shared" si="147"/>
        <v>40116ARCELOR (BERTON SICARD)</v>
      </c>
      <c r="B9349" s="1">
        <v>40116</v>
      </c>
      <c r="C9349" s="1" t="s">
        <v>32898</v>
      </c>
      <c r="D9349" s="1" t="s">
        <v>78</v>
      </c>
      <c r="E9349" s="1" t="s">
        <v>2366</v>
      </c>
      <c r="F9349" s="1" t="s">
        <v>32900</v>
      </c>
      <c r="G9349" s="1" t="s">
        <v>655</v>
      </c>
      <c r="H9349">
        <v>40116</v>
      </c>
      <c r="I9349" s="1" t="s">
        <v>41</v>
      </c>
      <c r="J9349">
        <v>1</v>
      </c>
    </row>
    <row r="9350" spans="1:10" hidden="1" x14ac:dyDescent="0.25">
      <c r="A9350" s="24" t="str">
        <f t="shared" si="147"/>
        <v>40123ARCELOR (BERTON SICARD)</v>
      </c>
      <c r="B9350" s="1">
        <v>40123</v>
      </c>
      <c r="C9350" s="1" t="s">
        <v>32898</v>
      </c>
      <c r="D9350" s="1" t="s">
        <v>78</v>
      </c>
      <c r="E9350" s="1" t="s">
        <v>3563</v>
      </c>
      <c r="F9350" s="1" t="s">
        <v>32900</v>
      </c>
      <c r="G9350" s="1" t="s">
        <v>655</v>
      </c>
      <c r="H9350">
        <v>40123</v>
      </c>
      <c r="I9350" s="1" t="s">
        <v>41</v>
      </c>
      <c r="J9350">
        <v>1</v>
      </c>
    </row>
    <row r="9351" spans="1:10" hidden="1" x14ac:dyDescent="0.25">
      <c r="A9351" s="24" t="str">
        <f t="shared" si="147"/>
        <v>50032ARCELOR (BERTON SICARD)</v>
      </c>
      <c r="B9351" s="1">
        <v>50032</v>
      </c>
      <c r="C9351" s="1" t="s">
        <v>32898</v>
      </c>
      <c r="D9351" s="1" t="s">
        <v>78</v>
      </c>
      <c r="E9351" s="1" t="s">
        <v>3575</v>
      </c>
      <c r="F9351" s="1" t="s">
        <v>32900</v>
      </c>
      <c r="G9351" s="1" t="s">
        <v>655</v>
      </c>
      <c r="H9351">
        <v>50032</v>
      </c>
      <c r="I9351" s="1" t="s">
        <v>41</v>
      </c>
      <c r="J9351">
        <v>1</v>
      </c>
    </row>
    <row r="9352" spans="1:10" hidden="1" x14ac:dyDescent="0.25">
      <c r="A9352" s="24" t="str">
        <f t="shared" si="147"/>
        <v>50034ARCELOR (BERTON SICARD)</v>
      </c>
      <c r="B9352" s="1">
        <v>50034</v>
      </c>
      <c r="C9352" s="1" t="s">
        <v>32898</v>
      </c>
      <c r="D9352" s="1" t="s">
        <v>78</v>
      </c>
      <c r="E9352" s="1" t="s">
        <v>3576</v>
      </c>
      <c r="F9352" s="1" t="s">
        <v>32900</v>
      </c>
      <c r="G9352" s="1" t="s">
        <v>655</v>
      </c>
      <c r="H9352">
        <v>50034</v>
      </c>
      <c r="I9352" s="1" t="s">
        <v>41</v>
      </c>
      <c r="J9352">
        <v>1</v>
      </c>
    </row>
    <row r="9353" spans="1:10" hidden="1" x14ac:dyDescent="0.25">
      <c r="A9353" s="24" t="str">
        <f t="shared" si="147"/>
        <v>50045ARCELOR (BERTON SICARD)</v>
      </c>
      <c r="B9353" s="1">
        <v>50045</v>
      </c>
      <c r="C9353" s="1" t="s">
        <v>32898</v>
      </c>
      <c r="D9353" s="1" t="s">
        <v>78</v>
      </c>
      <c r="E9353" s="1" t="s">
        <v>3577</v>
      </c>
      <c r="F9353" s="1" t="s">
        <v>32900</v>
      </c>
      <c r="G9353" s="1" t="s">
        <v>655</v>
      </c>
      <c r="H9353">
        <v>50045</v>
      </c>
      <c r="I9353" s="1" t="s">
        <v>41</v>
      </c>
      <c r="J9353">
        <v>1</v>
      </c>
    </row>
    <row r="9354" spans="1:10" hidden="1" x14ac:dyDescent="0.25">
      <c r="A9354" s="24" t="str">
        <f t="shared" si="147"/>
        <v>50140ARCELOR (BERTON SICARD)</v>
      </c>
      <c r="B9354" s="1">
        <v>50140</v>
      </c>
      <c r="C9354" s="1" t="s">
        <v>32898</v>
      </c>
      <c r="D9354" s="1" t="s">
        <v>78</v>
      </c>
      <c r="E9354" s="1" t="s">
        <v>3578</v>
      </c>
      <c r="F9354" s="1" t="s">
        <v>32900</v>
      </c>
      <c r="G9354" s="1" t="s">
        <v>655</v>
      </c>
      <c r="H9354">
        <v>50140</v>
      </c>
      <c r="I9354" s="1" t="s">
        <v>41</v>
      </c>
      <c r="J9354">
        <v>1</v>
      </c>
    </row>
    <row r="9355" spans="1:10" hidden="1" x14ac:dyDescent="0.25">
      <c r="A9355" s="24" t="str">
        <f t="shared" si="147"/>
        <v>50153ARCELOR (BERTON SICARD)</v>
      </c>
      <c r="B9355" s="1">
        <v>50153</v>
      </c>
      <c r="C9355" s="1" t="s">
        <v>32898</v>
      </c>
      <c r="D9355" s="1" t="s">
        <v>78</v>
      </c>
      <c r="E9355" s="1" t="s">
        <v>3579</v>
      </c>
      <c r="F9355" s="1" t="s">
        <v>32900</v>
      </c>
      <c r="G9355" s="1" t="s">
        <v>655</v>
      </c>
      <c r="H9355">
        <v>50153</v>
      </c>
      <c r="I9355" s="1" t="s">
        <v>41</v>
      </c>
      <c r="J9355">
        <v>1</v>
      </c>
    </row>
    <row r="9356" spans="1:10" hidden="1" x14ac:dyDescent="0.25">
      <c r="A9356" s="24" t="str">
        <f t="shared" ref="A9356:A9419" si="148">B9356&amp;F9356</f>
        <v>50180ARCELOR (BERTON SICARD)</v>
      </c>
      <c r="B9356" s="1">
        <v>50180</v>
      </c>
      <c r="C9356" s="1" t="s">
        <v>32898</v>
      </c>
      <c r="D9356" s="1" t="s">
        <v>78</v>
      </c>
      <c r="E9356" s="1" t="s">
        <v>3580</v>
      </c>
      <c r="F9356" s="1" t="s">
        <v>32900</v>
      </c>
      <c r="G9356" s="1" t="s">
        <v>655</v>
      </c>
      <c r="H9356">
        <v>50180</v>
      </c>
      <c r="I9356" s="1" t="s">
        <v>41</v>
      </c>
      <c r="J9356">
        <v>1</v>
      </c>
    </row>
    <row r="9357" spans="1:10" hidden="1" x14ac:dyDescent="0.25">
      <c r="A9357" s="24" t="str">
        <f t="shared" si="148"/>
        <v>50181ARCELOR (BERTON SICARD)</v>
      </c>
      <c r="B9357" s="1">
        <v>50181</v>
      </c>
      <c r="C9357" s="1" t="s">
        <v>32898</v>
      </c>
      <c r="D9357" s="1" t="s">
        <v>78</v>
      </c>
      <c r="E9357" s="1" t="s">
        <v>3581</v>
      </c>
      <c r="F9357" s="1" t="s">
        <v>32900</v>
      </c>
      <c r="G9357" s="1" t="s">
        <v>655</v>
      </c>
      <c r="H9357">
        <v>50181</v>
      </c>
      <c r="I9357" s="1" t="s">
        <v>41</v>
      </c>
      <c r="J9357">
        <v>1</v>
      </c>
    </row>
    <row r="9358" spans="1:10" hidden="1" x14ac:dyDescent="0.25">
      <c r="A9358" s="24" t="str">
        <f t="shared" si="148"/>
        <v>50182ARCELOR (BERTON SICARD)</v>
      </c>
      <c r="B9358" s="1">
        <v>50182</v>
      </c>
      <c r="C9358" s="1" t="s">
        <v>32898</v>
      </c>
      <c r="D9358" s="1" t="s">
        <v>78</v>
      </c>
      <c r="E9358" s="1" t="s">
        <v>3582</v>
      </c>
      <c r="F9358" s="1" t="s">
        <v>32900</v>
      </c>
      <c r="G9358" s="1" t="s">
        <v>655</v>
      </c>
      <c r="H9358">
        <v>50182</v>
      </c>
      <c r="I9358" s="1" t="s">
        <v>41</v>
      </c>
      <c r="J9358">
        <v>1</v>
      </c>
    </row>
    <row r="9359" spans="1:10" hidden="1" x14ac:dyDescent="0.25">
      <c r="A9359" s="24" t="str">
        <f t="shared" si="148"/>
        <v>50183ARCELOR (BERTON SICARD)</v>
      </c>
      <c r="B9359" s="1">
        <v>50183</v>
      </c>
      <c r="C9359" s="1" t="s">
        <v>32898</v>
      </c>
      <c r="D9359" s="1" t="s">
        <v>78</v>
      </c>
      <c r="E9359" s="1" t="s">
        <v>3583</v>
      </c>
      <c r="F9359" s="1" t="s">
        <v>32900</v>
      </c>
      <c r="G9359" s="1" t="s">
        <v>655</v>
      </c>
      <c r="H9359">
        <v>50183</v>
      </c>
      <c r="I9359" s="1" t="s">
        <v>41</v>
      </c>
      <c r="J9359">
        <v>1</v>
      </c>
    </row>
    <row r="9360" spans="1:10" hidden="1" x14ac:dyDescent="0.25">
      <c r="A9360" s="24" t="str">
        <f t="shared" si="148"/>
        <v>50191ARCELOR (BERTON SICARD)</v>
      </c>
      <c r="B9360" s="1">
        <v>50191</v>
      </c>
      <c r="C9360" s="1" t="s">
        <v>32898</v>
      </c>
      <c r="D9360" s="1" t="s">
        <v>78</v>
      </c>
      <c r="E9360" s="1" t="s">
        <v>3590</v>
      </c>
      <c r="F9360" s="1" t="s">
        <v>32900</v>
      </c>
      <c r="G9360" s="1" t="s">
        <v>655</v>
      </c>
      <c r="H9360">
        <v>50191</v>
      </c>
      <c r="I9360" s="1" t="s">
        <v>41</v>
      </c>
      <c r="J9360">
        <v>1</v>
      </c>
    </row>
    <row r="9361" spans="1:10" hidden="1" x14ac:dyDescent="0.25">
      <c r="A9361" s="24" t="str">
        <f t="shared" si="148"/>
        <v>50192ARCELOR (BERTON SICARD)</v>
      </c>
      <c r="B9361" s="1">
        <v>50192</v>
      </c>
      <c r="C9361" s="1" t="s">
        <v>32898</v>
      </c>
      <c r="D9361" s="1" t="s">
        <v>78</v>
      </c>
      <c r="E9361" s="1" t="s">
        <v>3591</v>
      </c>
      <c r="F9361" s="1" t="s">
        <v>32900</v>
      </c>
      <c r="G9361" s="1" t="s">
        <v>655</v>
      </c>
      <c r="H9361">
        <v>50192</v>
      </c>
      <c r="I9361" s="1" t="s">
        <v>41</v>
      </c>
      <c r="J9361">
        <v>1</v>
      </c>
    </row>
    <row r="9362" spans="1:10" hidden="1" x14ac:dyDescent="0.25">
      <c r="A9362" s="24" t="str">
        <f t="shared" si="148"/>
        <v>50193ARCELOR (BERTON SICARD)</v>
      </c>
      <c r="B9362" s="1">
        <v>50193</v>
      </c>
      <c r="C9362" s="1" t="s">
        <v>32898</v>
      </c>
      <c r="D9362" s="1" t="s">
        <v>78</v>
      </c>
      <c r="E9362" s="1" t="s">
        <v>3591</v>
      </c>
      <c r="F9362" s="1" t="s">
        <v>32900</v>
      </c>
      <c r="G9362" s="1" t="s">
        <v>655</v>
      </c>
      <c r="H9362">
        <v>50193</v>
      </c>
      <c r="I9362" s="1" t="s">
        <v>41</v>
      </c>
      <c r="J9362">
        <v>1</v>
      </c>
    </row>
    <row r="9363" spans="1:10" hidden="1" x14ac:dyDescent="0.25">
      <c r="A9363" s="24" t="str">
        <f t="shared" si="148"/>
        <v>50194ARCELOR (BERTON SICARD)</v>
      </c>
      <c r="B9363" s="1">
        <v>50194</v>
      </c>
      <c r="C9363" s="1" t="s">
        <v>32898</v>
      </c>
      <c r="D9363" s="1" t="s">
        <v>78</v>
      </c>
      <c r="E9363" s="1" t="s">
        <v>3591</v>
      </c>
      <c r="F9363" s="1" t="s">
        <v>32900</v>
      </c>
      <c r="G9363" s="1" t="s">
        <v>655</v>
      </c>
      <c r="H9363">
        <v>50194</v>
      </c>
      <c r="I9363" s="1" t="s">
        <v>41</v>
      </c>
      <c r="J9363">
        <v>1</v>
      </c>
    </row>
    <row r="9364" spans="1:10" hidden="1" x14ac:dyDescent="0.25">
      <c r="A9364" s="24" t="str">
        <f t="shared" si="148"/>
        <v>50195ARCELOR (BERTON SICARD)</v>
      </c>
      <c r="B9364" s="1">
        <v>50195</v>
      </c>
      <c r="C9364" s="1" t="s">
        <v>32898</v>
      </c>
      <c r="D9364" s="1" t="s">
        <v>78</v>
      </c>
      <c r="E9364" s="1" t="s">
        <v>3591</v>
      </c>
      <c r="F9364" s="1" t="s">
        <v>32900</v>
      </c>
      <c r="G9364" s="1" t="s">
        <v>655</v>
      </c>
      <c r="H9364">
        <v>50195</v>
      </c>
      <c r="I9364" s="1" t="s">
        <v>41</v>
      </c>
      <c r="J9364">
        <v>1</v>
      </c>
    </row>
    <row r="9365" spans="1:10" hidden="1" x14ac:dyDescent="0.25">
      <c r="A9365" s="24" t="str">
        <f t="shared" si="148"/>
        <v>50198ARCELOR (BERTON SICARD)</v>
      </c>
      <c r="B9365" s="1">
        <v>50198</v>
      </c>
      <c r="C9365" s="1" t="s">
        <v>32898</v>
      </c>
      <c r="D9365" s="1" t="s">
        <v>78</v>
      </c>
      <c r="E9365" s="1" t="s">
        <v>3594</v>
      </c>
      <c r="F9365" s="1" t="s">
        <v>32900</v>
      </c>
      <c r="G9365" s="1" t="s">
        <v>655</v>
      </c>
      <c r="H9365">
        <v>50198</v>
      </c>
      <c r="I9365" s="1" t="s">
        <v>41</v>
      </c>
      <c r="J9365">
        <v>1</v>
      </c>
    </row>
    <row r="9366" spans="1:10" hidden="1" x14ac:dyDescent="0.25">
      <c r="A9366" s="24" t="str">
        <f t="shared" si="148"/>
        <v>50199ARCELOR (BERTON SICARD)</v>
      </c>
      <c r="B9366" s="1">
        <v>50199</v>
      </c>
      <c r="C9366" s="1" t="s">
        <v>32898</v>
      </c>
      <c r="D9366" s="1" t="s">
        <v>78</v>
      </c>
      <c r="E9366" s="1" t="s">
        <v>3595</v>
      </c>
      <c r="F9366" s="1" t="s">
        <v>32900</v>
      </c>
      <c r="G9366" s="1" t="s">
        <v>655</v>
      </c>
      <c r="H9366">
        <v>50199</v>
      </c>
      <c r="I9366" s="1" t="s">
        <v>41</v>
      </c>
      <c r="J9366">
        <v>1</v>
      </c>
    </row>
    <row r="9367" spans="1:10" hidden="1" x14ac:dyDescent="0.25">
      <c r="A9367" s="24" t="str">
        <f t="shared" si="148"/>
        <v>55068ARCELOR (BERTON SICARD)</v>
      </c>
      <c r="B9367" s="1">
        <v>55068</v>
      </c>
      <c r="C9367" s="1" t="s">
        <v>32898</v>
      </c>
      <c r="D9367" s="1" t="s">
        <v>78</v>
      </c>
      <c r="E9367" s="1" t="s">
        <v>3598</v>
      </c>
      <c r="F9367" s="1" t="s">
        <v>32900</v>
      </c>
      <c r="G9367" s="1" t="s">
        <v>655</v>
      </c>
      <c r="H9367">
        <v>55068</v>
      </c>
      <c r="I9367" s="1" t="s">
        <v>41</v>
      </c>
      <c r="J9367">
        <v>1</v>
      </c>
    </row>
    <row r="9368" spans="1:10" hidden="1" x14ac:dyDescent="0.25">
      <c r="A9368" s="24" t="str">
        <f t="shared" si="148"/>
        <v>55069ARCELOR (BERTON SICARD)</v>
      </c>
      <c r="B9368" s="1">
        <v>55069</v>
      </c>
      <c r="C9368" s="1" t="s">
        <v>32898</v>
      </c>
      <c r="D9368" s="1" t="s">
        <v>78</v>
      </c>
      <c r="E9368" s="1" t="s">
        <v>3577</v>
      </c>
      <c r="F9368" s="1" t="s">
        <v>32900</v>
      </c>
      <c r="G9368" s="1" t="s">
        <v>655</v>
      </c>
      <c r="H9368">
        <v>55069</v>
      </c>
      <c r="I9368" s="1" t="s">
        <v>41</v>
      </c>
      <c r="J9368">
        <v>1</v>
      </c>
    </row>
    <row r="9369" spans="1:10" hidden="1" x14ac:dyDescent="0.25">
      <c r="A9369" s="24" t="str">
        <f t="shared" si="148"/>
        <v>55086ARCELOR (BERTON SICARD)</v>
      </c>
      <c r="B9369" s="1">
        <v>55086</v>
      </c>
      <c r="C9369" s="1" t="s">
        <v>32898</v>
      </c>
      <c r="D9369" s="1" t="s">
        <v>78</v>
      </c>
      <c r="E9369" s="1" t="s">
        <v>3599</v>
      </c>
      <c r="F9369" s="1" t="s">
        <v>32900</v>
      </c>
      <c r="G9369" s="1" t="s">
        <v>655</v>
      </c>
      <c r="H9369">
        <v>55086</v>
      </c>
      <c r="I9369" s="1" t="s">
        <v>41</v>
      </c>
      <c r="J9369">
        <v>1</v>
      </c>
    </row>
    <row r="9370" spans="1:10" hidden="1" x14ac:dyDescent="0.25">
      <c r="A9370" s="24" t="str">
        <f t="shared" si="148"/>
        <v>55098ARCELOR (BERTON SICARD)</v>
      </c>
      <c r="B9370" s="1">
        <v>55098</v>
      </c>
      <c r="C9370" s="1" t="s">
        <v>32898</v>
      </c>
      <c r="D9370" s="1" t="s">
        <v>78</v>
      </c>
      <c r="E9370" s="1" t="s">
        <v>3603</v>
      </c>
      <c r="F9370" s="1" t="s">
        <v>32900</v>
      </c>
      <c r="G9370" s="1" t="s">
        <v>655</v>
      </c>
      <c r="H9370">
        <v>55098</v>
      </c>
      <c r="I9370" s="1" t="s">
        <v>41</v>
      </c>
      <c r="J9370">
        <v>1</v>
      </c>
    </row>
    <row r="9371" spans="1:10" hidden="1" x14ac:dyDescent="0.25">
      <c r="A9371" s="24" t="str">
        <f t="shared" si="148"/>
        <v>55100ARCELOR (BERTON SICARD)</v>
      </c>
      <c r="B9371" s="1">
        <v>55100</v>
      </c>
      <c r="C9371" s="1" t="s">
        <v>32898</v>
      </c>
      <c r="D9371" s="1" t="s">
        <v>78</v>
      </c>
      <c r="E9371" s="1" t="s">
        <v>3605</v>
      </c>
      <c r="F9371" s="1" t="s">
        <v>32900</v>
      </c>
      <c r="G9371" s="1" t="s">
        <v>655</v>
      </c>
      <c r="H9371">
        <v>55100</v>
      </c>
      <c r="I9371" s="1" t="s">
        <v>41</v>
      </c>
      <c r="J9371">
        <v>1</v>
      </c>
    </row>
    <row r="9372" spans="1:10" hidden="1" x14ac:dyDescent="0.25">
      <c r="A9372" s="24" t="str">
        <f t="shared" si="148"/>
        <v>55132ARCELOR (BERTON SICARD)</v>
      </c>
      <c r="B9372" s="1">
        <v>55132</v>
      </c>
      <c r="C9372" s="1" t="s">
        <v>32898</v>
      </c>
      <c r="D9372" s="1" t="s">
        <v>78</v>
      </c>
      <c r="E9372" s="1" t="s">
        <v>3606</v>
      </c>
      <c r="F9372" s="1" t="s">
        <v>32900</v>
      </c>
      <c r="G9372" s="1" t="s">
        <v>655</v>
      </c>
      <c r="H9372">
        <v>55132</v>
      </c>
      <c r="I9372" s="1" t="s">
        <v>41</v>
      </c>
      <c r="J9372">
        <v>1</v>
      </c>
    </row>
    <row r="9373" spans="1:10" hidden="1" x14ac:dyDescent="0.25">
      <c r="A9373" s="24" t="str">
        <f t="shared" si="148"/>
        <v>55133ARCELOR (BERTON SICARD)</v>
      </c>
      <c r="B9373" s="1">
        <v>55133</v>
      </c>
      <c r="C9373" s="1" t="s">
        <v>32898</v>
      </c>
      <c r="D9373" s="1" t="s">
        <v>78</v>
      </c>
      <c r="E9373" s="1" t="s">
        <v>3607</v>
      </c>
      <c r="F9373" s="1" t="s">
        <v>32900</v>
      </c>
      <c r="G9373" s="1" t="s">
        <v>655</v>
      </c>
      <c r="H9373">
        <v>55133</v>
      </c>
      <c r="I9373" s="1" t="s">
        <v>41</v>
      </c>
      <c r="J9373">
        <v>1</v>
      </c>
    </row>
    <row r="9374" spans="1:10" hidden="1" x14ac:dyDescent="0.25">
      <c r="A9374" s="24" t="str">
        <f t="shared" si="148"/>
        <v>55156ARCELOR (BERTON SICARD)</v>
      </c>
      <c r="B9374" s="1">
        <v>55156</v>
      </c>
      <c r="C9374" s="1" t="s">
        <v>32898</v>
      </c>
      <c r="D9374" s="1" t="s">
        <v>78</v>
      </c>
      <c r="E9374" s="1" t="s">
        <v>3608</v>
      </c>
      <c r="F9374" s="1" t="s">
        <v>32900</v>
      </c>
      <c r="G9374" s="1" t="s">
        <v>655</v>
      </c>
      <c r="H9374">
        <v>55156</v>
      </c>
      <c r="I9374" s="1" t="s">
        <v>41</v>
      </c>
      <c r="J9374">
        <v>1</v>
      </c>
    </row>
    <row r="9375" spans="1:10" hidden="1" x14ac:dyDescent="0.25">
      <c r="A9375" s="24" t="str">
        <f t="shared" si="148"/>
        <v>55158ARCELOR (BERTON SICARD)</v>
      </c>
      <c r="B9375" s="1">
        <v>55158</v>
      </c>
      <c r="C9375" s="1" t="s">
        <v>32898</v>
      </c>
      <c r="D9375" s="1" t="s">
        <v>78</v>
      </c>
      <c r="E9375" s="1" t="s">
        <v>3609</v>
      </c>
      <c r="F9375" s="1" t="s">
        <v>32900</v>
      </c>
      <c r="G9375" s="1" t="s">
        <v>655</v>
      </c>
      <c r="H9375">
        <v>55158</v>
      </c>
      <c r="I9375" s="1" t="s">
        <v>41</v>
      </c>
      <c r="J9375">
        <v>1</v>
      </c>
    </row>
    <row r="9376" spans="1:10" hidden="1" x14ac:dyDescent="0.25">
      <c r="A9376" s="24" t="str">
        <f t="shared" si="148"/>
        <v>58100ARCELOR (BERTON SICARD)</v>
      </c>
      <c r="B9376" s="1">
        <v>58100</v>
      </c>
      <c r="C9376" s="1" t="s">
        <v>32898</v>
      </c>
      <c r="D9376" s="1" t="s">
        <v>78</v>
      </c>
      <c r="E9376" s="1" t="s">
        <v>3613</v>
      </c>
      <c r="F9376" s="1" t="s">
        <v>32900</v>
      </c>
      <c r="G9376" s="1" t="s">
        <v>655</v>
      </c>
      <c r="H9376">
        <v>58100</v>
      </c>
      <c r="I9376" s="1" t="s">
        <v>41</v>
      </c>
      <c r="J9376">
        <v>1</v>
      </c>
    </row>
    <row r="9377" spans="1:10" hidden="1" x14ac:dyDescent="0.25">
      <c r="A9377" s="24" t="str">
        <f t="shared" si="148"/>
        <v>58106ARCELOR (BERTON SICARD)</v>
      </c>
      <c r="B9377" s="1">
        <v>58106</v>
      </c>
      <c r="C9377" s="1" t="s">
        <v>32898</v>
      </c>
      <c r="D9377" s="1" t="s">
        <v>78</v>
      </c>
      <c r="E9377" s="1" t="s">
        <v>3614</v>
      </c>
      <c r="F9377" s="1" t="s">
        <v>32900</v>
      </c>
      <c r="G9377" s="1" t="s">
        <v>655</v>
      </c>
      <c r="H9377">
        <v>58106</v>
      </c>
      <c r="I9377" s="1" t="s">
        <v>41</v>
      </c>
      <c r="J9377">
        <v>1</v>
      </c>
    </row>
    <row r="9378" spans="1:10" hidden="1" x14ac:dyDescent="0.25">
      <c r="A9378" s="24" t="str">
        <f t="shared" si="148"/>
        <v>58106AARCELOR (BERTON SICARD)</v>
      </c>
      <c r="B9378" s="1" t="s">
        <v>3615</v>
      </c>
      <c r="C9378" s="1" t="s">
        <v>32898</v>
      </c>
      <c r="D9378" s="1" t="s">
        <v>78</v>
      </c>
      <c r="E9378" s="1" t="s">
        <v>3616</v>
      </c>
      <c r="F9378" s="1" t="s">
        <v>32900</v>
      </c>
      <c r="G9378" s="1" t="s">
        <v>655</v>
      </c>
      <c r="H9378" t="s">
        <v>3615</v>
      </c>
      <c r="I9378" s="1" t="s">
        <v>41</v>
      </c>
      <c r="J9378">
        <v>1</v>
      </c>
    </row>
    <row r="9379" spans="1:10" hidden="1" x14ac:dyDescent="0.25">
      <c r="A9379" s="24" t="str">
        <f t="shared" si="148"/>
        <v>58107ARCELOR (BERTON SICARD)</v>
      </c>
      <c r="B9379" s="1">
        <v>58107</v>
      </c>
      <c r="C9379" s="1" t="s">
        <v>32898</v>
      </c>
      <c r="D9379" s="1" t="s">
        <v>78</v>
      </c>
      <c r="E9379" s="1" t="s">
        <v>3617</v>
      </c>
      <c r="F9379" s="1" t="s">
        <v>32900</v>
      </c>
      <c r="G9379" s="1" t="s">
        <v>655</v>
      </c>
      <c r="H9379">
        <v>58107</v>
      </c>
      <c r="I9379" s="1" t="s">
        <v>41</v>
      </c>
      <c r="J9379">
        <v>1</v>
      </c>
    </row>
    <row r="9380" spans="1:10" hidden="1" x14ac:dyDescent="0.25">
      <c r="A9380" s="24" t="str">
        <f t="shared" si="148"/>
        <v>58107-50ARCELOR (BERTON SICARD)</v>
      </c>
      <c r="B9380" s="1" t="s">
        <v>3628</v>
      </c>
      <c r="C9380" s="1" t="s">
        <v>32898</v>
      </c>
      <c r="D9380" s="1" t="s">
        <v>78</v>
      </c>
      <c r="E9380" s="1" t="s">
        <v>3629</v>
      </c>
      <c r="F9380" s="1" t="s">
        <v>32900</v>
      </c>
      <c r="G9380" s="1" t="s">
        <v>655</v>
      </c>
      <c r="H9380" t="s">
        <v>3628</v>
      </c>
      <c r="I9380" s="1" t="s">
        <v>41</v>
      </c>
      <c r="J9380">
        <v>1</v>
      </c>
    </row>
    <row r="9381" spans="1:10" hidden="1" x14ac:dyDescent="0.25">
      <c r="A9381" s="24" t="str">
        <f t="shared" si="148"/>
        <v>58108ARCELOR (BERTON SICARD)</v>
      </c>
      <c r="B9381" s="1">
        <v>58108</v>
      </c>
      <c r="C9381" s="1" t="s">
        <v>32898</v>
      </c>
      <c r="D9381" s="1" t="s">
        <v>78</v>
      </c>
      <c r="E9381" s="1" t="s">
        <v>3630</v>
      </c>
      <c r="F9381" s="1" t="s">
        <v>32900</v>
      </c>
      <c r="G9381" s="1" t="s">
        <v>655</v>
      </c>
      <c r="H9381">
        <v>58108</v>
      </c>
      <c r="I9381" s="1" t="s">
        <v>41</v>
      </c>
      <c r="J9381">
        <v>1</v>
      </c>
    </row>
    <row r="9382" spans="1:10" hidden="1" x14ac:dyDescent="0.25">
      <c r="A9382" s="24" t="str">
        <f t="shared" si="148"/>
        <v>58111ARCELOR (BERTON SICARD)</v>
      </c>
      <c r="B9382" s="1">
        <v>58111</v>
      </c>
      <c r="C9382" s="1" t="s">
        <v>32898</v>
      </c>
      <c r="D9382" s="1" t="s">
        <v>78</v>
      </c>
      <c r="E9382" s="1" t="s">
        <v>3632</v>
      </c>
      <c r="F9382" s="1" t="s">
        <v>32900</v>
      </c>
      <c r="G9382" s="1" t="s">
        <v>655</v>
      </c>
      <c r="H9382">
        <v>58111</v>
      </c>
      <c r="I9382" s="1" t="s">
        <v>41</v>
      </c>
      <c r="J9382">
        <v>1</v>
      </c>
    </row>
    <row r="9383" spans="1:10" hidden="1" x14ac:dyDescent="0.25">
      <c r="A9383" s="24" t="str">
        <f t="shared" si="148"/>
        <v>58114ARCELOR (BERTON SICARD)</v>
      </c>
      <c r="B9383" s="1">
        <v>58114</v>
      </c>
      <c r="C9383" s="1" t="s">
        <v>32898</v>
      </c>
      <c r="D9383" s="1" t="s">
        <v>78</v>
      </c>
      <c r="E9383" s="1" t="s">
        <v>3633</v>
      </c>
      <c r="F9383" s="1" t="s">
        <v>32900</v>
      </c>
      <c r="G9383" s="1" t="s">
        <v>655</v>
      </c>
      <c r="H9383">
        <v>58114</v>
      </c>
      <c r="I9383" s="1" t="s">
        <v>41</v>
      </c>
      <c r="J9383">
        <v>1</v>
      </c>
    </row>
    <row r="9384" spans="1:10" hidden="1" x14ac:dyDescent="0.25">
      <c r="A9384" s="24" t="str">
        <f t="shared" si="148"/>
        <v>58115ARCELOR (BERTON SICARD)</v>
      </c>
      <c r="B9384" s="1">
        <v>58115</v>
      </c>
      <c r="C9384" s="1" t="s">
        <v>32898</v>
      </c>
      <c r="D9384" s="1" t="s">
        <v>78</v>
      </c>
      <c r="E9384" s="1" t="s">
        <v>3634</v>
      </c>
      <c r="F9384" s="1" t="s">
        <v>32900</v>
      </c>
      <c r="G9384" s="1" t="s">
        <v>655</v>
      </c>
      <c r="H9384">
        <v>58115</v>
      </c>
      <c r="I9384" s="1" t="s">
        <v>41</v>
      </c>
      <c r="J9384">
        <v>1</v>
      </c>
    </row>
    <row r="9385" spans="1:10" hidden="1" x14ac:dyDescent="0.25">
      <c r="A9385" s="24" t="str">
        <f t="shared" si="148"/>
        <v>58116ARCELOR (BERTON SICARD)</v>
      </c>
      <c r="B9385" s="1">
        <v>58116</v>
      </c>
      <c r="C9385" s="1" t="s">
        <v>32898</v>
      </c>
      <c r="D9385" s="1" t="s">
        <v>78</v>
      </c>
      <c r="E9385" s="1" t="s">
        <v>3635</v>
      </c>
      <c r="F9385" s="1" t="s">
        <v>32900</v>
      </c>
      <c r="G9385" s="1" t="s">
        <v>655</v>
      </c>
      <c r="H9385">
        <v>58116</v>
      </c>
      <c r="I9385" s="1" t="s">
        <v>41</v>
      </c>
      <c r="J9385">
        <v>1</v>
      </c>
    </row>
    <row r="9386" spans="1:10" hidden="1" x14ac:dyDescent="0.25">
      <c r="A9386" s="24" t="str">
        <f t="shared" si="148"/>
        <v>59116ARCELOR (BERTON SICARD)</v>
      </c>
      <c r="B9386" s="1">
        <v>59116</v>
      </c>
      <c r="C9386" s="1" t="s">
        <v>32898</v>
      </c>
      <c r="D9386" s="1" t="s">
        <v>78</v>
      </c>
      <c r="E9386" s="1" t="s">
        <v>3637</v>
      </c>
      <c r="F9386" s="1" t="s">
        <v>32900</v>
      </c>
      <c r="G9386" s="1" t="s">
        <v>655</v>
      </c>
      <c r="H9386">
        <v>59116</v>
      </c>
      <c r="I9386" s="1" t="s">
        <v>41</v>
      </c>
      <c r="J9386">
        <v>1</v>
      </c>
    </row>
    <row r="9387" spans="1:10" hidden="1" x14ac:dyDescent="0.25">
      <c r="A9387" s="24" t="str">
        <f t="shared" si="148"/>
        <v>59117ARCELOR (BERTON SICARD)</v>
      </c>
      <c r="B9387" s="1">
        <v>59117</v>
      </c>
      <c r="C9387" s="1" t="s">
        <v>32898</v>
      </c>
      <c r="D9387" s="1" t="s">
        <v>78</v>
      </c>
      <c r="E9387" s="1" t="s">
        <v>3638</v>
      </c>
      <c r="F9387" s="1" t="s">
        <v>32900</v>
      </c>
      <c r="G9387" s="1" t="s">
        <v>655</v>
      </c>
      <c r="H9387">
        <v>59117</v>
      </c>
      <c r="I9387" s="1" t="s">
        <v>41</v>
      </c>
      <c r="J9387">
        <v>1</v>
      </c>
    </row>
    <row r="9388" spans="1:10" hidden="1" x14ac:dyDescent="0.25">
      <c r="A9388" s="24" t="str">
        <f t="shared" si="148"/>
        <v>59118ARCELOR (BERTON SICARD)</v>
      </c>
      <c r="B9388" s="1">
        <v>59118</v>
      </c>
      <c r="C9388" s="1" t="s">
        <v>32898</v>
      </c>
      <c r="D9388" s="1" t="s">
        <v>78</v>
      </c>
      <c r="E9388" s="1" t="s">
        <v>3639</v>
      </c>
      <c r="F9388" s="1" t="s">
        <v>32900</v>
      </c>
      <c r="G9388" s="1" t="s">
        <v>655</v>
      </c>
      <c r="H9388">
        <v>59118</v>
      </c>
      <c r="I9388" s="1" t="s">
        <v>41</v>
      </c>
      <c r="J9388">
        <v>1</v>
      </c>
    </row>
    <row r="9389" spans="1:10" hidden="1" x14ac:dyDescent="0.25">
      <c r="A9389" s="24" t="str">
        <f t="shared" si="148"/>
        <v>59130ARCELOR (BERTON SICARD)</v>
      </c>
      <c r="B9389" s="1">
        <v>59130</v>
      </c>
      <c r="C9389" s="1" t="s">
        <v>32898</v>
      </c>
      <c r="D9389" s="1" t="s">
        <v>78</v>
      </c>
      <c r="E9389" s="1" t="s">
        <v>3641</v>
      </c>
      <c r="F9389" s="1" t="s">
        <v>32900</v>
      </c>
      <c r="G9389" s="1" t="s">
        <v>655</v>
      </c>
      <c r="H9389">
        <v>59130</v>
      </c>
      <c r="I9389" s="1" t="s">
        <v>41</v>
      </c>
      <c r="J9389">
        <v>1</v>
      </c>
    </row>
    <row r="9390" spans="1:10" hidden="1" x14ac:dyDescent="0.25">
      <c r="A9390" s="24" t="str">
        <f t="shared" si="148"/>
        <v>59162BARCELOR (BERTON SICARD)</v>
      </c>
      <c r="B9390" s="1" t="s">
        <v>3642</v>
      </c>
      <c r="C9390" s="1" t="s">
        <v>32898</v>
      </c>
      <c r="D9390" s="1" t="s">
        <v>78</v>
      </c>
      <c r="E9390" s="1" t="s">
        <v>3643</v>
      </c>
      <c r="F9390" s="1" t="s">
        <v>32900</v>
      </c>
      <c r="G9390" s="1" t="s">
        <v>655</v>
      </c>
      <c r="H9390" t="s">
        <v>3642</v>
      </c>
      <c r="I9390" s="1" t="s">
        <v>41</v>
      </c>
      <c r="J9390">
        <v>1</v>
      </c>
    </row>
    <row r="9391" spans="1:10" hidden="1" x14ac:dyDescent="0.25">
      <c r="A9391" s="24" t="str">
        <f t="shared" si="148"/>
        <v>59163ARCELOR (BERTON SICARD)</v>
      </c>
      <c r="B9391" s="1">
        <v>59163</v>
      </c>
      <c r="C9391" s="1" t="s">
        <v>32898</v>
      </c>
      <c r="D9391" s="1" t="s">
        <v>78</v>
      </c>
      <c r="E9391" s="1" t="s">
        <v>3644</v>
      </c>
      <c r="F9391" s="1" t="s">
        <v>32900</v>
      </c>
      <c r="G9391" s="1" t="s">
        <v>655</v>
      </c>
      <c r="H9391">
        <v>59163</v>
      </c>
      <c r="I9391" s="1" t="s">
        <v>41</v>
      </c>
      <c r="J9391">
        <v>1</v>
      </c>
    </row>
    <row r="9392" spans="1:10" hidden="1" x14ac:dyDescent="0.25">
      <c r="A9392" s="24" t="str">
        <f t="shared" si="148"/>
        <v>59165ARCELOR (BERTON SICARD)</v>
      </c>
      <c r="B9392" s="1">
        <v>59165</v>
      </c>
      <c r="C9392" s="1" t="s">
        <v>32898</v>
      </c>
      <c r="D9392" s="1" t="s">
        <v>78</v>
      </c>
      <c r="E9392" s="1" t="s">
        <v>3645</v>
      </c>
      <c r="F9392" s="1" t="s">
        <v>32900</v>
      </c>
      <c r="G9392" s="1" t="s">
        <v>655</v>
      </c>
      <c r="H9392">
        <v>59165</v>
      </c>
      <c r="I9392" s="1" t="s">
        <v>41</v>
      </c>
      <c r="J9392">
        <v>1</v>
      </c>
    </row>
    <row r="9393" spans="1:10" hidden="1" x14ac:dyDescent="0.25">
      <c r="A9393" s="24" t="str">
        <f t="shared" si="148"/>
        <v>59166ARCELOR (BERTON SICARD)</v>
      </c>
      <c r="B9393" s="1">
        <v>59166</v>
      </c>
      <c r="C9393" s="1" t="s">
        <v>32898</v>
      </c>
      <c r="D9393" s="1" t="s">
        <v>78</v>
      </c>
      <c r="E9393" s="1" t="s">
        <v>3648</v>
      </c>
      <c r="F9393" s="1" t="s">
        <v>32900</v>
      </c>
      <c r="G9393" s="1" t="s">
        <v>655</v>
      </c>
      <c r="H9393">
        <v>59166</v>
      </c>
      <c r="I9393" s="1" t="s">
        <v>41</v>
      </c>
      <c r="J9393">
        <v>1</v>
      </c>
    </row>
    <row r="9394" spans="1:10" hidden="1" x14ac:dyDescent="0.25">
      <c r="A9394" s="24" t="str">
        <f t="shared" si="148"/>
        <v>59167ARCELOR (BERTON SICARD)</v>
      </c>
      <c r="B9394" s="1">
        <v>59167</v>
      </c>
      <c r="C9394" s="1" t="s">
        <v>32898</v>
      </c>
      <c r="D9394" s="1" t="s">
        <v>78</v>
      </c>
      <c r="E9394" s="1" t="s">
        <v>3649</v>
      </c>
      <c r="F9394" s="1" t="s">
        <v>32900</v>
      </c>
      <c r="G9394" s="1" t="s">
        <v>655</v>
      </c>
      <c r="H9394">
        <v>59167</v>
      </c>
      <c r="I9394" s="1" t="s">
        <v>41</v>
      </c>
      <c r="J9394">
        <v>1</v>
      </c>
    </row>
    <row r="9395" spans="1:10" hidden="1" x14ac:dyDescent="0.25">
      <c r="A9395" s="24" t="str">
        <f t="shared" si="148"/>
        <v>160003ARCELOR (BERTON SICARD)</v>
      </c>
      <c r="B9395" s="1">
        <v>160003</v>
      </c>
      <c r="C9395" s="1" t="s">
        <v>32898</v>
      </c>
      <c r="D9395" s="1" t="s">
        <v>78</v>
      </c>
      <c r="E9395" s="1" t="s">
        <v>2369</v>
      </c>
      <c r="F9395" s="1" t="s">
        <v>32900</v>
      </c>
      <c r="G9395" s="1" t="s">
        <v>655</v>
      </c>
      <c r="H9395">
        <v>160003</v>
      </c>
      <c r="I9395" s="1" t="s">
        <v>41</v>
      </c>
      <c r="J9395">
        <v>1</v>
      </c>
    </row>
    <row r="9396" spans="1:10" hidden="1" x14ac:dyDescent="0.25">
      <c r="A9396" s="24" t="str">
        <f t="shared" si="148"/>
        <v>160008ARCELOR (BERTON SICARD)</v>
      </c>
      <c r="B9396" s="1">
        <v>160008</v>
      </c>
      <c r="C9396" s="1" t="s">
        <v>32898</v>
      </c>
      <c r="D9396" s="1" t="s">
        <v>78</v>
      </c>
      <c r="E9396" s="1" t="s">
        <v>3663</v>
      </c>
      <c r="F9396" s="1" t="s">
        <v>32900</v>
      </c>
      <c r="G9396" s="1" t="s">
        <v>655</v>
      </c>
      <c r="H9396">
        <v>160008</v>
      </c>
      <c r="I9396" s="1" t="s">
        <v>41</v>
      </c>
      <c r="J9396">
        <v>1</v>
      </c>
    </row>
    <row r="9397" spans="1:10" hidden="1" x14ac:dyDescent="0.25">
      <c r="A9397" s="24" t="str">
        <f t="shared" si="148"/>
        <v>160009ARCELOR (BERTON SICARD)</v>
      </c>
      <c r="B9397" s="1">
        <v>160009</v>
      </c>
      <c r="C9397" s="1" t="s">
        <v>32898</v>
      </c>
      <c r="D9397" s="1" t="s">
        <v>78</v>
      </c>
      <c r="E9397" s="1" t="s">
        <v>3664</v>
      </c>
      <c r="F9397" s="1" t="s">
        <v>32900</v>
      </c>
      <c r="G9397" s="1" t="s">
        <v>655</v>
      </c>
      <c r="H9397">
        <v>160009</v>
      </c>
      <c r="I9397" s="1" t="s">
        <v>41</v>
      </c>
      <c r="J9397">
        <v>1</v>
      </c>
    </row>
    <row r="9398" spans="1:10" hidden="1" x14ac:dyDescent="0.25">
      <c r="A9398" s="24" t="str">
        <f t="shared" si="148"/>
        <v>160011ARCELOR (BERTON SICARD)</v>
      </c>
      <c r="B9398" s="1">
        <v>160011</v>
      </c>
      <c r="C9398" s="1" t="s">
        <v>32898</v>
      </c>
      <c r="D9398" s="1" t="s">
        <v>78</v>
      </c>
      <c r="E9398" s="1" t="s">
        <v>2371</v>
      </c>
      <c r="F9398" s="1" t="s">
        <v>32900</v>
      </c>
      <c r="G9398" s="1" t="s">
        <v>655</v>
      </c>
      <c r="H9398">
        <v>160011</v>
      </c>
      <c r="I9398" s="1" t="s">
        <v>41</v>
      </c>
      <c r="J9398">
        <v>1</v>
      </c>
    </row>
    <row r="9399" spans="1:10" hidden="1" x14ac:dyDescent="0.25">
      <c r="A9399" s="24" t="str">
        <f t="shared" si="148"/>
        <v>160012ARCELOR (BERTON SICARD)</v>
      </c>
      <c r="B9399" s="1">
        <v>160012</v>
      </c>
      <c r="C9399" s="1" t="s">
        <v>32898</v>
      </c>
      <c r="D9399" s="1" t="s">
        <v>78</v>
      </c>
      <c r="E9399" s="1" t="s">
        <v>2372</v>
      </c>
      <c r="F9399" s="1" t="s">
        <v>32900</v>
      </c>
      <c r="G9399" s="1" t="s">
        <v>655</v>
      </c>
      <c r="H9399">
        <v>160012</v>
      </c>
      <c r="I9399" s="1" t="s">
        <v>41</v>
      </c>
      <c r="J9399">
        <v>1</v>
      </c>
    </row>
    <row r="9400" spans="1:10" hidden="1" x14ac:dyDescent="0.25">
      <c r="A9400" s="24" t="str">
        <f t="shared" si="148"/>
        <v>160013ARCELOR (BERTON SICARD)</v>
      </c>
      <c r="B9400" s="1">
        <v>160013</v>
      </c>
      <c r="C9400" s="1" t="s">
        <v>32898</v>
      </c>
      <c r="D9400" s="1" t="s">
        <v>78</v>
      </c>
      <c r="E9400" s="1" t="s">
        <v>2373</v>
      </c>
      <c r="F9400" s="1" t="s">
        <v>32900</v>
      </c>
      <c r="G9400" s="1" t="s">
        <v>655</v>
      </c>
      <c r="H9400">
        <v>160013</v>
      </c>
      <c r="I9400" s="1" t="s">
        <v>41</v>
      </c>
      <c r="J9400">
        <v>1</v>
      </c>
    </row>
    <row r="9401" spans="1:10" hidden="1" x14ac:dyDescent="0.25">
      <c r="A9401" s="24" t="str">
        <f t="shared" si="148"/>
        <v>160014ARCELOR (BERTON SICARD)</v>
      </c>
      <c r="B9401" s="1">
        <v>160014</v>
      </c>
      <c r="C9401" s="1" t="s">
        <v>32898</v>
      </c>
      <c r="D9401" s="1" t="s">
        <v>78</v>
      </c>
      <c r="E9401" s="1" t="s">
        <v>2374</v>
      </c>
      <c r="F9401" s="1" t="s">
        <v>32900</v>
      </c>
      <c r="G9401" s="1" t="s">
        <v>655</v>
      </c>
      <c r="H9401">
        <v>160014</v>
      </c>
      <c r="I9401" s="1" t="s">
        <v>41</v>
      </c>
      <c r="J9401">
        <v>1</v>
      </c>
    </row>
    <row r="9402" spans="1:10" hidden="1" x14ac:dyDescent="0.25">
      <c r="A9402" s="24" t="str">
        <f t="shared" si="148"/>
        <v>160015ARCELOR (BERTON SICARD)</v>
      </c>
      <c r="B9402" s="1">
        <v>160015</v>
      </c>
      <c r="C9402" s="1" t="s">
        <v>32898</v>
      </c>
      <c r="D9402" s="1" t="s">
        <v>78</v>
      </c>
      <c r="E9402" s="1" t="s">
        <v>2375</v>
      </c>
      <c r="F9402" s="1" t="s">
        <v>32900</v>
      </c>
      <c r="G9402" s="1" t="s">
        <v>655</v>
      </c>
      <c r="H9402">
        <v>160015</v>
      </c>
      <c r="I9402" s="1" t="s">
        <v>41</v>
      </c>
      <c r="J9402">
        <v>1</v>
      </c>
    </row>
    <row r="9403" spans="1:10" hidden="1" x14ac:dyDescent="0.25">
      <c r="A9403" s="24" t="str">
        <f t="shared" si="148"/>
        <v>160016ARCELOR (BERTON SICARD)</v>
      </c>
      <c r="B9403" s="1">
        <v>160016</v>
      </c>
      <c r="C9403" s="1" t="s">
        <v>32898</v>
      </c>
      <c r="D9403" s="1" t="s">
        <v>78</v>
      </c>
      <c r="E9403" s="1" t="s">
        <v>2376</v>
      </c>
      <c r="F9403" s="1" t="s">
        <v>32900</v>
      </c>
      <c r="G9403" s="1" t="s">
        <v>655</v>
      </c>
      <c r="H9403">
        <v>160016</v>
      </c>
      <c r="I9403" s="1" t="s">
        <v>41</v>
      </c>
      <c r="J9403">
        <v>1</v>
      </c>
    </row>
    <row r="9404" spans="1:10" hidden="1" x14ac:dyDescent="0.25">
      <c r="A9404" s="24" t="str">
        <f t="shared" si="148"/>
        <v>410044NARCELOR (BERTON SICARD)</v>
      </c>
      <c r="B9404" s="1" t="s">
        <v>1720</v>
      </c>
      <c r="C9404" s="1" t="s">
        <v>32898</v>
      </c>
      <c r="D9404" s="1" t="s">
        <v>78</v>
      </c>
      <c r="E9404" s="1" t="s">
        <v>1721</v>
      </c>
      <c r="F9404" s="1" t="s">
        <v>32900</v>
      </c>
      <c r="G9404" s="1" t="s">
        <v>655</v>
      </c>
      <c r="H9404" t="s">
        <v>1720</v>
      </c>
      <c r="I9404" s="1" t="s">
        <v>41</v>
      </c>
      <c r="J9404">
        <v>6.5</v>
      </c>
    </row>
    <row r="9405" spans="1:10" hidden="1" x14ac:dyDescent="0.25">
      <c r="A9405" s="24" t="str">
        <f t="shared" si="148"/>
        <v>413040BLARCELOR (BERTON SICARD)</v>
      </c>
      <c r="B9405" s="1" t="s">
        <v>2380</v>
      </c>
      <c r="C9405" s="1" t="s">
        <v>32898</v>
      </c>
      <c r="D9405" s="1" t="s">
        <v>78</v>
      </c>
      <c r="E9405" s="1" t="s">
        <v>2381</v>
      </c>
      <c r="F9405" s="1" t="s">
        <v>32900</v>
      </c>
      <c r="G9405" s="1" t="s">
        <v>655</v>
      </c>
      <c r="H9405" t="s">
        <v>2380</v>
      </c>
      <c r="I9405" s="1" t="s">
        <v>41</v>
      </c>
      <c r="J9405">
        <v>6.5</v>
      </c>
    </row>
    <row r="9406" spans="1:10" hidden="1" x14ac:dyDescent="0.25">
      <c r="A9406" s="24" t="str">
        <f t="shared" si="148"/>
        <v>413040NRARCELOR (BERTON SICARD)</v>
      </c>
      <c r="B9406" s="1" t="s">
        <v>2155</v>
      </c>
      <c r="C9406" s="1" t="s">
        <v>32898</v>
      </c>
      <c r="D9406" s="1" t="s">
        <v>78</v>
      </c>
      <c r="E9406" s="1" t="s">
        <v>2156</v>
      </c>
      <c r="F9406" s="1" t="s">
        <v>32900</v>
      </c>
      <c r="G9406" s="1" t="s">
        <v>655</v>
      </c>
      <c r="H9406" t="s">
        <v>2155</v>
      </c>
      <c r="I9406" s="1" t="s">
        <v>41</v>
      </c>
      <c r="J9406">
        <v>6.5</v>
      </c>
    </row>
    <row r="9407" spans="1:10" hidden="1" x14ac:dyDescent="0.25">
      <c r="A9407" s="24" t="str">
        <f t="shared" si="148"/>
        <v>413041BLARCELOR (BERTON SICARD)</v>
      </c>
      <c r="B9407" s="1" t="s">
        <v>2382</v>
      </c>
      <c r="C9407" s="1" t="s">
        <v>32898</v>
      </c>
      <c r="D9407" s="1" t="s">
        <v>78</v>
      </c>
      <c r="E9407" s="1" t="s">
        <v>2383</v>
      </c>
      <c r="F9407" s="1" t="s">
        <v>32900</v>
      </c>
      <c r="G9407" s="1" t="s">
        <v>655</v>
      </c>
      <c r="H9407" t="s">
        <v>2382</v>
      </c>
      <c r="I9407" s="1" t="s">
        <v>41</v>
      </c>
      <c r="J9407">
        <v>6.5</v>
      </c>
    </row>
    <row r="9408" spans="1:10" hidden="1" x14ac:dyDescent="0.25">
      <c r="A9408" s="24" t="str">
        <f t="shared" si="148"/>
        <v>413041NRARCELOR (BERTON SICARD)</v>
      </c>
      <c r="B9408" s="1" t="s">
        <v>2157</v>
      </c>
      <c r="C9408" s="1" t="s">
        <v>32898</v>
      </c>
      <c r="D9408" s="1" t="s">
        <v>78</v>
      </c>
      <c r="E9408" s="1" t="s">
        <v>2158</v>
      </c>
      <c r="F9408" s="1" t="s">
        <v>32900</v>
      </c>
      <c r="G9408" s="1" t="s">
        <v>655</v>
      </c>
      <c r="H9408" t="s">
        <v>2157</v>
      </c>
      <c r="I9408" s="1" t="s">
        <v>41</v>
      </c>
      <c r="J9408">
        <v>6.5</v>
      </c>
    </row>
    <row r="9409" spans="1:10" hidden="1" x14ac:dyDescent="0.25">
      <c r="A9409" s="24" t="str">
        <f t="shared" si="148"/>
        <v>413042BLARCELOR (BERTON SICARD)</v>
      </c>
      <c r="B9409" s="1" t="s">
        <v>2384</v>
      </c>
      <c r="C9409" s="1" t="s">
        <v>32898</v>
      </c>
      <c r="D9409" s="1" t="s">
        <v>78</v>
      </c>
      <c r="E9409" s="1" t="s">
        <v>2385</v>
      </c>
      <c r="F9409" s="1" t="s">
        <v>32900</v>
      </c>
      <c r="G9409" s="1" t="s">
        <v>655</v>
      </c>
      <c r="H9409" t="s">
        <v>2384</v>
      </c>
      <c r="I9409" s="1" t="s">
        <v>41</v>
      </c>
      <c r="J9409">
        <v>6.5</v>
      </c>
    </row>
    <row r="9410" spans="1:10" hidden="1" x14ac:dyDescent="0.25">
      <c r="A9410" s="24" t="str">
        <f t="shared" si="148"/>
        <v>413042NRARCELOR (BERTON SICARD)</v>
      </c>
      <c r="B9410" s="1" t="s">
        <v>2159</v>
      </c>
      <c r="C9410" s="1" t="s">
        <v>32898</v>
      </c>
      <c r="D9410" s="1" t="s">
        <v>78</v>
      </c>
      <c r="E9410" s="1" t="s">
        <v>2160</v>
      </c>
      <c r="F9410" s="1" t="s">
        <v>32900</v>
      </c>
      <c r="G9410" s="1" t="s">
        <v>655</v>
      </c>
      <c r="H9410" t="s">
        <v>2159</v>
      </c>
      <c r="I9410" s="1" t="s">
        <v>41</v>
      </c>
      <c r="J9410">
        <v>6.5</v>
      </c>
    </row>
    <row r="9411" spans="1:10" hidden="1" x14ac:dyDescent="0.25">
      <c r="A9411" s="24" t="str">
        <f t="shared" si="148"/>
        <v>413043BLARCELOR (BERTON SICARD)</v>
      </c>
      <c r="B9411" s="1" t="s">
        <v>2386</v>
      </c>
      <c r="C9411" s="1" t="s">
        <v>32898</v>
      </c>
      <c r="D9411" s="1" t="s">
        <v>78</v>
      </c>
      <c r="E9411" s="1" t="s">
        <v>2387</v>
      </c>
      <c r="F9411" s="1" t="s">
        <v>32900</v>
      </c>
      <c r="G9411" s="1" t="s">
        <v>655</v>
      </c>
      <c r="H9411" t="s">
        <v>2386</v>
      </c>
      <c r="I9411" s="1" t="s">
        <v>41</v>
      </c>
      <c r="J9411">
        <v>6.5</v>
      </c>
    </row>
    <row r="9412" spans="1:10" hidden="1" x14ac:dyDescent="0.25">
      <c r="A9412" s="24" t="str">
        <f t="shared" si="148"/>
        <v>413043NRARCELOR (BERTON SICARD)</v>
      </c>
      <c r="B9412" s="1" t="s">
        <v>2161</v>
      </c>
      <c r="C9412" s="1" t="s">
        <v>32898</v>
      </c>
      <c r="D9412" s="1" t="s">
        <v>78</v>
      </c>
      <c r="E9412" s="1" t="s">
        <v>2162</v>
      </c>
      <c r="F9412" s="1" t="s">
        <v>32900</v>
      </c>
      <c r="G9412" s="1" t="s">
        <v>655</v>
      </c>
      <c r="H9412" t="s">
        <v>2161</v>
      </c>
      <c r="I9412" s="1" t="s">
        <v>41</v>
      </c>
      <c r="J9412">
        <v>6.5</v>
      </c>
    </row>
    <row r="9413" spans="1:10" hidden="1" x14ac:dyDescent="0.25">
      <c r="A9413" s="24" t="str">
        <f t="shared" si="148"/>
        <v>413050BLARCELOR (BERTON SICARD)</v>
      </c>
      <c r="B9413" s="1" t="s">
        <v>2388</v>
      </c>
      <c r="C9413" s="1" t="s">
        <v>32898</v>
      </c>
      <c r="D9413" s="1" t="s">
        <v>78</v>
      </c>
      <c r="E9413" s="1" t="s">
        <v>2389</v>
      </c>
      <c r="F9413" s="1" t="s">
        <v>32900</v>
      </c>
      <c r="G9413" s="1" t="s">
        <v>655</v>
      </c>
      <c r="H9413" t="s">
        <v>2388</v>
      </c>
      <c r="I9413" s="1" t="s">
        <v>41</v>
      </c>
      <c r="J9413">
        <v>6.5</v>
      </c>
    </row>
    <row r="9414" spans="1:10" hidden="1" x14ac:dyDescent="0.25">
      <c r="A9414" s="24" t="str">
        <f t="shared" si="148"/>
        <v>413050NRARCELOR (BERTON SICARD)</v>
      </c>
      <c r="B9414" s="1" t="s">
        <v>2164</v>
      </c>
      <c r="C9414" s="1" t="s">
        <v>32898</v>
      </c>
      <c r="D9414" s="1" t="s">
        <v>78</v>
      </c>
      <c r="E9414" s="1" t="s">
        <v>2165</v>
      </c>
      <c r="F9414" s="1" t="s">
        <v>32900</v>
      </c>
      <c r="G9414" s="1" t="s">
        <v>655</v>
      </c>
      <c r="H9414" t="s">
        <v>2164</v>
      </c>
      <c r="I9414" s="1" t="s">
        <v>41</v>
      </c>
      <c r="J9414">
        <v>6.5</v>
      </c>
    </row>
    <row r="9415" spans="1:10" hidden="1" x14ac:dyDescent="0.25">
      <c r="A9415" s="24" t="str">
        <f t="shared" si="148"/>
        <v>413063BLARCELOR (BERTON SICARD)</v>
      </c>
      <c r="B9415" s="1" t="s">
        <v>2390</v>
      </c>
      <c r="C9415" s="1" t="s">
        <v>32898</v>
      </c>
      <c r="D9415" s="1" t="s">
        <v>78</v>
      </c>
      <c r="E9415" s="1" t="s">
        <v>2391</v>
      </c>
      <c r="F9415" s="1" t="s">
        <v>32900</v>
      </c>
      <c r="G9415" s="1" t="s">
        <v>655</v>
      </c>
      <c r="H9415" t="s">
        <v>2390</v>
      </c>
      <c r="I9415" s="1" t="s">
        <v>41</v>
      </c>
      <c r="J9415">
        <v>6.5</v>
      </c>
    </row>
    <row r="9416" spans="1:10" hidden="1" x14ac:dyDescent="0.25">
      <c r="A9416" s="24" t="str">
        <f t="shared" si="148"/>
        <v>413063NRARCELOR (BERTON SICARD)</v>
      </c>
      <c r="B9416" s="1" t="s">
        <v>2166</v>
      </c>
      <c r="C9416" s="1" t="s">
        <v>32898</v>
      </c>
      <c r="D9416" s="1" t="s">
        <v>78</v>
      </c>
      <c r="E9416" s="1" t="s">
        <v>2167</v>
      </c>
      <c r="F9416" s="1" t="s">
        <v>32900</v>
      </c>
      <c r="G9416" s="1" t="s">
        <v>655</v>
      </c>
      <c r="H9416" t="s">
        <v>2166</v>
      </c>
      <c r="I9416" s="1" t="s">
        <v>41</v>
      </c>
      <c r="J9416">
        <v>6.5</v>
      </c>
    </row>
    <row r="9417" spans="1:10" hidden="1" x14ac:dyDescent="0.25">
      <c r="A9417" s="24" t="str">
        <f t="shared" si="148"/>
        <v>413064BLARCELOR (BERTON SICARD)</v>
      </c>
      <c r="B9417" s="1" t="s">
        <v>2392</v>
      </c>
      <c r="C9417" s="1" t="s">
        <v>32898</v>
      </c>
      <c r="D9417" s="1" t="s">
        <v>78</v>
      </c>
      <c r="E9417" s="1" t="s">
        <v>2393</v>
      </c>
      <c r="F9417" s="1" t="s">
        <v>32900</v>
      </c>
      <c r="G9417" s="1" t="s">
        <v>655</v>
      </c>
      <c r="H9417" t="s">
        <v>2392</v>
      </c>
      <c r="I9417" s="1" t="s">
        <v>41</v>
      </c>
      <c r="J9417">
        <v>6.5</v>
      </c>
    </row>
    <row r="9418" spans="1:10" hidden="1" x14ac:dyDescent="0.25">
      <c r="A9418" s="24" t="str">
        <f t="shared" si="148"/>
        <v>413064NRARCELOR (BERTON SICARD)</v>
      </c>
      <c r="B9418" s="1" t="s">
        <v>2168</v>
      </c>
      <c r="C9418" s="1" t="s">
        <v>32898</v>
      </c>
      <c r="D9418" s="1" t="s">
        <v>78</v>
      </c>
      <c r="E9418" s="1" t="s">
        <v>2169</v>
      </c>
      <c r="F9418" s="1" t="s">
        <v>32900</v>
      </c>
      <c r="G9418" s="1" t="s">
        <v>655</v>
      </c>
      <c r="H9418" t="s">
        <v>2168</v>
      </c>
      <c r="I9418" s="1" t="s">
        <v>41</v>
      </c>
      <c r="J9418">
        <v>6.5</v>
      </c>
    </row>
    <row r="9419" spans="1:10" hidden="1" x14ac:dyDescent="0.25">
      <c r="A9419" s="24" t="str">
        <f t="shared" si="148"/>
        <v>413067NRARCELOR (BERTON SICARD)</v>
      </c>
      <c r="B9419" s="1" t="s">
        <v>2170</v>
      </c>
      <c r="C9419" s="1" t="s">
        <v>32898</v>
      </c>
      <c r="D9419" s="1" t="s">
        <v>78</v>
      </c>
      <c r="E9419" s="1" t="s">
        <v>2171</v>
      </c>
      <c r="F9419" s="1" t="s">
        <v>32900</v>
      </c>
      <c r="G9419" s="1" t="s">
        <v>655</v>
      </c>
      <c r="H9419" t="s">
        <v>2170</v>
      </c>
      <c r="I9419" s="1" t="s">
        <v>41</v>
      </c>
      <c r="J9419">
        <v>6.5</v>
      </c>
    </row>
    <row r="9420" spans="1:10" hidden="1" x14ac:dyDescent="0.25">
      <c r="A9420" s="24" t="str">
        <f t="shared" ref="A9420:A9483" si="149">B9420&amp;F9420</f>
        <v>413069BLARCELOR (BERTON SICARD)</v>
      </c>
      <c r="B9420" s="1" t="s">
        <v>2394</v>
      </c>
      <c r="C9420" s="1" t="s">
        <v>32898</v>
      </c>
      <c r="D9420" s="1" t="s">
        <v>78</v>
      </c>
      <c r="E9420" s="1" t="s">
        <v>2395</v>
      </c>
      <c r="F9420" s="1" t="s">
        <v>32900</v>
      </c>
      <c r="G9420" s="1" t="s">
        <v>655</v>
      </c>
      <c r="H9420" t="s">
        <v>2394</v>
      </c>
      <c r="I9420" s="1" t="s">
        <v>41</v>
      </c>
      <c r="J9420">
        <v>6.5</v>
      </c>
    </row>
    <row r="9421" spans="1:10" hidden="1" x14ac:dyDescent="0.25">
      <c r="A9421" s="24" t="str">
        <f t="shared" si="149"/>
        <v>413069NRARCELOR (BERTON SICARD)</v>
      </c>
      <c r="B9421" s="1" t="s">
        <v>2463</v>
      </c>
      <c r="C9421" s="1" t="s">
        <v>32898</v>
      </c>
      <c r="D9421" s="1" t="s">
        <v>78</v>
      </c>
      <c r="E9421" s="1" t="s">
        <v>2464</v>
      </c>
      <c r="F9421" s="1" t="s">
        <v>32900</v>
      </c>
      <c r="G9421" s="1" t="s">
        <v>655</v>
      </c>
      <c r="H9421" t="s">
        <v>2463</v>
      </c>
      <c r="I9421" s="1" t="s">
        <v>41</v>
      </c>
      <c r="J9421">
        <v>6.5</v>
      </c>
    </row>
    <row r="9422" spans="1:10" hidden="1" x14ac:dyDescent="0.25">
      <c r="A9422" s="24" t="str">
        <f t="shared" si="149"/>
        <v>413077ARCELOR (BERTON SICARD)</v>
      </c>
      <c r="B9422" s="1">
        <v>413077</v>
      </c>
      <c r="C9422" s="1" t="s">
        <v>32898</v>
      </c>
      <c r="D9422" s="1" t="s">
        <v>78</v>
      </c>
      <c r="E9422" s="1" t="s">
        <v>1704</v>
      </c>
      <c r="F9422" s="1" t="s">
        <v>32900</v>
      </c>
      <c r="G9422" s="1" t="s">
        <v>655</v>
      </c>
      <c r="H9422">
        <v>413077</v>
      </c>
      <c r="I9422" s="1" t="s">
        <v>41</v>
      </c>
      <c r="J9422">
        <v>6.5</v>
      </c>
    </row>
    <row r="9423" spans="1:10" hidden="1" x14ac:dyDescent="0.25">
      <c r="A9423" s="24" t="str">
        <f t="shared" si="149"/>
        <v>413079ARCELOR (BERTON SICARD)</v>
      </c>
      <c r="B9423" s="1">
        <v>413079</v>
      </c>
      <c r="C9423" s="1" t="s">
        <v>32898</v>
      </c>
      <c r="D9423" s="1" t="s">
        <v>78</v>
      </c>
      <c r="E9423" s="1" t="s">
        <v>1243</v>
      </c>
      <c r="F9423" s="1" t="s">
        <v>32900</v>
      </c>
      <c r="G9423" s="1" t="s">
        <v>655</v>
      </c>
      <c r="H9423">
        <v>413079</v>
      </c>
      <c r="I9423" s="1" t="s">
        <v>41</v>
      </c>
      <c r="J9423">
        <v>6.5</v>
      </c>
    </row>
    <row r="9424" spans="1:10" hidden="1" x14ac:dyDescent="0.25">
      <c r="A9424" s="24" t="str">
        <f t="shared" si="149"/>
        <v>413090ARCELOR (BERTON SICARD)</v>
      </c>
      <c r="B9424" s="1">
        <v>413090</v>
      </c>
      <c r="C9424" s="1" t="s">
        <v>32898</v>
      </c>
      <c r="D9424" s="1" t="s">
        <v>78</v>
      </c>
      <c r="E9424" s="1" t="s">
        <v>1776</v>
      </c>
      <c r="F9424" s="1" t="s">
        <v>32900</v>
      </c>
      <c r="G9424" s="1" t="s">
        <v>655</v>
      </c>
      <c r="H9424">
        <v>413090</v>
      </c>
      <c r="I9424" s="1" t="s">
        <v>41</v>
      </c>
      <c r="J9424">
        <v>6.5</v>
      </c>
    </row>
    <row r="9425" spans="1:10" hidden="1" x14ac:dyDescent="0.25">
      <c r="A9425" s="24" t="str">
        <f t="shared" si="149"/>
        <v>413091ARCELOR (BERTON SICARD)</v>
      </c>
      <c r="B9425" s="1">
        <v>413091</v>
      </c>
      <c r="C9425" s="1" t="s">
        <v>32898</v>
      </c>
      <c r="D9425" s="1" t="s">
        <v>78</v>
      </c>
      <c r="E9425" s="1" t="s">
        <v>1777</v>
      </c>
      <c r="F9425" s="1" t="s">
        <v>32900</v>
      </c>
      <c r="G9425" s="1" t="s">
        <v>655</v>
      </c>
      <c r="H9425">
        <v>413091</v>
      </c>
      <c r="I9425" s="1" t="s">
        <v>41</v>
      </c>
      <c r="J9425">
        <v>6.5</v>
      </c>
    </row>
    <row r="9426" spans="1:10" hidden="1" x14ac:dyDescent="0.25">
      <c r="A9426" s="24" t="str">
        <f t="shared" si="149"/>
        <v>420001ARCELOR (BERTON SICARD)</v>
      </c>
      <c r="B9426" s="1">
        <v>420001</v>
      </c>
      <c r="C9426" s="1" t="s">
        <v>32898</v>
      </c>
      <c r="D9426" s="1" t="s">
        <v>78</v>
      </c>
      <c r="E9426" s="1" t="s">
        <v>1778</v>
      </c>
      <c r="F9426" s="1" t="s">
        <v>32900</v>
      </c>
      <c r="G9426" s="1" t="s">
        <v>655</v>
      </c>
      <c r="H9426">
        <v>420001</v>
      </c>
      <c r="I9426" s="1" t="s">
        <v>41</v>
      </c>
      <c r="J9426">
        <v>6.5</v>
      </c>
    </row>
    <row r="9427" spans="1:10" hidden="1" x14ac:dyDescent="0.25">
      <c r="A9427" s="24" t="str">
        <f t="shared" si="149"/>
        <v>421009ARCELOR (BERTON SICARD)</v>
      </c>
      <c r="B9427" s="1">
        <v>421009</v>
      </c>
      <c r="C9427" s="1" t="s">
        <v>32898</v>
      </c>
      <c r="D9427" s="1" t="s">
        <v>78</v>
      </c>
      <c r="E9427" s="1" t="s">
        <v>3669</v>
      </c>
      <c r="F9427" s="1" t="s">
        <v>32900</v>
      </c>
      <c r="G9427" s="1" t="s">
        <v>655</v>
      </c>
      <c r="H9427">
        <v>421009</v>
      </c>
      <c r="I9427" s="1" t="s">
        <v>41</v>
      </c>
      <c r="J9427">
        <v>6.5</v>
      </c>
    </row>
    <row r="9428" spans="1:10" hidden="1" x14ac:dyDescent="0.25">
      <c r="A9428" s="24" t="str">
        <f t="shared" si="149"/>
        <v>423008ARCELOR (BERTON SICARD)</v>
      </c>
      <c r="B9428" s="1">
        <v>423008</v>
      </c>
      <c r="C9428" s="1" t="s">
        <v>32898</v>
      </c>
      <c r="D9428" s="1" t="s">
        <v>78</v>
      </c>
      <c r="E9428" s="1" t="s">
        <v>2173</v>
      </c>
      <c r="F9428" s="1" t="s">
        <v>32900</v>
      </c>
      <c r="G9428" s="1" t="s">
        <v>655</v>
      </c>
      <c r="H9428">
        <v>423008</v>
      </c>
      <c r="I9428" s="1" t="s">
        <v>41</v>
      </c>
      <c r="J9428">
        <v>6.5</v>
      </c>
    </row>
    <row r="9429" spans="1:10" hidden="1" x14ac:dyDescent="0.25">
      <c r="A9429" s="24" t="str">
        <f t="shared" si="149"/>
        <v>433002ARCELOR (BERTON SICARD)</v>
      </c>
      <c r="B9429" s="1">
        <v>433002</v>
      </c>
      <c r="C9429" s="1" t="s">
        <v>32898</v>
      </c>
      <c r="D9429" s="1" t="s">
        <v>168</v>
      </c>
      <c r="E9429" s="1" t="s">
        <v>3672</v>
      </c>
      <c r="F9429" s="1" t="s">
        <v>32900</v>
      </c>
      <c r="G9429" s="1" t="s">
        <v>655</v>
      </c>
      <c r="H9429">
        <v>433002</v>
      </c>
      <c r="I9429" s="1" t="s">
        <v>41</v>
      </c>
      <c r="J9429">
        <v>6.5</v>
      </c>
    </row>
    <row r="9430" spans="1:10" hidden="1" x14ac:dyDescent="0.25">
      <c r="A9430" s="24" t="str">
        <f t="shared" si="149"/>
        <v>440019ARCELOR (BERTON SICARD)</v>
      </c>
      <c r="B9430" s="1">
        <v>440019</v>
      </c>
      <c r="C9430" s="1" t="s">
        <v>32898</v>
      </c>
      <c r="D9430" s="1" t="s">
        <v>78</v>
      </c>
      <c r="E9430" s="1" t="s">
        <v>3676</v>
      </c>
      <c r="F9430" s="1" t="s">
        <v>32900</v>
      </c>
      <c r="G9430" s="1" t="s">
        <v>655</v>
      </c>
      <c r="H9430">
        <v>440019</v>
      </c>
      <c r="I9430" s="1" t="s">
        <v>41</v>
      </c>
      <c r="J9430">
        <v>50</v>
      </c>
    </row>
    <row r="9431" spans="1:10" hidden="1" x14ac:dyDescent="0.25">
      <c r="A9431" s="24" t="str">
        <f t="shared" si="149"/>
        <v>450074DARCELOR (BERTON SICARD)</v>
      </c>
      <c r="B9431" s="1" t="s">
        <v>2176</v>
      </c>
      <c r="C9431" s="1" t="s">
        <v>32898</v>
      </c>
      <c r="D9431" s="1" t="s">
        <v>78</v>
      </c>
      <c r="E9431" s="1" t="s">
        <v>2177</v>
      </c>
      <c r="F9431" s="1" t="s">
        <v>32900</v>
      </c>
      <c r="G9431" s="1" t="s">
        <v>655</v>
      </c>
      <c r="H9431" t="s">
        <v>2176</v>
      </c>
      <c r="I9431" s="1" t="s">
        <v>41</v>
      </c>
      <c r="J9431">
        <v>1</v>
      </c>
    </row>
    <row r="9432" spans="1:10" hidden="1" x14ac:dyDescent="0.25">
      <c r="A9432" s="24" t="str">
        <f t="shared" si="149"/>
        <v>450074GARCELOR (BERTON SICARD)</v>
      </c>
      <c r="B9432" s="1" t="s">
        <v>2178</v>
      </c>
      <c r="C9432" s="1" t="s">
        <v>32898</v>
      </c>
      <c r="D9432" s="1" t="s">
        <v>78</v>
      </c>
      <c r="E9432" s="1" t="s">
        <v>2179</v>
      </c>
      <c r="F9432" s="1" t="s">
        <v>32900</v>
      </c>
      <c r="G9432" s="1" t="s">
        <v>655</v>
      </c>
      <c r="H9432" t="s">
        <v>2178</v>
      </c>
      <c r="I9432" s="1" t="s">
        <v>41</v>
      </c>
      <c r="J9432">
        <v>1</v>
      </c>
    </row>
    <row r="9433" spans="1:10" hidden="1" x14ac:dyDescent="0.25">
      <c r="A9433" s="24" t="str">
        <f t="shared" si="149"/>
        <v>450076AARCELOR (BERTON SICARD)</v>
      </c>
      <c r="B9433" s="1" t="s">
        <v>2182</v>
      </c>
      <c r="C9433" s="1" t="s">
        <v>32898</v>
      </c>
      <c r="D9433" s="1" t="s">
        <v>78</v>
      </c>
      <c r="E9433" s="1" t="s">
        <v>2183</v>
      </c>
      <c r="F9433" s="1" t="s">
        <v>32900</v>
      </c>
      <c r="G9433" s="1" t="s">
        <v>655</v>
      </c>
      <c r="H9433" t="s">
        <v>2182</v>
      </c>
      <c r="I9433" s="1" t="s">
        <v>41</v>
      </c>
      <c r="J9433">
        <v>1</v>
      </c>
    </row>
    <row r="9434" spans="1:10" hidden="1" x14ac:dyDescent="0.25">
      <c r="A9434" s="24" t="str">
        <f t="shared" si="149"/>
        <v>450084ARCELOR (BERTON SICARD)</v>
      </c>
      <c r="B9434" s="1">
        <v>450084</v>
      </c>
      <c r="C9434" s="1" t="s">
        <v>32898</v>
      </c>
      <c r="D9434" s="1" t="s">
        <v>78</v>
      </c>
      <c r="E9434" s="1" t="s">
        <v>3706</v>
      </c>
      <c r="F9434" s="1" t="s">
        <v>32900</v>
      </c>
      <c r="G9434" s="1" t="s">
        <v>655</v>
      </c>
      <c r="H9434">
        <v>450084</v>
      </c>
      <c r="I9434" s="1" t="s">
        <v>41</v>
      </c>
      <c r="J9434">
        <v>1</v>
      </c>
    </row>
    <row r="9435" spans="1:10" hidden="1" x14ac:dyDescent="0.25">
      <c r="A9435" s="24" t="str">
        <f t="shared" si="149"/>
        <v>450098AARCELOR (BERTON SICARD)</v>
      </c>
      <c r="B9435" s="1" t="s">
        <v>2482</v>
      </c>
      <c r="C9435" s="1" t="s">
        <v>32898</v>
      </c>
      <c r="D9435" s="1" t="s">
        <v>78</v>
      </c>
      <c r="E9435" s="1" t="s">
        <v>2483</v>
      </c>
      <c r="F9435" s="1" t="s">
        <v>32900</v>
      </c>
      <c r="G9435" s="1" t="s">
        <v>655</v>
      </c>
      <c r="H9435" t="s">
        <v>2482</v>
      </c>
      <c r="I9435" s="1" t="s">
        <v>41</v>
      </c>
      <c r="J9435">
        <v>50</v>
      </c>
    </row>
    <row r="9436" spans="1:10" hidden="1" x14ac:dyDescent="0.25">
      <c r="A9436" s="24" t="str">
        <f t="shared" si="149"/>
        <v>460001ARCELOR (BERTON SICARD)</v>
      </c>
      <c r="B9436" s="1">
        <v>460001</v>
      </c>
      <c r="C9436" s="1" t="s">
        <v>32898</v>
      </c>
      <c r="D9436" s="1" t="s">
        <v>78</v>
      </c>
      <c r="E9436" s="1" t="s">
        <v>3765</v>
      </c>
      <c r="F9436" s="1" t="s">
        <v>32900</v>
      </c>
      <c r="G9436" s="1" t="s">
        <v>655</v>
      </c>
      <c r="H9436">
        <v>460001</v>
      </c>
      <c r="I9436" s="1" t="s">
        <v>41</v>
      </c>
      <c r="J9436">
        <v>2</v>
      </c>
    </row>
    <row r="9437" spans="1:10" hidden="1" x14ac:dyDescent="0.25">
      <c r="A9437" s="24" t="str">
        <f t="shared" si="149"/>
        <v>460020ARCELOR (BERTON SICARD)</v>
      </c>
      <c r="B9437" s="1">
        <v>460020</v>
      </c>
      <c r="C9437" s="1" t="s">
        <v>32898</v>
      </c>
      <c r="D9437" s="1" t="s">
        <v>78</v>
      </c>
      <c r="E9437" s="1" t="s">
        <v>2549</v>
      </c>
      <c r="F9437" s="1" t="s">
        <v>32900</v>
      </c>
      <c r="G9437" s="1" t="s">
        <v>655</v>
      </c>
      <c r="H9437">
        <v>460020</v>
      </c>
      <c r="I9437" s="1" t="s">
        <v>41</v>
      </c>
      <c r="J9437">
        <v>10</v>
      </c>
    </row>
    <row r="9438" spans="1:10" hidden="1" x14ac:dyDescent="0.25">
      <c r="A9438" s="24" t="str">
        <f t="shared" si="149"/>
        <v>460021ARCELOR (BERTON SICARD)</v>
      </c>
      <c r="B9438" s="1">
        <v>460021</v>
      </c>
      <c r="C9438" s="1" t="s">
        <v>32898</v>
      </c>
      <c r="D9438" s="1" t="s">
        <v>78</v>
      </c>
      <c r="E9438" s="1" t="s">
        <v>2550</v>
      </c>
      <c r="F9438" s="1" t="s">
        <v>32900</v>
      </c>
      <c r="G9438" s="1" t="s">
        <v>655</v>
      </c>
      <c r="H9438">
        <v>460021</v>
      </c>
      <c r="I9438" s="1" t="s">
        <v>41</v>
      </c>
      <c r="J9438">
        <v>10</v>
      </c>
    </row>
    <row r="9439" spans="1:10" hidden="1" x14ac:dyDescent="0.25">
      <c r="A9439" s="24" t="str">
        <f t="shared" si="149"/>
        <v>460046ARCELOR (BERTON SICARD)</v>
      </c>
      <c r="B9439" s="1">
        <v>460046</v>
      </c>
      <c r="C9439" s="1" t="s">
        <v>32898</v>
      </c>
      <c r="D9439" s="1" t="s">
        <v>78</v>
      </c>
      <c r="E9439" s="1" t="s">
        <v>2408</v>
      </c>
      <c r="F9439" s="1" t="s">
        <v>32900</v>
      </c>
      <c r="G9439" s="1" t="s">
        <v>655</v>
      </c>
      <c r="H9439">
        <v>460046</v>
      </c>
      <c r="I9439" s="1" t="s">
        <v>41</v>
      </c>
      <c r="J9439">
        <v>4</v>
      </c>
    </row>
    <row r="9440" spans="1:10" hidden="1" x14ac:dyDescent="0.25">
      <c r="A9440" s="24" t="str">
        <f t="shared" si="149"/>
        <v>460047ARCELOR (BERTON SICARD)</v>
      </c>
      <c r="B9440" s="1">
        <v>460047</v>
      </c>
      <c r="C9440" s="1" t="s">
        <v>32898</v>
      </c>
      <c r="D9440" s="1" t="s">
        <v>78</v>
      </c>
      <c r="E9440" s="1" t="s">
        <v>2409</v>
      </c>
      <c r="F9440" s="1" t="s">
        <v>32900</v>
      </c>
      <c r="G9440" s="1" t="s">
        <v>655</v>
      </c>
      <c r="H9440">
        <v>460047</v>
      </c>
      <c r="I9440" s="1" t="s">
        <v>41</v>
      </c>
      <c r="J9440">
        <v>4</v>
      </c>
    </row>
    <row r="9441" spans="1:10" hidden="1" x14ac:dyDescent="0.25">
      <c r="A9441" s="24" t="str">
        <f t="shared" si="149"/>
        <v>460048ARCELOR (BERTON SICARD)</v>
      </c>
      <c r="B9441" s="1">
        <v>460048</v>
      </c>
      <c r="C9441" s="1" t="s">
        <v>32898</v>
      </c>
      <c r="D9441" s="1" t="s">
        <v>78</v>
      </c>
      <c r="E9441" s="1" t="s">
        <v>2410</v>
      </c>
      <c r="F9441" s="1" t="s">
        <v>32900</v>
      </c>
      <c r="G9441" s="1" t="s">
        <v>655</v>
      </c>
      <c r="H9441">
        <v>460048</v>
      </c>
      <c r="I9441" s="1" t="s">
        <v>41</v>
      </c>
      <c r="J9441">
        <v>4</v>
      </c>
    </row>
    <row r="9442" spans="1:10" hidden="1" x14ac:dyDescent="0.25">
      <c r="A9442" s="24" t="str">
        <f t="shared" si="149"/>
        <v>460049ARCELOR (BERTON SICARD)</v>
      </c>
      <c r="B9442" s="1">
        <v>460049</v>
      </c>
      <c r="C9442" s="1" t="s">
        <v>32898</v>
      </c>
      <c r="D9442" s="1" t="s">
        <v>78</v>
      </c>
      <c r="E9442" s="1" t="s">
        <v>2411</v>
      </c>
      <c r="F9442" s="1" t="s">
        <v>32900</v>
      </c>
      <c r="G9442" s="1" t="s">
        <v>655</v>
      </c>
      <c r="H9442">
        <v>460049</v>
      </c>
      <c r="I9442" s="1" t="s">
        <v>41</v>
      </c>
      <c r="J9442">
        <v>4</v>
      </c>
    </row>
    <row r="9443" spans="1:10" hidden="1" x14ac:dyDescent="0.25">
      <c r="A9443" s="24" t="str">
        <f t="shared" si="149"/>
        <v>460081ARCELOR (BERTON SICARD)</v>
      </c>
      <c r="B9443" s="1">
        <v>460081</v>
      </c>
      <c r="C9443" s="1" t="s">
        <v>32898</v>
      </c>
      <c r="D9443" s="1" t="s">
        <v>78</v>
      </c>
      <c r="E9443" s="1" t="s">
        <v>2554</v>
      </c>
      <c r="F9443" s="1" t="s">
        <v>32900</v>
      </c>
      <c r="G9443" s="1" t="s">
        <v>655</v>
      </c>
      <c r="H9443">
        <v>460081</v>
      </c>
      <c r="I9443" s="1" t="s">
        <v>41</v>
      </c>
      <c r="J9443">
        <v>10</v>
      </c>
    </row>
    <row r="9444" spans="1:10" hidden="1" x14ac:dyDescent="0.25">
      <c r="A9444" s="24" t="str">
        <f t="shared" si="149"/>
        <v>P6055ARCELOR (BERTON SICARD)</v>
      </c>
      <c r="B9444" s="1" t="s">
        <v>4123</v>
      </c>
      <c r="C9444" s="1" t="s">
        <v>32898</v>
      </c>
      <c r="D9444" s="1" t="s">
        <v>78</v>
      </c>
      <c r="E9444" s="1" t="s">
        <v>4124</v>
      </c>
      <c r="F9444" s="1" t="s">
        <v>32900</v>
      </c>
      <c r="G9444" s="1" t="s">
        <v>655</v>
      </c>
      <c r="H9444" t="s">
        <v>4123</v>
      </c>
      <c r="I9444" s="1" t="s">
        <v>41</v>
      </c>
      <c r="J9444">
        <v>6.5</v>
      </c>
    </row>
    <row r="9445" spans="1:10" hidden="1" x14ac:dyDescent="0.25">
      <c r="A9445" s="24" t="str">
        <f t="shared" si="149"/>
        <v>470005ARCELOR (BERTON SICARD)</v>
      </c>
      <c r="B9445" s="1">
        <v>470005</v>
      </c>
      <c r="C9445" s="1" t="s">
        <v>32898</v>
      </c>
      <c r="D9445" s="1" t="s">
        <v>78</v>
      </c>
      <c r="E9445" s="1" t="s">
        <v>3837</v>
      </c>
      <c r="F9445" s="1" t="s">
        <v>32900</v>
      </c>
      <c r="G9445" s="1" t="s">
        <v>655</v>
      </c>
      <c r="H9445">
        <v>470005</v>
      </c>
      <c r="I9445" s="1" t="s">
        <v>41</v>
      </c>
      <c r="J9445">
        <v>1</v>
      </c>
    </row>
    <row r="9446" spans="1:10" hidden="1" x14ac:dyDescent="0.25">
      <c r="A9446" s="24" t="str">
        <f t="shared" si="149"/>
        <v>510008/1ARCELOR (BERTON SICARD)</v>
      </c>
      <c r="B9446" s="1" t="s">
        <v>1855</v>
      </c>
      <c r="C9446" s="1" t="s">
        <v>32898</v>
      </c>
      <c r="D9446" s="1" t="s">
        <v>78</v>
      </c>
      <c r="E9446" s="1" t="s">
        <v>1856</v>
      </c>
      <c r="F9446" s="1" t="s">
        <v>32900</v>
      </c>
      <c r="G9446" s="1" t="s">
        <v>655</v>
      </c>
      <c r="H9446" t="s">
        <v>1855</v>
      </c>
      <c r="I9446" s="1" t="s">
        <v>41</v>
      </c>
      <c r="J9446">
        <v>1</v>
      </c>
    </row>
    <row r="9447" spans="1:10" hidden="1" x14ac:dyDescent="0.25">
      <c r="A9447" s="24" t="str">
        <f t="shared" si="149"/>
        <v>550067ARCELOR (BERTON SICARD)</v>
      </c>
      <c r="B9447" s="1">
        <v>550067</v>
      </c>
      <c r="C9447" s="1" t="s">
        <v>32898</v>
      </c>
      <c r="D9447" s="1" t="s">
        <v>78</v>
      </c>
      <c r="E9447" s="1" t="s">
        <v>3911</v>
      </c>
      <c r="F9447" s="1" t="s">
        <v>32900</v>
      </c>
      <c r="G9447" s="1" t="s">
        <v>655</v>
      </c>
      <c r="H9447">
        <v>550067</v>
      </c>
      <c r="I9447" s="1" t="s">
        <v>41</v>
      </c>
      <c r="J9447">
        <v>1</v>
      </c>
    </row>
    <row r="9448" spans="1:10" hidden="1" x14ac:dyDescent="0.25">
      <c r="A9448" s="24" t="str">
        <f t="shared" si="149"/>
        <v>550068ARCELOR (BERTON SICARD)</v>
      </c>
      <c r="B9448" s="1">
        <v>550068</v>
      </c>
      <c r="C9448" s="1" t="s">
        <v>32898</v>
      </c>
      <c r="D9448" s="1" t="s">
        <v>78</v>
      </c>
      <c r="E9448" s="1" t="s">
        <v>3912</v>
      </c>
      <c r="F9448" s="1" t="s">
        <v>32900</v>
      </c>
      <c r="G9448" s="1" t="s">
        <v>655</v>
      </c>
      <c r="H9448">
        <v>550068</v>
      </c>
      <c r="I9448" s="1" t="s">
        <v>41</v>
      </c>
      <c r="J9448">
        <v>1</v>
      </c>
    </row>
    <row r="9449" spans="1:10" hidden="1" x14ac:dyDescent="0.25">
      <c r="A9449" s="24" t="str">
        <f t="shared" si="149"/>
        <v>550072ARCELOR (BERTON SICARD)</v>
      </c>
      <c r="B9449" s="1">
        <v>550072</v>
      </c>
      <c r="C9449" s="1" t="s">
        <v>32898</v>
      </c>
      <c r="D9449" s="1" t="s">
        <v>78</v>
      </c>
      <c r="E9449" s="1" t="s">
        <v>3916</v>
      </c>
      <c r="F9449" s="1" t="s">
        <v>32900</v>
      </c>
      <c r="G9449" s="1" t="s">
        <v>655</v>
      </c>
      <c r="H9449">
        <v>550072</v>
      </c>
      <c r="I9449" s="1" t="s">
        <v>41</v>
      </c>
      <c r="J9449">
        <v>4</v>
      </c>
    </row>
    <row r="9450" spans="1:10" hidden="1" x14ac:dyDescent="0.25">
      <c r="A9450" s="24" t="str">
        <f t="shared" si="149"/>
        <v>560034ARCELOR (BERTON SICARD)</v>
      </c>
      <c r="B9450" s="1">
        <v>560034</v>
      </c>
      <c r="C9450" s="1" t="s">
        <v>32898</v>
      </c>
      <c r="D9450" s="1" t="s">
        <v>78</v>
      </c>
      <c r="E9450" s="1" t="s">
        <v>3941</v>
      </c>
      <c r="F9450" s="1" t="s">
        <v>32900</v>
      </c>
      <c r="G9450" s="1" t="s">
        <v>655</v>
      </c>
      <c r="H9450">
        <v>560034</v>
      </c>
      <c r="I9450" s="1" t="s">
        <v>41</v>
      </c>
      <c r="J9450">
        <v>1</v>
      </c>
    </row>
    <row r="9451" spans="1:10" hidden="1" x14ac:dyDescent="0.25">
      <c r="A9451" s="24" t="str">
        <f t="shared" si="149"/>
        <v>570002ARCELOR (BERTON SICARD)</v>
      </c>
      <c r="B9451" s="1">
        <v>570002</v>
      </c>
      <c r="C9451" s="1" t="s">
        <v>32898</v>
      </c>
      <c r="D9451" s="1" t="s">
        <v>78</v>
      </c>
      <c r="E9451" s="1" t="s">
        <v>3948</v>
      </c>
      <c r="F9451" s="1" t="s">
        <v>32900</v>
      </c>
      <c r="G9451" s="1" t="s">
        <v>655</v>
      </c>
      <c r="H9451">
        <v>570002</v>
      </c>
      <c r="I9451" s="1" t="s">
        <v>41</v>
      </c>
      <c r="J9451">
        <v>1</v>
      </c>
    </row>
    <row r="9452" spans="1:10" hidden="1" x14ac:dyDescent="0.25">
      <c r="A9452" s="24" t="str">
        <f t="shared" si="149"/>
        <v>570012ARCELOR (BERTON SICARD)</v>
      </c>
      <c r="B9452" s="1">
        <v>570012</v>
      </c>
      <c r="C9452" s="1" t="s">
        <v>32898</v>
      </c>
      <c r="D9452" s="1" t="s">
        <v>78</v>
      </c>
      <c r="E9452" s="1" t="s">
        <v>3955</v>
      </c>
      <c r="F9452" s="1" t="s">
        <v>32900</v>
      </c>
      <c r="G9452" s="1" t="s">
        <v>655</v>
      </c>
      <c r="H9452">
        <v>570012</v>
      </c>
      <c r="I9452" s="1" t="s">
        <v>41</v>
      </c>
      <c r="J9452">
        <v>1</v>
      </c>
    </row>
    <row r="9453" spans="1:10" hidden="1" x14ac:dyDescent="0.25">
      <c r="A9453" s="24" t="str">
        <f t="shared" si="149"/>
        <v>570013ARCELOR (BERTON SICARD)</v>
      </c>
      <c r="B9453" s="1">
        <v>570013</v>
      </c>
      <c r="C9453" s="1" t="s">
        <v>32898</v>
      </c>
      <c r="D9453" s="1" t="s">
        <v>78</v>
      </c>
      <c r="E9453" s="1" t="s">
        <v>3956</v>
      </c>
      <c r="F9453" s="1" t="s">
        <v>32900</v>
      </c>
      <c r="G9453" s="1" t="s">
        <v>655</v>
      </c>
      <c r="H9453">
        <v>570013</v>
      </c>
      <c r="I9453" s="1" t="s">
        <v>41</v>
      </c>
      <c r="J9453">
        <v>1</v>
      </c>
    </row>
    <row r="9454" spans="1:10" hidden="1" x14ac:dyDescent="0.25">
      <c r="A9454" s="24" t="str">
        <f t="shared" si="149"/>
        <v>630013ARCELOR (BERTON SICARD)</v>
      </c>
      <c r="B9454" s="1">
        <v>630013</v>
      </c>
      <c r="C9454" s="1" t="s">
        <v>32898</v>
      </c>
      <c r="D9454" s="1" t="s">
        <v>168</v>
      </c>
      <c r="E9454" s="1" t="s">
        <v>3969</v>
      </c>
      <c r="F9454" s="1" t="s">
        <v>32900</v>
      </c>
      <c r="G9454" s="1" t="s">
        <v>655</v>
      </c>
      <c r="H9454">
        <v>630013</v>
      </c>
      <c r="I9454" s="1" t="s">
        <v>41</v>
      </c>
      <c r="J9454">
        <v>6.5</v>
      </c>
    </row>
    <row r="9455" spans="1:10" hidden="1" x14ac:dyDescent="0.25">
      <c r="A9455" s="24" t="str">
        <f t="shared" si="149"/>
        <v>664007ARCELOR (BERTON SICARD)</v>
      </c>
      <c r="B9455" s="1">
        <v>664007</v>
      </c>
      <c r="C9455" s="1" t="s">
        <v>32898</v>
      </c>
      <c r="D9455" s="1" t="s">
        <v>78</v>
      </c>
      <c r="E9455" s="1" t="s">
        <v>3982</v>
      </c>
      <c r="F9455" s="1" t="s">
        <v>32900</v>
      </c>
      <c r="G9455" s="1" t="s">
        <v>655</v>
      </c>
      <c r="H9455">
        <v>664007</v>
      </c>
      <c r="I9455" s="1" t="s">
        <v>41</v>
      </c>
      <c r="J9455">
        <v>125</v>
      </c>
    </row>
    <row r="9456" spans="1:10" hidden="1" x14ac:dyDescent="0.25">
      <c r="A9456" s="24" t="str">
        <f t="shared" si="149"/>
        <v>664008ARCELOR (BERTON SICARD)</v>
      </c>
      <c r="B9456" s="1">
        <v>664008</v>
      </c>
      <c r="C9456" s="1" t="s">
        <v>32898</v>
      </c>
      <c r="D9456" s="1" t="s">
        <v>78</v>
      </c>
      <c r="E9456" s="1" t="s">
        <v>3983</v>
      </c>
      <c r="F9456" s="1" t="s">
        <v>32900</v>
      </c>
      <c r="G9456" s="1" t="s">
        <v>655</v>
      </c>
      <c r="H9456">
        <v>664008</v>
      </c>
      <c r="I9456" s="1" t="s">
        <v>41</v>
      </c>
      <c r="J9456">
        <v>125</v>
      </c>
    </row>
    <row r="9457" spans="1:10" hidden="1" x14ac:dyDescent="0.25">
      <c r="A9457" s="24" t="str">
        <f t="shared" si="149"/>
        <v>664012ARCELOR (BERTON SICARD)</v>
      </c>
      <c r="B9457" s="1">
        <v>664012</v>
      </c>
      <c r="C9457" s="1" t="s">
        <v>32898</v>
      </c>
      <c r="D9457" s="1" t="s">
        <v>78</v>
      </c>
      <c r="E9457" s="1" t="s">
        <v>3985</v>
      </c>
      <c r="F9457" s="1" t="s">
        <v>32900</v>
      </c>
      <c r="G9457" s="1" t="s">
        <v>655</v>
      </c>
      <c r="H9457">
        <v>664012</v>
      </c>
      <c r="I9457" s="1" t="s">
        <v>41</v>
      </c>
      <c r="J9457">
        <v>10</v>
      </c>
    </row>
    <row r="9458" spans="1:10" hidden="1" x14ac:dyDescent="0.25">
      <c r="A9458" s="24" t="str">
        <f t="shared" si="149"/>
        <v>664032ARCELOR (BERTON SICARD)</v>
      </c>
      <c r="B9458" s="1">
        <v>664032</v>
      </c>
      <c r="C9458" s="1" t="s">
        <v>32898</v>
      </c>
      <c r="D9458" s="1" t="s">
        <v>78</v>
      </c>
      <c r="E9458" s="1" t="s">
        <v>3993</v>
      </c>
      <c r="F9458" s="1" t="s">
        <v>32900</v>
      </c>
      <c r="G9458" s="1" t="s">
        <v>655</v>
      </c>
      <c r="H9458">
        <v>664032</v>
      </c>
      <c r="I9458" s="1" t="s">
        <v>41</v>
      </c>
      <c r="J9458">
        <v>60</v>
      </c>
    </row>
    <row r="9459" spans="1:10" hidden="1" x14ac:dyDescent="0.25">
      <c r="A9459" s="24" t="str">
        <f t="shared" si="149"/>
        <v>720056NARCELOR (BERTON SICARD)</v>
      </c>
      <c r="B9459" s="1" t="s">
        <v>1912</v>
      </c>
      <c r="C9459" s="1" t="s">
        <v>32898</v>
      </c>
      <c r="D9459" s="1" t="s">
        <v>32837</v>
      </c>
      <c r="E9459" s="1" t="s">
        <v>1913</v>
      </c>
      <c r="F9459" s="1" t="s">
        <v>32900</v>
      </c>
      <c r="G9459" s="1" t="s">
        <v>655</v>
      </c>
      <c r="H9459" t="s">
        <v>1912</v>
      </c>
      <c r="I9459" s="1" t="s">
        <v>41</v>
      </c>
      <c r="J9459">
        <v>6.5</v>
      </c>
    </row>
    <row r="9460" spans="1:10" hidden="1" x14ac:dyDescent="0.25">
      <c r="A9460" s="24" t="str">
        <f t="shared" si="149"/>
        <v>720056N3ARCELOR (BERTON SICARD)</v>
      </c>
      <c r="B9460" s="1" t="s">
        <v>1914</v>
      </c>
      <c r="C9460" s="1" t="s">
        <v>32898</v>
      </c>
      <c r="D9460" s="1" t="s">
        <v>32837</v>
      </c>
      <c r="E9460" s="1" t="s">
        <v>1913</v>
      </c>
      <c r="F9460" s="1" t="s">
        <v>32900</v>
      </c>
      <c r="G9460" s="1" t="s">
        <v>655</v>
      </c>
      <c r="H9460" t="s">
        <v>1914</v>
      </c>
      <c r="I9460" s="1" t="s">
        <v>41</v>
      </c>
      <c r="J9460">
        <v>3.7</v>
      </c>
    </row>
    <row r="9461" spans="1:10" hidden="1" x14ac:dyDescent="0.25">
      <c r="A9461" s="24" t="str">
        <f t="shared" si="149"/>
        <v>720064AARCELOR (BERTON SICARD)</v>
      </c>
      <c r="B9461" s="1" t="s">
        <v>2466</v>
      </c>
      <c r="C9461" s="1" t="s">
        <v>32898</v>
      </c>
      <c r="D9461" s="1" t="s">
        <v>78</v>
      </c>
      <c r="E9461" s="1" t="s">
        <v>2467</v>
      </c>
      <c r="F9461" s="1" t="s">
        <v>32900</v>
      </c>
      <c r="G9461" s="1" t="s">
        <v>655</v>
      </c>
      <c r="H9461" t="s">
        <v>2466</v>
      </c>
      <c r="I9461" s="1" t="s">
        <v>41</v>
      </c>
      <c r="J9461">
        <v>6.5</v>
      </c>
    </row>
    <row r="9462" spans="1:10" hidden="1" x14ac:dyDescent="0.25">
      <c r="A9462" s="24" t="str">
        <f t="shared" si="149"/>
        <v>720064A5ARCELOR (BERTON SICARD)</v>
      </c>
      <c r="B9462" s="1" t="s">
        <v>2468</v>
      </c>
      <c r="C9462" s="1" t="s">
        <v>32898</v>
      </c>
      <c r="D9462" s="1" t="s">
        <v>78</v>
      </c>
      <c r="E9462" s="1" t="s">
        <v>2467</v>
      </c>
      <c r="F9462" s="1" t="s">
        <v>32900</v>
      </c>
      <c r="G9462" s="1" t="s">
        <v>655</v>
      </c>
      <c r="H9462" t="s">
        <v>2468</v>
      </c>
      <c r="I9462" s="1" t="s">
        <v>41</v>
      </c>
      <c r="J9462">
        <v>5</v>
      </c>
    </row>
    <row r="9463" spans="1:10" hidden="1" x14ac:dyDescent="0.25">
      <c r="A9463" s="24" t="str">
        <f t="shared" si="149"/>
        <v>720065AARCELOR (BERTON SICARD)</v>
      </c>
      <c r="B9463" s="1" t="s">
        <v>2469</v>
      </c>
      <c r="C9463" s="1" t="s">
        <v>32898</v>
      </c>
      <c r="D9463" s="1" t="s">
        <v>78</v>
      </c>
      <c r="E9463" s="1" t="s">
        <v>2470</v>
      </c>
      <c r="F9463" s="1" t="s">
        <v>32900</v>
      </c>
      <c r="G9463" s="1" t="s">
        <v>655</v>
      </c>
      <c r="H9463" t="s">
        <v>2469</v>
      </c>
      <c r="I9463" s="1" t="s">
        <v>41</v>
      </c>
      <c r="J9463">
        <v>6.5</v>
      </c>
    </row>
    <row r="9464" spans="1:10" hidden="1" x14ac:dyDescent="0.25">
      <c r="A9464" s="24" t="str">
        <f t="shared" si="149"/>
        <v>720065A5ARCELOR (BERTON SICARD)</v>
      </c>
      <c r="B9464" s="1" t="s">
        <v>2471</v>
      </c>
      <c r="C9464" s="1" t="s">
        <v>32898</v>
      </c>
      <c r="D9464" s="1" t="s">
        <v>78</v>
      </c>
      <c r="E9464" s="1" t="s">
        <v>2470</v>
      </c>
      <c r="F9464" s="1" t="s">
        <v>32900</v>
      </c>
      <c r="G9464" s="1" t="s">
        <v>655</v>
      </c>
      <c r="H9464" t="s">
        <v>2471</v>
      </c>
      <c r="I9464" s="1" t="s">
        <v>41</v>
      </c>
      <c r="J9464">
        <v>5</v>
      </c>
    </row>
    <row r="9465" spans="1:10" hidden="1" x14ac:dyDescent="0.25">
      <c r="A9465" s="24" t="str">
        <f t="shared" si="149"/>
        <v>760016ARCELOR (BERTON SICARD)</v>
      </c>
      <c r="B9465" s="1">
        <v>760016</v>
      </c>
      <c r="C9465" s="1" t="s">
        <v>32898</v>
      </c>
      <c r="D9465" s="1" t="s">
        <v>78</v>
      </c>
      <c r="E9465" s="1" t="s">
        <v>3999</v>
      </c>
      <c r="F9465" s="1" t="s">
        <v>32900</v>
      </c>
      <c r="G9465" s="1" t="s">
        <v>655</v>
      </c>
      <c r="H9465">
        <v>760016</v>
      </c>
      <c r="I9465" s="1" t="s">
        <v>41</v>
      </c>
      <c r="J9465">
        <v>1</v>
      </c>
    </row>
    <row r="9466" spans="1:10" hidden="1" x14ac:dyDescent="0.25">
      <c r="A9466" s="24" t="str">
        <f t="shared" si="149"/>
        <v>760017ARCELOR (BERTON SICARD)</v>
      </c>
      <c r="B9466" s="1">
        <v>760017</v>
      </c>
      <c r="C9466" s="1" t="s">
        <v>32898</v>
      </c>
      <c r="D9466" s="1" t="s">
        <v>78</v>
      </c>
      <c r="E9466" s="1" t="s">
        <v>4000</v>
      </c>
      <c r="F9466" s="1" t="s">
        <v>32900</v>
      </c>
      <c r="G9466" s="1" t="s">
        <v>655</v>
      </c>
      <c r="H9466">
        <v>760017</v>
      </c>
      <c r="I9466" s="1" t="s">
        <v>41</v>
      </c>
      <c r="J9466">
        <v>10</v>
      </c>
    </row>
    <row r="9467" spans="1:10" hidden="1" x14ac:dyDescent="0.25">
      <c r="A9467" s="24" t="str">
        <f t="shared" si="149"/>
        <v>760021ARCELOR (BERTON SICARD)</v>
      </c>
      <c r="B9467" s="1">
        <v>760021</v>
      </c>
      <c r="C9467" s="1" t="s">
        <v>32898</v>
      </c>
      <c r="D9467" s="1" t="s">
        <v>78</v>
      </c>
      <c r="E9467" s="1" t="s">
        <v>1921</v>
      </c>
      <c r="F9467" s="1" t="s">
        <v>32900</v>
      </c>
      <c r="G9467" s="1" t="s">
        <v>655</v>
      </c>
      <c r="H9467">
        <v>760021</v>
      </c>
      <c r="I9467" s="1" t="s">
        <v>41</v>
      </c>
      <c r="J9467">
        <v>1</v>
      </c>
    </row>
    <row r="9468" spans="1:10" hidden="1" x14ac:dyDescent="0.25">
      <c r="A9468" s="24" t="str">
        <f t="shared" si="149"/>
        <v>760025ARCELOR (BERTON SICARD)</v>
      </c>
      <c r="B9468" s="1">
        <v>760025</v>
      </c>
      <c r="C9468" s="1" t="s">
        <v>32898</v>
      </c>
      <c r="D9468" s="1" t="s">
        <v>78</v>
      </c>
      <c r="E9468" s="1" t="s">
        <v>4005</v>
      </c>
      <c r="F9468" s="1" t="s">
        <v>32900</v>
      </c>
      <c r="G9468" s="1" t="s">
        <v>655</v>
      </c>
      <c r="H9468">
        <v>760025</v>
      </c>
      <c r="I9468" s="1" t="s">
        <v>41</v>
      </c>
      <c r="J9468">
        <v>1</v>
      </c>
    </row>
    <row r="9469" spans="1:10" hidden="1" x14ac:dyDescent="0.25">
      <c r="A9469" s="24" t="str">
        <f t="shared" si="149"/>
        <v>760027ARCELOR (BERTON SICARD)</v>
      </c>
      <c r="B9469" s="1">
        <v>760027</v>
      </c>
      <c r="C9469" s="1" t="s">
        <v>32898</v>
      </c>
      <c r="D9469" s="1" t="s">
        <v>78</v>
      </c>
      <c r="E9469" s="1" t="s">
        <v>2212</v>
      </c>
      <c r="F9469" s="1" t="s">
        <v>32900</v>
      </c>
      <c r="G9469" s="1" t="s">
        <v>655</v>
      </c>
      <c r="H9469">
        <v>760027</v>
      </c>
      <c r="I9469" s="1" t="s">
        <v>41</v>
      </c>
      <c r="J9469">
        <v>4</v>
      </c>
    </row>
    <row r="9470" spans="1:10" hidden="1" x14ac:dyDescent="0.25">
      <c r="A9470" s="24" t="str">
        <f t="shared" si="149"/>
        <v>910010BARCELOR (BERTON SICARD)</v>
      </c>
      <c r="B9470" s="1" t="s">
        <v>2213</v>
      </c>
      <c r="C9470" s="1" t="s">
        <v>32898</v>
      </c>
      <c r="D9470" s="1" t="s">
        <v>32837</v>
      </c>
      <c r="E9470" s="1" t="s">
        <v>2214</v>
      </c>
      <c r="F9470" s="1" t="s">
        <v>32900</v>
      </c>
      <c r="G9470" s="1" t="s">
        <v>655</v>
      </c>
      <c r="H9470" t="s">
        <v>2213</v>
      </c>
      <c r="I9470" s="1" t="s">
        <v>41</v>
      </c>
      <c r="J9470">
        <v>6.5</v>
      </c>
    </row>
    <row r="9471" spans="1:10" hidden="1" x14ac:dyDescent="0.25">
      <c r="A9471" s="24" t="str">
        <f t="shared" si="149"/>
        <v>910011BARCELOR (BERTON SICARD)</v>
      </c>
      <c r="B9471" s="1" t="s">
        <v>2424</v>
      </c>
      <c r="C9471" s="1" t="s">
        <v>32898</v>
      </c>
      <c r="D9471" s="1" t="s">
        <v>32837</v>
      </c>
      <c r="E9471" s="1" t="s">
        <v>2217</v>
      </c>
      <c r="F9471" s="1" t="s">
        <v>32900</v>
      </c>
      <c r="G9471" s="1" t="s">
        <v>655</v>
      </c>
      <c r="H9471" t="s">
        <v>2424</v>
      </c>
      <c r="I9471" s="1" t="s">
        <v>41</v>
      </c>
      <c r="J9471">
        <v>6.5</v>
      </c>
    </row>
    <row r="9472" spans="1:10" hidden="1" x14ac:dyDescent="0.25">
      <c r="A9472" s="24" t="str">
        <f t="shared" si="149"/>
        <v>910013BARCELOR (BERTON SICARD)</v>
      </c>
      <c r="B9472" s="1" t="s">
        <v>2425</v>
      </c>
      <c r="C9472" s="1" t="s">
        <v>32898</v>
      </c>
      <c r="D9472" s="1" t="s">
        <v>32837</v>
      </c>
      <c r="E9472" s="1" t="s">
        <v>2219</v>
      </c>
      <c r="F9472" s="1" t="s">
        <v>32900</v>
      </c>
      <c r="G9472" s="1" t="s">
        <v>655</v>
      </c>
      <c r="H9472" t="s">
        <v>2425</v>
      </c>
      <c r="I9472" s="1" t="s">
        <v>41</v>
      </c>
      <c r="J9472">
        <v>6.5</v>
      </c>
    </row>
    <row r="9473" spans="1:15" hidden="1" x14ac:dyDescent="0.25">
      <c r="A9473" s="24" t="str">
        <f t="shared" si="149"/>
        <v>910040ARCELOR (BERTON SICARD)</v>
      </c>
      <c r="B9473" s="1">
        <v>910040</v>
      </c>
      <c r="C9473" s="1" t="s">
        <v>32898</v>
      </c>
      <c r="D9473" s="1" t="s">
        <v>78</v>
      </c>
      <c r="E9473" s="1" t="s">
        <v>2426</v>
      </c>
      <c r="F9473" s="1" t="s">
        <v>32900</v>
      </c>
      <c r="G9473" s="1" t="s">
        <v>655</v>
      </c>
      <c r="H9473">
        <v>910040</v>
      </c>
      <c r="I9473" s="1" t="s">
        <v>41</v>
      </c>
      <c r="J9473">
        <v>6.5</v>
      </c>
    </row>
    <row r="9474" spans="1:15" hidden="1" x14ac:dyDescent="0.25">
      <c r="A9474" s="24" t="str">
        <f t="shared" si="149"/>
        <v>910051NARCELOR (BERTON SICARD)</v>
      </c>
      <c r="B9474" s="1" t="s">
        <v>1953</v>
      </c>
      <c r="C9474" s="1" t="s">
        <v>32898</v>
      </c>
      <c r="D9474" s="1" t="s">
        <v>78</v>
      </c>
      <c r="E9474" s="1" t="s">
        <v>1952</v>
      </c>
      <c r="F9474" s="1" t="s">
        <v>32900</v>
      </c>
      <c r="G9474" s="1" t="s">
        <v>655</v>
      </c>
      <c r="H9474" t="s">
        <v>1953</v>
      </c>
      <c r="I9474" s="1" t="s">
        <v>41</v>
      </c>
      <c r="J9474">
        <v>6.5</v>
      </c>
    </row>
    <row r="9475" spans="1:15" hidden="1" x14ac:dyDescent="0.25">
      <c r="A9475" s="24" t="str">
        <f t="shared" si="149"/>
        <v>930000ARCELOR (BERTON SICARD)</v>
      </c>
      <c r="B9475" s="1">
        <v>930000</v>
      </c>
      <c r="C9475" s="1" t="s">
        <v>32898</v>
      </c>
      <c r="D9475" s="1" t="s">
        <v>78</v>
      </c>
      <c r="E9475" s="1" t="s">
        <v>2567</v>
      </c>
      <c r="F9475" s="1" t="s">
        <v>32900</v>
      </c>
      <c r="G9475" s="1" t="s">
        <v>655</v>
      </c>
      <c r="H9475">
        <v>930000</v>
      </c>
      <c r="I9475" s="1" t="s">
        <v>41</v>
      </c>
      <c r="J9475">
        <v>6.5</v>
      </c>
    </row>
    <row r="9476" spans="1:15" hidden="1" x14ac:dyDescent="0.25">
      <c r="A9476" s="24" t="str">
        <f t="shared" si="149"/>
        <v>930001ARCELOR (BERTON SICARD)</v>
      </c>
      <c r="B9476" s="1">
        <v>930001</v>
      </c>
      <c r="C9476" s="1" t="s">
        <v>32898</v>
      </c>
      <c r="D9476" s="1" t="s">
        <v>78</v>
      </c>
      <c r="E9476" s="1" t="s">
        <v>2537</v>
      </c>
      <c r="F9476" s="1" t="s">
        <v>32900</v>
      </c>
      <c r="G9476" s="1" t="s">
        <v>655</v>
      </c>
      <c r="H9476">
        <v>930001</v>
      </c>
      <c r="I9476" s="1" t="s">
        <v>41</v>
      </c>
      <c r="J9476">
        <v>6.5</v>
      </c>
    </row>
    <row r="9477" spans="1:15" hidden="1" x14ac:dyDescent="0.25">
      <c r="A9477" s="24" t="str">
        <f t="shared" si="149"/>
        <v>930002ARCELOR (BERTON SICARD)</v>
      </c>
      <c r="B9477" s="1">
        <v>930002</v>
      </c>
      <c r="C9477" s="1" t="s">
        <v>32898</v>
      </c>
      <c r="D9477" s="1" t="s">
        <v>78</v>
      </c>
      <c r="E9477" s="1" t="s">
        <v>2568</v>
      </c>
      <c r="F9477" s="1" t="s">
        <v>32900</v>
      </c>
      <c r="G9477" s="1" t="s">
        <v>655</v>
      </c>
      <c r="H9477">
        <v>930002</v>
      </c>
      <c r="I9477" s="1" t="s">
        <v>41</v>
      </c>
      <c r="J9477">
        <v>6.5</v>
      </c>
    </row>
    <row r="9478" spans="1:15" hidden="1" x14ac:dyDescent="0.25">
      <c r="A9478" s="24" t="str">
        <f t="shared" si="149"/>
        <v>930201ARCELOR (BERTON SICARD)</v>
      </c>
      <c r="B9478" s="1">
        <v>930201</v>
      </c>
      <c r="C9478" s="1" t="s">
        <v>32898</v>
      </c>
      <c r="D9478" s="1" t="s">
        <v>78</v>
      </c>
      <c r="E9478" s="1" t="s">
        <v>2569</v>
      </c>
      <c r="F9478" s="1" t="s">
        <v>32900</v>
      </c>
      <c r="G9478" s="1" t="s">
        <v>655</v>
      </c>
      <c r="H9478">
        <v>930201</v>
      </c>
      <c r="I9478" s="1" t="s">
        <v>41</v>
      </c>
      <c r="J9478">
        <v>6.5</v>
      </c>
    </row>
    <row r="9479" spans="1:15" hidden="1" x14ac:dyDescent="0.25">
      <c r="A9479" s="24" t="str">
        <f t="shared" si="149"/>
        <v>930203ARCELOR (BERTON SICARD)</v>
      </c>
      <c r="B9479" s="1">
        <v>930203</v>
      </c>
      <c r="C9479" s="1" t="s">
        <v>32898</v>
      </c>
      <c r="D9479" s="1" t="s">
        <v>78</v>
      </c>
      <c r="E9479" s="1" t="s">
        <v>2570</v>
      </c>
      <c r="F9479" s="1" t="s">
        <v>32900</v>
      </c>
      <c r="G9479" s="1" t="s">
        <v>655</v>
      </c>
      <c r="H9479">
        <v>930203</v>
      </c>
      <c r="I9479" s="1" t="s">
        <v>41</v>
      </c>
      <c r="J9479">
        <v>6.5</v>
      </c>
    </row>
    <row r="9480" spans="1:15" hidden="1" x14ac:dyDescent="0.25">
      <c r="A9480" s="24" t="str">
        <f t="shared" si="149"/>
        <v>930204ARCELOR (BERTON SICARD)</v>
      </c>
      <c r="B9480" s="1">
        <v>930204</v>
      </c>
      <c r="C9480" s="1" t="s">
        <v>32898</v>
      </c>
      <c r="D9480" s="1" t="s">
        <v>78</v>
      </c>
      <c r="E9480" s="1" t="s">
        <v>2571</v>
      </c>
      <c r="F9480" s="1" t="s">
        <v>32900</v>
      </c>
      <c r="G9480" s="1" t="s">
        <v>655</v>
      </c>
      <c r="H9480">
        <v>930204</v>
      </c>
      <c r="I9480" s="1" t="s">
        <v>41</v>
      </c>
      <c r="J9480">
        <v>6.5</v>
      </c>
    </row>
    <row r="9481" spans="1:15" hidden="1" x14ac:dyDescent="0.25">
      <c r="A9481" s="24" t="str">
        <f t="shared" si="149"/>
        <v>950060ARCELOR (BERTON SICARD)</v>
      </c>
      <c r="B9481" s="1">
        <v>950060</v>
      </c>
      <c r="C9481" s="1" t="s">
        <v>32898</v>
      </c>
      <c r="D9481" s="1" t="s">
        <v>78</v>
      </c>
      <c r="E9481" s="1" t="s">
        <v>4045</v>
      </c>
      <c r="F9481" s="1" t="s">
        <v>32900</v>
      </c>
      <c r="G9481" s="1" t="s">
        <v>655</v>
      </c>
      <c r="H9481">
        <v>950060</v>
      </c>
      <c r="I9481" s="1" t="s">
        <v>41</v>
      </c>
      <c r="J9481">
        <v>2</v>
      </c>
    </row>
    <row r="9482" spans="1:15" hidden="1" x14ac:dyDescent="0.25">
      <c r="A9482" s="24" t="str">
        <f t="shared" si="149"/>
        <v>950062ARCELOR (BERTON SICARD)</v>
      </c>
      <c r="B9482" s="1">
        <v>950062</v>
      </c>
      <c r="C9482" s="1" t="s">
        <v>32898</v>
      </c>
      <c r="D9482" s="1" t="s">
        <v>78</v>
      </c>
      <c r="E9482" s="1" t="s">
        <v>4046</v>
      </c>
      <c r="F9482" s="1" t="s">
        <v>32900</v>
      </c>
      <c r="G9482" s="1" t="s">
        <v>655</v>
      </c>
      <c r="H9482">
        <v>950062</v>
      </c>
      <c r="I9482" s="1" t="s">
        <v>41</v>
      </c>
      <c r="J9482">
        <v>2</v>
      </c>
    </row>
    <row r="9483" spans="1:15" hidden="1" x14ac:dyDescent="0.25">
      <c r="A9483" s="24" t="str">
        <f t="shared" si="149"/>
        <v>960030ARCELOR (BERTON SICARD)</v>
      </c>
      <c r="B9483" s="1">
        <v>960030</v>
      </c>
      <c r="C9483" s="1" t="s">
        <v>32898</v>
      </c>
      <c r="D9483" s="1" t="s">
        <v>78</v>
      </c>
      <c r="E9483" s="1" t="s">
        <v>4066</v>
      </c>
      <c r="F9483" s="1" t="s">
        <v>32900</v>
      </c>
      <c r="G9483" s="1" t="s">
        <v>655</v>
      </c>
      <c r="H9483">
        <v>960030</v>
      </c>
      <c r="I9483" s="1" t="s">
        <v>41</v>
      </c>
      <c r="J9483">
        <v>2</v>
      </c>
    </row>
    <row r="9484" spans="1:15" hidden="1" x14ac:dyDescent="0.25">
      <c r="A9484" s="24" t="str">
        <f t="shared" ref="A9484:A9547" si="150">B9484&amp;F9484</f>
        <v>7203TH-2ARCELOR (BERTON SICARD)</v>
      </c>
      <c r="B9484" s="1" t="s">
        <v>32873</v>
      </c>
      <c r="C9484" s="1" t="s">
        <v>32898</v>
      </c>
      <c r="D9484" s="1" t="s">
        <v>78</v>
      </c>
      <c r="E9484" s="1" t="s">
        <v>1406</v>
      </c>
      <c r="F9484" s="1" t="s">
        <v>32900</v>
      </c>
      <c r="G9484" s="1" t="s">
        <v>655</v>
      </c>
      <c r="H9484" t="s">
        <v>32873</v>
      </c>
      <c r="I9484" s="1" t="s">
        <v>41</v>
      </c>
    </row>
    <row r="9485" spans="1:15" hidden="1" x14ac:dyDescent="0.25">
      <c r="A9485" s="24" t="str">
        <f t="shared" si="150"/>
        <v>410100ARCELOR (BERTON SICARD)</v>
      </c>
      <c r="B9485" s="1">
        <v>410100</v>
      </c>
      <c r="C9485" s="1" t="s">
        <v>32898</v>
      </c>
      <c r="D9485" s="1" t="s">
        <v>78</v>
      </c>
      <c r="E9485" s="1" t="s">
        <v>32874</v>
      </c>
      <c r="F9485" s="1" t="s">
        <v>32900</v>
      </c>
      <c r="G9485" s="1" t="s">
        <v>655</v>
      </c>
      <c r="H9485">
        <v>410100</v>
      </c>
      <c r="I9485" s="1" t="s">
        <v>41</v>
      </c>
      <c r="J9485" s="16">
        <v>6.5</v>
      </c>
    </row>
    <row r="9486" spans="1:15" hidden="1" x14ac:dyDescent="0.25">
      <c r="A9486" s="24" t="str">
        <f t="shared" si="150"/>
        <v>PL80x8ARCELOR (BERTON SICARD)</v>
      </c>
      <c r="B9486" s="1" t="s">
        <v>281</v>
      </c>
      <c r="C9486" s="1"/>
      <c r="D9486" s="1" t="s">
        <v>282</v>
      </c>
      <c r="E9486" s="1" t="s">
        <v>283</v>
      </c>
      <c r="F9486" s="1" t="s">
        <v>32900</v>
      </c>
      <c r="G9486" s="1" t="s">
        <v>655</v>
      </c>
      <c r="H9486" t="s">
        <v>281</v>
      </c>
      <c r="I9486" s="1" t="s">
        <v>41</v>
      </c>
      <c r="J9486" s="16">
        <v>6.5</v>
      </c>
      <c r="K9486" s="16">
        <v>1</v>
      </c>
      <c r="L9486" s="16" t="s">
        <v>80</v>
      </c>
      <c r="M9486" s="63"/>
      <c r="O9486" s="18" t="s">
        <v>80</v>
      </c>
    </row>
    <row r="9487" spans="1:15" hidden="1" x14ac:dyDescent="0.25">
      <c r="A9487" s="24" t="str">
        <f t="shared" si="150"/>
        <v>8940ARCELOR (BERTON SICARD)</v>
      </c>
      <c r="B9487" s="1">
        <v>8940</v>
      </c>
      <c r="C9487" s="1"/>
      <c r="D9487" s="1" t="s">
        <v>32836</v>
      </c>
      <c r="E9487" s="1" t="s">
        <v>3446</v>
      </c>
      <c r="F9487" s="1" t="s">
        <v>32900</v>
      </c>
      <c r="G9487" s="1" t="s">
        <v>655</v>
      </c>
      <c r="H9487">
        <v>8940</v>
      </c>
      <c r="I9487" s="1" t="s">
        <v>41</v>
      </c>
      <c r="J9487">
        <v>100</v>
      </c>
    </row>
    <row r="9488" spans="1:15" hidden="1" x14ac:dyDescent="0.25">
      <c r="A9488" s="24" t="str">
        <f t="shared" si="150"/>
        <v>Tole15/10_3x1,5_BrutARCELOR (BERTON SICARD)</v>
      </c>
      <c r="B9488" s="1" t="s">
        <v>32774</v>
      </c>
      <c r="C9488" s="1"/>
      <c r="D9488" s="1" t="s">
        <v>73</v>
      </c>
      <c r="E9488" s="1" t="s">
        <v>32775</v>
      </c>
      <c r="F9488" s="1" t="s">
        <v>32900</v>
      </c>
      <c r="G9488" s="1" t="s">
        <v>275</v>
      </c>
      <c r="H9488">
        <v>2117815</v>
      </c>
      <c r="I9488" s="1" t="s">
        <v>41</v>
      </c>
      <c r="J9488" s="16">
        <v>1</v>
      </c>
      <c r="K9488" s="16">
        <v>1</v>
      </c>
      <c r="L9488" s="16" t="s">
        <v>166</v>
      </c>
      <c r="M9488" s="63"/>
      <c r="N9488" s="17">
        <v>120.5</v>
      </c>
      <c r="O9488" s="18" t="s">
        <v>166</v>
      </c>
    </row>
    <row r="9489" spans="1:15" hidden="1" x14ac:dyDescent="0.25">
      <c r="A9489" s="24" t="str">
        <f t="shared" si="150"/>
        <v>Tole15/10_3x1,5_9010BARCELOR (BERTON SICARD)</v>
      </c>
      <c r="B9489" s="1" t="s">
        <v>32772</v>
      </c>
      <c r="C9489" s="1"/>
      <c r="D9489" s="1" t="s">
        <v>73</v>
      </c>
      <c r="E9489" s="1" t="s">
        <v>32773</v>
      </c>
      <c r="F9489" s="1" t="s">
        <v>32900</v>
      </c>
      <c r="G9489" s="1" t="s">
        <v>275</v>
      </c>
      <c r="H9489">
        <v>2117815</v>
      </c>
      <c r="I9489" s="1" t="s">
        <v>41</v>
      </c>
      <c r="J9489" s="16">
        <v>1</v>
      </c>
      <c r="K9489" s="16">
        <v>1</v>
      </c>
      <c r="L9489" s="16" t="s">
        <v>166</v>
      </c>
      <c r="M9489" s="63"/>
      <c r="N9489" s="17">
        <v>164</v>
      </c>
      <c r="O9489" s="18" t="s">
        <v>166</v>
      </c>
    </row>
    <row r="9490" spans="1:15" hidden="1" x14ac:dyDescent="0.25">
      <c r="A9490" s="24" t="str">
        <f t="shared" si="150"/>
        <v>Tole15/10_3x1,5_7016GARCELOR (BERTON SICARD)</v>
      </c>
      <c r="B9490" s="1" t="s">
        <v>32776</v>
      </c>
      <c r="C9490" s="1"/>
      <c r="D9490" s="1" t="s">
        <v>73</v>
      </c>
      <c r="E9490" s="1" t="s">
        <v>32777</v>
      </c>
      <c r="F9490" s="1" t="s">
        <v>32900</v>
      </c>
      <c r="G9490" s="1" t="s">
        <v>275</v>
      </c>
      <c r="H9490">
        <v>2117815</v>
      </c>
      <c r="I9490" s="1" t="s">
        <v>41</v>
      </c>
      <c r="J9490" s="16">
        <v>1</v>
      </c>
      <c r="K9490" s="16">
        <v>1</v>
      </c>
      <c r="L9490" s="16" t="s">
        <v>166</v>
      </c>
      <c r="M9490" s="63"/>
      <c r="N9490" s="17">
        <v>217</v>
      </c>
      <c r="O9490" s="18" t="s">
        <v>166</v>
      </c>
    </row>
    <row r="9491" spans="1:15" hidden="1" x14ac:dyDescent="0.25">
      <c r="A9491" s="24" t="str">
        <f t="shared" si="150"/>
        <v>Tole15/10_3x1,5_7016GARCELOR (BERTON SICARD)</v>
      </c>
      <c r="B9491" s="1" t="s">
        <v>32776</v>
      </c>
      <c r="C9491" s="1"/>
      <c r="D9491" s="1" t="s">
        <v>73</v>
      </c>
      <c r="E9491" s="1" t="s">
        <v>32777</v>
      </c>
      <c r="F9491" s="1" t="s">
        <v>32900</v>
      </c>
      <c r="G9491" s="1" t="s">
        <v>275</v>
      </c>
      <c r="H9491">
        <v>2117815</v>
      </c>
      <c r="I9491" s="1" t="s">
        <v>41</v>
      </c>
      <c r="J9491" s="16">
        <v>1</v>
      </c>
      <c r="K9491" s="16">
        <v>1</v>
      </c>
      <c r="L9491" s="16" t="s">
        <v>166</v>
      </c>
      <c r="M9491" s="63"/>
      <c r="N9491" s="17">
        <v>217</v>
      </c>
      <c r="O9491" s="18" t="s">
        <v>166</v>
      </c>
    </row>
    <row r="9492" spans="1:15" hidden="1" x14ac:dyDescent="0.25">
      <c r="A9492" s="24" t="str">
        <f t="shared" si="150"/>
        <v>5701ARCELOR (BERTON SICARD)</v>
      </c>
      <c r="B9492" s="1">
        <v>5701</v>
      </c>
      <c r="C9492" s="1"/>
      <c r="D9492" s="1" t="s">
        <v>32831</v>
      </c>
      <c r="E9492" s="1" t="s">
        <v>1263</v>
      </c>
      <c r="F9492" s="1" t="s">
        <v>32900</v>
      </c>
      <c r="G9492" s="1" t="s">
        <v>655</v>
      </c>
      <c r="H9492">
        <v>5701</v>
      </c>
      <c r="I9492" s="1" t="s">
        <v>41</v>
      </c>
      <c r="J9492">
        <v>6</v>
      </c>
    </row>
    <row r="9493" spans="1:15" hidden="1" x14ac:dyDescent="0.25">
      <c r="A9493" s="24" t="str">
        <f t="shared" si="150"/>
        <v>720059ARCELOR (BERTON SICARD)</v>
      </c>
      <c r="B9493" s="1">
        <v>720059</v>
      </c>
      <c r="C9493" s="1"/>
      <c r="D9493" s="1" t="s">
        <v>32831</v>
      </c>
      <c r="E9493" s="1" t="s">
        <v>1917</v>
      </c>
      <c r="F9493" s="1" t="s">
        <v>32900</v>
      </c>
      <c r="G9493" s="1" t="s">
        <v>655</v>
      </c>
      <c r="H9493">
        <v>720059</v>
      </c>
      <c r="I9493" s="1" t="s">
        <v>41</v>
      </c>
      <c r="J9493">
        <v>6</v>
      </c>
    </row>
    <row r="9494" spans="1:15" hidden="1" x14ac:dyDescent="0.25">
      <c r="A9494" s="24" t="str">
        <f t="shared" si="150"/>
        <v>5701ARCELOR (BERTON SICARD)</v>
      </c>
      <c r="B9494" s="1">
        <v>5701</v>
      </c>
      <c r="C9494" s="1"/>
      <c r="D9494" s="1" t="s">
        <v>32831</v>
      </c>
      <c r="E9494" s="1" t="s">
        <v>1263</v>
      </c>
      <c r="F9494" s="1" t="s">
        <v>32900</v>
      </c>
      <c r="G9494" s="1" t="s">
        <v>655</v>
      </c>
      <c r="H9494">
        <v>5701</v>
      </c>
      <c r="I9494" s="1" t="s">
        <v>41</v>
      </c>
      <c r="J9494">
        <v>6</v>
      </c>
    </row>
    <row r="9495" spans="1:15" hidden="1" x14ac:dyDescent="0.25">
      <c r="A9495" s="24" t="str">
        <f t="shared" si="150"/>
        <v>5839ARCELOR (BERTON SICARD)</v>
      </c>
      <c r="B9495" s="1">
        <v>5839</v>
      </c>
      <c r="C9495" s="1"/>
      <c r="D9495" s="1" t="s">
        <v>32831</v>
      </c>
      <c r="E9495" s="1" t="s">
        <v>2079</v>
      </c>
      <c r="F9495" s="1" t="s">
        <v>32900</v>
      </c>
      <c r="G9495" s="1" t="s">
        <v>655</v>
      </c>
      <c r="H9495">
        <v>5839</v>
      </c>
      <c r="I9495" s="1" t="s">
        <v>41</v>
      </c>
      <c r="J9495">
        <v>1</v>
      </c>
    </row>
    <row r="9496" spans="1:15" hidden="1" x14ac:dyDescent="0.25">
      <c r="A9496" s="24" t="str">
        <f t="shared" si="150"/>
        <v>420022ARCELOR (BERTON SICARD)</v>
      </c>
      <c r="B9496" s="1">
        <v>420022</v>
      </c>
      <c r="C9496" s="1"/>
      <c r="D9496" s="1" t="s">
        <v>32831</v>
      </c>
      <c r="E9496" s="1" t="s">
        <v>2172</v>
      </c>
      <c r="F9496" s="1" t="s">
        <v>32900</v>
      </c>
      <c r="G9496" s="1" t="s">
        <v>655</v>
      </c>
      <c r="H9496">
        <v>420022</v>
      </c>
      <c r="I9496" s="1" t="s">
        <v>41</v>
      </c>
      <c r="J9496">
        <v>6.5</v>
      </c>
    </row>
    <row r="9497" spans="1:15" hidden="1" x14ac:dyDescent="0.25">
      <c r="A9497" s="24" t="str">
        <f t="shared" si="150"/>
        <v>550045ARCELOR (BERTON SICARD)</v>
      </c>
      <c r="B9497" s="1">
        <v>550045</v>
      </c>
      <c r="C9497" s="1"/>
      <c r="D9497" s="1" t="s">
        <v>32831</v>
      </c>
      <c r="E9497" s="1" t="s">
        <v>2203</v>
      </c>
      <c r="F9497" s="1" t="s">
        <v>32900</v>
      </c>
      <c r="G9497" s="1" t="s">
        <v>655</v>
      </c>
      <c r="H9497">
        <v>550045</v>
      </c>
      <c r="I9497" s="1" t="s">
        <v>41</v>
      </c>
      <c r="J9497">
        <v>1</v>
      </c>
    </row>
    <row r="9498" spans="1:15" hidden="1" x14ac:dyDescent="0.25">
      <c r="A9498" s="24" t="str">
        <f t="shared" si="150"/>
        <v>720059ARCELOR (BERTON SICARD)</v>
      </c>
      <c r="B9498" s="1">
        <v>720059</v>
      </c>
      <c r="C9498" s="1"/>
      <c r="D9498" s="1" t="s">
        <v>32831</v>
      </c>
      <c r="E9498" s="1" t="s">
        <v>1917</v>
      </c>
      <c r="F9498" s="1" t="s">
        <v>32900</v>
      </c>
      <c r="G9498" s="1" t="s">
        <v>655</v>
      </c>
      <c r="H9498">
        <v>720059</v>
      </c>
      <c r="I9498" s="1" t="s">
        <v>41</v>
      </c>
      <c r="J9498">
        <v>6</v>
      </c>
    </row>
    <row r="9499" spans="1:15" hidden="1" x14ac:dyDescent="0.25">
      <c r="A9499" s="24" t="str">
        <f t="shared" si="150"/>
        <v>5839ARCELOR (BERTON SICARD)</v>
      </c>
      <c r="B9499" s="1">
        <v>5839</v>
      </c>
      <c r="C9499" s="1"/>
      <c r="D9499" s="1" t="s">
        <v>32831</v>
      </c>
      <c r="E9499" s="1" t="s">
        <v>2079</v>
      </c>
      <c r="F9499" s="1" t="s">
        <v>32900</v>
      </c>
      <c r="G9499" s="1" t="s">
        <v>655</v>
      </c>
      <c r="H9499">
        <v>5839</v>
      </c>
      <c r="I9499" s="1" t="s">
        <v>41</v>
      </c>
      <c r="J9499">
        <v>1</v>
      </c>
    </row>
    <row r="9500" spans="1:15" hidden="1" x14ac:dyDescent="0.25">
      <c r="A9500" s="24" t="str">
        <f t="shared" si="150"/>
        <v>550045ARCELOR (BERTON SICARD)</v>
      </c>
      <c r="B9500" s="1">
        <v>550045</v>
      </c>
      <c r="C9500" s="1"/>
      <c r="D9500" s="1" t="s">
        <v>32831</v>
      </c>
      <c r="E9500" s="1" t="s">
        <v>2203</v>
      </c>
      <c r="F9500" s="1" t="s">
        <v>32900</v>
      </c>
      <c r="G9500" s="1" t="s">
        <v>655</v>
      </c>
      <c r="H9500">
        <v>550045</v>
      </c>
      <c r="I9500" s="1" t="s">
        <v>41</v>
      </c>
      <c r="J9500">
        <v>1</v>
      </c>
    </row>
    <row r="9501" spans="1:15" hidden="1" x14ac:dyDescent="0.25">
      <c r="A9501" s="24" t="str">
        <f t="shared" si="150"/>
        <v>720059ARCELOR (BERTON SICARD)</v>
      </c>
      <c r="B9501" s="1">
        <v>720059</v>
      </c>
      <c r="C9501" s="1"/>
      <c r="D9501" s="1" t="s">
        <v>32831</v>
      </c>
      <c r="E9501" s="1" t="s">
        <v>1917</v>
      </c>
      <c r="F9501" s="1" t="s">
        <v>32900</v>
      </c>
      <c r="G9501" s="1" t="s">
        <v>655</v>
      </c>
      <c r="H9501">
        <v>720059</v>
      </c>
      <c r="I9501" s="1" t="s">
        <v>41</v>
      </c>
      <c r="J9501">
        <v>6</v>
      </c>
    </row>
    <row r="9502" spans="1:15" hidden="1" x14ac:dyDescent="0.25">
      <c r="A9502" s="24" t="str">
        <f t="shared" si="150"/>
        <v>720059ARCELOR (BERTON SICARD)</v>
      </c>
      <c r="B9502" s="1">
        <v>720059</v>
      </c>
      <c r="C9502" s="1"/>
      <c r="D9502" s="1" t="s">
        <v>32831</v>
      </c>
      <c r="E9502" s="1" t="s">
        <v>1917</v>
      </c>
      <c r="F9502" s="1" t="s">
        <v>32900</v>
      </c>
      <c r="G9502" s="1" t="s">
        <v>655</v>
      </c>
      <c r="H9502">
        <v>720059</v>
      </c>
      <c r="I9502" s="1" t="s">
        <v>41</v>
      </c>
      <c r="J9502">
        <v>6</v>
      </c>
    </row>
    <row r="9503" spans="1:15" hidden="1" x14ac:dyDescent="0.25">
      <c r="A9503" s="24" t="str">
        <f t="shared" si="150"/>
        <v>720059ARCELOR (BERTON SICARD)</v>
      </c>
      <c r="B9503" s="1">
        <v>720059</v>
      </c>
      <c r="C9503" s="1"/>
      <c r="D9503" s="1" t="s">
        <v>32831</v>
      </c>
      <c r="E9503" s="1" t="s">
        <v>1917</v>
      </c>
      <c r="F9503" s="1" t="s">
        <v>32900</v>
      </c>
      <c r="G9503" s="1" t="s">
        <v>655</v>
      </c>
      <c r="H9503">
        <v>720059</v>
      </c>
      <c r="I9503" s="1" t="s">
        <v>41</v>
      </c>
      <c r="J9503">
        <v>6</v>
      </c>
    </row>
    <row r="9504" spans="1:15" hidden="1" x14ac:dyDescent="0.25">
      <c r="A9504" s="24" t="str">
        <f t="shared" si="150"/>
        <v>5839ARCELOR (BERTON SICARD)</v>
      </c>
      <c r="B9504" s="1">
        <v>5839</v>
      </c>
      <c r="C9504" s="1"/>
      <c r="D9504" s="1" t="s">
        <v>32831</v>
      </c>
      <c r="E9504" s="1" t="s">
        <v>2079</v>
      </c>
      <c r="F9504" s="1" t="s">
        <v>32900</v>
      </c>
      <c r="G9504" s="1" t="s">
        <v>655</v>
      </c>
      <c r="H9504">
        <v>5839</v>
      </c>
      <c r="I9504" s="1" t="s">
        <v>41</v>
      </c>
      <c r="J9504">
        <v>1</v>
      </c>
    </row>
    <row r="9505" spans="1:10" hidden="1" x14ac:dyDescent="0.25">
      <c r="A9505" s="24" t="str">
        <f t="shared" si="150"/>
        <v>550045ARCELOR (BERTON SICARD)</v>
      </c>
      <c r="B9505" s="1">
        <v>550045</v>
      </c>
      <c r="C9505" s="1"/>
      <c r="D9505" s="1" t="s">
        <v>32831</v>
      </c>
      <c r="E9505" s="1" t="s">
        <v>2203</v>
      </c>
      <c r="F9505" s="1" t="s">
        <v>32900</v>
      </c>
      <c r="G9505" s="1" t="s">
        <v>655</v>
      </c>
      <c r="H9505">
        <v>550045</v>
      </c>
      <c r="I9505" s="1" t="s">
        <v>41</v>
      </c>
      <c r="J9505">
        <v>1</v>
      </c>
    </row>
    <row r="9506" spans="1:10" hidden="1" x14ac:dyDescent="0.25">
      <c r="A9506" s="24" t="str">
        <f t="shared" si="150"/>
        <v>A6064ARCELOR (BERTON SICARD)</v>
      </c>
      <c r="B9506" s="1" t="s">
        <v>2745</v>
      </c>
      <c r="C9506" s="1"/>
      <c r="D9506" s="1" t="s">
        <v>32831</v>
      </c>
      <c r="E9506" s="1" t="s">
        <v>2746</v>
      </c>
      <c r="F9506" s="1" t="s">
        <v>32900</v>
      </c>
      <c r="G9506" s="1" t="s">
        <v>655</v>
      </c>
      <c r="H9506" t="s">
        <v>2745</v>
      </c>
      <c r="I9506" s="1" t="s">
        <v>41</v>
      </c>
      <c r="J9506">
        <v>50</v>
      </c>
    </row>
    <row r="9507" spans="1:10" hidden="1" x14ac:dyDescent="0.25">
      <c r="A9507" s="24" t="str">
        <f t="shared" si="150"/>
        <v>A6067ARCELOR (BERTON SICARD)</v>
      </c>
      <c r="B9507" s="1" t="s">
        <v>2751</v>
      </c>
      <c r="C9507" s="1"/>
      <c r="D9507" s="1" t="s">
        <v>32831</v>
      </c>
      <c r="E9507" s="1" t="s">
        <v>2752</v>
      </c>
      <c r="F9507" s="1" t="s">
        <v>32900</v>
      </c>
      <c r="G9507" s="1" t="s">
        <v>655</v>
      </c>
      <c r="H9507" t="s">
        <v>2751</v>
      </c>
      <c r="I9507" s="1" t="s">
        <v>41</v>
      </c>
      <c r="J9507">
        <v>50</v>
      </c>
    </row>
    <row r="9508" spans="1:10" hidden="1" x14ac:dyDescent="0.25">
      <c r="A9508" s="24" t="str">
        <f t="shared" si="150"/>
        <v>P6049ARCELOR (BERTON SICARD)</v>
      </c>
      <c r="B9508" s="1" t="s">
        <v>2851</v>
      </c>
      <c r="C9508" s="1"/>
      <c r="D9508" s="1" t="s">
        <v>32831</v>
      </c>
      <c r="E9508" s="1" t="s">
        <v>1917</v>
      </c>
      <c r="F9508" s="1" t="s">
        <v>32900</v>
      </c>
      <c r="G9508" s="1" t="s">
        <v>655</v>
      </c>
      <c r="H9508" t="s">
        <v>2851</v>
      </c>
      <c r="I9508" s="1" t="s">
        <v>41</v>
      </c>
      <c r="J9508">
        <v>5.8</v>
      </c>
    </row>
    <row r="9509" spans="1:10" hidden="1" x14ac:dyDescent="0.25">
      <c r="A9509" s="24" t="str">
        <f t="shared" si="150"/>
        <v>450112ARCELOR (BERTON SICARD)</v>
      </c>
      <c r="B9509" s="1">
        <v>450112</v>
      </c>
      <c r="C9509" s="1"/>
      <c r="D9509" s="1" t="s">
        <v>32831</v>
      </c>
      <c r="E9509" s="1" t="s">
        <v>3724</v>
      </c>
      <c r="F9509" s="1" t="s">
        <v>32900</v>
      </c>
      <c r="G9509" s="1" t="s">
        <v>655</v>
      </c>
      <c r="H9509">
        <v>450112</v>
      </c>
      <c r="I9509" s="1" t="s">
        <v>41</v>
      </c>
      <c r="J9509">
        <v>20</v>
      </c>
    </row>
    <row r="9510" spans="1:10" hidden="1" x14ac:dyDescent="0.25">
      <c r="A9510" s="24" t="str">
        <f t="shared" si="150"/>
        <v>450113ARCELOR (BERTON SICARD)</v>
      </c>
      <c r="B9510" s="1">
        <v>450113</v>
      </c>
      <c r="C9510" s="1"/>
      <c r="D9510" s="1" t="s">
        <v>32831</v>
      </c>
      <c r="E9510" s="1" t="s">
        <v>3725</v>
      </c>
      <c r="F9510" s="1" t="s">
        <v>32900</v>
      </c>
      <c r="G9510" s="1" t="s">
        <v>655</v>
      </c>
      <c r="H9510">
        <v>450113</v>
      </c>
      <c r="I9510" s="1" t="s">
        <v>41</v>
      </c>
      <c r="J9510">
        <v>20</v>
      </c>
    </row>
    <row r="9511" spans="1:10" hidden="1" x14ac:dyDescent="0.25">
      <c r="A9511" s="24" t="str">
        <f t="shared" si="150"/>
        <v>450114ARCELOR (BERTON SICARD)</v>
      </c>
      <c r="B9511" s="1">
        <v>450114</v>
      </c>
      <c r="C9511" s="1"/>
      <c r="D9511" s="1" t="s">
        <v>32831</v>
      </c>
      <c r="E9511" s="1" t="s">
        <v>3726</v>
      </c>
      <c r="F9511" s="1" t="s">
        <v>32900</v>
      </c>
      <c r="G9511" s="1" t="s">
        <v>655</v>
      </c>
      <c r="H9511">
        <v>450114</v>
      </c>
      <c r="I9511" s="1" t="s">
        <v>41</v>
      </c>
      <c r="J9511">
        <v>20</v>
      </c>
    </row>
    <row r="9512" spans="1:10" hidden="1" x14ac:dyDescent="0.25">
      <c r="A9512" s="24" t="str">
        <f t="shared" si="150"/>
        <v>450115ARCELOR (BERTON SICARD)</v>
      </c>
      <c r="B9512" s="1">
        <v>450115</v>
      </c>
      <c r="C9512" s="1"/>
      <c r="D9512" s="1" t="s">
        <v>32831</v>
      </c>
      <c r="E9512" s="1" t="s">
        <v>3727</v>
      </c>
      <c r="F9512" s="1" t="s">
        <v>32900</v>
      </c>
      <c r="G9512" s="1" t="s">
        <v>655</v>
      </c>
      <c r="H9512">
        <v>450115</v>
      </c>
      <c r="I9512" s="1" t="s">
        <v>41</v>
      </c>
      <c r="J9512">
        <v>20</v>
      </c>
    </row>
    <row r="9513" spans="1:10" hidden="1" x14ac:dyDescent="0.25">
      <c r="A9513" s="24" t="str">
        <f t="shared" si="150"/>
        <v>450116ARCELOR (BERTON SICARD)</v>
      </c>
      <c r="B9513" s="1">
        <v>450116</v>
      </c>
      <c r="C9513" s="1"/>
      <c r="D9513" s="1" t="s">
        <v>32831</v>
      </c>
      <c r="E9513" s="1" t="s">
        <v>3728</v>
      </c>
      <c r="F9513" s="1" t="s">
        <v>32900</v>
      </c>
      <c r="G9513" s="1" t="s">
        <v>655</v>
      </c>
      <c r="H9513">
        <v>450116</v>
      </c>
      <c r="I9513" s="1" t="s">
        <v>41</v>
      </c>
      <c r="J9513">
        <v>20</v>
      </c>
    </row>
    <row r="9514" spans="1:10" hidden="1" x14ac:dyDescent="0.25">
      <c r="A9514" s="24" t="str">
        <f t="shared" si="150"/>
        <v>450117ARCELOR (BERTON SICARD)</v>
      </c>
      <c r="B9514" s="1">
        <v>450117</v>
      </c>
      <c r="C9514" s="1"/>
      <c r="D9514" s="1" t="s">
        <v>32831</v>
      </c>
      <c r="E9514" s="1" t="s">
        <v>3729</v>
      </c>
      <c r="F9514" s="1" t="s">
        <v>32900</v>
      </c>
      <c r="G9514" s="1" t="s">
        <v>655</v>
      </c>
      <c r="H9514">
        <v>450117</v>
      </c>
      <c r="I9514" s="1" t="s">
        <v>41</v>
      </c>
      <c r="J9514">
        <v>20</v>
      </c>
    </row>
    <row r="9515" spans="1:10" hidden="1" x14ac:dyDescent="0.25">
      <c r="A9515" s="24" t="str">
        <f t="shared" si="150"/>
        <v>450118ARCELOR (BERTON SICARD)</v>
      </c>
      <c r="B9515" s="1">
        <v>450118</v>
      </c>
      <c r="C9515" s="1"/>
      <c r="D9515" s="1" t="s">
        <v>32831</v>
      </c>
      <c r="E9515" s="1" t="s">
        <v>3730</v>
      </c>
      <c r="F9515" s="1" t="s">
        <v>32900</v>
      </c>
      <c r="G9515" s="1" t="s">
        <v>655</v>
      </c>
      <c r="H9515">
        <v>450118</v>
      </c>
      <c r="I9515" s="1" t="s">
        <v>41</v>
      </c>
      <c r="J9515">
        <v>20</v>
      </c>
    </row>
    <row r="9516" spans="1:10" hidden="1" x14ac:dyDescent="0.25">
      <c r="A9516" s="24" t="str">
        <f t="shared" si="150"/>
        <v>450119ARCELOR (BERTON SICARD)</v>
      </c>
      <c r="B9516" s="1">
        <v>450119</v>
      </c>
      <c r="C9516" s="1"/>
      <c r="D9516" s="1" t="s">
        <v>32831</v>
      </c>
      <c r="E9516" s="1" t="s">
        <v>3731</v>
      </c>
      <c r="F9516" s="1" t="s">
        <v>32900</v>
      </c>
      <c r="G9516" s="1" t="s">
        <v>655</v>
      </c>
      <c r="H9516">
        <v>450119</v>
      </c>
      <c r="I9516" s="1" t="s">
        <v>41</v>
      </c>
      <c r="J9516">
        <v>20</v>
      </c>
    </row>
    <row r="9517" spans="1:10" hidden="1" x14ac:dyDescent="0.25">
      <c r="A9517" s="24" t="str">
        <f t="shared" si="150"/>
        <v>450148ARCELOR (BERTON SICARD)</v>
      </c>
      <c r="B9517" s="1">
        <v>450148</v>
      </c>
      <c r="C9517" s="1"/>
      <c r="D9517" s="1" t="s">
        <v>32831</v>
      </c>
      <c r="E9517" s="1" t="s">
        <v>3751</v>
      </c>
      <c r="F9517" s="1" t="s">
        <v>32900</v>
      </c>
      <c r="G9517" s="1" t="s">
        <v>655</v>
      </c>
      <c r="H9517">
        <v>450148</v>
      </c>
      <c r="I9517" s="1" t="s">
        <v>41</v>
      </c>
      <c r="J9517">
        <v>20</v>
      </c>
    </row>
    <row r="9518" spans="1:10" hidden="1" x14ac:dyDescent="0.25">
      <c r="A9518" s="24" t="str">
        <f t="shared" si="150"/>
        <v>450149ARCELOR (BERTON SICARD)</v>
      </c>
      <c r="B9518" s="1">
        <v>450149</v>
      </c>
      <c r="C9518" s="1"/>
      <c r="D9518" s="1" t="s">
        <v>32831</v>
      </c>
      <c r="E9518" s="1" t="s">
        <v>3752</v>
      </c>
      <c r="F9518" s="1" t="s">
        <v>32900</v>
      </c>
      <c r="G9518" s="1" t="s">
        <v>655</v>
      </c>
      <c r="H9518">
        <v>450149</v>
      </c>
      <c r="I9518" s="1" t="s">
        <v>41</v>
      </c>
      <c r="J9518">
        <v>20</v>
      </c>
    </row>
    <row r="9519" spans="1:10" hidden="1" x14ac:dyDescent="0.25">
      <c r="A9519" s="24" t="str">
        <f t="shared" si="150"/>
        <v>760022ARCELOR (BERTON SICARD)</v>
      </c>
      <c r="B9519" s="1">
        <v>760022</v>
      </c>
      <c r="C9519" s="1"/>
      <c r="D9519" s="1" t="s">
        <v>32831</v>
      </c>
      <c r="E9519" s="1" t="s">
        <v>4004</v>
      </c>
      <c r="F9519" s="1" t="s">
        <v>32900</v>
      </c>
      <c r="G9519" s="1" t="s">
        <v>655</v>
      </c>
      <c r="H9519">
        <v>760022</v>
      </c>
      <c r="I9519" s="1" t="s">
        <v>41</v>
      </c>
      <c r="J9519">
        <v>1</v>
      </c>
    </row>
    <row r="9520" spans="1:10" hidden="1" x14ac:dyDescent="0.25">
      <c r="A9520" s="24" t="str">
        <f t="shared" si="150"/>
        <v>950202ARCELOR (BERTON SICARD)</v>
      </c>
      <c r="B9520" s="1">
        <v>950202</v>
      </c>
      <c r="C9520" s="1"/>
      <c r="D9520" s="1" t="s">
        <v>32831</v>
      </c>
      <c r="E9520" s="1" t="s">
        <v>4056</v>
      </c>
      <c r="F9520" s="1" t="s">
        <v>32900</v>
      </c>
      <c r="G9520" s="1" t="s">
        <v>655</v>
      </c>
      <c r="H9520">
        <v>950202</v>
      </c>
      <c r="I9520" s="1" t="s">
        <v>41</v>
      </c>
      <c r="J9520">
        <v>10</v>
      </c>
    </row>
    <row r="9521" spans="1:10" hidden="1" x14ac:dyDescent="0.25">
      <c r="A9521" s="24" t="str">
        <f t="shared" si="150"/>
        <v>950203ARCELOR (BERTON SICARD)</v>
      </c>
      <c r="B9521" s="1">
        <v>950203</v>
      </c>
      <c r="C9521" s="1"/>
      <c r="D9521" s="1" t="s">
        <v>32831</v>
      </c>
      <c r="E9521" s="1" t="s">
        <v>4057</v>
      </c>
      <c r="F9521" s="1" t="s">
        <v>32900</v>
      </c>
      <c r="G9521" s="1" t="s">
        <v>655</v>
      </c>
      <c r="H9521">
        <v>950203</v>
      </c>
      <c r="I9521" s="1" t="s">
        <v>41</v>
      </c>
      <c r="J9521">
        <v>10</v>
      </c>
    </row>
    <row r="9522" spans="1:10" hidden="1" x14ac:dyDescent="0.25">
      <c r="A9522" s="24" t="str">
        <f t="shared" si="150"/>
        <v>A6064ARCELOR (BERTON SICARD)</v>
      </c>
      <c r="B9522" s="1" t="s">
        <v>2745</v>
      </c>
      <c r="C9522" s="1"/>
      <c r="D9522" s="1" t="s">
        <v>32831</v>
      </c>
      <c r="E9522" s="1" t="s">
        <v>2746</v>
      </c>
      <c r="F9522" s="1" t="s">
        <v>32900</v>
      </c>
      <c r="G9522" s="1" t="s">
        <v>655</v>
      </c>
      <c r="H9522" t="s">
        <v>2745</v>
      </c>
      <c r="I9522" s="1" t="s">
        <v>41</v>
      </c>
      <c r="J9522">
        <v>50</v>
      </c>
    </row>
    <row r="9523" spans="1:10" hidden="1" x14ac:dyDescent="0.25">
      <c r="A9523" s="24" t="str">
        <f t="shared" si="150"/>
        <v>760022ARCELOR (BERTON SICARD)</v>
      </c>
      <c r="B9523" s="1">
        <v>760022</v>
      </c>
      <c r="C9523" s="1"/>
      <c r="D9523" s="1" t="s">
        <v>32831</v>
      </c>
      <c r="E9523" s="1" t="s">
        <v>4004</v>
      </c>
      <c r="F9523" s="1" t="s">
        <v>32900</v>
      </c>
      <c r="G9523" s="1" t="s">
        <v>655</v>
      </c>
      <c r="H9523">
        <v>760022</v>
      </c>
      <c r="I9523" s="1" t="s">
        <v>41</v>
      </c>
      <c r="J9523">
        <v>1</v>
      </c>
    </row>
    <row r="9524" spans="1:10" hidden="1" x14ac:dyDescent="0.25">
      <c r="A9524" s="24" t="str">
        <f t="shared" si="150"/>
        <v>115ARCELOR (BERTON SICARD)</v>
      </c>
      <c r="B9524" s="1">
        <v>115</v>
      </c>
      <c r="C9524" s="1"/>
      <c r="D9524" s="1"/>
      <c r="E9524" s="1" t="s">
        <v>902</v>
      </c>
      <c r="F9524" s="1" t="s">
        <v>32900</v>
      </c>
      <c r="G9524" s="1" t="s">
        <v>655</v>
      </c>
      <c r="H9524">
        <v>115</v>
      </c>
      <c r="I9524" s="1" t="s">
        <v>41</v>
      </c>
      <c r="J9524">
        <v>6.5</v>
      </c>
    </row>
    <row r="9525" spans="1:10" hidden="1" x14ac:dyDescent="0.25">
      <c r="A9525" s="24" t="str">
        <f t="shared" si="150"/>
        <v>116ARCELOR (BERTON SICARD)</v>
      </c>
      <c r="B9525" s="1">
        <v>116</v>
      </c>
      <c r="C9525" s="1"/>
      <c r="D9525" s="1"/>
      <c r="E9525" s="1" t="s">
        <v>903</v>
      </c>
      <c r="F9525" s="1" t="s">
        <v>32900</v>
      </c>
      <c r="G9525" s="1" t="s">
        <v>655</v>
      </c>
      <c r="H9525">
        <v>116</v>
      </c>
      <c r="I9525" s="1" t="s">
        <v>41</v>
      </c>
      <c r="J9525">
        <v>6.5</v>
      </c>
    </row>
    <row r="9526" spans="1:10" hidden="1" x14ac:dyDescent="0.25">
      <c r="A9526" s="24" t="str">
        <f t="shared" si="150"/>
        <v>139ARCELOR (BERTON SICARD)</v>
      </c>
      <c r="B9526" s="1">
        <v>139</v>
      </c>
      <c r="C9526" s="1"/>
      <c r="D9526" s="1"/>
      <c r="E9526" s="1" t="s">
        <v>904</v>
      </c>
      <c r="F9526" s="1" t="s">
        <v>32900</v>
      </c>
      <c r="G9526" s="1" t="s">
        <v>655</v>
      </c>
      <c r="H9526">
        <v>139</v>
      </c>
      <c r="I9526" s="1" t="s">
        <v>41</v>
      </c>
      <c r="J9526">
        <v>6</v>
      </c>
    </row>
    <row r="9527" spans="1:10" hidden="1" x14ac:dyDescent="0.25">
      <c r="A9527" s="24" t="str">
        <f t="shared" si="150"/>
        <v>142/80ARCELOR (BERTON SICARD)</v>
      </c>
      <c r="B9527" s="1" t="s">
        <v>910</v>
      </c>
      <c r="C9527" s="1"/>
      <c r="D9527" s="1"/>
      <c r="E9527" s="1" t="s">
        <v>911</v>
      </c>
      <c r="F9527" s="1" t="s">
        <v>32900</v>
      </c>
      <c r="G9527" s="1" t="s">
        <v>655</v>
      </c>
      <c r="H9527" t="s">
        <v>910</v>
      </c>
      <c r="I9527" s="1" t="s">
        <v>41</v>
      </c>
      <c r="J9527">
        <v>6</v>
      </c>
    </row>
    <row r="9528" spans="1:10" hidden="1" x14ac:dyDescent="0.25">
      <c r="A9528" s="24" t="str">
        <f t="shared" si="150"/>
        <v>144/12ARCELOR (BERTON SICARD)</v>
      </c>
      <c r="B9528" s="1" t="s">
        <v>920</v>
      </c>
      <c r="C9528" s="1"/>
      <c r="D9528" s="1"/>
      <c r="E9528" s="1" t="s">
        <v>921</v>
      </c>
      <c r="F9528" s="1" t="s">
        <v>32900</v>
      </c>
      <c r="G9528" s="1" t="s">
        <v>655</v>
      </c>
      <c r="H9528" t="s">
        <v>920</v>
      </c>
      <c r="I9528" s="1" t="s">
        <v>41</v>
      </c>
      <c r="J9528">
        <v>6</v>
      </c>
    </row>
    <row r="9529" spans="1:10" hidden="1" x14ac:dyDescent="0.25">
      <c r="A9529" s="24" t="str">
        <f t="shared" si="150"/>
        <v>144/80ARCELOR (BERTON SICARD)</v>
      </c>
      <c r="B9529" s="1" t="s">
        <v>922</v>
      </c>
      <c r="C9529" s="1"/>
      <c r="D9529" s="1"/>
      <c r="E9529" s="1" t="s">
        <v>923</v>
      </c>
      <c r="F9529" s="1" t="s">
        <v>32900</v>
      </c>
      <c r="G9529" s="1" t="s">
        <v>655</v>
      </c>
      <c r="H9529" t="s">
        <v>922</v>
      </c>
      <c r="I9529" s="1" t="s">
        <v>41</v>
      </c>
      <c r="J9529">
        <v>6</v>
      </c>
    </row>
    <row r="9530" spans="1:10" hidden="1" x14ac:dyDescent="0.25">
      <c r="A9530" s="24" t="str">
        <f t="shared" si="150"/>
        <v>145ARCELOR (BERTON SICARD)</v>
      </c>
      <c r="B9530" s="1">
        <v>145</v>
      </c>
      <c r="C9530" s="1"/>
      <c r="D9530" s="1"/>
      <c r="E9530" s="1" t="s">
        <v>924</v>
      </c>
      <c r="F9530" s="1" t="s">
        <v>32900</v>
      </c>
      <c r="G9530" s="1" t="s">
        <v>655</v>
      </c>
      <c r="H9530">
        <v>145</v>
      </c>
      <c r="I9530" s="1" t="s">
        <v>41</v>
      </c>
      <c r="J9530">
        <v>6</v>
      </c>
    </row>
    <row r="9531" spans="1:10" hidden="1" x14ac:dyDescent="0.25">
      <c r="A9531" s="24" t="str">
        <f t="shared" si="150"/>
        <v>159/FARCELOR (BERTON SICARD)</v>
      </c>
      <c r="B9531" s="1" t="s">
        <v>937</v>
      </c>
      <c r="C9531" s="1"/>
      <c r="D9531" s="1"/>
      <c r="E9531" s="1" t="s">
        <v>938</v>
      </c>
      <c r="F9531" s="1" t="s">
        <v>32900</v>
      </c>
      <c r="G9531" s="1" t="s">
        <v>655</v>
      </c>
      <c r="H9531" t="s">
        <v>937</v>
      </c>
      <c r="I9531" s="1" t="s">
        <v>41</v>
      </c>
      <c r="J9531">
        <v>6</v>
      </c>
    </row>
    <row r="9532" spans="1:10" hidden="1" x14ac:dyDescent="0.25">
      <c r="A9532" s="24" t="str">
        <f t="shared" si="150"/>
        <v>159/MARCELOR (BERTON SICARD)</v>
      </c>
      <c r="B9532" s="1" t="s">
        <v>939</v>
      </c>
      <c r="C9532" s="1"/>
      <c r="D9532" s="1"/>
      <c r="E9532" s="1" t="s">
        <v>940</v>
      </c>
      <c r="F9532" s="1" t="s">
        <v>32900</v>
      </c>
      <c r="G9532" s="1" t="s">
        <v>655</v>
      </c>
      <c r="H9532" t="s">
        <v>939</v>
      </c>
      <c r="I9532" s="1" t="s">
        <v>41</v>
      </c>
      <c r="J9532">
        <v>6</v>
      </c>
    </row>
    <row r="9533" spans="1:10" hidden="1" x14ac:dyDescent="0.25">
      <c r="A9533" s="24" t="str">
        <f t="shared" si="150"/>
        <v>199ARCELOR (BERTON SICARD)</v>
      </c>
      <c r="B9533" s="1">
        <v>199</v>
      </c>
      <c r="C9533" s="1"/>
      <c r="D9533" s="1"/>
      <c r="E9533" s="1" t="s">
        <v>953</v>
      </c>
      <c r="F9533" s="1" t="s">
        <v>32900</v>
      </c>
      <c r="G9533" s="1" t="s">
        <v>655</v>
      </c>
      <c r="H9533">
        <v>199</v>
      </c>
      <c r="I9533" s="1" t="s">
        <v>41</v>
      </c>
      <c r="J9533">
        <v>6</v>
      </c>
    </row>
    <row r="9534" spans="1:10" hidden="1" x14ac:dyDescent="0.25">
      <c r="A9534" s="24" t="str">
        <f t="shared" si="150"/>
        <v>203ARCELOR (BERTON SICARD)</v>
      </c>
      <c r="B9534" s="1">
        <v>203</v>
      </c>
      <c r="C9534" s="1"/>
      <c r="D9534" s="1"/>
      <c r="E9534" s="1" t="s">
        <v>956</v>
      </c>
      <c r="F9534" s="1" t="s">
        <v>32900</v>
      </c>
      <c r="G9534" s="1" t="s">
        <v>655</v>
      </c>
      <c r="H9534">
        <v>203</v>
      </c>
      <c r="I9534" s="1" t="s">
        <v>41</v>
      </c>
      <c r="J9534">
        <v>6</v>
      </c>
    </row>
    <row r="9535" spans="1:10" hidden="1" x14ac:dyDescent="0.25">
      <c r="A9535" s="24" t="str">
        <f t="shared" si="150"/>
        <v>304ARCELOR (BERTON SICARD)</v>
      </c>
      <c r="B9535" s="1">
        <v>304</v>
      </c>
      <c r="C9535" s="1"/>
      <c r="D9535" s="1"/>
      <c r="E9535" s="1" t="s">
        <v>962</v>
      </c>
      <c r="F9535" s="1" t="s">
        <v>32900</v>
      </c>
      <c r="G9535" s="1" t="s">
        <v>655</v>
      </c>
      <c r="H9535">
        <v>304</v>
      </c>
      <c r="I9535" s="1" t="s">
        <v>41</v>
      </c>
      <c r="J9535">
        <v>6</v>
      </c>
    </row>
    <row r="9536" spans="1:10" hidden="1" x14ac:dyDescent="0.25">
      <c r="A9536" s="24" t="str">
        <f t="shared" si="150"/>
        <v>518ARCELOR (BERTON SICARD)</v>
      </c>
      <c r="B9536" s="1">
        <v>518</v>
      </c>
      <c r="C9536" s="1"/>
      <c r="D9536" s="1"/>
      <c r="E9536" s="1" t="s">
        <v>1005</v>
      </c>
      <c r="F9536" s="1" t="s">
        <v>32900</v>
      </c>
      <c r="G9536" s="1" t="s">
        <v>655</v>
      </c>
      <c r="H9536">
        <v>518</v>
      </c>
      <c r="I9536" s="1" t="s">
        <v>41</v>
      </c>
      <c r="J9536">
        <v>6.5</v>
      </c>
    </row>
    <row r="9537" spans="1:10" hidden="1" x14ac:dyDescent="0.25">
      <c r="A9537" s="24" t="str">
        <f t="shared" si="150"/>
        <v>518/2ARCELOR (BERTON SICARD)</v>
      </c>
      <c r="B9537" s="1" t="s">
        <v>1006</v>
      </c>
      <c r="C9537" s="1"/>
      <c r="D9537" s="1"/>
      <c r="E9537" s="1" t="s">
        <v>1007</v>
      </c>
      <c r="F9537" s="1" t="s">
        <v>32900</v>
      </c>
      <c r="G9537" s="1" t="s">
        <v>655</v>
      </c>
      <c r="H9537" t="s">
        <v>1006</v>
      </c>
      <c r="I9537" s="1" t="s">
        <v>41</v>
      </c>
      <c r="J9537">
        <v>2.6</v>
      </c>
    </row>
    <row r="9538" spans="1:10" hidden="1" x14ac:dyDescent="0.25">
      <c r="A9538" s="24" t="str">
        <f t="shared" si="150"/>
        <v>520ARCELOR (BERTON SICARD)</v>
      </c>
      <c r="B9538" s="1">
        <v>520</v>
      </c>
      <c r="C9538" s="1"/>
      <c r="D9538" s="1"/>
      <c r="E9538" s="1" t="s">
        <v>1009</v>
      </c>
      <c r="F9538" s="1" t="s">
        <v>32900</v>
      </c>
      <c r="G9538" s="1" t="s">
        <v>655</v>
      </c>
      <c r="H9538">
        <v>520</v>
      </c>
      <c r="I9538" s="1" t="s">
        <v>41</v>
      </c>
      <c r="J9538">
        <v>1</v>
      </c>
    </row>
    <row r="9539" spans="1:10" hidden="1" x14ac:dyDescent="0.25">
      <c r="A9539" s="24" t="str">
        <f t="shared" si="150"/>
        <v>543IARCELOR (BERTON SICARD)</v>
      </c>
      <c r="B9539" s="1" t="s">
        <v>1027</v>
      </c>
      <c r="C9539" s="1"/>
      <c r="D9539" s="1"/>
      <c r="E9539" s="1" t="s">
        <v>1028</v>
      </c>
      <c r="F9539" s="1" t="s">
        <v>32900</v>
      </c>
      <c r="G9539" s="1" t="s">
        <v>655</v>
      </c>
      <c r="H9539" t="s">
        <v>1027</v>
      </c>
      <c r="I9539" s="1" t="s">
        <v>41</v>
      </c>
      <c r="J9539">
        <v>6.5</v>
      </c>
    </row>
    <row r="9540" spans="1:10" hidden="1" x14ac:dyDescent="0.25">
      <c r="A9540" s="24" t="str">
        <f t="shared" si="150"/>
        <v>543I/4ARCELOR (BERTON SICARD)</v>
      </c>
      <c r="B9540" s="1" t="s">
        <v>1029</v>
      </c>
      <c r="C9540" s="1"/>
      <c r="D9540" s="1"/>
      <c r="E9540" s="1" t="s">
        <v>1028</v>
      </c>
      <c r="F9540" s="1" t="s">
        <v>32900</v>
      </c>
      <c r="G9540" s="1" t="s">
        <v>655</v>
      </c>
      <c r="H9540" t="s">
        <v>1029</v>
      </c>
      <c r="I9540" s="1" t="s">
        <v>41</v>
      </c>
      <c r="J9540">
        <v>4.5</v>
      </c>
    </row>
    <row r="9541" spans="1:10" hidden="1" x14ac:dyDescent="0.25">
      <c r="A9541" s="24" t="str">
        <f t="shared" si="150"/>
        <v>559ARCELOR (BERTON SICARD)</v>
      </c>
      <c r="B9541" s="1">
        <v>559</v>
      </c>
      <c r="C9541" s="1"/>
      <c r="D9541" s="1"/>
      <c r="E9541" s="1" t="s">
        <v>1034</v>
      </c>
      <c r="F9541" s="1" t="s">
        <v>32900</v>
      </c>
      <c r="G9541" s="1" t="s">
        <v>655</v>
      </c>
      <c r="H9541">
        <v>559</v>
      </c>
      <c r="I9541" s="1" t="s">
        <v>41</v>
      </c>
      <c r="J9541">
        <v>2</v>
      </c>
    </row>
    <row r="9542" spans="1:10" hidden="1" x14ac:dyDescent="0.25">
      <c r="A9542" s="24" t="str">
        <f t="shared" si="150"/>
        <v>575/4ARCELOR (BERTON SICARD)</v>
      </c>
      <c r="B9542" s="1" t="s">
        <v>1036</v>
      </c>
      <c r="C9542" s="1"/>
      <c r="D9542" s="1"/>
      <c r="E9542" s="1" t="s">
        <v>1037</v>
      </c>
      <c r="F9542" s="1" t="s">
        <v>32900</v>
      </c>
      <c r="G9542" s="1" t="s">
        <v>655</v>
      </c>
      <c r="H9542" t="s">
        <v>1036</v>
      </c>
      <c r="I9542" s="1" t="s">
        <v>41</v>
      </c>
      <c r="J9542">
        <v>4</v>
      </c>
    </row>
    <row r="9543" spans="1:10" hidden="1" x14ac:dyDescent="0.25">
      <c r="A9543" s="24" t="str">
        <f t="shared" si="150"/>
        <v>601ARCELOR (BERTON SICARD)</v>
      </c>
      <c r="B9543" s="1">
        <v>601</v>
      </c>
      <c r="C9543" s="1"/>
      <c r="D9543" s="1"/>
      <c r="E9543" s="1" t="s">
        <v>1046</v>
      </c>
      <c r="F9543" s="1" t="s">
        <v>32900</v>
      </c>
      <c r="G9543" s="1" t="s">
        <v>655</v>
      </c>
      <c r="H9543">
        <v>601</v>
      </c>
      <c r="I9543" s="1" t="s">
        <v>41</v>
      </c>
      <c r="J9543">
        <v>5</v>
      </c>
    </row>
    <row r="9544" spans="1:10" hidden="1" x14ac:dyDescent="0.25">
      <c r="A9544" s="24" t="str">
        <f t="shared" si="150"/>
        <v>615/P1ARCELOR (BERTON SICARD)</v>
      </c>
      <c r="B9544" s="1" t="s">
        <v>1061</v>
      </c>
      <c r="C9544" s="1"/>
      <c r="D9544" s="1"/>
      <c r="E9544" s="1" t="s">
        <v>1062</v>
      </c>
      <c r="F9544" s="1" t="s">
        <v>32900</v>
      </c>
      <c r="G9544" s="1" t="s">
        <v>655</v>
      </c>
      <c r="H9544" t="s">
        <v>1061</v>
      </c>
      <c r="I9544" s="1" t="s">
        <v>41</v>
      </c>
      <c r="J9544">
        <v>1</v>
      </c>
    </row>
    <row r="9545" spans="1:10" hidden="1" x14ac:dyDescent="0.25">
      <c r="A9545" s="24" t="str">
        <f t="shared" si="150"/>
        <v>615/P2ARCELOR (BERTON SICARD)</v>
      </c>
      <c r="B9545" s="1" t="s">
        <v>1063</v>
      </c>
      <c r="C9545" s="1"/>
      <c r="D9545" s="1"/>
      <c r="E9545" s="1" t="s">
        <v>1064</v>
      </c>
      <c r="F9545" s="1" t="s">
        <v>32900</v>
      </c>
      <c r="G9545" s="1" t="s">
        <v>655</v>
      </c>
      <c r="H9545" t="s">
        <v>1063</v>
      </c>
      <c r="I9545" s="1" t="s">
        <v>41</v>
      </c>
      <c r="J9545">
        <v>1</v>
      </c>
    </row>
    <row r="9546" spans="1:10" hidden="1" x14ac:dyDescent="0.25">
      <c r="A9546" s="24" t="str">
        <f t="shared" si="150"/>
        <v>615/P3ARCELOR (BERTON SICARD)</v>
      </c>
      <c r="B9546" s="1" t="s">
        <v>1065</v>
      </c>
      <c r="C9546" s="1"/>
      <c r="D9546" s="1"/>
      <c r="E9546" s="1" t="s">
        <v>1066</v>
      </c>
      <c r="F9546" s="1" t="s">
        <v>32900</v>
      </c>
      <c r="G9546" s="1" t="s">
        <v>655</v>
      </c>
      <c r="H9546" t="s">
        <v>1065</v>
      </c>
      <c r="I9546" s="1" t="s">
        <v>41</v>
      </c>
      <c r="J9546">
        <v>1</v>
      </c>
    </row>
    <row r="9547" spans="1:10" hidden="1" x14ac:dyDescent="0.25">
      <c r="A9547" s="24" t="str">
        <f t="shared" si="150"/>
        <v>615/P4ARCELOR (BERTON SICARD)</v>
      </c>
      <c r="B9547" s="1" t="s">
        <v>1067</v>
      </c>
      <c r="C9547" s="1"/>
      <c r="D9547" s="1"/>
      <c r="E9547" s="1" t="s">
        <v>1068</v>
      </c>
      <c r="F9547" s="1" t="s">
        <v>32900</v>
      </c>
      <c r="G9547" s="1" t="s">
        <v>655</v>
      </c>
      <c r="H9547" t="s">
        <v>1067</v>
      </c>
      <c r="I9547" s="1" t="s">
        <v>41</v>
      </c>
      <c r="J9547">
        <v>1</v>
      </c>
    </row>
    <row r="9548" spans="1:10" hidden="1" x14ac:dyDescent="0.25">
      <c r="A9548" s="24" t="str">
        <f t="shared" ref="A9548:A9611" si="151">B9548&amp;F9548</f>
        <v>615/P5ARCELOR (BERTON SICARD)</v>
      </c>
      <c r="B9548" s="1" t="s">
        <v>1069</v>
      </c>
      <c r="C9548" s="1"/>
      <c r="D9548" s="1"/>
      <c r="E9548" s="1" t="s">
        <v>1070</v>
      </c>
      <c r="F9548" s="1" t="s">
        <v>32900</v>
      </c>
      <c r="G9548" s="1" t="s">
        <v>655</v>
      </c>
      <c r="H9548" t="s">
        <v>1069</v>
      </c>
      <c r="I9548" s="1" t="s">
        <v>41</v>
      </c>
      <c r="J9548">
        <v>1</v>
      </c>
    </row>
    <row r="9549" spans="1:10" hidden="1" x14ac:dyDescent="0.25">
      <c r="A9549" s="24" t="str">
        <f t="shared" si="151"/>
        <v>621/P1ARCELOR (BERTON SICARD)</v>
      </c>
      <c r="B9549" s="1" t="s">
        <v>1078</v>
      </c>
      <c r="C9549" s="1"/>
      <c r="D9549" s="1"/>
      <c r="E9549" s="1" t="s">
        <v>1062</v>
      </c>
      <c r="F9549" s="1" t="s">
        <v>32900</v>
      </c>
      <c r="G9549" s="1" t="s">
        <v>655</v>
      </c>
      <c r="H9549" t="s">
        <v>1078</v>
      </c>
      <c r="I9549" s="1" t="s">
        <v>41</v>
      </c>
      <c r="J9549">
        <v>1</v>
      </c>
    </row>
    <row r="9550" spans="1:10" hidden="1" x14ac:dyDescent="0.25">
      <c r="A9550" s="24" t="str">
        <f t="shared" si="151"/>
        <v>621/P2ARCELOR (BERTON SICARD)</v>
      </c>
      <c r="B9550" s="1" t="s">
        <v>1079</v>
      </c>
      <c r="C9550" s="1"/>
      <c r="D9550" s="1"/>
      <c r="E9550" s="1" t="s">
        <v>1064</v>
      </c>
      <c r="F9550" s="1" t="s">
        <v>32900</v>
      </c>
      <c r="G9550" s="1" t="s">
        <v>655</v>
      </c>
      <c r="H9550" t="s">
        <v>1079</v>
      </c>
      <c r="I9550" s="1" t="s">
        <v>41</v>
      </c>
      <c r="J9550">
        <v>1</v>
      </c>
    </row>
    <row r="9551" spans="1:10" hidden="1" x14ac:dyDescent="0.25">
      <c r="A9551" s="24" t="str">
        <f t="shared" si="151"/>
        <v>621/P3ARCELOR (BERTON SICARD)</v>
      </c>
      <c r="B9551" s="1" t="s">
        <v>1080</v>
      </c>
      <c r="C9551" s="1"/>
      <c r="D9551" s="1"/>
      <c r="E9551" s="1" t="s">
        <v>1066</v>
      </c>
      <c r="F9551" s="1" t="s">
        <v>32900</v>
      </c>
      <c r="G9551" s="1" t="s">
        <v>655</v>
      </c>
      <c r="H9551" t="s">
        <v>1080</v>
      </c>
      <c r="I9551" s="1" t="s">
        <v>41</v>
      </c>
      <c r="J9551">
        <v>1</v>
      </c>
    </row>
    <row r="9552" spans="1:10" hidden="1" x14ac:dyDescent="0.25">
      <c r="A9552" s="24" t="str">
        <f t="shared" si="151"/>
        <v>621/P4ARCELOR (BERTON SICARD)</v>
      </c>
      <c r="B9552" s="1" t="s">
        <v>1081</v>
      </c>
      <c r="C9552" s="1"/>
      <c r="D9552" s="1"/>
      <c r="E9552" s="1" t="s">
        <v>1068</v>
      </c>
      <c r="F9552" s="1" t="s">
        <v>32900</v>
      </c>
      <c r="G9552" s="1" t="s">
        <v>655</v>
      </c>
      <c r="H9552" t="s">
        <v>1081</v>
      </c>
      <c r="I9552" s="1" t="s">
        <v>41</v>
      </c>
      <c r="J9552">
        <v>1</v>
      </c>
    </row>
    <row r="9553" spans="1:10" hidden="1" x14ac:dyDescent="0.25">
      <c r="A9553" s="24" t="str">
        <f t="shared" si="151"/>
        <v>623ARCELOR (BERTON SICARD)</v>
      </c>
      <c r="B9553" s="1">
        <v>623</v>
      </c>
      <c r="C9553" s="1"/>
      <c r="D9553" s="1"/>
      <c r="E9553" s="1" t="s">
        <v>1084</v>
      </c>
      <c r="F9553" s="1" t="s">
        <v>32900</v>
      </c>
      <c r="G9553" s="1" t="s">
        <v>655</v>
      </c>
      <c r="H9553">
        <v>623</v>
      </c>
      <c r="I9553" s="1" t="s">
        <v>41</v>
      </c>
      <c r="J9553">
        <v>6.5</v>
      </c>
    </row>
    <row r="9554" spans="1:10" hidden="1" x14ac:dyDescent="0.25">
      <c r="A9554" s="24" t="str">
        <f t="shared" si="151"/>
        <v>623/4ARCELOR (BERTON SICARD)</v>
      </c>
      <c r="B9554" s="1" t="s">
        <v>1085</v>
      </c>
      <c r="C9554" s="1"/>
      <c r="D9554" s="1"/>
      <c r="E9554" s="1" t="s">
        <v>1084</v>
      </c>
      <c r="F9554" s="1" t="s">
        <v>32900</v>
      </c>
      <c r="G9554" s="1" t="s">
        <v>655</v>
      </c>
      <c r="H9554" t="s">
        <v>1085</v>
      </c>
      <c r="I9554" s="1" t="s">
        <v>41</v>
      </c>
      <c r="J9554">
        <v>4</v>
      </c>
    </row>
    <row r="9555" spans="1:10" hidden="1" x14ac:dyDescent="0.25">
      <c r="A9555" s="24" t="str">
        <f t="shared" si="151"/>
        <v>631ARCELOR (BERTON SICARD)</v>
      </c>
      <c r="B9555" s="1">
        <v>631</v>
      </c>
      <c r="C9555" s="1"/>
      <c r="D9555" s="1"/>
      <c r="E9555" s="1" t="s">
        <v>1007</v>
      </c>
      <c r="F9555" s="1" t="s">
        <v>32900</v>
      </c>
      <c r="G9555" s="1" t="s">
        <v>655</v>
      </c>
      <c r="H9555">
        <v>631</v>
      </c>
      <c r="I9555" s="1" t="s">
        <v>41</v>
      </c>
      <c r="J9555">
        <v>6.5</v>
      </c>
    </row>
    <row r="9556" spans="1:10" hidden="1" x14ac:dyDescent="0.25">
      <c r="A9556" s="24" t="str">
        <f t="shared" si="151"/>
        <v>631/2ARCELOR (BERTON SICARD)</v>
      </c>
      <c r="B9556" s="1" t="s">
        <v>1097</v>
      </c>
      <c r="C9556" s="1"/>
      <c r="D9556" s="1"/>
      <c r="E9556" s="1" t="s">
        <v>1007</v>
      </c>
      <c r="F9556" s="1" t="s">
        <v>32900</v>
      </c>
      <c r="G9556" s="1" t="s">
        <v>655</v>
      </c>
      <c r="H9556" t="s">
        <v>1097</v>
      </c>
      <c r="I9556" s="1" t="s">
        <v>41</v>
      </c>
      <c r="J9556">
        <v>2.6</v>
      </c>
    </row>
    <row r="9557" spans="1:10" hidden="1" x14ac:dyDescent="0.25">
      <c r="A9557" s="24" t="str">
        <f t="shared" si="151"/>
        <v>1253ARCELOR (BERTON SICARD)</v>
      </c>
      <c r="B9557" s="1">
        <v>1253</v>
      </c>
      <c r="C9557" s="1"/>
      <c r="D9557" s="1"/>
      <c r="E9557" s="1" t="s">
        <v>1126</v>
      </c>
      <c r="F9557" s="1" t="s">
        <v>32900</v>
      </c>
      <c r="G9557" s="1" t="s">
        <v>655</v>
      </c>
      <c r="H9557">
        <v>1253</v>
      </c>
      <c r="I9557" s="1" t="s">
        <v>41</v>
      </c>
      <c r="J9557">
        <v>1</v>
      </c>
    </row>
    <row r="9558" spans="1:10" hidden="1" x14ac:dyDescent="0.25">
      <c r="A9558" s="24" t="str">
        <f t="shared" si="151"/>
        <v>1425THARCELOR (BERTON SICARD)</v>
      </c>
      <c r="B9558" s="1" t="s">
        <v>1127</v>
      </c>
      <c r="C9558" s="1"/>
      <c r="D9558" s="1"/>
      <c r="E9558" s="1" t="s">
        <v>1128</v>
      </c>
      <c r="F9558" s="1" t="s">
        <v>32900</v>
      </c>
      <c r="G9558" s="1" t="s">
        <v>655</v>
      </c>
      <c r="H9558" t="s">
        <v>1127</v>
      </c>
      <c r="I9558" s="1" t="s">
        <v>41</v>
      </c>
      <c r="J9558">
        <v>6.5</v>
      </c>
    </row>
    <row r="9559" spans="1:10" hidden="1" x14ac:dyDescent="0.25">
      <c r="A9559" s="24" t="str">
        <f t="shared" si="151"/>
        <v>1637AARCELOR (BERTON SICARD)</v>
      </c>
      <c r="B9559" s="1" t="s">
        <v>1129</v>
      </c>
      <c r="C9559" s="1"/>
      <c r="D9559" s="1"/>
      <c r="E9559" s="1" t="s">
        <v>1130</v>
      </c>
      <c r="F9559" s="1" t="s">
        <v>32900</v>
      </c>
      <c r="G9559" s="1" t="s">
        <v>655</v>
      </c>
      <c r="H9559" t="s">
        <v>1129</v>
      </c>
      <c r="I9559" s="1" t="s">
        <v>41</v>
      </c>
      <c r="J9559">
        <v>2</v>
      </c>
    </row>
    <row r="9560" spans="1:10" hidden="1" x14ac:dyDescent="0.25">
      <c r="A9560" s="24" t="str">
        <f t="shared" si="151"/>
        <v>1827ARCELOR (BERTON SICARD)</v>
      </c>
      <c r="B9560" s="1">
        <v>1827</v>
      </c>
      <c r="C9560" s="1"/>
      <c r="D9560" s="1"/>
      <c r="E9560" s="1" t="s">
        <v>1131</v>
      </c>
      <c r="F9560" s="1" t="s">
        <v>32900</v>
      </c>
      <c r="G9560" s="1" t="s">
        <v>655</v>
      </c>
      <c r="H9560">
        <v>1827</v>
      </c>
      <c r="I9560" s="1" t="s">
        <v>41</v>
      </c>
      <c r="J9560">
        <v>1</v>
      </c>
    </row>
    <row r="9561" spans="1:10" hidden="1" x14ac:dyDescent="0.25">
      <c r="A9561" s="24" t="str">
        <f t="shared" si="151"/>
        <v>5438ARCELOR (BERTON SICARD)</v>
      </c>
      <c r="B9561" s="1">
        <v>5438</v>
      </c>
      <c r="C9561" s="1"/>
      <c r="D9561" s="1"/>
      <c r="E9561" s="1" t="s">
        <v>894</v>
      </c>
      <c r="F9561" s="1" t="s">
        <v>32900</v>
      </c>
      <c r="G9561" s="1" t="s">
        <v>655</v>
      </c>
      <c r="H9561">
        <v>5438</v>
      </c>
      <c r="I9561" s="1" t="s">
        <v>41</v>
      </c>
      <c r="J9561">
        <v>6</v>
      </c>
    </row>
    <row r="9562" spans="1:10" hidden="1" x14ac:dyDescent="0.25">
      <c r="A9562" s="24" t="str">
        <f t="shared" si="151"/>
        <v>5450THARCELOR (BERTON SICARD)</v>
      </c>
      <c r="B9562" s="1" t="s">
        <v>1224</v>
      </c>
      <c r="C9562" s="1"/>
      <c r="D9562" s="1"/>
      <c r="E9562" s="1" t="s">
        <v>1225</v>
      </c>
      <c r="F9562" s="1" t="s">
        <v>32900</v>
      </c>
      <c r="G9562" s="1" t="s">
        <v>655</v>
      </c>
      <c r="H9562" t="s">
        <v>1224</v>
      </c>
      <c r="I9562" s="1" t="s">
        <v>41</v>
      </c>
      <c r="J9562">
        <v>6.5</v>
      </c>
    </row>
    <row r="9563" spans="1:10" hidden="1" x14ac:dyDescent="0.25">
      <c r="A9563" s="24" t="str">
        <f t="shared" si="151"/>
        <v>5456THARCELOR (BERTON SICARD)</v>
      </c>
      <c r="B9563" s="1" t="s">
        <v>1234</v>
      </c>
      <c r="C9563" s="1"/>
      <c r="D9563" s="1"/>
      <c r="E9563" s="1" t="s">
        <v>1235</v>
      </c>
      <c r="F9563" s="1" t="s">
        <v>32900</v>
      </c>
      <c r="G9563" s="1" t="s">
        <v>655</v>
      </c>
      <c r="H9563" t="s">
        <v>1234</v>
      </c>
      <c r="I9563" s="1" t="s">
        <v>41</v>
      </c>
      <c r="J9563">
        <v>6.5</v>
      </c>
    </row>
    <row r="9564" spans="1:10" hidden="1" x14ac:dyDescent="0.25">
      <c r="A9564" s="24" t="str">
        <f t="shared" si="151"/>
        <v>5523ARCELOR (BERTON SICARD)</v>
      </c>
      <c r="B9564" s="1">
        <v>5523</v>
      </c>
      <c r="C9564" s="1"/>
      <c r="D9564" s="1"/>
      <c r="E9564" s="1" t="s">
        <v>1257</v>
      </c>
      <c r="F9564" s="1" t="s">
        <v>32900</v>
      </c>
      <c r="G9564" s="1" t="s">
        <v>655</v>
      </c>
      <c r="H9564">
        <v>5523</v>
      </c>
      <c r="I9564" s="1" t="s">
        <v>41</v>
      </c>
      <c r="J9564">
        <v>6.5</v>
      </c>
    </row>
    <row r="9565" spans="1:10" hidden="1" x14ac:dyDescent="0.25">
      <c r="A9565" s="24" t="str">
        <f t="shared" si="151"/>
        <v>5672ARCELOR (BERTON SICARD)</v>
      </c>
      <c r="B9565" s="1">
        <v>5672</v>
      </c>
      <c r="C9565" s="1"/>
      <c r="D9565" s="1"/>
      <c r="E9565" s="1" t="s">
        <v>1262</v>
      </c>
      <c r="F9565" s="1" t="s">
        <v>32900</v>
      </c>
      <c r="G9565" s="1" t="s">
        <v>655</v>
      </c>
      <c r="H9565">
        <v>5672</v>
      </c>
      <c r="I9565" s="1" t="s">
        <v>41</v>
      </c>
      <c r="J9565">
        <v>1</v>
      </c>
    </row>
    <row r="9566" spans="1:10" hidden="1" x14ac:dyDescent="0.25">
      <c r="A9566" s="24" t="str">
        <f t="shared" si="151"/>
        <v>5902ARCELOR (BERTON SICARD)</v>
      </c>
      <c r="B9566" s="1">
        <v>5902</v>
      </c>
      <c r="C9566" s="1"/>
      <c r="D9566" s="1"/>
      <c r="E9566" s="1" t="s">
        <v>1268</v>
      </c>
      <c r="F9566" s="1" t="s">
        <v>32900</v>
      </c>
      <c r="G9566" s="1" t="s">
        <v>655</v>
      </c>
      <c r="H9566">
        <v>5902</v>
      </c>
      <c r="I9566" s="1" t="s">
        <v>41</v>
      </c>
      <c r="J9566">
        <v>6.5</v>
      </c>
    </row>
    <row r="9567" spans="1:10" hidden="1" x14ac:dyDescent="0.25">
      <c r="A9567" s="24" t="str">
        <f t="shared" si="151"/>
        <v>5940ARCELOR (BERTON SICARD)</v>
      </c>
      <c r="B9567" s="1">
        <v>5940</v>
      </c>
      <c r="C9567" s="1"/>
      <c r="D9567" s="1"/>
      <c r="E9567" s="1" t="s">
        <v>1283</v>
      </c>
      <c r="F9567" s="1" t="s">
        <v>32900</v>
      </c>
      <c r="G9567" s="1" t="s">
        <v>655</v>
      </c>
      <c r="H9567">
        <v>5940</v>
      </c>
      <c r="I9567" s="1" t="s">
        <v>41</v>
      </c>
      <c r="J9567">
        <v>6</v>
      </c>
    </row>
    <row r="9568" spans="1:10" hidden="1" x14ac:dyDescent="0.25">
      <c r="A9568" s="24" t="str">
        <f t="shared" si="151"/>
        <v>6600/4ARCELOR (BERTON SICARD)</v>
      </c>
      <c r="B9568" s="1" t="s">
        <v>1295</v>
      </c>
      <c r="C9568" s="1"/>
      <c r="D9568" s="1"/>
      <c r="E9568" s="1" t="s">
        <v>1296</v>
      </c>
      <c r="F9568" s="1" t="s">
        <v>32900</v>
      </c>
      <c r="G9568" s="1" t="s">
        <v>655</v>
      </c>
      <c r="H9568" t="s">
        <v>1295</v>
      </c>
      <c r="I9568" s="1" t="s">
        <v>41</v>
      </c>
      <c r="J9568">
        <v>4.5999999999999996</v>
      </c>
    </row>
    <row r="9569" spans="1:10" hidden="1" x14ac:dyDescent="0.25">
      <c r="A9569" s="24" t="str">
        <f t="shared" si="151"/>
        <v>6627/4ARCELOR (BERTON SICARD)</v>
      </c>
      <c r="B9569" s="1" t="s">
        <v>1316</v>
      </c>
      <c r="C9569" s="1"/>
      <c r="D9569" s="1"/>
      <c r="E9569" s="1" t="s">
        <v>1317</v>
      </c>
      <c r="F9569" s="1" t="s">
        <v>32900</v>
      </c>
      <c r="G9569" s="1" t="s">
        <v>655</v>
      </c>
      <c r="H9569" t="s">
        <v>1316</v>
      </c>
      <c r="I9569" s="1" t="s">
        <v>41</v>
      </c>
      <c r="J9569">
        <v>4.5999999999999996</v>
      </c>
    </row>
    <row r="9570" spans="1:10" hidden="1" x14ac:dyDescent="0.25">
      <c r="A9570" s="24" t="str">
        <f t="shared" si="151"/>
        <v>6960ARCELOR (BERTON SICARD)</v>
      </c>
      <c r="B9570" s="1">
        <v>6960</v>
      </c>
      <c r="C9570" s="1"/>
      <c r="D9570" s="1"/>
      <c r="E9570" s="1" t="s">
        <v>1335</v>
      </c>
      <c r="F9570" s="1" t="s">
        <v>32900</v>
      </c>
      <c r="G9570" s="1" t="s">
        <v>655</v>
      </c>
      <c r="H9570">
        <v>6960</v>
      </c>
      <c r="I9570" s="1" t="s">
        <v>41</v>
      </c>
      <c r="J9570">
        <v>6.5</v>
      </c>
    </row>
    <row r="9571" spans="1:10" hidden="1" x14ac:dyDescent="0.25">
      <c r="A9571" s="24" t="str">
        <f t="shared" si="151"/>
        <v>6963ARCELOR (BERTON SICARD)</v>
      </c>
      <c r="B9571" s="1">
        <v>6963</v>
      </c>
      <c r="C9571" s="1"/>
      <c r="D9571" s="1"/>
      <c r="E9571" s="1" t="s">
        <v>1336</v>
      </c>
      <c r="F9571" s="1" t="s">
        <v>32900</v>
      </c>
      <c r="G9571" s="1" t="s">
        <v>655</v>
      </c>
      <c r="H9571">
        <v>6963</v>
      </c>
      <c r="I9571" s="1" t="s">
        <v>41</v>
      </c>
      <c r="J9571">
        <v>6.5</v>
      </c>
    </row>
    <row r="9572" spans="1:10" hidden="1" x14ac:dyDescent="0.25">
      <c r="A9572" s="24" t="str">
        <f t="shared" si="151"/>
        <v>7048ARCELOR (BERTON SICARD)</v>
      </c>
      <c r="B9572" s="1">
        <v>7048</v>
      </c>
      <c r="C9572" s="1"/>
      <c r="D9572" s="1"/>
      <c r="E9572" s="1" t="s">
        <v>1358</v>
      </c>
      <c r="F9572" s="1" t="s">
        <v>32900</v>
      </c>
      <c r="G9572" s="1" t="s">
        <v>655</v>
      </c>
      <c r="H9572">
        <v>7048</v>
      </c>
      <c r="I9572" s="1" t="s">
        <v>41</v>
      </c>
      <c r="J9572">
        <v>3</v>
      </c>
    </row>
    <row r="9573" spans="1:10" hidden="1" x14ac:dyDescent="0.25">
      <c r="A9573" s="24" t="str">
        <f t="shared" si="151"/>
        <v>7076ARCELOR (BERTON SICARD)</v>
      </c>
      <c r="B9573" s="1">
        <v>7076</v>
      </c>
      <c r="C9573" s="1"/>
      <c r="D9573" s="1"/>
      <c r="E9573" s="1" t="s">
        <v>1364</v>
      </c>
      <c r="F9573" s="1" t="s">
        <v>32900</v>
      </c>
      <c r="G9573" s="1" t="s">
        <v>655</v>
      </c>
      <c r="H9573">
        <v>7076</v>
      </c>
      <c r="I9573" s="1" t="s">
        <v>41</v>
      </c>
      <c r="J9573">
        <v>1</v>
      </c>
    </row>
    <row r="9574" spans="1:10" hidden="1" x14ac:dyDescent="0.25">
      <c r="A9574" s="24" t="str">
        <f t="shared" si="151"/>
        <v>7651ARCELOR (BERTON SICARD)</v>
      </c>
      <c r="B9574" s="1">
        <v>7651</v>
      </c>
      <c r="C9574" s="1"/>
      <c r="D9574" s="1"/>
      <c r="E9574" s="1" t="s">
        <v>1467</v>
      </c>
      <c r="F9574" s="1" t="s">
        <v>32900</v>
      </c>
      <c r="G9574" s="1" t="s">
        <v>655</v>
      </c>
      <c r="H9574">
        <v>7651</v>
      </c>
      <c r="I9574" s="1" t="s">
        <v>41</v>
      </c>
      <c r="J9574">
        <v>6.5</v>
      </c>
    </row>
    <row r="9575" spans="1:10" hidden="1" x14ac:dyDescent="0.25">
      <c r="A9575" s="24" t="str">
        <f t="shared" si="151"/>
        <v>7826ARCELOR (BERTON SICARD)</v>
      </c>
      <c r="B9575" s="1">
        <v>7826</v>
      </c>
      <c r="C9575" s="1"/>
      <c r="D9575" s="1"/>
      <c r="E9575" s="1" t="s">
        <v>1521</v>
      </c>
      <c r="F9575" s="1" t="s">
        <v>32900</v>
      </c>
      <c r="G9575" s="1" t="s">
        <v>655</v>
      </c>
      <c r="H9575">
        <v>7826</v>
      </c>
      <c r="I9575" s="1" t="s">
        <v>41</v>
      </c>
      <c r="J9575">
        <v>6.5</v>
      </c>
    </row>
    <row r="9576" spans="1:10" hidden="1" x14ac:dyDescent="0.25">
      <c r="A9576" s="24" t="str">
        <f t="shared" si="151"/>
        <v>8526ARCELOR (BERTON SICARD)</v>
      </c>
      <c r="B9576" s="1">
        <v>8526</v>
      </c>
      <c r="C9576" s="1"/>
      <c r="D9576" s="1"/>
      <c r="E9576" s="1" t="s">
        <v>1579</v>
      </c>
      <c r="F9576" s="1" t="s">
        <v>32900</v>
      </c>
      <c r="G9576" s="1" t="s">
        <v>655</v>
      </c>
      <c r="H9576">
        <v>8526</v>
      </c>
      <c r="I9576" s="1" t="s">
        <v>41</v>
      </c>
      <c r="J9576">
        <v>6.5</v>
      </c>
    </row>
    <row r="9577" spans="1:10" hidden="1" x14ac:dyDescent="0.25">
      <c r="A9577" s="24" t="str">
        <f t="shared" si="151"/>
        <v>9295THARCELOR (BERTON SICARD)</v>
      </c>
      <c r="B9577" s="1" t="s">
        <v>1639</v>
      </c>
      <c r="C9577" s="1"/>
      <c r="D9577" s="1"/>
      <c r="E9577" s="1" t="s">
        <v>1640</v>
      </c>
      <c r="F9577" s="1" t="s">
        <v>32900</v>
      </c>
      <c r="G9577" s="1" t="s">
        <v>655</v>
      </c>
      <c r="H9577" t="s">
        <v>1639</v>
      </c>
      <c r="I9577" s="1" t="s">
        <v>41</v>
      </c>
      <c r="J9577">
        <v>6.5</v>
      </c>
    </row>
    <row r="9578" spans="1:10" hidden="1" x14ac:dyDescent="0.25">
      <c r="A9578" s="24" t="str">
        <f t="shared" si="151"/>
        <v>420007ARCELOR (BERTON SICARD)</v>
      </c>
      <c r="B9578" s="1">
        <v>420007</v>
      </c>
      <c r="C9578" s="1"/>
      <c r="D9578" s="1"/>
      <c r="E9578" s="1" t="s">
        <v>1784</v>
      </c>
      <c r="F9578" s="1" t="s">
        <v>32900</v>
      </c>
      <c r="G9578" s="1" t="s">
        <v>655</v>
      </c>
      <c r="H9578">
        <v>420007</v>
      </c>
      <c r="I9578" s="1" t="s">
        <v>41</v>
      </c>
      <c r="J9578">
        <v>6.5</v>
      </c>
    </row>
    <row r="9579" spans="1:10" hidden="1" x14ac:dyDescent="0.25">
      <c r="A9579" s="24" t="str">
        <f t="shared" si="151"/>
        <v>420029ARCELOR (BERTON SICARD)</v>
      </c>
      <c r="B9579" s="1">
        <v>420029</v>
      </c>
      <c r="C9579" s="1"/>
      <c r="D9579" s="1"/>
      <c r="E9579" s="1" t="s">
        <v>1798</v>
      </c>
      <c r="F9579" s="1" t="s">
        <v>32900</v>
      </c>
      <c r="G9579" s="1" t="s">
        <v>655</v>
      </c>
      <c r="H9579">
        <v>420029</v>
      </c>
      <c r="I9579" s="1" t="s">
        <v>41</v>
      </c>
      <c r="J9579">
        <v>6.5</v>
      </c>
    </row>
    <row r="9580" spans="1:10" hidden="1" x14ac:dyDescent="0.25">
      <c r="A9580" s="24" t="str">
        <f t="shared" si="151"/>
        <v>423007ARCELOR (BERTON SICARD)</v>
      </c>
      <c r="B9580" s="1">
        <v>423007</v>
      </c>
      <c r="C9580" s="1"/>
      <c r="D9580" s="1"/>
      <c r="E9580" s="1" t="s">
        <v>1837</v>
      </c>
      <c r="F9580" s="1" t="s">
        <v>32900</v>
      </c>
      <c r="G9580" s="1" t="s">
        <v>655</v>
      </c>
      <c r="H9580">
        <v>423007</v>
      </c>
      <c r="I9580" s="1" t="s">
        <v>41</v>
      </c>
      <c r="J9580">
        <v>6.5</v>
      </c>
    </row>
    <row r="9581" spans="1:10" hidden="1" x14ac:dyDescent="0.25">
      <c r="A9581" s="24" t="str">
        <f t="shared" si="151"/>
        <v>510022ARCELOR (BERTON SICARD)</v>
      </c>
      <c r="B9581" s="1">
        <v>510022</v>
      </c>
      <c r="C9581" s="1"/>
      <c r="D9581" s="1"/>
      <c r="E9581" s="1" t="s">
        <v>1862</v>
      </c>
      <c r="F9581" s="1" t="s">
        <v>32900</v>
      </c>
      <c r="G9581" s="1" t="s">
        <v>655</v>
      </c>
      <c r="H9581">
        <v>510022</v>
      </c>
      <c r="I9581" s="1" t="s">
        <v>41</v>
      </c>
      <c r="J9581">
        <v>6.5</v>
      </c>
    </row>
    <row r="9582" spans="1:10" hidden="1" x14ac:dyDescent="0.25">
      <c r="A9582" s="24" t="str">
        <f t="shared" si="151"/>
        <v>520011ARCELOR (BERTON SICARD)</v>
      </c>
      <c r="B9582" s="1">
        <v>520011</v>
      </c>
      <c r="C9582" s="1"/>
      <c r="D9582" s="1"/>
      <c r="E9582" s="1" t="s">
        <v>1876</v>
      </c>
      <c r="F9582" s="1" t="s">
        <v>32900</v>
      </c>
      <c r="G9582" s="1" t="s">
        <v>655</v>
      </c>
      <c r="H9582">
        <v>520011</v>
      </c>
      <c r="I9582" s="1" t="s">
        <v>41</v>
      </c>
      <c r="J9582">
        <v>6.5</v>
      </c>
    </row>
    <row r="9583" spans="1:10" hidden="1" x14ac:dyDescent="0.25">
      <c r="A9583" s="24" t="str">
        <f t="shared" si="151"/>
        <v>520013ARCELOR (BERTON SICARD)</v>
      </c>
      <c r="B9583" s="1">
        <v>520013</v>
      </c>
      <c r="C9583" s="1"/>
      <c r="D9583" s="1"/>
      <c r="E9583" s="1" t="s">
        <v>1878</v>
      </c>
      <c r="F9583" s="1" t="s">
        <v>32900</v>
      </c>
      <c r="G9583" s="1" t="s">
        <v>655</v>
      </c>
      <c r="H9583">
        <v>520013</v>
      </c>
      <c r="I9583" s="1" t="s">
        <v>41</v>
      </c>
      <c r="J9583">
        <v>4.5999999999999996</v>
      </c>
    </row>
    <row r="9584" spans="1:10" hidden="1" x14ac:dyDescent="0.25">
      <c r="A9584" s="24" t="str">
        <f t="shared" si="151"/>
        <v>760001ARCELOR (BERTON SICARD)</v>
      </c>
      <c r="B9584" s="1">
        <v>760001</v>
      </c>
      <c r="C9584" s="1"/>
      <c r="D9584" s="1"/>
      <c r="E9584" s="1" t="s">
        <v>1920</v>
      </c>
      <c r="F9584" s="1" t="s">
        <v>32900</v>
      </c>
      <c r="G9584" s="1" t="s">
        <v>655</v>
      </c>
      <c r="H9584">
        <v>760001</v>
      </c>
      <c r="I9584" s="1" t="s">
        <v>41</v>
      </c>
      <c r="J9584">
        <v>1</v>
      </c>
    </row>
    <row r="9585" spans="1:10" hidden="1" x14ac:dyDescent="0.25">
      <c r="A9585" s="24" t="str">
        <f t="shared" si="151"/>
        <v>910042ARCELOR (BERTON SICARD)</v>
      </c>
      <c r="B9585" s="1">
        <v>910042</v>
      </c>
      <c r="C9585" s="1"/>
      <c r="D9585" s="1"/>
      <c r="E9585" s="1" t="s">
        <v>1950</v>
      </c>
      <c r="F9585" s="1" t="s">
        <v>32900</v>
      </c>
      <c r="G9585" s="1" t="s">
        <v>655</v>
      </c>
      <c r="H9585">
        <v>910042</v>
      </c>
      <c r="I9585" s="1" t="s">
        <v>41</v>
      </c>
      <c r="J9585">
        <v>6.5</v>
      </c>
    </row>
    <row r="9586" spans="1:10" hidden="1" x14ac:dyDescent="0.25">
      <c r="A9586" s="24" t="str">
        <f t="shared" si="151"/>
        <v>910201ARCELOR (BERTON SICARD)</v>
      </c>
      <c r="B9586" s="1">
        <v>910201</v>
      </c>
      <c r="C9586" s="1"/>
      <c r="D9586" s="1"/>
      <c r="E9586" s="1" t="s">
        <v>1955</v>
      </c>
      <c r="F9586" s="1" t="s">
        <v>32900</v>
      </c>
      <c r="G9586" s="1" t="s">
        <v>655</v>
      </c>
      <c r="H9586">
        <v>910201</v>
      </c>
      <c r="I9586" s="1" t="s">
        <v>41</v>
      </c>
      <c r="J9586">
        <v>6.5</v>
      </c>
    </row>
    <row r="9587" spans="1:10" hidden="1" x14ac:dyDescent="0.25">
      <c r="A9587" s="24" t="str">
        <f t="shared" si="151"/>
        <v>910221ARCELOR (BERTON SICARD)</v>
      </c>
      <c r="B9587" s="1">
        <v>910221</v>
      </c>
      <c r="C9587" s="1"/>
      <c r="D9587" s="1"/>
      <c r="E9587" s="1" t="s">
        <v>1961</v>
      </c>
      <c r="F9587" s="1" t="s">
        <v>32900</v>
      </c>
      <c r="G9587" s="1" t="s">
        <v>655</v>
      </c>
      <c r="H9587">
        <v>910221</v>
      </c>
      <c r="I9587" s="1" t="s">
        <v>41</v>
      </c>
      <c r="J9587">
        <v>6.5</v>
      </c>
    </row>
    <row r="9588" spans="1:10" hidden="1" x14ac:dyDescent="0.25">
      <c r="A9588" s="24" t="str">
        <f t="shared" si="151"/>
        <v>920010ARCELOR (BERTON SICARD)</v>
      </c>
      <c r="B9588" s="1">
        <v>920010</v>
      </c>
      <c r="C9588" s="1"/>
      <c r="D9588" s="1"/>
      <c r="E9588" s="1" t="s">
        <v>1969</v>
      </c>
      <c r="F9588" s="1" t="s">
        <v>32900</v>
      </c>
      <c r="G9588" s="1" t="s">
        <v>655</v>
      </c>
      <c r="H9588">
        <v>920010</v>
      </c>
      <c r="I9588" s="1" t="s">
        <v>41</v>
      </c>
      <c r="J9588">
        <v>6.5</v>
      </c>
    </row>
    <row r="9589" spans="1:10" hidden="1" x14ac:dyDescent="0.25">
      <c r="A9589" s="24" t="str">
        <f t="shared" si="151"/>
        <v>920017ARCELOR (BERTON SICARD)</v>
      </c>
      <c r="B9589" s="1">
        <v>920017</v>
      </c>
      <c r="C9589" s="1"/>
      <c r="D9589" s="1"/>
      <c r="E9589" s="1" t="s">
        <v>1974</v>
      </c>
      <c r="F9589" s="1" t="s">
        <v>32900</v>
      </c>
      <c r="G9589" s="1" t="s">
        <v>655</v>
      </c>
      <c r="H9589">
        <v>920017</v>
      </c>
      <c r="I9589" s="1" t="s">
        <v>41</v>
      </c>
      <c r="J9589">
        <v>6.5</v>
      </c>
    </row>
    <row r="9590" spans="1:10" hidden="1" x14ac:dyDescent="0.25">
      <c r="A9590" s="24" t="str">
        <f t="shared" si="151"/>
        <v>920023ARCELOR (BERTON SICARD)</v>
      </c>
      <c r="B9590" s="1">
        <v>920023</v>
      </c>
      <c r="C9590" s="1"/>
      <c r="D9590" s="1"/>
      <c r="E9590" s="1" t="s">
        <v>1975</v>
      </c>
      <c r="F9590" s="1" t="s">
        <v>32900</v>
      </c>
      <c r="G9590" s="1" t="s">
        <v>655</v>
      </c>
      <c r="H9590">
        <v>920023</v>
      </c>
      <c r="I9590" s="1" t="s">
        <v>41</v>
      </c>
      <c r="J9590">
        <v>6.5</v>
      </c>
    </row>
    <row r="9591" spans="1:10" hidden="1" x14ac:dyDescent="0.25">
      <c r="A9591" s="24" t="str">
        <f t="shared" si="151"/>
        <v>920220ARCELOR (BERTON SICARD)</v>
      </c>
      <c r="B9591" s="1">
        <v>920220</v>
      </c>
      <c r="C9591" s="1"/>
      <c r="D9591" s="1"/>
      <c r="E9591" s="1" t="s">
        <v>1975</v>
      </c>
      <c r="F9591" s="1" t="s">
        <v>32900</v>
      </c>
      <c r="G9591" s="1" t="s">
        <v>655</v>
      </c>
      <c r="H9591">
        <v>920220</v>
      </c>
      <c r="I9591" s="1" t="s">
        <v>41</v>
      </c>
      <c r="J9591">
        <v>6.5</v>
      </c>
    </row>
    <row r="9592" spans="1:10" hidden="1" x14ac:dyDescent="0.25">
      <c r="A9592" s="24" t="str">
        <f t="shared" si="151"/>
        <v>920222PARCELOR (BERTON SICARD)</v>
      </c>
      <c r="B9592" s="1" t="s">
        <v>1984</v>
      </c>
      <c r="C9592" s="1"/>
      <c r="D9592" s="1"/>
      <c r="E9592" s="1" t="s">
        <v>1985</v>
      </c>
      <c r="F9592" s="1" t="s">
        <v>32900</v>
      </c>
      <c r="G9592" s="1" t="s">
        <v>655</v>
      </c>
      <c r="H9592" t="s">
        <v>1984</v>
      </c>
      <c r="I9592" s="1" t="s">
        <v>41</v>
      </c>
      <c r="J9592">
        <v>6.5</v>
      </c>
    </row>
    <row r="9593" spans="1:10" hidden="1" x14ac:dyDescent="0.25">
      <c r="A9593" s="24" t="str">
        <f t="shared" si="151"/>
        <v>A5036ARCELOR (BERTON SICARD)</v>
      </c>
      <c r="B9593" s="1" t="s">
        <v>1992</v>
      </c>
      <c r="C9593" s="1"/>
      <c r="D9593" s="1"/>
      <c r="E9593" s="1" t="s">
        <v>1993</v>
      </c>
      <c r="F9593" s="1" t="s">
        <v>32900</v>
      </c>
      <c r="G9593" s="1" t="s">
        <v>655</v>
      </c>
      <c r="H9593" t="s">
        <v>1992</v>
      </c>
      <c r="I9593" s="1" t="s">
        <v>41</v>
      </c>
      <c r="J9593">
        <v>1</v>
      </c>
    </row>
    <row r="9594" spans="1:10" hidden="1" x14ac:dyDescent="0.25">
      <c r="A9594" s="24" t="str">
        <f t="shared" si="151"/>
        <v>P5056ARCELOR (BERTON SICARD)</v>
      </c>
      <c r="B9594" s="1" t="s">
        <v>755</v>
      </c>
      <c r="C9594" s="1"/>
      <c r="D9594" s="1"/>
      <c r="E9594" s="1" t="s">
        <v>756</v>
      </c>
      <c r="F9594" s="1" t="s">
        <v>32900</v>
      </c>
      <c r="G9594" s="1" t="s">
        <v>655</v>
      </c>
      <c r="H9594" t="s">
        <v>755</v>
      </c>
      <c r="I9594" s="1" t="s">
        <v>41</v>
      </c>
      <c r="J9594">
        <v>6.5</v>
      </c>
    </row>
    <row r="9595" spans="1:10" hidden="1" x14ac:dyDescent="0.25">
      <c r="A9595" s="24" t="str">
        <f t="shared" si="151"/>
        <v>P6002ARCELOR (BERTON SICARD)</v>
      </c>
      <c r="B9595" s="1" t="s">
        <v>786</v>
      </c>
      <c r="C9595" s="1"/>
      <c r="D9595" s="1"/>
      <c r="E9595" s="1" t="s">
        <v>787</v>
      </c>
      <c r="F9595" s="1" t="s">
        <v>32900</v>
      </c>
      <c r="G9595" s="1" t="s">
        <v>655</v>
      </c>
      <c r="H9595" t="s">
        <v>786</v>
      </c>
      <c r="I9595" s="1" t="s">
        <v>41</v>
      </c>
      <c r="J9595">
        <v>6.5</v>
      </c>
    </row>
    <row r="9596" spans="1:10" hidden="1" x14ac:dyDescent="0.25">
      <c r="A9596" s="24" t="str">
        <f t="shared" si="151"/>
        <v>90ARCELOR (BERTON SICARD)</v>
      </c>
      <c r="B9596" s="1">
        <v>90</v>
      </c>
      <c r="C9596" s="1"/>
      <c r="D9596" s="1"/>
      <c r="E9596" s="1" t="s">
        <v>894</v>
      </c>
      <c r="F9596" s="1" t="s">
        <v>32900</v>
      </c>
      <c r="G9596" s="1" t="s">
        <v>655</v>
      </c>
      <c r="H9596">
        <v>90</v>
      </c>
      <c r="I9596" s="1" t="s">
        <v>41</v>
      </c>
      <c r="J9596">
        <v>6</v>
      </c>
    </row>
    <row r="9597" spans="1:10" hidden="1" x14ac:dyDescent="0.25">
      <c r="A9597" s="24" t="str">
        <f t="shared" si="151"/>
        <v>102ARCELOR (BERTON SICARD)</v>
      </c>
      <c r="B9597" s="1">
        <v>102</v>
      </c>
      <c r="C9597" s="1"/>
      <c r="D9597" s="1"/>
      <c r="E9597" s="1" t="s">
        <v>895</v>
      </c>
      <c r="F9597" s="1" t="s">
        <v>32900</v>
      </c>
      <c r="G9597" s="1" t="s">
        <v>655</v>
      </c>
      <c r="H9597">
        <v>102</v>
      </c>
      <c r="I9597" s="1" t="s">
        <v>41</v>
      </c>
      <c r="J9597">
        <v>6</v>
      </c>
    </row>
    <row r="9598" spans="1:10" hidden="1" x14ac:dyDescent="0.25">
      <c r="A9598" s="24" t="str">
        <f t="shared" si="151"/>
        <v>107ARCELOR (BERTON SICARD)</v>
      </c>
      <c r="B9598" s="1">
        <v>107</v>
      </c>
      <c r="C9598" s="1"/>
      <c r="D9598" s="1"/>
      <c r="E9598" s="1" t="s">
        <v>898</v>
      </c>
      <c r="F9598" s="1" t="s">
        <v>32900</v>
      </c>
      <c r="G9598" s="1" t="s">
        <v>655</v>
      </c>
      <c r="H9598">
        <v>107</v>
      </c>
      <c r="I9598" s="1" t="s">
        <v>41</v>
      </c>
      <c r="J9598">
        <v>6</v>
      </c>
    </row>
    <row r="9599" spans="1:10" hidden="1" x14ac:dyDescent="0.25">
      <c r="A9599" s="24" t="str">
        <f t="shared" si="151"/>
        <v>115ARCELOR (BERTON SICARD)</v>
      </c>
      <c r="B9599" s="1">
        <v>115</v>
      </c>
      <c r="C9599" s="1"/>
      <c r="D9599" s="1"/>
      <c r="E9599" s="1" t="s">
        <v>902</v>
      </c>
      <c r="F9599" s="1" t="s">
        <v>32900</v>
      </c>
      <c r="G9599" s="1" t="s">
        <v>655</v>
      </c>
      <c r="H9599">
        <v>115</v>
      </c>
      <c r="I9599" s="1" t="s">
        <v>41</v>
      </c>
      <c r="J9599">
        <v>6.5</v>
      </c>
    </row>
    <row r="9600" spans="1:10" hidden="1" x14ac:dyDescent="0.25">
      <c r="A9600" s="24" t="str">
        <f t="shared" si="151"/>
        <v>116ARCELOR (BERTON SICARD)</v>
      </c>
      <c r="B9600" s="1">
        <v>116</v>
      </c>
      <c r="C9600" s="1"/>
      <c r="D9600" s="1"/>
      <c r="E9600" s="1" t="s">
        <v>903</v>
      </c>
      <c r="F9600" s="1" t="s">
        <v>32900</v>
      </c>
      <c r="G9600" s="1" t="s">
        <v>655</v>
      </c>
      <c r="H9600">
        <v>116</v>
      </c>
      <c r="I9600" s="1" t="s">
        <v>41</v>
      </c>
      <c r="J9600">
        <v>6.5</v>
      </c>
    </row>
    <row r="9601" spans="1:10" hidden="1" x14ac:dyDescent="0.25">
      <c r="A9601" s="24" t="str">
        <f t="shared" si="151"/>
        <v>139ARCELOR (BERTON SICARD)</v>
      </c>
      <c r="B9601" s="1">
        <v>139</v>
      </c>
      <c r="C9601" s="1"/>
      <c r="D9601" s="1"/>
      <c r="E9601" s="1" t="s">
        <v>904</v>
      </c>
      <c r="F9601" s="1" t="s">
        <v>32900</v>
      </c>
      <c r="G9601" s="1" t="s">
        <v>655</v>
      </c>
      <c r="H9601">
        <v>139</v>
      </c>
      <c r="I9601" s="1" t="s">
        <v>41</v>
      </c>
      <c r="J9601">
        <v>6</v>
      </c>
    </row>
    <row r="9602" spans="1:10" hidden="1" x14ac:dyDescent="0.25">
      <c r="A9602" s="24" t="str">
        <f t="shared" si="151"/>
        <v>142/80ARCELOR (BERTON SICARD)</v>
      </c>
      <c r="B9602" s="1" t="s">
        <v>910</v>
      </c>
      <c r="C9602" s="1"/>
      <c r="D9602" s="1"/>
      <c r="E9602" s="1" t="s">
        <v>911</v>
      </c>
      <c r="F9602" s="1" t="s">
        <v>32900</v>
      </c>
      <c r="G9602" s="1" t="s">
        <v>655</v>
      </c>
      <c r="H9602" t="s">
        <v>910</v>
      </c>
      <c r="I9602" s="1" t="s">
        <v>41</v>
      </c>
      <c r="J9602">
        <v>6</v>
      </c>
    </row>
    <row r="9603" spans="1:10" hidden="1" x14ac:dyDescent="0.25">
      <c r="A9603" s="24" t="str">
        <f t="shared" si="151"/>
        <v>144/12ARCELOR (BERTON SICARD)</v>
      </c>
      <c r="B9603" s="1" t="s">
        <v>920</v>
      </c>
      <c r="C9603" s="1"/>
      <c r="D9603" s="1"/>
      <c r="E9603" s="1" t="s">
        <v>921</v>
      </c>
      <c r="F9603" s="1" t="s">
        <v>32900</v>
      </c>
      <c r="G9603" s="1" t="s">
        <v>655</v>
      </c>
      <c r="H9603" t="s">
        <v>920</v>
      </c>
      <c r="I9603" s="1" t="s">
        <v>41</v>
      </c>
      <c r="J9603">
        <v>6</v>
      </c>
    </row>
    <row r="9604" spans="1:10" hidden="1" x14ac:dyDescent="0.25">
      <c r="A9604" s="24" t="str">
        <f t="shared" si="151"/>
        <v>144/80ARCELOR (BERTON SICARD)</v>
      </c>
      <c r="B9604" s="1" t="s">
        <v>922</v>
      </c>
      <c r="C9604" s="1"/>
      <c r="D9604" s="1"/>
      <c r="E9604" s="1" t="s">
        <v>923</v>
      </c>
      <c r="F9604" s="1" t="s">
        <v>32900</v>
      </c>
      <c r="G9604" s="1" t="s">
        <v>655</v>
      </c>
      <c r="H9604" t="s">
        <v>922</v>
      </c>
      <c r="I9604" s="1" t="s">
        <v>41</v>
      </c>
      <c r="J9604">
        <v>6</v>
      </c>
    </row>
    <row r="9605" spans="1:10" hidden="1" x14ac:dyDescent="0.25">
      <c r="A9605" s="24" t="str">
        <f t="shared" si="151"/>
        <v>145ARCELOR (BERTON SICARD)</v>
      </c>
      <c r="B9605" s="1">
        <v>145</v>
      </c>
      <c r="C9605" s="1"/>
      <c r="D9605" s="1"/>
      <c r="E9605" s="1" t="s">
        <v>924</v>
      </c>
      <c r="F9605" s="1" t="s">
        <v>32900</v>
      </c>
      <c r="G9605" s="1" t="s">
        <v>655</v>
      </c>
      <c r="H9605">
        <v>145</v>
      </c>
      <c r="I9605" s="1" t="s">
        <v>41</v>
      </c>
      <c r="J9605">
        <v>6</v>
      </c>
    </row>
    <row r="9606" spans="1:10" hidden="1" x14ac:dyDescent="0.25">
      <c r="A9606" s="24" t="str">
        <f t="shared" si="151"/>
        <v>159/FARCELOR (BERTON SICARD)</v>
      </c>
      <c r="B9606" s="1" t="s">
        <v>937</v>
      </c>
      <c r="C9606" s="1"/>
      <c r="D9606" s="1"/>
      <c r="E9606" s="1" t="s">
        <v>938</v>
      </c>
      <c r="F9606" s="1" t="s">
        <v>32900</v>
      </c>
      <c r="G9606" s="1" t="s">
        <v>655</v>
      </c>
      <c r="H9606" t="s">
        <v>937</v>
      </c>
      <c r="I9606" s="1" t="s">
        <v>41</v>
      </c>
      <c r="J9606">
        <v>6</v>
      </c>
    </row>
    <row r="9607" spans="1:10" hidden="1" x14ac:dyDescent="0.25">
      <c r="A9607" s="24" t="str">
        <f t="shared" si="151"/>
        <v>159/MARCELOR (BERTON SICARD)</v>
      </c>
      <c r="B9607" s="1" t="s">
        <v>939</v>
      </c>
      <c r="C9607" s="1"/>
      <c r="D9607" s="1"/>
      <c r="E9607" s="1" t="s">
        <v>940</v>
      </c>
      <c r="F9607" s="1" t="s">
        <v>32900</v>
      </c>
      <c r="G9607" s="1" t="s">
        <v>655</v>
      </c>
      <c r="H9607" t="s">
        <v>939</v>
      </c>
      <c r="I9607" s="1" t="s">
        <v>41</v>
      </c>
      <c r="J9607">
        <v>6</v>
      </c>
    </row>
    <row r="9608" spans="1:10" hidden="1" x14ac:dyDescent="0.25">
      <c r="A9608" s="24" t="str">
        <f t="shared" si="151"/>
        <v>199ARCELOR (BERTON SICARD)</v>
      </c>
      <c r="B9608" s="1">
        <v>199</v>
      </c>
      <c r="C9608" s="1"/>
      <c r="D9608" s="1"/>
      <c r="E9608" s="1" t="s">
        <v>953</v>
      </c>
      <c r="F9608" s="1" t="s">
        <v>32900</v>
      </c>
      <c r="G9608" s="1" t="s">
        <v>655</v>
      </c>
      <c r="H9608">
        <v>199</v>
      </c>
      <c r="I9608" s="1" t="s">
        <v>41</v>
      </c>
      <c r="J9608">
        <v>6</v>
      </c>
    </row>
    <row r="9609" spans="1:10" hidden="1" x14ac:dyDescent="0.25">
      <c r="A9609" s="24" t="str">
        <f t="shared" si="151"/>
        <v>203ARCELOR (BERTON SICARD)</v>
      </c>
      <c r="B9609" s="1">
        <v>203</v>
      </c>
      <c r="C9609" s="1"/>
      <c r="D9609" s="1"/>
      <c r="E9609" s="1" t="s">
        <v>956</v>
      </c>
      <c r="F9609" s="1" t="s">
        <v>32900</v>
      </c>
      <c r="G9609" s="1" t="s">
        <v>655</v>
      </c>
      <c r="H9609">
        <v>203</v>
      </c>
      <c r="I9609" s="1" t="s">
        <v>41</v>
      </c>
      <c r="J9609">
        <v>6</v>
      </c>
    </row>
    <row r="9610" spans="1:10" hidden="1" x14ac:dyDescent="0.25">
      <c r="A9610" s="24" t="str">
        <f t="shared" si="151"/>
        <v>304ARCELOR (BERTON SICARD)</v>
      </c>
      <c r="B9610" s="1">
        <v>304</v>
      </c>
      <c r="C9610" s="1"/>
      <c r="D9610" s="1"/>
      <c r="E9610" s="1" t="s">
        <v>962</v>
      </c>
      <c r="F9610" s="1" t="s">
        <v>32900</v>
      </c>
      <c r="G9610" s="1" t="s">
        <v>655</v>
      </c>
      <c r="H9610">
        <v>304</v>
      </c>
      <c r="I9610" s="1" t="s">
        <v>41</v>
      </c>
      <c r="J9610">
        <v>6</v>
      </c>
    </row>
    <row r="9611" spans="1:10" hidden="1" x14ac:dyDescent="0.25">
      <c r="A9611" s="24" t="str">
        <f t="shared" si="151"/>
        <v>341ARCELOR (BERTON SICARD)</v>
      </c>
      <c r="B9611" s="1">
        <v>341</v>
      </c>
      <c r="C9611" s="1"/>
      <c r="D9611" s="1"/>
      <c r="E9611" s="1" t="s">
        <v>2018</v>
      </c>
      <c r="F9611" s="1" t="s">
        <v>32900</v>
      </c>
      <c r="G9611" s="1" t="s">
        <v>655</v>
      </c>
      <c r="H9611">
        <v>341</v>
      </c>
      <c r="I9611" s="1" t="s">
        <v>41</v>
      </c>
      <c r="J9611">
        <v>1</v>
      </c>
    </row>
    <row r="9612" spans="1:10" hidden="1" x14ac:dyDescent="0.25">
      <c r="A9612" s="24" t="str">
        <f t="shared" ref="A9612:A9675" si="152">B9612&amp;F9612</f>
        <v>370ARCELOR (BERTON SICARD)</v>
      </c>
      <c r="B9612" s="1">
        <v>370</v>
      </c>
      <c r="C9612" s="1"/>
      <c r="D9612" s="1"/>
      <c r="E9612" s="1" t="s">
        <v>2023</v>
      </c>
      <c r="F9612" s="1" t="s">
        <v>32900</v>
      </c>
      <c r="G9612" s="1" t="s">
        <v>655</v>
      </c>
      <c r="H9612">
        <v>370</v>
      </c>
      <c r="I9612" s="1" t="s">
        <v>41</v>
      </c>
      <c r="J9612">
        <v>1</v>
      </c>
    </row>
    <row r="9613" spans="1:10" hidden="1" x14ac:dyDescent="0.25">
      <c r="A9613" s="24" t="str">
        <f t="shared" si="152"/>
        <v>381ARCELOR (BERTON SICARD)</v>
      </c>
      <c r="B9613" s="1">
        <v>381</v>
      </c>
      <c r="C9613" s="1"/>
      <c r="D9613" s="1"/>
      <c r="E9613" s="1" t="s">
        <v>2024</v>
      </c>
      <c r="F9613" s="1" t="s">
        <v>32900</v>
      </c>
      <c r="G9613" s="1" t="s">
        <v>655</v>
      </c>
      <c r="H9613">
        <v>381</v>
      </c>
      <c r="I9613" s="1" t="s">
        <v>41</v>
      </c>
      <c r="J9613">
        <v>1</v>
      </c>
    </row>
    <row r="9614" spans="1:10" hidden="1" x14ac:dyDescent="0.25">
      <c r="A9614" s="24" t="str">
        <f t="shared" si="152"/>
        <v>1253ARCELOR (BERTON SICARD)</v>
      </c>
      <c r="B9614" s="1">
        <v>1253</v>
      </c>
      <c r="C9614" s="1"/>
      <c r="D9614" s="1"/>
      <c r="E9614" s="1" t="s">
        <v>1126</v>
      </c>
      <c r="F9614" s="1" t="s">
        <v>32900</v>
      </c>
      <c r="G9614" s="1" t="s">
        <v>655</v>
      </c>
      <c r="H9614">
        <v>1253</v>
      </c>
      <c r="I9614" s="1" t="s">
        <v>41</v>
      </c>
      <c r="J9614">
        <v>1</v>
      </c>
    </row>
    <row r="9615" spans="1:10" hidden="1" x14ac:dyDescent="0.25">
      <c r="A9615" s="24" t="str">
        <f t="shared" si="152"/>
        <v>1425THARCELOR (BERTON SICARD)</v>
      </c>
      <c r="B9615" s="1" t="s">
        <v>1127</v>
      </c>
      <c r="C9615" s="1"/>
      <c r="D9615" s="1"/>
      <c r="E9615" s="1" t="s">
        <v>1128</v>
      </c>
      <c r="F9615" s="1" t="s">
        <v>32900</v>
      </c>
      <c r="G9615" s="1" t="s">
        <v>655</v>
      </c>
      <c r="H9615" t="s">
        <v>1127</v>
      </c>
      <c r="I9615" s="1" t="s">
        <v>41</v>
      </c>
      <c r="J9615">
        <v>6.5</v>
      </c>
    </row>
    <row r="9616" spans="1:10" hidden="1" x14ac:dyDescent="0.25">
      <c r="A9616" s="24" t="str">
        <f t="shared" si="152"/>
        <v>1611ARCELOR (BERTON SICARD)</v>
      </c>
      <c r="B9616" s="1">
        <v>1611</v>
      </c>
      <c r="C9616" s="1"/>
      <c r="D9616" s="1"/>
      <c r="E9616" s="1" t="s">
        <v>2030</v>
      </c>
      <c r="F9616" s="1" t="s">
        <v>32900</v>
      </c>
      <c r="G9616" s="1" t="s">
        <v>655</v>
      </c>
      <c r="H9616">
        <v>1611</v>
      </c>
      <c r="I9616" s="1" t="s">
        <v>41</v>
      </c>
      <c r="J9616">
        <v>1</v>
      </c>
    </row>
    <row r="9617" spans="1:10" hidden="1" x14ac:dyDescent="0.25">
      <c r="A9617" s="24" t="str">
        <f t="shared" si="152"/>
        <v>1627ARCELOR (BERTON SICARD)</v>
      </c>
      <c r="B9617" s="1">
        <v>1627</v>
      </c>
      <c r="C9617" s="1"/>
      <c r="D9617" s="1"/>
      <c r="E9617" s="1" t="s">
        <v>2034</v>
      </c>
      <c r="F9617" s="1" t="s">
        <v>32900</v>
      </c>
      <c r="G9617" s="1" t="s">
        <v>655</v>
      </c>
      <c r="H9617">
        <v>1627</v>
      </c>
      <c r="I9617" s="1" t="s">
        <v>41</v>
      </c>
      <c r="J9617">
        <v>1</v>
      </c>
    </row>
    <row r="9618" spans="1:10" hidden="1" x14ac:dyDescent="0.25">
      <c r="A9618" s="24" t="str">
        <f t="shared" si="152"/>
        <v>1628ARCELOR (BERTON SICARD)</v>
      </c>
      <c r="B9618" s="1">
        <v>1628</v>
      </c>
      <c r="C9618" s="1"/>
      <c r="D9618" s="1"/>
      <c r="E9618" s="1" t="s">
        <v>2035</v>
      </c>
      <c r="F9618" s="1" t="s">
        <v>32900</v>
      </c>
      <c r="G9618" s="1" t="s">
        <v>655</v>
      </c>
      <c r="H9618">
        <v>1628</v>
      </c>
      <c r="I9618" s="1" t="s">
        <v>41</v>
      </c>
      <c r="J9618">
        <v>1</v>
      </c>
    </row>
    <row r="9619" spans="1:10" hidden="1" x14ac:dyDescent="0.25">
      <c r="A9619" s="24" t="str">
        <f t="shared" si="152"/>
        <v>1629ARCELOR (BERTON SICARD)</v>
      </c>
      <c r="B9619" s="1">
        <v>1629</v>
      </c>
      <c r="C9619" s="1"/>
      <c r="D9619" s="1"/>
      <c r="E9619" s="1" t="s">
        <v>2036</v>
      </c>
      <c r="F9619" s="1" t="s">
        <v>32900</v>
      </c>
      <c r="G9619" s="1" t="s">
        <v>655</v>
      </c>
      <c r="H9619">
        <v>1629</v>
      </c>
      <c r="I9619" s="1" t="s">
        <v>41</v>
      </c>
      <c r="J9619">
        <v>1</v>
      </c>
    </row>
    <row r="9620" spans="1:10" hidden="1" x14ac:dyDescent="0.25">
      <c r="A9620" s="24" t="str">
        <f t="shared" si="152"/>
        <v>1637AARCELOR (BERTON SICARD)</v>
      </c>
      <c r="B9620" s="1" t="s">
        <v>1129</v>
      </c>
      <c r="C9620" s="1"/>
      <c r="D9620" s="1"/>
      <c r="E9620" s="1" t="s">
        <v>1130</v>
      </c>
      <c r="F9620" s="1" t="s">
        <v>32900</v>
      </c>
      <c r="G9620" s="1" t="s">
        <v>655</v>
      </c>
      <c r="H9620" t="s">
        <v>1129</v>
      </c>
      <c r="I9620" s="1" t="s">
        <v>41</v>
      </c>
      <c r="J9620">
        <v>2</v>
      </c>
    </row>
    <row r="9621" spans="1:10" hidden="1" x14ac:dyDescent="0.25">
      <c r="A9621" s="24" t="str">
        <f t="shared" si="152"/>
        <v>1638ARCELOR (BERTON SICARD)</v>
      </c>
      <c r="B9621" s="1">
        <v>1638</v>
      </c>
      <c r="C9621" s="1"/>
      <c r="D9621" s="1"/>
      <c r="E9621" s="1" t="s">
        <v>2037</v>
      </c>
      <c r="F9621" s="1" t="s">
        <v>32900</v>
      </c>
      <c r="G9621" s="1" t="s">
        <v>655</v>
      </c>
      <c r="H9621">
        <v>1638</v>
      </c>
      <c r="I9621" s="1" t="s">
        <v>41</v>
      </c>
      <c r="J9621">
        <v>2</v>
      </c>
    </row>
    <row r="9622" spans="1:10" hidden="1" x14ac:dyDescent="0.25">
      <c r="A9622" s="24" t="str">
        <f t="shared" si="152"/>
        <v>1705ARCELOR (BERTON SICARD)</v>
      </c>
      <c r="B9622" s="1">
        <v>1705</v>
      </c>
      <c r="C9622" s="1"/>
      <c r="D9622" s="1"/>
      <c r="E9622" s="1" t="s">
        <v>2040</v>
      </c>
      <c r="F9622" s="1" t="s">
        <v>32900</v>
      </c>
      <c r="G9622" s="1" t="s">
        <v>655</v>
      </c>
      <c r="H9622">
        <v>1705</v>
      </c>
      <c r="I9622" s="1" t="s">
        <v>41</v>
      </c>
      <c r="J9622">
        <v>1</v>
      </c>
    </row>
    <row r="9623" spans="1:10" hidden="1" x14ac:dyDescent="0.25">
      <c r="A9623" s="24" t="str">
        <f t="shared" si="152"/>
        <v>1800ARCELOR (BERTON SICARD)</v>
      </c>
      <c r="B9623" s="1">
        <v>1800</v>
      </c>
      <c r="C9623" s="1"/>
      <c r="D9623" s="1"/>
      <c r="E9623" s="1" t="s">
        <v>2050</v>
      </c>
      <c r="F9623" s="1" t="s">
        <v>32900</v>
      </c>
      <c r="G9623" s="1" t="s">
        <v>655</v>
      </c>
      <c r="H9623">
        <v>1800</v>
      </c>
      <c r="I9623" s="1" t="s">
        <v>41</v>
      </c>
      <c r="J9623">
        <v>1</v>
      </c>
    </row>
    <row r="9624" spans="1:10" hidden="1" x14ac:dyDescent="0.25">
      <c r="A9624" s="24" t="str">
        <f t="shared" si="152"/>
        <v>1801ARCELOR (BERTON SICARD)</v>
      </c>
      <c r="B9624" s="1">
        <v>1801</v>
      </c>
      <c r="C9624" s="1"/>
      <c r="D9624" s="1"/>
      <c r="E9624" s="1" t="s">
        <v>2051</v>
      </c>
      <c r="F9624" s="1" t="s">
        <v>32900</v>
      </c>
      <c r="G9624" s="1" t="s">
        <v>655</v>
      </c>
      <c r="H9624">
        <v>1801</v>
      </c>
      <c r="I9624" s="1" t="s">
        <v>41</v>
      </c>
      <c r="J9624">
        <v>1</v>
      </c>
    </row>
    <row r="9625" spans="1:10" hidden="1" x14ac:dyDescent="0.25">
      <c r="A9625" s="24" t="str">
        <f t="shared" si="152"/>
        <v>1827ARCELOR (BERTON SICARD)</v>
      </c>
      <c r="B9625" s="1">
        <v>1827</v>
      </c>
      <c r="C9625" s="1"/>
      <c r="D9625" s="1"/>
      <c r="E9625" s="1" t="s">
        <v>1131</v>
      </c>
      <c r="F9625" s="1" t="s">
        <v>32900</v>
      </c>
      <c r="G9625" s="1" t="s">
        <v>655</v>
      </c>
      <c r="H9625">
        <v>1827</v>
      </c>
      <c r="I9625" s="1" t="s">
        <v>41</v>
      </c>
      <c r="J9625">
        <v>1</v>
      </c>
    </row>
    <row r="9626" spans="1:10" hidden="1" x14ac:dyDescent="0.25">
      <c r="A9626" s="24" t="str">
        <f t="shared" si="152"/>
        <v>1871ARCELOR (BERTON SICARD)</v>
      </c>
      <c r="B9626" s="1">
        <v>1871</v>
      </c>
      <c r="C9626" s="1"/>
      <c r="D9626" s="1"/>
      <c r="E9626" s="1" t="s">
        <v>2062</v>
      </c>
      <c r="F9626" s="1" t="s">
        <v>32900</v>
      </c>
      <c r="G9626" s="1" t="s">
        <v>655</v>
      </c>
      <c r="H9626">
        <v>1871</v>
      </c>
      <c r="I9626" s="1" t="s">
        <v>41</v>
      </c>
      <c r="J9626">
        <v>1</v>
      </c>
    </row>
    <row r="9627" spans="1:10" hidden="1" x14ac:dyDescent="0.25">
      <c r="A9627" s="24" t="str">
        <f t="shared" si="152"/>
        <v>1876ARCELOR (BERTON SICARD)</v>
      </c>
      <c r="B9627" s="1">
        <v>1876</v>
      </c>
      <c r="C9627" s="1"/>
      <c r="D9627" s="1"/>
      <c r="E9627" s="1" t="s">
        <v>2064</v>
      </c>
      <c r="F9627" s="1" t="s">
        <v>32900</v>
      </c>
      <c r="G9627" s="1" t="s">
        <v>655</v>
      </c>
      <c r="H9627">
        <v>1876</v>
      </c>
      <c r="I9627" s="1" t="s">
        <v>41</v>
      </c>
      <c r="J9627">
        <v>1</v>
      </c>
    </row>
    <row r="9628" spans="1:10" hidden="1" x14ac:dyDescent="0.25">
      <c r="A9628" s="24" t="str">
        <f t="shared" si="152"/>
        <v>5438ARCELOR (BERTON SICARD)</v>
      </c>
      <c r="B9628" s="1">
        <v>5438</v>
      </c>
      <c r="C9628" s="1"/>
      <c r="D9628" s="1"/>
      <c r="E9628" s="1" t="s">
        <v>894</v>
      </c>
      <c r="F9628" s="1" t="s">
        <v>32900</v>
      </c>
      <c r="G9628" s="1" t="s">
        <v>655</v>
      </c>
      <c r="H9628">
        <v>5438</v>
      </c>
      <c r="I9628" s="1" t="s">
        <v>41</v>
      </c>
      <c r="J9628">
        <v>6</v>
      </c>
    </row>
    <row r="9629" spans="1:10" hidden="1" x14ac:dyDescent="0.25">
      <c r="A9629" s="24" t="str">
        <f t="shared" si="152"/>
        <v>5523ARCELOR (BERTON SICARD)</v>
      </c>
      <c r="B9629" s="1">
        <v>5523</v>
      </c>
      <c r="C9629" s="1"/>
      <c r="D9629" s="1"/>
      <c r="E9629" s="1" t="s">
        <v>1257</v>
      </c>
      <c r="F9629" s="1" t="s">
        <v>32900</v>
      </c>
      <c r="G9629" s="1" t="s">
        <v>655</v>
      </c>
      <c r="H9629">
        <v>5523</v>
      </c>
      <c r="I9629" s="1" t="s">
        <v>41</v>
      </c>
      <c r="J9629">
        <v>6.5</v>
      </c>
    </row>
    <row r="9630" spans="1:10" hidden="1" x14ac:dyDescent="0.25">
      <c r="A9630" s="24" t="str">
        <f t="shared" si="152"/>
        <v>5672ARCELOR (BERTON SICARD)</v>
      </c>
      <c r="B9630" s="1">
        <v>5672</v>
      </c>
      <c r="C9630" s="1"/>
      <c r="D9630" s="1"/>
      <c r="E9630" s="1" t="s">
        <v>1262</v>
      </c>
      <c r="F9630" s="1" t="s">
        <v>32900</v>
      </c>
      <c r="G9630" s="1" t="s">
        <v>655</v>
      </c>
      <c r="H9630">
        <v>5672</v>
      </c>
      <c r="I9630" s="1" t="s">
        <v>41</v>
      </c>
      <c r="J9630">
        <v>1</v>
      </c>
    </row>
    <row r="9631" spans="1:10" hidden="1" x14ac:dyDescent="0.25">
      <c r="A9631" s="24" t="str">
        <f t="shared" si="152"/>
        <v>5773ARCELOR (BERTON SICARD)</v>
      </c>
      <c r="B9631" s="1">
        <v>5773</v>
      </c>
      <c r="C9631" s="1"/>
      <c r="D9631" s="1"/>
      <c r="E9631" s="1" t="s">
        <v>2070</v>
      </c>
      <c r="F9631" s="1" t="s">
        <v>32900</v>
      </c>
      <c r="G9631" s="1" t="s">
        <v>655</v>
      </c>
      <c r="H9631">
        <v>5773</v>
      </c>
      <c r="I9631" s="1" t="s">
        <v>41</v>
      </c>
      <c r="J9631">
        <v>1</v>
      </c>
    </row>
    <row r="9632" spans="1:10" hidden="1" x14ac:dyDescent="0.25">
      <c r="A9632" s="24" t="str">
        <f t="shared" si="152"/>
        <v>5827ARCELOR (BERTON SICARD)</v>
      </c>
      <c r="B9632" s="1">
        <v>5827</v>
      </c>
      <c r="C9632" s="1"/>
      <c r="D9632" s="1"/>
      <c r="E9632" s="1" t="s">
        <v>2072</v>
      </c>
      <c r="F9632" s="1" t="s">
        <v>32900</v>
      </c>
      <c r="G9632" s="1" t="s">
        <v>655</v>
      </c>
      <c r="H9632">
        <v>5827</v>
      </c>
      <c r="I9632" s="1" t="s">
        <v>41</v>
      </c>
      <c r="J9632">
        <v>1</v>
      </c>
    </row>
    <row r="9633" spans="1:10" hidden="1" x14ac:dyDescent="0.25">
      <c r="A9633" s="24" t="str">
        <f t="shared" si="152"/>
        <v>5830ARCELOR (BERTON SICARD)</v>
      </c>
      <c r="B9633" s="1">
        <v>5830</v>
      </c>
      <c r="C9633" s="1"/>
      <c r="D9633" s="1"/>
      <c r="E9633" s="1" t="s">
        <v>2074</v>
      </c>
      <c r="F9633" s="1" t="s">
        <v>32900</v>
      </c>
      <c r="G9633" s="1" t="s">
        <v>655</v>
      </c>
      <c r="H9633">
        <v>5830</v>
      </c>
      <c r="I9633" s="1" t="s">
        <v>41</v>
      </c>
      <c r="J9633">
        <v>1</v>
      </c>
    </row>
    <row r="9634" spans="1:10" hidden="1" x14ac:dyDescent="0.25">
      <c r="A9634" s="24" t="str">
        <f t="shared" si="152"/>
        <v>5832ARCELOR (BERTON SICARD)</v>
      </c>
      <c r="B9634" s="1">
        <v>5832</v>
      </c>
      <c r="C9634" s="1"/>
      <c r="D9634" s="1"/>
      <c r="E9634" s="1" t="s">
        <v>2076</v>
      </c>
      <c r="F9634" s="1" t="s">
        <v>32900</v>
      </c>
      <c r="G9634" s="1" t="s">
        <v>655</v>
      </c>
      <c r="H9634">
        <v>5832</v>
      </c>
      <c r="I9634" s="1" t="s">
        <v>41</v>
      </c>
      <c r="J9634">
        <v>1</v>
      </c>
    </row>
    <row r="9635" spans="1:10" hidden="1" x14ac:dyDescent="0.25">
      <c r="A9635" s="24" t="str">
        <f t="shared" si="152"/>
        <v>5837ARCELOR (BERTON SICARD)</v>
      </c>
      <c r="B9635" s="1">
        <v>5837</v>
      </c>
      <c r="C9635" s="1"/>
      <c r="D9635" s="1"/>
      <c r="E9635" s="1" t="s">
        <v>2077</v>
      </c>
      <c r="F9635" s="1" t="s">
        <v>32900</v>
      </c>
      <c r="G9635" s="1" t="s">
        <v>655</v>
      </c>
      <c r="H9635">
        <v>5837</v>
      </c>
      <c r="I9635" s="1" t="s">
        <v>41</v>
      </c>
      <c r="J9635">
        <v>1</v>
      </c>
    </row>
    <row r="9636" spans="1:10" hidden="1" x14ac:dyDescent="0.25">
      <c r="A9636" s="24" t="str">
        <f t="shared" si="152"/>
        <v>5874PARCELOR (BERTON SICARD)</v>
      </c>
      <c r="B9636" s="1" t="s">
        <v>2089</v>
      </c>
      <c r="C9636" s="1"/>
      <c r="D9636" s="1"/>
      <c r="E9636" s="1" t="s">
        <v>2090</v>
      </c>
      <c r="F9636" s="1" t="s">
        <v>32900</v>
      </c>
      <c r="G9636" s="1" t="s">
        <v>655</v>
      </c>
      <c r="H9636" t="s">
        <v>2089</v>
      </c>
      <c r="I9636" s="1" t="s">
        <v>41</v>
      </c>
      <c r="J9636">
        <v>1</v>
      </c>
    </row>
    <row r="9637" spans="1:10" hidden="1" x14ac:dyDescent="0.25">
      <c r="A9637" s="24" t="str">
        <f t="shared" si="152"/>
        <v>5875NARCELOR (BERTON SICARD)</v>
      </c>
      <c r="B9637" s="1" t="s">
        <v>2091</v>
      </c>
      <c r="C9637" s="1"/>
      <c r="D9637" s="1"/>
      <c r="E9637" s="1" t="s">
        <v>2092</v>
      </c>
      <c r="F9637" s="1" t="s">
        <v>32900</v>
      </c>
      <c r="G9637" s="1" t="s">
        <v>655</v>
      </c>
      <c r="H9637" t="s">
        <v>2091</v>
      </c>
      <c r="I9637" s="1" t="s">
        <v>41</v>
      </c>
      <c r="J9637">
        <v>1</v>
      </c>
    </row>
    <row r="9638" spans="1:10" hidden="1" x14ac:dyDescent="0.25">
      <c r="A9638" s="24" t="str">
        <f t="shared" si="152"/>
        <v>5894NARCELOR (BERTON SICARD)</v>
      </c>
      <c r="B9638" s="1" t="s">
        <v>2099</v>
      </c>
      <c r="C9638" s="1"/>
      <c r="D9638" s="1"/>
      <c r="E9638" s="1" t="s">
        <v>2100</v>
      </c>
      <c r="F9638" s="1" t="s">
        <v>32900</v>
      </c>
      <c r="G9638" s="1" t="s">
        <v>655</v>
      </c>
      <c r="H9638" t="s">
        <v>2099</v>
      </c>
      <c r="I9638" s="1" t="s">
        <v>41</v>
      </c>
      <c r="J9638">
        <v>1</v>
      </c>
    </row>
    <row r="9639" spans="1:10" hidden="1" x14ac:dyDescent="0.25">
      <c r="A9639" s="24" t="str">
        <f t="shared" si="152"/>
        <v>5902ARCELOR (BERTON SICARD)</v>
      </c>
      <c r="B9639" s="1">
        <v>5902</v>
      </c>
      <c r="C9639" s="1"/>
      <c r="D9639" s="1"/>
      <c r="E9639" s="1" t="s">
        <v>1268</v>
      </c>
      <c r="F9639" s="1" t="s">
        <v>32900</v>
      </c>
      <c r="G9639" s="1" t="s">
        <v>655</v>
      </c>
      <c r="H9639">
        <v>5902</v>
      </c>
      <c r="I9639" s="1" t="s">
        <v>41</v>
      </c>
      <c r="J9639">
        <v>6.5</v>
      </c>
    </row>
    <row r="9640" spans="1:10" hidden="1" x14ac:dyDescent="0.25">
      <c r="A9640" s="24" t="str">
        <f t="shared" si="152"/>
        <v>5940ARCELOR (BERTON SICARD)</v>
      </c>
      <c r="B9640" s="1">
        <v>5940</v>
      </c>
      <c r="C9640" s="1"/>
      <c r="D9640" s="1"/>
      <c r="E9640" s="1" t="s">
        <v>1283</v>
      </c>
      <c r="F9640" s="1" t="s">
        <v>32900</v>
      </c>
      <c r="G9640" s="1" t="s">
        <v>655</v>
      </c>
      <c r="H9640">
        <v>5940</v>
      </c>
      <c r="I9640" s="1" t="s">
        <v>41</v>
      </c>
      <c r="J9640">
        <v>6</v>
      </c>
    </row>
    <row r="9641" spans="1:10" hidden="1" x14ac:dyDescent="0.25">
      <c r="A9641" s="24" t="str">
        <f t="shared" si="152"/>
        <v>6600/4ARCELOR (BERTON SICARD)</v>
      </c>
      <c r="B9641" s="1" t="s">
        <v>1295</v>
      </c>
      <c r="C9641" s="1"/>
      <c r="D9641" s="1"/>
      <c r="E9641" s="1" t="s">
        <v>1296</v>
      </c>
      <c r="F9641" s="1" t="s">
        <v>32900</v>
      </c>
      <c r="G9641" s="1" t="s">
        <v>655</v>
      </c>
      <c r="H9641" t="s">
        <v>1295</v>
      </c>
      <c r="I9641" s="1" t="s">
        <v>41</v>
      </c>
      <c r="J9641">
        <v>4.5999999999999996</v>
      </c>
    </row>
    <row r="9642" spans="1:10" hidden="1" x14ac:dyDescent="0.25">
      <c r="A9642" s="24" t="str">
        <f t="shared" si="152"/>
        <v>6627/4ARCELOR (BERTON SICARD)</v>
      </c>
      <c r="B9642" s="1" t="s">
        <v>1316</v>
      </c>
      <c r="C9642" s="1"/>
      <c r="D9642" s="1"/>
      <c r="E9642" s="1" t="s">
        <v>1317</v>
      </c>
      <c r="F9642" s="1" t="s">
        <v>32900</v>
      </c>
      <c r="G9642" s="1" t="s">
        <v>655</v>
      </c>
      <c r="H9642" t="s">
        <v>1316</v>
      </c>
      <c r="I9642" s="1" t="s">
        <v>41</v>
      </c>
      <c r="J9642">
        <v>4.5999999999999996</v>
      </c>
    </row>
    <row r="9643" spans="1:10" hidden="1" x14ac:dyDescent="0.25">
      <c r="A9643" s="24" t="str">
        <f t="shared" si="152"/>
        <v>6960ARCELOR (BERTON SICARD)</v>
      </c>
      <c r="B9643" s="1">
        <v>6960</v>
      </c>
      <c r="C9643" s="1"/>
      <c r="D9643" s="1"/>
      <c r="E9643" s="1" t="s">
        <v>1335</v>
      </c>
      <c r="F9643" s="1" t="s">
        <v>32900</v>
      </c>
      <c r="G9643" s="1" t="s">
        <v>655</v>
      </c>
      <c r="H9643">
        <v>6960</v>
      </c>
      <c r="I9643" s="1" t="s">
        <v>41</v>
      </c>
      <c r="J9643">
        <v>6.5</v>
      </c>
    </row>
    <row r="9644" spans="1:10" hidden="1" x14ac:dyDescent="0.25">
      <c r="A9644" s="24" t="str">
        <f t="shared" si="152"/>
        <v>6963ARCELOR (BERTON SICARD)</v>
      </c>
      <c r="B9644" s="1">
        <v>6963</v>
      </c>
      <c r="C9644" s="1"/>
      <c r="D9644" s="1"/>
      <c r="E9644" s="1" t="s">
        <v>1336</v>
      </c>
      <c r="F9644" s="1" t="s">
        <v>32900</v>
      </c>
      <c r="G9644" s="1" t="s">
        <v>655</v>
      </c>
      <c r="H9644">
        <v>6963</v>
      </c>
      <c r="I9644" s="1" t="s">
        <v>41</v>
      </c>
      <c r="J9644">
        <v>6.5</v>
      </c>
    </row>
    <row r="9645" spans="1:10" hidden="1" x14ac:dyDescent="0.25">
      <c r="A9645" s="24" t="str">
        <f t="shared" si="152"/>
        <v>7076ARCELOR (BERTON SICARD)</v>
      </c>
      <c r="B9645" s="1">
        <v>7076</v>
      </c>
      <c r="C9645" s="1"/>
      <c r="D9645" s="1"/>
      <c r="E9645" s="1" t="s">
        <v>1364</v>
      </c>
      <c r="F9645" s="1" t="s">
        <v>32900</v>
      </c>
      <c r="G9645" s="1" t="s">
        <v>655</v>
      </c>
      <c r="H9645">
        <v>7076</v>
      </c>
      <c r="I9645" s="1" t="s">
        <v>41</v>
      </c>
      <c r="J9645">
        <v>1</v>
      </c>
    </row>
    <row r="9646" spans="1:10" hidden="1" x14ac:dyDescent="0.25">
      <c r="A9646" s="24" t="str">
        <f t="shared" si="152"/>
        <v>7651ARCELOR (BERTON SICARD)</v>
      </c>
      <c r="B9646" s="1">
        <v>7651</v>
      </c>
      <c r="C9646" s="1"/>
      <c r="D9646" s="1"/>
      <c r="E9646" s="1" t="s">
        <v>1467</v>
      </c>
      <c r="F9646" s="1" t="s">
        <v>32900</v>
      </c>
      <c r="G9646" s="1" t="s">
        <v>655</v>
      </c>
      <c r="H9646">
        <v>7651</v>
      </c>
      <c r="I9646" s="1" t="s">
        <v>41</v>
      </c>
      <c r="J9646">
        <v>6.5</v>
      </c>
    </row>
    <row r="9647" spans="1:10" hidden="1" x14ac:dyDescent="0.25">
      <c r="A9647" s="24" t="str">
        <f t="shared" si="152"/>
        <v>7826ARCELOR (BERTON SICARD)</v>
      </c>
      <c r="B9647" s="1">
        <v>7826</v>
      </c>
      <c r="C9647" s="1"/>
      <c r="D9647" s="1"/>
      <c r="E9647" s="1" t="s">
        <v>1521</v>
      </c>
      <c r="F9647" s="1" t="s">
        <v>32900</v>
      </c>
      <c r="G9647" s="1" t="s">
        <v>655</v>
      </c>
      <c r="H9647">
        <v>7826</v>
      </c>
      <c r="I9647" s="1" t="s">
        <v>41</v>
      </c>
      <c r="J9647">
        <v>6.5</v>
      </c>
    </row>
    <row r="9648" spans="1:10" hidden="1" x14ac:dyDescent="0.25">
      <c r="A9648" s="24" t="str">
        <f t="shared" si="152"/>
        <v>8526ARCELOR (BERTON SICARD)</v>
      </c>
      <c r="B9648" s="1">
        <v>8526</v>
      </c>
      <c r="C9648" s="1"/>
      <c r="D9648" s="1"/>
      <c r="E9648" s="1" t="s">
        <v>1579</v>
      </c>
      <c r="F9648" s="1" t="s">
        <v>32900</v>
      </c>
      <c r="G9648" s="1" t="s">
        <v>655</v>
      </c>
      <c r="H9648">
        <v>8526</v>
      </c>
      <c r="I9648" s="1" t="s">
        <v>41</v>
      </c>
      <c r="J9648">
        <v>6.5</v>
      </c>
    </row>
    <row r="9649" spans="1:10" hidden="1" x14ac:dyDescent="0.25">
      <c r="A9649" s="24" t="str">
        <f t="shared" si="152"/>
        <v>9295THARCELOR (BERTON SICARD)</v>
      </c>
      <c r="B9649" s="1" t="s">
        <v>1639</v>
      </c>
      <c r="C9649" s="1"/>
      <c r="D9649" s="1"/>
      <c r="E9649" s="1" t="s">
        <v>1640</v>
      </c>
      <c r="F9649" s="1" t="s">
        <v>32900</v>
      </c>
      <c r="G9649" s="1" t="s">
        <v>655</v>
      </c>
      <c r="H9649" t="s">
        <v>1639</v>
      </c>
      <c r="I9649" s="1" t="s">
        <v>41</v>
      </c>
      <c r="J9649">
        <v>6.5</v>
      </c>
    </row>
    <row r="9650" spans="1:10" hidden="1" x14ac:dyDescent="0.25">
      <c r="A9650" s="24" t="str">
        <f t="shared" si="152"/>
        <v>9808ARCELOR (BERTON SICARD)</v>
      </c>
      <c r="B9650" s="1">
        <v>9808</v>
      </c>
      <c r="C9650" s="1"/>
      <c r="D9650" s="1"/>
      <c r="E9650" s="1" t="s">
        <v>2130</v>
      </c>
      <c r="F9650" s="1" t="s">
        <v>32900</v>
      </c>
      <c r="G9650" s="1" t="s">
        <v>655</v>
      </c>
      <c r="H9650">
        <v>9808</v>
      </c>
      <c r="I9650" s="1" t="s">
        <v>41</v>
      </c>
      <c r="J9650">
        <v>1</v>
      </c>
    </row>
    <row r="9651" spans="1:10" hidden="1" x14ac:dyDescent="0.25">
      <c r="A9651" s="24" t="str">
        <f t="shared" si="152"/>
        <v>9899ARCELOR (BERTON SICARD)</v>
      </c>
      <c r="B9651" s="1">
        <v>9899</v>
      </c>
      <c r="C9651" s="1"/>
      <c r="D9651" s="1"/>
      <c r="E9651" s="1" t="s">
        <v>2137</v>
      </c>
      <c r="F9651" s="1" t="s">
        <v>32900</v>
      </c>
      <c r="G9651" s="1" t="s">
        <v>655</v>
      </c>
      <c r="H9651">
        <v>9899</v>
      </c>
      <c r="I9651" s="1" t="s">
        <v>41</v>
      </c>
      <c r="J9651">
        <v>1</v>
      </c>
    </row>
    <row r="9652" spans="1:10" hidden="1" x14ac:dyDescent="0.25">
      <c r="A9652" s="24" t="str">
        <f t="shared" si="152"/>
        <v>9917ARCELOR (BERTON SICARD)</v>
      </c>
      <c r="B9652" s="1">
        <v>9917</v>
      </c>
      <c r="C9652" s="1"/>
      <c r="D9652" s="1"/>
      <c r="E9652" s="1" t="s">
        <v>2138</v>
      </c>
      <c r="F9652" s="1" t="s">
        <v>32900</v>
      </c>
      <c r="G9652" s="1" t="s">
        <v>655</v>
      </c>
      <c r="H9652">
        <v>9917</v>
      </c>
      <c r="I9652" s="1" t="s">
        <v>41</v>
      </c>
      <c r="J9652">
        <v>1</v>
      </c>
    </row>
    <row r="9653" spans="1:10" hidden="1" x14ac:dyDescent="0.25">
      <c r="A9653" s="24" t="str">
        <f t="shared" si="152"/>
        <v>9920ARCELOR (BERTON SICARD)</v>
      </c>
      <c r="B9653" s="1">
        <v>9920</v>
      </c>
      <c r="C9653" s="1"/>
      <c r="D9653" s="1"/>
      <c r="E9653" s="1" t="s">
        <v>2140</v>
      </c>
      <c r="F9653" s="1" t="s">
        <v>32900</v>
      </c>
      <c r="G9653" s="1" t="s">
        <v>655</v>
      </c>
      <c r="H9653">
        <v>9920</v>
      </c>
      <c r="I9653" s="1" t="s">
        <v>41</v>
      </c>
      <c r="J9653">
        <v>1</v>
      </c>
    </row>
    <row r="9654" spans="1:10" hidden="1" x14ac:dyDescent="0.25">
      <c r="A9654" s="24" t="str">
        <f t="shared" si="152"/>
        <v>9922ARCELOR (BERTON SICARD)</v>
      </c>
      <c r="B9654" s="1">
        <v>9922</v>
      </c>
      <c r="C9654" s="1"/>
      <c r="D9654" s="1"/>
      <c r="E9654" s="1" t="s">
        <v>2130</v>
      </c>
      <c r="F9654" s="1" t="s">
        <v>32900</v>
      </c>
      <c r="G9654" s="1" t="s">
        <v>655</v>
      </c>
      <c r="H9654">
        <v>9922</v>
      </c>
      <c r="I9654" s="1" t="s">
        <v>41</v>
      </c>
      <c r="J9654">
        <v>1</v>
      </c>
    </row>
    <row r="9655" spans="1:10" hidden="1" x14ac:dyDescent="0.25">
      <c r="A9655" s="24" t="str">
        <f t="shared" si="152"/>
        <v>9924ARCELOR (BERTON SICARD)</v>
      </c>
      <c r="B9655" s="1">
        <v>9924</v>
      </c>
      <c r="C9655" s="1"/>
      <c r="D9655" s="1"/>
      <c r="E9655" s="1" t="s">
        <v>2143</v>
      </c>
      <c r="F9655" s="1" t="s">
        <v>32900</v>
      </c>
      <c r="G9655" s="1" t="s">
        <v>655</v>
      </c>
      <c r="H9655">
        <v>9924</v>
      </c>
      <c r="I9655" s="1" t="s">
        <v>41</v>
      </c>
      <c r="J9655">
        <v>1</v>
      </c>
    </row>
    <row r="9656" spans="1:10" hidden="1" x14ac:dyDescent="0.25">
      <c r="A9656" s="24" t="str">
        <f t="shared" si="152"/>
        <v>9928ARCELOR (BERTON SICARD)</v>
      </c>
      <c r="B9656" s="1">
        <v>9928</v>
      </c>
      <c r="C9656" s="1"/>
      <c r="D9656" s="1"/>
      <c r="E9656" s="1" t="s">
        <v>2144</v>
      </c>
      <c r="F9656" s="1" t="s">
        <v>32900</v>
      </c>
      <c r="G9656" s="1" t="s">
        <v>655</v>
      </c>
      <c r="H9656">
        <v>9928</v>
      </c>
      <c r="I9656" s="1" t="s">
        <v>41</v>
      </c>
      <c r="J9656">
        <v>1</v>
      </c>
    </row>
    <row r="9657" spans="1:10" hidden="1" x14ac:dyDescent="0.25">
      <c r="A9657" s="24" t="str">
        <f t="shared" si="152"/>
        <v>9938ARCELOR (BERTON SICARD)</v>
      </c>
      <c r="B9657" s="1">
        <v>9938</v>
      </c>
      <c r="C9657" s="1"/>
      <c r="D9657" s="1"/>
      <c r="E9657" s="1" t="s">
        <v>2149</v>
      </c>
      <c r="F9657" s="1" t="s">
        <v>32900</v>
      </c>
      <c r="G9657" s="1" t="s">
        <v>655</v>
      </c>
      <c r="H9657">
        <v>9938</v>
      </c>
      <c r="I9657" s="1" t="s">
        <v>41</v>
      </c>
      <c r="J9657">
        <v>1</v>
      </c>
    </row>
    <row r="9658" spans="1:10" hidden="1" x14ac:dyDescent="0.25">
      <c r="A9658" s="24" t="str">
        <f t="shared" si="152"/>
        <v>420007ARCELOR (BERTON SICARD)</v>
      </c>
      <c r="B9658" s="1">
        <v>420007</v>
      </c>
      <c r="C9658" s="1"/>
      <c r="D9658" s="1"/>
      <c r="E9658" s="1" t="s">
        <v>1784</v>
      </c>
      <c r="F9658" s="1" t="s">
        <v>32900</v>
      </c>
      <c r="G9658" s="1" t="s">
        <v>655</v>
      </c>
      <c r="H9658">
        <v>420007</v>
      </c>
      <c r="I9658" s="1" t="s">
        <v>41</v>
      </c>
      <c r="J9658">
        <v>6.5</v>
      </c>
    </row>
    <row r="9659" spans="1:10" hidden="1" x14ac:dyDescent="0.25">
      <c r="A9659" s="24" t="str">
        <f t="shared" si="152"/>
        <v>420029ARCELOR (BERTON SICARD)</v>
      </c>
      <c r="B9659" s="1">
        <v>420029</v>
      </c>
      <c r="C9659" s="1"/>
      <c r="D9659" s="1"/>
      <c r="E9659" s="1" t="s">
        <v>1798</v>
      </c>
      <c r="F9659" s="1" t="s">
        <v>32900</v>
      </c>
      <c r="G9659" s="1" t="s">
        <v>655</v>
      </c>
      <c r="H9659">
        <v>420029</v>
      </c>
      <c r="I9659" s="1" t="s">
        <v>41</v>
      </c>
      <c r="J9659">
        <v>6.5</v>
      </c>
    </row>
    <row r="9660" spans="1:10" hidden="1" x14ac:dyDescent="0.25">
      <c r="A9660" s="24" t="str">
        <f t="shared" si="152"/>
        <v>423007ARCELOR (BERTON SICARD)</v>
      </c>
      <c r="B9660" s="1">
        <v>423007</v>
      </c>
      <c r="C9660" s="1"/>
      <c r="D9660" s="1"/>
      <c r="E9660" s="1" t="s">
        <v>1837</v>
      </c>
      <c r="F9660" s="1" t="s">
        <v>32900</v>
      </c>
      <c r="G9660" s="1" t="s">
        <v>655</v>
      </c>
      <c r="H9660">
        <v>423007</v>
      </c>
      <c r="I9660" s="1" t="s">
        <v>41</v>
      </c>
      <c r="J9660">
        <v>6.5</v>
      </c>
    </row>
    <row r="9661" spans="1:10" hidden="1" x14ac:dyDescent="0.25">
      <c r="A9661" s="24" t="str">
        <f t="shared" si="152"/>
        <v>450033ARCELOR (BERTON SICARD)</v>
      </c>
      <c r="B9661" s="1">
        <v>450033</v>
      </c>
      <c r="C9661" s="1"/>
      <c r="D9661" s="1"/>
      <c r="E9661" s="1" t="s">
        <v>2174</v>
      </c>
      <c r="F9661" s="1" t="s">
        <v>32900</v>
      </c>
      <c r="G9661" s="1" t="s">
        <v>655</v>
      </c>
      <c r="H9661">
        <v>450033</v>
      </c>
      <c r="I9661" s="1" t="s">
        <v>41</v>
      </c>
      <c r="J9661">
        <v>1</v>
      </c>
    </row>
    <row r="9662" spans="1:10" hidden="1" x14ac:dyDescent="0.25">
      <c r="A9662" s="24" t="str">
        <f t="shared" si="152"/>
        <v>450077ARCELOR (BERTON SICARD)</v>
      </c>
      <c r="B9662" s="1">
        <v>450077</v>
      </c>
      <c r="C9662" s="1"/>
      <c r="D9662" s="1"/>
      <c r="E9662" s="1" t="s">
        <v>2184</v>
      </c>
      <c r="F9662" s="1" t="s">
        <v>32900</v>
      </c>
      <c r="G9662" s="1" t="s">
        <v>655</v>
      </c>
      <c r="H9662">
        <v>450077</v>
      </c>
      <c r="I9662" s="1" t="s">
        <v>41</v>
      </c>
      <c r="J9662">
        <v>1</v>
      </c>
    </row>
    <row r="9663" spans="1:10" hidden="1" x14ac:dyDescent="0.25">
      <c r="A9663" s="24" t="str">
        <f t="shared" si="152"/>
        <v>450139ARCELOR (BERTON SICARD)</v>
      </c>
      <c r="B9663" s="1">
        <v>450139</v>
      </c>
      <c r="C9663" s="1"/>
      <c r="D9663" s="1"/>
      <c r="E9663" s="1" t="s">
        <v>2190</v>
      </c>
      <c r="F9663" s="1" t="s">
        <v>32900</v>
      </c>
      <c r="G9663" s="1" t="s">
        <v>655</v>
      </c>
      <c r="H9663">
        <v>450139</v>
      </c>
      <c r="I9663" s="1" t="s">
        <v>41</v>
      </c>
      <c r="J9663">
        <v>1</v>
      </c>
    </row>
    <row r="9664" spans="1:10" hidden="1" x14ac:dyDescent="0.25">
      <c r="A9664" s="24" t="str">
        <f t="shared" si="152"/>
        <v>510022ARCELOR (BERTON SICARD)</v>
      </c>
      <c r="B9664" s="1">
        <v>510022</v>
      </c>
      <c r="C9664" s="1"/>
      <c r="D9664" s="1"/>
      <c r="E9664" s="1" t="s">
        <v>1862</v>
      </c>
      <c r="F9664" s="1" t="s">
        <v>32900</v>
      </c>
      <c r="G9664" s="1" t="s">
        <v>655</v>
      </c>
      <c r="H9664">
        <v>510022</v>
      </c>
      <c r="I9664" s="1" t="s">
        <v>41</v>
      </c>
      <c r="J9664">
        <v>6.5</v>
      </c>
    </row>
    <row r="9665" spans="1:10" hidden="1" x14ac:dyDescent="0.25">
      <c r="A9665" s="24" t="str">
        <f t="shared" si="152"/>
        <v>520011ARCELOR (BERTON SICARD)</v>
      </c>
      <c r="B9665" s="1">
        <v>520011</v>
      </c>
      <c r="C9665" s="1"/>
      <c r="D9665" s="1"/>
      <c r="E9665" s="1" t="s">
        <v>1876</v>
      </c>
      <c r="F9665" s="1" t="s">
        <v>32900</v>
      </c>
      <c r="G9665" s="1" t="s">
        <v>655</v>
      </c>
      <c r="H9665">
        <v>520011</v>
      </c>
      <c r="I9665" s="1" t="s">
        <v>41</v>
      </c>
      <c r="J9665">
        <v>6.5</v>
      </c>
    </row>
    <row r="9666" spans="1:10" hidden="1" x14ac:dyDescent="0.25">
      <c r="A9666" s="24" t="str">
        <f t="shared" si="152"/>
        <v>520013ARCELOR (BERTON SICARD)</v>
      </c>
      <c r="B9666" s="1">
        <v>520013</v>
      </c>
      <c r="C9666" s="1"/>
      <c r="D9666" s="1"/>
      <c r="E9666" s="1" t="s">
        <v>1878</v>
      </c>
      <c r="F9666" s="1" t="s">
        <v>32900</v>
      </c>
      <c r="G9666" s="1" t="s">
        <v>655</v>
      </c>
      <c r="H9666">
        <v>520013</v>
      </c>
      <c r="I9666" s="1" t="s">
        <v>41</v>
      </c>
      <c r="J9666">
        <v>4.5999999999999996</v>
      </c>
    </row>
    <row r="9667" spans="1:10" hidden="1" x14ac:dyDescent="0.25">
      <c r="A9667" s="24" t="str">
        <f t="shared" si="152"/>
        <v>550004ARCELOR (BERTON SICARD)</v>
      </c>
      <c r="B9667" s="1">
        <v>550004</v>
      </c>
      <c r="C9667" s="1"/>
      <c r="D9667" s="1"/>
      <c r="E9667" s="1" t="s">
        <v>2197</v>
      </c>
      <c r="F9667" s="1" t="s">
        <v>32900</v>
      </c>
      <c r="G9667" s="1" t="s">
        <v>655</v>
      </c>
      <c r="H9667">
        <v>550004</v>
      </c>
      <c r="I9667" s="1" t="s">
        <v>41</v>
      </c>
      <c r="J9667">
        <v>1</v>
      </c>
    </row>
    <row r="9668" spans="1:10" hidden="1" x14ac:dyDescent="0.25">
      <c r="A9668" s="24" t="str">
        <f t="shared" si="152"/>
        <v>550005ARCELOR (BERTON SICARD)</v>
      </c>
      <c r="B9668" s="1">
        <v>550005</v>
      </c>
      <c r="C9668" s="1"/>
      <c r="D9668" s="1"/>
      <c r="E9668" s="1" t="s">
        <v>2198</v>
      </c>
      <c r="F9668" s="1" t="s">
        <v>32900</v>
      </c>
      <c r="G9668" s="1" t="s">
        <v>655</v>
      </c>
      <c r="H9668">
        <v>550005</v>
      </c>
      <c r="I9668" s="1" t="s">
        <v>41</v>
      </c>
      <c r="J9668">
        <v>1</v>
      </c>
    </row>
    <row r="9669" spans="1:10" hidden="1" x14ac:dyDescent="0.25">
      <c r="A9669" s="24" t="str">
        <f t="shared" si="152"/>
        <v>550006ARCELOR (BERTON SICARD)</v>
      </c>
      <c r="B9669" s="1">
        <v>550006</v>
      </c>
      <c r="C9669" s="1"/>
      <c r="D9669" s="1"/>
      <c r="E9669" s="1" t="s">
        <v>2199</v>
      </c>
      <c r="F9669" s="1" t="s">
        <v>32900</v>
      </c>
      <c r="G9669" s="1" t="s">
        <v>655</v>
      </c>
      <c r="H9669">
        <v>550006</v>
      </c>
      <c r="I9669" s="1" t="s">
        <v>41</v>
      </c>
      <c r="J9669">
        <v>1</v>
      </c>
    </row>
    <row r="9670" spans="1:10" hidden="1" x14ac:dyDescent="0.25">
      <c r="A9670" s="24" t="str">
        <f t="shared" si="152"/>
        <v>550044ARCELOR (BERTON SICARD)</v>
      </c>
      <c r="B9670" s="1">
        <v>550044</v>
      </c>
      <c r="C9670" s="1"/>
      <c r="D9670" s="1"/>
      <c r="E9670" s="1" t="s">
        <v>2202</v>
      </c>
      <c r="F9670" s="1" t="s">
        <v>32900</v>
      </c>
      <c r="G9670" s="1" t="s">
        <v>655</v>
      </c>
      <c r="H9670">
        <v>550044</v>
      </c>
      <c r="I9670" s="1" t="s">
        <v>41</v>
      </c>
      <c r="J9670">
        <v>1</v>
      </c>
    </row>
    <row r="9671" spans="1:10" hidden="1" x14ac:dyDescent="0.25">
      <c r="A9671" s="24" t="str">
        <f t="shared" si="152"/>
        <v>910042ARCELOR (BERTON SICARD)</v>
      </c>
      <c r="B9671" s="1">
        <v>910042</v>
      </c>
      <c r="C9671" s="1"/>
      <c r="D9671" s="1"/>
      <c r="E9671" s="1" t="s">
        <v>1950</v>
      </c>
      <c r="F9671" s="1" t="s">
        <v>32900</v>
      </c>
      <c r="G9671" s="1" t="s">
        <v>655</v>
      </c>
      <c r="H9671">
        <v>910042</v>
      </c>
      <c r="I9671" s="1" t="s">
        <v>41</v>
      </c>
      <c r="J9671">
        <v>6.5</v>
      </c>
    </row>
    <row r="9672" spans="1:10" hidden="1" x14ac:dyDescent="0.25">
      <c r="A9672" s="24" t="str">
        <f t="shared" si="152"/>
        <v>910201ARCELOR (BERTON SICARD)</v>
      </c>
      <c r="B9672" s="1">
        <v>910201</v>
      </c>
      <c r="C9672" s="1"/>
      <c r="D9672" s="1"/>
      <c r="E9672" s="1" t="s">
        <v>1955</v>
      </c>
      <c r="F9672" s="1" t="s">
        <v>32900</v>
      </c>
      <c r="G9672" s="1" t="s">
        <v>655</v>
      </c>
      <c r="H9672">
        <v>910201</v>
      </c>
      <c r="I9672" s="1" t="s">
        <v>41</v>
      </c>
      <c r="J9672">
        <v>6.5</v>
      </c>
    </row>
    <row r="9673" spans="1:10" hidden="1" x14ac:dyDescent="0.25">
      <c r="A9673" s="24" t="str">
        <f t="shared" si="152"/>
        <v>910221ARCELOR (BERTON SICARD)</v>
      </c>
      <c r="B9673" s="1">
        <v>910221</v>
      </c>
      <c r="C9673" s="1"/>
      <c r="D9673" s="1"/>
      <c r="E9673" s="1" t="s">
        <v>1961</v>
      </c>
      <c r="F9673" s="1" t="s">
        <v>32900</v>
      </c>
      <c r="G9673" s="1" t="s">
        <v>655</v>
      </c>
      <c r="H9673">
        <v>910221</v>
      </c>
      <c r="I9673" s="1" t="s">
        <v>41</v>
      </c>
      <c r="J9673">
        <v>6.5</v>
      </c>
    </row>
    <row r="9674" spans="1:10" hidden="1" x14ac:dyDescent="0.25">
      <c r="A9674" s="24" t="str">
        <f t="shared" si="152"/>
        <v>920010ARCELOR (BERTON SICARD)</v>
      </c>
      <c r="B9674" s="1">
        <v>920010</v>
      </c>
      <c r="C9674" s="1"/>
      <c r="D9674" s="1"/>
      <c r="E9674" s="1" t="s">
        <v>1969</v>
      </c>
      <c r="F9674" s="1" t="s">
        <v>32900</v>
      </c>
      <c r="G9674" s="1" t="s">
        <v>655</v>
      </c>
      <c r="H9674">
        <v>920010</v>
      </c>
      <c r="I9674" s="1" t="s">
        <v>41</v>
      </c>
      <c r="J9674">
        <v>6.5</v>
      </c>
    </row>
    <row r="9675" spans="1:10" hidden="1" x14ac:dyDescent="0.25">
      <c r="A9675" s="24" t="str">
        <f t="shared" si="152"/>
        <v>920017ARCELOR (BERTON SICARD)</v>
      </c>
      <c r="B9675" s="1">
        <v>920017</v>
      </c>
      <c r="C9675" s="1"/>
      <c r="D9675" s="1"/>
      <c r="E9675" s="1" t="s">
        <v>1974</v>
      </c>
      <c r="F9675" s="1" t="s">
        <v>32900</v>
      </c>
      <c r="G9675" s="1" t="s">
        <v>655</v>
      </c>
      <c r="H9675">
        <v>920017</v>
      </c>
      <c r="I9675" s="1" t="s">
        <v>41</v>
      </c>
      <c r="J9675">
        <v>6.5</v>
      </c>
    </row>
    <row r="9676" spans="1:10" hidden="1" x14ac:dyDescent="0.25">
      <c r="A9676" s="24" t="str">
        <f t="shared" ref="A9676:A9739" si="153">B9676&amp;F9676</f>
        <v>920023ARCELOR (BERTON SICARD)</v>
      </c>
      <c r="B9676" s="1">
        <v>920023</v>
      </c>
      <c r="C9676" s="1"/>
      <c r="D9676" s="1"/>
      <c r="E9676" s="1" t="s">
        <v>1975</v>
      </c>
      <c r="F9676" s="1" t="s">
        <v>32900</v>
      </c>
      <c r="G9676" s="1" t="s">
        <v>655</v>
      </c>
      <c r="H9676">
        <v>920023</v>
      </c>
      <c r="I9676" s="1" t="s">
        <v>41</v>
      </c>
      <c r="J9676">
        <v>6.5</v>
      </c>
    </row>
    <row r="9677" spans="1:10" hidden="1" x14ac:dyDescent="0.25">
      <c r="A9677" s="24" t="str">
        <f t="shared" si="153"/>
        <v>920220ARCELOR (BERTON SICARD)</v>
      </c>
      <c r="B9677" s="1">
        <v>920220</v>
      </c>
      <c r="C9677" s="1"/>
      <c r="D9677" s="1"/>
      <c r="E9677" s="1" t="s">
        <v>1975</v>
      </c>
      <c r="F9677" s="1" t="s">
        <v>32900</v>
      </c>
      <c r="G9677" s="1" t="s">
        <v>655</v>
      </c>
      <c r="H9677">
        <v>920220</v>
      </c>
      <c r="I9677" s="1" t="s">
        <v>41</v>
      </c>
      <c r="J9677">
        <v>6.5</v>
      </c>
    </row>
    <row r="9678" spans="1:10" hidden="1" x14ac:dyDescent="0.25">
      <c r="A9678" s="24" t="str">
        <f t="shared" si="153"/>
        <v>920222PARCELOR (BERTON SICARD)</v>
      </c>
      <c r="B9678" s="1" t="s">
        <v>1984</v>
      </c>
      <c r="C9678" s="1"/>
      <c r="D9678" s="1"/>
      <c r="E9678" s="1" t="s">
        <v>1985</v>
      </c>
      <c r="F9678" s="1" t="s">
        <v>32900</v>
      </c>
      <c r="G9678" s="1" t="s">
        <v>655</v>
      </c>
      <c r="H9678" t="s">
        <v>1984</v>
      </c>
      <c r="I9678" s="1" t="s">
        <v>41</v>
      </c>
      <c r="J9678">
        <v>6.5</v>
      </c>
    </row>
    <row r="9679" spans="1:10" hidden="1" x14ac:dyDescent="0.25">
      <c r="A9679" s="24" t="str">
        <f t="shared" si="153"/>
        <v>P5056ARCELOR (BERTON SICARD)</v>
      </c>
      <c r="B9679" s="1" t="s">
        <v>755</v>
      </c>
      <c r="C9679" s="1"/>
      <c r="D9679" s="1"/>
      <c r="E9679" s="1" t="s">
        <v>756</v>
      </c>
      <c r="F9679" s="1" t="s">
        <v>32900</v>
      </c>
      <c r="G9679" s="1" t="s">
        <v>655</v>
      </c>
      <c r="H9679" t="s">
        <v>755</v>
      </c>
      <c r="I9679" s="1" t="s">
        <v>41</v>
      </c>
      <c r="J9679">
        <v>6.5</v>
      </c>
    </row>
    <row r="9680" spans="1:10" hidden="1" x14ac:dyDescent="0.25">
      <c r="A9680" s="24" t="str">
        <f t="shared" si="153"/>
        <v>P6002ARCELOR (BERTON SICARD)</v>
      </c>
      <c r="B9680" s="1" t="s">
        <v>786</v>
      </c>
      <c r="C9680" s="1"/>
      <c r="D9680" s="1"/>
      <c r="E9680" s="1" t="s">
        <v>787</v>
      </c>
      <c r="F9680" s="1" t="s">
        <v>32900</v>
      </c>
      <c r="G9680" s="1" t="s">
        <v>655</v>
      </c>
      <c r="H9680" t="s">
        <v>786</v>
      </c>
      <c r="I9680" s="1" t="s">
        <v>41</v>
      </c>
      <c r="J9680">
        <v>6.5</v>
      </c>
    </row>
    <row r="9681" spans="1:10" hidden="1" x14ac:dyDescent="0.25">
      <c r="A9681" s="24" t="str">
        <f t="shared" si="153"/>
        <v>90ARCELOR (BERTON SICARD)</v>
      </c>
      <c r="B9681" s="1">
        <v>90</v>
      </c>
      <c r="C9681" s="1"/>
      <c r="D9681" s="1"/>
      <c r="E9681" s="1" t="s">
        <v>894</v>
      </c>
      <c r="F9681" s="1" t="s">
        <v>32900</v>
      </c>
      <c r="G9681" s="1" t="s">
        <v>655</v>
      </c>
      <c r="H9681">
        <v>90</v>
      </c>
      <c r="I9681" s="1" t="s">
        <v>41</v>
      </c>
      <c r="J9681">
        <v>6</v>
      </c>
    </row>
    <row r="9682" spans="1:10" hidden="1" x14ac:dyDescent="0.25">
      <c r="A9682" s="24" t="str">
        <f t="shared" si="153"/>
        <v>102ARCELOR (BERTON SICARD)</v>
      </c>
      <c r="B9682" s="1">
        <v>102</v>
      </c>
      <c r="C9682" s="1"/>
      <c r="D9682" s="1"/>
      <c r="E9682" s="1" t="s">
        <v>895</v>
      </c>
      <c r="F9682" s="1" t="s">
        <v>32900</v>
      </c>
      <c r="G9682" s="1" t="s">
        <v>655</v>
      </c>
      <c r="H9682">
        <v>102</v>
      </c>
      <c r="I9682" s="1" t="s">
        <v>41</v>
      </c>
      <c r="J9682">
        <v>6</v>
      </c>
    </row>
    <row r="9683" spans="1:10" hidden="1" x14ac:dyDescent="0.25">
      <c r="A9683" s="24" t="str">
        <f t="shared" si="153"/>
        <v>107ARCELOR (BERTON SICARD)</v>
      </c>
      <c r="B9683" s="1">
        <v>107</v>
      </c>
      <c r="C9683" s="1"/>
      <c r="D9683" s="1"/>
      <c r="E9683" s="1" t="s">
        <v>898</v>
      </c>
      <c r="F9683" s="1" t="s">
        <v>32900</v>
      </c>
      <c r="G9683" s="1" t="s">
        <v>655</v>
      </c>
      <c r="H9683">
        <v>107</v>
      </c>
      <c r="I9683" s="1" t="s">
        <v>41</v>
      </c>
      <c r="J9683">
        <v>6</v>
      </c>
    </row>
    <row r="9684" spans="1:10" hidden="1" x14ac:dyDescent="0.25">
      <c r="A9684" s="24" t="str">
        <f t="shared" si="153"/>
        <v>115ARCELOR (BERTON SICARD)</v>
      </c>
      <c r="B9684" s="1">
        <v>115</v>
      </c>
      <c r="C9684" s="1"/>
      <c r="D9684" s="1"/>
      <c r="E9684" s="1" t="s">
        <v>902</v>
      </c>
      <c r="F9684" s="1" t="s">
        <v>32900</v>
      </c>
      <c r="G9684" s="1" t="s">
        <v>655</v>
      </c>
      <c r="H9684">
        <v>115</v>
      </c>
      <c r="I9684" s="1" t="s">
        <v>41</v>
      </c>
      <c r="J9684">
        <v>6.5</v>
      </c>
    </row>
    <row r="9685" spans="1:10" hidden="1" x14ac:dyDescent="0.25">
      <c r="A9685" s="24" t="str">
        <f t="shared" si="153"/>
        <v>116ARCELOR (BERTON SICARD)</v>
      </c>
      <c r="B9685" s="1">
        <v>116</v>
      </c>
      <c r="C9685" s="1"/>
      <c r="D9685" s="1"/>
      <c r="E9685" s="1" t="s">
        <v>903</v>
      </c>
      <c r="F9685" s="1" t="s">
        <v>32900</v>
      </c>
      <c r="G9685" s="1" t="s">
        <v>655</v>
      </c>
      <c r="H9685">
        <v>116</v>
      </c>
      <c r="I9685" s="1" t="s">
        <v>41</v>
      </c>
      <c r="J9685">
        <v>6.5</v>
      </c>
    </row>
    <row r="9686" spans="1:10" hidden="1" x14ac:dyDescent="0.25">
      <c r="A9686" s="24" t="str">
        <f t="shared" si="153"/>
        <v>139ARCELOR (BERTON SICARD)</v>
      </c>
      <c r="B9686" s="1">
        <v>139</v>
      </c>
      <c r="C9686" s="1"/>
      <c r="D9686" s="1"/>
      <c r="E9686" s="1" t="s">
        <v>904</v>
      </c>
      <c r="F9686" s="1" t="s">
        <v>32900</v>
      </c>
      <c r="G9686" s="1" t="s">
        <v>655</v>
      </c>
      <c r="H9686">
        <v>139</v>
      </c>
      <c r="I9686" s="1" t="s">
        <v>41</v>
      </c>
      <c r="J9686">
        <v>6</v>
      </c>
    </row>
    <row r="9687" spans="1:10" hidden="1" x14ac:dyDescent="0.25">
      <c r="A9687" s="24" t="str">
        <f t="shared" si="153"/>
        <v>142/80ARCELOR (BERTON SICARD)</v>
      </c>
      <c r="B9687" s="1" t="s">
        <v>910</v>
      </c>
      <c r="C9687" s="1"/>
      <c r="D9687" s="1"/>
      <c r="E9687" s="1" t="s">
        <v>911</v>
      </c>
      <c r="F9687" s="1" t="s">
        <v>32900</v>
      </c>
      <c r="G9687" s="1" t="s">
        <v>655</v>
      </c>
      <c r="H9687" t="s">
        <v>910</v>
      </c>
      <c r="I9687" s="1" t="s">
        <v>41</v>
      </c>
      <c r="J9687">
        <v>6</v>
      </c>
    </row>
    <row r="9688" spans="1:10" hidden="1" x14ac:dyDescent="0.25">
      <c r="A9688" s="24" t="str">
        <f t="shared" si="153"/>
        <v>144/12ARCELOR (BERTON SICARD)</v>
      </c>
      <c r="B9688" s="1" t="s">
        <v>920</v>
      </c>
      <c r="C9688" s="1"/>
      <c r="D9688" s="1"/>
      <c r="E9688" s="1" t="s">
        <v>921</v>
      </c>
      <c r="F9688" s="1" t="s">
        <v>32900</v>
      </c>
      <c r="G9688" s="1" t="s">
        <v>655</v>
      </c>
      <c r="H9688" t="s">
        <v>920</v>
      </c>
      <c r="I9688" s="1" t="s">
        <v>41</v>
      </c>
      <c r="J9688">
        <v>6</v>
      </c>
    </row>
    <row r="9689" spans="1:10" hidden="1" x14ac:dyDescent="0.25">
      <c r="A9689" s="24" t="str">
        <f t="shared" si="153"/>
        <v>144/80ARCELOR (BERTON SICARD)</v>
      </c>
      <c r="B9689" s="1" t="s">
        <v>922</v>
      </c>
      <c r="C9689" s="1"/>
      <c r="D9689" s="1"/>
      <c r="E9689" s="1" t="s">
        <v>923</v>
      </c>
      <c r="F9689" s="1" t="s">
        <v>32900</v>
      </c>
      <c r="G9689" s="1" t="s">
        <v>655</v>
      </c>
      <c r="H9689" t="s">
        <v>922</v>
      </c>
      <c r="I9689" s="1" t="s">
        <v>41</v>
      </c>
      <c r="J9689">
        <v>6</v>
      </c>
    </row>
    <row r="9690" spans="1:10" hidden="1" x14ac:dyDescent="0.25">
      <c r="A9690" s="24" t="str">
        <f t="shared" si="153"/>
        <v>145ARCELOR (BERTON SICARD)</v>
      </c>
      <c r="B9690" s="1">
        <v>145</v>
      </c>
      <c r="C9690" s="1"/>
      <c r="D9690" s="1"/>
      <c r="E9690" s="1" t="s">
        <v>924</v>
      </c>
      <c r="F9690" s="1" t="s">
        <v>32900</v>
      </c>
      <c r="G9690" s="1" t="s">
        <v>655</v>
      </c>
      <c r="H9690">
        <v>145</v>
      </c>
      <c r="I9690" s="1" t="s">
        <v>41</v>
      </c>
      <c r="J9690">
        <v>6</v>
      </c>
    </row>
    <row r="9691" spans="1:10" hidden="1" x14ac:dyDescent="0.25">
      <c r="A9691" s="24" t="str">
        <f t="shared" si="153"/>
        <v>159/FARCELOR (BERTON SICARD)</v>
      </c>
      <c r="B9691" s="1" t="s">
        <v>937</v>
      </c>
      <c r="C9691" s="1"/>
      <c r="D9691" s="1"/>
      <c r="E9691" s="1" t="s">
        <v>938</v>
      </c>
      <c r="F9691" s="1" t="s">
        <v>32900</v>
      </c>
      <c r="G9691" s="1" t="s">
        <v>655</v>
      </c>
      <c r="H9691" t="s">
        <v>937</v>
      </c>
      <c r="I9691" s="1" t="s">
        <v>41</v>
      </c>
      <c r="J9691">
        <v>6</v>
      </c>
    </row>
    <row r="9692" spans="1:10" hidden="1" x14ac:dyDescent="0.25">
      <c r="A9692" s="24" t="str">
        <f t="shared" si="153"/>
        <v>159/MARCELOR (BERTON SICARD)</v>
      </c>
      <c r="B9692" s="1" t="s">
        <v>939</v>
      </c>
      <c r="C9692" s="1"/>
      <c r="D9692" s="1"/>
      <c r="E9692" s="1" t="s">
        <v>940</v>
      </c>
      <c r="F9692" s="1" t="s">
        <v>32900</v>
      </c>
      <c r="G9692" s="1" t="s">
        <v>655</v>
      </c>
      <c r="H9692" t="s">
        <v>939</v>
      </c>
      <c r="I9692" s="1" t="s">
        <v>41</v>
      </c>
      <c r="J9692">
        <v>6</v>
      </c>
    </row>
    <row r="9693" spans="1:10" hidden="1" x14ac:dyDescent="0.25">
      <c r="A9693" s="24" t="str">
        <f t="shared" si="153"/>
        <v>199ARCELOR (BERTON SICARD)</v>
      </c>
      <c r="B9693" s="1">
        <v>199</v>
      </c>
      <c r="C9693" s="1"/>
      <c r="D9693" s="1"/>
      <c r="E9693" s="1" t="s">
        <v>953</v>
      </c>
      <c r="F9693" s="1" t="s">
        <v>32900</v>
      </c>
      <c r="G9693" s="1" t="s">
        <v>655</v>
      </c>
      <c r="H9693">
        <v>199</v>
      </c>
      <c r="I9693" s="1" t="s">
        <v>41</v>
      </c>
      <c r="J9693">
        <v>6</v>
      </c>
    </row>
    <row r="9694" spans="1:10" hidden="1" x14ac:dyDescent="0.25">
      <c r="A9694" s="24" t="str">
        <f t="shared" si="153"/>
        <v>203ARCELOR (BERTON SICARD)</v>
      </c>
      <c r="B9694" s="1">
        <v>203</v>
      </c>
      <c r="C9694" s="1"/>
      <c r="D9694" s="1"/>
      <c r="E9694" s="1" t="s">
        <v>956</v>
      </c>
      <c r="F9694" s="1" t="s">
        <v>32900</v>
      </c>
      <c r="G9694" s="1" t="s">
        <v>655</v>
      </c>
      <c r="H9694">
        <v>203</v>
      </c>
      <c r="I9694" s="1" t="s">
        <v>41</v>
      </c>
      <c r="J9694">
        <v>6</v>
      </c>
    </row>
    <row r="9695" spans="1:10" hidden="1" x14ac:dyDescent="0.25">
      <c r="A9695" s="24" t="str">
        <f t="shared" si="153"/>
        <v>304ARCELOR (BERTON SICARD)</v>
      </c>
      <c r="B9695" s="1">
        <v>304</v>
      </c>
      <c r="C9695" s="1"/>
      <c r="D9695" s="1"/>
      <c r="E9695" s="1" t="s">
        <v>962</v>
      </c>
      <c r="F9695" s="1" t="s">
        <v>32900</v>
      </c>
      <c r="G9695" s="1" t="s">
        <v>655</v>
      </c>
      <c r="H9695">
        <v>304</v>
      </c>
      <c r="I9695" s="1" t="s">
        <v>41</v>
      </c>
      <c r="J9695">
        <v>6</v>
      </c>
    </row>
    <row r="9696" spans="1:10" hidden="1" x14ac:dyDescent="0.25">
      <c r="A9696" s="24" t="str">
        <f t="shared" si="153"/>
        <v>370ARCELOR (BERTON SICARD)</v>
      </c>
      <c r="B9696" s="1">
        <v>370</v>
      </c>
      <c r="C9696" s="1"/>
      <c r="D9696" s="1"/>
      <c r="E9696" s="1" t="s">
        <v>2023</v>
      </c>
      <c r="F9696" s="1" t="s">
        <v>32900</v>
      </c>
      <c r="G9696" s="1" t="s">
        <v>655</v>
      </c>
      <c r="H9696">
        <v>370</v>
      </c>
      <c r="I9696" s="1" t="s">
        <v>41</v>
      </c>
      <c r="J9696">
        <v>1</v>
      </c>
    </row>
    <row r="9697" spans="1:10" hidden="1" x14ac:dyDescent="0.25">
      <c r="A9697" s="24" t="str">
        <f t="shared" si="153"/>
        <v>381ARCELOR (BERTON SICARD)</v>
      </c>
      <c r="B9697" s="1">
        <v>381</v>
      </c>
      <c r="C9697" s="1"/>
      <c r="D9697" s="1"/>
      <c r="E9697" s="1" t="s">
        <v>2024</v>
      </c>
      <c r="F9697" s="1" t="s">
        <v>32900</v>
      </c>
      <c r="G9697" s="1" t="s">
        <v>655</v>
      </c>
      <c r="H9697">
        <v>381</v>
      </c>
      <c r="I9697" s="1" t="s">
        <v>41</v>
      </c>
      <c r="J9697">
        <v>1</v>
      </c>
    </row>
    <row r="9698" spans="1:10" hidden="1" x14ac:dyDescent="0.25">
      <c r="A9698" s="24" t="str">
        <f t="shared" si="153"/>
        <v>388ARCELOR (BERTON SICARD)</v>
      </c>
      <c r="B9698" s="1">
        <v>388</v>
      </c>
      <c r="C9698" s="1"/>
      <c r="D9698" s="1"/>
      <c r="E9698" s="1" t="s">
        <v>2226</v>
      </c>
      <c r="F9698" s="1" t="s">
        <v>32900</v>
      </c>
      <c r="G9698" s="1" t="s">
        <v>655</v>
      </c>
      <c r="H9698">
        <v>388</v>
      </c>
      <c r="I9698" s="1" t="s">
        <v>41</v>
      </c>
      <c r="J9698">
        <v>1</v>
      </c>
    </row>
    <row r="9699" spans="1:10" hidden="1" x14ac:dyDescent="0.25">
      <c r="A9699" s="24" t="str">
        <f t="shared" si="153"/>
        <v>518ARCELOR (BERTON SICARD)</v>
      </c>
      <c r="B9699" s="1">
        <v>518</v>
      </c>
      <c r="C9699" s="1"/>
      <c r="D9699" s="1"/>
      <c r="E9699" s="1" t="s">
        <v>1005</v>
      </c>
      <c r="F9699" s="1" t="s">
        <v>32900</v>
      </c>
      <c r="G9699" s="1" t="s">
        <v>655</v>
      </c>
      <c r="H9699">
        <v>518</v>
      </c>
      <c r="I9699" s="1" t="s">
        <v>41</v>
      </c>
      <c r="J9699">
        <v>6.5</v>
      </c>
    </row>
    <row r="9700" spans="1:10" hidden="1" x14ac:dyDescent="0.25">
      <c r="A9700" s="24" t="str">
        <f t="shared" si="153"/>
        <v>518/2ARCELOR (BERTON SICARD)</v>
      </c>
      <c r="B9700" s="1" t="s">
        <v>1006</v>
      </c>
      <c r="C9700" s="1"/>
      <c r="D9700" s="1"/>
      <c r="E9700" s="1" t="s">
        <v>1007</v>
      </c>
      <c r="F9700" s="1" t="s">
        <v>32900</v>
      </c>
      <c r="G9700" s="1" t="s">
        <v>655</v>
      </c>
      <c r="H9700" t="s">
        <v>1006</v>
      </c>
      <c r="I9700" s="1" t="s">
        <v>41</v>
      </c>
      <c r="J9700">
        <v>2.6</v>
      </c>
    </row>
    <row r="9701" spans="1:10" hidden="1" x14ac:dyDescent="0.25">
      <c r="A9701" s="24" t="str">
        <f t="shared" si="153"/>
        <v>520ARCELOR (BERTON SICARD)</v>
      </c>
      <c r="B9701" s="1">
        <v>520</v>
      </c>
      <c r="C9701" s="1"/>
      <c r="D9701" s="1"/>
      <c r="E9701" s="1" t="s">
        <v>1009</v>
      </c>
      <c r="F9701" s="1" t="s">
        <v>32900</v>
      </c>
      <c r="G9701" s="1" t="s">
        <v>655</v>
      </c>
      <c r="H9701">
        <v>520</v>
      </c>
      <c r="I9701" s="1" t="s">
        <v>41</v>
      </c>
      <c r="J9701">
        <v>1</v>
      </c>
    </row>
    <row r="9702" spans="1:10" hidden="1" x14ac:dyDescent="0.25">
      <c r="A9702" s="24" t="str">
        <f t="shared" si="153"/>
        <v>543IARCELOR (BERTON SICARD)</v>
      </c>
      <c r="B9702" s="1" t="s">
        <v>1027</v>
      </c>
      <c r="C9702" s="1"/>
      <c r="D9702" s="1"/>
      <c r="E9702" s="1" t="s">
        <v>1028</v>
      </c>
      <c r="F9702" s="1" t="s">
        <v>32900</v>
      </c>
      <c r="G9702" s="1" t="s">
        <v>655</v>
      </c>
      <c r="H9702" t="s">
        <v>1027</v>
      </c>
      <c r="I9702" s="1" t="s">
        <v>41</v>
      </c>
      <c r="J9702">
        <v>6.5</v>
      </c>
    </row>
    <row r="9703" spans="1:10" hidden="1" x14ac:dyDescent="0.25">
      <c r="A9703" s="24" t="str">
        <f t="shared" si="153"/>
        <v>543I/4ARCELOR (BERTON SICARD)</v>
      </c>
      <c r="B9703" s="1" t="s">
        <v>1029</v>
      </c>
      <c r="C9703" s="1"/>
      <c r="D9703" s="1"/>
      <c r="E9703" s="1" t="s">
        <v>1028</v>
      </c>
      <c r="F9703" s="1" t="s">
        <v>32900</v>
      </c>
      <c r="G9703" s="1" t="s">
        <v>655</v>
      </c>
      <c r="H9703" t="s">
        <v>1029</v>
      </c>
      <c r="I9703" s="1" t="s">
        <v>41</v>
      </c>
      <c r="J9703">
        <v>4.5</v>
      </c>
    </row>
    <row r="9704" spans="1:10" hidden="1" x14ac:dyDescent="0.25">
      <c r="A9704" s="24" t="str">
        <f t="shared" si="153"/>
        <v>558ARCELOR (BERTON SICARD)</v>
      </c>
      <c r="B9704" s="1">
        <v>558</v>
      </c>
      <c r="C9704" s="1"/>
      <c r="D9704" s="1"/>
      <c r="E9704" s="1" t="s">
        <v>2227</v>
      </c>
      <c r="F9704" s="1" t="s">
        <v>32900</v>
      </c>
      <c r="G9704" s="1" t="s">
        <v>655</v>
      </c>
      <c r="H9704">
        <v>558</v>
      </c>
      <c r="I9704" s="1" t="s">
        <v>41</v>
      </c>
      <c r="J9704">
        <v>1</v>
      </c>
    </row>
    <row r="9705" spans="1:10" hidden="1" x14ac:dyDescent="0.25">
      <c r="A9705" s="24" t="str">
        <f t="shared" si="153"/>
        <v>558MOARCELOR (BERTON SICARD)</v>
      </c>
      <c r="B9705" s="1" t="s">
        <v>2228</v>
      </c>
      <c r="C9705" s="1"/>
      <c r="D9705" s="1"/>
      <c r="E9705" s="1" t="s">
        <v>2229</v>
      </c>
      <c r="F9705" s="1" t="s">
        <v>32900</v>
      </c>
      <c r="G9705" s="1" t="s">
        <v>655</v>
      </c>
      <c r="H9705" t="s">
        <v>2228</v>
      </c>
      <c r="I9705" s="1" t="s">
        <v>41</v>
      </c>
      <c r="J9705">
        <v>1</v>
      </c>
    </row>
    <row r="9706" spans="1:10" hidden="1" x14ac:dyDescent="0.25">
      <c r="A9706" s="24" t="str">
        <f t="shared" si="153"/>
        <v>559ARCELOR (BERTON SICARD)</v>
      </c>
      <c r="B9706" s="1">
        <v>559</v>
      </c>
      <c r="C9706" s="1"/>
      <c r="D9706" s="1"/>
      <c r="E9706" s="1" t="s">
        <v>1034</v>
      </c>
      <c r="F9706" s="1" t="s">
        <v>32900</v>
      </c>
      <c r="G9706" s="1" t="s">
        <v>655</v>
      </c>
      <c r="H9706">
        <v>559</v>
      </c>
      <c r="I9706" s="1" t="s">
        <v>41</v>
      </c>
      <c r="J9706">
        <v>2</v>
      </c>
    </row>
    <row r="9707" spans="1:10" hidden="1" x14ac:dyDescent="0.25">
      <c r="A9707" s="24" t="str">
        <f t="shared" si="153"/>
        <v>564ARCELOR (BERTON SICARD)</v>
      </c>
      <c r="B9707" s="1">
        <v>564</v>
      </c>
      <c r="C9707" s="1"/>
      <c r="D9707" s="1"/>
      <c r="E9707" s="1" t="s">
        <v>2231</v>
      </c>
      <c r="F9707" s="1" t="s">
        <v>32900</v>
      </c>
      <c r="G9707" s="1" t="s">
        <v>655</v>
      </c>
      <c r="H9707">
        <v>564</v>
      </c>
      <c r="I9707" s="1" t="s">
        <v>41</v>
      </c>
      <c r="J9707">
        <v>2</v>
      </c>
    </row>
    <row r="9708" spans="1:10" hidden="1" x14ac:dyDescent="0.25">
      <c r="A9708" s="24" t="str">
        <f t="shared" si="153"/>
        <v>565ARCELOR (BERTON SICARD)</v>
      </c>
      <c r="B9708" s="1">
        <v>565</v>
      </c>
      <c r="C9708" s="1"/>
      <c r="D9708" s="1"/>
      <c r="E9708" s="1" t="s">
        <v>2232</v>
      </c>
      <c r="F9708" s="1" t="s">
        <v>32900</v>
      </c>
      <c r="G9708" s="1" t="s">
        <v>655</v>
      </c>
      <c r="H9708">
        <v>565</v>
      </c>
      <c r="I9708" s="1" t="s">
        <v>41</v>
      </c>
      <c r="J9708">
        <v>2</v>
      </c>
    </row>
    <row r="9709" spans="1:10" hidden="1" x14ac:dyDescent="0.25">
      <c r="A9709" s="24" t="str">
        <f t="shared" si="153"/>
        <v>575/4ARCELOR (BERTON SICARD)</v>
      </c>
      <c r="B9709" s="1" t="s">
        <v>1036</v>
      </c>
      <c r="C9709" s="1"/>
      <c r="D9709" s="1"/>
      <c r="E9709" s="1" t="s">
        <v>1037</v>
      </c>
      <c r="F9709" s="1" t="s">
        <v>32900</v>
      </c>
      <c r="G9709" s="1" t="s">
        <v>655</v>
      </c>
      <c r="H9709" t="s">
        <v>1036</v>
      </c>
      <c r="I9709" s="1" t="s">
        <v>41</v>
      </c>
      <c r="J9709">
        <v>4</v>
      </c>
    </row>
    <row r="9710" spans="1:10" hidden="1" x14ac:dyDescent="0.25">
      <c r="A9710" s="24" t="str">
        <f t="shared" si="153"/>
        <v>587ARCELOR (BERTON SICARD)</v>
      </c>
      <c r="B9710" s="1">
        <v>587</v>
      </c>
      <c r="C9710" s="1"/>
      <c r="D9710" s="1"/>
      <c r="E9710" s="1" t="s">
        <v>2235</v>
      </c>
      <c r="F9710" s="1" t="s">
        <v>32900</v>
      </c>
      <c r="G9710" s="1" t="s">
        <v>655</v>
      </c>
      <c r="H9710">
        <v>587</v>
      </c>
      <c r="I9710" s="1" t="s">
        <v>41</v>
      </c>
      <c r="J9710">
        <v>2</v>
      </c>
    </row>
    <row r="9711" spans="1:10" hidden="1" x14ac:dyDescent="0.25">
      <c r="A9711" s="24" t="str">
        <f t="shared" si="153"/>
        <v>615/P1ARCELOR (BERTON SICARD)</v>
      </c>
      <c r="B9711" s="1" t="s">
        <v>1061</v>
      </c>
      <c r="C9711" s="1"/>
      <c r="D9711" s="1"/>
      <c r="E9711" s="1" t="s">
        <v>1062</v>
      </c>
      <c r="F9711" s="1" t="s">
        <v>32900</v>
      </c>
      <c r="G9711" s="1" t="s">
        <v>655</v>
      </c>
      <c r="H9711" t="s">
        <v>1061</v>
      </c>
      <c r="I9711" s="1" t="s">
        <v>41</v>
      </c>
      <c r="J9711">
        <v>1</v>
      </c>
    </row>
    <row r="9712" spans="1:10" hidden="1" x14ac:dyDescent="0.25">
      <c r="A9712" s="24" t="str">
        <f t="shared" si="153"/>
        <v>615/P2ARCELOR (BERTON SICARD)</v>
      </c>
      <c r="B9712" s="1" t="s">
        <v>1063</v>
      </c>
      <c r="C9712" s="1"/>
      <c r="D9712" s="1"/>
      <c r="E9712" s="1" t="s">
        <v>1064</v>
      </c>
      <c r="F9712" s="1" t="s">
        <v>32900</v>
      </c>
      <c r="G9712" s="1" t="s">
        <v>655</v>
      </c>
      <c r="H9712" t="s">
        <v>1063</v>
      </c>
      <c r="I9712" s="1" t="s">
        <v>41</v>
      </c>
      <c r="J9712">
        <v>1</v>
      </c>
    </row>
    <row r="9713" spans="1:10" hidden="1" x14ac:dyDescent="0.25">
      <c r="A9713" s="24" t="str">
        <f t="shared" si="153"/>
        <v>615/P3ARCELOR (BERTON SICARD)</v>
      </c>
      <c r="B9713" s="1" t="s">
        <v>1065</v>
      </c>
      <c r="C9713" s="1"/>
      <c r="D9713" s="1"/>
      <c r="E9713" s="1" t="s">
        <v>1066</v>
      </c>
      <c r="F9713" s="1" t="s">
        <v>32900</v>
      </c>
      <c r="G9713" s="1" t="s">
        <v>655</v>
      </c>
      <c r="H9713" t="s">
        <v>1065</v>
      </c>
      <c r="I9713" s="1" t="s">
        <v>41</v>
      </c>
      <c r="J9713">
        <v>1</v>
      </c>
    </row>
    <row r="9714" spans="1:10" hidden="1" x14ac:dyDescent="0.25">
      <c r="A9714" s="24" t="str">
        <f t="shared" si="153"/>
        <v>615/P4ARCELOR (BERTON SICARD)</v>
      </c>
      <c r="B9714" s="1" t="s">
        <v>1067</v>
      </c>
      <c r="C9714" s="1"/>
      <c r="D9714" s="1"/>
      <c r="E9714" s="1" t="s">
        <v>1068</v>
      </c>
      <c r="F9714" s="1" t="s">
        <v>32900</v>
      </c>
      <c r="G9714" s="1" t="s">
        <v>655</v>
      </c>
      <c r="H9714" t="s">
        <v>1067</v>
      </c>
      <c r="I9714" s="1" t="s">
        <v>41</v>
      </c>
      <c r="J9714">
        <v>1</v>
      </c>
    </row>
    <row r="9715" spans="1:10" hidden="1" x14ac:dyDescent="0.25">
      <c r="A9715" s="24" t="str">
        <f t="shared" si="153"/>
        <v>615/P5ARCELOR (BERTON SICARD)</v>
      </c>
      <c r="B9715" s="1" t="s">
        <v>1069</v>
      </c>
      <c r="C9715" s="1"/>
      <c r="D9715" s="1"/>
      <c r="E9715" s="1" t="s">
        <v>1070</v>
      </c>
      <c r="F9715" s="1" t="s">
        <v>32900</v>
      </c>
      <c r="G9715" s="1" t="s">
        <v>655</v>
      </c>
      <c r="H9715" t="s">
        <v>1069</v>
      </c>
      <c r="I9715" s="1" t="s">
        <v>41</v>
      </c>
      <c r="J9715">
        <v>1</v>
      </c>
    </row>
    <row r="9716" spans="1:10" hidden="1" x14ac:dyDescent="0.25">
      <c r="A9716" s="24" t="str">
        <f t="shared" si="153"/>
        <v>621/P1ARCELOR (BERTON SICARD)</v>
      </c>
      <c r="B9716" s="1" t="s">
        <v>1078</v>
      </c>
      <c r="C9716" s="1"/>
      <c r="D9716" s="1"/>
      <c r="E9716" s="1" t="s">
        <v>1062</v>
      </c>
      <c r="F9716" s="1" t="s">
        <v>32900</v>
      </c>
      <c r="G9716" s="1" t="s">
        <v>655</v>
      </c>
      <c r="H9716" t="s">
        <v>1078</v>
      </c>
      <c r="I9716" s="1" t="s">
        <v>41</v>
      </c>
      <c r="J9716">
        <v>1</v>
      </c>
    </row>
    <row r="9717" spans="1:10" hidden="1" x14ac:dyDescent="0.25">
      <c r="A9717" s="24" t="str">
        <f t="shared" si="153"/>
        <v>621/P2ARCELOR (BERTON SICARD)</v>
      </c>
      <c r="B9717" s="1" t="s">
        <v>1079</v>
      </c>
      <c r="C9717" s="1"/>
      <c r="D9717" s="1"/>
      <c r="E9717" s="1" t="s">
        <v>1064</v>
      </c>
      <c r="F9717" s="1" t="s">
        <v>32900</v>
      </c>
      <c r="G9717" s="1" t="s">
        <v>655</v>
      </c>
      <c r="H9717" t="s">
        <v>1079</v>
      </c>
      <c r="I9717" s="1" t="s">
        <v>41</v>
      </c>
      <c r="J9717">
        <v>1</v>
      </c>
    </row>
    <row r="9718" spans="1:10" hidden="1" x14ac:dyDescent="0.25">
      <c r="A9718" s="24" t="str">
        <f t="shared" si="153"/>
        <v>621/P3ARCELOR (BERTON SICARD)</v>
      </c>
      <c r="B9718" s="1" t="s">
        <v>1080</v>
      </c>
      <c r="C9718" s="1"/>
      <c r="D9718" s="1"/>
      <c r="E9718" s="1" t="s">
        <v>1066</v>
      </c>
      <c r="F9718" s="1" t="s">
        <v>32900</v>
      </c>
      <c r="G9718" s="1" t="s">
        <v>655</v>
      </c>
      <c r="H9718" t="s">
        <v>1080</v>
      </c>
      <c r="I9718" s="1" t="s">
        <v>41</v>
      </c>
      <c r="J9718">
        <v>1</v>
      </c>
    </row>
    <row r="9719" spans="1:10" hidden="1" x14ac:dyDescent="0.25">
      <c r="A9719" s="24" t="str">
        <f t="shared" si="153"/>
        <v>621/P4ARCELOR (BERTON SICARD)</v>
      </c>
      <c r="B9719" s="1" t="s">
        <v>1081</v>
      </c>
      <c r="C9719" s="1"/>
      <c r="D9719" s="1"/>
      <c r="E9719" s="1" t="s">
        <v>1068</v>
      </c>
      <c r="F9719" s="1" t="s">
        <v>32900</v>
      </c>
      <c r="G9719" s="1" t="s">
        <v>655</v>
      </c>
      <c r="H9719" t="s">
        <v>1081</v>
      </c>
      <c r="I9719" s="1" t="s">
        <v>41</v>
      </c>
      <c r="J9719">
        <v>1</v>
      </c>
    </row>
    <row r="9720" spans="1:10" hidden="1" x14ac:dyDescent="0.25">
      <c r="A9720" s="24" t="str">
        <f t="shared" si="153"/>
        <v>631ARCELOR (BERTON SICARD)</v>
      </c>
      <c r="B9720" s="1">
        <v>631</v>
      </c>
      <c r="C9720" s="1"/>
      <c r="D9720" s="1"/>
      <c r="E9720" s="1" t="s">
        <v>1007</v>
      </c>
      <c r="F9720" s="1" t="s">
        <v>32900</v>
      </c>
      <c r="G9720" s="1" t="s">
        <v>655</v>
      </c>
      <c r="H9720">
        <v>631</v>
      </c>
      <c r="I9720" s="1" t="s">
        <v>41</v>
      </c>
      <c r="J9720">
        <v>6.5</v>
      </c>
    </row>
    <row r="9721" spans="1:10" hidden="1" x14ac:dyDescent="0.25">
      <c r="A9721" s="24" t="str">
        <f t="shared" si="153"/>
        <v>631/2ARCELOR (BERTON SICARD)</v>
      </c>
      <c r="B9721" s="1" t="s">
        <v>1097</v>
      </c>
      <c r="C9721" s="1"/>
      <c r="D9721" s="1"/>
      <c r="E9721" s="1" t="s">
        <v>1007</v>
      </c>
      <c r="F9721" s="1" t="s">
        <v>32900</v>
      </c>
      <c r="G9721" s="1" t="s">
        <v>655</v>
      </c>
      <c r="H9721" t="s">
        <v>1097</v>
      </c>
      <c r="I9721" s="1" t="s">
        <v>41</v>
      </c>
      <c r="J9721">
        <v>2.6</v>
      </c>
    </row>
    <row r="9722" spans="1:10" hidden="1" x14ac:dyDescent="0.25">
      <c r="A9722" s="24" t="str">
        <f t="shared" si="153"/>
        <v>638/AARCELOR (BERTON SICARD)</v>
      </c>
      <c r="B9722" s="1" t="s">
        <v>2240</v>
      </c>
      <c r="C9722" s="1"/>
      <c r="D9722" s="1"/>
      <c r="E9722" s="1" t="s">
        <v>2241</v>
      </c>
      <c r="F9722" s="1" t="s">
        <v>32900</v>
      </c>
      <c r="G9722" s="1" t="s">
        <v>655</v>
      </c>
      <c r="H9722" t="s">
        <v>2240</v>
      </c>
      <c r="I9722" s="1" t="s">
        <v>41</v>
      </c>
      <c r="J9722">
        <v>1</v>
      </c>
    </row>
    <row r="9723" spans="1:10" hidden="1" x14ac:dyDescent="0.25">
      <c r="A9723" s="24" t="str">
        <f t="shared" si="153"/>
        <v>638/CARCELOR (BERTON SICARD)</v>
      </c>
      <c r="B9723" s="1" t="s">
        <v>2242</v>
      </c>
      <c r="C9723" s="1"/>
      <c r="D9723" s="1"/>
      <c r="E9723" s="1" t="s">
        <v>2243</v>
      </c>
      <c r="F9723" s="1" t="s">
        <v>32900</v>
      </c>
      <c r="G9723" s="1" t="s">
        <v>655</v>
      </c>
      <c r="H9723" t="s">
        <v>2242</v>
      </c>
      <c r="I9723" s="1" t="s">
        <v>41</v>
      </c>
      <c r="J9723">
        <v>1</v>
      </c>
    </row>
    <row r="9724" spans="1:10" hidden="1" x14ac:dyDescent="0.25">
      <c r="A9724" s="24" t="str">
        <f t="shared" si="153"/>
        <v>638/DARCELOR (BERTON SICARD)</v>
      </c>
      <c r="B9724" s="1" t="s">
        <v>2244</v>
      </c>
      <c r="C9724" s="1"/>
      <c r="D9724" s="1"/>
      <c r="E9724" s="1" t="s">
        <v>2245</v>
      </c>
      <c r="F9724" s="1" t="s">
        <v>32900</v>
      </c>
      <c r="G9724" s="1" t="s">
        <v>655</v>
      </c>
      <c r="H9724" t="s">
        <v>2244</v>
      </c>
      <c r="I9724" s="1" t="s">
        <v>41</v>
      </c>
      <c r="J9724">
        <v>1</v>
      </c>
    </row>
    <row r="9725" spans="1:10" hidden="1" x14ac:dyDescent="0.25">
      <c r="A9725" s="24" t="str">
        <f t="shared" si="153"/>
        <v>1250ARCELOR (BERTON SICARD)</v>
      </c>
      <c r="B9725" s="1">
        <v>1250</v>
      </c>
      <c r="C9725" s="1"/>
      <c r="D9725" s="1"/>
      <c r="E9725" s="1" t="s">
        <v>2248</v>
      </c>
      <c r="F9725" s="1" t="s">
        <v>32900</v>
      </c>
      <c r="G9725" s="1" t="s">
        <v>655</v>
      </c>
      <c r="H9725">
        <v>1250</v>
      </c>
      <c r="I9725" s="1" t="s">
        <v>41</v>
      </c>
      <c r="J9725">
        <v>1</v>
      </c>
    </row>
    <row r="9726" spans="1:10" hidden="1" x14ac:dyDescent="0.25">
      <c r="A9726" s="24" t="str">
        <f t="shared" si="153"/>
        <v>1251ARCELOR (BERTON SICARD)</v>
      </c>
      <c r="B9726" s="1">
        <v>1251</v>
      </c>
      <c r="C9726" s="1"/>
      <c r="D9726" s="1"/>
      <c r="E9726" s="1" t="s">
        <v>2249</v>
      </c>
      <c r="F9726" s="1" t="s">
        <v>32900</v>
      </c>
      <c r="G9726" s="1" t="s">
        <v>655</v>
      </c>
      <c r="H9726">
        <v>1251</v>
      </c>
      <c r="I9726" s="1" t="s">
        <v>41</v>
      </c>
      <c r="J9726">
        <v>1</v>
      </c>
    </row>
    <row r="9727" spans="1:10" hidden="1" x14ac:dyDescent="0.25">
      <c r="A9727" s="24" t="str">
        <f t="shared" si="153"/>
        <v>1253ARCELOR (BERTON SICARD)</v>
      </c>
      <c r="B9727" s="1">
        <v>1253</v>
      </c>
      <c r="C9727" s="1"/>
      <c r="D9727" s="1"/>
      <c r="E9727" s="1" t="s">
        <v>1126</v>
      </c>
      <c r="F9727" s="1" t="s">
        <v>32900</v>
      </c>
      <c r="G9727" s="1" t="s">
        <v>655</v>
      </c>
      <c r="H9727">
        <v>1253</v>
      </c>
      <c r="I9727" s="1" t="s">
        <v>41</v>
      </c>
      <c r="J9727">
        <v>1</v>
      </c>
    </row>
    <row r="9728" spans="1:10" hidden="1" x14ac:dyDescent="0.25">
      <c r="A9728" s="24" t="str">
        <f t="shared" si="153"/>
        <v>1425THARCELOR (BERTON SICARD)</v>
      </c>
      <c r="B9728" s="1" t="s">
        <v>1127</v>
      </c>
      <c r="C9728" s="1"/>
      <c r="D9728" s="1"/>
      <c r="E9728" s="1" t="s">
        <v>1128</v>
      </c>
      <c r="F9728" s="1" t="s">
        <v>32900</v>
      </c>
      <c r="G9728" s="1" t="s">
        <v>655</v>
      </c>
      <c r="H9728" t="s">
        <v>1127</v>
      </c>
      <c r="I9728" s="1" t="s">
        <v>41</v>
      </c>
      <c r="J9728">
        <v>6.5</v>
      </c>
    </row>
    <row r="9729" spans="1:10" hidden="1" x14ac:dyDescent="0.25">
      <c r="A9729" s="24" t="str">
        <f t="shared" si="153"/>
        <v>1611ARCELOR (BERTON SICARD)</v>
      </c>
      <c r="B9729" s="1">
        <v>1611</v>
      </c>
      <c r="C9729" s="1"/>
      <c r="D9729" s="1"/>
      <c r="E9729" s="1" t="s">
        <v>2030</v>
      </c>
      <c r="F9729" s="1" t="s">
        <v>32900</v>
      </c>
      <c r="G9729" s="1" t="s">
        <v>655</v>
      </c>
      <c r="H9729">
        <v>1611</v>
      </c>
      <c r="I9729" s="1" t="s">
        <v>41</v>
      </c>
      <c r="J9729">
        <v>1</v>
      </c>
    </row>
    <row r="9730" spans="1:10" hidden="1" x14ac:dyDescent="0.25">
      <c r="A9730" s="24" t="str">
        <f t="shared" si="153"/>
        <v>1627ARCELOR (BERTON SICARD)</v>
      </c>
      <c r="B9730" s="1">
        <v>1627</v>
      </c>
      <c r="C9730" s="1"/>
      <c r="D9730" s="1"/>
      <c r="E9730" s="1" t="s">
        <v>2034</v>
      </c>
      <c r="F9730" s="1" t="s">
        <v>32900</v>
      </c>
      <c r="G9730" s="1" t="s">
        <v>655</v>
      </c>
      <c r="H9730">
        <v>1627</v>
      </c>
      <c r="I9730" s="1" t="s">
        <v>41</v>
      </c>
      <c r="J9730">
        <v>1</v>
      </c>
    </row>
    <row r="9731" spans="1:10" hidden="1" x14ac:dyDescent="0.25">
      <c r="A9731" s="24" t="str">
        <f t="shared" si="153"/>
        <v>1628ARCELOR (BERTON SICARD)</v>
      </c>
      <c r="B9731" s="1">
        <v>1628</v>
      </c>
      <c r="C9731" s="1"/>
      <c r="D9731" s="1"/>
      <c r="E9731" s="1" t="s">
        <v>2035</v>
      </c>
      <c r="F9731" s="1" t="s">
        <v>32900</v>
      </c>
      <c r="G9731" s="1" t="s">
        <v>655</v>
      </c>
      <c r="H9731">
        <v>1628</v>
      </c>
      <c r="I9731" s="1" t="s">
        <v>41</v>
      </c>
      <c r="J9731">
        <v>1</v>
      </c>
    </row>
    <row r="9732" spans="1:10" hidden="1" x14ac:dyDescent="0.25">
      <c r="A9732" s="24" t="str">
        <f t="shared" si="153"/>
        <v>1637AARCELOR (BERTON SICARD)</v>
      </c>
      <c r="B9732" s="1" t="s">
        <v>1129</v>
      </c>
      <c r="C9732" s="1"/>
      <c r="D9732" s="1"/>
      <c r="E9732" s="1" t="s">
        <v>1130</v>
      </c>
      <c r="F9732" s="1" t="s">
        <v>32900</v>
      </c>
      <c r="G9732" s="1" t="s">
        <v>655</v>
      </c>
      <c r="H9732" t="s">
        <v>1129</v>
      </c>
      <c r="I9732" s="1" t="s">
        <v>41</v>
      </c>
      <c r="J9732">
        <v>2</v>
      </c>
    </row>
    <row r="9733" spans="1:10" hidden="1" x14ac:dyDescent="0.25">
      <c r="A9733" s="24" t="str">
        <f t="shared" si="153"/>
        <v>1705ARCELOR (BERTON SICARD)</v>
      </c>
      <c r="B9733" s="1">
        <v>1705</v>
      </c>
      <c r="C9733" s="1"/>
      <c r="D9733" s="1"/>
      <c r="E9733" s="1" t="s">
        <v>2040</v>
      </c>
      <c r="F9733" s="1" t="s">
        <v>32900</v>
      </c>
      <c r="G9733" s="1" t="s">
        <v>655</v>
      </c>
      <c r="H9733">
        <v>1705</v>
      </c>
      <c r="I9733" s="1" t="s">
        <v>41</v>
      </c>
      <c r="J9733">
        <v>1</v>
      </c>
    </row>
    <row r="9734" spans="1:10" hidden="1" x14ac:dyDescent="0.25">
      <c r="A9734" s="24" t="str">
        <f t="shared" si="153"/>
        <v>1827ARCELOR (BERTON SICARD)</v>
      </c>
      <c r="B9734" s="1">
        <v>1827</v>
      </c>
      <c r="C9734" s="1"/>
      <c r="D9734" s="1"/>
      <c r="E9734" s="1" t="s">
        <v>1131</v>
      </c>
      <c r="F9734" s="1" t="s">
        <v>32900</v>
      </c>
      <c r="G9734" s="1" t="s">
        <v>655</v>
      </c>
      <c r="H9734">
        <v>1827</v>
      </c>
      <c r="I9734" s="1" t="s">
        <v>41</v>
      </c>
      <c r="J9734">
        <v>1</v>
      </c>
    </row>
    <row r="9735" spans="1:10" hidden="1" x14ac:dyDescent="0.25">
      <c r="A9735" s="24" t="str">
        <f t="shared" si="153"/>
        <v>5438ARCELOR (BERTON SICARD)</v>
      </c>
      <c r="B9735" s="1">
        <v>5438</v>
      </c>
      <c r="C9735" s="1"/>
      <c r="D9735" s="1"/>
      <c r="E9735" s="1" t="s">
        <v>894</v>
      </c>
      <c r="F9735" s="1" t="s">
        <v>32900</v>
      </c>
      <c r="G9735" s="1" t="s">
        <v>655</v>
      </c>
      <c r="H9735">
        <v>5438</v>
      </c>
      <c r="I9735" s="1" t="s">
        <v>41</v>
      </c>
      <c r="J9735">
        <v>6</v>
      </c>
    </row>
    <row r="9736" spans="1:10" hidden="1" x14ac:dyDescent="0.25">
      <c r="A9736" s="24" t="str">
        <f t="shared" si="153"/>
        <v>5523ARCELOR (BERTON SICARD)</v>
      </c>
      <c r="B9736" s="1">
        <v>5523</v>
      </c>
      <c r="C9736" s="1"/>
      <c r="D9736" s="1"/>
      <c r="E9736" s="1" t="s">
        <v>1257</v>
      </c>
      <c r="F9736" s="1" t="s">
        <v>32900</v>
      </c>
      <c r="G9736" s="1" t="s">
        <v>655</v>
      </c>
      <c r="H9736">
        <v>5523</v>
      </c>
      <c r="I9736" s="1" t="s">
        <v>41</v>
      </c>
      <c r="J9736">
        <v>6.5</v>
      </c>
    </row>
    <row r="9737" spans="1:10" hidden="1" x14ac:dyDescent="0.25">
      <c r="A9737" s="24" t="str">
        <f t="shared" si="153"/>
        <v>5672ARCELOR (BERTON SICARD)</v>
      </c>
      <c r="B9737" s="1">
        <v>5672</v>
      </c>
      <c r="C9737" s="1"/>
      <c r="D9737" s="1"/>
      <c r="E9737" s="1" t="s">
        <v>1262</v>
      </c>
      <c r="F9737" s="1" t="s">
        <v>32900</v>
      </c>
      <c r="G9737" s="1" t="s">
        <v>655</v>
      </c>
      <c r="H9737">
        <v>5672</v>
      </c>
      <c r="I9737" s="1" t="s">
        <v>41</v>
      </c>
      <c r="J9737">
        <v>1</v>
      </c>
    </row>
    <row r="9738" spans="1:10" hidden="1" x14ac:dyDescent="0.25">
      <c r="A9738" s="24" t="str">
        <f t="shared" si="153"/>
        <v>5773ARCELOR (BERTON SICARD)</v>
      </c>
      <c r="B9738" s="1">
        <v>5773</v>
      </c>
      <c r="C9738" s="1"/>
      <c r="D9738" s="1"/>
      <c r="E9738" s="1" t="s">
        <v>2070</v>
      </c>
      <c r="F9738" s="1" t="s">
        <v>32900</v>
      </c>
      <c r="G9738" s="1" t="s">
        <v>655</v>
      </c>
      <c r="H9738">
        <v>5773</v>
      </c>
      <c r="I9738" s="1" t="s">
        <v>41</v>
      </c>
      <c r="J9738">
        <v>1</v>
      </c>
    </row>
    <row r="9739" spans="1:10" hidden="1" x14ac:dyDescent="0.25">
      <c r="A9739" s="24" t="str">
        <f t="shared" si="153"/>
        <v>5827ARCELOR (BERTON SICARD)</v>
      </c>
      <c r="B9739" s="1">
        <v>5827</v>
      </c>
      <c r="C9739" s="1"/>
      <c r="D9739" s="1"/>
      <c r="E9739" s="1" t="s">
        <v>2072</v>
      </c>
      <c r="F9739" s="1" t="s">
        <v>32900</v>
      </c>
      <c r="G9739" s="1" t="s">
        <v>655</v>
      </c>
      <c r="H9739">
        <v>5827</v>
      </c>
      <c r="I9739" s="1" t="s">
        <v>41</v>
      </c>
      <c r="J9739">
        <v>1</v>
      </c>
    </row>
    <row r="9740" spans="1:10" hidden="1" x14ac:dyDescent="0.25">
      <c r="A9740" s="24" t="str">
        <f t="shared" ref="A9740:A9803" si="154">B9740&amp;F9740</f>
        <v>5830ARCELOR (BERTON SICARD)</v>
      </c>
      <c r="B9740" s="1">
        <v>5830</v>
      </c>
      <c r="C9740" s="1"/>
      <c r="D9740" s="1"/>
      <c r="E9740" s="1" t="s">
        <v>2074</v>
      </c>
      <c r="F9740" s="1" t="s">
        <v>32900</v>
      </c>
      <c r="G9740" s="1" t="s">
        <v>655</v>
      </c>
      <c r="H9740">
        <v>5830</v>
      </c>
      <c r="I9740" s="1" t="s">
        <v>41</v>
      </c>
      <c r="J9740">
        <v>1</v>
      </c>
    </row>
    <row r="9741" spans="1:10" hidden="1" x14ac:dyDescent="0.25">
      <c r="A9741" s="24" t="str">
        <f t="shared" si="154"/>
        <v>5832ARCELOR (BERTON SICARD)</v>
      </c>
      <c r="B9741" s="1">
        <v>5832</v>
      </c>
      <c r="C9741" s="1"/>
      <c r="D9741" s="1"/>
      <c r="E9741" s="1" t="s">
        <v>2076</v>
      </c>
      <c r="F9741" s="1" t="s">
        <v>32900</v>
      </c>
      <c r="G9741" s="1" t="s">
        <v>655</v>
      </c>
      <c r="H9741">
        <v>5832</v>
      </c>
      <c r="I9741" s="1" t="s">
        <v>41</v>
      </c>
      <c r="J9741">
        <v>1</v>
      </c>
    </row>
    <row r="9742" spans="1:10" hidden="1" x14ac:dyDescent="0.25">
      <c r="A9742" s="24" t="str">
        <f t="shared" si="154"/>
        <v>5875NARCELOR (BERTON SICARD)</v>
      </c>
      <c r="B9742" s="1" t="s">
        <v>2091</v>
      </c>
      <c r="C9742" s="1"/>
      <c r="D9742" s="1"/>
      <c r="E9742" s="1" t="s">
        <v>2092</v>
      </c>
      <c r="F9742" s="1" t="s">
        <v>32900</v>
      </c>
      <c r="G9742" s="1" t="s">
        <v>655</v>
      </c>
      <c r="H9742" t="s">
        <v>2091</v>
      </c>
      <c r="I9742" s="1" t="s">
        <v>41</v>
      </c>
      <c r="J9742">
        <v>1</v>
      </c>
    </row>
    <row r="9743" spans="1:10" hidden="1" x14ac:dyDescent="0.25">
      <c r="A9743" s="24" t="str">
        <f t="shared" si="154"/>
        <v>5894NARCELOR (BERTON SICARD)</v>
      </c>
      <c r="B9743" s="1" t="s">
        <v>2099</v>
      </c>
      <c r="C9743" s="1"/>
      <c r="D9743" s="1"/>
      <c r="E9743" s="1" t="s">
        <v>2100</v>
      </c>
      <c r="F9743" s="1" t="s">
        <v>32900</v>
      </c>
      <c r="G9743" s="1" t="s">
        <v>655</v>
      </c>
      <c r="H9743" t="s">
        <v>2099</v>
      </c>
      <c r="I9743" s="1" t="s">
        <v>41</v>
      </c>
      <c r="J9743">
        <v>1</v>
      </c>
    </row>
    <row r="9744" spans="1:10" hidden="1" x14ac:dyDescent="0.25">
      <c r="A9744" s="24" t="str">
        <f t="shared" si="154"/>
        <v>5902ARCELOR (BERTON SICARD)</v>
      </c>
      <c r="B9744" s="1">
        <v>5902</v>
      </c>
      <c r="C9744" s="1"/>
      <c r="D9744" s="1"/>
      <c r="E9744" s="1" t="s">
        <v>1268</v>
      </c>
      <c r="F9744" s="1" t="s">
        <v>32900</v>
      </c>
      <c r="G9744" s="1" t="s">
        <v>655</v>
      </c>
      <c r="H9744">
        <v>5902</v>
      </c>
      <c r="I9744" s="1" t="s">
        <v>41</v>
      </c>
      <c r="J9744">
        <v>6.5</v>
      </c>
    </row>
    <row r="9745" spans="1:10" hidden="1" x14ac:dyDescent="0.25">
      <c r="A9745" s="24" t="str">
        <f t="shared" si="154"/>
        <v>5940ARCELOR (BERTON SICARD)</v>
      </c>
      <c r="B9745" s="1">
        <v>5940</v>
      </c>
      <c r="C9745" s="1"/>
      <c r="D9745" s="1"/>
      <c r="E9745" s="1" t="s">
        <v>1283</v>
      </c>
      <c r="F9745" s="1" t="s">
        <v>32900</v>
      </c>
      <c r="G9745" s="1" t="s">
        <v>655</v>
      </c>
      <c r="H9745">
        <v>5940</v>
      </c>
      <c r="I9745" s="1" t="s">
        <v>41</v>
      </c>
      <c r="J9745">
        <v>6</v>
      </c>
    </row>
    <row r="9746" spans="1:10" hidden="1" x14ac:dyDescent="0.25">
      <c r="A9746" s="24" t="str">
        <f t="shared" si="154"/>
        <v>6600/4ARCELOR (BERTON SICARD)</v>
      </c>
      <c r="B9746" s="1" t="s">
        <v>1295</v>
      </c>
      <c r="C9746" s="1"/>
      <c r="D9746" s="1"/>
      <c r="E9746" s="1" t="s">
        <v>1296</v>
      </c>
      <c r="F9746" s="1" t="s">
        <v>32900</v>
      </c>
      <c r="G9746" s="1" t="s">
        <v>655</v>
      </c>
      <c r="H9746" t="s">
        <v>1295</v>
      </c>
      <c r="I9746" s="1" t="s">
        <v>41</v>
      </c>
      <c r="J9746">
        <v>4.5999999999999996</v>
      </c>
    </row>
    <row r="9747" spans="1:10" hidden="1" x14ac:dyDescent="0.25">
      <c r="A9747" s="24" t="str">
        <f t="shared" si="154"/>
        <v>6627/4ARCELOR (BERTON SICARD)</v>
      </c>
      <c r="B9747" s="1" t="s">
        <v>1316</v>
      </c>
      <c r="C9747" s="1"/>
      <c r="D9747" s="1"/>
      <c r="E9747" s="1" t="s">
        <v>1317</v>
      </c>
      <c r="F9747" s="1" t="s">
        <v>32900</v>
      </c>
      <c r="G9747" s="1" t="s">
        <v>655</v>
      </c>
      <c r="H9747" t="s">
        <v>1316</v>
      </c>
      <c r="I9747" s="1" t="s">
        <v>41</v>
      </c>
      <c r="J9747">
        <v>4.5999999999999996</v>
      </c>
    </row>
    <row r="9748" spans="1:10" hidden="1" x14ac:dyDescent="0.25">
      <c r="A9748" s="24" t="str">
        <f t="shared" si="154"/>
        <v>6960ARCELOR (BERTON SICARD)</v>
      </c>
      <c r="B9748" s="1">
        <v>6960</v>
      </c>
      <c r="C9748" s="1"/>
      <c r="D9748" s="1"/>
      <c r="E9748" s="1" t="s">
        <v>1335</v>
      </c>
      <c r="F9748" s="1" t="s">
        <v>32900</v>
      </c>
      <c r="G9748" s="1" t="s">
        <v>655</v>
      </c>
      <c r="H9748">
        <v>6960</v>
      </c>
      <c r="I9748" s="1" t="s">
        <v>41</v>
      </c>
      <c r="J9748">
        <v>6.5</v>
      </c>
    </row>
    <row r="9749" spans="1:10" hidden="1" x14ac:dyDescent="0.25">
      <c r="A9749" s="24" t="str">
        <f t="shared" si="154"/>
        <v>6963ARCELOR (BERTON SICARD)</v>
      </c>
      <c r="B9749" s="1">
        <v>6963</v>
      </c>
      <c r="C9749" s="1"/>
      <c r="D9749" s="1"/>
      <c r="E9749" s="1" t="s">
        <v>1336</v>
      </c>
      <c r="F9749" s="1" t="s">
        <v>32900</v>
      </c>
      <c r="G9749" s="1" t="s">
        <v>655</v>
      </c>
      <c r="H9749">
        <v>6963</v>
      </c>
      <c r="I9749" s="1" t="s">
        <v>41</v>
      </c>
      <c r="J9749">
        <v>6.5</v>
      </c>
    </row>
    <row r="9750" spans="1:10" hidden="1" x14ac:dyDescent="0.25">
      <c r="A9750" s="24" t="str">
        <f t="shared" si="154"/>
        <v>7076ARCELOR (BERTON SICARD)</v>
      </c>
      <c r="B9750" s="1">
        <v>7076</v>
      </c>
      <c r="C9750" s="1"/>
      <c r="D9750" s="1"/>
      <c r="E9750" s="1" t="s">
        <v>1364</v>
      </c>
      <c r="F9750" s="1" t="s">
        <v>32900</v>
      </c>
      <c r="G9750" s="1" t="s">
        <v>655</v>
      </c>
      <c r="H9750">
        <v>7076</v>
      </c>
      <c r="I9750" s="1" t="s">
        <v>41</v>
      </c>
      <c r="J9750">
        <v>1</v>
      </c>
    </row>
    <row r="9751" spans="1:10" hidden="1" x14ac:dyDescent="0.25">
      <c r="A9751" s="24" t="str">
        <f t="shared" si="154"/>
        <v>7651ARCELOR (BERTON SICARD)</v>
      </c>
      <c r="B9751" s="1">
        <v>7651</v>
      </c>
      <c r="C9751" s="1"/>
      <c r="D9751" s="1"/>
      <c r="E9751" s="1" t="s">
        <v>1467</v>
      </c>
      <c r="F9751" s="1" t="s">
        <v>32900</v>
      </c>
      <c r="G9751" s="1" t="s">
        <v>655</v>
      </c>
      <c r="H9751">
        <v>7651</v>
      </c>
      <c r="I9751" s="1" t="s">
        <v>41</v>
      </c>
      <c r="J9751">
        <v>6.5</v>
      </c>
    </row>
    <row r="9752" spans="1:10" hidden="1" x14ac:dyDescent="0.25">
      <c r="A9752" s="24" t="str">
        <f t="shared" si="154"/>
        <v>7751ARCELOR (BERTON SICARD)</v>
      </c>
      <c r="B9752" s="1">
        <v>7751</v>
      </c>
      <c r="C9752" s="1"/>
      <c r="D9752" s="1"/>
      <c r="E9752" s="1" t="s">
        <v>2259</v>
      </c>
      <c r="F9752" s="1" t="s">
        <v>32900</v>
      </c>
      <c r="G9752" s="1" t="s">
        <v>655</v>
      </c>
      <c r="H9752">
        <v>7751</v>
      </c>
      <c r="I9752" s="1" t="s">
        <v>41</v>
      </c>
      <c r="J9752">
        <v>1</v>
      </c>
    </row>
    <row r="9753" spans="1:10" hidden="1" x14ac:dyDescent="0.25">
      <c r="A9753" s="24" t="str">
        <f t="shared" si="154"/>
        <v>7826ARCELOR (BERTON SICARD)</v>
      </c>
      <c r="B9753" s="1">
        <v>7826</v>
      </c>
      <c r="C9753" s="1"/>
      <c r="D9753" s="1"/>
      <c r="E9753" s="1" t="s">
        <v>1521</v>
      </c>
      <c r="F9753" s="1" t="s">
        <v>32900</v>
      </c>
      <c r="G9753" s="1" t="s">
        <v>655</v>
      </c>
      <c r="H9753">
        <v>7826</v>
      </c>
      <c r="I9753" s="1" t="s">
        <v>41</v>
      </c>
      <c r="J9753">
        <v>6.5</v>
      </c>
    </row>
    <row r="9754" spans="1:10" hidden="1" x14ac:dyDescent="0.25">
      <c r="A9754" s="24" t="str">
        <f t="shared" si="154"/>
        <v>8526ARCELOR (BERTON SICARD)</v>
      </c>
      <c r="B9754" s="1">
        <v>8526</v>
      </c>
      <c r="C9754" s="1"/>
      <c r="D9754" s="1"/>
      <c r="E9754" s="1" t="s">
        <v>1579</v>
      </c>
      <c r="F9754" s="1" t="s">
        <v>32900</v>
      </c>
      <c r="G9754" s="1" t="s">
        <v>655</v>
      </c>
      <c r="H9754">
        <v>8526</v>
      </c>
      <c r="I9754" s="1" t="s">
        <v>41</v>
      </c>
      <c r="J9754">
        <v>6.5</v>
      </c>
    </row>
    <row r="9755" spans="1:10" hidden="1" x14ac:dyDescent="0.25">
      <c r="A9755" s="24" t="str">
        <f t="shared" si="154"/>
        <v>9295THARCELOR (BERTON SICARD)</v>
      </c>
      <c r="B9755" s="1" t="s">
        <v>1639</v>
      </c>
      <c r="C9755" s="1"/>
      <c r="D9755" s="1"/>
      <c r="E9755" s="1" t="s">
        <v>1640</v>
      </c>
      <c r="F9755" s="1" t="s">
        <v>32900</v>
      </c>
      <c r="G9755" s="1" t="s">
        <v>655</v>
      </c>
      <c r="H9755" t="s">
        <v>1639</v>
      </c>
      <c r="I9755" s="1" t="s">
        <v>41</v>
      </c>
      <c r="J9755">
        <v>6.5</v>
      </c>
    </row>
    <row r="9756" spans="1:10" hidden="1" x14ac:dyDescent="0.25">
      <c r="A9756" s="24" t="str">
        <f t="shared" si="154"/>
        <v>9808ARCELOR (BERTON SICARD)</v>
      </c>
      <c r="B9756" s="1">
        <v>9808</v>
      </c>
      <c r="C9756" s="1"/>
      <c r="D9756" s="1"/>
      <c r="E9756" s="1" t="s">
        <v>2130</v>
      </c>
      <c r="F9756" s="1" t="s">
        <v>32900</v>
      </c>
      <c r="G9756" s="1" t="s">
        <v>655</v>
      </c>
      <c r="H9756">
        <v>9808</v>
      </c>
      <c r="I9756" s="1" t="s">
        <v>41</v>
      </c>
      <c r="J9756">
        <v>1</v>
      </c>
    </row>
    <row r="9757" spans="1:10" hidden="1" x14ac:dyDescent="0.25">
      <c r="A9757" s="24" t="str">
        <f t="shared" si="154"/>
        <v>9917ARCELOR (BERTON SICARD)</v>
      </c>
      <c r="B9757" s="1">
        <v>9917</v>
      </c>
      <c r="C9757" s="1"/>
      <c r="D9757" s="1"/>
      <c r="E9757" s="1" t="s">
        <v>2138</v>
      </c>
      <c r="F9757" s="1" t="s">
        <v>32900</v>
      </c>
      <c r="G9757" s="1" t="s">
        <v>655</v>
      </c>
      <c r="H9757">
        <v>9917</v>
      </c>
      <c r="I9757" s="1" t="s">
        <v>41</v>
      </c>
      <c r="J9757">
        <v>1</v>
      </c>
    </row>
    <row r="9758" spans="1:10" hidden="1" x14ac:dyDescent="0.25">
      <c r="A9758" s="24" t="str">
        <f t="shared" si="154"/>
        <v>9920ARCELOR (BERTON SICARD)</v>
      </c>
      <c r="B9758" s="1">
        <v>9920</v>
      </c>
      <c r="C9758" s="1"/>
      <c r="D9758" s="1"/>
      <c r="E9758" s="1" t="s">
        <v>2140</v>
      </c>
      <c r="F9758" s="1" t="s">
        <v>32900</v>
      </c>
      <c r="G9758" s="1" t="s">
        <v>655</v>
      </c>
      <c r="H9758">
        <v>9920</v>
      </c>
      <c r="I9758" s="1" t="s">
        <v>41</v>
      </c>
      <c r="J9758">
        <v>1</v>
      </c>
    </row>
    <row r="9759" spans="1:10" hidden="1" x14ac:dyDescent="0.25">
      <c r="A9759" s="24" t="str">
        <f t="shared" si="154"/>
        <v>9922ARCELOR (BERTON SICARD)</v>
      </c>
      <c r="B9759" s="1">
        <v>9922</v>
      </c>
      <c r="C9759" s="1"/>
      <c r="D9759" s="1"/>
      <c r="E9759" s="1" t="s">
        <v>2130</v>
      </c>
      <c r="F9759" s="1" t="s">
        <v>32900</v>
      </c>
      <c r="G9759" s="1" t="s">
        <v>655</v>
      </c>
      <c r="H9759">
        <v>9922</v>
      </c>
      <c r="I9759" s="1" t="s">
        <v>41</v>
      </c>
      <c r="J9759">
        <v>1</v>
      </c>
    </row>
    <row r="9760" spans="1:10" hidden="1" x14ac:dyDescent="0.25">
      <c r="A9760" s="24" t="str">
        <f t="shared" si="154"/>
        <v>9924ARCELOR (BERTON SICARD)</v>
      </c>
      <c r="B9760" s="1">
        <v>9924</v>
      </c>
      <c r="C9760" s="1"/>
      <c r="D9760" s="1"/>
      <c r="E9760" s="1" t="s">
        <v>2143</v>
      </c>
      <c r="F9760" s="1" t="s">
        <v>32900</v>
      </c>
      <c r="G9760" s="1" t="s">
        <v>655</v>
      </c>
      <c r="H9760">
        <v>9924</v>
      </c>
      <c r="I9760" s="1" t="s">
        <v>41</v>
      </c>
      <c r="J9760">
        <v>1</v>
      </c>
    </row>
    <row r="9761" spans="1:10" hidden="1" x14ac:dyDescent="0.25">
      <c r="A9761" s="24" t="str">
        <f t="shared" si="154"/>
        <v>420007ARCELOR (BERTON SICARD)</v>
      </c>
      <c r="B9761" s="1">
        <v>420007</v>
      </c>
      <c r="C9761" s="1"/>
      <c r="D9761" s="1"/>
      <c r="E9761" s="1" t="s">
        <v>1784</v>
      </c>
      <c r="F9761" s="1" t="s">
        <v>32900</v>
      </c>
      <c r="G9761" s="1" t="s">
        <v>655</v>
      </c>
      <c r="H9761">
        <v>420007</v>
      </c>
      <c r="I9761" s="1" t="s">
        <v>41</v>
      </c>
      <c r="J9761">
        <v>6.5</v>
      </c>
    </row>
    <row r="9762" spans="1:10" hidden="1" x14ac:dyDescent="0.25">
      <c r="A9762" s="24" t="str">
        <f t="shared" si="154"/>
        <v>420029ARCELOR (BERTON SICARD)</v>
      </c>
      <c r="B9762" s="1">
        <v>420029</v>
      </c>
      <c r="C9762" s="1"/>
      <c r="D9762" s="1"/>
      <c r="E9762" s="1" t="s">
        <v>1798</v>
      </c>
      <c r="F9762" s="1" t="s">
        <v>32900</v>
      </c>
      <c r="G9762" s="1" t="s">
        <v>655</v>
      </c>
      <c r="H9762">
        <v>420029</v>
      </c>
      <c r="I9762" s="1" t="s">
        <v>41</v>
      </c>
      <c r="J9762">
        <v>6.5</v>
      </c>
    </row>
    <row r="9763" spans="1:10" hidden="1" x14ac:dyDescent="0.25">
      <c r="A9763" s="24" t="str">
        <f t="shared" si="154"/>
        <v>423007ARCELOR (BERTON SICARD)</v>
      </c>
      <c r="B9763" s="1">
        <v>423007</v>
      </c>
      <c r="C9763" s="1"/>
      <c r="D9763" s="1"/>
      <c r="E9763" s="1" t="s">
        <v>1837</v>
      </c>
      <c r="F9763" s="1" t="s">
        <v>32900</v>
      </c>
      <c r="G9763" s="1" t="s">
        <v>655</v>
      </c>
      <c r="H9763">
        <v>423007</v>
      </c>
      <c r="I9763" s="1" t="s">
        <v>41</v>
      </c>
      <c r="J9763">
        <v>6.5</v>
      </c>
    </row>
    <row r="9764" spans="1:10" hidden="1" x14ac:dyDescent="0.25">
      <c r="A9764" s="24" t="str">
        <f t="shared" si="154"/>
        <v>510022ARCELOR (BERTON SICARD)</v>
      </c>
      <c r="B9764" s="1">
        <v>510022</v>
      </c>
      <c r="C9764" s="1"/>
      <c r="D9764" s="1"/>
      <c r="E9764" s="1" t="s">
        <v>1862</v>
      </c>
      <c r="F9764" s="1" t="s">
        <v>32900</v>
      </c>
      <c r="G9764" s="1" t="s">
        <v>655</v>
      </c>
      <c r="H9764">
        <v>510022</v>
      </c>
      <c r="I9764" s="1" t="s">
        <v>41</v>
      </c>
      <c r="J9764">
        <v>6.5</v>
      </c>
    </row>
    <row r="9765" spans="1:10" hidden="1" x14ac:dyDescent="0.25">
      <c r="A9765" s="24" t="str">
        <f t="shared" si="154"/>
        <v>520011ARCELOR (BERTON SICARD)</v>
      </c>
      <c r="B9765" s="1">
        <v>520011</v>
      </c>
      <c r="C9765" s="1"/>
      <c r="D9765" s="1"/>
      <c r="E9765" s="1" t="s">
        <v>1876</v>
      </c>
      <c r="F9765" s="1" t="s">
        <v>32900</v>
      </c>
      <c r="G9765" s="1" t="s">
        <v>655</v>
      </c>
      <c r="H9765">
        <v>520011</v>
      </c>
      <c r="I9765" s="1" t="s">
        <v>41</v>
      </c>
      <c r="J9765">
        <v>6.5</v>
      </c>
    </row>
    <row r="9766" spans="1:10" hidden="1" x14ac:dyDescent="0.25">
      <c r="A9766" s="24" t="str">
        <f t="shared" si="154"/>
        <v>520013ARCELOR (BERTON SICARD)</v>
      </c>
      <c r="B9766" s="1">
        <v>520013</v>
      </c>
      <c r="C9766" s="1"/>
      <c r="D9766" s="1"/>
      <c r="E9766" s="1" t="s">
        <v>1878</v>
      </c>
      <c r="F9766" s="1" t="s">
        <v>32900</v>
      </c>
      <c r="G9766" s="1" t="s">
        <v>655</v>
      </c>
      <c r="H9766">
        <v>520013</v>
      </c>
      <c r="I9766" s="1" t="s">
        <v>41</v>
      </c>
      <c r="J9766">
        <v>4.5999999999999996</v>
      </c>
    </row>
    <row r="9767" spans="1:10" hidden="1" x14ac:dyDescent="0.25">
      <c r="A9767" s="24" t="str">
        <f t="shared" si="154"/>
        <v>910042ARCELOR (BERTON SICARD)</v>
      </c>
      <c r="B9767" s="1">
        <v>910042</v>
      </c>
      <c r="C9767" s="1"/>
      <c r="D9767" s="1"/>
      <c r="E9767" s="1" t="s">
        <v>1950</v>
      </c>
      <c r="F9767" s="1" t="s">
        <v>32900</v>
      </c>
      <c r="G9767" s="1" t="s">
        <v>655</v>
      </c>
      <c r="H9767">
        <v>910042</v>
      </c>
      <c r="I9767" s="1" t="s">
        <v>41</v>
      </c>
      <c r="J9767">
        <v>6.5</v>
      </c>
    </row>
    <row r="9768" spans="1:10" hidden="1" x14ac:dyDescent="0.25">
      <c r="A9768" s="24" t="str">
        <f t="shared" si="154"/>
        <v>910201ARCELOR (BERTON SICARD)</v>
      </c>
      <c r="B9768" s="1">
        <v>910201</v>
      </c>
      <c r="C9768" s="1"/>
      <c r="D9768" s="1"/>
      <c r="E9768" s="1" t="s">
        <v>1955</v>
      </c>
      <c r="F9768" s="1" t="s">
        <v>32900</v>
      </c>
      <c r="G9768" s="1" t="s">
        <v>655</v>
      </c>
      <c r="H9768">
        <v>910201</v>
      </c>
      <c r="I9768" s="1" t="s">
        <v>41</v>
      </c>
      <c r="J9768">
        <v>6.5</v>
      </c>
    </row>
    <row r="9769" spans="1:10" hidden="1" x14ac:dyDescent="0.25">
      <c r="A9769" s="24" t="str">
        <f t="shared" si="154"/>
        <v>910221ARCELOR (BERTON SICARD)</v>
      </c>
      <c r="B9769" s="1">
        <v>910221</v>
      </c>
      <c r="C9769" s="1"/>
      <c r="D9769" s="1"/>
      <c r="E9769" s="1" t="s">
        <v>1961</v>
      </c>
      <c r="F9769" s="1" t="s">
        <v>32900</v>
      </c>
      <c r="G9769" s="1" t="s">
        <v>655</v>
      </c>
      <c r="H9769">
        <v>910221</v>
      </c>
      <c r="I9769" s="1" t="s">
        <v>41</v>
      </c>
      <c r="J9769">
        <v>6.5</v>
      </c>
    </row>
    <row r="9770" spans="1:10" hidden="1" x14ac:dyDescent="0.25">
      <c r="A9770" s="24" t="str">
        <f t="shared" si="154"/>
        <v>920010ARCELOR (BERTON SICARD)</v>
      </c>
      <c r="B9770" s="1">
        <v>920010</v>
      </c>
      <c r="C9770" s="1"/>
      <c r="D9770" s="1"/>
      <c r="E9770" s="1" t="s">
        <v>1969</v>
      </c>
      <c r="F9770" s="1" t="s">
        <v>32900</v>
      </c>
      <c r="G9770" s="1" t="s">
        <v>655</v>
      </c>
      <c r="H9770">
        <v>920010</v>
      </c>
      <c r="I9770" s="1" t="s">
        <v>41</v>
      </c>
      <c r="J9770">
        <v>6.5</v>
      </c>
    </row>
    <row r="9771" spans="1:10" hidden="1" x14ac:dyDescent="0.25">
      <c r="A9771" s="24" t="str">
        <f t="shared" si="154"/>
        <v>920017ARCELOR (BERTON SICARD)</v>
      </c>
      <c r="B9771" s="1">
        <v>920017</v>
      </c>
      <c r="C9771" s="1"/>
      <c r="D9771" s="1"/>
      <c r="E9771" s="1" t="s">
        <v>1974</v>
      </c>
      <c r="F9771" s="1" t="s">
        <v>32900</v>
      </c>
      <c r="G9771" s="1" t="s">
        <v>655</v>
      </c>
      <c r="H9771">
        <v>920017</v>
      </c>
      <c r="I9771" s="1" t="s">
        <v>41</v>
      </c>
      <c r="J9771">
        <v>6.5</v>
      </c>
    </row>
    <row r="9772" spans="1:10" hidden="1" x14ac:dyDescent="0.25">
      <c r="A9772" s="24" t="str">
        <f t="shared" si="154"/>
        <v>920023ARCELOR (BERTON SICARD)</v>
      </c>
      <c r="B9772" s="1">
        <v>920023</v>
      </c>
      <c r="C9772" s="1"/>
      <c r="D9772" s="1"/>
      <c r="E9772" s="1" t="s">
        <v>1975</v>
      </c>
      <c r="F9772" s="1" t="s">
        <v>32900</v>
      </c>
      <c r="G9772" s="1" t="s">
        <v>655</v>
      </c>
      <c r="H9772">
        <v>920023</v>
      </c>
      <c r="I9772" s="1" t="s">
        <v>41</v>
      </c>
      <c r="J9772">
        <v>6.5</v>
      </c>
    </row>
    <row r="9773" spans="1:10" hidden="1" x14ac:dyDescent="0.25">
      <c r="A9773" s="24" t="str">
        <f t="shared" si="154"/>
        <v>920220ARCELOR (BERTON SICARD)</v>
      </c>
      <c r="B9773" s="1">
        <v>920220</v>
      </c>
      <c r="C9773" s="1"/>
      <c r="D9773" s="1"/>
      <c r="E9773" s="1" t="s">
        <v>1975</v>
      </c>
      <c r="F9773" s="1" t="s">
        <v>32900</v>
      </c>
      <c r="G9773" s="1" t="s">
        <v>655</v>
      </c>
      <c r="H9773">
        <v>920220</v>
      </c>
      <c r="I9773" s="1" t="s">
        <v>41</v>
      </c>
      <c r="J9773">
        <v>6.5</v>
      </c>
    </row>
    <row r="9774" spans="1:10" hidden="1" x14ac:dyDescent="0.25">
      <c r="A9774" s="24" t="str">
        <f t="shared" si="154"/>
        <v>920222PARCELOR (BERTON SICARD)</v>
      </c>
      <c r="B9774" s="1" t="s">
        <v>1984</v>
      </c>
      <c r="C9774" s="1"/>
      <c r="D9774" s="1"/>
      <c r="E9774" s="1" t="s">
        <v>1985</v>
      </c>
      <c r="F9774" s="1" t="s">
        <v>32900</v>
      </c>
      <c r="G9774" s="1" t="s">
        <v>655</v>
      </c>
      <c r="H9774" t="s">
        <v>1984</v>
      </c>
      <c r="I9774" s="1" t="s">
        <v>41</v>
      </c>
      <c r="J9774">
        <v>6.5</v>
      </c>
    </row>
    <row r="9775" spans="1:10" hidden="1" x14ac:dyDescent="0.25">
      <c r="A9775" s="24" t="str">
        <f t="shared" si="154"/>
        <v>A6015ARCELOR (BERTON SICARD)</v>
      </c>
      <c r="B9775" s="1" t="s">
        <v>2277</v>
      </c>
      <c r="C9775" s="1"/>
      <c r="D9775" s="1"/>
      <c r="E9775" s="1" t="s">
        <v>2278</v>
      </c>
      <c r="F9775" s="1" t="s">
        <v>32900</v>
      </c>
      <c r="G9775" s="1" t="s">
        <v>655</v>
      </c>
      <c r="H9775" t="s">
        <v>2277</v>
      </c>
      <c r="I9775" s="1" t="s">
        <v>41</v>
      </c>
      <c r="J9775">
        <v>1</v>
      </c>
    </row>
    <row r="9776" spans="1:10" hidden="1" x14ac:dyDescent="0.25">
      <c r="A9776" s="24" t="str">
        <f t="shared" si="154"/>
        <v>A6075ARCELOR (BERTON SICARD)</v>
      </c>
      <c r="B9776" s="1" t="s">
        <v>2279</v>
      </c>
      <c r="C9776" s="1"/>
      <c r="D9776" s="1"/>
      <c r="E9776" s="1" t="s">
        <v>2280</v>
      </c>
      <c r="F9776" s="1" t="s">
        <v>32900</v>
      </c>
      <c r="G9776" s="1" t="s">
        <v>655</v>
      </c>
      <c r="H9776" t="s">
        <v>2279</v>
      </c>
      <c r="I9776" s="1" t="s">
        <v>41</v>
      </c>
      <c r="J9776">
        <v>1</v>
      </c>
    </row>
    <row r="9777" spans="1:10" hidden="1" x14ac:dyDescent="0.25">
      <c r="A9777" s="24" t="str">
        <f t="shared" si="154"/>
        <v>P5056ARCELOR (BERTON SICARD)</v>
      </c>
      <c r="B9777" s="1" t="s">
        <v>755</v>
      </c>
      <c r="C9777" s="1"/>
      <c r="D9777" s="1"/>
      <c r="E9777" s="1" t="s">
        <v>756</v>
      </c>
      <c r="F9777" s="1" t="s">
        <v>32900</v>
      </c>
      <c r="G9777" s="1" t="s">
        <v>655</v>
      </c>
      <c r="H9777" t="s">
        <v>755</v>
      </c>
      <c r="I9777" s="1" t="s">
        <v>41</v>
      </c>
      <c r="J9777">
        <v>6.5</v>
      </c>
    </row>
    <row r="9778" spans="1:10" hidden="1" x14ac:dyDescent="0.25">
      <c r="A9778" s="24" t="str">
        <f t="shared" si="154"/>
        <v>P6002ARCELOR (BERTON SICARD)</v>
      </c>
      <c r="B9778" s="1" t="s">
        <v>786</v>
      </c>
      <c r="C9778" s="1"/>
      <c r="D9778" s="1"/>
      <c r="E9778" s="1" t="s">
        <v>787</v>
      </c>
      <c r="F9778" s="1" t="s">
        <v>32900</v>
      </c>
      <c r="G9778" s="1" t="s">
        <v>655</v>
      </c>
      <c r="H9778" t="s">
        <v>786</v>
      </c>
      <c r="I9778" s="1" t="s">
        <v>41</v>
      </c>
      <c r="J9778">
        <v>6.5</v>
      </c>
    </row>
    <row r="9779" spans="1:10" hidden="1" x14ac:dyDescent="0.25">
      <c r="A9779" s="24" t="str">
        <f t="shared" si="154"/>
        <v>TOL1X2C2ARCELOR (BERTON SICARD)</v>
      </c>
      <c r="B9779" s="1" t="s">
        <v>2284</v>
      </c>
      <c r="C9779" s="1"/>
      <c r="D9779" s="1"/>
      <c r="E9779" s="1" t="s">
        <v>2285</v>
      </c>
      <c r="F9779" s="1" t="s">
        <v>32900</v>
      </c>
      <c r="G9779" s="1" t="s">
        <v>655</v>
      </c>
      <c r="H9779" t="s">
        <v>2284</v>
      </c>
      <c r="I9779" s="1" t="s">
        <v>41</v>
      </c>
      <c r="J9779">
        <v>2</v>
      </c>
    </row>
    <row r="9780" spans="1:10" hidden="1" x14ac:dyDescent="0.25">
      <c r="A9780" s="24" t="str">
        <f t="shared" si="154"/>
        <v>TOL1X2R2ARCELOR (BERTON SICARD)</v>
      </c>
      <c r="B9780" s="1" t="s">
        <v>2286</v>
      </c>
      <c r="C9780" s="1"/>
      <c r="D9780" s="1"/>
      <c r="E9780" s="1" t="s">
        <v>2287</v>
      </c>
      <c r="F9780" s="1" t="s">
        <v>32900</v>
      </c>
      <c r="G9780" s="1" t="s">
        <v>655</v>
      </c>
      <c r="H9780" t="s">
        <v>2286</v>
      </c>
      <c r="I9780" s="1" t="s">
        <v>41</v>
      </c>
      <c r="J9780">
        <v>2</v>
      </c>
    </row>
    <row r="9781" spans="1:10" hidden="1" x14ac:dyDescent="0.25">
      <c r="A9781" s="24" t="str">
        <f t="shared" si="154"/>
        <v>90ARCELOR (BERTON SICARD)</v>
      </c>
      <c r="B9781" s="1">
        <v>90</v>
      </c>
      <c r="C9781" s="1"/>
      <c r="D9781" s="1"/>
      <c r="E9781" s="1" t="s">
        <v>894</v>
      </c>
      <c r="F9781" s="1" t="s">
        <v>32900</v>
      </c>
      <c r="G9781" s="1" t="s">
        <v>655</v>
      </c>
      <c r="H9781">
        <v>90</v>
      </c>
      <c r="I9781" s="1" t="s">
        <v>41</v>
      </c>
      <c r="J9781">
        <v>6</v>
      </c>
    </row>
    <row r="9782" spans="1:10" hidden="1" x14ac:dyDescent="0.25">
      <c r="A9782" s="24" t="str">
        <f t="shared" si="154"/>
        <v>102ARCELOR (BERTON SICARD)</v>
      </c>
      <c r="B9782" s="1">
        <v>102</v>
      </c>
      <c r="C9782" s="1"/>
      <c r="D9782" s="1"/>
      <c r="E9782" s="1" t="s">
        <v>895</v>
      </c>
      <c r="F9782" s="1" t="s">
        <v>32900</v>
      </c>
      <c r="G9782" s="1" t="s">
        <v>655</v>
      </c>
      <c r="H9782">
        <v>102</v>
      </c>
      <c r="I9782" s="1" t="s">
        <v>41</v>
      </c>
      <c r="J9782">
        <v>6</v>
      </c>
    </row>
    <row r="9783" spans="1:10" hidden="1" x14ac:dyDescent="0.25">
      <c r="A9783" s="24" t="str">
        <f t="shared" si="154"/>
        <v>107ARCELOR (BERTON SICARD)</v>
      </c>
      <c r="B9783" s="1">
        <v>107</v>
      </c>
      <c r="C9783" s="1"/>
      <c r="D9783" s="1"/>
      <c r="E9783" s="1" t="s">
        <v>898</v>
      </c>
      <c r="F9783" s="1" t="s">
        <v>32900</v>
      </c>
      <c r="G9783" s="1" t="s">
        <v>655</v>
      </c>
      <c r="H9783">
        <v>107</v>
      </c>
      <c r="I9783" s="1" t="s">
        <v>41</v>
      </c>
      <c r="J9783">
        <v>6</v>
      </c>
    </row>
    <row r="9784" spans="1:10" hidden="1" x14ac:dyDescent="0.25">
      <c r="A9784" s="24" t="str">
        <f t="shared" si="154"/>
        <v>115ARCELOR (BERTON SICARD)</v>
      </c>
      <c r="B9784" s="1">
        <v>115</v>
      </c>
      <c r="C9784" s="1"/>
      <c r="D9784" s="1"/>
      <c r="E9784" s="1" t="s">
        <v>902</v>
      </c>
      <c r="F9784" s="1" t="s">
        <v>32900</v>
      </c>
      <c r="G9784" s="1" t="s">
        <v>655</v>
      </c>
      <c r="H9784">
        <v>115</v>
      </c>
      <c r="I9784" s="1" t="s">
        <v>41</v>
      </c>
      <c r="J9784">
        <v>6.5</v>
      </c>
    </row>
    <row r="9785" spans="1:10" hidden="1" x14ac:dyDescent="0.25">
      <c r="A9785" s="24" t="str">
        <f t="shared" si="154"/>
        <v>116ARCELOR (BERTON SICARD)</v>
      </c>
      <c r="B9785" s="1">
        <v>116</v>
      </c>
      <c r="C9785" s="1"/>
      <c r="D9785" s="1"/>
      <c r="E9785" s="1" t="s">
        <v>903</v>
      </c>
      <c r="F9785" s="1" t="s">
        <v>32900</v>
      </c>
      <c r="G9785" s="1" t="s">
        <v>655</v>
      </c>
      <c r="H9785">
        <v>116</v>
      </c>
      <c r="I9785" s="1" t="s">
        <v>41</v>
      </c>
      <c r="J9785">
        <v>6.5</v>
      </c>
    </row>
    <row r="9786" spans="1:10" hidden="1" x14ac:dyDescent="0.25">
      <c r="A9786" s="24" t="str">
        <f t="shared" si="154"/>
        <v>139ARCELOR (BERTON SICARD)</v>
      </c>
      <c r="B9786" s="1">
        <v>139</v>
      </c>
      <c r="C9786" s="1"/>
      <c r="D9786" s="1"/>
      <c r="E9786" s="1" t="s">
        <v>904</v>
      </c>
      <c r="F9786" s="1" t="s">
        <v>32900</v>
      </c>
      <c r="G9786" s="1" t="s">
        <v>655</v>
      </c>
      <c r="H9786">
        <v>139</v>
      </c>
      <c r="I9786" s="1" t="s">
        <v>41</v>
      </c>
      <c r="J9786">
        <v>6</v>
      </c>
    </row>
    <row r="9787" spans="1:10" hidden="1" x14ac:dyDescent="0.25">
      <c r="A9787" s="24" t="str">
        <f t="shared" si="154"/>
        <v>142/80ARCELOR (BERTON SICARD)</v>
      </c>
      <c r="B9787" s="1" t="s">
        <v>910</v>
      </c>
      <c r="C9787" s="1"/>
      <c r="D9787" s="1"/>
      <c r="E9787" s="1" t="s">
        <v>911</v>
      </c>
      <c r="F9787" s="1" t="s">
        <v>32900</v>
      </c>
      <c r="G9787" s="1" t="s">
        <v>655</v>
      </c>
      <c r="H9787" t="s">
        <v>910</v>
      </c>
      <c r="I9787" s="1" t="s">
        <v>41</v>
      </c>
      <c r="J9787">
        <v>6</v>
      </c>
    </row>
    <row r="9788" spans="1:10" hidden="1" x14ac:dyDescent="0.25">
      <c r="A9788" s="24" t="str">
        <f t="shared" si="154"/>
        <v>144/12ARCELOR (BERTON SICARD)</v>
      </c>
      <c r="B9788" s="1" t="s">
        <v>920</v>
      </c>
      <c r="C9788" s="1"/>
      <c r="D9788" s="1"/>
      <c r="E9788" s="1" t="s">
        <v>921</v>
      </c>
      <c r="F9788" s="1" t="s">
        <v>32900</v>
      </c>
      <c r="G9788" s="1" t="s">
        <v>655</v>
      </c>
      <c r="H9788" t="s">
        <v>920</v>
      </c>
      <c r="I9788" s="1" t="s">
        <v>41</v>
      </c>
      <c r="J9788">
        <v>6</v>
      </c>
    </row>
    <row r="9789" spans="1:10" hidden="1" x14ac:dyDescent="0.25">
      <c r="A9789" s="24" t="str">
        <f t="shared" si="154"/>
        <v>144/80ARCELOR (BERTON SICARD)</v>
      </c>
      <c r="B9789" s="1" t="s">
        <v>922</v>
      </c>
      <c r="C9789" s="1"/>
      <c r="D9789" s="1"/>
      <c r="E9789" s="1" t="s">
        <v>923</v>
      </c>
      <c r="F9789" s="1" t="s">
        <v>32900</v>
      </c>
      <c r="G9789" s="1" t="s">
        <v>655</v>
      </c>
      <c r="H9789" t="s">
        <v>922</v>
      </c>
      <c r="I9789" s="1" t="s">
        <v>41</v>
      </c>
      <c r="J9789">
        <v>6</v>
      </c>
    </row>
    <row r="9790" spans="1:10" hidden="1" x14ac:dyDescent="0.25">
      <c r="A9790" s="24" t="str">
        <f t="shared" si="154"/>
        <v>145ARCELOR (BERTON SICARD)</v>
      </c>
      <c r="B9790" s="1">
        <v>145</v>
      </c>
      <c r="C9790" s="1"/>
      <c r="D9790" s="1"/>
      <c r="E9790" s="1" t="s">
        <v>924</v>
      </c>
      <c r="F9790" s="1" t="s">
        <v>32900</v>
      </c>
      <c r="G9790" s="1" t="s">
        <v>655</v>
      </c>
      <c r="H9790">
        <v>145</v>
      </c>
      <c r="I9790" s="1" t="s">
        <v>41</v>
      </c>
      <c r="J9790">
        <v>6</v>
      </c>
    </row>
    <row r="9791" spans="1:10" hidden="1" x14ac:dyDescent="0.25">
      <c r="A9791" s="24" t="str">
        <f t="shared" si="154"/>
        <v>159/FARCELOR (BERTON SICARD)</v>
      </c>
      <c r="B9791" s="1" t="s">
        <v>937</v>
      </c>
      <c r="C9791" s="1"/>
      <c r="D9791" s="1"/>
      <c r="E9791" s="1" t="s">
        <v>938</v>
      </c>
      <c r="F9791" s="1" t="s">
        <v>32900</v>
      </c>
      <c r="G9791" s="1" t="s">
        <v>655</v>
      </c>
      <c r="H9791" t="s">
        <v>937</v>
      </c>
      <c r="I9791" s="1" t="s">
        <v>41</v>
      </c>
      <c r="J9791">
        <v>6</v>
      </c>
    </row>
    <row r="9792" spans="1:10" hidden="1" x14ac:dyDescent="0.25">
      <c r="A9792" s="24" t="str">
        <f t="shared" si="154"/>
        <v>159/MARCELOR (BERTON SICARD)</v>
      </c>
      <c r="B9792" s="1" t="s">
        <v>939</v>
      </c>
      <c r="C9792" s="1"/>
      <c r="D9792" s="1"/>
      <c r="E9792" s="1" t="s">
        <v>940</v>
      </c>
      <c r="F9792" s="1" t="s">
        <v>32900</v>
      </c>
      <c r="G9792" s="1" t="s">
        <v>655</v>
      </c>
      <c r="H9792" t="s">
        <v>939</v>
      </c>
      <c r="I9792" s="1" t="s">
        <v>41</v>
      </c>
      <c r="J9792">
        <v>6</v>
      </c>
    </row>
    <row r="9793" spans="1:10" hidden="1" x14ac:dyDescent="0.25">
      <c r="A9793" s="24" t="str">
        <f t="shared" si="154"/>
        <v>199ARCELOR (BERTON SICARD)</v>
      </c>
      <c r="B9793" s="1">
        <v>199</v>
      </c>
      <c r="C9793" s="1"/>
      <c r="D9793" s="1"/>
      <c r="E9793" s="1" t="s">
        <v>953</v>
      </c>
      <c r="F9793" s="1" t="s">
        <v>32900</v>
      </c>
      <c r="G9793" s="1" t="s">
        <v>655</v>
      </c>
      <c r="H9793">
        <v>199</v>
      </c>
      <c r="I9793" s="1" t="s">
        <v>41</v>
      </c>
      <c r="J9793">
        <v>6</v>
      </c>
    </row>
    <row r="9794" spans="1:10" hidden="1" x14ac:dyDescent="0.25">
      <c r="A9794" s="24" t="str">
        <f t="shared" si="154"/>
        <v>203ARCELOR (BERTON SICARD)</v>
      </c>
      <c r="B9794" s="1">
        <v>203</v>
      </c>
      <c r="C9794" s="1"/>
      <c r="D9794" s="1"/>
      <c r="E9794" s="1" t="s">
        <v>956</v>
      </c>
      <c r="F9794" s="1" t="s">
        <v>32900</v>
      </c>
      <c r="G9794" s="1" t="s">
        <v>655</v>
      </c>
      <c r="H9794">
        <v>203</v>
      </c>
      <c r="I9794" s="1" t="s">
        <v>41</v>
      </c>
      <c r="J9794">
        <v>6</v>
      </c>
    </row>
    <row r="9795" spans="1:10" hidden="1" x14ac:dyDescent="0.25">
      <c r="A9795" s="24" t="str">
        <f t="shared" si="154"/>
        <v>304ARCELOR (BERTON SICARD)</v>
      </c>
      <c r="B9795" s="1">
        <v>304</v>
      </c>
      <c r="C9795" s="1"/>
      <c r="D9795" s="1"/>
      <c r="E9795" s="1" t="s">
        <v>962</v>
      </c>
      <c r="F9795" s="1" t="s">
        <v>32900</v>
      </c>
      <c r="G9795" s="1" t="s">
        <v>655</v>
      </c>
      <c r="H9795">
        <v>304</v>
      </c>
      <c r="I9795" s="1" t="s">
        <v>41</v>
      </c>
      <c r="J9795">
        <v>6</v>
      </c>
    </row>
    <row r="9796" spans="1:10" hidden="1" x14ac:dyDescent="0.25">
      <c r="A9796" s="24" t="str">
        <f t="shared" si="154"/>
        <v>320ARCELOR (BERTON SICARD)</v>
      </c>
      <c r="B9796" s="1">
        <v>320</v>
      </c>
      <c r="C9796" s="1"/>
      <c r="D9796" s="1"/>
      <c r="E9796" s="1" t="s">
        <v>2288</v>
      </c>
      <c r="F9796" s="1" t="s">
        <v>32900</v>
      </c>
      <c r="G9796" s="1" t="s">
        <v>655</v>
      </c>
      <c r="H9796">
        <v>320</v>
      </c>
      <c r="I9796" s="1" t="s">
        <v>41</v>
      </c>
      <c r="J9796">
        <v>1</v>
      </c>
    </row>
    <row r="9797" spans="1:10" hidden="1" x14ac:dyDescent="0.25">
      <c r="A9797" s="24" t="str">
        <f t="shared" si="154"/>
        <v>332ARCELOR (BERTON SICARD)</v>
      </c>
      <c r="B9797" s="1">
        <v>332</v>
      </c>
      <c r="C9797" s="1"/>
      <c r="D9797" s="1"/>
      <c r="E9797" s="1" t="s">
        <v>2292</v>
      </c>
      <c r="F9797" s="1" t="s">
        <v>32900</v>
      </c>
      <c r="G9797" s="1" t="s">
        <v>655</v>
      </c>
      <c r="H9797">
        <v>332</v>
      </c>
      <c r="I9797" s="1" t="s">
        <v>41</v>
      </c>
      <c r="J9797">
        <v>1</v>
      </c>
    </row>
    <row r="9798" spans="1:10" hidden="1" x14ac:dyDescent="0.25">
      <c r="A9798" s="24" t="str">
        <f t="shared" si="154"/>
        <v>341ARCELOR (BERTON SICARD)</v>
      </c>
      <c r="B9798" s="1">
        <v>341</v>
      </c>
      <c r="C9798" s="1"/>
      <c r="D9798" s="1"/>
      <c r="E9798" s="1" t="s">
        <v>2018</v>
      </c>
      <c r="F9798" s="1" t="s">
        <v>32900</v>
      </c>
      <c r="G9798" s="1" t="s">
        <v>655</v>
      </c>
      <c r="H9798">
        <v>341</v>
      </c>
      <c r="I9798" s="1" t="s">
        <v>41</v>
      </c>
      <c r="J9798">
        <v>1</v>
      </c>
    </row>
    <row r="9799" spans="1:10" hidden="1" x14ac:dyDescent="0.25">
      <c r="A9799" s="24" t="str">
        <f t="shared" si="154"/>
        <v>342ARCELOR (BERTON SICARD)</v>
      </c>
      <c r="B9799" s="1">
        <v>342</v>
      </c>
      <c r="C9799" s="1"/>
      <c r="D9799" s="1"/>
      <c r="E9799" s="1" t="s">
        <v>2294</v>
      </c>
      <c r="F9799" s="1" t="s">
        <v>32900</v>
      </c>
      <c r="G9799" s="1" t="s">
        <v>655</v>
      </c>
      <c r="H9799">
        <v>342</v>
      </c>
      <c r="I9799" s="1" t="s">
        <v>41</v>
      </c>
      <c r="J9799">
        <v>1</v>
      </c>
    </row>
    <row r="9800" spans="1:10" hidden="1" x14ac:dyDescent="0.25">
      <c r="A9800" s="24" t="str">
        <f t="shared" si="154"/>
        <v>348ARCELOR (BERTON SICARD)</v>
      </c>
      <c r="B9800" s="1">
        <v>348</v>
      </c>
      <c r="C9800" s="1"/>
      <c r="D9800" s="1"/>
      <c r="E9800" s="1" t="s">
        <v>2298</v>
      </c>
      <c r="F9800" s="1" t="s">
        <v>32900</v>
      </c>
      <c r="G9800" s="1" t="s">
        <v>655</v>
      </c>
      <c r="H9800">
        <v>348</v>
      </c>
      <c r="I9800" s="1" t="s">
        <v>41</v>
      </c>
      <c r="J9800">
        <v>1</v>
      </c>
    </row>
    <row r="9801" spans="1:10" hidden="1" x14ac:dyDescent="0.25">
      <c r="A9801" s="24" t="str">
        <f t="shared" si="154"/>
        <v>361ARCELOR (BERTON SICARD)</v>
      </c>
      <c r="B9801" s="1">
        <v>361</v>
      </c>
      <c r="C9801" s="1"/>
      <c r="D9801" s="1"/>
      <c r="E9801" s="1" t="s">
        <v>2299</v>
      </c>
      <c r="F9801" s="1" t="s">
        <v>32900</v>
      </c>
      <c r="G9801" s="1" t="s">
        <v>655</v>
      </c>
      <c r="H9801">
        <v>361</v>
      </c>
      <c r="I9801" s="1" t="s">
        <v>41</v>
      </c>
      <c r="J9801">
        <v>1</v>
      </c>
    </row>
    <row r="9802" spans="1:10" hidden="1" x14ac:dyDescent="0.25">
      <c r="A9802" s="24" t="str">
        <f t="shared" si="154"/>
        <v>370ARCELOR (BERTON SICARD)</v>
      </c>
      <c r="B9802" s="1">
        <v>370</v>
      </c>
      <c r="C9802" s="1"/>
      <c r="D9802" s="1"/>
      <c r="E9802" s="1" t="s">
        <v>2023</v>
      </c>
      <c r="F9802" s="1" t="s">
        <v>32900</v>
      </c>
      <c r="G9802" s="1" t="s">
        <v>655</v>
      </c>
      <c r="H9802">
        <v>370</v>
      </c>
      <c r="I9802" s="1" t="s">
        <v>41</v>
      </c>
      <c r="J9802">
        <v>1</v>
      </c>
    </row>
    <row r="9803" spans="1:10" hidden="1" x14ac:dyDescent="0.25">
      <c r="A9803" s="24" t="str">
        <f t="shared" si="154"/>
        <v>381ARCELOR (BERTON SICARD)</v>
      </c>
      <c r="B9803" s="1">
        <v>381</v>
      </c>
      <c r="C9803" s="1"/>
      <c r="D9803" s="1"/>
      <c r="E9803" s="1" t="s">
        <v>2024</v>
      </c>
      <c r="F9803" s="1" t="s">
        <v>32900</v>
      </c>
      <c r="G9803" s="1" t="s">
        <v>655</v>
      </c>
      <c r="H9803">
        <v>381</v>
      </c>
      <c r="I9803" s="1" t="s">
        <v>41</v>
      </c>
      <c r="J9803">
        <v>1</v>
      </c>
    </row>
    <row r="9804" spans="1:10" hidden="1" x14ac:dyDescent="0.25">
      <c r="A9804" s="24" t="str">
        <f t="shared" ref="A9804:A9867" si="155">B9804&amp;F9804</f>
        <v>388ARCELOR (BERTON SICARD)</v>
      </c>
      <c r="B9804" s="1">
        <v>388</v>
      </c>
      <c r="C9804" s="1"/>
      <c r="D9804" s="1"/>
      <c r="E9804" s="1" t="s">
        <v>2226</v>
      </c>
      <c r="F9804" s="1" t="s">
        <v>32900</v>
      </c>
      <c r="G9804" s="1" t="s">
        <v>655</v>
      </c>
      <c r="H9804">
        <v>388</v>
      </c>
      <c r="I9804" s="1" t="s">
        <v>41</v>
      </c>
      <c r="J9804">
        <v>1</v>
      </c>
    </row>
    <row r="9805" spans="1:10" hidden="1" x14ac:dyDescent="0.25">
      <c r="A9805" s="24" t="str">
        <f t="shared" si="155"/>
        <v>398ARCELOR (BERTON SICARD)</v>
      </c>
      <c r="B9805" s="1">
        <v>398</v>
      </c>
      <c r="C9805" s="1"/>
      <c r="D9805" s="1"/>
      <c r="E9805" s="1" t="s">
        <v>2301</v>
      </c>
      <c r="F9805" s="1" t="s">
        <v>32900</v>
      </c>
      <c r="G9805" s="1" t="s">
        <v>655</v>
      </c>
      <c r="H9805">
        <v>398</v>
      </c>
      <c r="I9805" s="1" t="s">
        <v>41</v>
      </c>
      <c r="J9805">
        <v>1</v>
      </c>
    </row>
    <row r="9806" spans="1:10" hidden="1" x14ac:dyDescent="0.25">
      <c r="A9806" s="24" t="str">
        <f t="shared" si="155"/>
        <v>511ARCELOR (BERTON SICARD)</v>
      </c>
      <c r="B9806" s="1">
        <v>511</v>
      </c>
      <c r="C9806" s="1"/>
      <c r="D9806" s="1"/>
      <c r="E9806" s="1" t="s">
        <v>2302</v>
      </c>
      <c r="F9806" s="1" t="s">
        <v>32900</v>
      </c>
      <c r="G9806" s="1" t="s">
        <v>655</v>
      </c>
      <c r="H9806">
        <v>511</v>
      </c>
      <c r="I9806" s="1" t="s">
        <v>41</v>
      </c>
      <c r="J9806">
        <v>1</v>
      </c>
    </row>
    <row r="9807" spans="1:10" hidden="1" x14ac:dyDescent="0.25">
      <c r="A9807" s="24" t="str">
        <f t="shared" si="155"/>
        <v>516ARCELOR (BERTON SICARD)</v>
      </c>
      <c r="B9807" s="1">
        <v>516</v>
      </c>
      <c r="C9807" s="1"/>
      <c r="D9807" s="1"/>
      <c r="E9807" s="1" t="s">
        <v>2303</v>
      </c>
      <c r="F9807" s="1" t="s">
        <v>32900</v>
      </c>
      <c r="G9807" s="1" t="s">
        <v>655</v>
      </c>
      <c r="H9807">
        <v>516</v>
      </c>
      <c r="I9807" s="1" t="s">
        <v>41</v>
      </c>
      <c r="J9807">
        <v>2</v>
      </c>
    </row>
    <row r="9808" spans="1:10" hidden="1" x14ac:dyDescent="0.25">
      <c r="A9808" s="24" t="str">
        <f t="shared" si="155"/>
        <v>518ARCELOR (BERTON SICARD)</v>
      </c>
      <c r="B9808" s="1">
        <v>518</v>
      </c>
      <c r="C9808" s="1"/>
      <c r="D9808" s="1"/>
      <c r="E9808" s="1" t="s">
        <v>1005</v>
      </c>
      <c r="F9808" s="1" t="s">
        <v>32900</v>
      </c>
      <c r="G9808" s="1" t="s">
        <v>655</v>
      </c>
      <c r="H9808">
        <v>518</v>
      </c>
      <c r="I9808" s="1" t="s">
        <v>41</v>
      </c>
      <c r="J9808">
        <v>6.5</v>
      </c>
    </row>
    <row r="9809" spans="1:10" hidden="1" x14ac:dyDescent="0.25">
      <c r="A9809" s="24" t="str">
        <f t="shared" si="155"/>
        <v>518/2ARCELOR (BERTON SICARD)</v>
      </c>
      <c r="B9809" s="1" t="s">
        <v>1006</v>
      </c>
      <c r="C9809" s="1"/>
      <c r="D9809" s="1"/>
      <c r="E9809" s="1" t="s">
        <v>1007</v>
      </c>
      <c r="F9809" s="1" t="s">
        <v>32900</v>
      </c>
      <c r="G9809" s="1" t="s">
        <v>655</v>
      </c>
      <c r="H9809" t="s">
        <v>1006</v>
      </c>
      <c r="I9809" s="1" t="s">
        <v>41</v>
      </c>
      <c r="J9809">
        <v>2.6</v>
      </c>
    </row>
    <row r="9810" spans="1:10" hidden="1" x14ac:dyDescent="0.25">
      <c r="A9810" s="24" t="str">
        <f t="shared" si="155"/>
        <v>520ARCELOR (BERTON SICARD)</v>
      </c>
      <c r="B9810" s="1">
        <v>520</v>
      </c>
      <c r="C9810" s="1"/>
      <c r="D9810" s="1"/>
      <c r="E9810" s="1" t="s">
        <v>1009</v>
      </c>
      <c r="F9810" s="1" t="s">
        <v>32900</v>
      </c>
      <c r="G9810" s="1" t="s">
        <v>655</v>
      </c>
      <c r="H9810">
        <v>520</v>
      </c>
      <c r="I9810" s="1" t="s">
        <v>41</v>
      </c>
      <c r="J9810">
        <v>1</v>
      </c>
    </row>
    <row r="9811" spans="1:10" hidden="1" x14ac:dyDescent="0.25">
      <c r="A9811" s="24" t="str">
        <f t="shared" si="155"/>
        <v>530ARCELOR (BERTON SICARD)</v>
      </c>
      <c r="B9811" s="1">
        <v>530</v>
      </c>
      <c r="C9811" s="1"/>
      <c r="D9811" s="1"/>
      <c r="E9811" s="1" t="s">
        <v>2304</v>
      </c>
      <c r="F9811" s="1" t="s">
        <v>32900</v>
      </c>
      <c r="G9811" s="1" t="s">
        <v>655</v>
      </c>
      <c r="H9811">
        <v>530</v>
      </c>
      <c r="I9811" s="1" t="s">
        <v>41</v>
      </c>
      <c r="J9811">
        <v>1</v>
      </c>
    </row>
    <row r="9812" spans="1:10" hidden="1" x14ac:dyDescent="0.25">
      <c r="A9812" s="24" t="str">
        <f t="shared" si="155"/>
        <v>543IARCELOR (BERTON SICARD)</v>
      </c>
      <c r="B9812" s="1" t="s">
        <v>1027</v>
      </c>
      <c r="C9812" s="1"/>
      <c r="D9812" s="1"/>
      <c r="E9812" s="1" t="s">
        <v>1028</v>
      </c>
      <c r="F9812" s="1" t="s">
        <v>32900</v>
      </c>
      <c r="G9812" s="1" t="s">
        <v>655</v>
      </c>
      <c r="H9812" t="s">
        <v>1027</v>
      </c>
      <c r="I9812" s="1" t="s">
        <v>41</v>
      </c>
      <c r="J9812">
        <v>6.5</v>
      </c>
    </row>
    <row r="9813" spans="1:10" hidden="1" x14ac:dyDescent="0.25">
      <c r="A9813" s="24" t="str">
        <f t="shared" si="155"/>
        <v>543I/4ARCELOR (BERTON SICARD)</v>
      </c>
      <c r="B9813" s="1" t="s">
        <v>1029</v>
      </c>
      <c r="C9813" s="1"/>
      <c r="D9813" s="1"/>
      <c r="E9813" s="1" t="s">
        <v>1028</v>
      </c>
      <c r="F9813" s="1" t="s">
        <v>32900</v>
      </c>
      <c r="G9813" s="1" t="s">
        <v>655</v>
      </c>
      <c r="H9813" t="s">
        <v>1029</v>
      </c>
      <c r="I9813" s="1" t="s">
        <v>41</v>
      </c>
      <c r="J9813">
        <v>4.5</v>
      </c>
    </row>
    <row r="9814" spans="1:10" hidden="1" x14ac:dyDescent="0.25">
      <c r="A9814" s="24" t="str">
        <f t="shared" si="155"/>
        <v>558ARCELOR (BERTON SICARD)</v>
      </c>
      <c r="B9814" s="1">
        <v>558</v>
      </c>
      <c r="C9814" s="1"/>
      <c r="D9814" s="1"/>
      <c r="E9814" s="1" t="s">
        <v>2227</v>
      </c>
      <c r="F9814" s="1" t="s">
        <v>32900</v>
      </c>
      <c r="G9814" s="1" t="s">
        <v>655</v>
      </c>
      <c r="H9814">
        <v>558</v>
      </c>
      <c r="I9814" s="1" t="s">
        <v>41</v>
      </c>
      <c r="J9814">
        <v>1</v>
      </c>
    </row>
    <row r="9815" spans="1:10" hidden="1" x14ac:dyDescent="0.25">
      <c r="A9815" s="24" t="str">
        <f t="shared" si="155"/>
        <v>558MOARCELOR (BERTON SICARD)</v>
      </c>
      <c r="B9815" s="1" t="s">
        <v>2228</v>
      </c>
      <c r="C9815" s="1"/>
      <c r="D9815" s="1"/>
      <c r="E9815" s="1" t="s">
        <v>2229</v>
      </c>
      <c r="F9815" s="1" t="s">
        <v>32900</v>
      </c>
      <c r="G9815" s="1" t="s">
        <v>655</v>
      </c>
      <c r="H9815" t="s">
        <v>2228</v>
      </c>
      <c r="I9815" s="1" t="s">
        <v>41</v>
      </c>
      <c r="J9815">
        <v>1</v>
      </c>
    </row>
    <row r="9816" spans="1:10" hidden="1" x14ac:dyDescent="0.25">
      <c r="A9816" s="24" t="str">
        <f t="shared" si="155"/>
        <v>561ARCELOR (BERTON SICARD)</v>
      </c>
      <c r="B9816" s="1">
        <v>561</v>
      </c>
      <c r="C9816" s="1"/>
      <c r="D9816" s="1"/>
      <c r="E9816" s="1" t="s">
        <v>2306</v>
      </c>
      <c r="F9816" s="1" t="s">
        <v>32900</v>
      </c>
      <c r="G9816" s="1" t="s">
        <v>655</v>
      </c>
      <c r="H9816">
        <v>561</v>
      </c>
      <c r="I9816" s="1" t="s">
        <v>41</v>
      </c>
      <c r="J9816">
        <v>1</v>
      </c>
    </row>
    <row r="9817" spans="1:10" hidden="1" x14ac:dyDescent="0.25">
      <c r="A9817" s="24" t="str">
        <f t="shared" si="155"/>
        <v>563ARCELOR (BERTON SICARD)</v>
      </c>
      <c r="B9817" s="1">
        <v>563</v>
      </c>
      <c r="C9817" s="1"/>
      <c r="D9817" s="1"/>
      <c r="E9817" s="1" t="s">
        <v>2307</v>
      </c>
      <c r="F9817" s="1" t="s">
        <v>32900</v>
      </c>
      <c r="G9817" s="1" t="s">
        <v>655</v>
      </c>
      <c r="H9817">
        <v>563</v>
      </c>
      <c r="I9817" s="1" t="s">
        <v>41</v>
      </c>
      <c r="J9817">
        <v>2</v>
      </c>
    </row>
    <row r="9818" spans="1:10" hidden="1" x14ac:dyDescent="0.25">
      <c r="A9818" s="24" t="str">
        <f t="shared" si="155"/>
        <v>564ARCELOR (BERTON SICARD)</v>
      </c>
      <c r="B9818" s="1">
        <v>564</v>
      </c>
      <c r="C9818" s="1"/>
      <c r="D9818" s="1"/>
      <c r="E9818" s="1" t="s">
        <v>2231</v>
      </c>
      <c r="F9818" s="1" t="s">
        <v>32900</v>
      </c>
      <c r="G9818" s="1" t="s">
        <v>655</v>
      </c>
      <c r="H9818">
        <v>564</v>
      </c>
      <c r="I9818" s="1" t="s">
        <v>41</v>
      </c>
      <c r="J9818">
        <v>2</v>
      </c>
    </row>
    <row r="9819" spans="1:10" hidden="1" x14ac:dyDescent="0.25">
      <c r="A9819" s="24" t="str">
        <f t="shared" si="155"/>
        <v>565ARCELOR (BERTON SICARD)</v>
      </c>
      <c r="B9819" s="1">
        <v>565</v>
      </c>
      <c r="C9819" s="1"/>
      <c r="D9819" s="1"/>
      <c r="E9819" s="1" t="s">
        <v>2232</v>
      </c>
      <c r="F9819" s="1" t="s">
        <v>32900</v>
      </c>
      <c r="G9819" s="1" t="s">
        <v>655</v>
      </c>
      <c r="H9819">
        <v>565</v>
      </c>
      <c r="I9819" s="1" t="s">
        <v>41</v>
      </c>
      <c r="J9819">
        <v>2</v>
      </c>
    </row>
    <row r="9820" spans="1:10" hidden="1" x14ac:dyDescent="0.25">
      <c r="A9820" s="24" t="str">
        <f t="shared" si="155"/>
        <v>575/4ARCELOR (BERTON SICARD)</v>
      </c>
      <c r="B9820" s="1" t="s">
        <v>1036</v>
      </c>
      <c r="C9820" s="1"/>
      <c r="D9820" s="1"/>
      <c r="E9820" s="1" t="s">
        <v>1037</v>
      </c>
      <c r="F9820" s="1" t="s">
        <v>32900</v>
      </c>
      <c r="G9820" s="1" t="s">
        <v>655</v>
      </c>
      <c r="H9820" t="s">
        <v>1036</v>
      </c>
      <c r="I9820" s="1" t="s">
        <v>41</v>
      </c>
      <c r="J9820">
        <v>4</v>
      </c>
    </row>
    <row r="9821" spans="1:10" hidden="1" x14ac:dyDescent="0.25">
      <c r="A9821" s="24" t="str">
        <f t="shared" si="155"/>
        <v>587ARCELOR (BERTON SICARD)</v>
      </c>
      <c r="B9821" s="1">
        <v>587</v>
      </c>
      <c r="C9821" s="1"/>
      <c r="D9821" s="1"/>
      <c r="E9821" s="1" t="s">
        <v>2235</v>
      </c>
      <c r="F9821" s="1" t="s">
        <v>32900</v>
      </c>
      <c r="G9821" s="1" t="s">
        <v>655</v>
      </c>
      <c r="H9821">
        <v>587</v>
      </c>
      <c r="I9821" s="1" t="s">
        <v>41</v>
      </c>
      <c r="J9821">
        <v>2</v>
      </c>
    </row>
    <row r="9822" spans="1:10" hidden="1" x14ac:dyDescent="0.25">
      <c r="A9822" s="24" t="str">
        <f t="shared" si="155"/>
        <v>615/P1ARCELOR (BERTON SICARD)</v>
      </c>
      <c r="B9822" s="1" t="s">
        <v>1061</v>
      </c>
      <c r="C9822" s="1"/>
      <c r="D9822" s="1"/>
      <c r="E9822" s="1" t="s">
        <v>1062</v>
      </c>
      <c r="F9822" s="1" t="s">
        <v>32900</v>
      </c>
      <c r="G9822" s="1" t="s">
        <v>655</v>
      </c>
      <c r="H9822" t="s">
        <v>1061</v>
      </c>
      <c r="I9822" s="1" t="s">
        <v>41</v>
      </c>
      <c r="J9822">
        <v>1</v>
      </c>
    </row>
    <row r="9823" spans="1:10" hidden="1" x14ac:dyDescent="0.25">
      <c r="A9823" s="24" t="str">
        <f t="shared" si="155"/>
        <v>615/P2ARCELOR (BERTON SICARD)</v>
      </c>
      <c r="B9823" s="1" t="s">
        <v>1063</v>
      </c>
      <c r="C9823" s="1"/>
      <c r="D9823" s="1"/>
      <c r="E9823" s="1" t="s">
        <v>1064</v>
      </c>
      <c r="F9823" s="1" t="s">
        <v>32900</v>
      </c>
      <c r="G9823" s="1" t="s">
        <v>655</v>
      </c>
      <c r="H9823" t="s">
        <v>1063</v>
      </c>
      <c r="I9823" s="1" t="s">
        <v>41</v>
      </c>
      <c r="J9823">
        <v>1</v>
      </c>
    </row>
    <row r="9824" spans="1:10" hidden="1" x14ac:dyDescent="0.25">
      <c r="A9824" s="24" t="str">
        <f t="shared" si="155"/>
        <v>615/P3ARCELOR (BERTON SICARD)</v>
      </c>
      <c r="B9824" s="1" t="s">
        <v>1065</v>
      </c>
      <c r="C9824" s="1"/>
      <c r="D9824" s="1"/>
      <c r="E9824" s="1" t="s">
        <v>1066</v>
      </c>
      <c r="F9824" s="1" t="s">
        <v>32900</v>
      </c>
      <c r="G9824" s="1" t="s">
        <v>655</v>
      </c>
      <c r="H9824" t="s">
        <v>1065</v>
      </c>
      <c r="I9824" s="1" t="s">
        <v>41</v>
      </c>
      <c r="J9824">
        <v>1</v>
      </c>
    </row>
    <row r="9825" spans="1:10" hidden="1" x14ac:dyDescent="0.25">
      <c r="A9825" s="24" t="str">
        <f t="shared" si="155"/>
        <v>615/P4ARCELOR (BERTON SICARD)</v>
      </c>
      <c r="B9825" s="1" t="s">
        <v>1067</v>
      </c>
      <c r="C9825" s="1"/>
      <c r="D9825" s="1"/>
      <c r="E9825" s="1" t="s">
        <v>1068</v>
      </c>
      <c r="F9825" s="1" t="s">
        <v>32900</v>
      </c>
      <c r="G9825" s="1" t="s">
        <v>655</v>
      </c>
      <c r="H9825" t="s">
        <v>1067</v>
      </c>
      <c r="I9825" s="1" t="s">
        <v>41</v>
      </c>
      <c r="J9825">
        <v>1</v>
      </c>
    </row>
    <row r="9826" spans="1:10" hidden="1" x14ac:dyDescent="0.25">
      <c r="A9826" s="24" t="str">
        <f t="shared" si="155"/>
        <v>615/P5ARCELOR (BERTON SICARD)</v>
      </c>
      <c r="B9826" s="1" t="s">
        <v>1069</v>
      </c>
      <c r="C9826" s="1"/>
      <c r="D9826" s="1"/>
      <c r="E9826" s="1" t="s">
        <v>1070</v>
      </c>
      <c r="F9826" s="1" t="s">
        <v>32900</v>
      </c>
      <c r="G9826" s="1" t="s">
        <v>655</v>
      </c>
      <c r="H9826" t="s">
        <v>1069</v>
      </c>
      <c r="I9826" s="1" t="s">
        <v>41</v>
      </c>
      <c r="J9826">
        <v>1</v>
      </c>
    </row>
    <row r="9827" spans="1:10" hidden="1" x14ac:dyDescent="0.25">
      <c r="A9827" s="24" t="str">
        <f t="shared" si="155"/>
        <v>621/P1ARCELOR (BERTON SICARD)</v>
      </c>
      <c r="B9827" s="1" t="s">
        <v>1078</v>
      </c>
      <c r="C9827" s="1"/>
      <c r="D9827" s="1"/>
      <c r="E9827" s="1" t="s">
        <v>1062</v>
      </c>
      <c r="F9827" s="1" t="s">
        <v>32900</v>
      </c>
      <c r="G9827" s="1" t="s">
        <v>655</v>
      </c>
      <c r="H9827" t="s">
        <v>1078</v>
      </c>
      <c r="I9827" s="1" t="s">
        <v>41</v>
      </c>
      <c r="J9827">
        <v>1</v>
      </c>
    </row>
    <row r="9828" spans="1:10" hidden="1" x14ac:dyDescent="0.25">
      <c r="A9828" s="24" t="str">
        <f t="shared" si="155"/>
        <v>621/P2ARCELOR (BERTON SICARD)</v>
      </c>
      <c r="B9828" s="1" t="s">
        <v>1079</v>
      </c>
      <c r="C9828" s="1"/>
      <c r="D9828" s="1"/>
      <c r="E9828" s="1" t="s">
        <v>1064</v>
      </c>
      <c r="F9828" s="1" t="s">
        <v>32900</v>
      </c>
      <c r="G9828" s="1" t="s">
        <v>655</v>
      </c>
      <c r="H9828" t="s">
        <v>1079</v>
      </c>
      <c r="I9828" s="1" t="s">
        <v>41</v>
      </c>
      <c r="J9828">
        <v>1</v>
      </c>
    </row>
    <row r="9829" spans="1:10" hidden="1" x14ac:dyDescent="0.25">
      <c r="A9829" s="24" t="str">
        <f t="shared" si="155"/>
        <v>621/P3ARCELOR (BERTON SICARD)</v>
      </c>
      <c r="B9829" s="1" t="s">
        <v>1080</v>
      </c>
      <c r="C9829" s="1"/>
      <c r="D9829" s="1"/>
      <c r="E9829" s="1" t="s">
        <v>1066</v>
      </c>
      <c r="F9829" s="1" t="s">
        <v>32900</v>
      </c>
      <c r="G9829" s="1" t="s">
        <v>655</v>
      </c>
      <c r="H9829" t="s">
        <v>1080</v>
      </c>
      <c r="I9829" s="1" t="s">
        <v>41</v>
      </c>
      <c r="J9829">
        <v>1</v>
      </c>
    </row>
    <row r="9830" spans="1:10" hidden="1" x14ac:dyDescent="0.25">
      <c r="A9830" s="24" t="str">
        <f t="shared" si="155"/>
        <v>621/P4ARCELOR (BERTON SICARD)</v>
      </c>
      <c r="B9830" s="1" t="s">
        <v>1081</v>
      </c>
      <c r="C9830" s="1"/>
      <c r="D9830" s="1"/>
      <c r="E9830" s="1" t="s">
        <v>1068</v>
      </c>
      <c r="F9830" s="1" t="s">
        <v>32900</v>
      </c>
      <c r="G9830" s="1" t="s">
        <v>655</v>
      </c>
      <c r="H9830" t="s">
        <v>1081</v>
      </c>
      <c r="I9830" s="1" t="s">
        <v>41</v>
      </c>
      <c r="J9830">
        <v>1</v>
      </c>
    </row>
    <row r="9831" spans="1:10" hidden="1" x14ac:dyDescent="0.25">
      <c r="A9831" s="24" t="str">
        <f t="shared" si="155"/>
        <v>631ARCELOR (BERTON SICARD)</v>
      </c>
      <c r="B9831" s="1">
        <v>631</v>
      </c>
      <c r="C9831" s="1"/>
      <c r="D9831" s="1"/>
      <c r="E9831" s="1" t="s">
        <v>1007</v>
      </c>
      <c r="F9831" s="1" t="s">
        <v>32900</v>
      </c>
      <c r="G9831" s="1" t="s">
        <v>655</v>
      </c>
      <c r="H9831">
        <v>631</v>
      </c>
      <c r="I9831" s="1" t="s">
        <v>41</v>
      </c>
      <c r="J9831">
        <v>6.5</v>
      </c>
    </row>
    <row r="9832" spans="1:10" hidden="1" x14ac:dyDescent="0.25">
      <c r="A9832" s="24" t="str">
        <f t="shared" si="155"/>
        <v>631/2ARCELOR (BERTON SICARD)</v>
      </c>
      <c r="B9832" s="1" t="s">
        <v>1097</v>
      </c>
      <c r="C9832" s="1"/>
      <c r="D9832" s="1"/>
      <c r="E9832" s="1" t="s">
        <v>1007</v>
      </c>
      <c r="F9832" s="1" t="s">
        <v>32900</v>
      </c>
      <c r="G9832" s="1" t="s">
        <v>655</v>
      </c>
      <c r="H9832" t="s">
        <v>1097</v>
      </c>
      <c r="I9832" s="1" t="s">
        <v>41</v>
      </c>
      <c r="J9832">
        <v>2.6</v>
      </c>
    </row>
    <row r="9833" spans="1:10" hidden="1" x14ac:dyDescent="0.25">
      <c r="A9833" s="24" t="str">
        <f t="shared" si="155"/>
        <v>638/AARCELOR (BERTON SICARD)</v>
      </c>
      <c r="B9833" s="1" t="s">
        <v>2240</v>
      </c>
      <c r="C9833" s="1"/>
      <c r="D9833" s="1"/>
      <c r="E9833" s="1" t="s">
        <v>2241</v>
      </c>
      <c r="F9833" s="1" t="s">
        <v>32900</v>
      </c>
      <c r="G9833" s="1" t="s">
        <v>655</v>
      </c>
      <c r="H9833" t="s">
        <v>2240</v>
      </c>
      <c r="I9833" s="1" t="s">
        <v>41</v>
      </c>
      <c r="J9833">
        <v>1</v>
      </c>
    </row>
    <row r="9834" spans="1:10" hidden="1" x14ac:dyDescent="0.25">
      <c r="A9834" s="24" t="str">
        <f t="shared" si="155"/>
        <v>638/CARCELOR (BERTON SICARD)</v>
      </c>
      <c r="B9834" s="1" t="s">
        <v>2242</v>
      </c>
      <c r="C9834" s="1"/>
      <c r="D9834" s="1"/>
      <c r="E9834" s="1" t="s">
        <v>2243</v>
      </c>
      <c r="F9834" s="1" t="s">
        <v>32900</v>
      </c>
      <c r="G9834" s="1" t="s">
        <v>655</v>
      </c>
      <c r="H9834" t="s">
        <v>2242</v>
      </c>
      <c r="I9834" s="1" t="s">
        <v>41</v>
      </c>
      <c r="J9834">
        <v>1</v>
      </c>
    </row>
    <row r="9835" spans="1:10" hidden="1" x14ac:dyDescent="0.25">
      <c r="A9835" s="24" t="str">
        <f t="shared" si="155"/>
        <v>638/DARCELOR (BERTON SICARD)</v>
      </c>
      <c r="B9835" s="1" t="s">
        <v>2244</v>
      </c>
      <c r="C9835" s="1"/>
      <c r="D9835" s="1"/>
      <c r="E9835" s="1" t="s">
        <v>2245</v>
      </c>
      <c r="F9835" s="1" t="s">
        <v>32900</v>
      </c>
      <c r="G9835" s="1" t="s">
        <v>655</v>
      </c>
      <c r="H9835" t="s">
        <v>2244</v>
      </c>
      <c r="I9835" s="1" t="s">
        <v>41</v>
      </c>
      <c r="J9835">
        <v>1</v>
      </c>
    </row>
    <row r="9836" spans="1:10" hidden="1" x14ac:dyDescent="0.25">
      <c r="A9836" s="24" t="str">
        <f t="shared" si="155"/>
        <v>689ARCELOR (BERTON SICARD)</v>
      </c>
      <c r="B9836" s="1">
        <v>689</v>
      </c>
      <c r="C9836" s="1"/>
      <c r="D9836" s="1"/>
      <c r="E9836" s="1" t="s">
        <v>2320</v>
      </c>
      <c r="F9836" s="1" t="s">
        <v>32900</v>
      </c>
      <c r="G9836" s="1" t="s">
        <v>655</v>
      </c>
      <c r="H9836">
        <v>689</v>
      </c>
      <c r="I9836" s="1" t="s">
        <v>41</v>
      </c>
      <c r="J9836">
        <v>1</v>
      </c>
    </row>
    <row r="9837" spans="1:10" hidden="1" x14ac:dyDescent="0.25">
      <c r="A9837" s="24" t="str">
        <f t="shared" si="155"/>
        <v>1250ARCELOR (BERTON SICARD)</v>
      </c>
      <c r="B9837" s="1">
        <v>1250</v>
      </c>
      <c r="C9837" s="1"/>
      <c r="D9837" s="1"/>
      <c r="E9837" s="1" t="s">
        <v>2248</v>
      </c>
      <c r="F9837" s="1" t="s">
        <v>32900</v>
      </c>
      <c r="G9837" s="1" t="s">
        <v>655</v>
      </c>
      <c r="H9837">
        <v>1250</v>
      </c>
      <c r="I9837" s="1" t="s">
        <v>41</v>
      </c>
      <c r="J9837">
        <v>1</v>
      </c>
    </row>
    <row r="9838" spans="1:10" hidden="1" x14ac:dyDescent="0.25">
      <c r="A9838" s="24" t="str">
        <f t="shared" si="155"/>
        <v>1251ARCELOR (BERTON SICARD)</v>
      </c>
      <c r="B9838" s="1">
        <v>1251</v>
      </c>
      <c r="C9838" s="1"/>
      <c r="D9838" s="1"/>
      <c r="E9838" s="1" t="s">
        <v>2249</v>
      </c>
      <c r="F9838" s="1" t="s">
        <v>32900</v>
      </c>
      <c r="G9838" s="1" t="s">
        <v>655</v>
      </c>
      <c r="H9838">
        <v>1251</v>
      </c>
      <c r="I9838" s="1" t="s">
        <v>41</v>
      </c>
      <c r="J9838">
        <v>1</v>
      </c>
    </row>
    <row r="9839" spans="1:10" hidden="1" x14ac:dyDescent="0.25">
      <c r="A9839" s="24" t="str">
        <f t="shared" si="155"/>
        <v>1253ARCELOR (BERTON SICARD)</v>
      </c>
      <c r="B9839" s="1">
        <v>1253</v>
      </c>
      <c r="C9839" s="1"/>
      <c r="D9839" s="1"/>
      <c r="E9839" s="1" t="s">
        <v>1126</v>
      </c>
      <c r="F9839" s="1" t="s">
        <v>32900</v>
      </c>
      <c r="G9839" s="1" t="s">
        <v>655</v>
      </c>
      <c r="H9839">
        <v>1253</v>
      </c>
      <c r="I9839" s="1" t="s">
        <v>41</v>
      </c>
      <c r="J9839">
        <v>1</v>
      </c>
    </row>
    <row r="9840" spans="1:10" hidden="1" x14ac:dyDescent="0.25">
      <c r="A9840" s="24" t="str">
        <f t="shared" si="155"/>
        <v>1425THARCELOR (BERTON SICARD)</v>
      </c>
      <c r="B9840" s="1" t="s">
        <v>1127</v>
      </c>
      <c r="C9840" s="1"/>
      <c r="D9840" s="1"/>
      <c r="E9840" s="1" t="s">
        <v>1128</v>
      </c>
      <c r="F9840" s="1" t="s">
        <v>32900</v>
      </c>
      <c r="G9840" s="1" t="s">
        <v>655</v>
      </c>
      <c r="H9840" t="s">
        <v>1127</v>
      </c>
      <c r="I9840" s="1" t="s">
        <v>41</v>
      </c>
      <c r="J9840">
        <v>6.5</v>
      </c>
    </row>
    <row r="9841" spans="1:10" hidden="1" x14ac:dyDescent="0.25">
      <c r="A9841" s="24" t="str">
        <f t="shared" si="155"/>
        <v>1611ARCELOR (BERTON SICARD)</v>
      </c>
      <c r="B9841" s="1">
        <v>1611</v>
      </c>
      <c r="C9841" s="1"/>
      <c r="D9841" s="1"/>
      <c r="E9841" s="1" t="s">
        <v>2030</v>
      </c>
      <c r="F9841" s="1" t="s">
        <v>32900</v>
      </c>
      <c r="G9841" s="1" t="s">
        <v>655</v>
      </c>
      <c r="H9841">
        <v>1611</v>
      </c>
      <c r="I9841" s="1" t="s">
        <v>41</v>
      </c>
      <c r="J9841">
        <v>1</v>
      </c>
    </row>
    <row r="9842" spans="1:10" hidden="1" x14ac:dyDescent="0.25">
      <c r="A9842" s="24" t="str">
        <f t="shared" si="155"/>
        <v>1627ARCELOR (BERTON SICARD)</v>
      </c>
      <c r="B9842" s="1">
        <v>1627</v>
      </c>
      <c r="C9842" s="1"/>
      <c r="D9842" s="1"/>
      <c r="E9842" s="1" t="s">
        <v>2034</v>
      </c>
      <c r="F9842" s="1" t="s">
        <v>32900</v>
      </c>
      <c r="G9842" s="1" t="s">
        <v>655</v>
      </c>
      <c r="H9842">
        <v>1627</v>
      </c>
      <c r="I9842" s="1" t="s">
        <v>41</v>
      </c>
      <c r="J9842">
        <v>1</v>
      </c>
    </row>
    <row r="9843" spans="1:10" hidden="1" x14ac:dyDescent="0.25">
      <c r="A9843" s="24" t="str">
        <f t="shared" si="155"/>
        <v>1628ARCELOR (BERTON SICARD)</v>
      </c>
      <c r="B9843" s="1">
        <v>1628</v>
      </c>
      <c r="C9843" s="1"/>
      <c r="D9843" s="1"/>
      <c r="E9843" s="1" t="s">
        <v>2035</v>
      </c>
      <c r="F9843" s="1" t="s">
        <v>32900</v>
      </c>
      <c r="G9843" s="1" t="s">
        <v>655</v>
      </c>
      <c r="H9843">
        <v>1628</v>
      </c>
      <c r="I9843" s="1" t="s">
        <v>41</v>
      </c>
      <c r="J9843">
        <v>1</v>
      </c>
    </row>
    <row r="9844" spans="1:10" hidden="1" x14ac:dyDescent="0.25">
      <c r="A9844" s="24" t="str">
        <f t="shared" si="155"/>
        <v>1629ARCELOR (BERTON SICARD)</v>
      </c>
      <c r="B9844" s="1">
        <v>1629</v>
      </c>
      <c r="C9844" s="1"/>
      <c r="D9844" s="1"/>
      <c r="E9844" s="1" t="s">
        <v>2036</v>
      </c>
      <c r="F9844" s="1" t="s">
        <v>32900</v>
      </c>
      <c r="G9844" s="1" t="s">
        <v>655</v>
      </c>
      <c r="H9844">
        <v>1629</v>
      </c>
      <c r="I9844" s="1" t="s">
        <v>41</v>
      </c>
      <c r="J9844">
        <v>1</v>
      </c>
    </row>
    <row r="9845" spans="1:10" hidden="1" x14ac:dyDescent="0.25">
      <c r="A9845" s="24" t="str">
        <f t="shared" si="155"/>
        <v>1638AARCELOR (BERTON SICARD)</v>
      </c>
      <c r="B9845" s="1" t="s">
        <v>2321</v>
      </c>
      <c r="C9845" s="1"/>
      <c r="D9845" s="1"/>
      <c r="E9845" s="1" t="s">
        <v>2322</v>
      </c>
      <c r="F9845" s="1" t="s">
        <v>32900</v>
      </c>
      <c r="G9845" s="1" t="s">
        <v>655</v>
      </c>
      <c r="H9845" t="s">
        <v>2321</v>
      </c>
      <c r="I9845" s="1" t="s">
        <v>41</v>
      </c>
      <c r="J9845">
        <v>2</v>
      </c>
    </row>
    <row r="9846" spans="1:10" hidden="1" x14ac:dyDescent="0.25">
      <c r="A9846" s="24" t="str">
        <f t="shared" si="155"/>
        <v>1705ARCELOR (BERTON SICARD)</v>
      </c>
      <c r="B9846" s="1">
        <v>1705</v>
      </c>
      <c r="C9846" s="1"/>
      <c r="D9846" s="1"/>
      <c r="E9846" s="1" t="s">
        <v>2040</v>
      </c>
      <c r="F9846" s="1" t="s">
        <v>32900</v>
      </c>
      <c r="G9846" s="1" t="s">
        <v>655</v>
      </c>
      <c r="H9846">
        <v>1705</v>
      </c>
      <c r="I9846" s="1" t="s">
        <v>41</v>
      </c>
      <c r="J9846">
        <v>1</v>
      </c>
    </row>
    <row r="9847" spans="1:10" hidden="1" x14ac:dyDescent="0.25">
      <c r="A9847" s="24" t="str">
        <f t="shared" si="155"/>
        <v>1800ARCELOR (BERTON SICARD)</v>
      </c>
      <c r="B9847" s="1">
        <v>1800</v>
      </c>
      <c r="C9847" s="1"/>
      <c r="D9847" s="1"/>
      <c r="E9847" s="1" t="s">
        <v>2050</v>
      </c>
      <c r="F9847" s="1" t="s">
        <v>32900</v>
      </c>
      <c r="G9847" s="1" t="s">
        <v>655</v>
      </c>
      <c r="H9847">
        <v>1800</v>
      </c>
      <c r="I9847" s="1" t="s">
        <v>41</v>
      </c>
      <c r="J9847">
        <v>1</v>
      </c>
    </row>
    <row r="9848" spans="1:10" hidden="1" x14ac:dyDescent="0.25">
      <c r="A9848" s="24" t="str">
        <f t="shared" si="155"/>
        <v>1801ARCELOR (BERTON SICARD)</v>
      </c>
      <c r="B9848" s="1">
        <v>1801</v>
      </c>
      <c r="C9848" s="1"/>
      <c r="D9848" s="1"/>
      <c r="E9848" s="1" t="s">
        <v>2051</v>
      </c>
      <c r="F9848" s="1" t="s">
        <v>32900</v>
      </c>
      <c r="G9848" s="1" t="s">
        <v>655</v>
      </c>
      <c r="H9848">
        <v>1801</v>
      </c>
      <c r="I9848" s="1" t="s">
        <v>41</v>
      </c>
      <c r="J9848">
        <v>1</v>
      </c>
    </row>
    <row r="9849" spans="1:10" hidden="1" x14ac:dyDescent="0.25">
      <c r="A9849" s="24" t="str">
        <f t="shared" si="155"/>
        <v>1827ARCELOR (BERTON SICARD)</v>
      </c>
      <c r="B9849" s="1">
        <v>1827</v>
      </c>
      <c r="C9849" s="1"/>
      <c r="D9849" s="1"/>
      <c r="E9849" s="1" t="s">
        <v>1131</v>
      </c>
      <c r="F9849" s="1" t="s">
        <v>32900</v>
      </c>
      <c r="G9849" s="1" t="s">
        <v>655</v>
      </c>
      <c r="H9849">
        <v>1827</v>
      </c>
      <c r="I9849" s="1" t="s">
        <v>41</v>
      </c>
      <c r="J9849">
        <v>1</v>
      </c>
    </row>
    <row r="9850" spans="1:10" hidden="1" x14ac:dyDescent="0.25">
      <c r="A9850" s="24" t="str">
        <f t="shared" si="155"/>
        <v>1871ARCELOR (BERTON SICARD)</v>
      </c>
      <c r="B9850" s="1">
        <v>1871</v>
      </c>
      <c r="C9850" s="1"/>
      <c r="D9850" s="1"/>
      <c r="E9850" s="1" t="s">
        <v>2062</v>
      </c>
      <c r="F9850" s="1" t="s">
        <v>32900</v>
      </c>
      <c r="G9850" s="1" t="s">
        <v>655</v>
      </c>
      <c r="H9850">
        <v>1871</v>
      </c>
      <c r="I9850" s="1" t="s">
        <v>41</v>
      </c>
      <c r="J9850">
        <v>1</v>
      </c>
    </row>
    <row r="9851" spans="1:10" hidden="1" x14ac:dyDescent="0.25">
      <c r="A9851" s="24" t="str">
        <f t="shared" si="155"/>
        <v>1876ARCELOR (BERTON SICARD)</v>
      </c>
      <c r="B9851" s="1">
        <v>1876</v>
      </c>
      <c r="C9851" s="1"/>
      <c r="D9851" s="1"/>
      <c r="E9851" s="1" t="s">
        <v>2064</v>
      </c>
      <c r="F9851" s="1" t="s">
        <v>32900</v>
      </c>
      <c r="G9851" s="1" t="s">
        <v>655</v>
      </c>
      <c r="H9851">
        <v>1876</v>
      </c>
      <c r="I9851" s="1" t="s">
        <v>41</v>
      </c>
      <c r="J9851">
        <v>1</v>
      </c>
    </row>
    <row r="9852" spans="1:10" hidden="1" x14ac:dyDescent="0.25">
      <c r="A9852" s="24" t="str">
        <f t="shared" si="155"/>
        <v>5438ARCELOR (BERTON SICARD)</v>
      </c>
      <c r="B9852" s="1">
        <v>5438</v>
      </c>
      <c r="C9852" s="1"/>
      <c r="D9852" s="1"/>
      <c r="E9852" s="1" t="s">
        <v>894</v>
      </c>
      <c r="F9852" s="1" t="s">
        <v>32900</v>
      </c>
      <c r="G9852" s="1" t="s">
        <v>655</v>
      </c>
      <c r="H9852">
        <v>5438</v>
      </c>
      <c r="I9852" s="1" t="s">
        <v>41</v>
      </c>
      <c r="J9852">
        <v>6</v>
      </c>
    </row>
    <row r="9853" spans="1:10" hidden="1" x14ac:dyDescent="0.25">
      <c r="A9853" s="24" t="str">
        <f t="shared" si="155"/>
        <v>5523ARCELOR (BERTON SICARD)</v>
      </c>
      <c r="B9853" s="1">
        <v>5523</v>
      </c>
      <c r="C9853" s="1"/>
      <c r="D9853" s="1"/>
      <c r="E9853" s="1" t="s">
        <v>1257</v>
      </c>
      <c r="F9853" s="1" t="s">
        <v>32900</v>
      </c>
      <c r="G9853" s="1" t="s">
        <v>655</v>
      </c>
      <c r="H9853">
        <v>5523</v>
      </c>
      <c r="I9853" s="1" t="s">
        <v>41</v>
      </c>
      <c r="J9853">
        <v>6.5</v>
      </c>
    </row>
    <row r="9854" spans="1:10" hidden="1" x14ac:dyDescent="0.25">
      <c r="A9854" s="24" t="str">
        <f t="shared" si="155"/>
        <v>5672ARCELOR (BERTON SICARD)</v>
      </c>
      <c r="B9854" s="1">
        <v>5672</v>
      </c>
      <c r="C9854" s="1"/>
      <c r="D9854" s="1"/>
      <c r="E9854" s="1" t="s">
        <v>1262</v>
      </c>
      <c r="F9854" s="1" t="s">
        <v>32900</v>
      </c>
      <c r="G9854" s="1" t="s">
        <v>655</v>
      </c>
      <c r="H9854">
        <v>5672</v>
      </c>
      <c r="I9854" s="1" t="s">
        <v>41</v>
      </c>
      <c r="J9854">
        <v>1</v>
      </c>
    </row>
    <row r="9855" spans="1:10" hidden="1" x14ac:dyDescent="0.25">
      <c r="A9855" s="24" t="str">
        <f t="shared" si="155"/>
        <v>5773ARCELOR (BERTON SICARD)</v>
      </c>
      <c r="B9855" s="1">
        <v>5773</v>
      </c>
      <c r="C9855" s="1"/>
      <c r="D9855" s="1"/>
      <c r="E9855" s="1" t="s">
        <v>2070</v>
      </c>
      <c r="F9855" s="1" t="s">
        <v>32900</v>
      </c>
      <c r="G9855" s="1" t="s">
        <v>655</v>
      </c>
      <c r="H9855">
        <v>5773</v>
      </c>
      <c r="I9855" s="1" t="s">
        <v>41</v>
      </c>
      <c r="J9855">
        <v>1</v>
      </c>
    </row>
    <row r="9856" spans="1:10" hidden="1" x14ac:dyDescent="0.25">
      <c r="A9856" s="24" t="str">
        <f t="shared" si="155"/>
        <v>5827ARCELOR (BERTON SICARD)</v>
      </c>
      <c r="B9856" s="1">
        <v>5827</v>
      </c>
      <c r="C9856" s="1"/>
      <c r="D9856" s="1"/>
      <c r="E9856" s="1" t="s">
        <v>2072</v>
      </c>
      <c r="F9856" s="1" t="s">
        <v>32900</v>
      </c>
      <c r="G9856" s="1" t="s">
        <v>655</v>
      </c>
      <c r="H9856">
        <v>5827</v>
      </c>
      <c r="I9856" s="1" t="s">
        <v>41</v>
      </c>
      <c r="J9856">
        <v>1</v>
      </c>
    </row>
    <row r="9857" spans="1:10" hidden="1" x14ac:dyDescent="0.25">
      <c r="A9857" s="24" t="str">
        <f t="shared" si="155"/>
        <v>5830ARCELOR (BERTON SICARD)</v>
      </c>
      <c r="B9857" s="1">
        <v>5830</v>
      </c>
      <c r="C9857" s="1"/>
      <c r="D9857" s="1"/>
      <c r="E9857" s="1" t="s">
        <v>2074</v>
      </c>
      <c r="F9857" s="1" t="s">
        <v>32900</v>
      </c>
      <c r="G9857" s="1" t="s">
        <v>655</v>
      </c>
      <c r="H9857">
        <v>5830</v>
      </c>
      <c r="I9857" s="1" t="s">
        <v>41</v>
      </c>
      <c r="J9857">
        <v>1</v>
      </c>
    </row>
    <row r="9858" spans="1:10" hidden="1" x14ac:dyDescent="0.25">
      <c r="A9858" s="24" t="str">
        <f t="shared" si="155"/>
        <v>5832ARCELOR (BERTON SICARD)</v>
      </c>
      <c r="B9858" s="1">
        <v>5832</v>
      </c>
      <c r="C9858" s="1"/>
      <c r="D9858" s="1"/>
      <c r="E9858" s="1" t="s">
        <v>2076</v>
      </c>
      <c r="F9858" s="1" t="s">
        <v>32900</v>
      </c>
      <c r="G9858" s="1" t="s">
        <v>655</v>
      </c>
      <c r="H9858">
        <v>5832</v>
      </c>
      <c r="I9858" s="1" t="s">
        <v>41</v>
      </c>
      <c r="J9858">
        <v>1</v>
      </c>
    </row>
    <row r="9859" spans="1:10" hidden="1" x14ac:dyDescent="0.25">
      <c r="A9859" s="24" t="str">
        <f t="shared" si="155"/>
        <v>5837ARCELOR (BERTON SICARD)</v>
      </c>
      <c r="B9859" s="1">
        <v>5837</v>
      </c>
      <c r="C9859" s="1"/>
      <c r="D9859" s="1"/>
      <c r="E9859" s="1" t="s">
        <v>2077</v>
      </c>
      <c r="F9859" s="1" t="s">
        <v>32900</v>
      </c>
      <c r="G9859" s="1" t="s">
        <v>655</v>
      </c>
      <c r="H9859">
        <v>5837</v>
      </c>
      <c r="I9859" s="1" t="s">
        <v>41</v>
      </c>
      <c r="J9859">
        <v>1</v>
      </c>
    </row>
    <row r="9860" spans="1:10" hidden="1" x14ac:dyDescent="0.25">
      <c r="A9860" s="24" t="str">
        <f t="shared" si="155"/>
        <v>5843ARCELOR (BERTON SICARD)</v>
      </c>
      <c r="B9860" s="1">
        <v>5843</v>
      </c>
      <c r="C9860" s="1"/>
      <c r="D9860" s="1"/>
      <c r="E9860" s="1" t="s">
        <v>2326</v>
      </c>
      <c r="F9860" s="1" t="s">
        <v>32900</v>
      </c>
      <c r="G9860" s="1" t="s">
        <v>655</v>
      </c>
      <c r="H9860">
        <v>5843</v>
      </c>
      <c r="I9860" s="1" t="s">
        <v>41</v>
      </c>
      <c r="J9860">
        <v>1</v>
      </c>
    </row>
    <row r="9861" spans="1:10" hidden="1" x14ac:dyDescent="0.25">
      <c r="A9861" s="24" t="str">
        <f t="shared" si="155"/>
        <v>5874PARCELOR (BERTON SICARD)</v>
      </c>
      <c r="B9861" s="1" t="s">
        <v>2089</v>
      </c>
      <c r="C9861" s="1"/>
      <c r="D9861" s="1"/>
      <c r="E9861" s="1" t="s">
        <v>2090</v>
      </c>
      <c r="F9861" s="1" t="s">
        <v>32900</v>
      </c>
      <c r="G9861" s="1" t="s">
        <v>655</v>
      </c>
      <c r="H9861" t="s">
        <v>2089</v>
      </c>
      <c r="I9861" s="1" t="s">
        <v>41</v>
      </c>
      <c r="J9861">
        <v>1</v>
      </c>
    </row>
    <row r="9862" spans="1:10" hidden="1" x14ac:dyDescent="0.25">
      <c r="A9862" s="24" t="str">
        <f t="shared" si="155"/>
        <v>5875NARCELOR (BERTON SICARD)</v>
      </c>
      <c r="B9862" s="1" t="s">
        <v>2091</v>
      </c>
      <c r="C9862" s="1"/>
      <c r="D9862" s="1"/>
      <c r="E9862" s="1" t="s">
        <v>2092</v>
      </c>
      <c r="F9862" s="1" t="s">
        <v>32900</v>
      </c>
      <c r="G9862" s="1" t="s">
        <v>655</v>
      </c>
      <c r="H9862" t="s">
        <v>2091</v>
      </c>
      <c r="I9862" s="1" t="s">
        <v>41</v>
      </c>
      <c r="J9862">
        <v>1</v>
      </c>
    </row>
    <row r="9863" spans="1:10" hidden="1" x14ac:dyDescent="0.25">
      <c r="A9863" s="24" t="str">
        <f t="shared" si="155"/>
        <v>5881PARCELOR (BERTON SICARD)</v>
      </c>
      <c r="B9863" s="1" t="s">
        <v>2328</v>
      </c>
      <c r="C9863" s="1"/>
      <c r="D9863" s="1"/>
      <c r="E9863" s="1" t="s">
        <v>2329</v>
      </c>
      <c r="F9863" s="1" t="s">
        <v>32900</v>
      </c>
      <c r="G9863" s="1" t="s">
        <v>655</v>
      </c>
      <c r="H9863" t="s">
        <v>2328</v>
      </c>
      <c r="I9863" s="1" t="s">
        <v>41</v>
      </c>
      <c r="J9863">
        <v>1</v>
      </c>
    </row>
    <row r="9864" spans="1:10" hidden="1" x14ac:dyDescent="0.25">
      <c r="A9864" s="24" t="str">
        <f t="shared" si="155"/>
        <v>5894NARCELOR (BERTON SICARD)</v>
      </c>
      <c r="B9864" s="1" t="s">
        <v>2099</v>
      </c>
      <c r="C9864" s="1"/>
      <c r="D9864" s="1"/>
      <c r="E9864" s="1" t="s">
        <v>2100</v>
      </c>
      <c r="F9864" s="1" t="s">
        <v>32900</v>
      </c>
      <c r="G9864" s="1" t="s">
        <v>655</v>
      </c>
      <c r="H9864" t="s">
        <v>2099</v>
      </c>
      <c r="I9864" s="1" t="s">
        <v>41</v>
      </c>
      <c r="J9864">
        <v>1</v>
      </c>
    </row>
    <row r="9865" spans="1:10" hidden="1" x14ac:dyDescent="0.25">
      <c r="A9865" s="24" t="str">
        <f t="shared" si="155"/>
        <v>5902ARCELOR (BERTON SICARD)</v>
      </c>
      <c r="B9865" s="1">
        <v>5902</v>
      </c>
      <c r="C9865" s="1"/>
      <c r="D9865" s="1"/>
      <c r="E9865" s="1" t="s">
        <v>1268</v>
      </c>
      <c r="F9865" s="1" t="s">
        <v>32900</v>
      </c>
      <c r="G9865" s="1" t="s">
        <v>655</v>
      </c>
      <c r="H9865">
        <v>5902</v>
      </c>
      <c r="I9865" s="1" t="s">
        <v>41</v>
      </c>
      <c r="J9865">
        <v>6.5</v>
      </c>
    </row>
    <row r="9866" spans="1:10" hidden="1" x14ac:dyDescent="0.25">
      <c r="A9866" s="24" t="str">
        <f t="shared" si="155"/>
        <v>5940ARCELOR (BERTON SICARD)</v>
      </c>
      <c r="B9866" s="1">
        <v>5940</v>
      </c>
      <c r="C9866" s="1"/>
      <c r="D9866" s="1"/>
      <c r="E9866" s="1" t="s">
        <v>1283</v>
      </c>
      <c r="F9866" s="1" t="s">
        <v>32900</v>
      </c>
      <c r="G9866" s="1" t="s">
        <v>655</v>
      </c>
      <c r="H9866">
        <v>5940</v>
      </c>
      <c r="I9866" s="1" t="s">
        <v>41</v>
      </c>
      <c r="J9866">
        <v>6</v>
      </c>
    </row>
    <row r="9867" spans="1:10" hidden="1" x14ac:dyDescent="0.25">
      <c r="A9867" s="24" t="str">
        <f t="shared" si="155"/>
        <v>6591NARCELOR (BERTON SICARD)</v>
      </c>
      <c r="B9867" s="1" t="s">
        <v>2333</v>
      </c>
      <c r="C9867" s="1"/>
      <c r="D9867" s="1"/>
      <c r="E9867" s="1" t="s">
        <v>2334</v>
      </c>
      <c r="F9867" s="1" t="s">
        <v>32900</v>
      </c>
      <c r="G9867" s="1" t="s">
        <v>655</v>
      </c>
      <c r="H9867" t="s">
        <v>2333</v>
      </c>
      <c r="I9867" s="1" t="s">
        <v>41</v>
      </c>
      <c r="J9867">
        <v>1</v>
      </c>
    </row>
    <row r="9868" spans="1:10" hidden="1" x14ac:dyDescent="0.25">
      <c r="A9868" s="24" t="str">
        <f t="shared" ref="A9868:A9931" si="156">B9868&amp;F9868</f>
        <v>6592ARCELOR (BERTON SICARD)</v>
      </c>
      <c r="B9868" s="1">
        <v>6592</v>
      </c>
      <c r="C9868" s="1"/>
      <c r="D9868" s="1"/>
      <c r="E9868" s="1" t="s">
        <v>2335</v>
      </c>
      <c r="F9868" s="1" t="s">
        <v>32900</v>
      </c>
      <c r="G9868" s="1" t="s">
        <v>655</v>
      </c>
      <c r="H9868">
        <v>6592</v>
      </c>
      <c r="I9868" s="1" t="s">
        <v>41</v>
      </c>
      <c r="J9868">
        <v>1</v>
      </c>
    </row>
    <row r="9869" spans="1:10" hidden="1" x14ac:dyDescent="0.25">
      <c r="A9869" s="24" t="str">
        <f t="shared" si="156"/>
        <v>6600/4ARCELOR (BERTON SICARD)</v>
      </c>
      <c r="B9869" s="1" t="s">
        <v>1295</v>
      </c>
      <c r="C9869" s="1"/>
      <c r="D9869" s="1"/>
      <c r="E9869" s="1" t="s">
        <v>1296</v>
      </c>
      <c r="F9869" s="1" t="s">
        <v>32900</v>
      </c>
      <c r="G9869" s="1" t="s">
        <v>655</v>
      </c>
      <c r="H9869" t="s">
        <v>1295</v>
      </c>
      <c r="I9869" s="1" t="s">
        <v>41</v>
      </c>
      <c r="J9869">
        <v>4.5999999999999996</v>
      </c>
    </row>
    <row r="9870" spans="1:10" hidden="1" x14ac:dyDescent="0.25">
      <c r="A9870" s="24" t="str">
        <f t="shared" si="156"/>
        <v>6627/4ARCELOR (BERTON SICARD)</v>
      </c>
      <c r="B9870" s="1" t="s">
        <v>1316</v>
      </c>
      <c r="C9870" s="1"/>
      <c r="D9870" s="1"/>
      <c r="E9870" s="1" t="s">
        <v>1317</v>
      </c>
      <c r="F9870" s="1" t="s">
        <v>32900</v>
      </c>
      <c r="G9870" s="1" t="s">
        <v>655</v>
      </c>
      <c r="H9870" t="s">
        <v>1316</v>
      </c>
      <c r="I9870" s="1" t="s">
        <v>41</v>
      </c>
      <c r="J9870">
        <v>4.5999999999999996</v>
      </c>
    </row>
    <row r="9871" spans="1:10" hidden="1" x14ac:dyDescent="0.25">
      <c r="A9871" s="24" t="str">
        <f t="shared" si="156"/>
        <v>6960ARCELOR (BERTON SICARD)</v>
      </c>
      <c r="B9871" s="1">
        <v>6960</v>
      </c>
      <c r="C9871" s="1"/>
      <c r="D9871" s="1"/>
      <c r="E9871" s="1" t="s">
        <v>1335</v>
      </c>
      <c r="F9871" s="1" t="s">
        <v>32900</v>
      </c>
      <c r="G9871" s="1" t="s">
        <v>655</v>
      </c>
      <c r="H9871">
        <v>6960</v>
      </c>
      <c r="I9871" s="1" t="s">
        <v>41</v>
      </c>
      <c r="J9871">
        <v>6.5</v>
      </c>
    </row>
    <row r="9872" spans="1:10" hidden="1" x14ac:dyDescent="0.25">
      <c r="A9872" s="24" t="str">
        <f t="shared" si="156"/>
        <v>6963ARCELOR (BERTON SICARD)</v>
      </c>
      <c r="B9872" s="1">
        <v>6963</v>
      </c>
      <c r="C9872" s="1"/>
      <c r="D9872" s="1"/>
      <c r="E9872" s="1" t="s">
        <v>1336</v>
      </c>
      <c r="F9872" s="1" t="s">
        <v>32900</v>
      </c>
      <c r="G9872" s="1" t="s">
        <v>655</v>
      </c>
      <c r="H9872">
        <v>6963</v>
      </c>
      <c r="I9872" s="1" t="s">
        <v>41</v>
      </c>
      <c r="J9872">
        <v>6.5</v>
      </c>
    </row>
    <row r="9873" spans="1:10" hidden="1" x14ac:dyDescent="0.25">
      <c r="A9873" s="24" t="str">
        <f t="shared" si="156"/>
        <v>7076ARCELOR (BERTON SICARD)</v>
      </c>
      <c r="B9873" s="1">
        <v>7076</v>
      </c>
      <c r="C9873" s="1"/>
      <c r="D9873" s="1"/>
      <c r="E9873" s="1" t="s">
        <v>1364</v>
      </c>
      <c r="F9873" s="1" t="s">
        <v>32900</v>
      </c>
      <c r="G9873" s="1" t="s">
        <v>655</v>
      </c>
      <c r="H9873">
        <v>7076</v>
      </c>
      <c r="I9873" s="1" t="s">
        <v>41</v>
      </c>
      <c r="J9873">
        <v>1</v>
      </c>
    </row>
    <row r="9874" spans="1:10" hidden="1" x14ac:dyDescent="0.25">
      <c r="A9874" s="24" t="str">
        <f t="shared" si="156"/>
        <v>7651ARCELOR (BERTON SICARD)</v>
      </c>
      <c r="B9874" s="1">
        <v>7651</v>
      </c>
      <c r="C9874" s="1"/>
      <c r="D9874" s="1"/>
      <c r="E9874" s="1" t="s">
        <v>1467</v>
      </c>
      <c r="F9874" s="1" t="s">
        <v>32900</v>
      </c>
      <c r="G9874" s="1" t="s">
        <v>655</v>
      </c>
      <c r="H9874">
        <v>7651</v>
      </c>
      <c r="I9874" s="1" t="s">
        <v>41</v>
      </c>
      <c r="J9874">
        <v>6.5</v>
      </c>
    </row>
    <row r="9875" spans="1:10" hidden="1" x14ac:dyDescent="0.25">
      <c r="A9875" s="24" t="str">
        <f t="shared" si="156"/>
        <v>7703ARCELOR (BERTON SICARD)</v>
      </c>
      <c r="B9875" s="1">
        <v>7703</v>
      </c>
      <c r="C9875" s="1"/>
      <c r="D9875" s="1"/>
      <c r="E9875" s="1" t="s">
        <v>2342</v>
      </c>
      <c r="F9875" s="1" t="s">
        <v>32900</v>
      </c>
      <c r="G9875" s="1" t="s">
        <v>655</v>
      </c>
      <c r="H9875">
        <v>7703</v>
      </c>
      <c r="I9875" s="1" t="s">
        <v>41</v>
      </c>
      <c r="J9875">
        <v>10</v>
      </c>
    </row>
    <row r="9876" spans="1:10" hidden="1" x14ac:dyDescent="0.25">
      <c r="A9876" s="24" t="str">
        <f t="shared" si="156"/>
        <v>7751ARCELOR (BERTON SICARD)</v>
      </c>
      <c r="B9876" s="1">
        <v>7751</v>
      </c>
      <c r="C9876" s="1"/>
      <c r="D9876" s="1"/>
      <c r="E9876" s="1" t="s">
        <v>2259</v>
      </c>
      <c r="F9876" s="1" t="s">
        <v>32900</v>
      </c>
      <c r="G9876" s="1" t="s">
        <v>655</v>
      </c>
      <c r="H9876">
        <v>7751</v>
      </c>
      <c r="I9876" s="1" t="s">
        <v>41</v>
      </c>
      <c r="J9876">
        <v>1</v>
      </c>
    </row>
    <row r="9877" spans="1:10" hidden="1" x14ac:dyDescent="0.25">
      <c r="A9877" s="24" t="str">
        <f t="shared" si="156"/>
        <v>7826ARCELOR (BERTON SICARD)</v>
      </c>
      <c r="B9877" s="1">
        <v>7826</v>
      </c>
      <c r="C9877" s="1"/>
      <c r="D9877" s="1"/>
      <c r="E9877" s="1" t="s">
        <v>1521</v>
      </c>
      <c r="F9877" s="1" t="s">
        <v>32900</v>
      </c>
      <c r="G9877" s="1" t="s">
        <v>655</v>
      </c>
      <c r="H9877">
        <v>7826</v>
      </c>
      <c r="I9877" s="1" t="s">
        <v>41</v>
      </c>
      <c r="J9877">
        <v>6.5</v>
      </c>
    </row>
    <row r="9878" spans="1:10" hidden="1" x14ac:dyDescent="0.25">
      <c r="A9878" s="24" t="str">
        <f t="shared" si="156"/>
        <v>8526ARCELOR (BERTON SICARD)</v>
      </c>
      <c r="B9878" s="1">
        <v>8526</v>
      </c>
      <c r="C9878" s="1"/>
      <c r="D9878" s="1"/>
      <c r="E9878" s="1" t="s">
        <v>1579</v>
      </c>
      <c r="F9878" s="1" t="s">
        <v>32900</v>
      </c>
      <c r="G9878" s="1" t="s">
        <v>655</v>
      </c>
      <c r="H9878">
        <v>8526</v>
      </c>
      <c r="I9878" s="1" t="s">
        <v>41</v>
      </c>
      <c r="J9878">
        <v>6.5</v>
      </c>
    </row>
    <row r="9879" spans="1:10" hidden="1" x14ac:dyDescent="0.25">
      <c r="A9879" s="24" t="str">
        <f t="shared" si="156"/>
        <v>9295THARCELOR (BERTON SICARD)</v>
      </c>
      <c r="B9879" s="1" t="s">
        <v>1639</v>
      </c>
      <c r="C9879" s="1"/>
      <c r="D9879" s="1"/>
      <c r="E9879" s="1" t="s">
        <v>1640</v>
      </c>
      <c r="F9879" s="1" t="s">
        <v>32900</v>
      </c>
      <c r="G9879" s="1" t="s">
        <v>655</v>
      </c>
      <c r="H9879" t="s">
        <v>1639</v>
      </c>
      <c r="I9879" s="1" t="s">
        <v>41</v>
      </c>
      <c r="J9879">
        <v>6.5</v>
      </c>
    </row>
    <row r="9880" spans="1:10" hidden="1" x14ac:dyDescent="0.25">
      <c r="A9880" s="24" t="str">
        <f t="shared" si="156"/>
        <v>9808ARCELOR (BERTON SICARD)</v>
      </c>
      <c r="B9880" s="1">
        <v>9808</v>
      </c>
      <c r="C9880" s="1"/>
      <c r="D9880" s="1"/>
      <c r="E9880" s="1" t="s">
        <v>2130</v>
      </c>
      <c r="F9880" s="1" t="s">
        <v>32900</v>
      </c>
      <c r="G9880" s="1" t="s">
        <v>655</v>
      </c>
      <c r="H9880">
        <v>9808</v>
      </c>
      <c r="I9880" s="1" t="s">
        <v>41</v>
      </c>
      <c r="J9880">
        <v>1</v>
      </c>
    </row>
    <row r="9881" spans="1:10" hidden="1" x14ac:dyDescent="0.25">
      <c r="A9881" s="24" t="str">
        <f t="shared" si="156"/>
        <v>9917ARCELOR (BERTON SICARD)</v>
      </c>
      <c r="B9881" s="1">
        <v>9917</v>
      </c>
      <c r="C9881" s="1"/>
      <c r="D9881" s="1"/>
      <c r="E9881" s="1" t="s">
        <v>2138</v>
      </c>
      <c r="F9881" s="1" t="s">
        <v>32900</v>
      </c>
      <c r="G9881" s="1" t="s">
        <v>655</v>
      </c>
      <c r="H9881">
        <v>9917</v>
      </c>
      <c r="I9881" s="1" t="s">
        <v>41</v>
      </c>
      <c r="J9881">
        <v>1</v>
      </c>
    </row>
    <row r="9882" spans="1:10" hidden="1" x14ac:dyDescent="0.25">
      <c r="A9882" s="24" t="str">
        <f t="shared" si="156"/>
        <v>9920ARCELOR (BERTON SICARD)</v>
      </c>
      <c r="B9882" s="1">
        <v>9920</v>
      </c>
      <c r="C9882" s="1"/>
      <c r="D9882" s="1"/>
      <c r="E9882" s="1" t="s">
        <v>2140</v>
      </c>
      <c r="F9882" s="1" t="s">
        <v>32900</v>
      </c>
      <c r="G9882" s="1" t="s">
        <v>655</v>
      </c>
      <c r="H9882">
        <v>9920</v>
      </c>
      <c r="I9882" s="1" t="s">
        <v>41</v>
      </c>
      <c r="J9882">
        <v>1</v>
      </c>
    </row>
    <row r="9883" spans="1:10" hidden="1" x14ac:dyDescent="0.25">
      <c r="A9883" s="24" t="str">
        <f t="shared" si="156"/>
        <v>9922ARCELOR (BERTON SICARD)</v>
      </c>
      <c r="B9883" s="1">
        <v>9922</v>
      </c>
      <c r="C9883" s="1"/>
      <c r="D9883" s="1"/>
      <c r="E9883" s="1" t="s">
        <v>2130</v>
      </c>
      <c r="F9883" s="1" t="s">
        <v>32900</v>
      </c>
      <c r="G9883" s="1" t="s">
        <v>655</v>
      </c>
      <c r="H9883">
        <v>9922</v>
      </c>
      <c r="I9883" s="1" t="s">
        <v>41</v>
      </c>
      <c r="J9883">
        <v>1</v>
      </c>
    </row>
    <row r="9884" spans="1:10" hidden="1" x14ac:dyDescent="0.25">
      <c r="A9884" s="24" t="str">
        <f t="shared" si="156"/>
        <v>9924ARCELOR (BERTON SICARD)</v>
      </c>
      <c r="B9884" s="1">
        <v>9924</v>
      </c>
      <c r="C9884" s="1"/>
      <c r="D9884" s="1"/>
      <c r="E9884" s="1" t="s">
        <v>2143</v>
      </c>
      <c r="F9884" s="1" t="s">
        <v>32900</v>
      </c>
      <c r="G9884" s="1" t="s">
        <v>655</v>
      </c>
      <c r="H9884">
        <v>9924</v>
      </c>
      <c r="I9884" s="1" t="s">
        <v>41</v>
      </c>
      <c r="J9884">
        <v>1</v>
      </c>
    </row>
    <row r="9885" spans="1:10" hidden="1" x14ac:dyDescent="0.25">
      <c r="A9885" s="24" t="str">
        <f t="shared" si="156"/>
        <v>9928ARCELOR (BERTON SICARD)</v>
      </c>
      <c r="B9885" s="1">
        <v>9928</v>
      </c>
      <c r="C9885" s="1"/>
      <c r="D9885" s="1"/>
      <c r="E9885" s="1" t="s">
        <v>2144</v>
      </c>
      <c r="F9885" s="1" t="s">
        <v>32900</v>
      </c>
      <c r="G9885" s="1" t="s">
        <v>655</v>
      </c>
      <c r="H9885">
        <v>9928</v>
      </c>
      <c r="I9885" s="1" t="s">
        <v>41</v>
      </c>
      <c r="J9885">
        <v>1</v>
      </c>
    </row>
    <row r="9886" spans="1:10" hidden="1" x14ac:dyDescent="0.25">
      <c r="A9886" s="24" t="str">
        <f t="shared" si="156"/>
        <v>9938ARCELOR (BERTON SICARD)</v>
      </c>
      <c r="B9886" s="1">
        <v>9938</v>
      </c>
      <c r="C9886" s="1"/>
      <c r="D9886" s="1"/>
      <c r="E9886" s="1" t="s">
        <v>2149</v>
      </c>
      <c r="F9886" s="1" t="s">
        <v>32900</v>
      </c>
      <c r="G9886" s="1" t="s">
        <v>655</v>
      </c>
      <c r="H9886">
        <v>9938</v>
      </c>
      <c r="I9886" s="1" t="s">
        <v>41</v>
      </c>
      <c r="J9886">
        <v>1</v>
      </c>
    </row>
    <row r="9887" spans="1:10" hidden="1" x14ac:dyDescent="0.25">
      <c r="A9887" s="24" t="str">
        <f t="shared" si="156"/>
        <v>160004ARCELOR (BERTON SICARD)</v>
      </c>
      <c r="B9887" s="1">
        <v>160004</v>
      </c>
      <c r="C9887" s="1"/>
      <c r="D9887" s="1"/>
      <c r="E9887" s="1" t="s">
        <v>2370</v>
      </c>
      <c r="F9887" s="1" t="s">
        <v>32900</v>
      </c>
      <c r="G9887" s="1" t="s">
        <v>655</v>
      </c>
      <c r="H9887">
        <v>160004</v>
      </c>
      <c r="I9887" s="1" t="s">
        <v>41</v>
      </c>
      <c r="J9887">
        <v>1</v>
      </c>
    </row>
    <row r="9888" spans="1:10" hidden="1" x14ac:dyDescent="0.25">
      <c r="A9888" s="24" t="str">
        <f t="shared" si="156"/>
        <v>420007ARCELOR (BERTON SICARD)</v>
      </c>
      <c r="B9888" s="1">
        <v>420007</v>
      </c>
      <c r="C9888" s="1"/>
      <c r="D9888" s="1"/>
      <c r="E9888" s="1" t="s">
        <v>1784</v>
      </c>
      <c r="F9888" s="1" t="s">
        <v>32900</v>
      </c>
      <c r="G9888" s="1" t="s">
        <v>655</v>
      </c>
      <c r="H9888">
        <v>420007</v>
      </c>
      <c r="I9888" s="1" t="s">
        <v>41</v>
      </c>
      <c r="J9888">
        <v>6.5</v>
      </c>
    </row>
    <row r="9889" spans="1:10" hidden="1" x14ac:dyDescent="0.25">
      <c r="A9889" s="24" t="str">
        <f t="shared" si="156"/>
        <v>420029ARCELOR (BERTON SICARD)</v>
      </c>
      <c r="B9889" s="1">
        <v>420029</v>
      </c>
      <c r="C9889" s="1"/>
      <c r="D9889" s="1"/>
      <c r="E9889" s="1" t="s">
        <v>1798</v>
      </c>
      <c r="F9889" s="1" t="s">
        <v>32900</v>
      </c>
      <c r="G9889" s="1" t="s">
        <v>655</v>
      </c>
      <c r="H9889">
        <v>420029</v>
      </c>
      <c r="I9889" s="1" t="s">
        <v>41</v>
      </c>
      <c r="J9889">
        <v>6.5</v>
      </c>
    </row>
    <row r="9890" spans="1:10" hidden="1" x14ac:dyDescent="0.25">
      <c r="A9890" s="24" t="str">
        <f t="shared" si="156"/>
        <v>423007ARCELOR (BERTON SICARD)</v>
      </c>
      <c r="B9890" s="1">
        <v>423007</v>
      </c>
      <c r="C9890" s="1"/>
      <c r="D9890" s="1"/>
      <c r="E9890" s="1" t="s">
        <v>1837</v>
      </c>
      <c r="F9890" s="1" t="s">
        <v>32900</v>
      </c>
      <c r="G9890" s="1" t="s">
        <v>655</v>
      </c>
      <c r="H9890">
        <v>423007</v>
      </c>
      <c r="I9890" s="1" t="s">
        <v>41</v>
      </c>
      <c r="J9890">
        <v>6.5</v>
      </c>
    </row>
    <row r="9891" spans="1:10" hidden="1" x14ac:dyDescent="0.25">
      <c r="A9891" s="24" t="str">
        <f t="shared" si="156"/>
        <v>450013ARCELOR (BERTON SICARD)</v>
      </c>
      <c r="B9891" s="1">
        <v>450013</v>
      </c>
      <c r="C9891" s="1"/>
      <c r="D9891" s="1"/>
      <c r="E9891" s="1" t="s">
        <v>2399</v>
      </c>
      <c r="F9891" s="1" t="s">
        <v>32900</v>
      </c>
      <c r="G9891" s="1" t="s">
        <v>655</v>
      </c>
      <c r="H9891">
        <v>450013</v>
      </c>
      <c r="I9891" s="1" t="s">
        <v>41</v>
      </c>
      <c r="J9891">
        <v>1</v>
      </c>
    </row>
    <row r="9892" spans="1:10" hidden="1" x14ac:dyDescent="0.25">
      <c r="A9892" s="24" t="str">
        <f t="shared" si="156"/>
        <v>450015ARCELOR (BERTON SICARD)</v>
      </c>
      <c r="B9892" s="1">
        <v>450015</v>
      </c>
      <c r="C9892" s="1"/>
      <c r="D9892" s="1"/>
      <c r="E9892" s="1" t="s">
        <v>2401</v>
      </c>
      <c r="F9892" s="1" t="s">
        <v>32900</v>
      </c>
      <c r="G9892" s="1" t="s">
        <v>655</v>
      </c>
      <c r="H9892">
        <v>450015</v>
      </c>
      <c r="I9892" s="1" t="s">
        <v>41</v>
      </c>
      <c r="J9892">
        <v>1</v>
      </c>
    </row>
    <row r="9893" spans="1:10" hidden="1" x14ac:dyDescent="0.25">
      <c r="A9893" s="24" t="str">
        <f t="shared" si="156"/>
        <v>450033ARCELOR (BERTON SICARD)</v>
      </c>
      <c r="B9893" s="1">
        <v>450033</v>
      </c>
      <c r="C9893" s="1"/>
      <c r="D9893" s="1"/>
      <c r="E9893" s="1" t="s">
        <v>2174</v>
      </c>
      <c r="F9893" s="1" t="s">
        <v>32900</v>
      </c>
      <c r="G9893" s="1" t="s">
        <v>655</v>
      </c>
      <c r="H9893">
        <v>450033</v>
      </c>
      <c r="I9893" s="1" t="s">
        <v>41</v>
      </c>
      <c r="J9893">
        <v>1</v>
      </c>
    </row>
    <row r="9894" spans="1:10" hidden="1" x14ac:dyDescent="0.25">
      <c r="A9894" s="24" t="str">
        <f t="shared" si="156"/>
        <v>450077ARCELOR (BERTON SICARD)</v>
      </c>
      <c r="B9894" s="1">
        <v>450077</v>
      </c>
      <c r="C9894" s="1"/>
      <c r="D9894" s="1"/>
      <c r="E9894" s="1" t="s">
        <v>2184</v>
      </c>
      <c r="F9894" s="1" t="s">
        <v>32900</v>
      </c>
      <c r="G9894" s="1" t="s">
        <v>655</v>
      </c>
      <c r="H9894">
        <v>450077</v>
      </c>
      <c r="I9894" s="1" t="s">
        <v>41</v>
      </c>
      <c r="J9894">
        <v>1</v>
      </c>
    </row>
    <row r="9895" spans="1:10" hidden="1" x14ac:dyDescent="0.25">
      <c r="A9895" s="24" t="str">
        <f t="shared" si="156"/>
        <v>450089ARCELOR (BERTON SICARD)</v>
      </c>
      <c r="B9895" s="1">
        <v>450089</v>
      </c>
      <c r="C9895" s="1"/>
      <c r="D9895" s="1"/>
      <c r="E9895" s="1" t="s">
        <v>2405</v>
      </c>
      <c r="F9895" s="1" t="s">
        <v>32900</v>
      </c>
      <c r="G9895" s="1" t="s">
        <v>655</v>
      </c>
      <c r="H9895">
        <v>450089</v>
      </c>
      <c r="I9895" s="1" t="s">
        <v>41</v>
      </c>
      <c r="J9895">
        <v>1</v>
      </c>
    </row>
    <row r="9896" spans="1:10" hidden="1" x14ac:dyDescent="0.25">
      <c r="A9896" s="24" t="str">
        <f t="shared" si="156"/>
        <v>450105ARCELOR (BERTON SICARD)</v>
      </c>
      <c r="B9896" s="1">
        <v>450105</v>
      </c>
      <c r="C9896" s="1"/>
      <c r="D9896" s="1"/>
      <c r="E9896" s="1" t="s">
        <v>2406</v>
      </c>
      <c r="F9896" s="1" t="s">
        <v>32900</v>
      </c>
      <c r="G9896" s="1" t="s">
        <v>655</v>
      </c>
      <c r="H9896">
        <v>450105</v>
      </c>
      <c r="I9896" s="1" t="s">
        <v>41</v>
      </c>
      <c r="J9896">
        <v>1</v>
      </c>
    </row>
    <row r="9897" spans="1:10" hidden="1" x14ac:dyDescent="0.25">
      <c r="A9897" s="24" t="str">
        <f t="shared" si="156"/>
        <v>450139ARCELOR (BERTON SICARD)</v>
      </c>
      <c r="B9897" s="1">
        <v>450139</v>
      </c>
      <c r="C9897" s="1"/>
      <c r="D9897" s="1"/>
      <c r="E9897" s="1" t="s">
        <v>2190</v>
      </c>
      <c r="F9897" s="1" t="s">
        <v>32900</v>
      </c>
      <c r="G9897" s="1" t="s">
        <v>655</v>
      </c>
      <c r="H9897">
        <v>450139</v>
      </c>
      <c r="I9897" s="1" t="s">
        <v>41</v>
      </c>
      <c r="J9897">
        <v>1</v>
      </c>
    </row>
    <row r="9898" spans="1:10" hidden="1" x14ac:dyDescent="0.25">
      <c r="A9898" s="24" t="str">
        <f t="shared" si="156"/>
        <v>450154ARCELOR (BERTON SICARD)</v>
      </c>
      <c r="B9898" s="1">
        <v>450154</v>
      </c>
      <c r="C9898" s="1"/>
      <c r="D9898" s="1"/>
      <c r="E9898" s="1" t="s">
        <v>2407</v>
      </c>
      <c r="F9898" s="1" t="s">
        <v>32900</v>
      </c>
      <c r="G9898" s="1" t="s">
        <v>655</v>
      </c>
      <c r="H9898">
        <v>450154</v>
      </c>
      <c r="I9898" s="1" t="s">
        <v>41</v>
      </c>
      <c r="J9898">
        <v>1</v>
      </c>
    </row>
    <row r="9899" spans="1:10" hidden="1" x14ac:dyDescent="0.25">
      <c r="A9899" s="24" t="str">
        <f t="shared" si="156"/>
        <v>510022ARCELOR (BERTON SICARD)</v>
      </c>
      <c r="B9899" s="1">
        <v>510022</v>
      </c>
      <c r="C9899" s="1"/>
      <c r="D9899" s="1"/>
      <c r="E9899" s="1" t="s">
        <v>1862</v>
      </c>
      <c r="F9899" s="1" t="s">
        <v>32900</v>
      </c>
      <c r="G9899" s="1" t="s">
        <v>655</v>
      </c>
      <c r="H9899">
        <v>510022</v>
      </c>
      <c r="I9899" s="1" t="s">
        <v>41</v>
      </c>
      <c r="J9899">
        <v>6.5</v>
      </c>
    </row>
    <row r="9900" spans="1:10" hidden="1" x14ac:dyDescent="0.25">
      <c r="A9900" s="24" t="str">
        <f t="shared" si="156"/>
        <v>520011ARCELOR (BERTON SICARD)</v>
      </c>
      <c r="B9900" s="1">
        <v>520011</v>
      </c>
      <c r="C9900" s="1"/>
      <c r="D9900" s="1"/>
      <c r="E9900" s="1" t="s">
        <v>1876</v>
      </c>
      <c r="F9900" s="1" t="s">
        <v>32900</v>
      </c>
      <c r="G9900" s="1" t="s">
        <v>655</v>
      </c>
      <c r="H9900">
        <v>520011</v>
      </c>
      <c r="I9900" s="1" t="s">
        <v>41</v>
      </c>
      <c r="J9900">
        <v>6.5</v>
      </c>
    </row>
    <row r="9901" spans="1:10" hidden="1" x14ac:dyDescent="0.25">
      <c r="A9901" s="24" t="str">
        <f t="shared" si="156"/>
        <v>520013ARCELOR (BERTON SICARD)</v>
      </c>
      <c r="B9901" s="1">
        <v>520013</v>
      </c>
      <c r="C9901" s="1"/>
      <c r="D9901" s="1"/>
      <c r="E9901" s="1" t="s">
        <v>1878</v>
      </c>
      <c r="F9901" s="1" t="s">
        <v>32900</v>
      </c>
      <c r="G9901" s="1" t="s">
        <v>655</v>
      </c>
      <c r="H9901">
        <v>520013</v>
      </c>
      <c r="I9901" s="1" t="s">
        <v>41</v>
      </c>
      <c r="J9901">
        <v>4.5999999999999996</v>
      </c>
    </row>
    <row r="9902" spans="1:10" hidden="1" x14ac:dyDescent="0.25">
      <c r="A9902" s="24" t="str">
        <f t="shared" si="156"/>
        <v>550004ARCELOR (BERTON SICARD)</v>
      </c>
      <c r="B9902" s="1">
        <v>550004</v>
      </c>
      <c r="C9902" s="1"/>
      <c r="D9902" s="1"/>
      <c r="E9902" s="1" t="s">
        <v>2197</v>
      </c>
      <c r="F9902" s="1" t="s">
        <v>32900</v>
      </c>
      <c r="G9902" s="1" t="s">
        <v>655</v>
      </c>
      <c r="H9902">
        <v>550004</v>
      </c>
      <c r="I9902" s="1" t="s">
        <v>41</v>
      </c>
      <c r="J9902">
        <v>1</v>
      </c>
    </row>
    <row r="9903" spans="1:10" hidden="1" x14ac:dyDescent="0.25">
      <c r="A9903" s="24" t="str">
        <f t="shared" si="156"/>
        <v>550005ARCELOR (BERTON SICARD)</v>
      </c>
      <c r="B9903" s="1">
        <v>550005</v>
      </c>
      <c r="C9903" s="1"/>
      <c r="D9903" s="1"/>
      <c r="E9903" s="1" t="s">
        <v>2198</v>
      </c>
      <c r="F9903" s="1" t="s">
        <v>32900</v>
      </c>
      <c r="G9903" s="1" t="s">
        <v>655</v>
      </c>
      <c r="H9903">
        <v>550005</v>
      </c>
      <c r="I9903" s="1" t="s">
        <v>41</v>
      </c>
      <c r="J9903">
        <v>1</v>
      </c>
    </row>
    <row r="9904" spans="1:10" hidden="1" x14ac:dyDescent="0.25">
      <c r="A9904" s="24" t="str">
        <f t="shared" si="156"/>
        <v>550006ARCELOR (BERTON SICARD)</v>
      </c>
      <c r="B9904" s="1">
        <v>550006</v>
      </c>
      <c r="C9904" s="1"/>
      <c r="D9904" s="1"/>
      <c r="E9904" s="1" t="s">
        <v>2199</v>
      </c>
      <c r="F9904" s="1" t="s">
        <v>32900</v>
      </c>
      <c r="G9904" s="1" t="s">
        <v>655</v>
      </c>
      <c r="H9904">
        <v>550006</v>
      </c>
      <c r="I9904" s="1" t="s">
        <v>41</v>
      </c>
      <c r="J9904">
        <v>1</v>
      </c>
    </row>
    <row r="9905" spans="1:10" hidden="1" x14ac:dyDescent="0.25">
      <c r="A9905" s="24" t="str">
        <f t="shared" si="156"/>
        <v>560024ARCELOR (BERTON SICARD)</v>
      </c>
      <c r="B9905" s="1">
        <v>560024</v>
      </c>
      <c r="C9905" s="1"/>
      <c r="D9905" s="1"/>
      <c r="E9905" s="1" t="s">
        <v>2421</v>
      </c>
      <c r="F9905" s="1" t="s">
        <v>32900</v>
      </c>
      <c r="G9905" s="1" t="s">
        <v>655</v>
      </c>
      <c r="H9905">
        <v>560024</v>
      </c>
      <c r="I9905" s="1" t="s">
        <v>41</v>
      </c>
      <c r="J9905">
        <v>1</v>
      </c>
    </row>
    <row r="9906" spans="1:10" hidden="1" x14ac:dyDescent="0.25">
      <c r="A9906" s="24" t="str">
        <f t="shared" si="156"/>
        <v>560026ARCELOR (BERTON SICARD)</v>
      </c>
      <c r="B9906" s="1">
        <v>560026</v>
      </c>
      <c r="C9906" s="1"/>
      <c r="D9906" s="1"/>
      <c r="E9906" s="1" t="s">
        <v>2422</v>
      </c>
      <c r="F9906" s="1" t="s">
        <v>32900</v>
      </c>
      <c r="G9906" s="1" t="s">
        <v>655</v>
      </c>
      <c r="H9906">
        <v>560026</v>
      </c>
      <c r="I9906" s="1" t="s">
        <v>41</v>
      </c>
      <c r="J9906">
        <v>1</v>
      </c>
    </row>
    <row r="9907" spans="1:10" hidden="1" x14ac:dyDescent="0.25">
      <c r="A9907" s="24" t="str">
        <f t="shared" si="156"/>
        <v>910042ARCELOR (BERTON SICARD)</v>
      </c>
      <c r="B9907" s="1">
        <v>910042</v>
      </c>
      <c r="C9907" s="1"/>
      <c r="D9907" s="1"/>
      <c r="E9907" s="1" t="s">
        <v>1950</v>
      </c>
      <c r="F9907" s="1" t="s">
        <v>32900</v>
      </c>
      <c r="G9907" s="1" t="s">
        <v>655</v>
      </c>
      <c r="H9907">
        <v>910042</v>
      </c>
      <c r="I9907" s="1" t="s">
        <v>41</v>
      </c>
      <c r="J9907">
        <v>6.5</v>
      </c>
    </row>
    <row r="9908" spans="1:10" hidden="1" x14ac:dyDescent="0.25">
      <c r="A9908" s="24" t="str">
        <f t="shared" si="156"/>
        <v>910201ARCELOR (BERTON SICARD)</v>
      </c>
      <c r="B9908" s="1">
        <v>910201</v>
      </c>
      <c r="C9908" s="1"/>
      <c r="D9908" s="1"/>
      <c r="E9908" s="1" t="s">
        <v>1955</v>
      </c>
      <c r="F9908" s="1" t="s">
        <v>32900</v>
      </c>
      <c r="G9908" s="1" t="s">
        <v>655</v>
      </c>
      <c r="H9908">
        <v>910201</v>
      </c>
      <c r="I9908" s="1" t="s">
        <v>41</v>
      </c>
      <c r="J9908">
        <v>6.5</v>
      </c>
    </row>
    <row r="9909" spans="1:10" hidden="1" x14ac:dyDescent="0.25">
      <c r="A9909" s="24" t="str">
        <f t="shared" si="156"/>
        <v>910221ARCELOR (BERTON SICARD)</v>
      </c>
      <c r="B9909" s="1">
        <v>910221</v>
      </c>
      <c r="C9909" s="1"/>
      <c r="D9909" s="1"/>
      <c r="E9909" s="1" t="s">
        <v>1961</v>
      </c>
      <c r="F9909" s="1" t="s">
        <v>32900</v>
      </c>
      <c r="G9909" s="1" t="s">
        <v>655</v>
      </c>
      <c r="H9909">
        <v>910221</v>
      </c>
      <c r="I9909" s="1" t="s">
        <v>41</v>
      </c>
      <c r="J9909">
        <v>6.5</v>
      </c>
    </row>
    <row r="9910" spans="1:10" hidden="1" x14ac:dyDescent="0.25">
      <c r="A9910" s="24" t="str">
        <f t="shared" si="156"/>
        <v>920010ARCELOR (BERTON SICARD)</v>
      </c>
      <c r="B9910" s="1">
        <v>920010</v>
      </c>
      <c r="C9910" s="1"/>
      <c r="D9910" s="1"/>
      <c r="E9910" s="1" t="s">
        <v>1969</v>
      </c>
      <c r="F9910" s="1" t="s">
        <v>32900</v>
      </c>
      <c r="G9910" s="1" t="s">
        <v>655</v>
      </c>
      <c r="H9910">
        <v>920010</v>
      </c>
      <c r="I9910" s="1" t="s">
        <v>41</v>
      </c>
      <c r="J9910">
        <v>6.5</v>
      </c>
    </row>
    <row r="9911" spans="1:10" hidden="1" x14ac:dyDescent="0.25">
      <c r="A9911" s="24" t="str">
        <f t="shared" si="156"/>
        <v>920017ARCELOR (BERTON SICARD)</v>
      </c>
      <c r="B9911" s="1">
        <v>920017</v>
      </c>
      <c r="C9911" s="1"/>
      <c r="D9911" s="1"/>
      <c r="E9911" s="1" t="s">
        <v>1974</v>
      </c>
      <c r="F9911" s="1" t="s">
        <v>32900</v>
      </c>
      <c r="G9911" s="1" t="s">
        <v>655</v>
      </c>
      <c r="H9911">
        <v>920017</v>
      </c>
      <c r="I9911" s="1" t="s">
        <v>41</v>
      </c>
      <c r="J9911">
        <v>6.5</v>
      </c>
    </row>
    <row r="9912" spans="1:10" hidden="1" x14ac:dyDescent="0.25">
      <c r="A9912" s="24" t="str">
        <f t="shared" si="156"/>
        <v>920023ARCELOR (BERTON SICARD)</v>
      </c>
      <c r="B9912" s="1">
        <v>920023</v>
      </c>
      <c r="C9912" s="1"/>
      <c r="D9912" s="1"/>
      <c r="E9912" s="1" t="s">
        <v>1975</v>
      </c>
      <c r="F9912" s="1" t="s">
        <v>32900</v>
      </c>
      <c r="G9912" s="1" t="s">
        <v>655</v>
      </c>
      <c r="H9912">
        <v>920023</v>
      </c>
      <c r="I9912" s="1" t="s">
        <v>41</v>
      </c>
      <c r="J9912">
        <v>6.5</v>
      </c>
    </row>
    <row r="9913" spans="1:10" hidden="1" x14ac:dyDescent="0.25">
      <c r="A9913" s="24" t="str">
        <f t="shared" si="156"/>
        <v>920220ARCELOR (BERTON SICARD)</v>
      </c>
      <c r="B9913" s="1">
        <v>920220</v>
      </c>
      <c r="C9913" s="1"/>
      <c r="D9913" s="1"/>
      <c r="E9913" s="1" t="s">
        <v>1975</v>
      </c>
      <c r="F9913" s="1" t="s">
        <v>32900</v>
      </c>
      <c r="G9913" s="1" t="s">
        <v>655</v>
      </c>
      <c r="H9913">
        <v>920220</v>
      </c>
      <c r="I9913" s="1" t="s">
        <v>41</v>
      </c>
      <c r="J9913">
        <v>6.5</v>
      </c>
    </row>
    <row r="9914" spans="1:10" hidden="1" x14ac:dyDescent="0.25">
      <c r="A9914" s="24" t="str">
        <f t="shared" si="156"/>
        <v>920222PARCELOR (BERTON SICARD)</v>
      </c>
      <c r="B9914" s="1" t="s">
        <v>1984</v>
      </c>
      <c r="C9914" s="1"/>
      <c r="D9914" s="1"/>
      <c r="E9914" s="1" t="s">
        <v>1985</v>
      </c>
      <c r="F9914" s="1" t="s">
        <v>32900</v>
      </c>
      <c r="G9914" s="1" t="s">
        <v>655</v>
      </c>
      <c r="H9914" t="s">
        <v>1984</v>
      </c>
      <c r="I9914" s="1" t="s">
        <v>41</v>
      </c>
      <c r="J9914">
        <v>6.5</v>
      </c>
    </row>
    <row r="9915" spans="1:10" hidden="1" x14ac:dyDescent="0.25">
      <c r="A9915" s="24" t="str">
        <f t="shared" si="156"/>
        <v>950010ARCELOR (BERTON SICARD)</v>
      </c>
      <c r="B9915" s="1">
        <v>950010</v>
      </c>
      <c r="C9915" s="1"/>
      <c r="D9915" s="1"/>
      <c r="E9915" s="1" t="s">
        <v>2427</v>
      </c>
      <c r="F9915" s="1" t="s">
        <v>32900</v>
      </c>
      <c r="G9915" s="1" t="s">
        <v>655</v>
      </c>
      <c r="H9915">
        <v>950010</v>
      </c>
      <c r="I9915" s="1" t="s">
        <v>41</v>
      </c>
      <c r="J9915">
        <v>1</v>
      </c>
    </row>
    <row r="9916" spans="1:10" hidden="1" x14ac:dyDescent="0.25">
      <c r="A9916" s="24" t="str">
        <f t="shared" si="156"/>
        <v>950011ARCELOR (BERTON SICARD)</v>
      </c>
      <c r="B9916" s="1">
        <v>950011</v>
      </c>
      <c r="C9916" s="1"/>
      <c r="D9916" s="1"/>
      <c r="E9916" s="1" t="s">
        <v>2428</v>
      </c>
      <c r="F9916" s="1" t="s">
        <v>32900</v>
      </c>
      <c r="G9916" s="1" t="s">
        <v>655</v>
      </c>
      <c r="H9916">
        <v>950011</v>
      </c>
      <c r="I9916" s="1" t="s">
        <v>41</v>
      </c>
      <c r="J9916">
        <v>1</v>
      </c>
    </row>
    <row r="9917" spans="1:10" hidden="1" x14ac:dyDescent="0.25">
      <c r="A9917" s="24" t="str">
        <f t="shared" si="156"/>
        <v>950012ARCELOR (BERTON SICARD)</v>
      </c>
      <c r="B9917" s="1">
        <v>950012</v>
      </c>
      <c r="C9917" s="1"/>
      <c r="D9917" s="1"/>
      <c r="E9917" s="1" t="s">
        <v>2429</v>
      </c>
      <c r="F9917" s="1" t="s">
        <v>32900</v>
      </c>
      <c r="G9917" s="1" t="s">
        <v>655</v>
      </c>
      <c r="H9917">
        <v>950012</v>
      </c>
      <c r="I9917" s="1" t="s">
        <v>41</v>
      </c>
      <c r="J9917">
        <v>1</v>
      </c>
    </row>
    <row r="9918" spans="1:10" hidden="1" x14ac:dyDescent="0.25">
      <c r="A9918" s="24" t="str">
        <f t="shared" si="156"/>
        <v>950020ARCELOR (BERTON SICARD)</v>
      </c>
      <c r="B9918" s="1">
        <v>950020</v>
      </c>
      <c r="C9918" s="1"/>
      <c r="D9918" s="1"/>
      <c r="E9918" s="1" t="s">
        <v>2434</v>
      </c>
      <c r="F9918" s="1" t="s">
        <v>32900</v>
      </c>
      <c r="G9918" s="1" t="s">
        <v>655</v>
      </c>
      <c r="H9918">
        <v>950020</v>
      </c>
      <c r="I9918" s="1" t="s">
        <v>41</v>
      </c>
      <c r="J9918">
        <v>1</v>
      </c>
    </row>
    <row r="9919" spans="1:10" hidden="1" x14ac:dyDescent="0.25">
      <c r="A9919" s="24" t="str">
        <f t="shared" si="156"/>
        <v>950021ARCELOR (BERTON SICARD)</v>
      </c>
      <c r="B9919" s="1">
        <v>950021</v>
      </c>
      <c r="C9919" s="1"/>
      <c r="D9919" s="1"/>
      <c r="E9919" s="1" t="s">
        <v>2435</v>
      </c>
      <c r="F9919" s="1" t="s">
        <v>32900</v>
      </c>
      <c r="G9919" s="1" t="s">
        <v>655</v>
      </c>
      <c r="H9919">
        <v>950021</v>
      </c>
      <c r="I9919" s="1" t="s">
        <v>41</v>
      </c>
      <c r="J9919">
        <v>1</v>
      </c>
    </row>
    <row r="9920" spans="1:10" hidden="1" x14ac:dyDescent="0.25">
      <c r="A9920" s="24" t="str">
        <f t="shared" si="156"/>
        <v>950022ARCELOR (BERTON SICARD)</v>
      </c>
      <c r="B9920" s="1">
        <v>950022</v>
      </c>
      <c r="C9920" s="1"/>
      <c r="D9920" s="1"/>
      <c r="E9920" s="1" t="s">
        <v>2436</v>
      </c>
      <c r="F9920" s="1" t="s">
        <v>32900</v>
      </c>
      <c r="G9920" s="1" t="s">
        <v>655</v>
      </c>
      <c r="H9920">
        <v>950022</v>
      </c>
      <c r="I9920" s="1" t="s">
        <v>41</v>
      </c>
      <c r="J9920">
        <v>1</v>
      </c>
    </row>
    <row r="9921" spans="1:10" hidden="1" x14ac:dyDescent="0.25">
      <c r="A9921" s="24" t="str">
        <f t="shared" si="156"/>
        <v>950023ARCELOR (BERTON SICARD)</v>
      </c>
      <c r="B9921" s="1">
        <v>950023</v>
      </c>
      <c r="C9921" s="1"/>
      <c r="D9921" s="1"/>
      <c r="E9921" s="1" t="s">
        <v>2437</v>
      </c>
      <c r="F9921" s="1" t="s">
        <v>32900</v>
      </c>
      <c r="G9921" s="1" t="s">
        <v>655</v>
      </c>
      <c r="H9921">
        <v>950023</v>
      </c>
      <c r="I9921" s="1" t="s">
        <v>41</v>
      </c>
      <c r="J9921">
        <v>1</v>
      </c>
    </row>
    <row r="9922" spans="1:10" hidden="1" x14ac:dyDescent="0.25">
      <c r="A9922" s="24" t="str">
        <f t="shared" si="156"/>
        <v>950024ARCELOR (BERTON SICARD)</v>
      </c>
      <c r="B9922" s="1">
        <v>950024</v>
      </c>
      <c r="C9922" s="1"/>
      <c r="D9922" s="1"/>
      <c r="E9922" s="1" t="s">
        <v>2438</v>
      </c>
      <c r="F9922" s="1" t="s">
        <v>32900</v>
      </c>
      <c r="G9922" s="1" t="s">
        <v>655</v>
      </c>
      <c r="H9922">
        <v>950024</v>
      </c>
      <c r="I9922" s="1" t="s">
        <v>41</v>
      </c>
      <c r="J9922">
        <v>1</v>
      </c>
    </row>
    <row r="9923" spans="1:10" hidden="1" x14ac:dyDescent="0.25">
      <c r="A9923" s="24" t="str">
        <f t="shared" si="156"/>
        <v>950025ARCELOR (BERTON SICARD)</v>
      </c>
      <c r="B9923" s="1">
        <v>950025</v>
      </c>
      <c r="C9923" s="1"/>
      <c r="D9923" s="1"/>
      <c r="E9923" s="1" t="s">
        <v>2439</v>
      </c>
      <c r="F9923" s="1" t="s">
        <v>32900</v>
      </c>
      <c r="G9923" s="1" t="s">
        <v>655</v>
      </c>
      <c r="H9923">
        <v>950025</v>
      </c>
      <c r="I9923" s="1" t="s">
        <v>41</v>
      </c>
      <c r="J9923">
        <v>1</v>
      </c>
    </row>
    <row r="9924" spans="1:10" hidden="1" x14ac:dyDescent="0.25">
      <c r="A9924" s="24" t="str">
        <f t="shared" si="156"/>
        <v>950026ARCELOR (BERTON SICARD)</v>
      </c>
      <c r="B9924" s="1">
        <v>950026</v>
      </c>
      <c r="C9924" s="1"/>
      <c r="D9924" s="1"/>
      <c r="E9924" s="1" t="s">
        <v>2440</v>
      </c>
      <c r="F9924" s="1" t="s">
        <v>32900</v>
      </c>
      <c r="G9924" s="1" t="s">
        <v>655</v>
      </c>
      <c r="H9924">
        <v>950026</v>
      </c>
      <c r="I9924" s="1" t="s">
        <v>41</v>
      </c>
      <c r="J9924">
        <v>1</v>
      </c>
    </row>
    <row r="9925" spans="1:10" hidden="1" x14ac:dyDescent="0.25">
      <c r="A9925" s="24" t="str">
        <f t="shared" si="156"/>
        <v>950035ARCELOR (BERTON SICARD)</v>
      </c>
      <c r="B9925" s="1">
        <v>950035</v>
      </c>
      <c r="C9925" s="1"/>
      <c r="D9925" s="1"/>
      <c r="E9925" s="1" t="s">
        <v>2441</v>
      </c>
      <c r="F9925" s="1" t="s">
        <v>32900</v>
      </c>
      <c r="G9925" s="1" t="s">
        <v>655</v>
      </c>
      <c r="H9925">
        <v>950035</v>
      </c>
      <c r="I9925" s="1" t="s">
        <v>41</v>
      </c>
      <c r="J9925">
        <v>1</v>
      </c>
    </row>
    <row r="9926" spans="1:10" hidden="1" x14ac:dyDescent="0.25">
      <c r="A9926" s="24" t="str">
        <f t="shared" si="156"/>
        <v>A6016-6ARCELOR (BERTON SICARD)</v>
      </c>
      <c r="B9926" s="1" t="s">
        <v>2450</v>
      </c>
      <c r="C9926" s="1"/>
      <c r="D9926" s="1"/>
      <c r="E9926" s="1" t="s">
        <v>2451</v>
      </c>
      <c r="F9926" s="1" t="s">
        <v>32900</v>
      </c>
      <c r="G9926" s="1" t="s">
        <v>655</v>
      </c>
      <c r="H9926" t="s">
        <v>2450</v>
      </c>
      <c r="I9926" s="1" t="s">
        <v>41</v>
      </c>
      <c r="J9926">
        <v>1</v>
      </c>
    </row>
    <row r="9927" spans="1:10" hidden="1" x14ac:dyDescent="0.25">
      <c r="A9927" s="24" t="str">
        <f t="shared" si="156"/>
        <v>P5056ARCELOR (BERTON SICARD)</v>
      </c>
      <c r="B9927" s="1" t="s">
        <v>755</v>
      </c>
      <c r="C9927" s="1"/>
      <c r="D9927" s="1"/>
      <c r="E9927" s="1" t="s">
        <v>756</v>
      </c>
      <c r="F9927" s="1" t="s">
        <v>32900</v>
      </c>
      <c r="G9927" s="1" t="s">
        <v>655</v>
      </c>
      <c r="H9927" t="s">
        <v>755</v>
      </c>
      <c r="I9927" s="1" t="s">
        <v>41</v>
      </c>
      <c r="J9927">
        <v>6.5</v>
      </c>
    </row>
    <row r="9928" spans="1:10" hidden="1" x14ac:dyDescent="0.25">
      <c r="A9928" s="24" t="str">
        <f t="shared" si="156"/>
        <v>P6002ARCELOR (BERTON SICARD)</v>
      </c>
      <c r="B9928" s="1" t="s">
        <v>786</v>
      </c>
      <c r="C9928" s="1"/>
      <c r="D9928" s="1"/>
      <c r="E9928" s="1" t="s">
        <v>787</v>
      </c>
      <c r="F9928" s="1" t="s">
        <v>32900</v>
      </c>
      <c r="G9928" s="1" t="s">
        <v>655</v>
      </c>
      <c r="H9928" t="s">
        <v>786</v>
      </c>
      <c r="I9928" s="1" t="s">
        <v>41</v>
      </c>
      <c r="J9928">
        <v>6.5</v>
      </c>
    </row>
    <row r="9929" spans="1:10" hidden="1" x14ac:dyDescent="0.25">
      <c r="A9929" s="24" t="str">
        <f t="shared" si="156"/>
        <v>TOL1X2C2ARCELOR (BERTON SICARD)</v>
      </c>
      <c r="B9929" s="1" t="s">
        <v>2284</v>
      </c>
      <c r="C9929" s="1"/>
      <c r="D9929" s="1"/>
      <c r="E9929" s="1" t="s">
        <v>2285</v>
      </c>
      <c r="F9929" s="1" t="s">
        <v>32900</v>
      </c>
      <c r="G9929" s="1" t="s">
        <v>655</v>
      </c>
      <c r="H9929" t="s">
        <v>2284</v>
      </c>
      <c r="I9929" s="1" t="s">
        <v>41</v>
      </c>
      <c r="J9929">
        <v>2</v>
      </c>
    </row>
    <row r="9930" spans="1:10" hidden="1" x14ac:dyDescent="0.25">
      <c r="A9930" s="24" t="str">
        <f t="shared" si="156"/>
        <v>TOL1X2R2ARCELOR (BERTON SICARD)</v>
      </c>
      <c r="B9930" s="1" t="s">
        <v>2286</v>
      </c>
      <c r="C9930" s="1"/>
      <c r="D9930" s="1"/>
      <c r="E9930" s="1" t="s">
        <v>2287</v>
      </c>
      <c r="F9930" s="1" t="s">
        <v>32900</v>
      </c>
      <c r="G9930" s="1" t="s">
        <v>655</v>
      </c>
      <c r="H9930" t="s">
        <v>2286</v>
      </c>
      <c r="I9930" s="1" t="s">
        <v>41</v>
      </c>
      <c r="J9930">
        <v>2</v>
      </c>
    </row>
    <row r="9931" spans="1:10" hidden="1" x14ac:dyDescent="0.25">
      <c r="A9931" s="24" t="str">
        <f t="shared" si="156"/>
        <v>90ARCELOR (BERTON SICARD)</v>
      </c>
      <c r="B9931" s="1">
        <v>90</v>
      </c>
      <c r="C9931" s="1"/>
      <c r="D9931" s="1"/>
      <c r="E9931" s="1" t="s">
        <v>894</v>
      </c>
      <c r="F9931" s="1" t="s">
        <v>32900</v>
      </c>
      <c r="G9931" s="1" t="s">
        <v>655</v>
      </c>
      <c r="H9931">
        <v>90</v>
      </c>
      <c r="I9931" s="1" t="s">
        <v>41</v>
      </c>
      <c r="J9931">
        <v>6</v>
      </c>
    </row>
    <row r="9932" spans="1:10" hidden="1" x14ac:dyDescent="0.25">
      <c r="A9932" s="24" t="str">
        <f t="shared" ref="A9932:A9995" si="157">B9932&amp;F9932</f>
        <v>102ARCELOR (BERTON SICARD)</v>
      </c>
      <c r="B9932" s="1">
        <v>102</v>
      </c>
      <c r="C9932" s="1"/>
      <c r="D9932" s="1"/>
      <c r="E9932" s="1" t="s">
        <v>895</v>
      </c>
      <c r="F9932" s="1" t="s">
        <v>32900</v>
      </c>
      <c r="G9932" s="1" t="s">
        <v>655</v>
      </c>
      <c r="H9932">
        <v>102</v>
      </c>
      <c r="I9932" s="1" t="s">
        <v>41</v>
      </c>
      <c r="J9932">
        <v>6</v>
      </c>
    </row>
    <row r="9933" spans="1:10" hidden="1" x14ac:dyDescent="0.25">
      <c r="A9933" s="24" t="str">
        <f t="shared" si="157"/>
        <v>107ARCELOR (BERTON SICARD)</v>
      </c>
      <c r="B9933" s="1">
        <v>107</v>
      </c>
      <c r="C9933" s="1"/>
      <c r="D9933" s="1"/>
      <c r="E9933" s="1" t="s">
        <v>898</v>
      </c>
      <c r="F9933" s="1" t="s">
        <v>32900</v>
      </c>
      <c r="G9933" s="1" t="s">
        <v>655</v>
      </c>
      <c r="H9933">
        <v>107</v>
      </c>
      <c r="I9933" s="1" t="s">
        <v>41</v>
      </c>
      <c r="J9933">
        <v>6</v>
      </c>
    </row>
    <row r="9934" spans="1:10" hidden="1" x14ac:dyDescent="0.25">
      <c r="A9934" s="24" t="str">
        <f t="shared" si="157"/>
        <v>115ARCELOR (BERTON SICARD)</v>
      </c>
      <c r="B9934" s="1">
        <v>115</v>
      </c>
      <c r="C9934" s="1"/>
      <c r="D9934" s="1"/>
      <c r="E9934" s="1" t="s">
        <v>902</v>
      </c>
      <c r="F9934" s="1" t="s">
        <v>32900</v>
      </c>
      <c r="G9934" s="1" t="s">
        <v>655</v>
      </c>
      <c r="H9934">
        <v>115</v>
      </c>
      <c r="I9934" s="1" t="s">
        <v>41</v>
      </c>
      <c r="J9934">
        <v>6.5</v>
      </c>
    </row>
    <row r="9935" spans="1:10" hidden="1" x14ac:dyDescent="0.25">
      <c r="A9935" s="24" t="str">
        <f t="shared" si="157"/>
        <v>116ARCELOR (BERTON SICARD)</v>
      </c>
      <c r="B9935" s="1">
        <v>116</v>
      </c>
      <c r="C9935" s="1"/>
      <c r="D9935" s="1"/>
      <c r="E9935" s="1" t="s">
        <v>903</v>
      </c>
      <c r="F9935" s="1" t="s">
        <v>32900</v>
      </c>
      <c r="G9935" s="1" t="s">
        <v>655</v>
      </c>
      <c r="H9935">
        <v>116</v>
      </c>
      <c r="I9935" s="1" t="s">
        <v>41</v>
      </c>
      <c r="J9935">
        <v>6.5</v>
      </c>
    </row>
    <row r="9936" spans="1:10" hidden="1" x14ac:dyDescent="0.25">
      <c r="A9936" s="24" t="str">
        <f t="shared" si="157"/>
        <v>139ARCELOR (BERTON SICARD)</v>
      </c>
      <c r="B9936" s="1">
        <v>139</v>
      </c>
      <c r="C9936" s="1"/>
      <c r="D9936" s="1"/>
      <c r="E9936" s="1" t="s">
        <v>904</v>
      </c>
      <c r="F9936" s="1" t="s">
        <v>32900</v>
      </c>
      <c r="G9936" s="1" t="s">
        <v>655</v>
      </c>
      <c r="H9936">
        <v>139</v>
      </c>
      <c r="I9936" s="1" t="s">
        <v>41</v>
      </c>
      <c r="J9936">
        <v>6</v>
      </c>
    </row>
    <row r="9937" spans="1:10" hidden="1" x14ac:dyDescent="0.25">
      <c r="A9937" s="24" t="str">
        <f t="shared" si="157"/>
        <v>142/80ARCELOR (BERTON SICARD)</v>
      </c>
      <c r="B9937" s="1" t="s">
        <v>910</v>
      </c>
      <c r="C9937" s="1"/>
      <c r="D9937" s="1"/>
      <c r="E9937" s="1" t="s">
        <v>911</v>
      </c>
      <c r="F9937" s="1" t="s">
        <v>32900</v>
      </c>
      <c r="G9937" s="1" t="s">
        <v>655</v>
      </c>
      <c r="H9937" t="s">
        <v>910</v>
      </c>
      <c r="I9937" s="1" t="s">
        <v>41</v>
      </c>
      <c r="J9937">
        <v>6</v>
      </c>
    </row>
    <row r="9938" spans="1:10" hidden="1" x14ac:dyDescent="0.25">
      <c r="A9938" s="24" t="str">
        <f t="shared" si="157"/>
        <v>144/12ARCELOR (BERTON SICARD)</v>
      </c>
      <c r="B9938" s="1" t="s">
        <v>920</v>
      </c>
      <c r="C9938" s="1"/>
      <c r="D9938" s="1"/>
      <c r="E9938" s="1" t="s">
        <v>921</v>
      </c>
      <c r="F9938" s="1" t="s">
        <v>32900</v>
      </c>
      <c r="G9938" s="1" t="s">
        <v>655</v>
      </c>
      <c r="H9938" t="s">
        <v>920</v>
      </c>
      <c r="I9938" s="1" t="s">
        <v>41</v>
      </c>
      <c r="J9938">
        <v>6</v>
      </c>
    </row>
    <row r="9939" spans="1:10" hidden="1" x14ac:dyDescent="0.25">
      <c r="A9939" s="24" t="str">
        <f t="shared" si="157"/>
        <v>144/80ARCELOR (BERTON SICARD)</v>
      </c>
      <c r="B9939" s="1" t="s">
        <v>922</v>
      </c>
      <c r="C9939" s="1"/>
      <c r="D9939" s="1"/>
      <c r="E9939" s="1" t="s">
        <v>923</v>
      </c>
      <c r="F9939" s="1" t="s">
        <v>32900</v>
      </c>
      <c r="G9939" s="1" t="s">
        <v>655</v>
      </c>
      <c r="H9939" t="s">
        <v>922</v>
      </c>
      <c r="I9939" s="1" t="s">
        <v>41</v>
      </c>
      <c r="J9939">
        <v>6</v>
      </c>
    </row>
    <row r="9940" spans="1:10" hidden="1" x14ac:dyDescent="0.25">
      <c r="A9940" s="24" t="str">
        <f t="shared" si="157"/>
        <v>145ARCELOR (BERTON SICARD)</v>
      </c>
      <c r="B9940" s="1">
        <v>145</v>
      </c>
      <c r="C9940" s="1"/>
      <c r="D9940" s="1"/>
      <c r="E9940" s="1" t="s">
        <v>924</v>
      </c>
      <c r="F9940" s="1" t="s">
        <v>32900</v>
      </c>
      <c r="G9940" s="1" t="s">
        <v>655</v>
      </c>
      <c r="H9940">
        <v>145</v>
      </c>
      <c r="I9940" s="1" t="s">
        <v>41</v>
      </c>
      <c r="J9940">
        <v>6</v>
      </c>
    </row>
    <row r="9941" spans="1:10" hidden="1" x14ac:dyDescent="0.25">
      <c r="A9941" s="24" t="str">
        <f t="shared" si="157"/>
        <v>159/FARCELOR (BERTON SICARD)</v>
      </c>
      <c r="B9941" s="1" t="s">
        <v>937</v>
      </c>
      <c r="C9941" s="1"/>
      <c r="D9941" s="1"/>
      <c r="E9941" s="1" t="s">
        <v>938</v>
      </c>
      <c r="F9941" s="1" t="s">
        <v>32900</v>
      </c>
      <c r="G9941" s="1" t="s">
        <v>655</v>
      </c>
      <c r="H9941" t="s">
        <v>937</v>
      </c>
      <c r="I9941" s="1" t="s">
        <v>41</v>
      </c>
      <c r="J9941">
        <v>6</v>
      </c>
    </row>
    <row r="9942" spans="1:10" hidden="1" x14ac:dyDescent="0.25">
      <c r="A9942" s="24" t="str">
        <f t="shared" si="157"/>
        <v>159/MARCELOR (BERTON SICARD)</v>
      </c>
      <c r="B9942" s="1" t="s">
        <v>939</v>
      </c>
      <c r="C9942" s="1"/>
      <c r="D9942" s="1"/>
      <c r="E9942" s="1" t="s">
        <v>940</v>
      </c>
      <c r="F9942" s="1" t="s">
        <v>32900</v>
      </c>
      <c r="G9942" s="1" t="s">
        <v>655</v>
      </c>
      <c r="H9942" t="s">
        <v>939</v>
      </c>
      <c r="I9942" s="1" t="s">
        <v>41</v>
      </c>
      <c r="J9942">
        <v>6</v>
      </c>
    </row>
    <row r="9943" spans="1:10" hidden="1" x14ac:dyDescent="0.25">
      <c r="A9943" s="24" t="str">
        <f t="shared" si="157"/>
        <v>199ARCELOR (BERTON SICARD)</v>
      </c>
      <c r="B9943" s="1">
        <v>199</v>
      </c>
      <c r="C9943" s="1"/>
      <c r="D9943" s="1"/>
      <c r="E9943" s="1" t="s">
        <v>953</v>
      </c>
      <c r="F9943" s="1" t="s">
        <v>32900</v>
      </c>
      <c r="G9943" s="1" t="s">
        <v>655</v>
      </c>
      <c r="H9943">
        <v>199</v>
      </c>
      <c r="I9943" s="1" t="s">
        <v>41</v>
      </c>
      <c r="J9943">
        <v>6</v>
      </c>
    </row>
    <row r="9944" spans="1:10" hidden="1" x14ac:dyDescent="0.25">
      <c r="A9944" s="24" t="str">
        <f t="shared" si="157"/>
        <v>203ARCELOR (BERTON SICARD)</v>
      </c>
      <c r="B9944" s="1">
        <v>203</v>
      </c>
      <c r="C9944" s="1"/>
      <c r="D9944" s="1"/>
      <c r="E9944" s="1" t="s">
        <v>956</v>
      </c>
      <c r="F9944" s="1" t="s">
        <v>32900</v>
      </c>
      <c r="G9944" s="1" t="s">
        <v>655</v>
      </c>
      <c r="H9944">
        <v>203</v>
      </c>
      <c r="I9944" s="1" t="s">
        <v>41</v>
      </c>
      <c r="J9944">
        <v>6</v>
      </c>
    </row>
    <row r="9945" spans="1:10" hidden="1" x14ac:dyDescent="0.25">
      <c r="A9945" s="24" t="str">
        <f t="shared" si="157"/>
        <v>304ARCELOR (BERTON SICARD)</v>
      </c>
      <c r="B9945" s="1">
        <v>304</v>
      </c>
      <c r="C9945" s="1"/>
      <c r="D9945" s="1"/>
      <c r="E9945" s="1" t="s">
        <v>962</v>
      </c>
      <c r="F9945" s="1" t="s">
        <v>32900</v>
      </c>
      <c r="G9945" s="1" t="s">
        <v>655</v>
      </c>
      <c r="H9945">
        <v>304</v>
      </c>
      <c r="I9945" s="1" t="s">
        <v>41</v>
      </c>
      <c r="J9945">
        <v>6</v>
      </c>
    </row>
    <row r="9946" spans="1:10" hidden="1" x14ac:dyDescent="0.25">
      <c r="A9946" s="24" t="str">
        <f t="shared" si="157"/>
        <v>320ARCELOR (BERTON SICARD)</v>
      </c>
      <c r="B9946" s="1">
        <v>320</v>
      </c>
      <c r="C9946" s="1"/>
      <c r="D9946" s="1"/>
      <c r="E9946" s="1" t="s">
        <v>2288</v>
      </c>
      <c r="F9946" s="1" t="s">
        <v>32900</v>
      </c>
      <c r="G9946" s="1" t="s">
        <v>655</v>
      </c>
      <c r="H9946">
        <v>320</v>
      </c>
      <c r="I9946" s="1" t="s">
        <v>41</v>
      </c>
      <c r="J9946">
        <v>1</v>
      </c>
    </row>
    <row r="9947" spans="1:10" hidden="1" x14ac:dyDescent="0.25">
      <c r="A9947" s="24" t="str">
        <f t="shared" si="157"/>
        <v>332ARCELOR (BERTON SICARD)</v>
      </c>
      <c r="B9947" s="1">
        <v>332</v>
      </c>
      <c r="C9947" s="1"/>
      <c r="D9947" s="1"/>
      <c r="E9947" s="1" t="s">
        <v>2292</v>
      </c>
      <c r="F9947" s="1" t="s">
        <v>32900</v>
      </c>
      <c r="G9947" s="1" t="s">
        <v>655</v>
      </c>
      <c r="H9947">
        <v>332</v>
      </c>
      <c r="I9947" s="1" t="s">
        <v>41</v>
      </c>
      <c r="J9947">
        <v>1</v>
      </c>
    </row>
    <row r="9948" spans="1:10" hidden="1" x14ac:dyDescent="0.25">
      <c r="A9948" s="24" t="str">
        <f t="shared" si="157"/>
        <v>341ARCELOR (BERTON SICARD)</v>
      </c>
      <c r="B9948" s="1">
        <v>341</v>
      </c>
      <c r="C9948" s="1"/>
      <c r="D9948" s="1"/>
      <c r="E9948" s="1" t="s">
        <v>2018</v>
      </c>
      <c r="F9948" s="1" t="s">
        <v>32900</v>
      </c>
      <c r="G9948" s="1" t="s">
        <v>655</v>
      </c>
      <c r="H9948">
        <v>341</v>
      </c>
      <c r="I9948" s="1" t="s">
        <v>41</v>
      </c>
      <c r="J9948">
        <v>1</v>
      </c>
    </row>
    <row r="9949" spans="1:10" hidden="1" x14ac:dyDescent="0.25">
      <c r="A9949" s="24" t="str">
        <f t="shared" si="157"/>
        <v>342ARCELOR (BERTON SICARD)</v>
      </c>
      <c r="B9949" s="1">
        <v>342</v>
      </c>
      <c r="C9949" s="1"/>
      <c r="D9949" s="1"/>
      <c r="E9949" s="1" t="s">
        <v>2294</v>
      </c>
      <c r="F9949" s="1" t="s">
        <v>32900</v>
      </c>
      <c r="G9949" s="1" t="s">
        <v>655</v>
      </c>
      <c r="H9949">
        <v>342</v>
      </c>
      <c r="I9949" s="1" t="s">
        <v>41</v>
      </c>
      <c r="J9949">
        <v>1</v>
      </c>
    </row>
    <row r="9950" spans="1:10" hidden="1" x14ac:dyDescent="0.25">
      <c r="A9950" s="24" t="str">
        <f t="shared" si="157"/>
        <v>348ARCELOR (BERTON SICARD)</v>
      </c>
      <c r="B9950" s="1">
        <v>348</v>
      </c>
      <c r="C9950" s="1"/>
      <c r="D9950" s="1"/>
      <c r="E9950" s="1" t="s">
        <v>2298</v>
      </c>
      <c r="F9950" s="1" t="s">
        <v>32900</v>
      </c>
      <c r="G9950" s="1" t="s">
        <v>655</v>
      </c>
      <c r="H9950">
        <v>348</v>
      </c>
      <c r="I9950" s="1" t="s">
        <v>41</v>
      </c>
      <c r="J9950">
        <v>1</v>
      </c>
    </row>
    <row r="9951" spans="1:10" hidden="1" x14ac:dyDescent="0.25">
      <c r="A9951" s="24" t="str">
        <f t="shared" si="157"/>
        <v>361ARCELOR (BERTON SICARD)</v>
      </c>
      <c r="B9951" s="1">
        <v>361</v>
      </c>
      <c r="C9951" s="1"/>
      <c r="D9951" s="1"/>
      <c r="E9951" s="1" t="s">
        <v>2299</v>
      </c>
      <c r="F9951" s="1" t="s">
        <v>32900</v>
      </c>
      <c r="G9951" s="1" t="s">
        <v>655</v>
      </c>
      <c r="H9951">
        <v>361</v>
      </c>
      <c r="I9951" s="1" t="s">
        <v>41</v>
      </c>
      <c r="J9951">
        <v>1</v>
      </c>
    </row>
    <row r="9952" spans="1:10" hidden="1" x14ac:dyDescent="0.25">
      <c r="A9952" s="24" t="str">
        <f t="shared" si="157"/>
        <v>370ARCELOR (BERTON SICARD)</v>
      </c>
      <c r="B9952" s="1">
        <v>370</v>
      </c>
      <c r="C9952" s="1"/>
      <c r="D9952" s="1"/>
      <c r="E9952" s="1" t="s">
        <v>2023</v>
      </c>
      <c r="F9952" s="1" t="s">
        <v>32900</v>
      </c>
      <c r="G9952" s="1" t="s">
        <v>655</v>
      </c>
      <c r="H9952">
        <v>370</v>
      </c>
      <c r="I9952" s="1" t="s">
        <v>41</v>
      </c>
      <c r="J9952">
        <v>1</v>
      </c>
    </row>
    <row r="9953" spans="1:10" hidden="1" x14ac:dyDescent="0.25">
      <c r="A9953" s="24" t="str">
        <f t="shared" si="157"/>
        <v>381ARCELOR (BERTON SICARD)</v>
      </c>
      <c r="B9953" s="1">
        <v>381</v>
      </c>
      <c r="C9953" s="1"/>
      <c r="D9953" s="1"/>
      <c r="E9953" s="1" t="s">
        <v>2024</v>
      </c>
      <c r="F9953" s="1" t="s">
        <v>32900</v>
      </c>
      <c r="G9953" s="1" t="s">
        <v>655</v>
      </c>
      <c r="H9953">
        <v>381</v>
      </c>
      <c r="I9953" s="1" t="s">
        <v>41</v>
      </c>
      <c r="J9953">
        <v>1</v>
      </c>
    </row>
    <row r="9954" spans="1:10" hidden="1" x14ac:dyDescent="0.25">
      <c r="A9954" s="24" t="str">
        <f t="shared" si="157"/>
        <v>388ARCELOR (BERTON SICARD)</v>
      </c>
      <c r="B9954" s="1">
        <v>388</v>
      </c>
      <c r="C9954" s="1"/>
      <c r="D9954" s="1"/>
      <c r="E9954" s="1" t="s">
        <v>2226</v>
      </c>
      <c r="F9954" s="1" t="s">
        <v>32900</v>
      </c>
      <c r="G9954" s="1" t="s">
        <v>655</v>
      </c>
      <c r="H9954">
        <v>388</v>
      </c>
      <c r="I9954" s="1" t="s">
        <v>41</v>
      </c>
      <c r="J9954">
        <v>1</v>
      </c>
    </row>
    <row r="9955" spans="1:10" hidden="1" x14ac:dyDescent="0.25">
      <c r="A9955" s="24" t="str">
        <f t="shared" si="157"/>
        <v>398ARCELOR (BERTON SICARD)</v>
      </c>
      <c r="B9955" s="1">
        <v>398</v>
      </c>
      <c r="C9955" s="1"/>
      <c r="D9955" s="1"/>
      <c r="E9955" s="1" t="s">
        <v>2301</v>
      </c>
      <c r="F9955" s="1" t="s">
        <v>32900</v>
      </c>
      <c r="G9955" s="1" t="s">
        <v>655</v>
      </c>
      <c r="H9955">
        <v>398</v>
      </c>
      <c r="I9955" s="1" t="s">
        <v>41</v>
      </c>
      <c r="J9955">
        <v>1</v>
      </c>
    </row>
    <row r="9956" spans="1:10" hidden="1" x14ac:dyDescent="0.25">
      <c r="A9956" s="24" t="str">
        <f t="shared" si="157"/>
        <v>511ARCELOR (BERTON SICARD)</v>
      </c>
      <c r="B9956" s="1">
        <v>511</v>
      </c>
      <c r="C9956" s="1"/>
      <c r="D9956" s="1"/>
      <c r="E9956" s="1" t="s">
        <v>2302</v>
      </c>
      <c r="F9956" s="1" t="s">
        <v>32900</v>
      </c>
      <c r="G9956" s="1" t="s">
        <v>655</v>
      </c>
      <c r="H9956">
        <v>511</v>
      </c>
      <c r="I9956" s="1" t="s">
        <v>41</v>
      </c>
      <c r="J9956">
        <v>1</v>
      </c>
    </row>
    <row r="9957" spans="1:10" hidden="1" x14ac:dyDescent="0.25">
      <c r="A9957" s="24" t="str">
        <f t="shared" si="157"/>
        <v>516ARCELOR (BERTON SICARD)</v>
      </c>
      <c r="B9957" s="1">
        <v>516</v>
      </c>
      <c r="C9957" s="1"/>
      <c r="D9957" s="1"/>
      <c r="E9957" s="1" t="s">
        <v>2303</v>
      </c>
      <c r="F9957" s="1" t="s">
        <v>32900</v>
      </c>
      <c r="G9957" s="1" t="s">
        <v>655</v>
      </c>
      <c r="H9957">
        <v>516</v>
      </c>
      <c r="I9957" s="1" t="s">
        <v>41</v>
      </c>
      <c r="J9957">
        <v>2</v>
      </c>
    </row>
    <row r="9958" spans="1:10" hidden="1" x14ac:dyDescent="0.25">
      <c r="A9958" s="24" t="str">
        <f t="shared" si="157"/>
        <v>518ARCELOR (BERTON SICARD)</v>
      </c>
      <c r="B9958" s="1">
        <v>518</v>
      </c>
      <c r="C9958" s="1"/>
      <c r="D9958" s="1"/>
      <c r="E9958" s="1" t="s">
        <v>1005</v>
      </c>
      <c r="F9958" s="1" t="s">
        <v>32900</v>
      </c>
      <c r="G9958" s="1" t="s">
        <v>655</v>
      </c>
      <c r="H9958">
        <v>518</v>
      </c>
      <c r="I9958" s="1" t="s">
        <v>41</v>
      </c>
      <c r="J9958">
        <v>6.5</v>
      </c>
    </row>
    <row r="9959" spans="1:10" hidden="1" x14ac:dyDescent="0.25">
      <c r="A9959" s="24" t="str">
        <f t="shared" si="157"/>
        <v>518/2ARCELOR (BERTON SICARD)</v>
      </c>
      <c r="B9959" s="1" t="s">
        <v>1006</v>
      </c>
      <c r="C9959" s="1"/>
      <c r="D9959" s="1"/>
      <c r="E9959" s="1" t="s">
        <v>1007</v>
      </c>
      <c r="F9959" s="1" t="s">
        <v>32900</v>
      </c>
      <c r="G9959" s="1" t="s">
        <v>655</v>
      </c>
      <c r="H9959" t="s">
        <v>1006</v>
      </c>
      <c r="I9959" s="1" t="s">
        <v>41</v>
      </c>
      <c r="J9959">
        <v>2.6</v>
      </c>
    </row>
    <row r="9960" spans="1:10" hidden="1" x14ac:dyDescent="0.25">
      <c r="A9960" s="24" t="str">
        <f t="shared" si="157"/>
        <v>520ARCELOR (BERTON SICARD)</v>
      </c>
      <c r="B9960" s="1">
        <v>520</v>
      </c>
      <c r="C9960" s="1"/>
      <c r="D9960" s="1"/>
      <c r="E9960" s="1" t="s">
        <v>1009</v>
      </c>
      <c r="F9960" s="1" t="s">
        <v>32900</v>
      </c>
      <c r="G9960" s="1" t="s">
        <v>655</v>
      </c>
      <c r="H9960">
        <v>520</v>
      </c>
      <c r="I9960" s="1" t="s">
        <v>41</v>
      </c>
      <c r="J9960">
        <v>1</v>
      </c>
    </row>
    <row r="9961" spans="1:10" hidden="1" x14ac:dyDescent="0.25">
      <c r="A9961" s="24" t="str">
        <f t="shared" si="157"/>
        <v>530ARCELOR (BERTON SICARD)</v>
      </c>
      <c r="B9961" s="1">
        <v>530</v>
      </c>
      <c r="C9961" s="1"/>
      <c r="D9961" s="1"/>
      <c r="E9961" s="1" t="s">
        <v>2304</v>
      </c>
      <c r="F9961" s="1" t="s">
        <v>32900</v>
      </c>
      <c r="G9961" s="1" t="s">
        <v>655</v>
      </c>
      <c r="H9961">
        <v>530</v>
      </c>
      <c r="I9961" s="1" t="s">
        <v>41</v>
      </c>
      <c r="J9961">
        <v>1</v>
      </c>
    </row>
    <row r="9962" spans="1:10" hidden="1" x14ac:dyDescent="0.25">
      <c r="A9962" s="24" t="str">
        <f t="shared" si="157"/>
        <v>543IARCELOR (BERTON SICARD)</v>
      </c>
      <c r="B9962" s="1" t="s">
        <v>1027</v>
      </c>
      <c r="C9962" s="1"/>
      <c r="D9962" s="1"/>
      <c r="E9962" s="1" t="s">
        <v>1028</v>
      </c>
      <c r="F9962" s="1" t="s">
        <v>32900</v>
      </c>
      <c r="G9962" s="1" t="s">
        <v>655</v>
      </c>
      <c r="H9962" t="s">
        <v>1027</v>
      </c>
      <c r="I9962" s="1" t="s">
        <v>41</v>
      </c>
      <c r="J9962">
        <v>6.5</v>
      </c>
    </row>
    <row r="9963" spans="1:10" hidden="1" x14ac:dyDescent="0.25">
      <c r="A9963" s="24" t="str">
        <f t="shared" si="157"/>
        <v>543I/4ARCELOR (BERTON SICARD)</v>
      </c>
      <c r="B9963" s="1" t="s">
        <v>1029</v>
      </c>
      <c r="C9963" s="1"/>
      <c r="D9963" s="1"/>
      <c r="E9963" s="1" t="s">
        <v>1028</v>
      </c>
      <c r="F9963" s="1" t="s">
        <v>32900</v>
      </c>
      <c r="G9963" s="1" t="s">
        <v>655</v>
      </c>
      <c r="H9963" t="s">
        <v>1029</v>
      </c>
      <c r="I9963" s="1" t="s">
        <v>41</v>
      </c>
      <c r="J9963">
        <v>4.5</v>
      </c>
    </row>
    <row r="9964" spans="1:10" hidden="1" x14ac:dyDescent="0.25">
      <c r="A9964" s="24" t="str">
        <f t="shared" si="157"/>
        <v>558ARCELOR (BERTON SICARD)</v>
      </c>
      <c r="B9964" s="1">
        <v>558</v>
      </c>
      <c r="C9964" s="1"/>
      <c r="D9964" s="1"/>
      <c r="E9964" s="1" t="s">
        <v>2227</v>
      </c>
      <c r="F9964" s="1" t="s">
        <v>32900</v>
      </c>
      <c r="G9964" s="1" t="s">
        <v>655</v>
      </c>
      <c r="H9964">
        <v>558</v>
      </c>
      <c r="I9964" s="1" t="s">
        <v>41</v>
      </c>
      <c r="J9964">
        <v>1</v>
      </c>
    </row>
    <row r="9965" spans="1:10" hidden="1" x14ac:dyDescent="0.25">
      <c r="A9965" s="24" t="str">
        <f t="shared" si="157"/>
        <v>558MOARCELOR (BERTON SICARD)</v>
      </c>
      <c r="B9965" s="1" t="s">
        <v>2228</v>
      </c>
      <c r="C9965" s="1"/>
      <c r="D9965" s="1"/>
      <c r="E9965" s="1" t="s">
        <v>2229</v>
      </c>
      <c r="F9965" s="1" t="s">
        <v>32900</v>
      </c>
      <c r="G9965" s="1" t="s">
        <v>655</v>
      </c>
      <c r="H9965" t="s">
        <v>2228</v>
      </c>
      <c r="I9965" s="1" t="s">
        <v>41</v>
      </c>
      <c r="J9965">
        <v>1</v>
      </c>
    </row>
    <row r="9966" spans="1:10" hidden="1" x14ac:dyDescent="0.25">
      <c r="A9966" s="24" t="str">
        <f t="shared" si="157"/>
        <v>559ARCELOR (BERTON SICARD)</v>
      </c>
      <c r="B9966" s="1">
        <v>559</v>
      </c>
      <c r="C9966" s="1"/>
      <c r="D9966" s="1"/>
      <c r="E9966" s="1" t="s">
        <v>1034</v>
      </c>
      <c r="F9966" s="1" t="s">
        <v>32900</v>
      </c>
      <c r="G9966" s="1" t="s">
        <v>655</v>
      </c>
      <c r="H9966">
        <v>559</v>
      </c>
      <c r="I9966" s="1" t="s">
        <v>41</v>
      </c>
      <c r="J9966">
        <v>2</v>
      </c>
    </row>
    <row r="9967" spans="1:10" hidden="1" x14ac:dyDescent="0.25">
      <c r="A9967" s="24" t="str">
        <f t="shared" si="157"/>
        <v>561ARCELOR (BERTON SICARD)</v>
      </c>
      <c r="B9967" s="1">
        <v>561</v>
      </c>
      <c r="C9967" s="1"/>
      <c r="D9967" s="1"/>
      <c r="E9967" s="1" t="s">
        <v>2306</v>
      </c>
      <c r="F9967" s="1" t="s">
        <v>32900</v>
      </c>
      <c r="G9967" s="1" t="s">
        <v>655</v>
      </c>
      <c r="H9967">
        <v>561</v>
      </c>
      <c r="I9967" s="1" t="s">
        <v>41</v>
      </c>
      <c r="J9967">
        <v>1</v>
      </c>
    </row>
    <row r="9968" spans="1:10" hidden="1" x14ac:dyDescent="0.25">
      <c r="A9968" s="24" t="str">
        <f t="shared" si="157"/>
        <v>563ARCELOR (BERTON SICARD)</v>
      </c>
      <c r="B9968" s="1">
        <v>563</v>
      </c>
      <c r="C9968" s="1"/>
      <c r="D9968" s="1"/>
      <c r="E9968" s="1" t="s">
        <v>2307</v>
      </c>
      <c r="F9968" s="1" t="s">
        <v>32900</v>
      </c>
      <c r="G9968" s="1" t="s">
        <v>655</v>
      </c>
      <c r="H9968">
        <v>563</v>
      </c>
      <c r="I9968" s="1" t="s">
        <v>41</v>
      </c>
      <c r="J9968">
        <v>2</v>
      </c>
    </row>
    <row r="9969" spans="1:10" hidden="1" x14ac:dyDescent="0.25">
      <c r="A9969" s="24" t="str">
        <f t="shared" si="157"/>
        <v>564ARCELOR (BERTON SICARD)</v>
      </c>
      <c r="B9969" s="1">
        <v>564</v>
      </c>
      <c r="C9969" s="1"/>
      <c r="D9969" s="1"/>
      <c r="E9969" s="1" t="s">
        <v>2231</v>
      </c>
      <c r="F9969" s="1" t="s">
        <v>32900</v>
      </c>
      <c r="G9969" s="1" t="s">
        <v>655</v>
      </c>
      <c r="H9969">
        <v>564</v>
      </c>
      <c r="I9969" s="1" t="s">
        <v>41</v>
      </c>
      <c r="J9969">
        <v>2</v>
      </c>
    </row>
    <row r="9970" spans="1:10" hidden="1" x14ac:dyDescent="0.25">
      <c r="A9970" s="24" t="str">
        <f t="shared" si="157"/>
        <v>565ARCELOR (BERTON SICARD)</v>
      </c>
      <c r="B9970" s="1">
        <v>565</v>
      </c>
      <c r="C9970" s="1"/>
      <c r="D9970" s="1"/>
      <c r="E9970" s="1" t="s">
        <v>2232</v>
      </c>
      <c r="F9970" s="1" t="s">
        <v>32900</v>
      </c>
      <c r="G9970" s="1" t="s">
        <v>655</v>
      </c>
      <c r="H9970">
        <v>565</v>
      </c>
      <c r="I9970" s="1" t="s">
        <v>41</v>
      </c>
      <c r="J9970">
        <v>2</v>
      </c>
    </row>
    <row r="9971" spans="1:10" hidden="1" x14ac:dyDescent="0.25">
      <c r="A9971" s="24" t="str">
        <f t="shared" si="157"/>
        <v>575/4ARCELOR (BERTON SICARD)</v>
      </c>
      <c r="B9971" s="1" t="s">
        <v>1036</v>
      </c>
      <c r="C9971" s="1"/>
      <c r="D9971" s="1"/>
      <c r="E9971" s="1" t="s">
        <v>1037</v>
      </c>
      <c r="F9971" s="1" t="s">
        <v>32900</v>
      </c>
      <c r="G9971" s="1" t="s">
        <v>655</v>
      </c>
      <c r="H9971" t="s">
        <v>1036</v>
      </c>
      <c r="I9971" s="1" t="s">
        <v>41</v>
      </c>
      <c r="J9971">
        <v>4</v>
      </c>
    </row>
    <row r="9972" spans="1:10" hidden="1" x14ac:dyDescent="0.25">
      <c r="A9972" s="24" t="str">
        <f t="shared" si="157"/>
        <v>587ARCELOR (BERTON SICARD)</v>
      </c>
      <c r="B9972" s="1">
        <v>587</v>
      </c>
      <c r="C9972" s="1"/>
      <c r="D9972" s="1"/>
      <c r="E9972" s="1" t="s">
        <v>2235</v>
      </c>
      <c r="F9972" s="1" t="s">
        <v>32900</v>
      </c>
      <c r="G9972" s="1" t="s">
        <v>655</v>
      </c>
      <c r="H9972">
        <v>587</v>
      </c>
      <c r="I9972" s="1" t="s">
        <v>41</v>
      </c>
      <c r="J9972">
        <v>2</v>
      </c>
    </row>
    <row r="9973" spans="1:10" hidden="1" x14ac:dyDescent="0.25">
      <c r="A9973" s="24" t="str">
        <f t="shared" si="157"/>
        <v>603ARCELOR (BERTON SICARD)</v>
      </c>
      <c r="B9973" s="1">
        <v>603</v>
      </c>
      <c r="C9973" s="1"/>
      <c r="D9973" s="1"/>
      <c r="E9973" s="1" t="s">
        <v>2452</v>
      </c>
      <c r="F9973" s="1" t="s">
        <v>32900</v>
      </c>
      <c r="G9973" s="1" t="s">
        <v>655</v>
      </c>
      <c r="H9973">
        <v>603</v>
      </c>
      <c r="I9973" s="1" t="s">
        <v>41</v>
      </c>
      <c r="J9973">
        <v>1</v>
      </c>
    </row>
    <row r="9974" spans="1:10" hidden="1" x14ac:dyDescent="0.25">
      <c r="A9974" s="24" t="str">
        <f t="shared" si="157"/>
        <v>615/P1ARCELOR (BERTON SICARD)</v>
      </c>
      <c r="B9974" s="1" t="s">
        <v>1061</v>
      </c>
      <c r="C9974" s="1"/>
      <c r="D9974" s="1"/>
      <c r="E9974" s="1" t="s">
        <v>1062</v>
      </c>
      <c r="F9974" s="1" t="s">
        <v>32900</v>
      </c>
      <c r="G9974" s="1" t="s">
        <v>655</v>
      </c>
      <c r="H9974" t="s">
        <v>1061</v>
      </c>
      <c r="I9974" s="1" t="s">
        <v>41</v>
      </c>
      <c r="J9974">
        <v>1</v>
      </c>
    </row>
    <row r="9975" spans="1:10" hidden="1" x14ac:dyDescent="0.25">
      <c r="A9975" s="24" t="str">
        <f t="shared" si="157"/>
        <v>615/P2ARCELOR (BERTON SICARD)</v>
      </c>
      <c r="B9975" s="1" t="s">
        <v>1063</v>
      </c>
      <c r="C9975" s="1"/>
      <c r="D9975" s="1"/>
      <c r="E9975" s="1" t="s">
        <v>1064</v>
      </c>
      <c r="F9975" s="1" t="s">
        <v>32900</v>
      </c>
      <c r="G9975" s="1" t="s">
        <v>655</v>
      </c>
      <c r="H9975" t="s">
        <v>1063</v>
      </c>
      <c r="I9975" s="1" t="s">
        <v>41</v>
      </c>
      <c r="J9975">
        <v>1</v>
      </c>
    </row>
    <row r="9976" spans="1:10" hidden="1" x14ac:dyDescent="0.25">
      <c r="A9976" s="24" t="str">
        <f t="shared" si="157"/>
        <v>615/P3ARCELOR (BERTON SICARD)</v>
      </c>
      <c r="B9976" s="1" t="s">
        <v>1065</v>
      </c>
      <c r="C9976" s="1"/>
      <c r="D9976" s="1"/>
      <c r="E9976" s="1" t="s">
        <v>1066</v>
      </c>
      <c r="F9976" s="1" t="s">
        <v>32900</v>
      </c>
      <c r="G9976" s="1" t="s">
        <v>655</v>
      </c>
      <c r="H9976" t="s">
        <v>1065</v>
      </c>
      <c r="I9976" s="1" t="s">
        <v>41</v>
      </c>
      <c r="J9976">
        <v>1</v>
      </c>
    </row>
    <row r="9977" spans="1:10" hidden="1" x14ac:dyDescent="0.25">
      <c r="A9977" s="24" t="str">
        <f t="shared" si="157"/>
        <v>615/P4ARCELOR (BERTON SICARD)</v>
      </c>
      <c r="B9977" s="1" t="s">
        <v>1067</v>
      </c>
      <c r="C9977" s="1"/>
      <c r="D9977" s="1"/>
      <c r="E9977" s="1" t="s">
        <v>1068</v>
      </c>
      <c r="F9977" s="1" t="s">
        <v>32900</v>
      </c>
      <c r="G9977" s="1" t="s">
        <v>655</v>
      </c>
      <c r="H9977" t="s">
        <v>1067</v>
      </c>
      <c r="I9977" s="1" t="s">
        <v>41</v>
      </c>
      <c r="J9977">
        <v>1</v>
      </c>
    </row>
    <row r="9978" spans="1:10" hidden="1" x14ac:dyDescent="0.25">
      <c r="A9978" s="24" t="str">
        <f t="shared" si="157"/>
        <v>615/P5ARCELOR (BERTON SICARD)</v>
      </c>
      <c r="B9978" s="1" t="s">
        <v>1069</v>
      </c>
      <c r="C9978" s="1"/>
      <c r="D9978" s="1"/>
      <c r="E9978" s="1" t="s">
        <v>1070</v>
      </c>
      <c r="F9978" s="1" t="s">
        <v>32900</v>
      </c>
      <c r="G9978" s="1" t="s">
        <v>655</v>
      </c>
      <c r="H9978" t="s">
        <v>1069</v>
      </c>
      <c r="I9978" s="1" t="s">
        <v>41</v>
      </c>
      <c r="J9978">
        <v>1</v>
      </c>
    </row>
    <row r="9979" spans="1:10" hidden="1" x14ac:dyDescent="0.25">
      <c r="A9979" s="24" t="str">
        <f t="shared" si="157"/>
        <v>621/P1ARCELOR (BERTON SICARD)</v>
      </c>
      <c r="B9979" s="1" t="s">
        <v>1078</v>
      </c>
      <c r="C9979" s="1"/>
      <c r="D9979" s="1"/>
      <c r="E9979" s="1" t="s">
        <v>1062</v>
      </c>
      <c r="F9979" s="1" t="s">
        <v>32900</v>
      </c>
      <c r="G9979" s="1" t="s">
        <v>655</v>
      </c>
      <c r="H9979" t="s">
        <v>1078</v>
      </c>
      <c r="I9979" s="1" t="s">
        <v>41</v>
      </c>
      <c r="J9979">
        <v>1</v>
      </c>
    </row>
    <row r="9980" spans="1:10" hidden="1" x14ac:dyDescent="0.25">
      <c r="A9980" s="24" t="str">
        <f t="shared" si="157"/>
        <v>621/P2ARCELOR (BERTON SICARD)</v>
      </c>
      <c r="B9980" s="1" t="s">
        <v>1079</v>
      </c>
      <c r="C9980" s="1"/>
      <c r="D9980" s="1"/>
      <c r="E9980" s="1" t="s">
        <v>1064</v>
      </c>
      <c r="F9980" s="1" t="s">
        <v>32900</v>
      </c>
      <c r="G9980" s="1" t="s">
        <v>655</v>
      </c>
      <c r="H9980" t="s">
        <v>1079</v>
      </c>
      <c r="I9980" s="1" t="s">
        <v>41</v>
      </c>
      <c r="J9980">
        <v>1</v>
      </c>
    </row>
    <row r="9981" spans="1:10" hidden="1" x14ac:dyDescent="0.25">
      <c r="A9981" s="24" t="str">
        <f t="shared" si="157"/>
        <v>621/P3ARCELOR (BERTON SICARD)</v>
      </c>
      <c r="B9981" s="1" t="s">
        <v>1080</v>
      </c>
      <c r="C9981" s="1"/>
      <c r="D9981" s="1"/>
      <c r="E9981" s="1" t="s">
        <v>1066</v>
      </c>
      <c r="F9981" s="1" t="s">
        <v>32900</v>
      </c>
      <c r="G9981" s="1" t="s">
        <v>655</v>
      </c>
      <c r="H9981" t="s">
        <v>1080</v>
      </c>
      <c r="I9981" s="1" t="s">
        <v>41</v>
      </c>
      <c r="J9981">
        <v>1</v>
      </c>
    </row>
    <row r="9982" spans="1:10" hidden="1" x14ac:dyDescent="0.25">
      <c r="A9982" s="24" t="str">
        <f t="shared" si="157"/>
        <v>621/P4ARCELOR (BERTON SICARD)</v>
      </c>
      <c r="B9982" s="1" t="s">
        <v>1081</v>
      </c>
      <c r="C9982" s="1"/>
      <c r="D9982" s="1"/>
      <c r="E9982" s="1" t="s">
        <v>1068</v>
      </c>
      <c r="F9982" s="1" t="s">
        <v>32900</v>
      </c>
      <c r="G9982" s="1" t="s">
        <v>655</v>
      </c>
      <c r="H9982" t="s">
        <v>1081</v>
      </c>
      <c r="I9982" s="1" t="s">
        <v>41</v>
      </c>
      <c r="J9982">
        <v>1</v>
      </c>
    </row>
    <row r="9983" spans="1:10" hidden="1" x14ac:dyDescent="0.25">
      <c r="A9983" s="24" t="str">
        <f t="shared" si="157"/>
        <v>631ARCELOR (BERTON SICARD)</v>
      </c>
      <c r="B9983" s="1">
        <v>631</v>
      </c>
      <c r="C9983" s="1"/>
      <c r="D9983" s="1"/>
      <c r="E9983" s="1" t="s">
        <v>1007</v>
      </c>
      <c r="F9983" s="1" t="s">
        <v>32900</v>
      </c>
      <c r="G9983" s="1" t="s">
        <v>655</v>
      </c>
      <c r="H9983">
        <v>631</v>
      </c>
      <c r="I9983" s="1" t="s">
        <v>41</v>
      </c>
      <c r="J9983">
        <v>6.5</v>
      </c>
    </row>
    <row r="9984" spans="1:10" hidden="1" x14ac:dyDescent="0.25">
      <c r="A9984" s="24" t="str">
        <f t="shared" si="157"/>
        <v>631/2ARCELOR (BERTON SICARD)</v>
      </c>
      <c r="B9984" s="1" t="s">
        <v>1097</v>
      </c>
      <c r="C9984" s="1"/>
      <c r="D9984" s="1"/>
      <c r="E9984" s="1" t="s">
        <v>1007</v>
      </c>
      <c r="F9984" s="1" t="s">
        <v>32900</v>
      </c>
      <c r="G9984" s="1" t="s">
        <v>655</v>
      </c>
      <c r="H9984" t="s">
        <v>1097</v>
      </c>
      <c r="I9984" s="1" t="s">
        <v>41</v>
      </c>
      <c r="J9984">
        <v>2.6</v>
      </c>
    </row>
    <row r="9985" spans="1:10" hidden="1" x14ac:dyDescent="0.25">
      <c r="A9985" s="24" t="str">
        <f t="shared" si="157"/>
        <v>638/AARCELOR (BERTON SICARD)</v>
      </c>
      <c r="B9985" s="1" t="s">
        <v>2240</v>
      </c>
      <c r="C9985" s="1"/>
      <c r="D9985" s="1"/>
      <c r="E9985" s="1" t="s">
        <v>2241</v>
      </c>
      <c r="F9985" s="1" t="s">
        <v>32900</v>
      </c>
      <c r="G9985" s="1" t="s">
        <v>655</v>
      </c>
      <c r="H9985" t="s">
        <v>2240</v>
      </c>
      <c r="I9985" s="1" t="s">
        <v>41</v>
      </c>
      <c r="J9985">
        <v>1</v>
      </c>
    </row>
    <row r="9986" spans="1:10" hidden="1" x14ac:dyDescent="0.25">
      <c r="A9986" s="24" t="str">
        <f t="shared" si="157"/>
        <v>638/CARCELOR (BERTON SICARD)</v>
      </c>
      <c r="B9986" s="1" t="s">
        <v>2242</v>
      </c>
      <c r="C9986" s="1"/>
      <c r="D9986" s="1"/>
      <c r="E9986" s="1" t="s">
        <v>2243</v>
      </c>
      <c r="F9986" s="1" t="s">
        <v>32900</v>
      </c>
      <c r="G9986" s="1" t="s">
        <v>655</v>
      </c>
      <c r="H9986" t="s">
        <v>2242</v>
      </c>
      <c r="I9986" s="1" t="s">
        <v>41</v>
      </c>
      <c r="J9986">
        <v>1</v>
      </c>
    </row>
    <row r="9987" spans="1:10" hidden="1" x14ac:dyDescent="0.25">
      <c r="A9987" s="24" t="str">
        <f t="shared" si="157"/>
        <v>638/DARCELOR (BERTON SICARD)</v>
      </c>
      <c r="B9987" s="1" t="s">
        <v>2244</v>
      </c>
      <c r="C9987" s="1"/>
      <c r="D9987" s="1"/>
      <c r="E9987" s="1" t="s">
        <v>2245</v>
      </c>
      <c r="F9987" s="1" t="s">
        <v>32900</v>
      </c>
      <c r="G9987" s="1" t="s">
        <v>655</v>
      </c>
      <c r="H9987" t="s">
        <v>2244</v>
      </c>
      <c r="I9987" s="1" t="s">
        <v>41</v>
      </c>
      <c r="J9987">
        <v>1</v>
      </c>
    </row>
    <row r="9988" spans="1:10" hidden="1" x14ac:dyDescent="0.25">
      <c r="A9988" s="24" t="str">
        <f t="shared" si="157"/>
        <v>689ARCELOR (BERTON SICARD)</v>
      </c>
      <c r="B9988" s="1">
        <v>689</v>
      </c>
      <c r="C9988" s="1"/>
      <c r="D9988" s="1"/>
      <c r="E9988" s="1" t="s">
        <v>2320</v>
      </c>
      <c r="F9988" s="1" t="s">
        <v>32900</v>
      </c>
      <c r="G9988" s="1" t="s">
        <v>655</v>
      </c>
      <c r="H9988">
        <v>689</v>
      </c>
      <c r="I9988" s="1" t="s">
        <v>41</v>
      </c>
      <c r="J9988">
        <v>1</v>
      </c>
    </row>
    <row r="9989" spans="1:10" hidden="1" x14ac:dyDescent="0.25">
      <c r="A9989" s="24" t="str">
        <f t="shared" si="157"/>
        <v>1250ARCELOR (BERTON SICARD)</v>
      </c>
      <c r="B9989" s="1">
        <v>1250</v>
      </c>
      <c r="C9989" s="1"/>
      <c r="D9989" s="1"/>
      <c r="E9989" s="1" t="s">
        <v>2248</v>
      </c>
      <c r="F9989" s="1" t="s">
        <v>32900</v>
      </c>
      <c r="G9989" s="1" t="s">
        <v>655</v>
      </c>
      <c r="H9989">
        <v>1250</v>
      </c>
      <c r="I9989" s="1" t="s">
        <v>41</v>
      </c>
      <c r="J9989">
        <v>1</v>
      </c>
    </row>
    <row r="9990" spans="1:10" hidden="1" x14ac:dyDescent="0.25">
      <c r="A9990" s="24" t="str">
        <f t="shared" si="157"/>
        <v>1251ARCELOR (BERTON SICARD)</v>
      </c>
      <c r="B9990" s="1">
        <v>1251</v>
      </c>
      <c r="C9990" s="1"/>
      <c r="D9990" s="1"/>
      <c r="E9990" s="1" t="s">
        <v>2249</v>
      </c>
      <c r="F9990" s="1" t="s">
        <v>32900</v>
      </c>
      <c r="G9990" s="1" t="s">
        <v>655</v>
      </c>
      <c r="H9990">
        <v>1251</v>
      </c>
      <c r="I9990" s="1" t="s">
        <v>41</v>
      </c>
      <c r="J9990">
        <v>1</v>
      </c>
    </row>
    <row r="9991" spans="1:10" hidden="1" x14ac:dyDescent="0.25">
      <c r="A9991" s="24" t="str">
        <f t="shared" si="157"/>
        <v>1253ARCELOR (BERTON SICARD)</v>
      </c>
      <c r="B9991" s="1">
        <v>1253</v>
      </c>
      <c r="C9991" s="1"/>
      <c r="D9991" s="1"/>
      <c r="E9991" s="1" t="s">
        <v>1126</v>
      </c>
      <c r="F9991" s="1" t="s">
        <v>32900</v>
      </c>
      <c r="G9991" s="1" t="s">
        <v>655</v>
      </c>
      <c r="H9991">
        <v>1253</v>
      </c>
      <c r="I9991" s="1" t="s">
        <v>41</v>
      </c>
      <c r="J9991">
        <v>1</v>
      </c>
    </row>
    <row r="9992" spans="1:10" hidden="1" x14ac:dyDescent="0.25">
      <c r="A9992" s="24" t="str">
        <f t="shared" si="157"/>
        <v>1425THARCELOR (BERTON SICARD)</v>
      </c>
      <c r="B9992" s="1" t="s">
        <v>1127</v>
      </c>
      <c r="C9992" s="1"/>
      <c r="D9992" s="1"/>
      <c r="E9992" s="1" t="s">
        <v>1128</v>
      </c>
      <c r="F9992" s="1" t="s">
        <v>32900</v>
      </c>
      <c r="G9992" s="1" t="s">
        <v>655</v>
      </c>
      <c r="H9992" t="s">
        <v>1127</v>
      </c>
      <c r="I9992" s="1" t="s">
        <v>41</v>
      </c>
      <c r="J9992">
        <v>6.5</v>
      </c>
    </row>
    <row r="9993" spans="1:10" hidden="1" x14ac:dyDescent="0.25">
      <c r="A9993" s="24" t="str">
        <f t="shared" si="157"/>
        <v>1611ARCELOR (BERTON SICARD)</v>
      </c>
      <c r="B9993" s="1">
        <v>1611</v>
      </c>
      <c r="C9993" s="1"/>
      <c r="D9993" s="1"/>
      <c r="E9993" s="1" t="s">
        <v>2030</v>
      </c>
      <c r="F9993" s="1" t="s">
        <v>32900</v>
      </c>
      <c r="G9993" s="1" t="s">
        <v>655</v>
      </c>
      <c r="H9993">
        <v>1611</v>
      </c>
      <c r="I9993" s="1" t="s">
        <v>41</v>
      </c>
      <c r="J9993">
        <v>1</v>
      </c>
    </row>
    <row r="9994" spans="1:10" hidden="1" x14ac:dyDescent="0.25">
      <c r="A9994" s="24" t="str">
        <f t="shared" si="157"/>
        <v>1627ARCELOR (BERTON SICARD)</v>
      </c>
      <c r="B9994" s="1">
        <v>1627</v>
      </c>
      <c r="C9994" s="1"/>
      <c r="D9994" s="1"/>
      <c r="E9994" s="1" t="s">
        <v>2034</v>
      </c>
      <c r="F9994" s="1" t="s">
        <v>32900</v>
      </c>
      <c r="G9994" s="1" t="s">
        <v>655</v>
      </c>
      <c r="H9994">
        <v>1627</v>
      </c>
      <c r="I9994" s="1" t="s">
        <v>41</v>
      </c>
      <c r="J9994">
        <v>1</v>
      </c>
    </row>
    <row r="9995" spans="1:10" hidden="1" x14ac:dyDescent="0.25">
      <c r="A9995" s="24" t="str">
        <f t="shared" si="157"/>
        <v>1628ARCELOR (BERTON SICARD)</v>
      </c>
      <c r="B9995" s="1">
        <v>1628</v>
      </c>
      <c r="C9995" s="1"/>
      <c r="D9995" s="1"/>
      <c r="E9995" s="1" t="s">
        <v>2035</v>
      </c>
      <c r="F9995" s="1" t="s">
        <v>32900</v>
      </c>
      <c r="G9995" s="1" t="s">
        <v>655</v>
      </c>
      <c r="H9995">
        <v>1628</v>
      </c>
      <c r="I9995" s="1" t="s">
        <v>41</v>
      </c>
      <c r="J9995">
        <v>1</v>
      </c>
    </row>
    <row r="9996" spans="1:10" hidden="1" x14ac:dyDescent="0.25">
      <c r="A9996" s="24" t="str">
        <f t="shared" ref="A9996:A10059" si="158">B9996&amp;F9996</f>
        <v>1629ARCELOR (BERTON SICARD)</v>
      </c>
      <c r="B9996" s="1">
        <v>1629</v>
      </c>
      <c r="C9996" s="1"/>
      <c r="D9996" s="1"/>
      <c r="E9996" s="1" t="s">
        <v>2036</v>
      </c>
      <c r="F9996" s="1" t="s">
        <v>32900</v>
      </c>
      <c r="G9996" s="1" t="s">
        <v>655</v>
      </c>
      <c r="H9996">
        <v>1629</v>
      </c>
      <c r="I9996" s="1" t="s">
        <v>41</v>
      </c>
      <c r="J9996">
        <v>1</v>
      </c>
    </row>
    <row r="9997" spans="1:10" hidden="1" x14ac:dyDescent="0.25">
      <c r="A9997" s="24" t="str">
        <f t="shared" si="158"/>
        <v>1637AARCELOR (BERTON SICARD)</v>
      </c>
      <c r="B9997" s="1" t="s">
        <v>1129</v>
      </c>
      <c r="C9997" s="1"/>
      <c r="D9997" s="1"/>
      <c r="E9997" s="1" t="s">
        <v>1130</v>
      </c>
      <c r="F9997" s="1" t="s">
        <v>32900</v>
      </c>
      <c r="G9997" s="1" t="s">
        <v>655</v>
      </c>
      <c r="H9997" t="s">
        <v>1129</v>
      </c>
      <c r="I9997" s="1" t="s">
        <v>41</v>
      </c>
      <c r="J9997">
        <v>2</v>
      </c>
    </row>
    <row r="9998" spans="1:10" hidden="1" x14ac:dyDescent="0.25">
      <c r="A9998" s="24" t="str">
        <f t="shared" si="158"/>
        <v>1638AARCELOR (BERTON SICARD)</v>
      </c>
      <c r="B9998" s="1" t="s">
        <v>2321</v>
      </c>
      <c r="C9998" s="1"/>
      <c r="D9998" s="1"/>
      <c r="E9998" s="1" t="s">
        <v>2322</v>
      </c>
      <c r="F9998" s="1" t="s">
        <v>32900</v>
      </c>
      <c r="G9998" s="1" t="s">
        <v>655</v>
      </c>
      <c r="H9998" t="s">
        <v>2321</v>
      </c>
      <c r="I9998" s="1" t="s">
        <v>41</v>
      </c>
      <c r="J9998">
        <v>2</v>
      </c>
    </row>
    <row r="9999" spans="1:10" hidden="1" x14ac:dyDescent="0.25">
      <c r="A9999" s="24" t="str">
        <f t="shared" si="158"/>
        <v>1705ARCELOR (BERTON SICARD)</v>
      </c>
      <c r="B9999" s="1">
        <v>1705</v>
      </c>
      <c r="C9999" s="1"/>
      <c r="D9999" s="1"/>
      <c r="E9999" s="1" t="s">
        <v>2040</v>
      </c>
      <c r="F9999" s="1" t="s">
        <v>32900</v>
      </c>
      <c r="G9999" s="1" t="s">
        <v>655</v>
      </c>
      <c r="H9999">
        <v>1705</v>
      </c>
      <c r="I9999" s="1" t="s">
        <v>41</v>
      </c>
      <c r="J9999">
        <v>1</v>
      </c>
    </row>
    <row r="10000" spans="1:10" hidden="1" x14ac:dyDescent="0.25">
      <c r="A10000" s="24" t="str">
        <f t="shared" si="158"/>
        <v>1827ARCELOR (BERTON SICARD)</v>
      </c>
      <c r="B10000" s="1">
        <v>1827</v>
      </c>
      <c r="C10000" s="1"/>
      <c r="D10000" s="1"/>
      <c r="E10000" s="1" t="s">
        <v>1131</v>
      </c>
      <c r="F10000" s="1" t="s">
        <v>32900</v>
      </c>
      <c r="G10000" s="1" t="s">
        <v>655</v>
      </c>
      <c r="H10000">
        <v>1827</v>
      </c>
      <c r="I10000" s="1" t="s">
        <v>41</v>
      </c>
      <c r="J10000">
        <v>1</v>
      </c>
    </row>
    <row r="10001" spans="1:10" hidden="1" x14ac:dyDescent="0.25">
      <c r="A10001" s="24" t="str">
        <f t="shared" si="158"/>
        <v>1876ARCELOR (BERTON SICARD)</v>
      </c>
      <c r="B10001" s="1">
        <v>1876</v>
      </c>
      <c r="C10001" s="1"/>
      <c r="D10001" s="1"/>
      <c r="E10001" s="1" t="s">
        <v>2064</v>
      </c>
      <c r="F10001" s="1" t="s">
        <v>32900</v>
      </c>
      <c r="G10001" s="1" t="s">
        <v>655</v>
      </c>
      <c r="H10001">
        <v>1876</v>
      </c>
      <c r="I10001" s="1" t="s">
        <v>41</v>
      </c>
      <c r="J10001">
        <v>1</v>
      </c>
    </row>
    <row r="10002" spans="1:10" hidden="1" x14ac:dyDescent="0.25">
      <c r="A10002" s="24" t="str">
        <f t="shared" si="158"/>
        <v>5438ARCELOR (BERTON SICARD)</v>
      </c>
      <c r="B10002" s="1">
        <v>5438</v>
      </c>
      <c r="C10002" s="1"/>
      <c r="D10002" s="1"/>
      <c r="E10002" s="1" t="s">
        <v>894</v>
      </c>
      <c r="F10002" s="1" t="s">
        <v>32900</v>
      </c>
      <c r="G10002" s="1" t="s">
        <v>655</v>
      </c>
      <c r="H10002">
        <v>5438</v>
      </c>
      <c r="I10002" s="1" t="s">
        <v>41</v>
      </c>
      <c r="J10002">
        <v>6</v>
      </c>
    </row>
    <row r="10003" spans="1:10" hidden="1" x14ac:dyDescent="0.25">
      <c r="A10003" s="24" t="str">
        <f t="shared" si="158"/>
        <v>5523ARCELOR (BERTON SICARD)</v>
      </c>
      <c r="B10003" s="1">
        <v>5523</v>
      </c>
      <c r="C10003" s="1"/>
      <c r="D10003" s="1"/>
      <c r="E10003" s="1" t="s">
        <v>1257</v>
      </c>
      <c r="F10003" s="1" t="s">
        <v>32900</v>
      </c>
      <c r="G10003" s="1" t="s">
        <v>655</v>
      </c>
      <c r="H10003">
        <v>5523</v>
      </c>
      <c r="I10003" s="1" t="s">
        <v>41</v>
      </c>
      <c r="J10003">
        <v>6.5</v>
      </c>
    </row>
    <row r="10004" spans="1:10" hidden="1" x14ac:dyDescent="0.25">
      <c r="A10004" s="24" t="str">
        <f t="shared" si="158"/>
        <v>5672ARCELOR (BERTON SICARD)</v>
      </c>
      <c r="B10004" s="1">
        <v>5672</v>
      </c>
      <c r="C10004" s="1"/>
      <c r="D10004" s="1"/>
      <c r="E10004" s="1" t="s">
        <v>1262</v>
      </c>
      <c r="F10004" s="1" t="s">
        <v>32900</v>
      </c>
      <c r="G10004" s="1" t="s">
        <v>655</v>
      </c>
      <c r="H10004">
        <v>5672</v>
      </c>
      <c r="I10004" s="1" t="s">
        <v>41</v>
      </c>
      <c r="J10004">
        <v>1</v>
      </c>
    </row>
    <row r="10005" spans="1:10" hidden="1" x14ac:dyDescent="0.25">
      <c r="A10005" s="24" t="str">
        <f t="shared" si="158"/>
        <v>5773ARCELOR (BERTON SICARD)</v>
      </c>
      <c r="B10005" s="1">
        <v>5773</v>
      </c>
      <c r="C10005" s="1"/>
      <c r="D10005" s="1"/>
      <c r="E10005" s="1" t="s">
        <v>2070</v>
      </c>
      <c r="F10005" s="1" t="s">
        <v>32900</v>
      </c>
      <c r="G10005" s="1" t="s">
        <v>655</v>
      </c>
      <c r="H10005">
        <v>5773</v>
      </c>
      <c r="I10005" s="1" t="s">
        <v>41</v>
      </c>
      <c r="J10005">
        <v>1</v>
      </c>
    </row>
    <row r="10006" spans="1:10" hidden="1" x14ac:dyDescent="0.25">
      <c r="A10006" s="24" t="str">
        <f t="shared" si="158"/>
        <v>5827ARCELOR (BERTON SICARD)</v>
      </c>
      <c r="B10006" s="1">
        <v>5827</v>
      </c>
      <c r="C10006" s="1"/>
      <c r="D10006" s="1"/>
      <c r="E10006" s="1" t="s">
        <v>2072</v>
      </c>
      <c r="F10006" s="1" t="s">
        <v>32900</v>
      </c>
      <c r="G10006" s="1" t="s">
        <v>655</v>
      </c>
      <c r="H10006">
        <v>5827</v>
      </c>
      <c r="I10006" s="1" t="s">
        <v>41</v>
      </c>
      <c r="J10006">
        <v>1</v>
      </c>
    </row>
    <row r="10007" spans="1:10" hidden="1" x14ac:dyDescent="0.25">
      <c r="A10007" s="24" t="str">
        <f t="shared" si="158"/>
        <v>5832ARCELOR (BERTON SICARD)</v>
      </c>
      <c r="B10007" s="1">
        <v>5832</v>
      </c>
      <c r="C10007" s="1"/>
      <c r="D10007" s="1"/>
      <c r="E10007" s="1" t="s">
        <v>2076</v>
      </c>
      <c r="F10007" s="1" t="s">
        <v>32900</v>
      </c>
      <c r="G10007" s="1" t="s">
        <v>655</v>
      </c>
      <c r="H10007">
        <v>5832</v>
      </c>
      <c r="I10007" s="1" t="s">
        <v>41</v>
      </c>
      <c r="J10007">
        <v>1</v>
      </c>
    </row>
    <row r="10008" spans="1:10" hidden="1" x14ac:dyDescent="0.25">
      <c r="A10008" s="24" t="str">
        <f t="shared" si="158"/>
        <v>5843ARCELOR (BERTON SICARD)</v>
      </c>
      <c r="B10008" s="1">
        <v>5843</v>
      </c>
      <c r="C10008" s="1"/>
      <c r="D10008" s="1"/>
      <c r="E10008" s="1" t="s">
        <v>2326</v>
      </c>
      <c r="F10008" s="1" t="s">
        <v>32900</v>
      </c>
      <c r="G10008" s="1" t="s">
        <v>655</v>
      </c>
      <c r="H10008">
        <v>5843</v>
      </c>
      <c r="I10008" s="1" t="s">
        <v>41</v>
      </c>
      <c r="J10008">
        <v>1</v>
      </c>
    </row>
    <row r="10009" spans="1:10" hidden="1" x14ac:dyDescent="0.25">
      <c r="A10009" s="24" t="str">
        <f t="shared" si="158"/>
        <v>5874PARCELOR (BERTON SICARD)</v>
      </c>
      <c r="B10009" s="1" t="s">
        <v>2089</v>
      </c>
      <c r="C10009" s="1"/>
      <c r="D10009" s="1"/>
      <c r="E10009" s="1" t="s">
        <v>2090</v>
      </c>
      <c r="F10009" s="1" t="s">
        <v>32900</v>
      </c>
      <c r="G10009" s="1" t="s">
        <v>655</v>
      </c>
      <c r="H10009" t="s">
        <v>2089</v>
      </c>
      <c r="I10009" s="1" t="s">
        <v>41</v>
      </c>
      <c r="J10009">
        <v>1</v>
      </c>
    </row>
    <row r="10010" spans="1:10" hidden="1" x14ac:dyDescent="0.25">
      <c r="A10010" s="24" t="str">
        <f t="shared" si="158"/>
        <v>5875NARCELOR (BERTON SICARD)</v>
      </c>
      <c r="B10010" s="1" t="s">
        <v>2091</v>
      </c>
      <c r="C10010" s="1"/>
      <c r="D10010" s="1"/>
      <c r="E10010" s="1" t="s">
        <v>2092</v>
      </c>
      <c r="F10010" s="1" t="s">
        <v>32900</v>
      </c>
      <c r="G10010" s="1" t="s">
        <v>655</v>
      </c>
      <c r="H10010" t="s">
        <v>2091</v>
      </c>
      <c r="I10010" s="1" t="s">
        <v>41</v>
      </c>
      <c r="J10010">
        <v>1</v>
      </c>
    </row>
    <row r="10011" spans="1:10" hidden="1" x14ac:dyDescent="0.25">
      <c r="A10011" s="24" t="str">
        <f t="shared" si="158"/>
        <v>5881PARCELOR (BERTON SICARD)</v>
      </c>
      <c r="B10011" s="1" t="s">
        <v>2328</v>
      </c>
      <c r="C10011" s="1"/>
      <c r="D10011" s="1"/>
      <c r="E10011" s="1" t="s">
        <v>2329</v>
      </c>
      <c r="F10011" s="1" t="s">
        <v>32900</v>
      </c>
      <c r="G10011" s="1" t="s">
        <v>655</v>
      </c>
      <c r="H10011" t="s">
        <v>2328</v>
      </c>
      <c r="I10011" s="1" t="s">
        <v>41</v>
      </c>
      <c r="J10011">
        <v>1</v>
      </c>
    </row>
    <row r="10012" spans="1:10" hidden="1" x14ac:dyDescent="0.25">
      <c r="A10012" s="24" t="str">
        <f t="shared" si="158"/>
        <v>5894NARCELOR (BERTON SICARD)</v>
      </c>
      <c r="B10012" s="1" t="s">
        <v>2099</v>
      </c>
      <c r="C10012" s="1"/>
      <c r="D10012" s="1"/>
      <c r="E10012" s="1" t="s">
        <v>2100</v>
      </c>
      <c r="F10012" s="1" t="s">
        <v>32900</v>
      </c>
      <c r="G10012" s="1" t="s">
        <v>655</v>
      </c>
      <c r="H10012" t="s">
        <v>2099</v>
      </c>
      <c r="I10012" s="1" t="s">
        <v>41</v>
      </c>
      <c r="J10012">
        <v>1</v>
      </c>
    </row>
    <row r="10013" spans="1:10" hidden="1" x14ac:dyDescent="0.25">
      <c r="A10013" s="24" t="str">
        <f t="shared" si="158"/>
        <v>5902ARCELOR (BERTON SICARD)</v>
      </c>
      <c r="B10013" s="1">
        <v>5902</v>
      </c>
      <c r="C10013" s="1"/>
      <c r="D10013" s="1"/>
      <c r="E10013" s="1" t="s">
        <v>1268</v>
      </c>
      <c r="F10013" s="1" t="s">
        <v>32900</v>
      </c>
      <c r="G10013" s="1" t="s">
        <v>655</v>
      </c>
      <c r="H10013">
        <v>5902</v>
      </c>
      <c r="I10013" s="1" t="s">
        <v>41</v>
      </c>
      <c r="J10013">
        <v>6.5</v>
      </c>
    </row>
    <row r="10014" spans="1:10" hidden="1" x14ac:dyDescent="0.25">
      <c r="A10014" s="24" t="str">
        <f t="shared" si="158"/>
        <v>5940ARCELOR (BERTON SICARD)</v>
      </c>
      <c r="B10014" s="1">
        <v>5940</v>
      </c>
      <c r="C10014" s="1"/>
      <c r="D10014" s="1"/>
      <c r="E10014" s="1" t="s">
        <v>1283</v>
      </c>
      <c r="F10014" s="1" t="s">
        <v>32900</v>
      </c>
      <c r="G10014" s="1" t="s">
        <v>655</v>
      </c>
      <c r="H10014">
        <v>5940</v>
      </c>
      <c r="I10014" s="1" t="s">
        <v>41</v>
      </c>
      <c r="J10014">
        <v>6</v>
      </c>
    </row>
    <row r="10015" spans="1:10" hidden="1" x14ac:dyDescent="0.25">
      <c r="A10015" s="24" t="str">
        <f t="shared" si="158"/>
        <v>6591NARCELOR (BERTON SICARD)</v>
      </c>
      <c r="B10015" s="1" t="s">
        <v>2333</v>
      </c>
      <c r="C10015" s="1"/>
      <c r="D10015" s="1"/>
      <c r="E10015" s="1" t="s">
        <v>2334</v>
      </c>
      <c r="F10015" s="1" t="s">
        <v>32900</v>
      </c>
      <c r="G10015" s="1" t="s">
        <v>655</v>
      </c>
      <c r="H10015" t="s">
        <v>2333</v>
      </c>
      <c r="I10015" s="1" t="s">
        <v>41</v>
      </c>
      <c r="J10015">
        <v>1</v>
      </c>
    </row>
    <row r="10016" spans="1:10" hidden="1" x14ac:dyDescent="0.25">
      <c r="A10016" s="24" t="str">
        <f t="shared" si="158"/>
        <v>6592ARCELOR (BERTON SICARD)</v>
      </c>
      <c r="B10016" s="1">
        <v>6592</v>
      </c>
      <c r="C10016" s="1"/>
      <c r="D10016" s="1"/>
      <c r="E10016" s="1" t="s">
        <v>2335</v>
      </c>
      <c r="F10016" s="1" t="s">
        <v>32900</v>
      </c>
      <c r="G10016" s="1" t="s">
        <v>655</v>
      </c>
      <c r="H10016">
        <v>6592</v>
      </c>
      <c r="I10016" s="1" t="s">
        <v>41</v>
      </c>
      <c r="J10016">
        <v>1</v>
      </c>
    </row>
    <row r="10017" spans="1:10" hidden="1" x14ac:dyDescent="0.25">
      <c r="A10017" s="24" t="str">
        <f t="shared" si="158"/>
        <v>6595ARCELOR (BERTON SICARD)</v>
      </c>
      <c r="B10017" s="1">
        <v>6595</v>
      </c>
      <c r="C10017" s="1"/>
      <c r="D10017" s="1"/>
      <c r="E10017" s="1" t="s">
        <v>2455</v>
      </c>
      <c r="F10017" s="1" t="s">
        <v>32900</v>
      </c>
      <c r="G10017" s="1" t="s">
        <v>655</v>
      </c>
      <c r="H10017">
        <v>6595</v>
      </c>
      <c r="I10017" s="1" t="s">
        <v>41</v>
      </c>
      <c r="J10017">
        <v>1</v>
      </c>
    </row>
    <row r="10018" spans="1:10" hidden="1" x14ac:dyDescent="0.25">
      <c r="A10018" s="24" t="str">
        <f t="shared" si="158"/>
        <v>6600/4ARCELOR (BERTON SICARD)</v>
      </c>
      <c r="B10018" s="1" t="s">
        <v>1295</v>
      </c>
      <c r="C10018" s="1"/>
      <c r="D10018" s="1"/>
      <c r="E10018" s="1" t="s">
        <v>1296</v>
      </c>
      <c r="F10018" s="1" t="s">
        <v>32900</v>
      </c>
      <c r="G10018" s="1" t="s">
        <v>655</v>
      </c>
      <c r="H10018" t="s">
        <v>1295</v>
      </c>
      <c r="I10018" s="1" t="s">
        <v>41</v>
      </c>
      <c r="J10018">
        <v>4.5999999999999996</v>
      </c>
    </row>
    <row r="10019" spans="1:10" hidden="1" x14ac:dyDescent="0.25">
      <c r="A10019" s="24" t="str">
        <f t="shared" si="158"/>
        <v>6627/4ARCELOR (BERTON SICARD)</v>
      </c>
      <c r="B10019" s="1" t="s">
        <v>1316</v>
      </c>
      <c r="C10019" s="1"/>
      <c r="D10019" s="1"/>
      <c r="E10019" s="1" t="s">
        <v>1317</v>
      </c>
      <c r="F10019" s="1" t="s">
        <v>32900</v>
      </c>
      <c r="G10019" s="1" t="s">
        <v>655</v>
      </c>
      <c r="H10019" t="s">
        <v>1316</v>
      </c>
      <c r="I10019" s="1" t="s">
        <v>41</v>
      </c>
      <c r="J10019">
        <v>4.5999999999999996</v>
      </c>
    </row>
    <row r="10020" spans="1:10" hidden="1" x14ac:dyDescent="0.25">
      <c r="A10020" s="24" t="str">
        <f t="shared" si="158"/>
        <v>6960ARCELOR (BERTON SICARD)</v>
      </c>
      <c r="B10020" s="1">
        <v>6960</v>
      </c>
      <c r="C10020" s="1"/>
      <c r="D10020" s="1"/>
      <c r="E10020" s="1" t="s">
        <v>1335</v>
      </c>
      <c r="F10020" s="1" t="s">
        <v>32900</v>
      </c>
      <c r="G10020" s="1" t="s">
        <v>655</v>
      </c>
      <c r="H10020">
        <v>6960</v>
      </c>
      <c r="I10020" s="1" t="s">
        <v>41</v>
      </c>
      <c r="J10020">
        <v>6.5</v>
      </c>
    </row>
    <row r="10021" spans="1:10" hidden="1" x14ac:dyDescent="0.25">
      <c r="A10021" s="24" t="str">
        <f t="shared" si="158"/>
        <v>6963ARCELOR (BERTON SICARD)</v>
      </c>
      <c r="B10021" s="1">
        <v>6963</v>
      </c>
      <c r="C10021" s="1"/>
      <c r="D10021" s="1"/>
      <c r="E10021" s="1" t="s">
        <v>1336</v>
      </c>
      <c r="F10021" s="1" t="s">
        <v>32900</v>
      </c>
      <c r="G10021" s="1" t="s">
        <v>655</v>
      </c>
      <c r="H10021">
        <v>6963</v>
      </c>
      <c r="I10021" s="1" t="s">
        <v>41</v>
      </c>
      <c r="J10021">
        <v>6.5</v>
      </c>
    </row>
    <row r="10022" spans="1:10" hidden="1" x14ac:dyDescent="0.25">
      <c r="A10022" s="24" t="str">
        <f t="shared" si="158"/>
        <v>7076ARCELOR (BERTON SICARD)</v>
      </c>
      <c r="B10022" s="1">
        <v>7076</v>
      </c>
      <c r="C10022" s="1"/>
      <c r="D10022" s="1"/>
      <c r="E10022" s="1" t="s">
        <v>1364</v>
      </c>
      <c r="F10022" s="1" t="s">
        <v>32900</v>
      </c>
      <c r="G10022" s="1" t="s">
        <v>655</v>
      </c>
      <c r="H10022">
        <v>7076</v>
      </c>
      <c r="I10022" s="1" t="s">
        <v>41</v>
      </c>
      <c r="J10022">
        <v>1</v>
      </c>
    </row>
    <row r="10023" spans="1:10" hidden="1" x14ac:dyDescent="0.25">
      <c r="A10023" s="24" t="str">
        <f t="shared" si="158"/>
        <v>7651ARCELOR (BERTON SICARD)</v>
      </c>
      <c r="B10023" s="1">
        <v>7651</v>
      </c>
      <c r="C10023" s="1"/>
      <c r="D10023" s="1"/>
      <c r="E10023" s="1" t="s">
        <v>1467</v>
      </c>
      <c r="F10023" s="1" t="s">
        <v>32900</v>
      </c>
      <c r="G10023" s="1" t="s">
        <v>655</v>
      </c>
      <c r="H10023">
        <v>7651</v>
      </c>
      <c r="I10023" s="1" t="s">
        <v>41</v>
      </c>
      <c r="J10023">
        <v>6.5</v>
      </c>
    </row>
    <row r="10024" spans="1:10" hidden="1" x14ac:dyDescent="0.25">
      <c r="A10024" s="24" t="str">
        <f t="shared" si="158"/>
        <v>7703ARCELOR (BERTON SICARD)</v>
      </c>
      <c r="B10024" s="1">
        <v>7703</v>
      </c>
      <c r="C10024" s="1"/>
      <c r="D10024" s="1"/>
      <c r="E10024" s="1" t="s">
        <v>2342</v>
      </c>
      <c r="F10024" s="1" t="s">
        <v>32900</v>
      </c>
      <c r="G10024" s="1" t="s">
        <v>655</v>
      </c>
      <c r="H10024">
        <v>7703</v>
      </c>
      <c r="I10024" s="1" t="s">
        <v>41</v>
      </c>
      <c r="J10024">
        <v>10</v>
      </c>
    </row>
    <row r="10025" spans="1:10" hidden="1" x14ac:dyDescent="0.25">
      <c r="A10025" s="24" t="str">
        <f t="shared" si="158"/>
        <v>7751ARCELOR (BERTON SICARD)</v>
      </c>
      <c r="B10025" s="1">
        <v>7751</v>
      </c>
      <c r="C10025" s="1"/>
      <c r="D10025" s="1"/>
      <c r="E10025" s="1" t="s">
        <v>2259</v>
      </c>
      <c r="F10025" s="1" t="s">
        <v>32900</v>
      </c>
      <c r="G10025" s="1" t="s">
        <v>655</v>
      </c>
      <c r="H10025">
        <v>7751</v>
      </c>
      <c r="I10025" s="1" t="s">
        <v>41</v>
      </c>
      <c r="J10025">
        <v>1</v>
      </c>
    </row>
    <row r="10026" spans="1:10" hidden="1" x14ac:dyDescent="0.25">
      <c r="A10026" s="24" t="str">
        <f t="shared" si="158"/>
        <v>7826ARCELOR (BERTON SICARD)</v>
      </c>
      <c r="B10026" s="1">
        <v>7826</v>
      </c>
      <c r="C10026" s="1"/>
      <c r="D10026" s="1"/>
      <c r="E10026" s="1" t="s">
        <v>1521</v>
      </c>
      <c r="F10026" s="1" t="s">
        <v>32900</v>
      </c>
      <c r="G10026" s="1" t="s">
        <v>655</v>
      </c>
      <c r="H10026">
        <v>7826</v>
      </c>
      <c r="I10026" s="1" t="s">
        <v>41</v>
      </c>
      <c r="J10026">
        <v>6.5</v>
      </c>
    </row>
    <row r="10027" spans="1:10" hidden="1" x14ac:dyDescent="0.25">
      <c r="A10027" s="24" t="str">
        <f t="shared" si="158"/>
        <v>8526ARCELOR (BERTON SICARD)</v>
      </c>
      <c r="B10027" s="1">
        <v>8526</v>
      </c>
      <c r="C10027" s="1"/>
      <c r="D10027" s="1"/>
      <c r="E10027" s="1" t="s">
        <v>1579</v>
      </c>
      <c r="F10027" s="1" t="s">
        <v>32900</v>
      </c>
      <c r="G10027" s="1" t="s">
        <v>655</v>
      </c>
      <c r="H10027">
        <v>8526</v>
      </c>
      <c r="I10027" s="1" t="s">
        <v>41</v>
      </c>
      <c r="J10027">
        <v>6.5</v>
      </c>
    </row>
    <row r="10028" spans="1:10" hidden="1" x14ac:dyDescent="0.25">
      <c r="A10028" s="24" t="str">
        <f t="shared" si="158"/>
        <v>9295THARCELOR (BERTON SICARD)</v>
      </c>
      <c r="B10028" s="1" t="s">
        <v>1639</v>
      </c>
      <c r="C10028" s="1"/>
      <c r="D10028" s="1"/>
      <c r="E10028" s="1" t="s">
        <v>1640</v>
      </c>
      <c r="F10028" s="1" t="s">
        <v>32900</v>
      </c>
      <c r="G10028" s="1" t="s">
        <v>655</v>
      </c>
      <c r="H10028" t="s">
        <v>1639</v>
      </c>
      <c r="I10028" s="1" t="s">
        <v>41</v>
      </c>
      <c r="J10028">
        <v>6.5</v>
      </c>
    </row>
    <row r="10029" spans="1:10" hidden="1" x14ac:dyDescent="0.25">
      <c r="A10029" s="24" t="str">
        <f t="shared" si="158"/>
        <v>9808ARCELOR (BERTON SICARD)</v>
      </c>
      <c r="B10029" s="1">
        <v>9808</v>
      </c>
      <c r="C10029" s="1"/>
      <c r="D10029" s="1"/>
      <c r="E10029" s="1" t="s">
        <v>2130</v>
      </c>
      <c r="F10029" s="1" t="s">
        <v>32900</v>
      </c>
      <c r="G10029" s="1" t="s">
        <v>655</v>
      </c>
      <c r="H10029">
        <v>9808</v>
      </c>
      <c r="I10029" s="1" t="s">
        <v>41</v>
      </c>
      <c r="J10029">
        <v>1</v>
      </c>
    </row>
    <row r="10030" spans="1:10" hidden="1" x14ac:dyDescent="0.25">
      <c r="A10030" s="24" t="str">
        <f t="shared" si="158"/>
        <v>9917ARCELOR (BERTON SICARD)</v>
      </c>
      <c r="B10030" s="1">
        <v>9917</v>
      </c>
      <c r="C10030" s="1"/>
      <c r="D10030" s="1"/>
      <c r="E10030" s="1" t="s">
        <v>2138</v>
      </c>
      <c r="F10030" s="1" t="s">
        <v>32900</v>
      </c>
      <c r="G10030" s="1" t="s">
        <v>655</v>
      </c>
      <c r="H10030">
        <v>9917</v>
      </c>
      <c r="I10030" s="1" t="s">
        <v>41</v>
      </c>
      <c r="J10030">
        <v>1</v>
      </c>
    </row>
    <row r="10031" spans="1:10" hidden="1" x14ac:dyDescent="0.25">
      <c r="A10031" s="24" t="str">
        <f t="shared" si="158"/>
        <v>9920ARCELOR (BERTON SICARD)</v>
      </c>
      <c r="B10031" s="1">
        <v>9920</v>
      </c>
      <c r="C10031" s="1"/>
      <c r="D10031" s="1"/>
      <c r="E10031" s="1" t="s">
        <v>2140</v>
      </c>
      <c r="F10031" s="1" t="s">
        <v>32900</v>
      </c>
      <c r="G10031" s="1" t="s">
        <v>655</v>
      </c>
      <c r="H10031">
        <v>9920</v>
      </c>
      <c r="I10031" s="1" t="s">
        <v>41</v>
      </c>
      <c r="J10031">
        <v>1</v>
      </c>
    </row>
    <row r="10032" spans="1:10" hidden="1" x14ac:dyDescent="0.25">
      <c r="A10032" s="24" t="str">
        <f t="shared" si="158"/>
        <v>9922ARCELOR (BERTON SICARD)</v>
      </c>
      <c r="B10032" s="1">
        <v>9922</v>
      </c>
      <c r="C10032" s="1"/>
      <c r="D10032" s="1"/>
      <c r="E10032" s="1" t="s">
        <v>2130</v>
      </c>
      <c r="F10032" s="1" t="s">
        <v>32900</v>
      </c>
      <c r="G10032" s="1" t="s">
        <v>655</v>
      </c>
      <c r="H10032">
        <v>9922</v>
      </c>
      <c r="I10032" s="1" t="s">
        <v>41</v>
      </c>
      <c r="J10032">
        <v>1</v>
      </c>
    </row>
    <row r="10033" spans="1:10" hidden="1" x14ac:dyDescent="0.25">
      <c r="A10033" s="24" t="str">
        <f t="shared" si="158"/>
        <v>9924ARCELOR (BERTON SICARD)</v>
      </c>
      <c r="B10033" s="1">
        <v>9924</v>
      </c>
      <c r="C10033" s="1"/>
      <c r="D10033" s="1"/>
      <c r="E10033" s="1" t="s">
        <v>2143</v>
      </c>
      <c r="F10033" s="1" t="s">
        <v>32900</v>
      </c>
      <c r="G10033" s="1" t="s">
        <v>655</v>
      </c>
      <c r="H10033">
        <v>9924</v>
      </c>
      <c r="I10033" s="1" t="s">
        <v>41</v>
      </c>
      <c r="J10033">
        <v>1</v>
      </c>
    </row>
    <row r="10034" spans="1:10" hidden="1" x14ac:dyDescent="0.25">
      <c r="A10034" s="24" t="str">
        <f t="shared" si="158"/>
        <v>9928ARCELOR (BERTON SICARD)</v>
      </c>
      <c r="B10034" s="1">
        <v>9928</v>
      </c>
      <c r="C10034" s="1"/>
      <c r="D10034" s="1"/>
      <c r="E10034" s="1" t="s">
        <v>2144</v>
      </c>
      <c r="F10034" s="1" t="s">
        <v>32900</v>
      </c>
      <c r="G10034" s="1" t="s">
        <v>655</v>
      </c>
      <c r="H10034">
        <v>9928</v>
      </c>
      <c r="I10034" s="1" t="s">
        <v>41</v>
      </c>
      <c r="J10034">
        <v>1</v>
      </c>
    </row>
    <row r="10035" spans="1:10" hidden="1" x14ac:dyDescent="0.25">
      <c r="A10035" s="24" t="str">
        <f t="shared" si="158"/>
        <v>9938ARCELOR (BERTON SICARD)</v>
      </c>
      <c r="B10035" s="1">
        <v>9938</v>
      </c>
      <c r="C10035" s="1"/>
      <c r="D10035" s="1"/>
      <c r="E10035" s="1" t="s">
        <v>2149</v>
      </c>
      <c r="F10035" s="1" t="s">
        <v>32900</v>
      </c>
      <c r="G10035" s="1" t="s">
        <v>655</v>
      </c>
      <c r="H10035">
        <v>9938</v>
      </c>
      <c r="I10035" s="1" t="s">
        <v>41</v>
      </c>
      <c r="J10035">
        <v>1</v>
      </c>
    </row>
    <row r="10036" spans="1:10" hidden="1" x14ac:dyDescent="0.25">
      <c r="A10036" s="24" t="str">
        <f t="shared" si="158"/>
        <v>160004ARCELOR (BERTON SICARD)</v>
      </c>
      <c r="B10036" s="1">
        <v>160004</v>
      </c>
      <c r="C10036" s="1"/>
      <c r="D10036" s="1"/>
      <c r="E10036" s="1" t="s">
        <v>2370</v>
      </c>
      <c r="F10036" s="1" t="s">
        <v>32900</v>
      </c>
      <c r="G10036" s="1" t="s">
        <v>655</v>
      </c>
      <c r="H10036">
        <v>160004</v>
      </c>
      <c r="I10036" s="1" t="s">
        <v>41</v>
      </c>
      <c r="J10036">
        <v>1</v>
      </c>
    </row>
    <row r="10037" spans="1:10" hidden="1" x14ac:dyDescent="0.25">
      <c r="A10037" s="24" t="str">
        <f t="shared" si="158"/>
        <v>420007ARCELOR (BERTON SICARD)</v>
      </c>
      <c r="B10037" s="1">
        <v>420007</v>
      </c>
      <c r="C10037" s="1"/>
      <c r="D10037" s="1"/>
      <c r="E10037" s="1" t="s">
        <v>1784</v>
      </c>
      <c r="F10037" s="1" t="s">
        <v>32900</v>
      </c>
      <c r="G10037" s="1" t="s">
        <v>655</v>
      </c>
      <c r="H10037">
        <v>420007</v>
      </c>
      <c r="I10037" s="1" t="s">
        <v>41</v>
      </c>
      <c r="J10037">
        <v>6.5</v>
      </c>
    </row>
    <row r="10038" spans="1:10" hidden="1" x14ac:dyDescent="0.25">
      <c r="A10038" s="24" t="str">
        <f t="shared" si="158"/>
        <v>420029ARCELOR (BERTON SICARD)</v>
      </c>
      <c r="B10038" s="1">
        <v>420029</v>
      </c>
      <c r="C10038" s="1"/>
      <c r="D10038" s="1"/>
      <c r="E10038" s="1" t="s">
        <v>1798</v>
      </c>
      <c r="F10038" s="1" t="s">
        <v>32900</v>
      </c>
      <c r="G10038" s="1" t="s">
        <v>655</v>
      </c>
      <c r="H10038">
        <v>420029</v>
      </c>
      <c r="I10038" s="1" t="s">
        <v>41</v>
      </c>
      <c r="J10038">
        <v>6.5</v>
      </c>
    </row>
    <row r="10039" spans="1:10" hidden="1" x14ac:dyDescent="0.25">
      <c r="A10039" s="24" t="str">
        <f t="shared" si="158"/>
        <v>423007ARCELOR (BERTON SICARD)</v>
      </c>
      <c r="B10039" s="1">
        <v>423007</v>
      </c>
      <c r="C10039" s="1"/>
      <c r="D10039" s="1"/>
      <c r="E10039" s="1" t="s">
        <v>1837</v>
      </c>
      <c r="F10039" s="1" t="s">
        <v>32900</v>
      </c>
      <c r="G10039" s="1" t="s">
        <v>655</v>
      </c>
      <c r="H10039">
        <v>423007</v>
      </c>
      <c r="I10039" s="1" t="s">
        <v>41</v>
      </c>
      <c r="J10039">
        <v>6.5</v>
      </c>
    </row>
    <row r="10040" spans="1:10" hidden="1" x14ac:dyDescent="0.25">
      <c r="A10040" s="24" t="str">
        <f t="shared" si="158"/>
        <v>450013ARCELOR (BERTON SICARD)</v>
      </c>
      <c r="B10040" s="1">
        <v>450013</v>
      </c>
      <c r="C10040" s="1"/>
      <c r="D10040" s="1"/>
      <c r="E10040" s="1" t="s">
        <v>2399</v>
      </c>
      <c r="F10040" s="1" t="s">
        <v>32900</v>
      </c>
      <c r="G10040" s="1" t="s">
        <v>655</v>
      </c>
      <c r="H10040">
        <v>450013</v>
      </c>
      <c r="I10040" s="1" t="s">
        <v>41</v>
      </c>
      <c r="J10040">
        <v>1</v>
      </c>
    </row>
    <row r="10041" spans="1:10" hidden="1" x14ac:dyDescent="0.25">
      <c r="A10041" s="24" t="str">
        <f t="shared" si="158"/>
        <v>450015ARCELOR (BERTON SICARD)</v>
      </c>
      <c r="B10041" s="1">
        <v>450015</v>
      </c>
      <c r="C10041" s="1"/>
      <c r="D10041" s="1"/>
      <c r="E10041" s="1" t="s">
        <v>2401</v>
      </c>
      <c r="F10041" s="1" t="s">
        <v>32900</v>
      </c>
      <c r="G10041" s="1" t="s">
        <v>655</v>
      </c>
      <c r="H10041">
        <v>450015</v>
      </c>
      <c r="I10041" s="1" t="s">
        <v>41</v>
      </c>
      <c r="J10041">
        <v>1</v>
      </c>
    </row>
    <row r="10042" spans="1:10" hidden="1" x14ac:dyDescent="0.25">
      <c r="A10042" s="24" t="str">
        <f t="shared" si="158"/>
        <v>450033ARCELOR (BERTON SICARD)</v>
      </c>
      <c r="B10042" s="1">
        <v>450033</v>
      </c>
      <c r="C10042" s="1"/>
      <c r="D10042" s="1"/>
      <c r="E10042" s="1" t="s">
        <v>2174</v>
      </c>
      <c r="F10042" s="1" t="s">
        <v>32900</v>
      </c>
      <c r="G10042" s="1" t="s">
        <v>655</v>
      </c>
      <c r="H10042">
        <v>450033</v>
      </c>
      <c r="I10042" s="1" t="s">
        <v>41</v>
      </c>
      <c r="J10042">
        <v>1</v>
      </c>
    </row>
    <row r="10043" spans="1:10" hidden="1" x14ac:dyDescent="0.25">
      <c r="A10043" s="24" t="str">
        <f t="shared" si="158"/>
        <v>450077ARCELOR (BERTON SICARD)</v>
      </c>
      <c r="B10043" s="1">
        <v>450077</v>
      </c>
      <c r="C10043" s="1"/>
      <c r="D10043" s="1"/>
      <c r="E10043" s="1" t="s">
        <v>2184</v>
      </c>
      <c r="F10043" s="1" t="s">
        <v>32900</v>
      </c>
      <c r="G10043" s="1" t="s">
        <v>655</v>
      </c>
      <c r="H10043">
        <v>450077</v>
      </c>
      <c r="I10043" s="1" t="s">
        <v>41</v>
      </c>
      <c r="J10043">
        <v>1</v>
      </c>
    </row>
    <row r="10044" spans="1:10" hidden="1" x14ac:dyDescent="0.25">
      <c r="A10044" s="24" t="str">
        <f t="shared" si="158"/>
        <v>450089ARCELOR (BERTON SICARD)</v>
      </c>
      <c r="B10044" s="1">
        <v>450089</v>
      </c>
      <c r="C10044" s="1"/>
      <c r="D10044" s="1"/>
      <c r="E10044" s="1" t="s">
        <v>2405</v>
      </c>
      <c r="F10044" s="1" t="s">
        <v>32900</v>
      </c>
      <c r="G10044" s="1" t="s">
        <v>655</v>
      </c>
      <c r="H10044">
        <v>450089</v>
      </c>
      <c r="I10044" s="1" t="s">
        <v>41</v>
      </c>
      <c r="J10044">
        <v>1</v>
      </c>
    </row>
    <row r="10045" spans="1:10" hidden="1" x14ac:dyDescent="0.25">
      <c r="A10045" s="24" t="str">
        <f t="shared" si="158"/>
        <v>450105ARCELOR (BERTON SICARD)</v>
      </c>
      <c r="B10045" s="1">
        <v>450105</v>
      </c>
      <c r="C10045" s="1"/>
      <c r="D10045" s="1"/>
      <c r="E10045" s="1" t="s">
        <v>2406</v>
      </c>
      <c r="F10045" s="1" t="s">
        <v>32900</v>
      </c>
      <c r="G10045" s="1" t="s">
        <v>655</v>
      </c>
      <c r="H10045">
        <v>450105</v>
      </c>
      <c r="I10045" s="1" t="s">
        <v>41</v>
      </c>
      <c r="J10045">
        <v>1</v>
      </c>
    </row>
    <row r="10046" spans="1:10" hidden="1" x14ac:dyDescent="0.25">
      <c r="A10046" s="24" t="str">
        <f t="shared" si="158"/>
        <v>450139ARCELOR (BERTON SICARD)</v>
      </c>
      <c r="B10046" s="1">
        <v>450139</v>
      </c>
      <c r="C10046" s="1"/>
      <c r="D10046" s="1"/>
      <c r="E10046" s="1" t="s">
        <v>2190</v>
      </c>
      <c r="F10046" s="1" t="s">
        <v>32900</v>
      </c>
      <c r="G10046" s="1" t="s">
        <v>655</v>
      </c>
      <c r="H10046">
        <v>450139</v>
      </c>
      <c r="I10046" s="1" t="s">
        <v>41</v>
      </c>
      <c r="J10046">
        <v>1</v>
      </c>
    </row>
    <row r="10047" spans="1:10" hidden="1" x14ac:dyDescent="0.25">
      <c r="A10047" s="24" t="str">
        <f t="shared" si="158"/>
        <v>450154ARCELOR (BERTON SICARD)</v>
      </c>
      <c r="B10047" s="1">
        <v>450154</v>
      </c>
      <c r="C10047" s="1"/>
      <c r="D10047" s="1"/>
      <c r="E10047" s="1" t="s">
        <v>2407</v>
      </c>
      <c r="F10047" s="1" t="s">
        <v>32900</v>
      </c>
      <c r="G10047" s="1" t="s">
        <v>655</v>
      </c>
      <c r="H10047">
        <v>450154</v>
      </c>
      <c r="I10047" s="1" t="s">
        <v>41</v>
      </c>
      <c r="J10047">
        <v>1</v>
      </c>
    </row>
    <row r="10048" spans="1:10" hidden="1" x14ac:dyDescent="0.25">
      <c r="A10048" s="24" t="str">
        <f t="shared" si="158"/>
        <v>510022ARCELOR (BERTON SICARD)</v>
      </c>
      <c r="B10048" s="1">
        <v>510022</v>
      </c>
      <c r="C10048" s="1"/>
      <c r="D10048" s="1"/>
      <c r="E10048" s="1" t="s">
        <v>1862</v>
      </c>
      <c r="F10048" s="1" t="s">
        <v>32900</v>
      </c>
      <c r="G10048" s="1" t="s">
        <v>655</v>
      </c>
      <c r="H10048">
        <v>510022</v>
      </c>
      <c r="I10048" s="1" t="s">
        <v>41</v>
      </c>
      <c r="J10048">
        <v>6.5</v>
      </c>
    </row>
    <row r="10049" spans="1:10" hidden="1" x14ac:dyDescent="0.25">
      <c r="A10049" s="24" t="str">
        <f t="shared" si="158"/>
        <v>520011ARCELOR (BERTON SICARD)</v>
      </c>
      <c r="B10049" s="1">
        <v>520011</v>
      </c>
      <c r="C10049" s="1"/>
      <c r="D10049" s="1"/>
      <c r="E10049" s="1" t="s">
        <v>1876</v>
      </c>
      <c r="F10049" s="1" t="s">
        <v>32900</v>
      </c>
      <c r="G10049" s="1" t="s">
        <v>655</v>
      </c>
      <c r="H10049">
        <v>520011</v>
      </c>
      <c r="I10049" s="1" t="s">
        <v>41</v>
      </c>
      <c r="J10049">
        <v>6.5</v>
      </c>
    </row>
    <row r="10050" spans="1:10" hidden="1" x14ac:dyDescent="0.25">
      <c r="A10050" s="24" t="str">
        <f t="shared" si="158"/>
        <v>520013ARCELOR (BERTON SICARD)</v>
      </c>
      <c r="B10050" s="1">
        <v>520013</v>
      </c>
      <c r="C10050" s="1"/>
      <c r="D10050" s="1"/>
      <c r="E10050" s="1" t="s">
        <v>1878</v>
      </c>
      <c r="F10050" s="1" t="s">
        <v>32900</v>
      </c>
      <c r="G10050" s="1" t="s">
        <v>655</v>
      </c>
      <c r="H10050">
        <v>520013</v>
      </c>
      <c r="I10050" s="1" t="s">
        <v>41</v>
      </c>
      <c r="J10050">
        <v>4.5999999999999996</v>
      </c>
    </row>
    <row r="10051" spans="1:10" hidden="1" x14ac:dyDescent="0.25">
      <c r="A10051" s="24" t="str">
        <f t="shared" si="158"/>
        <v>910042ARCELOR (BERTON SICARD)</v>
      </c>
      <c r="B10051" s="1">
        <v>910042</v>
      </c>
      <c r="C10051" s="1"/>
      <c r="D10051" s="1"/>
      <c r="E10051" s="1" t="s">
        <v>1950</v>
      </c>
      <c r="F10051" s="1" t="s">
        <v>32900</v>
      </c>
      <c r="G10051" s="1" t="s">
        <v>655</v>
      </c>
      <c r="H10051">
        <v>910042</v>
      </c>
      <c r="I10051" s="1" t="s">
        <v>41</v>
      </c>
      <c r="J10051">
        <v>6.5</v>
      </c>
    </row>
    <row r="10052" spans="1:10" hidden="1" x14ac:dyDescent="0.25">
      <c r="A10052" s="24" t="str">
        <f t="shared" si="158"/>
        <v>910201ARCELOR (BERTON SICARD)</v>
      </c>
      <c r="B10052" s="1">
        <v>910201</v>
      </c>
      <c r="C10052" s="1"/>
      <c r="D10052" s="1"/>
      <c r="E10052" s="1" t="s">
        <v>1955</v>
      </c>
      <c r="F10052" s="1" t="s">
        <v>32900</v>
      </c>
      <c r="G10052" s="1" t="s">
        <v>655</v>
      </c>
      <c r="H10052">
        <v>910201</v>
      </c>
      <c r="I10052" s="1" t="s">
        <v>41</v>
      </c>
      <c r="J10052">
        <v>6.5</v>
      </c>
    </row>
    <row r="10053" spans="1:10" hidden="1" x14ac:dyDescent="0.25">
      <c r="A10053" s="24" t="str">
        <f t="shared" si="158"/>
        <v>910221ARCELOR (BERTON SICARD)</v>
      </c>
      <c r="B10053" s="1">
        <v>910221</v>
      </c>
      <c r="C10053" s="1"/>
      <c r="D10053" s="1"/>
      <c r="E10053" s="1" t="s">
        <v>1961</v>
      </c>
      <c r="F10053" s="1" t="s">
        <v>32900</v>
      </c>
      <c r="G10053" s="1" t="s">
        <v>655</v>
      </c>
      <c r="H10053">
        <v>910221</v>
      </c>
      <c r="I10053" s="1" t="s">
        <v>41</v>
      </c>
      <c r="J10053">
        <v>6.5</v>
      </c>
    </row>
    <row r="10054" spans="1:10" hidden="1" x14ac:dyDescent="0.25">
      <c r="A10054" s="24" t="str">
        <f t="shared" si="158"/>
        <v>920010ARCELOR (BERTON SICARD)</v>
      </c>
      <c r="B10054" s="1">
        <v>920010</v>
      </c>
      <c r="C10054" s="1"/>
      <c r="D10054" s="1"/>
      <c r="E10054" s="1" t="s">
        <v>1969</v>
      </c>
      <c r="F10054" s="1" t="s">
        <v>32900</v>
      </c>
      <c r="G10054" s="1" t="s">
        <v>655</v>
      </c>
      <c r="H10054">
        <v>920010</v>
      </c>
      <c r="I10054" s="1" t="s">
        <v>41</v>
      </c>
      <c r="J10054">
        <v>6.5</v>
      </c>
    </row>
    <row r="10055" spans="1:10" hidden="1" x14ac:dyDescent="0.25">
      <c r="A10055" s="24" t="str">
        <f t="shared" si="158"/>
        <v>920017ARCELOR (BERTON SICARD)</v>
      </c>
      <c r="B10055" s="1">
        <v>920017</v>
      </c>
      <c r="C10055" s="1"/>
      <c r="D10055" s="1"/>
      <c r="E10055" s="1" t="s">
        <v>1974</v>
      </c>
      <c r="F10055" s="1" t="s">
        <v>32900</v>
      </c>
      <c r="G10055" s="1" t="s">
        <v>655</v>
      </c>
      <c r="H10055">
        <v>920017</v>
      </c>
      <c r="I10055" s="1" t="s">
        <v>41</v>
      </c>
      <c r="J10055">
        <v>6.5</v>
      </c>
    </row>
    <row r="10056" spans="1:10" hidden="1" x14ac:dyDescent="0.25">
      <c r="A10056" s="24" t="str">
        <f t="shared" si="158"/>
        <v>920023ARCELOR (BERTON SICARD)</v>
      </c>
      <c r="B10056" s="1">
        <v>920023</v>
      </c>
      <c r="C10056" s="1"/>
      <c r="D10056" s="1"/>
      <c r="E10056" s="1" t="s">
        <v>1975</v>
      </c>
      <c r="F10056" s="1" t="s">
        <v>32900</v>
      </c>
      <c r="G10056" s="1" t="s">
        <v>655</v>
      </c>
      <c r="H10056">
        <v>920023</v>
      </c>
      <c r="I10056" s="1" t="s">
        <v>41</v>
      </c>
      <c r="J10056">
        <v>6.5</v>
      </c>
    </row>
    <row r="10057" spans="1:10" hidden="1" x14ac:dyDescent="0.25">
      <c r="A10057" s="24" t="str">
        <f t="shared" si="158"/>
        <v>920220ARCELOR (BERTON SICARD)</v>
      </c>
      <c r="B10057" s="1">
        <v>920220</v>
      </c>
      <c r="C10057" s="1"/>
      <c r="D10057" s="1"/>
      <c r="E10057" s="1" t="s">
        <v>1975</v>
      </c>
      <c r="F10057" s="1" t="s">
        <v>32900</v>
      </c>
      <c r="G10057" s="1" t="s">
        <v>655</v>
      </c>
      <c r="H10057">
        <v>920220</v>
      </c>
      <c r="I10057" s="1" t="s">
        <v>41</v>
      </c>
      <c r="J10057">
        <v>6.5</v>
      </c>
    </row>
    <row r="10058" spans="1:10" hidden="1" x14ac:dyDescent="0.25">
      <c r="A10058" s="24" t="str">
        <f t="shared" si="158"/>
        <v>920222PARCELOR (BERTON SICARD)</v>
      </c>
      <c r="B10058" s="1" t="s">
        <v>1984</v>
      </c>
      <c r="C10058" s="1"/>
      <c r="D10058" s="1"/>
      <c r="E10058" s="1" t="s">
        <v>1985</v>
      </c>
      <c r="F10058" s="1" t="s">
        <v>32900</v>
      </c>
      <c r="G10058" s="1" t="s">
        <v>655</v>
      </c>
      <c r="H10058" t="s">
        <v>1984</v>
      </c>
      <c r="I10058" s="1" t="s">
        <v>41</v>
      </c>
      <c r="J10058">
        <v>6.5</v>
      </c>
    </row>
    <row r="10059" spans="1:10" hidden="1" x14ac:dyDescent="0.25">
      <c r="A10059" s="24" t="str">
        <f t="shared" si="158"/>
        <v>950010ARCELOR (BERTON SICARD)</v>
      </c>
      <c r="B10059" s="1">
        <v>950010</v>
      </c>
      <c r="C10059" s="1"/>
      <c r="D10059" s="1"/>
      <c r="E10059" s="1" t="s">
        <v>2427</v>
      </c>
      <c r="F10059" s="1" t="s">
        <v>32900</v>
      </c>
      <c r="G10059" s="1" t="s">
        <v>655</v>
      </c>
      <c r="H10059">
        <v>950010</v>
      </c>
      <c r="I10059" s="1" t="s">
        <v>41</v>
      </c>
      <c r="J10059">
        <v>1</v>
      </c>
    </row>
    <row r="10060" spans="1:10" hidden="1" x14ac:dyDescent="0.25">
      <c r="A10060" s="24" t="str">
        <f t="shared" ref="A10060:A10123" si="159">B10060&amp;F10060</f>
        <v>950011ARCELOR (BERTON SICARD)</v>
      </c>
      <c r="B10060" s="1">
        <v>950011</v>
      </c>
      <c r="C10060" s="1"/>
      <c r="D10060" s="1"/>
      <c r="E10060" s="1" t="s">
        <v>2428</v>
      </c>
      <c r="F10060" s="1" t="s">
        <v>32900</v>
      </c>
      <c r="G10060" s="1" t="s">
        <v>655</v>
      </c>
      <c r="H10060">
        <v>950011</v>
      </c>
      <c r="I10060" s="1" t="s">
        <v>41</v>
      </c>
      <c r="J10060">
        <v>1</v>
      </c>
    </row>
    <row r="10061" spans="1:10" hidden="1" x14ac:dyDescent="0.25">
      <c r="A10061" s="24" t="str">
        <f t="shared" si="159"/>
        <v>950012ARCELOR (BERTON SICARD)</v>
      </c>
      <c r="B10061" s="1">
        <v>950012</v>
      </c>
      <c r="C10061" s="1"/>
      <c r="D10061" s="1"/>
      <c r="E10061" s="1" t="s">
        <v>2429</v>
      </c>
      <c r="F10061" s="1" t="s">
        <v>32900</v>
      </c>
      <c r="G10061" s="1" t="s">
        <v>655</v>
      </c>
      <c r="H10061">
        <v>950012</v>
      </c>
      <c r="I10061" s="1" t="s">
        <v>41</v>
      </c>
      <c r="J10061">
        <v>1</v>
      </c>
    </row>
    <row r="10062" spans="1:10" hidden="1" x14ac:dyDescent="0.25">
      <c r="A10062" s="24" t="str">
        <f t="shared" si="159"/>
        <v>950020ARCELOR (BERTON SICARD)</v>
      </c>
      <c r="B10062" s="1">
        <v>950020</v>
      </c>
      <c r="C10062" s="1"/>
      <c r="D10062" s="1"/>
      <c r="E10062" s="1" t="s">
        <v>2434</v>
      </c>
      <c r="F10062" s="1" t="s">
        <v>32900</v>
      </c>
      <c r="G10062" s="1" t="s">
        <v>655</v>
      </c>
      <c r="H10062">
        <v>950020</v>
      </c>
      <c r="I10062" s="1" t="s">
        <v>41</v>
      </c>
      <c r="J10062">
        <v>1</v>
      </c>
    </row>
    <row r="10063" spans="1:10" hidden="1" x14ac:dyDescent="0.25">
      <c r="A10063" s="24" t="str">
        <f t="shared" si="159"/>
        <v>950021ARCELOR (BERTON SICARD)</v>
      </c>
      <c r="B10063" s="1">
        <v>950021</v>
      </c>
      <c r="C10063" s="1"/>
      <c r="D10063" s="1"/>
      <c r="E10063" s="1" t="s">
        <v>2435</v>
      </c>
      <c r="F10063" s="1" t="s">
        <v>32900</v>
      </c>
      <c r="G10063" s="1" t="s">
        <v>655</v>
      </c>
      <c r="H10063">
        <v>950021</v>
      </c>
      <c r="I10063" s="1" t="s">
        <v>41</v>
      </c>
      <c r="J10063">
        <v>1</v>
      </c>
    </row>
    <row r="10064" spans="1:10" hidden="1" x14ac:dyDescent="0.25">
      <c r="A10064" s="24" t="str">
        <f t="shared" si="159"/>
        <v>950022ARCELOR (BERTON SICARD)</v>
      </c>
      <c r="B10064" s="1">
        <v>950022</v>
      </c>
      <c r="C10064" s="1"/>
      <c r="D10064" s="1"/>
      <c r="E10064" s="1" t="s">
        <v>2436</v>
      </c>
      <c r="F10064" s="1" t="s">
        <v>32900</v>
      </c>
      <c r="G10064" s="1" t="s">
        <v>655</v>
      </c>
      <c r="H10064">
        <v>950022</v>
      </c>
      <c r="I10064" s="1" t="s">
        <v>41</v>
      </c>
      <c r="J10064">
        <v>1</v>
      </c>
    </row>
    <row r="10065" spans="1:10" hidden="1" x14ac:dyDescent="0.25">
      <c r="A10065" s="24" t="str">
        <f t="shared" si="159"/>
        <v>950023ARCELOR (BERTON SICARD)</v>
      </c>
      <c r="B10065" s="1">
        <v>950023</v>
      </c>
      <c r="C10065" s="1"/>
      <c r="D10065" s="1"/>
      <c r="E10065" s="1" t="s">
        <v>2437</v>
      </c>
      <c r="F10065" s="1" t="s">
        <v>32900</v>
      </c>
      <c r="G10065" s="1" t="s">
        <v>655</v>
      </c>
      <c r="H10065">
        <v>950023</v>
      </c>
      <c r="I10065" s="1" t="s">
        <v>41</v>
      </c>
      <c r="J10065">
        <v>1</v>
      </c>
    </row>
    <row r="10066" spans="1:10" hidden="1" x14ac:dyDescent="0.25">
      <c r="A10066" s="24" t="str">
        <f t="shared" si="159"/>
        <v>950024ARCELOR (BERTON SICARD)</v>
      </c>
      <c r="B10066" s="1">
        <v>950024</v>
      </c>
      <c r="C10066" s="1"/>
      <c r="D10066" s="1"/>
      <c r="E10066" s="1" t="s">
        <v>2438</v>
      </c>
      <c r="F10066" s="1" t="s">
        <v>32900</v>
      </c>
      <c r="G10066" s="1" t="s">
        <v>655</v>
      </c>
      <c r="H10066">
        <v>950024</v>
      </c>
      <c r="I10066" s="1" t="s">
        <v>41</v>
      </c>
      <c r="J10066">
        <v>1</v>
      </c>
    </row>
    <row r="10067" spans="1:10" hidden="1" x14ac:dyDescent="0.25">
      <c r="A10067" s="24" t="str">
        <f t="shared" si="159"/>
        <v>950025ARCELOR (BERTON SICARD)</v>
      </c>
      <c r="B10067" s="1">
        <v>950025</v>
      </c>
      <c r="C10067" s="1"/>
      <c r="D10067" s="1"/>
      <c r="E10067" s="1" t="s">
        <v>2439</v>
      </c>
      <c r="F10067" s="1" t="s">
        <v>32900</v>
      </c>
      <c r="G10067" s="1" t="s">
        <v>655</v>
      </c>
      <c r="H10067">
        <v>950025</v>
      </c>
      <c r="I10067" s="1" t="s">
        <v>41</v>
      </c>
      <c r="J10067">
        <v>1</v>
      </c>
    </row>
    <row r="10068" spans="1:10" hidden="1" x14ac:dyDescent="0.25">
      <c r="A10068" s="24" t="str">
        <f t="shared" si="159"/>
        <v>950026ARCELOR (BERTON SICARD)</v>
      </c>
      <c r="B10068" s="1">
        <v>950026</v>
      </c>
      <c r="C10068" s="1"/>
      <c r="D10068" s="1"/>
      <c r="E10068" s="1" t="s">
        <v>2440</v>
      </c>
      <c r="F10068" s="1" t="s">
        <v>32900</v>
      </c>
      <c r="G10068" s="1" t="s">
        <v>655</v>
      </c>
      <c r="H10068">
        <v>950026</v>
      </c>
      <c r="I10068" s="1" t="s">
        <v>41</v>
      </c>
      <c r="J10068">
        <v>1</v>
      </c>
    </row>
    <row r="10069" spans="1:10" hidden="1" x14ac:dyDescent="0.25">
      <c r="A10069" s="24" t="str">
        <f t="shared" si="159"/>
        <v>P5056ARCELOR (BERTON SICARD)</v>
      </c>
      <c r="B10069" s="1" t="s">
        <v>755</v>
      </c>
      <c r="C10069" s="1"/>
      <c r="D10069" s="1"/>
      <c r="E10069" s="1" t="s">
        <v>756</v>
      </c>
      <c r="F10069" s="1" t="s">
        <v>32900</v>
      </c>
      <c r="G10069" s="1" t="s">
        <v>655</v>
      </c>
      <c r="H10069" t="s">
        <v>755</v>
      </c>
      <c r="I10069" s="1" t="s">
        <v>41</v>
      </c>
      <c r="J10069">
        <v>6.5</v>
      </c>
    </row>
    <row r="10070" spans="1:10" hidden="1" x14ac:dyDescent="0.25">
      <c r="A10070" s="24" t="str">
        <f t="shared" si="159"/>
        <v>P6002ARCELOR (BERTON SICARD)</v>
      </c>
      <c r="B10070" s="1" t="s">
        <v>786</v>
      </c>
      <c r="C10070" s="1"/>
      <c r="D10070" s="1"/>
      <c r="E10070" s="1" t="s">
        <v>787</v>
      </c>
      <c r="F10070" s="1" t="s">
        <v>32900</v>
      </c>
      <c r="G10070" s="1" t="s">
        <v>655</v>
      </c>
      <c r="H10070" t="s">
        <v>786</v>
      </c>
      <c r="I10070" s="1" t="s">
        <v>41</v>
      </c>
      <c r="J10070">
        <v>6.5</v>
      </c>
    </row>
    <row r="10071" spans="1:10" hidden="1" x14ac:dyDescent="0.25">
      <c r="A10071" s="24" t="str">
        <f t="shared" si="159"/>
        <v>TOL1X2C2ARCELOR (BERTON SICARD)</v>
      </c>
      <c r="B10071" s="1" t="s">
        <v>2284</v>
      </c>
      <c r="C10071" s="1"/>
      <c r="D10071" s="1"/>
      <c r="E10071" s="1" t="s">
        <v>2285</v>
      </c>
      <c r="F10071" s="1" t="s">
        <v>32900</v>
      </c>
      <c r="G10071" s="1" t="s">
        <v>655</v>
      </c>
      <c r="H10071" t="s">
        <v>2284</v>
      </c>
      <c r="I10071" s="1" t="s">
        <v>41</v>
      </c>
      <c r="J10071">
        <v>2</v>
      </c>
    </row>
    <row r="10072" spans="1:10" hidden="1" x14ac:dyDescent="0.25">
      <c r="A10072" s="24" t="str">
        <f t="shared" si="159"/>
        <v>TOL1X2R2ARCELOR (BERTON SICARD)</v>
      </c>
      <c r="B10072" s="1" t="s">
        <v>2286</v>
      </c>
      <c r="C10072" s="1"/>
      <c r="D10072" s="1"/>
      <c r="E10072" s="1" t="s">
        <v>2287</v>
      </c>
      <c r="F10072" s="1" t="s">
        <v>32900</v>
      </c>
      <c r="G10072" s="1" t="s">
        <v>655</v>
      </c>
      <c r="H10072" t="s">
        <v>2286</v>
      </c>
      <c r="I10072" s="1" t="s">
        <v>41</v>
      </c>
      <c r="J10072">
        <v>2</v>
      </c>
    </row>
    <row r="10073" spans="1:10" hidden="1" x14ac:dyDescent="0.25">
      <c r="A10073" s="24" t="str">
        <f t="shared" si="159"/>
        <v>90ARCELOR (BERTON SICARD)</v>
      </c>
      <c r="B10073" s="1">
        <v>90</v>
      </c>
      <c r="C10073" s="1"/>
      <c r="D10073" s="1"/>
      <c r="E10073" s="1" t="s">
        <v>894</v>
      </c>
      <c r="F10073" s="1" t="s">
        <v>32900</v>
      </c>
      <c r="G10073" s="1" t="s">
        <v>655</v>
      </c>
      <c r="H10073">
        <v>90</v>
      </c>
      <c r="I10073" s="1" t="s">
        <v>41</v>
      </c>
      <c r="J10073">
        <v>6</v>
      </c>
    </row>
    <row r="10074" spans="1:10" hidden="1" x14ac:dyDescent="0.25">
      <c r="A10074" s="24" t="str">
        <f t="shared" si="159"/>
        <v>102ARCELOR (BERTON SICARD)</v>
      </c>
      <c r="B10074" s="1">
        <v>102</v>
      </c>
      <c r="C10074" s="1"/>
      <c r="D10074" s="1"/>
      <c r="E10074" s="1" t="s">
        <v>895</v>
      </c>
      <c r="F10074" s="1" t="s">
        <v>32900</v>
      </c>
      <c r="G10074" s="1" t="s">
        <v>655</v>
      </c>
      <c r="H10074">
        <v>102</v>
      </c>
      <c r="I10074" s="1" t="s">
        <v>41</v>
      </c>
      <c r="J10074">
        <v>6</v>
      </c>
    </row>
    <row r="10075" spans="1:10" hidden="1" x14ac:dyDescent="0.25">
      <c r="A10075" s="24" t="str">
        <f t="shared" si="159"/>
        <v>107ARCELOR (BERTON SICARD)</v>
      </c>
      <c r="B10075" s="1">
        <v>107</v>
      </c>
      <c r="C10075" s="1"/>
      <c r="D10075" s="1"/>
      <c r="E10075" s="1" t="s">
        <v>898</v>
      </c>
      <c r="F10075" s="1" t="s">
        <v>32900</v>
      </c>
      <c r="G10075" s="1" t="s">
        <v>655</v>
      </c>
      <c r="H10075">
        <v>107</v>
      </c>
      <c r="I10075" s="1" t="s">
        <v>41</v>
      </c>
      <c r="J10075">
        <v>6</v>
      </c>
    </row>
    <row r="10076" spans="1:10" hidden="1" x14ac:dyDescent="0.25">
      <c r="A10076" s="24" t="str">
        <f t="shared" si="159"/>
        <v>115ARCELOR (BERTON SICARD)</v>
      </c>
      <c r="B10076" s="1">
        <v>115</v>
      </c>
      <c r="C10076" s="1"/>
      <c r="D10076" s="1"/>
      <c r="E10076" s="1" t="s">
        <v>902</v>
      </c>
      <c r="F10076" s="1" t="s">
        <v>32900</v>
      </c>
      <c r="G10076" s="1" t="s">
        <v>655</v>
      </c>
      <c r="H10076">
        <v>115</v>
      </c>
      <c r="I10076" s="1" t="s">
        <v>41</v>
      </c>
      <c r="J10076">
        <v>6.5</v>
      </c>
    </row>
    <row r="10077" spans="1:10" hidden="1" x14ac:dyDescent="0.25">
      <c r="A10077" s="24" t="str">
        <f t="shared" si="159"/>
        <v>116ARCELOR (BERTON SICARD)</v>
      </c>
      <c r="B10077" s="1">
        <v>116</v>
      </c>
      <c r="C10077" s="1"/>
      <c r="D10077" s="1"/>
      <c r="E10077" s="1" t="s">
        <v>903</v>
      </c>
      <c r="F10077" s="1" t="s">
        <v>32900</v>
      </c>
      <c r="G10077" s="1" t="s">
        <v>655</v>
      </c>
      <c r="H10077">
        <v>116</v>
      </c>
      <c r="I10077" s="1" t="s">
        <v>41</v>
      </c>
      <c r="J10077">
        <v>6.5</v>
      </c>
    </row>
    <row r="10078" spans="1:10" hidden="1" x14ac:dyDescent="0.25">
      <c r="A10078" s="24" t="str">
        <f t="shared" si="159"/>
        <v>139ARCELOR (BERTON SICARD)</v>
      </c>
      <c r="B10078" s="1">
        <v>139</v>
      </c>
      <c r="C10078" s="1"/>
      <c r="D10078" s="1"/>
      <c r="E10078" s="1" t="s">
        <v>904</v>
      </c>
      <c r="F10078" s="1" t="s">
        <v>32900</v>
      </c>
      <c r="G10078" s="1" t="s">
        <v>655</v>
      </c>
      <c r="H10078">
        <v>139</v>
      </c>
      <c r="I10078" s="1" t="s">
        <v>41</v>
      </c>
      <c r="J10078">
        <v>6</v>
      </c>
    </row>
    <row r="10079" spans="1:10" hidden="1" x14ac:dyDescent="0.25">
      <c r="A10079" s="24" t="str">
        <f t="shared" si="159"/>
        <v>142/80ARCELOR (BERTON SICARD)</v>
      </c>
      <c r="B10079" s="1" t="s">
        <v>910</v>
      </c>
      <c r="C10079" s="1"/>
      <c r="D10079" s="1"/>
      <c r="E10079" s="1" t="s">
        <v>911</v>
      </c>
      <c r="F10079" s="1" t="s">
        <v>32900</v>
      </c>
      <c r="G10079" s="1" t="s">
        <v>655</v>
      </c>
      <c r="H10079" t="s">
        <v>910</v>
      </c>
      <c r="I10079" s="1" t="s">
        <v>41</v>
      </c>
      <c r="J10079">
        <v>6</v>
      </c>
    </row>
    <row r="10080" spans="1:10" hidden="1" x14ac:dyDescent="0.25">
      <c r="A10080" s="24" t="str">
        <f t="shared" si="159"/>
        <v>144/12ARCELOR (BERTON SICARD)</v>
      </c>
      <c r="B10080" s="1" t="s">
        <v>920</v>
      </c>
      <c r="C10080" s="1"/>
      <c r="D10080" s="1"/>
      <c r="E10080" s="1" t="s">
        <v>921</v>
      </c>
      <c r="F10080" s="1" t="s">
        <v>32900</v>
      </c>
      <c r="G10080" s="1" t="s">
        <v>655</v>
      </c>
      <c r="H10080" t="s">
        <v>920</v>
      </c>
      <c r="I10080" s="1" t="s">
        <v>41</v>
      </c>
      <c r="J10080">
        <v>6</v>
      </c>
    </row>
    <row r="10081" spans="1:10" hidden="1" x14ac:dyDescent="0.25">
      <c r="A10081" s="24" t="str">
        <f t="shared" si="159"/>
        <v>144/80ARCELOR (BERTON SICARD)</v>
      </c>
      <c r="B10081" s="1" t="s">
        <v>922</v>
      </c>
      <c r="C10081" s="1"/>
      <c r="D10081" s="1"/>
      <c r="E10081" s="1" t="s">
        <v>923</v>
      </c>
      <c r="F10081" s="1" t="s">
        <v>32900</v>
      </c>
      <c r="G10081" s="1" t="s">
        <v>655</v>
      </c>
      <c r="H10081" t="s">
        <v>922</v>
      </c>
      <c r="I10081" s="1" t="s">
        <v>41</v>
      </c>
      <c r="J10081">
        <v>6</v>
      </c>
    </row>
    <row r="10082" spans="1:10" hidden="1" x14ac:dyDescent="0.25">
      <c r="A10082" s="24" t="str">
        <f t="shared" si="159"/>
        <v>145ARCELOR (BERTON SICARD)</v>
      </c>
      <c r="B10082" s="1">
        <v>145</v>
      </c>
      <c r="C10082" s="1"/>
      <c r="D10082" s="1"/>
      <c r="E10082" s="1" t="s">
        <v>924</v>
      </c>
      <c r="F10082" s="1" t="s">
        <v>32900</v>
      </c>
      <c r="G10082" s="1" t="s">
        <v>655</v>
      </c>
      <c r="H10082">
        <v>145</v>
      </c>
      <c r="I10082" s="1" t="s">
        <v>41</v>
      </c>
      <c r="J10082">
        <v>6</v>
      </c>
    </row>
    <row r="10083" spans="1:10" hidden="1" x14ac:dyDescent="0.25">
      <c r="A10083" s="24" t="str">
        <f t="shared" si="159"/>
        <v>159/FARCELOR (BERTON SICARD)</v>
      </c>
      <c r="B10083" s="1" t="s">
        <v>937</v>
      </c>
      <c r="C10083" s="1"/>
      <c r="D10083" s="1"/>
      <c r="E10083" s="1" t="s">
        <v>938</v>
      </c>
      <c r="F10083" s="1" t="s">
        <v>32900</v>
      </c>
      <c r="G10083" s="1" t="s">
        <v>655</v>
      </c>
      <c r="H10083" t="s">
        <v>937</v>
      </c>
      <c r="I10083" s="1" t="s">
        <v>41</v>
      </c>
      <c r="J10083">
        <v>6</v>
      </c>
    </row>
    <row r="10084" spans="1:10" hidden="1" x14ac:dyDescent="0.25">
      <c r="A10084" s="24" t="str">
        <f t="shared" si="159"/>
        <v>159/MARCELOR (BERTON SICARD)</v>
      </c>
      <c r="B10084" s="1" t="s">
        <v>939</v>
      </c>
      <c r="C10084" s="1"/>
      <c r="D10084" s="1"/>
      <c r="E10084" s="1" t="s">
        <v>940</v>
      </c>
      <c r="F10084" s="1" t="s">
        <v>32900</v>
      </c>
      <c r="G10084" s="1" t="s">
        <v>655</v>
      </c>
      <c r="H10084" t="s">
        <v>939</v>
      </c>
      <c r="I10084" s="1" t="s">
        <v>41</v>
      </c>
      <c r="J10084">
        <v>6</v>
      </c>
    </row>
    <row r="10085" spans="1:10" hidden="1" x14ac:dyDescent="0.25">
      <c r="A10085" s="24" t="str">
        <f t="shared" si="159"/>
        <v>199ARCELOR (BERTON SICARD)</v>
      </c>
      <c r="B10085" s="1">
        <v>199</v>
      </c>
      <c r="C10085" s="1"/>
      <c r="D10085" s="1"/>
      <c r="E10085" s="1" t="s">
        <v>953</v>
      </c>
      <c r="F10085" s="1" t="s">
        <v>32900</v>
      </c>
      <c r="G10085" s="1" t="s">
        <v>655</v>
      </c>
      <c r="H10085">
        <v>199</v>
      </c>
      <c r="I10085" s="1" t="s">
        <v>41</v>
      </c>
      <c r="J10085">
        <v>6</v>
      </c>
    </row>
    <row r="10086" spans="1:10" hidden="1" x14ac:dyDescent="0.25">
      <c r="A10086" s="24" t="str">
        <f t="shared" si="159"/>
        <v>203ARCELOR (BERTON SICARD)</v>
      </c>
      <c r="B10086" s="1">
        <v>203</v>
      </c>
      <c r="C10086" s="1"/>
      <c r="D10086" s="1"/>
      <c r="E10086" s="1" t="s">
        <v>956</v>
      </c>
      <c r="F10086" s="1" t="s">
        <v>32900</v>
      </c>
      <c r="G10086" s="1" t="s">
        <v>655</v>
      </c>
      <c r="H10086">
        <v>203</v>
      </c>
      <c r="I10086" s="1" t="s">
        <v>41</v>
      </c>
      <c r="J10086">
        <v>6</v>
      </c>
    </row>
    <row r="10087" spans="1:10" hidden="1" x14ac:dyDescent="0.25">
      <c r="A10087" s="24" t="str">
        <f t="shared" si="159"/>
        <v>304ARCELOR (BERTON SICARD)</v>
      </c>
      <c r="B10087" s="1">
        <v>304</v>
      </c>
      <c r="C10087" s="1"/>
      <c r="D10087" s="1"/>
      <c r="E10087" s="1" t="s">
        <v>962</v>
      </c>
      <c r="F10087" s="1" t="s">
        <v>32900</v>
      </c>
      <c r="G10087" s="1" t="s">
        <v>655</v>
      </c>
      <c r="H10087">
        <v>304</v>
      </c>
      <c r="I10087" s="1" t="s">
        <v>41</v>
      </c>
      <c r="J10087">
        <v>6</v>
      </c>
    </row>
    <row r="10088" spans="1:10" hidden="1" x14ac:dyDescent="0.25">
      <c r="A10088" s="24" t="str">
        <f t="shared" si="159"/>
        <v>320ARCELOR (BERTON SICARD)</v>
      </c>
      <c r="B10088" s="1">
        <v>320</v>
      </c>
      <c r="C10088" s="1"/>
      <c r="D10088" s="1"/>
      <c r="E10088" s="1" t="s">
        <v>2288</v>
      </c>
      <c r="F10088" s="1" t="s">
        <v>32900</v>
      </c>
      <c r="G10088" s="1" t="s">
        <v>655</v>
      </c>
      <c r="H10088">
        <v>320</v>
      </c>
      <c r="I10088" s="1" t="s">
        <v>41</v>
      </c>
      <c r="J10088">
        <v>1</v>
      </c>
    </row>
    <row r="10089" spans="1:10" hidden="1" x14ac:dyDescent="0.25">
      <c r="A10089" s="24" t="str">
        <f t="shared" si="159"/>
        <v>332ARCELOR (BERTON SICARD)</v>
      </c>
      <c r="B10089" s="1">
        <v>332</v>
      </c>
      <c r="C10089" s="1"/>
      <c r="D10089" s="1"/>
      <c r="E10089" s="1" t="s">
        <v>2292</v>
      </c>
      <c r="F10089" s="1" t="s">
        <v>32900</v>
      </c>
      <c r="G10089" s="1" t="s">
        <v>655</v>
      </c>
      <c r="H10089">
        <v>332</v>
      </c>
      <c r="I10089" s="1" t="s">
        <v>41</v>
      </c>
      <c r="J10089">
        <v>1</v>
      </c>
    </row>
    <row r="10090" spans="1:10" hidden="1" x14ac:dyDescent="0.25">
      <c r="A10090" s="24" t="str">
        <f t="shared" si="159"/>
        <v>341ARCELOR (BERTON SICARD)</v>
      </c>
      <c r="B10090" s="1">
        <v>341</v>
      </c>
      <c r="C10090" s="1"/>
      <c r="D10090" s="1"/>
      <c r="E10090" s="1" t="s">
        <v>2018</v>
      </c>
      <c r="F10090" s="1" t="s">
        <v>32900</v>
      </c>
      <c r="G10090" s="1" t="s">
        <v>655</v>
      </c>
      <c r="H10090">
        <v>341</v>
      </c>
      <c r="I10090" s="1" t="s">
        <v>41</v>
      </c>
      <c r="J10090">
        <v>1</v>
      </c>
    </row>
    <row r="10091" spans="1:10" hidden="1" x14ac:dyDescent="0.25">
      <c r="A10091" s="24" t="str">
        <f t="shared" si="159"/>
        <v>342ARCELOR (BERTON SICARD)</v>
      </c>
      <c r="B10091" s="1">
        <v>342</v>
      </c>
      <c r="C10091" s="1"/>
      <c r="D10091" s="1"/>
      <c r="E10091" s="1" t="s">
        <v>2294</v>
      </c>
      <c r="F10091" s="1" t="s">
        <v>32900</v>
      </c>
      <c r="G10091" s="1" t="s">
        <v>655</v>
      </c>
      <c r="H10091">
        <v>342</v>
      </c>
      <c r="I10091" s="1" t="s">
        <v>41</v>
      </c>
      <c r="J10091">
        <v>1</v>
      </c>
    </row>
    <row r="10092" spans="1:10" hidden="1" x14ac:dyDescent="0.25">
      <c r="A10092" s="24" t="str">
        <f t="shared" si="159"/>
        <v>348ARCELOR (BERTON SICARD)</v>
      </c>
      <c r="B10092" s="1">
        <v>348</v>
      </c>
      <c r="C10092" s="1"/>
      <c r="D10092" s="1"/>
      <c r="E10092" s="1" t="s">
        <v>2298</v>
      </c>
      <c r="F10092" s="1" t="s">
        <v>32900</v>
      </c>
      <c r="G10092" s="1" t="s">
        <v>655</v>
      </c>
      <c r="H10092">
        <v>348</v>
      </c>
      <c r="I10092" s="1" t="s">
        <v>41</v>
      </c>
      <c r="J10092">
        <v>1</v>
      </c>
    </row>
    <row r="10093" spans="1:10" hidden="1" x14ac:dyDescent="0.25">
      <c r="A10093" s="24" t="str">
        <f t="shared" si="159"/>
        <v>361ARCELOR (BERTON SICARD)</v>
      </c>
      <c r="B10093" s="1">
        <v>361</v>
      </c>
      <c r="C10093" s="1"/>
      <c r="D10093" s="1"/>
      <c r="E10093" s="1" t="s">
        <v>2299</v>
      </c>
      <c r="F10093" s="1" t="s">
        <v>32900</v>
      </c>
      <c r="G10093" s="1" t="s">
        <v>655</v>
      </c>
      <c r="H10093">
        <v>361</v>
      </c>
      <c r="I10093" s="1" t="s">
        <v>41</v>
      </c>
      <c r="J10093">
        <v>1</v>
      </c>
    </row>
    <row r="10094" spans="1:10" hidden="1" x14ac:dyDescent="0.25">
      <c r="A10094" s="24" t="str">
        <f t="shared" si="159"/>
        <v>370ARCELOR (BERTON SICARD)</v>
      </c>
      <c r="B10094" s="1">
        <v>370</v>
      </c>
      <c r="C10094" s="1"/>
      <c r="D10094" s="1"/>
      <c r="E10094" s="1" t="s">
        <v>2023</v>
      </c>
      <c r="F10094" s="1" t="s">
        <v>32900</v>
      </c>
      <c r="G10094" s="1" t="s">
        <v>655</v>
      </c>
      <c r="H10094">
        <v>370</v>
      </c>
      <c r="I10094" s="1" t="s">
        <v>41</v>
      </c>
      <c r="J10094">
        <v>1</v>
      </c>
    </row>
    <row r="10095" spans="1:10" hidden="1" x14ac:dyDescent="0.25">
      <c r="A10095" s="24" t="str">
        <f t="shared" si="159"/>
        <v>381ARCELOR (BERTON SICARD)</v>
      </c>
      <c r="B10095" s="1">
        <v>381</v>
      </c>
      <c r="C10095" s="1"/>
      <c r="D10095" s="1"/>
      <c r="E10095" s="1" t="s">
        <v>2024</v>
      </c>
      <c r="F10095" s="1" t="s">
        <v>32900</v>
      </c>
      <c r="G10095" s="1" t="s">
        <v>655</v>
      </c>
      <c r="H10095">
        <v>381</v>
      </c>
      <c r="I10095" s="1" t="s">
        <v>41</v>
      </c>
      <c r="J10095">
        <v>1</v>
      </c>
    </row>
    <row r="10096" spans="1:10" hidden="1" x14ac:dyDescent="0.25">
      <c r="A10096" s="24" t="str">
        <f t="shared" si="159"/>
        <v>388ARCELOR (BERTON SICARD)</v>
      </c>
      <c r="B10096" s="1">
        <v>388</v>
      </c>
      <c r="C10096" s="1"/>
      <c r="D10096" s="1"/>
      <c r="E10096" s="1" t="s">
        <v>2226</v>
      </c>
      <c r="F10096" s="1" t="s">
        <v>32900</v>
      </c>
      <c r="G10096" s="1" t="s">
        <v>655</v>
      </c>
      <c r="H10096">
        <v>388</v>
      </c>
      <c r="I10096" s="1" t="s">
        <v>41</v>
      </c>
      <c r="J10096">
        <v>1</v>
      </c>
    </row>
    <row r="10097" spans="1:10" hidden="1" x14ac:dyDescent="0.25">
      <c r="A10097" s="24" t="str">
        <f t="shared" si="159"/>
        <v>398ARCELOR (BERTON SICARD)</v>
      </c>
      <c r="B10097" s="1">
        <v>398</v>
      </c>
      <c r="C10097" s="1"/>
      <c r="D10097" s="1"/>
      <c r="E10097" s="1" t="s">
        <v>2301</v>
      </c>
      <c r="F10097" s="1" t="s">
        <v>32900</v>
      </c>
      <c r="G10097" s="1" t="s">
        <v>655</v>
      </c>
      <c r="H10097">
        <v>398</v>
      </c>
      <c r="I10097" s="1" t="s">
        <v>41</v>
      </c>
      <c r="J10097">
        <v>1</v>
      </c>
    </row>
    <row r="10098" spans="1:10" hidden="1" x14ac:dyDescent="0.25">
      <c r="A10098" s="24" t="str">
        <f t="shared" si="159"/>
        <v>511ARCELOR (BERTON SICARD)</v>
      </c>
      <c r="B10098" s="1">
        <v>511</v>
      </c>
      <c r="C10098" s="1"/>
      <c r="D10098" s="1"/>
      <c r="E10098" s="1" t="s">
        <v>2302</v>
      </c>
      <c r="F10098" s="1" t="s">
        <v>32900</v>
      </c>
      <c r="G10098" s="1" t="s">
        <v>655</v>
      </c>
      <c r="H10098">
        <v>511</v>
      </c>
      <c r="I10098" s="1" t="s">
        <v>41</v>
      </c>
      <c r="J10098">
        <v>1</v>
      </c>
    </row>
    <row r="10099" spans="1:10" hidden="1" x14ac:dyDescent="0.25">
      <c r="A10099" s="24" t="str">
        <f t="shared" si="159"/>
        <v>516ARCELOR (BERTON SICARD)</v>
      </c>
      <c r="B10099" s="1">
        <v>516</v>
      </c>
      <c r="C10099" s="1"/>
      <c r="D10099" s="1"/>
      <c r="E10099" s="1" t="s">
        <v>2303</v>
      </c>
      <c r="F10099" s="1" t="s">
        <v>32900</v>
      </c>
      <c r="G10099" s="1" t="s">
        <v>655</v>
      </c>
      <c r="H10099">
        <v>516</v>
      </c>
      <c r="I10099" s="1" t="s">
        <v>41</v>
      </c>
      <c r="J10099">
        <v>2</v>
      </c>
    </row>
    <row r="10100" spans="1:10" hidden="1" x14ac:dyDescent="0.25">
      <c r="A10100" s="24" t="str">
        <f t="shared" si="159"/>
        <v>518ARCELOR (BERTON SICARD)</v>
      </c>
      <c r="B10100" s="1">
        <v>518</v>
      </c>
      <c r="C10100" s="1"/>
      <c r="D10100" s="1"/>
      <c r="E10100" s="1" t="s">
        <v>1005</v>
      </c>
      <c r="F10100" s="1" t="s">
        <v>32900</v>
      </c>
      <c r="G10100" s="1" t="s">
        <v>655</v>
      </c>
      <c r="H10100">
        <v>518</v>
      </c>
      <c r="I10100" s="1" t="s">
        <v>41</v>
      </c>
      <c r="J10100">
        <v>6.5</v>
      </c>
    </row>
    <row r="10101" spans="1:10" hidden="1" x14ac:dyDescent="0.25">
      <c r="A10101" s="24" t="str">
        <f t="shared" si="159"/>
        <v>518/2ARCELOR (BERTON SICARD)</v>
      </c>
      <c r="B10101" s="1" t="s">
        <v>1006</v>
      </c>
      <c r="C10101" s="1"/>
      <c r="D10101" s="1"/>
      <c r="E10101" s="1" t="s">
        <v>1007</v>
      </c>
      <c r="F10101" s="1" t="s">
        <v>32900</v>
      </c>
      <c r="G10101" s="1" t="s">
        <v>655</v>
      </c>
      <c r="H10101" t="s">
        <v>1006</v>
      </c>
      <c r="I10101" s="1" t="s">
        <v>41</v>
      </c>
      <c r="J10101">
        <v>2.6</v>
      </c>
    </row>
    <row r="10102" spans="1:10" hidden="1" x14ac:dyDescent="0.25">
      <c r="A10102" s="24" t="str">
        <f t="shared" si="159"/>
        <v>520ARCELOR (BERTON SICARD)</v>
      </c>
      <c r="B10102" s="1">
        <v>520</v>
      </c>
      <c r="C10102" s="1"/>
      <c r="D10102" s="1"/>
      <c r="E10102" s="1" t="s">
        <v>1009</v>
      </c>
      <c r="F10102" s="1" t="s">
        <v>32900</v>
      </c>
      <c r="G10102" s="1" t="s">
        <v>655</v>
      </c>
      <c r="H10102">
        <v>520</v>
      </c>
      <c r="I10102" s="1" t="s">
        <v>41</v>
      </c>
      <c r="J10102">
        <v>1</v>
      </c>
    </row>
    <row r="10103" spans="1:10" hidden="1" x14ac:dyDescent="0.25">
      <c r="A10103" s="24" t="str">
        <f t="shared" si="159"/>
        <v>530ARCELOR (BERTON SICARD)</v>
      </c>
      <c r="B10103" s="1">
        <v>530</v>
      </c>
      <c r="C10103" s="1"/>
      <c r="D10103" s="1"/>
      <c r="E10103" s="1" t="s">
        <v>2304</v>
      </c>
      <c r="F10103" s="1" t="s">
        <v>32900</v>
      </c>
      <c r="G10103" s="1" t="s">
        <v>655</v>
      </c>
      <c r="H10103">
        <v>530</v>
      </c>
      <c r="I10103" s="1" t="s">
        <v>41</v>
      </c>
      <c r="J10103">
        <v>1</v>
      </c>
    </row>
    <row r="10104" spans="1:10" hidden="1" x14ac:dyDescent="0.25">
      <c r="A10104" s="24" t="str">
        <f t="shared" si="159"/>
        <v>543IARCELOR (BERTON SICARD)</v>
      </c>
      <c r="B10104" s="1" t="s">
        <v>1027</v>
      </c>
      <c r="C10104" s="1"/>
      <c r="D10104" s="1"/>
      <c r="E10104" s="1" t="s">
        <v>1028</v>
      </c>
      <c r="F10104" s="1" t="s">
        <v>32900</v>
      </c>
      <c r="G10104" s="1" t="s">
        <v>655</v>
      </c>
      <c r="H10104" t="s">
        <v>1027</v>
      </c>
      <c r="I10104" s="1" t="s">
        <v>41</v>
      </c>
      <c r="J10104">
        <v>6.5</v>
      </c>
    </row>
    <row r="10105" spans="1:10" hidden="1" x14ac:dyDescent="0.25">
      <c r="A10105" s="24" t="str">
        <f t="shared" si="159"/>
        <v>543I/4ARCELOR (BERTON SICARD)</v>
      </c>
      <c r="B10105" s="1" t="s">
        <v>1029</v>
      </c>
      <c r="C10105" s="1"/>
      <c r="D10105" s="1"/>
      <c r="E10105" s="1" t="s">
        <v>1028</v>
      </c>
      <c r="F10105" s="1" t="s">
        <v>32900</v>
      </c>
      <c r="G10105" s="1" t="s">
        <v>655</v>
      </c>
      <c r="H10105" t="s">
        <v>1029</v>
      </c>
      <c r="I10105" s="1" t="s">
        <v>41</v>
      </c>
      <c r="J10105">
        <v>4.5</v>
      </c>
    </row>
    <row r="10106" spans="1:10" hidden="1" x14ac:dyDescent="0.25">
      <c r="A10106" s="24" t="str">
        <f t="shared" si="159"/>
        <v>558ARCELOR (BERTON SICARD)</v>
      </c>
      <c r="B10106" s="1">
        <v>558</v>
      </c>
      <c r="C10106" s="1"/>
      <c r="D10106" s="1"/>
      <c r="E10106" s="1" t="s">
        <v>2227</v>
      </c>
      <c r="F10106" s="1" t="s">
        <v>32900</v>
      </c>
      <c r="G10106" s="1" t="s">
        <v>655</v>
      </c>
      <c r="H10106">
        <v>558</v>
      </c>
      <c r="I10106" s="1" t="s">
        <v>41</v>
      </c>
      <c r="J10106">
        <v>1</v>
      </c>
    </row>
    <row r="10107" spans="1:10" hidden="1" x14ac:dyDescent="0.25">
      <c r="A10107" s="24" t="str">
        <f t="shared" si="159"/>
        <v>558MOARCELOR (BERTON SICARD)</v>
      </c>
      <c r="B10107" s="1" t="s">
        <v>2228</v>
      </c>
      <c r="C10107" s="1"/>
      <c r="D10107" s="1"/>
      <c r="E10107" s="1" t="s">
        <v>2229</v>
      </c>
      <c r="F10107" s="1" t="s">
        <v>32900</v>
      </c>
      <c r="G10107" s="1" t="s">
        <v>655</v>
      </c>
      <c r="H10107" t="s">
        <v>2228</v>
      </c>
      <c r="I10107" s="1" t="s">
        <v>41</v>
      </c>
      <c r="J10107">
        <v>1</v>
      </c>
    </row>
    <row r="10108" spans="1:10" hidden="1" x14ac:dyDescent="0.25">
      <c r="A10108" s="24" t="str">
        <f t="shared" si="159"/>
        <v>559ARCELOR (BERTON SICARD)</v>
      </c>
      <c r="B10108" s="1">
        <v>559</v>
      </c>
      <c r="C10108" s="1"/>
      <c r="D10108" s="1"/>
      <c r="E10108" s="1" t="s">
        <v>1034</v>
      </c>
      <c r="F10108" s="1" t="s">
        <v>32900</v>
      </c>
      <c r="G10108" s="1" t="s">
        <v>655</v>
      </c>
      <c r="H10108">
        <v>559</v>
      </c>
      <c r="I10108" s="1" t="s">
        <v>41</v>
      </c>
      <c r="J10108">
        <v>2</v>
      </c>
    </row>
    <row r="10109" spans="1:10" hidden="1" x14ac:dyDescent="0.25">
      <c r="A10109" s="24" t="str">
        <f t="shared" si="159"/>
        <v>561ARCELOR (BERTON SICARD)</v>
      </c>
      <c r="B10109" s="1">
        <v>561</v>
      </c>
      <c r="C10109" s="1"/>
      <c r="D10109" s="1"/>
      <c r="E10109" s="1" t="s">
        <v>2306</v>
      </c>
      <c r="F10109" s="1" t="s">
        <v>32900</v>
      </c>
      <c r="G10109" s="1" t="s">
        <v>655</v>
      </c>
      <c r="H10109">
        <v>561</v>
      </c>
      <c r="I10109" s="1" t="s">
        <v>41</v>
      </c>
      <c r="J10109">
        <v>1</v>
      </c>
    </row>
    <row r="10110" spans="1:10" hidden="1" x14ac:dyDescent="0.25">
      <c r="A10110" s="24" t="str">
        <f t="shared" si="159"/>
        <v>563ARCELOR (BERTON SICARD)</v>
      </c>
      <c r="B10110" s="1">
        <v>563</v>
      </c>
      <c r="C10110" s="1"/>
      <c r="D10110" s="1"/>
      <c r="E10110" s="1" t="s">
        <v>2307</v>
      </c>
      <c r="F10110" s="1" t="s">
        <v>32900</v>
      </c>
      <c r="G10110" s="1" t="s">
        <v>655</v>
      </c>
      <c r="H10110">
        <v>563</v>
      </c>
      <c r="I10110" s="1" t="s">
        <v>41</v>
      </c>
      <c r="J10110">
        <v>2</v>
      </c>
    </row>
    <row r="10111" spans="1:10" hidden="1" x14ac:dyDescent="0.25">
      <c r="A10111" s="24" t="str">
        <f t="shared" si="159"/>
        <v>564ARCELOR (BERTON SICARD)</v>
      </c>
      <c r="B10111" s="1">
        <v>564</v>
      </c>
      <c r="C10111" s="1"/>
      <c r="D10111" s="1"/>
      <c r="E10111" s="1" t="s">
        <v>2231</v>
      </c>
      <c r="F10111" s="1" t="s">
        <v>32900</v>
      </c>
      <c r="G10111" s="1" t="s">
        <v>655</v>
      </c>
      <c r="H10111">
        <v>564</v>
      </c>
      <c r="I10111" s="1" t="s">
        <v>41</v>
      </c>
      <c r="J10111">
        <v>2</v>
      </c>
    </row>
    <row r="10112" spans="1:10" hidden="1" x14ac:dyDescent="0.25">
      <c r="A10112" s="24" t="str">
        <f t="shared" si="159"/>
        <v>565ARCELOR (BERTON SICARD)</v>
      </c>
      <c r="B10112" s="1">
        <v>565</v>
      </c>
      <c r="C10112" s="1"/>
      <c r="D10112" s="1"/>
      <c r="E10112" s="1" t="s">
        <v>2232</v>
      </c>
      <c r="F10112" s="1" t="s">
        <v>32900</v>
      </c>
      <c r="G10112" s="1" t="s">
        <v>655</v>
      </c>
      <c r="H10112">
        <v>565</v>
      </c>
      <c r="I10112" s="1" t="s">
        <v>41</v>
      </c>
      <c r="J10112">
        <v>2</v>
      </c>
    </row>
    <row r="10113" spans="1:10" hidden="1" x14ac:dyDescent="0.25">
      <c r="A10113" s="24" t="str">
        <f t="shared" si="159"/>
        <v>575/4ARCELOR (BERTON SICARD)</v>
      </c>
      <c r="B10113" s="1" t="s">
        <v>1036</v>
      </c>
      <c r="C10113" s="1"/>
      <c r="D10113" s="1"/>
      <c r="E10113" s="1" t="s">
        <v>1037</v>
      </c>
      <c r="F10113" s="1" t="s">
        <v>32900</v>
      </c>
      <c r="G10113" s="1" t="s">
        <v>655</v>
      </c>
      <c r="H10113" t="s">
        <v>1036</v>
      </c>
      <c r="I10113" s="1" t="s">
        <v>41</v>
      </c>
      <c r="J10113">
        <v>4</v>
      </c>
    </row>
    <row r="10114" spans="1:10" hidden="1" x14ac:dyDescent="0.25">
      <c r="A10114" s="24" t="str">
        <f t="shared" si="159"/>
        <v>587ARCELOR (BERTON SICARD)</v>
      </c>
      <c r="B10114" s="1">
        <v>587</v>
      </c>
      <c r="C10114" s="1"/>
      <c r="D10114" s="1"/>
      <c r="E10114" s="1" t="s">
        <v>2235</v>
      </c>
      <c r="F10114" s="1" t="s">
        <v>32900</v>
      </c>
      <c r="G10114" s="1" t="s">
        <v>655</v>
      </c>
      <c r="H10114">
        <v>587</v>
      </c>
      <c r="I10114" s="1" t="s">
        <v>41</v>
      </c>
      <c r="J10114">
        <v>2</v>
      </c>
    </row>
    <row r="10115" spans="1:10" hidden="1" x14ac:dyDescent="0.25">
      <c r="A10115" s="24" t="str">
        <f t="shared" si="159"/>
        <v>603ARCELOR (BERTON SICARD)</v>
      </c>
      <c r="B10115" s="1">
        <v>603</v>
      </c>
      <c r="C10115" s="1"/>
      <c r="D10115" s="1"/>
      <c r="E10115" s="1" t="s">
        <v>2452</v>
      </c>
      <c r="F10115" s="1" t="s">
        <v>32900</v>
      </c>
      <c r="G10115" s="1" t="s">
        <v>655</v>
      </c>
      <c r="H10115">
        <v>603</v>
      </c>
      <c r="I10115" s="1" t="s">
        <v>41</v>
      </c>
      <c r="J10115">
        <v>1</v>
      </c>
    </row>
    <row r="10116" spans="1:10" hidden="1" x14ac:dyDescent="0.25">
      <c r="A10116" s="24" t="str">
        <f t="shared" si="159"/>
        <v>615/P1ARCELOR (BERTON SICARD)</v>
      </c>
      <c r="B10116" s="1" t="s">
        <v>1061</v>
      </c>
      <c r="C10116" s="1"/>
      <c r="D10116" s="1"/>
      <c r="E10116" s="1" t="s">
        <v>1062</v>
      </c>
      <c r="F10116" s="1" t="s">
        <v>32900</v>
      </c>
      <c r="G10116" s="1" t="s">
        <v>655</v>
      </c>
      <c r="H10116" t="s">
        <v>1061</v>
      </c>
      <c r="I10116" s="1" t="s">
        <v>41</v>
      </c>
      <c r="J10116">
        <v>1</v>
      </c>
    </row>
    <row r="10117" spans="1:10" hidden="1" x14ac:dyDescent="0.25">
      <c r="A10117" s="24" t="str">
        <f t="shared" si="159"/>
        <v>615/P2ARCELOR (BERTON SICARD)</v>
      </c>
      <c r="B10117" s="1" t="s">
        <v>1063</v>
      </c>
      <c r="C10117" s="1"/>
      <c r="D10117" s="1"/>
      <c r="E10117" s="1" t="s">
        <v>1064</v>
      </c>
      <c r="F10117" s="1" t="s">
        <v>32900</v>
      </c>
      <c r="G10117" s="1" t="s">
        <v>655</v>
      </c>
      <c r="H10117" t="s">
        <v>1063</v>
      </c>
      <c r="I10117" s="1" t="s">
        <v>41</v>
      </c>
      <c r="J10117">
        <v>1</v>
      </c>
    </row>
    <row r="10118" spans="1:10" hidden="1" x14ac:dyDescent="0.25">
      <c r="A10118" s="24" t="str">
        <f t="shared" si="159"/>
        <v>615/P3ARCELOR (BERTON SICARD)</v>
      </c>
      <c r="B10118" s="1" t="s">
        <v>1065</v>
      </c>
      <c r="C10118" s="1"/>
      <c r="D10118" s="1"/>
      <c r="E10118" s="1" t="s">
        <v>1066</v>
      </c>
      <c r="F10118" s="1" t="s">
        <v>32900</v>
      </c>
      <c r="G10118" s="1" t="s">
        <v>655</v>
      </c>
      <c r="H10118" t="s">
        <v>1065</v>
      </c>
      <c r="I10118" s="1" t="s">
        <v>41</v>
      </c>
      <c r="J10118">
        <v>1</v>
      </c>
    </row>
    <row r="10119" spans="1:10" hidden="1" x14ac:dyDescent="0.25">
      <c r="A10119" s="24" t="str">
        <f t="shared" si="159"/>
        <v>615/P4ARCELOR (BERTON SICARD)</v>
      </c>
      <c r="B10119" s="1" t="s">
        <v>1067</v>
      </c>
      <c r="C10119" s="1"/>
      <c r="D10119" s="1"/>
      <c r="E10119" s="1" t="s">
        <v>1068</v>
      </c>
      <c r="F10119" s="1" t="s">
        <v>32900</v>
      </c>
      <c r="G10119" s="1" t="s">
        <v>655</v>
      </c>
      <c r="H10119" t="s">
        <v>1067</v>
      </c>
      <c r="I10119" s="1" t="s">
        <v>41</v>
      </c>
      <c r="J10119">
        <v>1</v>
      </c>
    </row>
    <row r="10120" spans="1:10" hidden="1" x14ac:dyDescent="0.25">
      <c r="A10120" s="24" t="str">
        <f t="shared" si="159"/>
        <v>615/P5ARCELOR (BERTON SICARD)</v>
      </c>
      <c r="B10120" s="1" t="s">
        <v>1069</v>
      </c>
      <c r="C10120" s="1"/>
      <c r="D10120" s="1"/>
      <c r="E10120" s="1" t="s">
        <v>1070</v>
      </c>
      <c r="F10120" s="1" t="s">
        <v>32900</v>
      </c>
      <c r="G10120" s="1" t="s">
        <v>655</v>
      </c>
      <c r="H10120" t="s">
        <v>1069</v>
      </c>
      <c r="I10120" s="1" t="s">
        <v>41</v>
      </c>
      <c r="J10120">
        <v>1</v>
      </c>
    </row>
    <row r="10121" spans="1:10" hidden="1" x14ac:dyDescent="0.25">
      <c r="A10121" s="24" t="str">
        <f t="shared" si="159"/>
        <v>621/P1ARCELOR (BERTON SICARD)</v>
      </c>
      <c r="B10121" s="1" t="s">
        <v>1078</v>
      </c>
      <c r="C10121" s="1"/>
      <c r="D10121" s="1"/>
      <c r="E10121" s="1" t="s">
        <v>1062</v>
      </c>
      <c r="F10121" s="1" t="s">
        <v>32900</v>
      </c>
      <c r="G10121" s="1" t="s">
        <v>655</v>
      </c>
      <c r="H10121" t="s">
        <v>1078</v>
      </c>
      <c r="I10121" s="1" t="s">
        <v>41</v>
      </c>
      <c r="J10121">
        <v>1</v>
      </c>
    </row>
    <row r="10122" spans="1:10" hidden="1" x14ac:dyDescent="0.25">
      <c r="A10122" s="24" t="str">
        <f t="shared" si="159"/>
        <v>621/P2ARCELOR (BERTON SICARD)</v>
      </c>
      <c r="B10122" s="1" t="s">
        <v>1079</v>
      </c>
      <c r="C10122" s="1"/>
      <c r="D10122" s="1"/>
      <c r="E10122" s="1" t="s">
        <v>1064</v>
      </c>
      <c r="F10122" s="1" t="s">
        <v>32900</v>
      </c>
      <c r="G10122" s="1" t="s">
        <v>655</v>
      </c>
      <c r="H10122" t="s">
        <v>1079</v>
      </c>
      <c r="I10122" s="1" t="s">
        <v>41</v>
      </c>
      <c r="J10122">
        <v>1</v>
      </c>
    </row>
    <row r="10123" spans="1:10" hidden="1" x14ac:dyDescent="0.25">
      <c r="A10123" s="24" t="str">
        <f t="shared" si="159"/>
        <v>621/P3ARCELOR (BERTON SICARD)</v>
      </c>
      <c r="B10123" s="1" t="s">
        <v>1080</v>
      </c>
      <c r="C10123" s="1"/>
      <c r="D10123" s="1"/>
      <c r="E10123" s="1" t="s">
        <v>1066</v>
      </c>
      <c r="F10123" s="1" t="s">
        <v>32900</v>
      </c>
      <c r="G10123" s="1" t="s">
        <v>655</v>
      </c>
      <c r="H10123" t="s">
        <v>1080</v>
      </c>
      <c r="I10123" s="1" t="s">
        <v>41</v>
      </c>
      <c r="J10123">
        <v>1</v>
      </c>
    </row>
    <row r="10124" spans="1:10" hidden="1" x14ac:dyDescent="0.25">
      <c r="A10124" s="24" t="str">
        <f t="shared" ref="A10124:A10187" si="160">B10124&amp;F10124</f>
        <v>621/P4ARCELOR (BERTON SICARD)</v>
      </c>
      <c r="B10124" s="1" t="s">
        <v>1081</v>
      </c>
      <c r="C10124" s="1"/>
      <c r="D10124" s="1"/>
      <c r="E10124" s="1" t="s">
        <v>1068</v>
      </c>
      <c r="F10124" s="1" t="s">
        <v>32900</v>
      </c>
      <c r="G10124" s="1" t="s">
        <v>655</v>
      </c>
      <c r="H10124" t="s">
        <v>1081</v>
      </c>
      <c r="I10124" s="1" t="s">
        <v>41</v>
      </c>
      <c r="J10124">
        <v>1</v>
      </c>
    </row>
    <row r="10125" spans="1:10" hidden="1" x14ac:dyDescent="0.25">
      <c r="A10125" s="24" t="str">
        <f t="shared" si="160"/>
        <v>631ARCELOR (BERTON SICARD)</v>
      </c>
      <c r="B10125" s="1">
        <v>631</v>
      </c>
      <c r="C10125" s="1"/>
      <c r="D10125" s="1"/>
      <c r="E10125" s="1" t="s">
        <v>1007</v>
      </c>
      <c r="F10125" s="1" t="s">
        <v>32900</v>
      </c>
      <c r="G10125" s="1" t="s">
        <v>655</v>
      </c>
      <c r="H10125">
        <v>631</v>
      </c>
      <c r="I10125" s="1" t="s">
        <v>41</v>
      </c>
      <c r="J10125">
        <v>6.5</v>
      </c>
    </row>
    <row r="10126" spans="1:10" hidden="1" x14ac:dyDescent="0.25">
      <c r="A10126" s="24" t="str">
        <f t="shared" si="160"/>
        <v>631/2ARCELOR (BERTON SICARD)</v>
      </c>
      <c r="B10126" s="1" t="s">
        <v>1097</v>
      </c>
      <c r="C10126" s="1"/>
      <c r="D10126" s="1"/>
      <c r="E10126" s="1" t="s">
        <v>1007</v>
      </c>
      <c r="F10126" s="1" t="s">
        <v>32900</v>
      </c>
      <c r="G10126" s="1" t="s">
        <v>655</v>
      </c>
      <c r="H10126" t="s">
        <v>1097</v>
      </c>
      <c r="I10126" s="1" t="s">
        <v>41</v>
      </c>
      <c r="J10126">
        <v>2.6</v>
      </c>
    </row>
    <row r="10127" spans="1:10" hidden="1" x14ac:dyDescent="0.25">
      <c r="A10127" s="24" t="str">
        <f t="shared" si="160"/>
        <v>638/AARCELOR (BERTON SICARD)</v>
      </c>
      <c r="B10127" s="1" t="s">
        <v>2240</v>
      </c>
      <c r="C10127" s="1"/>
      <c r="D10127" s="1"/>
      <c r="E10127" s="1" t="s">
        <v>2241</v>
      </c>
      <c r="F10127" s="1" t="s">
        <v>32900</v>
      </c>
      <c r="G10127" s="1" t="s">
        <v>655</v>
      </c>
      <c r="H10127" t="s">
        <v>2240</v>
      </c>
      <c r="I10127" s="1" t="s">
        <v>41</v>
      </c>
      <c r="J10127">
        <v>1</v>
      </c>
    </row>
    <row r="10128" spans="1:10" hidden="1" x14ac:dyDescent="0.25">
      <c r="A10128" s="24" t="str">
        <f t="shared" si="160"/>
        <v>638/CARCELOR (BERTON SICARD)</v>
      </c>
      <c r="B10128" s="1" t="s">
        <v>2242</v>
      </c>
      <c r="C10128" s="1"/>
      <c r="D10128" s="1"/>
      <c r="E10128" s="1" t="s">
        <v>2243</v>
      </c>
      <c r="F10128" s="1" t="s">
        <v>32900</v>
      </c>
      <c r="G10128" s="1" t="s">
        <v>655</v>
      </c>
      <c r="H10128" t="s">
        <v>2242</v>
      </c>
      <c r="I10128" s="1" t="s">
        <v>41</v>
      </c>
      <c r="J10128">
        <v>1</v>
      </c>
    </row>
    <row r="10129" spans="1:10" hidden="1" x14ac:dyDescent="0.25">
      <c r="A10129" s="24" t="str">
        <f t="shared" si="160"/>
        <v>638/DARCELOR (BERTON SICARD)</v>
      </c>
      <c r="B10129" s="1" t="s">
        <v>2244</v>
      </c>
      <c r="C10129" s="1"/>
      <c r="D10129" s="1"/>
      <c r="E10129" s="1" t="s">
        <v>2245</v>
      </c>
      <c r="F10129" s="1" t="s">
        <v>32900</v>
      </c>
      <c r="G10129" s="1" t="s">
        <v>655</v>
      </c>
      <c r="H10129" t="s">
        <v>2244</v>
      </c>
      <c r="I10129" s="1" t="s">
        <v>41</v>
      </c>
      <c r="J10129">
        <v>1</v>
      </c>
    </row>
    <row r="10130" spans="1:10" hidden="1" x14ac:dyDescent="0.25">
      <c r="A10130" s="24" t="str">
        <f t="shared" si="160"/>
        <v>689ARCELOR (BERTON SICARD)</v>
      </c>
      <c r="B10130" s="1">
        <v>689</v>
      </c>
      <c r="C10130" s="1"/>
      <c r="D10130" s="1"/>
      <c r="E10130" s="1" t="s">
        <v>2320</v>
      </c>
      <c r="F10130" s="1" t="s">
        <v>32900</v>
      </c>
      <c r="G10130" s="1" t="s">
        <v>655</v>
      </c>
      <c r="H10130">
        <v>689</v>
      </c>
      <c r="I10130" s="1" t="s">
        <v>41</v>
      </c>
      <c r="J10130">
        <v>1</v>
      </c>
    </row>
    <row r="10131" spans="1:10" hidden="1" x14ac:dyDescent="0.25">
      <c r="A10131" s="24" t="str">
        <f t="shared" si="160"/>
        <v>1250ARCELOR (BERTON SICARD)</v>
      </c>
      <c r="B10131" s="1">
        <v>1250</v>
      </c>
      <c r="C10131" s="1"/>
      <c r="D10131" s="1"/>
      <c r="E10131" s="1" t="s">
        <v>2248</v>
      </c>
      <c r="F10131" s="1" t="s">
        <v>32900</v>
      </c>
      <c r="G10131" s="1" t="s">
        <v>655</v>
      </c>
      <c r="H10131">
        <v>1250</v>
      </c>
      <c r="I10131" s="1" t="s">
        <v>41</v>
      </c>
      <c r="J10131">
        <v>1</v>
      </c>
    </row>
    <row r="10132" spans="1:10" hidden="1" x14ac:dyDescent="0.25">
      <c r="A10132" s="24" t="str">
        <f t="shared" si="160"/>
        <v>1251ARCELOR (BERTON SICARD)</v>
      </c>
      <c r="B10132" s="1">
        <v>1251</v>
      </c>
      <c r="C10132" s="1"/>
      <c r="D10132" s="1"/>
      <c r="E10132" s="1" t="s">
        <v>2249</v>
      </c>
      <c r="F10132" s="1" t="s">
        <v>32900</v>
      </c>
      <c r="G10132" s="1" t="s">
        <v>655</v>
      </c>
      <c r="H10132">
        <v>1251</v>
      </c>
      <c r="I10132" s="1" t="s">
        <v>41</v>
      </c>
      <c r="J10132">
        <v>1</v>
      </c>
    </row>
    <row r="10133" spans="1:10" hidden="1" x14ac:dyDescent="0.25">
      <c r="A10133" s="24" t="str">
        <f t="shared" si="160"/>
        <v>1253ARCELOR (BERTON SICARD)</v>
      </c>
      <c r="B10133" s="1">
        <v>1253</v>
      </c>
      <c r="C10133" s="1"/>
      <c r="D10133" s="1"/>
      <c r="E10133" s="1" t="s">
        <v>1126</v>
      </c>
      <c r="F10133" s="1" t="s">
        <v>32900</v>
      </c>
      <c r="G10133" s="1" t="s">
        <v>655</v>
      </c>
      <c r="H10133">
        <v>1253</v>
      </c>
      <c r="I10133" s="1" t="s">
        <v>41</v>
      </c>
      <c r="J10133">
        <v>1</v>
      </c>
    </row>
    <row r="10134" spans="1:10" hidden="1" x14ac:dyDescent="0.25">
      <c r="A10134" s="24" t="str">
        <f t="shared" si="160"/>
        <v>1425THARCELOR (BERTON SICARD)</v>
      </c>
      <c r="B10134" s="1" t="s">
        <v>1127</v>
      </c>
      <c r="C10134" s="1"/>
      <c r="D10134" s="1"/>
      <c r="E10134" s="1" t="s">
        <v>1128</v>
      </c>
      <c r="F10134" s="1" t="s">
        <v>32900</v>
      </c>
      <c r="G10134" s="1" t="s">
        <v>655</v>
      </c>
      <c r="H10134" t="s">
        <v>1127</v>
      </c>
      <c r="I10134" s="1" t="s">
        <v>41</v>
      </c>
      <c r="J10134">
        <v>6.5</v>
      </c>
    </row>
    <row r="10135" spans="1:10" hidden="1" x14ac:dyDescent="0.25">
      <c r="A10135" s="24" t="str">
        <f t="shared" si="160"/>
        <v>1611ARCELOR (BERTON SICARD)</v>
      </c>
      <c r="B10135" s="1">
        <v>1611</v>
      </c>
      <c r="C10135" s="1"/>
      <c r="D10135" s="1"/>
      <c r="E10135" s="1" t="s">
        <v>2030</v>
      </c>
      <c r="F10135" s="1" t="s">
        <v>32900</v>
      </c>
      <c r="G10135" s="1" t="s">
        <v>655</v>
      </c>
      <c r="H10135">
        <v>1611</v>
      </c>
      <c r="I10135" s="1" t="s">
        <v>41</v>
      </c>
      <c r="J10135">
        <v>1</v>
      </c>
    </row>
    <row r="10136" spans="1:10" hidden="1" x14ac:dyDescent="0.25">
      <c r="A10136" s="24" t="str">
        <f t="shared" si="160"/>
        <v>1627ARCELOR (BERTON SICARD)</v>
      </c>
      <c r="B10136" s="1">
        <v>1627</v>
      </c>
      <c r="C10136" s="1"/>
      <c r="D10136" s="1"/>
      <c r="E10136" s="1" t="s">
        <v>2034</v>
      </c>
      <c r="F10136" s="1" t="s">
        <v>32900</v>
      </c>
      <c r="G10136" s="1" t="s">
        <v>655</v>
      </c>
      <c r="H10136">
        <v>1627</v>
      </c>
      <c r="I10136" s="1" t="s">
        <v>41</v>
      </c>
      <c r="J10136">
        <v>1</v>
      </c>
    </row>
    <row r="10137" spans="1:10" hidden="1" x14ac:dyDescent="0.25">
      <c r="A10137" s="24" t="str">
        <f t="shared" si="160"/>
        <v>1628ARCELOR (BERTON SICARD)</v>
      </c>
      <c r="B10137" s="1">
        <v>1628</v>
      </c>
      <c r="C10137" s="1"/>
      <c r="D10137" s="1"/>
      <c r="E10137" s="1" t="s">
        <v>2035</v>
      </c>
      <c r="F10137" s="1" t="s">
        <v>32900</v>
      </c>
      <c r="G10137" s="1" t="s">
        <v>655</v>
      </c>
      <c r="H10137">
        <v>1628</v>
      </c>
      <c r="I10137" s="1" t="s">
        <v>41</v>
      </c>
      <c r="J10137">
        <v>1</v>
      </c>
    </row>
    <row r="10138" spans="1:10" hidden="1" x14ac:dyDescent="0.25">
      <c r="A10138" s="24" t="str">
        <f t="shared" si="160"/>
        <v>1629ARCELOR (BERTON SICARD)</v>
      </c>
      <c r="B10138" s="1">
        <v>1629</v>
      </c>
      <c r="C10138" s="1"/>
      <c r="D10138" s="1"/>
      <c r="E10138" s="1" t="s">
        <v>2036</v>
      </c>
      <c r="F10138" s="1" t="s">
        <v>32900</v>
      </c>
      <c r="G10138" s="1" t="s">
        <v>655</v>
      </c>
      <c r="H10138">
        <v>1629</v>
      </c>
      <c r="I10138" s="1" t="s">
        <v>41</v>
      </c>
      <c r="J10138">
        <v>1</v>
      </c>
    </row>
    <row r="10139" spans="1:10" hidden="1" x14ac:dyDescent="0.25">
      <c r="A10139" s="24" t="str">
        <f t="shared" si="160"/>
        <v>1637AARCELOR (BERTON SICARD)</v>
      </c>
      <c r="B10139" s="1" t="s">
        <v>1129</v>
      </c>
      <c r="C10139" s="1"/>
      <c r="D10139" s="1"/>
      <c r="E10139" s="1" t="s">
        <v>1130</v>
      </c>
      <c r="F10139" s="1" t="s">
        <v>32900</v>
      </c>
      <c r="G10139" s="1" t="s">
        <v>655</v>
      </c>
      <c r="H10139" t="s">
        <v>1129</v>
      </c>
      <c r="I10139" s="1" t="s">
        <v>41</v>
      </c>
      <c r="J10139">
        <v>2</v>
      </c>
    </row>
    <row r="10140" spans="1:10" hidden="1" x14ac:dyDescent="0.25">
      <c r="A10140" s="24" t="str">
        <f t="shared" si="160"/>
        <v>1638AARCELOR (BERTON SICARD)</v>
      </c>
      <c r="B10140" s="1" t="s">
        <v>2321</v>
      </c>
      <c r="C10140" s="1"/>
      <c r="D10140" s="1"/>
      <c r="E10140" s="1" t="s">
        <v>2322</v>
      </c>
      <c r="F10140" s="1" t="s">
        <v>32900</v>
      </c>
      <c r="G10140" s="1" t="s">
        <v>655</v>
      </c>
      <c r="H10140" t="s">
        <v>2321</v>
      </c>
      <c r="I10140" s="1" t="s">
        <v>41</v>
      </c>
      <c r="J10140">
        <v>2</v>
      </c>
    </row>
    <row r="10141" spans="1:10" hidden="1" x14ac:dyDescent="0.25">
      <c r="A10141" s="24" t="str">
        <f t="shared" si="160"/>
        <v>1705ARCELOR (BERTON SICARD)</v>
      </c>
      <c r="B10141" s="1">
        <v>1705</v>
      </c>
      <c r="C10141" s="1"/>
      <c r="D10141" s="1"/>
      <c r="E10141" s="1" t="s">
        <v>2040</v>
      </c>
      <c r="F10141" s="1" t="s">
        <v>32900</v>
      </c>
      <c r="G10141" s="1" t="s">
        <v>655</v>
      </c>
      <c r="H10141">
        <v>1705</v>
      </c>
      <c r="I10141" s="1" t="s">
        <v>41</v>
      </c>
      <c r="J10141">
        <v>1</v>
      </c>
    </row>
    <row r="10142" spans="1:10" hidden="1" x14ac:dyDescent="0.25">
      <c r="A10142" s="24" t="str">
        <f t="shared" si="160"/>
        <v>1827ARCELOR (BERTON SICARD)</v>
      </c>
      <c r="B10142" s="1">
        <v>1827</v>
      </c>
      <c r="C10142" s="1"/>
      <c r="D10142" s="1"/>
      <c r="E10142" s="1" t="s">
        <v>1131</v>
      </c>
      <c r="F10142" s="1" t="s">
        <v>32900</v>
      </c>
      <c r="G10142" s="1" t="s">
        <v>655</v>
      </c>
      <c r="H10142">
        <v>1827</v>
      </c>
      <c r="I10142" s="1" t="s">
        <v>41</v>
      </c>
      <c r="J10142">
        <v>1</v>
      </c>
    </row>
    <row r="10143" spans="1:10" hidden="1" x14ac:dyDescent="0.25">
      <c r="A10143" s="24" t="str">
        <f t="shared" si="160"/>
        <v>1876ARCELOR (BERTON SICARD)</v>
      </c>
      <c r="B10143" s="1">
        <v>1876</v>
      </c>
      <c r="C10143" s="1"/>
      <c r="D10143" s="1"/>
      <c r="E10143" s="1" t="s">
        <v>2064</v>
      </c>
      <c r="F10143" s="1" t="s">
        <v>32900</v>
      </c>
      <c r="G10143" s="1" t="s">
        <v>655</v>
      </c>
      <c r="H10143">
        <v>1876</v>
      </c>
      <c r="I10143" s="1" t="s">
        <v>41</v>
      </c>
      <c r="J10143">
        <v>1</v>
      </c>
    </row>
    <row r="10144" spans="1:10" hidden="1" x14ac:dyDescent="0.25">
      <c r="A10144" s="24" t="str">
        <f t="shared" si="160"/>
        <v>5438ARCELOR (BERTON SICARD)</v>
      </c>
      <c r="B10144" s="1">
        <v>5438</v>
      </c>
      <c r="C10144" s="1"/>
      <c r="D10144" s="1"/>
      <c r="E10144" s="1" t="s">
        <v>894</v>
      </c>
      <c r="F10144" s="1" t="s">
        <v>32900</v>
      </c>
      <c r="G10144" s="1" t="s">
        <v>655</v>
      </c>
      <c r="H10144">
        <v>5438</v>
      </c>
      <c r="I10144" s="1" t="s">
        <v>41</v>
      </c>
      <c r="J10144">
        <v>6</v>
      </c>
    </row>
    <row r="10145" spans="1:10" hidden="1" x14ac:dyDescent="0.25">
      <c r="A10145" s="24" t="str">
        <f t="shared" si="160"/>
        <v>5523ARCELOR (BERTON SICARD)</v>
      </c>
      <c r="B10145" s="1">
        <v>5523</v>
      </c>
      <c r="C10145" s="1"/>
      <c r="D10145" s="1"/>
      <c r="E10145" s="1" t="s">
        <v>1257</v>
      </c>
      <c r="F10145" s="1" t="s">
        <v>32900</v>
      </c>
      <c r="G10145" s="1" t="s">
        <v>655</v>
      </c>
      <c r="H10145">
        <v>5523</v>
      </c>
      <c r="I10145" s="1" t="s">
        <v>41</v>
      </c>
      <c r="J10145">
        <v>6.5</v>
      </c>
    </row>
    <row r="10146" spans="1:10" hidden="1" x14ac:dyDescent="0.25">
      <c r="A10146" s="24" t="str">
        <f t="shared" si="160"/>
        <v>5672ARCELOR (BERTON SICARD)</v>
      </c>
      <c r="B10146" s="1">
        <v>5672</v>
      </c>
      <c r="C10146" s="1"/>
      <c r="D10146" s="1"/>
      <c r="E10146" s="1" t="s">
        <v>1262</v>
      </c>
      <c r="F10146" s="1" t="s">
        <v>32900</v>
      </c>
      <c r="G10146" s="1" t="s">
        <v>655</v>
      </c>
      <c r="H10146">
        <v>5672</v>
      </c>
      <c r="I10146" s="1" t="s">
        <v>41</v>
      </c>
      <c r="J10146">
        <v>1</v>
      </c>
    </row>
    <row r="10147" spans="1:10" hidden="1" x14ac:dyDescent="0.25">
      <c r="A10147" s="24" t="str">
        <f t="shared" si="160"/>
        <v>5773ARCELOR (BERTON SICARD)</v>
      </c>
      <c r="B10147" s="1">
        <v>5773</v>
      </c>
      <c r="C10147" s="1"/>
      <c r="D10147" s="1"/>
      <c r="E10147" s="1" t="s">
        <v>2070</v>
      </c>
      <c r="F10147" s="1" t="s">
        <v>32900</v>
      </c>
      <c r="G10147" s="1" t="s">
        <v>655</v>
      </c>
      <c r="H10147">
        <v>5773</v>
      </c>
      <c r="I10147" s="1" t="s">
        <v>41</v>
      </c>
      <c r="J10147">
        <v>1</v>
      </c>
    </row>
    <row r="10148" spans="1:10" hidden="1" x14ac:dyDescent="0.25">
      <c r="A10148" s="24" t="str">
        <f t="shared" si="160"/>
        <v>5827ARCELOR (BERTON SICARD)</v>
      </c>
      <c r="B10148" s="1">
        <v>5827</v>
      </c>
      <c r="C10148" s="1"/>
      <c r="D10148" s="1"/>
      <c r="E10148" s="1" t="s">
        <v>2072</v>
      </c>
      <c r="F10148" s="1" t="s">
        <v>32900</v>
      </c>
      <c r="G10148" s="1" t="s">
        <v>655</v>
      </c>
      <c r="H10148">
        <v>5827</v>
      </c>
      <c r="I10148" s="1" t="s">
        <v>41</v>
      </c>
      <c r="J10148">
        <v>1</v>
      </c>
    </row>
    <row r="10149" spans="1:10" hidden="1" x14ac:dyDescent="0.25">
      <c r="A10149" s="24" t="str">
        <f t="shared" si="160"/>
        <v>5832ARCELOR (BERTON SICARD)</v>
      </c>
      <c r="B10149" s="1">
        <v>5832</v>
      </c>
      <c r="C10149" s="1"/>
      <c r="D10149" s="1"/>
      <c r="E10149" s="1" t="s">
        <v>2076</v>
      </c>
      <c r="F10149" s="1" t="s">
        <v>32900</v>
      </c>
      <c r="G10149" s="1" t="s">
        <v>655</v>
      </c>
      <c r="H10149">
        <v>5832</v>
      </c>
      <c r="I10149" s="1" t="s">
        <v>41</v>
      </c>
      <c r="J10149">
        <v>1</v>
      </c>
    </row>
    <row r="10150" spans="1:10" hidden="1" x14ac:dyDescent="0.25">
      <c r="A10150" s="24" t="str">
        <f t="shared" si="160"/>
        <v>5843ARCELOR (BERTON SICARD)</v>
      </c>
      <c r="B10150" s="1">
        <v>5843</v>
      </c>
      <c r="C10150" s="1"/>
      <c r="D10150" s="1"/>
      <c r="E10150" s="1" t="s">
        <v>2326</v>
      </c>
      <c r="F10150" s="1" t="s">
        <v>32900</v>
      </c>
      <c r="G10150" s="1" t="s">
        <v>655</v>
      </c>
      <c r="H10150">
        <v>5843</v>
      </c>
      <c r="I10150" s="1" t="s">
        <v>41</v>
      </c>
      <c r="J10150">
        <v>1</v>
      </c>
    </row>
    <row r="10151" spans="1:10" hidden="1" x14ac:dyDescent="0.25">
      <c r="A10151" s="24" t="str">
        <f t="shared" si="160"/>
        <v>5874PARCELOR (BERTON SICARD)</v>
      </c>
      <c r="B10151" s="1" t="s">
        <v>2089</v>
      </c>
      <c r="C10151" s="1"/>
      <c r="D10151" s="1"/>
      <c r="E10151" s="1" t="s">
        <v>2090</v>
      </c>
      <c r="F10151" s="1" t="s">
        <v>32900</v>
      </c>
      <c r="G10151" s="1" t="s">
        <v>655</v>
      </c>
      <c r="H10151" t="s">
        <v>2089</v>
      </c>
      <c r="I10151" s="1" t="s">
        <v>41</v>
      </c>
      <c r="J10151">
        <v>1</v>
      </c>
    </row>
    <row r="10152" spans="1:10" hidden="1" x14ac:dyDescent="0.25">
      <c r="A10152" s="24" t="str">
        <f t="shared" si="160"/>
        <v>5875NARCELOR (BERTON SICARD)</v>
      </c>
      <c r="B10152" s="1" t="s">
        <v>2091</v>
      </c>
      <c r="C10152" s="1"/>
      <c r="D10152" s="1"/>
      <c r="E10152" s="1" t="s">
        <v>2092</v>
      </c>
      <c r="F10152" s="1" t="s">
        <v>32900</v>
      </c>
      <c r="G10152" s="1" t="s">
        <v>655</v>
      </c>
      <c r="H10152" t="s">
        <v>2091</v>
      </c>
      <c r="I10152" s="1" t="s">
        <v>41</v>
      </c>
      <c r="J10152">
        <v>1</v>
      </c>
    </row>
    <row r="10153" spans="1:10" hidden="1" x14ac:dyDescent="0.25">
      <c r="A10153" s="24" t="str">
        <f t="shared" si="160"/>
        <v>5881PARCELOR (BERTON SICARD)</v>
      </c>
      <c r="B10153" s="1" t="s">
        <v>2328</v>
      </c>
      <c r="C10153" s="1"/>
      <c r="D10153" s="1"/>
      <c r="E10153" s="1" t="s">
        <v>2329</v>
      </c>
      <c r="F10153" s="1" t="s">
        <v>32900</v>
      </c>
      <c r="G10153" s="1" t="s">
        <v>655</v>
      </c>
      <c r="H10153" t="s">
        <v>2328</v>
      </c>
      <c r="I10153" s="1" t="s">
        <v>41</v>
      </c>
      <c r="J10153">
        <v>1</v>
      </c>
    </row>
    <row r="10154" spans="1:10" hidden="1" x14ac:dyDescent="0.25">
      <c r="A10154" s="24" t="str">
        <f t="shared" si="160"/>
        <v>5894NARCELOR (BERTON SICARD)</v>
      </c>
      <c r="B10154" s="1" t="s">
        <v>2099</v>
      </c>
      <c r="C10154" s="1"/>
      <c r="D10154" s="1"/>
      <c r="E10154" s="1" t="s">
        <v>2100</v>
      </c>
      <c r="F10154" s="1" t="s">
        <v>32900</v>
      </c>
      <c r="G10154" s="1" t="s">
        <v>655</v>
      </c>
      <c r="H10154" t="s">
        <v>2099</v>
      </c>
      <c r="I10154" s="1" t="s">
        <v>41</v>
      </c>
      <c r="J10154">
        <v>1</v>
      </c>
    </row>
    <row r="10155" spans="1:10" hidden="1" x14ac:dyDescent="0.25">
      <c r="A10155" s="24" t="str">
        <f t="shared" si="160"/>
        <v>5902ARCELOR (BERTON SICARD)</v>
      </c>
      <c r="B10155" s="1">
        <v>5902</v>
      </c>
      <c r="C10155" s="1"/>
      <c r="D10155" s="1"/>
      <c r="E10155" s="1" t="s">
        <v>1268</v>
      </c>
      <c r="F10155" s="1" t="s">
        <v>32900</v>
      </c>
      <c r="G10155" s="1" t="s">
        <v>655</v>
      </c>
      <c r="H10155">
        <v>5902</v>
      </c>
      <c r="I10155" s="1" t="s">
        <v>41</v>
      </c>
      <c r="J10155">
        <v>6.5</v>
      </c>
    </row>
    <row r="10156" spans="1:10" hidden="1" x14ac:dyDescent="0.25">
      <c r="A10156" s="24" t="str">
        <f t="shared" si="160"/>
        <v>5940ARCELOR (BERTON SICARD)</v>
      </c>
      <c r="B10156" s="1">
        <v>5940</v>
      </c>
      <c r="C10156" s="1"/>
      <c r="D10156" s="1"/>
      <c r="E10156" s="1" t="s">
        <v>1283</v>
      </c>
      <c r="F10156" s="1" t="s">
        <v>32900</v>
      </c>
      <c r="G10156" s="1" t="s">
        <v>655</v>
      </c>
      <c r="H10156">
        <v>5940</v>
      </c>
      <c r="I10156" s="1" t="s">
        <v>41</v>
      </c>
      <c r="J10156">
        <v>6</v>
      </c>
    </row>
    <row r="10157" spans="1:10" hidden="1" x14ac:dyDescent="0.25">
      <c r="A10157" s="24" t="str">
        <f t="shared" si="160"/>
        <v>6591NARCELOR (BERTON SICARD)</v>
      </c>
      <c r="B10157" s="1" t="s">
        <v>2333</v>
      </c>
      <c r="C10157" s="1"/>
      <c r="D10157" s="1"/>
      <c r="E10157" s="1" t="s">
        <v>2334</v>
      </c>
      <c r="F10157" s="1" t="s">
        <v>32900</v>
      </c>
      <c r="G10157" s="1" t="s">
        <v>655</v>
      </c>
      <c r="H10157" t="s">
        <v>2333</v>
      </c>
      <c r="I10157" s="1" t="s">
        <v>41</v>
      </c>
      <c r="J10157">
        <v>1</v>
      </c>
    </row>
    <row r="10158" spans="1:10" hidden="1" x14ac:dyDescent="0.25">
      <c r="A10158" s="24" t="str">
        <f t="shared" si="160"/>
        <v>6592ARCELOR (BERTON SICARD)</v>
      </c>
      <c r="B10158" s="1">
        <v>6592</v>
      </c>
      <c r="C10158" s="1"/>
      <c r="D10158" s="1"/>
      <c r="E10158" s="1" t="s">
        <v>2335</v>
      </c>
      <c r="F10158" s="1" t="s">
        <v>32900</v>
      </c>
      <c r="G10158" s="1" t="s">
        <v>655</v>
      </c>
      <c r="H10158">
        <v>6592</v>
      </c>
      <c r="I10158" s="1" t="s">
        <v>41</v>
      </c>
      <c r="J10158">
        <v>1</v>
      </c>
    </row>
    <row r="10159" spans="1:10" hidden="1" x14ac:dyDescent="0.25">
      <c r="A10159" s="24" t="str">
        <f t="shared" si="160"/>
        <v>6595ARCELOR (BERTON SICARD)</v>
      </c>
      <c r="B10159" s="1">
        <v>6595</v>
      </c>
      <c r="C10159" s="1"/>
      <c r="D10159" s="1"/>
      <c r="E10159" s="1" t="s">
        <v>2455</v>
      </c>
      <c r="F10159" s="1" t="s">
        <v>32900</v>
      </c>
      <c r="G10159" s="1" t="s">
        <v>655</v>
      </c>
      <c r="H10159">
        <v>6595</v>
      </c>
      <c r="I10159" s="1" t="s">
        <v>41</v>
      </c>
      <c r="J10159">
        <v>1</v>
      </c>
    </row>
    <row r="10160" spans="1:10" hidden="1" x14ac:dyDescent="0.25">
      <c r="A10160" s="24" t="str">
        <f t="shared" si="160"/>
        <v>6600/4ARCELOR (BERTON SICARD)</v>
      </c>
      <c r="B10160" s="1" t="s">
        <v>1295</v>
      </c>
      <c r="C10160" s="1"/>
      <c r="D10160" s="1"/>
      <c r="E10160" s="1" t="s">
        <v>1296</v>
      </c>
      <c r="F10160" s="1" t="s">
        <v>32900</v>
      </c>
      <c r="G10160" s="1" t="s">
        <v>655</v>
      </c>
      <c r="H10160" t="s">
        <v>1295</v>
      </c>
      <c r="I10160" s="1" t="s">
        <v>41</v>
      </c>
      <c r="J10160">
        <v>4.5999999999999996</v>
      </c>
    </row>
    <row r="10161" spans="1:10" hidden="1" x14ac:dyDescent="0.25">
      <c r="A10161" s="24" t="str">
        <f t="shared" si="160"/>
        <v>6627/4ARCELOR (BERTON SICARD)</v>
      </c>
      <c r="B10161" s="1" t="s">
        <v>1316</v>
      </c>
      <c r="C10161" s="1"/>
      <c r="D10161" s="1"/>
      <c r="E10161" s="1" t="s">
        <v>1317</v>
      </c>
      <c r="F10161" s="1" t="s">
        <v>32900</v>
      </c>
      <c r="G10161" s="1" t="s">
        <v>655</v>
      </c>
      <c r="H10161" t="s">
        <v>1316</v>
      </c>
      <c r="I10161" s="1" t="s">
        <v>41</v>
      </c>
      <c r="J10161">
        <v>4.5999999999999996</v>
      </c>
    </row>
    <row r="10162" spans="1:10" hidden="1" x14ac:dyDescent="0.25">
      <c r="A10162" s="24" t="str">
        <f t="shared" si="160"/>
        <v>6960ARCELOR (BERTON SICARD)</v>
      </c>
      <c r="B10162" s="1">
        <v>6960</v>
      </c>
      <c r="C10162" s="1"/>
      <c r="D10162" s="1"/>
      <c r="E10162" s="1" t="s">
        <v>1335</v>
      </c>
      <c r="F10162" s="1" t="s">
        <v>32900</v>
      </c>
      <c r="G10162" s="1" t="s">
        <v>655</v>
      </c>
      <c r="H10162">
        <v>6960</v>
      </c>
      <c r="I10162" s="1" t="s">
        <v>41</v>
      </c>
      <c r="J10162">
        <v>6.5</v>
      </c>
    </row>
    <row r="10163" spans="1:10" hidden="1" x14ac:dyDescent="0.25">
      <c r="A10163" s="24" t="str">
        <f t="shared" si="160"/>
        <v>6963ARCELOR (BERTON SICARD)</v>
      </c>
      <c r="B10163" s="1">
        <v>6963</v>
      </c>
      <c r="C10163" s="1"/>
      <c r="D10163" s="1"/>
      <c r="E10163" s="1" t="s">
        <v>1336</v>
      </c>
      <c r="F10163" s="1" t="s">
        <v>32900</v>
      </c>
      <c r="G10163" s="1" t="s">
        <v>655</v>
      </c>
      <c r="H10163">
        <v>6963</v>
      </c>
      <c r="I10163" s="1" t="s">
        <v>41</v>
      </c>
      <c r="J10163">
        <v>6.5</v>
      </c>
    </row>
    <row r="10164" spans="1:10" hidden="1" x14ac:dyDescent="0.25">
      <c r="A10164" s="24" t="str">
        <f t="shared" si="160"/>
        <v>7076ARCELOR (BERTON SICARD)</v>
      </c>
      <c r="B10164" s="1">
        <v>7076</v>
      </c>
      <c r="C10164" s="1"/>
      <c r="D10164" s="1"/>
      <c r="E10164" s="1" t="s">
        <v>1364</v>
      </c>
      <c r="F10164" s="1" t="s">
        <v>32900</v>
      </c>
      <c r="G10164" s="1" t="s">
        <v>655</v>
      </c>
      <c r="H10164">
        <v>7076</v>
      </c>
      <c r="I10164" s="1" t="s">
        <v>41</v>
      </c>
      <c r="J10164">
        <v>1</v>
      </c>
    </row>
    <row r="10165" spans="1:10" hidden="1" x14ac:dyDescent="0.25">
      <c r="A10165" s="24" t="str">
        <f t="shared" si="160"/>
        <v>7651ARCELOR (BERTON SICARD)</v>
      </c>
      <c r="B10165" s="1">
        <v>7651</v>
      </c>
      <c r="C10165" s="1"/>
      <c r="D10165" s="1"/>
      <c r="E10165" s="1" t="s">
        <v>1467</v>
      </c>
      <c r="F10165" s="1" t="s">
        <v>32900</v>
      </c>
      <c r="G10165" s="1" t="s">
        <v>655</v>
      </c>
      <c r="H10165">
        <v>7651</v>
      </c>
      <c r="I10165" s="1" t="s">
        <v>41</v>
      </c>
      <c r="J10165">
        <v>6.5</v>
      </c>
    </row>
    <row r="10166" spans="1:10" hidden="1" x14ac:dyDescent="0.25">
      <c r="A10166" s="24" t="str">
        <f t="shared" si="160"/>
        <v>7703ARCELOR (BERTON SICARD)</v>
      </c>
      <c r="B10166" s="1">
        <v>7703</v>
      </c>
      <c r="C10166" s="1"/>
      <c r="D10166" s="1"/>
      <c r="E10166" s="1" t="s">
        <v>2342</v>
      </c>
      <c r="F10166" s="1" t="s">
        <v>32900</v>
      </c>
      <c r="G10166" s="1" t="s">
        <v>655</v>
      </c>
      <c r="H10166">
        <v>7703</v>
      </c>
      <c r="I10166" s="1" t="s">
        <v>41</v>
      </c>
      <c r="J10166">
        <v>10</v>
      </c>
    </row>
    <row r="10167" spans="1:10" hidden="1" x14ac:dyDescent="0.25">
      <c r="A10167" s="24" t="str">
        <f t="shared" si="160"/>
        <v>7751ARCELOR (BERTON SICARD)</v>
      </c>
      <c r="B10167" s="1">
        <v>7751</v>
      </c>
      <c r="C10167" s="1"/>
      <c r="D10167" s="1"/>
      <c r="E10167" s="1" t="s">
        <v>2259</v>
      </c>
      <c r="F10167" s="1" t="s">
        <v>32900</v>
      </c>
      <c r="G10167" s="1" t="s">
        <v>655</v>
      </c>
      <c r="H10167">
        <v>7751</v>
      </c>
      <c r="I10167" s="1" t="s">
        <v>41</v>
      </c>
      <c r="J10167">
        <v>1</v>
      </c>
    </row>
    <row r="10168" spans="1:10" hidden="1" x14ac:dyDescent="0.25">
      <c r="A10168" s="24" t="str">
        <f t="shared" si="160"/>
        <v>7826ARCELOR (BERTON SICARD)</v>
      </c>
      <c r="B10168" s="1">
        <v>7826</v>
      </c>
      <c r="C10168" s="1"/>
      <c r="D10168" s="1"/>
      <c r="E10168" s="1" t="s">
        <v>1521</v>
      </c>
      <c r="F10168" s="1" t="s">
        <v>32900</v>
      </c>
      <c r="G10168" s="1" t="s">
        <v>655</v>
      </c>
      <c r="H10168">
        <v>7826</v>
      </c>
      <c r="I10168" s="1" t="s">
        <v>41</v>
      </c>
      <c r="J10168">
        <v>6.5</v>
      </c>
    </row>
    <row r="10169" spans="1:10" hidden="1" x14ac:dyDescent="0.25">
      <c r="A10169" s="24" t="str">
        <f t="shared" si="160"/>
        <v>8526ARCELOR (BERTON SICARD)</v>
      </c>
      <c r="B10169" s="1">
        <v>8526</v>
      </c>
      <c r="C10169" s="1"/>
      <c r="D10169" s="1"/>
      <c r="E10169" s="1" t="s">
        <v>1579</v>
      </c>
      <c r="F10169" s="1" t="s">
        <v>32900</v>
      </c>
      <c r="G10169" s="1" t="s">
        <v>655</v>
      </c>
      <c r="H10169">
        <v>8526</v>
      </c>
      <c r="I10169" s="1" t="s">
        <v>41</v>
      </c>
      <c r="J10169">
        <v>6.5</v>
      </c>
    </row>
    <row r="10170" spans="1:10" hidden="1" x14ac:dyDescent="0.25">
      <c r="A10170" s="24" t="str">
        <f t="shared" si="160"/>
        <v>9295THARCELOR (BERTON SICARD)</v>
      </c>
      <c r="B10170" s="1" t="s">
        <v>1639</v>
      </c>
      <c r="C10170" s="1"/>
      <c r="D10170" s="1"/>
      <c r="E10170" s="1" t="s">
        <v>1640</v>
      </c>
      <c r="F10170" s="1" t="s">
        <v>32900</v>
      </c>
      <c r="G10170" s="1" t="s">
        <v>655</v>
      </c>
      <c r="H10170" t="s">
        <v>1639</v>
      </c>
      <c r="I10170" s="1" t="s">
        <v>41</v>
      </c>
      <c r="J10170">
        <v>6.5</v>
      </c>
    </row>
    <row r="10171" spans="1:10" hidden="1" x14ac:dyDescent="0.25">
      <c r="A10171" s="24" t="str">
        <f t="shared" si="160"/>
        <v>9917ARCELOR (BERTON SICARD)</v>
      </c>
      <c r="B10171" s="1">
        <v>9917</v>
      </c>
      <c r="C10171" s="1"/>
      <c r="D10171" s="1"/>
      <c r="E10171" s="1" t="s">
        <v>2138</v>
      </c>
      <c r="F10171" s="1" t="s">
        <v>32900</v>
      </c>
      <c r="G10171" s="1" t="s">
        <v>655</v>
      </c>
      <c r="H10171">
        <v>9917</v>
      </c>
      <c r="I10171" s="1" t="s">
        <v>41</v>
      </c>
      <c r="J10171">
        <v>1</v>
      </c>
    </row>
    <row r="10172" spans="1:10" hidden="1" x14ac:dyDescent="0.25">
      <c r="A10172" s="24" t="str">
        <f t="shared" si="160"/>
        <v>9928ARCELOR (BERTON SICARD)</v>
      </c>
      <c r="B10172" s="1">
        <v>9928</v>
      </c>
      <c r="C10172" s="1"/>
      <c r="D10172" s="1"/>
      <c r="E10172" s="1" t="s">
        <v>2144</v>
      </c>
      <c r="F10172" s="1" t="s">
        <v>32900</v>
      </c>
      <c r="G10172" s="1" t="s">
        <v>655</v>
      </c>
      <c r="H10172">
        <v>9928</v>
      </c>
      <c r="I10172" s="1" t="s">
        <v>41</v>
      </c>
      <c r="J10172">
        <v>1</v>
      </c>
    </row>
    <row r="10173" spans="1:10" hidden="1" x14ac:dyDescent="0.25">
      <c r="A10173" s="24" t="str">
        <f t="shared" si="160"/>
        <v>9938ARCELOR (BERTON SICARD)</v>
      </c>
      <c r="B10173" s="1">
        <v>9938</v>
      </c>
      <c r="C10173" s="1"/>
      <c r="D10173" s="1"/>
      <c r="E10173" s="1" t="s">
        <v>2149</v>
      </c>
      <c r="F10173" s="1" t="s">
        <v>32900</v>
      </c>
      <c r="G10173" s="1" t="s">
        <v>655</v>
      </c>
      <c r="H10173">
        <v>9938</v>
      </c>
      <c r="I10173" s="1" t="s">
        <v>41</v>
      </c>
      <c r="J10173">
        <v>1</v>
      </c>
    </row>
    <row r="10174" spans="1:10" hidden="1" x14ac:dyDescent="0.25">
      <c r="A10174" s="24" t="str">
        <f t="shared" si="160"/>
        <v>420007ARCELOR (BERTON SICARD)</v>
      </c>
      <c r="B10174" s="1">
        <v>420007</v>
      </c>
      <c r="C10174" s="1"/>
      <c r="D10174" s="1"/>
      <c r="E10174" s="1" t="s">
        <v>1784</v>
      </c>
      <c r="F10174" s="1" t="s">
        <v>32900</v>
      </c>
      <c r="G10174" s="1" t="s">
        <v>655</v>
      </c>
      <c r="H10174">
        <v>420007</v>
      </c>
      <c r="I10174" s="1" t="s">
        <v>41</v>
      </c>
      <c r="J10174">
        <v>6.5</v>
      </c>
    </row>
    <row r="10175" spans="1:10" hidden="1" x14ac:dyDescent="0.25">
      <c r="A10175" s="24" t="str">
        <f t="shared" si="160"/>
        <v>420029ARCELOR (BERTON SICARD)</v>
      </c>
      <c r="B10175" s="1">
        <v>420029</v>
      </c>
      <c r="C10175" s="1"/>
      <c r="D10175" s="1"/>
      <c r="E10175" s="1" t="s">
        <v>1798</v>
      </c>
      <c r="F10175" s="1" t="s">
        <v>32900</v>
      </c>
      <c r="G10175" s="1" t="s">
        <v>655</v>
      </c>
      <c r="H10175">
        <v>420029</v>
      </c>
      <c r="I10175" s="1" t="s">
        <v>41</v>
      </c>
      <c r="J10175">
        <v>6.5</v>
      </c>
    </row>
    <row r="10176" spans="1:10" hidden="1" x14ac:dyDescent="0.25">
      <c r="A10176" s="24" t="str">
        <f t="shared" si="160"/>
        <v>423007ARCELOR (BERTON SICARD)</v>
      </c>
      <c r="B10176" s="1">
        <v>423007</v>
      </c>
      <c r="C10176" s="1"/>
      <c r="D10176" s="1"/>
      <c r="E10176" s="1" t="s">
        <v>1837</v>
      </c>
      <c r="F10176" s="1" t="s">
        <v>32900</v>
      </c>
      <c r="G10176" s="1" t="s">
        <v>655</v>
      </c>
      <c r="H10176">
        <v>423007</v>
      </c>
      <c r="I10176" s="1" t="s">
        <v>41</v>
      </c>
      <c r="J10176">
        <v>6.5</v>
      </c>
    </row>
    <row r="10177" spans="1:10" hidden="1" x14ac:dyDescent="0.25">
      <c r="A10177" s="24" t="str">
        <f t="shared" si="160"/>
        <v>450013ARCELOR (BERTON SICARD)</v>
      </c>
      <c r="B10177" s="1">
        <v>450013</v>
      </c>
      <c r="C10177" s="1"/>
      <c r="D10177" s="1"/>
      <c r="E10177" s="1" t="s">
        <v>2399</v>
      </c>
      <c r="F10177" s="1" t="s">
        <v>32900</v>
      </c>
      <c r="G10177" s="1" t="s">
        <v>655</v>
      </c>
      <c r="H10177">
        <v>450013</v>
      </c>
      <c r="I10177" s="1" t="s">
        <v>41</v>
      </c>
      <c r="J10177">
        <v>1</v>
      </c>
    </row>
    <row r="10178" spans="1:10" hidden="1" x14ac:dyDescent="0.25">
      <c r="A10178" s="24" t="str">
        <f t="shared" si="160"/>
        <v>450015ARCELOR (BERTON SICARD)</v>
      </c>
      <c r="B10178" s="1">
        <v>450015</v>
      </c>
      <c r="C10178" s="1"/>
      <c r="D10178" s="1"/>
      <c r="E10178" s="1" t="s">
        <v>2401</v>
      </c>
      <c r="F10178" s="1" t="s">
        <v>32900</v>
      </c>
      <c r="G10178" s="1" t="s">
        <v>655</v>
      </c>
      <c r="H10178">
        <v>450015</v>
      </c>
      <c r="I10178" s="1" t="s">
        <v>41</v>
      </c>
      <c r="J10178">
        <v>1</v>
      </c>
    </row>
    <row r="10179" spans="1:10" hidden="1" x14ac:dyDescent="0.25">
      <c r="A10179" s="24" t="str">
        <f t="shared" si="160"/>
        <v>450033ARCELOR (BERTON SICARD)</v>
      </c>
      <c r="B10179" s="1">
        <v>450033</v>
      </c>
      <c r="C10179" s="1"/>
      <c r="D10179" s="1"/>
      <c r="E10179" s="1" t="s">
        <v>2174</v>
      </c>
      <c r="F10179" s="1" t="s">
        <v>32900</v>
      </c>
      <c r="G10179" s="1" t="s">
        <v>655</v>
      </c>
      <c r="H10179">
        <v>450033</v>
      </c>
      <c r="I10179" s="1" t="s">
        <v>41</v>
      </c>
      <c r="J10179">
        <v>1</v>
      </c>
    </row>
    <row r="10180" spans="1:10" hidden="1" x14ac:dyDescent="0.25">
      <c r="A10180" s="24" t="str">
        <f t="shared" si="160"/>
        <v>450077ARCELOR (BERTON SICARD)</v>
      </c>
      <c r="B10180" s="1">
        <v>450077</v>
      </c>
      <c r="C10180" s="1"/>
      <c r="D10180" s="1"/>
      <c r="E10180" s="1" t="s">
        <v>2184</v>
      </c>
      <c r="F10180" s="1" t="s">
        <v>32900</v>
      </c>
      <c r="G10180" s="1" t="s">
        <v>655</v>
      </c>
      <c r="H10180">
        <v>450077</v>
      </c>
      <c r="I10180" s="1" t="s">
        <v>41</v>
      </c>
      <c r="J10180">
        <v>1</v>
      </c>
    </row>
    <row r="10181" spans="1:10" hidden="1" x14ac:dyDescent="0.25">
      <c r="A10181" s="24" t="str">
        <f t="shared" si="160"/>
        <v>450089ARCELOR (BERTON SICARD)</v>
      </c>
      <c r="B10181" s="1">
        <v>450089</v>
      </c>
      <c r="C10181" s="1"/>
      <c r="D10181" s="1"/>
      <c r="E10181" s="1" t="s">
        <v>2405</v>
      </c>
      <c r="F10181" s="1" t="s">
        <v>32900</v>
      </c>
      <c r="G10181" s="1" t="s">
        <v>655</v>
      </c>
      <c r="H10181">
        <v>450089</v>
      </c>
      <c r="I10181" s="1" t="s">
        <v>41</v>
      </c>
      <c r="J10181">
        <v>1</v>
      </c>
    </row>
    <row r="10182" spans="1:10" hidden="1" x14ac:dyDescent="0.25">
      <c r="A10182" s="24" t="str">
        <f t="shared" si="160"/>
        <v>450105ARCELOR (BERTON SICARD)</v>
      </c>
      <c r="B10182" s="1">
        <v>450105</v>
      </c>
      <c r="C10182" s="1"/>
      <c r="D10182" s="1"/>
      <c r="E10182" s="1" t="s">
        <v>2406</v>
      </c>
      <c r="F10182" s="1" t="s">
        <v>32900</v>
      </c>
      <c r="G10182" s="1" t="s">
        <v>655</v>
      </c>
      <c r="H10182">
        <v>450105</v>
      </c>
      <c r="I10182" s="1" t="s">
        <v>41</v>
      </c>
      <c r="J10182">
        <v>1</v>
      </c>
    </row>
    <row r="10183" spans="1:10" hidden="1" x14ac:dyDescent="0.25">
      <c r="A10183" s="24" t="str">
        <f t="shared" si="160"/>
        <v>450139ARCELOR (BERTON SICARD)</v>
      </c>
      <c r="B10183" s="1">
        <v>450139</v>
      </c>
      <c r="C10183" s="1"/>
      <c r="D10183" s="1"/>
      <c r="E10183" s="1" t="s">
        <v>2190</v>
      </c>
      <c r="F10183" s="1" t="s">
        <v>32900</v>
      </c>
      <c r="G10183" s="1" t="s">
        <v>655</v>
      </c>
      <c r="H10183">
        <v>450139</v>
      </c>
      <c r="I10183" s="1" t="s">
        <v>41</v>
      </c>
      <c r="J10183">
        <v>1</v>
      </c>
    </row>
    <row r="10184" spans="1:10" hidden="1" x14ac:dyDescent="0.25">
      <c r="A10184" s="24" t="str">
        <f t="shared" si="160"/>
        <v>450154ARCELOR (BERTON SICARD)</v>
      </c>
      <c r="B10184" s="1">
        <v>450154</v>
      </c>
      <c r="C10184" s="1"/>
      <c r="D10184" s="1"/>
      <c r="E10184" s="1" t="s">
        <v>2407</v>
      </c>
      <c r="F10184" s="1" t="s">
        <v>32900</v>
      </c>
      <c r="G10184" s="1" t="s">
        <v>655</v>
      </c>
      <c r="H10184">
        <v>450154</v>
      </c>
      <c r="I10184" s="1" t="s">
        <v>41</v>
      </c>
      <c r="J10184">
        <v>1</v>
      </c>
    </row>
    <row r="10185" spans="1:10" hidden="1" x14ac:dyDescent="0.25">
      <c r="A10185" s="24" t="str">
        <f t="shared" si="160"/>
        <v>510022ARCELOR (BERTON SICARD)</v>
      </c>
      <c r="B10185" s="1">
        <v>510022</v>
      </c>
      <c r="C10185" s="1"/>
      <c r="D10185" s="1"/>
      <c r="E10185" s="1" t="s">
        <v>1862</v>
      </c>
      <c r="F10185" s="1" t="s">
        <v>32900</v>
      </c>
      <c r="G10185" s="1" t="s">
        <v>655</v>
      </c>
      <c r="H10185">
        <v>510022</v>
      </c>
      <c r="I10185" s="1" t="s">
        <v>41</v>
      </c>
      <c r="J10185">
        <v>6.5</v>
      </c>
    </row>
    <row r="10186" spans="1:10" hidden="1" x14ac:dyDescent="0.25">
      <c r="A10186" s="24" t="str">
        <f t="shared" si="160"/>
        <v>520011ARCELOR (BERTON SICARD)</v>
      </c>
      <c r="B10186" s="1">
        <v>520011</v>
      </c>
      <c r="C10186" s="1"/>
      <c r="D10186" s="1"/>
      <c r="E10186" s="1" t="s">
        <v>1876</v>
      </c>
      <c r="F10186" s="1" t="s">
        <v>32900</v>
      </c>
      <c r="G10186" s="1" t="s">
        <v>655</v>
      </c>
      <c r="H10186">
        <v>520011</v>
      </c>
      <c r="I10186" s="1" t="s">
        <v>41</v>
      </c>
      <c r="J10186">
        <v>6.5</v>
      </c>
    </row>
    <row r="10187" spans="1:10" hidden="1" x14ac:dyDescent="0.25">
      <c r="A10187" s="24" t="str">
        <f t="shared" si="160"/>
        <v>520013ARCELOR (BERTON SICARD)</v>
      </c>
      <c r="B10187" s="1">
        <v>520013</v>
      </c>
      <c r="C10187" s="1"/>
      <c r="D10187" s="1"/>
      <c r="E10187" s="1" t="s">
        <v>1878</v>
      </c>
      <c r="F10187" s="1" t="s">
        <v>32900</v>
      </c>
      <c r="G10187" s="1" t="s">
        <v>655</v>
      </c>
      <c r="H10187">
        <v>520013</v>
      </c>
      <c r="I10187" s="1" t="s">
        <v>41</v>
      </c>
      <c r="J10187">
        <v>4.5999999999999996</v>
      </c>
    </row>
    <row r="10188" spans="1:10" hidden="1" x14ac:dyDescent="0.25">
      <c r="A10188" s="24" t="str">
        <f t="shared" ref="A10188:A10251" si="161">B10188&amp;F10188</f>
        <v>910042ARCELOR (BERTON SICARD)</v>
      </c>
      <c r="B10188" s="1">
        <v>910042</v>
      </c>
      <c r="C10188" s="1"/>
      <c r="D10188" s="1"/>
      <c r="E10188" s="1" t="s">
        <v>1950</v>
      </c>
      <c r="F10188" s="1" t="s">
        <v>32900</v>
      </c>
      <c r="G10188" s="1" t="s">
        <v>655</v>
      </c>
      <c r="H10188">
        <v>910042</v>
      </c>
      <c r="I10188" s="1" t="s">
        <v>41</v>
      </c>
      <c r="J10188">
        <v>6.5</v>
      </c>
    </row>
    <row r="10189" spans="1:10" hidden="1" x14ac:dyDescent="0.25">
      <c r="A10189" s="24" t="str">
        <f t="shared" si="161"/>
        <v>910201ARCELOR (BERTON SICARD)</v>
      </c>
      <c r="B10189" s="1">
        <v>910201</v>
      </c>
      <c r="C10189" s="1"/>
      <c r="D10189" s="1"/>
      <c r="E10189" s="1" t="s">
        <v>1955</v>
      </c>
      <c r="F10189" s="1" t="s">
        <v>32900</v>
      </c>
      <c r="G10189" s="1" t="s">
        <v>655</v>
      </c>
      <c r="H10189">
        <v>910201</v>
      </c>
      <c r="I10189" s="1" t="s">
        <v>41</v>
      </c>
      <c r="J10189">
        <v>6.5</v>
      </c>
    </row>
    <row r="10190" spans="1:10" hidden="1" x14ac:dyDescent="0.25">
      <c r="A10190" s="24" t="str">
        <f t="shared" si="161"/>
        <v>910221ARCELOR (BERTON SICARD)</v>
      </c>
      <c r="B10190" s="1">
        <v>910221</v>
      </c>
      <c r="C10190" s="1"/>
      <c r="D10190" s="1"/>
      <c r="E10190" s="1" t="s">
        <v>1961</v>
      </c>
      <c r="F10190" s="1" t="s">
        <v>32900</v>
      </c>
      <c r="G10190" s="1" t="s">
        <v>655</v>
      </c>
      <c r="H10190">
        <v>910221</v>
      </c>
      <c r="I10190" s="1" t="s">
        <v>41</v>
      </c>
      <c r="J10190">
        <v>6.5</v>
      </c>
    </row>
    <row r="10191" spans="1:10" hidden="1" x14ac:dyDescent="0.25">
      <c r="A10191" s="24" t="str">
        <f t="shared" si="161"/>
        <v>920010ARCELOR (BERTON SICARD)</v>
      </c>
      <c r="B10191" s="1">
        <v>920010</v>
      </c>
      <c r="C10191" s="1"/>
      <c r="D10191" s="1"/>
      <c r="E10191" s="1" t="s">
        <v>1969</v>
      </c>
      <c r="F10191" s="1" t="s">
        <v>32900</v>
      </c>
      <c r="G10191" s="1" t="s">
        <v>655</v>
      </c>
      <c r="H10191">
        <v>920010</v>
      </c>
      <c r="I10191" s="1" t="s">
        <v>41</v>
      </c>
      <c r="J10191">
        <v>6.5</v>
      </c>
    </row>
    <row r="10192" spans="1:10" hidden="1" x14ac:dyDescent="0.25">
      <c r="A10192" s="24" t="str">
        <f t="shared" si="161"/>
        <v>920017ARCELOR (BERTON SICARD)</v>
      </c>
      <c r="B10192" s="1">
        <v>920017</v>
      </c>
      <c r="C10192" s="1"/>
      <c r="D10192" s="1"/>
      <c r="E10192" s="1" t="s">
        <v>1974</v>
      </c>
      <c r="F10192" s="1" t="s">
        <v>32900</v>
      </c>
      <c r="G10192" s="1" t="s">
        <v>655</v>
      </c>
      <c r="H10192">
        <v>920017</v>
      </c>
      <c r="I10192" s="1" t="s">
        <v>41</v>
      </c>
      <c r="J10192">
        <v>6.5</v>
      </c>
    </row>
    <row r="10193" spans="1:10" hidden="1" x14ac:dyDescent="0.25">
      <c r="A10193" s="24" t="str">
        <f t="shared" si="161"/>
        <v>920023ARCELOR (BERTON SICARD)</v>
      </c>
      <c r="B10193" s="1">
        <v>920023</v>
      </c>
      <c r="C10193" s="1"/>
      <c r="D10193" s="1"/>
      <c r="E10193" s="1" t="s">
        <v>1975</v>
      </c>
      <c r="F10193" s="1" t="s">
        <v>32900</v>
      </c>
      <c r="G10193" s="1" t="s">
        <v>655</v>
      </c>
      <c r="H10193">
        <v>920023</v>
      </c>
      <c r="I10193" s="1" t="s">
        <v>41</v>
      </c>
      <c r="J10193">
        <v>6.5</v>
      </c>
    </row>
    <row r="10194" spans="1:10" hidden="1" x14ac:dyDescent="0.25">
      <c r="A10194" s="24" t="str">
        <f t="shared" si="161"/>
        <v>920220ARCELOR (BERTON SICARD)</v>
      </c>
      <c r="B10194" s="1">
        <v>920220</v>
      </c>
      <c r="C10194" s="1"/>
      <c r="D10194" s="1"/>
      <c r="E10194" s="1" t="s">
        <v>1975</v>
      </c>
      <c r="F10194" s="1" t="s">
        <v>32900</v>
      </c>
      <c r="G10194" s="1" t="s">
        <v>655</v>
      </c>
      <c r="H10194">
        <v>920220</v>
      </c>
      <c r="I10194" s="1" t="s">
        <v>41</v>
      </c>
      <c r="J10194">
        <v>6.5</v>
      </c>
    </row>
    <row r="10195" spans="1:10" hidden="1" x14ac:dyDescent="0.25">
      <c r="A10195" s="24" t="str">
        <f t="shared" si="161"/>
        <v>920222PARCELOR (BERTON SICARD)</v>
      </c>
      <c r="B10195" s="1" t="s">
        <v>1984</v>
      </c>
      <c r="C10195" s="1"/>
      <c r="D10195" s="1"/>
      <c r="E10195" s="1" t="s">
        <v>1985</v>
      </c>
      <c r="F10195" s="1" t="s">
        <v>32900</v>
      </c>
      <c r="G10195" s="1" t="s">
        <v>655</v>
      </c>
      <c r="H10195" t="s">
        <v>1984</v>
      </c>
      <c r="I10195" s="1" t="s">
        <v>41</v>
      </c>
      <c r="J10195">
        <v>6.5</v>
      </c>
    </row>
    <row r="10196" spans="1:10" hidden="1" x14ac:dyDescent="0.25">
      <c r="A10196" s="24" t="str">
        <f t="shared" si="161"/>
        <v>950020ARCELOR (BERTON SICARD)</v>
      </c>
      <c r="B10196" s="1">
        <v>950020</v>
      </c>
      <c r="C10196" s="1"/>
      <c r="D10196" s="1"/>
      <c r="E10196" s="1" t="s">
        <v>2434</v>
      </c>
      <c r="F10196" s="1" t="s">
        <v>32900</v>
      </c>
      <c r="G10196" s="1" t="s">
        <v>655</v>
      </c>
      <c r="H10196">
        <v>950020</v>
      </c>
      <c r="I10196" s="1" t="s">
        <v>41</v>
      </c>
      <c r="J10196">
        <v>1</v>
      </c>
    </row>
    <row r="10197" spans="1:10" hidden="1" x14ac:dyDescent="0.25">
      <c r="A10197" s="24" t="str">
        <f t="shared" si="161"/>
        <v>950021ARCELOR (BERTON SICARD)</v>
      </c>
      <c r="B10197" s="1">
        <v>950021</v>
      </c>
      <c r="C10197" s="1"/>
      <c r="D10197" s="1"/>
      <c r="E10197" s="1" t="s">
        <v>2435</v>
      </c>
      <c r="F10197" s="1" t="s">
        <v>32900</v>
      </c>
      <c r="G10197" s="1" t="s">
        <v>655</v>
      </c>
      <c r="H10197">
        <v>950021</v>
      </c>
      <c r="I10197" s="1" t="s">
        <v>41</v>
      </c>
      <c r="J10197">
        <v>1</v>
      </c>
    </row>
    <row r="10198" spans="1:10" hidden="1" x14ac:dyDescent="0.25">
      <c r="A10198" s="24" t="str">
        <f t="shared" si="161"/>
        <v>950022ARCELOR (BERTON SICARD)</v>
      </c>
      <c r="B10198" s="1">
        <v>950022</v>
      </c>
      <c r="C10198" s="1"/>
      <c r="D10198" s="1"/>
      <c r="E10198" s="1" t="s">
        <v>2436</v>
      </c>
      <c r="F10198" s="1" t="s">
        <v>32900</v>
      </c>
      <c r="G10198" s="1" t="s">
        <v>655</v>
      </c>
      <c r="H10198">
        <v>950022</v>
      </c>
      <c r="I10198" s="1" t="s">
        <v>41</v>
      </c>
      <c r="J10198">
        <v>1</v>
      </c>
    </row>
    <row r="10199" spans="1:10" hidden="1" x14ac:dyDescent="0.25">
      <c r="A10199" s="24" t="str">
        <f t="shared" si="161"/>
        <v>950023ARCELOR (BERTON SICARD)</v>
      </c>
      <c r="B10199" s="1">
        <v>950023</v>
      </c>
      <c r="C10199" s="1"/>
      <c r="D10199" s="1"/>
      <c r="E10199" s="1" t="s">
        <v>2437</v>
      </c>
      <c r="F10199" s="1" t="s">
        <v>32900</v>
      </c>
      <c r="G10199" s="1" t="s">
        <v>655</v>
      </c>
      <c r="H10199">
        <v>950023</v>
      </c>
      <c r="I10199" s="1" t="s">
        <v>41</v>
      </c>
      <c r="J10199">
        <v>1</v>
      </c>
    </row>
    <row r="10200" spans="1:10" hidden="1" x14ac:dyDescent="0.25">
      <c r="A10200" s="24" t="str">
        <f t="shared" si="161"/>
        <v>950024ARCELOR (BERTON SICARD)</v>
      </c>
      <c r="B10200" s="1">
        <v>950024</v>
      </c>
      <c r="C10200" s="1"/>
      <c r="D10200" s="1"/>
      <c r="E10200" s="1" t="s">
        <v>2438</v>
      </c>
      <c r="F10200" s="1" t="s">
        <v>32900</v>
      </c>
      <c r="G10200" s="1" t="s">
        <v>655</v>
      </c>
      <c r="H10200">
        <v>950024</v>
      </c>
      <c r="I10200" s="1" t="s">
        <v>41</v>
      </c>
      <c r="J10200">
        <v>1</v>
      </c>
    </row>
    <row r="10201" spans="1:10" hidden="1" x14ac:dyDescent="0.25">
      <c r="A10201" s="24" t="str">
        <f t="shared" si="161"/>
        <v>950025ARCELOR (BERTON SICARD)</v>
      </c>
      <c r="B10201" s="1">
        <v>950025</v>
      </c>
      <c r="C10201" s="1"/>
      <c r="D10201" s="1"/>
      <c r="E10201" s="1" t="s">
        <v>2439</v>
      </c>
      <c r="F10201" s="1" t="s">
        <v>32900</v>
      </c>
      <c r="G10201" s="1" t="s">
        <v>655</v>
      </c>
      <c r="H10201">
        <v>950025</v>
      </c>
      <c r="I10201" s="1" t="s">
        <v>41</v>
      </c>
      <c r="J10201">
        <v>1</v>
      </c>
    </row>
    <row r="10202" spans="1:10" hidden="1" x14ac:dyDescent="0.25">
      <c r="A10202" s="24" t="str">
        <f t="shared" si="161"/>
        <v>950026ARCELOR (BERTON SICARD)</v>
      </c>
      <c r="B10202" s="1">
        <v>950026</v>
      </c>
      <c r="C10202" s="1"/>
      <c r="D10202" s="1"/>
      <c r="E10202" s="1" t="s">
        <v>2440</v>
      </c>
      <c r="F10202" s="1" t="s">
        <v>32900</v>
      </c>
      <c r="G10202" s="1" t="s">
        <v>655</v>
      </c>
      <c r="H10202">
        <v>950026</v>
      </c>
      <c r="I10202" s="1" t="s">
        <v>41</v>
      </c>
      <c r="J10202">
        <v>1</v>
      </c>
    </row>
    <row r="10203" spans="1:10" hidden="1" x14ac:dyDescent="0.25">
      <c r="A10203" s="24" t="str">
        <f t="shared" si="161"/>
        <v>1876ARCELOR (BERTON SICARD)</v>
      </c>
      <c r="B10203" s="1">
        <v>1876</v>
      </c>
      <c r="C10203" s="1"/>
      <c r="D10203" s="1"/>
      <c r="E10203" s="1" t="s">
        <v>2064</v>
      </c>
      <c r="F10203" s="1" t="s">
        <v>32900</v>
      </c>
      <c r="G10203" s="1" t="s">
        <v>655</v>
      </c>
      <c r="H10203">
        <v>1876</v>
      </c>
      <c r="I10203" s="1" t="s">
        <v>41</v>
      </c>
      <c r="J10203">
        <v>1</v>
      </c>
    </row>
    <row r="10204" spans="1:10" hidden="1" x14ac:dyDescent="0.25">
      <c r="A10204" s="24" t="str">
        <f t="shared" si="161"/>
        <v>A6015ARCELOR (BERTON SICARD)</v>
      </c>
      <c r="B10204" s="1" t="s">
        <v>2277</v>
      </c>
      <c r="C10204" s="1"/>
      <c r="D10204" s="1"/>
      <c r="E10204" s="1" t="s">
        <v>2278</v>
      </c>
      <c r="F10204" s="1" t="s">
        <v>32900</v>
      </c>
      <c r="G10204" s="1" t="s">
        <v>655</v>
      </c>
      <c r="H10204" t="s">
        <v>2277</v>
      </c>
      <c r="I10204" s="1" t="s">
        <v>41</v>
      </c>
      <c r="J10204">
        <v>1</v>
      </c>
    </row>
    <row r="10205" spans="1:10" hidden="1" x14ac:dyDescent="0.25">
      <c r="A10205" s="24" t="str">
        <f t="shared" si="161"/>
        <v>A6075ARCELOR (BERTON SICARD)</v>
      </c>
      <c r="B10205" s="1" t="s">
        <v>2279</v>
      </c>
      <c r="C10205" s="1"/>
      <c r="D10205" s="1"/>
      <c r="E10205" s="1" t="s">
        <v>2280</v>
      </c>
      <c r="F10205" s="1" t="s">
        <v>32900</v>
      </c>
      <c r="G10205" s="1" t="s">
        <v>655</v>
      </c>
      <c r="H10205" t="s">
        <v>2279</v>
      </c>
      <c r="I10205" s="1" t="s">
        <v>41</v>
      </c>
      <c r="J10205">
        <v>1</v>
      </c>
    </row>
    <row r="10206" spans="1:10" hidden="1" x14ac:dyDescent="0.25">
      <c r="A10206" s="24" t="str">
        <f t="shared" si="161"/>
        <v>1800ARCELOR (BERTON SICARD)</v>
      </c>
      <c r="B10206" s="1">
        <v>1800</v>
      </c>
      <c r="C10206" s="1"/>
      <c r="D10206" s="1"/>
      <c r="E10206" s="1" t="s">
        <v>2050</v>
      </c>
      <c r="F10206" s="1" t="s">
        <v>32900</v>
      </c>
      <c r="G10206" s="1" t="s">
        <v>655</v>
      </c>
      <c r="H10206">
        <v>1800</v>
      </c>
      <c r="I10206" s="1" t="s">
        <v>41</v>
      </c>
      <c r="J10206">
        <v>1</v>
      </c>
    </row>
    <row r="10207" spans="1:10" hidden="1" x14ac:dyDescent="0.25">
      <c r="A10207" s="24" t="str">
        <f t="shared" si="161"/>
        <v>1801ARCELOR (BERTON SICARD)</v>
      </c>
      <c r="B10207" s="1">
        <v>1801</v>
      </c>
      <c r="C10207" s="1"/>
      <c r="D10207" s="1"/>
      <c r="E10207" s="1" t="s">
        <v>2051</v>
      </c>
      <c r="F10207" s="1" t="s">
        <v>32900</v>
      </c>
      <c r="G10207" s="1" t="s">
        <v>655</v>
      </c>
      <c r="H10207">
        <v>1801</v>
      </c>
      <c r="I10207" s="1" t="s">
        <v>41</v>
      </c>
      <c r="J10207">
        <v>1</v>
      </c>
    </row>
    <row r="10208" spans="1:10" hidden="1" x14ac:dyDescent="0.25">
      <c r="A10208" s="24" t="str">
        <f t="shared" si="161"/>
        <v>1876ARCELOR (BERTON SICARD)</v>
      </c>
      <c r="B10208" s="1">
        <v>1876</v>
      </c>
      <c r="C10208" s="1"/>
      <c r="D10208" s="1"/>
      <c r="E10208" s="1" t="s">
        <v>2064</v>
      </c>
      <c r="F10208" s="1" t="s">
        <v>32900</v>
      </c>
      <c r="G10208" s="1" t="s">
        <v>655</v>
      </c>
      <c r="H10208">
        <v>1876</v>
      </c>
      <c r="I10208" s="1" t="s">
        <v>41</v>
      </c>
      <c r="J10208">
        <v>1</v>
      </c>
    </row>
    <row r="10209" spans="1:10" hidden="1" x14ac:dyDescent="0.25">
      <c r="A10209" s="24" t="str">
        <f t="shared" si="161"/>
        <v>5830ARCELOR (BERTON SICARD)</v>
      </c>
      <c r="B10209" s="1">
        <v>5830</v>
      </c>
      <c r="C10209" s="1"/>
      <c r="D10209" s="1"/>
      <c r="E10209" s="1" t="s">
        <v>2074</v>
      </c>
      <c r="F10209" s="1" t="s">
        <v>32900</v>
      </c>
      <c r="G10209" s="1" t="s">
        <v>655</v>
      </c>
      <c r="H10209">
        <v>5830</v>
      </c>
      <c r="I10209" s="1" t="s">
        <v>41</v>
      </c>
      <c r="J10209">
        <v>1</v>
      </c>
    </row>
    <row r="10210" spans="1:10" hidden="1" x14ac:dyDescent="0.25">
      <c r="A10210" s="24" t="str">
        <f t="shared" si="161"/>
        <v>5837ARCELOR (BERTON SICARD)</v>
      </c>
      <c r="B10210" s="1">
        <v>5837</v>
      </c>
      <c r="C10210" s="1"/>
      <c r="D10210" s="1"/>
      <c r="E10210" s="1" t="s">
        <v>2077</v>
      </c>
      <c r="F10210" s="1" t="s">
        <v>32900</v>
      </c>
      <c r="G10210" s="1" t="s">
        <v>655</v>
      </c>
      <c r="H10210">
        <v>5837</v>
      </c>
      <c r="I10210" s="1" t="s">
        <v>41</v>
      </c>
      <c r="J10210">
        <v>1</v>
      </c>
    </row>
    <row r="10211" spans="1:10" hidden="1" x14ac:dyDescent="0.25">
      <c r="A10211" s="24" t="str">
        <f t="shared" si="161"/>
        <v>5843ARCELOR (BERTON SICARD)</v>
      </c>
      <c r="B10211" s="1">
        <v>5843</v>
      </c>
      <c r="C10211" s="1"/>
      <c r="D10211" s="1"/>
      <c r="E10211" s="1" t="s">
        <v>2326</v>
      </c>
      <c r="F10211" s="1" t="s">
        <v>32900</v>
      </c>
      <c r="G10211" s="1" t="s">
        <v>655</v>
      </c>
      <c r="H10211">
        <v>5843</v>
      </c>
      <c r="I10211" s="1" t="s">
        <v>41</v>
      </c>
      <c r="J10211">
        <v>1</v>
      </c>
    </row>
    <row r="10212" spans="1:10" hidden="1" x14ac:dyDescent="0.25">
      <c r="A10212" s="24" t="str">
        <f t="shared" si="161"/>
        <v>9917ARCELOR (BERTON SICARD)</v>
      </c>
      <c r="B10212" s="1">
        <v>9917</v>
      </c>
      <c r="C10212" s="1"/>
      <c r="D10212" s="1"/>
      <c r="E10212" s="1" t="s">
        <v>2138</v>
      </c>
      <c r="F10212" s="1" t="s">
        <v>32900</v>
      </c>
      <c r="G10212" s="1" t="s">
        <v>655</v>
      </c>
      <c r="H10212">
        <v>9917</v>
      </c>
      <c r="I10212" s="1" t="s">
        <v>41</v>
      </c>
      <c r="J10212">
        <v>1</v>
      </c>
    </row>
    <row r="10213" spans="1:10" hidden="1" x14ac:dyDescent="0.25">
      <c r="A10213" s="24" t="str">
        <f t="shared" si="161"/>
        <v>9928ARCELOR (BERTON SICARD)</v>
      </c>
      <c r="B10213" s="1">
        <v>9928</v>
      </c>
      <c r="C10213" s="1"/>
      <c r="D10213" s="1"/>
      <c r="E10213" s="1" t="s">
        <v>2144</v>
      </c>
      <c r="F10213" s="1" t="s">
        <v>32900</v>
      </c>
      <c r="G10213" s="1" t="s">
        <v>655</v>
      </c>
      <c r="H10213">
        <v>9928</v>
      </c>
      <c r="I10213" s="1" t="s">
        <v>41</v>
      </c>
      <c r="J10213">
        <v>1</v>
      </c>
    </row>
    <row r="10214" spans="1:10" hidden="1" x14ac:dyDescent="0.25">
      <c r="A10214" s="24" t="str">
        <f t="shared" si="161"/>
        <v>450013ARCELOR (BERTON SICARD)</v>
      </c>
      <c r="B10214" s="1">
        <v>450013</v>
      </c>
      <c r="C10214" s="1"/>
      <c r="D10214" s="1"/>
      <c r="E10214" s="1" t="s">
        <v>2399</v>
      </c>
      <c r="F10214" s="1" t="s">
        <v>32900</v>
      </c>
      <c r="G10214" s="1" t="s">
        <v>655</v>
      </c>
      <c r="H10214">
        <v>450013</v>
      </c>
      <c r="I10214" s="1" t="s">
        <v>41</v>
      </c>
      <c r="J10214">
        <v>1</v>
      </c>
    </row>
    <row r="10215" spans="1:10" hidden="1" x14ac:dyDescent="0.25">
      <c r="A10215" s="24" t="str">
        <f t="shared" si="161"/>
        <v>450015ARCELOR (BERTON SICARD)</v>
      </c>
      <c r="B10215" s="1">
        <v>450015</v>
      </c>
      <c r="C10215" s="1"/>
      <c r="D10215" s="1"/>
      <c r="E10215" s="1" t="s">
        <v>2401</v>
      </c>
      <c r="F10215" s="1" t="s">
        <v>32900</v>
      </c>
      <c r="G10215" s="1" t="s">
        <v>655</v>
      </c>
      <c r="H10215">
        <v>450015</v>
      </c>
      <c r="I10215" s="1" t="s">
        <v>41</v>
      </c>
      <c r="J10215">
        <v>1</v>
      </c>
    </row>
    <row r="10216" spans="1:10" hidden="1" x14ac:dyDescent="0.25">
      <c r="A10216" s="24" t="str">
        <f t="shared" si="161"/>
        <v>450077ARCELOR (BERTON SICARD)</v>
      </c>
      <c r="B10216" s="1">
        <v>450077</v>
      </c>
      <c r="C10216" s="1"/>
      <c r="D10216" s="1"/>
      <c r="E10216" s="1" t="s">
        <v>2184</v>
      </c>
      <c r="F10216" s="1" t="s">
        <v>32900</v>
      </c>
      <c r="G10216" s="1" t="s">
        <v>655</v>
      </c>
      <c r="H10216">
        <v>450077</v>
      </c>
      <c r="I10216" s="1" t="s">
        <v>41</v>
      </c>
      <c r="J10216">
        <v>1</v>
      </c>
    </row>
    <row r="10217" spans="1:10" hidden="1" x14ac:dyDescent="0.25">
      <c r="A10217" s="24" t="str">
        <f t="shared" si="161"/>
        <v>550004ARCELOR (BERTON SICARD)</v>
      </c>
      <c r="B10217" s="1">
        <v>550004</v>
      </c>
      <c r="C10217" s="1"/>
      <c r="D10217" s="1"/>
      <c r="E10217" s="1" t="s">
        <v>2197</v>
      </c>
      <c r="F10217" s="1" t="s">
        <v>32900</v>
      </c>
      <c r="G10217" s="1" t="s">
        <v>655</v>
      </c>
      <c r="H10217">
        <v>550004</v>
      </c>
      <c r="I10217" s="1" t="s">
        <v>41</v>
      </c>
      <c r="J10217">
        <v>1</v>
      </c>
    </row>
    <row r="10218" spans="1:10" hidden="1" x14ac:dyDescent="0.25">
      <c r="A10218" s="24" t="str">
        <f t="shared" si="161"/>
        <v>550005ARCELOR (BERTON SICARD)</v>
      </c>
      <c r="B10218" s="1">
        <v>550005</v>
      </c>
      <c r="C10218" s="1"/>
      <c r="D10218" s="1"/>
      <c r="E10218" s="1" t="s">
        <v>2198</v>
      </c>
      <c r="F10218" s="1" t="s">
        <v>32900</v>
      </c>
      <c r="G10218" s="1" t="s">
        <v>655</v>
      </c>
      <c r="H10218">
        <v>550005</v>
      </c>
      <c r="I10218" s="1" t="s">
        <v>41</v>
      </c>
      <c r="J10218">
        <v>1</v>
      </c>
    </row>
    <row r="10219" spans="1:10" hidden="1" x14ac:dyDescent="0.25">
      <c r="A10219" s="24" t="str">
        <f t="shared" si="161"/>
        <v>550006ARCELOR (BERTON SICARD)</v>
      </c>
      <c r="B10219" s="1">
        <v>550006</v>
      </c>
      <c r="C10219" s="1"/>
      <c r="D10219" s="1"/>
      <c r="E10219" s="1" t="s">
        <v>2199</v>
      </c>
      <c r="F10219" s="1" t="s">
        <v>32900</v>
      </c>
      <c r="G10219" s="1" t="s">
        <v>655</v>
      </c>
      <c r="H10219">
        <v>550006</v>
      </c>
      <c r="I10219" s="1" t="s">
        <v>41</v>
      </c>
      <c r="J10219">
        <v>1</v>
      </c>
    </row>
    <row r="10220" spans="1:10" hidden="1" x14ac:dyDescent="0.25">
      <c r="A10220" s="24" t="str">
        <f t="shared" si="161"/>
        <v>560026ARCELOR (BERTON SICARD)</v>
      </c>
      <c r="B10220" s="1">
        <v>560026</v>
      </c>
      <c r="C10220" s="1"/>
      <c r="D10220" s="1"/>
      <c r="E10220" s="1" t="s">
        <v>2422</v>
      </c>
      <c r="F10220" s="1" t="s">
        <v>32900</v>
      </c>
      <c r="G10220" s="1" t="s">
        <v>655</v>
      </c>
      <c r="H10220">
        <v>560026</v>
      </c>
      <c r="I10220" s="1" t="s">
        <v>41</v>
      </c>
      <c r="J10220">
        <v>1</v>
      </c>
    </row>
    <row r="10221" spans="1:10" hidden="1" x14ac:dyDescent="0.25">
      <c r="A10221" s="24" t="str">
        <f t="shared" si="161"/>
        <v>559ARCELOR (BERTON SICARD)</v>
      </c>
      <c r="B10221" s="1">
        <v>559</v>
      </c>
      <c r="C10221" s="1"/>
      <c r="D10221" s="1"/>
      <c r="E10221" s="1" t="s">
        <v>1034</v>
      </c>
      <c r="F10221" s="1" t="s">
        <v>32900</v>
      </c>
      <c r="G10221" s="1" t="s">
        <v>655</v>
      </c>
      <c r="H10221">
        <v>559</v>
      </c>
      <c r="I10221" s="1" t="s">
        <v>41</v>
      </c>
      <c r="J10221">
        <v>2</v>
      </c>
    </row>
    <row r="10222" spans="1:10" hidden="1" x14ac:dyDescent="0.25">
      <c r="A10222" s="24" t="str">
        <f t="shared" si="161"/>
        <v>603ARCELOR (BERTON SICARD)</v>
      </c>
      <c r="B10222" s="1">
        <v>603</v>
      </c>
      <c r="C10222" s="1"/>
      <c r="D10222" s="1"/>
      <c r="E10222" s="1" t="s">
        <v>2452</v>
      </c>
      <c r="F10222" s="1" t="s">
        <v>32900</v>
      </c>
      <c r="G10222" s="1" t="s">
        <v>655</v>
      </c>
      <c r="H10222">
        <v>603</v>
      </c>
      <c r="I10222" s="1" t="s">
        <v>41</v>
      </c>
      <c r="J10222">
        <v>1</v>
      </c>
    </row>
    <row r="10223" spans="1:10" hidden="1" x14ac:dyDescent="0.25">
      <c r="A10223" s="24" t="str">
        <f t="shared" si="161"/>
        <v>689ARCELOR (BERTON SICARD)</v>
      </c>
      <c r="B10223" s="1">
        <v>689</v>
      </c>
      <c r="C10223" s="1"/>
      <c r="D10223" s="1"/>
      <c r="E10223" s="1" t="s">
        <v>2320</v>
      </c>
      <c r="F10223" s="1" t="s">
        <v>32900</v>
      </c>
      <c r="G10223" s="1" t="s">
        <v>655</v>
      </c>
      <c r="H10223">
        <v>689</v>
      </c>
      <c r="I10223" s="1" t="s">
        <v>41</v>
      </c>
      <c r="J10223">
        <v>1</v>
      </c>
    </row>
    <row r="10224" spans="1:10" hidden="1" x14ac:dyDescent="0.25">
      <c r="A10224" s="24" t="str">
        <f t="shared" si="161"/>
        <v>6591NARCELOR (BERTON SICARD)</v>
      </c>
      <c r="B10224" s="1" t="s">
        <v>2333</v>
      </c>
      <c r="C10224" s="1"/>
      <c r="D10224" s="1"/>
      <c r="E10224" s="1" t="s">
        <v>2334</v>
      </c>
      <c r="F10224" s="1" t="s">
        <v>32900</v>
      </c>
      <c r="G10224" s="1" t="s">
        <v>655</v>
      </c>
      <c r="H10224" t="s">
        <v>2333</v>
      </c>
      <c r="I10224" s="1" t="s">
        <v>41</v>
      </c>
      <c r="J10224">
        <v>1</v>
      </c>
    </row>
    <row r="10225" spans="1:10" hidden="1" x14ac:dyDescent="0.25">
      <c r="A10225" s="24" t="str">
        <f t="shared" si="161"/>
        <v>6592ARCELOR (BERTON SICARD)</v>
      </c>
      <c r="B10225" s="1">
        <v>6592</v>
      </c>
      <c r="C10225" s="1"/>
      <c r="D10225" s="1"/>
      <c r="E10225" s="1" t="s">
        <v>2335</v>
      </c>
      <c r="F10225" s="1" t="s">
        <v>32900</v>
      </c>
      <c r="G10225" s="1" t="s">
        <v>655</v>
      </c>
      <c r="H10225">
        <v>6592</v>
      </c>
      <c r="I10225" s="1" t="s">
        <v>41</v>
      </c>
      <c r="J10225">
        <v>1</v>
      </c>
    </row>
    <row r="10226" spans="1:10" hidden="1" x14ac:dyDescent="0.25">
      <c r="A10226" s="24" t="str">
        <f t="shared" si="161"/>
        <v>6595ARCELOR (BERTON SICARD)</v>
      </c>
      <c r="B10226" s="1">
        <v>6595</v>
      </c>
      <c r="C10226" s="1"/>
      <c r="D10226" s="1"/>
      <c r="E10226" s="1" t="s">
        <v>2455</v>
      </c>
      <c r="F10226" s="1" t="s">
        <v>32900</v>
      </c>
      <c r="G10226" s="1" t="s">
        <v>655</v>
      </c>
      <c r="H10226">
        <v>6595</v>
      </c>
      <c r="I10226" s="1" t="s">
        <v>41</v>
      </c>
      <c r="J10226">
        <v>1</v>
      </c>
    </row>
    <row r="10227" spans="1:10" hidden="1" x14ac:dyDescent="0.25">
      <c r="A10227" s="24" t="str">
        <f t="shared" si="161"/>
        <v>341ARCELOR (BERTON SICARD)</v>
      </c>
      <c r="B10227" s="1">
        <v>341</v>
      </c>
      <c r="C10227" s="1"/>
      <c r="D10227" s="1"/>
      <c r="E10227" s="1" t="s">
        <v>2018</v>
      </c>
      <c r="F10227" s="1" t="s">
        <v>32900</v>
      </c>
      <c r="G10227" s="1" t="s">
        <v>655</v>
      </c>
      <c r="H10227">
        <v>341</v>
      </c>
      <c r="I10227" s="1" t="s">
        <v>41</v>
      </c>
      <c r="J10227">
        <v>1</v>
      </c>
    </row>
    <row r="10228" spans="1:10" hidden="1" x14ac:dyDescent="0.25">
      <c r="A10228" s="24" t="str">
        <f t="shared" si="161"/>
        <v>342ARCELOR (BERTON SICARD)</v>
      </c>
      <c r="B10228" s="1">
        <v>342</v>
      </c>
      <c r="C10228" s="1"/>
      <c r="D10228" s="1"/>
      <c r="E10228" s="1" t="s">
        <v>2294</v>
      </c>
      <c r="F10228" s="1" t="s">
        <v>32900</v>
      </c>
      <c r="G10228" s="1" t="s">
        <v>655</v>
      </c>
      <c r="H10228">
        <v>342</v>
      </c>
      <c r="I10228" s="1" t="s">
        <v>41</v>
      </c>
      <c r="J10228">
        <v>1</v>
      </c>
    </row>
    <row r="10229" spans="1:10" hidden="1" x14ac:dyDescent="0.25">
      <c r="A10229" s="24" t="str">
        <f t="shared" si="161"/>
        <v>7642/4ARCELOR (BERTON SICARD)</v>
      </c>
      <c r="B10229" s="1" t="s">
        <v>2526</v>
      </c>
      <c r="C10229" s="1"/>
      <c r="D10229" s="1"/>
      <c r="E10229" s="1" t="s">
        <v>289</v>
      </c>
      <c r="F10229" s="1" t="s">
        <v>32900</v>
      </c>
      <c r="G10229" s="1" t="s">
        <v>655</v>
      </c>
      <c r="H10229" t="s">
        <v>2526</v>
      </c>
      <c r="I10229" s="1" t="s">
        <v>41</v>
      </c>
      <c r="J10229">
        <v>4.7</v>
      </c>
    </row>
    <row r="10230" spans="1:10" hidden="1" x14ac:dyDescent="0.25">
      <c r="A10230" s="24" t="str">
        <f t="shared" si="161"/>
        <v>7678ARCELOR (BERTON SICARD)</v>
      </c>
      <c r="B10230" s="1">
        <v>7678</v>
      </c>
      <c r="C10230" s="1"/>
      <c r="D10230" s="1"/>
      <c r="E10230" s="1" t="s">
        <v>2531</v>
      </c>
      <c r="F10230" s="1" t="s">
        <v>32900</v>
      </c>
      <c r="G10230" s="1" t="s">
        <v>655</v>
      </c>
      <c r="H10230">
        <v>7678</v>
      </c>
      <c r="I10230" s="1" t="s">
        <v>41</v>
      </c>
      <c r="J10230">
        <v>6.5</v>
      </c>
    </row>
    <row r="10231" spans="1:10" hidden="1" x14ac:dyDescent="0.25">
      <c r="A10231" s="24" t="str">
        <f t="shared" si="161"/>
        <v>7819ARCELOR (BERTON SICARD)</v>
      </c>
      <c r="B10231" s="1">
        <v>7819</v>
      </c>
      <c r="C10231" s="1"/>
      <c r="D10231" s="1"/>
      <c r="E10231" s="1" t="s">
        <v>2532</v>
      </c>
      <c r="F10231" s="1" t="s">
        <v>32900</v>
      </c>
      <c r="G10231" s="1" t="s">
        <v>655</v>
      </c>
      <c r="H10231">
        <v>7819</v>
      </c>
      <c r="I10231" s="1" t="s">
        <v>41</v>
      </c>
      <c r="J10231">
        <v>6.5</v>
      </c>
    </row>
    <row r="10232" spans="1:10" hidden="1" x14ac:dyDescent="0.25">
      <c r="A10232" s="24" t="str">
        <f t="shared" si="161"/>
        <v>7819/4ARCELOR (BERTON SICARD)</v>
      </c>
      <c r="B10232" s="1" t="s">
        <v>2533</v>
      </c>
      <c r="C10232" s="1"/>
      <c r="D10232" s="1"/>
      <c r="E10232" s="1" t="s">
        <v>2532</v>
      </c>
      <c r="F10232" s="1" t="s">
        <v>32900</v>
      </c>
      <c r="G10232" s="1" t="s">
        <v>655</v>
      </c>
      <c r="H10232" t="s">
        <v>2533</v>
      </c>
      <c r="I10232" s="1" t="s">
        <v>41</v>
      </c>
      <c r="J10232">
        <v>4.7</v>
      </c>
    </row>
    <row r="10233" spans="1:10" hidden="1" x14ac:dyDescent="0.25">
      <c r="A10233" s="24" t="str">
        <f t="shared" si="161"/>
        <v>9389ARCELOR (BERTON SICARD)</v>
      </c>
      <c r="B10233" s="1">
        <v>9389</v>
      </c>
      <c r="C10233" s="1"/>
      <c r="D10233" s="1"/>
      <c r="E10233" s="1" t="s">
        <v>2536</v>
      </c>
      <c r="F10233" s="1" t="s">
        <v>32900</v>
      </c>
      <c r="G10233" s="1" t="s">
        <v>655</v>
      </c>
      <c r="H10233">
        <v>9389</v>
      </c>
      <c r="I10233" s="1" t="s">
        <v>41</v>
      </c>
      <c r="J10233">
        <v>6.5</v>
      </c>
    </row>
    <row r="10234" spans="1:10" hidden="1" x14ac:dyDescent="0.25">
      <c r="A10234" s="24" t="str">
        <f t="shared" si="161"/>
        <v>460082ARCELOR (BERTON SICARD)</v>
      </c>
      <c r="B10234" s="1">
        <v>460082</v>
      </c>
      <c r="C10234" s="1"/>
      <c r="D10234" s="1"/>
      <c r="E10234" s="1" t="s">
        <v>2555</v>
      </c>
      <c r="F10234" s="1" t="s">
        <v>32900</v>
      </c>
      <c r="G10234" s="1" t="s">
        <v>655</v>
      </c>
      <c r="H10234">
        <v>460082</v>
      </c>
      <c r="I10234" s="1" t="s">
        <v>41</v>
      </c>
      <c r="J10234">
        <v>10</v>
      </c>
    </row>
    <row r="10235" spans="1:10" hidden="1" x14ac:dyDescent="0.25">
      <c r="A10235" s="24" t="str">
        <f t="shared" si="161"/>
        <v>540001ARCELOR (BERTON SICARD)</v>
      </c>
      <c r="B10235" s="1">
        <v>540001</v>
      </c>
      <c r="C10235" s="1"/>
      <c r="D10235" s="1"/>
      <c r="E10235" s="1" t="s">
        <v>2561</v>
      </c>
      <c r="F10235" s="1" t="s">
        <v>32900</v>
      </c>
      <c r="G10235" s="1" t="s">
        <v>655</v>
      </c>
      <c r="H10235">
        <v>540001</v>
      </c>
      <c r="I10235" s="1" t="s">
        <v>41</v>
      </c>
      <c r="J10235">
        <v>50</v>
      </c>
    </row>
    <row r="10236" spans="1:10" hidden="1" x14ac:dyDescent="0.25">
      <c r="A10236" s="24" t="str">
        <f t="shared" si="161"/>
        <v>A5033ARCELOR (BERTON SICARD)</v>
      </c>
      <c r="B10236" s="1" t="s">
        <v>2584</v>
      </c>
      <c r="C10236" s="1"/>
      <c r="D10236" s="1"/>
      <c r="E10236" s="1" t="s">
        <v>2585</v>
      </c>
      <c r="F10236" s="1" t="s">
        <v>32900</v>
      </c>
      <c r="G10236" s="1" t="s">
        <v>655</v>
      </c>
      <c r="H10236" t="s">
        <v>2584</v>
      </c>
      <c r="I10236" s="1" t="s">
        <v>41</v>
      </c>
      <c r="J10236">
        <v>2</v>
      </c>
    </row>
    <row r="10237" spans="1:10" hidden="1" x14ac:dyDescent="0.25">
      <c r="A10237" s="24" t="str">
        <f t="shared" si="161"/>
        <v>J5001ARCELOR (BERTON SICARD)</v>
      </c>
      <c r="B10237" s="1" t="s">
        <v>2596</v>
      </c>
      <c r="C10237" s="1"/>
      <c r="D10237" s="1"/>
      <c r="E10237" s="1" t="s">
        <v>2561</v>
      </c>
      <c r="F10237" s="1" t="s">
        <v>32900</v>
      </c>
      <c r="G10237" s="1" t="s">
        <v>655</v>
      </c>
      <c r="H10237" t="s">
        <v>2596</v>
      </c>
      <c r="I10237" s="1" t="s">
        <v>41</v>
      </c>
      <c r="J10237">
        <v>50</v>
      </c>
    </row>
    <row r="10238" spans="1:10" hidden="1" x14ac:dyDescent="0.25">
      <c r="A10238" s="24" t="str">
        <f t="shared" si="161"/>
        <v>J5003ARCELOR (BERTON SICARD)</v>
      </c>
      <c r="B10238" s="1" t="s">
        <v>2597</v>
      </c>
      <c r="C10238" s="1"/>
      <c r="D10238" s="1"/>
      <c r="E10238" s="1" t="s">
        <v>2598</v>
      </c>
      <c r="F10238" s="1" t="s">
        <v>32900</v>
      </c>
      <c r="G10238" s="1" t="s">
        <v>655</v>
      </c>
      <c r="H10238" t="s">
        <v>2597</v>
      </c>
      <c r="I10238" s="1" t="s">
        <v>41</v>
      </c>
      <c r="J10238">
        <v>25</v>
      </c>
    </row>
    <row r="10239" spans="1:10" hidden="1" x14ac:dyDescent="0.25">
      <c r="A10239" s="24" t="str">
        <f t="shared" si="161"/>
        <v>374ARCELOR (BERTON SICARD)</v>
      </c>
      <c r="B10239" s="1">
        <v>374</v>
      </c>
      <c r="C10239" s="1"/>
      <c r="D10239" s="1"/>
      <c r="E10239" s="1" t="s">
        <v>2601</v>
      </c>
      <c r="F10239" s="1" t="s">
        <v>32900</v>
      </c>
      <c r="G10239" s="1" t="s">
        <v>655</v>
      </c>
      <c r="H10239">
        <v>374</v>
      </c>
      <c r="I10239" s="1" t="s">
        <v>41</v>
      </c>
      <c r="J10239">
        <v>50</v>
      </c>
    </row>
    <row r="10240" spans="1:10" hidden="1" x14ac:dyDescent="0.25">
      <c r="A10240" s="24" t="str">
        <f t="shared" si="161"/>
        <v>5437ARCELOR (BERTON SICARD)</v>
      </c>
      <c r="B10240" s="1">
        <v>5437</v>
      </c>
      <c r="C10240" s="1"/>
      <c r="D10240" s="1"/>
      <c r="E10240" s="1" t="s">
        <v>894</v>
      </c>
      <c r="F10240" s="1" t="s">
        <v>32900</v>
      </c>
      <c r="G10240" s="1" t="s">
        <v>655</v>
      </c>
      <c r="H10240">
        <v>5437</v>
      </c>
      <c r="I10240" s="1" t="s">
        <v>41</v>
      </c>
      <c r="J10240">
        <v>6.5</v>
      </c>
    </row>
    <row r="10241" spans="1:10" hidden="1" x14ac:dyDescent="0.25">
      <c r="A10241" s="24" t="str">
        <f t="shared" si="161"/>
        <v>9389ARCELOR (BERTON SICARD)</v>
      </c>
      <c r="B10241" s="1">
        <v>9389</v>
      </c>
      <c r="C10241" s="1"/>
      <c r="D10241" s="1"/>
      <c r="E10241" s="1" t="s">
        <v>2536</v>
      </c>
      <c r="F10241" s="1" t="s">
        <v>32900</v>
      </c>
      <c r="G10241" s="1" t="s">
        <v>655</v>
      </c>
      <c r="H10241">
        <v>9389</v>
      </c>
      <c r="I10241" s="1" t="s">
        <v>41</v>
      </c>
      <c r="J10241">
        <v>6.5</v>
      </c>
    </row>
    <row r="10242" spans="1:10" hidden="1" x14ac:dyDescent="0.25">
      <c r="A10242" s="24" t="str">
        <f t="shared" si="161"/>
        <v>9631ARCELOR (BERTON SICARD)</v>
      </c>
      <c r="B10242" s="1">
        <v>9631</v>
      </c>
      <c r="C10242" s="1"/>
      <c r="D10242" s="1"/>
      <c r="E10242" s="1" t="s">
        <v>2612</v>
      </c>
      <c r="F10242" s="1" t="s">
        <v>32900</v>
      </c>
      <c r="G10242" s="1" t="s">
        <v>655</v>
      </c>
      <c r="H10242">
        <v>9631</v>
      </c>
      <c r="I10242" s="1" t="s">
        <v>41</v>
      </c>
      <c r="J10242">
        <v>1</v>
      </c>
    </row>
    <row r="10243" spans="1:10" hidden="1" x14ac:dyDescent="0.25">
      <c r="A10243" s="24" t="str">
        <f t="shared" si="161"/>
        <v>460082ARCELOR (BERTON SICARD)</v>
      </c>
      <c r="B10243" s="1">
        <v>460082</v>
      </c>
      <c r="C10243" s="1"/>
      <c r="D10243" s="1"/>
      <c r="E10243" s="1" t="s">
        <v>2555</v>
      </c>
      <c r="F10243" s="1" t="s">
        <v>32900</v>
      </c>
      <c r="G10243" s="1" t="s">
        <v>655</v>
      </c>
      <c r="H10243">
        <v>460082</v>
      </c>
      <c r="I10243" s="1" t="s">
        <v>41</v>
      </c>
      <c r="J10243">
        <v>10</v>
      </c>
    </row>
    <row r="10244" spans="1:10" hidden="1" x14ac:dyDescent="0.25">
      <c r="A10244" s="24" t="str">
        <f t="shared" si="161"/>
        <v>540001ARCELOR (BERTON SICARD)</v>
      </c>
      <c r="B10244" s="1">
        <v>540001</v>
      </c>
      <c r="C10244" s="1"/>
      <c r="D10244" s="1"/>
      <c r="E10244" s="1" t="s">
        <v>2561</v>
      </c>
      <c r="F10244" s="1" t="s">
        <v>32900</v>
      </c>
      <c r="G10244" s="1" t="s">
        <v>655</v>
      </c>
      <c r="H10244">
        <v>540001</v>
      </c>
      <c r="I10244" s="1" t="s">
        <v>41</v>
      </c>
      <c r="J10244">
        <v>50</v>
      </c>
    </row>
    <row r="10245" spans="1:10" hidden="1" x14ac:dyDescent="0.25">
      <c r="A10245" s="24" t="str">
        <f t="shared" si="161"/>
        <v>341ARCELOR (BERTON SICARD)</v>
      </c>
      <c r="B10245" s="1">
        <v>341</v>
      </c>
      <c r="C10245" s="1"/>
      <c r="D10245" s="1"/>
      <c r="E10245" s="1" t="s">
        <v>2018</v>
      </c>
      <c r="F10245" s="1" t="s">
        <v>32900</v>
      </c>
      <c r="G10245" s="1" t="s">
        <v>655</v>
      </c>
      <c r="H10245">
        <v>341</v>
      </c>
      <c r="I10245" s="1" t="s">
        <v>41</v>
      </c>
      <c r="J10245">
        <v>1</v>
      </c>
    </row>
    <row r="10246" spans="1:10" hidden="1" x14ac:dyDescent="0.25">
      <c r="A10246" s="24" t="str">
        <f t="shared" si="161"/>
        <v>540001ARCELOR (BERTON SICARD)</v>
      </c>
      <c r="B10246" s="1">
        <v>540001</v>
      </c>
      <c r="C10246" s="1"/>
      <c r="D10246" s="1"/>
      <c r="E10246" s="1" t="s">
        <v>2561</v>
      </c>
      <c r="F10246" s="1" t="s">
        <v>32900</v>
      </c>
      <c r="G10246" s="1" t="s">
        <v>655</v>
      </c>
      <c r="H10246">
        <v>540001</v>
      </c>
      <c r="I10246" s="1" t="s">
        <v>41</v>
      </c>
      <c r="J10246">
        <v>50</v>
      </c>
    </row>
    <row r="10247" spans="1:10" hidden="1" x14ac:dyDescent="0.25">
      <c r="A10247" s="24" t="str">
        <f t="shared" si="161"/>
        <v>1876ARCELOR (BERTON SICARD)</v>
      </c>
      <c r="B10247" s="1">
        <v>1876</v>
      </c>
      <c r="C10247" s="1"/>
      <c r="D10247" s="1"/>
      <c r="E10247" s="1" t="s">
        <v>2064</v>
      </c>
      <c r="F10247" s="1" t="s">
        <v>32900</v>
      </c>
      <c r="G10247" s="1" t="s">
        <v>655</v>
      </c>
      <c r="H10247">
        <v>1876</v>
      </c>
      <c r="I10247" s="1" t="s">
        <v>41</v>
      </c>
      <c r="J10247">
        <v>1</v>
      </c>
    </row>
    <row r="10248" spans="1:10" hidden="1" x14ac:dyDescent="0.25">
      <c r="A10248" s="24" t="str">
        <f t="shared" si="161"/>
        <v>5843ARCELOR (BERTON SICARD)</v>
      </c>
      <c r="B10248" s="1">
        <v>5843</v>
      </c>
      <c r="C10248" s="1"/>
      <c r="D10248" s="1"/>
      <c r="E10248" s="1" t="s">
        <v>2326</v>
      </c>
      <c r="F10248" s="1" t="s">
        <v>32900</v>
      </c>
      <c r="G10248" s="1" t="s">
        <v>655</v>
      </c>
      <c r="H10248">
        <v>5843</v>
      </c>
      <c r="I10248" s="1" t="s">
        <v>41</v>
      </c>
      <c r="J10248">
        <v>1</v>
      </c>
    </row>
    <row r="10249" spans="1:10" hidden="1" x14ac:dyDescent="0.25">
      <c r="A10249" s="24" t="str">
        <f t="shared" si="161"/>
        <v>450077ARCELOR (BERTON SICARD)</v>
      </c>
      <c r="B10249" s="1">
        <v>450077</v>
      </c>
      <c r="C10249" s="1"/>
      <c r="D10249" s="1"/>
      <c r="E10249" s="1" t="s">
        <v>2184</v>
      </c>
      <c r="F10249" s="1" t="s">
        <v>32900</v>
      </c>
      <c r="G10249" s="1" t="s">
        <v>655</v>
      </c>
      <c r="H10249">
        <v>450077</v>
      </c>
      <c r="I10249" s="1" t="s">
        <v>41</v>
      </c>
      <c r="J10249">
        <v>1</v>
      </c>
    </row>
    <row r="10250" spans="1:10" hidden="1" x14ac:dyDescent="0.25">
      <c r="A10250" s="24" t="str">
        <f t="shared" si="161"/>
        <v>450105ARCELOR (BERTON SICARD)</v>
      </c>
      <c r="B10250" s="1">
        <v>450105</v>
      </c>
      <c r="C10250" s="1"/>
      <c r="D10250" s="1"/>
      <c r="E10250" s="1" t="s">
        <v>2406</v>
      </c>
      <c r="F10250" s="1" t="s">
        <v>32900</v>
      </c>
      <c r="G10250" s="1" t="s">
        <v>655</v>
      </c>
      <c r="H10250">
        <v>450105</v>
      </c>
      <c r="I10250" s="1" t="s">
        <v>41</v>
      </c>
      <c r="J10250">
        <v>1</v>
      </c>
    </row>
    <row r="10251" spans="1:10" hidden="1" x14ac:dyDescent="0.25">
      <c r="A10251" s="24" t="str">
        <f t="shared" si="161"/>
        <v>550044ARCELOR (BERTON SICARD)</v>
      </c>
      <c r="B10251" s="1">
        <v>550044</v>
      </c>
      <c r="C10251" s="1"/>
      <c r="D10251" s="1"/>
      <c r="E10251" s="1" t="s">
        <v>2202</v>
      </c>
      <c r="F10251" s="1" t="s">
        <v>32900</v>
      </c>
      <c r="G10251" s="1" t="s">
        <v>655</v>
      </c>
      <c r="H10251">
        <v>550044</v>
      </c>
      <c r="I10251" s="1" t="s">
        <v>41</v>
      </c>
      <c r="J10251">
        <v>1</v>
      </c>
    </row>
    <row r="10252" spans="1:10" hidden="1" x14ac:dyDescent="0.25">
      <c r="A10252" s="24" t="str">
        <f t="shared" ref="A10252:A10315" si="162">B10252&amp;F10252</f>
        <v>560026ARCELOR (BERTON SICARD)</v>
      </c>
      <c r="B10252" s="1">
        <v>560026</v>
      </c>
      <c r="C10252" s="1"/>
      <c r="D10252" s="1"/>
      <c r="E10252" s="1" t="s">
        <v>2422</v>
      </c>
      <c r="F10252" s="1" t="s">
        <v>32900</v>
      </c>
      <c r="G10252" s="1" t="s">
        <v>655</v>
      </c>
      <c r="H10252">
        <v>560026</v>
      </c>
      <c r="I10252" s="1" t="s">
        <v>41</v>
      </c>
      <c r="J10252">
        <v>1</v>
      </c>
    </row>
    <row r="10253" spans="1:10" hidden="1" x14ac:dyDescent="0.25">
      <c r="A10253" s="24" t="str">
        <f t="shared" si="162"/>
        <v>A50101ARCELOR (BERTON SICARD)</v>
      </c>
      <c r="B10253" s="1" t="s">
        <v>2647</v>
      </c>
      <c r="C10253" s="1"/>
      <c r="D10253" s="1"/>
      <c r="E10253" s="1" t="s">
        <v>2648</v>
      </c>
      <c r="F10253" s="1" t="s">
        <v>32900</v>
      </c>
      <c r="G10253" s="1" t="s">
        <v>655</v>
      </c>
      <c r="H10253" t="s">
        <v>2647</v>
      </c>
      <c r="I10253" s="1" t="s">
        <v>41</v>
      </c>
      <c r="J10253">
        <v>4</v>
      </c>
    </row>
    <row r="10254" spans="1:10" hidden="1" x14ac:dyDescent="0.25">
      <c r="A10254" s="24" t="str">
        <f t="shared" si="162"/>
        <v>A50102ARCELOR (BERTON SICARD)</v>
      </c>
      <c r="B10254" s="1" t="s">
        <v>2649</v>
      </c>
      <c r="C10254" s="1"/>
      <c r="D10254" s="1"/>
      <c r="E10254" s="1" t="s">
        <v>2650</v>
      </c>
      <c r="F10254" s="1" t="s">
        <v>32900</v>
      </c>
      <c r="G10254" s="1" t="s">
        <v>655</v>
      </c>
      <c r="H10254" t="s">
        <v>2649</v>
      </c>
      <c r="I10254" s="1" t="s">
        <v>41</v>
      </c>
      <c r="J10254">
        <v>4</v>
      </c>
    </row>
    <row r="10255" spans="1:10" hidden="1" x14ac:dyDescent="0.25">
      <c r="A10255" s="24" t="str">
        <f t="shared" si="162"/>
        <v>A50103ARCELOR (BERTON SICARD)</v>
      </c>
      <c r="B10255" s="1" t="s">
        <v>2651</v>
      </c>
      <c r="C10255" s="1"/>
      <c r="D10255" s="1"/>
      <c r="E10255" s="1" t="s">
        <v>2652</v>
      </c>
      <c r="F10255" s="1" t="s">
        <v>32900</v>
      </c>
      <c r="G10255" s="1" t="s">
        <v>655</v>
      </c>
      <c r="H10255" t="s">
        <v>2651</v>
      </c>
      <c r="I10255" s="1" t="s">
        <v>41</v>
      </c>
      <c r="J10255">
        <v>4</v>
      </c>
    </row>
    <row r="10256" spans="1:10" hidden="1" x14ac:dyDescent="0.25">
      <c r="A10256" s="24" t="str">
        <f t="shared" si="162"/>
        <v>A50104ARCELOR (BERTON SICARD)</v>
      </c>
      <c r="B10256" s="1" t="s">
        <v>2653</v>
      </c>
      <c r="C10256" s="1"/>
      <c r="D10256" s="1"/>
      <c r="E10256" s="1" t="s">
        <v>2654</v>
      </c>
      <c r="F10256" s="1" t="s">
        <v>32900</v>
      </c>
      <c r="G10256" s="1" t="s">
        <v>655</v>
      </c>
      <c r="H10256" t="s">
        <v>2653</v>
      </c>
      <c r="I10256" s="1" t="s">
        <v>41</v>
      </c>
      <c r="J10256">
        <v>4</v>
      </c>
    </row>
    <row r="10257" spans="1:10" hidden="1" x14ac:dyDescent="0.25">
      <c r="A10257" s="24" t="str">
        <f t="shared" si="162"/>
        <v>A50105ARCELOR (BERTON SICARD)</v>
      </c>
      <c r="B10257" s="1" t="s">
        <v>2655</v>
      </c>
      <c r="C10257" s="1"/>
      <c r="D10257" s="1"/>
      <c r="E10257" s="1" t="s">
        <v>2656</v>
      </c>
      <c r="F10257" s="1" t="s">
        <v>32900</v>
      </c>
      <c r="G10257" s="1" t="s">
        <v>655</v>
      </c>
      <c r="H10257" t="s">
        <v>2655</v>
      </c>
      <c r="I10257" s="1" t="s">
        <v>41</v>
      </c>
      <c r="J10257">
        <v>4</v>
      </c>
    </row>
    <row r="10258" spans="1:10" hidden="1" x14ac:dyDescent="0.25">
      <c r="A10258" s="24" t="str">
        <f t="shared" si="162"/>
        <v>A50107ARCELOR (BERTON SICARD)</v>
      </c>
      <c r="B10258" s="1" t="s">
        <v>2657</v>
      </c>
      <c r="C10258" s="1"/>
      <c r="D10258" s="1"/>
      <c r="E10258" s="1" t="s">
        <v>2658</v>
      </c>
      <c r="F10258" s="1" t="s">
        <v>32900</v>
      </c>
      <c r="G10258" s="1" t="s">
        <v>655</v>
      </c>
      <c r="H10258" t="s">
        <v>2657</v>
      </c>
      <c r="I10258" s="1" t="s">
        <v>41</v>
      </c>
      <c r="J10258">
        <v>4</v>
      </c>
    </row>
    <row r="10259" spans="1:10" hidden="1" x14ac:dyDescent="0.25">
      <c r="A10259" s="24" t="str">
        <f t="shared" si="162"/>
        <v>A50109ARCELOR (BERTON SICARD)</v>
      </c>
      <c r="B10259" s="1" t="s">
        <v>2661</v>
      </c>
      <c r="C10259" s="1"/>
      <c r="D10259" s="1"/>
      <c r="E10259" s="1" t="s">
        <v>2662</v>
      </c>
      <c r="F10259" s="1" t="s">
        <v>32900</v>
      </c>
      <c r="G10259" s="1" t="s">
        <v>655</v>
      </c>
      <c r="H10259" t="s">
        <v>2661</v>
      </c>
      <c r="I10259" s="1" t="s">
        <v>41</v>
      </c>
      <c r="J10259">
        <v>4</v>
      </c>
    </row>
    <row r="10260" spans="1:10" hidden="1" x14ac:dyDescent="0.25">
      <c r="A10260" s="24" t="str">
        <f t="shared" si="162"/>
        <v>A5026NARCELOR (BERTON SICARD)</v>
      </c>
      <c r="B10260" s="1" t="s">
        <v>2671</v>
      </c>
      <c r="C10260" s="1"/>
      <c r="D10260" s="1"/>
      <c r="E10260" s="1" t="s">
        <v>2672</v>
      </c>
      <c r="F10260" s="1" t="s">
        <v>32900</v>
      </c>
      <c r="G10260" s="1" t="s">
        <v>655</v>
      </c>
      <c r="H10260" t="s">
        <v>2671</v>
      </c>
      <c r="I10260" s="1" t="s">
        <v>41</v>
      </c>
      <c r="J10260">
        <v>1</v>
      </c>
    </row>
    <row r="10261" spans="1:10" hidden="1" x14ac:dyDescent="0.25">
      <c r="A10261" s="24" t="str">
        <f t="shared" si="162"/>
        <v>A5028ARCELOR (BERTON SICARD)</v>
      </c>
      <c r="B10261" s="1" t="s">
        <v>2675</v>
      </c>
      <c r="C10261" s="1"/>
      <c r="D10261" s="1"/>
      <c r="E10261" s="1" t="s">
        <v>2676</v>
      </c>
      <c r="F10261" s="1" t="s">
        <v>32900</v>
      </c>
      <c r="G10261" s="1" t="s">
        <v>655</v>
      </c>
      <c r="H10261" t="s">
        <v>2675</v>
      </c>
      <c r="I10261" s="1" t="s">
        <v>41</v>
      </c>
      <c r="J10261">
        <v>1</v>
      </c>
    </row>
    <row r="10262" spans="1:10" hidden="1" x14ac:dyDescent="0.25">
      <c r="A10262" s="24" t="str">
        <f t="shared" si="162"/>
        <v>A5029ARCELOR (BERTON SICARD)</v>
      </c>
      <c r="B10262" s="1" t="s">
        <v>2677</v>
      </c>
      <c r="C10262" s="1"/>
      <c r="D10262" s="1"/>
      <c r="E10262" s="1" t="s">
        <v>2678</v>
      </c>
      <c r="F10262" s="1" t="s">
        <v>32900</v>
      </c>
      <c r="G10262" s="1" t="s">
        <v>655</v>
      </c>
      <c r="H10262" t="s">
        <v>2677</v>
      </c>
      <c r="I10262" s="1" t="s">
        <v>41</v>
      </c>
      <c r="J10262">
        <v>1</v>
      </c>
    </row>
    <row r="10263" spans="1:10" hidden="1" x14ac:dyDescent="0.25">
      <c r="A10263" s="24" t="str">
        <f t="shared" si="162"/>
        <v>A5042ARCELOR (BERTON SICARD)</v>
      </c>
      <c r="B10263" s="1" t="s">
        <v>2687</v>
      </c>
      <c r="C10263" s="1"/>
      <c r="D10263" s="1"/>
      <c r="E10263" s="1" t="s">
        <v>2688</v>
      </c>
      <c r="F10263" s="1" t="s">
        <v>32900</v>
      </c>
      <c r="G10263" s="1" t="s">
        <v>655</v>
      </c>
      <c r="H10263" t="s">
        <v>2687</v>
      </c>
      <c r="I10263" s="1" t="s">
        <v>41</v>
      </c>
      <c r="J10263">
        <v>10</v>
      </c>
    </row>
    <row r="10264" spans="1:10" hidden="1" x14ac:dyDescent="0.25">
      <c r="A10264" s="24" t="str">
        <f t="shared" si="162"/>
        <v>A6038ARCELOR (BERTON SICARD)</v>
      </c>
      <c r="B10264" s="1" t="s">
        <v>2729</v>
      </c>
      <c r="C10264" s="1"/>
      <c r="D10264" s="1"/>
      <c r="E10264" s="1" t="s">
        <v>2730</v>
      </c>
      <c r="F10264" s="1" t="s">
        <v>32900</v>
      </c>
      <c r="G10264" s="1" t="s">
        <v>655</v>
      </c>
      <c r="H10264" t="s">
        <v>2729</v>
      </c>
      <c r="I10264" s="1" t="s">
        <v>41</v>
      </c>
      <c r="J10264">
        <v>2</v>
      </c>
    </row>
    <row r="10265" spans="1:10" hidden="1" x14ac:dyDescent="0.25">
      <c r="A10265" s="24" t="str">
        <f t="shared" si="162"/>
        <v>A6038GCARCELOR (BERTON SICARD)</v>
      </c>
      <c r="B10265" s="1" t="s">
        <v>2731</v>
      </c>
      <c r="C10265" s="1"/>
      <c r="D10265" s="1"/>
      <c r="E10265" s="1" t="s">
        <v>2732</v>
      </c>
      <c r="F10265" s="1" t="s">
        <v>32900</v>
      </c>
      <c r="G10265" s="1" t="s">
        <v>655</v>
      </c>
      <c r="H10265" t="s">
        <v>2731</v>
      </c>
      <c r="I10265" s="1" t="s">
        <v>41</v>
      </c>
      <c r="J10265">
        <v>100</v>
      </c>
    </row>
    <row r="10266" spans="1:10" hidden="1" x14ac:dyDescent="0.25">
      <c r="A10266" s="24" t="str">
        <f t="shared" si="162"/>
        <v>A6080ARCELOR (BERTON SICARD)</v>
      </c>
      <c r="B10266" s="1" t="s">
        <v>2761</v>
      </c>
      <c r="C10266" s="1"/>
      <c r="D10266" s="1"/>
      <c r="E10266" s="1" t="s">
        <v>2762</v>
      </c>
      <c r="F10266" s="1" t="s">
        <v>32900</v>
      </c>
      <c r="G10266" s="1" t="s">
        <v>655</v>
      </c>
      <c r="H10266" t="s">
        <v>2761</v>
      </c>
      <c r="I10266" s="1" t="s">
        <v>41</v>
      </c>
      <c r="J10266">
        <v>10</v>
      </c>
    </row>
    <row r="10267" spans="1:10" hidden="1" x14ac:dyDescent="0.25">
      <c r="A10267" s="24" t="str">
        <f t="shared" si="162"/>
        <v>A6088ARCELOR (BERTON SICARD)</v>
      </c>
      <c r="B10267" s="1" t="s">
        <v>2765</v>
      </c>
      <c r="C10267" s="1"/>
      <c r="D10267" s="1"/>
      <c r="E10267" s="1" t="s">
        <v>2766</v>
      </c>
      <c r="F10267" s="1" t="s">
        <v>32900</v>
      </c>
      <c r="G10267" s="1" t="s">
        <v>655</v>
      </c>
      <c r="H10267" t="s">
        <v>2765</v>
      </c>
      <c r="I10267" s="1" t="s">
        <v>41</v>
      </c>
      <c r="J10267">
        <v>10</v>
      </c>
    </row>
    <row r="10268" spans="1:10" hidden="1" x14ac:dyDescent="0.25">
      <c r="A10268" s="24" t="str">
        <f t="shared" si="162"/>
        <v>CHCM5X12ARCELOR (BERTON SICARD)</v>
      </c>
      <c r="B10268" s="1" t="s">
        <v>2769</v>
      </c>
      <c r="C10268" s="1"/>
      <c r="D10268" s="1"/>
      <c r="E10268" s="1" t="s">
        <v>2770</v>
      </c>
      <c r="F10268" s="1" t="s">
        <v>32900</v>
      </c>
      <c r="G10268" s="1" t="s">
        <v>655</v>
      </c>
      <c r="H10268" t="s">
        <v>2769</v>
      </c>
      <c r="I10268" s="1" t="s">
        <v>41</v>
      </c>
      <c r="J10268">
        <v>100</v>
      </c>
    </row>
    <row r="10269" spans="1:10" hidden="1" x14ac:dyDescent="0.25">
      <c r="A10269" s="24" t="str">
        <f t="shared" si="162"/>
        <v>CHCM6X16ARCELOR (BERTON SICARD)</v>
      </c>
      <c r="B10269" s="1" t="s">
        <v>2771</v>
      </c>
      <c r="C10269" s="1"/>
      <c r="D10269" s="1"/>
      <c r="E10269" s="1" t="s">
        <v>2772</v>
      </c>
      <c r="F10269" s="1" t="s">
        <v>32900</v>
      </c>
      <c r="G10269" s="1" t="s">
        <v>655</v>
      </c>
      <c r="H10269" t="s">
        <v>2771</v>
      </c>
      <c r="I10269" s="1" t="s">
        <v>41</v>
      </c>
      <c r="J10269">
        <v>100</v>
      </c>
    </row>
    <row r="10270" spans="1:10" hidden="1" x14ac:dyDescent="0.25">
      <c r="A10270" s="24" t="str">
        <f t="shared" si="162"/>
        <v>CHCM8X35ARCELOR (BERTON SICARD)</v>
      </c>
      <c r="B10270" s="1" t="s">
        <v>2773</v>
      </c>
      <c r="C10270" s="1"/>
      <c r="D10270" s="1"/>
      <c r="E10270" s="1" t="s">
        <v>2774</v>
      </c>
      <c r="F10270" s="1" t="s">
        <v>32900</v>
      </c>
      <c r="G10270" s="1" t="s">
        <v>655</v>
      </c>
      <c r="H10270" t="s">
        <v>2773</v>
      </c>
      <c r="I10270" s="1" t="s">
        <v>41</v>
      </c>
      <c r="J10270">
        <v>20</v>
      </c>
    </row>
    <row r="10271" spans="1:10" hidden="1" x14ac:dyDescent="0.25">
      <c r="A10271" s="24" t="str">
        <f t="shared" si="162"/>
        <v>CHCM8X50ARCELOR (BERTON SICARD)</v>
      </c>
      <c r="B10271" s="1" t="s">
        <v>2775</v>
      </c>
      <c r="C10271" s="1"/>
      <c r="D10271" s="1"/>
      <c r="E10271" s="1" t="s">
        <v>2776</v>
      </c>
      <c r="F10271" s="1" t="s">
        <v>32900</v>
      </c>
      <c r="G10271" s="1" t="s">
        <v>655</v>
      </c>
      <c r="H10271" t="s">
        <v>2775</v>
      </c>
      <c r="I10271" s="1" t="s">
        <v>41</v>
      </c>
      <c r="J10271">
        <v>100</v>
      </c>
    </row>
    <row r="10272" spans="1:10" hidden="1" x14ac:dyDescent="0.25">
      <c r="A10272" s="24" t="str">
        <f t="shared" si="162"/>
        <v>CHCM8X70ARCELOR (BERTON SICARD)</v>
      </c>
      <c r="B10272" s="1" t="s">
        <v>2777</v>
      </c>
      <c r="C10272" s="1"/>
      <c r="D10272" s="1"/>
      <c r="E10272" s="1" t="s">
        <v>2778</v>
      </c>
      <c r="F10272" s="1" t="s">
        <v>32900</v>
      </c>
      <c r="G10272" s="1" t="s">
        <v>655</v>
      </c>
      <c r="H10272" t="s">
        <v>2777</v>
      </c>
      <c r="I10272" s="1" t="s">
        <v>41</v>
      </c>
      <c r="J10272">
        <v>50</v>
      </c>
    </row>
    <row r="10273" spans="1:10" hidden="1" x14ac:dyDescent="0.25">
      <c r="A10273" s="24" t="str">
        <f t="shared" si="162"/>
        <v>D5045ARCELOR (BERTON SICARD)</v>
      </c>
      <c r="B10273" s="1" t="s">
        <v>2783</v>
      </c>
      <c r="C10273" s="1"/>
      <c r="D10273" s="1"/>
      <c r="E10273" s="1" t="s">
        <v>2784</v>
      </c>
      <c r="F10273" s="1" t="s">
        <v>32900</v>
      </c>
      <c r="G10273" s="1" t="s">
        <v>655</v>
      </c>
      <c r="H10273" t="s">
        <v>2783</v>
      </c>
      <c r="I10273" s="1" t="s">
        <v>41</v>
      </c>
      <c r="J10273">
        <v>1</v>
      </c>
    </row>
    <row r="10274" spans="1:10" hidden="1" x14ac:dyDescent="0.25">
      <c r="A10274" s="24" t="str">
        <f t="shared" si="162"/>
        <v>F5005ARCELOR (BERTON SICARD)</v>
      </c>
      <c r="B10274" s="1" t="s">
        <v>2799</v>
      </c>
      <c r="C10274" s="1"/>
      <c r="D10274" s="1"/>
      <c r="E10274" s="1" t="s">
        <v>2800</v>
      </c>
      <c r="F10274" s="1" t="s">
        <v>32900</v>
      </c>
      <c r="G10274" s="1" t="s">
        <v>655</v>
      </c>
      <c r="H10274" t="s">
        <v>2799</v>
      </c>
      <c r="I10274" s="1" t="s">
        <v>41</v>
      </c>
      <c r="J10274">
        <v>1</v>
      </c>
    </row>
    <row r="10275" spans="1:10" hidden="1" x14ac:dyDescent="0.25">
      <c r="A10275" s="24" t="str">
        <f t="shared" si="162"/>
        <v>F5009ARCELOR (BERTON SICARD)</v>
      </c>
      <c r="B10275" s="1" t="s">
        <v>2805</v>
      </c>
      <c r="C10275" s="1"/>
      <c r="D10275" s="1"/>
      <c r="E10275" s="1" t="s">
        <v>2806</v>
      </c>
      <c r="F10275" s="1" t="s">
        <v>32900</v>
      </c>
      <c r="G10275" s="1" t="s">
        <v>655</v>
      </c>
      <c r="H10275" t="s">
        <v>2805</v>
      </c>
      <c r="I10275" s="1" t="s">
        <v>41</v>
      </c>
      <c r="J10275">
        <v>1</v>
      </c>
    </row>
    <row r="10276" spans="1:10" hidden="1" x14ac:dyDescent="0.25">
      <c r="A10276" s="24" t="str">
        <f t="shared" si="162"/>
        <v>F5011ARCELOR (BERTON SICARD)</v>
      </c>
      <c r="B10276" s="1" t="s">
        <v>2807</v>
      </c>
      <c r="C10276" s="1"/>
      <c r="D10276" s="1"/>
      <c r="E10276" s="1" t="s">
        <v>2808</v>
      </c>
      <c r="F10276" s="1" t="s">
        <v>32900</v>
      </c>
      <c r="G10276" s="1" t="s">
        <v>655</v>
      </c>
      <c r="H10276" t="s">
        <v>2807</v>
      </c>
      <c r="I10276" s="1" t="s">
        <v>41</v>
      </c>
      <c r="J10276">
        <v>1</v>
      </c>
    </row>
    <row r="10277" spans="1:10" hidden="1" x14ac:dyDescent="0.25">
      <c r="A10277" s="24" t="str">
        <f t="shared" si="162"/>
        <v>F6065ARCELOR (BERTON SICARD)</v>
      </c>
      <c r="B10277" s="1" t="s">
        <v>2813</v>
      </c>
      <c r="C10277" s="1"/>
      <c r="D10277" s="1"/>
      <c r="E10277" s="1" t="s">
        <v>2814</v>
      </c>
      <c r="F10277" s="1" t="s">
        <v>32900</v>
      </c>
      <c r="G10277" s="1" t="s">
        <v>655</v>
      </c>
      <c r="H10277" t="s">
        <v>2813</v>
      </c>
      <c r="I10277" s="1" t="s">
        <v>41</v>
      </c>
      <c r="J10277">
        <v>1</v>
      </c>
    </row>
    <row r="10278" spans="1:10" hidden="1" x14ac:dyDescent="0.25">
      <c r="A10278" s="24" t="str">
        <f t="shared" si="162"/>
        <v>RONDEV5ARCELOR (BERTON SICARD)</v>
      </c>
      <c r="B10278" s="1" t="s">
        <v>2870</v>
      </c>
      <c r="C10278" s="1"/>
      <c r="D10278" s="1"/>
      <c r="E10278" s="1" t="s">
        <v>2871</v>
      </c>
      <c r="F10278" s="1" t="s">
        <v>32900</v>
      </c>
      <c r="G10278" s="1" t="s">
        <v>655</v>
      </c>
      <c r="H10278" t="s">
        <v>2870</v>
      </c>
      <c r="I10278" s="1" t="s">
        <v>41</v>
      </c>
      <c r="J10278">
        <v>100</v>
      </c>
    </row>
    <row r="10279" spans="1:10" hidden="1" x14ac:dyDescent="0.25">
      <c r="A10279" s="24" t="str">
        <f t="shared" si="162"/>
        <v>SCRP4X40ARCELOR (BERTON SICARD)</v>
      </c>
      <c r="B10279" s="1" t="s">
        <v>2872</v>
      </c>
      <c r="C10279" s="1"/>
      <c r="D10279" s="1"/>
      <c r="E10279" s="1" t="s">
        <v>2873</v>
      </c>
      <c r="F10279" s="1" t="s">
        <v>32900</v>
      </c>
      <c r="G10279" s="1" t="s">
        <v>655</v>
      </c>
      <c r="H10279" t="s">
        <v>2872</v>
      </c>
      <c r="I10279" s="1" t="s">
        <v>41</v>
      </c>
      <c r="J10279">
        <v>100</v>
      </c>
    </row>
    <row r="10280" spans="1:10" hidden="1" x14ac:dyDescent="0.25">
      <c r="A10280" s="24" t="str">
        <f t="shared" si="162"/>
        <v>SCRP5X20ARCELOR (BERTON SICARD)</v>
      </c>
      <c r="B10280" s="1" t="s">
        <v>2874</v>
      </c>
      <c r="C10280" s="1"/>
      <c r="D10280" s="1"/>
      <c r="E10280" s="1" t="s">
        <v>2875</v>
      </c>
      <c r="F10280" s="1" t="s">
        <v>32900</v>
      </c>
      <c r="G10280" s="1" t="s">
        <v>655</v>
      </c>
      <c r="H10280" t="s">
        <v>2874</v>
      </c>
      <c r="I10280" s="1" t="s">
        <v>41</v>
      </c>
      <c r="J10280">
        <v>100</v>
      </c>
    </row>
    <row r="10281" spans="1:10" hidden="1" x14ac:dyDescent="0.25">
      <c r="A10281" s="24" t="str">
        <f t="shared" si="162"/>
        <v>SCRP5X30ARCELOR (BERTON SICARD)</v>
      </c>
      <c r="B10281" s="1" t="s">
        <v>2876</v>
      </c>
      <c r="C10281" s="1"/>
      <c r="D10281" s="1"/>
      <c r="E10281" s="1" t="s">
        <v>2877</v>
      </c>
      <c r="F10281" s="1" t="s">
        <v>32900</v>
      </c>
      <c r="G10281" s="1" t="s">
        <v>655</v>
      </c>
      <c r="H10281" t="s">
        <v>2876</v>
      </c>
      <c r="I10281" s="1" t="s">
        <v>41</v>
      </c>
      <c r="J10281">
        <v>100</v>
      </c>
    </row>
    <row r="10282" spans="1:10" hidden="1" x14ac:dyDescent="0.25">
      <c r="A10282" s="24" t="str">
        <f t="shared" si="162"/>
        <v>SCRP5X45ARCELOR (BERTON SICARD)</v>
      </c>
      <c r="B10282" s="1" t="s">
        <v>2878</v>
      </c>
      <c r="C10282" s="1"/>
      <c r="D10282" s="1"/>
      <c r="E10282" s="1" t="s">
        <v>2879</v>
      </c>
      <c r="F10282" s="1" t="s">
        <v>32900</v>
      </c>
      <c r="G10282" s="1" t="s">
        <v>655</v>
      </c>
      <c r="H10282" t="s">
        <v>2878</v>
      </c>
      <c r="I10282" s="1" t="s">
        <v>41</v>
      </c>
      <c r="J10282">
        <v>100</v>
      </c>
    </row>
    <row r="10283" spans="1:10" hidden="1" x14ac:dyDescent="0.25">
      <c r="A10283" s="24" t="str">
        <f t="shared" si="162"/>
        <v>SCRP5X65ARCELOR (BERTON SICARD)</v>
      </c>
      <c r="B10283" s="1" t="s">
        <v>2880</v>
      </c>
      <c r="C10283" s="1"/>
      <c r="D10283" s="1"/>
      <c r="E10283" s="1" t="s">
        <v>2881</v>
      </c>
      <c r="F10283" s="1" t="s">
        <v>32900</v>
      </c>
      <c r="G10283" s="1" t="s">
        <v>655</v>
      </c>
      <c r="H10283" t="s">
        <v>2880</v>
      </c>
      <c r="I10283" s="1" t="s">
        <v>41</v>
      </c>
      <c r="J10283">
        <v>100</v>
      </c>
    </row>
    <row r="10284" spans="1:10" hidden="1" x14ac:dyDescent="0.25">
      <c r="A10284" s="24" t="str">
        <f t="shared" si="162"/>
        <v>TCB10X16ARCELOR (BERTON SICARD)</v>
      </c>
      <c r="B10284" s="1" t="s">
        <v>2882</v>
      </c>
      <c r="C10284" s="1"/>
      <c r="D10284" s="1"/>
      <c r="E10284" s="1" t="s">
        <v>2883</v>
      </c>
      <c r="F10284" s="1" t="s">
        <v>32900</v>
      </c>
      <c r="G10284" s="1" t="s">
        <v>655</v>
      </c>
      <c r="H10284" t="s">
        <v>2882</v>
      </c>
      <c r="I10284" s="1" t="s">
        <v>41</v>
      </c>
      <c r="J10284">
        <v>100</v>
      </c>
    </row>
    <row r="10285" spans="1:10" hidden="1" x14ac:dyDescent="0.25">
      <c r="A10285" s="24" t="str">
        <f t="shared" si="162"/>
        <v>TCB10X19ARCELOR (BERTON SICARD)</v>
      </c>
      <c r="B10285" s="1" t="s">
        <v>2884</v>
      </c>
      <c r="C10285" s="1"/>
      <c r="D10285" s="1"/>
      <c r="E10285" s="1" t="s">
        <v>2885</v>
      </c>
      <c r="F10285" s="1" t="s">
        <v>32900</v>
      </c>
      <c r="G10285" s="1" t="s">
        <v>655</v>
      </c>
      <c r="H10285" t="s">
        <v>2884</v>
      </c>
      <c r="I10285" s="1" t="s">
        <v>41</v>
      </c>
      <c r="J10285">
        <v>100</v>
      </c>
    </row>
    <row r="10286" spans="1:10" hidden="1" x14ac:dyDescent="0.25">
      <c r="A10286" s="24" t="str">
        <f t="shared" si="162"/>
        <v>TCB10X26ARCELOR (BERTON SICARD)</v>
      </c>
      <c r="B10286" s="1" t="s">
        <v>2886</v>
      </c>
      <c r="C10286" s="1"/>
      <c r="D10286" s="1"/>
      <c r="E10286" s="1" t="s">
        <v>2887</v>
      </c>
      <c r="F10286" s="1" t="s">
        <v>32900</v>
      </c>
      <c r="G10286" s="1" t="s">
        <v>655</v>
      </c>
      <c r="H10286" t="s">
        <v>2886</v>
      </c>
      <c r="I10286" s="1" t="s">
        <v>41</v>
      </c>
      <c r="J10286">
        <v>500</v>
      </c>
    </row>
    <row r="10287" spans="1:10" hidden="1" x14ac:dyDescent="0.25">
      <c r="A10287" s="24" t="str">
        <f t="shared" si="162"/>
        <v>TCB10X32ARCELOR (BERTON SICARD)</v>
      </c>
      <c r="B10287" s="1" t="s">
        <v>2888</v>
      </c>
      <c r="C10287" s="1"/>
      <c r="D10287" s="1"/>
      <c r="E10287" s="1" t="s">
        <v>2889</v>
      </c>
      <c r="F10287" s="1" t="s">
        <v>32900</v>
      </c>
      <c r="G10287" s="1" t="s">
        <v>655</v>
      </c>
      <c r="H10287" t="s">
        <v>2888</v>
      </c>
      <c r="I10287" s="1" t="s">
        <v>41</v>
      </c>
      <c r="J10287">
        <v>100</v>
      </c>
    </row>
    <row r="10288" spans="1:10" hidden="1" x14ac:dyDescent="0.25">
      <c r="A10288" s="24" t="str">
        <f t="shared" si="162"/>
        <v>TCB10X38ARCELOR (BERTON SICARD)</v>
      </c>
      <c r="B10288" s="1" t="s">
        <v>2890</v>
      </c>
      <c r="C10288" s="1"/>
      <c r="D10288" s="1"/>
      <c r="E10288" s="1" t="s">
        <v>2891</v>
      </c>
      <c r="F10288" s="1" t="s">
        <v>32900</v>
      </c>
      <c r="G10288" s="1" t="s">
        <v>655</v>
      </c>
      <c r="H10288" t="s">
        <v>2890</v>
      </c>
      <c r="I10288" s="1" t="s">
        <v>41</v>
      </c>
      <c r="J10288">
        <v>100</v>
      </c>
    </row>
    <row r="10289" spans="1:10" hidden="1" x14ac:dyDescent="0.25">
      <c r="A10289" s="24" t="str">
        <f t="shared" si="162"/>
        <v>TCB10X51ARCELOR (BERTON SICARD)</v>
      </c>
      <c r="B10289" s="1" t="s">
        <v>2892</v>
      </c>
      <c r="C10289" s="1"/>
      <c r="D10289" s="1"/>
      <c r="E10289" s="1" t="s">
        <v>2893</v>
      </c>
      <c r="F10289" s="1" t="s">
        <v>32900</v>
      </c>
      <c r="G10289" s="1" t="s">
        <v>655</v>
      </c>
      <c r="H10289" t="s">
        <v>2892</v>
      </c>
      <c r="I10289" s="1" t="s">
        <v>41</v>
      </c>
      <c r="J10289">
        <v>100</v>
      </c>
    </row>
    <row r="10290" spans="1:10" hidden="1" x14ac:dyDescent="0.25">
      <c r="A10290" s="24" t="str">
        <f t="shared" si="162"/>
        <v>TCB12X16ARCELOR (BERTON SICARD)</v>
      </c>
      <c r="B10290" s="1" t="s">
        <v>2896</v>
      </c>
      <c r="C10290" s="1"/>
      <c r="D10290" s="1"/>
      <c r="E10290" s="1" t="s">
        <v>2897</v>
      </c>
      <c r="F10290" s="1" t="s">
        <v>32900</v>
      </c>
      <c r="G10290" s="1" t="s">
        <v>655</v>
      </c>
      <c r="H10290" t="s">
        <v>2896</v>
      </c>
      <c r="I10290" s="1" t="s">
        <v>41</v>
      </c>
      <c r="J10290">
        <v>100</v>
      </c>
    </row>
    <row r="10291" spans="1:10" hidden="1" x14ac:dyDescent="0.25">
      <c r="A10291" s="24" t="str">
        <f t="shared" si="162"/>
        <v>TCB12X25ARCELOR (BERTON SICARD)</v>
      </c>
      <c r="B10291" s="1" t="s">
        <v>2898</v>
      </c>
      <c r="C10291" s="1"/>
      <c r="D10291" s="1"/>
      <c r="E10291" s="1" t="s">
        <v>2899</v>
      </c>
      <c r="F10291" s="1" t="s">
        <v>32900</v>
      </c>
      <c r="G10291" s="1" t="s">
        <v>655</v>
      </c>
      <c r="H10291" t="s">
        <v>2898</v>
      </c>
      <c r="I10291" s="1" t="s">
        <v>41</v>
      </c>
      <c r="J10291">
        <v>100</v>
      </c>
    </row>
    <row r="10292" spans="1:10" hidden="1" x14ac:dyDescent="0.25">
      <c r="A10292" s="24" t="str">
        <f t="shared" si="162"/>
        <v>TCB12X32ARCELOR (BERTON SICARD)</v>
      </c>
      <c r="B10292" s="1" t="s">
        <v>2900</v>
      </c>
      <c r="C10292" s="1"/>
      <c r="D10292" s="1"/>
      <c r="E10292" s="1" t="s">
        <v>2901</v>
      </c>
      <c r="F10292" s="1" t="s">
        <v>32900</v>
      </c>
      <c r="G10292" s="1" t="s">
        <v>655</v>
      </c>
      <c r="H10292" t="s">
        <v>2900</v>
      </c>
      <c r="I10292" s="1" t="s">
        <v>41</v>
      </c>
      <c r="J10292">
        <v>100</v>
      </c>
    </row>
    <row r="10293" spans="1:10" hidden="1" x14ac:dyDescent="0.25">
      <c r="A10293" s="24" t="str">
        <f t="shared" si="162"/>
        <v>TCB12X38ARCELOR (BERTON SICARD)</v>
      </c>
      <c r="B10293" s="1" t="s">
        <v>2902</v>
      </c>
      <c r="C10293" s="1"/>
      <c r="D10293" s="1"/>
      <c r="E10293" s="1" t="s">
        <v>2903</v>
      </c>
      <c r="F10293" s="1" t="s">
        <v>32900</v>
      </c>
      <c r="G10293" s="1" t="s">
        <v>655</v>
      </c>
      <c r="H10293" t="s">
        <v>2902</v>
      </c>
      <c r="I10293" s="1" t="s">
        <v>41</v>
      </c>
      <c r="J10293">
        <v>100</v>
      </c>
    </row>
    <row r="10294" spans="1:10" hidden="1" x14ac:dyDescent="0.25">
      <c r="A10294" s="24" t="str">
        <f t="shared" si="162"/>
        <v>TCB4X16ARCELOR (BERTON SICARD)</v>
      </c>
      <c r="B10294" s="1" t="s">
        <v>2904</v>
      </c>
      <c r="C10294" s="1"/>
      <c r="D10294" s="1"/>
      <c r="E10294" s="1" t="s">
        <v>2905</v>
      </c>
      <c r="F10294" s="1" t="s">
        <v>32900</v>
      </c>
      <c r="G10294" s="1" t="s">
        <v>655</v>
      </c>
      <c r="H10294" t="s">
        <v>2904</v>
      </c>
      <c r="I10294" s="1" t="s">
        <v>41</v>
      </c>
      <c r="J10294">
        <v>100</v>
      </c>
    </row>
    <row r="10295" spans="1:10" hidden="1" x14ac:dyDescent="0.25">
      <c r="A10295" s="24" t="str">
        <f t="shared" si="162"/>
        <v>TCB4X25ARCELOR (BERTON SICARD)</v>
      </c>
      <c r="B10295" s="1" t="s">
        <v>2906</v>
      </c>
      <c r="C10295" s="1"/>
      <c r="D10295" s="1"/>
      <c r="E10295" s="1" t="s">
        <v>2907</v>
      </c>
      <c r="F10295" s="1" t="s">
        <v>32900</v>
      </c>
      <c r="G10295" s="1" t="s">
        <v>655</v>
      </c>
      <c r="H10295" t="s">
        <v>2906</v>
      </c>
      <c r="I10295" s="1" t="s">
        <v>41</v>
      </c>
      <c r="J10295">
        <v>100</v>
      </c>
    </row>
    <row r="10296" spans="1:10" hidden="1" x14ac:dyDescent="0.25">
      <c r="A10296" s="24" t="str">
        <f t="shared" si="162"/>
        <v>TCB4X6.5ARCELOR (BERTON SICARD)</v>
      </c>
      <c r="B10296" s="1" t="s">
        <v>2908</v>
      </c>
      <c r="C10296" s="1"/>
      <c r="D10296" s="1"/>
      <c r="E10296" s="1" t="s">
        <v>2909</v>
      </c>
      <c r="F10296" s="1" t="s">
        <v>32900</v>
      </c>
      <c r="G10296" s="1" t="s">
        <v>655</v>
      </c>
      <c r="H10296" t="s">
        <v>2908</v>
      </c>
      <c r="I10296" s="1" t="s">
        <v>41</v>
      </c>
      <c r="J10296">
        <v>100</v>
      </c>
    </row>
    <row r="10297" spans="1:10" hidden="1" x14ac:dyDescent="0.25">
      <c r="A10297" s="24" t="str">
        <f t="shared" si="162"/>
        <v>TCB7X13ARCELOR (BERTON SICARD)</v>
      </c>
      <c r="B10297" s="1" t="s">
        <v>2910</v>
      </c>
      <c r="C10297" s="1"/>
      <c r="D10297" s="1"/>
      <c r="E10297" s="1" t="s">
        <v>2911</v>
      </c>
      <c r="F10297" s="1" t="s">
        <v>32900</v>
      </c>
      <c r="G10297" s="1" t="s">
        <v>655</v>
      </c>
      <c r="H10297" t="s">
        <v>2910</v>
      </c>
      <c r="I10297" s="1" t="s">
        <v>41</v>
      </c>
      <c r="J10297">
        <v>100</v>
      </c>
    </row>
    <row r="10298" spans="1:10" hidden="1" x14ac:dyDescent="0.25">
      <c r="A10298" s="24" t="str">
        <f t="shared" si="162"/>
        <v>TCB7X16ARCELOR (BERTON SICARD)</v>
      </c>
      <c r="B10298" s="1" t="s">
        <v>2912</v>
      </c>
      <c r="C10298" s="1"/>
      <c r="D10298" s="1"/>
      <c r="E10298" s="1" t="s">
        <v>2913</v>
      </c>
      <c r="F10298" s="1" t="s">
        <v>32900</v>
      </c>
      <c r="G10298" s="1" t="s">
        <v>655</v>
      </c>
      <c r="H10298" t="s">
        <v>2912</v>
      </c>
      <c r="I10298" s="1" t="s">
        <v>41</v>
      </c>
      <c r="J10298">
        <v>100</v>
      </c>
    </row>
    <row r="10299" spans="1:10" hidden="1" x14ac:dyDescent="0.25">
      <c r="A10299" s="24" t="str">
        <f t="shared" si="162"/>
        <v>TCB7X19ARCELOR (BERTON SICARD)</v>
      </c>
      <c r="B10299" s="1" t="s">
        <v>2914</v>
      </c>
      <c r="C10299" s="1"/>
      <c r="D10299" s="1"/>
      <c r="E10299" s="1" t="s">
        <v>2915</v>
      </c>
      <c r="F10299" s="1" t="s">
        <v>32900</v>
      </c>
      <c r="G10299" s="1" t="s">
        <v>655</v>
      </c>
      <c r="H10299" t="s">
        <v>2914</v>
      </c>
      <c r="I10299" s="1" t="s">
        <v>41</v>
      </c>
      <c r="J10299">
        <v>100</v>
      </c>
    </row>
    <row r="10300" spans="1:10" hidden="1" x14ac:dyDescent="0.25">
      <c r="A10300" s="24" t="str">
        <f t="shared" si="162"/>
        <v>TCB7X25ARCELOR (BERTON SICARD)</v>
      </c>
      <c r="B10300" s="1" t="s">
        <v>2916</v>
      </c>
      <c r="C10300" s="1"/>
      <c r="D10300" s="1"/>
      <c r="E10300" s="1" t="s">
        <v>2917</v>
      </c>
      <c r="F10300" s="1" t="s">
        <v>32900</v>
      </c>
      <c r="G10300" s="1" t="s">
        <v>655</v>
      </c>
      <c r="H10300" t="s">
        <v>2916</v>
      </c>
      <c r="I10300" s="1" t="s">
        <v>41</v>
      </c>
      <c r="J10300">
        <v>100</v>
      </c>
    </row>
    <row r="10301" spans="1:10" hidden="1" x14ac:dyDescent="0.25">
      <c r="A10301" s="24" t="str">
        <f t="shared" si="162"/>
        <v>TCB7X38ARCELOR (BERTON SICARD)</v>
      </c>
      <c r="B10301" s="1" t="s">
        <v>2918</v>
      </c>
      <c r="C10301" s="1"/>
      <c r="D10301" s="1"/>
      <c r="E10301" s="1" t="s">
        <v>2919</v>
      </c>
      <c r="F10301" s="1" t="s">
        <v>32900</v>
      </c>
      <c r="G10301" s="1" t="s">
        <v>655</v>
      </c>
      <c r="H10301" t="s">
        <v>2918</v>
      </c>
      <c r="I10301" s="1" t="s">
        <v>41</v>
      </c>
      <c r="J10301">
        <v>100</v>
      </c>
    </row>
    <row r="10302" spans="1:10" hidden="1" x14ac:dyDescent="0.25">
      <c r="A10302" s="24" t="str">
        <f t="shared" si="162"/>
        <v>TCB7X9.5ARCELOR (BERTON SICARD)</v>
      </c>
      <c r="B10302" s="1" t="s">
        <v>2920</v>
      </c>
      <c r="C10302" s="1"/>
      <c r="D10302" s="1"/>
      <c r="E10302" s="1" t="s">
        <v>2921</v>
      </c>
      <c r="F10302" s="1" t="s">
        <v>32900</v>
      </c>
      <c r="G10302" s="1" t="s">
        <v>655</v>
      </c>
      <c r="H10302" t="s">
        <v>2920</v>
      </c>
      <c r="I10302" s="1" t="s">
        <v>41</v>
      </c>
      <c r="J10302">
        <v>100</v>
      </c>
    </row>
    <row r="10303" spans="1:10" hidden="1" x14ac:dyDescent="0.25">
      <c r="A10303" s="24" t="str">
        <f t="shared" si="162"/>
        <v>TFM5X16ARCELOR (BERTON SICARD)</v>
      </c>
      <c r="B10303" s="1" t="s">
        <v>2922</v>
      </c>
      <c r="C10303" s="1"/>
      <c r="D10303" s="1"/>
      <c r="E10303" s="1" t="s">
        <v>2923</v>
      </c>
      <c r="F10303" s="1" t="s">
        <v>32900</v>
      </c>
      <c r="G10303" s="1" t="s">
        <v>655</v>
      </c>
      <c r="H10303" t="s">
        <v>2922</v>
      </c>
      <c r="I10303" s="1" t="s">
        <v>41</v>
      </c>
      <c r="J10303">
        <v>100</v>
      </c>
    </row>
    <row r="10304" spans="1:10" hidden="1" x14ac:dyDescent="0.25">
      <c r="A10304" s="24" t="str">
        <f t="shared" si="162"/>
        <v>TF10X16ARCELOR (BERTON SICARD)</v>
      </c>
      <c r="B10304" s="1" t="s">
        <v>2924</v>
      </c>
      <c r="C10304" s="1"/>
      <c r="D10304" s="1"/>
      <c r="E10304" s="1" t="s">
        <v>2925</v>
      </c>
      <c r="F10304" s="1" t="s">
        <v>32900</v>
      </c>
      <c r="G10304" s="1" t="s">
        <v>655</v>
      </c>
      <c r="H10304" t="s">
        <v>2924</v>
      </c>
      <c r="I10304" s="1" t="s">
        <v>41</v>
      </c>
      <c r="J10304">
        <v>100</v>
      </c>
    </row>
    <row r="10305" spans="1:10" hidden="1" x14ac:dyDescent="0.25">
      <c r="A10305" s="24" t="str">
        <f t="shared" si="162"/>
        <v>TF10X38ARCELOR (BERTON SICARD)</v>
      </c>
      <c r="B10305" s="1" t="s">
        <v>2926</v>
      </c>
      <c r="C10305" s="1"/>
      <c r="D10305" s="1"/>
      <c r="E10305" s="1" t="s">
        <v>2927</v>
      </c>
      <c r="F10305" s="1" t="s">
        <v>32900</v>
      </c>
      <c r="G10305" s="1" t="s">
        <v>655</v>
      </c>
      <c r="H10305" t="s">
        <v>2926</v>
      </c>
      <c r="I10305" s="1" t="s">
        <v>41</v>
      </c>
      <c r="J10305">
        <v>100</v>
      </c>
    </row>
    <row r="10306" spans="1:10" hidden="1" x14ac:dyDescent="0.25">
      <c r="A10306" s="24" t="str">
        <f t="shared" si="162"/>
        <v>TF10X45ARCELOR (BERTON SICARD)</v>
      </c>
      <c r="B10306" s="1" t="s">
        <v>2928</v>
      </c>
      <c r="C10306" s="1"/>
      <c r="D10306" s="1"/>
      <c r="E10306" s="1" t="s">
        <v>2929</v>
      </c>
      <c r="F10306" s="1" t="s">
        <v>32900</v>
      </c>
      <c r="G10306" s="1" t="s">
        <v>655</v>
      </c>
      <c r="H10306" t="s">
        <v>2928</v>
      </c>
      <c r="I10306" s="1" t="s">
        <v>41</v>
      </c>
      <c r="J10306">
        <v>100</v>
      </c>
    </row>
    <row r="10307" spans="1:10" hidden="1" x14ac:dyDescent="0.25">
      <c r="A10307" s="24" t="str">
        <f t="shared" si="162"/>
        <v>TF12X25ARCELOR (BERTON SICARD)</v>
      </c>
      <c r="B10307" s="1" t="s">
        <v>2930</v>
      </c>
      <c r="C10307" s="1"/>
      <c r="D10307" s="1"/>
      <c r="E10307" s="1" t="s">
        <v>2931</v>
      </c>
      <c r="F10307" s="1" t="s">
        <v>32900</v>
      </c>
      <c r="G10307" s="1" t="s">
        <v>655</v>
      </c>
      <c r="H10307" t="s">
        <v>2930</v>
      </c>
      <c r="I10307" s="1" t="s">
        <v>41</v>
      </c>
      <c r="J10307">
        <v>100</v>
      </c>
    </row>
    <row r="10308" spans="1:10" hidden="1" x14ac:dyDescent="0.25">
      <c r="A10308" s="24" t="str">
        <f t="shared" si="162"/>
        <v>TF7X13ARCELOR (BERTON SICARD)</v>
      </c>
      <c r="B10308" s="1" t="s">
        <v>2932</v>
      </c>
      <c r="C10308" s="1"/>
      <c r="D10308" s="1"/>
      <c r="E10308" s="1" t="s">
        <v>2933</v>
      </c>
      <c r="F10308" s="1" t="s">
        <v>32900</v>
      </c>
      <c r="G10308" s="1" t="s">
        <v>655</v>
      </c>
      <c r="H10308" t="s">
        <v>2932</v>
      </c>
      <c r="I10308" s="1" t="s">
        <v>41</v>
      </c>
      <c r="J10308">
        <v>100</v>
      </c>
    </row>
    <row r="10309" spans="1:10" hidden="1" x14ac:dyDescent="0.25">
      <c r="A10309" s="24" t="str">
        <f t="shared" si="162"/>
        <v>TF7X19ARCELOR (BERTON SICARD)</v>
      </c>
      <c r="B10309" s="1" t="s">
        <v>2934</v>
      </c>
      <c r="C10309" s="1"/>
      <c r="D10309" s="1"/>
      <c r="E10309" s="1" t="s">
        <v>2935</v>
      </c>
      <c r="F10309" s="1" t="s">
        <v>32900</v>
      </c>
      <c r="G10309" s="1" t="s">
        <v>655</v>
      </c>
      <c r="H10309" t="s">
        <v>2934</v>
      </c>
      <c r="I10309" s="1" t="s">
        <v>41</v>
      </c>
      <c r="J10309">
        <v>100</v>
      </c>
    </row>
    <row r="10310" spans="1:10" hidden="1" x14ac:dyDescent="0.25">
      <c r="A10310" s="24" t="str">
        <f t="shared" si="162"/>
        <v>TF7X32ARCELOR (BERTON SICARD)</v>
      </c>
      <c r="B10310" s="1" t="s">
        <v>2936</v>
      </c>
      <c r="C10310" s="1"/>
      <c r="D10310" s="1"/>
      <c r="E10310" s="1" t="s">
        <v>2937</v>
      </c>
      <c r="F10310" s="1" t="s">
        <v>32900</v>
      </c>
      <c r="G10310" s="1" t="s">
        <v>655</v>
      </c>
      <c r="H10310" t="s">
        <v>2936</v>
      </c>
      <c r="I10310" s="1" t="s">
        <v>41</v>
      </c>
      <c r="J10310">
        <v>100</v>
      </c>
    </row>
    <row r="10311" spans="1:10" hidden="1" x14ac:dyDescent="0.25">
      <c r="A10311" s="24" t="str">
        <f t="shared" si="162"/>
        <v>THM6X16ARCELOR (BERTON SICARD)</v>
      </c>
      <c r="B10311" s="1" t="s">
        <v>2938</v>
      </c>
      <c r="C10311" s="1"/>
      <c r="D10311" s="1"/>
      <c r="E10311" s="1" t="s">
        <v>2939</v>
      </c>
      <c r="F10311" s="1" t="s">
        <v>32900</v>
      </c>
      <c r="G10311" s="1" t="s">
        <v>655</v>
      </c>
      <c r="H10311" t="s">
        <v>2938</v>
      </c>
      <c r="I10311" s="1" t="s">
        <v>41</v>
      </c>
      <c r="J10311">
        <v>100</v>
      </c>
    </row>
    <row r="10312" spans="1:10" hidden="1" x14ac:dyDescent="0.25">
      <c r="A10312" s="24" t="str">
        <f t="shared" si="162"/>
        <v>THM8X20ARCELOR (BERTON SICARD)</v>
      </c>
      <c r="B10312" s="1" t="s">
        <v>2940</v>
      </c>
      <c r="C10312" s="1"/>
      <c r="D10312" s="1"/>
      <c r="E10312" s="1" t="s">
        <v>2941</v>
      </c>
      <c r="F10312" s="1" t="s">
        <v>32900</v>
      </c>
      <c r="G10312" s="1" t="s">
        <v>655</v>
      </c>
      <c r="H10312" t="s">
        <v>2940</v>
      </c>
      <c r="I10312" s="1" t="s">
        <v>41</v>
      </c>
      <c r="J10312">
        <v>50</v>
      </c>
    </row>
    <row r="10313" spans="1:10" hidden="1" x14ac:dyDescent="0.25">
      <c r="A10313" s="24" t="str">
        <f t="shared" si="162"/>
        <v>440ARCELOR (BERTON SICARD)</v>
      </c>
      <c r="B10313" s="1">
        <v>440</v>
      </c>
      <c r="C10313" s="1"/>
      <c r="D10313" s="1"/>
      <c r="E10313" s="1" t="s">
        <v>2974</v>
      </c>
      <c r="F10313" s="1" t="s">
        <v>32900</v>
      </c>
      <c r="G10313" s="1" t="s">
        <v>655</v>
      </c>
      <c r="H10313">
        <v>440</v>
      </c>
      <c r="I10313" s="1" t="s">
        <v>41</v>
      </c>
      <c r="J10313">
        <v>1</v>
      </c>
    </row>
    <row r="10314" spans="1:10" hidden="1" x14ac:dyDescent="0.25">
      <c r="A10314" s="24" t="str">
        <f t="shared" si="162"/>
        <v>446ARCELOR (BERTON SICARD)</v>
      </c>
      <c r="B10314" s="1">
        <v>446</v>
      </c>
      <c r="C10314" s="1"/>
      <c r="D10314" s="1"/>
      <c r="E10314" s="1" t="s">
        <v>2977</v>
      </c>
      <c r="F10314" s="1" t="s">
        <v>32900</v>
      </c>
      <c r="G10314" s="1" t="s">
        <v>655</v>
      </c>
      <c r="H10314">
        <v>446</v>
      </c>
      <c r="I10314" s="1" t="s">
        <v>41</v>
      </c>
      <c r="J10314">
        <v>1</v>
      </c>
    </row>
    <row r="10315" spans="1:10" hidden="1" x14ac:dyDescent="0.25">
      <c r="A10315" s="24" t="str">
        <f t="shared" si="162"/>
        <v>470K2ARCELOR (BERTON SICARD)</v>
      </c>
      <c r="B10315" s="1" t="s">
        <v>2980</v>
      </c>
      <c r="C10315" s="1"/>
      <c r="D10315" s="1"/>
      <c r="E10315" s="1" t="s">
        <v>2981</v>
      </c>
      <c r="F10315" s="1" t="s">
        <v>32900</v>
      </c>
      <c r="G10315" s="1" t="s">
        <v>655</v>
      </c>
      <c r="H10315" t="s">
        <v>2980</v>
      </c>
      <c r="I10315" s="1" t="s">
        <v>41</v>
      </c>
      <c r="J10315">
        <v>1</v>
      </c>
    </row>
    <row r="10316" spans="1:10" hidden="1" x14ac:dyDescent="0.25">
      <c r="A10316" s="24" t="str">
        <f t="shared" ref="A10316:A10379" si="163">B10316&amp;F10316</f>
        <v>473K2ARCELOR (BERTON SICARD)</v>
      </c>
      <c r="B10316" s="1" t="s">
        <v>2984</v>
      </c>
      <c r="C10316" s="1"/>
      <c r="D10316" s="1"/>
      <c r="E10316" s="1" t="s">
        <v>2985</v>
      </c>
      <c r="F10316" s="1" t="s">
        <v>32900</v>
      </c>
      <c r="G10316" s="1" t="s">
        <v>655</v>
      </c>
      <c r="H10316" t="s">
        <v>2984</v>
      </c>
      <c r="I10316" s="1" t="s">
        <v>41</v>
      </c>
      <c r="J10316">
        <v>1</v>
      </c>
    </row>
    <row r="10317" spans="1:10" hidden="1" x14ac:dyDescent="0.25">
      <c r="A10317" s="24" t="str">
        <f t="shared" si="163"/>
        <v>512ARCELOR (BERTON SICARD)</v>
      </c>
      <c r="B10317" s="1">
        <v>512</v>
      </c>
      <c r="C10317" s="1"/>
      <c r="D10317" s="1"/>
      <c r="E10317" s="1" t="s">
        <v>2988</v>
      </c>
      <c r="F10317" s="1" t="s">
        <v>32900</v>
      </c>
      <c r="G10317" s="1" t="s">
        <v>655</v>
      </c>
      <c r="H10317">
        <v>512</v>
      </c>
      <c r="I10317" s="1" t="s">
        <v>41</v>
      </c>
      <c r="J10317">
        <v>1</v>
      </c>
    </row>
    <row r="10318" spans="1:10" hidden="1" x14ac:dyDescent="0.25">
      <c r="A10318" s="24" t="str">
        <f t="shared" si="163"/>
        <v>570PARCELOR (BERTON SICARD)</v>
      </c>
      <c r="B10318" s="1" t="s">
        <v>3002</v>
      </c>
      <c r="C10318" s="1"/>
      <c r="D10318" s="1"/>
      <c r="E10318" s="1" t="s">
        <v>3003</v>
      </c>
      <c r="F10318" s="1" t="s">
        <v>32900</v>
      </c>
      <c r="G10318" s="1" t="s">
        <v>655</v>
      </c>
      <c r="H10318" t="s">
        <v>3002</v>
      </c>
      <c r="I10318" s="1" t="s">
        <v>41</v>
      </c>
      <c r="J10318">
        <v>1</v>
      </c>
    </row>
    <row r="10319" spans="1:10" hidden="1" x14ac:dyDescent="0.25">
      <c r="A10319" s="24" t="str">
        <f t="shared" si="163"/>
        <v>596ARCELOR (BERTON SICARD)</v>
      </c>
      <c r="B10319" s="1">
        <v>596</v>
      </c>
      <c r="C10319" s="1"/>
      <c r="D10319" s="1"/>
      <c r="E10319" s="1" t="s">
        <v>3007</v>
      </c>
      <c r="F10319" s="1" t="s">
        <v>32900</v>
      </c>
      <c r="G10319" s="1" t="s">
        <v>655</v>
      </c>
      <c r="H10319">
        <v>596</v>
      </c>
      <c r="I10319" s="1" t="s">
        <v>41</v>
      </c>
      <c r="J10319">
        <v>1</v>
      </c>
    </row>
    <row r="10320" spans="1:10" hidden="1" x14ac:dyDescent="0.25">
      <c r="A10320" s="24" t="str">
        <f t="shared" si="163"/>
        <v>663-2ARCELOR (BERTON SICARD)</v>
      </c>
      <c r="B10320" s="1" t="s">
        <v>3020</v>
      </c>
      <c r="C10320" s="1"/>
      <c r="D10320" s="1"/>
      <c r="E10320" s="1" t="s">
        <v>3021</v>
      </c>
      <c r="F10320" s="1" t="s">
        <v>32900</v>
      </c>
      <c r="G10320" s="1" t="s">
        <v>655</v>
      </c>
      <c r="H10320" t="s">
        <v>3020</v>
      </c>
      <c r="I10320" s="1" t="s">
        <v>41</v>
      </c>
      <c r="J10320">
        <v>10</v>
      </c>
    </row>
    <row r="10321" spans="1:10" hidden="1" x14ac:dyDescent="0.25">
      <c r="A10321" s="24" t="str">
        <f t="shared" si="163"/>
        <v>670ARCELOR (BERTON SICARD)</v>
      </c>
      <c r="B10321" s="1">
        <v>670</v>
      </c>
      <c r="C10321" s="1"/>
      <c r="D10321" s="1"/>
      <c r="E10321" s="1" t="s">
        <v>3022</v>
      </c>
      <c r="F10321" s="1" t="s">
        <v>32900</v>
      </c>
      <c r="G10321" s="1" t="s">
        <v>655</v>
      </c>
      <c r="H10321">
        <v>670</v>
      </c>
      <c r="I10321" s="1" t="s">
        <v>41</v>
      </c>
      <c r="J10321">
        <v>1</v>
      </c>
    </row>
    <row r="10322" spans="1:10" hidden="1" x14ac:dyDescent="0.25">
      <c r="A10322" s="24" t="str">
        <f t="shared" si="163"/>
        <v>693ARCELOR (BERTON SICARD)</v>
      </c>
      <c r="B10322" s="1">
        <v>693</v>
      </c>
      <c r="C10322" s="1"/>
      <c r="D10322" s="1"/>
      <c r="E10322" s="1" t="s">
        <v>3031</v>
      </c>
      <c r="F10322" s="1" t="s">
        <v>32900</v>
      </c>
      <c r="G10322" s="1" t="s">
        <v>655</v>
      </c>
      <c r="H10322">
        <v>693</v>
      </c>
      <c r="I10322" s="1" t="s">
        <v>41</v>
      </c>
      <c r="J10322">
        <v>1</v>
      </c>
    </row>
    <row r="10323" spans="1:10" hidden="1" x14ac:dyDescent="0.25">
      <c r="A10323" s="24" t="str">
        <f t="shared" si="163"/>
        <v>1207ARCELOR (BERTON SICARD)</v>
      </c>
      <c r="B10323" s="1">
        <v>1207</v>
      </c>
      <c r="C10323" s="1"/>
      <c r="D10323" s="1"/>
      <c r="E10323" s="1" t="s">
        <v>3054</v>
      </c>
      <c r="F10323" s="1" t="s">
        <v>32900</v>
      </c>
      <c r="G10323" s="1" t="s">
        <v>655</v>
      </c>
      <c r="H10323">
        <v>1207</v>
      </c>
      <c r="I10323" s="1" t="s">
        <v>41</v>
      </c>
      <c r="J10323">
        <v>4</v>
      </c>
    </row>
    <row r="10324" spans="1:10" hidden="1" x14ac:dyDescent="0.25">
      <c r="A10324" s="24" t="str">
        <f t="shared" si="163"/>
        <v>1208ARCELOR (BERTON SICARD)</v>
      </c>
      <c r="B10324" s="1">
        <v>1208</v>
      </c>
      <c r="C10324" s="1"/>
      <c r="D10324" s="1"/>
      <c r="E10324" s="1" t="s">
        <v>3055</v>
      </c>
      <c r="F10324" s="1" t="s">
        <v>32900</v>
      </c>
      <c r="G10324" s="1" t="s">
        <v>655</v>
      </c>
      <c r="H10324">
        <v>1208</v>
      </c>
      <c r="I10324" s="1" t="s">
        <v>41</v>
      </c>
      <c r="J10324">
        <v>2</v>
      </c>
    </row>
    <row r="10325" spans="1:10" hidden="1" x14ac:dyDescent="0.25">
      <c r="A10325" s="24" t="str">
        <f t="shared" si="163"/>
        <v>1209ARCELOR (BERTON SICARD)</v>
      </c>
      <c r="B10325" s="1">
        <v>1209</v>
      </c>
      <c r="C10325" s="1"/>
      <c r="D10325" s="1"/>
      <c r="E10325" s="1" t="s">
        <v>3056</v>
      </c>
      <c r="F10325" s="1" t="s">
        <v>32900</v>
      </c>
      <c r="G10325" s="1" t="s">
        <v>655</v>
      </c>
      <c r="H10325">
        <v>1209</v>
      </c>
      <c r="I10325" s="1" t="s">
        <v>41</v>
      </c>
      <c r="J10325">
        <v>2</v>
      </c>
    </row>
    <row r="10326" spans="1:10" hidden="1" x14ac:dyDescent="0.25">
      <c r="A10326" s="24" t="str">
        <f t="shared" si="163"/>
        <v>1213ARCELOR (BERTON SICARD)</v>
      </c>
      <c r="B10326" s="1">
        <v>1213</v>
      </c>
      <c r="C10326" s="1"/>
      <c r="D10326" s="1"/>
      <c r="E10326" s="1" t="s">
        <v>3057</v>
      </c>
      <c r="F10326" s="1" t="s">
        <v>32900</v>
      </c>
      <c r="G10326" s="1" t="s">
        <v>655</v>
      </c>
      <c r="H10326">
        <v>1213</v>
      </c>
      <c r="I10326" s="1" t="s">
        <v>41</v>
      </c>
      <c r="J10326">
        <v>4</v>
      </c>
    </row>
    <row r="10327" spans="1:10" hidden="1" x14ac:dyDescent="0.25">
      <c r="A10327" s="24" t="str">
        <f t="shared" si="163"/>
        <v>1214ARCELOR (BERTON SICARD)</v>
      </c>
      <c r="B10327" s="1">
        <v>1214</v>
      </c>
      <c r="C10327" s="1"/>
      <c r="D10327" s="1"/>
      <c r="E10327" s="1" t="s">
        <v>3058</v>
      </c>
      <c r="F10327" s="1" t="s">
        <v>32900</v>
      </c>
      <c r="G10327" s="1" t="s">
        <v>655</v>
      </c>
      <c r="H10327">
        <v>1214</v>
      </c>
      <c r="I10327" s="1" t="s">
        <v>41</v>
      </c>
      <c r="J10327">
        <v>2</v>
      </c>
    </row>
    <row r="10328" spans="1:10" hidden="1" x14ac:dyDescent="0.25">
      <c r="A10328" s="24" t="str">
        <f t="shared" si="163"/>
        <v>1215ARCELOR (BERTON SICARD)</v>
      </c>
      <c r="B10328" s="1">
        <v>1215</v>
      </c>
      <c r="C10328" s="1"/>
      <c r="D10328" s="1"/>
      <c r="E10328" s="1" t="s">
        <v>3059</v>
      </c>
      <c r="F10328" s="1" t="s">
        <v>32900</v>
      </c>
      <c r="G10328" s="1" t="s">
        <v>655</v>
      </c>
      <c r="H10328">
        <v>1215</v>
      </c>
      <c r="I10328" s="1" t="s">
        <v>41</v>
      </c>
      <c r="J10328">
        <v>2</v>
      </c>
    </row>
    <row r="10329" spans="1:10" hidden="1" x14ac:dyDescent="0.25">
      <c r="A10329" s="24" t="str">
        <f t="shared" si="163"/>
        <v>1280ARCELOR (BERTON SICARD)</v>
      </c>
      <c r="B10329" s="1">
        <v>1280</v>
      </c>
      <c r="C10329" s="1"/>
      <c r="D10329" s="1"/>
      <c r="E10329" s="1" t="s">
        <v>3062</v>
      </c>
      <c r="F10329" s="1" t="s">
        <v>32900</v>
      </c>
      <c r="G10329" s="1" t="s">
        <v>655</v>
      </c>
      <c r="H10329">
        <v>1280</v>
      </c>
      <c r="I10329" s="1" t="s">
        <v>41</v>
      </c>
      <c r="J10329">
        <v>10</v>
      </c>
    </row>
    <row r="10330" spans="1:10" hidden="1" x14ac:dyDescent="0.25">
      <c r="A10330" s="24" t="str">
        <f t="shared" si="163"/>
        <v>1636ARCELOR (BERTON SICARD)</v>
      </c>
      <c r="B10330" s="1">
        <v>1636</v>
      </c>
      <c r="C10330" s="1"/>
      <c r="D10330" s="1"/>
      <c r="E10330" s="1" t="s">
        <v>3078</v>
      </c>
      <c r="F10330" s="1" t="s">
        <v>32900</v>
      </c>
      <c r="G10330" s="1" t="s">
        <v>655</v>
      </c>
      <c r="H10330">
        <v>1636</v>
      </c>
      <c r="I10330" s="1" t="s">
        <v>41</v>
      </c>
      <c r="J10330">
        <v>1</v>
      </c>
    </row>
    <row r="10331" spans="1:10" hidden="1" x14ac:dyDescent="0.25">
      <c r="A10331" s="24" t="str">
        <f t="shared" si="163"/>
        <v>1828ARCELOR (BERTON SICARD)</v>
      </c>
      <c r="B10331" s="1">
        <v>1828</v>
      </c>
      <c r="C10331" s="1"/>
      <c r="D10331" s="1"/>
      <c r="E10331" s="1" t="s">
        <v>3085</v>
      </c>
      <c r="F10331" s="1" t="s">
        <v>32900</v>
      </c>
      <c r="G10331" s="1" t="s">
        <v>655</v>
      </c>
      <c r="H10331">
        <v>1828</v>
      </c>
      <c r="I10331" s="1" t="s">
        <v>41</v>
      </c>
      <c r="J10331">
        <v>1</v>
      </c>
    </row>
    <row r="10332" spans="1:10" hidden="1" x14ac:dyDescent="0.25">
      <c r="A10332" s="24" t="str">
        <f t="shared" si="163"/>
        <v>1831ARCELOR (BERTON SICARD)</v>
      </c>
      <c r="B10332" s="1">
        <v>1831</v>
      </c>
      <c r="C10332" s="1"/>
      <c r="D10332" s="1"/>
      <c r="E10332" s="1" t="s">
        <v>3086</v>
      </c>
      <c r="F10332" s="1" t="s">
        <v>32900</v>
      </c>
      <c r="G10332" s="1" t="s">
        <v>655</v>
      </c>
      <c r="H10332">
        <v>1831</v>
      </c>
      <c r="I10332" s="1" t="s">
        <v>41</v>
      </c>
      <c r="J10332">
        <v>1</v>
      </c>
    </row>
    <row r="10333" spans="1:10" hidden="1" x14ac:dyDescent="0.25">
      <c r="A10333" s="24" t="str">
        <f t="shared" si="163"/>
        <v>1832ARCELOR (BERTON SICARD)</v>
      </c>
      <c r="B10333" s="1">
        <v>1832</v>
      </c>
      <c r="C10333" s="1"/>
      <c r="D10333" s="1"/>
      <c r="E10333" s="1" t="s">
        <v>3087</v>
      </c>
      <c r="F10333" s="1" t="s">
        <v>32900</v>
      </c>
      <c r="G10333" s="1" t="s">
        <v>655</v>
      </c>
      <c r="H10333">
        <v>1832</v>
      </c>
      <c r="I10333" s="1" t="s">
        <v>41</v>
      </c>
      <c r="J10333">
        <v>1</v>
      </c>
    </row>
    <row r="10334" spans="1:10" hidden="1" x14ac:dyDescent="0.25">
      <c r="A10334" s="24" t="str">
        <f t="shared" si="163"/>
        <v>1834NARCELOR (BERTON SICARD)</v>
      </c>
      <c r="B10334" s="1" t="s">
        <v>3088</v>
      </c>
      <c r="C10334" s="1"/>
      <c r="D10334" s="1"/>
      <c r="E10334" s="1" t="s">
        <v>3089</v>
      </c>
      <c r="F10334" s="1" t="s">
        <v>32900</v>
      </c>
      <c r="G10334" s="1" t="s">
        <v>655</v>
      </c>
      <c r="H10334" t="s">
        <v>3088</v>
      </c>
      <c r="I10334" s="1" t="s">
        <v>41</v>
      </c>
      <c r="J10334">
        <v>1</v>
      </c>
    </row>
    <row r="10335" spans="1:10" hidden="1" x14ac:dyDescent="0.25">
      <c r="A10335" s="24" t="str">
        <f t="shared" si="163"/>
        <v>1835ARCELOR (BERTON SICARD)</v>
      </c>
      <c r="B10335" s="1">
        <v>1835</v>
      </c>
      <c r="C10335" s="1"/>
      <c r="D10335" s="1"/>
      <c r="E10335" s="1" t="s">
        <v>3090</v>
      </c>
      <c r="F10335" s="1" t="s">
        <v>32900</v>
      </c>
      <c r="G10335" s="1" t="s">
        <v>655</v>
      </c>
      <c r="H10335">
        <v>1835</v>
      </c>
      <c r="I10335" s="1" t="s">
        <v>41</v>
      </c>
      <c r="J10335">
        <v>1</v>
      </c>
    </row>
    <row r="10336" spans="1:10" hidden="1" x14ac:dyDescent="0.25">
      <c r="A10336" s="24" t="str">
        <f t="shared" si="163"/>
        <v>5238ARCELOR (BERTON SICARD)</v>
      </c>
      <c r="B10336" s="1">
        <v>5238</v>
      </c>
      <c r="C10336" s="1"/>
      <c r="D10336" s="1"/>
      <c r="E10336" s="1" t="s">
        <v>3112</v>
      </c>
      <c r="F10336" s="1" t="s">
        <v>32900</v>
      </c>
      <c r="G10336" s="1" t="s">
        <v>655</v>
      </c>
      <c r="H10336">
        <v>5238</v>
      </c>
      <c r="I10336" s="1" t="s">
        <v>41</v>
      </c>
      <c r="J10336">
        <v>100</v>
      </c>
    </row>
    <row r="10337" spans="1:10" hidden="1" x14ac:dyDescent="0.25">
      <c r="A10337" s="24" t="str">
        <f t="shared" si="163"/>
        <v>5291ARCELOR (BERTON SICARD)</v>
      </c>
      <c r="B10337" s="1">
        <v>5291</v>
      </c>
      <c r="C10337" s="1"/>
      <c r="D10337" s="1"/>
      <c r="E10337" s="1" t="s">
        <v>3133</v>
      </c>
      <c r="F10337" s="1" t="s">
        <v>32900</v>
      </c>
      <c r="G10337" s="1" t="s">
        <v>655</v>
      </c>
      <c r="H10337">
        <v>5291</v>
      </c>
      <c r="I10337" s="1" t="s">
        <v>41</v>
      </c>
      <c r="J10337">
        <v>8</v>
      </c>
    </row>
    <row r="10338" spans="1:10" hidden="1" x14ac:dyDescent="0.25">
      <c r="A10338" s="24" t="str">
        <f t="shared" si="163"/>
        <v>5292ARCELOR (BERTON SICARD)</v>
      </c>
      <c r="B10338" s="1">
        <v>5292</v>
      </c>
      <c r="C10338" s="1"/>
      <c r="D10338" s="1"/>
      <c r="E10338" s="1" t="s">
        <v>3134</v>
      </c>
      <c r="F10338" s="1" t="s">
        <v>32900</v>
      </c>
      <c r="G10338" s="1" t="s">
        <v>655</v>
      </c>
      <c r="H10338">
        <v>5292</v>
      </c>
      <c r="I10338" s="1" t="s">
        <v>41</v>
      </c>
      <c r="J10338">
        <v>8</v>
      </c>
    </row>
    <row r="10339" spans="1:10" hidden="1" x14ac:dyDescent="0.25">
      <c r="A10339" s="24" t="str">
        <f t="shared" si="163"/>
        <v>5293ARCELOR (BERTON SICARD)</v>
      </c>
      <c r="B10339" s="1">
        <v>5293</v>
      </c>
      <c r="C10339" s="1"/>
      <c r="D10339" s="1"/>
      <c r="E10339" s="1" t="s">
        <v>3135</v>
      </c>
      <c r="F10339" s="1" t="s">
        <v>32900</v>
      </c>
      <c r="G10339" s="1" t="s">
        <v>655</v>
      </c>
      <c r="H10339">
        <v>5293</v>
      </c>
      <c r="I10339" s="1" t="s">
        <v>41</v>
      </c>
      <c r="J10339">
        <v>8</v>
      </c>
    </row>
    <row r="10340" spans="1:10" hidden="1" x14ac:dyDescent="0.25">
      <c r="A10340" s="24" t="str">
        <f t="shared" si="163"/>
        <v>5294ARCELOR (BERTON SICARD)</v>
      </c>
      <c r="B10340" s="1">
        <v>5294</v>
      </c>
      <c r="C10340" s="1"/>
      <c r="D10340" s="1"/>
      <c r="E10340" s="1" t="s">
        <v>3136</v>
      </c>
      <c r="F10340" s="1" t="s">
        <v>32900</v>
      </c>
      <c r="G10340" s="1" t="s">
        <v>655</v>
      </c>
      <c r="H10340">
        <v>5294</v>
      </c>
      <c r="I10340" s="1" t="s">
        <v>41</v>
      </c>
      <c r="J10340">
        <v>8</v>
      </c>
    </row>
    <row r="10341" spans="1:10" hidden="1" x14ac:dyDescent="0.25">
      <c r="A10341" s="24" t="str">
        <f t="shared" si="163"/>
        <v>5295ARCELOR (BERTON SICARD)</v>
      </c>
      <c r="B10341" s="1">
        <v>5295</v>
      </c>
      <c r="C10341" s="1"/>
      <c r="D10341" s="1"/>
      <c r="E10341" s="1" t="s">
        <v>3137</v>
      </c>
      <c r="F10341" s="1" t="s">
        <v>32900</v>
      </c>
      <c r="G10341" s="1" t="s">
        <v>655</v>
      </c>
      <c r="H10341">
        <v>5295</v>
      </c>
      <c r="I10341" s="1" t="s">
        <v>41</v>
      </c>
      <c r="J10341">
        <v>8</v>
      </c>
    </row>
    <row r="10342" spans="1:10" hidden="1" x14ac:dyDescent="0.25">
      <c r="A10342" s="24" t="str">
        <f t="shared" si="163"/>
        <v>5296ARCELOR (BERTON SICARD)</v>
      </c>
      <c r="B10342" s="1">
        <v>5296</v>
      </c>
      <c r="C10342" s="1"/>
      <c r="D10342" s="1"/>
      <c r="E10342" s="1" t="s">
        <v>3138</v>
      </c>
      <c r="F10342" s="1" t="s">
        <v>32900</v>
      </c>
      <c r="G10342" s="1" t="s">
        <v>655</v>
      </c>
      <c r="H10342">
        <v>5296</v>
      </c>
      <c r="I10342" s="1" t="s">
        <v>41</v>
      </c>
      <c r="J10342">
        <v>8</v>
      </c>
    </row>
    <row r="10343" spans="1:10" hidden="1" x14ac:dyDescent="0.25">
      <c r="A10343" s="24" t="str">
        <f t="shared" si="163"/>
        <v>5310ARCELOR (BERTON SICARD)</v>
      </c>
      <c r="B10343" s="1">
        <v>5310</v>
      </c>
      <c r="C10343" s="1"/>
      <c r="D10343" s="1"/>
      <c r="E10343" s="1" t="s">
        <v>3147</v>
      </c>
      <c r="F10343" s="1" t="s">
        <v>32900</v>
      </c>
      <c r="G10343" s="1" t="s">
        <v>655</v>
      </c>
      <c r="H10343">
        <v>5310</v>
      </c>
      <c r="I10343" s="1" t="s">
        <v>41</v>
      </c>
      <c r="J10343">
        <v>8</v>
      </c>
    </row>
    <row r="10344" spans="1:10" hidden="1" x14ac:dyDescent="0.25">
      <c r="A10344" s="24" t="str">
        <f t="shared" si="163"/>
        <v>5311ARCELOR (BERTON SICARD)</v>
      </c>
      <c r="B10344" s="1">
        <v>5311</v>
      </c>
      <c r="C10344" s="1"/>
      <c r="D10344" s="1"/>
      <c r="E10344" s="1" t="s">
        <v>3148</v>
      </c>
      <c r="F10344" s="1" t="s">
        <v>32900</v>
      </c>
      <c r="G10344" s="1" t="s">
        <v>655</v>
      </c>
      <c r="H10344">
        <v>5311</v>
      </c>
      <c r="I10344" s="1" t="s">
        <v>41</v>
      </c>
      <c r="J10344">
        <v>8</v>
      </c>
    </row>
    <row r="10345" spans="1:10" hidden="1" x14ac:dyDescent="0.25">
      <c r="A10345" s="24" t="str">
        <f t="shared" si="163"/>
        <v>5322ARCELOR (BERTON SICARD)</v>
      </c>
      <c r="B10345" s="1">
        <v>5322</v>
      </c>
      <c r="C10345" s="1"/>
      <c r="D10345" s="1"/>
      <c r="E10345" s="1" t="s">
        <v>3156</v>
      </c>
      <c r="F10345" s="1" t="s">
        <v>32900</v>
      </c>
      <c r="G10345" s="1" t="s">
        <v>655</v>
      </c>
      <c r="H10345">
        <v>5322</v>
      </c>
      <c r="I10345" s="1" t="s">
        <v>41</v>
      </c>
      <c r="J10345">
        <v>8</v>
      </c>
    </row>
    <row r="10346" spans="1:10" hidden="1" x14ac:dyDescent="0.25">
      <c r="A10346" s="24" t="str">
        <f t="shared" si="163"/>
        <v>5323ARCELOR (BERTON SICARD)</v>
      </c>
      <c r="B10346" s="1">
        <v>5323</v>
      </c>
      <c r="C10346" s="1"/>
      <c r="D10346" s="1"/>
      <c r="E10346" s="1" t="s">
        <v>3157</v>
      </c>
      <c r="F10346" s="1" t="s">
        <v>32900</v>
      </c>
      <c r="G10346" s="1" t="s">
        <v>655</v>
      </c>
      <c r="H10346">
        <v>5323</v>
      </c>
      <c r="I10346" s="1" t="s">
        <v>41</v>
      </c>
      <c r="J10346">
        <v>8</v>
      </c>
    </row>
    <row r="10347" spans="1:10" hidden="1" x14ac:dyDescent="0.25">
      <c r="A10347" s="24" t="str">
        <f t="shared" si="163"/>
        <v>5324ARCELOR (BERTON SICARD)</v>
      </c>
      <c r="B10347" s="1">
        <v>5324</v>
      </c>
      <c r="C10347" s="1"/>
      <c r="D10347" s="1"/>
      <c r="E10347" s="1" t="s">
        <v>3158</v>
      </c>
      <c r="F10347" s="1" t="s">
        <v>32900</v>
      </c>
      <c r="G10347" s="1" t="s">
        <v>655</v>
      </c>
      <c r="H10347">
        <v>5324</v>
      </c>
      <c r="I10347" s="1" t="s">
        <v>41</v>
      </c>
      <c r="J10347">
        <v>2</v>
      </c>
    </row>
    <row r="10348" spans="1:10" hidden="1" x14ac:dyDescent="0.25">
      <c r="A10348" s="24" t="str">
        <f t="shared" si="163"/>
        <v>5325ARCELOR (BERTON SICARD)</v>
      </c>
      <c r="B10348" s="1">
        <v>5325</v>
      </c>
      <c r="C10348" s="1"/>
      <c r="D10348" s="1"/>
      <c r="E10348" s="1" t="s">
        <v>3159</v>
      </c>
      <c r="F10348" s="1" t="s">
        <v>32900</v>
      </c>
      <c r="G10348" s="1" t="s">
        <v>655</v>
      </c>
      <c r="H10348">
        <v>5325</v>
      </c>
      <c r="I10348" s="1" t="s">
        <v>41</v>
      </c>
      <c r="J10348">
        <v>2</v>
      </c>
    </row>
    <row r="10349" spans="1:10" hidden="1" x14ac:dyDescent="0.25">
      <c r="A10349" s="24" t="str">
        <f t="shared" si="163"/>
        <v>5326ARCELOR (BERTON SICARD)</v>
      </c>
      <c r="B10349" s="1">
        <v>5326</v>
      </c>
      <c r="C10349" s="1"/>
      <c r="D10349" s="1"/>
      <c r="E10349" s="1" t="s">
        <v>3160</v>
      </c>
      <c r="F10349" s="1" t="s">
        <v>32900</v>
      </c>
      <c r="G10349" s="1" t="s">
        <v>655</v>
      </c>
      <c r="H10349">
        <v>5326</v>
      </c>
      <c r="I10349" s="1" t="s">
        <v>41</v>
      </c>
      <c r="J10349">
        <v>4</v>
      </c>
    </row>
    <row r="10350" spans="1:10" hidden="1" x14ac:dyDescent="0.25">
      <c r="A10350" s="24" t="str">
        <f t="shared" si="163"/>
        <v>5328ARCELOR (BERTON SICARD)</v>
      </c>
      <c r="B10350" s="1">
        <v>5328</v>
      </c>
      <c r="C10350" s="1"/>
      <c r="D10350" s="1"/>
      <c r="E10350" s="1" t="s">
        <v>3161</v>
      </c>
      <c r="F10350" s="1" t="s">
        <v>32900</v>
      </c>
      <c r="G10350" s="1" t="s">
        <v>655</v>
      </c>
      <c r="H10350">
        <v>5328</v>
      </c>
      <c r="I10350" s="1" t="s">
        <v>41</v>
      </c>
      <c r="J10350">
        <v>4</v>
      </c>
    </row>
    <row r="10351" spans="1:10" hidden="1" x14ac:dyDescent="0.25">
      <c r="A10351" s="24" t="str">
        <f t="shared" si="163"/>
        <v>5329ARCELOR (BERTON SICARD)</v>
      </c>
      <c r="B10351" s="1">
        <v>5329</v>
      </c>
      <c r="C10351" s="1"/>
      <c r="D10351" s="1"/>
      <c r="E10351" s="1" t="s">
        <v>3162</v>
      </c>
      <c r="F10351" s="1" t="s">
        <v>32900</v>
      </c>
      <c r="G10351" s="1" t="s">
        <v>655</v>
      </c>
      <c r="H10351">
        <v>5329</v>
      </c>
      <c r="I10351" s="1" t="s">
        <v>41</v>
      </c>
      <c r="J10351">
        <v>10</v>
      </c>
    </row>
    <row r="10352" spans="1:10" hidden="1" x14ac:dyDescent="0.25">
      <c r="A10352" s="24" t="str">
        <f t="shared" si="163"/>
        <v>5348ARCELOR (BERTON SICARD)</v>
      </c>
      <c r="B10352" s="1">
        <v>5348</v>
      </c>
      <c r="C10352" s="1"/>
      <c r="D10352" s="1"/>
      <c r="E10352" s="1" t="s">
        <v>3167</v>
      </c>
      <c r="F10352" s="1" t="s">
        <v>32900</v>
      </c>
      <c r="G10352" s="1" t="s">
        <v>655</v>
      </c>
      <c r="H10352">
        <v>5348</v>
      </c>
      <c r="I10352" s="1" t="s">
        <v>41</v>
      </c>
      <c r="J10352">
        <v>4</v>
      </c>
    </row>
    <row r="10353" spans="1:10" hidden="1" x14ac:dyDescent="0.25">
      <c r="A10353" s="24" t="str">
        <f t="shared" si="163"/>
        <v>5351ARCELOR (BERTON SICARD)</v>
      </c>
      <c r="B10353" s="1">
        <v>5351</v>
      </c>
      <c r="C10353" s="1"/>
      <c r="D10353" s="1"/>
      <c r="E10353" s="1" t="s">
        <v>3169</v>
      </c>
      <c r="F10353" s="1" t="s">
        <v>32900</v>
      </c>
      <c r="G10353" s="1" t="s">
        <v>655</v>
      </c>
      <c r="H10353">
        <v>5351</v>
      </c>
      <c r="I10353" s="1" t="s">
        <v>41</v>
      </c>
      <c r="J10353">
        <v>4</v>
      </c>
    </row>
    <row r="10354" spans="1:10" hidden="1" x14ac:dyDescent="0.25">
      <c r="A10354" s="24" t="str">
        <f t="shared" si="163"/>
        <v>5353ARCELOR (BERTON SICARD)</v>
      </c>
      <c r="B10354" s="1">
        <v>5353</v>
      </c>
      <c r="C10354" s="1"/>
      <c r="D10354" s="1"/>
      <c r="E10354" s="1" t="s">
        <v>3170</v>
      </c>
      <c r="F10354" s="1" t="s">
        <v>32900</v>
      </c>
      <c r="G10354" s="1" t="s">
        <v>655</v>
      </c>
      <c r="H10354">
        <v>5353</v>
      </c>
      <c r="I10354" s="1" t="s">
        <v>41</v>
      </c>
      <c r="J10354">
        <v>4</v>
      </c>
    </row>
    <row r="10355" spans="1:10" hidden="1" x14ac:dyDescent="0.25">
      <c r="A10355" s="24" t="str">
        <f t="shared" si="163"/>
        <v>5619ARCELOR (BERTON SICARD)</v>
      </c>
      <c r="B10355" s="1">
        <v>5619</v>
      </c>
      <c r="C10355" s="1"/>
      <c r="D10355" s="1"/>
      <c r="E10355" s="1" t="s">
        <v>3179</v>
      </c>
      <c r="F10355" s="1" t="s">
        <v>32900</v>
      </c>
      <c r="G10355" s="1" t="s">
        <v>655</v>
      </c>
      <c r="H10355">
        <v>5619</v>
      </c>
      <c r="I10355" s="1" t="s">
        <v>41</v>
      </c>
      <c r="J10355">
        <v>100</v>
      </c>
    </row>
    <row r="10356" spans="1:10" hidden="1" x14ac:dyDescent="0.25">
      <c r="A10356" s="24" t="str">
        <f t="shared" si="163"/>
        <v>5621ARCELOR (BERTON SICARD)</v>
      </c>
      <c r="B10356" s="1">
        <v>5621</v>
      </c>
      <c r="C10356" s="1"/>
      <c r="D10356" s="1"/>
      <c r="E10356" s="1" t="s">
        <v>3180</v>
      </c>
      <c r="F10356" s="1" t="s">
        <v>32900</v>
      </c>
      <c r="G10356" s="1" t="s">
        <v>655</v>
      </c>
      <c r="H10356">
        <v>5621</v>
      </c>
      <c r="I10356" s="1" t="s">
        <v>41</v>
      </c>
      <c r="J10356">
        <v>100</v>
      </c>
    </row>
    <row r="10357" spans="1:10" hidden="1" x14ac:dyDescent="0.25">
      <c r="A10357" s="24" t="str">
        <f t="shared" si="163"/>
        <v>5665ARCELOR (BERTON SICARD)</v>
      </c>
      <c r="B10357" s="1">
        <v>5665</v>
      </c>
      <c r="C10357" s="1"/>
      <c r="D10357" s="1"/>
      <c r="E10357" s="1" t="s">
        <v>3183</v>
      </c>
      <c r="F10357" s="1" t="s">
        <v>32900</v>
      </c>
      <c r="G10357" s="1" t="s">
        <v>655</v>
      </c>
      <c r="H10357">
        <v>5665</v>
      </c>
      <c r="I10357" s="1" t="s">
        <v>41</v>
      </c>
      <c r="J10357">
        <v>1</v>
      </c>
    </row>
    <row r="10358" spans="1:10" hidden="1" x14ac:dyDescent="0.25">
      <c r="A10358" s="24" t="str">
        <f t="shared" si="163"/>
        <v>5666ARCELOR (BERTON SICARD)</v>
      </c>
      <c r="B10358" s="1">
        <v>5666</v>
      </c>
      <c r="C10358" s="1"/>
      <c r="D10358" s="1"/>
      <c r="E10358" s="1" t="s">
        <v>3184</v>
      </c>
      <c r="F10358" s="1" t="s">
        <v>32900</v>
      </c>
      <c r="G10358" s="1" t="s">
        <v>655</v>
      </c>
      <c r="H10358">
        <v>5666</v>
      </c>
      <c r="I10358" s="1" t="s">
        <v>41</v>
      </c>
      <c r="J10358">
        <v>1</v>
      </c>
    </row>
    <row r="10359" spans="1:10" hidden="1" x14ac:dyDescent="0.25">
      <c r="A10359" s="24" t="str">
        <f t="shared" si="163"/>
        <v>5668ARCELOR (BERTON SICARD)</v>
      </c>
      <c r="B10359" s="1">
        <v>5668</v>
      </c>
      <c r="C10359" s="1"/>
      <c r="D10359" s="1"/>
      <c r="E10359" s="1" t="s">
        <v>3185</v>
      </c>
      <c r="F10359" s="1" t="s">
        <v>32900</v>
      </c>
      <c r="G10359" s="1" t="s">
        <v>655</v>
      </c>
      <c r="H10359">
        <v>5668</v>
      </c>
      <c r="I10359" s="1" t="s">
        <v>41</v>
      </c>
      <c r="J10359">
        <v>1</v>
      </c>
    </row>
    <row r="10360" spans="1:10" hidden="1" x14ac:dyDescent="0.25">
      <c r="A10360" s="24" t="str">
        <f t="shared" si="163"/>
        <v>5670ARCELOR (BERTON SICARD)</v>
      </c>
      <c r="B10360" s="1">
        <v>5670</v>
      </c>
      <c r="C10360" s="1"/>
      <c r="D10360" s="1"/>
      <c r="E10360" s="1" t="s">
        <v>3186</v>
      </c>
      <c r="F10360" s="1" t="s">
        <v>32900</v>
      </c>
      <c r="G10360" s="1" t="s">
        <v>655</v>
      </c>
      <c r="H10360">
        <v>5670</v>
      </c>
      <c r="I10360" s="1" t="s">
        <v>41</v>
      </c>
      <c r="J10360">
        <v>1</v>
      </c>
    </row>
    <row r="10361" spans="1:10" hidden="1" x14ac:dyDescent="0.25">
      <c r="A10361" s="24" t="str">
        <f t="shared" si="163"/>
        <v>5700ARCELOR (BERTON SICARD)</v>
      </c>
      <c r="B10361" s="1">
        <v>5700</v>
      </c>
      <c r="C10361" s="1"/>
      <c r="D10361" s="1"/>
      <c r="E10361" s="1" t="s">
        <v>3188</v>
      </c>
      <c r="F10361" s="1" t="s">
        <v>32900</v>
      </c>
      <c r="G10361" s="1" t="s">
        <v>655</v>
      </c>
      <c r="H10361">
        <v>5700</v>
      </c>
      <c r="I10361" s="1" t="s">
        <v>41</v>
      </c>
      <c r="J10361">
        <v>1</v>
      </c>
    </row>
    <row r="10362" spans="1:10" hidden="1" x14ac:dyDescent="0.25">
      <c r="A10362" s="24" t="str">
        <f t="shared" si="163"/>
        <v>5714ARCELOR (BERTON SICARD)</v>
      </c>
      <c r="B10362" s="1">
        <v>5714</v>
      </c>
      <c r="C10362" s="1"/>
      <c r="D10362" s="1"/>
      <c r="E10362" s="1" t="s">
        <v>3194</v>
      </c>
      <c r="F10362" s="1" t="s">
        <v>32900</v>
      </c>
      <c r="G10362" s="1" t="s">
        <v>655</v>
      </c>
      <c r="H10362">
        <v>5714</v>
      </c>
      <c r="I10362" s="1" t="s">
        <v>41</v>
      </c>
      <c r="J10362">
        <v>4</v>
      </c>
    </row>
    <row r="10363" spans="1:10" hidden="1" x14ac:dyDescent="0.25">
      <c r="A10363" s="24" t="str">
        <f t="shared" si="163"/>
        <v>5715ARCELOR (BERTON SICARD)</v>
      </c>
      <c r="B10363" s="1">
        <v>5715</v>
      </c>
      <c r="C10363" s="1"/>
      <c r="D10363" s="1"/>
      <c r="E10363" s="1" t="s">
        <v>3195</v>
      </c>
      <c r="F10363" s="1" t="s">
        <v>32900</v>
      </c>
      <c r="G10363" s="1" t="s">
        <v>655</v>
      </c>
      <c r="H10363">
        <v>5715</v>
      </c>
      <c r="I10363" s="1" t="s">
        <v>41</v>
      </c>
      <c r="J10363">
        <v>4</v>
      </c>
    </row>
    <row r="10364" spans="1:10" hidden="1" x14ac:dyDescent="0.25">
      <c r="A10364" s="24" t="str">
        <f t="shared" si="163"/>
        <v>5752ARCELOR (BERTON SICARD)</v>
      </c>
      <c r="B10364" s="1">
        <v>5752</v>
      </c>
      <c r="C10364" s="1"/>
      <c r="D10364" s="1"/>
      <c r="E10364" s="1" t="s">
        <v>3204</v>
      </c>
      <c r="F10364" s="1" t="s">
        <v>32900</v>
      </c>
      <c r="G10364" s="1" t="s">
        <v>655</v>
      </c>
      <c r="H10364">
        <v>5752</v>
      </c>
      <c r="I10364" s="1" t="s">
        <v>41</v>
      </c>
      <c r="J10364">
        <v>1</v>
      </c>
    </row>
    <row r="10365" spans="1:10" hidden="1" x14ac:dyDescent="0.25">
      <c r="A10365" s="24" t="str">
        <f t="shared" si="163"/>
        <v>5758ARCELOR (BERTON SICARD)</v>
      </c>
      <c r="B10365" s="1">
        <v>5758</v>
      </c>
      <c r="C10365" s="1"/>
      <c r="D10365" s="1"/>
      <c r="E10365" s="1" t="s">
        <v>3205</v>
      </c>
      <c r="F10365" s="1" t="s">
        <v>32900</v>
      </c>
      <c r="G10365" s="1" t="s">
        <v>655</v>
      </c>
      <c r="H10365">
        <v>5758</v>
      </c>
      <c r="I10365" s="1" t="s">
        <v>41</v>
      </c>
      <c r="J10365">
        <v>1</v>
      </c>
    </row>
    <row r="10366" spans="1:10" hidden="1" x14ac:dyDescent="0.25">
      <c r="A10366" s="24" t="str">
        <f t="shared" si="163"/>
        <v>5760ARCELOR (BERTON SICARD)</v>
      </c>
      <c r="B10366" s="1">
        <v>5760</v>
      </c>
      <c r="C10366" s="1"/>
      <c r="D10366" s="1"/>
      <c r="E10366" s="1" t="s">
        <v>3207</v>
      </c>
      <c r="F10366" s="1" t="s">
        <v>32900</v>
      </c>
      <c r="G10366" s="1" t="s">
        <v>655</v>
      </c>
      <c r="H10366">
        <v>5760</v>
      </c>
      <c r="I10366" s="1" t="s">
        <v>41</v>
      </c>
      <c r="J10366">
        <v>1</v>
      </c>
    </row>
    <row r="10367" spans="1:10" hidden="1" x14ac:dyDescent="0.25">
      <c r="A10367" s="24" t="str">
        <f t="shared" si="163"/>
        <v>5769ARCELOR (BERTON SICARD)</v>
      </c>
      <c r="B10367" s="1">
        <v>5769</v>
      </c>
      <c r="C10367" s="1"/>
      <c r="D10367" s="1"/>
      <c r="E10367" s="1" t="s">
        <v>3208</v>
      </c>
      <c r="F10367" s="1" t="s">
        <v>32900</v>
      </c>
      <c r="G10367" s="1" t="s">
        <v>655</v>
      </c>
      <c r="H10367">
        <v>5769</v>
      </c>
      <c r="I10367" s="1" t="s">
        <v>41</v>
      </c>
      <c r="J10367">
        <v>1</v>
      </c>
    </row>
    <row r="10368" spans="1:10" hidden="1" x14ac:dyDescent="0.25">
      <c r="A10368" s="24" t="str">
        <f t="shared" si="163"/>
        <v>5774ARCELOR (BERTON SICARD)</v>
      </c>
      <c r="B10368" s="1">
        <v>5774</v>
      </c>
      <c r="C10368" s="1"/>
      <c r="D10368" s="1"/>
      <c r="E10368" s="1" t="s">
        <v>3210</v>
      </c>
      <c r="F10368" s="1" t="s">
        <v>32900</v>
      </c>
      <c r="G10368" s="1" t="s">
        <v>655</v>
      </c>
      <c r="H10368">
        <v>5774</v>
      </c>
      <c r="I10368" s="1" t="s">
        <v>41</v>
      </c>
      <c r="J10368">
        <v>8</v>
      </c>
    </row>
    <row r="10369" spans="1:10" hidden="1" x14ac:dyDescent="0.25">
      <c r="A10369" s="24" t="str">
        <f t="shared" si="163"/>
        <v>5775ARCELOR (BERTON SICARD)</v>
      </c>
      <c r="B10369" s="1">
        <v>5775</v>
      </c>
      <c r="C10369" s="1"/>
      <c r="D10369" s="1"/>
      <c r="E10369" s="1" t="s">
        <v>3211</v>
      </c>
      <c r="F10369" s="1" t="s">
        <v>32900</v>
      </c>
      <c r="G10369" s="1" t="s">
        <v>655</v>
      </c>
      <c r="H10369">
        <v>5775</v>
      </c>
      <c r="I10369" s="1" t="s">
        <v>41</v>
      </c>
      <c r="J10369">
        <v>1</v>
      </c>
    </row>
    <row r="10370" spans="1:10" hidden="1" x14ac:dyDescent="0.25">
      <c r="A10370" s="24" t="str">
        <f t="shared" si="163"/>
        <v>5782ARCELOR (BERTON SICARD)</v>
      </c>
      <c r="B10370" s="1">
        <v>5782</v>
      </c>
      <c r="C10370" s="1"/>
      <c r="D10370" s="1"/>
      <c r="E10370" s="1" t="s">
        <v>3213</v>
      </c>
      <c r="F10370" s="1" t="s">
        <v>32900</v>
      </c>
      <c r="G10370" s="1" t="s">
        <v>655</v>
      </c>
      <c r="H10370">
        <v>5782</v>
      </c>
      <c r="I10370" s="1" t="s">
        <v>41</v>
      </c>
      <c r="J10370">
        <v>1</v>
      </c>
    </row>
    <row r="10371" spans="1:10" hidden="1" x14ac:dyDescent="0.25">
      <c r="A10371" s="24" t="str">
        <f t="shared" si="163"/>
        <v>5786ARCELOR (BERTON SICARD)</v>
      </c>
      <c r="B10371" s="1">
        <v>5786</v>
      </c>
      <c r="C10371" s="1"/>
      <c r="D10371" s="1"/>
      <c r="E10371" s="1" t="s">
        <v>3214</v>
      </c>
      <c r="F10371" s="1" t="s">
        <v>32900</v>
      </c>
      <c r="G10371" s="1" t="s">
        <v>655</v>
      </c>
      <c r="H10371">
        <v>5786</v>
      </c>
      <c r="I10371" s="1" t="s">
        <v>41</v>
      </c>
      <c r="J10371">
        <v>1</v>
      </c>
    </row>
    <row r="10372" spans="1:10" hidden="1" x14ac:dyDescent="0.25">
      <c r="A10372" s="24" t="str">
        <f t="shared" si="163"/>
        <v>5787ARCELOR (BERTON SICARD)</v>
      </c>
      <c r="B10372" s="1">
        <v>5787</v>
      </c>
      <c r="C10372" s="1"/>
      <c r="D10372" s="1"/>
      <c r="E10372" s="1" t="s">
        <v>3215</v>
      </c>
      <c r="F10372" s="1" t="s">
        <v>32900</v>
      </c>
      <c r="G10372" s="1" t="s">
        <v>655</v>
      </c>
      <c r="H10372">
        <v>5787</v>
      </c>
      <c r="I10372" s="1" t="s">
        <v>41</v>
      </c>
      <c r="J10372">
        <v>1</v>
      </c>
    </row>
    <row r="10373" spans="1:10" hidden="1" x14ac:dyDescent="0.25">
      <c r="A10373" s="24" t="str">
        <f t="shared" si="163"/>
        <v>5788ARCELOR (BERTON SICARD)</v>
      </c>
      <c r="B10373" s="1">
        <v>5788</v>
      </c>
      <c r="C10373" s="1"/>
      <c r="D10373" s="1"/>
      <c r="E10373" s="1" t="s">
        <v>3216</v>
      </c>
      <c r="F10373" s="1" t="s">
        <v>32900</v>
      </c>
      <c r="G10373" s="1" t="s">
        <v>655</v>
      </c>
      <c r="H10373">
        <v>5788</v>
      </c>
      <c r="I10373" s="1" t="s">
        <v>41</v>
      </c>
      <c r="J10373">
        <v>1</v>
      </c>
    </row>
    <row r="10374" spans="1:10" hidden="1" x14ac:dyDescent="0.25">
      <c r="A10374" s="24" t="str">
        <f t="shared" si="163"/>
        <v>5789ARCELOR (BERTON SICARD)</v>
      </c>
      <c r="B10374" s="1">
        <v>5789</v>
      </c>
      <c r="C10374" s="1"/>
      <c r="D10374" s="1"/>
      <c r="E10374" s="1" t="s">
        <v>3217</v>
      </c>
      <c r="F10374" s="1" t="s">
        <v>32900</v>
      </c>
      <c r="G10374" s="1" t="s">
        <v>655</v>
      </c>
      <c r="H10374">
        <v>5789</v>
      </c>
      <c r="I10374" s="1" t="s">
        <v>41</v>
      </c>
      <c r="J10374">
        <v>1</v>
      </c>
    </row>
    <row r="10375" spans="1:10" hidden="1" x14ac:dyDescent="0.25">
      <c r="A10375" s="24" t="str">
        <f t="shared" si="163"/>
        <v>5790ARCELOR (BERTON SICARD)</v>
      </c>
      <c r="B10375" s="1">
        <v>5790</v>
      </c>
      <c r="C10375" s="1"/>
      <c r="D10375" s="1"/>
      <c r="E10375" s="1" t="s">
        <v>3218</v>
      </c>
      <c r="F10375" s="1" t="s">
        <v>32900</v>
      </c>
      <c r="G10375" s="1" t="s">
        <v>655</v>
      </c>
      <c r="H10375">
        <v>5790</v>
      </c>
      <c r="I10375" s="1" t="s">
        <v>41</v>
      </c>
      <c r="J10375">
        <v>1</v>
      </c>
    </row>
    <row r="10376" spans="1:10" hidden="1" x14ac:dyDescent="0.25">
      <c r="A10376" s="24" t="str">
        <f t="shared" si="163"/>
        <v>5791ARCELOR (BERTON SICARD)</v>
      </c>
      <c r="B10376" s="1">
        <v>5791</v>
      </c>
      <c r="C10376" s="1"/>
      <c r="D10376" s="1"/>
      <c r="E10376" s="1" t="s">
        <v>3219</v>
      </c>
      <c r="F10376" s="1" t="s">
        <v>32900</v>
      </c>
      <c r="G10376" s="1" t="s">
        <v>655</v>
      </c>
      <c r="H10376">
        <v>5791</v>
      </c>
      <c r="I10376" s="1" t="s">
        <v>41</v>
      </c>
      <c r="J10376">
        <v>1</v>
      </c>
    </row>
    <row r="10377" spans="1:10" hidden="1" x14ac:dyDescent="0.25">
      <c r="A10377" s="24" t="str">
        <f t="shared" si="163"/>
        <v>5796ARCELOR (BERTON SICARD)</v>
      </c>
      <c r="B10377" s="1">
        <v>5796</v>
      </c>
      <c r="C10377" s="1"/>
      <c r="D10377" s="1"/>
      <c r="E10377" s="1" t="s">
        <v>3221</v>
      </c>
      <c r="F10377" s="1" t="s">
        <v>32900</v>
      </c>
      <c r="G10377" s="1" t="s">
        <v>655</v>
      </c>
      <c r="H10377">
        <v>5796</v>
      </c>
      <c r="I10377" s="1" t="s">
        <v>41</v>
      </c>
      <c r="J10377">
        <v>1</v>
      </c>
    </row>
    <row r="10378" spans="1:10" hidden="1" x14ac:dyDescent="0.25">
      <c r="A10378" s="24" t="str">
        <f t="shared" si="163"/>
        <v>5798ARCELOR (BERTON SICARD)</v>
      </c>
      <c r="B10378" s="1">
        <v>5798</v>
      </c>
      <c r="C10378" s="1"/>
      <c r="D10378" s="1"/>
      <c r="E10378" s="1" t="s">
        <v>3222</v>
      </c>
      <c r="F10378" s="1" t="s">
        <v>32900</v>
      </c>
      <c r="G10378" s="1" t="s">
        <v>655</v>
      </c>
      <c r="H10378">
        <v>5798</v>
      </c>
      <c r="I10378" s="1" t="s">
        <v>41</v>
      </c>
      <c r="J10378">
        <v>1</v>
      </c>
    </row>
    <row r="10379" spans="1:10" hidden="1" x14ac:dyDescent="0.25">
      <c r="A10379" s="24" t="str">
        <f t="shared" si="163"/>
        <v>5799ARCELOR (BERTON SICARD)</v>
      </c>
      <c r="B10379" s="1">
        <v>5799</v>
      </c>
      <c r="C10379" s="1"/>
      <c r="D10379" s="1"/>
      <c r="E10379" s="1" t="s">
        <v>3223</v>
      </c>
      <c r="F10379" s="1" t="s">
        <v>32900</v>
      </c>
      <c r="G10379" s="1" t="s">
        <v>655</v>
      </c>
      <c r="H10379">
        <v>5799</v>
      </c>
      <c r="I10379" s="1" t="s">
        <v>41</v>
      </c>
      <c r="J10379">
        <v>1</v>
      </c>
    </row>
    <row r="10380" spans="1:10" hidden="1" x14ac:dyDescent="0.25">
      <c r="A10380" s="24" t="str">
        <f t="shared" ref="A10380:A10443" si="164">B10380&amp;F10380</f>
        <v>5802ARCELOR (BERTON SICARD)</v>
      </c>
      <c r="B10380" s="1">
        <v>5802</v>
      </c>
      <c r="C10380" s="1"/>
      <c r="D10380" s="1"/>
      <c r="E10380" s="1" t="s">
        <v>3225</v>
      </c>
      <c r="F10380" s="1" t="s">
        <v>32900</v>
      </c>
      <c r="G10380" s="1" t="s">
        <v>655</v>
      </c>
      <c r="H10380">
        <v>5802</v>
      </c>
      <c r="I10380" s="1" t="s">
        <v>41</v>
      </c>
      <c r="J10380">
        <v>1</v>
      </c>
    </row>
    <row r="10381" spans="1:10" hidden="1" x14ac:dyDescent="0.25">
      <c r="A10381" s="24" t="str">
        <f t="shared" si="164"/>
        <v>5813ARCELOR (BERTON SICARD)</v>
      </c>
      <c r="B10381" s="1">
        <v>5813</v>
      </c>
      <c r="C10381" s="1"/>
      <c r="D10381" s="1"/>
      <c r="E10381" s="1" t="s">
        <v>3236</v>
      </c>
      <c r="F10381" s="1" t="s">
        <v>32900</v>
      </c>
      <c r="G10381" s="1" t="s">
        <v>655</v>
      </c>
      <c r="H10381">
        <v>5813</v>
      </c>
      <c r="I10381" s="1" t="s">
        <v>41</v>
      </c>
      <c r="J10381">
        <v>1</v>
      </c>
    </row>
    <row r="10382" spans="1:10" hidden="1" x14ac:dyDescent="0.25">
      <c r="A10382" s="24" t="str">
        <f t="shared" si="164"/>
        <v>5878NARCELOR (BERTON SICARD)</v>
      </c>
      <c r="B10382" s="1" t="s">
        <v>3252</v>
      </c>
      <c r="C10382" s="1"/>
      <c r="D10382" s="1"/>
      <c r="E10382" s="1" t="s">
        <v>3253</v>
      </c>
      <c r="F10382" s="1" t="s">
        <v>32900</v>
      </c>
      <c r="G10382" s="1" t="s">
        <v>655</v>
      </c>
      <c r="H10382" t="s">
        <v>3252</v>
      </c>
      <c r="I10382" s="1" t="s">
        <v>41</v>
      </c>
      <c r="J10382">
        <v>1</v>
      </c>
    </row>
    <row r="10383" spans="1:10" hidden="1" x14ac:dyDescent="0.25">
      <c r="A10383" s="24" t="str">
        <f t="shared" si="164"/>
        <v>5885NARCELOR (BERTON SICARD)</v>
      </c>
      <c r="B10383" s="1" t="s">
        <v>3255</v>
      </c>
      <c r="C10383" s="1"/>
      <c r="D10383" s="1"/>
      <c r="E10383" s="1" t="s">
        <v>3256</v>
      </c>
      <c r="F10383" s="1" t="s">
        <v>32900</v>
      </c>
      <c r="G10383" s="1" t="s">
        <v>655</v>
      </c>
      <c r="H10383" t="s">
        <v>3255</v>
      </c>
      <c r="I10383" s="1" t="s">
        <v>41</v>
      </c>
      <c r="J10383">
        <v>1</v>
      </c>
    </row>
    <row r="10384" spans="1:10" hidden="1" x14ac:dyDescent="0.25">
      <c r="A10384" s="24" t="str">
        <f t="shared" si="164"/>
        <v>5886NARCELOR (BERTON SICARD)</v>
      </c>
      <c r="B10384" s="1" t="s">
        <v>3257</v>
      </c>
      <c r="C10384" s="1"/>
      <c r="D10384" s="1"/>
      <c r="E10384" s="1" t="s">
        <v>3258</v>
      </c>
      <c r="F10384" s="1" t="s">
        <v>32900</v>
      </c>
      <c r="G10384" s="1" t="s">
        <v>655</v>
      </c>
      <c r="H10384" t="s">
        <v>3257</v>
      </c>
      <c r="I10384" s="1" t="s">
        <v>41</v>
      </c>
      <c r="J10384">
        <v>1</v>
      </c>
    </row>
    <row r="10385" spans="1:10" hidden="1" x14ac:dyDescent="0.25">
      <c r="A10385" s="24" t="str">
        <f t="shared" si="164"/>
        <v>5887NARCELOR (BERTON SICARD)</v>
      </c>
      <c r="B10385" s="1" t="s">
        <v>3259</v>
      </c>
      <c r="C10385" s="1"/>
      <c r="D10385" s="1"/>
      <c r="E10385" s="1" t="s">
        <v>3260</v>
      </c>
      <c r="F10385" s="1" t="s">
        <v>32900</v>
      </c>
      <c r="G10385" s="1" t="s">
        <v>655</v>
      </c>
      <c r="H10385" t="s">
        <v>3259</v>
      </c>
      <c r="I10385" s="1" t="s">
        <v>41</v>
      </c>
      <c r="J10385">
        <v>1</v>
      </c>
    </row>
    <row r="10386" spans="1:10" hidden="1" x14ac:dyDescent="0.25">
      <c r="A10386" s="24" t="str">
        <f t="shared" si="164"/>
        <v>5891ARCELOR (BERTON SICARD)</v>
      </c>
      <c r="B10386" s="1">
        <v>5891</v>
      </c>
      <c r="C10386" s="1"/>
      <c r="D10386" s="1"/>
      <c r="E10386" s="1" t="s">
        <v>3263</v>
      </c>
      <c r="F10386" s="1" t="s">
        <v>32900</v>
      </c>
      <c r="G10386" s="1" t="s">
        <v>655</v>
      </c>
      <c r="H10386">
        <v>5891</v>
      </c>
      <c r="I10386" s="1" t="s">
        <v>41</v>
      </c>
      <c r="J10386">
        <v>1</v>
      </c>
    </row>
    <row r="10387" spans="1:10" hidden="1" x14ac:dyDescent="0.25">
      <c r="A10387" s="24" t="str">
        <f t="shared" si="164"/>
        <v>5893ARCELOR (BERTON SICARD)</v>
      </c>
      <c r="B10387" s="1">
        <v>5893</v>
      </c>
      <c r="C10387" s="1"/>
      <c r="D10387" s="1"/>
      <c r="E10387" s="1" t="s">
        <v>3264</v>
      </c>
      <c r="F10387" s="1" t="s">
        <v>32900</v>
      </c>
      <c r="G10387" s="1" t="s">
        <v>655</v>
      </c>
      <c r="H10387">
        <v>5893</v>
      </c>
      <c r="I10387" s="1" t="s">
        <v>41</v>
      </c>
      <c r="J10387">
        <v>1</v>
      </c>
    </row>
    <row r="10388" spans="1:10" hidden="1" x14ac:dyDescent="0.25">
      <c r="A10388" s="24" t="str">
        <f t="shared" si="164"/>
        <v>7030ARCELOR (BERTON SICARD)</v>
      </c>
      <c r="B10388" s="1">
        <v>7030</v>
      </c>
      <c r="C10388" s="1"/>
      <c r="D10388" s="1"/>
      <c r="E10388" s="1" t="s">
        <v>3292</v>
      </c>
      <c r="F10388" s="1" t="s">
        <v>32900</v>
      </c>
      <c r="G10388" s="1" t="s">
        <v>655</v>
      </c>
      <c r="H10388">
        <v>7030</v>
      </c>
      <c r="I10388" s="1" t="s">
        <v>41</v>
      </c>
      <c r="J10388">
        <v>6.5</v>
      </c>
    </row>
    <row r="10389" spans="1:10" hidden="1" x14ac:dyDescent="0.25">
      <c r="A10389" s="24" t="str">
        <f t="shared" si="164"/>
        <v>7077ARCELOR (BERTON SICARD)</v>
      </c>
      <c r="B10389" s="1">
        <v>7077</v>
      </c>
      <c r="C10389" s="1"/>
      <c r="D10389" s="1"/>
      <c r="E10389" s="1" t="s">
        <v>3305</v>
      </c>
      <c r="F10389" s="1" t="s">
        <v>32900</v>
      </c>
      <c r="G10389" s="1" t="s">
        <v>655</v>
      </c>
      <c r="H10389">
        <v>7077</v>
      </c>
      <c r="I10389" s="1" t="s">
        <v>41</v>
      </c>
      <c r="J10389">
        <v>2</v>
      </c>
    </row>
    <row r="10390" spans="1:10" hidden="1" x14ac:dyDescent="0.25">
      <c r="A10390" s="24" t="str">
        <f t="shared" si="164"/>
        <v>7097ARCELOR (BERTON SICARD)</v>
      </c>
      <c r="B10390" s="1">
        <v>7097</v>
      </c>
      <c r="C10390" s="1"/>
      <c r="D10390" s="1"/>
      <c r="E10390" s="1" t="s">
        <v>3312</v>
      </c>
      <c r="F10390" s="1" t="s">
        <v>32900</v>
      </c>
      <c r="G10390" s="1" t="s">
        <v>655</v>
      </c>
      <c r="H10390">
        <v>7097</v>
      </c>
      <c r="I10390" s="1" t="s">
        <v>41</v>
      </c>
      <c r="J10390">
        <v>10</v>
      </c>
    </row>
    <row r="10391" spans="1:10" hidden="1" x14ac:dyDescent="0.25">
      <c r="A10391" s="24" t="str">
        <f t="shared" si="164"/>
        <v>7099ARCELOR (BERTON SICARD)</v>
      </c>
      <c r="B10391" s="1">
        <v>7099</v>
      </c>
      <c r="C10391" s="1"/>
      <c r="D10391" s="1"/>
      <c r="E10391" s="1" t="s">
        <v>3314</v>
      </c>
      <c r="F10391" s="1" t="s">
        <v>32900</v>
      </c>
      <c r="G10391" s="1" t="s">
        <v>655</v>
      </c>
      <c r="H10391">
        <v>7099</v>
      </c>
      <c r="I10391" s="1" t="s">
        <v>41</v>
      </c>
      <c r="J10391">
        <v>10</v>
      </c>
    </row>
    <row r="10392" spans="1:10" hidden="1" x14ac:dyDescent="0.25">
      <c r="A10392" s="24" t="str">
        <f t="shared" si="164"/>
        <v>7710ARCELOR (BERTON SICARD)</v>
      </c>
      <c r="B10392" s="1">
        <v>7710</v>
      </c>
      <c r="C10392" s="1"/>
      <c r="D10392" s="1"/>
      <c r="E10392" s="1" t="s">
        <v>3340</v>
      </c>
      <c r="F10392" s="1" t="s">
        <v>32900</v>
      </c>
      <c r="G10392" s="1" t="s">
        <v>655</v>
      </c>
      <c r="H10392">
        <v>7710</v>
      </c>
      <c r="I10392" s="1" t="s">
        <v>41</v>
      </c>
      <c r="J10392">
        <v>1</v>
      </c>
    </row>
    <row r="10393" spans="1:10" hidden="1" x14ac:dyDescent="0.25">
      <c r="A10393" s="24" t="str">
        <f t="shared" si="164"/>
        <v>7711ARCELOR (BERTON SICARD)</v>
      </c>
      <c r="B10393" s="1">
        <v>7711</v>
      </c>
      <c r="C10393" s="1"/>
      <c r="D10393" s="1"/>
      <c r="E10393" s="1" t="s">
        <v>3341</v>
      </c>
      <c r="F10393" s="1" t="s">
        <v>32900</v>
      </c>
      <c r="G10393" s="1" t="s">
        <v>655</v>
      </c>
      <c r="H10393">
        <v>7711</v>
      </c>
      <c r="I10393" s="1" t="s">
        <v>41</v>
      </c>
      <c r="J10393">
        <v>1</v>
      </c>
    </row>
    <row r="10394" spans="1:10" hidden="1" x14ac:dyDescent="0.25">
      <c r="A10394" s="24" t="str">
        <f t="shared" si="164"/>
        <v>7712ARCELOR (BERTON SICARD)</v>
      </c>
      <c r="B10394" s="1">
        <v>7712</v>
      </c>
      <c r="C10394" s="1"/>
      <c r="D10394" s="1"/>
      <c r="E10394" s="1" t="s">
        <v>3342</v>
      </c>
      <c r="F10394" s="1" t="s">
        <v>32900</v>
      </c>
      <c r="G10394" s="1" t="s">
        <v>655</v>
      </c>
      <c r="H10394">
        <v>7712</v>
      </c>
      <c r="I10394" s="1" t="s">
        <v>41</v>
      </c>
      <c r="J10394">
        <v>1</v>
      </c>
    </row>
    <row r="10395" spans="1:10" hidden="1" x14ac:dyDescent="0.25">
      <c r="A10395" s="24" t="str">
        <f t="shared" si="164"/>
        <v>7713ARCELOR (BERTON SICARD)</v>
      </c>
      <c r="B10395" s="1">
        <v>7713</v>
      </c>
      <c r="C10395" s="1"/>
      <c r="D10395" s="1"/>
      <c r="E10395" s="1" t="s">
        <v>3343</v>
      </c>
      <c r="F10395" s="1" t="s">
        <v>32900</v>
      </c>
      <c r="G10395" s="1" t="s">
        <v>655</v>
      </c>
      <c r="H10395">
        <v>7713</v>
      </c>
      <c r="I10395" s="1" t="s">
        <v>41</v>
      </c>
      <c r="J10395">
        <v>1</v>
      </c>
    </row>
    <row r="10396" spans="1:10" hidden="1" x14ac:dyDescent="0.25">
      <c r="A10396" s="24" t="str">
        <f t="shared" si="164"/>
        <v>7728ARCELOR (BERTON SICARD)</v>
      </c>
      <c r="B10396" s="1">
        <v>7728</v>
      </c>
      <c r="C10396" s="1"/>
      <c r="D10396" s="1"/>
      <c r="E10396" s="1" t="s">
        <v>3350</v>
      </c>
      <c r="F10396" s="1" t="s">
        <v>32900</v>
      </c>
      <c r="G10396" s="1" t="s">
        <v>655</v>
      </c>
      <c r="H10396">
        <v>7728</v>
      </c>
      <c r="I10396" s="1" t="s">
        <v>41</v>
      </c>
      <c r="J10396">
        <v>1</v>
      </c>
    </row>
    <row r="10397" spans="1:10" hidden="1" x14ac:dyDescent="0.25">
      <c r="A10397" s="24" t="str">
        <f t="shared" si="164"/>
        <v>7729ARCELOR (BERTON SICARD)</v>
      </c>
      <c r="B10397" s="1">
        <v>7729</v>
      </c>
      <c r="C10397" s="1"/>
      <c r="D10397" s="1"/>
      <c r="E10397" s="1" t="s">
        <v>3351</v>
      </c>
      <c r="F10397" s="1" t="s">
        <v>32900</v>
      </c>
      <c r="G10397" s="1" t="s">
        <v>655</v>
      </c>
      <c r="H10397">
        <v>7729</v>
      </c>
      <c r="I10397" s="1" t="s">
        <v>41</v>
      </c>
      <c r="J10397">
        <v>1</v>
      </c>
    </row>
    <row r="10398" spans="1:10" hidden="1" x14ac:dyDescent="0.25">
      <c r="A10398" s="24" t="str">
        <f t="shared" si="164"/>
        <v>7730ARCELOR (BERTON SICARD)</v>
      </c>
      <c r="B10398" s="1">
        <v>7730</v>
      </c>
      <c r="C10398" s="1"/>
      <c r="D10398" s="1"/>
      <c r="E10398" s="1" t="s">
        <v>3352</v>
      </c>
      <c r="F10398" s="1" t="s">
        <v>32900</v>
      </c>
      <c r="G10398" s="1" t="s">
        <v>655</v>
      </c>
      <c r="H10398">
        <v>7730</v>
      </c>
      <c r="I10398" s="1" t="s">
        <v>41</v>
      </c>
      <c r="J10398">
        <v>1</v>
      </c>
    </row>
    <row r="10399" spans="1:10" hidden="1" x14ac:dyDescent="0.25">
      <c r="A10399" s="24" t="str">
        <f t="shared" si="164"/>
        <v>7731ARCELOR (BERTON SICARD)</v>
      </c>
      <c r="B10399" s="1">
        <v>7731</v>
      </c>
      <c r="C10399" s="1"/>
      <c r="D10399" s="1"/>
      <c r="E10399" s="1" t="s">
        <v>3353</v>
      </c>
      <c r="F10399" s="1" t="s">
        <v>32900</v>
      </c>
      <c r="G10399" s="1" t="s">
        <v>655</v>
      </c>
      <c r="H10399">
        <v>7731</v>
      </c>
      <c r="I10399" s="1" t="s">
        <v>41</v>
      </c>
      <c r="J10399">
        <v>1</v>
      </c>
    </row>
    <row r="10400" spans="1:10" hidden="1" x14ac:dyDescent="0.25">
      <c r="A10400" s="24" t="str">
        <f t="shared" si="164"/>
        <v>7732ARCELOR (BERTON SICARD)</v>
      </c>
      <c r="B10400" s="1">
        <v>7732</v>
      </c>
      <c r="C10400" s="1"/>
      <c r="D10400" s="1"/>
      <c r="E10400" s="1" t="s">
        <v>3354</v>
      </c>
      <c r="F10400" s="1" t="s">
        <v>32900</v>
      </c>
      <c r="G10400" s="1" t="s">
        <v>655</v>
      </c>
      <c r="H10400">
        <v>7732</v>
      </c>
      <c r="I10400" s="1" t="s">
        <v>41</v>
      </c>
      <c r="J10400">
        <v>1</v>
      </c>
    </row>
    <row r="10401" spans="1:10" hidden="1" x14ac:dyDescent="0.25">
      <c r="A10401" s="24" t="str">
        <f t="shared" si="164"/>
        <v>7733ARCELOR (BERTON SICARD)</v>
      </c>
      <c r="B10401" s="1">
        <v>7733</v>
      </c>
      <c r="C10401" s="1"/>
      <c r="D10401" s="1"/>
      <c r="E10401" s="1" t="s">
        <v>3355</v>
      </c>
      <c r="F10401" s="1" t="s">
        <v>32900</v>
      </c>
      <c r="G10401" s="1" t="s">
        <v>655</v>
      </c>
      <c r="H10401">
        <v>7733</v>
      </c>
      <c r="I10401" s="1" t="s">
        <v>41</v>
      </c>
      <c r="J10401">
        <v>1</v>
      </c>
    </row>
    <row r="10402" spans="1:10" hidden="1" x14ac:dyDescent="0.25">
      <c r="A10402" s="24" t="str">
        <f t="shared" si="164"/>
        <v>7765ARCELOR (BERTON SICARD)</v>
      </c>
      <c r="B10402" s="1">
        <v>7765</v>
      </c>
      <c r="C10402" s="1"/>
      <c r="D10402" s="1"/>
      <c r="E10402" s="1" t="s">
        <v>3361</v>
      </c>
      <c r="F10402" s="1" t="s">
        <v>32900</v>
      </c>
      <c r="G10402" s="1" t="s">
        <v>655</v>
      </c>
      <c r="H10402">
        <v>7765</v>
      </c>
      <c r="I10402" s="1" t="s">
        <v>41</v>
      </c>
      <c r="J10402">
        <v>1</v>
      </c>
    </row>
    <row r="10403" spans="1:10" hidden="1" x14ac:dyDescent="0.25">
      <c r="A10403" s="24" t="str">
        <f t="shared" si="164"/>
        <v>7767ARCELOR (BERTON SICARD)</v>
      </c>
      <c r="B10403" s="1">
        <v>7767</v>
      </c>
      <c r="C10403" s="1"/>
      <c r="D10403" s="1"/>
      <c r="E10403" s="1" t="s">
        <v>3362</v>
      </c>
      <c r="F10403" s="1" t="s">
        <v>32900</v>
      </c>
      <c r="G10403" s="1" t="s">
        <v>655</v>
      </c>
      <c r="H10403">
        <v>7767</v>
      </c>
      <c r="I10403" s="1" t="s">
        <v>41</v>
      </c>
      <c r="J10403">
        <v>1</v>
      </c>
    </row>
    <row r="10404" spans="1:10" hidden="1" x14ac:dyDescent="0.25">
      <c r="A10404" s="24" t="str">
        <f t="shared" si="164"/>
        <v>8621ARCELOR (BERTON SICARD)</v>
      </c>
      <c r="B10404" s="1">
        <v>8621</v>
      </c>
      <c r="C10404" s="1"/>
      <c r="D10404" s="1"/>
      <c r="E10404" s="1" t="s">
        <v>3393</v>
      </c>
      <c r="F10404" s="1" t="s">
        <v>32900</v>
      </c>
      <c r="G10404" s="1" t="s">
        <v>655</v>
      </c>
      <c r="H10404">
        <v>8621</v>
      </c>
      <c r="I10404" s="1" t="s">
        <v>41</v>
      </c>
      <c r="J10404">
        <v>6.5</v>
      </c>
    </row>
    <row r="10405" spans="1:10" hidden="1" x14ac:dyDescent="0.25">
      <c r="A10405" s="24" t="str">
        <f t="shared" si="164"/>
        <v>8622ARCELOR (BERTON SICARD)</v>
      </c>
      <c r="B10405" s="1">
        <v>8622</v>
      </c>
      <c r="C10405" s="1"/>
      <c r="D10405" s="1"/>
      <c r="E10405" s="1" t="s">
        <v>3394</v>
      </c>
      <c r="F10405" s="1" t="s">
        <v>32900</v>
      </c>
      <c r="G10405" s="1" t="s">
        <v>655</v>
      </c>
      <c r="H10405">
        <v>8622</v>
      </c>
      <c r="I10405" s="1" t="s">
        <v>41</v>
      </c>
      <c r="J10405">
        <v>50</v>
      </c>
    </row>
    <row r="10406" spans="1:10" hidden="1" x14ac:dyDescent="0.25">
      <c r="A10406" s="24" t="str">
        <f t="shared" si="164"/>
        <v>8630ARCELOR (BERTON SICARD)</v>
      </c>
      <c r="B10406" s="1">
        <v>8630</v>
      </c>
      <c r="C10406" s="1"/>
      <c r="D10406" s="1"/>
      <c r="E10406" s="1" t="s">
        <v>3401</v>
      </c>
      <c r="F10406" s="1" t="s">
        <v>32900</v>
      </c>
      <c r="G10406" s="1" t="s">
        <v>655</v>
      </c>
      <c r="H10406">
        <v>8630</v>
      </c>
      <c r="I10406" s="1" t="s">
        <v>41</v>
      </c>
      <c r="J10406">
        <v>50</v>
      </c>
    </row>
    <row r="10407" spans="1:10" hidden="1" x14ac:dyDescent="0.25">
      <c r="A10407" s="24" t="str">
        <f t="shared" si="164"/>
        <v>8631ARCELOR (BERTON SICARD)</v>
      </c>
      <c r="B10407" s="1">
        <v>8631</v>
      </c>
      <c r="C10407" s="1"/>
      <c r="D10407" s="1"/>
      <c r="E10407" s="1" t="s">
        <v>3402</v>
      </c>
      <c r="F10407" s="1" t="s">
        <v>32900</v>
      </c>
      <c r="G10407" s="1" t="s">
        <v>655</v>
      </c>
      <c r="H10407">
        <v>8631</v>
      </c>
      <c r="I10407" s="1" t="s">
        <v>41</v>
      </c>
      <c r="J10407">
        <v>50</v>
      </c>
    </row>
    <row r="10408" spans="1:10" hidden="1" x14ac:dyDescent="0.25">
      <c r="A10408" s="24" t="str">
        <f t="shared" si="164"/>
        <v>8632ARCELOR (BERTON SICARD)</v>
      </c>
      <c r="B10408" s="1">
        <v>8632</v>
      </c>
      <c r="C10408" s="1"/>
      <c r="D10408" s="1"/>
      <c r="E10408" s="1" t="s">
        <v>3403</v>
      </c>
      <c r="F10408" s="1" t="s">
        <v>32900</v>
      </c>
      <c r="G10408" s="1" t="s">
        <v>655</v>
      </c>
      <c r="H10408">
        <v>8632</v>
      </c>
      <c r="I10408" s="1" t="s">
        <v>41</v>
      </c>
      <c r="J10408">
        <v>6.5</v>
      </c>
    </row>
    <row r="10409" spans="1:10" hidden="1" x14ac:dyDescent="0.25">
      <c r="A10409" s="24" t="str">
        <f t="shared" si="164"/>
        <v>8653ARCELOR (BERTON SICARD)</v>
      </c>
      <c r="B10409" s="1">
        <v>8653</v>
      </c>
      <c r="C10409" s="1"/>
      <c r="D10409" s="1"/>
      <c r="E10409" s="1" t="s">
        <v>3411</v>
      </c>
      <c r="F10409" s="1" t="s">
        <v>32900</v>
      </c>
      <c r="G10409" s="1" t="s">
        <v>655</v>
      </c>
      <c r="H10409">
        <v>8653</v>
      </c>
      <c r="I10409" s="1" t="s">
        <v>41</v>
      </c>
      <c r="J10409">
        <v>50</v>
      </c>
    </row>
    <row r="10410" spans="1:10" hidden="1" x14ac:dyDescent="0.25">
      <c r="A10410" s="24" t="str">
        <f t="shared" si="164"/>
        <v>8654/12ARCELOR (BERTON SICARD)</v>
      </c>
      <c r="B10410" s="1" t="s">
        <v>3412</v>
      </c>
      <c r="C10410" s="1"/>
      <c r="D10410" s="1"/>
      <c r="E10410" s="1" t="s">
        <v>3413</v>
      </c>
      <c r="F10410" s="1" t="s">
        <v>32900</v>
      </c>
      <c r="G10410" s="1" t="s">
        <v>655</v>
      </c>
      <c r="H10410" t="s">
        <v>3412</v>
      </c>
      <c r="I10410" s="1" t="s">
        <v>41</v>
      </c>
      <c r="J10410">
        <v>1</v>
      </c>
    </row>
    <row r="10411" spans="1:10" hidden="1" x14ac:dyDescent="0.25">
      <c r="A10411" s="24" t="str">
        <f t="shared" si="164"/>
        <v>8660ARCELOR (BERTON SICARD)</v>
      </c>
      <c r="B10411" s="1">
        <v>8660</v>
      </c>
      <c r="C10411" s="1"/>
      <c r="D10411" s="1"/>
      <c r="E10411" s="1" t="s">
        <v>3418</v>
      </c>
      <c r="F10411" s="1" t="s">
        <v>32900</v>
      </c>
      <c r="G10411" s="1" t="s">
        <v>655</v>
      </c>
      <c r="H10411">
        <v>8660</v>
      </c>
      <c r="I10411" s="1" t="s">
        <v>41</v>
      </c>
      <c r="J10411">
        <v>25</v>
      </c>
    </row>
    <row r="10412" spans="1:10" hidden="1" x14ac:dyDescent="0.25">
      <c r="A10412" s="24" t="str">
        <f t="shared" si="164"/>
        <v>8662ARCELOR (BERTON SICARD)</v>
      </c>
      <c r="B10412" s="1">
        <v>8662</v>
      </c>
      <c r="C10412" s="1"/>
      <c r="D10412" s="1"/>
      <c r="E10412" s="1" t="s">
        <v>3419</v>
      </c>
      <c r="F10412" s="1" t="s">
        <v>32900</v>
      </c>
      <c r="G10412" s="1" t="s">
        <v>655</v>
      </c>
      <c r="H10412">
        <v>8662</v>
      </c>
      <c r="I10412" s="1" t="s">
        <v>41</v>
      </c>
      <c r="J10412">
        <v>50</v>
      </c>
    </row>
    <row r="10413" spans="1:10" hidden="1" x14ac:dyDescent="0.25">
      <c r="A10413" s="24" t="str">
        <f t="shared" si="164"/>
        <v>8675ARCELOR (BERTON SICARD)</v>
      </c>
      <c r="B10413" s="1">
        <v>8675</v>
      </c>
      <c r="C10413" s="1"/>
      <c r="D10413" s="1"/>
      <c r="E10413" s="1" t="s">
        <v>3427</v>
      </c>
      <c r="F10413" s="1" t="s">
        <v>32900</v>
      </c>
      <c r="G10413" s="1" t="s">
        <v>655</v>
      </c>
      <c r="H10413">
        <v>8675</v>
      </c>
      <c r="I10413" s="1" t="s">
        <v>41</v>
      </c>
      <c r="J10413">
        <v>1</v>
      </c>
    </row>
    <row r="10414" spans="1:10" hidden="1" x14ac:dyDescent="0.25">
      <c r="A10414" s="24" t="str">
        <f t="shared" si="164"/>
        <v>8917ARCELOR (BERTON SICARD)</v>
      </c>
      <c r="B10414" s="1">
        <v>8917</v>
      </c>
      <c r="C10414" s="1"/>
      <c r="D10414" s="1"/>
      <c r="E10414" s="1" t="s">
        <v>3437</v>
      </c>
      <c r="F10414" s="1" t="s">
        <v>32900</v>
      </c>
      <c r="G10414" s="1" t="s">
        <v>655</v>
      </c>
      <c r="H10414">
        <v>8917</v>
      </c>
      <c r="I10414" s="1" t="s">
        <v>41</v>
      </c>
      <c r="J10414">
        <v>4</v>
      </c>
    </row>
    <row r="10415" spans="1:10" hidden="1" x14ac:dyDescent="0.25">
      <c r="A10415" s="24" t="str">
        <f t="shared" si="164"/>
        <v>8918ARCELOR (BERTON SICARD)</v>
      </c>
      <c r="B10415" s="1">
        <v>8918</v>
      </c>
      <c r="C10415" s="1"/>
      <c r="D10415" s="1"/>
      <c r="E10415" s="1" t="s">
        <v>3438</v>
      </c>
      <c r="F10415" s="1" t="s">
        <v>32900</v>
      </c>
      <c r="G10415" s="1" t="s">
        <v>655</v>
      </c>
      <c r="H10415">
        <v>8918</v>
      </c>
      <c r="I10415" s="1" t="s">
        <v>41</v>
      </c>
      <c r="J10415">
        <v>4</v>
      </c>
    </row>
    <row r="10416" spans="1:10" hidden="1" x14ac:dyDescent="0.25">
      <c r="A10416" s="24" t="str">
        <f t="shared" si="164"/>
        <v>8939ARCELOR (BERTON SICARD)</v>
      </c>
      <c r="B10416" s="1">
        <v>8939</v>
      </c>
      <c r="C10416" s="1"/>
      <c r="D10416" s="1"/>
      <c r="E10416" s="1" t="s">
        <v>3445</v>
      </c>
      <c r="F10416" s="1" t="s">
        <v>32900</v>
      </c>
      <c r="G10416" s="1" t="s">
        <v>655</v>
      </c>
      <c r="H10416">
        <v>8939</v>
      </c>
      <c r="I10416" s="1" t="s">
        <v>41</v>
      </c>
      <c r="J10416">
        <v>1</v>
      </c>
    </row>
    <row r="10417" spans="1:10" hidden="1" x14ac:dyDescent="0.25">
      <c r="A10417" s="24" t="str">
        <f t="shared" si="164"/>
        <v>9329ARCELOR (BERTON SICARD)</v>
      </c>
      <c r="B10417" s="1">
        <v>9329</v>
      </c>
      <c r="C10417" s="1"/>
      <c r="D10417" s="1"/>
      <c r="E10417" s="1" t="s">
        <v>3463</v>
      </c>
      <c r="F10417" s="1" t="s">
        <v>32900</v>
      </c>
      <c r="G10417" s="1" t="s">
        <v>655</v>
      </c>
      <c r="H10417">
        <v>9329</v>
      </c>
      <c r="I10417" s="1" t="s">
        <v>41</v>
      </c>
      <c r="J10417">
        <v>6.5</v>
      </c>
    </row>
    <row r="10418" spans="1:10" hidden="1" x14ac:dyDescent="0.25">
      <c r="A10418" s="24" t="str">
        <f t="shared" si="164"/>
        <v>9331ARCELOR (BERTON SICARD)</v>
      </c>
      <c r="B10418" s="1">
        <v>9331</v>
      </c>
      <c r="C10418" s="1"/>
      <c r="D10418" s="1"/>
      <c r="E10418" s="1" t="s">
        <v>3464</v>
      </c>
      <c r="F10418" s="1" t="s">
        <v>32900</v>
      </c>
      <c r="G10418" s="1" t="s">
        <v>655</v>
      </c>
      <c r="H10418">
        <v>9331</v>
      </c>
      <c r="I10418" s="1" t="s">
        <v>41</v>
      </c>
      <c r="J10418">
        <v>6.5</v>
      </c>
    </row>
    <row r="10419" spans="1:10" hidden="1" x14ac:dyDescent="0.25">
      <c r="A10419" s="24" t="str">
        <f t="shared" si="164"/>
        <v>9332ARCELOR (BERTON SICARD)</v>
      </c>
      <c r="B10419" s="1">
        <v>9332</v>
      </c>
      <c r="C10419" s="1"/>
      <c r="D10419" s="1"/>
      <c r="E10419" s="1" t="s">
        <v>3465</v>
      </c>
      <c r="F10419" s="1" t="s">
        <v>32900</v>
      </c>
      <c r="G10419" s="1" t="s">
        <v>655</v>
      </c>
      <c r="H10419">
        <v>9332</v>
      </c>
      <c r="I10419" s="1" t="s">
        <v>41</v>
      </c>
      <c r="J10419">
        <v>6.5</v>
      </c>
    </row>
    <row r="10420" spans="1:10" hidden="1" x14ac:dyDescent="0.25">
      <c r="A10420" s="24" t="str">
        <f t="shared" si="164"/>
        <v>9602ARCELOR (BERTON SICARD)</v>
      </c>
      <c r="B10420" s="1">
        <v>9602</v>
      </c>
      <c r="C10420" s="1"/>
      <c r="D10420" s="1"/>
      <c r="E10420" s="1" t="s">
        <v>3489</v>
      </c>
      <c r="F10420" s="1" t="s">
        <v>32900</v>
      </c>
      <c r="G10420" s="1" t="s">
        <v>655</v>
      </c>
      <c r="H10420">
        <v>9602</v>
      </c>
      <c r="I10420" s="1" t="s">
        <v>41</v>
      </c>
      <c r="J10420">
        <v>4</v>
      </c>
    </row>
    <row r="10421" spans="1:10" hidden="1" x14ac:dyDescent="0.25">
      <c r="A10421" s="24" t="str">
        <f t="shared" si="164"/>
        <v>9620ARCELOR (BERTON SICARD)</v>
      </c>
      <c r="B10421" s="1">
        <v>9620</v>
      </c>
      <c r="C10421" s="1"/>
      <c r="D10421" s="1"/>
      <c r="E10421" s="1" t="s">
        <v>3490</v>
      </c>
      <c r="F10421" s="1" t="s">
        <v>32900</v>
      </c>
      <c r="G10421" s="1" t="s">
        <v>655</v>
      </c>
      <c r="H10421">
        <v>9620</v>
      </c>
      <c r="I10421" s="1" t="s">
        <v>41</v>
      </c>
      <c r="J10421">
        <v>1</v>
      </c>
    </row>
    <row r="10422" spans="1:10" hidden="1" x14ac:dyDescent="0.25">
      <c r="A10422" s="24" t="str">
        <f t="shared" si="164"/>
        <v>9704ARCELOR (BERTON SICARD)</v>
      </c>
      <c r="B10422" s="1">
        <v>9704</v>
      </c>
      <c r="C10422" s="1"/>
      <c r="D10422" s="1"/>
      <c r="E10422" s="1" t="s">
        <v>3503</v>
      </c>
      <c r="F10422" s="1" t="s">
        <v>32900</v>
      </c>
      <c r="G10422" s="1" t="s">
        <v>655</v>
      </c>
      <c r="H10422">
        <v>9704</v>
      </c>
      <c r="I10422" s="1" t="s">
        <v>41</v>
      </c>
      <c r="J10422">
        <v>4</v>
      </c>
    </row>
    <row r="10423" spans="1:10" hidden="1" x14ac:dyDescent="0.25">
      <c r="A10423" s="24" t="str">
        <f t="shared" si="164"/>
        <v>9708ARCELOR (BERTON SICARD)</v>
      </c>
      <c r="B10423" s="1">
        <v>9708</v>
      </c>
      <c r="C10423" s="1"/>
      <c r="D10423" s="1"/>
      <c r="E10423" s="1" t="s">
        <v>3503</v>
      </c>
      <c r="F10423" s="1" t="s">
        <v>32900</v>
      </c>
      <c r="G10423" s="1" t="s">
        <v>655</v>
      </c>
      <c r="H10423">
        <v>9708</v>
      </c>
      <c r="I10423" s="1" t="s">
        <v>41</v>
      </c>
      <c r="J10423">
        <v>4</v>
      </c>
    </row>
    <row r="10424" spans="1:10" hidden="1" x14ac:dyDescent="0.25">
      <c r="A10424" s="24" t="str">
        <f t="shared" si="164"/>
        <v>9762ARCELOR (BERTON SICARD)</v>
      </c>
      <c r="B10424" s="1">
        <v>9762</v>
      </c>
      <c r="C10424" s="1"/>
      <c r="D10424" s="1"/>
      <c r="E10424" s="1" t="s">
        <v>3508</v>
      </c>
      <c r="F10424" s="1" t="s">
        <v>32900</v>
      </c>
      <c r="G10424" s="1" t="s">
        <v>655</v>
      </c>
      <c r="H10424">
        <v>9762</v>
      </c>
      <c r="I10424" s="1" t="s">
        <v>41</v>
      </c>
      <c r="J10424">
        <v>2</v>
      </c>
    </row>
    <row r="10425" spans="1:10" hidden="1" x14ac:dyDescent="0.25">
      <c r="A10425" s="24" t="str">
        <f t="shared" si="164"/>
        <v>9764NARCELOR (BERTON SICARD)</v>
      </c>
      <c r="B10425" s="1" t="s">
        <v>3509</v>
      </c>
      <c r="C10425" s="1"/>
      <c r="D10425" s="1"/>
      <c r="E10425" s="1" t="s">
        <v>3510</v>
      </c>
      <c r="F10425" s="1" t="s">
        <v>32900</v>
      </c>
      <c r="G10425" s="1" t="s">
        <v>655</v>
      </c>
      <c r="H10425" t="s">
        <v>3509</v>
      </c>
      <c r="I10425" s="1" t="s">
        <v>41</v>
      </c>
      <c r="J10425">
        <v>2</v>
      </c>
    </row>
    <row r="10426" spans="1:10" hidden="1" x14ac:dyDescent="0.25">
      <c r="A10426" s="24" t="str">
        <f t="shared" si="164"/>
        <v>9765NARCELOR (BERTON SICARD)</v>
      </c>
      <c r="B10426" s="1" t="s">
        <v>3511</v>
      </c>
      <c r="C10426" s="1"/>
      <c r="D10426" s="1"/>
      <c r="E10426" s="1" t="s">
        <v>3512</v>
      </c>
      <c r="F10426" s="1" t="s">
        <v>32900</v>
      </c>
      <c r="G10426" s="1" t="s">
        <v>655</v>
      </c>
      <c r="H10426" t="s">
        <v>3511</v>
      </c>
      <c r="I10426" s="1" t="s">
        <v>41</v>
      </c>
      <c r="J10426">
        <v>2</v>
      </c>
    </row>
    <row r="10427" spans="1:10" hidden="1" x14ac:dyDescent="0.25">
      <c r="A10427" s="24" t="str">
        <f t="shared" si="164"/>
        <v>9766NARCELOR (BERTON SICARD)</v>
      </c>
      <c r="B10427" s="1" t="s">
        <v>3513</v>
      </c>
      <c r="C10427" s="1"/>
      <c r="D10427" s="1"/>
      <c r="E10427" s="1" t="s">
        <v>3514</v>
      </c>
      <c r="F10427" s="1" t="s">
        <v>32900</v>
      </c>
      <c r="G10427" s="1" t="s">
        <v>655</v>
      </c>
      <c r="H10427" t="s">
        <v>3513</v>
      </c>
      <c r="I10427" s="1" t="s">
        <v>41</v>
      </c>
      <c r="J10427">
        <v>2</v>
      </c>
    </row>
    <row r="10428" spans="1:10" hidden="1" x14ac:dyDescent="0.25">
      <c r="A10428" s="24" t="str">
        <f t="shared" si="164"/>
        <v>9767NARCELOR (BERTON SICARD)</v>
      </c>
      <c r="B10428" s="1" t="s">
        <v>3515</v>
      </c>
      <c r="C10428" s="1"/>
      <c r="D10428" s="1"/>
      <c r="E10428" s="1" t="s">
        <v>3516</v>
      </c>
      <c r="F10428" s="1" t="s">
        <v>32900</v>
      </c>
      <c r="G10428" s="1" t="s">
        <v>655</v>
      </c>
      <c r="H10428" t="s">
        <v>3515</v>
      </c>
      <c r="I10428" s="1" t="s">
        <v>41</v>
      </c>
      <c r="J10428">
        <v>2</v>
      </c>
    </row>
    <row r="10429" spans="1:10" hidden="1" x14ac:dyDescent="0.25">
      <c r="A10429" s="24" t="str">
        <f t="shared" si="164"/>
        <v>9770ARCELOR (BERTON SICARD)</v>
      </c>
      <c r="B10429" s="1">
        <v>9770</v>
      </c>
      <c r="C10429" s="1"/>
      <c r="D10429" s="1"/>
      <c r="E10429" s="1" t="s">
        <v>3518</v>
      </c>
      <c r="F10429" s="1" t="s">
        <v>32900</v>
      </c>
      <c r="G10429" s="1" t="s">
        <v>655</v>
      </c>
      <c r="H10429">
        <v>9770</v>
      </c>
      <c r="I10429" s="1" t="s">
        <v>41</v>
      </c>
      <c r="J10429">
        <v>4</v>
      </c>
    </row>
    <row r="10430" spans="1:10" hidden="1" x14ac:dyDescent="0.25">
      <c r="A10430" s="24" t="str">
        <f t="shared" si="164"/>
        <v>9771ARCELOR (BERTON SICARD)</v>
      </c>
      <c r="B10430" s="1">
        <v>9771</v>
      </c>
      <c r="C10430" s="1"/>
      <c r="D10430" s="1"/>
      <c r="E10430" s="1" t="s">
        <v>3519</v>
      </c>
      <c r="F10430" s="1" t="s">
        <v>32900</v>
      </c>
      <c r="G10430" s="1" t="s">
        <v>655</v>
      </c>
      <c r="H10430">
        <v>9771</v>
      </c>
      <c r="I10430" s="1" t="s">
        <v>41</v>
      </c>
      <c r="J10430">
        <v>1</v>
      </c>
    </row>
    <row r="10431" spans="1:10" hidden="1" x14ac:dyDescent="0.25">
      <c r="A10431" s="24" t="str">
        <f t="shared" si="164"/>
        <v>9788ARCELOR (BERTON SICARD)</v>
      </c>
      <c r="B10431" s="1">
        <v>9788</v>
      </c>
      <c r="C10431" s="1"/>
      <c r="D10431" s="1"/>
      <c r="E10431" s="1" t="s">
        <v>3521</v>
      </c>
      <c r="F10431" s="1" t="s">
        <v>32900</v>
      </c>
      <c r="G10431" s="1" t="s">
        <v>655</v>
      </c>
      <c r="H10431">
        <v>9788</v>
      </c>
      <c r="I10431" s="1" t="s">
        <v>41</v>
      </c>
      <c r="J10431">
        <v>2</v>
      </c>
    </row>
    <row r="10432" spans="1:10" hidden="1" x14ac:dyDescent="0.25">
      <c r="A10432" s="24" t="str">
        <f t="shared" si="164"/>
        <v>9789ARCELOR (BERTON SICARD)</v>
      </c>
      <c r="B10432" s="1">
        <v>9789</v>
      </c>
      <c r="C10432" s="1"/>
      <c r="D10432" s="1"/>
      <c r="E10432" s="1" t="s">
        <v>3522</v>
      </c>
      <c r="F10432" s="1" t="s">
        <v>32900</v>
      </c>
      <c r="G10432" s="1" t="s">
        <v>655</v>
      </c>
      <c r="H10432">
        <v>9789</v>
      </c>
      <c r="I10432" s="1" t="s">
        <v>41</v>
      </c>
      <c r="J10432">
        <v>2</v>
      </c>
    </row>
    <row r="10433" spans="1:10" hidden="1" x14ac:dyDescent="0.25">
      <c r="A10433" s="24" t="str">
        <f t="shared" si="164"/>
        <v>9798ARCELOR (BERTON SICARD)</v>
      </c>
      <c r="B10433" s="1">
        <v>9798</v>
      </c>
      <c r="C10433" s="1"/>
      <c r="D10433" s="1"/>
      <c r="E10433" s="1" t="s">
        <v>3523</v>
      </c>
      <c r="F10433" s="1" t="s">
        <v>32900</v>
      </c>
      <c r="G10433" s="1" t="s">
        <v>655</v>
      </c>
      <c r="H10433">
        <v>9798</v>
      </c>
      <c r="I10433" s="1" t="s">
        <v>41</v>
      </c>
      <c r="J10433">
        <v>10</v>
      </c>
    </row>
    <row r="10434" spans="1:10" hidden="1" x14ac:dyDescent="0.25">
      <c r="A10434" s="24" t="str">
        <f t="shared" si="164"/>
        <v>9845ARCELOR (BERTON SICARD)</v>
      </c>
      <c r="B10434" s="1">
        <v>9845</v>
      </c>
      <c r="C10434" s="1"/>
      <c r="D10434" s="1"/>
      <c r="E10434" s="1" t="s">
        <v>3524</v>
      </c>
      <c r="F10434" s="1" t="s">
        <v>32900</v>
      </c>
      <c r="G10434" s="1" t="s">
        <v>655</v>
      </c>
      <c r="H10434">
        <v>9845</v>
      </c>
      <c r="I10434" s="1" t="s">
        <v>41</v>
      </c>
      <c r="J10434">
        <v>1</v>
      </c>
    </row>
    <row r="10435" spans="1:10" hidden="1" x14ac:dyDescent="0.25">
      <c r="A10435" s="24" t="str">
        <f t="shared" si="164"/>
        <v>9846ARCELOR (BERTON SICARD)</v>
      </c>
      <c r="B10435" s="1">
        <v>9846</v>
      </c>
      <c r="C10435" s="1"/>
      <c r="D10435" s="1"/>
      <c r="E10435" s="1" t="s">
        <v>3525</v>
      </c>
      <c r="F10435" s="1" t="s">
        <v>32900</v>
      </c>
      <c r="G10435" s="1" t="s">
        <v>655</v>
      </c>
      <c r="H10435">
        <v>9846</v>
      </c>
      <c r="I10435" s="1" t="s">
        <v>41</v>
      </c>
      <c r="J10435">
        <v>1</v>
      </c>
    </row>
    <row r="10436" spans="1:10" hidden="1" x14ac:dyDescent="0.25">
      <c r="A10436" s="24" t="str">
        <f t="shared" si="164"/>
        <v>9950NARCELOR (BERTON SICARD)</v>
      </c>
      <c r="B10436" s="1" t="s">
        <v>3531</v>
      </c>
      <c r="C10436" s="1"/>
      <c r="D10436" s="1"/>
      <c r="E10436" s="1" t="s">
        <v>3532</v>
      </c>
      <c r="F10436" s="1" t="s">
        <v>32900</v>
      </c>
      <c r="G10436" s="1" t="s">
        <v>655</v>
      </c>
      <c r="H10436" t="s">
        <v>3531</v>
      </c>
      <c r="I10436" s="1" t="s">
        <v>41</v>
      </c>
      <c r="J10436">
        <v>1</v>
      </c>
    </row>
    <row r="10437" spans="1:10" hidden="1" x14ac:dyDescent="0.25">
      <c r="A10437" s="24" t="str">
        <f t="shared" si="164"/>
        <v>9951NARCELOR (BERTON SICARD)</v>
      </c>
      <c r="B10437" s="1" t="s">
        <v>3533</v>
      </c>
      <c r="C10437" s="1"/>
      <c r="D10437" s="1"/>
      <c r="E10437" s="1" t="s">
        <v>3534</v>
      </c>
      <c r="F10437" s="1" t="s">
        <v>32900</v>
      </c>
      <c r="G10437" s="1" t="s">
        <v>655</v>
      </c>
      <c r="H10437" t="s">
        <v>3533</v>
      </c>
      <c r="I10437" s="1" t="s">
        <v>41</v>
      </c>
      <c r="J10437">
        <v>1</v>
      </c>
    </row>
    <row r="10438" spans="1:10" hidden="1" x14ac:dyDescent="0.25">
      <c r="A10438" s="24" t="str">
        <f t="shared" si="164"/>
        <v>9952NARCELOR (BERTON SICARD)</v>
      </c>
      <c r="B10438" s="1" t="s">
        <v>3535</v>
      </c>
      <c r="C10438" s="1"/>
      <c r="D10438" s="1"/>
      <c r="E10438" s="1" t="s">
        <v>3536</v>
      </c>
      <c r="F10438" s="1" t="s">
        <v>32900</v>
      </c>
      <c r="G10438" s="1" t="s">
        <v>655</v>
      </c>
      <c r="H10438" t="s">
        <v>3535</v>
      </c>
      <c r="I10438" s="1" t="s">
        <v>41</v>
      </c>
      <c r="J10438">
        <v>1</v>
      </c>
    </row>
    <row r="10439" spans="1:10" hidden="1" x14ac:dyDescent="0.25">
      <c r="A10439" s="24" t="str">
        <f t="shared" si="164"/>
        <v>9959NARCELOR (BERTON SICARD)</v>
      </c>
      <c r="B10439" s="1" t="s">
        <v>3540</v>
      </c>
      <c r="C10439" s="1"/>
      <c r="D10439" s="1"/>
      <c r="E10439" s="1" t="s">
        <v>3541</v>
      </c>
      <c r="F10439" s="1" t="s">
        <v>32900</v>
      </c>
      <c r="G10439" s="1" t="s">
        <v>655</v>
      </c>
      <c r="H10439" t="s">
        <v>3540</v>
      </c>
      <c r="I10439" s="1" t="s">
        <v>41</v>
      </c>
      <c r="J10439">
        <v>1</v>
      </c>
    </row>
    <row r="10440" spans="1:10" hidden="1" x14ac:dyDescent="0.25">
      <c r="A10440" s="24" t="str">
        <f t="shared" si="164"/>
        <v>9967ARCELOR (BERTON SICARD)</v>
      </c>
      <c r="B10440" s="1">
        <v>9967</v>
      </c>
      <c r="C10440" s="1"/>
      <c r="D10440" s="1"/>
      <c r="E10440" s="1" t="s">
        <v>3542</v>
      </c>
      <c r="F10440" s="1" t="s">
        <v>32900</v>
      </c>
      <c r="G10440" s="1" t="s">
        <v>655</v>
      </c>
      <c r="H10440">
        <v>9967</v>
      </c>
      <c r="I10440" s="1" t="s">
        <v>41</v>
      </c>
      <c r="J10440">
        <v>10</v>
      </c>
    </row>
    <row r="10441" spans="1:10" hidden="1" x14ac:dyDescent="0.25">
      <c r="A10441" s="24" t="str">
        <f t="shared" si="164"/>
        <v>9972ARCELOR (BERTON SICARD)</v>
      </c>
      <c r="B10441" s="1">
        <v>9972</v>
      </c>
      <c r="C10441" s="1"/>
      <c r="D10441" s="1"/>
      <c r="E10441" s="1" t="s">
        <v>3544</v>
      </c>
      <c r="F10441" s="1" t="s">
        <v>32900</v>
      </c>
      <c r="G10441" s="1" t="s">
        <v>655</v>
      </c>
      <c r="H10441">
        <v>9972</v>
      </c>
      <c r="I10441" s="1" t="s">
        <v>41</v>
      </c>
      <c r="J10441">
        <v>1</v>
      </c>
    </row>
    <row r="10442" spans="1:10" hidden="1" x14ac:dyDescent="0.25">
      <c r="A10442" s="24" t="str">
        <f t="shared" si="164"/>
        <v>9975ARCELOR (BERTON SICARD)</v>
      </c>
      <c r="B10442" s="1">
        <v>9975</v>
      </c>
      <c r="C10442" s="1"/>
      <c r="D10442" s="1"/>
      <c r="E10442" s="1" t="s">
        <v>3545</v>
      </c>
      <c r="F10442" s="1" t="s">
        <v>32900</v>
      </c>
      <c r="G10442" s="1" t="s">
        <v>655</v>
      </c>
      <c r="H10442">
        <v>9975</v>
      </c>
      <c r="I10442" s="1" t="s">
        <v>41</v>
      </c>
      <c r="J10442">
        <v>1</v>
      </c>
    </row>
    <row r="10443" spans="1:10" hidden="1" x14ac:dyDescent="0.25">
      <c r="A10443" s="24" t="str">
        <f t="shared" si="164"/>
        <v>9979ARCELOR (BERTON SICARD)</v>
      </c>
      <c r="B10443" s="1">
        <v>9979</v>
      </c>
      <c r="C10443" s="1"/>
      <c r="D10443" s="1"/>
      <c r="E10443" s="1" t="s">
        <v>3546</v>
      </c>
      <c r="F10443" s="1" t="s">
        <v>32900</v>
      </c>
      <c r="G10443" s="1" t="s">
        <v>655</v>
      </c>
      <c r="H10443">
        <v>9979</v>
      </c>
      <c r="I10443" s="1" t="s">
        <v>41</v>
      </c>
      <c r="J10443">
        <v>1</v>
      </c>
    </row>
    <row r="10444" spans="1:10" hidden="1" x14ac:dyDescent="0.25">
      <c r="A10444" s="24" t="str">
        <f t="shared" ref="A10444:A10507" si="165">B10444&amp;F10444</f>
        <v>9980ARCELOR (BERTON SICARD)</v>
      </c>
      <c r="B10444" s="1">
        <v>9980</v>
      </c>
      <c r="C10444" s="1"/>
      <c r="D10444" s="1"/>
      <c r="E10444" s="1" t="s">
        <v>3547</v>
      </c>
      <c r="F10444" s="1" t="s">
        <v>32900</v>
      </c>
      <c r="G10444" s="1" t="s">
        <v>655</v>
      </c>
      <c r="H10444">
        <v>9980</v>
      </c>
      <c r="I10444" s="1" t="s">
        <v>41</v>
      </c>
      <c r="J10444">
        <v>1</v>
      </c>
    </row>
    <row r="10445" spans="1:10" hidden="1" x14ac:dyDescent="0.25">
      <c r="A10445" s="24" t="str">
        <f t="shared" si="165"/>
        <v>40020ARCELOR (BERTON SICARD)</v>
      </c>
      <c r="B10445" s="1">
        <v>40020</v>
      </c>
      <c r="C10445" s="1"/>
      <c r="D10445" s="1"/>
      <c r="E10445" s="1" t="s">
        <v>3550</v>
      </c>
      <c r="F10445" s="1" t="s">
        <v>32900</v>
      </c>
      <c r="G10445" s="1" t="s">
        <v>655</v>
      </c>
      <c r="H10445">
        <v>40020</v>
      </c>
      <c r="I10445" s="1" t="s">
        <v>41</v>
      </c>
      <c r="J10445">
        <v>1</v>
      </c>
    </row>
    <row r="10446" spans="1:10" hidden="1" x14ac:dyDescent="0.25">
      <c r="A10446" s="24" t="str">
        <f t="shared" si="165"/>
        <v>40102ARCELOR (BERTON SICARD)</v>
      </c>
      <c r="B10446" s="1">
        <v>40102</v>
      </c>
      <c r="C10446" s="1"/>
      <c r="D10446" s="1"/>
      <c r="E10446" s="1" t="s">
        <v>3557</v>
      </c>
      <c r="F10446" s="1" t="s">
        <v>32900</v>
      </c>
      <c r="G10446" s="1" t="s">
        <v>655</v>
      </c>
      <c r="H10446">
        <v>40102</v>
      </c>
      <c r="I10446" s="1" t="s">
        <v>41</v>
      </c>
      <c r="J10446">
        <v>1</v>
      </c>
    </row>
    <row r="10447" spans="1:10" hidden="1" x14ac:dyDescent="0.25">
      <c r="A10447" s="24" t="str">
        <f t="shared" si="165"/>
        <v>40500ARCELOR (BERTON SICARD)</v>
      </c>
      <c r="B10447" s="1">
        <v>40500</v>
      </c>
      <c r="C10447" s="1"/>
      <c r="D10447" s="1"/>
      <c r="E10447" s="1" t="s">
        <v>3569</v>
      </c>
      <c r="F10447" s="1" t="s">
        <v>32900</v>
      </c>
      <c r="G10447" s="1" t="s">
        <v>655</v>
      </c>
      <c r="H10447">
        <v>40500</v>
      </c>
      <c r="I10447" s="1" t="s">
        <v>41</v>
      </c>
      <c r="J10447">
        <v>50</v>
      </c>
    </row>
    <row r="10448" spans="1:10" hidden="1" x14ac:dyDescent="0.25">
      <c r="A10448" s="24" t="str">
        <f t="shared" si="165"/>
        <v>50004ARCELOR (BERTON SICARD)</v>
      </c>
      <c r="B10448" s="1">
        <v>50004</v>
      </c>
      <c r="C10448" s="1"/>
      <c r="D10448" s="1"/>
      <c r="E10448" s="1" t="s">
        <v>3570</v>
      </c>
      <c r="F10448" s="1" t="s">
        <v>32900</v>
      </c>
      <c r="G10448" s="1" t="s">
        <v>655</v>
      </c>
      <c r="H10448">
        <v>50004</v>
      </c>
      <c r="I10448" s="1" t="s">
        <v>41</v>
      </c>
      <c r="J10448">
        <v>1</v>
      </c>
    </row>
    <row r="10449" spans="1:10" hidden="1" x14ac:dyDescent="0.25">
      <c r="A10449" s="24" t="str">
        <f t="shared" si="165"/>
        <v>50005ARCELOR (BERTON SICARD)</v>
      </c>
      <c r="B10449" s="1">
        <v>50005</v>
      </c>
      <c r="C10449" s="1"/>
      <c r="D10449" s="1"/>
      <c r="E10449" s="1" t="s">
        <v>3571</v>
      </c>
      <c r="F10449" s="1" t="s">
        <v>32900</v>
      </c>
      <c r="G10449" s="1" t="s">
        <v>655</v>
      </c>
      <c r="H10449">
        <v>50005</v>
      </c>
      <c r="I10449" s="1" t="s">
        <v>41</v>
      </c>
      <c r="J10449">
        <v>1</v>
      </c>
    </row>
    <row r="10450" spans="1:10" hidden="1" x14ac:dyDescent="0.25">
      <c r="A10450" s="24" t="str">
        <f t="shared" si="165"/>
        <v>50006ARCELOR (BERTON SICARD)</v>
      </c>
      <c r="B10450" s="1">
        <v>50006</v>
      </c>
      <c r="C10450" s="1"/>
      <c r="D10450" s="1"/>
      <c r="E10450" s="1" t="s">
        <v>3572</v>
      </c>
      <c r="F10450" s="1" t="s">
        <v>32900</v>
      </c>
      <c r="G10450" s="1" t="s">
        <v>655</v>
      </c>
      <c r="H10450">
        <v>50006</v>
      </c>
      <c r="I10450" s="1" t="s">
        <v>41</v>
      </c>
      <c r="J10450">
        <v>1</v>
      </c>
    </row>
    <row r="10451" spans="1:10" hidden="1" x14ac:dyDescent="0.25">
      <c r="A10451" s="24" t="str">
        <f t="shared" si="165"/>
        <v>50188ARCELOR (BERTON SICARD)</v>
      </c>
      <c r="B10451" s="1">
        <v>50188</v>
      </c>
      <c r="C10451" s="1"/>
      <c r="D10451" s="1"/>
      <c r="E10451" s="1" t="s">
        <v>3587</v>
      </c>
      <c r="F10451" s="1" t="s">
        <v>32900</v>
      </c>
      <c r="G10451" s="1" t="s">
        <v>655</v>
      </c>
      <c r="H10451">
        <v>50188</v>
      </c>
      <c r="I10451" s="1" t="s">
        <v>41</v>
      </c>
      <c r="J10451">
        <v>1</v>
      </c>
    </row>
    <row r="10452" spans="1:10" hidden="1" x14ac:dyDescent="0.25">
      <c r="A10452" s="24" t="str">
        <f t="shared" si="165"/>
        <v>50190ARCELOR (BERTON SICARD)</v>
      </c>
      <c r="B10452" s="1">
        <v>50190</v>
      </c>
      <c r="C10452" s="1"/>
      <c r="D10452" s="1"/>
      <c r="E10452" s="1" t="s">
        <v>3589</v>
      </c>
      <c r="F10452" s="1" t="s">
        <v>32900</v>
      </c>
      <c r="G10452" s="1" t="s">
        <v>655</v>
      </c>
      <c r="H10452">
        <v>50190</v>
      </c>
      <c r="I10452" s="1" t="s">
        <v>41</v>
      </c>
      <c r="J10452">
        <v>1</v>
      </c>
    </row>
    <row r="10453" spans="1:10" hidden="1" x14ac:dyDescent="0.25">
      <c r="A10453" s="24" t="str">
        <f t="shared" si="165"/>
        <v>50196ARCELOR (BERTON SICARD)</v>
      </c>
      <c r="B10453" s="1">
        <v>50196</v>
      </c>
      <c r="C10453" s="1"/>
      <c r="D10453" s="1"/>
      <c r="E10453" s="1" t="s">
        <v>3592</v>
      </c>
      <c r="F10453" s="1" t="s">
        <v>32900</v>
      </c>
      <c r="G10453" s="1" t="s">
        <v>655</v>
      </c>
      <c r="H10453">
        <v>50196</v>
      </c>
      <c r="I10453" s="1" t="s">
        <v>41</v>
      </c>
      <c r="J10453">
        <v>1</v>
      </c>
    </row>
    <row r="10454" spans="1:10" hidden="1" x14ac:dyDescent="0.25">
      <c r="A10454" s="24" t="str">
        <f t="shared" si="165"/>
        <v>55064ARCELOR (BERTON SICARD)</v>
      </c>
      <c r="B10454" s="1">
        <v>55064</v>
      </c>
      <c r="C10454" s="1"/>
      <c r="D10454" s="1"/>
      <c r="E10454" s="1" t="s">
        <v>3597</v>
      </c>
      <c r="F10454" s="1" t="s">
        <v>32900</v>
      </c>
      <c r="G10454" s="1" t="s">
        <v>655</v>
      </c>
      <c r="H10454">
        <v>55064</v>
      </c>
      <c r="I10454" s="1" t="s">
        <v>41</v>
      </c>
      <c r="J10454">
        <v>1</v>
      </c>
    </row>
    <row r="10455" spans="1:10" hidden="1" x14ac:dyDescent="0.25">
      <c r="A10455" s="24" t="str">
        <f t="shared" si="165"/>
        <v>58054ARCELOR (BERTON SICARD)</v>
      </c>
      <c r="B10455" s="1">
        <v>58054</v>
      </c>
      <c r="C10455" s="1"/>
      <c r="D10455" s="1"/>
      <c r="E10455" s="1" t="s">
        <v>3610</v>
      </c>
      <c r="F10455" s="1" t="s">
        <v>32900</v>
      </c>
      <c r="G10455" s="1" t="s">
        <v>655</v>
      </c>
      <c r="H10455">
        <v>58054</v>
      </c>
      <c r="I10455" s="1" t="s">
        <v>41</v>
      </c>
      <c r="J10455">
        <v>1</v>
      </c>
    </row>
    <row r="10456" spans="1:10" hidden="1" x14ac:dyDescent="0.25">
      <c r="A10456" s="24" t="str">
        <f t="shared" si="165"/>
        <v>58055ARCELOR (BERTON SICARD)</v>
      </c>
      <c r="B10456" s="1">
        <v>58055</v>
      </c>
      <c r="C10456" s="1"/>
      <c r="D10456" s="1"/>
      <c r="E10456" s="1" t="s">
        <v>3611</v>
      </c>
      <c r="F10456" s="1" t="s">
        <v>32900</v>
      </c>
      <c r="G10456" s="1" t="s">
        <v>655</v>
      </c>
      <c r="H10456">
        <v>58055</v>
      </c>
      <c r="I10456" s="1" t="s">
        <v>41</v>
      </c>
      <c r="J10456">
        <v>1</v>
      </c>
    </row>
    <row r="10457" spans="1:10" hidden="1" x14ac:dyDescent="0.25">
      <c r="A10457" s="24" t="str">
        <f t="shared" si="165"/>
        <v>58060ARCELOR (BERTON SICARD)</v>
      </c>
      <c r="B10457" s="1">
        <v>58060</v>
      </c>
      <c r="C10457" s="1"/>
      <c r="D10457" s="1"/>
      <c r="E10457" s="1" t="s">
        <v>3612</v>
      </c>
      <c r="F10457" s="1" t="s">
        <v>32900</v>
      </c>
      <c r="G10457" s="1" t="s">
        <v>655</v>
      </c>
      <c r="H10457">
        <v>58060</v>
      </c>
      <c r="I10457" s="1" t="s">
        <v>41</v>
      </c>
      <c r="J10457">
        <v>1</v>
      </c>
    </row>
    <row r="10458" spans="1:10" hidden="1" x14ac:dyDescent="0.25">
      <c r="A10458" s="24" t="str">
        <f t="shared" si="165"/>
        <v>58109ARCELOR (BERTON SICARD)</v>
      </c>
      <c r="B10458" s="1">
        <v>58109</v>
      </c>
      <c r="C10458" s="1"/>
      <c r="D10458" s="1"/>
      <c r="E10458" s="1" t="s">
        <v>3631</v>
      </c>
      <c r="F10458" s="1" t="s">
        <v>32900</v>
      </c>
      <c r="G10458" s="1" t="s">
        <v>655</v>
      </c>
      <c r="H10458">
        <v>58109</v>
      </c>
      <c r="I10458" s="1" t="s">
        <v>41</v>
      </c>
      <c r="J10458">
        <v>1</v>
      </c>
    </row>
    <row r="10459" spans="1:10" hidden="1" x14ac:dyDescent="0.25">
      <c r="A10459" s="24" t="str">
        <f t="shared" si="165"/>
        <v>59001ARCELOR (BERTON SICARD)</v>
      </c>
      <c r="B10459" s="1">
        <v>59001</v>
      </c>
      <c r="C10459" s="1"/>
      <c r="D10459" s="1"/>
      <c r="E10459" s="1" t="s">
        <v>3636</v>
      </c>
      <c r="F10459" s="1" t="s">
        <v>32900</v>
      </c>
      <c r="G10459" s="1" t="s">
        <v>655</v>
      </c>
      <c r="H10459">
        <v>59001</v>
      </c>
      <c r="I10459" s="1" t="s">
        <v>41</v>
      </c>
      <c r="J10459">
        <v>1</v>
      </c>
    </row>
    <row r="10460" spans="1:10" hidden="1" x14ac:dyDescent="0.25">
      <c r="A10460" s="24" t="str">
        <f t="shared" si="165"/>
        <v>64101ARCELOR (BERTON SICARD)</v>
      </c>
      <c r="B10460" s="1">
        <v>64101</v>
      </c>
      <c r="C10460" s="1"/>
      <c r="D10460" s="1"/>
      <c r="E10460" s="1" t="s">
        <v>3650</v>
      </c>
      <c r="F10460" s="1" t="s">
        <v>32900</v>
      </c>
      <c r="G10460" s="1" t="s">
        <v>655</v>
      </c>
      <c r="H10460">
        <v>64101</v>
      </c>
      <c r="I10460" s="1" t="s">
        <v>41</v>
      </c>
      <c r="J10460">
        <v>100</v>
      </c>
    </row>
    <row r="10461" spans="1:10" hidden="1" x14ac:dyDescent="0.25">
      <c r="A10461" s="24" t="str">
        <f t="shared" si="165"/>
        <v>64102ARCELOR (BERTON SICARD)</v>
      </c>
      <c r="B10461" s="1">
        <v>64102</v>
      </c>
      <c r="C10461" s="1"/>
      <c r="D10461" s="1"/>
      <c r="E10461" s="1" t="s">
        <v>3651</v>
      </c>
      <c r="F10461" s="1" t="s">
        <v>32900</v>
      </c>
      <c r="G10461" s="1" t="s">
        <v>655</v>
      </c>
      <c r="H10461">
        <v>64102</v>
      </c>
      <c r="I10461" s="1" t="s">
        <v>41</v>
      </c>
      <c r="J10461">
        <v>100</v>
      </c>
    </row>
    <row r="10462" spans="1:10" hidden="1" x14ac:dyDescent="0.25">
      <c r="A10462" s="24" t="str">
        <f t="shared" si="165"/>
        <v>64103ARCELOR (BERTON SICARD)</v>
      </c>
      <c r="B10462" s="1">
        <v>64103</v>
      </c>
      <c r="C10462" s="1"/>
      <c r="D10462" s="1"/>
      <c r="E10462" s="1" t="s">
        <v>3652</v>
      </c>
      <c r="F10462" s="1" t="s">
        <v>32900</v>
      </c>
      <c r="G10462" s="1" t="s">
        <v>655</v>
      </c>
      <c r="H10462">
        <v>64103</v>
      </c>
      <c r="I10462" s="1" t="s">
        <v>41</v>
      </c>
      <c r="J10462">
        <v>100</v>
      </c>
    </row>
    <row r="10463" spans="1:10" hidden="1" x14ac:dyDescent="0.25">
      <c r="A10463" s="24" t="str">
        <f t="shared" si="165"/>
        <v>64104ARCELOR (BERTON SICARD)</v>
      </c>
      <c r="B10463" s="1">
        <v>64104</v>
      </c>
      <c r="C10463" s="1"/>
      <c r="D10463" s="1"/>
      <c r="E10463" s="1" t="s">
        <v>3653</v>
      </c>
      <c r="F10463" s="1" t="s">
        <v>32900</v>
      </c>
      <c r="G10463" s="1" t="s">
        <v>655</v>
      </c>
      <c r="H10463">
        <v>64104</v>
      </c>
      <c r="I10463" s="1" t="s">
        <v>41</v>
      </c>
      <c r="J10463">
        <v>100</v>
      </c>
    </row>
    <row r="10464" spans="1:10" hidden="1" x14ac:dyDescent="0.25">
      <c r="A10464" s="24" t="str">
        <f t="shared" si="165"/>
        <v>64106ARCELOR (BERTON SICARD)</v>
      </c>
      <c r="B10464" s="1">
        <v>64106</v>
      </c>
      <c r="C10464" s="1"/>
      <c r="D10464" s="1"/>
      <c r="E10464" s="1" t="s">
        <v>3654</v>
      </c>
      <c r="F10464" s="1" t="s">
        <v>32900</v>
      </c>
      <c r="G10464" s="1" t="s">
        <v>655</v>
      </c>
      <c r="H10464">
        <v>64106</v>
      </c>
      <c r="I10464" s="1" t="s">
        <v>41</v>
      </c>
      <c r="J10464">
        <v>100</v>
      </c>
    </row>
    <row r="10465" spans="1:10" hidden="1" x14ac:dyDescent="0.25">
      <c r="A10465" s="24" t="str">
        <f t="shared" si="165"/>
        <v>64107ARCELOR (BERTON SICARD)</v>
      </c>
      <c r="B10465" s="1">
        <v>64107</v>
      </c>
      <c r="C10465" s="1"/>
      <c r="D10465" s="1"/>
      <c r="E10465" s="1" t="s">
        <v>3655</v>
      </c>
      <c r="F10465" s="1" t="s">
        <v>32900</v>
      </c>
      <c r="G10465" s="1" t="s">
        <v>655</v>
      </c>
      <c r="H10465">
        <v>64107</v>
      </c>
      <c r="I10465" s="1" t="s">
        <v>41</v>
      </c>
      <c r="J10465">
        <v>100</v>
      </c>
    </row>
    <row r="10466" spans="1:10" hidden="1" x14ac:dyDescent="0.25">
      <c r="A10466" s="24" t="str">
        <f t="shared" si="165"/>
        <v>64108ARCELOR (BERTON SICARD)</v>
      </c>
      <c r="B10466" s="1">
        <v>64108</v>
      </c>
      <c r="C10466" s="1"/>
      <c r="D10466" s="1"/>
      <c r="E10466" s="1" t="s">
        <v>3656</v>
      </c>
      <c r="F10466" s="1" t="s">
        <v>32900</v>
      </c>
      <c r="G10466" s="1" t="s">
        <v>655</v>
      </c>
      <c r="H10466">
        <v>64108</v>
      </c>
      <c r="I10466" s="1" t="s">
        <v>41</v>
      </c>
      <c r="J10466">
        <v>100</v>
      </c>
    </row>
    <row r="10467" spans="1:10" hidden="1" x14ac:dyDescent="0.25">
      <c r="A10467" s="24" t="str">
        <f t="shared" si="165"/>
        <v>64109ARCELOR (BERTON SICARD)</v>
      </c>
      <c r="B10467" s="1">
        <v>64109</v>
      </c>
      <c r="C10467" s="1"/>
      <c r="D10467" s="1"/>
      <c r="E10467" s="1" t="s">
        <v>3657</v>
      </c>
      <c r="F10467" s="1" t="s">
        <v>32900</v>
      </c>
      <c r="G10467" s="1" t="s">
        <v>655</v>
      </c>
      <c r="H10467">
        <v>64109</v>
      </c>
      <c r="I10467" s="1" t="s">
        <v>41</v>
      </c>
      <c r="J10467">
        <v>100</v>
      </c>
    </row>
    <row r="10468" spans="1:10" hidden="1" x14ac:dyDescent="0.25">
      <c r="A10468" s="24" t="str">
        <f t="shared" si="165"/>
        <v>64183ARCELOR (BERTON SICARD)</v>
      </c>
      <c r="B10468" s="1">
        <v>64183</v>
      </c>
      <c r="C10468" s="1"/>
      <c r="D10468" s="1"/>
      <c r="E10468" s="1" t="s">
        <v>3658</v>
      </c>
      <c r="F10468" s="1" t="s">
        <v>32900</v>
      </c>
      <c r="G10468" s="1" t="s">
        <v>655</v>
      </c>
      <c r="H10468">
        <v>64183</v>
      </c>
      <c r="I10468" s="1" t="s">
        <v>41</v>
      </c>
      <c r="J10468">
        <v>200</v>
      </c>
    </row>
    <row r="10469" spans="1:10" hidden="1" x14ac:dyDescent="0.25">
      <c r="A10469" s="24" t="str">
        <f t="shared" si="165"/>
        <v>160005ARCELOR (BERTON SICARD)</v>
      </c>
      <c r="B10469" s="1">
        <v>160005</v>
      </c>
      <c r="C10469" s="1"/>
      <c r="D10469" s="1"/>
      <c r="E10469" s="1" t="s">
        <v>3660</v>
      </c>
      <c r="F10469" s="1" t="s">
        <v>32900</v>
      </c>
      <c r="G10469" s="1" t="s">
        <v>655</v>
      </c>
      <c r="H10469">
        <v>160005</v>
      </c>
      <c r="I10469" s="1" t="s">
        <v>41</v>
      </c>
      <c r="J10469">
        <v>3</v>
      </c>
    </row>
    <row r="10470" spans="1:10" hidden="1" x14ac:dyDescent="0.25">
      <c r="A10470" s="24" t="str">
        <f t="shared" si="165"/>
        <v>160006ARCELOR (BERTON SICARD)</v>
      </c>
      <c r="B10470" s="1">
        <v>160006</v>
      </c>
      <c r="C10470" s="1"/>
      <c r="D10470" s="1"/>
      <c r="E10470" s="1" t="s">
        <v>3661</v>
      </c>
      <c r="F10470" s="1" t="s">
        <v>32900</v>
      </c>
      <c r="G10470" s="1" t="s">
        <v>655</v>
      </c>
      <c r="H10470">
        <v>160006</v>
      </c>
      <c r="I10470" s="1" t="s">
        <v>41</v>
      </c>
      <c r="J10470">
        <v>1</v>
      </c>
    </row>
    <row r="10471" spans="1:10" hidden="1" x14ac:dyDescent="0.25">
      <c r="A10471" s="24" t="str">
        <f t="shared" si="165"/>
        <v>160007ARCELOR (BERTON SICARD)</v>
      </c>
      <c r="B10471" s="1">
        <v>160007</v>
      </c>
      <c r="C10471" s="1"/>
      <c r="D10471" s="1"/>
      <c r="E10471" s="1" t="s">
        <v>3662</v>
      </c>
      <c r="F10471" s="1" t="s">
        <v>32900</v>
      </c>
      <c r="G10471" s="1" t="s">
        <v>655</v>
      </c>
      <c r="H10471">
        <v>160007</v>
      </c>
      <c r="I10471" s="1" t="s">
        <v>41</v>
      </c>
      <c r="J10471">
        <v>1</v>
      </c>
    </row>
    <row r="10472" spans="1:10" hidden="1" x14ac:dyDescent="0.25">
      <c r="A10472" s="24" t="str">
        <f t="shared" si="165"/>
        <v>433000ARCELOR (BERTON SICARD)</v>
      </c>
      <c r="B10472" s="1">
        <v>433000</v>
      </c>
      <c r="C10472" s="1"/>
      <c r="D10472" s="1"/>
      <c r="E10472" s="1" t="s">
        <v>3671</v>
      </c>
      <c r="F10472" s="1" t="s">
        <v>32900</v>
      </c>
      <c r="G10472" s="1" t="s">
        <v>655</v>
      </c>
      <c r="H10472">
        <v>433000</v>
      </c>
      <c r="I10472" s="1" t="s">
        <v>41</v>
      </c>
      <c r="J10472">
        <v>6.5</v>
      </c>
    </row>
    <row r="10473" spans="1:10" hidden="1" x14ac:dyDescent="0.25">
      <c r="A10473" s="24" t="str">
        <f t="shared" si="165"/>
        <v>441023ARCELOR (BERTON SICARD)</v>
      </c>
      <c r="B10473" s="1">
        <v>441023</v>
      </c>
      <c r="C10473" s="1"/>
      <c r="D10473" s="1"/>
      <c r="E10473" s="1" t="s">
        <v>3683</v>
      </c>
      <c r="F10473" s="1" t="s">
        <v>32900</v>
      </c>
      <c r="G10473" s="1" t="s">
        <v>655</v>
      </c>
      <c r="H10473">
        <v>441023</v>
      </c>
      <c r="I10473" s="1" t="s">
        <v>41</v>
      </c>
      <c r="J10473">
        <v>20</v>
      </c>
    </row>
    <row r="10474" spans="1:10" hidden="1" x14ac:dyDescent="0.25">
      <c r="A10474" s="24" t="str">
        <f t="shared" si="165"/>
        <v>450000ARCELOR (BERTON SICARD)</v>
      </c>
      <c r="B10474" s="1">
        <v>450000</v>
      </c>
      <c r="C10474" s="1"/>
      <c r="D10474" s="1"/>
      <c r="E10474" s="1" t="s">
        <v>3685</v>
      </c>
      <c r="F10474" s="1" t="s">
        <v>32900</v>
      </c>
      <c r="G10474" s="1" t="s">
        <v>655</v>
      </c>
      <c r="H10474">
        <v>450000</v>
      </c>
      <c r="I10474" s="1" t="s">
        <v>41</v>
      </c>
      <c r="J10474">
        <v>1</v>
      </c>
    </row>
    <row r="10475" spans="1:10" hidden="1" x14ac:dyDescent="0.25">
      <c r="A10475" s="24" t="str">
        <f t="shared" si="165"/>
        <v>450008ARCELOR (BERTON SICARD)</v>
      </c>
      <c r="B10475" s="1">
        <v>450008</v>
      </c>
      <c r="C10475" s="1"/>
      <c r="D10475" s="1"/>
      <c r="E10475" s="1" t="s">
        <v>3688</v>
      </c>
      <c r="F10475" s="1" t="s">
        <v>32900</v>
      </c>
      <c r="G10475" s="1" t="s">
        <v>655</v>
      </c>
      <c r="H10475">
        <v>450008</v>
      </c>
      <c r="I10475" s="1" t="s">
        <v>41</v>
      </c>
      <c r="J10475">
        <v>1</v>
      </c>
    </row>
    <row r="10476" spans="1:10" hidden="1" x14ac:dyDescent="0.25">
      <c r="A10476" s="24" t="str">
        <f t="shared" si="165"/>
        <v>450009ARCELOR (BERTON SICARD)</v>
      </c>
      <c r="B10476" s="1">
        <v>450009</v>
      </c>
      <c r="C10476" s="1"/>
      <c r="D10476" s="1"/>
      <c r="E10476" s="1" t="s">
        <v>3689</v>
      </c>
      <c r="F10476" s="1" t="s">
        <v>32900</v>
      </c>
      <c r="G10476" s="1" t="s">
        <v>655</v>
      </c>
      <c r="H10476">
        <v>450009</v>
      </c>
      <c r="I10476" s="1" t="s">
        <v>41</v>
      </c>
      <c r="J10476">
        <v>1</v>
      </c>
    </row>
    <row r="10477" spans="1:10" hidden="1" x14ac:dyDescent="0.25">
      <c r="A10477" s="24" t="str">
        <f t="shared" si="165"/>
        <v>450010ARCELOR (BERTON SICARD)</v>
      </c>
      <c r="B10477" s="1">
        <v>450010</v>
      </c>
      <c r="C10477" s="1"/>
      <c r="D10477" s="1"/>
      <c r="E10477" s="1" t="s">
        <v>3690</v>
      </c>
      <c r="F10477" s="1" t="s">
        <v>32900</v>
      </c>
      <c r="G10477" s="1" t="s">
        <v>655</v>
      </c>
      <c r="H10477">
        <v>450010</v>
      </c>
      <c r="I10477" s="1" t="s">
        <v>41</v>
      </c>
      <c r="J10477">
        <v>1</v>
      </c>
    </row>
    <row r="10478" spans="1:10" hidden="1" x14ac:dyDescent="0.25">
      <c r="A10478" s="24" t="str">
        <f t="shared" si="165"/>
        <v>450016ARCELOR (BERTON SICARD)</v>
      </c>
      <c r="B10478" s="1">
        <v>450016</v>
      </c>
      <c r="C10478" s="1"/>
      <c r="D10478" s="1"/>
      <c r="E10478" s="1" t="s">
        <v>3692</v>
      </c>
      <c r="F10478" s="1" t="s">
        <v>32900</v>
      </c>
      <c r="G10478" s="1" t="s">
        <v>655</v>
      </c>
      <c r="H10478">
        <v>450016</v>
      </c>
      <c r="I10478" s="1" t="s">
        <v>41</v>
      </c>
      <c r="J10478">
        <v>1</v>
      </c>
    </row>
    <row r="10479" spans="1:10" hidden="1" x14ac:dyDescent="0.25">
      <c r="A10479" s="24" t="str">
        <f t="shared" si="165"/>
        <v>450017ARCELOR (BERTON SICARD)</v>
      </c>
      <c r="B10479" s="1">
        <v>450017</v>
      </c>
      <c r="C10479" s="1"/>
      <c r="D10479" s="1"/>
      <c r="E10479" s="1" t="s">
        <v>3693</v>
      </c>
      <c r="F10479" s="1" t="s">
        <v>32900</v>
      </c>
      <c r="G10479" s="1" t="s">
        <v>655</v>
      </c>
      <c r="H10479">
        <v>450017</v>
      </c>
      <c r="I10479" s="1" t="s">
        <v>41</v>
      </c>
      <c r="J10479">
        <v>1</v>
      </c>
    </row>
    <row r="10480" spans="1:10" hidden="1" x14ac:dyDescent="0.25">
      <c r="A10480" s="24" t="str">
        <f t="shared" si="165"/>
        <v>450020ARCELOR (BERTON SICARD)</v>
      </c>
      <c r="B10480" s="1">
        <v>450020</v>
      </c>
      <c r="C10480" s="1"/>
      <c r="D10480" s="1"/>
      <c r="E10480" s="1" t="s">
        <v>3696</v>
      </c>
      <c r="F10480" s="1" t="s">
        <v>32900</v>
      </c>
      <c r="G10480" s="1" t="s">
        <v>655</v>
      </c>
      <c r="H10480">
        <v>450020</v>
      </c>
      <c r="I10480" s="1" t="s">
        <v>41</v>
      </c>
      <c r="J10480">
        <v>1</v>
      </c>
    </row>
    <row r="10481" spans="1:10" hidden="1" x14ac:dyDescent="0.25">
      <c r="A10481" s="24" t="str">
        <f t="shared" si="165"/>
        <v>450027ARCELOR (BERTON SICARD)</v>
      </c>
      <c r="B10481" s="1">
        <v>450027</v>
      </c>
      <c r="C10481" s="1"/>
      <c r="D10481" s="1"/>
      <c r="E10481" s="1" t="s">
        <v>3700</v>
      </c>
      <c r="F10481" s="1" t="s">
        <v>32900</v>
      </c>
      <c r="G10481" s="1" t="s">
        <v>655</v>
      </c>
      <c r="H10481">
        <v>450027</v>
      </c>
      <c r="I10481" s="1" t="s">
        <v>41</v>
      </c>
      <c r="J10481">
        <v>1</v>
      </c>
    </row>
    <row r="10482" spans="1:10" hidden="1" x14ac:dyDescent="0.25">
      <c r="A10482" s="24" t="str">
        <f t="shared" si="165"/>
        <v>450028ARCELOR (BERTON SICARD)</v>
      </c>
      <c r="B10482" s="1">
        <v>450028</v>
      </c>
      <c r="C10482" s="1"/>
      <c r="D10482" s="1"/>
      <c r="E10482" s="1" t="s">
        <v>3701</v>
      </c>
      <c r="F10482" s="1" t="s">
        <v>32900</v>
      </c>
      <c r="G10482" s="1" t="s">
        <v>655</v>
      </c>
      <c r="H10482">
        <v>450028</v>
      </c>
      <c r="I10482" s="1" t="s">
        <v>41</v>
      </c>
      <c r="J10482">
        <v>1</v>
      </c>
    </row>
    <row r="10483" spans="1:10" hidden="1" x14ac:dyDescent="0.25">
      <c r="A10483" s="24" t="str">
        <f t="shared" si="165"/>
        <v>450038ARCELOR (BERTON SICARD)</v>
      </c>
      <c r="B10483" s="1">
        <v>450038</v>
      </c>
      <c r="C10483" s="1"/>
      <c r="D10483" s="1"/>
      <c r="E10483" s="1" t="s">
        <v>3419</v>
      </c>
      <c r="F10483" s="1" t="s">
        <v>32900</v>
      </c>
      <c r="G10483" s="1" t="s">
        <v>655</v>
      </c>
      <c r="H10483">
        <v>450038</v>
      </c>
      <c r="I10483" s="1" t="s">
        <v>41</v>
      </c>
      <c r="J10483">
        <v>10</v>
      </c>
    </row>
    <row r="10484" spans="1:10" hidden="1" x14ac:dyDescent="0.25">
      <c r="A10484" s="24" t="str">
        <f t="shared" si="165"/>
        <v>450091ARCELOR (BERTON SICARD)</v>
      </c>
      <c r="B10484" s="1">
        <v>450091</v>
      </c>
      <c r="C10484" s="1"/>
      <c r="D10484" s="1"/>
      <c r="E10484" s="1" t="s">
        <v>3708</v>
      </c>
      <c r="F10484" s="1" t="s">
        <v>32900</v>
      </c>
      <c r="G10484" s="1" t="s">
        <v>655</v>
      </c>
      <c r="H10484">
        <v>450091</v>
      </c>
      <c r="I10484" s="1" t="s">
        <v>41</v>
      </c>
      <c r="J10484">
        <v>10</v>
      </c>
    </row>
    <row r="10485" spans="1:10" hidden="1" x14ac:dyDescent="0.25">
      <c r="A10485" s="24" t="str">
        <f t="shared" si="165"/>
        <v>450092ARCELOR (BERTON SICARD)</v>
      </c>
      <c r="B10485" s="1">
        <v>450092</v>
      </c>
      <c r="C10485" s="1"/>
      <c r="D10485" s="1"/>
      <c r="E10485" s="1" t="s">
        <v>3709</v>
      </c>
      <c r="F10485" s="1" t="s">
        <v>32900</v>
      </c>
      <c r="G10485" s="1" t="s">
        <v>655</v>
      </c>
      <c r="H10485">
        <v>450092</v>
      </c>
      <c r="I10485" s="1" t="s">
        <v>41</v>
      </c>
      <c r="J10485">
        <v>10</v>
      </c>
    </row>
    <row r="10486" spans="1:10" hidden="1" x14ac:dyDescent="0.25">
      <c r="A10486" s="24" t="str">
        <f t="shared" si="165"/>
        <v>450093ARCELOR (BERTON SICARD)</v>
      </c>
      <c r="B10486" s="1">
        <v>450093</v>
      </c>
      <c r="C10486" s="1"/>
      <c r="D10486" s="1"/>
      <c r="E10486" s="1" t="s">
        <v>3710</v>
      </c>
      <c r="F10486" s="1" t="s">
        <v>32900</v>
      </c>
      <c r="G10486" s="1" t="s">
        <v>655</v>
      </c>
      <c r="H10486">
        <v>450093</v>
      </c>
      <c r="I10486" s="1" t="s">
        <v>41</v>
      </c>
      <c r="J10486">
        <v>10</v>
      </c>
    </row>
    <row r="10487" spans="1:10" hidden="1" x14ac:dyDescent="0.25">
      <c r="A10487" s="24" t="str">
        <f t="shared" si="165"/>
        <v>450094ARCELOR (BERTON SICARD)</v>
      </c>
      <c r="B10487" s="1">
        <v>450094</v>
      </c>
      <c r="C10487" s="1"/>
      <c r="D10487" s="1"/>
      <c r="E10487" s="1" t="s">
        <v>3711</v>
      </c>
      <c r="F10487" s="1" t="s">
        <v>32900</v>
      </c>
      <c r="G10487" s="1" t="s">
        <v>655</v>
      </c>
      <c r="H10487">
        <v>450094</v>
      </c>
      <c r="I10487" s="1" t="s">
        <v>41</v>
      </c>
      <c r="J10487">
        <v>10</v>
      </c>
    </row>
    <row r="10488" spans="1:10" hidden="1" x14ac:dyDescent="0.25">
      <c r="A10488" s="24" t="str">
        <f t="shared" si="165"/>
        <v>450095ARCELOR (BERTON SICARD)</v>
      </c>
      <c r="B10488" s="1">
        <v>450095</v>
      </c>
      <c r="C10488" s="1"/>
      <c r="D10488" s="1"/>
      <c r="E10488" s="1" t="s">
        <v>3712</v>
      </c>
      <c r="F10488" s="1" t="s">
        <v>32900</v>
      </c>
      <c r="G10488" s="1" t="s">
        <v>655</v>
      </c>
      <c r="H10488">
        <v>450095</v>
      </c>
      <c r="I10488" s="1" t="s">
        <v>41</v>
      </c>
      <c r="J10488">
        <v>10</v>
      </c>
    </row>
    <row r="10489" spans="1:10" hidden="1" x14ac:dyDescent="0.25">
      <c r="A10489" s="24" t="str">
        <f t="shared" si="165"/>
        <v>450102ARCELOR (BERTON SICARD)</v>
      </c>
      <c r="B10489" s="1">
        <v>450102</v>
      </c>
      <c r="C10489" s="1"/>
      <c r="D10489" s="1"/>
      <c r="E10489" s="1" t="s">
        <v>3715</v>
      </c>
      <c r="F10489" s="1" t="s">
        <v>32900</v>
      </c>
      <c r="G10489" s="1" t="s">
        <v>655</v>
      </c>
      <c r="H10489">
        <v>450102</v>
      </c>
      <c r="I10489" s="1" t="s">
        <v>41</v>
      </c>
      <c r="J10489">
        <v>1</v>
      </c>
    </row>
    <row r="10490" spans="1:10" hidden="1" x14ac:dyDescent="0.25">
      <c r="A10490" s="24" t="str">
        <f t="shared" si="165"/>
        <v>450103ARCELOR (BERTON SICARD)</v>
      </c>
      <c r="B10490" s="1">
        <v>450103</v>
      </c>
      <c r="C10490" s="1"/>
      <c r="D10490" s="1"/>
      <c r="E10490" s="1" t="s">
        <v>3716</v>
      </c>
      <c r="F10490" s="1" t="s">
        <v>32900</v>
      </c>
      <c r="G10490" s="1" t="s">
        <v>655</v>
      </c>
      <c r="H10490">
        <v>450103</v>
      </c>
      <c r="I10490" s="1" t="s">
        <v>41</v>
      </c>
      <c r="J10490">
        <v>1</v>
      </c>
    </row>
    <row r="10491" spans="1:10" hidden="1" x14ac:dyDescent="0.25">
      <c r="A10491" s="24" t="str">
        <f t="shared" si="165"/>
        <v>450104ARCELOR (BERTON SICARD)</v>
      </c>
      <c r="B10491" s="1">
        <v>450104</v>
      </c>
      <c r="C10491" s="1"/>
      <c r="D10491" s="1"/>
      <c r="E10491" s="1" t="s">
        <v>3717</v>
      </c>
      <c r="F10491" s="1" t="s">
        <v>32900</v>
      </c>
      <c r="G10491" s="1" t="s">
        <v>655</v>
      </c>
      <c r="H10491">
        <v>450104</v>
      </c>
      <c r="I10491" s="1" t="s">
        <v>41</v>
      </c>
      <c r="J10491">
        <v>1</v>
      </c>
    </row>
    <row r="10492" spans="1:10" hidden="1" x14ac:dyDescent="0.25">
      <c r="A10492" s="24" t="str">
        <f t="shared" si="165"/>
        <v>450120ARCELOR (BERTON SICARD)</v>
      </c>
      <c r="B10492" s="1">
        <v>450120</v>
      </c>
      <c r="C10492" s="1"/>
      <c r="D10492" s="1"/>
      <c r="E10492" s="1" t="s">
        <v>3732</v>
      </c>
      <c r="F10492" s="1" t="s">
        <v>32900</v>
      </c>
      <c r="G10492" s="1" t="s">
        <v>655</v>
      </c>
      <c r="H10492">
        <v>450120</v>
      </c>
      <c r="I10492" s="1" t="s">
        <v>41</v>
      </c>
      <c r="J10492">
        <v>1</v>
      </c>
    </row>
    <row r="10493" spans="1:10" hidden="1" x14ac:dyDescent="0.25">
      <c r="A10493" s="24" t="str">
        <f t="shared" si="165"/>
        <v>450123ARCELOR (BERTON SICARD)</v>
      </c>
      <c r="B10493" s="1">
        <v>450123</v>
      </c>
      <c r="C10493" s="1"/>
      <c r="D10493" s="1"/>
      <c r="E10493" s="1" t="s">
        <v>3735</v>
      </c>
      <c r="F10493" s="1" t="s">
        <v>32900</v>
      </c>
      <c r="G10493" s="1" t="s">
        <v>655</v>
      </c>
      <c r="H10493">
        <v>450123</v>
      </c>
      <c r="I10493" s="1" t="s">
        <v>41</v>
      </c>
      <c r="J10493">
        <v>1</v>
      </c>
    </row>
    <row r="10494" spans="1:10" hidden="1" x14ac:dyDescent="0.25">
      <c r="A10494" s="24" t="str">
        <f t="shared" si="165"/>
        <v>450124ARCELOR (BERTON SICARD)</v>
      </c>
      <c r="B10494" s="1">
        <v>450124</v>
      </c>
      <c r="C10494" s="1"/>
      <c r="D10494" s="1"/>
      <c r="E10494" s="1" t="s">
        <v>3736</v>
      </c>
      <c r="F10494" s="1" t="s">
        <v>32900</v>
      </c>
      <c r="G10494" s="1" t="s">
        <v>655</v>
      </c>
      <c r="H10494">
        <v>450124</v>
      </c>
      <c r="I10494" s="1" t="s">
        <v>41</v>
      </c>
      <c r="J10494">
        <v>1</v>
      </c>
    </row>
    <row r="10495" spans="1:10" hidden="1" x14ac:dyDescent="0.25">
      <c r="A10495" s="24" t="str">
        <f t="shared" si="165"/>
        <v>450125ARCELOR (BERTON SICARD)</v>
      </c>
      <c r="B10495" s="1">
        <v>450125</v>
      </c>
      <c r="C10495" s="1"/>
      <c r="D10495" s="1"/>
      <c r="E10495" s="1" t="s">
        <v>3737</v>
      </c>
      <c r="F10495" s="1" t="s">
        <v>32900</v>
      </c>
      <c r="G10495" s="1" t="s">
        <v>655</v>
      </c>
      <c r="H10495">
        <v>450125</v>
      </c>
      <c r="I10495" s="1" t="s">
        <v>41</v>
      </c>
      <c r="J10495">
        <v>1</v>
      </c>
    </row>
    <row r="10496" spans="1:10" hidden="1" x14ac:dyDescent="0.25">
      <c r="A10496" s="24" t="str">
        <f t="shared" si="165"/>
        <v>450137ARCELOR (BERTON SICARD)</v>
      </c>
      <c r="B10496" s="1">
        <v>450137</v>
      </c>
      <c r="C10496" s="1"/>
      <c r="D10496" s="1"/>
      <c r="E10496" s="1" t="s">
        <v>3419</v>
      </c>
      <c r="F10496" s="1" t="s">
        <v>32900</v>
      </c>
      <c r="G10496" s="1" t="s">
        <v>655</v>
      </c>
      <c r="H10496">
        <v>450137</v>
      </c>
      <c r="I10496" s="1" t="s">
        <v>41</v>
      </c>
      <c r="J10496">
        <v>1</v>
      </c>
    </row>
    <row r="10497" spans="1:10" hidden="1" x14ac:dyDescent="0.25">
      <c r="A10497" s="24" t="str">
        <f t="shared" si="165"/>
        <v>450144ARCELOR (BERTON SICARD)</v>
      </c>
      <c r="B10497" s="1">
        <v>450144</v>
      </c>
      <c r="C10497" s="1"/>
      <c r="D10497" s="1"/>
      <c r="E10497" s="1" t="s">
        <v>3264</v>
      </c>
      <c r="F10497" s="1" t="s">
        <v>32900</v>
      </c>
      <c r="G10497" s="1" t="s">
        <v>655</v>
      </c>
      <c r="H10497">
        <v>450144</v>
      </c>
      <c r="I10497" s="1" t="s">
        <v>41</v>
      </c>
      <c r="J10497">
        <v>1</v>
      </c>
    </row>
    <row r="10498" spans="1:10" hidden="1" x14ac:dyDescent="0.25">
      <c r="A10498" s="24" t="str">
        <f t="shared" si="165"/>
        <v>450145ARCELOR (BERTON SICARD)</v>
      </c>
      <c r="B10498" s="1">
        <v>450145</v>
      </c>
      <c r="C10498" s="1"/>
      <c r="D10498" s="1"/>
      <c r="E10498" s="1" t="s">
        <v>3750</v>
      </c>
      <c r="F10498" s="1" t="s">
        <v>32900</v>
      </c>
      <c r="G10498" s="1" t="s">
        <v>655</v>
      </c>
      <c r="H10498">
        <v>450145</v>
      </c>
      <c r="I10498" s="1" t="s">
        <v>41</v>
      </c>
      <c r="J10498">
        <v>1</v>
      </c>
    </row>
    <row r="10499" spans="1:10" hidden="1" x14ac:dyDescent="0.25">
      <c r="A10499" s="24" t="str">
        <f t="shared" si="165"/>
        <v>450155ARCELOR (BERTON SICARD)</v>
      </c>
      <c r="B10499" s="1">
        <v>450155</v>
      </c>
      <c r="C10499" s="1"/>
      <c r="D10499" s="1"/>
      <c r="E10499" s="1" t="s">
        <v>3755</v>
      </c>
      <c r="F10499" s="1" t="s">
        <v>32900</v>
      </c>
      <c r="G10499" s="1" t="s">
        <v>655</v>
      </c>
      <c r="H10499">
        <v>450155</v>
      </c>
      <c r="I10499" s="1" t="s">
        <v>41</v>
      </c>
      <c r="J10499">
        <v>1</v>
      </c>
    </row>
    <row r="10500" spans="1:10" hidden="1" x14ac:dyDescent="0.25">
      <c r="A10500" s="24" t="str">
        <f t="shared" si="165"/>
        <v>450156ARCELOR (BERTON SICARD)</v>
      </c>
      <c r="B10500" s="1">
        <v>450156</v>
      </c>
      <c r="C10500" s="1"/>
      <c r="D10500" s="1"/>
      <c r="E10500" s="1" t="s">
        <v>3756</v>
      </c>
      <c r="F10500" s="1" t="s">
        <v>32900</v>
      </c>
      <c r="G10500" s="1" t="s">
        <v>655</v>
      </c>
      <c r="H10500">
        <v>450156</v>
      </c>
      <c r="I10500" s="1" t="s">
        <v>41</v>
      </c>
      <c r="J10500">
        <v>1</v>
      </c>
    </row>
    <row r="10501" spans="1:10" hidden="1" x14ac:dyDescent="0.25">
      <c r="A10501" s="24" t="str">
        <f t="shared" si="165"/>
        <v>453002ARCELOR (BERTON SICARD)</v>
      </c>
      <c r="B10501" s="1">
        <v>453002</v>
      </c>
      <c r="C10501" s="1"/>
      <c r="D10501" s="1"/>
      <c r="E10501" s="1" t="s">
        <v>2678</v>
      </c>
      <c r="F10501" s="1" t="s">
        <v>32900</v>
      </c>
      <c r="G10501" s="1" t="s">
        <v>655</v>
      </c>
      <c r="H10501">
        <v>453002</v>
      </c>
      <c r="I10501" s="1" t="s">
        <v>41</v>
      </c>
      <c r="J10501">
        <v>1</v>
      </c>
    </row>
    <row r="10502" spans="1:10" hidden="1" x14ac:dyDescent="0.25">
      <c r="A10502" s="24" t="str">
        <f t="shared" si="165"/>
        <v>453005ARCELOR (BERTON SICARD)</v>
      </c>
      <c r="B10502" s="1">
        <v>453005</v>
      </c>
      <c r="C10502" s="1"/>
      <c r="D10502" s="1"/>
      <c r="E10502" s="1" t="s">
        <v>3763</v>
      </c>
      <c r="F10502" s="1" t="s">
        <v>32900</v>
      </c>
      <c r="G10502" s="1" t="s">
        <v>655</v>
      </c>
      <c r="H10502">
        <v>453005</v>
      </c>
      <c r="I10502" s="1" t="s">
        <v>41</v>
      </c>
      <c r="J10502">
        <v>1</v>
      </c>
    </row>
    <row r="10503" spans="1:10" hidden="1" x14ac:dyDescent="0.25">
      <c r="A10503" s="24" t="str">
        <f t="shared" si="165"/>
        <v>460002ARCELOR (BERTON SICARD)</v>
      </c>
      <c r="B10503" s="1">
        <v>460002</v>
      </c>
      <c r="C10503" s="1"/>
      <c r="D10503" s="1"/>
      <c r="E10503" s="1" t="s">
        <v>3766</v>
      </c>
      <c r="F10503" s="1" t="s">
        <v>32900</v>
      </c>
      <c r="G10503" s="1" t="s">
        <v>655</v>
      </c>
      <c r="H10503">
        <v>460002</v>
      </c>
      <c r="I10503" s="1" t="s">
        <v>41</v>
      </c>
      <c r="J10503">
        <v>100</v>
      </c>
    </row>
    <row r="10504" spans="1:10" hidden="1" x14ac:dyDescent="0.25">
      <c r="A10504" s="24" t="str">
        <f t="shared" si="165"/>
        <v>460008ARCELOR (BERTON SICARD)</v>
      </c>
      <c r="B10504" s="1">
        <v>460008</v>
      </c>
      <c r="C10504" s="1"/>
      <c r="D10504" s="1"/>
      <c r="E10504" s="1" t="s">
        <v>3772</v>
      </c>
      <c r="F10504" s="1" t="s">
        <v>32900</v>
      </c>
      <c r="G10504" s="1" t="s">
        <v>655</v>
      </c>
      <c r="H10504">
        <v>460008</v>
      </c>
      <c r="I10504" s="1" t="s">
        <v>41</v>
      </c>
      <c r="J10504">
        <v>2</v>
      </c>
    </row>
    <row r="10505" spans="1:10" hidden="1" x14ac:dyDescent="0.25">
      <c r="A10505" s="24" t="str">
        <f t="shared" si="165"/>
        <v>460012ARCELOR (BERTON SICARD)</v>
      </c>
      <c r="B10505" s="1">
        <v>460012</v>
      </c>
      <c r="C10505" s="1"/>
      <c r="D10505" s="1"/>
      <c r="E10505" s="1" t="s">
        <v>3773</v>
      </c>
      <c r="F10505" s="1" t="s">
        <v>32900</v>
      </c>
      <c r="G10505" s="1" t="s">
        <v>655</v>
      </c>
      <c r="H10505">
        <v>460012</v>
      </c>
      <c r="I10505" s="1" t="s">
        <v>41</v>
      </c>
      <c r="J10505">
        <v>2</v>
      </c>
    </row>
    <row r="10506" spans="1:10" hidden="1" x14ac:dyDescent="0.25">
      <c r="A10506" s="24" t="str">
        <f t="shared" si="165"/>
        <v>460015ARCELOR (BERTON SICARD)</v>
      </c>
      <c r="B10506" s="1">
        <v>460015</v>
      </c>
      <c r="C10506" s="1"/>
      <c r="D10506" s="1"/>
      <c r="E10506" s="1" t="s">
        <v>3776</v>
      </c>
      <c r="F10506" s="1" t="s">
        <v>32900</v>
      </c>
      <c r="G10506" s="1" t="s">
        <v>655</v>
      </c>
      <c r="H10506">
        <v>460015</v>
      </c>
      <c r="I10506" s="1" t="s">
        <v>41</v>
      </c>
      <c r="J10506">
        <v>4</v>
      </c>
    </row>
    <row r="10507" spans="1:10" hidden="1" x14ac:dyDescent="0.25">
      <c r="A10507" s="24" t="str">
        <f t="shared" si="165"/>
        <v>460019ARCELOR (BERTON SICARD)</v>
      </c>
      <c r="B10507" s="1">
        <v>460019</v>
      </c>
      <c r="C10507" s="1"/>
      <c r="D10507" s="1"/>
      <c r="E10507" s="1" t="s">
        <v>3780</v>
      </c>
      <c r="F10507" s="1" t="s">
        <v>32900</v>
      </c>
      <c r="G10507" s="1" t="s">
        <v>655</v>
      </c>
      <c r="H10507">
        <v>460019</v>
      </c>
      <c r="I10507" s="1" t="s">
        <v>41</v>
      </c>
      <c r="J10507">
        <v>100</v>
      </c>
    </row>
    <row r="10508" spans="1:10" hidden="1" x14ac:dyDescent="0.25">
      <c r="A10508" s="24" t="str">
        <f t="shared" ref="A10508:A10571" si="166">B10508&amp;F10508</f>
        <v>460035ARCELOR (BERTON SICARD)</v>
      </c>
      <c r="B10508" s="1">
        <v>460035</v>
      </c>
      <c r="C10508" s="1"/>
      <c r="D10508" s="1"/>
      <c r="E10508" s="1" t="s">
        <v>3786</v>
      </c>
      <c r="F10508" s="1" t="s">
        <v>32900</v>
      </c>
      <c r="G10508" s="1" t="s">
        <v>655</v>
      </c>
      <c r="H10508">
        <v>460035</v>
      </c>
      <c r="I10508" s="1" t="s">
        <v>41</v>
      </c>
      <c r="J10508">
        <v>1</v>
      </c>
    </row>
    <row r="10509" spans="1:10" hidden="1" x14ac:dyDescent="0.25">
      <c r="A10509" s="24" t="str">
        <f t="shared" si="166"/>
        <v>460097ARCELOR (BERTON SICARD)</v>
      </c>
      <c r="B10509" s="1">
        <v>460097</v>
      </c>
      <c r="C10509" s="1"/>
      <c r="D10509" s="1"/>
      <c r="E10509" s="1" t="s">
        <v>3804</v>
      </c>
      <c r="F10509" s="1" t="s">
        <v>32900</v>
      </c>
      <c r="G10509" s="1" t="s">
        <v>655</v>
      </c>
      <c r="H10509">
        <v>460097</v>
      </c>
      <c r="I10509" s="1" t="s">
        <v>41</v>
      </c>
      <c r="J10509">
        <v>1</v>
      </c>
    </row>
    <row r="10510" spans="1:10" hidden="1" x14ac:dyDescent="0.25">
      <c r="A10510" s="24" t="str">
        <f t="shared" si="166"/>
        <v>460098ARCELOR (BERTON SICARD)</v>
      </c>
      <c r="B10510" s="1">
        <v>460098</v>
      </c>
      <c r="C10510" s="1"/>
      <c r="D10510" s="1"/>
      <c r="E10510" s="1" t="s">
        <v>3805</v>
      </c>
      <c r="F10510" s="1" t="s">
        <v>32900</v>
      </c>
      <c r="G10510" s="1" t="s">
        <v>655</v>
      </c>
      <c r="H10510">
        <v>460098</v>
      </c>
      <c r="I10510" s="1" t="s">
        <v>41</v>
      </c>
      <c r="J10510">
        <v>10</v>
      </c>
    </row>
    <row r="10511" spans="1:10" hidden="1" x14ac:dyDescent="0.25">
      <c r="A10511" s="24" t="str">
        <f t="shared" si="166"/>
        <v>463007ARCELOR (BERTON SICARD)</v>
      </c>
      <c r="B10511" s="1">
        <v>463007</v>
      </c>
      <c r="C10511" s="1"/>
      <c r="D10511" s="1"/>
      <c r="E10511" s="1" t="s">
        <v>3815</v>
      </c>
      <c r="F10511" s="1" t="s">
        <v>32900</v>
      </c>
      <c r="G10511" s="1" t="s">
        <v>655</v>
      </c>
      <c r="H10511">
        <v>463007</v>
      </c>
      <c r="I10511" s="1" t="s">
        <v>41</v>
      </c>
      <c r="J10511">
        <v>1</v>
      </c>
    </row>
    <row r="10512" spans="1:10" hidden="1" x14ac:dyDescent="0.25">
      <c r="A10512" s="24" t="str">
        <f t="shared" si="166"/>
        <v>470012ARCELOR (BERTON SICARD)</v>
      </c>
      <c r="B10512" s="1">
        <v>470012</v>
      </c>
      <c r="C10512" s="1"/>
      <c r="D10512" s="1"/>
      <c r="E10512" s="1" t="s">
        <v>3843</v>
      </c>
      <c r="F10512" s="1" t="s">
        <v>32900</v>
      </c>
      <c r="G10512" s="1" t="s">
        <v>655</v>
      </c>
      <c r="H10512">
        <v>470012</v>
      </c>
      <c r="I10512" s="1" t="s">
        <v>41</v>
      </c>
      <c r="J10512">
        <v>1</v>
      </c>
    </row>
    <row r="10513" spans="1:10" hidden="1" x14ac:dyDescent="0.25">
      <c r="A10513" s="24" t="str">
        <f t="shared" si="166"/>
        <v>470019ARCELOR (BERTON SICARD)</v>
      </c>
      <c r="B10513" s="1">
        <v>470019</v>
      </c>
      <c r="C10513" s="1"/>
      <c r="D10513" s="1"/>
      <c r="E10513" s="1" t="s">
        <v>2808</v>
      </c>
      <c r="F10513" s="1" t="s">
        <v>32900</v>
      </c>
      <c r="G10513" s="1" t="s">
        <v>655</v>
      </c>
      <c r="H10513">
        <v>470019</v>
      </c>
      <c r="I10513" s="1" t="s">
        <v>41</v>
      </c>
      <c r="J10513">
        <v>1</v>
      </c>
    </row>
    <row r="10514" spans="1:10" hidden="1" x14ac:dyDescent="0.25">
      <c r="A10514" s="24" t="str">
        <f t="shared" si="166"/>
        <v>471121ARCELOR (BERTON SICARD)</v>
      </c>
      <c r="B10514" s="1">
        <v>471121</v>
      </c>
      <c r="C10514" s="1"/>
      <c r="D10514" s="1"/>
      <c r="E10514" s="1" t="s">
        <v>3854</v>
      </c>
      <c r="F10514" s="1" t="s">
        <v>32900</v>
      </c>
      <c r="G10514" s="1" t="s">
        <v>655</v>
      </c>
      <c r="H10514">
        <v>471121</v>
      </c>
      <c r="I10514" s="1" t="s">
        <v>41</v>
      </c>
      <c r="J10514">
        <v>1</v>
      </c>
    </row>
    <row r="10515" spans="1:10" hidden="1" x14ac:dyDescent="0.25">
      <c r="A10515" s="24" t="str">
        <f t="shared" si="166"/>
        <v>550001ARCELOR (BERTON SICARD)</v>
      </c>
      <c r="B10515" s="1">
        <v>550001</v>
      </c>
      <c r="C10515" s="1"/>
      <c r="D10515" s="1"/>
      <c r="E10515" s="1" t="s">
        <v>3868</v>
      </c>
      <c r="F10515" s="1" t="s">
        <v>32900</v>
      </c>
      <c r="G10515" s="1" t="s">
        <v>655</v>
      </c>
      <c r="H10515">
        <v>550001</v>
      </c>
      <c r="I10515" s="1" t="s">
        <v>41</v>
      </c>
      <c r="J10515">
        <v>1</v>
      </c>
    </row>
    <row r="10516" spans="1:10" hidden="1" x14ac:dyDescent="0.25">
      <c r="A10516" s="24" t="str">
        <f t="shared" si="166"/>
        <v>550002ARCELOR (BERTON SICARD)</v>
      </c>
      <c r="B10516" s="1">
        <v>550002</v>
      </c>
      <c r="C10516" s="1"/>
      <c r="D10516" s="1"/>
      <c r="E10516" s="1" t="s">
        <v>3869</v>
      </c>
      <c r="F10516" s="1" t="s">
        <v>32900</v>
      </c>
      <c r="G10516" s="1" t="s">
        <v>655</v>
      </c>
      <c r="H10516">
        <v>550002</v>
      </c>
      <c r="I10516" s="1" t="s">
        <v>41</v>
      </c>
      <c r="J10516">
        <v>1</v>
      </c>
    </row>
    <row r="10517" spans="1:10" hidden="1" x14ac:dyDescent="0.25">
      <c r="A10517" s="24" t="str">
        <f t="shared" si="166"/>
        <v>550003ARCELOR (BERTON SICARD)</v>
      </c>
      <c r="B10517" s="1">
        <v>550003</v>
      </c>
      <c r="C10517" s="1"/>
      <c r="D10517" s="1"/>
      <c r="E10517" s="1" t="s">
        <v>3870</v>
      </c>
      <c r="F10517" s="1" t="s">
        <v>32900</v>
      </c>
      <c r="G10517" s="1" t="s">
        <v>655</v>
      </c>
      <c r="H10517">
        <v>550003</v>
      </c>
      <c r="I10517" s="1" t="s">
        <v>41</v>
      </c>
      <c r="J10517">
        <v>1</v>
      </c>
    </row>
    <row r="10518" spans="1:10" hidden="1" x14ac:dyDescent="0.25">
      <c r="A10518" s="24" t="str">
        <f t="shared" si="166"/>
        <v>550010ARCELOR (BERTON SICARD)</v>
      </c>
      <c r="B10518" s="1">
        <v>550010</v>
      </c>
      <c r="C10518" s="1"/>
      <c r="D10518" s="1"/>
      <c r="E10518" s="1" t="s">
        <v>3874</v>
      </c>
      <c r="F10518" s="1" t="s">
        <v>32900</v>
      </c>
      <c r="G10518" s="1" t="s">
        <v>655</v>
      </c>
      <c r="H10518">
        <v>550010</v>
      </c>
      <c r="I10518" s="1" t="s">
        <v>41</v>
      </c>
      <c r="J10518">
        <v>1</v>
      </c>
    </row>
    <row r="10519" spans="1:10" hidden="1" x14ac:dyDescent="0.25">
      <c r="A10519" s="24" t="str">
        <f t="shared" si="166"/>
        <v>550012ARCELOR (BERTON SICARD)</v>
      </c>
      <c r="B10519" s="1">
        <v>550012</v>
      </c>
      <c r="C10519" s="1"/>
      <c r="D10519" s="1"/>
      <c r="E10519" s="1" t="s">
        <v>3876</v>
      </c>
      <c r="F10519" s="1" t="s">
        <v>32900</v>
      </c>
      <c r="G10519" s="1" t="s">
        <v>655</v>
      </c>
      <c r="H10519">
        <v>550012</v>
      </c>
      <c r="I10519" s="1" t="s">
        <v>41</v>
      </c>
      <c r="J10519">
        <v>1</v>
      </c>
    </row>
    <row r="10520" spans="1:10" hidden="1" x14ac:dyDescent="0.25">
      <c r="A10520" s="24" t="str">
        <f t="shared" si="166"/>
        <v>550013ARCELOR (BERTON SICARD)</v>
      </c>
      <c r="B10520" s="1">
        <v>550013</v>
      </c>
      <c r="C10520" s="1"/>
      <c r="D10520" s="1"/>
      <c r="E10520" s="1" t="s">
        <v>3877</v>
      </c>
      <c r="F10520" s="1" t="s">
        <v>32900</v>
      </c>
      <c r="G10520" s="1" t="s">
        <v>655</v>
      </c>
      <c r="H10520">
        <v>550013</v>
      </c>
      <c r="I10520" s="1" t="s">
        <v>41</v>
      </c>
      <c r="J10520">
        <v>1</v>
      </c>
    </row>
    <row r="10521" spans="1:10" hidden="1" x14ac:dyDescent="0.25">
      <c r="A10521" s="24" t="str">
        <f t="shared" si="166"/>
        <v>550014ARCELOR (BERTON SICARD)</v>
      </c>
      <c r="B10521" s="1">
        <v>550014</v>
      </c>
      <c r="C10521" s="1"/>
      <c r="D10521" s="1"/>
      <c r="E10521" s="1" t="s">
        <v>3878</v>
      </c>
      <c r="F10521" s="1" t="s">
        <v>32900</v>
      </c>
      <c r="G10521" s="1" t="s">
        <v>655</v>
      </c>
      <c r="H10521">
        <v>550014</v>
      </c>
      <c r="I10521" s="1" t="s">
        <v>41</v>
      </c>
      <c r="J10521">
        <v>1</v>
      </c>
    </row>
    <row r="10522" spans="1:10" hidden="1" x14ac:dyDescent="0.25">
      <c r="A10522" s="24" t="str">
        <f t="shared" si="166"/>
        <v>550015ARCELOR (BERTON SICARD)</v>
      </c>
      <c r="B10522" s="1">
        <v>550015</v>
      </c>
      <c r="C10522" s="1"/>
      <c r="D10522" s="1"/>
      <c r="E10522" s="1" t="s">
        <v>3879</v>
      </c>
      <c r="F10522" s="1" t="s">
        <v>32900</v>
      </c>
      <c r="G10522" s="1" t="s">
        <v>655</v>
      </c>
      <c r="H10522">
        <v>550015</v>
      </c>
      <c r="I10522" s="1" t="s">
        <v>41</v>
      </c>
      <c r="J10522">
        <v>1</v>
      </c>
    </row>
    <row r="10523" spans="1:10" hidden="1" x14ac:dyDescent="0.25">
      <c r="A10523" s="24" t="str">
        <f t="shared" si="166"/>
        <v>550016ARCELOR (BERTON SICARD)</v>
      </c>
      <c r="B10523" s="1">
        <v>550016</v>
      </c>
      <c r="C10523" s="1"/>
      <c r="D10523" s="1"/>
      <c r="E10523" s="1" t="s">
        <v>3880</v>
      </c>
      <c r="F10523" s="1" t="s">
        <v>32900</v>
      </c>
      <c r="G10523" s="1" t="s">
        <v>655</v>
      </c>
      <c r="H10523">
        <v>550016</v>
      </c>
      <c r="I10523" s="1" t="s">
        <v>41</v>
      </c>
      <c r="J10523">
        <v>1</v>
      </c>
    </row>
    <row r="10524" spans="1:10" hidden="1" x14ac:dyDescent="0.25">
      <c r="A10524" s="24" t="str">
        <f t="shared" si="166"/>
        <v>550017ARCELOR (BERTON SICARD)</v>
      </c>
      <c r="B10524" s="1">
        <v>550017</v>
      </c>
      <c r="C10524" s="1"/>
      <c r="D10524" s="1"/>
      <c r="E10524" s="1" t="s">
        <v>3881</v>
      </c>
      <c r="F10524" s="1" t="s">
        <v>32900</v>
      </c>
      <c r="G10524" s="1" t="s">
        <v>655</v>
      </c>
      <c r="H10524">
        <v>550017</v>
      </c>
      <c r="I10524" s="1" t="s">
        <v>41</v>
      </c>
      <c r="J10524">
        <v>1</v>
      </c>
    </row>
    <row r="10525" spans="1:10" hidden="1" x14ac:dyDescent="0.25">
      <c r="A10525" s="24" t="str">
        <f t="shared" si="166"/>
        <v>550027ARCELOR (BERTON SICARD)</v>
      </c>
      <c r="B10525" s="1">
        <v>550027</v>
      </c>
      <c r="C10525" s="1"/>
      <c r="D10525" s="1"/>
      <c r="E10525" s="1" t="s">
        <v>2678</v>
      </c>
      <c r="F10525" s="1" t="s">
        <v>32900</v>
      </c>
      <c r="G10525" s="1" t="s">
        <v>655</v>
      </c>
      <c r="H10525">
        <v>550027</v>
      </c>
      <c r="I10525" s="1" t="s">
        <v>41</v>
      </c>
      <c r="J10525">
        <v>1</v>
      </c>
    </row>
    <row r="10526" spans="1:10" hidden="1" x14ac:dyDescent="0.25">
      <c r="A10526" s="24" t="str">
        <f t="shared" si="166"/>
        <v>550029ARCELOR (BERTON SICARD)</v>
      </c>
      <c r="B10526" s="1">
        <v>550029</v>
      </c>
      <c r="C10526" s="1"/>
      <c r="D10526" s="1"/>
      <c r="E10526" s="1" t="s">
        <v>3889</v>
      </c>
      <c r="F10526" s="1" t="s">
        <v>32900</v>
      </c>
      <c r="G10526" s="1" t="s">
        <v>655</v>
      </c>
      <c r="H10526">
        <v>550029</v>
      </c>
      <c r="I10526" s="1" t="s">
        <v>41</v>
      </c>
      <c r="J10526">
        <v>1</v>
      </c>
    </row>
    <row r="10527" spans="1:10" hidden="1" x14ac:dyDescent="0.25">
      <c r="A10527" s="24" t="str">
        <f t="shared" si="166"/>
        <v>550030ARCELOR (BERTON SICARD)</v>
      </c>
      <c r="B10527" s="1">
        <v>550030</v>
      </c>
      <c r="C10527" s="1"/>
      <c r="D10527" s="1"/>
      <c r="E10527" s="1" t="s">
        <v>3890</v>
      </c>
      <c r="F10527" s="1" t="s">
        <v>32900</v>
      </c>
      <c r="G10527" s="1" t="s">
        <v>655</v>
      </c>
      <c r="H10527">
        <v>550030</v>
      </c>
      <c r="I10527" s="1" t="s">
        <v>41</v>
      </c>
      <c r="J10527">
        <v>1</v>
      </c>
    </row>
    <row r="10528" spans="1:10" hidden="1" x14ac:dyDescent="0.25">
      <c r="A10528" s="24" t="str">
        <f t="shared" si="166"/>
        <v>550031ARCELOR (BERTON SICARD)</v>
      </c>
      <c r="B10528" s="1">
        <v>550031</v>
      </c>
      <c r="C10528" s="1"/>
      <c r="D10528" s="1"/>
      <c r="E10528" s="1" t="s">
        <v>3891</v>
      </c>
      <c r="F10528" s="1" t="s">
        <v>32900</v>
      </c>
      <c r="G10528" s="1" t="s">
        <v>655</v>
      </c>
      <c r="H10528">
        <v>550031</v>
      </c>
      <c r="I10528" s="1" t="s">
        <v>41</v>
      </c>
      <c r="J10528">
        <v>1</v>
      </c>
    </row>
    <row r="10529" spans="1:10" hidden="1" x14ac:dyDescent="0.25">
      <c r="A10529" s="24" t="str">
        <f t="shared" si="166"/>
        <v>550033ARCELOR (BERTON SICARD)</v>
      </c>
      <c r="B10529" s="1">
        <v>550033</v>
      </c>
      <c r="C10529" s="1"/>
      <c r="D10529" s="1"/>
      <c r="E10529" s="1" t="s">
        <v>3893</v>
      </c>
      <c r="F10529" s="1" t="s">
        <v>32900</v>
      </c>
      <c r="G10529" s="1" t="s">
        <v>655</v>
      </c>
      <c r="H10529">
        <v>550033</v>
      </c>
      <c r="I10529" s="1" t="s">
        <v>41</v>
      </c>
      <c r="J10529">
        <v>1</v>
      </c>
    </row>
    <row r="10530" spans="1:10" hidden="1" x14ac:dyDescent="0.25">
      <c r="A10530" s="24" t="str">
        <f t="shared" si="166"/>
        <v>550036ARCELOR (BERTON SICARD)</v>
      </c>
      <c r="B10530" s="1">
        <v>550036</v>
      </c>
      <c r="C10530" s="1"/>
      <c r="D10530" s="1"/>
      <c r="E10530" s="1" t="s">
        <v>3894</v>
      </c>
      <c r="F10530" s="1" t="s">
        <v>32900</v>
      </c>
      <c r="G10530" s="1" t="s">
        <v>655</v>
      </c>
      <c r="H10530">
        <v>550036</v>
      </c>
      <c r="I10530" s="1" t="s">
        <v>41</v>
      </c>
      <c r="J10530">
        <v>10</v>
      </c>
    </row>
    <row r="10531" spans="1:10" hidden="1" x14ac:dyDescent="0.25">
      <c r="A10531" s="24" t="str">
        <f t="shared" si="166"/>
        <v>550044ARCELOR (BERTON SICARD)</v>
      </c>
      <c r="B10531" s="1">
        <v>550044</v>
      </c>
      <c r="C10531" s="1"/>
      <c r="D10531" s="1"/>
      <c r="E10531" s="1" t="s">
        <v>2202</v>
      </c>
      <c r="F10531" s="1" t="s">
        <v>32900</v>
      </c>
      <c r="G10531" s="1" t="s">
        <v>655</v>
      </c>
      <c r="H10531">
        <v>550044</v>
      </c>
      <c r="I10531" s="1" t="s">
        <v>41</v>
      </c>
      <c r="J10531">
        <v>1</v>
      </c>
    </row>
    <row r="10532" spans="1:10" hidden="1" x14ac:dyDescent="0.25">
      <c r="A10532" s="24" t="str">
        <f t="shared" si="166"/>
        <v>550054ARCELOR (BERTON SICARD)</v>
      </c>
      <c r="B10532" s="1">
        <v>550054</v>
      </c>
      <c r="C10532" s="1"/>
      <c r="D10532" s="1"/>
      <c r="E10532" s="1" t="s">
        <v>3901</v>
      </c>
      <c r="F10532" s="1" t="s">
        <v>32900</v>
      </c>
      <c r="G10532" s="1" t="s">
        <v>655</v>
      </c>
      <c r="H10532">
        <v>550054</v>
      </c>
      <c r="I10532" s="1" t="s">
        <v>41</v>
      </c>
      <c r="J10532">
        <v>1</v>
      </c>
    </row>
    <row r="10533" spans="1:10" hidden="1" x14ac:dyDescent="0.25">
      <c r="A10533" s="24" t="str">
        <f t="shared" si="166"/>
        <v>550059ARCELOR (BERTON SICARD)</v>
      </c>
      <c r="B10533" s="1">
        <v>550059</v>
      </c>
      <c r="C10533" s="1"/>
      <c r="D10533" s="1"/>
      <c r="E10533" s="1" t="s">
        <v>3905</v>
      </c>
      <c r="F10533" s="1" t="s">
        <v>32900</v>
      </c>
      <c r="G10533" s="1" t="s">
        <v>655</v>
      </c>
      <c r="H10533">
        <v>550059</v>
      </c>
      <c r="I10533" s="1" t="s">
        <v>41</v>
      </c>
      <c r="J10533">
        <v>1</v>
      </c>
    </row>
    <row r="10534" spans="1:10" hidden="1" x14ac:dyDescent="0.25">
      <c r="A10534" s="24" t="str">
        <f t="shared" si="166"/>
        <v>550060ARCELOR (BERTON SICARD)</v>
      </c>
      <c r="B10534" s="1">
        <v>550060</v>
      </c>
      <c r="C10534" s="1"/>
      <c r="D10534" s="1"/>
      <c r="E10534" s="1" t="s">
        <v>3906</v>
      </c>
      <c r="F10534" s="1" t="s">
        <v>32900</v>
      </c>
      <c r="G10534" s="1" t="s">
        <v>655</v>
      </c>
      <c r="H10534">
        <v>550060</v>
      </c>
      <c r="I10534" s="1" t="s">
        <v>41</v>
      </c>
      <c r="J10534">
        <v>1</v>
      </c>
    </row>
    <row r="10535" spans="1:10" hidden="1" x14ac:dyDescent="0.25">
      <c r="A10535" s="24" t="str">
        <f t="shared" si="166"/>
        <v>550061ARCELOR (BERTON SICARD)</v>
      </c>
      <c r="B10535" s="1">
        <v>550061</v>
      </c>
      <c r="C10535" s="1"/>
      <c r="D10535" s="1"/>
      <c r="E10535" s="1" t="s">
        <v>3907</v>
      </c>
      <c r="F10535" s="1" t="s">
        <v>32900</v>
      </c>
      <c r="G10535" s="1" t="s">
        <v>655</v>
      </c>
      <c r="H10535">
        <v>550061</v>
      </c>
      <c r="I10535" s="1" t="s">
        <v>41</v>
      </c>
      <c r="J10535">
        <v>1</v>
      </c>
    </row>
    <row r="10536" spans="1:10" hidden="1" x14ac:dyDescent="0.25">
      <c r="A10536" s="24" t="str">
        <f t="shared" si="166"/>
        <v>550063ARCELOR (BERTON SICARD)</v>
      </c>
      <c r="B10536" s="1">
        <v>550063</v>
      </c>
      <c r="C10536" s="1"/>
      <c r="D10536" s="1"/>
      <c r="E10536" s="1" t="s">
        <v>3908</v>
      </c>
      <c r="F10536" s="1" t="s">
        <v>32900</v>
      </c>
      <c r="G10536" s="1" t="s">
        <v>655</v>
      </c>
      <c r="H10536">
        <v>550063</v>
      </c>
      <c r="I10536" s="1" t="s">
        <v>41</v>
      </c>
      <c r="J10536">
        <v>1</v>
      </c>
    </row>
    <row r="10537" spans="1:10" hidden="1" x14ac:dyDescent="0.25">
      <c r="A10537" s="24" t="str">
        <f t="shared" si="166"/>
        <v>550064ARCELOR (BERTON SICARD)</v>
      </c>
      <c r="B10537" s="1">
        <v>550064</v>
      </c>
      <c r="C10537" s="1"/>
      <c r="D10537" s="1"/>
      <c r="E10537" s="1" t="s">
        <v>3909</v>
      </c>
      <c r="F10537" s="1" t="s">
        <v>32900</v>
      </c>
      <c r="G10537" s="1" t="s">
        <v>655</v>
      </c>
      <c r="H10537">
        <v>550064</v>
      </c>
      <c r="I10537" s="1" t="s">
        <v>41</v>
      </c>
      <c r="J10537">
        <v>1</v>
      </c>
    </row>
    <row r="10538" spans="1:10" hidden="1" x14ac:dyDescent="0.25">
      <c r="A10538" s="24" t="str">
        <f t="shared" si="166"/>
        <v>550065ARCELOR (BERTON SICARD)</v>
      </c>
      <c r="B10538" s="1">
        <v>550065</v>
      </c>
      <c r="C10538" s="1"/>
      <c r="D10538" s="1"/>
      <c r="E10538" s="1" t="s">
        <v>3910</v>
      </c>
      <c r="F10538" s="1" t="s">
        <v>32900</v>
      </c>
      <c r="G10538" s="1" t="s">
        <v>655</v>
      </c>
      <c r="H10538">
        <v>550065</v>
      </c>
      <c r="I10538" s="1" t="s">
        <v>41</v>
      </c>
      <c r="J10538">
        <v>4</v>
      </c>
    </row>
    <row r="10539" spans="1:10" hidden="1" x14ac:dyDescent="0.25">
      <c r="A10539" s="24" t="str">
        <f t="shared" si="166"/>
        <v>550071ARCELOR (BERTON SICARD)</v>
      </c>
      <c r="B10539" s="1">
        <v>550071</v>
      </c>
      <c r="C10539" s="1"/>
      <c r="D10539" s="1"/>
      <c r="E10539" s="1" t="s">
        <v>3915</v>
      </c>
      <c r="F10539" s="1" t="s">
        <v>32900</v>
      </c>
      <c r="G10539" s="1" t="s">
        <v>655</v>
      </c>
      <c r="H10539">
        <v>550071</v>
      </c>
      <c r="I10539" s="1" t="s">
        <v>41</v>
      </c>
      <c r="J10539">
        <v>2</v>
      </c>
    </row>
    <row r="10540" spans="1:10" hidden="1" x14ac:dyDescent="0.25">
      <c r="A10540" s="24" t="str">
        <f t="shared" si="166"/>
        <v>560014ARCELOR (BERTON SICARD)</v>
      </c>
      <c r="B10540" s="1">
        <v>560014</v>
      </c>
      <c r="C10540" s="1"/>
      <c r="D10540" s="1"/>
      <c r="E10540" s="1" t="s">
        <v>3930</v>
      </c>
      <c r="F10540" s="1" t="s">
        <v>32900</v>
      </c>
      <c r="G10540" s="1" t="s">
        <v>655</v>
      </c>
      <c r="H10540">
        <v>560014</v>
      </c>
      <c r="I10540" s="1" t="s">
        <v>41</v>
      </c>
      <c r="J10540">
        <v>1</v>
      </c>
    </row>
    <row r="10541" spans="1:10" hidden="1" x14ac:dyDescent="0.25">
      <c r="A10541" s="24" t="str">
        <f t="shared" si="166"/>
        <v>560022ARCELOR (BERTON SICARD)</v>
      </c>
      <c r="B10541" s="1">
        <v>560022</v>
      </c>
      <c r="C10541" s="1"/>
      <c r="D10541" s="1"/>
      <c r="E10541" s="1" t="s">
        <v>3935</v>
      </c>
      <c r="F10541" s="1" t="s">
        <v>32900</v>
      </c>
      <c r="G10541" s="1" t="s">
        <v>655</v>
      </c>
      <c r="H10541">
        <v>560022</v>
      </c>
      <c r="I10541" s="1" t="s">
        <v>41</v>
      </c>
      <c r="J10541">
        <v>4</v>
      </c>
    </row>
    <row r="10542" spans="1:10" hidden="1" x14ac:dyDescent="0.25">
      <c r="A10542" s="24" t="str">
        <f t="shared" si="166"/>
        <v>570009ARCELOR (BERTON SICARD)</v>
      </c>
      <c r="B10542" s="1">
        <v>570009</v>
      </c>
      <c r="C10542" s="1"/>
      <c r="D10542" s="1"/>
      <c r="E10542" s="1" t="s">
        <v>3952</v>
      </c>
      <c r="F10542" s="1" t="s">
        <v>32900</v>
      </c>
      <c r="G10542" s="1" t="s">
        <v>655</v>
      </c>
      <c r="H10542">
        <v>570009</v>
      </c>
      <c r="I10542" s="1" t="s">
        <v>41</v>
      </c>
      <c r="J10542">
        <v>1</v>
      </c>
    </row>
    <row r="10543" spans="1:10" hidden="1" x14ac:dyDescent="0.25">
      <c r="A10543" s="24" t="str">
        <f t="shared" si="166"/>
        <v>570014ARCELOR (BERTON SICARD)</v>
      </c>
      <c r="B10543" s="1">
        <v>570014</v>
      </c>
      <c r="C10543" s="1"/>
      <c r="D10543" s="1"/>
      <c r="E10543" s="1" t="s">
        <v>3957</v>
      </c>
      <c r="F10543" s="1" t="s">
        <v>32900</v>
      </c>
      <c r="G10543" s="1" t="s">
        <v>655</v>
      </c>
      <c r="H10543">
        <v>570014</v>
      </c>
      <c r="I10543" s="1" t="s">
        <v>41</v>
      </c>
      <c r="J10543">
        <v>1</v>
      </c>
    </row>
    <row r="10544" spans="1:10" hidden="1" x14ac:dyDescent="0.25">
      <c r="A10544" s="24" t="str">
        <f t="shared" si="166"/>
        <v>570017ARCELOR (BERTON SICARD)</v>
      </c>
      <c r="B10544" s="1">
        <v>570017</v>
      </c>
      <c r="C10544" s="1"/>
      <c r="D10544" s="1"/>
      <c r="E10544" s="1" t="s">
        <v>3960</v>
      </c>
      <c r="F10544" s="1" t="s">
        <v>32900</v>
      </c>
      <c r="G10544" s="1" t="s">
        <v>655</v>
      </c>
      <c r="H10544">
        <v>570017</v>
      </c>
      <c r="I10544" s="1" t="s">
        <v>41</v>
      </c>
      <c r="J10544">
        <v>1</v>
      </c>
    </row>
    <row r="10545" spans="1:10" hidden="1" x14ac:dyDescent="0.25">
      <c r="A10545" s="24" t="str">
        <f t="shared" si="166"/>
        <v>570020ARCELOR (BERTON SICARD)</v>
      </c>
      <c r="B10545" s="1">
        <v>570020</v>
      </c>
      <c r="C10545" s="1"/>
      <c r="D10545" s="1"/>
      <c r="E10545" s="1" t="s">
        <v>3962</v>
      </c>
      <c r="F10545" s="1" t="s">
        <v>32900</v>
      </c>
      <c r="G10545" s="1" t="s">
        <v>655</v>
      </c>
      <c r="H10545">
        <v>570020</v>
      </c>
      <c r="I10545" s="1" t="s">
        <v>41</v>
      </c>
      <c r="J10545">
        <v>1</v>
      </c>
    </row>
    <row r="10546" spans="1:10" hidden="1" x14ac:dyDescent="0.25">
      <c r="A10546" s="24" t="str">
        <f t="shared" si="166"/>
        <v>570021ARCELOR (BERTON SICARD)</v>
      </c>
      <c r="B10546" s="1">
        <v>570021</v>
      </c>
      <c r="C10546" s="1"/>
      <c r="D10546" s="1"/>
      <c r="E10546" s="1" t="s">
        <v>3963</v>
      </c>
      <c r="F10546" s="1" t="s">
        <v>32900</v>
      </c>
      <c r="G10546" s="1" t="s">
        <v>655</v>
      </c>
      <c r="H10546">
        <v>570021</v>
      </c>
      <c r="I10546" s="1" t="s">
        <v>41</v>
      </c>
      <c r="J10546">
        <v>1</v>
      </c>
    </row>
    <row r="10547" spans="1:10" hidden="1" x14ac:dyDescent="0.25">
      <c r="A10547" s="24" t="str">
        <f t="shared" si="166"/>
        <v>660000ARCELOR (BERTON SICARD)</v>
      </c>
      <c r="B10547" s="1">
        <v>660000</v>
      </c>
      <c r="C10547" s="1"/>
      <c r="D10547" s="1"/>
      <c r="E10547" s="1" t="s">
        <v>3970</v>
      </c>
      <c r="F10547" s="1" t="s">
        <v>32900</v>
      </c>
      <c r="G10547" s="1" t="s">
        <v>655</v>
      </c>
      <c r="H10547">
        <v>660000</v>
      </c>
      <c r="I10547" s="1" t="s">
        <v>41</v>
      </c>
      <c r="J10547">
        <v>100</v>
      </c>
    </row>
    <row r="10548" spans="1:10" hidden="1" x14ac:dyDescent="0.25">
      <c r="A10548" s="24" t="str">
        <f t="shared" si="166"/>
        <v>660001ARCELOR (BERTON SICARD)</v>
      </c>
      <c r="B10548" s="1">
        <v>660001</v>
      </c>
      <c r="C10548" s="1"/>
      <c r="D10548" s="1"/>
      <c r="E10548" s="1" t="s">
        <v>3971</v>
      </c>
      <c r="F10548" s="1" t="s">
        <v>32900</v>
      </c>
      <c r="G10548" s="1" t="s">
        <v>655</v>
      </c>
      <c r="H10548">
        <v>660001</v>
      </c>
      <c r="I10548" s="1" t="s">
        <v>41</v>
      </c>
      <c r="J10548">
        <v>100</v>
      </c>
    </row>
    <row r="10549" spans="1:10" hidden="1" x14ac:dyDescent="0.25">
      <c r="A10549" s="24" t="str">
        <f t="shared" si="166"/>
        <v>660005ARCELOR (BERTON SICARD)</v>
      </c>
      <c r="B10549" s="1">
        <v>660005</v>
      </c>
      <c r="C10549" s="1"/>
      <c r="D10549" s="1"/>
      <c r="E10549" s="1" t="s">
        <v>3973</v>
      </c>
      <c r="F10549" s="1" t="s">
        <v>32900</v>
      </c>
      <c r="G10549" s="1" t="s">
        <v>655</v>
      </c>
      <c r="H10549">
        <v>660005</v>
      </c>
      <c r="I10549" s="1" t="s">
        <v>41</v>
      </c>
      <c r="J10549">
        <v>100</v>
      </c>
    </row>
    <row r="10550" spans="1:10" hidden="1" x14ac:dyDescent="0.25">
      <c r="A10550" s="24" t="str">
        <f t="shared" si="166"/>
        <v>660006ARCELOR (BERTON SICARD)</v>
      </c>
      <c r="B10550" s="1">
        <v>660006</v>
      </c>
      <c r="C10550" s="1"/>
      <c r="D10550" s="1"/>
      <c r="E10550" s="1" t="s">
        <v>3974</v>
      </c>
      <c r="F10550" s="1" t="s">
        <v>32900</v>
      </c>
      <c r="G10550" s="1" t="s">
        <v>655</v>
      </c>
      <c r="H10550">
        <v>660006</v>
      </c>
      <c r="I10550" s="1" t="s">
        <v>41</v>
      </c>
      <c r="J10550">
        <v>100</v>
      </c>
    </row>
    <row r="10551" spans="1:10" hidden="1" x14ac:dyDescent="0.25">
      <c r="A10551" s="24" t="str">
        <f t="shared" si="166"/>
        <v>664004ARCELOR (BERTON SICARD)</v>
      </c>
      <c r="B10551" s="1">
        <v>664004</v>
      </c>
      <c r="C10551" s="1"/>
      <c r="D10551" s="1"/>
      <c r="E10551" s="1" t="s">
        <v>3979</v>
      </c>
      <c r="F10551" s="1" t="s">
        <v>32900</v>
      </c>
      <c r="G10551" s="1" t="s">
        <v>655</v>
      </c>
      <c r="H10551">
        <v>664004</v>
      </c>
      <c r="I10551" s="1" t="s">
        <v>41</v>
      </c>
      <c r="J10551">
        <v>250</v>
      </c>
    </row>
    <row r="10552" spans="1:10" hidden="1" x14ac:dyDescent="0.25">
      <c r="A10552" s="24" t="str">
        <f t="shared" si="166"/>
        <v>664005ARCELOR (BERTON SICARD)</v>
      </c>
      <c r="B10552" s="1">
        <v>664005</v>
      </c>
      <c r="C10552" s="1"/>
      <c r="D10552" s="1"/>
      <c r="E10552" s="1" t="s">
        <v>3980</v>
      </c>
      <c r="F10552" s="1" t="s">
        <v>32900</v>
      </c>
      <c r="G10552" s="1" t="s">
        <v>655</v>
      </c>
      <c r="H10552">
        <v>664005</v>
      </c>
      <c r="I10552" s="1" t="s">
        <v>41</v>
      </c>
      <c r="J10552">
        <v>250</v>
      </c>
    </row>
    <row r="10553" spans="1:10" hidden="1" x14ac:dyDescent="0.25">
      <c r="A10553" s="24" t="str">
        <f t="shared" si="166"/>
        <v>760019ARCELOR (BERTON SICARD)</v>
      </c>
      <c r="B10553" s="1">
        <v>760019</v>
      </c>
      <c r="C10553" s="1"/>
      <c r="D10553" s="1"/>
      <c r="E10553" s="1" t="s">
        <v>4001</v>
      </c>
      <c r="F10553" s="1" t="s">
        <v>32900</v>
      </c>
      <c r="G10553" s="1" t="s">
        <v>655</v>
      </c>
      <c r="H10553">
        <v>760019</v>
      </c>
      <c r="I10553" s="1" t="s">
        <v>41</v>
      </c>
      <c r="J10553">
        <v>1</v>
      </c>
    </row>
    <row r="10554" spans="1:10" hidden="1" x14ac:dyDescent="0.25">
      <c r="A10554" s="24" t="str">
        <f t="shared" si="166"/>
        <v>760019IARCELOR (BERTON SICARD)</v>
      </c>
      <c r="B10554" s="1" t="s">
        <v>4002</v>
      </c>
      <c r="C10554" s="1"/>
      <c r="D10554" s="1"/>
      <c r="E10554" s="1" t="s">
        <v>4003</v>
      </c>
      <c r="F10554" s="1" t="s">
        <v>32900</v>
      </c>
      <c r="G10554" s="1" t="s">
        <v>655</v>
      </c>
      <c r="H10554" t="s">
        <v>4002</v>
      </c>
      <c r="I10554" s="1" t="s">
        <v>41</v>
      </c>
      <c r="J10554">
        <v>1</v>
      </c>
    </row>
    <row r="10555" spans="1:10" hidden="1" x14ac:dyDescent="0.25">
      <c r="A10555" s="24" t="str">
        <f t="shared" si="166"/>
        <v>760032ARCELOR (BERTON SICARD)</v>
      </c>
      <c r="B10555" s="1">
        <v>760032</v>
      </c>
      <c r="C10555" s="1"/>
      <c r="D10555" s="1"/>
      <c r="E10555" s="1" t="s">
        <v>4010</v>
      </c>
      <c r="F10555" s="1" t="s">
        <v>32900</v>
      </c>
      <c r="G10555" s="1" t="s">
        <v>655</v>
      </c>
      <c r="H10555">
        <v>760032</v>
      </c>
      <c r="I10555" s="1" t="s">
        <v>41</v>
      </c>
      <c r="J10555">
        <v>2</v>
      </c>
    </row>
    <row r="10556" spans="1:10" hidden="1" x14ac:dyDescent="0.25">
      <c r="A10556" s="24" t="str">
        <f t="shared" si="166"/>
        <v>760040ARCELOR (BERTON SICARD)</v>
      </c>
      <c r="B10556" s="1">
        <v>760040</v>
      </c>
      <c r="C10556" s="1"/>
      <c r="D10556" s="1"/>
      <c r="E10556" s="1" t="s">
        <v>4014</v>
      </c>
      <c r="F10556" s="1" t="s">
        <v>32900</v>
      </c>
      <c r="G10556" s="1" t="s">
        <v>655</v>
      </c>
      <c r="H10556">
        <v>760040</v>
      </c>
      <c r="I10556" s="1" t="s">
        <v>41</v>
      </c>
      <c r="J10556">
        <v>1</v>
      </c>
    </row>
    <row r="10557" spans="1:10" hidden="1" x14ac:dyDescent="0.25">
      <c r="A10557" s="24" t="str">
        <f t="shared" si="166"/>
        <v>760041ARCELOR (BERTON SICARD)</v>
      </c>
      <c r="B10557" s="1">
        <v>760041</v>
      </c>
      <c r="C10557" s="1"/>
      <c r="D10557" s="1"/>
      <c r="E10557" s="1" t="s">
        <v>4015</v>
      </c>
      <c r="F10557" s="1" t="s">
        <v>32900</v>
      </c>
      <c r="G10557" s="1" t="s">
        <v>655</v>
      </c>
      <c r="H10557">
        <v>760041</v>
      </c>
      <c r="I10557" s="1" t="s">
        <v>41</v>
      </c>
      <c r="J10557">
        <v>1</v>
      </c>
    </row>
    <row r="10558" spans="1:10" hidden="1" x14ac:dyDescent="0.25">
      <c r="A10558" s="24" t="str">
        <f t="shared" si="166"/>
        <v>770000ARCELOR (BERTON SICARD)</v>
      </c>
      <c r="B10558" s="1">
        <v>770000</v>
      </c>
      <c r="C10558" s="1"/>
      <c r="D10558" s="1"/>
      <c r="E10558" s="1" t="s">
        <v>4021</v>
      </c>
      <c r="F10558" s="1" t="s">
        <v>32900</v>
      </c>
      <c r="G10558" s="1" t="s">
        <v>655</v>
      </c>
      <c r="H10558">
        <v>770000</v>
      </c>
      <c r="I10558" s="1" t="s">
        <v>41</v>
      </c>
      <c r="J10558">
        <v>1</v>
      </c>
    </row>
    <row r="10559" spans="1:10" hidden="1" x14ac:dyDescent="0.25">
      <c r="A10559" s="24" t="str">
        <f t="shared" si="166"/>
        <v>770001ARCELOR (BERTON SICARD)</v>
      </c>
      <c r="B10559" s="1">
        <v>770001</v>
      </c>
      <c r="C10559" s="1"/>
      <c r="D10559" s="1"/>
      <c r="E10559" s="1" t="s">
        <v>4022</v>
      </c>
      <c r="F10559" s="1" t="s">
        <v>32900</v>
      </c>
      <c r="G10559" s="1" t="s">
        <v>655</v>
      </c>
      <c r="H10559">
        <v>770001</v>
      </c>
      <c r="I10559" s="1" t="s">
        <v>41</v>
      </c>
      <c r="J10559">
        <v>1</v>
      </c>
    </row>
    <row r="10560" spans="1:10" hidden="1" x14ac:dyDescent="0.25">
      <c r="A10560" s="24" t="str">
        <f t="shared" si="166"/>
        <v>770006ARCELOR (BERTON SICARD)</v>
      </c>
      <c r="B10560" s="1">
        <v>770006</v>
      </c>
      <c r="C10560" s="1"/>
      <c r="D10560" s="1"/>
      <c r="E10560" s="1" t="s">
        <v>4024</v>
      </c>
      <c r="F10560" s="1" t="s">
        <v>32900</v>
      </c>
      <c r="G10560" s="1" t="s">
        <v>655</v>
      </c>
      <c r="H10560">
        <v>770006</v>
      </c>
      <c r="I10560" s="1" t="s">
        <v>41</v>
      </c>
      <c r="J10560">
        <v>1</v>
      </c>
    </row>
    <row r="10561" spans="1:10" hidden="1" x14ac:dyDescent="0.25">
      <c r="A10561" s="24" t="str">
        <f t="shared" si="166"/>
        <v>920002ARCELOR (BERTON SICARD)</v>
      </c>
      <c r="B10561" s="1">
        <v>920002</v>
      </c>
      <c r="C10561" s="1"/>
      <c r="D10561" s="1"/>
      <c r="E10561" s="1" t="s">
        <v>3463</v>
      </c>
      <c r="F10561" s="1" t="s">
        <v>32900</v>
      </c>
      <c r="G10561" s="1" t="s">
        <v>655</v>
      </c>
      <c r="H10561">
        <v>920002</v>
      </c>
      <c r="I10561" s="1" t="s">
        <v>41</v>
      </c>
      <c r="J10561">
        <v>6.5</v>
      </c>
    </row>
    <row r="10562" spans="1:10" hidden="1" x14ac:dyDescent="0.25">
      <c r="A10562" s="24" t="str">
        <f t="shared" si="166"/>
        <v>920200ARCELOR (BERTON SICARD)</v>
      </c>
      <c r="B10562" s="1">
        <v>920200</v>
      </c>
      <c r="C10562" s="1"/>
      <c r="D10562" s="1"/>
      <c r="E10562" s="1" t="s">
        <v>3463</v>
      </c>
      <c r="F10562" s="1" t="s">
        <v>32900</v>
      </c>
      <c r="G10562" s="1" t="s">
        <v>655</v>
      </c>
      <c r="H10562">
        <v>920200</v>
      </c>
      <c r="I10562" s="1" t="s">
        <v>41</v>
      </c>
      <c r="J10562">
        <v>6.5</v>
      </c>
    </row>
    <row r="10563" spans="1:10" hidden="1" x14ac:dyDescent="0.25">
      <c r="A10563" s="24" t="str">
        <f t="shared" si="166"/>
        <v>930210ARCELOR (BERTON SICARD)</v>
      </c>
      <c r="B10563" s="1">
        <v>930210</v>
      </c>
      <c r="C10563" s="1"/>
      <c r="D10563" s="1"/>
      <c r="E10563" s="1" t="s">
        <v>4025</v>
      </c>
      <c r="F10563" s="1" t="s">
        <v>32900</v>
      </c>
      <c r="G10563" s="1" t="s">
        <v>655</v>
      </c>
      <c r="H10563">
        <v>930210</v>
      </c>
      <c r="I10563" s="1" t="s">
        <v>41</v>
      </c>
      <c r="J10563">
        <v>3</v>
      </c>
    </row>
    <row r="10564" spans="1:10" hidden="1" x14ac:dyDescent="0.25">
      <c r="A10564" s="24" t="str">
        <f t="shared" si="166"/>
        <v>950000ARCELOR (BERTON SICARD)</v>
      </c>
      <c r="B10564" s="1">
        <v>950000</v>
      </c>
      <c r="C10564" s="1"/>
      <c r="D10564" s="1"/>
      <c r="E10564" s="1" t="s">
        <v>4036</v>
      </c>
      <c r="F10564" s="1" t="s">
        <v>32900</v>
      </c>
      <c r="G10564" s="1" t="s">
        <v>655</v>
      </c>
      <c r="H10564">
        <v>950000</v>
      </c>
      <c r="I10564" s="1" t="s">
        <v>41</v>
      </c>
      <c r="J10564">
        <v>1</v>
      </c>
    </row>
    <row r="10565" spans="1:10" hidden="1" x14ac:dyDescent="0.25">
      <c r="A10565" s="24" t="str">
        <f t="shared" si="166"/>
        <v>950001ARCELOR (BERTON SICARD)</v>
      </c>
      <c r="B10565" s="1">
        <v>950001</v>
      </c>
      <c r="C10565" s="1"/>
      <c r="D10565" s="1"/>
      <c r="E10565" s="1" t="s">
        <v>4037</v>
      </c>
      <c r="F10565" s="1" t="s">
        <v>32900</v>
      </c>
      <c r="G10565" s="1" t="s">
        <v>655</v>
      </c>
      <c r="H10565">
        <v>950001</v>
      </c>
      <c r="I10565" s="1" t="s">
        <v>41</v>
      </c>
      <c r="J10565">
        <v>1</v>
      </c>
    </row>
    <row r="10566" spans="1:10" hidden="1" x14ac:dyDescent="0.25">
      <c r="A10566" s="24" t="str">
        <f t="shared" si="166"/>
        <v>950002ARCELOR (BERTON SICARD)</v>
      </c>
      <c r="B10566" s="1">
        <v>950002</v>
      </c>
      <c r="C10566" s="1"/>
      <c r="D10566" s="1"/>
      <c r="E10566" s="1" t="s">
        <v>4038</v>
      </c>
      <c r="F10566" s="1" t="s">
        <v>32900</v>
      </c>
      <c r="G10566" s="1" t="s">
        <v>655</v>
      </c>
      <c r="H10566">
        <v>950002</v>
      </c>
      <c r="I10566" s="1" t="s">
        <v>41</v>
      </c>
      <c r="J10566">
        <v>1</v>
      </c>
    </row>
    <row r="10567" spans="1:10" hidden="1" x14ac:dyDescent="0.25">
      <c r="A10567" s="24" t="str">
        <f t="shared" si="166"/>
        <v>950003ARCELOR (BERTON SICARD)</v>
      </c>
      <c r="B10567" s="1">
        <v>950003</v>
      </c>
      <c r="C10567" s="1"/>
      <c r="D10567" s="1"/>
      <c r="E10567" s="1" t="s">
        <v>4039</v>
      </c>
      <c r="F10567" s="1" t="s">
        <v>32900</v>
      </c>
      <c r="G10567" s="1" t="s">
        <v>655</v>
      </c>
      <c r="H10567">
        <v>950003</v>
      </c>
      <c r="I10567" s="1" t="s">
        <v>41</v>
      </c>
      <c r="J10567">
        <v>6</v>
      </c>
    </row>
    <row r="10568" spans="1:10" hidden="1" x14ac:dyDescent="0.25">
      <c r="A10568" s="24" t="str">
        <f t="shared" si="166"/>
        <v>950004ARCELOR (BERTON SICARD)</v>
      </c>
      <c r="B10568" s="1">
        <v>950004</v>
      </c>
      <c r="C10568" s="1"/>
      <c r="D10568" s="1"/>
      <c r="E10568" s="1" t="s">
        <v>4040</v>
      </c>
      <c r="F10568" s="1" t="s">
        <v>32900</v>
      </c>
      <c r="G10568" s="1" t="s">
        <v>655</v>
      </c>
      <c r="H10568">
        <v>950004</v>
      </c>
      <c r="I10568" s="1" t="s">
        <v>41</v>
      </c>
      <c r="J10568">
        <v>6</v>
      </c>
    </row>
    <row r="10569" spans="1:10" hidden="1" x14ac:dyDescent="0.25">
      <c r="A10569" s="24" t="str">
        <f t="shared" si="166"/>
        <v>950080ARCELOR (BERTON SICARD)</v>
      </c>
      <c r="B10569" s="1">
        <v>950080</v>
      </c>
      <c r="C10569" s="1"/>
      <c r="D10569" s="1"/>
      <c r="E10569" s="1" t="s">
        <v>4050</v>
      </c>
      <c r="F10569" s="1" t="s">
        <v>32900</v>
      </c>
      <c r="G10569" s="1" t="s">
        <v>655</v>
      </c>
      <c r="H10569">
        <v>950080</v>
      </c>
      <c r="I10569" s="1" t="s">
        <v>41</v>
      </c>
      <c r="J10569">
        <v>4</v>
      </c>
    </row>
    <row r="10570" spans="1:10" hidden="1" x14ac:dyDescent="0.25">
      <c r="A10570" s="24" t="str">
        <f t="shared" si="166"/>
        <v>950086ARCELOR (BERTON SICARD)</v>
      </c>
      <c r="B10570" s="1">
        <v>950086</v>
      </c>
      <c r="C10570" s="1"/>
      <c r="D10570" s="1"/>
      <c r="E10570" s="1" t="s">
        <v>4051</v>
      </c>
      <c r="F10570" s="1" t="s">
        <v>32900</v>
      </c>
      <c r="G10570" s="1" t="s">
        <v>655</v>
      </c>
      <c r="H10570">
        <v>950086</v>
      </c>
      <c r="I10570" s="1" t="s">
        <v>41</v>
      </c>
      <c r="J10570">
        <v>1</v>
      </c>
    </row>
    <row r="10571" spans="1:10" hidden="1" x14ac:dyDescent="0.25">
      <c r="A10571" s="24" t="str">
        <f t="shared" si="166"/>
        <v>950093ARCELOR (BERTON SICARD)</v>
      </c>
      <c r="B10571" s="1">
        <v>950093</v>
      </c>
      <c r="C10571" s="1"/>
      <c r="D10571" s="1"/>
      <c r="E10571" s="1" t="s">
        <v>4052</v>
      </c>
      <c r="F10571" s="1" t="s">
        <v>32900</v>
      </c>
      <c r="G10571" s="1" t="s">
        <v>655</v>
      </c>
      <c r="H10571">
        <v>950093</v>
      </c>
      <c r="I10571" s="1" t="s">
        <v>41</v>
      </c>
      <c r="J10571">
        <v>1</v>
      </c>
    </row>
    <row r="10572" spans="1:10" hidden="1" x14ac:dyDescent="0.25">
      <c r="A10572" s="24" t="str">
        <f t="shared" ref="A10572:A10635" si="167">B10572&amp;F10572</f>
        <v>950094AARCELOR (BERTON SICARD)</v>
      </c>
      <c r="B10572" s="1" t="s">
        <v>4053</v>
      </c>
      <c r="C10572" s="1"/>
      <c r="D10572" s="1"/>
      <c r="E10572" s="1" t="s">
        <v>4054</v>
      </c>
      <c r="F10572" s="1" t="s">
        <v>32900</v>
      </c>
      <c r="G10572" s="1" t="s">
        <v>655</v>
      </c>
      <c r="H10572" t="s">
        <v>4053</v>
      </c>
      <c r="I10572" s="1" t="s">
        <v>41</v>
      </c>
      <c r="J10572">
        <v>1</v>
      </c>
    </row>
    <row r="10573" spans="1:10" hidden="1" x14ac:dyDescent="0.25">
      <c r="A10573" s="24" t="str">
        <f t="shared" si="167"/>
        <v>960022ARCELOR (BERTON SICARD)</v>
      </c>
      <c r="B10573" s="1">
        <v>960022</v>
      </c>
      <c r="C10573" s="1"/>
      <c r="D10573" s="1"/>
      <c r="E10573" s="1" t="s">
        <v>4062</v>
      </c>
      <c r="F10573" s="1" t="s">
        <v>32900</v>
      </c>
      <c r="G10573" s="1" t="s">
        <v>655</v>
      </c>
      <c r="H10573">
        <v>960022</v>
      </c>
      <c r="I10573" s="1" t="s">
        <v>41</v>
      </c>
      <c r="J10573">
        <v>1</v>
      </c>
    </row>
    <row r="10574" spans="1:10" hidden="1" x14ac:dyDescent="0.25">
      <c r="A10574" s="24" t="str">
        <f t="shared" si="167"/>
        <v>960027ARCELOR (BERTON SICARD)</v>
      </c>
      <c r="B10574" s="1">
        <v>960027</v>
      </c>
      <c r="C10574" s="1"/>
      <c r="D10574" s="1"/>
      <c r="E10574" s="1" t="s">
        <v>4065</v>
      </c>
      <c r="F10574" s="1" t="s">
        <v>32900</v>
      </c>
      <c r="G10574" s="1" t="s">
        <v>655</v>
      </c>
      <c r="H10574">
        <v>960027</v>
      </c>
      <c r="I10574" s="1" t="s">
        <v>41</v>
      </c>
      <c r="J10574">
        <v>1</v>
      </c>
    </row>
    <row r="10575" spans="1:10" hidden="1" x14ac:dyDescent="0.25">
      <c r="A10575" s="24" t="str">
        <f t="shared" si="167"/>
        <v>960045ARCELOR (BERTON SICARD)</v>
      </c>
      <c r="B10575" s="1">
        <v>960045</v>
      </c>
      <c r="C10575" s="1"/>
      <c r="D10575" s="1"/>
      <c r="E10575" s="1" t="s">
        <v>4075</v>
      </c>
      <c r="F10575" s="1" t="s">
        <v>32900</v>
      </c>
      <c r="G10575" s="1" t="s">
        <v>655</v>
      </c>
      <c r="H10575">
        <v>960045</v>
      </c>
      <c r="I10575" s="1" t="s">
        <v>41</v>
      </c>
      <c r="J10575">
        <v>1</v>
      </c>
    </row>
    <row r="10576" spans="1:10" hidden="1" x14ac:dyDescent="0.25">
      <c r="A10576" s="24" t="str">
        <f t="shared" si="167"/>
        <v>960206ARCELOR (BERTON SICARD)</v>
      </c>
      <c r="B10576" s="1">
        <v>960206</v>
      </c>
      <c r="C10576" s="1"/>
      <c r="D10576" s="1"/>
      <c r="E10576" s="1" t="s">
        <v>4084</v>
      </c>
      <c r="F10576" s="1" t="s">
        <v>32900</v>
      </c>
      <c r="G10576" s="1" t="s">
        <v>655</v>
      </c>
      <c r="H10576">
        <v>960206</v>
      </c>
      <c r="I10576" s="1" t="s">
        <v>41</v>
      </c>
      <c r="J10576">
        <v>10</v>
      </c>
    </row>
    <row r="10577" spans="1:10" hidden="1" x14ac:dyDescent="0.25">
      <c r="A10577" s="24" t="str">
        <f t="shared" si="167"/>
        <v>960211DARCELOR (BERTON SICARD)</v>
      </c>
      <c r="B10577" s="1" t="s">
        <v>4086</v>
      </c>
      <c r="C10577" s="1"/>
      <c r="D10577" s="1"/>
      <c r="E10577" s="1" t="s">
        <v>4087</v>
      </c>
      <c r="F10577" s="1" t="s">
        <v>32900</v>
      </c>
      <c r="G10577" s="1" t="s">
        <v>655</v>
      </c>
      <c r="H10577" t="s">
        <v>4086</v>
      </c>
      <c r="I10577" s="1" t="s">
        <v>41</v>
      </c>
      <c r="J10577">
        <v>1</v>
      </c>
    </row>
    <row r="10578" spans="1:10" hidden="1" x14ac:dyDescent="0.25">
      <c r="A10578" s="24" t="str">
        <f t="shared" si="167"/>
        <v>960211GARCELOR (BERTON SICARD)</v>
      </c>
      <c r="B10578" s="1" t="s">
        <v>4088</v>
      </c>
      <c r="C10578" s="1"/>
      <c r="D10578" s="1"/>
      <c r="E10578" s="1" t="s">
        <v>4089</v>
      </c>
      <c r="F10578" s="1" t="s">
        <v>32900</v>
      </c>
      <c r="G10578" s="1" t="s">
        <v>655</v>
      </c>
      <c r="H10578" t="s">
        <v>4088</v>
      </c>
      <c r="I10578" s="1" t="s">
        <v>41</v>
      </c>
      <c r="J10578">
        <v>1</v>
      </c>
    </row>
    <row r="10579" spans="1:10" hidden="1" x14ac:dyDescent="0.25">
      <c r="A10579" s="24" t="str">
        <f t="shared" si="167"/>
        <v>970005ARCELOR (BERTON SICARD)</v>
      </c>
      <c r="B10579" s="1">
        <v>970005</v>
      </c>
      <c r="C10579" s="1"/>
      <c r="D10579" s="1"/>
      <c r="E10579" s="1" t="s">
        <v>4110</v>
      </c>
      <c r="F10579" s="1" t="s">
        <v>32900</v>
      </c>
      <c r="G10579" s="1" t="s">
        <v>655</v>
      </c>
      <c r="H10579">
        <v>970005</v>
      </c>
      <c r="I10579" s="1" t="s">
        <v>41</v>
      </c>
      <c r="J10579">
        <v>1</v>
      </c>
    </row>
    <row r="10580" spans="1:10" hidden="1" x14ac:dyDescent="0.25">
      <c r="A10580" s="24" t="str">
        <f t="shared" si="167"/>
        <v>970006ARCELOR (BERTON SICARD)</v>
      </c>
      <c r="B10580" s="1">
        <v>970006</v>
      </c>
      <c r="C10580" s="1"/>
      <c r="D10580" s="1"/>
      <c r="E10580" s="1" t="s">
        <v>4111</v>
      </c>
      <c r="F10580" s="1" t="s">
        <v>32900</v>
      </c>
      <c r="G10580" s="1" t="s">
        <v>655</v>
      </c>
      <c r="H10580">
        <v>970006</v>
      </c>
      <c r="I10580" s="1" t="s">
        <v>41</v>
      </c>
      <c r="J10580">
        <v>1</v>
      </c>
    </row>
    <row r="10581" spans="1:10" hidden="1" x14ac:dyDescent="0.25">
      <c r="A10581" s="24" t="str">
        <f t="shared" si="167"/>
        <v>970008ARCELOR (BERTON SICARD)</v>
      </c>
      <c r="B10581" s="1">
        <v>970008</v>
      </c>
      <c r="C10581" s="1"/>
      <c r="D10581" s="1"/>
      <c r="E10581" s="1" t="s">
        <v>4113</v>
      </c>
      <c r="F10581" s="1" t="s">
        <v>32900</v>
      </c>
      <c r="G10581" s="1" t="s">
        <v>655</v>
      </c>
      <c r="H10581">
        <v>970008</v>
      </c>
      <c r="I10581" s="1" t="s">
        <v>41</v>
      </c>
      <c r="J10581">
        <v>1</v>
      </c>
    </row>
    <row r="10582" spans="1:10" hidden="1" x14ac:dyDescent="0.25">
      <c r="A10582" s="24" t="str">
        <f t="shared" si="167"/>
        <v>970010ARCELOR (BERTON SICARD)</v>
      </c>
      <c r="B10582" s="1">
        <v>970010</v>
      </c>
      <c r="C10582" s="1"/>
      <c r="D10582" s="1"/>
      <c r="E10582" s="1" t="s">
        <v>4114</v>
      </c>
      <c r="F10582" s="1" t="s">
        <v>32900</v>
      </c>
      <c r="G10582" s="1" t="s">
        <v>655</v>
      </c>
      <c r="H10582">
        <v>970010</v>
      </c>
      <c r="I10582" s="1" t="s">
        <v>41</v>
      </c>
      <c r="J10582">
        <v>1</v>
      </c>
    </row>
    <row r="10583" spans="1:10" hidden="1" x14ac:dyDescent="0.25">
      <c r="A10583" s="24" t="str">
        <f t="shared" si="167"/>
        <v>970200ARCELOR (BERTON SICARD)</v>
      </c>
      <c r="B10583" s="1">
        <v>970200</v>
      </c>
      <c r="C10583" s="1"/>
      <c r="D10583" s="1"/>
      <c r="E10583" s="1" t="s">
        <v>4115</v>
      </c>
      <c r="F10583" s="1" t="s">
        <v>32900</v>
      </c>
      <c r="G10583" s="1" t="s">
        <v>655</v>
      </c>
      <c r="H10583">
        <v>970200</v>
      </c>
      <c r="I10583" s="1" t="s">
        <v>41</v>
      </c>
      <c r="J10583">
        <v>1</v>
      </c>
    </row>
    <row r="10584" spans="1:10" hidden="1" x14ac:dyDescent="0.25">
      <c r="A10584" s="24" t="str">
        <f t="shared" si="167"/>
        <v>970202ARCELOR (BERTON SICARD)</v>
      </c>
      <c r="B10584" s="1">
        <v>970202</v>
      </c>
      <c r="C10584" s="1"/>
      <c r="D10584" s="1"/>
      <c r="E10584" s="1" t="s">
        <v>4117</v>
      </c>
      <c r="F10584" s="1" t="s">
        <v>32900</v>
      </c>
      <c r="G10584" s="1" t="s">
        <v>655</v>
      </c>
      <c r="H10584">
        <v>970202</v>
      </c>
      <c r="I10584" s="1" t="s">
        <v>41</v>
      </c>
      <c r="J10584">
        <v>1</v>
      </c>
    </row>
    <row r="10585" spans="1:10" hidden="1" x14ac:dyDescent="0.25">
      <c r="A10585" s="24" t="str">
        <f t="shared" si="167"/>
        <v>A6015ARCELOR (BERTON SICARD)</v>
      </c>
      <c r="B10585" s="1" t="s">
        <v>2277</v>
      </c>
      <c r="C10585" s="1"/>
      <c r="D10585" s="1"/>
      <c r="E10585" s="1" t="s">
        <v>2278</v>
      </c>
      <c r="F10585" s="1" t="s">
        <v>32900</v>
      </c>
      <c r="G10585" s="1" t="s">
        <v>655</v>
      </c>
      <c r="H10585" t="s">
        <v>2277</v>
      </c>
      <c r="I10585" s="1" t="s">
        <v>41</v>
      </c>
      <c r="J10585">
        <v>1</v>
      </c>
    </row>
    <row r="10586" spans="1:10" hidden="1" x14ac:dyDescent="0.25">
      <c r="A10586" s="24" t="str">
        <f t="shared" si="167"/>
        <v>CHCM5X12ARCELOR (BERTON SICARD)</v>
      </c>
      <c r="B10586" s="1" t="s">
        <v>2769</v>
      </c>
      <c r="C10586" s="1"/>
      <c r="D10586" s="1"/>
      <c r="E10586" s="1" t="s">
        <v>2770</v>
      </c>
      <c r="F10586" s="1" t="s">
        <v>32900</v>
      </c>
      <c r="G10586" s="1" t="s">
        <v>655</v>
      </c>
      <c r="H10586" t="s">
        <v>2769</v>
      </c>
      <c r="I10586" s="1" t="s">
        <v>41</v>
      </c>
      <c r="J10586">
        <v>100</v>
      </c>
    </row>
    <row r="10587" spans="1:10" hidden="1" x14ac:dyDescent="0.25">
      <c r="A10587" s="24" t="str">
        <f t="shared" si="167"/>
        <v>CHCM8X35ARCELOR (BERTON SICARD)</v>
      </c>
      <c r="B10587" s="1" t="s">
        <v>2773</v>
      </c>
      <c r="C10587" s="1"/>
      <c r="D10587" s="1"/>
      <c r="E10587" s="1" t="s">
        <v>2774</v>
      </c>
      <c r="F10587" s="1" t="s">
        <v>32900</v>
      </c>
      <c r="G10587" s="1" t="s">
        <v>655</v>
      </c>
      <c r="H10587" t="s">
        <v>2773</v>
      </c>
      <c r="I10587" s="1" t="s">
        <v>41</v>
      </c>
      <c r="J10587">
        <v>20</v>
      </c>
    </row>
    <row r="10588" spans="1:10" hidden="1" x14ac:dyDescent="0.25">
      <c r="A10588" s="24" t="str">
        <f t="shared" si="167"/>
        <v>CHCM8X50ARCELOR (BERTON SICARD)</v>
      </c>
      <c r="B10588" s="1" t="s">
        <v>2775</v>
      </c>
      <c r="C10588" s="1"/>
      <c r="D10588" s="1"/>
      <c r="E10588" s="1" t="s">
        <v>2776</v>
      </c>
      <c r="F10588" s="1" t="s">
        <v>32900</v>
      </c>
      <c r="G10588" s="1" t="s">
        <v>655</v>
      </c>
      <c r="H10588" t="s">
        <v>2775</v>
      </c>
      <c r="I10588" s="1" t="s">
        <v>41</v>
      </c>
      <c r="J10588">
        <v>100</v>
      </c>
    </row>
    <row r="10589" spans="1:10" hidden="1" x14ac:dyDescent="0.25">
      <c r="A10589" s="24" t="str">
        <f t="shared" si="167"/>
        <v>CHCM8X70ARCELOR (BERTON SICARD)</v>
      </c>
      <c r="B10589" s="1" t="s">
        <v>2777</v>
      </c>
      <c r="C10589" s="1"/>
      <c r="D10589" s="1"/>
      <c r="E10589" s="1" t="s">
        <v>2778</v>
      </c>
      <c r="F10589" s="1" t="s">
        <v>32900</v>
      </c>
      <c r="G10589" s="1" t="s">
        <v>655</v>
      </c>
      <c r="H10589" t="s">
        <v>2777</v>
      </c>
      <c r="I10589" s="1" t="s">
        <v>41</v>
      </c>
      <c r="J10589">
        <v>50</v>
      </c>
    </row>
    <row r="10590" spans="1:10" hidden="1" x14ac:dyDescent="0.25">
      <c r="A10590" s="24" t="str">
        <f t="shared" si="167"/>
        <v>J5001ARCELOR (BERTON SICARD)</v>
      </c>
      <c r="B10590" s="1" t="s">
        <v>2596</v>
      </c>
      <c r="C10590" s="1"/>
      <c r="D10590" s="1"/>
      <c r="E10590" s="1" t="s">
        <v>2561</v>
      </c>
      <c r="F10590" s="1" t="s">
        <v>32900</v>
      </c>
      <c r="G10590" s="1" t="s">
        <v>655</v>
      </c>
      <c r="H10590" t="s">
        <v>2596</v>
      </c>
      <c r="I10590" s="1" t="s">
        <v>41</v>
      </c>
      <c r="J10590">
        <v>50</v>
      </c>
    </row>
    <row r="10591" spans="1:10" hidden="1" x14ac:dyDescent="0.25">
      <c r="A10591" s="24" t="str">
        <f t="shared" si="167"/>
        <v>RONDEV5ARCELOR (BERTON SICARD)</v>
      </c>
      <c r="B10591" s="1" t="s">
        <v>2870</v>
      </c>
      <c r="C10591" s="1"/>
      <c r="D10591" s="1"/>
      <c r="E10591" s="1" t="s">
        <v>2871</v>
      </c>
      <c r="F10591" s="1" t="s">
        <v>32900</v>
      </c>
      <c r="G10591" s="1" t="s">
        <v>655</v>
      </c>
      <c r="H10591" t="s">
        <v>2870</v>
      </c>
      <c r="I10591" s="1" t="s">
        <v>41</v>
      </c>
      <c r="J10591">
        <v>100</v>
      </c>
    </row>
    <row r="10592" spans="1:10" hidden="1" x14ac:dyDescent="0.25">
      <c r="A10592" s="24" t="str">
        <f t="shared" si="167"/>
        <v>SCRP4X40ARCELOR (BERTON SICARD)</v>
      </c>
      <c r="B10592" s="1" t="s">
        <v>2872</v>
      </c>
      <c r="C10592" s="1"/>
      <c r="D10592" s="1"/>
      <c r="E10592" s="1" t="s">
        <v>2873</v>
      </c>
      <c r="F10592" s="1" t="s">
        <v>32900</v>
      </c>
      <c r="G10592" s="1" t="s">
        <v>655</v>
      </c>
      <c r="H10592" t="s">
        <v>2872</v>
      </c>
      <c r="I10592" s="1" t="s">
        <v>41</v>
      </c>
      <c r="J10592">
        <v>100</v>
      </c>
    </row>
    <row r="10593" spans="1:10" hidden="1" x14ac:dyDescent="0.25">
      <c r="A10593" s="24" t="str">
        <f t="shared" si="167"/>
        <v>SCRP5X20ARCELOR (BERTON SICARD)</v>
      </c>
      <c r="B10593" s="1" t="s">
        <v>2874</v>
      </c>
      <c r="C10593" s="1"/>
      <c r="D10593" s="1"/>
      <c r="E10593" s="1" t="s">
        <v>2875</v>
      </c>
      <c r="F10593" s="1" t="s">
        <v>32900</v>
      </c>
      <c r="G10593" s="1" t="s">
        <v>655</v>
      </c>
      <c r="H10593" t="s">
        <v>2874</v>
      </c>
      <c r="I10593" s="1" t="s">
        <v>41</v>
      </c>
      <c r="J10593">
        <v>100</v>
      </c>
    </row>
    <row r="10594" spans="1:10" hidden="1" x14ac:dyDescent="0.25">
      <c r="A10594" s="24" t="str">
        <f t="shared" si="167"/>
        <v>SCRP5X30ARCELOR (BERTON SICARD)</v>
      </c>
      <c r="B10594" s="1" t="s">
        <v>2876</v>
      </c>
      <c r="C10594" s="1"/>
      <c r="D10594" s="1"/>
      <c r="E10594" s="1" t="s">
        <v>2877</v>
      </c>
      <c r="F10594" s="1" t="s">
        <v>32900</v>
      </c>
      <c r="G10594" s="1" t="s">
        <v>655</v>
      </c>
      <c r="H10594" t="s">
        <v>2876</v>
      </c>
      <c r="I10594" s="1" t="s">
        <v>41</v>
      </c>
      <c r="J10594">
        <v>100</v>
      </c>
    </row>
    <row r="10595" spans="1:10" hidden="1" x14ac:dyDescent="0.25">
      <c r="A10595" s="24" t="str">
        <f t="shared" si="167"/>
        <v>SCRP5X45ARCELOR (BERTON SICARD)</v>
      </c>
      <c r="B10595" s="1" t="s">
        <v>2878</v>
      </c>
      <c r="C10595" s="1"/>
      <c r="D10595" s="1"/>
      <c r="E10595" s="1" t="s">
        <v>2879</v>
      </c>
      <c r="F10595" s="1" t="s">
        <v>32900</v>
      </c>
      <c r="G10595" s="1" t="s">
        <v>655</v>
      </c>
      <c r="H10595" t="s">
        <v>2878</v>
      </c>
      <c r="I10595" s="1" t="s">
        <v>41</v>
      </c>
      <c r="J10595">
        <v>100</v>
      </c>
    </row>
    <row r="10596" spans="1:10" hidden="1" x14ac:dyDescent="0.25">
      <c r="A10596" s="24" t="str">
        <f t="shared" si="167"/>
        <v>SCRP5X65ARCELOR (BERTON SICARD)</v>
      </c>
      <c r="B10596" s="1" t="s">
        <v>2880</v>
      </c>
      <c r="C10596" s="1"/>
      <c r="D10596" s="1"/>
      <c r="E10596" s="1" t="s">
        <v>2881</v>
      </c>
      <c r="F10596" s="1" t="s">
        <v>32900</v>
      </c>
      <c r="G10596" s="1" t="s">
        <v>655</v>
      </c>
      <c r="H10596" t="s">
        <v>2880</v>
      </c>
      <c r="I10596" s="1" t="s">
        <v>41</v>
      </c>
      <c r="J10596">
        <v>100</v>
      </c>
    </row>
    <row r="10597" spans="1:10" hidden="1" x14ac:dyDescent="0.25">
      <c r="A10597" s="24" t="str">
        <f t="shared" si="167"/>
        <v>TCB10X16ARCELOR (BERTON SICARD)</v>
      </c>
      <c r="B10597" s="1" t="s">
        <v>2882</v>
      </c>
      <c r="C10597" s="1"/>
      <c r="D10597" s="1"/>
      <c r="E10597" s="1" t="s">
        <v>2883</v>
      </c>
      <c r="F10597" s="1" t="s">
        <v>32900</v>
      </c>
      <c r="G10597" s="1" t="s">
        <v>655</v>
      </c>
      <c r="H10597" t="s">
        <v>2882</v>
      </c>
      <c r="I10597" s="1" t="s">
        <v>41</v>
      </c>
      <c r="J10597">
        <v>100</v>
      </c>
    </row>
    <row r="10598" spans="1:10" hidden="1" x14ac:dyDescent="0.25">
      <c r="A10598" s="24" t="str">
        <f t="shared" si="167"/>
        <v>TCB10X19ARCELOR (BERTON SICARD)</v>
      </c>
      <c r="B10598" s="1" t="s">
        <v>2884</v>
      </c>
      <c r="C10598" s="1"/>
      <c r="D10598" s="1"/>
      <c r="E10598" s="1" t="s">
        <v>2885</v>
      </c>
      <c r="F10598" s="1" t="s">
        <v>32900</v>
      </c>
      <c r="G10598" s="1" t="s">
        <v>655</v>
      </c>
      <c r="H10598" t="s">
        <v>2884</v>
      </c>
      <c r="I10598" s="1" t="s">
        <v>41</v>
      </c>
      <c r="J10598">
        <v>100</v>
      </c>
    </row>
    <row r="10599" spans="1:10" hidden="1" x14ac:dyDescent="0.25">
      <c r="A10599" s="24" t="str">
        <f t="shared" si="167"/>
        <v>TCB10X26ARCELOR (BERTON SICARD)</v>
      </c>
      <c r="B10599" s="1" t="s">
        <v>2886</v>
      </c>
      <c r="C10599" s="1"/>
      <c r="D10599" s="1"/>
      <c r="E10599" s="1" t="s">
        <v>2887</v>
      </c>
      <c r="F10599" s="1" t="s">
        <v>32900</v>
      </c>
      <c r="G10599" s="1" t="s">
        <v>655</v>
      </c>
      <c r="H10599" t="s">
        <v>2886</v>
      </c>
      <c r="I10599" s="1" t="s">
        <v>41</v>
      </c>
      <c r="J10599">
        <v>500</v>
      </c>
    </row>
    <row r="10600" spans="1:10" hidden="1" x14ac:dyDescent="0.25">
      <c r="A10600" s="24" t="str">
        <f t="shared" si="167"/>
        <v>TCB10X32ARCELOR (BERTON SICARD)</v>
      </c>
      <c r="B10600" s="1" t="s">
        <v>2888</v>
      </c>
      <c r="C10600" s="1"/>
      <c r="D10600" s="1"/>
      <c r="E10600" s="1" t="s">
        <v>2889</v>
      </c>
      <c r="F10600" s="1" t="s">
        <v>32900</v>
      </c>
      <c r="G10600" s="1" t="s">
        <v>655</v>
      </c>
      <c r="H10600" t="s">
        <v>2888</v>
      </c>
      <c r="I10600" s="1" t="s">
        <v>41</v>
      </c>
      <c r="J10600">
        <v>100</v>
      </c>
    </row>
    <row r="10601" spans="1:10" hidden="1" x14ac:dyDescent="0.25">
      <c r="A10601" s="24" t="str">
        <f t="shared" si="167"/>
        <v>TCB10X38ARCELOR (BERTON SICARD)</v>
      </c>
      <c r="B10601" s="1" t="s">
        <v>2890</v>
      </c>
      <c r="C10601" s="1"/>
      <c r="D10601" s="1"/>
      <c r="E10601" s="1" t="s">
        <v>2891</v>
      </c>
      <c r="F10601" s="1" t="s">
        <v>32900</v>
      </c>
      <c r="G10601" s="1" t="s">
        <v>655</v>
      </c>
      <c r="H10601" t="s">
        <v>2890</v>
      </c>
      <c r="I10601" s="1" t="s">
        <v>41</v>
      </c>
      <c r="J10601">
        <v>100</v>
      </c>
    </row>
    <row r="10602" spans="1:10" hidden="1" x14ac:dyDescent="0.25">
      <c r="A10602" s="24" t="str">
        <f t="shared" si="167"/>
        <v>TCB10X51ARCELOR (BERTON SICARD)</v>
      </c>
      <c r="B10602" s="1" t="s">
        <v>2892</v>
      </c>
      <c r="C10602" s="1"/>
      <c r="D10602" s="1"/>
      <c r="E10602" s="1" t="s">
        <v>2893</v>
      </c>
      <c r="F10602" s="1" t="s">
        <v>32900</v>
      </c>
      <c r="G10602" s="1" t="s">
        <v>655</v>
      </c>
      <c r="H10602" t="s">
        <v>2892</v>
      </c>
      <c r="I10602" s="1" t="s">
        <v>41</v>
      </c>
      <c r="J10602">
        <v>100</v>
      </c>
    </row>
    <row r="10603" spans="1:10" hidden="1" x14ac:dyDescent="0.25">
      <c r="A10603" s="24" t="str">
        <f t="shared" si="167"/>
        <v>TCB12X16ARCELOR (BERTON SICARD)</v>
      </c>
      <c r="B10603" s="1" t="s">
        <v>2896</v>
      </c>
      <c r="C10603" s="1"/>
      <c r="D10603" s="1"/>
      <c r="E10603" s="1" t="s">
        <v>2897</v>
      </c>
      <c r="F10603" s="1" t="s">
        <v>32900</v>
      </c>
      <c r="G10603" s="1" t="s">
        <v>655</v>
      </c>
      <c r="H10603" t="s">
        <v>2896</v>
      </c>
      <c r="I10603" s="1" t="s">
        <v>41</v>
      </c>
      <c r="J10603">
        <v>100</v>
      </c>
    </row>
    <row r="10604" spans="1:10" hidden="1" x14ac:dyDescent="0.25">
      <c r="A10604" s="24" t="str">
        <f t="shared" si="167"/>
        <v>TCB12X25ARCELOR (BERTON SICARD)</v>
      </c>
      <c r="B10604" s="1" t="s">
        <v>2898</v>
      </c>
      <c r="C10604" s="1"/>
      <c r="D10604" s="1"/>
      <c r="E10604" s="1" t="s">
        <v>2899</v>
      </c>
      <c r="F10604" s="1" t="s">
        <v>32900</v>
      </c>
      <c r="G10604" s="1" t="s">
        <v>655</v>
      </c>
      <c r="H10604" t="s">
        <v>2898</v>
      </c>
      <c r="I10604" s="1" t="s">
        <v>41</v>
      </c>
      <c r="J10604">
        <v>100</v>
      </c>
    </row>
    <row r="10605" spans="1:10" hidden="1" x14ac:dyDescent="0.25">
      <c r="A10605" s="24" t="str">
        <f t="shared" si="167"/>
        <v>TCB12X32ARCELOR (BERTON SICARD)</v>
      </c>
      <c r="B10605" s="1" t="s">
        <v>2900</v>
      </c>
      <c r="C10605" s="1"/>
      <c r="D10605" s="1"/>
      <c r="E10605" s="1" t="s">
        <v>2901</v>
      </c>
      <c r="F10605" s="1" t="s">
        <v>32900</v>
      </c>
      <c r="G10605" s="1" t="s">
        <v>655</v>
      </c>
      <c r="H10605" t="s">
        <v>2900</v>
      </c>
      <c r="I10605" s="1" t="s">
        <v>41</v>
      </c>
      <c r="J10605">
        <v>100</v>
      </c>
    </row>
    <row r="10606" spans="1:10" hidden="1" x14ac:dyDescent="0.25">
      <c r="A10606" s="24" t="str">
        <f t="shared" si="167"/>
        <v>TCB12X38ARCELOR (BERTON SICARD)</v>
      </c>
      <c r="B10606" s="1" t="s">
        <v>2902</v>
      </c>
      <c r="C10606" s="1"/>
      <c r="D10606" s="1"/>
      <c r="E10606" s="1" t="s">
        <v>2903</v>
      </c>
      <c r="F10606" s="1" t="s">
        <v>32900</v>
      </c>
      <c r="G10606" s="1" t="s">
        <v>655</v>
      </c>
      <c r="H10606" t="s">
        <v>2902</v>
      </c>
      <c r="I10606" s="1" t="s">
        <v>41</v>
      </c>
      <c r="J10606">
        <v>100</v>
      </c>
    </row>
    <row r="10607" spans="1:10" hidden="1" x14ac:dyDescent="0.25">
      <c r="A10607" s="24" t="str">
        <f t="shared" si="167"/>
        <v>TCB4X16ARCELOR (BERTON SICARD)</v>
      </c>
      <c r="B10607" s="1" t="s">
        <v>2904</v>
      </c>
      <c r="C10607" s="1"/>
      <c r="D10607" s="1"/>
      <c r="E10607" s="1" t="s">
        <v>2905</v>
      </c>
      <c r="F10607" s="1" t="s">
        <v>32900</v>
      </c>
      <c r="G10607" s="1" t="s">
        <v>655</v>
      </c>
      <c r="H10607" t="s">
        <v>2904</v>
      </c>
      <c r="I10607" s="1" t="s">
        <v>41</v>
      </c>
      <c r="J10607">
        <v>100</v>
      </c>
    </row>
    <row r="10608" spans="1:10" hidden="1" x14ac:dyDescent="0.25">
      <c r="A10608" s="24" t="str">
        <f t="shared" si="167"/>
        <v>TCB4X25ARCELOR (BERTON SICARD)</v>
      </c>
      <c r="B10608" s="1" t="s">
        <v>2906</v>
      </c>
      <c r="C10608" s="1"/>
      <c r="D10608" s="1"/>
      <c r="E10608" s="1" t="s">
        <v>2907</v>
      </c>
      <c r="F10608" s="1" t="s">
        <v>32900</v>
      </c>
      <c r="G10608" s="1" t="s">
        <v>655</v>
      </c>
      <c r="H10608" t="s">
        <v>2906</v>
      </c>
      <c r="I10608" s="1" t="s">
        <v>41</v>
      </c>
      <c r="J10608">
        <v>100</v>
      </c>
    </row>
    <row r="10609" spans="1:10" hidden="1" x14ac:dyDescent="0.25">
      <c r="A10609" s="24" t="str">
        <f t="shared" si="167"/>
        <v>TCB4X6.5ARCELOR (BERTON SICARD)</v>
      </c>
      <c r="B10609" s="1" t="s">
        <v>2908</v>
      </c>
      <c r="C10609" s="1"/>
      <c r="D10609" s="1"/>
      <c r="E10609" s="1" t="s">
        <v>2909</v>
      </c>
      <c r="F10609" s="1" t="s">
        <v>32900</v>
      </c>
      <c r="G10609" s="1" t="s">
        <v>655</v>
      </c>
      <c r="H10609" t="s">
        <v>2908</v>
      </c>
      <c r="I10609" s="1" t="s">
        <v>41</v>
      </c>
      <c r="J10609">
        <v>100</v>
      </c>
    </row>
    <row r="10610" spans="1:10" hidden="1" x14ac:dyDescent="0.25">
      <c r="A10610" s="24" t="str">
        <f t="shared" si="167"/>
        <v>TCB7X13ARCELOR (BERTON SICARD)</v>
      </c>
      <c r="B10610" s="1" t="s">
        <v>2910</v>
      </c>
      <c r="C10610" s="1"/>
      <c r="D10610" s="1"/>
      <c r="E10610" s="1" t="s">
        <v>2911</v>
      </c>
      <c r="F10610" s="1" t="s">
        <v>32900</v>
      </c>
      <c r="G10610" s="1" t="s">
        <v>655</v>
      </c>
      <c r="H10610" t="s">
        <v>2910</v>
      </c>
      <c r="I10610" s="1" t="s">
        <v>41</v>
      </c>
      <c r="J10610">
        <v>100</v>
      </c>
    </row>
    <row r="10611" spans="1:10" hidden="1" x14ac:dyDescent="0.25">
      <c r="A10611" s="24" t="str">
        <f t="shared" si="167"/>
        <v>TCB7X16ARCELOR (BERTON SICARD)</v>
      </c>
      <c r="B10611" s="1" t="s">
        <v>2912</v>
      </c>
      <c r="C10611" s="1"/>
      <c r="D10611" s="1"/>
      <c r="E10611" s="1" t="s">
        <v>2913</v>
      </c>
      <c r="F10611" s="1" t="s">
        <v>32900</v>
      </c>
      <c r="G10611" s="1" t="s">
        <v>655</v>
      </c>
      <c r="H10611" t="s">
        <v>2912</v>
      </c>
      <c r="I10611" s="1" t="s">
        <v>41</v>
      </c>
      <c r="J10611">
        <v>100</v>
      </c>
    </row>
    <row r="10612" spans="1:10" hidden="1" x14ac:dyDescent="0.25">
      <c r="A10612" s="24" t="str">
        <f t="shared" si="167"/>
        <v>TCB7X19ARCELOR (BERTON SICARD)</v>
      </c>
      <c r="B10612" s="1" t="s">
        <v>2914</v>
      </c>
      <c r="C10612" s="1"/>
      <c r="D10612" s="1"/>
      <c r="E10612" s="1" t="s">
        <v>2915</v>
      </c>
      <c r="F10612" s="1" t="s">
        <v>32900</v>
      </c>
      <c r="G10612" s="1" t="s">
        <v>655</v>
      </c>
      <c r="H10612" t="s">
        <v>2914</v>
      </c>
      <c r="I10612" s="1" t="s">
        <v>41</v>
      </c>
      <c r="J10612">
        <v>100</v>
      </c>
    </row>
    <row r="10613" spans="1:10" hidden="1" x14ac:dyDescent="0.25">
      <c r="A10613" s="24" t="str">
        <f t="shared" si="167"/>
        <v>TCB7X25ARCELOR (BERTON SICARD)</v>
      </c>
      <c r="B10613" s="1" t="s">
        <v>2916</v>
      </c>
      <c r="C10613" s="1"/>
      <c r="D10613" s="1"/>
      <c r="E10613" s="1" t="s">
        <v>2917</v>
      </c>
      <c r="F10613" s="1" t="s">
        <v>32900</v>
      </c>
      <c r="G10613" s="1" t="s">
        <v>655</v>
      </c>
      <c r="H10613" t="s">
        <v>2916</v>
      </c>
      <c r="I10613" s="1" t="s">
        <v>41</v>
      </c>
      <c r="J10613">
        <v>100</v>
      </c>
    </row>
    <row r="10614" spans="1:10" hidden="1" x14ac:dyDescent="0.25">
      <c r="A10614" s="24" t="str">
        <f t="shared" si="167"/>
        <v>TCB7X38ARCELOR (BERTON SICARD)</v>
      </c>
      <c r="B10614" s="1" t="s">
        <v>2918</v>
      </c>
      <c r="C10614" s="1"/>
      <c r="D10614" s="1"/>
      <c r="E10614" s="1" t="s">
        <v>2919</v>
      </c>
      <c r="F10614" s="1" t="s">
        <v>32900</v>
      </c>
      <c r="G10614" s="1" t="s">
        <v>655</v>
      </c>
      <c r="H10614" t="s">
        <v>2918</v>
      </c>
      <c r="I10614" s="1" t="s">
        <v>41</v>
      </c>
      <c r="J10614">
        <v>100</v>
      </c>
    </row>
    <row r="10615" spans="1:10" hidden="1" x14ac:dyDescent="0.25">
      <c r="A10615" s="24" t="str">
        <f t="shared" si="167"/>
        <v>TCB7X9.5ARCELOR (BERTON SICARD)</v>
      </c>
      <c r="B10615" s="1" t="s">
        <v>2920</v>
      </c>
      <c r="C10615" s="1"/>
      <c r="D10615" s="1"/>
      <c r="E10615" s="1" t="s">
        <v>2921</v>
      </c>
      <c r="F10615" s="1" t="s">
        <v>32900</v>
      </c>
      <c r="G10615" s="1" t="s">
        <v>655</v>
      </c>
      <c r="H10615" t="s">
        <v>2920</v>
      </c>
      <c r="I10615" s="1" t="s">
        <v>41</v>
      </c>
      <c r="J10615">
        <v>100</v>
      </c>
    </row>
    <row r="10616" spans="1:10" hidden="1" x14ac:dyDescent="0.25">
      <c r="A10616" s="24" t="str">
        <f t="shared" si="167"/>
        <v>TFM5X16ARCELOR (BERTON SICARD)</v>
      </c>
      <c r="B10616" s="1" t="s">
        <v>2922</v>
      </c>
      <c r="C10616" s="1"/>
      <c r="D10616" s="1"/>
      <c r="E10616" s="1" t="s">
        <v>2923</v>
      </c>
      <c r="F10616" s="1" t="s">
        <v>32900</v>
      </c>
      <c r="G10616" s="1" t="s">
        <v>655</v>
      </c>
      <c r="H10616" t="s">
        <v>2922</v>
      </c>
      <c r="I10616" s="1" t="s">
        <v>41</v>
      </c>
      <c r="J10616">
        <v>100</v>
      </c>
    </row>
    <row r="10617" spans="1:10" hidden="1" x14ac:dyDescent="0.25">
      <c r="A10617" s="24" t="str">
        <f t="shared" si="167"/>
        <v>TF10X16ARCELOR (BERTON SICARD)</v>
      </c>
      <c r="B10617" s="1" t="s">
        <v>2924</v>
      </c>
      <c r="C10617" s="1"/>
      <c r="D10617" s="1"/>
      <c r="E10617" s="1" t="s">
        <v>2925</v>
      </c>
      <c r="F10617" s="1" t="s">
        <v>32900</v>
      </c>
      <c r="G10617" s="1" t="s">
        <v>655</v>
      </c>
      <c r="H10617" t="s">
        <v>2924</v>
      </c>
      <c r="I10617" s="1" t="s">
        <v>41</v>
      </c>
      <c r="J10617">
        <v>100</v>
      </c>
    </row>
    <row r="10618" spans="1:10" hidden="1" x14ac:dyDescent="0.25">
      <c r="A10618" s="24" t="str">
        <f t="shared" si="167"/>
        <v>TF10X38ARCELOR (BERTON SICARD)</v>
      </c>
      <c r="B10618" s="1" t="s">
        <v>2926</v>
      </c>
      <c r="C10618" s="1"/>
      <c r="D10618" s="1"/>
      <c r="E10618" s="1" t="s">
        <v>2927</v>
      </c>
      <c r="F10618" s="1" t="s">
        <v>32900</v>
      </c>
      <c r="G10618" s="1" t="s">
        <v>655</v>
      </c>
      <c r="H10618" t="s">
        <v>2926</v>
      </c>
      <c r="I10618" s="1" t="s">
        <v>41</v>
      </c>
      <c r="J10618">
        <v>100</v>
      </c>
    </row>
    <row r="10619" spans="1:10" hidden="1" x14ac:dyDescent="0.25">
      <c r="A10619" s="24" t="str">
        <f t="shared" si="167"/>
        <v>TF10X45ARCELOR (BERTON SICARD)</v>
      </c>
      <c r="B10619" s="1" t="s">
        <v>2928</v>
      </c>
      <c r="C10619" s="1"/>
      <c r="D10619" s="1"/>
      <c r="E10619" s="1" t="s">
        <v>2929</v>
      </c>
      <c r="F10619" s="1" t="s">
        <v>32900</v>
      </c>
      <c r="G10619" s="1" t="s">
        <v>655</v>
      </c>
      <c r="H10619" t="s">
        <v>2928</v>
      </c>
      <c r="I10619" s="1" t="s">
        <v>41</v>
      </c>
      <c r="J10619">
        <v>100</v>
      </c>
    </row>
    <row r="10620" spans="1:10" hidden="1" x14ac:dyDescent="0.25">
      <c r="A10620" s="24" t="str">
        <f t="shared" si="167"/>
        <v>TF12X25ARCELOR (BERTON SICARD)</v>
      </c>
      <c r="B10620" s="1" t="s">
        <v>2930</v>
      </c>
      <c r="C10620" s="1"/>
      <c r="D10620" s="1"/>
      <c r="E10620" s="1" t="s">
        <v>2931</v>
      </c>
      <c r="F10620" s="1" t="s">
        <v>32900</v>
      </c>
      <c r="G10620" s="1" t="s">
        <v>655</v>
      </c>
      <c r="H10620" t="s">
        <v>2930</v>
      </c>
      <c r="I10620" s="1" t="s">
        <v>41</v>
      </c>
      <c r="J10620">
        <v>100</v>
      </c>
    </row>
    <row r="10621" spans="1:10" hidden="1" x14ac:dyDescent="0.25">
      <c r="A10621" s="24" t="str">
        <f t="shared" si="167"/>
        <v>TF7X13ARCELOR (BERTON SICARD)</v>
      </c>
      <c r="B10621" s="1" t="s">
        <v>2932</v>
      </c>
      <c r="C10621" s="1"/>
      <c r="D10621" s="1"/>
      <c r="E10621" s="1" t="s">
        <v>2933</v>
      </c>
      <c r="F10621" s="1" t="s">
        <v>32900</v>
      </c>
      <c r="G10621" s="1" t="s">
        <v>655</v>
      </c>
      <c r="H10621" t="s">
        <v>2932</v>
      </c>
      <c r="I10621" s="1" t="s">
        <v>41</v>
      </c>
      <c r="J10621">
        <v>100</v>
      </c>
    </row>
    <row r="10622" spans="1:10" hidden="1" x14ac:dyDescent="0.25">
      <c r="A10622" s="24" t="str">
        <f t="shared" si="167"/>
        <v>TF7X19ARCELOR (BERTON SICARD)</v>
      </c>
      <c r="B10622" s="1" t="s">
        <v>2934</v>
      </c>
      <c r="C10622" s="1"/>
      <c r="D10622" s="1"/>
      <c r="E10622" s="1" t="s">
        <v>2935</v>
      </c>
      <c r="F10622" s="1" t="s">
        <v>32900</v>
      </c>
      <c r="G10622" s="1" t="s">
        <v>655</v>
      </c>
      <c r="H10622" t="s">
        <v>2934</v>
      </c>
      <c r="I10622" s="1" t="s">
        <v>41</v>
      </c>
      <c r="J10622">
        <v>100</v>
      </c>
    </row>
    <row r="10623" spans="1:10" hidden="1" x14ac:dyDescent="0.25">
      <c r="A10623" s="24" t="str">
        <f t="shared" si="167"/>
        <v>TF7X32ARCELOR (BERTON SICARD)</v>
      </c>
      <c r="B10623" s="1" t="s">
        <v>2936</v>
      </c>
      <c r="C10623" s="1"/>
      <c r="D10623" s="1"/>
      <c r="E10623" s="1" t="s">
        <v>2937</v>
      </c>
      <c r="F10623" s="1" t="s">
        <v>32900</v>
      </c>
      <c r="G10623" s="1" t="s">
        <v>655</v>
      </c>
      <c r="H10623" t="s">
        <v>2936</v>
      </c>
      <c r="I10623" s="1" t="s">
        <v>41</v>
      </c>
      <c r="J10623">
        <v>100</v>
      </c>
    </row>
    <row r="10624" spans="1:10" hidden="1" x14ac:dyDescent="0.25">
      <c r="A10624" s="24" t="str">
        <f t="shared" si="167"/>
        <v>361ARCELOR (BERTON SICARD)</v>
      </c>
      <c r="B10624" s="1">
        <v>361</v>
      </c>
      <c r="C10624" s="1"/>
      <c r="D10624" s="1"/>
      <c r="E10624" s="1" t="s">
        <v>2299</v>
      </c>
      <c r="F10624" s="1" t="s">
        <v>32900</v>
      </c>
      <c r="G10624" s="1" t="s">
        <v>655</v>
      </c>
      <c r="H10624">
        <v>361</v>
      </c>
      <c r="I10624" s="1" t="s">
        <v>41</v>
      </c>
      <c r="J10624">
        <v>1</v>
      </c>
    </row>
    <row r="10625" spans="1:10" hidden="1" x14ac:dyDescent="0.25">
      <c r="A10625" s="24" t="str">
        <f t="shared" si="167"/>
        <v>374ARCELOR (BERTON SICARD)</v>
      </c>
      <c r="B10625" s="1">
        <v>374</v>
      </c>
      <c r="C10625" s="1"/>
      <c r="D10625" s="1"/>
      <c r="E10625" s="1" t="s">
        <v>2601</v>
      </c>
      <c r="F10625" s="1" t="s">
        <v>32900</v>
      </c>
      <c r="G10625" s="1" t="s">
        <v>655</v>
      </c>
      <c r="H10625">
        <v>374</v>
      </c>
      <c r="I10625" s="1" t="s">
        <v>41</v>
      </c>
      <c r="J10625">
        <v>50</v>
      </c>
    </row>
    <row r="10626" spans="1:10" hidden="1" x14ac:dyDescent="0.25">
      <c r="A10626" s="24" t="str">
        <f t="shared" si="167"/>
        <v>388ARCELOR (BERTON SICARD)</v>
      </c>
      <c r="B10626" s="1">
        <v>388</v>
      </c>
      <c r="C10626" s="1"/>
      <c r="D10626" s="1"/>
      <c r="E10626" s="1" t="s">
        <v>2226</v>
      </c>
      <c r="F10626" s="1" t="s">
        <v>32900</v>
      </c>
      <c r="G10626" s="1" t="s">
        <v>655</v>
      </c>
      <c r="H10626">
        <v>388</v>
      </c>
      <c r="I10626" s="1" t="s">
        <v>41</v>
      </c>
      <c r="J10626">
        <v>1</v>
      </c>
    </row>
    <row r="10627" spans="1:10" hidden="1" x14ac:dyDescent="0.25">
      <c r="A10627" s="24" t="str">
        <f t="shared" si="167"/>
        <v>446ARCELOR (BERTON SICARD)</v>
      </c>
      <c r="B10627" s="1">
        <v>446</v>
      </c>
      <c r="C10627" s="1"/>
      <c r="D10627" s="1"/>
      <c r="E10627" s="1" t="s">
        <v>2977</v>
      </c>
      <c r="F10627" s="1" t="s">
        <v>32900</v>
      </c>
      <c r="G10627" s="1" t="s">
        <v>655</v>
      </c>
      <c r="H10627">
        <v>446</v>
      </c>
      <c r="I10627" s="1" t="s">
        <v>41</v>
      </c>
      <c r="J10627">
        <v>1</v>
      </c>
    </row>
    <row r="10628" spans="1:10" hidden="1" x14ac:dyDescent="0.25">
      <c r="A10628" s="24" t="str">
        <f t="shared" si="167"/>
        <v>570PARCELOR (BERTON SICARD)</v>
      </c>
      <c r="B10628" s="1" t="s">
        <v>3002</v>
      </c>
      <c r="C10628" s="1"/>
      <c r="D10628" s="1"/>
      <c r="E10628" s="1" t="s">
        <v>3003</v>
      </c>
      <c r="F10628" s="1" t="s">
        <v>32900</v>
      </c>
      <c r="G10628" s="1" t="s">
        <v>655</v>
      </c>
      <c r="H10628" t="s">
        <v>3002</v>
      </c>
      <c r="I10628" s="1" t="s">
        <v>41</v>
      </c>
      <c r="J10628">
        <v>1</v>
      </c>
    </row>
    <row r="10629" spans="1:10" hidden="1" x14ac:dyDescent="0.25">
      <c r="A10629" s="24" t="str">
        <f t="shared" si="167"/>
        <v>596ARCELOR (BERTON SICARD)</v>
      </c>
      <c r="B10629" s="1">
        <v>596</v>
      </c>
      <c r="C10629" s="1"/>
      <c r="D10629" s="1"/>
      <c r="E10629" s="1" t="s">
        <v>3007</v>
      </c>
      <c r="F10629" s="1" t="s">
        <v>32900</v>
      </c>
      <c r="G10629" s="1" t="s">
        <v>655</v>
      </c>
      <c r="H10629">
        <v>596</v>
      </c>
      <c r="I10629" s="1" t="s">
        <v>41</v>
      </c>
      <c r="J10629">
        <v>1</v>
      </c>
    </row>
    <row r="10630" spans="1:10" hidden="1" x14ac:dyDescent="0.25">
      <c r="A10630" s="24" t="str">
        <f t="shared" si="167"/>
        <v>638/AARCELOR (BERTON SICARD)</v>
      </c>
      <c r="B10630" s="1" t="s">
        <v>2240</v>
      </c>
      <c r="C10630" s="1"/>
      <c r="D10630" s="1"/>
      <c r="E10630" s="1" t="s">
        <v>2241</v>
      </c>
      <c r="F10630" s="1" t="s">
        <v>32900</v>
      </c>
      <c r="G10630" s="1" t="s">
        <v>655</v>
      </c>
      <c r="H10630" t="s">
        <v>2240</v>
      </c>
      <c r="I10630" s="1" t="s">
        <v>41</v>
      </c>
      <c r="J10630">
        <v>1</v>
      </c>
    </row>
    <row r="10631" spans="1:10" hidden="1" x14ac:dyDescent="0.25">
      <c r="A10631" s="24" t="str">
        <f t="shared" si="167"/>
        <v>638/CARCELOR (BERTON SICARD)</v>
      </c>
      <c r="B10631" s="1" t="s">
        <v>2242</v>
      </c>
      <c r="C10631" s="1"/>
      <c r="D10631" s="1"/>
      <c r="E10631" s="1" t="s">
        <v>2243</v>
      </c>
      <c r="F10631" s="1" t="s">
        <v>32900</v>
      </c>
      <c r="G10631" s="1" t="s">
        <v>655</v>
      </c>
      <c r="H10631" t="s">
        <v>2242</v>
      </c>
      <c r="I10631" s="1" t="s">
        <v>41</v>
      </c>
      <c r="J10631">
        <v>1</v>
      </c>
    </row>
    <row r="10632" spans="1:10" hidden="1" x14ac:dyDescent="0.25">
      <c r="A10632" s="24" t="str">
        <f t="shared" si="167"/>
        <v>638/DARCELOR (BERTON SICARD)</v>
      </c>
      <c r="B10632" s="1" t="s">
        <v>2244</v>
      </c>
      <c r="C10632" s="1"/>
      <c r="D10632" s="1"/>
      <c r="E10632" s="1" t="s">
        <v>2245</v>
      </c>
      <c r="F10632" s="1" t="s">
        <v>32900</v>
      </c>
      <c r="G10632" s="1" t="s">
        <v>655</v>
      </c>
      <c r="H10632" t="s">
        <v>2244</v>
      </c>
      <c r="I10632" s="1" t="s">
        <v>41</v>
      </c>
      <c r="J10632">
        <v>1</v>
      </c>
    </row>
    <row r="10633" spans="1:10" hidden="1" x14ac:dyDescent="0.25">
      <c r="A10633" s="24" t="str">
        <f t="shared" si="167"/>
        <v>670ARCELOR (BERTON SICARD)</v>
      </c>
      <c r="B10633" s="1">
        <v>670</v>
      </c>
      <c r="C10633" s="1"/>
      <c r="D10633" s="1"/>
      <c r="E10633" s="1" t="s">
        <v>3022</v>
      </c>
      <c r="F10633" s="1" t="s">
        <v>32900</v>
      </c>
      <c r="G10633" s="1" t="s">
        <v>655</v>
      </c>
      <c r="H10633">
        <v>670</v>
      </c>
      <c r="I10633" s="1" t="s">
        <v>41</v>
      </c>
      <c r="J10633">
        <v>1</v>
      </c>
    </row>
    <row r="10634" spans="1:10" hidden="1" x14ac:dyDescent="0.25">
      <c r="A10634" s="24" t="str">
        <f t="shared" si="167"/>
        <v>693ARCELOR (BERTON SICARD)</v>
      </c>
      <c r="B10634" s="1">
        <v>693</v>
      </c>
      <c r="C10634" s="1"/>
      <c r="D10634" s="1"/>
      <c r="E10634" s="1" t="s">
        <v>3031</v>
      </c>
      <c r="F10634" s="1" t="s">
        <v>32900</v>
      </c>
      <c r="G10634" s="1" t="s">
        <v>655</v>
      </c>
      <c r="H10634">
        <v>693</v>
      </c>
      <c r="I10634" s="1" t="s">
        <v>41</v>
      </c>
      <c r="J10634">
        <v>1</v>
      </c>
    </row>
    <row r="10635" spans="1:10" hidden="1" x14ac:dyDescent="0.25">
      <c r="A10635" s="24" t="str">
        <f t="shared" si="167"/>
        <v>1207ARCELOR (BERTON SICARD)</v>
      </c>
      <c r="B10635" s="1">
        <v>1207</v>
      </c>
      <c r="C10635" s="1"/>
      <c r="D10635" s="1"/>
      <c r="E10635" s="1" t="s">
        <v>3054</v>
      </c>
      <c r="F10635" s="1" t="s">
        <v>32900</v>
      </c>
      <c r="G10635" s="1" t="s">
        <v>655</v>
      </c>
      <c r="H10635">
        <v>1207</v>
      </c>
      <c r="I10635" s="1" t="s">
        <v>41</v>
      </c>
      <c r="J10635">
        <v>4</v>
      </c>
    </row>
    <row r="10636" spans="1:10" hidden="1" x14ac:dyDescent="0.25">
      <c r="A10636" s="24" t="str">
        <f t="shared" ref="A10636:A10699" si="168">B10636&amp;F10636</f>
        <v>1208ARCELOR (BERTON SICARD)</v>
      </c>
      <c r="B10636" s="1">
        <v>1208</v>
      </c>
      <c r="C10636" s="1"/>
      <c r="D10636" s="1"/>
      <c r="E10636" s="1" t="s">
        <v>3055</v>
      </c>
      <c r="F10636" s="1" t="s">
        <v>32900</v>
      </c>
      <c r="G10636" s="1" t="s">
        <v>655</v>
      </c>
      <c r="H10636">
        <v>1208</v>
      </c>
      <c r="I10636" s="1" t="s">
        <v>41</v>
      </c>
      <c r="J10636">
        <v>2</v>
      </c>
    </row>
    <row r="10637" spans="1:10" hidden="1" x14ac:dyDescent="0.25">
      <c r="A10637" s="24" t="str">
        <f t="shared" si="168"/>
        <v>1209ARCELOR (BERTON SICARD)</v>
      </c>
      <c r="B10637" s="1">
        <v>1209</v>
      </c>
      <c r="C10637" s="1"/>
      <c r="D10637" s="1"/>
      <c r="E10637" s="1" t="s">
        <v>3056</v>
      </c>
      <c r="F10637" s="1" t="s">
        <v>32900</v>
      </c>
      <c r="G10637" s="1" t="s">
        <v>655</v>
      </c>
      <c r="H10637">
        <v>1209</v>
      </c>
      <c r="I10637" s="1" t="s">
        <v>41</v>
      </c>
      <c r="J10637">
        <v>2</v>
      </c>
    </row>
    <row r="10638" spans="1:10" hidden="1" x14ac:dyDescent="0.25">
      <c r="A10638" s="24" t="str">
        <f t="shared" si="168"/>
        <v>1213ARCELOR (BERTON SICARD)</v>
      </c>
      <c r="B10638" s="1">
        <v>1213</v>
      </c>
      <c r="C10638" s="1"/>
      <c r="D10638" s="1"/>
      <c r="E10638" s="1" t="s">
        <v>3057</v>
      </c>
      <c r="F10638" s="1" t="s">
        <v>32900</v>
      </c>
      <c r="G10638" s="1" t="s">
        <v>655</v>
      </c>
      <c r="H10638">
        <v>1213</v>
      </c>
      <c r="I10638" s="1" t="s">
        <v>41</v>
      </c>
      <c r="J10638">
        <v>4</v>
      </c>
    </row>
    <row r="10639" spans="1:10" hidden="1" x14ac:dyDescent="0.25">
      <c r="A10639" s="24" t="str">
        <f t="shared" si="168"/>
        <v>1214ARCELOR (BERTON SICARD)</v>
      </c>
      <c r="B10639" s="1">
        <v>1214</v>
      </c>
      <c r="C10639" s="1"/>
      <c r="D10639" s="1"/>
      <c r="E10639" s="1" t="s">
        <v>3058</v>
      </c>
      <c r="F10639" s="1" t="s">
        <v>32900</v>
      </c>
      <c r="G10639" s="1" t="s">
        <v>655</v>
      </c>
      <c r="H10639">
        <v>1214</v>
      </c>
      <c r="I10639" s="1" t="s">
        <v>41</v>
      </c>
      <c r="J10639">
        <v>2</v>
      </c>
    </row>
    <row r="10640" spans="1:10" hidden="1" x14ac:dyDescent="0.25">
      <c r="A10640" s="24" t="str">
        <f t="shared" si="168"/>
        <v>1215ARCELOR (BERTON SICARD)</v>
      </c>
      <c r="B10640" s="1">
        <v>1215</v>
      </c>
      <c r="C10640" s="1"/>
      <c r="D10640" s="1"/>
      <c r="E10640" s="1" t="s">
        <v>3059</v>
      </c>
      <c r="F10640" s="1" t="s">
        <v>32900</v>
      </c>
      <c r="G10640" s="1" t="s">
        <v>655</v>
      </c>
      <c r="H10640">
        <v>1215</v>
      </c>
      <c r="I10640" s="1" t="s">
        <v>41</v>
      </c>
      <c r="J10640">
        <v>2</v>
      </c>
    </row>
    <row r="10641" spans="1:10" hidden="1" x14ac:dyDescent="0.25">
      <c r="A10641" s="24" t="str">
        <f t="shared" si="168"/>
        <v>1280ARCELOR (BERTON SICARD)</v>
      </c>
      <c r="B10641" s="1">
        <v>1280</v>
      </c>
      <c r="C10641" s="1"/>
      <c r="D10641" s="1"/>
      <c r="E10641" s="1" t="s">
        <v>3062</v>
      </c>
      <c r="F10641" s="1" t="s">
        <v>32900</v>
      </c>
      <c r="G10641" s="1" t="s">
        <v>655</v>
      </c>
      <c r="H10641">
        <v>1280</v>
      </c>
      <c r="I10641" s="1" t="s">
        <v>41</v>
      </c>
      <c r="J10641">
        <v>10</v>
      </c>
    </row>
    <row r="10642" spans="1:10" hidden="1" x14ac:dyDescent="0.25">
      <c r="A10642" s="24" t="str">
        <f t="shared" si="168"/>
        <v>1636ARCELOR (BERTON SICARD)</v>
      </c>
      <c r="B10642" s="1">
        <v>1636</v>
      </c>
      <c r="C10642" s="1"/>
      <c r="D10642" s="1"/>
      <c r="E10642" s="1" t="s">
        <v>3078</v>
      </c>
      <c r="F10642" s="1" t="s">
        <v>32900</v>
      </c>
      <c r="G10642" s="1" t="s">
        <v>655</v>
      </c>
      <c r="H10642">
        <v>1636</v>
      </c>
      <c r="I10642" s="1" t="s">
        <v>41</v>
      </c>
      <c r="J10642">
        <v>1</v>
      </c>
    </row>
    <row r="10643" spans="1:10" hidden="1" x14ac:dyDescent="0.25">
      <c r="A10643" s="24" t="str">
        <f t="shared" si="168"/>
        <v>1828ARCELOR (BERTON SICARD)</v>
      </c>
      <c r="B10643" s="1">
        <v>1828</v>
      </c>
      <c r="C10643" s="1"/>
      <c r="D10643" s="1"/>
      <c r="E10643" s="1" t="s">
        <v>3085</v>
      </c>
      <c r="F10643" s="1" t="s">
        <v>32900</v>
      </c>
      <c r="G10643" s="1" t="s">
        <v>655</v>
      </c>
      <c r="H10643">
        <v>1828</v>
      </c>
      <c r="I10643" s="1" t="s">
        <v>41</v>
      </c>
      <c r="J10643">
        <v>1</v>
      </c>
    </row>
    <row r="10644" spans="1:10" hidden="1" x14ac:dyDescent="0.25">
      <c r="A10644" s="24" t="str">
        <f t="shared" si="168"/>
        <v>1831ARCELOR (BERTON SICARD)</v>
      </c>
      <c r="B10644" s="1">
        <v>1831</v>
      </c>
      <c r="C10644" s="1"/>
      <c r="D10644" s="1"/>
      <c r="E10644" s="1" t="s">
        <v>3086</v>
      </c>
      <c r="F10644" s="1" t="s">
        <v>32900</v>
      </c>
      <c r="G10644" s="1" t="s">
        <v>655</v>
      </c>
      <c r="H10644">
        <v>1831</v>
      </c>
      <c r="I10644" s="1" t="s">
        <v>41</v>
      </c>
      <c r="J10644">
        <v>1</v>
      </c>
    </row>
    <row r="10645" spans="1:10" hidden="1" x14ac:dyDescent="0.25">
      <c r="A10645" s="24" t="str">
        <f t="shared" si="168"/>
        <v>1832ARCELOR (BERTON SICARD)</v>
      </c>
      <c r="B10645" s="1">
        <v>1832</v>
      </c>
      <c r="C10645" s="1"/>
      <c r="D10645" s="1"/>
      <c r="E10645" s="1" t="s">
        <v>3087</v>
      </c>
      <c r="F10645" s="1" t="s">
        <v>32900</v>
      </c>
      <c r="G10645" s="1" t="s">
        <v>655</v>
      </c>
      <c r="H10645">
        <v>1832</v>
      </c>
      <c r="I10645" s="1" t="s">
        <v>41</v>
      </c>
      <c r="J10645">
        <v>1</v>
      </c>
    </row>
    <row r="10646" spans="1:10" hidden="1" x14ac:dyDescent="0.25">
      <c r="A10646" s="24" t="str">
        <f t="shared" si="168"/>
        <v>1834NARCELOR (BERTON SICARD)</v>
      </c>
      <c r="B10646" s="1" t="s">
        <v>3088</v>
      </c>
      <c r="C10646" s="1"/>
      <c r="D10646" s="1"/>
      <c r="E10646" s="1" t="s">
        <v>3089</v>
      </c>
      <c r="F10646" s="1" t="s">
        <v>32900</v>
      </c>
      <c r="G10646" s="1" t="s">
        <v>655</v>
      </c>
      <c r="H10646" t="s">
        <v>3088</v>
      </c>
      <c r="I10646" s="1" t="s">
        <v>41</v>
      </c>
      <c r="J10646">
        <v>1</v>
      </c>
    </row>
    <row r="10647" spans="1:10" hidden="1" x14ac:dyDescent="0.25">
      <c r="A10647" s="24" t="str">
        <f t="shared" si="168"/>
        <v>1835ARCELOR (BERTON SICARD)</v>
      </c>
      <c r="B10647" s="1">
        <v>1835</v>
      </c>
      <c r="C10647" s="1"/>
      <c r="D10647" s="1"/>
      <c r="E10647" s="1" t="s">
        <v>3090</v>
      </c>
      <c r="F10647" s="1" t="s">
        <v>32900</v>
      </c>
      <c r="G10647" s="1" t="s">
        <v>655</v>
      </c>
      <c r="H10647">
        <v>1835</v>
      </c>
      <c r="I10647" s="1" t="s">
        <v>41</v>
      </c>
      <c r="J10647">
        <v>1</v>
      </c>
    </row>
    <row r="10648" spans="1:10" hidden="1" x14ac:dyDescent="0.25">
      <c r="A10648" s="24" t="str">
        <f t="shared" si="168"/>
        <v>1871ARCELOR (BERTON SICARD)</v>
      </c>
      <c r="B10648" s="1">
        <v>1871</v>
      </c>
      <c r="C10648" s="1"/>
      <c r="D10648" s="1"/>
      <c r="E10648" s="1" t="s">
        <v>2062</v>
      </c>
      <c r="F10648" s="1" t="s">
        <v>32900</v>
      </c>
      <c r="G10648" s="1" t="s">
        <v>655</v>
      </c>
      <c r="H10648">
        <v>1871</v>
      </c>
      <c r="I10648" s="1" t="s">
        <v>41</v>
      </c>
      <c r="J10648">
        <v>1</v>
      </c>
    </row>
    <row r="10649" spans="1:10" hidden="1" x14ac:dyDescent="0.25">
      <c r="A10649" s="24" t="str">
        <f t="shared" si="168"/>
        <v>5238ARCELOR (BERTON SICARD)</v>
      </c>
      <c r="B10649" s="1">
        <v>5238</v>
      </c>
      <c r="C10649" s="1"/>
      <c r="D10649" s="1"/>
      <c r="E10649" s="1" t="s">
        <v>3112</v>
      </c>
      <c r="F10649" s="1" t="s">
        <v>32900</v>
      </c>
      <c r="G10649" s="1" t="s">
        <v>655</v>
      </c>
      <c r="H10649">
        <v>5238</v>
      </c>
      <c r="I10649" s="1" t="s">
        <v>41</v>
      </c>
      <c r="J10649">
        <v>100</v>
      </c>
    </row>
    <row r="10650" spans="1:10" hidden="1" x14ac:dyDescent="0.25">
      <c r="A10650" s="24" t="str">
        <f t="shared" si="168"/>
        <v>5291ARCELOR (BERTON SICARD)</v>
      </c>
      <c r="B10650" s="1">
        <v>5291</v>
      </c>
      <c r="C10650" s="1"/>
      <c r="D10650" s="1"/>
      <c r="E10650" s="1" t="s">
        <v>3133</v>
      </c>
      <c r="F10650" s="1" t="s">
        <v>32900</v>
      </c>
      <c r="G10650" s="1" t="s">
        <v>655</v>
      </c>
      <c r="H10650">
        <v>5291</v>
      </c>
      <c r="I10650" s="1" t="s">
        <v>41</v>
      </c>
      <c r="J10650">
        <v>8</v>
      </c>
    </row>
    <row r="10651" spans="1:10" hidden="1" x14ac:dyDescent="0.25">
      <c r="A10651" s="24" t="str">
        <f t="shared" si="168"/>
        <v>5292ARCELOR (BERTON SICARD)</v>
      </c>
      <c r="B10651" s="1">
        <v>5292</v>
      </c>
      <c r="C10651" s="1"/>
      <c r="D10651" s="1"/>
      <c r="E10651" s="1" t="s">
        <v>3134</v>
      </c>
      <c r="F10651" s="1" t="s">
        <v>32900</v>
      </c>
      <c r="G10651" s="1" t="s">
        <v>655</v>
      </c>
      <c r="H10651">
        <v>5292</v>
      </c>
      <c r="I10651" s="1" t="s">
        <v>41</v>
      </c>
      <c r="J10651">
        <v>8</v>
      </c>
    </row>
    <row r="10652" spans="1:10" hidden="1" x14ac:dyDescent="0.25">
      <c r="A10652" s="24" t="str">
        <f t="shared" si="168"/>
        <v>5293ARCELOR (BERTON SICARD)</v>
      </c>
      <c r="B10652" s="1">
        <v>5293</v>
      </c>
      <c r="C10652" s="1"/>
      <c r="D10652" s="1"/>
      <c r="E10652" s="1" t="s">
        <v>3135</v>
      </c>
      <c r="F10652" s="1" t="s">
        <v>32900</v>
      </c>
      <c r="G10652" s="1" t="s">
        <v>655</v>
      </c>
      <c r="H10652">
        <v>5293</v>
      </c>
      <c r="I10652" s="1" t="s">
        <v>41</v>
      </c>
      <c r="J10652">
        <v>8</v>
      </c>
    </row>
    <row r="10653" spans="1:10" hidden="1" x14ac:dyDescent="0.25">
      <c r="A10653" s="24" t="str">
        <f t="shared" si="168"/>
        <v>5294ARCELOR (BERTON SICARD)</v>
      </c>
      <c r="B10653" s="1">
        <v>5294</v>
      </c>
      <c r="C10653" s="1"/>
      <c r="D10653" s="1"/>
      <c r="E10653" s="1" t="s">
        <v>3136</v>
      </c>
      <c r="F10653" s="1" t="s">
        <v>32900</v>
      </c>
      <c r="G10653" s="1" t="s">
        <v>655</v>
      </c>
      <c r="H10653">
        <v>5294</v>
      </c>
      <c r="I10653" s="1" t="s">
        <v>41</v>
      </c>
      <c r="J10653">
        <v>8</v>
      </c>
    </row>
    <row r="10654" spans="1:10" hidden="1" x14ac:dyDescent="0.25">
      <c r="A10654" s="24" t="str">
        <f t="shared" si="168"/>
        <v>5295ARCELOR (BERTON SICARD)</v>
      </c>
      <c r="B10654" s="1">
        <v>5295</v>
      </c>
      <c r="C10654" s="1"/>
      <c r="D10654" s="1"/>
      <c r="E10654" s="1" t="s">
        <v>3137</v>
      </c>
      <c r="F10654" s="1" t="s">
        <v>32900</v>
      </c>
      <c r="G10654" s="1" t="s">
        <v>655</v>
      </c>
      <c r="H10654">
        <v>5295</v>
      </c>
      <c r="I10654" s="1" t="s">
        <v>41</v>
      </c>
      <c r="J10654">
        <v>8</v>
      </c>
    </row>
    <row r="10655" spans="1:10" hidden="1" x14ac:dyDescent="0.25">
      <c r="A10655" s="24" t="str">
        <f t="shared" si="168"/>
        <v>5296ARCELOR (BERTON SICARD)</v>
      </c>
      <c r="B10655" s="1">
        <v>5296</v>
      </c>
      <c r="C10655" s="1"/>
      <c r="D10655" s="1"/>
      <c r="E10655" s="1" t="s">
        <v>3138</v>
      </c>
      <c r="F10655" s="1" t="s">
        <v>32900</v>
      </c>
      <c r="G10655" s="1" t="s">
        <v>655</v>
      </c>
      <c r="H10655">
        <v>5296</v>
      </c>
      <c r="I10655" s="1" t="s">
        <v>41</v>
      </c>
      <c r="J10655">
        <v>8</v>
      </c>
    </row>
    <row r="10656" spans="1:10" hidden="1" x14ac:dyDescent="0.25">
      <c r="A10656" s="24" t="str">
        <f t="shared" si="168"/>
        <v>5322ARCELOR (BERTON SICARD)</v>
      </c>
      <c r="B10656" s="1">
        <v>5322</v>
      </c>
      <c r="C10656" s="1"/>
      <c r="D10656" s="1"/>
      <c r="E10656" s="1" t="s">
        <v>3156</v>
      </c>
      <c r="F10656" s="1" t="s">
        <v>32900</v>
      </c>
      <c r="G10656" s="1" t="s">
        <v>655</v>
      </c>
      <c r="H10656">
        <v>5322</v>
      </c>
      <c r="I10656" s="1" t="s">
        <v>41</v>
      </c>
      <c r="J10656">
        <v>8</v>
      </c>
    </row>
    <row r="10657" spans="1:10" hidden="1" x14ac:dyDescent="0.25">
      <c r="A10657" s="24" t="str">
        <f t="shared" si="168"/>
        <v>5323ARCELOR (BERTON SICARD)</v>
      </c>
      <c r="B10657" s="1">
        <v>5323</v>
      </c>
      <c r="C10657" s="1"/>
      <c r="D10657" s="1"/>
      <c r="E10657" s="1" t="s">
        <v>3157</v>
      </c>
      <c r="F10657" s="1" t="s">
        <v>32900</v>
      </c>
      <c r="G10657" s="1" t="s">
        <v>655</v>
      </c>
      <c r="H10657">
        <v>5323</v>
      </c>
      <c r="I10657" s="1" t="s">
        <v>41</v>
      </c>
      <c r="J10657">
        <v>8</v>
      </c>
    </row>
    <row r="10658" spans="1:10" hidden="1" x14ac:dyDescent="0.25">
      <c r="A10658" s="24" t="str">
        <f t="shared" si="168"/>
        <v>5324ARCELOR (BERTON SICARD)</v>
      </c>
      <c r="B10658" s="1">
        <v>5324</v>
      </c>
      <c r="C10658" s="1"/>
      <c r="D10658" s="1"/>
      <c r="E10658" s="1" t="s">
        <v>3158</v>
      </c>
      <c r="F10658" s="1" t="s">
        <v>32900</v>
      </c>
      <c r="G10658" s="1" t="s">
        <v>655</v>
      </c>
      <c r="H10658">
        <v>5324</v>
      </c>
      <c r="I10658" s="1" t="s">
        <v>41</v>
      </c>
      <c r="J10658">
        <v>2</v>
      </c>
    </row>
    <row r="10659" spans="1:10" hidden="1" x14ac:dyDescent="0.25">
      <c r="A10659" s="24" t="str">
        <f t="shared" si="168"/>
        <v>5325ARCELOR (BERTON SICARD)</v>
      </c>
      <c r="B10659" s="1">
        <v>5325</v>
      </c>
      <c r="C10659" s="1"/>
      <c r="D10659" s="1"/>
      <c r="E10659" s="1" t="s">
        <v>3159</v>
      </c>
      <c r="F10659" s="1" t="s">
        <v>32900</v>
      </c>
      <c r="G10659" s="1" t="s">
        <v>655</v>
      </c>
      <c r="H10659">
        <v>5325</v>
      </c>
      <c r="I10659" s="1" t="s">
        <v>41</v>
      </c>
      <c r="J10659">
        <v>2</v>
      </c>
    </row>
    <row r="10660" spans="1:10" hidden="1" x14ac:dyDescent="0.25">
      <c r="A10660" s="24" t="str">
        <f t="shared" si="168"/>
        <v>5326ARCELOR (BERTON SICARD)</v>
      </c>
      <c r="B10660" s="1">
        <v>5326</v>
      </c>
      <c r="C10660" s="1"/>
      <c r="D10660" s="1"/>
      <c r="E10660" s="1" t="s">
        <v>3160</v>
      </c>
      <c r="F10660" s="1" t="s">
        <v>32900</v>
      </c>
      <c r="G10660" s="1" t="s">
        <v>655</v>
      </c>
      <c r="H10660">
        <v>5326</v>
      </c>
      <c r="I10660" s="1" t="s">
        <v>41</v>
      </c>
      <c r="J10660">
        <v>4</v>
      </c>
    </row>
    <row r="10661" spans="1:10" hidden="1" x14ac:dyDescent="0.25">
      <c r="A10661" s="24" t="str">
        <f t="shared" si="168"/>
        <v>5328ARCELOR (BERTON SICARD)</v>
      </c>
      <c r="B10661" s="1">
        <v>5328</v>
      </c>
      <c r="C10661" s="1"/>
      <c r="D10661" s="1"/>
      <c r="E10661" s="1" t="s">
        <v>3161</v>
      </c>
      <c r="F10661" s="1" t="s">
        <v>32900</v>
      </c>
      <c r="G10661" s="1" t="s">
        <v>655</v>
      </c>
      <c r="H10661">
        <v>5328</v>
      </c>
      <c r="I10661" s="1" t="s">
        <v>41</v>
      </c>
      <c r="J10661">
        <v>4</v>
      </c>
    </row>
    <row r="10662" spans="1:10" hidden="1" x14ac:dyDescent="0.25">
      <c r="A10662" s="24" t="str">
        <f t="shared" si="168"/>
        <v>5329ARCELOR (BERTON SICARD)</v>
      </c>
      <c r="B10662" s="1">
        <v>5329</v>
      </c>
      <c r="C10662" s="1"/>
      <c r="D10662" s="1"/>
      <c r="E10662" s="1" t="s">
        <v>3162</v>
      </c>
      <c r="F10662" s="1" t="s">
        <v>32900</v>
      </c>
      <c r="G10662" s="1" t="s">
        <v>655</v>
      </c>
      <c r="H10662">
        <v>5329</v>
      </c>
      <c r="I10662" s="1" t="s">
        <v>41</v>
      </c>
      <c r="J10662">
        <v>10</v>
      </c>
    </row>
    <row r="10663" spans="1:10" hidden="1" x14ac:dyDescent="0.25">
      <c r="A10663" s="24" t="str">
        <f t="shared" si="168"/>
        <v>5665ARCELOR (BERTON SICARD)</v>
      </c>
      <c r="B10663" s="1">
        <v>5665</v>
      </c>
      <c r="C10663" s="1"/>
      <c r="D10663" s="1"/>
      <c r="E10663" s="1" t="s">
        <v>3183</v>
      </c>
      <c r="F10663" s="1" t="s">
        <v>32900</v>
      </c>
      <c r="G10663" s="1" t="s">
        <v>655</v>
      </c>
      <c r="H10663">
        <v>5665</v>
      </c>
      <c r="I10663" s="1" t="s">
        <v>41</v>
      </c>
      <c r="J10663">
        <v>1</v>
      </c>
    </row>
    <row r="10664" spans="1:10" hidden="1" x14ac:dyDescent="0.25">
      <c r="A10664" s="24" t="str">
        <f t="shared" si="168"/>
        <v>5666ARCELOR (BERTON SICARD)</v>
      </c>
      <c r="B10664" s="1">
        <v>5666</v>
      </c>
      <c r="C10664" s="1"/>
      <c r="D10664" s="1"/>
      <c r="E10664" s="1" t="s">
        <v>3184</v>
      </c>
      <c r="F10664" s="1" t="s">
        <v>32900</v>
      </c>
      <c r="G10664" s="1" t="s">
        <v>655</v>
      </c>
      <c r="H10664">
        <v>5666</v>
      </c>
      <c r="I10664" s="1" t="s">
        <v>41</v>
      </c>
      <c r="J10664">
        <v>1</v>
      </c>
    </row>
    <row r="10665" spans="1:10" hidden="1" x14ac:dyDescent="0.25">
      <c r="A10665" s="24" t="str">
        <f t="shared" si="168"/>
        <v>5668ARCELOR (BERTON SICARD)</v>
      </c>
      <c r="B10665" s="1">
        <v>5668</v>
      </c>
      <c r="C10665" s="1"/>
      <c r="D10665" s="1"/>
      <c r="E10665" s="1" t="s">
        <v>3185</v>
      </c>
      <c r="F10665" s="1" t="s">
        <v>32900</v>
      </c>
      <c r="G10665" s="1" t="s">
        <v>655</v>
      </c>
      <c r="H10665">
        <v>5668</v>
      </c>
      <c r="I10665" s="1" t="s">
        <v>41</v>
      </c>
      <c r="J10665">
        <v>1</v>
      </c>
    </row>
    <row r="10666" spans="1:10" hidden="1" x14ac:dyDescent="0.25">
      <c r="A10666" s="24" t="str">
        <f t="shared" si="168"/>
        <v>5670ARCELOR (BERTON SICARD)</v>
      </c>
      <c r="B10666" s="1">
        <v>5670</v>
      </c>
      <c r="C10666" s="1"/>
      <c r="D10666" s="1"/>
      <c r="E10666" s="1" t="s">
        <v>3186</v>
      </c>
      <c r="F10666" s="1" t="s">
        <v>32900</v>
      </c>
      <c r="G10666" s="1" t="s">
        <v>655</v>
      </c>
      <c r="H10666">
        <v>5670</v>
      </c>
      <c r="I10666" s="1" t="s">
        <v>41</v>
      </c>
      <c r="J10666">
        <v>1</v>
      </c>
    </row>
    <row r="10667" spans="1:10" hidden="1" x14ac:dyDescent="0.25">
      <c r="A10667" s="24" t="str">
        <f t="shared" si="168"/>
        <v>5752ARCELOR (BERTON SICARD)</v>
      </c>
      <c r="B10667" s="1">
        <v>5752</v>
      </c>
      <c r="C10667" s="1"/>
      <c r="D10667" s="1"/>
      <c r="E10667" s="1" t="s">
        <v>3204</v>
      </c>
      <c r="F10667" s="1" t="s">
        <v>32900</v>
      </c>
      <c r="G10667" s="1" t="s">
        <v>655</v>
      </c>
      <c r="H10667">
        <v>5752</v>
      </c>
      <c r="I10667" s="1" t="s">
        <v>41</v>
      </c>
      <c r="J10667">
        <v>1</v>
      </c>
    </row>
    <row r="10668" spans="1:10" hidden="1" x14ac:dyDescent="0.25">
      <c r="A10668" s="24" t="str">
        <f t="shared" si="168"/>
        <v>5758ARCELOR (BERTON SICARD)</v>
      </c>
      <c r="B10668" s="1">
        <v>5758</v>
      </c>
      <c r="C10668" s="1"/>
      <c r="D10668" s="1"/>
      <c r="E10668" s="1" t="s">
        <v>3205</v>
      </c>
      <c r="F10668" s="1" t="s">
        <v>32900</v>
      </c>
      <c r="G10668" s="1" t="s">
        <v>655</v>
      </c>
      <c r="H10668">
        <v>5758</v>
      </c>
      <c r="I10668" s="1" t="s">
        <v>41</v>
      </c>
      <c r="J10668">
        <v>1</v>
      </c>
    </row>
    <row r="10669" spans="1:10" hidden="1" x14ac:dyDescent="0.25">
      <c r="A10669" s="24" t="str">
        <f t="shared" si="168"/>
        <v>5760ARCELOR (BERTON SICARD)</v>
      </c>
      <c r="B10669" s="1">
        <v>5760</v>
      </c>
      <c r="C10669" s="1"/>
      <c r="D10669" s="1"/>
      <c r="E10669" s="1" t="s">
        <v>3207</v>
      </c>
      <c r="F10669" s="1" t="s">
        <v>32900</v>
      </c>
      <c r="G10669" s="1" t="s">
        <v>655</v>
      </c>
      <c r="H10669">
        <v>5760</v>
      </c>
      <c r="I10669" s="1" t="s">
        <v>41</v>
      </c>
      <c r="J10669">
        <v>1</v>
      </c>
    </row>
    <row r="10670" spans="1:10" hidden="1" x14ac:dyDescent="0.25">
      <c r="A10670" s="24" t="str">
        <f t="shared" si="168"/>
        <v>5769ARCELOR (BERTON SICARD)</v>
      </c>
      <c r="B10670" s="1">
        <v>5769</v>
      </c>
      <c r="C10670" s="1"/>
      <c r="D10670" s="1"/>
      <c r="E10670" s="1" t="s">
        <v>3208</v>
      </c>
      <c r="F10670" s="1" t="s">
        <v>32900</v>
      </c>
      <c r="G10670" s="1" t="s">
        <v>655</v>
      </c>
      <c r="H10670">
        <v>5769</v>
      </c>
      <c r="I10670" s="1" t="s">
        <v>41</v>
      </c>
      <c r="J10670">
        <v>1</v>
      </c>
    </row>
    <row r="10671" spans="1:10" hidden="1" x14ac:dyDescent="0.25">
      <c r="A10671" s="24" t="str">
        <f t="shared" si="168"/>
        <v>5774ARCELOR (BERTON SICARD)</v>
      </c>
      <c r="B10671" s="1">
        <v>5774</v>
      </c>
      <c r="C10671" s="1"/>
      <c r="D10671" s="1"/>
      <c r="E10671" s="1" t="s">
        <v>3210</v>
      </c>
      <c r="F10671" s="1" t="s">
        <v>32900</v>
      </c>
      <c r="G10671" s="1" t="s">
        <v>655</v>
      </c>
      <c r="H10671">
        <v>5774</v>
      </c>
      <c r="I10671" s="1" t="s">
        <v>41</v>
      </c>
      <c r="J10671">
        <v>8</v>
      </c>
    </row>
    <row r="10672" spans="1:10" hidden="1" x14ac:dyDescent="0.25">
      <c r="A10672" s="24" t="str">
        <f t="shared" si="168"/>
        <v>5775ARCELOR (BERTON SICARD)</v>
      </c>
      <c r="B10672" s="1">
        <v>5775</v>
      </c>
      <c r="C10672" s="1"/>
      <c r="D10672" s="1"/>
      <c r="E10672" s="1" t="s">
        <v>3211</v>
      </c>
      <c r="F10672" s="1" t="s">
        <v>32900</v>
      </c>
      <c r="G10672" s="1" t="s">
        <v>655</v>
      </c>
      <c r="H10672">
        <v>5775</v>
      </c>
      <c r="I10672" s="1" t="s">
        <v>41</v>
      </c>
      <c r="J10672">
        <v>1</v>
      </c>
    </row>
    <row r="10673" spans="1:10" hidden="1" x14ac:dyDescent="0.25">
      <c r="A10673" s="24" t="str">
        <f t="shared" si="168"/>
        <v>5782ARCELOR (BERTON SICARD)</v>
      </c>
      <c r="B10673" s="1">
        <v>5782</v>
      </c>
      <c r="C10673" s="1"/>
      <c r="D10673" s="1"/>
      <c r="E10673" s="1" t="s">
        <v>3213</v>
      </c>
      <c r="F10673" s="1" t="s">
        <v>32900</v>
      </c>
      <c r="G10673" s="1" t="s">
        <v>655</v>
      </c>
      <c r="H10673">
        <v>5782</v>
      </c>
      <c r="I10673" s="1" t="s">
        <v>41</v>
      </c>
      <c r="J10673">
        <v>1</v>
      </c>
    </row>
    <row r="10674" spans="1:10" hidden="1" x14ac:dyDescent="0.25">
      <c r="A10674" s="24" t="str">
        <f t="shared" si="168"/>
        <v>5786ARCELOR (BERTON SICARD)</v>
      </c>
      <c r="B10674" s="1">
        <v>5786</v>
      </c>
      <c r="C10674" s="1"/>
      <c r="D10674" s="1"/>
      <c r="E10674" s="1" t="s">
        <v>3214</v>
      </c>
      <c r="F10674" s="1" t="s">
        <v>32900</v>
      </c>
      <c r="G10674" s="1" t="s">
        <v>655</v>
      </c>
      <c r="H10674">
        <v>5786</v>
      </c>
      <c r="I10674" s="1" t="s">
        <v>41</v>
      </c>
      <c r="J10674">
        <v>1</v>
      </c>
    </row>
    <row r="10675" spans="1:10" hidden="1" x14ac:dyDescent="0.25">
      <c r="A10675" s="24" t="str">
        <f t="shared" si="168"/>
        <v>5787ARCELOR (BERTON SICARD)</v>
      </c>
      <c r="B10675" s="1">
        <v>5787</v>
      </c>
      <c r="C10675" s="1"/>
      <c r="D10675" s="1"/>
      <c r="E10675" s="1" t="s">
        <v>3215</v>
      </c>
      <c r="F10675" s="1" t="s">
        <v>32900</v>
      </c>
      <c r="G10675" s="1" t="s">
        <v>655</v>
      </c>
      <c r="H10675">
        <v>5787</v>
      </c>
      <c r="I10675" s="1" t="s">
        <v>41</v>
      </c>
      <c r="J10675">
        <v>1</v>
      </c>
    </row>
    <row r="10676" spans="1:10" hidden="1" x14ac:dyDescent="0.25">
      <c r="A10676" s="24" t="str">
        <f t="shared" si="168"/>
        <v>5790ARCELOR (BERTON SICARD)</v>
      </c>
      <c r="B10676" s="1">
        <v>5790</v>
      </c>
      <c r="C10676" s="1"/>
      <c r="D10676" s="1"/>
      <c r="E10676" s="1" t="s">
        <v>3218</v>
      </c>
      <c r="F10676" s="1" t="s">
        <v>32900</v>
      </c>
      <c r="G10676" s="1" t="s">
        <v>655</v>
      </c>
      <c r="H10676">
        <v>5790</v>
      </c>
      <c r="I10676" s="1" t="s">
        <v>41</v>
      </c>
      <c r="J10676">
        <v>1</v>
      </c>
    </row>
    <row r="10677" spans="1:10" hidden="1" x14ac:dyDescent="0.25">
      <c r="A10677" s="24" t="str">
        <f t="shared" si="168"/>
        <v>5791ARCELOR (BERTON SICARD)</v>
      </c>
      <c r="B10677" s="1">
        <v>5791</v>
      </c>
      <c r="C10677" s="1"/>
      <c r="D10677" s="1"/>
      <c r="E10677" s="1" t="s">
        <v>3219</v>
      </c>
      <c r="F10677" s="1" t="s">
        <v>32900</v>
      </c>
      <c r="G10677" s="1" t="s">
        <v>655</v>
      </c>
      <c r="H10677">
        <v>5791</v>
      </c>
      <c r="I10677" s="1" t="s">
        <v>41</v>
      </c>
      <c r="J10677">
        <v>1</v>
      </c>
    </row>
    <row r="10678" spans="1:10" hidden="1" x14ac:dyDescent="0.25">
      <c r="A10678" s="24" t="str">
        <f t="shared" si="168"/>
        <v>5837ARCELOR (BERTON SICARD)</v>
      </c>
      <c r="B10678" s="1">
        <v>5837</v>
      </c>
      <c r="C10678" s="1"/>
      <c r="D10678" s="1"/>
      <c r="E10678" s="1" t="s">
        <v>2077</v>
      </c>
      <c r="F10678" s="1" t="s">
        <v>32900</v>
      </c>
      <c r="G10678" s="1" t="s">
        <v>655</v>
      </c>
      <c r="H10678">
        <v>5837</v>
      </c>
      <c r="I10678" s="1" t="s">
        <v>41</v>
      </c>
      <c r="J10678">
        <v>1</v>
      </c>
    </row>
    <row r="10679" spans="1:10" hidden="1" x14ac:dyDescent="0.25">
      <c r="A10679" s="24" t="str">
        <f t="shared" si="168"/>
        <v>5891ARCELOR (BERTON SICARD)</v>
      </c>
      <c r="B10679" s="1">
        <v>5891</v>
      </c>
      <c r="C10679" s="1"/>
      <c r="D10679" s="1"/>
      <c r="E10679" s="1" t="s">
        <v>3263</v>
      </c>
      <c r="F10679" s="1" t="s">
        <v>32900</v>
      </c>
      <c r="G10679" s="1" t="s">
        <v>655</v>
      </c>
      <c r="H10679">
        <v>5891</v>
      </c>
      <c r="I10679" s="1" t="s">
        <v>41</v>
      </c>
      <c r="J10679">
        <v>1</v>
      </c>
    </row>
    <row r="10680" spans="1:10" hidden="1" x14ac:dyDescent="0.25">
      <c r="A10680" s="24" t="str">
        <f t="shared" si="168"/>
        <v>7030ARCELOR (BERTON SICARD)</v>
      </c>
      <c r="B10680" s="1">
        <v>7030</v>
      </c>
      <c r="C10680" s="1"/>
      <c r="D10680" s="1"/>
      <c r="E10680" s="1" t="s">
        <v>3292</v>
      </c>
      <c r="F10680" s="1" t="s">
        <v>32900</v>
      </c>
      <c r="G10680" s="1" t="s">
        <v>655</v>
      </c>
      <c r="H10680">
        <v>7030</v>
      </c>
      <c r="I10680" s="1" t="s">
        <v>41</v>
      </c>
      <c r="J10680">
        <v>6.5</v>
      </c>
    </row>
    <row r="10681" spans="1:10" hidden="1" x14ac:dyDescent="0.25">
      <c r="A10681" s="24" t="str">
        <f t="shared" si="168"/>
        <v>7048ARCELOR (BERTON SICARD)</v>
      </c>
      <c r="B10681" s="1">
        <v>7048</v>
      </c>
      <c r="C10681" s="1"/>
      <c r="D10681" s="1"/>
      <c r="E10681" s="1" t="s">
        <v>1358</v>
      </c>
      <c r="F10681" s="1" t="s">
        <v>32900</v>
      </c>
      <c r="G10681" s="1" t="s">
        <v>655</v>
      </c>
      <c r="H10681">
        <v>7048</v>
      </c>
      <c r="I10681" s="1" t="s">
        <v>41</v>
      </c>
      <c r="J10681">
        <v>3</v>
      </c>
    </row>
    <row r="10682" spans="1:10" hidden="1" x14ac:dyDescent="0.25">
      <c r="A10682" s="24" t="str">
        <f t="shared" si="168"/>
        <v>7077ARCELOR (BERTON SICARD)</v>
      </c>
      <c r="B10682" s="1">
        <v>7077</v>
      </c>
      <c r="C10682" s="1"/>
      <c r="D10682" s="1"/>
      <c r="E10682" s="1" t="s">
        <v>3305</v>
      </c>
      <c r="F10682" s="1" t="s">
        <v>32900</v>
      </c>
      <c r="G10682" s="1" t="s">
        <v>655</v>
      </c>
      <c r="H10682">
        <v>7077</v>
      </c>
      <c r="I10682" s="1" t="s">
        <v>41</v>
      </c>
      <c r="J10682">
        <v>2</v>
      </c>
    </row>
    <row r="10683" spans="1:10" hidden="1" x14ac:dyDescent="0.25">
      <c r="A10683" s="24" t="str">
        <f t="shared" si="168"/>
        <v>7642/4ARCELOR (BERTON SICARD)</v>
      </c>
      <c r="B10683" s="1" t="s">
        <v>2526</v>
      </c>
      <c r="C10683" s="1"/>
      <c r="D10683" s="1"/>
      <c r="E10683" s="1" t="s">
        <v>289</v>
      </c>
      <c r="F10683" s="1" t="s">
        <v>32900</v>
      </c>
      <c r="G10683" s="1" t="s">
        <v>655</v>
      </c>
      <c r="H10683" t="s">
        <v>2526</v>
      </c>
      <c r="I10683" s="1" t="s">
        <v>41</v>
      </c>
      <c r="J10683">
        <v>4.7</v>
      </c>
    </row>
    <row r="10684" spans="1:10" hidden="1" x14ac:dyDescent="0.25">
      <c r="A10684" s="24" t="str">
        <f t="shared" si="168"/>
        <v>7651ARCELOR (BERTON SICARD)</v>
      </c>
      <c r="B10684" s="1">
        <v>7651</v>
      </c>
      <c r="C10684" s="1"/>
      <c r="D10684" s="1"/>
      <c r="E10684" s="1" t="s">
        <v>1467</v>
      </c>
      <c r="F10684" s="1" t="s">
        <v>32900</v>
      </c>
      <c r="G10684" s="1" t="s">
        <v>655</v>
      </c>
      <c r="H10684">
        <v>7651</v>
      </c>
      <c r="I10684" s="1" t="s">
        <v>41</v>
      </c>
      <c r="J10684">
        <v>6.5</v>
      </c>
    </row>
    <row r="10685" spans="1:10" hidden="1" x14ac:dyDescent="0.25">
      <c r="A10685" s="24" t="str">
        <f t="shared" si="168"/>
        <v>7678ARCELOR (BERTON SICARD)</v>
      </c>
      <c r="B10685" s="1">
        <v>7678</v>
      </c>
      <c r="C10685" s="1"/>
      <c r="D10685" s="1"/>
      <c r="E10685" s="1" t="s">
        <v>2531</v>
      </c>
      <c r="F10685" s="1" t="s">
        <v>32900</v>
      </c>
      <c r="G10685" s="1" t="s">
        <v>655</v>
      </c>
      <c r="H10685">
        <v>7678</v>
      </c>
      <c r="I10685" s="1" t="s">
        <v>41</v>
      </c>
      <c r="J10685">
        <v>6.5</v>
      </c>
    </row>
    <row r="10686" spans="1:10" hidden="1" x14ac:dyDescent="0.25">
      <c r="A10686" s="24" t="str">
        <f t="shared" si="168"/>
        <v>8621ARCELOR (BERTON SICARD)</v>
      </c>
      <c r="B10686" s="1">
        <v>8621</v>
      </c>
      <c r="C10686" s="1"/>
      <c r="D10686" s="1"/>
      <c r="E10686" s="1" t="s">
        <v>3393</v>
      </c>
      <c r="F10686" s="1" t="s">
        <v>32900</v>
      </c>
      <c r="G10686" s="1" t="s">
        <v>655</v>
      </c>
      <c r="H10686">
        <v>8621</v>
      </c>
      <c r="I10686" s="1" t="s">
        <v>41</v>
      </c>
      <c r="J10686">
        <v>6.5</v>
      </c>
    </row>
    <row r="10687" spans="1:10" hidden="1" x14ac:dyDescent="0.25">
      <c r="A10687" s="24" t="str">
        <f t="shared" si="168"/>
        <v>8622ARCELOR (BERTON SICARD)</v>
      </c>
      <c r="B10687" s="1">
        <v>8622</v>
      </c>
      <c r="C10687" s="1"/>
      <c r="D10687" s="1"/>
      <c r="E10687" s="1" t="s">
        <v>3394</v>
      </c>
      <c r="F10687" s="1" t="s">
        <v>32900</v>
      </c>
      <c r="G10687" s="1" t="s">
        <v>655</v>
      </c>
      <c r="H10687">
        <v>8622</v>
      </c>
      <c r="I10687" s="1" t="s">
        <v>41</v>
      </c>
      <c r="J10687">
        <v>50</v>
      </c>
    </row>
    <row r="10688" spans="1:10" hidden="1" x14ac:dyDescent="0.25">
      <c r="A10688" s="24" t="str">
        <f t="shared" si="168"/>
        <v>8628ARCELOR (BERTON SICARD)</v>
      </c>
      <c r="B10688" s="1">
        <v>8628</v>
      </c>
      <c r="C10688" s="1"/>
      <c r="D10688" s="1"/>
      <c r="E10688" s="1" t="s">
        <v>3400</v>
      </c>
      <c r="F10688" s="1" t="s">
        <v>32900</v>
      </c>
      <c r="G10688" s="1" t="s">
        <v>655</v>
      </c>
      <c r="H10688">
        <v>8628</v>
      </c>
      <c r="I10688" s="1" t="s">
        <v>41</v>
      </c>
      <c r="J10688">
        <v>50</v>
      </c>
    </row>
    <row r="10689" spans="1:10" hidden="1" x14ac:dyDescent="0.25">
      <c r="A10689" s="24" t="str">
        <f t="shared" si="168"/>
        <v>8630ARCELOR (BERTON SICARD)</v>
      </c>
      <c r="B10689" s="1">
        <v>8630</v>
      </c>
      <c r="C10689" s="1"/>
      <c r="D10689" s="1"/>
      <c r="E10689" s="1" t="s">
        <v>3401</v>
      </c>
      <c r="F10689" s="1" t="s">
        <v>32900</v>
      </c>
      <c r="G10689" s="1" t="s">
        <v>655</v>
      </c>
      <c r="H10689">
        <v>8630</v>
      </c>
      <c r="I10689" s="1" t="s">
        <v>41</v>
      </c>
      <c r="J10689">
        <v>50</v>
      </c>
    </row>
    <row r="10690" spans="1:10" hidden="1" x14ac:dyDescent="0.25">
      <c r="A10690" s="24" t="str">
        <f t="shared" si="168"/>
        <v>8631ARCELOR (BERTON SICARD)</v>
      </c>
      <c r="B10690" s="1">
        <v>8631</v>
      </c>
      <c r="C10690" s="1"/>
      <c r="D10690" s="1"/>
      <c r="E10690" s="1" t="s">
        <v>3402</v>
      </c>
      <c r="F10690" s="1" t="s">
        <v>32900</v>
      </c>
      <c r="G10690" s="1" t="s">
        <v>655</v>
      </c>
      <c r="H10690">
        <v>8631</v>
      </c>
      <c r="I10690" s="1" t="s">
        <v>41</v>
      </c>
      <c r="J10690">
        <v>50</v>
      </c>
    </row>
    <row r="10691" spans="1:10" hidden="1" x14ac:dyDescent="0.25">
      <c r="A10691" s="24" t="str">
        <f t="shared" si="168"/>
        <v>8632ARCELOR (BERTON SICARD)</v>
      </c>
      <c r="B10691" s="1">
        <v>8632</v>
      </c>
      <c r="C10691" s="1"/>
      <c r="D10691" s="1"/>
      <c r="E10691" s="1" t="s">
        <v>3403</v>
      </c>
      <c r="F10691" s="1" t="s">
        <v>32900</v>
      </c>
      <c r="G10691" s="1" t="s">
        <v>655</v>
      </c>
      <c r="H10691">
        <v>8632</v>
      </c>
      <c r="I10691" s="1" t="s">
        <v>41</v>
      </c>
      <c r="J10691">
        <v>6.5</v>
      </c>
    </row>
    <row r="10692" spans="1:10" hidden="1" x14ac:dyDescent="0.25">
      <c r="A10692" s="24" t="str">
        <f t="shared" si="168"/>
        <v>8917ARCELOR (BERTON SICARD)</v>
      </c>
      <c r="B10692" s="1">
        <v>8917</v>
      </c>
      <c r="C10692" s="1"/>
      <c r="D10692" s="1"/>
      <c r="E10692" s="1" t="s">
        <v>3437</v>
      </c>
      <c r="F10692" s="1" t="s">
        <v>32900</v>
      </c>
      <c r="G10692" s="1" t="s">
        <v>655</v>
      </c>
      <c r="H10692">
        <v>8917</v>
      </c>
      <c r="I10692" s="1" t="s">
        <v>41</v>
      </c>
      <c r="J10692">
        <v>4</v>
      </c>
    </row>
    <row r="10693" spans="1:10" hidden="1" x14ac:dyDescent="0.25">
      <c r="A10693" s="24" t="str">
        <f t="shared" si="168"/>
        <v>8918ARCELOR (BERTON SICARD)</v>
      </c>
      <c r="B10693" s="1">
        <v>8918</v>
      </c>
      <c r="C10693" s="1"/>
      <c r="D10693" s="1"/>
      <c r="E10693" s="1" t="s">
        <v>3438</v>
      </c>
      <c r="F10693" s="1" t="s">
        <v>32900</v>
      </c>
      <c r="G10693" s="1" t="s">
        <v>655</v>
      </c>
      <c r="H10693">
        <v>8918</v>
      </c>
      <c r="I10693" s="1" t="s">
        <v>41</v>
      </c>
      <c r="J10693">
        <v>4</v>
      </c>
    </row>
    <row r="10694" spans="1:10" hidden="1" x14ac:dyDescent="0.25">
      <c r="A10694" s="24" t="str">
        <f t="shared" si="168"/>
        <v>8939ARCELOR (BERTON SICARD)</v>
      </c>
      <c r="B10694" s="1">
        <v>8939</v>
      </c>
      <c r="C10694" s="1"/>
      <c r="D10694" s="1"/>
      <c r="E10694" s="1" t="s">
        <v>3445</v>
      </c>
      <c r="F10694" s="1" t="s">
        <v>32900</v>
      </c>
      <c r="G10694" s="1" t="s">
        <v>655</v>
      </c>
      <c r="H10694">
        <v>8939</v>
      </c>
      <c r="I10694" s="1" t="s">
        <v>41</v>
      </c>
      <c r="J10694">
        <v>1</v>
      </c>
    </row>
    <row r="10695" spans="1:10" hidden="1" x14ac:dyDescent="0.25">
      <c r="A10695" s="24" t="str">
        <f t="shared" si="168"/>
        <v>9329ARCELOR (BERTON SICARD)</v>
      </c>
      <c r="B10695" s="1">
        <v>9329</v>
      </c>
      <c r="C10695" s="1"/>
      <c r="D10695" s="1"/>
      <c r="E10695" s="1" t="s">
        <v>3463</v>
      </c>
      <c r="F10695" s="1" t="s">
        <v>32900</v>
      </c>
      <c r="G10695" s="1" t="s">
        <v>655</v>
      </c>
      <c r="H10695">
        <v>9329</v>
      </c>
      <c r="I10695" s="1" t="s">
        <v>41</v>
      </c>
      <c r="J10695">
        <v>6.5</v>
      </c>
    </row>
    <row r="10696" spans="1:10" hidden="1" x14ac:dyDescent="0.25">
      <c r="A10696" s="24" t="str">
        <f t="shared" si="168"/>
        <v>9331ARCELOR (BERTON SICARD)</v>
      </c>
      <c r="B10696" s="1">
        <v>9331</v>
      </c>
      <c r="C10696" s="1"/>
      <c r="D10696" s="1"/>
      <c r="E10696" s="1" t="s">
        <v>3464</v>
      </c>
      <c r="F10696" s="1" t="s">
        <v>32900</v>
      </c>
      <c r="G10696" s="1" t="s">
        <v>655</v>
      </c>
      <c r="H10696">
        <v>9331</v>
      </c>
      <c r="I10696" s="1" t="s">
        <v>41</v>
      </c>
      <c r="J10696">
        <v>6.5</v>
      </c>
    </row>
    <row r="10697" spans="1:10" hidden="1" x14ac:dyDescent="0.25">
      <c r="A10697" s="24" t="str">
        <f t="shared" si="168"/>
        <v>9332ARCELOR (BERTON SICARD)</v>
      </c>
      <c r="B10697" s="1">
        <v>9332</v>
      </c>
      <c r="C10697" s="1"/>
      <c r="D10697" s="1"/>
      <c r="E10697" s="1" t="s">
        <v>3465</v>
      </c>
      <c r="F10697" s="1" t="s">
        <v>32900</v>
      </c>
      <c r="G10697" s="1" t="s">
        <v>655</v>
      </c>
      <c r="H10697">
        <v>9332</v>
      </c>
      <c r="I10697" s="1" t="s">
        <v>41</v>
      </c>
      <c r="J10697">
        <v>6.5</v>
      </c>
    </row>
    <row r="10698" spans="1:10" hidden="1" x14ac:dyDescent="0.25">
      <c r="A10698" s="24" t="str">
        <f t="shared" si="168"/>
        <v>9389ARCELOR (BERTON SICARD)</v>
      </c>
      <c r="B10698" s="1">
        <v>9389</v>
      </c>
      <c r="C10698" s="1"/>
      <c r="D10698" s="1"/>
      <c r="E10698" s="1" t="s">
        <v>2536</v>
      </c>
      <c r="F10698" s="1" t="s">
        <v>32900</v>
      </c>
      <c r="G10698" s="1" t="s">
        <v>655</v>
      </c>
      <c r="H10698">
        <v>9389</v>
      </c>
      <c r="I10698" s="1" t="s">
        <v>41</v>
      </c>
      <c r="J10698">
        <v>6.5</v>
      </c>
    </row>
    <row r="10699" spans="1:10" hidden="1" x14ac:dyDescent="0.25">
      <c r="A10699" s="24" t="str">
        <f t="shared" si="168"/>
        <v>9577ARCELOR (BERTON SICARD)</v>
      </c>
      <c r="B10699" s="1">
        <v>9577</v>
      </c>
      <c r="C10699" s="1"/>
      <c r="D10699" s="1"/>
      <c r="E10699" s="1" t="s">
        <v>3488</v>
      </c>
      <c r="F10699" s="1" t="s">
        <v>32900</v>
      </c>
      <c r="G10699" s="1" t="s">
        <v>655</v>
      </c>
      <c r="H10699">
        <v>9577</v>
      </c>
      <c r="I10699" s="1" t="s">
        <v>41</v>
      </c>
      <c r="J10699">
        <v>50</v>
      </c>
    </row>
    <row r="10700" spans="1:10" hidden="1" x14ac:dyDescent="0.25">
      <c r="A10700" s="24" t="str">
        <f t="shared" ref="A10700:A10759" si="169">B10700&amp;F10700</f>
        <v>9602ARCELOR (BERTON SICARD)</v>
      </c>
      <c r="B10700" s="1">
        <v>9602</v>
      </c>
      <c r="C10700" s="1"/>
      <c r="D10700" s="1"/>
      <c r="E10700" s="1" t="s">
        <v>3489</v>
      </c>
      <c r="F10700" s="1" t="s">
        <v>32900</v>
      </c>
      <c r="G10700" s="1" t="s">
        <v>655</v>
      </c>
      <c r="H10700">
        <v>9602</v>
      </c>
      <c r="I10700" s="1" t="s">
        <v>41</v>
      </c>
      <c r="J10700">
        <v>4</v>
      </c>
    </row>
    <row r="10701" spans="1:10" hidden="1" x14ac:dyDescent="0.25">
      <c r="A10701" s="24" t="str">
        <f t="shared" si="169"/>
        <v>9631ARCELOR (BERTON SICARD)</v>
      </c>
      <c r="B10701" s="1">
        <v>9631</v>
      </c>
      <c r="C10701" s="1"/>
      <c r="D10701" s="1"/>
      <c r="E10701" s="1" t="s">
        <v>2612</v>
      </c>
      <c r="F10701" s="1" t="s">
        <v>32900</v>
      </c>
      <c r="G10701" s="1" t="s">
        <v>655</v>
      </c>
      <c r="H10701">
        <v>9631</v>
      </c>
      <c r="I10701" s="1" t="s">
        <v>41</v>
      </c>
      <c r="J10701">
        <v>1</v>
      </c>
    </row>
    <row r="10702" spans="1:10" hidden="1" x14ac:dyDescent="0.25">
      <c r="A10702" s="24" t="str">
        <f t="shared" si="169"/>
        <v>9704ARCELOR (BERTON SICARD)</v>
      </c>
      <c r="B10702" s="1">
        <v>9704</v>
      </c>
      <c r="C10702" s="1"/>
      <c r="D10702" s="1"/>
      <c r="E10702" s="1" t="s">
        <v>3503</v>
      </c>
      <c r="F10702" s="1" t="s">
        <v>32900</v>
      </c>
      <c r="G10702" s="1" t="s">
        <v>655</v>
      </c>
      <c r="H10702">
        <v>9704</v>
      </c>
      <c r="I10702" s="1" t="s">
        <v>41</v>
      </c>
      <c r="J10702">
        <v>4</v>
      </c>
    </row>
    <row r="10703" spans="1:10" hidden="1" x14ac:dyDescent="0.25">
      <c r="A10703" s="24" t="str">
        <f t="shared" si="169"/>
        <v>9708ARCELOR (BERTON SICARD)</v>
      </c>
      <c r="B10703" s="1">
        <v>9708</v>
      </c>
      <c r="C10703" s="1"/>
      <c r="D10703" s="1"/>
      <c r="E10703" s="1" t="s">
        <v>3503</v>
      </c>
      <c r="F10703" s="1" t="s">
        <v>32900</v>
      </c>
      <c r="G10703" s="1" t="s">
        <v>655</v>
      </c>
      <c r="H10703">
        <v>9708</v>
      </c>
      <c r="I10703" s="1" t="s">
        <v>41</v>
      </c>
      <c r="J10703">
        <v>4</v>
      </c>
    </row>
    <row r="10704" spans="1:10" hidden="1" x14ac:dyDescent="0.25">
      <c r="A10704" s="24" t="str">
        <f t="shared" si="169"/>
        <v>9762ARCELOR (BERTON SICARD)</v>
      </c>
      <c r="B10704" s="1">
        <v>9762</v>
      </c>
      <c r="C10704" s="1"/>
      <c r="D10704" s="1"/>
      <c r="E10704" s="1" t="s">
        <v>3508</v>
      </c>
      <c r="F10704" s="1" t="s">
        <v>32900</v>
      </c>
      <c r="G10704" s="1" t="s">
        <v>655</v>
      </c>
      <c r="H10704">
        <v>9762</v>
      </c>
      <c r="I10704" s="1" t="s">
        <v>41</v>
      </c>
      <c r="J10704">
        <v>2</v>
      </c>
    </row>
    <row r="10705" spans="1:10" hidden="1" x14ac:dyDescent="0.25">
      <c r="A10705" s="24" t="str">
        <f t="shared" si="169"/>
        <v>9764NARCELOR (BERTON SICARD)</v>
      </c>
      <c r="B10705" s="1" t="s">
        <v>3509</v>
      </c>
      <c r="C10705" s="1"/>
      <c r="D10705" s="1"/>
      <c r="E10705" s="1" t="s">
        <v>3510</v>
      </c>
      <c r="F10705" s="1" t="s">
        <v>32900</v>
      </c>
      <c r="G10705" s="1" t="s">
        <v>655</v>
      </c>
      <c r="H10705" t="s">
        <v>3509</v>
      </c>
      <c r="I10705" s="1" t="s">
        <v>41</v>
      </c>
      <c r="J10705">
        <v>2</v>
      </c>
    </row>
    <row r="10706" spans="1:10" hidden="1" x14ac:dyDescent="0.25">
      <c r="A10706" s="24" t="str">
        <f t="shared" si="169"/>
        <v>9765NARCELOR (BERTON SICARD)</v>
      </c>
      <c r="B10706" s="1" t="s">
        <v>3511</v>
      </c>
      <c r="C10706" s="1"/>
      <c r="D10706" s="1"/>
      <c r="E10706" s="1" t="s">
        <v>3512</v>
      </c>
      <c r="F10706" s="1" t="s">
        <v>32900</v>
      </c>
      <c r="G10706" s="1" t="s">
        <v>655</v>
      </c>
      <c r="H10706" t="s">
        <v>3511</v>
      </c>
      <c r="I10706" s="1" t="s">
        <v>41</v>
      </c>
      <c r="J10706">
        <v>2</v>
      </c>
    </row>
    <row r="10707" spans="1:10" hidden="1" x14ac:dyDescent="0.25">
      <c r="A10707" s="24" t="str">
        <f t="shared" si="169"/>
        <v>9766NARCELOR (BERTON SICARD)</v>
      </c>
      <c r="B10707" s="1" t="s">
        <v>3513</v>
      </c>
      <c r="C10707" s="1"/>
      <c r="D10707" s="1"/>
      <c r="E10707" s="1" t="s">
        <v>3514</v>
      </c>
      <c r="F10707" s="1" t="s">
        <v>32900</v>
      </c>
      <c r="G10707" s="1" t="s">
        <v>655</v>
      </c>
      <c r="H10707" t="s">
        <v>3513</v>
      </c>
      <c r="I10707" s="1" t="s">
        <v>41</v>
      </c>
      <c r="J10707">
        <v>2</v>
      </c>
    </row>
    <row r="10708" spans="1:10" hidden="1" x14ac:dyDescent="0.25">
      <c r="A10708" s="24" t="str">
        <f t="shared" si="169"/>
        <v>9767NARCELOR (BERTON SICARD)</v>
      </c>
      <c r="B10708" s="1" t="s">
        <v>3515</v>
      </c>
      <c r="C10708" s="1"/>
      <c r="D10708" s="1"/>
      <c r="E10708" s="1" t="s">
        <v>3516</v>
      </c>
      <c r="F10708" s="1" t="s">
        <v>32900</v>
      </c>
      <c r="G10708" s="1" t="s">
        <v>655</v>
      </c>
      <c r="H10708" t="s">
        <v>3515</v>
      </c>
      <c r="I10708" s="1" t="s">
        <v>41</v>
      </c>
      <c r="J10708">
        <v>2</v>
      </c>
    </row>
    <row r="10709" spans="1:10" hidden="1" x14ac:dyDescent="0.25">
      <c r="A10709" s="24" t="str">
        <f t="shared" si="169"/>
        <v>9771ARCELOR (BERTON SICARD)</v>
      </c>
      <c r="B10709" s="1">
        <v>9771</v>
      </c>
      <c r="C10709" s="1"/>
      <c r="D10709" s="1"/>
      <c r="E10709" s="1" t="s">
        <v>3519</v>
      </c>
      <c r="F10709" s="1" t="s">
        <v>32900</v>
      </c>
      <c r="G10709" s="1" t="s">
        <v>655</v>
      </c>
      <c r="H10709">
        <v>9771</v>
      </c>
      <c r="I10709" s="1" t="s">
        <v>41</v>
      </c>
      <c r="J10709">
        <v>1</v>
      </c>
    </row>
    <row r="10710" spans="1:10" hidden="1" x14ac:dyDescent="0.25">
      <c r="A10710" s="24" t="str">
        <f t="shared" si="169"/>
        <v>9845ARCELOR (BERTON SICARD)</v>
      </c>
      <c r="B10710" s="1">
        <v>9845</v>
      </c>
      <c r="C10710" s="1"/>
      <c r="D10710" s="1"/>
      <c r="E10710" s="1" t="s">
        <v>3524</v>
      </c>
      <c r="F10710" s="1" t="s">
        <v>32900</v>
      </c>
      <c r="G10710" s="1" t="s">
        <v>655</v>
      </c>
      <c r="H10710">
        <v>9845</v>
      </c>
      <c r="I10710" s="1" t="s">
        <v>41</v>
      </c>
      <c r="J10710">
        <v>1</v>
      </c>
    </row>
    <row r="10711" spans="1:10" hidden="1" x14ac:dyDescent="0.25">
      <c r="A10711" s="24" t="str">
        <f t="shared" si="169"/>
        <v>9846ARCELOR (BERTON SICARD)</v>
      </c>
      <c r="B10711" s="1">
        <v>9846</v>
      </c>
      <c r="C10711" s="1"/>
      <c r="D10711" s="1"/>
      <c r="E10711" s="1" t="s">
        <v>3525</v>
      </c>
      <c r="F10711" s="1" t="s">
        <v>32900</v>
      </c>
      <c r="G10711" s="1" t="s">
        <v>655</v>
      </c>
      <c r="H10711">
        <v>9846</v>
      </c>
      <c r="I10711" s="1" t="s">
        <v>41</v>
      </c>
      <c r="J10711">
        <v>1</v>
      </c>
    </row>
    <row r="10712" spans="1:10" hidden="1" x14ac:dyDescent="0.25">
      <c r="A10712" s="24" t="str">
        <f t="shared" si="169"/>
        <v>9899ARCELOR (BERTON SICARD)</v>
      </c>
      <c r="B10712" s="1">
        <v>9899</v>
      </c>
      <c r="C10712" s="1"/>
      <c r="D10712" s="1"/>
      <c r="E10712" s="1" t="s">
        <v>2137</v>
      </c>
      <c r="F10712" s="1" t="s">
        <v>32900</v>
      </c>
      <c r="G10712" s="1" t="s">
        <v>655</v>
      </c>
      <c r="H10712">
        <v>9899</v>
      </c>
      <c r="I10712" s="1" t="s">
        <v>41</v>
      </c>
      <c r="J10712">
        <v>1</v>
      </c>
    </row>
    <row r="10713" spans="1:10" hidden="1" x14ac:dyDescent="0.25">
      <c r="A10713" s="24" t="str">
        <f t="shared" si="169"/>
        <v>9950NARCELOR (BERTON SICARD)</v>
      </c>
      <c r="B10713" s="1" t="s">
        <v>3531</v>
      </c>
      <c r="C10713" s="1"/>
      <c r="D10713" s="1"/>
      <c r="E10713" s="1" t="s">
        <v>3532</v>
      </c>
      <c r="F10713" s="1" t="s">
        <v>32900</v>
      </c>
      <c r="G10713" s="1" t="s">
        <v>655</v>
      </c>
      <c r="H10713" t="s">
        <v>3531</v>
      </c>
      <c r="I10713" s="1" t="s">
        <v>41</v>
      </c>
      <c r="J10713">
        <v>1</v>
      </c>
    </row>
    <row r="10714" spans="1:10" hidden="1" x14ac:dyDescent="0.25">
      <c r="A10714" s="24" t="str">
        <f t="shared" si="169"/>
        <v>9951NARCELOR (BERTON SICARD)</v>
      </c>
      <c r="B10714" s="1" t="s">
        <v>3533</v>
      </c>
      <c r="C10714" s="1"/>
      <c r="D10714" s="1"/>
      <c r="E10714" s="1" t="s">
        <v>3534</v>
      </c>
      <c r="F10714" s="1" t="s">
        <v>32900</v>
      </c>
      <c r="G10714" s="1" t="s">
        <v>655</v>
      </c>
      <c r="H10714" t="s">
        <v>3533</v>
      </c>
      <c r="I10714" s="1" t="s">
        <v>41</v>
      </c>
      <c r="J10714">
        <v>1</v>
      </c>
    </row>
    <row r="10715" spans="1:10" hidden="1" x14ac:dyDescent="0.25">
      <c r="A10715" s="24" t="str">
        <f t="shared" si="169"/>
        <v>9952NARCELOR (BERTON SICARD)</v>
      </c>
      <c r="B10715" s="1" t="s">
        <v>3535</v>
      </c>
      <c r="C10715" s="1"/>
      <c r="D10715" s="1"/>
      <c r="E10715" s="1" t="s">
        <v>3536</v>
      </c>
      <c r="F10715" s="1" t="s">
        <v>32900</v>
      </c>
      <c r="G10715" s="1" t="s">
        <v>655</v>
      </c>
      <c r="H10715" t="s">
        <v>3535</v>
      </c>
      <c r="I10715" s="1" t="s">
        <v>41</v>
      </c>
      <c r="J10715">
        <v>1</v>
      </c>
    </row>
    <row r="10716" spans="1:10" hidden="1" x14ac:dyDescent="0.25">
      <c r="A10716" s="24" t="str">
        <f t="shared" si="169"/>
        <v>9959NARCELOR (BERTON SICARD)</v>
      </c>
      <c r="B10716" s="1" t="s">
        <v>3540</v>
      </c>
      <c r="C10716" s="1"/>
      <c r="D10716" s="1"/>
      <c r="E10716" s="1" t="s">
        <v>3541</v>
      </c>
      <c r="F10716" s="1" t="s">
        <v>32900</v>
      </c>
      <c r="G10716" s="1" t="s">
        <v>655</v>
      </c>
      <c r="H10716" t="s">
        <v>3540</v>
      </c>
      <c r="I10716" s="1" t="s">
        <v>41</v>
      </c>
      <c r="J10716">
        <v>1</v>
      </c>
    </row>
    <row r="10717" spans="1:10" hidden="1" x14ac:dyDescent="0.25">
      <c r="A10717" s="24" t="str">
        <f t="shared" si="169"/>
        <v>40500ARCELOR (BERTON SICARD)</v>
      </c>
      <c r="B10717" s="1">
        <v>40500</v>
      </c>
      <c r="C10717" s="1"/>
      <c r="D10717" s="1"/>
      <c r="E10717" s="1" t="s">
        <v>3569</v>
      </c>
      <c r="F10717" s="1" t="s">
        <v>32900</v>
      </c>
      <c r="G10717" s="1" t="s">
        <v>655</v>
      </c>
      <c r="H10717">
        <v>40500</v>
      </c>
      <c r="I10717" s="1" t="s">
        <v>41</v>
      </c>
      <c r="J10717">
        <v>50</v>
      </c>
    </row>
    <row r="10718" spans="1:10" hidden="1" x14ac:dyDescent="0.25">
      <c r="A10718" s="24" t="str">
        <f t="shared" si="169"/>
        <v>50004ARCELOR (BERTON SICARD)</v>
      </c>
      <c r="B10718" s="1">
        <v>50004</v>
      </c>
      <c r="C10718" s="1"/>
      <c r="D10718" s="1"/>
      <c r="E10718" s="1" t="s">
        <v>3570</v>
      </c>
      <c r="F10718" s="1" t="s">
        <v>32900</v>
      </c>
      <c r="G10718" s="1" t="s">
        <v>655</v>
      </c>
      <c r="H10718">
        <v>50004</v>
      </c>
      <c r="I10718" s="1" t="s">
        <v>41</v>
      </c>
      <c r="J10718">
        <v>1</v>
      </c>
    </row>
    <row r="10719" spans="1:10" hidden="1" x14ac:dyDescent="0.25">
      <c r="A10719" s="24" t="str">
        <f t="shared" si="169"/>
        <v>50005ARCELOR (BERTON SICARD)</v>
      </c>
      <c r="B10719" s="1">
        <v>50005</v>
      </c>
      <c r="C10719" s="1"/>
      <c r="D10719" s="1"/>
      <c r="E10719" s="1" t="s">
        <v>3571</v>
      </c>
      <c r="F10719" s="1" t="s">
        <v>32900</v>
      </c>
      <c r="G10719" s="1" t="s">
        <v>655</v>
      </c>
      <c r="H10719">
        <v>50005</v>
      </c>
      <c r="I10719" s="1" t="s">
        <v>41</v>
      </c>
      <c r="J10719">
        <v>1</v>
      </c>
    </row>
    <row r="10720" spans="1:10" hidden="1" x14ac:dyDescent="0.25">
      <c r="A10720" s="24" t="str">
        <f t="shared" si="169"/>
        <v>50006ARCELOR (BERTON SICARD)</v>
      </c>
      <c r="B10720" s="1">
        <v>50006</v>
      </c>
      <c r="C10720" s="1"/>
      <c r="D10720" s="1"/>
      <c r="E10720" s="1" t="s">
        <v>3572</v>
      </c>
      <c r="F10720" s="1" t="s">
        <v>32900</v>
      </c>
      <c r="G10720" s="1" t="s">
        <v>655</v>
      </c>
      <c r="H10720">
        <v>50006</v>
      </c>
      <c r="I10720" s="1" t="s">
        <v>41</v>
      </c>
      <c r="J10720">
        <v>1</v>
      </c>
    </row>
    <row r="10721" spans="1:10" hidden="1" x14ac:dyDescent="0.25">
      <c r="A10721" s="24" t="str">
        <f t="shared" si="169"/>
        <v>50190ARCELOR (BERTON SICARD)</v>
      </c>
      <c r="B10721" s="1">
        <v>50190</v>
      </c>
      <c r="C10721" s="1"/>
      <c r="D10721" s="1"/>
      <c r="E10721" s="1" t="s">
        <v>3589</v>
      </c>
      <c r="F10721" s="1" t="s">
        <v>32900</v>
      </c>
      <c r="G10721" s="1" t="s">
        <v>655</v>
      </c>
      <c r="H10721">
        <v>50190</v>
      </c>
      <c r="I10721" s="1" t="s">
        <v>41</v>
      </c>
      <c r="J10721">
        <v>1</v>
      </c>
    </row>
    <row r="10722" spans="1:10" hidden="1" x14ac:dyDescent="0.25">
      <c r="A10722" s="24" t="str">
        <f t="shared" si="169"/>
        <v>55064ARCELOR (BERTON SICARD)</v>
      </c>
      <c r="B10722" s="1">
        <v>55064</v>
      </c>
      <c r="C10722" s="1"/>
      <c r="D10722" s="1"/>
      <c r="E10722" s="1" t="s">
        <v>3597</v>
      </c>
      <c r="F10722" s="1" t="s">
        <v>32900</v>
      </c>
      <c r="G10722" s="1" t="s">
        <v>655</v>
      </c>
      <c r="H10722">
        <v>55064</v>
      </c>
      <c r="I10722" s="1" t="s">
        <v>41</v>
      </c>
      <c r="J10722">
        <v>1</v>
      </c>
    </row>
    <row r="10723" spans="1:10" hidden="1" x14ac:dyDescent="0.25">
      <c r="A10723" s="24" t="str">
        <f t="shared" si="169"/>
        <v>56014ARCELOR (BERTON SICARD)</v>
      </c>
      <c r="B10723" s="1">
        <v>56014</v>
      </c>
      <c r="C10723" s="1"/>
      <c r="D10723" s="1"/>
      <c r="E10723" s="1" t="s">
        <v>4127</v>
      </c>
      <c r="F10723" s="1" t="s">
        <v>32900</v>
      </c>
      <c r="G10723" s="1" t="s">
        <v>655</v>
      </c>
      <c r="H10723">
        <v>56014</v>
      </c>
      <c r="I10723" s="1" t="s">
        <v>41</v>
      </c>
      <c r="J10723">
        <v>1</v>
      </c>
    </row>
    <row r="10724" spans="1:10" hidden="1" x14ac:dyDescent="0.25">
      <c r="A10724" s="24" t="str">
        <f t="shared" si="169"/>
        <v>58054ARCELOR (BERTON SICARD)</v>
      </c>
      <c r="B10724" s="1">
        <v>58054</v>
      </c>
      <c r="C10724" s="1"/>
      <c r="D10724" s="1"/>
      <c r="E10724" s="1" t="s">
        <v>3610</v>
      </c>
      <c r="F10724" s="1" t="s">
        <v>32900</v>
      </c>
      <c r="G10724" s="1" t="s">
        <v>655</v>
      </c>
      <c r="H10724">
        <v>58054</v>
      </c>
      <c r="I10724" s="1" t="s">
        <v>41</v>
      </c>
      <c r="J10724">
        <v>1</v>
      </c>
    </row>
    <row r="10725" spans="1:10" hidden="1" x14ac:dyDescent="0.25">
      <c r="A10725" s="24" t="str">
        <f t="shared" si="169"/>
        <v>58055ARCELOR (BERTON SICARD)</v>
      </c>
      <c r="B10725" s="1">
        <v>58055</v>
      </c>
      <c r="C10725" s="1"/>
      <c r="D10725" s="1"/>
      <c r="E10725" s="1" t="s">
        <v>3611</v>
      </c>
      <c r="F10725" s="1" t="s">
        <v>32900</v>
      </c>
      <c r="G10725" s="1" t="s">
        <v>655</v>
      </c>
      <c r="H10725">
        <v>58055</v>
      </c>
      <c r="I10725" s="1" t="s">
        <v>41</v>
      </c>
      <c r="J10725">
        <v>1</v>
      </c>
    </row>
    <row r="10726" spans="1:10" hidden="1" x14ac:dyDescent="0.25">
      <c r="A10726" s="24" t="str">
        <f t="shared" si="169"/>
        <v>58060ARCELOR (BERTON SICARD)</v>
      </c>
      <c r="B10726" s="1">
        <v>58060</v>
      </c>
      <c r="C10726" s="1"/>
      <c r="D10726" s="1"/>
      <c r="E10726" s="1" t="s">
        <v>3612</v>
      </c>
      <c r="F10726" s="1" t="s">
        <v>32900</v>
      </c>
      <c r="G10726" s="1" t="s">
        <v>655</v>
      </c>
      <c r="H10726">
        <v>58060</v>
      </c>
      <c r="I10726" s="1" t="s">
        <v>41</v>
      </c>
      <c r="J10726">
        <v>1</v>
      </c>
    </row>
    <row r="10727" spans="1:10" hidden="1" x14ac:dyDescent="0.25">
      <c r="A10727" s="24" t="str">
        <f t="shared" si="169"/>
        <v>58109ARCELOR (BERTON SICARD)</v>
      </c>
      <c r="B10727" s="1">
        <v>58109</v>
      </c>
      <c r="C10727" s="1"/>
      <c r="D10727" s="1"/>
      <c r="E10727" s="1" t="s">
        <v>3631</v>
      </c>
      <c r="F10727" s="1" t="s">
        <v>32900</v>
      </c>
      <c r="G10727" s="1" t="s">
        <v>655</v>
      </c>
      <c r="H10727">
        <v>58109</v>
      </c>
      <c r="I10727" s="1" t="s">
        <v>41</v>
      </c>
      <c r="J10727">
        <v>1</v>
      </c>
    </row>
    <row r="10728" spans="1:10" hidden="1" x14ac:dyDescent="0.25">
      <c r="A10728" s="24" t="str">
        <f t="shared" si="169"/>
        <v>64101ARCELOR (BERTON SICARD)</v>
      </c>
      <c r="B10728" s="1">
        <v>64101</v>
      </c>
      <c r="C10728" s="1"/>
      <c r="D10728" s="1"/>
      <c r="E10728" s="1" t="s">
        <v>3650</v>
      </c>
      <c r="F10728" s="1" t="s">
        <v>32900</v>
      </c>
      <c r="G10728" s="1" t="s">
        <v>655</v>
      </c>
      <c r="H10728">
        <v>64101</v>
      </c>
      <c r="I10728" s="1" t="s">
        <v>41</v>
      </c>
      <c r="J10728">
        <v>100</v>
      </c>
    </row>
    <row r="10729" spans="1:10" hidden="1" x14ac:dyDescent="0.25">
      <c r="A10729" s="24" t="str">
        <f t="shared" si="169"/>
        <v>64102ARCELOR (BERTON SICARD)</v>
      </c>
      <c r="B10729" s="1">
        <v>64102</v>
      </c>
      <c r="C10729" s="1"/>
      <c r="D10729" s="1"/>
      <c r="E10729" s="1" t="s">
        <v>3651</v>
      </c>
      <c r="F10729" s="1" t="s">
        <v>32900</v>
      </c>
      <c r="G10729" s="1" t="s">
        <v>655</v>
      </c>
      <c r="H10729">
        <v>64102</v>
      </c>
      <c r="I10729" s="1" t="s">
        <v>41</v>
      </c>
      <c r="J10729">
        <v>100</v>
      </c>
    </row>
    <row r="10730" spans="1:10" hidden="1" x14ac:dyDescent="0.25">
      <c r="A10730" s="24" t="str">
        <f t="shared" si="169"/>
        <v>64106ARCELOR (BERTON SICARD)</v>
      </c>
      <c r="B10730" s="1">
        <v>64106</v>
      </c>
      <c r="C10730" s="1"/>
      <c r="D10730" s="1"/>
      <c r="E10730" s="1" t="s">
        <v>3654</v>
      </c>
      <c r="F10730" s="1" t="s">
        <v>32900</v>
      </c>
      <c r="G10730" s="1" t="s">
        <v>655</v>
      </c>
      <c r="H10730">
        <v>64106</v>
      </c>
      <c r="I10730" s="1" t="s">
        <v>41</v>
      </c>
      <c r="J10730">
        <v>100</v>
      </c>
    </row>
    <row r="10731" spans="1:10" hidden="1" x14ac:dyDescent="0.25">
      <c r="A10731" s="24" t="str">
        <f t="shared" si="169"/>
        <v>64107ARCELOR (BERTON SICARD)</v>
      </c>
      <c r="B10731" s="1">
        <v>64107</v>
      </c>
      <c r="C10731" s="1"/>
      <c r="D10731" s="1"/>
      <c r="E10731" s="1" t="s">
        <v>3655</v>
      </c>
      <c r="F10731" s="1" t="s">
        <v>32900</v>
      </c>
      <c r="G10731" s="1" t="s">
        <v>655</v>
      </c>
      <c r="H10731">
        <v>64107</v>
      </c>
      <c r="I10731" s="1" t="s">
        <v>41</v>
      </c>
      <c r="J10731">
        <v>100</v>
      </c>
    </row>
    <row r="10732" spans="1:10" hidden="1" x14ac:dyDescent="0.25">
      <c r="A10732" s="24" t="str">
        <f t="shared" si="169"/>
        <v>64108ARCELOR (BERTON SICARD)</v>
      </c>
      <c r="B10732" s="1">
        <v>64108</v>
      </c>
      <c r="C10732" s="1"/>
      <c r="D10732" s="1"/>
      <c r="E10732" s="1" t="s">
        <v>3656</v>
      </c>
      <c r="F10732" s="1" t="s">
        <v>32900</v>
      </c>
      <c r="G10732" s="1" t="s">
        <v>655</v>
      </c>
      <c r="H10732">
        <v>64108</v>
      </c>
      <c r="I10732" s="1" t="s">
        <v>41</v>
      </c>
      <c r="J10732">
        <v>100</v>
      </c>
    </row>
    <row r="10733" spans="1:10" hidden="1" x14ac:dyDescent="0.25">
      <c r="A10733" s="24" t="str">
        <f t="shared" si="169"/>
        <v>64109ARCELOR (BERTON SICARD)</v>
      </c>
      <c r="B10733" s="1">
        <v>64109</v>
      </c>
      <c r="C10733" s="1"/>
      <c r="D10733" s="1"/>
      <c r="E10733" s="1" t="s">
        <v>3657</v>
      </c>
      <c r="F10733" s="1" t="s">
        <v>32900</v>
      </c>
      <c r="G10733" s="1" t="s">
        <v>655</v>
      </c>
      <c r="H10733">
        <v>64109</v>
      </c>
      <c r="I10733" s="1" t="s">
        <v>41</v>
      </c>
      <c r="J10733">
        <v>100</v>
      </c>
    </row>
    <row r="10734" spans="1:10" hidden="1" x14ac:dyDescent="0.25">
      <c r="A10734" s="24" t="str">
        <f t="shared" si="169"/>
        <v>160005ARCELOR (BERTON SICARD)</v>
      </c>
      <c r="B10734" s="1">
        <v>160005</v>
      </c>
      <c r="C10734" s="1"/>
      <c r="D10734" s="1"/>
      <c r="E10734" s="1" t="s">
        <v>3660</v>
      </c>
      <c r="F10734" s="1" t="s">
        <v>32900</v>
      </c>
      <c r="G10734" s="1" t="s">
        <v>655</v>
      </c>
      <c r="H10734">
        <v>160005</v>
      </c>
      <c r="I10734" s="1" t="s">
        <v>41</v>
      </c>
      <c r="J10734">
        <v>3</v>
      </c>
    </row>
    <row r="10735" spans="1:10" hidden="1" x14ac:dyDescent="0.25">
      <c r="A10735" s="24" t="str">
        <f t="shared" si="169"/>
        <v>160006ARCELOR (BERTON SICARD)</v>
      </c>
      <c r="B10735" s="1">
        <v>160006</v>
      </c>
      <c r="C10735" s="1"/>
      <c r="D10735" s="1"/>
      <c r="E10735" s="1" t="s">
        <v>3661</v>
      </c>
      <c r="F10735" s="1" t="s">
        <v>32900</v>
      </c>
      <c r="G10735" s="1" t="s">
        <v>655</v>
      </c>
      <c r="H10735">
        <v>160006</v>
      </c>
      <c r="I10735" s="1" t="s">
        <v>41</v>
      </c>
      <c r="J10735">
        <v>1</v>
      </c>
    </row>
    <row r="10736" spans="1:10" hidden="1" x14ac:dyDescent="0.25">
      <c r="A10736" s="24" t="str">
        <f t="shared" si="169"/>
        <v>160007ARCELOR (BERTON SICARD)</v>
      </c>
      <c r="B10736" s="1">
        <v>160007</v>
      </c>
      <c r="C10736" s="1"/>
      <c r="D10736" s="1"/>
      <c r="E10736" s="1" t="s">
        <v>3662</v>
      </c>
      <c r="F10736" s="1" t="s">
        <v>32900</v>
      </c>
      <c r="G10736" s="1" t="s">
        <v>655</v>
      </c>
      <c r="H10736">
        <v>160007</v>
      </c>
      <c r="I10736" s="1" t="s">
        <v>41</v>
      </c>
      <c r="J10736">
        <v>1</v>
      </c>
    </row>
    <row r="10737" spans="1:17" hidden="1" x14ac:dyDescent="0.25">
      <c r="A10737" s="24" t="str">
        <f t="shared" si="169"/>
        <v>460002ARCELOR (BERTON SICARD)</v>
      </c>
      <c r="B10737" s="1">
        <v>460002</v>
      </c>
      <c r="C10737" s="1"/>
      <c r="D10737" s="1"/>
      <c r="E10737" s="1" t="s">
        <v>3766</v>
      </c>
      <c r="F10737" s="1" t="s">
        <v>32900</v>
      </c>
      <c r="G10737" s="1" t="s">
        <v>655</v>
      </c>
      <c r="H10737">
        <v>460002</v>
      </c>
      <c r="I10737" s="1" t="s">
        <v>41</v>
      </c>
      <c r="J10737">
        <v>100</v>
      </c>
    </row>
    <row r="10738" spans="1:17" hidden="1" x14ac:dyDescent="0.25">
      <c r="A10738" s="24" t="str">
        <f t="shared" si="169"/>
        <v>460008ARCELOR (BERTON SICARD)</v>
      </c>
      <c r="B10738" s="1">
        <v>460008</v>
      </c>
      <c r="C10738" s="1"/>
      <c r="D10738" s="1"/>
      <c r="E10738" s="1" t="s">
        <v>3772</v>
      </c>
      <c r="F10738" s="1" t="s">
        <v>32900</v>
      </c>
      <c r="G10738" s="1" t="s">
        <v>655</v>
      </c>
      <c r="H10738">
        <v>460008</v>
      </c>
      <c r="I10738" s="1" t="s">
        <v>41</v>
      </c>
      <c r="J10738">
        <v>2</v>
      </c>
    </row>
    <row r="10739" spans="1:17" hidden="1" x14ac:dyDescent="0.25">
      <c r="A10739" s="24" t="str">
        <f t="shared" si="169"/>
        <v>460012ARCELOR (BERTON SICARD)</v>
      </c>
      <c r="B10739" s="1">
        <v>460012</v>
      </c>
      <c r="C10739" s="1"/>
      <c r="D10739" s="1"/>
      <c r="E10739" s="1" t="s">
        <v>3773</v>
      </c>
      <c r="F10739" s="1" t="s">
        <v>32900</v>
      </c>
      <c r="G10739" s="1" t="s">
        <v>655</v>
      </c>
      <c r="H10739">
        <v>460012</v>
      </c>
      <c r="I10739" s="1" t="s">
        <v>41</v>
      </c>
      <c r="J10739">
        <v>2</v>
      </c>
    </row>
    <row r="10740" spans="1:17" hidden="1" x14ac:dyDescent="0.25">
      <c r="A10740" s="24" t="str">
        <f t="shared" si="169"/>
        <v>460019ARCELOR (BERTON SICARD)</v>
      </c>
      <c r="B10740" s="1">
        <v>460019</v>
      </c>
      <c r="C10740" s="1"/>
      <c r="D10740" s="1"/>
      <c r="E10740" s="1" t="s">
        <v>3780</v>
      </c>
      <c r="F10740" s="1" t="s">
        <v>32900</v>
      </c>
      <c r="G10740" s="1" t="s">
        <v>655</v>
      </c>
      <c r="H10740">
        <v>460019</v>
      </c>
      <c r="I10740" s="1" t="s">
        <v>41</v>
      </c>
      <c r="J10740">
        <v>100</v>
      </c>
    </row>
    <row r="10741" spans="1:17" hidden="1" x14ac:dyDescent="0.25">
      <c r="A10741" s="24" t="str">
        <f t="shared" si="169"/>
        <v>460082ARCELOR (BERTON SICARD)</v>
      </c>
      <c r="B10741" s="1">
        <v>460082</v>
      </c>
      <c r="C10741" s="1"/>
      <c r="D10741" s="1"/>
      <c r="E10741" s="1" t="s">
        <v>2555</v>
      </c>
      <c r="F10741" s="1" t="s">
        <v>32900</v>
      </c>
      <c r="G10741" s="1" t="s">
        <v>655</v>
      </c>
      <c r="H10741">
        <v>460082</v>
      </c>
      <c r="I10741" s="1" t="s">
        <v>41</v>
      </c>
      <c r="J10741">
        <v>10</v>
      </c>
    </row>
    <row r="10742" spans="1:17" hidden="1" x14ac:dyDescent="0.25">
      <c r="A10742" s="24" t="str">
        <f t="shared" si="169"/>
        <v>540001ARCELOR (BERTON SICARD)</v>
      </c>
      <c r="B10742" s="1">
        <v>540001</v>
      </c>
      <c r="C10742" s="1"/>
      <c r="D10742" s="1"/>
      <c r="E10742" s="1" t="s">
        <v>2561</v>
      </c>
      <c r="F10742" s="1" t="s">
        <v>32900</v>
      </c>
      <c r="G10742" s="1" t="s">
        <v>655</v>
      </c>
      <c r="H10742">
        <v>540001</v>
      </c>
      <c r="I10742" s="1" t="s">
        <v>41</v>
      </c>
      <c r="J10742">
        <v>50</v>
      </c>
    </row>
    <row r="10743" spans="1:17" hidden="1" x14ac:dyDescent="0.25">
      <c r="A10743" s="24" t="str">
        <f t="shared" si="169"/>
        <v>570014ARCELOR (BERTON SICARD)</v>
      </c>
      <c r="B10743" s="1">
        <v>570014</v>
      </c>
      <c r="C10743" s="1"/>
      <c r="D10743" s="1"/>
      <c r="E10743" s="1" t="s">
        <v>3957</v>
      </c>
      <c r="F10743" s="1" t="s">
        <v>32900</v>
      </c>
      <c r="G10743" s="1" t="s">
        <v>655</v>
      </c>
      <c r="H10743">
        <v>570014</v>
      </c>
      <c r="I10743" s="1" t="s">
        <v>41</v>
      </c>
      <c r="J10743">
        <v>1</v>
      </c>
    </row>
    <row r="10744" spans="1:17" hidden="1" x14ac:dyDescent="0.25">
      <c r="A10744" s="24" t="str">
        <f t="shared" si="169"/>
        <v>664004ARCELOR (BERTON SICARD)</v>
      </c>
      <c r="B10744" s="1">
        <v>664004</v>
      </c>
      <c r="C10744" s="1"/>
      <c r="D10744" s="1"/>
      <c r="E10744" s="1" t="s">
        <v>3979</v>
      </c>
      <c r="F10744" s="1" t="s">
        <v>32900</v>
      </c>
      <c r="G10744" s="1" t="s">
        <v>655</v>
      </c>
      <c r="H10744">
        <v>664004</v>
      </c>
      <c r="I10744" s="1" t="s">
        <v>41</v>
      </c>
      <c r="J10744">
        <v>250</v>
      </c>
    </row>
    <row r="10745" spans="1:17" hidden="1" x14ac:dyDescent="0.25">
      <c r="A10745" s="24" t="str">
        <f t="shared" si="169"/>
        <v>5665567CIFFREO BONA</v>
      </c>
      <c r="B10745" s="1">
        <v>5665567</v>
      </c>
      <c r="C10745" s="1"/>
      <c r="D10745" s="1" t="s">
        <v>32838</v>
      </c>
      <c r="E10745" s="1" t="s">
        <v>32839</v>
      </c>
      <c r="F10745" s="1" t="s">
        <v>32894</v>
      </c>
      <c r="G10745" s="1"/>
      <c r="H10745">
        <v>5665567</v>
      </c>
      <c r="I10745" s="1" t="s">
        <v>41</v>
      </c>
      <c r="J10745" s="76">
        <v>1</v>
      </c>
      <c r="M10745" s="65" t="s">
        <v>32841</v>
      </c>
    </row>
    <row r="10746" spans="1:17" hidden="1" x14ac:dyDescent="0.25">
      <c r="A10746" s="24" t="str">
        <f t="shared" si="169"/>
        <v>500277CIFFREO BONA</v>
      </c>
      <c r="B10746" s="1">
        <v>500277</v>
      </c>
      <c r="C10746" s="1"/>
      <c r="D10746" s="1" t="s">
        <v>32838</v>
      </c>
      <c r="E10746" s="1" t="s">
        <v>32840</v>
      </c>
      <c r="F10746" s="1" t="s">
        <v>32894</v>
      </c>
      <c r="G10746" s="1"/>
      <c r="H10746">
        <v>500277</v>
      </c>
      <c r="I10746" s="1" t="s">
        <v>41</v>
      </c>
      <c r="J10746" s="76">
        <v>1</v>
      </c>
      <c r="M10746" s="65" t="s">
        <v>32842</v>
      </c>
    </row>
    <row r="10747" spans="1:17" hidden="1" x14ac:dyDescent="0.25">
      <c r="A10747" s="24" t="str">
        <f t="shared" si="169"/>
        <v>7638398CIFFREO BONA</v>
      </c>
      <c r="B10747" s="1">
        <v>7638398</v>
      </c>
      <c r="C10747" s="1"/>
      <c r="D10747" s="1" t="s">
        <v>32843</v>
      </c>
      <c r="E10747" s="1" t="s">
        <v>32844</v>
      </c>
      <c r="F10747" s="9" t="s">
        <v>32894</v>
      </c>
      <c r="G10747" s="9" t="s">
        <v>32845</v>
      </c>
      <c r="H10747">
        <v>7638398</v>
      </c>
      <c r="I10747" s="9" t="s">
        <v>41</v>
      </c>
      <c r="J10747" s="76">
        <v>2</v>
      </c>
      <c r="M10747" s="65" t="s">
        <v>32846</v>
      </c>
    </row>
    <row r="10748" spans="1:17" hidden="1" x14ac:dyDescent="0.25">
      <c r="A10748" s="24" t="str">
        <f t="shared" si="169"/>
        <v>IC572000AKRAPLAST</v>
      </c>
      <c r="B10748" s="1" t="s">
        <v>32849</v>
      </c>
      <c r="C10748" s="1"/>
      <c r="D10748" s="1" t="s">
        <v>32848</v>
      </c>
      <c r="E10748" s="1" t="s">
        <v>32858</v>
      </c>
      <c r="F10748" s="1" t="s">
        <v>75</v>
      </c>
      <c r="G10748" s="1" t="s">
        <v>75</v>
      </c>
      <c r="H10748" s="1" t="s">
        <v>32857</v>
      </c>
      <c r="I10748" s="1"/>
      <c r="J10748" s="2">
        <v>1</v>
      </c>
      <c r="K10748" s="2">
        <v>1</v>
      </c>
      <c r="L10748" s="2" t="s">
        <v>43</v>
      </c>
      <c r="M10748" s="7"/>
      <c r="N10748" s="7">
        <v>246.09024000000002</v>
      </c>
      <c r="O10748" s="8" t="s">
        <v>43</v>
      </c>
      <c r="Q10748" s="51">
        <v>45231</v>
      </c>
    </row>
    <row r="10749" spans="1:17" hidden="1" x14ac:dyDescent="0.25">
      <c r="A10749" s="24" t="str">
        <f t="shared" si="169"/>
        <v>IC572500AKRAPLAST</v>
      </c>
      <c r="B10749" s="1" t="s">
        <v>32850</v>
      </c>
      <c r="C10749" s="1"/>
      <c r="D10749" s="1" t="s">
        <v>32848</v>
      </c>
      <c r="E10749" s="1" t="s">
        <v>32859</v>
      </c>
      <c r="F10749" s="1" t="s">
        <v>75</v>
      </c>
      <c r="G10749" s="1" t="s">
        <v>75</v>
      </c>
      <c r="H10749" s="1" t="s">
        <v>32857</v>
      </c>
      <c r="I10749" s="1"/>
      <c r="J10749" s="2">
        <v>1</v>
      </c>
      <c r="K10749" s="2">
        <v>1</v>
      </c>
      <c r="L10749" s="2" t="s">
        <v>43</v>
      </c>
      <c r="M10749" s="60"/>
      <c r="N10749" s="7">
        <v>307.61280000000005</v>
      </c>
      <c r="O10749" s="8" t="s">
        <v>43</v>
      </c>
      <c r="Q10749" s="51">
        <v>45231</v>
      </c>
    </row>
    <row r="10750" spans="1:17" hidden="1" x14ac:dyDescent="0.25">
      <c r="A10750" s="24" t="str">
        <f t="shared" si="169"/>
        <v>IC573000AKRAPLAST</v>
      </c>
      <c r="B10750" s="1" t="s">
        <v>32851</v>
      </c>
      <c r="C10750" s="1"/>
      <c r="D10750" s="1" t="s">
        <v>32848</v>
      </c>
      <c r="E10750" s="1" t="s">
        <v>32860</v>
      </c>
      <c r="F10750" s="1" t="s">
        <v>75</v>
      </c>
      <c r="G10750" s="1" t="s">
        <v>75</v>
      </c>
      <c r="H10750" s="1" t="s">
        <v>32857</v>
      </c>
      <c r="I10750" s="1"/>
      <c r="J10750" s="2">
        <v>1</v>
      </c>
      <c r="K10750" s="2">
        <v>1</v>
      </c>
      <c r="L10750" s="2" t="s">
        <v>43</v>
      </c>
      <c r="M10750" s="60"/>
      <c r="N10750" s="7">
        <v>369.13536000000005</v>
      </c>
      <c r="O10750" s="8" t="s">
        <v>43</v>
      </c>
      <c r="Q10750" s="51">
        <v>45231</v>
      </c>
    </row>
    <row r="10751" spans="1:17" hidden="1" x14ac:dyDescent="0.25">
      <c r="A10751" s="24" t="str">
        <f t="shared" si="169"/>
        <v>IC573500AKRAPLAST</v>
      </c>
      <c r="B10751" s="1" t="s">
        <v>32852</v>
      </c>
      <c r="C10751" s="1"/>
      <c r="D10751" s="1" t="s">
        <v>32848</v>
      </c>
      <c r="E10751" s="1" t="s">
        <v>32861</v>
      </c>
      <c r="F10751" s="1" t="s">
        <v>75</v>
      </c>
      <c r="G10751" s="1" t="s">
        <v>75</v>
      </c>
      <c r="H10751" s="1" t="s">
        <v>32857</v>
      </c>
      <c r="I10751" s="1"/>
      <c r="J10751" s="2">
        <v>1</v>
      </c>
      <c r="K10751" s="2">
        <v>1</v>
      </c>
      <c r="L10751" s="2" t="s">
        <v>43</v>
      </c>
      <c r="M10751" s="60"/>
      <c r="N10751" s="7">
        <v>430.65792000000005</v>
      </c>
      <c r="O10751" s="8" t="s">
        <v>43</v>
      </c>
      <c r="Q10751" s="51">
        <v>45231</v>
      </c>
    </row>
    <row r="10752" spans="1:17" hidden="1" x14ac:dyDescent="0.25">
      <c r="A10752" s="24" t="str">
        <f t="shared" si="169"/>
        <v>IC574000AKRAPLAST</v>
      </c>
      <c r="B10752" s="1" t="s">
        <v>32853</v>
      </c>
      <c r="C10752" s="1"/>
      <c r="D10752" s="1" t="s">
        <v>32848</v>
      </c>
      <c r="E10752" s="1" t="s">
        <v>32862</v>
      </c>
      <c r="F10752" s="1" t="s">
        <v>75</v>
      </c>
      <c r="G10752" s="1" t="s">
        <v>75</v>
      </c>
      <c r="H10752" s="1" t="s">
        <v>32857</v>
      </c>
      <c r="I10752" s="1"/>
      <c r="J10752" s="2">
        <v>1</v>
      </c>
      <c r="K10752" s="2">
        <v>1</v>
      </c>
      <c r="L10752" s="2" t="s">
        <v>43</v>
      </c>
      <c r="M10752" s="60"/>
      <c r="N10752" s="7">
        <v>492.18048000000005</v>
      </c>
      <c r="O10752" s="8" t="s">
        <v>43</v>
      </c>
      <c r="Q10752" s="51">
        <v>45231</v>
      </c>
    </row>
    <row r="10753" spans="1:17" hidden="1" x14ac:dyDescent="0.25">
      <c r="A10753" s="24" t="str">
        <f t="shared" si="169"/>
        <v>IC574500AKRAPLAST</v>
      </c>
      <c r="B10753" s="1" t="s">
        <v>32854</v>
      </c>
      <c r="C10753" s="1"/>
      <c r="D10753" s="1" t="s">
        <v>32848</v>
      </c>
      <c r="E10753" s="1" t="s">
        <v>32863</v>
      </c>
      <c r="F10753" s="1" t="s">
        <v>75</v>
      </c>
      <c r="G10753" s="1" t="s">
        <v>75</v>
      </c>
      <c r="H10753" s="1" t="s">
        <v>32857</v>
      </c>
      <c r="I10753" s="1"/>
      <c r="J10753" s="2">
        <v>1</v>
      </c>
      <c r="K10753" s="2">
        <v>1</v>
      </c>
      <c r="L10753" s="2" t="s">
        <v>43</v>
      </c>
      <c r="M10753" s="60"/>
      <c r="N10753" s="7">
        <v>553.7030400000001</v>
      </c>
      <c r="O10753" s="8" t="s">
        <v>43</v>
      </c>
      <c r="Q10753" s="51">
        <v>45231</v>
      </c>
    </row>
    <row r="10754" spans="1:17" hidden="1" x14ac:dyDescent="0.25">
      <c r="A10754" s="24" t="str">
        <f t="shared" si="169"/>
        <v>IC575000AKRAPLAST</v>
      </c>
      <c r="B10754" s="1" t="s">
        <v>32855</v>
      </c>
      <c r="C10754" s="1"/>
      <c r="D10754" s="1" t="s">
        <v>32848</v>
      </c>
      <c r="E10754" s="1" t="s">
        <v>32864</v>
      </c>
      <c r="F10754" s="1" t="s">
        <v>75</v>
      </c>
      <c r="G10754" s="1" t="s">
        <v>75</v>
      </c>
      <c r="H10754" s="1" t="s">
        <v>32857</v>
      </c>
      <c r="I10754" s="1"/>
      <c r="J10754" s="2">
        <v>1</v>
      </c>
      <c r="K10754" s="2">
        <v>1</v>
      </c>
      <c r="L10754" s="2" t="s">
        <v>43</v>
      </c>
      <c r="M10754" s="60"/>
      <c r="N10754" s="7">
        <v>615.2256000000001</v>
      </c>
      <c r="O10754" s="8" t="s">
        <v>43</v>
      </c>
      <c r="Q10754" s="51">
        <v>45231</v>
      </c>
    </row>
    <row r="10755" spans="1:17" hidden="1" x14ac:dyDescent="0.25">
      <c r="A10755" s="24" t="str">
        <f t="shared" si="169"/>
        <v>IC576000AKRAPLAST</v>
      </c>
      <c r="B10755" s="1" t="s">
        <v>32856</v>
      </c>
      <c r="C10755" s="1"/>
      <c r="D10755" s="1" t="s">
        <v>32848</v>
      </c>
      <c r="E10755" s="1" t="s">
        <v>32865</v>
      </c>
      <c r="F10755" s="1" t="s">
        <v>75</v>
      </c>
      <c r="G10755" s="1" t="s">
        <v>75</v>
      </c>
      <c r="H10755" s="1" t="s">
        <v>32857</v>
      </c>
      <c r="I10755" s="1"/>
      <c r="J10755" s="2">
        <v>1</v>
      </c>
      <c r="K10755" s="2">
        <v>1</v>
      </c>
      <c r="L10755" s="2" t="s">
        <v>43</v>
      </c>
      <c r="M10755" s="60"/>
      <c r="N10755" s="7">
        <v>738.2707200000001</v>
      </c>
      <c r="O10755" s="8" t="s">
        <v>43</v>
      </c>
      <c r="Q10755" s="51">
        <v>45231</v>
      </c>
    </row>
    <row r="10756" spans="1:17" ht="30" hidden="1" x14ac:dyDescent="0.25">
      <c r="A10756" s="24" t="str">
        <f t="shared" si="169"/>
        <v xml:space="preserve">I3606039DISPANO
</v>
      </c>
      <c r="B10756" s="1" t="s">
        <v>32893</v>
      </c>
      <c r="C10756" s="15"/>
      <c r="D10756" s="15" t="s">
        <v>32888</v>
      </c>
      <c r="E10756" s="1" t="s">
        <v>32869</v>
      </c>
      <c r="F10756" s="81" t="s">
        <v>32884</v>
      </c>
      <c r="I10756" s="1" t="s">
        <v>41</v>
      </c>
      <c r="J10756" s="16">
        <v>1</v>
      </c>
      <c r="K10756" s="16">
        <v>1</v>
      </c>
      <c r="L10756" s="16">
        <v>1</v>
      </c>
    </row>
    <row r="10757" spans="1:17" hidden="1" x14ac:dyDescent="0.25">
      <c r="A10757" s="24" t="str">
        <f t="shared" si="169"/>
        <v>664005ARCELOR (BERTON SICARD)</v>
      </c>
      <c r="B10757" s="15">
        <v>664005</v>
      </c>
      <c r="C10757" s="15"/>
      <c r="D10757" s="15"/>
      <c r="E10757" s="15" t="s">
        <v>3980</v>
      </c>
      <c r="F10757" s="1" t="s">
        <v>32900</v>
      </c>
      <c r="G10757" s="1" t="s">
        <v>655</v>
      </c>
      <c r="H10757">
        <v>664005</v>
      </c>
      <c r="I10757" s="1" t="s">
        <v>41</v>
      </c>
      <c r="J10757">
        <v>250</v>
      </c>
    </row>
    <row r="10758" spans="1:17" hidden="1" x14ac:dyDescent="0.25">
      <c r="A10758" s="24" t="str">
        <f t="shared" si="169"/>
        <v>760019ARCELOR (BERTON SICARD)</v>
      </c>
      <c r="B10758" s="1">
        <v>760019</v>
      </c>
      <c r="C10758" s="1"/>
      <c r="D10758" s="1"/>
      <c r="E10758" s="1" t="s">
        <v>4001</v>
      </c>
      <c r="F10758" s="1" t="s">
        <v>32900</v>
      </c>
      <c r="G10758" s="1" t="s">
        <v>655</v>
      </c>
      <c r="H10758" s="15">
        <v>760019</v>
      </c>
      <c r="I10758" s="1" t="s">
        <v>41</v>
      </c>
      <c r="J10758">
        <v>1</v>
      </c>
    </row>
    <row r="10759" spans="1:17" hidden="1" x14ac:dyDescent="0.25">
      <c r="A10759" s="24" t="str">
        <f t="shared" si="169"/>
        <v>920002ARCELOR (BERTON SICARD)</v>
      </c>
      <c r="B10759" s="15">
        <v>920002</v>
      </c>
      <c r="C10759" s="15"/>
      <c r="D10759" s="1"/>
      <c r="E10759" s="15" t="s">
        <v>3463</v>
      </c>
      <c r="F10759" s="1" t="s">
        <v>32900</v>
      </c>
      <c r="G10759" s="1" t="s">
        <v>655</v>
      </c>
      <c r="H10759" s="15">
        <v>920002</v>
      </c>
      <c r="I10759" s="1" t="s">
        <v>41</v>
      </c>
      <c r="J10759">
        <v>6.5</v>
      </c>
    </row>
    <row r="10760" spans="1:17" hidden="1" x14ac:dyDescent="0.25">
      <c r="A10760" s="24" t="str">
        <f t="shared" ref="A10760" si="170">B10760&amp;F10760</f>
        <v>K03BL3016AAKRAPLAST</v>
      </c>
      <c r="B10760" s="15" t="s">
        <v>32878</v>
      </c>
      <c r="C10760" s="15"/>
      <c r="D10760" s="15" t="s">
        <v>32879</v>
      </c>
      <c r="E10760" t="s">
        <v>32880</v>
      </c>
      <c r="F10760" s="1" t="s">
        <v>75</v>
      </c>
      <c r="G10760" s="1" t="s">
        <v>75</v>
      </c>
      <c r="H10760" s="15" t="s">
        <v>32878</v>
      </c>
      <c r="J10760" s="16">
        <v>1</v>
      </c>
    </row>
    <row r="10761" spans="1:17" x14ac:dyDescent="0.25">
      <c r="A10761" s="85" t="str">
        <f>B10761&amp;F10761</f>
        <v>TU8040X2ARCELOR (BERTON SICARD)</v>
      </c>
      <c r="B10761" s="15" t="s">
        <v>32902</v>
      </c>
      <c r="C10761" s="1" t="s">
        <v>32898</v>
      </c>
      <c r="D10761" s="1" t="s">
        <v>78</v>
      </c>
      <c r="E10761" s="92" t="s">
        <v>32901</v>
      </c>
      <c r="F10761" s="1" t="s">
        <v>32900</v>
      </c>
      <c r="G10761" s="1" t="s">
        <v>655</v>
      </c>
      <c r="H10761" t="s">
        <v>32902</v>
      </c>
      <c r="I10761" s="1" t="s">
        <v>41</v>
      </c>
      <c r="J10761" s="93">
        <v>6.5</v>
      </c>
      <c r="K10761" s="93"/>
      <c r="L10761" s="93"/>
      <c r="M10761" s="63"/>
      <c r="N10761" s="94"/>
      <c r="O10761" s="95"/>
      <c r="P10761" s="92"/>
      <c r="Q10761" s="92"/>
    </row>
  </sheetData>
  <phoneticPr fontId="16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A50C9A-77B9-49FE-920F-FBCF67E9D4E5}">
          <x14:formula1>
            <xm:f>Fournisseur!$A$2:$A$22</xm:f>
          </x14:formula1>
          <xm:sqref>F2:F10761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6FF87-F8EE-403C-A1E7-0ABCFE894BC3}">
  <sheetPr codeName="Feuil5" filterMode="1"/>
  <dimension ref="A1:J28007"/>
  <sheetViews>
    <sheetView workbookViewId="0">
      <selection activeCell="C28022" sqref="C28022"/>
    </sheetView>
  </sheetViews>
  <sheetFormatPr baseColWidth="10" defaultRowHeight="15" x14ac:dyDescent="0.25"/>
  <cols>
    <col min="2" max="2" width="19.5703125" bestFit="1" customWidth="1"/>
    <col min="3" max="3" width="34.28515625" bestFit="1" customWidth="1"/>
  </cols>
  <sheetData>
    <row r="1" spans="1:10" x14ac:dyDescent="0.25">
      <c r="A1" t="s">
        <v>32826</v>
      </c>
      <c r="B1" t="s">
        <v>674</v>
      </c>
      <c r="C1" t="s">
        <v>1</v>
      </c>
      <c r="D1" t="s">
        <v>675</v>
      </c>
      <c r="J1" t="s">
        <v>32825</v>
      </c>
    </row>
    <row r="2" spans="1:10" hidden="1" x14ac:dyDescent="0.25">
      <c r="A2" t="s">
        <v>655</v>
      </c>
      <c r="B2" t="s">
        <v>352</v>
      </c>
      <c r="C2" t="s">
        <v>353</v>
      </c>
      <c r="D2">
        <v>6.5</v>
      </c>
      <c r="J2" t="e">
        <f>+VLOOKUP(B2,#REF!,1,FALSE)</f>
        <v>#REF!</v>
      </c>
    </row>
    <row r="3" spans="1:10" hidden="1" x14ac:dyDescent="0.25">
      <c r="A3" t="s">
        <v>655</v>
      </c>
      <c r="B3" t="s">
        <v>354</v>
      </c>
      <c r="C3" t="s">
        <v>355</v>
      </c>
      <c r="D3">
        <v>6.5</v>
      </c>
      <c r="J3" t="e">
        <f>+VLOOKUP(B3,#REF!,1,FALSE)</f>
        <v>#REF!</v>
      </c>
    </row>
    <row r="4" spans="1:10" hidden="1" x14ac:dyDescent="0.25">
      <c r="A4" t="s">
        <v>655</v>
      </c>
      <c r="B4" t="s">
        <v>356</v>
      </c>
      <c r="C4" t="s">
        <v>357</v>
      </c>
      <c r="D4">
        <v>6.5</v>
      </c>
      <c r="J4" t="e">
        <f>+VLOOKUP(B4,#REF!,1,FALSE)</f>
        <v>#REF!</v>
      </c>
    </row>
    <row r="5" spans="1:10" hidden="1" x14ac:dyDescent="0.25">
      <c r="A5" t="s">
        <v>655</v>
      </c>
      <c r="B5" t="s">
        <v>358</v>
      </c>
      <c r="C5" t="s">
        <v>359</v>
      </c>
      <c r="D5">
        <v>6.5</v>
      </c>
      <c r="J5" t="e">
        <f>+VLOOKUP(B5,#REF!,1,FALSE)</f>
        <v>#REF!</v>
      </c>
    </row>
    <row r="6" spans="1:10" hidden="1" x14ac:dyDescent="0.25">
      <c r="A6" t="s">
        <v>655</v>
      </c>
      <c r="B6" t="s">
        <v>360</v>
      </c>
      <c r="C6" t="s">
        <v>361</v>
      </c>
      <c r="D6">
        <v>6.5</v>
      </c>
      <c r="J6" t="e">
        <f>+VLOOKUP(B6,#REF!,1,FALSE)</f>
        <v>#REF!</v>
      </c>
    </row>
    <row r="7" spans="1:10" hidden="1" x14ac:dyDescent="0.25">
      <c r="A7" t="s">
        <v>655</v>
      </c>
      <c r="B7" t="s">
        <v>362</v>
      </c>
      <c r="C7" t="s">
        <v>363</v>
      </c>
      <c r="D7">
        <v>6.5</v>
      </c>
      <c r="J7" t="e">
        <f>+VLOOKUP(B7,#REF!,1,FALSE)</f>
        <v>#REF!</v>
      </c>
    </row>
    <row r="8" spans="1:10" hidden="1" x14ac:dyDescent="0.25">
      <c r="A8" t="s">
        <v>655</v>
      </c>
      <c r="B8" t="s">
        <v>364</v>
      </c>
      <c r="C8" t="s">
        <v>365</v>
      </c>
      <c r="D8">
        <v>6.5</v>
      </c>
      <c r="J8" t="e">
        <f>+VLOOKUP(B8,#REF!,1,FALSE)</f>
        <v>#REF!</v>
      </c>
    </row>
    <row r="9" spans="1:10" hidden="1" x14ac:dyDescent="0.25">
      <c r="A9" t="s">
        <v>655</v>
      </c>
      <c r="B9" t="s">
        <v>366</v>
      </c>
      <c r="C9" t="s">
        <v>367</v>
      </c>
      <c r="D9">
        <v>6.5</v>
      </c>
      <c r="J9" t="e">
        <f>+VLOOKUP(B9,#REF!,1,FALSE)</f>
        <v>#REF!</v>
      </c>
    </row>
    <row r="10" spans="1:10" hidden="1" x14ac:dyDescent="0.25">
      <c r="A10" t="s">
        <v>655</v>
      </c>
      <c r="B10" t="s">
        <v>368</v>
      </c>
      <c r="C10" t="s">
        <v>369</v>
      </c>
      <c r="D10">
        <v>6.5</v>
      </c>
      <c r="J10" t="e">
        <f>+VLOOKUP(B10,#REF!,1,FALSE)</f>
        <v>#REF!</v>
      </c>
    </row>
    <row r="11" spans="1:10" hidden="1" x14ac:dyDescent="0.25">
      <c r="A11" t="s">
        <v>655</v>
      </c>
      <c r="B11" t="s">
        <v>370</v>
      </c>
      <c r="C11" t="s">
        <v>371</v>
      </c>
      <c r="D11">
        <v>6.5</v>
      </c>
      <c r="J11" t="e">
        <f>+VLOOKUP(B11,#REF!,1,FALSE)</f>
        <v>#REF!</v>
      </c>
    </row>
    <row r="12" spans="1:10" hidden="1" x14ac:dyDescent="0.25">
      <c r="A12" t="s">
        <v>655</v>
      </c>
      <c r="B12" t="s">
        <v>372</v>
      </c>
      <c r="C12" t="s">
        <v>373</v>
      </c>
      <c r="D12">
        <v>6.5</v>
      </c>
      <c r="J12" t="e">
        <f>+VLOOKUP(B12,#REF!,1,FALSE)</f>
        <v>#REF!</v>
      </c>
    </row>
    <row r="13" spans="1:10" hidden="1" x14ac:dyDescent="0.25">
      <c r="A13" t="s">
        <v>655</v>
      </c>
      <c r="B13" t="s">
        <v>374</v>
      </c>
      <c r="C13" t="s">
        <v>375</v>
      </c>
      <c r="D13">
        <v>6.5</v>
      </c>
      <c r="J13" t="e">
        <f>+VLOOKUP(B13,#REF!,1,FALSE)</f>
        <v>#REF!</v>
      </c>
    </row>
    <row r="14" spans="1:10" hidden="1" x14ac:dyDescent="0.25">
      <c r="A14" t="s">
        <v>655</v>
      </c>
      <c r="B14" t="s">
        <v>376</v>
      </c>
      <c r="C14" t="s">
        <v>377</v>
      </c>
      <c r="D14">
        <v>6.5</v>
      </c>
      <c r="J14" t="e">
        <f>+VLOOKUP(B14,#REF!,1,FALSE)</f>
        <v>#REF!</v>
      </c>
    </row>
    <row r="15" spans="1:10" hidden="1" x14ac:dyDescent="0.25">
      <c r="A15" t="s">
        <v>655</v>
      </c>
      <c r="B15" t="s">
        <v>378</v>
      </c>
      <c r="C15" t="s">
        <v>379</v>
      </c>
      <c r="D15">
        <v>6.5</v>
      </c>
      <c r="J15" t="e">
        <f>+VLOOKUP(B15,#REF!,1,FALSE)</f>
        <v>#REF!</v>
      </c>
    </row>
    <row r="16" spans="1:10" hidden="1" x14ac:dyDescent="0.25">
      <c r="A16" t="s">
        <v>655</v>
      </c>
      <c r="B16" t="s">
        <v>380</v>
      </c>
      <c r="C16" t="s">
        <v>381</v>
      </c>
      <c r="D16">
        <v>6.5</v>
      </c>
      <c r="J16" t="e">
        <f>+VLOOKUP(B16,#REF!,1,FALSE)</f>
        <v>#REF!</v>
      </c>
    </row>
    <row r="17" spans="1:10" hidden="1" x14ac:dyDescent="0.25">
      <c r="A17" t="s">
        <v>655</v>
      </c>
      <c r="B17" t="s">
        <v>382</v>
      </c>
      <c r="C17" t="s">
        <v>383</v>
      </c>
      <c r="D17">
        <v>6.5</v>
      </c>
      <c r="J17" t="e">
        <f>+VLOOKUP(B17,#REF!,1,FALSE)</f>
        <v>#REF!</v>
      </c>
    </row>
    <row r="18" spans="1:10" hidden="1" x14ac:dyDescent="0.25">
      <c r="A18" t="s">
        <v>655</v>
      </c>
      <c r="B18" t="s">
        <v>384</v>
      </c>
      <c r="C18" t="s">
        <v>385</v>
      </c>
      <c r="D18">
        <v>6.5</v>
      </c>
      <c r="J18" t="e">
        <f>+VLOOKUP(B18,#REF!,1,FALSE)</f>
        <v>#REF!</v>
      </c>
    </row>
    <row r="19" spans="1:10" hidden="1" x14ac:dyDescent="0.25">
      <c r="A19" t="s">
        <v>655</v>
      </c>
      <c r="B19" t="s">
        <v>386</v>
      </c>
      <c r="C19" t="s">
        <v>387</v>
      </c>
      <c r="D19">
        <v>6.5</v>
      </c>
      <c r="J19" t="e">
        <f>+VLOOKUP(B19,#REF!,1,FALSE)</f>
        <v>#REF!</v>
      </c>
    </row>
    <row r="20" spans="1:10" hidden="1" x14ac:dyDescent="0.25">
      <c r="A20" t="s">
        <v>655</v>
      </c>
      <c r="B20" t="s">
        <v>388</v>
      </c>
      <c r="C20" t="s">
        <v>389</v>
      </c>
      <c r="D20">
        <v>6.5</v>
      </c>
      <c r="J20" t="e">
        <f>+VLOOKUP(B20,#REF!,1,FALSE)</f>
        <v>#REF!</v>
      </c>
    </row>
    <row r="21" spans="1:10" hidden="1" x14ac:dyDescent="0.25">
      <c r="A21" t="s">
        <v>655</v>
      </c>
      <c r="B21" t="s">
        <v>390</v>
      </c>
      <c r="C21" t="s">
        <v>391</v>
      </c>
      <c r="D21">
        <v>6.5</v>
      </c>
      <c r="J21" t="e">
        <f>+VLOOKUP(B21,#REF!,1,FALSE)</f>
        <v>#REF!</v>
      </c>
    </row>
    <row r="22" spans="1:10" hidden="1" x14ac:dyDescent="0.25">
      <c r="A22" t="s">
        <v>655</v>
      </c>
      <c r="B22" t="s">
        <v>392</v>
      </c>
      <c r="C22" t="s">
        <v>393</v>
      </c>
      <c r="D22">
        <v>6.5</v>
      </c>
      <c r="J22" t="e">
        <f>+VLOOKUP(B22,#REF!,1,FALSE)</f>
        <v>#REF!</v>
      </c>
    </row>
    <row r="23" spans="1:10" hidden="1" x14ac:dyDescent="0.25">
      <c r="A23" t="s">
        <v>655</v>
      </c>
      <c r="B23" t="s">
        <v>394</v>
      </c>
      <c r="C23" t="s">
        <v>395</v>
      </c>
      <c r="D23">
        <v>6.5</v>
      </c>
      <c r="J23" t="e">
        <f>+VLOOKUP(B23,#REF!,1,FALSE)</f>
        <v>#REF!</v>
      </c>
    </row>
    <row r="24" spans="1:10" hidden="1" x14ac:dyDescent="0.25">
      <c r="A24" t="s">
        <v>655</v>
      </c>
      <c r="B24" t="s">
        <v>396</v>
      </c>
      <c r="C24" t="s">
        <v>397</v>
      </c>
      <c r="D24">
        <v>6.5</v>
      </c>
      <c r="J24" t="e">
        <f>+VLOOKUP(B24,#REF!,1,FALSE)</f>
        <v>#REF!</v>
      </c>
    </row>
    <row r="25" spans="1:10" hidden="1" x14ac:dyDescent="0.25">
      <c r="A25" t="s">
        <v>655</v>
      </c>
      <c r="B25" t="s">
        <v>398</v>
      </c>
      <c r="C25" t="s">
        <v>399</v>
      </c>
      <c r="D25">
        <v>6.5</v>
      </c>
      <c r="J25" t="e">
        <f>+VLOOKUP(B25,#REF!,1,FALSE)</f>
        <v>#REF!</v>
      </c>
    </row>
    <row r="26" spans="1:10" hidden="1" x14ac:dyDescent="0.25">
      <c r="A26" t="s">
        <v>655</v>
      </c>
      <c r="B26" t="s">
        <v>400</v>
      </c>
      <c r="C26" t="s">
        <v>401</v>
      </c>
      <c r="D26">
        <v>6.5</v>
      </c>
      <c r="J26" t="e">
        <f>+VLOOKUP(B26,#REF!,1,FALSE)</f>
        <v>#REF!</v>
      </c>
    </row>
    <row r="27" spans="1:10" hidden="1" x14ac:dyDescent="0.25">
      <c r="A27" t="s">
        <v>655</v>
      </c>
      <c r="B27" t="s">
        <v>402</v>
      </c>
      <c r="C27" t="s">
        <v>403</v>
      </c>
      <c r="D27">
        <v>6.5</v>
      </c>
      <c r="J27" t="e">
        <f>+VLOOKUP(B27,#REF!,1,FALSE)</f>
        <v>#REF!</v>
      </c>
    </row>
    <row r="28" spans="1:10" hidden="1" x14ac:dyDescent="0.25">
      <c r="A28" t="s">
        <v>655</v>
      </c>
      <c r="B28" t="s">
        <v>404</v>
      </c>
      <c r="C28" t="s">
        <v>405</v>
      </c>
      <c r="D28">
        <v>6.5</v>
      </c>
      <c r="J28" t="e">
        <f>+VLOOKUP(B28,#REF!,1,FALSE)</f>
        <v>#REF!</v>
      </c>
    </row>
    <row r="29" spans="1:10" hidden="1" x14ac:dyDescent="0.25">
      <c r="A29" t="s">
        <v>655</v>
      </c>
      <c r="B29" t="s">
        <v>406</v>
      </c>
      <c r="C29" t="s">
        <v>407</v>
      </c>
      <c r="D29">
        <v>6.5</v>
      </c>
      <c r="J29" t="e">
        <f>+VLOOKUP(B29,#REF!,1,FALSE)</f>
        <v>#REF!</v>
      </c>
    </row>
    <row r="30" spans="1:10" hidden="1" x14ac:dyDescent="0.25">
      <c r="A30" t="s">
        <v>655</v>
      </c>
      <c r="B30" t="s">
        <v>408</v>
      </c>
      <c r="C30" t="s">
        <v>409</v>
      </c>
      <c r="D30">
        <v>6.5</v>
      </c>
      <c r="J30" t="e">
        <f>+VLOOKUP(B30,#REF!,1,FALSE)</f>
        <v>#REF!</v>
      </c>
    </row>
    <row r="31" spans="1:10" hidden="1" x14ac:dyDescent="0.25">
      <c r="A31" t="s">
        <v>655</v>
      </c>
      <c r="B31" t="s">
        <v>410</v>
      </c>
      <c r="C31" t="s">
        <v>411</v>
      </c>
      <c r="D31">
        <v>6.5</v>
      </c>
      <c r="J31" t="e">
        <f>+VLOOKUP(B31,#REF!,1,FALSE)</f>
        <v>#REF!</v>
      </c>
    </row>
    <row r="32" spans="1:10" hidden="1" x14ac:dyDescent="0.25">
      <c r="A32" t="s">
        <v>655</v>
      </c>
      <c r="B32" t="s">
        <v>412</v>
      </c>
      <c r="C32" t="s">
        <v>413</v>
      </c>
      <c r="D32">
        <v>6.5</v>
      </c>
      <c r="J32" t="e">
        <f>+VLOOKUP(B32,#REF!,1,FALSE)</f>
        <v>#REF!</v>
      </c>
    </row>
    <row r="33" spans="1:10" hidden="1" x14ac:dyDescent="0.25">
      <c r="A33" t="s">
        <v>655</v>
      </c>
      <c r="B33" t="s">
        <v>414</v>
      </c>
      <c r="C33" t="s">
        <v>415</v>
      </c>
      <c r="D33">
        <v>6.5</v>
      </c>
      <c r="J33" t="e">
        <f>+VLOOKUP(B33,#REF!,1,FALSE)</f>
        <v>#REF!</v>
      </c>
    </row>
    <row r="34" spans="1:10" hidden="1" x14ac:dyDescent="0.25">
      <c r="A34" t="s">
        <v>655</v>
      </c>
      <c r="B34" t="s">
        <v>416</v>
      </c>
      <c r="C34" t="s">
        <v>417</v>
      </c>
      <c r="D34">
        <v>6.5</v>
      </c>
      <c r="J34" t="e">
        <f>+VLOOKUP(B34,#REF!,1,FALSE)</f>
        <v>#REF!</v>
      </c>
    </row>
    <row r="35" spans="1:10" hidden="1" x14ac:dyDescent="0.25">
      <c r="A35" t="s">
        <v>655</v>
      </c>
      <c r="B35" t="s">
        <v>418</v>
      </c>
      <c r="C35" t="s">
        <v>283</v>
      </c>
      <c r="D35">
        <v>6.5</v>
      </c>
      <c r="J35" t="e">
        <f>+VLOOKUP(B35,#REF!,1,FALSE)</f>
        <v>#REF!</v>
      </c>
    </row>
    <row r="36" spans="1:10" hidden="1" x14ac:dyDescent="0.25">
      <c r="A36" t="s">
        <v>655</v>
      </c>
      <c r="B36" t="s">
        <v>676</v>
      </c>
      <c r="C36" t="s">
        <v>677</v>
      </c>
      <c r="D36">
        <v>6.5</v>
      </c>
      <c r="J36" t="e">
        <f>+VLOOKUP(B36,#REF!,1,FALSE)</f>
        <v>#REF!</v>
      </c>
    </row>
    <row r="37" spans="1:10" hidden="1" x14ac:dyDescent="0.25">
      <c r="A37" t="s">
        <v>655</v>
      </c>
      <c r="B37" t="s">
        <v>678</v>
      </c>
      <c r="C37" t="s">
        <v>679</v>
      </c>
      <c r="D37">
        <v>6.5</v>
      </c>
      <c r="J37" t="e">
        <f>+VLOOKUP(B37,#REF!,1,FALSE)</f>
        <v>#REF!</v>
      </c>
    </row>
    <row r="38" spans="1:10" hidden="1" x14ac:dyDescent="0.25">
      <c r="A38" t="s">
        <v>655</v>
      </c>
      <c r="B38" t="s">
        <v>680</v>
      </c>
      <c r="C38" t="s">
        <v>681</v>
      </c>
      <c r="D38">
        <v>6.5</v>
      </c>
      <c r="J38" t="e">
        <f>+VLOOKUP(B38,#REF!,1,FALSE)</f>
        <v>#REF!</v>
      </c>
    </row>
    <row r="39" spans="1:10" hidden="1" x14ac:dyDescent="0.25">
      <c r="A39" t="s">
        <v>655</v>
      </c>
      <c r="B39" t="s">
        <v>682</v>
      </c>
      <c r="C39" t="s">
        <v>683</v>
      </c>
      <c r="D39">
        <v>6.5</v>
      </c>
      <c r="J39" t="e">
        <f>+VLOOKUP(B39,#REF!,1,FALSE)</f>
        <v>#REF!</v>
      </c>
    </row>
    <row r="40" spans="1:10" hidden="1" x14ac:dyDescent="0.25">
      <c r="A40" t="s">
        <v>655</v>
      </c>
      <c r="B40" t="s">
        <v>684</v>
      </c>
      <c r="C40" t="s">
        <v>685</v>
      </c>
      <c r="D40">
        <v>6.5</v>
      </c>
      <c r="J40" t="e">
        <f>+VLOOKUP(B40,#REF!,1,FALSE)</f>
        <v>#REF!</v>
      </c>
    </row>
    <row r="41" spans="1:10" hidden="1" x14ac:dyDescent="0.25">
      <c r="A41" t="s">
        <v>655</v>
      </c>
      <c r="B41" t="s">
        <v>686</v>
      </c>
      <c r="C41" t="s">
        <v>687</v>
      </c>
      <c r="D41">
        <v>6.5</v>
      </c>
      <c r="J41" t="e">
        <f>+VLOOKUP(B41,#REF!,1,FALSE)</f>
        <v>#REF!</v>
      </c>
    </row>
    <row r="42" spans="1:10" hidden="1" x14ac:dyDescent="0.25">
      <c r="A42" t="s">
        <v>655</v>
      </c>
      <c r="B42" t="s">
        <v>688</v>
      </c>
      <c r="C42" t="s">
        <v>689</v>
      </c>
      <c r="D42">
        <v>6.5</v>
      </c>
      <c r="J42" t="e">
        <f>+VLOOKUP(B42,#REF!,1,FALSE)</f>
        <v>#REF!</v>
      </c>
    </row>
    <row r="43" spans="1:10" hidden="1" x14ac:dyDescent="0.25">
      <c r="A43" t="s">
        <v>655</v>
      </c>
      <c r="B43" t="s">
        <v>690</v>
      </c>
      <c r="C43" t="s">
        <v>691</v>
      </c>
      <c r="D43">
        <v>6.5</v>
      </c>
      <c r="J43" t="e">
        <f>+VLOOKUP(B43,#REF!,1,FALSE)</f>
        <v>#REF!</v>
      </c>
    </row>
    <row r="44" spans="1:10" hidden="1" x14ac:dyDescent="0.25">
      <c r="A44" t="s">
        <v>655</v>
      </c>
      <c r="B44" t="s">
        <v>692</v>
      </c>
      <c r="C44" t="s">
        <v>693</v>
      </c>
      <c r="D44">
        <v>6.5</v>
      </c>
      <c r="J44" t="e">
        <f>+VLOOKUP(B44,#REF!,1,FALSE)</f>
        <v>#REF!</v>
      </c>
    </row>
    <row r="45" spans="1:10" hidden="1" x14ac:dyDescent="0.25">
      <c r="A45" t="s">
        <v>655</v>
      </c>
      <c r="B45" t="s">
        <v>694</v>
      </c>
      <c r="C45" t="s">
        <v>695</v>
      </c>
      <c r="D45">
        <v>6.5</v>
      </c>
      <c r="J45" t="e">
        <f>+VLOOKUP(B45,#REF!,1,FALSE)</f>
        <v>#REF!</v>
      </c>
    </row>
    <row r="46" spans="1:10" hidden="1" x14ac:dyDescent="0.25">
      <c r="A46" t="s">
        <v>655</v>
      </c>
      <c r="B46" t="s">
        <v>696</v>
      </c>
      <c r="C46" t="s">
        <v>697</v>
      </c>
      <c r="D46">
        <v>6.5</v>
      </c>
      <c r="J46" t="e">
        <f>+VLOOKUP(B46,#REF!,1,FALSE)</f>
        <v>#REF!</v>
      </c>
    </row>
    <row r="47" spans="1:10" hidden="1" x14ac:dyDescent="0.25">
      <c r="A47" t="s">
        <v>655</v>
      </c>
      <c r="B47" t="s">
        <v>698</v>
      </c>
      <c r="C47" t="s">
        <v>699</v>
      </c>
      <c r="D47">
        <v>6.5</v>
      </c>
      <c r="J47" t="e">
        <f>+VLOOKUP(B47,#REF!,1,FALSE)</f>
        <v>#REF!</v>
      </c>
    </row>
    <row r="48" spans="1:10" hidden="1" x14ac:dyDescent="0.25">
      <c r="A48" t="s">
        <v>655</v>
      </c>
      <c r="B48" t="s">
        <v>700</v>
      </c>
      <c r="C48" t="s">
        <v>701</v>
      </c>
      <c r="D48">
        <v>6.5</v>
      </c>
      <c r="J48" t="e">
        <f>+VLOOKUP(B48,#REF!,1,FALSE)</f>
        <v>#REF!</v>
      </c>
    </row>
    <row r="49" spans="1:10" hidden="1" x14ac:dyDescent="0.25">
      <c r="A49" t="s">
        <v>655</v>
      </c>
      <c r="B49" t="s">
        <v>702</v>
      </c>
      <c r="C49" t="s">
        <v>703</v>
      </c>
      <c r="D49">
        <v>6.5</v>
      </c>
      <c r="J49" t="e">
        <f>+VLOOKUP(B49,#REF!,1,FALSE)</f>
        <v>#REF!</v>
      </c>
    </row>
    <row r="50" spans="1:10" hidden="1" x14ac:dyDescent="0.25">
      <c r="A50" t="s">
        <v>655</v>
      </c>
      <c r="B50" t="s">
        <v>704</v>
      </c>
      <c r="C50" t="s">
        <v>705</v>
      </c>
      <c r="D50">
        <v>6.5</v>
      </c>
      <c r="J50" t="e">
        <f>+VLOOKUP(B50,#REF!,1,FALSE)</f>
        <v>#REF!</v>
      </c>
    </row>
    <row r="51" spans="1:10" hidden="1" x14ac:dyDescent="0.25">
      <c r="A51" t="s">
        <v>655</v>
      </c>
      <c r="B51" t="s">
        <v>706</v>
      </c>
      <c r="C51" t="s">
        <v>707</v>
      </c>
      <c r="D51">
        <v>6.5</v>
      </c>
      <c r="J51" t="e">
        <f>+VLOOKUP(B51,#REF!,1,FALSE)</f>
        <v>#REF!</v>
      </c>
    </row>
    <row r="52" spans="1:10" hidden="1" x14ac:dyDescent="0.25">
      <c r="A52" t="s">
        <v>655</v>
      </c>
      <c r="B52" t="s">
        <v>708</v>
      </c>
      <c r="C52" t="s">
        <v>709</v>
      </c>
      <c r="D52">
        <v>6.5</v>
      </c>
      <c r="J52" t="e">
        <f>+VLOOKUP(B52,#REF!,1,FALSE)</f>
        <v>#REF!</v>
      </c>
    </row>
    <row r="53" spans="1:10" hidden="1" x14ac:dyDescent="0.25">
      <c r="A53" t="s">
        <v>655</v>
      </c>
      <c r="B53" t="s">
        <v>710</v>
      </c>
      <c r="C53" t="s">
        <v>711</v>
      </c>
      <c r="D53">
        <v>6.5</v>
      </c>
      <c r="J53" t="e">
        <f>+VLOOKUP(B53,#REF!,1,FALSE)</f>
        <v>#REF!</v>
      </c>
    </row>
    <row r="54" spans="1:10" hidden="1" x14ac:dyDescent="0.25">
      <c r="A54" t="s">
        <v>655</v>
      </c>
      <c r="B54" t="s">
        <v>712</v>
      </c>
      <c r="C54" t="s">
        <v>713</v>
      </c>
      <c r="D54">
        <v>6.5</v>
      </c>
      <c r="J54" t="e">
        <f>+VLOOKUP(B54,#REF!,1,FALSE)</f>
        <v>#REF!</v>
      </c>
    </row>
    <row r="55" spans="1:10" hidden="1" x14ac:dyDescent="0.25">
      <c r="A55" t="s">
        <v>655</v>
      </c>
      <c r="B55" t="s">
        <v>714</v>
      </c>
      <c r="C55" t="s">
        <v>715</v>
      </c>
      <c r="D55">
        <v>6.5</v>
      </c>
      <c r="J55" t="e">
        <f>+VLOOKUP(B55,#REF!,1,FALSE)</f>
        <v>#REF!</v>
      </c>
    </row>
    <row r="56" spans="1:10" hidden="1" x14ac:dyDescent="0.25">
      <c r="A56" t="s">
        <v>655</v>
      </c>
      <c r="B56" t="s">
        <v>716</v>
      </c>
      <c r="C56" t="s">
        <v>717</v>
      </c>
      <c r="D56">
        <v>6.5</v>
      </c>
      <c r="J56" t="e">
        <f>+VLOOKUP(B56,#REF!,1,FALSE)</f>
        <v>#REF!</v>
      </c>
    </row>
    <row r="57" spans="1:10" hidden="1" x14ac:dyDescent="0.25">
      <c r="A57" t="s">
        <v>655</v>
      </c>
      <c r="B57" t="s">
        <v>718</v>
      </c>
      <c r="C57" t="s">
        <v>719</v>
      </c>
      <c r="D57">
        <v>6.5</v>
      </c>
      <c r="J57" t="e">
        <f>+VLOOKUP(B57,#REF!,1,FALSE)</f>
        <v>#REF!</v>
      </c>
    </row>
    <row r="58" spans="1:10" hidden="1" x14ac:dyDescent="0.25">
      <c r="A58" t="s">
        <v>655</v>
      </c>
      <c r="B58" t="s">
        <v>720</v>
      </c>
      <c r="C58" t="s">
        <v>683</v>
      </c>
      <c r="D58">
        <v>6.5</v>
      </c>
      <c r="J58" t="e">
        <f>+VLOOKUP(B58,#REF!,1,FALSE)</f>
        <v>#REF!</v>
      </c>
    </row>
    <row r="59" spans="1:10" hidden="1" x14ac:dyDescent="0.25">
      <c r="A59" t="s">
        <v>655</v>
      </c>
      <c r="B59" t="s">
        <v>721</v>
      </c>
      <c r="C59" t="s">
        <v>685</v>
      </c>
      <c r="D59">
        <v>6.5</v>
      </c>
      <c r="J59" t="e">
        <f>+VLOOKUP(B59,#REF!,1,FALSE)</f>
        <v>#REF!</v>
      </c>
    </row>
    <row r="60" spans="1:10" hidden="1" x14ac:dyDescent="0.25">
      <c r="A60" t="s">
        <v>655</v>
      </c>
      <c r="B60" t="s">
        <v>722</v>
      </c>
      <c r="C60" t="s">
        <v>687</v>
      </c>
      <c r="D60">
        <v>6.5</v>
      </c>
      <c r="J60" t="e">
        <f>+VLOOKUP(B60,#REF!,1,FALSE)</f>
        <v>#REF!</v>
      </c>
    </row>
    <row r="61" spans="1:10" hidden="1" x14ac:dyDescent="0.25">
      <c r="A61" t="s">
        <v>655</v>
      </c>
      <c r="B61" t="s">
        <v>723</v>
      </c>
      <c r="C61" t="s">
        <v>689</v>
      </c>
      <c r="D61">
        <v>6.5</v>
      </c>
      <c r="J61" t="e">
        <f>+VLOOKUP(B61,#REF!,1,FALSE)</f>
        <v>#REF!</v>
      </c>
    </row>
    <row r="62" spans="1:10" hidden="1" x14ac:dyDescent="0.25">
      <c r="A62" t="s">
        <v>655</v>
      </c>
      <c r="B62" t="s">
        <v>724</v>
      </c>
      <c r="C62" t="s">
        <v>691</v>
      </c>
      <c r="D62">
        <v>6.5</v>
      </c>
      <c r="J62" t="e">
        <f>+VLOOKUP(B62,#REF!,1,FALSE)</f>
        <v>#REF!</v>
      </c>
    </row>
    <row r="63" spans="1:10" hidden="1" x14ac:dyDescent="0.25">
      <c r="A63" t="s">
        <v>655</v>
      </c>
      <c r="B63" t="s">
        <v>725</v>
      </c>
      <c r="C63" t="s">
        <v>726</v>
      </c>
      <c r="D63">
        <v>6.5</v>
      </c>
      <c r="J63" t="e">
        <f>+VLOOKUP(B63,#REF!,1,FALSE)</f>
        <v>#REF!</v>
      </c>
    </row>
    <row r="64" spans="1:10" hidden="1" x14ac:dyDescent="0.25">
      <c r="A64" t="s">
        <v>655</v>
      </c>
      <c r="B64" t="s">
        <v>727</v>
      </c>
      <c r="C64" t="s">
        <v>728</v>
      </c>
      <c r="D64">
        <v>6.5</v>
      </c>
      <c r="J64" t="e">
        <f>+VLOOKUP(B64,#REF!,1,FALSE)</f>
        <v>#REF!</v>
      </c>
    </row>
    <row r="65" spans="1:10" hidden="1" x14ac:dyDescent="0.25">
      <c r="A65" t="s">
        <v>655</v>
      </c>
      <c r="B65" t="s">
        <v>729</v>
      </c>
      <c r="C65" t="s">
        <v>730</v>
      </c>
      <c r="D65">
        <v>6.5</v>
      </c>
      <c r="J65" t="e">
        <f>+VLOOKUP(B65,#REF!,1,FALSE)</f>
        <v>#REF!</v>
      </c>
    </row>
    <row r="66" spans="1:10" hidden="1" x14ac:dyDescent="0.25">
      <c r="A66" t="s">
        <v>655</v>
      </c>
      <c r="B66" t="s">
        <v>731</v>
      </c>
      <c r="C66" t="s">
        <v>732</v>
      </c>
      <c r="D66">
        <v>6.5</v>
      </c>
      <c r="J66" t="e">
        <f>+VLOOKUP(B66,#REF!,1,FALSE)</f>
        <v>#REF!</v>
      </c>
    </row>
    <row r="67" spans="1:10" hidden="1" x14ac:dyDescent="0.25">
      <c r="A67" t="s">
        <v>655</v>
      </c>
      <c r="B67" t="s">
        <v>733</v>
      </c>
      <c r="C67" t="s">
        <v>734</v>
      </c>
      <c r="D67">
        <v>6.5</v>
      </c>
      <c r="J67" t="e">
        <f>+VLOOKUP(B67,#REF!,1,FALSE)</f>
        <v>#REF!</v>
      </c>
    </row>
    <row r="68" spans="1:10" hidden="1" x14ac:dyDescent="0.25">
      <c r="A68" t="s">
        <v>655</v>
      </c>
      <c r="B68" t="s">
        <v>735</v>
      </c>
      <c r="C68" t="s">
        <v>736</v>
      </c>
      <c r="D68">
        <v>6.5</v>
      </c>
      <c r="J68" t="e">
        <f>+VLOOKUP(B68,#REF!,1,FALSE)</f>
        <v>#REF!</v>
      </c>
    </row>
    <row r="69" spans="1:10" hidden="1" x14ac:dyDescent="0.25">
      <c r="A69" t="s">
        <v>655</v>
      </c>
      <c r="B69" t="s">
        <v>737</v>
      </c>
      <c r="C69" t="s">
        <v>738</v>
      </c>
      <c r="D69">
        <v>6.5</v>
      </c>
      <c r="J69" t="e">
        <f>+VLOOKUP(B69,#REF!,1,FALSE)</f>
        <v>#REF!</v>
      </c>
    </row>
    <row r="70" spans="1:10" hidden="1" x14ac:dyDescent="0.25">
      <c r="A70" t="s">
        <v>655</v>
      </c>
      <c r="B70" t="s">
        <v>739</v>
      </c>
      <c r="C70" t="s">
        <v>740</v>
      </c>
      <c r="D70">
        <v>6.5</v>
      </c>
      <c r="J70" t="e">
        <f>+VLOOKUP(B70,#REF!,1,FALSE)</f>
        <v>#REF!</v>
      </c>
    </row>
    <row r="71" spans="1:10" hidden="1" x14ac:dyDescent="0.25">
      <c r="A71" t="s">
        <v>655</v>
      </c>
      <c r="B71" t="s">
        <v>741</v>
      </c>
      <c r="C71" t="s">
        <v>742</v>
      </c>
      <c r="D71">
        <v>6.5</v>
      </c>
      <c r="J71" t="e">
        <f>+VLOOKUP(B71,#REF!,1,FALSE)</f>
        <v>#REF!</v>
      </c>
    </row>
    <row r="72" spans="1:10" hidden="1" x14ac:dyDescent="0.25">
      <c r="A72" t="s">
        <v>655</v>
      </c>
      <c r="B72" t="s">
        <v>743</v>
      </c>
      <c r="C72" t="s">
        <v>717</v>
      </c>
      <c r="D72">
        <v>6.5</v>
      </c>
      <c r="J72" t="e">
        <f>+VLOOKUP(B72,#REF!,1,FALSE)</f>
        <v>#REF!</v>
      </c>
    </row>
    <row r="73" spans="1:10" hidden="1" x14ac:dyDescent="0.25">
      <c r="A73" t="s">
        <v>655</v>
      </c>
      <c r="B73" t="s">
        <v>744</v>
      </c>
      <c r="C73" t="s">
        <v>719</v>
      </c>
      <c r="D73">
        <v>6.5</v>
      </c>
      <c r="J73" t="e">
        <f>+VLOOKUP(B73,#REF!,1,FALSE)</f>
        <v>#REF!</v>
      </c>
    </row>
    <row r="74" spans="1:10" hidden="1" x14ac:dyDescent="0.25">
      <c r="A74" t="s">
        <v>655</v>
      </c>
      <c r="B74" t="s">
        <v>745</v>
      </c>
      <c r="C74" t="s">
        <v>695</v>
      </c>
      <c r="D74">
        <v>6.5</v>
      </c>
      <c r="J74" t="e">
        <f>+VLOOKUP(B74,#REF!,1,FALSE)</f>
        <v>#REF!</v>
      </c>
    </row>
    <row r="75" spans="1:10" hidden="1" x14ac:dyDescent="0.25">
      <c r="A75" t="s">
        <v>655</v>
      </c>
      <c r="B75" t="s">
        <v>746</v>
      </c>
      <c r="C75" t="s">
        <v>693</v>
      </c>
      <c r="D75">
        <v>6.5</v>
      </c>
      <c r="J75" t="e">
        <f>+VLOOKUP(B75,#REF!,1,FALSE)</f>
        <v>#REF!</v>
      </c>
    </row>
    <row r="76" spans="1:10" hidden="1" x14ac:dyDescent="0.25">
      <c r="A76" t="s">
        <v>655</v>
      </c>
      <c r="B76" t="s">
        <v>747</v>
      </c>
      <c r="C76" t="s">
        <v>748</v>
      </c>
      <c r="D76">
        <v>6.5</v>
      </c>
      <c r="J76" t="e">
        <f>+VLOOKUP(B76,#REF!,1,FALSE)</f>
        <v>#REF!</v>
      </c>
    </row>
    <row r="77" spans="1:10" hidden="1" x14ac:dyDescent="0.25">
      <c r="A77" t="s">
        <v>655</v>
      </c>
      <c r="B77" t="s">
        <v>749</v>
      </c>
      <c r="C77" t="s">
        <v>750</v>
      </c>
      <c r="D77">
        <v>6.5</v>
      </c>
      <c r="J77" t="e">
        <f>+VLOOKUP(B77,#REF!,1,FALSE)</f>
        <v>#REF!</v>
      </c>
    </row>
    <row r="78" spans="1:10" hidden="1" x14ac:dyDescent="0.25">
      <c r="A78" t="s">
        <v>655</v>
      </c>
      <c r="B78" t="s">
        <v>751</v>
      </c>
      <c r="C78" t="s">
        <v>752</v>
      </c>
      <c r="D78">
        <v>6.5</v>
      </c>
      <c r="J78" t="e">
        <f>+VLOOKUP(B78,#REF!,1,FALSE)</f>
        <v>#REF!</v>
      </c>
    </row>
    <row r="79" spans="1:10" hidden="1" x14ac:dyDescent="0.25">
      <c r="A79" t="s">
        <v>655</v>
      </c>
      <c r="B79" t="s">
        <v>753</v>
      </c>
      <c r="C79" t="s">
        <v>754</v>
      </c>
      <c r="D79">
        <v>6.5</v>
      </c>
      <c r="J79" t="e">
        <f>+VLOOKUP(B79,#REF!,1,FALSE)</f>
        <v>#REF!</v>
      </c>
    </row>
    <row r="80" spans="1:10" hidden="1" x14ac:dyDescent="0.25">
      <c r="A80" t="s">
        <v>655</v>
      </c>
      <c r="B80" t="s">
        <v>755</v>
      </c>
      <c r="C80" t="s">
        <v>756</v>
      </c>
      <c r="D80">
        <v>6.5</v>
      </c>
      <c r="J80" t="e">
        <f>+VLOOKUP(B80,#REF!,1,FALSE)</f>
        <v>#REF!</v>
      </c>
    </row>
    <row r="81" spans="1:10" hidden="1" x14ac:dyDescent="0.25">
      <c r="A81" t="s">
        <v>655</v>
      </c>
      <c r="B81" t="s">
        <v>757</v>
      </c>
      <c r="C81" t="s">
        <v>758</v>
      </c>
      <c r="D81">
        <v>6.5</v>
      </c>
      <c r="J81" t="e">
        <f>+VLOOKUP(B81,#REF!,1,FALSE)</f>
        <v>#REF!</v>
      </c>
    </row>
    <row r="82" spans="1:10" hidden="1" x14ac:dyDescent="0.25">
      <c r="A82" t="s">
        <v>655</v>
      </c>
      <c r="B82" t="s">
        <v>759</v>
      </c>
      <c r="C82" t="s">
        <v>760</v>
      </c>
      <c r="D82">
        <v>6.5</v>
      </c>
      <c r="J82" t="e">
        <f>+VLOOKUP(B82,#REF!,1,FALSE)</f>
        <v>#REF!</v>
      </c>
    </row>
    <row r="83" spans="1:10" hidden="1" x14ac:dyDescent="0.25">
      <c r="A83" t="s">
        <v>655</v>
      </c>
      <c r="B83" t="s">
        <v>761</v>
      </c>
      <c r="C83" t="s">
        <v>740</v>
      </c>
      <c r="D83">
        <v>6.5</v>
      </c>
      <c r="J83" t="e">
        <f>+VLOOKUP(B83,#REF!,1,FALSE)</f>
        <v>#REF!</v>
      </c>
    </row>
    <row r="84" spans="1:10" hidden="1" x14ac:dyDescent="0.25">
      <c r="A84" t="s">
        <v>655</v>
      </c>
      <c r="B84" t="s">
        <v>762</v>
      </c>
      <c r="C84" t="s">
        <v>742</v>
      </c>
      <c r="D84">
        <v>6.5</v>
      </c>
      <c r="J84" t="e">
        <f>+VLOOKUP(B84,#REF!,1,FALSE)</f>
        <v>#REF!</v>
      </c>
    </row>
    <row r="85" spans="1:10" hidden="1" x14ac:dyDescent="0.25">
      <c r="A85" t="s">
        <v>655</v>
      </c>
      <c r="B85" t="s">
        <v>763</v>
      </c>
      <c r="C85" t="s">
        <v>764</v>
      </c>
      <c r="D85">
        <v>6.5</v>
      </c>
      <c r="J85" t="e">
        <f>+VLOOKUP(B85,#REF!,1,FALSE)</f>
        <v>#REF!</v>
      </c>
    </row>
    <row r="86" spans="1:10" hidden="1" x14ac:dyDescent="0.25">
      <c r="A86" t="s">
        <v>655</v>
      </c>
      <c r="B86" t="s">
        <v>765</v>
      </c>
      <c r="C86" t="s">
        <v>766</v>
      </c>
      <c r="D86">
        <v>1</v>
      </c>
      <c r="J86" t="e">
        <f>+VLOOKUP(B86,#REF!,1,FALSE)</f>
        <v>#REF!</v>
      </c>
    </row>
    <row r="87" spans="1:10" hidden="1" x14ac:dyDescent="0.25">
      <c r="A87" t="s">
        <v>655</v>
      </c>
      <c r="B87" t="s">
        <v>767</v>
      </c>
      <c r="C87" t="s">
        <v>768</v>
      </c>
      <c r="D87">
        <v>6.5</v>
      </c>
      <c r="J87" t="e">
        <f>+VLOOKUP(B87,#REF!,1,FALSE)</f>
        <v>#REF!</v>
      </c>
    </row>
    <row r="88" spans="1:10" hidden="1" x14ac:dyDescent="0.25">
      <c r="A88" t="s">
        <v>655</v>
      </c>
      <c r="B88" t="s">
        <v>769</v>
      </c>
      <c r="C88" t="s">
        <v>764</v>
      </c>
      <c r="D88">
        <v>6.5</v>
      </c>
      <c r="J88" t="e">
        <f>+VLOOKUP(B88,#REF!,1,FALSE)</f>
        <v>#REF!</v>
      </c>
    </row>
    <row r="89" spans="1:10" hidden="1" x14ac:dyDescent="0.25">
      <c r="A89" t="s">
        <v>655</v>
      </c>
      <c r="B89" t="s">
        <v>770</v>
      </c>
      <c r="C89" t="s">
        <v>771</v>
      </c>
      <c r="D89">
        <v>1</v>
      </c>
      <c r="J89" t="e">
        <f>+VLOOKUP(B89,#REF!,1,FALSE)</f>
        <v>#REF!</v>
      </c>
    </row>
    <row r="90" spans="1:10" hidden="1" x14ac:dyDescent="0.25">
      <c r="A90" t="s">
        <v>655</v>
      </c>
      <c r="B90" t="s">
        <v>772</v>
      </c>
      <c r="C90" t="s">
        <v>773</v>
      </c>
      <c r="D90">
        <v>6.5</v>
      </c>
      <c r="J90" t="e">
        <f>+VLOOKUP(B90,#REF!,1,FALSE)</f>
        <v>#REF!</v>
      </c>
    </row>
    <row r="91" spans="1:10" hidden="1" x14ac:dyDescent="0.25">
      <c r="A91" t="s">
        <v>655</v>
      </c>
      <c r="B91" t="s">
        <v>774</v>
      </c>
      <c r="C91" t="s">
        <v>775</v>
      </c>
      <c r="D91">
        <v>6.5</v>
      </c>
      <c r="J91" t="e">
        <f>+VLOOKUP(B91,#REF!,1,FALSE)</f>
        <v>#REF!</v>
      </c>
    </row>
    <row r="92" spans="1:10" hidden="1" x14ac:dyDescent="0.25">
      <c r="A92" t="s">
        <v>655</v>
      </c>
      <c r="B92" t="s">
        <v>776</v>
      </c>
      <c r="C92" t="s">
        <v>777</v>
      </c>
      <c r="D92">
        <v>6.5</v>
      </c>
      <c r="J92" t="e">
        <f>+VLOOKUP(B92,#REF!,1,FALSE)</f>
        <v>#REF!</v>
      </c>
    </row>
    <row r="93" spans="1:10" hidden="1" x14ac:dyDescent="0.25">
      <c r="A93" t="s">
        <v>655</v>
      </c>
      <c r="B93" t="s">
        <v>778</v>
      </c>
      <c r="C93" t="s">
        <v>779</v>
      </c>
      <c r="D93">
        <v>6.5</v>
      </c>
      <c r="J93" t="e">
        <f>+VLOOKUP(B93,#REF!,1,FALSE)</f>
        <v>#REF!</v>
      </c>
    </row>
    <row r="94" spans="1:10" hidden="1" x14ac:dyDescent="0.25">
      <c r="A94" t="s">
        <v>655</v>
      </c>
      <c r="B94" t="s">
        <v>780</v>
      </c>
      <c r="C94" t="s">
        <v>781</v>
      </c>
      <c r="D94">
        <v>6.5</v>
      </c>
      <c r="J94" t="e">
        <f>+VLOOKUP(B94,#REF!,1,FALSE)</f>
        <v>#REF!</v>
      </c>
    </row>
    <row r="95" spans="1:10" hidden="1" x14ac:dyDescent="0.25">
      <c r="A95" t="s">
        <v>655</v>
      </c>
      <c r="B95" t="s">
        <v>782</v>
      </c>
      <c r="C95" t="s">
        <v>783</v>
      </c>
      <c r="D95">
        <v>6.5</v>
      </c>
      <c r="J95" t="e">
        <f>+VLOOKUP(B95,#REF!,1,FALSE)</f>
        <v>#REF!</v>
      </c>
    </row>
    <row r="96" spans="1:10" hidden="1" x14ac:dyDescent="0.25">
      <c r="A96" t="s">
        <v>655</v>
      </c>
      <c r="B96" t="s">
        <v>784</v>
      </c>
      <c r="C96" t="s">
        <v>785</v>
      </c>
      <c r="D96">
        <v>6.5</v>
      </c>
      <c r="J96" t="e">
        <f>+VLOOKUP(B96,#REF!,1,FALSE)</f>
        <v>#REF!</v>
      </c>
    </row>
    <row r="97" spans="1:10" hidden="1" x14ac:dyDescent="0.25">
      <c r="A97" t="s">
        <v>655</v>
      </c>
      <c r="B97" t="s">
        <v>786</v>
      </c>
      <c r="C97" t="s">
        <v>787</v>
      </c>
      <c r="D97">
        <v>6.5</v>
      </c>
      <c r="J97" t="e">
        <f>+VLOOKUP(B97,#REF!,1,FALSE)</f>
        <v>#REF!</v>
      </c>
    </row>
    <row r="98" spans="1:10" hidden="1" x14ac:dyDescent="0.25">
      <c r="A98" t="s">
        <v>655</v>
      </c>
      <c r="B98" t="s">
        <v>788</v>
      </c>
      <c r="C98" t="s">
        <v>789</v>
      </c>
      <c r="D98">
        <v>5.8</v>
      </c>
      <c r="J98" t="e">
        <f>+VLOOKUP(B98,#REF!,1,FALSE)</f>
        <v>#REF!</v>
      </c>
    </row>
    <row r="99" spans="1:10" hidden="1" x14ac:dyDescent="0.25">
      <c r="A99" t="s">
        <v>655</v>
      </c>
      <c r="B99" t="s">
        <v>790</v>
      </c>
      <c r="C99" t="s">
        <v>791</v>
      </c>
      <c r="D99">
        <v>5.8</v>
      </c>
      <c r="J99" t="e">
        <f>+VLOOKUP(B99,#REF!,1,FALSE)</f>
        <v>#REF!</v>
      </c>
    </row>
    <row r="100" spans="1:10" hidden="1" x14ac:dyDescent="0.25">
      <c r="A100" t="s">
        <v>655</v>
      </c>
      <c r="B100" t="s">
        <v>792</v>
      </c>
      <c r="C100" t="s">
        <v>793</v>
      </c>
      <c r="D100">
        <v>5.8</v>
      </c>
      <c r="J100" t="e">
        <f>+VLOOKUP(B100,#REF!,1,FALSE)</f>
        <v>#REF!</v>
      </c>
    </row>
    <row r="101" spans="1:10" hidden="1" x14ac:dyDescent="0.25">
      <c r="A101" t="s">
        <v>655</v>
      </c>
      <c r="B101" t="s">
        <v>794</v>
      </c>
      <c r="C101" t="s">
        <v>795</v>
      </c>
      <c r="D101">
        <v>5.8</v>
      </c>
      <c r="J101" t="e">
        <f>+VLOOKUP(B101,#REF!,1,FALSE)</f>
        <v>#REF!</v>
      </c>
    </row>
    <row r="102" spans="1:10" hidden="1" x14ac:dyDescent="0.25">
      <c r="A102" t="s">
        <v>655</v>
      </c>
      <c r="B102" t="s">
        <v>796</v>
      </c>
      <c r="C102" t="s">
        <v>797</v>
      </c>
      <c r="D102">
        <v>5.8</v>
      </c>
      <c r="J102" t="e">
        <f>+VLOOKUP(B102,#REF!,1,FALSE)</f>
        <v>#REF!</v>
      </c>
    </row>
    <row r="103" spans="1:10" hidden="1" x14ac:dyDescent="0.25">
      <c r="A103" t="s">
        <v>655</v>
      </c>
      <c r="B103" t="s">
        <v>798</v>
      </c>
      <c r="C103" t="s">
        <v>799</v>
      </c>
      <c r="D103">
        <v>5.8</v>
      </c>
      <c r="J103" t="e">
        <f>+VLOOKUP(B103,#REF!,1,FALSE)</f>
        <v>#REF!</v>
      </c>
    </row>
    <row r="104" spans="1:10" hidden="1" x14ac:dyDescent="0.25">
      <c r="A104" t="s">
        <v>655</v>
      </c>
      <c r="B104" t="s">
        <v>800</v>
      </c>
      <c r="C104" t="s">
        <v>801</v>
      </c>
      <c r="D104">
        <v>5.8</v>
      </c>
      <c r="J104" t="e">
        <f>+VLOOKUP(B104,#REF!,1,FALSE)</f>
        <v>#REF!</v>
      </c>
    </row>
    <row r="105" spans="1:10" hidden="1" x14ac:dyDescent="0.25">
      <c r="A105" t="s">
        <v>655</v>
      </c>
      <c r="B105" t="s">
        <v>802</v>
      </c>
      <c r="C105" t="s">
        <v>803</v>
      </c>
      <c r="D105">
        <v>5.8</v>
      </c>
      <c r="J105" t="e">
        <f>+VLOOKUP(B105,#REF!,1,FALSE)</f>
        <v>#REF!</v>
      </c>
    </row>
    <row r="106" spans="1:10" hidden="1" x14ac:dyDescent="0.25">
      <c r="A106" t="s">
        <v>655</v>
      </c>
      <c r="B106">
        <v>672</v>
      </c>
      <c r="C106" t="s">
        <v>804</v>
      </c>
      <c r="D106">
        <v>1</v>
      </c>
      <c r="J106" t="e">
        <f>+VLOOKUP(B106,#REF!,1,FALSE)</f>
        <v>#REF!</v>
      </c>
    </row>
    <row r="107" spans="1:10" hidden="1" x14ac:dyDescent="0.25">
      <c r="A107" t="s">
        <v>655</v>
      </c>
      <c r="B107" t="s">
        <v>805</v>
      </c>
      <c r="C107" t="s">
        <v>806</v>
      </c>
      <c r="D107">
        <v>6.5</v>
      </c>
      <c r="J107" t="e">
        <f>+VLOOKUP(B107,#REF!,1,FALSE)</f>
        <v>#REF!</v>
      </c>
    </row>
    <row r="108" spans="1:10" hidden="1" x14ac:dyDescent="0.25">
      <c r="A108" t="s">
        <v>655</v>
      </c>
      <c r="B108" t="s">
        <v>807</v>
      </c>
      <c r="C108" t="s">
        <v>808</v>
      </c>
      <c r="D108">
        <v>6.5</v>
      </c>
      <c r="J108" t="e">
        <f>+VLOOKUP(B108,#REF!,1,FALSE)</f>
        <v>#REF!</v>
      </c>
    </row>
    <row r="109" spans="1:10" hidden="1" x14ac:dyDescent="0.25">
      <c r="A109" t="s">
        <v>655</v>
      </c>
      <c r="B109" t="s">
        <v>809</v>
      </c>
      <c r="C109" t="s">
        <v>810</v>
      </c>
      <c r="D109">
        <v>6.5</v>
      </c>
      <c r="J109" t="e">
        <f>+VLOOKUP(B109,#REF!,1,FALSE)</f>
        <v>#REF!</v>
      </c>
    </row>
    <row r="110" spans="1:10" hidden="1" x14ac:dyDescent="0.25">
      <c r="A110" t="s">
        <v>655</v>
      </c>
      <c r="B110" t="s">
        <v>811</v>
      </c>
      <c r="C110" t="s">
        <v>812</v>
      </c>
      <c r="D110">
        <v>6.5</v>
      </c>
      <c r="J110" t="e">
        <f>+VLOOKUP(B110,#REF!,1,FALSE)</f>
        <v>#REF!</v>
      </c>
    </row>
    <row r="111" spans="1:10" hidden="1" x14ac:dyDescent="0.25">
      <c r="A111" t="s">
        <v>655</v>
      </c>
      <c r="B111" t="s">
        <v>813</v>
      </c>
      <c r="C111" t="s">
        <v>814</v>
      </c>
      <c r="D111">
        <v>6.5</v>
      </c>
      <c r="J111" t="e">
        <f>+VLOOKUP(B111,#REF!,1,FALSE)</f>
        <v>#REF!</v>
      </c>
    </row>
    <row r="112" spans="1:10" hidden="1" x14ac:dyDescent="0.25">
      <c r="A112" t="s">
        <v>655</v>
      </c>
      <c r="B112" t="s">
        <v>815</v>
      </c>
      <c r="C112" t="s">
        <v>816</v>
      </c>
      <c r="D112">
        <v>6.5</v>
      </c>
      <c r="J112" t="e">
        <f>+VLOOKUP(B112,#REF!,1,FALSE)</f>
        <v>#REF!</v>
      </c>
    </row>
    <row r="113" spans="1:10" hidden="1" x14ac:dyDescent="0.25">
      <c r="A113" t="s">
        <v>655</v>
      </c>
      <c r="B113" t="s">
        <v>817</v>
      </c>
      <c r="C113" t="s">
        <v>818</v>
      </c>
      <c r="D113">
        <v>6.5</v>
      </c>
      <c r="J113" t="e">
        <f>+VLOOKUP(B113,#REF!,1,FALSE)</f>
        <v>#REF!</v>
      </c>
    </row>
    <row r="114" spans="1:10" hidden="1" x14ac:dyDescent="0.25">
      <c r="A114" t="s">
        <v>655</v>
      </c>
      <c r="B114" t="s">
        <v>819</v>
      </c>
      <c r="C114" t="s">
        <v>820</v>
      </c>
      <c r="D114">
        <v>6.5</v>
      </c>
      <c r="J114" t="e">
        <f>+VLOOKUP(B114,#REF!,1,FALSE)</f>
        <v>#REF!</v>
      </c>
    </row>
    <row r="115" spans="1:10" hidden="1" x14ac:dyDescent="0.25">
      <c r="A115" t="s">
        <v>655</v>
      </c>
      <c r="B115" t="s">
        <v>821</v>
      </c>
      <c r="C115" t="s">
        <v>822</v>
      </c>
      <c r="D115">
        <v>6.5</v>
      </c>
      <c r="J115" t="e">
        <f>+VLOOKUP(B115,#REF!,1,FALSE)</f>
        <v>#REF!</v>
      </c>
    </row>
    <row r="116" spans="1:10" hidden="1" x14ac:dyDescent="0.25">
      <c r="A116" t="s">
        <v>655</v>
      </c>
      <c r="B116" t="s">
        <v>823</v>
      </c>
      <c r="C116" t="s">
        <v>824</v>
      </c>
      <c r="D116">
        <v>6.5</v>
      </c>
      <c r="J116" t="e">
        <f>+VLOOKUP(B116,#REF!,1,FALSE)</f>
        <v>#REF!</v>
      </c>
    </row>
    <row r="117" spans="1:10" hidden="1" x14ac:dyDescent="0.25">
      <c r="A117" t="s">
        <v>655</v>
      </c>
      <c r="B117" t="s">
        <v>825</v>
      </c>
      <c r="C117" t="s">
        <v>826</v>
      </c>
      <c r="D117">
        <v>6.5</v>
      </c>
      <c r="J117" t="e">
        <f>+VLOOKUP(B117,#REF!,1,FALSE)</f>
        <v>#REF!</v>
      </c>
    </row>
    <row r="118" spans="1:10" hidden="1" x14ac:dyDescent="0.25">
      <c r="A118" t="s">
        <v>655</v>
      </c>
      <c r="B118" t="s">
        <v>827</v>
      </c>
      <c r="C118" t="s">
        <v>828</v>
      </c>
      <c r="D118">
        <v>6.5</v>
      </c>
      <c r="J118" t="e">
        <f>+VLOOKUP(B118,#REF!,1,FALSE)</f>
        <v>#REF!</v>
      </c>
    </row>
    <row r="119" spans="1:10" hidden="1" x14ac:dyDescent="0.25">
      <c r="A119" t="s">
        <v>655</v>
      </c>
      <c r="B119" t="s">
        <v>829</v>
      </c>
      <c r="C119" t="s">
        <v>830</v>
      </c>
      <c r="D119">
        <v>6.5</v>
      </c>
      <c r="J119" t="e">
        <f>+VLOOKUP(B119,#REF!,1,FALSE)</f>
        <v>#REF!</v>
      </c>
    </row>
    <row r="120" spans="1:10" hidden="1" x14ac:dyDescent="0.25">
      <c r="A120" t="s">
        <v>655</v>
      </c>
      <c r="B120" t="s">
        <v>831</v>
      </c>
      <c r="C120" t="s">
        <v>832</v>
      </c>
      <c r="D120">
        <v>6.5</v>
      </c>
      <c r="J120" t="e">
        <f>+VLOOKUP(B120,#REF!,1,FALSE)</f>
        <v>#REF!</v>
      </c>
    </row>
    <row r="121" spans="1:10" hidden="1" x14ac:dyDescent="0.25">
      <c r="A121" t="s">
        <v>655</v>
      </c>
      <c r="B121" t="s">
        <v>833</v>
      </c>
      <c r="C121" t="s">
        <v>834</v>
      </c>
      <c r="D121">
        <v>6.5</v>
      </c>
      <c r="J121" t="e">
        <f>+VLOOKUP(B121,#REF!,1,FALSE)</f>
        <v>#REF!</v>
      </c>
    </row>
    <row r="122" spans="1:10" hidden="1" x14ac:dyDescent="0.25">
      <c r="A122" t="s">
        <v>655</v>
      </c>
      <c r="B122" t="s">
        <v>835</v>
      </c>
      <c r="C122" t="s">
        <v>836</v>
      </c>
      <c r="D122">
        <v>6.5</v>
      </c>
      <c r="J122" t="e">
        <f>+VLOOKUP(B122,#REF!,1,FALSE)</f>
        <v>#REF!</v>
      </c>
    </row>
    <row r="123" spans="1:10" hidden="1" x14ac:dyDescent="0.25">
      <c r="A123" t="s">
        <v>655</v>
      </c>
      <c r="B123" t="s">
        <v>837</v>
      </c>
      <c r="C123" t="s">
        <v>838</v>
      </c>
      <c r="D123">
        <v>6.5</v>
      </c>
      <c r="J123" t="e">
        <f>+VLOOKUP(B123,#REF!,1,FALSE)</f>
        <v>#REF!</v>
      </c>
    </row>
    <row r="124" spans="1:10" hidden="1" x14ac:dyDescent="0.25">
      <c r="A124" t="s">
        <v>655</v>
      </c>
      <c r="B124" t="s">
        <v>839</v>
      </c>
      <c r="C124" t="s">
        <v>840</v>
      </c>
      <c r="D124">
        <v>6.5</v>
      </c>
      <c r="J124" t="e">
        <f>+VLOOKUP(B124,#REF!,1,FALSE)</f>
        <v>#REF!</v>
      </c>
    </row>
    <row r="125" spans="1:10" hidden="1" x14ac:dyDescent="0.25">
      <c r="A125" t="s">
        <v>655</v>
      </c>
      <c r="B125" t="s">
        <v>841</v>
      </c>
      <c r="C125" t="s">
        <v>842</v>
      </c>
      <c r="D125">
        <v>1995</v>
      </c>
      <c r="J125" t="e">
        <f>+VLOOKUP(B125,#REF!,1,FALSE)</f>
        <v>#REF!</v>
      </c>
    </row>
    <row r="126" spans="1:10" hidden="1" x14ac:dyDescent="0.25">
      <c r="A126" t="s">
        <v>655</v>
      </c>
      <c r="B126" t="s">
        <v>843</v>
      </c>
      <c r="C126" t="s">
        <v>844</v>
      </c>
      <c r="D126">
        <v>6</v>
      </c>
      <c r="J126" t="e">
        <f>+VLOOKUP(B126,#REF!,1,FALSE)</f>
        <v>#REF!</v>
      </c>
    </row>
    <row r="127" spans="1:10" hidden="1" x14ac:dyDescent="0.25">
      <c r="A127" t="s">
        <v>655</v>
      </c>
      <c r="B127" t="s">
        <v>845</v>
      </c>
      <c r="C127" t="s">
        <v>846</v>
      </c>
      <c r="D127">
        <v>4.5999999999999996</v>
      </c>
      <c r="J127" t="e">
        <f>+VLOOKUP(B127,#REF!,1,FALSE)</f>
        <v>#REF!</v>
      </c>
    </row>
    <row r="128" spans="1:10" hidden="1" x14ac:dyDescent="0.25">
      <c r="A128" t="s">
        <v>655</v>
      </c>
      <c r="B128" t="s">
        <v>847</v>
      </c>
      <c r="C128" t="s">
        <v>848</v>
      </c>
      <c r="D128">
        <v>6.5</v>
      </c>
      <c r="J128" t="e">
        <f>+VLOOKUP(B128,#REF!,1,FALSE)</f>
        <v>#REF!</v>
      </c>
    </row>
    <row r="129" spans="1:10" hidden="1" x14ac:dyDescent="0.25">
      <c r="A129" t="s">
        <v>655</v>
      </c>
      <c r="B129" t="s">
        <v>849</v>
      </c>
      <c r="C129" t="s">
        <v>850</v>
      </c>
      <c r="D129">
        <v>6.5</v>
      </c>
      <c r="J129" t="e">
        <f>+VLOOKUP(B129,#REF!,1,FALSE)</f>
        <v>#REF!</v>
      </c>
    </row>
    <row r="130" spans="1:10" hidden="1" x14ac:dyDescent="0.25">
      <c r="A130" t="s">
        <v>655</v>
      </c>
      <c r="B130" t="s">
        <v>851</v>
      </c>
      <c r="C130" t="s">
        <v>852</v>
      </c>
      <c r="D130">
        <v>3.2</v>
      </c>
      <c r="J130" t="e">
        <f>+VLOOKUP(B130,#REF!,1,FALSE)</f>
        <v>#REF!</v>
      </c>
    </row>
    <row r="131" spans="1:10" hidden="1" x14ac:dyDescent="0.25">
      <c r="A131" t="s">
        <v>655</v>
      </c>
      <c r="B131" t="s">
        <v>853</v>
      </c>
      <c r="C131" t="s">
        <v>854</v>
      </c>
      <c r="D131">
        <v>6.5</v>
      </c>
      <c r="J131" t="e">
        <f>+VLOOKUP(B131,#REF!,1,FALSE)</f>
        <v>#REF!</v>
      </c>
    </row>
    <row r="132" spans="1:10" hidden="1" x14ac:dyDescent="0.25">
      <c r="A132" t="s">
        <v>655</v>
      </c>
      <c r="B132" t="s">
        <v>855</v>
      </c>
      <c r="C132" t="s">
        <v>856</v>
      </c>
      <c r="D132">
        <v>6.5</v>
      </c>
      <c r="J132" t="e">
        <f>+VLOOKUP(B132,#REF!,1,FALSE)</f>
        <v>#REF!</v>
      </c>
    </row>
    <row r="133" spans="1:10" hidden="1" x14ac:dyDescent="0.25">
      <c r="A133" t="s">
        <v>655</v>
      </c>
      <c r="B133" t="s">
        <v>857</v>
      </c>
      <c r="C133" t="s">
        <v>858</v>
      </c>
      <c r="D133">
        <v>6.5</v>
      </c>
      <c r="J133" t="e">
        <f>+VLOOKUP(B133,#REF!,1,FALSE)</f>
        <v>#REF!</v>
      </c>
    </row>
    <row r="134" spans="1:10" hidden="1" x14ac:dyDescent="0.25">
      <c r="A134" t="s">
        <v>655</v>
      </c>
      <c r="B134" t="s">
        <v>859</v>
      </c>
      <c r="C134" t="s">
        <v>860</v>
      </c>
      <c r="D134">
        <v>6.5</v>
      </c>
      <c r="J134" t="e">
        <f>+VLOOKUP(B134,#REF!,1,FALSE)</f>
        <v>#REF!</v>
      </c>
    </row>
    <row r="135" spans="1:10" hidden="1" x14ac:dyDescent="0.25">
      <c r="A135" t="s">
        <v>655</v>
      </c>
      <c r="B135" t="s">
        <v>861</v>
      </c>
      <c r="C135" t="s">
        <v>862</v>
      </c>
      <c r="D135">
        <v>6.5</v>
      </c>
      <c r="J135" t="e">
        <f>+VLOOKUP(B135,#REF!,1,FALSE)</f>
        <v>#REF!</v>
      </c>
    </row>
    <row r="136" spans="1:10" hidden="1" x14ac:dyDescent="0.25">
      <c r="A136" t="s">
        <v>655</v>
      </c>
      <c r="B136" t="s">
        <v>863</v>
      </c>
      <c r="C136" t="s">
        <v>864</v>
      </c>
      <c r="D136">
        <v>6.5</v>
      </c>
      <c r="J136" t="e">
        <f>+VLOOKUP(B136,#REF!,1,FALSE)</f>
        <v>#REF!</v>
      </c>
    </row>
    <row r="137" spans="1:10" hidden="1" x14ac:dyDescent="0.25">
      <c r="A137" t="s">
        <v>655</v>
      </c>
      <c r="B137" t="s">
        <v>865</v>
      </c>
      <c r="C137" t="s">
        <v>866</v>
      </c>
      <c r="D137">
        <v>6.5</v>
      </c>
      <c r="J137" t="e">
        <f>+VLOOKUP(B137,#REF!,1,FALSE)</f>
        <v>#REF!</v>
      </c>
    </row>
    <row r="138" spans="1:10" hidden="1" x14ac:dyDescent="0.25">
      <c r="A138" t="s">
        <v>655</v>
      </c>
      <c r="B138" t="s">
        <v>867</v>
      </c>
      <c r="C138" t="s">
        <v>868</v>
      </c>
      <c r="D138">
        <v>6.5</v>
      </c>
      <c r="J138" t="e">
        <f>+VLOOKUP(B138,#REF!,1,FALSE)</f>
        <v>#REF!</v>
      </c>
    </row>
    <row r="139" spans="1:10" hidden="1" x14ac:dyDescent="0.25">
      <c r="A139" t="s">
        <v>655</v>
      </c>
      <c r="B139" t="s">
        <v>869</v>
      </c>
      <c r="C139" t="s">
        <v>870</v>
      </c>
      <c r="D139">
        <v>6.5</v>
      </c>
      <c r="J139" t="e">
        <f>+VLOOKUP(B139,#REF!,1,FALSE)</f>
        <v>#REF!</v>
      </c>
    </row>
    <row r="140" spans="1:10" hidden="1" x14ac:dyDescent="0.25">
      <c r="A140" t="s">
        <v>655</v>
      </c>
      <c r="B140" t="s">
        <v>871</v>
      </c>
      <c r="C140" t="s">
        <v>872</v>
      </c>
      <c r="D140">
        <v>6.5</v>
      </c>
      <c r="J140" t="e">
        <f>+VLOOKUP(B140,#REF!,1,FALSE)</f>
        <v>#REF!</v>
      </c>
    </row>
    <row r="141" spans="1:10" hidden="1" x14ac:dyDescent="0.25">
      <c r="A141" t="s">
        <v>655</v>
      </c>
      <c r="B141" t="s">
        <v>873</v>
      </c>
      <c r="C141" t="s">
        <v>874</v>
      </c>
      <c r="D141">
        <v>6.5</v>
      </c>
      <c r="J141" t="e">
        <f>+VLOOKUP(B141,#REF!,1,FALSE)</f>
        <v>#REF!</v>
      </c>
    </row>
    <row r="142" spans="1:10" hidden="1" x14ac:dyDescent="0.25">
      <c r="A142" t="s">
        <v>655</v>
      </c>
      <c r="B142" t="s">
        <v>875</v>
      </c>
      <c r="C142" t="s">
        <v>876</v>
      </c>
      <c r="D142">
        <v>6.5</v>
      </c>
      <c r="J142" t="e">
        <f>+VLOOKUP(B142,#REF!,1,FALSE)</f>
        <v>#REF!</v>
      </c>
    </row>
    <row r="143" spans="1:10" hidden="1" x14ac:dyDescent="0.25">
      <c r="A143" t="s">
        <v>655</v>
      </c>
      <c r="B143" t="s">
        <v>877</v>
      </c>
      <c r="C143" t="s">
        <v>878</v>
      </c>
      <c r="D143">
        <v>6.5</v>
      </c>
      <c r="J143" t="e">
        <f>+VLOOKUP(B143,#REF!,1,FALSE)</f>
        <v>#REF!</v>
      </c>
    </row>
    <row r="144" spans="1:10" hidden="1" x14ac:dyDescent="0.25">
      <c r="A144" t="s">
        <v>655</v>
      </c>
      <c r="B144" t="s">
        <v>879</v>
      </c>
      <c r="C144" t="s">
        <v>880</v>
      </c>
      <c r="D144">
        <v>6.5</v>
      </c>
      <c r="J144" t="e">
        <f>+VLOOKUP(B144,#REF!,1,FALSE)</f>
        <v>#REF!</v>
      </c>
    </row>
    <row r="145" spans="1:10" hidden="1" x14ac:dyDescent="0.25">
      <c r="A145" t="s">
        <v>655</v>
      </c>
      <c r="B145" t="s">
        <v>881</v>
      </c>
      <c r="C145" t="s">
        <v>882</v>
      </c>
      <c r="D145">
        <v>6.5</v>
      </c>
      <c r="J145" t="e">
        <f>+VLOOKUP(B145,#REF!,1,FALSE)</f>
        <v>#REF!</v>
      </c>
    </row>
    <row r="146" spans="1:10" hidden="1" x14ac:dyDescent="0.25">
      <c r="A146" t="s">
        <v>655</v>
      </c>
      <c r="B146" t="s">
        <v>883</v>
      </c>
      <c r="C146" t="s">
        <v>884</v>
      </c>
      <c r="D146">
        <v>6</v>
      </c>
      <c r="J146" t="e">
        <f>+VLOOKUP(B146,#REF!,1,FALSE)</f>
        <v>#REF!</v>
      </c>
    </row>
    <row r="147" spans="1:10" hidden="1" x14ac:dyDescent="0.25">
      <c r="A147" t="s">
        <v>655</v>
      </c>
      <c r="B147" t="s">
        <v>885</v>
      </c>
      <c r="C147" t="s">
        <v>886</v>
      </c>
      <c r="D147">
        <v>6</v>
      </c>
      <c r="J147" t="e">
        <f>+VLOOKUP(B147,#REF!,1,FALSE)</f>
        <v>#REF!</v>
      </c>
    </row>
    <row r="148" spans="1:10" hidden="1" x14ac:dyDescent="0.25">
      <c r="A148" t="s">
        <v>655</v>
      </c>
      <c r="B148" t="s">
        <v>887</v>
      </c>
      <c r="C148" t="s">
        <v>888</v>
      </c>
      <c r="D148">
        <v>6</v>
      </c>
      <c r="J148" t="e">
        <f>+VLOOKUP(B148,#REF!,1,FALSE)</f>
        <v>#REF!</v>
      </c>
    </row>
    <row r="149" spans="1:10" hidden="1" x14ac:dyDescent="0.25">
      <c r="A149" t="s">
        <v>655</v>
      </c>
      <c r="B149" t="s">
        <v>889</v>
      </c>
      <c r="C149" t="s">
        <v>886</v>
      </c>
      <c r="D149">
        <v>6</v>
      </c>
      <c r="J149" t="e">
        <f>+VLOOKUP(B149,#REF!,1,FALSE)</f>
        <v>#REF!</v>
      </c>
    </row>
    <row r="150" spans="1:10" hidden="1" x14ac:dyDescent="0.25">
      <c r="A150" t="s">
        <v>655</v>
      </c>
      <c r="B150" t="s">
        <v>890</v>
      </c>
      <c r="C150" t="s">
        <v>888</v>
      </c>
      <c r="D150">
        <v>6</v>
      </c>
      <c r="J150" t="e">
        <f>+VLOOKUP(B150,#REF!,1,FALSE)</f>
        <v>#REF!</v>
      </c>
    </row>
    <row r="151" spans="1:10" hidden="1" x14ac:dyDescent="0.25">
      <c r="A151" t="s">
        <v>655</v>
      </c>
      <c r="B151" t="s">
        <v>891</v>
      </c>
      <c r="C151" t="s">
        <v>886</v>
      </c>
      <c r="D151">
        <v>6</v>
      </c>
      <c r="J151" t="e">
        <f>+VLOOKUP(B151,#REF!,1,FALSE)</f>
        <v>#REF!</v>
      </c>
    </row>
    <row r="152" spans="1:10" hidden="1" x14ac:dyDescent="0.25">
      <c r="A152" t="s">
        <v>655</v>
      </c>
      <c r="B152" t="s">
        <v>892</v>
      </c>
      <c r="C152" t="s">
        <v>886</v>
      </c>
      <c r="D152">
        <v>6</v>
      </c>
      <c r="J152" t="e">
        <f>+VLOOKUP(B152,#REF!,1,FALSE)</f>
        <v>#REF!</v>
      </c>
    </row>
    <row r="153" spans="1:10" hidden="1" x14ac:dyDescent="0.25">
      <c r="A153" t="s">
        <v>655</v>
      </c>
      <c r="B153" t="s">
        <v>893</v>
      </c>
      <c r="C153" t="s">
        <v>886</v>
      </c>
      <c r="D153">
        <v>6</v>
      </c>
      <c r="J153" t="e">
        <f>+VLOOKUP(B153,#REF!,1,FALSE)</f>
        <v>#REF!</v>
      </c>
    </row>
    <row r="154" spans="1:10" hidden="1" x14ac:dyDescent="0.25">
      <c r="A154" t="s">
        <v>655</v>
      </c>
      <c r="B154">
        <v>90</v>
      </c>
      <c r="C154" t="s">
        <v>894</v>
      </c>
      <c r="D154">
        <v>6</v>
      </c>
      <c r="J154" t="e">
        <f>+VLOOKUP(B154,#REF!,1,FALSE)</f>
        <v>#REF!</v>
      </c>
    </row>
    <row r="155" spans="1:10" hidden="1" x14ac:dyDescent="0.25">
      <c r="A155" t="s">
        <v>655</v>
      </c>
      <c r="B155">
        <v>102</v>
      </c>
      <c r="C155" t="s">
        <v>895</v>
      </c>
      <c r="D155">
        <v>6</v>
      </c>
      <c r="J155" t="e">
        <f>+VLOOKUP(B155,#REF!,1,FALSE)</f>
        <v>#REF!</v>
      </c>
    </row>
    <row r="156" spans="1:10" hidden="1" x14ac:dyDescent="0.25">
      <c r="A156" t="s">
        <v>655</v>
      </c>
      <c r="B156">
        <v>103</v>
      </c>
      <c r="C156" t="s">
        <v>896</v>
      </c>
      <c r="D156">
        <v>6</v>
      </c>
      <c r="J156" t="e">
        <f>+VLOOKUP(B156,#REF!,1,FALSE)</f>
        <v>#REF!</v>
      </c>
    </row>
    <row r="157" spans="1:10" hidden="1" x14ac:dyDescent="0.25">
      <c r="A157" t="s">
        <v>655</v>
      </c>
      <c r="B157">
        <v>104</v>
      </c>
      <c r="C157" t="s">
        <v>897</v>
      </c>
      <c r="D157">
        <v>6</v>
      </c>
      <c r="J157" t="e">
        <f>+VLOOKUP(B157,#REF!,1,FALSE)</f>
        <v>#REF!</v>
      </c>
    </row>
    <row r="158" spans="1:10" hidden="1" x14ac:dyDescent="0.25">
      <c r="A158" t="s">
        <v>655</v>
      </c>
      <c r="B158">
        <v>107</v>
      </c>
      <c r="C158" t="s">
        <v>898</v>
      </c>
      <c r="D158">
        <v>6</v>
      </c>
      <c r="J158" t="e">
        <f>+VLOOKUP(B158,#REF!,1,FALSE)</f>
        <v>#REF!</v>
      </c>
    </row>
    <row r="159" spans="1:10" hidden="1" x14ac:dyDescent="0.25">
      <c r="A159" t="s">
        <v>655</v>
      </c>
      <c r="B159">
        <v>108</v>
      </c>
      <c r="C159" t="s">
        <v>899</v>
      </c>
      <c r="D159">
        <v>6</v>
      </c>
      <c r="J159" t="e">
        <f>+VLOOKUP(B159,#REF!,1,FALSE)</f>
        <v>#REF!</v>
      </c>
    </row>
    <row r="160" spans="1:10" hidden="1" x14ac:dyDescent="0.25">
      <c r="A160" t="s">
        <v>655</v>
      </c>
      <c r="B160">
        <v>112</v>
      </c>
      <c r="C160" t="s">
        <v>900</v>
      </c>
      <c r="D160">
        <v>6</v>
      </c>
      <c r="J160" t="e">
        <f>+VLOOKUP(B160,#REF!,1,FALSE)</f>
        <v>#REF!</v>
      </c>
    </row>
    <row r="161" spans="1:10" hidden="1" x14ac:dyDescent="0.25">
      <c r="A161" t="s">
        <v>655</v>
      </c>
      <c r="B161">
        <v>114</v>
      </c>
      <c r="C161" t="s">
        <v>901</v>
      </c>
      <c r="D161">
        <v>6</v>
      </c>
      <c r="J161" t="e">
        <f>+VLOOKUP(B161,#REF!,1,FALSE)</f>
        <v>#REF!</v>
      </c>
    </row>
    <row r="162" spans="1:10" hidden="1" x14ac:dyDescent="0.25">
      <c r="A162" t="s">
        <v>655</v>
      </c>
      <c r="B162">
        <v>115</v>
      </c>
      <c r="C162" t="s">
        <v>902</v>
      </c>
      <c r="D162">
        <v>6.5</v>
      </c>
      <c r="J162" t="e">
        <f>+VLOOKUP(B162,#REF!,1,FALSE)</f>
        <v>#REF!</v>
      </c>
    </row>
    <row r="163" spans="1:10" hidden="1" x14ac:dyDescent="0.25">
      <c r="A163" t="s">
        <v>655</v>
      </c>
      <c r="B163">
        <v>116</v>
      </c>
      <c r="C163" t="s">
        <v>903</v>
      </c>
      <c r="D163">
        <v>6.5</v>
      </c>
      <c r="J163" t="e">
        <f>+VLOOKUP(B163,#REF!,1,FALSE)</f>
        <v>#REF!</v>
      </c>
    </row>
    <row r="164" spans="1:10" hidden="1" x14ac:dyDescent="0.25">
      <c r="A164" t="s">
        <v>655</v>
      </c>
      <c r="B164">
        <v>139</v>
      </c>
      <c r="C164" t="s">
        <v>904</v>
      </c>
      <c r="D164">
        <v>6</v>
      </c>
      <c r="J164" t="e">
        <f>+VLOOKUP(B164,#REF!,1,FALSE)</f>
        <v>#REF!</v>
      </c>
    </row>
    <row r="165" spans="1:10" hidden="1" x14ac:dyDescent="0.25">
      <c r="A165" t="s">
        <v>655</v>
      </c>
      <c r="B165">
        <v>140</v>
      </c>
      <c r="C165" t="s">
        <v>905</v>
      </c>
      <c r="D165">
        <v>6</v>
      </c>
      <c r="J165" t="e">
        <f>+VLOOKUP(B165,#REF!,1,FALSE)</f>
        <v>#REF!</v>
      </c>
    </row>
    <row r="166" spans="1:10" hidden="1" x14ac:dyDescent="0.25">
      <c r="A166" t="s">
        <v>655</v>
      </c>
      <c r="B166" t="s">
        <v>906</v>
      </c>
      <c r="C166" t="s">
        <v>907</v>
      </c>
      <c r="D166">
        <v>6</v>
      </c>
      <c r="J166" t="e">
        <f>+VLOOKUP(B166,#REF!,1,FALSE)</f>
        <v>#REF!</v>
      </c>
    </row>
    <row r="167" spans="1:10" hidden="1" x14ac:dyDescent="0.25">
      <c r="A167" t="s">
        <v>655</v>
      </c>
      <c r="B167">
        <v>141</v>
      </c>
      <c r="C167" t="s">
        <v>908</v>
      </c>
      <c r="D167">
        <v>6</v>
      </c>
      <c r="J167" t="e">
        <f>+VLOOKUP(B167,#REF!,1,FALSE)</f>
        <v>#REF!</v>
      </c>
    </row>
    <row r="168" spans="1:10" hidden="1" x14ac:dyDescent="0.25">
      <c r="A168" t="s">
        <v>655</v>
      </c>
      <c r="B168">
        <v>142</v>
      </c>
      <c r="C168" t="s">
        <v>909</v>
      </c>
      <c r="D168">
        <v>6</v>
      </c>
      <c r="J168" t="e">
        <f>+VLOOKUP(B168,#REF!,1,FALSE)</f>
        <v>#REF!</v>
      </c>
    </row>
    <row r="169" spans="1:10" hidden="1" x14ac:dyDescent="0.25">
      <c r="A169" t="s">
        <v>655</v>
      </c>
      <c r="B169" t="s">
        <v>910</v>
      </c>
      <c r="C169" t="s">
        <v>911</v>
      </c>
      <c r="D169">
        <v>6</v>
      </c>
      <c r="J169" t="e">
        <f>+VLOOKUP(B169,#REF!,1,FALSE)</f>
        <v>#REF!</v>
      </c>
    </row>
    <row r="170" spans="1:10" hidden="1" x14ac:dyDescent="0.25">
      <c r="A170" t="s">
        <v>655</v>
      </c>
      <c r="B170" t="s">
        <v>912</v>
      </c>
      <c r="C170" t="s">
        <v>913</v>
      </c>
      <c r="D170">
        <v>6</v>
      </c>
      <c r="J170" t="e">
        <f>+VLOOKUP(B170,#REF!,1,FALSE)</f>
        <v>#REF!</v>
      </c>
    </row>
    <row r="171" spans="1:10" hidden="1" x14ac:dyDescent="0.25">
      <c r="A171" t="s">
        <v>655</v>
      </c>
      <c r="B171" t="s">
        <v>914</v>
      </c>
      <c r="C171" t="s">
        <v>915</v>
      </c>
      <c r="D171">
        <v>1</v>
      </c>
      <c r="J171" t="e">
        <f>+VLOOKUP(B171,#REF!,1,FALSE)</f>
        <v>#REF!</v>
      </c>
    </row>
    <row r="172" spans="1:10" hidden="1" x14ac:dyDescent="0.25">
      <c r="A172" t="s">
        <v>655</v>
      </c>
      <c r="B172" t="s">
        <v>916</v>
      </c>
      <c r="C172" t="s">
        <v>917</v>
      </c>
      <c r="D172">
        <v>6</v>
      </c>
      <c r="J172" t="e">
        <f>+VLOOKUP(B172,#REF!,1,FALSE)</f>
        <v>#REF!</v>
      </c>
    </row>
    <row r="173" spans="1:10" hidden="1" x14ac:dyDescent="0.25">
      <c r="A173" t="s">
        <v>655</v>
      </c>
      <c r="B173" t="s">
        <v>918</v>
      </c>
      <c r="C173" t="s">
        <v>919</v>
      </c>
      <c r="D173">
        <v>1</v>
      </c>
      <c r="J173" t="e">
        <f>+VLOOKUP(B173,#REF!,1,FALSE)</f>
        <v>#REF!</v>
      </c>
    </row>
    <row r="174" spans="1:10" hidden="1" x14ac:dyDescent="0.25">
      <c r="A174" t="s">
        <v>655</v>
      </c>
      <c r="B174" t="s">
        <v>920</v>
      </c>
      <c r="C174" t="s">
        <v>921</v>
      </c>
      <c r="D174">
        <v>6</v>
      </c>
      <c r="J174" t="e">
        <f>+VLOOKUP(B174,#REF!,1,FALSE)</f>
        <v>#REF!</v>
      </c>
    </row>
    <row r="175" spans="1:10" hidden="1" x14ac:dyDescent="0.25">
      <c r="A175" t="s">
        <v>655</v>
      </c>
      <c r="B175" t="s">
        <v>922</v>
      </c>
      <c r="C175" t="s">
        <v>923</v>
      </c>
      <c r="D175">
        <v>6</v>
      </c>
      <c r="J175" t="e">
        <f>+VLOOKUP(B175,#REF!,1,FALSE)</f>
        <v>#REF!</v>
      </c>
    </row>
    <row r="176" spans="1:10" hidden="1" x14ac:dyDescent="0.25">
      <c r="A176" t="s">
        <v>655</v>
      </c>
      <c r="B176">
        <v>145</v>
      </c>
      <c r="C176" t="s">
        <v>924</v>
      </c>
      <c r="D176">
        <v>6</v>
      </c>
      <c r="J176" t="e">
        <f>+VLOOKUP(B176,#REF!,1,FALSE)</f>
        <v>#REF!</v>
      </c>
    </row>
    <row r="177" spans="1:10" hidden="1" x14ac:dyDescent="0.25">
      <c r="A177" t="s">
        <v>655</v>
      </c>
      <c r="B177">
        <v>146</v>
      </c>
      <c r="C177" t="s">
        <v>925</v>
      </c>
      <c r="D177">
        <v>6</v>
      </c>
      <c r="J177" t="e">
        <f>+VLOOKUP(B177,#REF!,1,FALSE)</f>
        <v>#REF!</v>
      </c>
    </row>
    <row r="178" spans="1:10" hidden="1" x14ac:dyDescent="0.25">
      <c r="A178" t="s">
        <v>655</v>
      </c>
      <c r="B178">
        <v>148</v>
      </c>
      <c r="C178" t="s">
        <v>926</v>
      </c>
      <c r="D178">
        <v>6</v>
      </c>
      <c r="J178" t="e">
        <f>+VLOOKUP(B178,#REF!,1,FALSE)</f>
        <v>#REF!</v>
      </c>
    </row>
    <row r="179" spans="1:10" hidden="1" x14ac:dyDescent="0.25">
      <c r="A179" t="s">
        <v>655</v>
      </c>
      <c r="B179">
        <v>149</v>
      </c>
      <c r="C179" t="s">
        <v>927</v>
      </c>
      <c r="D179">
        <v>6</v>
      </c>
      <c r="J179" t="e">
        <f>+VLOOKUP(B179,#REF!,1,FALSE)</f>
        <v>#REF!</v>
      </c>
    </row>
    <row r="180" spans="1:10" hidden="1" x14ac:dyDescent="0.25">
      <c r="A180" t="s">
        <v>655</v>
      </c>
      <c r="B180">
        <v>150</v>
      </c>
      <c r="C180" t="s">
        <v>928</v>
      </c>
      <c r="D180">
        <v>6</v>
      </c>
      <c r="J180" t="e">
        <f>+VLOOKUP(B180,#REF!,1,FALSE)</f>
        <v>#REF!</v>
      </c>
    </row>
    <row r="181" spans="1:10" hidden="1" x14ac:dyDescent="0.25">
      <c r="A181" t="s">
        <v>655</v>
      </c>
      <c r="B181" t="s">
        <v>929</v>
      </c>
      <c r="C181" t="s">
        <v>928</v>
      </c>
      <c r="D181">
        <v>6</v>
      </c>
      <c r="J181" t="e">
        <f>+VLOOKUP(B181,#REF!,1,FALSE)</f>
        <v>#REF!</v>
      </c>
    </row>
    <row r="182" spans="1:10" hidden="1" x14ac:dyDescent="0.25">
      <c r="A182" t="s">
        <v>655</v>
      </c>
      <c r="B182">
        <v>151</v>
      </c>
      <c r="C182" t="s">
        <v>930</v>
      </c>
      <c r="D182">
        <v>6</v>
      </c>
      <c r="J182" t="e">
        <f>+VLOOKUP(B182,#REF!,1,FALSE)</f>
        <v>#REF!</v>
      </c>
    </row>
    <row r="183" spans="1:10" hidden="1" x14ac:dyDescent="0.25">
      <c r="A183" t="s">
        <v>655</v>
      </c>
      <c r="B183">
        <v>152</v>
      </c>
      <c r="C183" t="s">
        <v>931</v>
      </c>
      <c r="D183">
        <v>6</v>
      </c>
      <c r="J183" t="e">
        <f>+VLOOKUP(B183,#REF!,1,FALSE)</f>
        <v>#REF!</v>
      </c>
    </row>
    <row r="184" spans="1:10" hidden="1" x14ac:dyDescent="0.25">
      <c r="A184" t="s">
        <v>655</v>
      </c>
      <c r="B184" t="s">
        <v>932</v>
      </c>
      <c r="C184" t="s">
        <v>931</v>
      </c>
      <c r="D184">
        <v>6</v>
      </c>
      <c r="J184" t="e">
        <f>+VLOOKUP(B184,#REF!,1,FALSE)</f>
        <v>#REF!</v>
      </c>
    </row>
    <row r="185" spans="1:10" hidden="1" x14ac:dyDescent="0.25">
      <c r="A185" t="s">
        <v>655</v>
      </c>
      <c r="B185">
        <v>153</v>
      </c>
      <c r="C185" t="s">
        <v>933</v>
      </c>
      <c r="D185">
        <v>6</v>
      </c>
      <c r="J185" t="e">
        <f>+VLOOKUP(B185,#REF!,1,FALSE)</f>
        <v>#REF!</v>
      </c>
    </row>
    <row r="186" spans="1:10" hidden="1" x14ac:dyDescent="0.25">
      <c r="A186" t="s">
        <v>655</v>
      </c>
      <c r="B186" t="s">
        <v>934</v>
      </c>
      <c r="C186" t="s">
        <v>933</v>
      </c>
      <c r="D186">
        <v>6</v>
      </c>
      <c r="J186" t="e">
        <f>+VLOOKUP(B186,#REF!,1,FALSE)</f>
        <v>#REF!</v>
      </c>
    </row>
    <row r="187" spans="1:10" hidden="1" x14ac:dyDescent="0.25">
      <c r="A187" t="s">
        <v>655</v>
      </c>
      <c r="B187">
        <v>154</v>
      </c>
      <c r="C187" t="s">
        <v>935</v>
      </c>
      <c r="D187">
        <v>6</v>
      </c>
      <c r="J187" t="e">
        <f>+VLOOKUP(B187,#REF!,1,FALSE)</f>
        <v>#REF!</v>
      </c>
    </row>
    <row r="188" spans="1:10" hidden="1" x14ac:dyDescent="0.25">
      <c r="A188" t="s">
        <v>655</v>
      </c>
      <c r="B188">
        <v>157</v>
      </c>
      <c r="C188" t="s">
        <v>936</v>
      </c>
      <c r="D188">
        <v>6</v>
      </c>
      <c r="J188" t="e">
        <f>+VLOOKUP(B188,#REF!,1,FALSE)</f>
        <v>#REF!</v>
      </c>
    </row>
    <row r="189" spans="1:10" hidden="1" x14ac:dyDescent="0.25">
      <c r="A189" t="s">
        <v>655</v>
      </c>
      <c r="B189" t="s">
        <v>937</v>
      </c>
      <c r="C189" t="s">
        <v>938</v>
      </c>
      <c r="D189">
        <v>6</v>
      </c>
      <c r="J189" t="e">
        <f>+VLOOKUP(B189,#REF!,1,FALSE)</f>
        <v>#REF!</v>
      </c>
    </row>
    <row r="190" spans="1:10" hidden="1" x14ac:dyDescent="0.25">
      <c r="A190" t="s">
        <v>655</v>
      </c>
      <c r="B190" t="s">
        <v>939</v>
      </c>
      <c r="C190" t="s">
        <v>940</v>
      </c>
      <c r="D190">
        <v>6</v>
      </c>
      <c r="J190" t="e">
        <f>+VLOOKUP(B190,#REF!,1,FALSE)</f>
        <v>#REF!</v>
      </c>
    </row>
    <row r="191" spans="1:10" hidden="1" x14ac:dyDescent="0.25">
      <c r="A191" t="s">
        <v>655</v>
      </c>
      <c r="B191">
        <v>164</v>
      </c>
      <c r="C191" t="s">
        <v>941</v>
      </c>
      <c r="D191">
        <v>6</v>
      </c>
      <c r="J191" t="e">
        <f>+VLOOKUP(B191,#REF!,1,FALSE)</f>
        <v>#REF!</v>
      </c>
    </row>
    <row r="192" spans="1:10" hidden="1" x14ac:dyDescent="0.25">
      <c r="A192" t="s">
        <v>655</v>
      </c>
      <c r="B192">
        <v>165</v>
      </c>
      <c r="C192" t="s">
        <v>942</v>
      </c>
      <c r="D192">
        <v>6</v>
      </c>
      <c r="J192" t="e">
        <f>+VLOOKUP(B192,#REF!,1,FALSE)</f>
        <v>#REF!</v>
      </c>
    </row>
    <row r="193" spans="1:10" hidden="1" x14ac:dyDescent="0.25">
      <c r="A193" t="s">
        <v>655</v>
      </c>
      <c r="B193">
        <v>167</v>
      </c>
      <c r="C193" t="s">
        <v>943</v>
      </c>
      <c r="D193">
        <v>6</v>
      </c>
      <c r="J193" t="e">
        <f>+VLOOKUP(B193,#REF!,1,FALSE)</f>
        <v>#REF!</v>
      </c>
    </row>
    <row r="194" spans="1:10" hidden="1" x14ac:dyDescent="0.25">
      <c r="A194" t="s">
        <v>655</v>
      </c>
      <c r="B194">
        <v>168</v>
      </c>
      <c r="C194" t="s">
        <v>944</v>
      </c>
      <c r="D194">
        <v>6</v>
      </c>
      <c r="J194" t="e">
        <f>+VLOOKUP(B194,#REF!,1,FALSE)</f>
        <v>#REF!</v>
      </c>
    </row>
    <row r="195" spans="1:10" hidden="1" x14ac:dyDescent="0.25">
      <c r="A195" t="s">
        <v>655</v>
      </c>
      <c r="B195">
        <v>169</v>
      </c>
      <c r="C195" t="s">
        <v>945</v>
      </c>
      <c r="D195">
        <v>6</v>
      </c>
      <c r="J195" t="e">
        <f>+VLOOKUP(B195,#REF!,1,FALSE)</f>
        <v>#REF!</v>
      </c>
    </row>
    <row r="196" spans="1:10" hidden="1" x14ac:dyDescent="0.25">
      <c r="A196" t="s">
        <v>655</v>
      </c>
      <c r="B196">
        <v>173</v>
      </c>
      <c r="C196" t="s">
        <v>946</v>
      </c>
      <c r="D196">
        <v>6</v>
      </c>
      <c r="J196" t="e">
        <f>+VLOOKUP(B196,#REF!,1,FALSE)</f>
        <v>#REF!</v>
      </c>
    </row>
    <row r="197" spans="1:10" hidden="1" x14ac:dyDescent="0.25">
      <c r="A197" t="s">
        <v>655</v>
      </c>
      <c r="B197">
        <v>178</v>
      </c>
      <c r="C197" t="s">
        <v>947</v>
      </c>
      <c r="D197">
        <v>6</v>
      </c>
      <c r="J197" t="e">
        <f>+VLOOKUP(B197,#REF!,1,FALSE)</f>
        <v>#REF!</v>
      </c>
    </row>
    <row r="198" spans="1:10" hidden="1" x14ac:dyDescent="0.25">
      <c r="A198" t="s">
        <v>655</v>
      </c>
      <c r="B198">
        <v>179</v>
      </c>
      <c r="C198" t="s">
        <v>948</v>
      </c>
      <c r="D198">
        <v>6</v>
      </c>
      <c r="J198" t="e">
        <f>+VLOOKUP(B198,#REF!,1,FALSE)</f>
        <v>#REF!</v>
      </c>
    </row>
    <row r="199" spans="1:10" hidden="1" x14ac:dyDescent="0.25">
      <c r="A199" t="s">
        <v>655</v>
      </c>
      <c r="B199">
        <v>181</v>
      </c>
      <c r="C199" t="s">
        <v>949</v>
      </c>
      <c r="D199">
        <v>6</v>
      </c>
      <c r="J199" t="e">
        <f>+VLOOKUP(B199,#REF!,1,FALSE)</f>
        <v>#REF!</v>
      </c>
    </row>
    <row r="200" spans="1:10" hidden="1" x14ac:dyDescent="0.25">
      <c r="A200" t="s">
        <v>655</v>
      </c>
      <c r="B200">
        <v>182</v>
      </c>
      <c r="C200" t="s">
        <v>950</v>
      </c>
      <c r="D200">
        <v>6</v>
      </c>
      <c r="J200" t="e">
        <f>+VLOOKUP(B200,#REF!,1,FALSE)</f>
        <v>#REF!</v>
      </c>
    </row>
    <row r="201" spans="1:10" hidden="1" x14ac:dyDescent="0.25">
      <c r="A201" t="s">
        <v>655</v>
      </c>
      <c r="B201">
        <v>183</v>
      </c>
      <c r="C201" t="s">
        <v>951</v>
      </c>
      <c r="D201">
        <v>6</v>
      </c>
      <c r="J201" t="e">
        <f>+VLOOKUP(B201,#REF!,1,FALSE)</f>
        <v>#REF!</v>
      </c>
    </row>
    <row r="202" spans="1:10" hidden="1" x14ac:dyDescent="0.25">
      <c r="A202" t="s">
        <v>655</v>
      </c>
      <c r="B202">
        <v>184</v>
      </c>
      <c r="C202" t="s">
        <v>952</v>
      </c>
      <c r="D202">
        <v>6</v>
      </c>
      <c r="J202" t="e">
        <f>+VLOOKUP(B202,#REF!,1,FALSE)</f>
        <v>#REF!</v>
      </c>
    </row>
    <row r="203" spans="1:10" hidden="1" x14ac:dyDescent="0.25">
      <c r="A203" t="s">
        <v>655</v>
      </c>
      <c r="B203">
        <v>199</v>
      </c>
      <c r="C203" t="s">
        <v>953</v>
      </c>
      <c r="D203">
        <v>6</v>
      </c>
      <c r="J203" t="e">
        <f>+VLOOKUP(B203,#REF!,1,FALSE)</f>
        <v>#REF!</v>
      </c>
    </row>
    <row r="204" spans="1:10" hidden="1" x14ac:dyDescent="0.25">
      <c r="A204" t="s">
        <v>655</v>
      </c>
      <c r="B204">
        <v>200</v>
      </c>
      <c r="C204" t="s">
        <v>954</v>
      </c>
      <c r="D204">
        <v>6</v>
      </c>
      <c r="J204" t="e">
        <f>+VLOOKUP(B204,#REF!,1,FALSE)</f>
        <v>#REF!</v>
      </c>
    </row>
    <row r="205" spans="1:10" hidden="1" x14ac:dyDescent="0.25">
      <c r="A205" t="s">
        <v>655</v>
      </c>
      <c r="B205">
        <v>201</v>
      </c>
      <c r="C205" t="s">
        <v>955</v>
      </c>
      <c r="D205">
        <v>6.5</v>
      </c>
      <c r="J205" t="e">
        <f>+VLOOKUP(B205,#REF!,1,FALSE)</f>
        <v>#REF!</v>
      </c>
    </row>
    <row r="206" spans="1:10" hidden="1" x14ac:dyDescent="0.25">
      <c r="A206" t="s">
        <v>655</v>
      </c>
      <c r="B206">
        <v>203</v>
      </c>
      <c r="C206" t="s">
        <v>956</v>
      </c>
      <c r="D206">
        <v>6</v>
      </c>
      <c r="J206" t="e">
        <f>+VLOOKUP(B206,#REF!,1,FALSE)</f>
        <v>#REF!</v>
      </c>
    </row>
    <row r="207" spans="1:10" hidden="1" x14ac:dyDescent="0.25">
      <c r="A207" t="s">
        <v>655</v>
      </c>
      <c r="B207">
        <v>218</v>
      </c>
      <c r="C207" t="s">
        <v>957</v>
      </c>
      <c r="D207">
        <v>6</v>
      </c>
      <c r="J207" t="e">
        <f>+VLOOKUP(B207,#REF!,1,FALSE)</f>
        <v>#REF!</v>
      </c>
    </row>
    <row r="208" spans="1:10" hidden="1" x14ac:dyDescent="0.25">
      <c r="A208" t="s">
        <v>655</v>
      </c>
      <c r="B208">
        <v>219</v>
      </c>
      <c r="C208" t="s">
        <v>958</v>
      </c>
      <c r="D208">
        <v>6</v>
      </c>
      <c r="J208" t="e">
        <f>+VLOOKUP(B208,#REF!,1,FALSE)</f>
        <v>#REF!</v>
      </c>
    </row>
    <row r="209" spans="1:10" hidden="1" x14ac:dyDescent="0.25">
      <c r="A209" t="s">
        <v>655</v>
      </c>
      <c r="B209">
        <v>220</v>
      </c>
      <c r="C209" t="s">
        <v>958</v>
      </c>
      <c r="D209">
        <v>6</v>
      </c>
      <c r="J209" t="e">
        <f>+VLOOKUP(B209,#REF!,1,FALSE)</f>
        <v>#REF!</v>
      </c>
    </row>
    <row r="210" spans="1:10" hidden="1" x14ac:dyDescent="0.25">
      <c r="A210" t="s">
        <v>655</v>
      </c>
      <c r="B210">
        <v>223</v>
      </c>
      <c r="C210" t="s">
        <v>958</v>
      </c>
      <c r="D210">
        <v>6</v>
      </c>
      <c r="J210" t="e">
        <f>+VLOOKUP(B210,#REF!,1,FALSE)</f>
        <v>#REF!</v>
      </c>
    </row>
    <row r="211" spans="1:10" hidden="1" x14ac:dyDescent="0.25">
      <c r="A211" t="s">
        <v>655</v>
      </c>
      <c r="B211">
        <v>226</v>
      </c>
      <c r="C211" t="s">
        <v>958</v>
      </c>
      <c r="D211">
        <v>6</v>
      </c>
      <c r="J211" t="e">
        <f>+VLOOKUP(B211,#REF!,1,FALSE)</f>
        <v>#REF!</v>
      </c>
    </row>
    <row r="212" spans="1:10" hidden="1" x14ac:dyDescent="0.25">
      <c r="A212" t="s">
        <v>655</v>
      </c>
      <c r="B212">
        <v>300</v>
      </c>
      <c r="C212" t="s">
        <v>959</v>
      </c>
      <c r="D212">
        <v>6</v>
      </c>
      <c r="J212" t="e">
        <f>+VLOOKUP(B212,#REF!,1,FALSE)</f>
        <v>#REF!</v>
      </c>
    </row>
    <row r="213" spans="1:10" hidden="1" x14ac:dyDescent="0.25">
      <c r="A213" t="s">
        <v>655</v>
      </c>
      <c r="B213">
        <v>301</v>
      </c>
      <c r="C213" t="s">
        <v>960</v>
      </c>
      <c r="D213">
        <v>6</v>
      </c>
      <c r="J213" t="e">
        <f>+VLOOKUP(B213,#REF!,1,FALSE)</f>
        <v>#REF!</v>
      </c>
    </row>
    <row r="214" spans="1:10" hidden="1" x14ac:dyDescent="0.25">
      <c r="A214" t="s">
        <v>655</v>
      </c>
      <c r="B214">
        <v>302</v>
      </c>
      <c r="C214" t="s">
        <v>961</v>
      </c>
      <c r="D214">
        <v>6.5</v>
      </c>
      <c r="J214" t="e">
        <f>+VLOOKUP(B214,#REF!,1,FALSE)</f>
        <v>#REF!</v>
      </c>
    </row>
    <row r="215" spans="1:10" hidden="1" x14ac:dyDescent="0.25">
      <c r="A215" t="s">
        <v>655</v>
      </c>
      <c r="B215">
        <v>304</v>
      </c>
      <c r="C215" t="s">
        <v>962</v>
      </c>
      <c r="D215">
        <v>6</v>
      </c>
      <c r="J215" t="e">
        <f>+VLOOKUP(B215,#REF!,1,FALSE)</f>
        <v>#REF!</v>
      </c>
    </row>
    <row r="216" spans="1:10" hidden="1" x14ac:dyDescent="0.25">
      <c r="A216" t="s">
        <v>655</v>
      </c>
      <c r="B216">
        <v>305</v>
      </c>
      <c r="C216" t="s">
        <v>963</v>
      </c>
      <c r="D216">
        <v>6.5</v>
      </c>
      <c r="J216" t="e">
        <f>+VLOOKUP(B216,#REF!,1,FALSE)</f>
        <v>#REF!</v>
      </c>
    </row>
    <row r="217" spans="1:10" hidden="1" x14ac:dyDescent="0.25">
      <c r="A217" t="s">
        <v>655</v>
      </c>
      <c r="B217">
        <v>306</v>
      </c>
      <c r="C217" t="s">
        <v>964</v>
      </c>
      <c r="D217">
        <v>6.5</v>
      </c>
      <c r="J217" t="e">
        <f>+VLOOKUP(B217,#REF!,1,FALSE)</f>
        <v>#REF!</v>
      </c>
    </row>
    <row r="218" spans="1:10" hidden="1" x14ac:dyDescent="0.25">
      <c r="A218" t="s">
        <v>655</v>
      </c>
      <c r="B218">
        <v>307</v>
      </c>
      <c r="C218" t="s">
        <v>965</v>
      </c>
      <c r="D218">
        <v>6.5</v>
      </c>
      <c r="J218" t="e">
        <f>+VLOOKUP(B218,#REF!,1,FALSE)</f>
        <v>#REF!</v>
      </c>
    </row>
    <row r="219" spans="1:10" hidden="1" x14ac:dyDescent="0.25">
      <c r="A219" t="s">
        <v>655</v>
      </c>
      <c r="B219">
        <v>308</v>
      </c>
      <c r="C219" t="s">
        <v>966</v>
      </c>
      <c r="D219">
        <v>6.5</v>
      </c>
      <c r="J219" t="e">
        <f>+VLOOKUP(B219,#REF!,1,FALSE)</f>
        <v>#REF!</v>
      </c>
    </row>
    <row r="220" spans="1:10" hidden="1" x14ac:dyDescent="0.25">
      <c r="A220" t="s">
        <v>655</v>
      </c>
      <c r="B220">
        <v>309</v>
      </c>
      <c r="C220" t="s">
        <v>967</v>
      </c>
      <c r="D220">
        <v>6.5</v>
      </c>
      <c r="J220" t="e">
        <f>+VLOOKUP(B220,#REF!,1,FALSE)</f>
        <v>#REF!</v>
      </c>
    </row>
    <row r="221" spans="1:10" hidden="1" x14ac:dyDescent="0.25">
      <c r="A221" t="s">
        <v>655</v>
      </c>
      <c r="B221">
        <v>310</v>
      </c>
      <c r="C221" t="s">
        <v>968</v>
      </c>
      <c r="D221">
        <v>6</v>
      </c>
      <c r="J221" t="e">
        <f>+VLOOKUP(B221,#REF!,1,FALSE)</f>
        <v>#REF!</v>
      </c>
    </row>
    <row r="222" spans="1:10" hidden="1" x14ac:dyDescent="0.25">
      <c r="A222" t="s">
        <v>655</v>
      </c>
      <c r="B222">
        <v>311</v>
      </c>
      <c r="C222" t="s">
        <v>969</v>
      </c>
      <c r="D222">
        <v>6.5</v>
      </c>
      <c r="J222" t="e">
        <f>+VLOOKUP(B222,#REF!,1,FALSE)</f>
        <v>#REF!</v>
      </c>
    </row>
    <row r="223" spans="1:10" hidden="1" x14ac:dyDescent="0.25">
      <c r="A223" t="s">
        <v>655</v>
      </c>
      <c r="B223">
        <v>312</v>
      </c>
      <c r="C223" t="s">
        <v>970</v>
      </c>
      <c r="D223">
        <v>6.5</v>
      </c>
      <c r="J223" t="e">
        <f>+VLOOKUP(B223,#REF!,1,FALSE)</f>
        <v>#REF!</v>
      </c>
    </row>
    <row r="224" spans="1:10" hidden="1" x14ac:dyDescent="0.25">
      <c r="A224" t="s">
        <v>655</v>
      </c>
      <c r="B224">
        <v>321</v>
      </c>
      <c r="C224" t="s">
        <v>971</v>
      </c>
      <c r="D224">
        <v>6</v>
      </c>
      <c r="J224" t="e">
        <f>+VLOOKUP(B224,#REF!,1,FALSE)</f>
        <v>#REF!</v>
      </c>
    </row>
    <row r="225" spans="1:10" hidden="1" x14ac:dyDescent="0.25">
      <c r="A225" t="s">
        <v>655</v>
      </c>
      <c r="B225">
        <v>322</v>
      </c>
      <c r="C225" t="s">
        <v>972</v>
      </c>
      <c r="D225">
        <v>6</v>
      </c>
      <c r="J225" t="e">
        <f>+VLOOKUP(B225,#REF!,1,FALSE)</f>
        <v>#REF!</v>
      </c>
    </row>
    <row r="226" spans="1:10" hidden="1" x14ac:dyDescent="0.25">
      <c r="A226" t="s">
        <v>655</v>
      </c>
      <c r="B226" t="s">
        <v>973</v>
      </c>
      <c r="C226" t="s">
        <v>974</v>
      </c>
      <c r="D226">
        <v>1</v>
      </c>
      <c r="J226" t="e">
        <f>+VLOOKUP(B226,#REF!,1,FALSE)</f>
        <v>#REF!</v>
      </c>
    </row>
    <row r="227" spans="1:10" hidden="1" x14ac:dyDescent="0.25">
      <c r="A227" t="s">
        <v>655</v>
      </c>
      <c r="B227" t="s">
        <v>975</v>
      </c>
      <c r="C227" t="s">
        <v>976</v>
      </c>
      <c r="D227">
        <v>1</v>
      </c>
      <c r="J227" t="e">
        <f>+VLOOKUP(B227,#REF!,1,FALSE)</f>
        <v>#REF!</v>
      </c>
    </row>
    <row r="228" spans="1:10" hidden="1" x14ac:dyDescent="0.25">
      <c r="A228" t="s">
        <v>655</v>
      </c>
      <c r="B228">
        <v>324</v>
      </c>
      <c r="C228" t="s">
        <v>977</v>
      </c>
      <c r="D228">
        <v>6</v>
      </c>
      <c r="J228" t="e">
        <f>+VLOOKUP(B228,#REF!,1,FALSE)</f>
        <v>#REF!</v>
      </c>
    </row>
    <row r="229" spans="1:10" hidden="1" x14ac:dyDescent="0.25">
      <c r="A229" t="s">
        <v>655</v>
      </c>
      <c r="B229">
        <v>326</v>
      </c>
      <c r="C229" t="s">
        <v>978</v>
      </c>
      <c r="D229">
        <v>6.5</v>
      </c>
      <c r="J229" t="e">
        <f>+VLOOKUP(B229,#REF!,1,FALSE)</f>
        <v>#REF!</v>
      </c>
    </row>
    <row r="230" spans="1:10" hidden="1" x14ac:dyDescent="0.25">
      <c r="A230" t="s">
        <v>655</v>
      </c>
      <c r="B230">
        <v>328</v>
      </c>
      <c r="C230" t="s">
        <v>979</v>
      </c>
      <c r="D230">
        <v>6.5</v>
      </c>
      <c r="J230" t="e">
        <f>+VLOOKUP(B230,#REF!,1,FALSE)</f>
        <v>#REF!</v>
      </c>
    </row>
    <row r="231" spans="1:10" hidden="1" x14ac:dyDescent="0.25">
      <c r="A231" t="s">
        <v>655</v>
      </c>
      <c r="B231">
        <v>329</v>
      </c>
      <c r="C231" t="s">
        <v>980</v>
      </c>
      <c r="D231">
        <v>6.5</v>
      </c>
      <c r="J231" t="e">
        <f>+VLOOKUP(B231,#REF!,1,FALSE)</f>
        <v>#REF!</v>
      </c>
    </row>
    <row r="232" spans="1:10" hidden="1" x14ac:dyDescent="0.25">
      <c r="A232" t="s">
        <v>655</v>
      </c>
      <c r="B232">
        <v>330</v>
      </c>
      <c r="C232" t="s">
        <v>981</v>
      </c>
      <c r="D232">
        <v>6.5</v>
      </c>
      <c r="J232" t="e">
        <f>+VLOOKUP(B232,#REF!,1,FALSE)</f>
        <v>#REF!</v>
      </c>
    </row>
    <row r="233" spans="1:10" hidden="1" x14ac:dyDescent="0.25">
      <c r="A233" t="s">
        <v>655</v>
      </c>
      <c r="B233">
        <v>334</v>
      </c>
      <c r="C233" t="s">
        <v>982</v>
      </c>
      <c r="D233">
        <v>6.5</v>
      </c>
      <c r="J233" t="e">
        <f>+VLOOKUP(B233,#REF!,1,FALSE)</f>
        <v>#REF!</v>
      </c>
    </row>
    <row r="234" spans="1:10" hidden="1" x14ac:dyDescent="0.25">
      <c r="A234" t="s">
        <v>655</v>
      </c>
      <c r="B234">
        <v>336</v>
      </c>
      <c r="C234" t="s">
        <v>983</v>
      </c>
      <c r="D234">
        <v>6.5</v>
      </c>
      <c r="J234" t="e">
        <f>+VLOOKUP(B234,#REF!,1,FALSE)</f>
        <v>#REF!</v>
      </c>
    </row>
    <row r="235" spans="1:10" hidden="1" x14ac:dyDescent="0.25">
      <c r="A235" t="s">
        <v>655</v>
      </c>
      <c r="B235">
        <v>337</v>
      </c>
      <c r="C235" t="s">
        <v>984</v>
      </c>
      <c r="D235">
        <v>6.5</v>
      </c>
      <c r="J235" t="e">
        <f>+VLOOKUP(B235,#REF!,1,FALSE)</f>
        <v>#REF!</v>
      </c>
    </row>
    <row r="236" spans="1:10" hidden="1" x14ac:dyDescent="0.25">
      <c r="A236" t="s">
        <v>655</v>
      </c>
      <c r="B236">
        <v>338</v>
      </c>
      <c r="C236" t="s">
        <v>985</v>
      </c>
      <c r="D236">
        <v>6.5</v>
      </c>
      <c r="J236" t="e">
        <f>+VLOOKUP(B236,#REF!,1,FALSE)</f>
        <v>#REF!</v>
      </c>
    </row>
    <row r="237" spans="1:10" hidden="1" x14ac:dyDescent="0.25">
      <c r="A237" t="s">
        <v>655</v>
      </c>
      <c r="B237">
        <v>344</v>
      </c>
      <c r="C237" t="s">
        <v>986</v>
      </c>
      <c r="D237">
        <v>6.5</v>
      </c>
      <c r="J237" t="e">
        <f>+VLOOKUP(B237,#REF!,1,FALSE)</f>
        <v>#REF!</v>
      </c>
    </row>
    <row r="238" spans="1:10" hidden="1" x14ac:dyDescent="0.25">
      <c r="A238" t="s">
        <v>655</v>
      </c>
      <c r="B238">
        <v>347</v>
      </c>
      <c r="C238" t="s">
        <v>987</v>
      </c>
      <c r="D238">
        <v>6.5</v>
      </c>
      <c r="J238" t="e">
        <f>+VLOOKUP(B238,#REF!,1,FALSE)</f>
        <v>#REF!</v>
      </c>
    </row>
    <row r="239" spans="1:10" hidden="1" x14ac:dyDescent="0.25">
      <c r="A239" t="s">
        <v>655</v>
      </c>
      <c r="B239">
        <v>349</v>
      </c>
      <c r="C239" t="s">
        <v>988</v>
      </c>
      <c r="D239">
        <v>6.5</v>
      </c>
      <c r="J239" t="e">
        <f>+VLOOKUP(B239,#REF!,1,FALSE)</f>
        <v>#REF!</v>
      </c>
    </row>
    <row r="240" spans="1:10" hidden="1" x14ac:dyDescent="0.25">
      <c r="A240" t="s">
        <v>655</v>
      </c>
      <c r="B240">
        <v>375</v>
      </c>
      <c r="C240" t="s">
        <v>989</v>
      </c>
      <c r="D240">
        <v>6.5</v>
      </c>
      <c r="J240" t="e">
        <f>+VLOOKUP(B240,#REF!,1,FALSE)</f>
        <v>#REF!</v>
      </c>
    </row>
    <row r="241" spans="1:10" hidden="1" x14ac:dyDescent="0.25">
      <c r="A241" t="s">
        <v>655</v>
      </c>
      <c r="B241">
        <v>377</v>
      </c>
      <c r="C241" t="s">
        <v>990</v>
      </c>
      <c r="D241">
        <v>6.5</v>
      </c>
      <c r="J241" t="e">
        <f>+VLOOKUP(B241,#REF!,1,FALSE)</f>
        <v>#REF!</v>
      </c>
    </row>
    <row r="242" spans="1:10" hidden="1" x14ac:dyDescent="0.25">
      <c r="A242" t="s">
        <v>655</v>
      </c>
      <c r="B242">
        <v>399</v>
      </c>
      <c r="C242" t="s">
        <v>991</v>
      </c>
      <c r="D242">
        <v>6.5</v>
      </c>
      <c r="J242" t="e">
        <f>+VLOOKUP(B242,#REF!,1,FALSE)</f>
        <v>#REF!</v>
      </c>
    </row>
    <row r="243" spans="1:10" hidden="1" x14ac:dyDescent="0.25">
      <c r="A243" t="s">
        <v>655</v>
      </c>
      <c r="B243">
        <v>500</v>
      </c>
      <c r="C243" t="s">
        <v>992</v>
      </c>
      <c r="D243">
        <v>6.5</v>
      </c>
      <c r="J243" t="e">
        <f>+VLOOKUP(B243,#REF!,1,FALSE)</f>
        <v>#REF!</v>
      </c>
    </row>
    <row r="244" spans="1:10" hidden="1" x14ac:dyDescent="0.25">
      <c r="A244" t="s">
        <v>655</v>
      </c>
      <c r="B244" t="s">
        <v>993</v>
      </c>
      <c r="C244" t="s">
        <v>994</v>
      </c>
      <c r="D244">
        <v>1</v>
      </c>
      <c r="J244" t="e">
        <f>+VLOOKUP(B244,#REF!,1,FALSE)</f>
        <v>#REF!</v>
      </c>
    </row>
    <row r="245" spans="1:10" hidden="1" x14ac:dyDescent="0.25">
      <c r="A245" t="s">
        <v>655</v>
      </c>
      <c r="B245">
        <v>505</v>
      </c>
      <c r="C245" t="s">
        <v>995</v>
      </c>
      <c r="D245">
        <v>6.5</v>
      </c>
      <c r="J245" t="e">
        <f>+VLOOKUP(B245,#REF!,1,FALSE)</f>
        <v>#REF!</v>
      </c>
    </row>
    <row r="246" spans="1:10" hidden="1" x14ac:dyDescent="0.25">
      <c r="A246" t="s">
        <v>655</v>
      </c>
      <c r="B246">
        <v>506</v>
      </c>
      <c r="C246" t="s">
        <v>996</v>
      </c>
      <c r="D246">
        <v>6.5</v>
      </c>
      <c r="J246" t="e">
        <f>+VLOOKUP(B246,#REF!,1,FALSE)</f>
        <v>#REF!</v>
      </c>
    </row>
    <row r="247" spans="1:10" hidden="1" x14ac:dyDescent="0.25">
      <c r="A247" t="s">
        <v>655</v>
      </c>
      <c r="B247">
        <v>507</v>
      </c>
      <c r="C247" t="s">
        <v>997</v>
      </c>
      <c r="D247">
        <v>1</v>
      </c>
      <c r="J247" t="e">
        <f>+VLOOKUP(B247,#REF!,1,FALSE)</f>
        <v>#REF!</v>
      </c>
    </row>
    <row r="248" spans="1:10" hidden="1" x14ac:dyDescent="0.25">
      <c r="A248" t="s">
        <v>655</v>
      </c>
      <c r="B248">
        <v>508</v>
      </c>
      <c r="C248" t="s">
        <v>998</v>
      </c>
      <c r="D248">
        <v>6</v>
      </c>
      <c r="J248" t="e">
        <f>+VLOOKUP(B248,#REF!,1,FALSE)</f>
        <v>#REF!</v>
      </c>
    </row>
    <row r="249" spans="1:10" hidden="1" x14ac:dyDescent="0.25">
      <c r="A249" t="s">
        <v>655</v>
      </c>
      <c r="B249" t="s">
        <v>999</v>
      </c>
      <c r="C249" t="s">
        <v>1000</v>
      </c>
      <c r="D249">
        <v>1995</v>
      </c>
      <c r="J249" t="e">
        <f>+VLOOKUP(B249,#REF!,1,FALSE)</f>
        <v>#REF!</v>
      </c>
    </row>
    <row r="250" spans="1:10" hidden="1" x14ac:dyDescent="0.25">
      <c r="A250" t="s">
        <v>655</v>
      </c>
      <c r="B250">
        <v>509</v>
      </c>
      <c r="C250" t="s">
        <v>1001</v>
      </c>
      <c r="D250">
        <v>6</v>
      </c>
      <c r="J250" t="e">
        <f>+VLOOKUP(B250,#REF!,1,FALSE)</f>
        <v>#REF!</v>
      </c>
    </row>
    <row r="251" spans="1:10" hidden="1" x14ac:dyDescent="0.25">
      <c r="A251" t="s">
        <v>655</v>
      </c>
      <c r="B251" t="s">
        <v>1002</v>
      </c>
      <c r="C251" t="s">
        <v>1003</v>
      </c>
      <c r="D251">
        <v>1995</v>
      </c>
      <c r="J251" t="e">
        <f>+VLOOKUP(B251,#REF!,1,FALSE)</f>
        <v>#REF!</v>
      </c>
    </row>
    <row r="252" spans="1:10" hidden="1" x14ac:dyDescent="0.25">
      <c r="A252" t="s">
        <v>655</v>
      </c>
      <c r="B252">
        <v>513</v>
      </c>
      <c r="C252" t="s">
        <v>1004</v>
      </c>
      <c r="D252">
        <v>1</v>
      </c>
      <c r="J252" t="e">
        <f>+VLOOKUP(B252,#REF!,1,FALSE)</f>
        <v>#REF!</v>
      </c>
    </row>
    <row r="253" spans="1:10" hidden="1" x14ac:dyDescent="0.25">
      <c r="A253" t="s">
        <v>655</v>
      </c>
      <c r="B253">
        <v>518</v>
      </c>
      <c r="C253" t="s">
        <v>1005</v>
      </c>
      <c r="D253">
        <v>6.5</v>
      </c>
      <c r="J253" t="e">
        <f>+VLOOKUP(B253,#REF!,1,FALSE)</f>
        <v>#REF!</v>
      </c>
    </row>
    <row r="254" spans="1:10" hidden="1" x14ac:dyDescent="0.25">
      <c r="A254" t="s">
        <v>655</v>
      </c>
      <c r="B254" t="s">
        <v>1006</v>
      </c>
      <c r="C254" t="s">
        <v>1007</v>
      </c>
      <c r="D254">
        <v>2.6</v>
      </c>
      <c r="J254" t="e">
        <f>+VLOOKUP(B254,#REF!,1,FALSE)</f>
        <v>#REF!</v>
      </c>
    </row>
    <row r="255" spans="1:10" hidden="1" x14ac:dyDescent="0.25">
      <c r="A255" t="s">
        <v>655</v>
      </c>
      <c r="B255">
        <v>519</v>
      </c>
      <c r="C255" t="s">
        <v>1008</v>
      </c>
      <c r="D255">
        <v>6.5</v>
      </c>
      <c r="J255" t="e">
        <f>+VLOOKUP(B255,#REF!,1,FALSE)</f>
        <v>#REF!</v>
      </c>
    </row>
    <row r="256" spans="1:10" hidden="1" x14ac:dyDescent="0.25">
      <c r="A256" t="s">
        <v>655</v>
      </c>
      <c r="B256">
        <v>520</v>
      </c>
      <c r="C256" t="s">
        <v>1009</v>
      </c>
      <c r="D256">
        <v>1</v>
      </c>
      <c r="J256" t="e">
        <f>+VLOOKUP(B256,#REF!,1,FALSE)</f>
        <v>#REF!</v>
      </c>
    </row>
    <row r="257" spans="1:10" hidden="1" x14ac:dyDescent="0.25">
      <c r="A257" t="s">
        <v>655</v>
      </c>
      <c r="B257">
        <v>523</v>
      </c>
      <c r="C257" t="s">
        <v>1010</v>
      </c>
      <c r="D257">
        <v>6.5</v>
      </c>
      <c r="J257" t="e">
        <f>+VLOOKUP(B257,#REF!,1,FALSE)</f>
        <v>#REF!</v>
      </c>
    </row>
    <row r="258" spans="1:10" hidden="1" x14ac:dyDescent="0.25">
      <c r="A258" t="s">
        <v>655</v>
      </c>
      <c r="B258" t="s">
        <v>1011</v>
      </c>
      <c r="C258" t="s">
        <v>1010</v>
      </c>
      <c r="D258">
        <v>4</v>
      </c>
      <c r="J258" t="e">
        <f>+VLOOKUP(B258,#REF!,1,FALSE)</f>
        <v>#REF!</v>
      </c>
    </row>
    <row r="259" spans="1:10" hidden="1" x14ac:dyDescent="0.25">
      <c r="A259" t="s">
        <v>655</v>
      </c>
      <c r="B259">
        <v>526</v>
      </c>
      <c r="C259" t="s">
        <v>1012</v>
      </c>
      <c r="D259">
        <v>6.5</v>
      </c>
      <c r="J259" t="e">
        <f>+VLOOKUP(B259,#REF!,1,FALSE)</f>
        <v>#REF!</v>
      </c>
    </row>
    <row r="260" spans="1:10" hidden="1" x14ac:dyDescent="0.25">
      <c r="A260" t="s">
        <v>655</v>
      </c>
      <c r="B260">
        <v>528</v>
      </c>
      <c r="C260" t="s">
        <v>1013</v>
      </c>
      <c r="D260">
        <v>1</v>
      </c>
      <c r="J260" t="e">
        <f>+VLOOKUP(B260,#REF!,1,FALSE)</f>
        <v>#REF!</v>
      </c>
    </row>
    <row r="261" spans="1:10" hidden="1" x14ac:dyDescent="0.25">
      <c r="A261" t="s">
        <v>655</v>
      </c>
      <c r="B261">
        <v>529</v>
      </c>
      <c r="C261" t="s">
        <v>1014</v>
      </c>
      <c r="D261">
        <v>6.5</v>
      </c>
      <c r="J261" t="e">
        <f>+VLOOKUP(B261,#REF!,1,FALSE)</f>
        <v>#REF!</v>
      </c>
    </row>
    <row r="262" spans="1:10" hidden="1" x14ac:dyDescent="0.25">
      <c r="A262" t="s">
        <v>655</v>
      </c>
      <c r="B262">
        <v>532</v>
      </c>
      <c r="C262" t="s">
        <v>1015</v>
      </c>
      <c r="D262">
        <v>6.5</v>
      </c>
      <c r="J262" t="e">
        <f>+VLOOKUP(B262,#REF!,1,FALSE)</f>
        <v>#REF!</v>
      </c>
    </row>
    <row r="263" spans="1:10" hidden="1" x14ac:dyDescent="0.25">
      <c r="A263" t="s">
        <v>655</v>
      </c>
      <c r="B263" t="s">
        <v>1016</v>
      </c>
      <c r="C263" t="s">
        <v>1015</v>
      </c>
      <c r="D263">
        <v>3.2</v>
      </c>
      <c r="J263" t="e">
        <f>+VLOOKUP(B263,#REF!,1,FALSE)</f>
        <v>#REF!</v>
      </c>
    </row>
    <row r="264" spans="1:10" hidden="1" x14ac:dyDescent="0.25">
      <c r="A264" t="s">
        <v>655</v>
      </c>
      <c r="B264">
        <v>533</v>
      </c>
      <c r="C264" t="s">
        <v>1017</v>
      </c>
      <c r="D264">
        <v>6.5</v>
      </c>
      <c r="J264" t="e">
        <f>+VLOOKUP(B264,#REF!,1,FALSE)</f>
        <v>#REF!</v>
      </c>
    </row>
    <row r="265" spans="1:10" hidden="1" x14ac:dyDescent="0.25">
      <c r="A265" t="s">
        <v>655</v>
      </c>
      <c r="B265" t="s">
        <v>1018</v>
      </c>
      <c r="C265" t="s">
        <v>1017</v>
      </c>
      <c r="D265">
        <v>2.6</v>
      </c>
      <c r="J265" t="e">
        <f>+VLOOKUP(B265,#REF!,1,FALSE)</f>
        <v>#REF!</v>
      </c>
    </row>
    <row r="266" spans="1:10" hidden="1" x14ac:dyDescent="0.25">
      <c r="A266" t="s">
        <v>655</v>
      </c>
      <c r="B266">
        <v>535</v>
      </c>
      <c r="C266" t="s">
        <v>1019</v>
      </c>
      <c r="D266">
        <v>1</v>
      </c>
      <c r="J266" t="e">
        <f>+VLOOKUP(B266,#REF!,1,FALSE)</f>
        <v>#REF!</v>
      </c>
    </row>
    <row r="267" spans="1:10" hidden="1" x14ac:dyDescent="0.25">
      <c r="A267" t="s">
        <v>655</v>
      </c>
      <c r="B267">
        <v>536</v>
      </c>
      <c r="C267" t="s">
        <v>1020</v>
      </c>
      <c r="D267">
        <v>1</v>
      </c>
      <c r="J267" t="e">
        <f>+VLOOKUP(B267,#REF!,1,FALSE)</f>
        <v>#REF!</v>
      </c>
    </row>
    <row r="268" spans="1:10" hidden="1" x14ac:dyDescent="0.25">
      <c r="A268" t="s">
        <v>655</v>
      </c>
      <c r="B268">
        <v>538</v>
      </c>
      <c r="C268" t="s">
        <v>1021</v>
      </c>
      <c r="D268">
        <v>6.5</v>
      </c>
      <c r="J268" t="e">
        <f>+VLOOKUP(B268,#REF!,1,FALSE)</f>
        <v>#REF!</v>
      </c>
    </row>
    <row r="269" spans="1:10" hidden="1" x14ac:dyDescent="0.25">
      <c r="A269" t="s">
        <v>655</v>
      </c>
      <c r="B269" t="s">
        <v>1022</v>
      </c>
      <c r="C269" t="s">
        <v>1023</v>
      </c>
      <c r="D269">
        <v>6.5</v>
      </c>
      <c r="J269" t="e">
        <f>+VLOOKUP(B269,#REF!,1,FALSE)</f>
        <v>#REF!</v>
      </c>
    </row>
    <row r="270" spans="1:10" hidden="1" x14ac:dyDescent="0.25">
      <c r="A270" t="s">
        <v>655</v>
      </c>
      <c r="B270" t="s">
        <v>1024</v>
      </c>
      <c r="C270" t="s">
        <v>1023</v>
      </c>
      <c r="D270">
        <v>4.5</v>
      </c>
      <c r="J270" t="e">
        <f>+VLOOKUP(B270,#REF!,1,FALSE)</f>
        <v>#REF!</v>
      </c>
    </row>
    <row r="271" spans="1:10" hidden="1" x14ac:dyDescent="0.25">
      <c r="A271" t="s">
        <v>655</v>
      </c>
      <c r="B271">
        <v>542</v>
      </c>
      <c r="C271" t="s">
        <v>1025</v>
      </c>
      <c r="D271">
        <v>6.5</v>
      </c>
      <c r="J271" t="e">
        <f>+VLOOKUP(B271,#REF!,1,FALSE)</f>
        <v>#REF!</v>
      </c>
    </row>
    <row r="272" spans="1:10" hidden="1" x14ac:dyDescent="0.25">
      <c r="A272" t="s">
        <v>655</v>
      </c>
      <c r="B272" t="s">
        <v>1026</v>
      </c>
      <c r="C272" t="s">
        <v>1025</v>
      </c>
      <c r="D272">
        <v>4.5</v>
      </c>
      <c r="J272" t="e">
        <f>+VLOOKUP(B272,#REF!,1,FALSE)</f>
        <v>#REF!</v>
      </c>
    </row>
    <row r="273" spans="1:10" hidden="1" x14ac:dyDescent="0.25">
      <c r="A273" t="s">
        <v>655</v>
      </c>
      <c r="B273" t="s">
        <v>1027</v>
      </c>
      <c r="C273" t="s">
        <v>1028</v>
      </c>
      <c r="D273">
        <v>6.5</v>
      </c>
      <c r="J273" t="e">
        <f>+VLOOKUP(B273,#REF!,1,FALSE)</f>
        <v>#REF!</v>
      </c>
    </row>
    <row r="274" spans="1:10" hidden="1" x14ac:dyDescent="0.25">
      <c r="A274" t="s">
        <v>655</v>
      </c>
      <c r="B274" t="s">
        <v>1029</v>
      </c>
      <c r="C274" t="s">
        <v>1028</v>
      </c>
      <c r="D274">
        <v>4.5</v>
      </c>
      <c r="J274" t="e">
        <f>+VLOOKUP(B274,#REF!,1,FALSE)</f>
        <v>#REF!</v>
      </c>
    </row>
    <row r="275" spans="1:10" hidden="1" x14ac:dyDescent="0.25">
      <c r="A275" t="s">
        <v>655</v>
      </c>
      <c r="B275">
        <v>546</v>
      </c>
      <c r="C275" t="s">
        <v>1030</v>
      </c>
      <c r="D275">
        <v>1</v>
      </c>
      <c r="J275" t="e">
        <f>+VLOOKUP(B275,#REF!,1,FALSE)</f>
        <v>#REF!</v>
      </c>
    </row>
    <row r="276" spans="1:10" hidden="1" x14ac:dyDescent="0.25">
      <c r="A276" t="s">
        <v>655</v>
      </c>
      <c r="B276">
        <v>547</v>
      </c>
      <c r="C276" t="s">
        <v>1031</v>
      </c>
      <c r="D276">
        <v>1</v>
      </c>
      <c r="J276" t="e">
        <f>+VLOOKUP(B276,#REF!,1,FALSE)</f>
        <v>#REF!</v>
      </c>
    </row>
    <row r="277" spans="1:10" hidden="1" x14ac:dyDescent="0.25">
      <c r="A277" t="s">
        <v>655</v>
      </c>
      <c r="B277">
        <v>555</v>
      </c>
      <c r="C277" t="s">
        <v>1032</v>
      </c>
      <c r="D277">
        <v>1</v>
      </c>
      <c r="J277" t="e">
        <f>+VLOOKUP(B277,#REF!,1,FALSE)</f>
        <v>#REF!</v>
      </c>
    </row>
    <row r="278" spans="1:10" hidden="1" x14ac:dyDescent="0.25">
      <c r="A278" t="s">
        <v>655</v>
      </c>
      <c r="B278">
        <v>557</v>
      </c>
      <c r="C278" t="s">
        <v>1033</v>
      </c>
      <c r="D278">
        <v>1</v>
      </c>
      <c r="J278" t="e">
        <f>+VLOOKUP(B278,#REF!,1,FALSE)</f>
        <v>#REF!</v>
      </c>
    </row>
    <row r="279" spans="1:10" hidden="1" x14ac:dyDescent="0.25">
      <c r="A279" t="s">
        <v>655</v>
      </c>
      <c r="B279">
        <v>559</v>
      </c>
      <c r="C279" t="s">
        <v>1034</v>
      </c>
      <c r="D279">
        <v>2</v>
      </c>
      <c r="J279" t="e">
        <f>+VLOOKUP(B279,#REF!,1,FALSE)</f>
        <v>#REF!</v>
      </c>
    </row>
    <row r="280" spans="1:10" hidden="1" x14ac:dyDescent="0.25">
      <c r="A280" t="s">
        <v>655</v>
      </c>
      <c r="B280">
        <v>566</v>
      </c>
      <c r="C280" t="s">
        <v>1035</v>
      </c>
      <c r="D280">
        <v>1</v>
      </c>
      <c r="J280" t="e">
        <f>+VLOOKUP(B280,#REF!,1,FALSE)</f>
        <v>#REF!</v>
      </c>
    </row>
    <row r="281" spans="1:10" hidden="1" x14ac:dyDescent="0.25">
      <c r="A281" t="s">
        <v>655</v>
      </c>
      <c r="B281" t="s">
        <v>1036</v>
      </c>
      <c r="C281" t="s">
        <v>1037</v>
      </c>
      <c r="D281">
        <v>4</v>
      </c>
      <c r="J281" t="e">
        <f>+VLOOKUP(B281,#REF!,1,FALSE)</f>
        <v>#REF!</v>
      </c>
    </row>
    <row r="282" spans="1:10" hidden="1" x14ac:dyDescent="0.25">
      <c r="A282" t="s">
        <v>655</v>
      </c>
      <c r="B282">
        <v>578</v>
      </c>
      <c r="C282" t="s">
        <v>1038</v>
      </c>
      <c r="D282">
        <v>1</v>
      </c>
      <c r="J282" t="e">
        <f>+VLOOKUP(B282,#REF!,1,FALSE)</f>
        <v>#REF!</v>
      </c>
    </row>
    <row r="283" spans="1:10" hidden="1" x14ac:dyDescent="0.25">
      <c r="A283" t="s">
        <v>655</v>
      </c>
      <c r="B283">
        <v>580</v>
      </c>
      <c r="C283" t="s">
        <v>1039</v>
      </c>
      <c r="D283">
        <v>6.5</v>
      </c>
      <c r="J283" t="e">
        <f>+VLOOKUP(B283,#REF!,1,FALSE)</f>
        <v>#REF!</v>
      </c>
    </row>
    <row r="284" spans="1:10" hidden="1" x14ac:dyDescent="0.25">
      <c r="A284" t="s">
        <v>655</v>
      </c>
      <c r="B284">
        <v>588</v>
      </c>
      <c r="C284" t="s">
        <v>1040</v>
      </c>
      <c r="D284">
        <v>2</v>
      </c>
      <c r="J284" t="e">
        <f>+VLOOKUP(B284,#REF!,1,FALSE)</f>
        <v>#REF!</v>
      </c>
    </row>
    <row r="285" spans="1:10" hidden="1" x14ac:dyDescent="0.25">
      <c r="A285" t="s">
        <v>655</v>
      </c>
      <c r="B285">
        <v>592</v>
      </c>
      <c r="C285" t="s">
        <v>1041</v>
      </c>
      <c r="D285">
        <v>6.5</v>
      </c>
      <c r="J285" t="e">
        <f>+VLOOKUP(B285,#REF!,1,FALSE)</f>
        <v>#REF!</v>
      </c>
    </row>
    <row r="286" spans="1:10" hidden="1" x14ac:dyDescent="0.25">
      <c r="A286" t="s">
        <v>655</v>
      </c>
      <c r="B286">
        <v>595</v>
      </c>
      <c r="C286" t="s">
        <v>1042</v>
      </c>
      <c r="D286">
        <v>1</v>
      </c>
      <c r="J286" t="e">
        <f>+VLOOKUP(B286,#REF!,1,FALSE)</f>
        <v>#REF!</v>
      </c>
    </row>
    <row r="287" spans="1:10" hidden="1" x14ac:dyDescent="0.25">
      <c r="A287" t="s">
        <v>655</v>
      </c>
      <c r="B287">
        <v>597</v>
      </c>
      <c r="C287" t="s">
        <v>1043</v>
      </c>
      <c r="D287">
        <v>6.5</v>
      </c>
      <c r="J287" t="e">
        <f>+VLOOKUP(B287,#REF!,1,FALSE)</f>
        <v>#REF!</v>
      </c>
    </row>
    <row r="288" spans="1:10" hidden="1" x14ac:dyDescent="0.25">
      <c r="A288" t="s">
        <v>655</v>
      </c>
      <c r="B288" t="s">
        <v>1044</v>
      </c>
      <c r="C288" t="s">
        <v>1045</v>
      </c>
      <c r="D288">
        <v>1</v>
      </c>
      <c r="J288" t="e">
        <f>+VLOOKUP(B288,#REF!,1,FALSE)</f>
        <v>#REF!</v>
      </c>
    </row>
    <row r="289" spans="1:10" hidden="1" x14ac:dyDescent="0.25">
      <c r="A289" t="s">
        <v>655</v>
      </c>
      <c r="B289">
        <v>601</v>
      </c>
      <c r="C289" t="s">
        <v>1046</v>
      </c>
      <c r="D289">
        <v>5</v>
      </c>
      <c r="J289" t="e">
        <f>+VLOOKUP(B289,#REF!,1,FALSE)</f>
        <v>#REF!</v>
      </c>
    </row>
    <row r="290" spans="1:10" hidden="1" x14ac:dyDescent="0.25">
      <c r="A290" t="s">
        <v>655</v>
      </c>
      <c r="B290">
        <v>602</v>
      </c>
      <c r="C290" t="s">
        <v>1047</v>
      </c>
      <c r="D290">
        <v>10</v>
      </c>
      <c r="J290" t="e">
        <f>+VLOOKUP(B290,#REF!,1,FALSE)</f>
        <v>#REF!</v>
      </c>
    </row>
    <row r="291" spans="1:10" hidden="1" x14ac:dyDescent="0.25">
      <c r="A291" t="s">
        <v>655</v>
      </c>
      <c r="B291">
        <v>607</v>
      </c>
      <c r="C291" t="s">
        <v>1048</v>
      </c>
      <c r="D291">
        <v>6.5</v>
      </c>
      <c r="J291" t="e">
        <f>+VLOOKUP(B291,#REF!,1,FALSE)</f>
        <v>#REF!</v>
      </c>
    </row>
    <row r="292" spans="1:10" hidden="1" x14ac:dyDescent="0.25">
      <c r="A292" t="s">
        <v>655</v>
      </c>
      <c r="B292">
        <v>608</v>
      </c>
      <c r="C292" t="s">
        <v>1043</v>
      </c>
      <c r="D292">
        <v>6.5</v>
      </c>
      <c r="J292" t="e">
        <f>+VLOOKUP(B292,#REF!,1,FALSE)</f>
        <v>#REF!</v>
      </c>
    </row>
    <row r="293" spans="1:10" hidden="1" x14ac:dyDescent="0.25">
      <c r="A293" t="s">
        <v>655</v>
      </c>
      <c r="B293">
        <v>610</v>
      </c>
      <c r="C293" t="s">
        <v>1049</v>
      </c>
      <c r="D293">
        <v>5</v>
      </c>
      <c r="J293" t="e">
        <f>+VLOOKUP(B293,#REF!,1,FALSE)</f>
        <v>#REF!</v>
      </c>
    </row>
    <row r="294" spans="1:10" hidden="1" x14ac:dyDescent="0.25">
      <c r="A294" t="s">
        <v>655</v>
      </c>
      <c r="B294">
        <v>611</v>
      </c>
      <c r="C294" t="s">
        <v>1050</v>
      </c>
      <c r="D294">
        <v>6.5</v>
      </c>
      <c r="J294" t="e">
        <f>+VLOOKUP(B294,#REF!,1,FALSE)</f>
        <v>#REF!</v>
      </c>
    </row>
    <row r="295" spans="1:10" hidden="1" x14ac:dyDescent="0.25">
      <c r="A295" t="s">
        <v>655</v>
      </c>
      <c r="B295">
        <v>612</v>
      </c>
      <c r="C295" t="s">
        <v>1051</v>
      </c>
      <c r="D295">
        <v>6.5</v>
      </c>
      <c r="J295" t="e">
        <f>+VLOOKUP(B295,#REF!,1,FALSE)</f>
        <v>#REF!</v>
      </c>
    </row>
    <row r="296" spans="1:10" hidden="1" x14ac:dyDescent="0.25">
      <c r="A296" t="s">
        <v>655</v>
      </c>
      <c r="B296">
        <v>613</v>
      </c>
      <c r="C296" t="s">
        <v>1052</v>
      </c>
      <c r="D296">
        <v>6.5</v>
      </c>
      <c r="J296" t="e">
        <f>+VLOOKUP(B296,#REF!,1,FALSE)</f>
        <v>#REF!</v>
      </c>
    </row>
    <row r="297" spans="1:10" hidden="1" x14ac:dyDescent="0.25">
      <c r="A297" t="s">
        <v>655</v>
      </c>
      <c r="B297">
        <v>615</v>
      </c>
      <c r="C297" t="s">
        <v>799</v>
      </c>
      <c r="D297">
        <v>6.5</v>
      </c>
      <c r="J297" t="e">
        <f>+VLOOKUP(B297,#REF!,1,FALSE)</f>
        <v>#REF!</v>
      </c>
    </row>
    <row r="298" spans="1:10" hidden="1" x14ac:dyDescent="0.25">
      <c r="A298" t="s">
        <v>655</v>
      </c>
      <c r="B298" t="s">
        <v>1053</v>
      </c>
      <c r="C298" t="s">
        <v>1054</v>
      </c>
      <c r="D298">
        <v>1</v>
      </c>
      <c r="J298" t="e">
        <f>+VLOOKUP(B298,#REF!,1,FALSE)</f>
        <v>#REF!</v>
      </c>
    </row>
    <row r="299" spans="1:10" hidden="1" x14ac:dyDescent="0.25">
      <c r="A299" t="s">
        <v>655</v>
      </c>
      <c r="B299" t="s">
        <v>1055</v>
      </c>
      <c r="C299" t="s">
        <v>1056</v>
      </c>
      <c r="D299">
        <v>1</v>
      </c>
      <c r="J299" t="e">
        <f>+VLOOKUP(B299,#REF!,1,FALSE)</f>
        <v>#REF!</v>
      </c>
    </row>
    <row r="300" spans="1:10" hidden="1" x14ac:dyDescent="0.25">
      <c r="A300" t="s">
        <v>655</v>
      </c>
      <c r="B300" t="s">
        <v>1057</v>
      </c>
      <c r="C300" t="s">
        <v>1058</v>
      </c>
      <c r="D300">
        <v>1</v>
      </c>
      <c r="J300" t="e">
        <f>+VLOOKUP(B300,#REF!,1,FALSE)</f>
        <v>#REF!</v>
      </c>
    </row>
    <row r="301" spans="1:10" hidden="1" x14ac:dyDescent="0.25">
      <c r="A301" t="s">
        <v>655</v>
      </c>
      <c r="B301" t="s">
        <v>1059</v>
      </c>
      <c r="C301" t="s">
        <v>1060</v>
      </c>
      <c r="D301">
        <v>1</v>
      </c>
      <c r="J301" t="e">
        <f>+VLOOKUP(B301,#REF!,1,FALSE)</f>
        <v>#REF!</v>
      </c>
    </row>
    <row r="302" spans="1:10" hidden="1" x14ac:dyDescent="0.25">
      <c r="A302" t="s">
        <v>655</v>
      </c>
      <c r="B302" t="s">
        <v>1061</v>
      </c>
      <c r="C302" t="s">
        <v>1062</v>
      </c>
      <c r="D302">
        <v>1</v>
      </c>
      <c r="J302" t="e">
        <f>+VLOOKUP(B302,#REF!,1,FALSE)</f>
        <v>#REF!</v>
      </c>
    </row>
    <row r="303" spans="1:10" hidden="1" x14ac:dyDescent="0.25">
      <c r="A303" t="s">
        <v>655</v>
      </c>
      <c r="B303" t="s">
        <v>1063</v>
      </c>
      <c r="C303" t="s">
        <v>1064</v>
      </c>
      <c r="D303">
        <v>1</v>
      </c>
      <c r="J303" t="e">
        <f>+VLOOKUP(B303,#REF!,1,FALSE)</f>
        <v>#REF!</v>
      </c>
    </row>
    <row r="304" spans="1:10" hidden="1" x14ac:dyDescent="0.25">
      <c r="A304" t="s">
        <v>655</v>
      </c>
      <c r="B304" t="s">
        <v>1065</v>
      </c>
      <c r="C304" t="s">
        <v>1066</v>
      </c>
      <c r="D304">
        <v>1</v>
      </c>
      <c r="J304" t="e">
        <f>+VLOOKUP(B304,#REF!,1,FALSE)</f>
        <v>#REF!</v>
      </c>
    </row>
    <row r="305" spans="1:10" hidden="1" x14ac:dyDescent="0.25">
      <c r="A305" t="s">
        <v>655</v>
      </c>
      <c r="B305" t="s">
        <v>1067</v>
      </c>
      <c r="C305" t="s">
        <v>1068</v>
      </c>
      <c r="D305">
        <v>1</v>
      </c>
      <c r="J305" t="e">
        <f>+VLOOKUP(B305,#REF!,1,FALSE)</f>
        <v>#REF!</v>
      </c>
    </row>
    <row r="306" spans="1:10" hidden="1" x14ac:dyDescent="0.25">
      <c r="A306" t="s">
        <v>655</v>
      </c>
      <c r="B306" t="s">
        <v>1069</v>
      </c>
      <c r="C306" t="s">
        <v>1070</v>
      </c>
      <c r="D306">
        <v>1</v>
      </c>
      <c r="J306" t="e">
        <f>+VLOOKUP(B306,#REF!,1,FALSE)</f>
        <v>#REF!</v>
      </c>
    </row>
    <row r="307" spans="1:10" hidden="1" x14ac:dyDescent="0.25">
      <c r="A307" t="s">
        <v>655</v>
      </c>
      <c r="B307">
        <v>620</v>
      </c>
      <c r="C307" t="s">
        <v>1071</v>
      </c>
      <c r="D307">
        <v>6.5</v>
      </c>
      <c r="J307" t="e">
        <f>+VLOOKUP(B307,#REF!,1,FALSE)</f>
        <v>#REF!</v>
      </c>
    </row>
    <row r="308" spans="1:10" hidden="1" x14ac:dyDescent="0.25">
      <c r="A308" t="s">
        <v>655</v>
      </c>
      <c r="B308" t="s">
        <v>1072</v>
      </c>
      <c r="C308" t="s">
        <v>1071</v>
      </c>
      <c r="D308">
        <v>5</v>
      </c>
      <c r="J308" t="e">
        <f>+VLOOKUP(B308,#REF!,1,FALSE)</f>
        <v>#REF!</v>
      </c>
    </row>
    <row r="309" spans="1:10" hidden="1" x14ac:dyDescent="0.25">
      <c r="A309" t="s">
        <v>655</v>
      </c>
      <c r="B309">
        <v>621</v>
      </c>
      <c r="C309" t="s">
        <v>1073</v>
      </c>
      <c r="D309">
        <v>6.5</v>
      </c>
      <c r="J309" t="e">
        <f>+VLOOKUP(B309,#REF!,1,FALSE)</f>
        <v>#REF!</v>
      </c>
    </row>
    <row r="310" spans="1:10" hidden="1" x14ac:dyDescent="0.25">
      <c r="A310" t="s">
        <v>655</v>
      </c>
      <c r="B310" t="s">
        <v>1074</v>
      </c>
      <c r="C310" t="s">
        <v>1054</v>
      </c>
      <c r="D310">
        <v>1</v>
      </c>
      <c r="J310" t="e">
        <f>+VLOOKUP(B310,#REF!,1,FALSE)</f>
        <v>#REF!</v>
      </c>
    </row>
    <row r="311" spans="1:10" hidden="1" x14ac:dyDescent="0.25">
      <c r="A311" t="s">
        <v>655</v>
      </c>
      <c r="B311" t="s">
        <v>1075</v>
      </c>
      <c r="C311" t="s">
        <v>1056</v>
      </c>
      <c r="D311">
        <v>1</v>
      </c>
      <c r="J311" t="e">
        <f>+VLOOKUP(B311,#REF!,1,FALSE)</f>
        <v>#REF!</v>
      </c>
    </row>
    <row r="312" spans="1:10" hidden="1" x14ac:dyDescent="0.25">
      <c r="A312" t="s">
        <v>655</v>
      </c>
      <c r="B312" t="s">
        <v>1076</v>
      </c>
      <c r="C312" t="s">
        <v>1058</v>
      </c>
      <c r="D312">
        <v>1</v>
      </c>
      <c r="J312" t="e">
        <f>+VLOOKUP(B312,#REF!,1,FALSE)</f>
        <v>#REF!</v>
      </c>
    </row>
    <row r="313" spans="1:10" hidden="1" x14ac:dyDescent="0.25">
      <c r="A313" t="s">
        <v>655</v>
      </c>
      <c r="B313" t="s">
        <v>1077</v>
      </c>
      <c r="C313" t="s">
        <v>1060</v>
      </c>
      <c r="D313">
        <v>1</v>
      </c>
      <c r="J313" t="e">
        <f>+VLOOKUP(B313,#REF!,1,FALSE)</f>
        <v>#REF!</v>
      </c>
    </row>
    <row r="314" spans="1:10" hidden="1" x14ac:dyDescent="0.25">
      <c r="A314" t="s">
        <v>655</v>
      </c>
      <c r="B314" t="s">
        <v>1078</v>
      </c>
      <c r="C314" t="s">
        <v>1062</v>
      </c>
      <c r="D314">
        <v>1</v>
      </c>
      <c r="J314" t="e">
        <f>+VLOOKUP(B314,#REF!,1,FALSE)</f>
        <v>#REF!</v>
      </c>
    </row>
    <row r="315" spans="1:10" hidden="1" x14ac:dyDescent="0.25">
      <c r="A315" t="s">
        <v>655</v>
      </c>
      <c r="B315" t="s">
        <v>1079</v>
      </c>
      <c r="C315" t="s">
        <v>1064</v>
      </c>
      <c r="D315">
        <v>1</v>
      </c>
      <c r="J315" t="e">
        <f>+VLOOKUP(B315,#REF!,1,FALSE)</f>
        <v>#REF!</v>
      </c>
    </row>
    <row r="316" spans="1:10" hidden="1" x14ac:dyDescent="0.25">
      <c r="A316" t="s">
        <v>655</v>
      </c>
      <c r="B316" t="s">
        <v>1080</v>
      </c>
      <c r="C316" t="s">
        <v>1066</v>
      </c>
      <c r="D316">
        <v>1</v>
      </c>
      <c r="J316" t="e">
        <f>+VLOOKUP(B316,#REF!,1,FALSE)</f>
        <v>#REF!</v>
      </c>
    </row>
    <row r="317" spans="1:10" hidden="1" x14ac:dyDescent="0.25">
      <c r="A317" t="s">
        <v>655</v>
      </c>
      <c r="B317" t="s">
        <v>1081</v>
      </c>
      <c r="C317" t="s">
        <v>1068</v>
      </c>
      <c r="D317">
        <v>1</v>
      </c>
      <c r="J317" t="e">
        <f>+VLOOKUP(B317,#REF!,1,FALSE)</f>
        <v>#REF!</v>
      </c>
    </row>
    <row r="318" spans="1:10" hidden="1" x14ac:dyDescent="0.25">
      <c r="A318" t="s">
        <v>655</v>
      </c>
      <c r="B318" t="s">
        <v>1082</v>
      </c>
      <c r="C318" t="s">
        <v>1073</v>
      </c>
      <c r="D318">
        <v>3.2</v>
      </c>
      <c r="J318" t="e">
        <f>+VLOOKUP(B318,#REF!,1,FALSE)</f>
        <v>#REF!</v>
      </c>
    </row>
    <row r="319" spans="1:10" hidden="1" x14ac:dyDescent="0.25">
      <c r="A319" t="s">
        <v>655</v>
      </c>
      <c r="B319">
        <v>622</v>
      </c>
      <c r="C319" t="s">
        <v>801</v>
      </c>
      <c r="D319">
        <v>6.5</v>
      </c>
      <c r="J319" t="e">
        <f>+VLOOKUP(B319,#REF!,1,FALSE)</f>
        <v>#REF!</v>
      </c>
    </row>
    <row r="320" spans="1:10" hidden="1" x14ac:dyDescent="0.25">
      <c r="A320" t="s">
        <v>655</v>
      </c>
      <c r="B320" t="s">
        <v>1083</v>
      </c>
      <c r="C320" t="s">
        <v>801</v>
      </c>
      <c r="D320">
        <v>3.2</v>
      </c>
      <c r="J320" t="e">
        <f>+VLOOKUP(B320,#REF!,1,FALSE)</f>
        <v>#REF!</v>
      </c>
    </row>
    <row r="321" spans="1:10" hidden="1" x14ac:dyDescent="0.25">
      <c r="A321" t="s">
        <v>655</v>
      </c>
      <c r="B321">
        <v>623</v>
      </c>
      <c r="C321" t="s">
        <v>1084</v>
      </c>
      <c r="D321">
        <v>6.5</v>
      </c>
      <c r="J321" t="e">
        <f>+VLOOKUP(B321,#REF!,1,FALSE)</f>
        <v>#REF!</v>
      </c>
    </row>
    <row r="322" spans="1:10" hidden="1" x14ac:dyDescent="0.25">
      <c r="A322" t="s">
        <v>655</v>
      </c>
      <c r="B322" t="s">
        <v>1085</v>
      </c>
      <c r="C322" t="s">
        <v>1084</v>
      </c>
      <c r="D322">
        <v>4</v>
      </c>
      <c r="J322" t="e">
        <f>+VLOOKUP(B322,#REF!,1,FALSE)</f>
        <v>#REF!</v>
      </c>
    </row>
    <row r="323" spans="1:10" hidden="1" x14ac:dyDescent="0.25">
      <c r="A323" t="s">
        <v>655</v>
      </c>
      <c r="B323" t="s">
        <v>1086</v>
      </c>
      <c r="C323" t="s">
        <v>1087</v>
      </c>
      <c r="D323">
        <v>5</v>
      </c>
      <c r="J323" t="e">
        <f>+VLOOKUP(B323,#REF!,1,FALSE)</f>
        <v>#REF!</v>
      </c>
    </row>
    <row r="324" spans="1:10" hidden="1" x14ac:dyDescent="0.25">
      <c r="A324" t="s">
        <v>655</v>
      </c>
      <c r="B324">
        <v>625</v>
      </c>
      <c r="C324" t="s">
        <v>1088</v>
      </c>
      <c r="D324">
        <v>6.5</v>
      </c>
      <c r="J324" t="e">
        <f>+VLOOKUP(B324,#REF!,1,FALSE)</f>
        <v>#REF!</v>
      </c>
    </row>
    <row r="325" spans="1:10" hidden="1" x14ac:dyDescent="0.25">
      <c r="A325" t="s">
        <v>655</v>
      </c>
      <c r="B325">
        <v>626</v>
      </c>
      <c r="C325" t="s">
        <v>1089</v>
      </c>
      <c r="D325">
        <v>6.5</v>
      </c>
      <c r="J325" t="e">
        <f>+VLOOKUP(B325,#REF!,1,FALSE)</f>
        <v>#REF!</v>
      </c>
    </row>
    <row r="326" spans="1:10" hidden="1" x14ac:dyDescent="0.25">
      <c r="A326" t="s">
        <v>655</v>
      </c>
      <c r="B326">
        <v>627</v>
      </c>
      <c r="C326" t="s">
        <v>1090</v>
      </c>
      <c r="D326">
        <v>6.5</v>
      </c>
      <c r="J326" t="e">
        <f>+VLOOKUP(B326,#REF!,1,FALSE)</f>
        <v>#REF!</v>
      </c>
    </row>
    <row r="327" spans="1:10" hidden="1" x14ac:dyDescent="0.25">
      <c r="A327" t="s">
        <v>655</v>
      </c>
      <c r="B327" t="s">
        <v>1091</v>
      </c>
      <c r="C327" t="s">
        <v>1090</v>
      </c>
      <c r="D327">
        <v>3.2</v>
      </c>
      <c r="J327" t="e">
        <f>+VLOOKUP(B327,#REF!,1,FALSE)</f>
        <v>#REF!</v>
      </c>
    </row>
    <row r="328" spans="1:10" hidden="1" x14ac:dyDescent="0.25">
      <c r="A328" t="s">
        <v>655</v>
      </c>
      <c r="B328">
        <v>628</v>
      </c>
      <c r="C328" t="s">
        <v>1092</v>
      </c>
      <c r="D328">
        <v>6.5</v>
      </c>
      <c r="J328" t="e">
        <f>+VLOOKUP(B328,#REF!,1,FALSE)</f>
        <v>#REF!</v>
      </c>
    </row>
    <row r="329" spans="1:10" hidden="1" x14ac:dyDescent="0.25">
      <c r="A329" t="s">
        <v>655</v>
      </c>
      <c r="B329" t="s">
        <v>1093</v>
      </c>
      <c r="C329" t="s">
        <v>1092</v>
      </c>
      <c r="D329">
        <v>3.2</v>
      </c>
      <c r="J329" t="e">
        <f>+VLOOKUP(B329,#REF!,1,FALSE)</f>
        <v>#REF!</v>
      </c>
    </row>
    <row r="330" spans="1:10" hidden="1" x14ac:dyDescent="0.25">
      <c r="A330" t="s">
        <v>655</v>
      </c>
      <c r="B330">
        <v>629</v>
      </c>
      <c r="C330" t="s">
        <v>952</v>
      </c>
      <c r="D330">
        <v>6.5</v>
      </c>
      <c r="J330" t="e">
        <f>+VLOOKUP(B330,#REF!,1,FALSE)</f>
        <v>#REF!</v>
      </c>
    </row>
    <row r="331" spans="1:10" hidden="1" x14ac:dyDescent="0.25">
      <c r="A331" t="s">
        <v>655</v>
      </c>
      <c r="B331" t="s">
        <v>1094</v>
      </c>
      <c r="C331" t="s">
        <v>1095</v>
      </c>
      <c r="D331">
        <v>1</v>
      </c>
      <c r="J331" t="e">
        <f>+VLOOKUP(B331,#REF!,1,FALSE)</f>
        <v>#REF!</v>
      </c>
    </row>
    <row r="332" spans="1:10" hidden="1" x14ac:dyDescent="0.25">
      <c r="A332" t="s">
        <v>655</v>
      </c>
      <c r="B332">
        <v>630</v>
      </c>
      <c r="C332" t="s">
        <v>1096</v>
      </c>
      <c r="D332">
        <v>6.5</v>
      </c>
      <c r="J332" t="e">
        <f>+VLOOKUP(B332,#REF!,1,FALSE)</f>
        <v>#REF!</v>
      </c>
    </row>
    <row r="333" spans="1:10" hidden="1" x14ac:dyDescent="0.25">
      <c r="A333" t="s">
        <v>655</v>
      </c>
      <c r="B333">
        <v>631</v>
      </c>
      <c r="C333" t="s">
        <v>1007</v>
      </c>
      <c r="D333">
        <v>6.5</v>
      </c>
      <c r="J333" t="e">
        <f>+VLOOKUP(B333,#REF!,1,FALSE)</f>
        <v>#REF!</v>
      </c>
    </row>
    <row r="334" spans="1:10" hidden="1" x14ac:dyDescent="0.25">
      <c r="A334" t="s">
        <v>655</v>
      </c>
      <c r="B334" t="s">
        <v>1097</v>
      </c>
      <c r="C334" t="s">
        <v>1007</v>
      </c>
      <c r="D334">
        <v>2.6</v>
      </c>
      <c r="J334" t="e">
        <f>+VLOOKUP(B334,#REF!,1,FALSE)</f>
        <v>#REF!</v>
      </c>
    </row>
    <row r="335" spans="1:10" hidden="1" x14ac:dyDescent="0.25">
      <c r="A335" t="s">
        <v>655</v>
      </c>
      <c r="B335">
        <v>632</v>
      </c>
      <c r="C335" t="s">
        <v>1098</v>
      </c>
      <c r="D335">
        <v>6.5</v>
      </c>
      <c r="J335" t="e">
        <f>+VLOOKUP(B335,#REF!,1,FALSE)</f>
        <v>#REF!</v>
      </c>
    </row>
    <row r="336" spans="1:10" hidden="1" x14ac:dyDescent="0.25">
      <c r="A336" t="s">
        <v>655</v>
      </c>
      <c r="B336" t="s">
        <v>1099</v>
      </c>
      <c r="C336" t="s">
        <v>1098</v>
      </c>
      <c r="D336">
        <v>3.2</v>
      </c>
      <c r="J336" t="e">
        <f>+VLOOKUP(B336,#REF!,1,FALSE)</f>
        <v>#REF!</v>
      </c>
    </row>
    <row r="337" spans="1:10" hidden="1" x14ac:dyDescent="0.25">
      <c r="A337" t="s">
        <v>655</v>
      </c>
      <c r="B337">
        <v>633</v>
      </c>
      <c r="C337" t="s">
        <v>1100</v>
      </c>
      <c r="D337">
        <v>6.5</v>
      </c>
      <c r="J337" t="e">
        <f>+VLOOKUP(B337,#REF!,1,FALSE)</f>
        <v>#REF!</v>
      </c>
    </row>
    <row r="338" spans="1:10" hidden="1" x14ac:dyDescent="0.25">
      <c r="A338" t="s">
        <v>655</v>
      </c>
      <c r="B338">
        <v>635</v>
      </c>
      <c r="C338" t="s">
        <v>1101</v>
      </c>
      <c r="D338">
        <v>6.5</v>
      </c>
      <c r="J338" t="e">
        <f>+VLOOKUP(B338,#REF!,1,FALSE)</f>
        <v>#REF!</v>
      </c>
    </row>
    <row r="339" spans="1:10" hidden="1" x14ac:dyDescent="0.25">
      <c r="A339" t="s">
        <v>655</v>
      </c>
      <c r="B339" t="s">
        <v>1102</v>
      </c>
      <c r="C339" t="s">
        <v>1101</v>
      </c>
      <c r="D339">
        <v>5</v>
      </c>
      <c r="J339" t="e">
        <f>+VLOOKUP(B339,#REF!,1,FALSE)</f>
        <v>#REF!</v>
      </c>
    </row>
    <row r="340" spans="1:10" hidden="1" x14ac:dyDescent="0.25">
      <c r="A340" t="s">
        <v>655</v>
      </c>
      <c r="B340">
        <v>638</v>
      </c>
      <c r="C340" t="s">
        <v>1103</v>
      </c>
      <c r="D340">
        <v>6.5</v>
      </c>
      <c r="J340" t="e">
        <f>+VLOOKUP(B340,#REF!,1,FALSE)</f>
        <v>#REF!</v>
      </c>
    </row>
    <row r="341" spans="1:10" hidden="1" x14ac:dyDescent="0.25">
      <c r="A341" t="s">
        <v>655</v>
      </c>
      <c r="B341">
        <v>653</v>
      </c>
      <c r="C341" t="s">
        <v>1104</v>
      </c>
      <c r="D341">
        <v>4</v>
      </c>
      <c r="J341" t="e">
        <f>+VLOOKUP(B341,#REF!,1,FALSE)</f>
        <v>#REF!</v>
      </c>
    </row>
    <row r="342" spans="1:10" hidden="1" x14ac:dyDescent="0.25">
      <c r="A342" t="s">
        <v>655</v>
      </c>
      <c r="B342">
        <v>654</v>
      </c>
      <c r="C342" t="s">
        <v>1105</v>
      </c>
      <c r="D342">
        <v>2</v>
      </c>
      <c r="J342" t="e">
        <f>+VLOOKUP(B342,#REF!,1,FALSE)</f>
        <v>#REF!</v>
      </c>
    </row>
    <row r="343" spans="1:10" hidden="1" x14ac:dyDescent="0.25">
      <c r="A343" t="s">
        <v>655</v>
      </c>
      <c r="B343">
        <v>655</v>
      </c>
      <c r="C343" t="s">
        <v>1106</v>
      </c>
      <c r="D343">
        <v>2</v>
      </c>
      <c r="J343" t="e">
        <f>+VLOOKUP(B343,#REF!,1,FALSE)</f>
        <v>#REF!</v>
      </c>
    </row>
    <row r="344" spans="1:10" hidden="1" x14ac:dyDescent="0.25">
      <c r="A344" t="s">
        <v>655</v>
      </c>
      <c r="B344">
        <v>656</v>
      </c>
      <c r="C344" t="s">
        <v>1107</v>
      </c>
      <c r="D344">
        <v>10</v>
      </c>
      <c r="J344" t="e">
        <f>+VLOOKUP(B344,#REF!,1,FALSE)</f>
        <v>#REF!</v>
      </c>
    </row>
    <row r="345" spans="1:10" hidden="1" x14ac:dyDescent="0.25">
      <c r="A345" t="s">
        <v>655</v>
      </c>
      <c r="B345">
        <v>660</v>
      </c>
      <c r="C345" t="s">
        <v>1108</v>
      </c>
      <c r="D345">
        <v>2</v>
      </c>
      <c r="J345" t="e">
        <f>+VLOOKUP(B345,#REF!,1,FALSE)</f>
        <v>#REF!</v>
      </c>
    </row>
    <row r="346" spans="1:10" hidden="1" x14ac:dyDescent="0.25">
      <c r="A346" t="s">
        <v>655</v>
      </c>
      <c r="B346">
        <v>662</v>
      </c>
      <c r="C346" t="s">
        <v>1109</v>
      </c>
      <c r="D346">
        <v>2</v>
      </c>
      <c r="J346" t="e">
        <f>+VLOOKUP(B346,#REF!,1,FALSE)</f>
        <v>#REF!</v>
      </c>
    </row>
    <row r="347" spans="1:10" hidden="1" x14ac:dyDescent="0.25">
      <c r="A347" t="s">
        <v>655</v>
      </c>
      <c r="B347">
        <v>663</v>
      </c>
      <c r="C347" t="s">
        <v>1110</v>
      </c>
      <c r="D347">
        <v>1</v>
      </c>
      <c r="J347" t="e">
        <f>+VLOOKUP(B347,#REF!,1,FALSE)</f>
        <v>#REF!</v>
      </c>
    </row>
    <row r="348" spans="1:10" hidden="1" x14ac:dyDescent="0.25">
      <c r="A348" t="s">
        <v>655</v>
      </c>
      <c r="B348">
        <v>665</v>
      </c>
      <c r="C348" t="s">
        <v>1111</v>
      </c>
      <c r="D348">
        <v>10</v>
      </c>
      <c r="J348" t="e">
        <f>+VLOOKUP(B348,#REF!,1,FALSE)</f>
        <v>#REF!</v>
      </c>
    </row>
    <row r="349" spans="1:10" hidden="1" x14ac:dyDescent="0.25">
      <c r="A349" t="s">
        <v>655</v>
      </c>
      <c r="B349">
        <v>666</v>
      </c>
      <c r="C349" t="s">
        <v>1112</v>
      </c>
      <c r="D349">
        <v>10</v>
      </c>
      <c r="J349" t="e">
        <f>+VLOOKUP(B349,#REF!,1,FALSE)</f>
        <v>#REF!</v>
      </c>
    </row>
    <row r="350" spans="1:10" hidden="1" x14ac:dyDescent="0.25">
      <c r="A350" t="s">
        <v>655</v>
      </c>
      <c r="B350">
        <v>667</v>
      </c>
      <c r="C350" t="s">
        <v>1113</v>
      </c>
      <c r="D350">
        <v>10</v>
      </c>
      <c r="J350" t="e">
        <f>+VLOOKUP(B350,#REF!,1,FALSE)</f>
        <v>#REF!</v>
      </c>
    </row>
    <row r="351" spans="1:10" hidden="1" x14ac:dyDescent="0.25">
      <c r="A351" t="s">
        <v>655</v>
      </c>
      <c r="B351">
        <v>668</v>
      </c>
      <c r="C351" t="s">
        <v>1114</v>
      </c>
      <c r="D351">
        <v>10</v>
      </c>
      <c r="J351" t="e">
        <f>+VLOOKUP(B351,#REF!,1,FALSE)</f>
        <v>#REF!</v>
      </c>
    </row>
    <row r="352" spans="1:10" hidden="1" x14ac:dyDescent="0.25">
      <c r="A352" t="s">
        <v>655</v>
      </c>
      <c r="B352">
        <v>669</v>
      </c>
      <c r="C352" t="s">
        <v>1115</v>
      </c>
      <c r="D352">
        <v>10</v>
      </c>
      <c r="J352" t="e">
        <f>+VLOOKUP(B352,#REF!,1,FALSE)</f>
        <v>#REF!</v>
      </c>
    </row>
    <row r="353" spans="1:10" hidden="1" x14ac:dyDescent="0.25">
      <c r="A353" t="s">
        <v>655</v>
      </c>
      <c r="B353">
        <v>678</v>
      </c>
      <c r="C353" t="s">
        <v>1116</v>
      </c>
      <c r="D353">
        <v>1</v>
      </c>
      <c r="J353" t="e">
        <f>+VLOOKUP(B353,#REF!,1,FALSE)</f>
        <v>#REF!</v>
      </c>
    </row>
    <row r="354" spans="1:10" hidden="1" x14ac:dyDescent="0.25">
      <c r="A354" t="s">
        <v>655</v>
      </c>
      <c r="B354">
        <v>679</v>
      </c>
      <c r="C354" t="s">
        <v>1117</v>
      </c>
      <c r="D354">
        <v>1</v>
      </c>
      <c r="J354" t="e">
        <f>+VLOOKUP(B354,#REF!,1,FALSE)</f>
        <v>#REF!</v>
      </c>
    </row>
    <row r="355" spans="1:10" hidden="1" x14ac:dyDescent="0.25">
      <c r="A355" t="s">
        <v>655</v>
      </c>
      <c r="B355">
        <v>680</v>
      </c>
      <c r="C355" t="s">
        <v>1118</v>
      </c>
      <c r="D355">
        <v>2</v>
      </c>
      <c r="J355" t="e">
        <f>+VLOOKUP(B355,#REF!,1,FALSE)</f>
        <v>#REF!</v>
      </c>
    </row>
    <row r="356" spans="1:10" hidden="1" x14ac:dyDescent="0.25">
      <c r="A356" t="s">
        <v>655</v>
      </c>
      <c r="B356">
        <v>683</v>
      </c>
      <c r="C356" t="s">
        <v>1119</v>
      </c>
      <c r="D356">
        <v>1</v>
      </c>
      <c r="J356" t="e">
        <f>+VLOOKUP(B356,#REF!,1,FALSE)</f>
        <v>#REF!</v>
      </c>
    </row>
    <row r="357" spans="1:10" hidden="1" x14ac:dyDescent="0.25">
      <c r="A357" t="s">
        <v>655</v>
      </c>
      <c r="B357">
        <v>688</v>
      </c>
      <c r="C357" t="s">
        <v>1120</v>
      </c>
      <c r="D357">
        <v>1</v>
      </c>
      <c r="J357" t="e">
        <f>+VLOOKUP(B357,#REF!,1,FALSE)</f>
        <v>#REF!</v>
      </c>
    </row>
    <row r="358" spans="1:10" hidden="1" x14ac:dyDescent="0.25">
      <c r="A358" t="s">
        <v>655</v>
      </c>
      <c r="B358">
        <v>1011</v>
      </c>
      <c r="C358" t="s">
        <v>1121</v>
      </c>
      <c r="D358">
        <v>6</v>
      </c>
      <c r="J358" t="e">
        <f>+VLOOKUP(B358,#REF!,1,FALSE)</f>
        <v>#REF!</v>
      </c>
    </row>
    <row r="359" spans="1:10" hidden="1" x14ac:dyDescent="0.25">
      <c r="A359" t="s">
        <v>655</v>
      </c>
      <c r="B359">
        <v>1050</v>
      </c>
      <c r="C359" t="s">
        <v>1122</v>
      </c>
      <c r="D359">
        <v>6.5</v>
      </c>
      <c r="J359" t="e">
        <f>+VLOOKUP(B359,#REF!,1,FALSE)</f>
        <v>#REF!</v>
      </c>
    </row>
    <row r="360" spans="1:10" hidden="1" x14ac:dyDescent="0.25">
      <c r="A360" t="s">
        <v>655</v>
      </c>
      <c r="B360">
        <v>1103</v>
      </c>
      <c r="C360" t="s">
        <v>1123</v>
      </c>
      <c r="D360">
        <v>6</v>
      </c>
      <c r="J360" t="e">
        <f>+VLOOKUP(B360,#REF!,1,FALSE)</f>
        <v>#REF!</v>
      </c>
    </row>
    <row r="361" spans="1:10" hidden="1" x14ac:dyDescent="0.25">
      <c r="A361" t="s">
        <v>655</v>
      </c>
      <c r="B361" t="s">
        <v>1124</v>
      </c>
      <c r="C361" t="s">
        <v>1125</v>
      </c>
      <c r="D361">
        <v>1</v>
      </c>
      <c r="J361" t="e">
        <f>+VLOOKUP(B361,#REF!,1,FALSE)</f>
        <v>#REF!</v>
      </c>
    </row>
    <row r="362" spans="1:10" hidden="1" x14ac:dyDescent="0.25">
      <c r="A362" t="s">
        <v>655</v>
      </c>
      <c r="B362">
        <v>1160</v>
      </c>
      <c r="C362" t="s">
        <v>634</v>
      </c>
      <c r="D362">
        <v>6.5</v>
      </c>
      <c r="J362" t="e">
        <f>+VLOOKUP(B362,#REF!,1,FALSE)</f>
        <v>#REF!</v>
      </c>
    </row>
    <row r="363" spans="1:10" hidden="1" x14ac:dyDescent="0.25">
      <c r="A363" t="s">
        <v>655</v>
      </c>
      <c r="B363">
        <v>1253</v>
      </c>
      <c r="C363" t="s">
        <v>1126</v>
      </c>
      <c r="D363">
        <v>1</v>
      </c>
      <c r="J363" t="e">
        <f>+VLOOKUP(B363,#REF!,1,FALSE)</f>
        <v>#REF!</v>
      </c>
    </row>
    <row r="364" spans="1:10" hidden="1" x14ac:dyDescent="0.25">
      <c r="A364" t="s">
        <v>655</v>
      </c>
      <c r="B364" t="s">
        <v>1127</v>
      </c>
      <c r="C364" t="s">
        <v>1128</v>
      </c>
      <c r="D364">
        <v>6.5</v>
      </c>
      <c r="J364" t="e">
        <f>+VLOOKUP(B364,#REF!,1,FALSE)</f>
        <v>#REF!</v>
      </c>
    </row>
    <row r="365" spans="1:10" hidden="1" x14ac:dyDescent="0.25">
      <c r="A365" t="s">
        <v>655</v>
      </c>
      <c r="B365" t="s">
        <v>1129</v>
      </c>
      <c r="C365" t="s">
        <v>1130</v>
      </c>
      <c r="D365">
        <v>2</v>
      </c>
      <c r="J365" t="e">
        <f>+VLOOKUP(B365,#REF!,1,FALSE)</f>
        <v>#REF!</v>
      </c>
    </row>
    <row r="366" spans="1:10" hidden="1" x14ac:dyDescent="0.25">
      <c r="A366" t="s">
        <v>655</v>
      </c>
      <c r="B366">
        <v>1827</v>
      </c>
      <c r="C366" t="s">
        <v>1131</v>
      </c>
      <c r="D366">
        <v>1</v>
      </c>
      <c r="J366" t="e">
        <f>+VLOOKUP(B366,#REF!,1,FALSE)</f>
        <v>#REF!</v>
      </c>
    </row>
    <row r="367" spans="1:10" hidden="1" x14ac:dyDescent="0.25">
      <c r="A367" t="s">
        <v>655</v>
      </c>
      <c r="B367">
        <v>5022</v>
      </c>
      <c r="C367" t="s">
        <v>1132</v>
      </c>
      <c r="D367">
        <v>6.5</v>
      </c>
      <c r="J367" t="e">
        <f>+VLOOKUP(B367,#REF!,1,FALSE)</f>
        <v>#REF!</v>
      </c>
    </row>
    <row r="368" spans="1:10" hidden="1" x14ac:dyDescent="0.25">
      <c r="A368" t="s">
        <v>655</v>
      </c>
      <c r="B368">
        <v>5027</v>
      </c>
      <c r="C368" t="s">
        <v>1133</v>
      </c>
      <c r="D368">
        <v>6.5</v>
      </c>
      <c r="J368" t="e">
        <f>+VLOOKUP(B368,#REF!,1,FALSE)</f>
        <v>#REF!</v>
      </c>
    </row>
    <row r="369" spans="1:10" hidden="1" x14ac:dyDescent="0.25">
      <c r="A369" t="s">
        <v>655</v>
      </c>
      <c r="B369">
        <v>5040</v>
      </c>
      <c r="C369" t="s">
        <v>1134</v>
      </c>
      <c r="D369">
        <v>6.5</v>
      </c>
      <c r="J369" t="e">
        <f>+VLOOKUP(B369,#REF!,1,FALSE)</f>
        <v>#REF!</v>
      </c>
    </row>
    <row r="370" spans="1:10" hidden="1" x14ac:dyDescent="0.25">
      <c r="A370" t="s">
        <v>655</v>
      </c>
      <c r="B370">
        <v>5041</v>
      </c>
      <c r="C370" t="s">
        <v>1135</v>
      </c>
      <c r="D370">
        <v>6.5</v>
      </c>
      <c r="J370" t="e">
        <f>+VLOOKUP(B370,#REF!,1,FALSE)</f>
        <v>#REF!</v>
      </c>
    </row>
    <row r="371" spans="1:10" hidden="1" x14ac:dyDescent="0.25">
      <c r="A371" t="s">
        <v>655</v>
      </c>
      <c r="B371">
        <v>5042</v>
      </c>
      <c r="C371" t="s">
        <v>1136</v>
      </c>
      <c r="D371">
        <v>6.5</v>
      </c>
      <c r="J371" t="e">
        <f>+VLOOKUP(B371,#REF!,1,FALSE)</f>
        <v>#REF!</v>
      </c>
    </row>
    <row r="372" spans="1:10" hidden="1" x14ac:dyDescent="0.25">
      <c r="A372" t="s">
        <v>655</v>
      </c>
      <c r="B372">
        <v>5048</v>
      </c>
      <c r="C372" t="s">
        <v>941</v>
      </c>
      <c r="D372">
        <v>6.5</v>
      </c>
      <c r="J372" t="e">
        <f>+VLOOKUP(B372,#REF!,1,FALSE)</f>
        <v>#REF!</v>
      </c>
    </row>
    <row r="373" spans="1:10" hidden="1" x14ac:dyDescent="0.25">
      <c r="A373" t="s">
        <v>655</v>
      </c>
      <c r="B373">
        <v>5049</v>
      </c>
      <c r="C373" t="s">
        <v>941</v>
      </c>
      <c r="D373">
        <v>6.5</v>
      </c>
      <c r="J373" t="e">
        <f>+VLOOKUP(B373,#REF!,1,FALSE)</f>
        <v>#REF!</v>
      </c>
    </row>
    <row r="374" spans="1:10" hidden="1" x14ac:dyDescent="0.25">
      <c r="A374" t="s">
        <v>655</v>
      </c>
      <c r="B374">
        <v>5050</v>
      </c>
      <c r="C374" t="s">
        <v>1137</v>
      </c>
      <c r="D374">
        <v>6.5</v>
      </c>
      <c r="J374" t="e">
        <f>+VLOOKUP(B374,#REF!,1,FALSE)</f>
        <v>#REF!</v>
      </c>
    </row>
    <row r="375" spans="1:10" hidden="1" x14ac:dyDescent="0.25">
      <c r="A375" t="s">
        <v>655</v>
      </c>
      <c r="B375" t="s">
        <v>1138</v>
      </c>
      <c r="C375" t="s">
        <v>1139</v>
      </c>
      <c r="D375">
        <v>6.5</v>
      </c>
      <c r="J375" t="e">
        <f>+VLOOKUP(B375,#REF!,1,FALSE)</f>
        <v>#REF!</v>
      </c>
    </row>
    <row r="376" spans="1:10" hidden="1" x14ac:dyDescent="0.25">
      <c r="A376" t="s">
        <v>655</v>
      </c>
      <c r="B376">
        <v>5051</v>
      </c>
      <c r="C376" t="s">
        <v>1140</v>
      </c>
      <c r="D376">
        <v>6.5</v>
      </c>
      <c r="J376" t="e">
        <f>+VLOOKUP(B376,#REF!,1,FALSE)</f>
        <v>#REF!</v>
      </c>
    </row>
    <row r="377" spans="1:10" hidden="1" x14ac:dyDescent="0.25">
      <c r="A377" t="s">
        <v>655</v>
      </c>
      <c r="B377" t="s">
        <v>1141</v>
      </c>
      <c r="C377" t="s">
        <v>1142</v>
      </c>
      <c r="D377">
        <v>6.5</v>
      </c>
      <c r="J377" t="e">
        <f>+VLOOKUP(B377,#REF!,1,FALSE)</f>
        <v>#REF!</v>
      </c>
    </row>
    <row r="378" spans="1:10" hidden="1" x14ac:dyDescent="0.25">
      <c r="A378" t="s">
        <v>655</v>
      </c>
      <c r="B378">
        <v>5052</v>
      </c>
      <c r="C378" t="s">
        <v>1143</v>
      </c>
      <c r="D378">
        <v>6.5</v>
      </c>
      <c r="J378" t="e">
        <f>+VLOOKUP(B378,#REF!,1,FALSE)</f>
        <v>#REF!</v>
      </c>
    </row>
    <row r="379" spans="1:10" hidden="1" x14ac:dyDescent="0.25">
      <c r="A379" t="s">
        <v>655</v>
      </c>
      <c r="B379">
        <v>5053</v>
      </c>
      <c r="C379" t="s">
        <v>1144</v>
      </c>
      <c r="D379">
        <v>6.5</v>
      </c>
      <c r="J379" t="e">
        <f>+VLOOKUP(B379,#REF!,1,FALSE)</f>
        <v>#REF!</v>
      </c>
    </row>
    <row r="380" spans="1:10" hidden="1" x14ac:dyDescent="0.25">
      <c r="A380" t="s">
        <v>655</v>
      </c>
      <c r="B380">
        <v>5054</v>
      </c>
      <c r="C380" t="s">
        <v>1145</v>
      </c>
      <c r="D380">
        <v>6.5</v>
      </c>
      <c r="J380" t="e">
        <f>+VLOOKUP(B380,#REF!,1,FALSE)</f>
        <v>#REF!</v>
      </c>
    </row>
    <row r="381" spans="1:10" hidden="1" x14ac:dyDescent="0.25">
      <c r="A381" t="s">
        <v>655</v>
      </c>
      <c r="B381">
        <v>5055</v>
      </c>
      <c r="C381" t="s">
        <v>1146</v>
      </c>
      <c r="D381">
        <v>6.5</v>
      </c>
      <c r="J381" t="e">
        <f>+VLOOKUP(B381,#REF!,1,FALSE)</f>
        <v>#REF!</v>
      </c>
    </row>
    <row r="382" spans="1:10" hidden="1" x14ac:dyDescent="0.25">
      <c r="A382" t="s">
        <v>655</v>
      </c>
      <c r="B382">
        <v>5057</v>
      </c>
      <c r="C382" t="s">
        <v>1147</v>
      </c>
      <c r="D382">
        <v>6.5</v>
      </c>
      <c r="J382" t="e">
        <f>+VLOOKUP(B382,#REF!,1,FALSE)</f>
        <v>#REF!</v>
      </c>
    </row>
    <row r="383" spans="1:10" hidden="1" x14ac:dyDescent="0.25">
      <c r="A383" t="s">
        <v>655</v>
      </c>
      <c r="B383">
        <v>5058</v>
      </c>
      <c r="C383" t="s">
        <v>1148</v>
      </c>
      <c r="D383">
        <v>6.5</v>
      </c>
      <c r="J383" t="e">
        <f>+VLOOKUP(B383,#REF!,1,FALSE)</f>
        <v>#REF!</v>
      </c>
    </row>
    <row r="384" spans="1:10" hidden="1" x14ac:dyDescent="0.25">
      <c r="A384" t="s">
        <v>655</v>
      </c>
      <c r="B384">
        <v>5101</v>
      </c>
      <c r="C384" t="s">
        <v>1149</v>
      </c>
      <c r="D384">
        <v>6.5</v>
      </c>
      <c r="J384" t="e">
        <f>+VLOOKUP(B384,#REF!,1,FALSE)</f>
        <v>#REF!</v>
      </c>
    </row>
    <row r="385" spans="1:10" hidden="1" x14ac:dyDescent="0.25">
      <c r="A385" t="s">
        <v>655</v>
      </c>
      <c r="B385">
        <v>5138</v>
      </c>
      <c r="C385" t="s">
        <v>1150</v>
      </c>
      <c r="D385">
        <v>6</v>
      </c>
      <c r="J385" t="e">
        <f>+VLOOKUP(B385,#REF!,1,FALSE)</f>
        <v>#REF!</v>
      </c>
    </row>
    <row r="386" spans="1:10" hidden="1" x14ac:dyDescent="0.25">
      <c r="A386" t="s">
        <v>655</v>
      </c>
      <c r="B386">
        <v>5144</v>
      </c>
      <c r="C386" t="s">
        <v>1151</v>
      </c>
      <c r="D386">
        <v>6.5</v>
      </c>
      <c r="J386" t="e">
        <f>+VLOOKUP(B386,#REF!,1,FALSE)</f>
        <v>#REF!</v>
      </c>
    </row>
    <row r="387" spans="1:10" hidden="1" x14ac:dyDescent="0.25">
      <c r="A387" t="s">
        <v>655</v>
      </c>
      <c r="B387">
        <v>5145</v>
      </c>
      <c r="C387" t="s">
        <v>1152</v>
      </c>
      <c r="D387">
        <v>6.5</v>
      </c>
      <c r="J387" t="e">
        <f>+VLOOKUP(B387,#REF!,1,FALSE)</f>
        <v>#REF!</v>
      </c>
    </row>
    <row r="388" spans="1:10" hidden="1" x14ac:dyDescent="0.25">
      <c r="A388" t="s">
        <v>655</v>
      </c>
      <c r="B388">
        <v>5146</v>
      </c>
      <c r="C388" t="s">
        <v>1153</v>
      </c>
      <c r="D388">
        <v>6</v>
      </c>
      <c r="J388" t="e">
        <f>+VLOOKUP(B388,#REF!,1,FALSE)</f>
        <v>#REF!</v>
      </c>
    </row>
    <row r="389" spans="1:10" hidden="1" x14ac:dyDescent="0.25">
      <c r="A389" t="s">
        <v>655</v>
      </c>
      <c r="B389">
        <v>5147</v>
      </c>
      <c r="C389" t="s">
        <v>1154</v>
      </c>
      <c r="D389">
        <v>6</v>
      </c>
      <c r="J389" t="e">
        <f>+VLOOKUP(B389,#REF!,1,FALSE)</f>
        <v>#REF!</v>
      </c>
    </row>
    <row r="390" spans="1:10" hidden="1" x14ac:dyDescent="0.25">
      <c r="A390" t="s">
        <v>655</v>
      </c>
      <c r="B390">
        <v>5154</v>
      </c>
      <c r="C390" t="s">
        <v>1155</v>
      </c>
      <c r="D390">
        <v>6</v>
      </c>
      <c r="J390" t="e">
        <f>+VLOOKUP(B390,#REF!,1,FALSE)</f>
        <v>#REF!</v>
      </c>
    </row>
    <row r="391" spans="1:10" hidden="1" x14ac:dyDescent="0.25">
      <c r="A391" t="s">
        <v>655</v>
      </c>
      <c r="B391">
        <v>5155</v>
      </c>
      <c r="C391" t="s">
        <v>1156</v>
      </c>
      <c r="D391">
        <v>6</v>
      </c>
      <c r="J391" t="e">
        <f>+VLOOKUP(B391,#REF!,1,FALSE)</f>
        <v>#REF!</v>
      </c>
    </row>
    <row r="392" spans="1:10" hidden="1" x14ac:dyDescent="0.25">
      <c r="A392" t="s">
        <v>655</v>
      </c>
      <c r="B392">
        <v>5156</v>
      </c>
      <c r="C392" t="s">
        <v>1157</v>
      </c>
      <c r="D392">
        <v>6</v>
      </c>
      <c r="J392" t="e">
        <f>+VLOOKUP(B392,#REF!,1,FALSE)</f>
        <v>#REF!</v>
      </c>
    </row>
    <row r="393" spans="1:10" hidden="1" x14ac:dyDescent="0.25">
      <c r="A393" t="s">
        <v>655</v>
      </c>
      <c r="B393" t="s">
        <v>1158</v>
      </c>
      <c r="C393" t="s">
        <v>1159</v>
      </c>
      <c r="D393">
        <v>6.5</v>
      </c>
      <c r="J393" t="e">
        <f>+VLOOKUP(B393,#REF!,1,FALSE)</f>
        <v>#REF!</v>
      </c>
    </row>
    <row r="394" spans="1:10" hidden="1" x14ac:dyDescent="0.25">
      <c r="A394" t="s">
        <v>655</v>
      </c>
      <c r="B394" t="s">
        <v>1160</v>
      </c>
      <c r="C394" t="s">
        <v>1161</v>
      </c>
      <c r="D394">
        <v>6.5</v>
      </c>
      <c r="J394" t="e">
        <f>+VLOOKUP(B394,#REF!,1,FALSE)</f>
        <v>#REF!</v>
      </c>
    </row>
    <row r="395" spans="1:10" hidden="1" x14ac:dyDescent="0.25">
      <c r="A395" t="s">
        <v>655</v>
      </c>
      <c r="B395" t="s">
        <v>1162</v>
      </c>
      <c r="C395" t="s">
        <v>1163</v>
      </c>
      <c r="D395">
        <v>6.5</v>
      </c>
      <c r="J395" t="e">
        <f>+VLOOKUP(B395,#REF!,1,FALSE)</f>
        <v>#REF!</v>
      </c>
    </row>
    <row r="396" spans="1:10" hidden="1" x14ac:dyDescent="0.25">
      <c r="A396" t="s">
        <v>655</v>
      </c>
      <c r="B396">
        <v>5190</v>
      </c>
      <c r="C396" t="s">
        <v>1164</v>
      </c>
      <c r="D396">
        <v>6</v>
      </c>
      <c r="J396" t="e">
        <f>+VLOOKUP(B396,#REF!,1,FALSE)</f>
        <v>#REF!</v>
      </c>
    </row>
    <row r="397" spans="1:10" hidden="1" x14ac:dyDescent="0.25">
      <c r="A397" t="s">
        <v>655</v>
      </c>
      <c r="B397">
        <v>5191</v>
      </c>
      <c r="C397" t="s">
        <v>1165</v>
      </c>
      <c r="D397">
        <v>6</v>
      </c>
      <c r="J397" t="e">
        <f>+VLOOKUP(B397,#REF!,1,FALSE)</f>
        <v>#REF!</v>
      </c>
    </row>
    <row r="398" spans="1:10" hidden="1" x14ac:dyDescent="0.25">
      <c r="A398" t="s">
        <v>655</v>
      </c>
      <c r="B398">
        <v>5192</v>
      </c>
      <c r="C398" t="s">
        <v>1166</v>
      </c>
      <c r="D398">
        <v>6</v>
      </c>
      <c r="J398" t="e">
        <f>+VLOOKUP(B398,#REF!,1,FALSE)</f>
        <v>#REF!</v>
      </c>
    </row>
    <row r="399" spans="1:10" hidden="1" x14ac:dyDescent="0.25">
      <c r="A399" t="s">
        <v>655</v>
      </c>
      <c r="B399">
        <v>5193</v>
      </c>
      <c r="C399" t="s">
        <v>1167</v>
      </c>
      <c r="D399">
        <v>6</v>
      </c>
      <c r="J399" t="e">
        <f>+VLOOKUP(B399,#REF!,1,FALSE)</f>
        <v>#REF!</v>
      </c>
    </row>
    <row r="400" spans="1:10" hidden="1" x14ac:dyDescent="0.25">
      <c r="A400" t="s">
        <v>655</v>
      </c>
      <c r="B400">
        <v>5194</v>
      </c>
      <c r="C400" t="s">
        <v>1168</v>
      </c>
      <c r="D400">
        <v>6</v>
      </c>
      <c r="J400" t="e">
        <f>+VLOOKUP(B400,#REF!,1,FALSE)</f>
        <v>#REF!</v>
      </c>
    </row>
    <row r="401" spans="1:10" hidden="1" x14ac:dyDescent="0.25">
      <c r="A401" t="s">
        <v>655</v>
      </c>
      <c r="B401">
        <v>5195</v>
      </c>
      <c r="C401" t="s">
        <v>1169</v>
      </c>
      <c r="D401">
        <v>6</v>
      </c>
      <c r="J401" t="e">
        <f>+VLOOKUP(B401,#REF!,1,FALSE)</f>
        <v>#REF!</v>
      </c>
    </row>
    <row r="402" spans="1:10" hidden="1" x14ac:dyDescent="0.25">
      <c r="A402" t="s">
        <v>655</v>
      </c>
      <c r="B402" t="s">
        <v>1170</v>
      </c>
      <c r="C402" t="s">
        <v>1171</v>
      </c>
      <c r="D402">
        <v>6.5</v>
      </c>
      <c r="J402" t="e">
        <f>+VLOOKUP(B402,#REF!,1,FALSE)</f>
        <v>#REF!</v>
      </c>
    </row>
    <row r="403" spans="1:10" hidden="1" x14ac:dyDescent="0.25">
      <c r="A403" t="s">
        <v>655</v>
      </c>
      <c r="B403" t="s">
        <v>1172</v>
      </c>
      <c r="C403" t="s">
        <v>1173</v>
      </c>
      <c r="D403">
        <v>6.5</v>
      </c>
      <c r="J403" t="e">
        <f>+VLOOKUP(B403,#REF!,1,FALSE)</f>
        <v>#REF!</v>
      </c>
    </row>
    <row r="404" spans="1:10" hidden="1" x14ac:dyDescent="0.25">
      <c r="A404" t="s">
        <v>655</v>
      </c>
      <c r="B404" t="s">
        <v>1174</v>
      </c>
      <c r="C404" t="s">
        <v>1175</v>
      </c>
      <c r="D404">
        <v>6.5</v>
      </c>
      <c r="J404" t="e">
        <f>+VLOOKUP(B404,#REF!,1,FALSE)</f>
        <v>#REF!</v>
      </c>
    </row>
    <row r="405" spans="1:10" hidden="1" x14ac:dyDescent="0.25">
      <c r="A405" t="s">
        <v>655</v>
      </c>
      <c r="B405" t="s">
        <v>1176</v>
      </c>
      <c r="C405" t="s">
        <v>1177</v>
      </c>
      <c r="D405">
        <v>6.5</v>
      </c>
      <c r="J405" t="e">
        <f>+VLOOKUP(B405,#REF!,1,FALSE)</f>
        <v>#REF!</v>
      </c>
    </row>
    <row r="406" spans="1:10" hidden="1" x14ac:dyDescent="0.25">
      <c r="A406" t="s">
        <v>655</v>
      </c>
      <c r="B406" t="s">
        <v>1178</v>
      </c>
      <c r="C406" t="s">
        <v>1171</v>
      </c>
      <c r="D406">
        <v>6.5</v>
      </c>
      <c r="J406" t="e">
        <f>+VLOOKUP(B406,#REF!,1,FALSE)</f>
        <v>#REF!</v>
      </c>
    </row>
    <row r="407" spans="1:10" hidden="1" x14ac:dyDescent="0.25">
      <c r="A407" t="s">
        <v>655</v>
      </c>
      <c r="B407" t="s">
        <v>1179</v>
      </c>
      <c r="C407" t="s">
        <v>1171</v>
      </c>
      <c r="D407">
        <v>6.5</v>
      </c>
      <c r="J407" t="e">
        <f>+VLOOKUP(B407,#REF!,1,FALSE)</f>
        <v>#REF!</v>
      </c>
    </row>
    <row r="408" spans="1:10" hidden="1" x14ac:dyDescent="0.25">
      <c r="A408" t="s">
        <v>655</v>
      </c>
      <c r="B408" t="s">
        <v>1180</v>
      </c>
      <c r="C408" t="s">
        <v>1181</v>
      </c>
      <c r="D408">
        <v>6.5</v>
      </c>
      <c r="J408" t="e">
        <f>+VLOOKUP(B408,#REF!,1,FALSE)</f>
        <v>#REF!</v>
      </c>
    </row>
    <row r="409" spans="1:10" hidden="1" x14ac:dyDescent="0.25">
      <c r="A409" t="s">
        <v>655</v>
      </c>
      <c r="B409" t="s">
        <v>1182</v>
      </c>
      <c r="C409" t="s">
        <v>1183</v>
      </c>
      <c r="D409">
        <v>6.5</v>
      </c>
      <c r="J409" t="e">
        <f>+VLOOKUP(B409,#REF!,1,FALSE)</f>
        <v>#REF!</v>
      </c>
    </row>
    <row r="410" spans="1:10" hidden="1" x14ac:dyDescent="0.25">
      <c r="A410" t="s">
        <v>655</v>
      </c>
      <c r="B410" t="s">
        <v>1184</v>
      </c>
      <c r="C410" t="s">
        <v>1185</v>
      </c>
      <c r="D410">
        <v>6.5</v>
      </c>
      <c r="J410" t="e">
        <f>+VLOOKUP(B410,#REF!,1,FALSE)</f>
        <v>#REF!</v>
      </c>
    </row>
    <row r="411" spans="1:10" hidden="1" x14ac:dyDescent="0.25">
      <c r="A411" t="s">
        <v>655</v>
      </c>
      <c r="B411" t="s">
        <v>1186</v>
      </c>
      <c r="C411" t="s">
        <v>1187</v>
      </c>
      <c r="D411">
        <v>6.5</v>
      </c>
      <c r="J411" t="e">
        <f>+VLOOKUP(B411,#REF!,1,FALSE)</f>
        <v>#REF!</v>
      </c>
    </row>
    <row r="412" spans="1:10" hidden="1" x14ac:dyDescent="0.25">
      <c r="A412" t="s">
        <v>655</v>
      </c>
      <c r="B412" t="s">
        <v>1188</v>
      </c>
      <c r="C412" t="s">
        <v>1189</v>
      </c>
      <c r="D412">
        <v>6.5</v>
      </c>
      <c r="J412" t="e">
        <f>+VLOOKUP(B412,#REF!,1,FALSE)</f>
        <v>#REF!</v>
      </c>
    </row>
    <row r="413" spans="1:10" hidden="1" x14ac:dyDescent="0.25">
      <c r="A413" t="s">
        <v>655</v>
      </c>
      <c r="B413" t="s">
        <v>1190</v>
      </c>
      <c r="C413" t="s">
        <v>1191</v>
      </c>
      <c r="D413">
        <v>6.5</v>
      </c>
      <c r="J413" t="e">
        <f>+VLOOKUP(B413,#REF!,1,FALSE)</f>
        <v>#REF!</v>
      </c>
    </row>
    <row r="414" spans="1:10" hidden="1" x14ac:dyDescent="0.25">
      <c r="A414" t="s">
        <v>655</v>
      </c>
      <c r="B414" t="s">
        <v>1192</v>
      </c>
      <c r="C414" t="s">
        <v>1193</v>
      </c>
      <c r="D414">
        <v>6.5</v>
      </c>
      <c r="J414" t="e">
        <f>+VLOOKUP(B414,#REF!,1,FALSE)</f>
        <v>#REF!</v>
      </c>
    </row>
    <row r="415" spans="1:10" hidden="1" x14ac:dyDescent="0.25">
      <c r="A415" t="s">
        <v>655</v>
      </c>
      <c r="B415" t="s">
        <v>1194</v>
      </c>
      <c r="C415" t="s">
        <v>689</v>
      </c>
      <c r="D415">
        <v>6.5</v>
      </c>
      <c r="J415" t="e">
        <f>+VLOOKUP(B415,#REF!,1,FALSE)</f>
        <v>#REF!</v>
      </c>
    </row>
    <row r="416" spans="1:10" hidden="1" x14ac:dyDescent="0.25">
      <c r="A416" t="s">
        <v>655</v>
      </c>
      <c r="B416" t="s">
        <v>1195</v>
      </c>
      <c r="C416" t="s">
        <v>691</v>
      </c>
      <c r="D416">
        <v>6.5</v>
      </c>
      <c r="J416" t="e">
        <f>+VLOOKUP(B416,#REF!,1,FALSE)</f>
        <v>#REF!</v>
      </c>
    </row>
    <row r="417" spans="1:10" hidden="1" x14ac:dyDescent="0.25">
      <c r="A417" t="s">
        <v>655</v>
      </c>
      <c r="B417" t="s">
        <v>1196</v>
      </c>
      <c r="C417" t="s">
        <v>1177</v>
      </c>
      <c r="D417">
        <v>6.5</v>
      </c>
      <c r="J417" t="e">
        <f>+VLOOKUP(B417,#REF!,1,FALSE)</f>
        <v>#REF!</v>
      </c>
    </row>
    <row r="418" spans="1:10" hidden="1" x14ac:dyDescent="0.25">
      <c r="A418" t="s">
        <v>655</v>
      </c>
      <c r="B418" t="s">
        <v>1197</v>
      </c>
      <c r="C418" t="s">
        <v>1198</v>
      </c>
      <c r="D418">
        <v>6.5</v>
      </c>
      <c r="J418" t="e">
        <f>+VLOOKUP(B418,#REF!,1,FALSE)</f>
        <v>#REF!</v>
      </c>
    </row>
    <row r="419" spans="1:10" hidden="1" x14ac:dyDescent="0.25">
      <c r="A419" t="s">
        <v>655</v>
      </c>
      <c r="B419" t="s">
        <v>1199</v>
      </c>
      <c r="C419" t="s">
        <v>1200</v>
      </c>
      <c r="D419">
        <v>6.5</v>
      </c>
      <c r="J419" t="e">
        <f>+VLOOKUP(B419,#REF!,1,FALSE)</f>
        <v>#REF!</v>
      </c>
    </row>
    <row r="420" spans="1:10" hidden="1" x14ac:dyDescent="0.25">
      <c r="A420" t="s">
        <v>655</v>
      </c>
      <c r="B420" t="s">
        <v>1201</v>
      </c>
      <c r="C420" t="s">
        <v>1202</v>
      </c>
      <c r="D420">
        <v>6.5</v>
      </c>
      <c r="J420" t="e">
        <f>+VLOOKUP(B420,#REF!,1,FALSE)</f>
        <v>#REF!</v>
      </c>
    </row>
    <row r="421" spans="1:10" hidden="1" x14ac:dyDescent="0.25">
      <c r="A421" t="s">
        <v>655</v>
      </c>
      <c r="B421" t="s">
        <v>1203</v>
      </c>
      <c r="C421" t="s">
        <v>1204</v>
      </c>
      <c r="D421">
        <v>6.5</v>
      </c>
      <c r="J421" t="e">
        <f>+VLOOKUP(B421,#REF!,1,FALSE)</f>
        <v>#REF!</v>
      </c>
    </row>
    <row r="422" spans="1:10" hidden="1" x14ac:dyDescent="0.25">
      <c r="A422" t="s">
        <v>655</v>
      </c>
      <c r="B422" t="s">
        <v>1205</v>
      </c>
      <c r="C422" t="s">
        <v>1206</v>
      </c>
      <c r="D422">
        <v>6.5</v>
      </c>
      <c r="J422" t="e">
        <f>+VLOOKUP(B422,#REF!,1,FALSE)</f>
        <v>#REF!</v>
      </c>
    </row>
    <row r="423" spans="1:10" hidden="1" x14ac:dyDescent="0.25">
      <c r="A423" t="s">
        <v>655</v>
      </c>
      <c r="B423" t="s">
        <v>1207</v>
      </c>
      <c r="C423" t="s">
        <v>1208</v>
      </c>
      <c r="D423">
        <v>6.5</v>
      </c>
      <c r="J423" t="e">
        <f>+VLOOKUP(B423,#REF!,1,FALSE)</f>
        <v>#REF!</v>
      </c>
    </row>
    <row r="424" spans="1:10" hidden="1" x14ac:dyDescent="0.25">
      <c r="A424" t="s">
        <v>655</v>
      </c>
      <c r="B424" t="s">
        <v>1209</v>
      </c>
      <c r="C424" t="s">
        <v>1210</v>
      </c>
      <c r="D424">
        <v>6.5</v>
      </c>
      <c r="J424" t="e">
        <f>+VLOOKUP(B424,#REF!,1,FALSE)</f>
        <v>#REF!</v>
      </c>
    </row>
    <row r="425" spans="1:10" hidden="1" x14ac:dyDescent="0.25">
      <c r="A425" t="s">
        <v>655</v>
      </c>
      <c r="B425">
        <v>5428</v>
      </c>
      <c r="C425" t="s">
        <v>1211</v>
      </c>
      <c r="D425">
        <v>6.5</v>
      </c>
      <c r="J425" t="e">
        <f>+VLOOKUP(B425,#REF!,1,FALSE)</f>
        <v>#REF!</v>
      </c>
    </row>
    <row r="426" spans="1:10" hidden="1" x14ac:dyDescent="0.25">
      <c r="A426" t="s">
        <v>655</v>
      </c>
      <c r="B426" t="s">
        <v>1212</v>
      </c>
      <c r="C426" t="s">
        <v>1213</v>
      </c>
      <c r="D426">
        <v>6.5</v>
      </c>
      <c r="J426" t="e">
        <f>+VLOOKUP(B426,#REF!,1,FALSE)</f>
        <v>#REF!</v>
      </c>
    </row>
    <row r="427" spans="1:10" hidden="1" x14ac:dyDescent="0.25">
      <c r="A427" t="s">
        <v>655</v>
      </c>
      <c r="B427" t="s">
        <v>1214</v>
      </c>
      <c r="C427" t="s">
        <v>1215</v>
      </c>
      <c r="D427">
        <v>6.5</v>
      </c>
      <c r="J427" t="e">
        <f>+VLOOKUP(B427,#REF!,1,FALSE)</f>
        <v>#REF!</v>
      </c>
    </row>
    <row r="428" spans="1:10" hidden="1" x14ac:dyDescent="0.25">
      <c r="A428" t="s">
        <v>655</v>
      </c>
      <c r="B428" t="s">
        <v>1216</v>
      </c>
      <c r="C428" t="s">
        <v>1217</v>
      </c>
      <c r="D428">
        <v>6.5</v>
      </c>
      <c r="J428" t="e">
        <f>+VLOOKUP(B428,#REF!,1,FALSE)</f>
        <v>#REF!</v>
      </c>
    </row>
    <row r="429" spans="1:10" hidden="1" x14ac:dyDescent="0.25">
      <c r="A429" t="s">
        <v>655</v>
      </c>
      <c r="B429" t="s">
        <v>1218</v>
      </c>
      <c r="C429" t="s">
        <v>1219</v>
      </c>
      <c r="D429">
        <v>6.5</v>
      </c>
      <c r="J429" t="e">
        <f>+VLOOKUP(B429,#REF!,1,FALSE)</f>
        <v>#REF!</v>
      </c>
    </row>
    <row r="430" spans="1:10" hidden="1" x14ac:dyDescent="0.25">
      <c r="A430" t="s">
        <v>655</v>
      </c>
      <c r="B430" t="s">
        <v>1220</v>
      </c>
      <c r="C430" t="s">
        <v>1221</v>
      </c>
      <c r="D430">
        <v>6.5</v>
      </c>
      <c r="J430" t="e">
        <f>+VLOOKUP(B430,#REF!,1,FALSE)</f>
        <v>#REF!</v>
      </c>
    </row>
    <row r="431" spans="1:10" hidden="1" x14ac:dyDescent="0.25">
      <c r="A431" t="s">
        <v>655</v>
      </c>
      <c r="B431" t="s">
        <v>1222</v>
      </c>
      <c r="C431" t="s">
        <v>1223</v>
      </c>
      <c r="D431">
        <v>6.5</v>
      </c>
      <c r="J431" t="e">
        <f>+VLOOKUP(B431,#REF!,1,FALSE)</f>
        <v>#REF!</v>
      </c>
    </row>
    <row r="432" spans="1:10" hidden="1" x14ac:dyDescent="0.25">
      <c r="A432" t="s">
        <v>655</v>
      </c>
      <c r="B432">
        <v>5438</v>
      </c>
      <c r="C432" t="s">
        <v>894</v>
      </c>
      <c r="D432">
        <v>6</v>
      </c>
      <c r="J432" t="e">
        <f>+VLOOKUP(B432,#REF!,1,FALSE)</f>
        <v>#REF!</v>
      </c>
    </row>
    <row r="433" spans="1:10" hidden="1" x14ac:dyDescent="0.25">
      <c r="A433" t="s">
        <v>655</v>
      </c>
      <c r="B433" t="s">
        <v>1224</v>
      </c>
      <c r="C433" t="s">
        <v>1225</v>
      </c>
      <c r="D433">
        <v>6.5</v>
      </c>
      <c r="J433" t="e">
        <f>+VLOOKUP(B433,#REF!,1,FALSE)</f>
        <v>#REF!</v>
      </c>
    </row>
    <row r="434" spans="1:10" hidden="1" x14ac:dyDescent="0.25">
      <c r="A434" t="s">
        <v>655</v>
      </c>
      <c r="B434" t="s">
        <v>1226</v>
      </c>
      <c r="C434" t="s">
        <v>1227</v>
      </c>
      <c r="D434">
        <v>6.5</v>
      </c>
      <c r="J434" t="e">
        <f>+VLOOKUP(B434,#REF!,1,FALSE)</f>
        <v>#REF!</v>
      </c>
    </row>
    <row r="435" spans="1:10" hidden="1" x14ac:dyDescent="0.25">
      <c r="A435" t="s">
        <v>655</v>
      </c>
      <c r="B435" t="s">
        <v>1228</v>
      </c>
      <c r="C435" t="s">
        <v>1229</v>
      </c>
      <c r="D435">
        <v>6.5</v>
      </c>
      <c r="J435" t="e">
        <f>+VLOOKUP(B435,#REF!,1,FALSE)</f>
        <v>#REF!</v>
      </c>
    </row>
    <row r="436" spans="1:10" hidden="1" x14ac:dyDescent="0.25">
      <c r="A436" t="s">
        <v>655</v>
      </c>
      <c r="B436" t="s">
        <v>1230</v>
      </c>
      <c r="C436" t="s">
        <v>1231</v>
      </c>
      <c r="D436">
        <v>6.5</v>
      </c>
      <c r="J436" t="e">
        <f>+VLOOKUP(B436,#REF!,1,FALSE)</f>
        <v>#REF!</v>
      </c>
    </row>
    <row r="437" spans="1:10" hidden="1" x14ac:dyDescent="0.25">
      <c r="A437" t="s">
        <v>655</v>
      </c>
      <c r="B437" t="s">
        <v>1232</v>
      </c>
      <c r="C437" t="s">
        <v>1233</v>
      </c>
      <c r="D437">
        <v>6.5</v>
      </c>
      <c r="J437" t="e">
        <f>+VLOOKUP(B437,#REF!,1,FALSE)</f>
        <v>#REF!</v>
      </c>
    </row>
    <row r="438" spans="1:10" hidden="1" x14ac:dyDescent="0.25">
      <c r="A438" t="s">
        <v>655</v>
      </c>
      <c r="B438" t="s">
        <v>1234</v>
      </c>
      <c r="C438" t="s">
        <v>1235</v>
      </c>
      <c r="D438">
        <v>6.5</v>
      </c>
      <c r="J438" t="e">
        <f>+VLOOKUP(B438,#REF!,1,FALSE)</f>
        <v>#REF!</v>
      </c>
    </row>
    <row r="439" spans="1:10" hidden="1" x14ac:dyDescent="0.25">
      <c r="A439" t="s">
        <v>655</v>
      </c>
      <c r="B439" t="s">
        <v>1236</v>
      </c>
      <c r="C439" t="s">
        <v>1237</v>
      </c>
      <c r="D439">
        <v>6.5</v>
      </c>
      <c r="J439" t="e">
        <f>+VLOOKUP(B439,#REF!,1,FALSE)</f>
        <v>#REF!</v>
      </c>
    </row>
    <row r="440" spans="1:10" hidden="1" x14ac:dyDescent="0.25">
      <c r="A440" t="s">
        <v>655</v>
      </c>
      <c r="B440" t="s">
        <v>1238</v>
      </c>
      <c r="C440" t="s">
        <v>1239</v>
      </c>
      <c r="D440">
        <v>6.5</v>
      </c>
      <c r="J440" t="e">
        <f>+VLOOKUP(B440,#REF!,1,FALSE)</f>
        <v>#REF!</v>
      </c>
    </row>
    <row r="441" spans="1:10" hidden="1" x14ac:dyDescent="0.25">
      <c r="A441" t="s">
        <v>655</v>
      </c>
      <c r="B441" t="s">
        <v>1240</v>
      </c>
      <c r="C441" t="s">
        <v>1241</v>
      </c>
      <c r="D441">
        <v>6.5</v>
      </c>
      <c r="J441" t="e">
        <f>+VLOOKUP(B441,#REF!,1,FALSE)</f>
        <v>#REF!</v>
      </c>
    </row>
    <row r="442" spans="1:10" hidden="1" x14ac:dyDescent="0.25">
      <c r="A442" t="s">
        <v>655</v>
      </c>
      <c r="B442" t="s">
        <v>1242</v>
      </c>
      <c r="C442" t="s">
        <v>1243</v>
      </c>
      <c r="D442">
        <v>6.5</v>
      </c>
      <c r="J442" t="e">
        <f>+VLOOKUP(B442,#REF!,1,FALSE)</f>
        <v>#REF!</v>
      </c>
    </row>
    <row r="443" spans="1:10" hidden="1" x14ac:dyDescent="0.25">
      <c r="A443" t="s">
        <v>655</v>
      </c>
      <c r="B443" t="s">
        <v>1244</v>
      </c>
      <c r="C443" t="s">
        <v>1245</v>
      </c>
      <c r="D443">
        <v>6.5</v>
      </c>
      <c r="J443" t="e">
        <f>+VLOOKUP(B443,#REF!,1,FALSE)</f>
        <v>#REF!</v>
      </c>
    </row>
    <row r="444" spans="1:10" hidden="1" x14ac:dyDescent="0.25">
      <c r="A444" t="s">
        <v>655</v>
      </c>
      <c r="B444" t="s">
        <v>1246</v>
      </c>
      <c r="C444" t="s">
        <v>1247</v>
      </c>
      <c r="D444">
        <v>6.5</v>
      </c>
      <c r="J444" t="e">
        <f>+VLOOKUP(B444,#REF!,1,FALSE)</f>
        <v>#REF!</v>
      </c>
    </row>
    <row r="445" spans="1:10" hidden="1" x14ac:dyDescent="0.25">
      <c r="A445" t="s">
        <v>655</v>
      </c>
      <c r="B445" t="s">
        <v>1248</v>
      </c>
      <c r="C445" t="s">
        <v>1249</v>
      </c>
      <c r="D445">
        <v>6.5</v>
      </c>
      <c r="J445" t="e">
        <f>+VLOOKUP(B445,#REF!,1,FALSE)</f>
        <v>#REF!</v>
      </c>
    </row>
    <row r="446" spans="1:10" hidden="1" x14ac:dyDescent="0.25">
      <c r="A446" t="s">
        <v>655</v>
      </c>
      <c r="B446">
        <v>5510</v>
      </c>
      <c r="C446" t="s">
        <v>1250</v>
      </c>
      <c r="D446">
        <v>6.5</v>
      </c>
      <c r="J446" t="e">
        <f>+VLOOKUP(B446,#REF!,1,FALSE)</f>
        <v>#REF!</v>
      </c>
    </row>
    <row r="447" spans="1:10" hidden="1" x14ac:dyDescent="0.25">
      <c r="A447" t="s">
        <v>655</v>
      </c>
      <c r="B447">
        <v>5511</v>
      </c>
      <c r="C447" t="s">
        <v>1251</v>
      </c>
      <c r="D447">
        <v>6.5</v>
      </c>
      <c r="J447" t="e">
        <f>+VLOOKUP(B447,#REF!,1,FALSE)</f>
        <v>#REF!</v>
      </c>
    </row>
    <row r="448" spans="1:10" hidden="1" x14ac:dyDescent="0.25">
      <c r="A448" t="s">
        <v>655</v>
      </c>
      <c r="B448">
        <v>5512</v>
      </c>
      <c r="C448" t="s">
        <v>1252</v>
      </c>
      <c r="D448">
        <v>6.5</v>
      </c>
      <c r="J448" t="e">
        <f>+VLOOKUP(B448,#REF!,1,FALSE)</f>
        <v>#REF!</v>
      </c>
    </row>
    <row r="449" spans="1:10" hidden="1" x14ac:dyDescent="0.25">
      <c r="A449" t="s">
        <v>655</v>
      </c>
      <c r="B449">
        <v>5514</v>
      </c>
      <c r="C449" t="s">
        <v>1253</v>
      </c>
      <c r="D449">
        <v>6.5</v>
      </c>
      <c r="G449" s="36"/>
      <c r="J449" t="e">
        <f>+VLOOKUP(B449,#REF!,1,FALSE)</f>
        <v>#REF!</v>
      </c>
    </row>
    <row r="450" spans="1:10" hidden="1" x14ac:dyDescent="0.25">
      <c r="A450" t="s">
        <v>655</v>
      </c>
      <c r="B450">
        <v>5515</v>
      </c>
      <c r="C450" t="s">
        <v>1254</v>
      </c>
      <c r="D450">
        <v>6.5</v>
      </c>
      <c r="J450" t="e">
        <f>+VLOOKUP(B450,#REF!,1,FALSE)</f>
        <v>#REF!</v>
      </c>
    </row>
    <row r="451" spans="1:10" hidden="1" x14ac:dyDescent="0.25">
      <c r="A451" t="s">
        <v>655</v>
      </c>
      <c r="B451">
        <v>5517</v>
      </c>
      <c r="C451" t="s">
        <v>1255</v>
      </c>
      <c r="D451">
        <v>6.5</v>
      </c>
      <c r="J451" t="e">
        <f>+VLOOKUP(B451,#REF!,1,FALSE)</f>
        <v>#REF!</v>
      </c>
    </row>
    <row r="452" spans="1:10" hidden="1" x14ac:dyDescent="0.25">
      <c r="A452" t="s">
        <v>655</v>
      </c>
      <c r="B452">
        <v>5518</v>
      </c>
      <c r="C452" t="s">
        <v>1256</v>
      </c>
      <c r="D452">
        <v>6.5</v>
      </c>
      <c r="J452" t="e">
        <f>+VLOOKUP(B452,#REF!,1,FALSE)</f>
        <v>#REF!</v>
      </c>
    </row>
    <row r="453" spans="1:10" hidden="1" x14ac:dyDescent="0.25">
      <c r="A453" t="s">
        <v>655</v>
      </c>
      <c r="B453">
        <v>5523</v>
      </c>
      <c r="C453" t="s">
        <v>1257</v>
      </c>
      <c r="D453">
        <v>6.5</v>
      </c>
      <c r="J453" t="e">
        <f>+VLOOKUP(B453,#REF!,1,FALSE)</f>
        <v>#REF!</v>
      </c>
    </row>
    <row r="454" spans="1:10" hidden="1" x14ac:dyDescent="0.25">
      <c r="A454" t="s">
        <v>655</v>
      </c>
      <c r="B454" t="s">
        <v>1258</v>
      </c>
      <c r="C454" t="s">
        <v>1259</v>
      </c>
      <c r="D454">
        <v>6.5</v>
      </c>
      <c r="J454" t="e">
        <f>+VLOOKUP(B454,#REF!,1,FALSE)</f>
        <v>#REF!</v>
      </c>
    </row>
    <row r="455" spans="1:10" hidden="1" x14ac:dyDescent="0.25">
      <c r="A455" t="s">
        <v>655</v>
      </c>
      <c r="B455" t="s">
        <v>1260</v>
      </c>
      <c r="C455" t="s">
        <v>1261</v>
      </c>
      <c r="D455">
        <v>6.5</v>
      </c>
      <c r="J455" t="e">
        <f>+VLOOKUP(B455,#REF!,1,FALSE)</f>
        <v>#REF!</v>
      </c>
    </row>
    <row r="456" spans="1:10" hidden="1" x14ac:dyDescent="0.25">
      <c r="A456" t="s">
        <v>655</v>
      </c>
      <c r="B456">
        <v>5672</v>
      </c>
      <c r="C456" t="s">
        <v>1262</v>
      </c>
      <c r="D456">
        <v>1</v>
      </c>
      <c r="J456" t="e">
        <f>+VLOOKUP(B456,#REF!,1,FALSE)</f>
        <v>#REF!</v>
      </c>
    </row>
    <row r="457" spans="1:10" hidden="1" x14ac:dyDescent="0.25">
      <c r="A457" t="s">
        <v>655</v>
      </c>
      <c r="B457">
        <v>5701</v>
      </c>
      <c r="C457" t="s">
        <v>1263</v>
      </c>
      <c r="D457">
        <v>6</v>
      </c>
      <c r="J457" t="e">
        <f>+VLOOKUP(B457,#REF!,1,FALSE)</f>
        <v>#REF!</v>
      </c>
    </row>
    <row r="458" spans="1:10" hidden="1" x14ac:dyDescent="0.25">
      <c r="A458" t="s">
        <v>655</v>
      </c>
      <c r="B458">
        <v>5866</v>
      </c>
      <c r="C458" t="s">
        <v>1264</v>
      </c>
      <c r="D458">
        <v>2</v>
      </c>
      <c r="J458" t="e">
        <f>+VLOOKUP(B458,#REF!,1,FALSE)</f>
        <v>#REF!</v>
      </c>
    </row>
    <row r="459" spans="1:10" hidden="1" x14ac:dyDescent="0.25">
      <c r="A459" t="s">
        <v>655</v>
      </c>
      <c r="B459" t="s">
        <v>1265</v>
      </c>
      <c r="C459" t="s">
        <v>1266</v>
      </c>
      <c r="D459">
        <v>2</v>
      </c>
      <c r="J459" t="e">
        <f>+VLOOKUP(B459,#REF!,1,FALSE)</f>
        <v>#REF!</v>
      </c>
    </row>
    <row r="460" spans="1:10" hidden="1" x14ac:dyDescent="0.25">
      <c r="A460" t="s">
        <v>655</v>
      </c>
      <c r="B460">
        <v>5900</v>
      </c>
      <c r="C460" t="s">
        <v>768</v>
      </c>
      <c r="D460">
        <v>6</v>
      </c>
      <c r="J460" t="e">
        <f>+VLOOKUP(B460,#REF!,1,FALSE)</f>
        <v>#REF!</v>
      </c>
    </row>
    <row r="461" spans="1:10" hidden="1" x14ac:dyDescent="0.25">
      <c r="A461" t="s">
        <v>655</v>
      </c>
      <c r="B461">
        <v>5901</v>
      </c>
      <c r="C461" t="s">
        <v>1267</v>
      </c>
      <c r="D461">
        <v>6</v>
      </c>
      <c r="J461" t="e">
        <f>+VLOOKUP(B461,#REF!,1,FALSE)</f>
        <v>#REF!</v>
      </c>
    </row>
    <row r="462" spans="1:10" hidden="1" x14ac:dyDescent="0.25">
      <c r="A462" t="s">
        <v>655</v>
      </c>
      <c r="B462">
        <v>5902</v>
      </c>
      <c r="C462" t="s">
        <v>1268</v>
      </c>
      <c r="D462">
        <v>6.5</v>
      </c>
      <c r="J462" t="e">
        <f>+VLOOKUP(B462,#REF!,1,FALSE)</f>
        <v>#REF!</v>
      </c>
    </row>
    <row r="463" spans="1:10" hidden="1" x14ac:dyDescent="0.25">
      <c r="A463" t="s">
        <v>655</v>
      </c>
      <c r="B463">
        <v>5903</v>
      </c>
      <c r="C463" t="s">
        <v>1269</v>
      </c>
      <c r="D463">
        <v>6.5</v>
      </c>
      <c r="J463" t="e">
        <f>+VLOOKUP(B463,#REF!,1,FALSE)</f>
        <v>#REF!</v>
      </c>
    </row>
    <row r="464" spans="1:10" hidden="1" x14ac:dyDescent="0.25">
      <c r="A464" t="s">
        <v>655</v>
      </c>
      <c r="B464">
        <v>5905</v>
      </c>
      <c r="C464" t="s">
        <v>1270</v>
      </c>
      <c r="D464">
        <v>6</v>
      </c>
      <c r="J464" t="e">
        <f>+VLOOKUP(B464,#REF!,1,FALSE)</f>
        <v>#REF!</v>
      </c>
    </row>
    <row r="465" spans="1:10" hidden="1" x14ac:dyDescent="0.25">
      <c r="A465" t="s">
        <v>655</v>
      </c>
      <c r="B465">
        <v>5906</v>
      </c>
      <c r="C465" t="s">
        <v>1271</v>
      </c>
      <c r="D465">
        <v>6</v>
      </c>
      <c r="J465" t="e">
        <f>+VLOOKUP(B465,#REF!,1,FALSE)</f>
        <v>#REF!</v>
      </c>
    </row>
    <row r="466" spans="1:10" hidden="1" x14ac:dyDescent="0.25">
      <c r="A466" t="s">
        <v>655</v>
      </c>
      <c r="B466">
        <v>5910</v>
      </c>
      <c r="C466" t="s">
        <v>1272</v>
      </c>
      <c r="D466">
        <v>6</v>
      </c>
      <c r="J466" t="e">
        <f>+VLOOKUP(B466,#REF!,1,FALSE)</f>
        <v>#REF!</v>
      </c>
    </row>
    <row r="467" spans="1:10" hidden="1" x14ac:dyDescent="0.25">
      <c r="A467" t="s">
        <v>655</v>
      </c>
      <c r="B467">
        <v>5911</v>
      </c>
      <c r="C467" t="s">
        <v>1273</v>
      </c>
      <c r="D467">
        <v>6</v>
      </c>
      <c r="J467" t="e">
        <f>+VLOOKUP(B467,#REF!,1,FALSE)</f>
        <v>#REF!</v>
      </c>
    </row>
    <row r="468" spans="1:10" hidden="1" x14ac:dyDescent="0.25">
      <c r="A468" t="s">
        <v>655</v>
      </c>
      <c r="B468">
        <v>5912</v>
      </c>
      <c r="C468" t="s">
        <v>1274</v>
      </c>
      <c r="D468">
        <v>6</v>
      </c>
      <c r="J468" t="e">
        <f>+VLOOKUP(B468,#REF!,1,FALSE)</f>
        <v>#REF!</v>
      </c>
    </row>
    <row r="469" spans="1:10" hidden="1" x14ac:dyDescent="0.25">
      <c r="A469" t="s">
        <v>655</v>
      </c>
      <c r="B469">
        <v>5913</v>
      </c>
      <c r="C469" t="s">
        <v>1275</v>
      </c>
      <c r="D469">
        <v>6</v>
      </c>
      <c r="J469" t="e">
        <f>+VLOOKUP(B469,#REF!,1,FALSE)</f>
        <v>#REF!</v>
      </c>
    </row>
    <row r="470" spans="1:10" hidden="1" x14ac:dyDescent="0.25">
      <c r="A470" t="s">
        <v>655</v>
      </c>
      <c r="B470">
        <v>5920</v>
      </c>
      <c r="C470" t="s">
        <v>1187</v>
      </c>
      <c r="D470">
        <v>6</v>
      </c>
      <c r="J470" t="e">
        <f>+VLOOKUP(B470,#REF!,1,FALSE)</f>
        <v>#REF!</v>
      </c>
    </row>
    <row r="471" spans="1:10" hidden="1" x14ac:dyDescent="0.25">
      <c r="A471" t="s">
        <v>655</v>
      </c>
      <c r="B471">
        <v>5921</v>
      </c>
      <c r="C471" t="s">
        <v>1276</v>
      </c>
      <c r="D471">
        <v>6</v>
      </c>
      <c r="J471" t="e">
        <f>+VLOOKUP(B471,#REF!,1,FALSE)</f>
        <v>#REF!</v>
      </c>
    </row>
    <row r="472" spans="1:10" hidden="1" x14ac:dyDescent="0.25">
      <c r="A472" t="s">
        <v>655</v>
      </c>
      <c r="B472">
        <v>5922</v>
      </c>
      <c r="C472" t="s">
        <v>1277</v>
      </c>
      <c r="D472">
        <v>6</v>
      </c>
      <c r="J472" t="e">
        <f>+VLOOKUP(B472,#REF!,1,FALSE)</f>
        <v>#REF!</v>
      </c>
    </row>
    <row r="473" spans="1:10" hidden="1" x14ac:dyDescent="0.25">
      <c r="A473" t="s">
        <v>655</v>
      </c>
      <c r="B473">
        <v>5923</v>
      </c>
      <c r="C473" t="s">
        <v>1278</v>
      </c>
      <c r="D473">
        <v>6</v>
      </c>
      <c r="J473" t="e">
        <f>+VLOOKUP(B473,#REF!,1,FALSE)</f>
        <v>#REF!</v>
      </c>
    </row>
    <row r="474" spans="1:10" hidden="1" x14ac:dyDescent="0.25">
      <c r="A474" t="s">
        <v>655</v>
      </c>
      <c r="B474">
        <v>5924</v>
      </c>
      <c r="C474" t="s">
        <v>1279</v>
      </c>
      <c r="D474">
        <v>6.5</v>
      </c>
      <c r="J474" t="e">
        <f>+VLOOKUP(B474,#REF!,1,FALSE)</f>
        <v>#REF!</v>
      </c>
    </row>
    <row r="475" spans="1:10" hidden="1" x14ac:dyDescent="0.25">
      <c r="A475" t="s">
        <v>655</v>
      </c>
      <c r="B475">
        <v>5930</v>
      </c>
      <c r="C475" t="s">
        <v>1191</v>
      </c>
      <c r="D475">
        <v>6</v>
      </c>
      <c r="J475" t="e">
        <f>+VLOOKUP(B475,#REF!,1,FALSE)</f>
        <v>#REF!</v>
      </c>
    </row>
    <row r="476" spans="1:10" hidden="1" x14ac:dyDescent="0.25">
      <c r="A476" t="s">
        <v>655</v>
      </c>
      <c r="B476">
        <v>5931</v>
      </c>
      <c r="C476" t="s">
        <v>1280</v>
      </c>
      <c r="D476">
        <v>6</v>
      </c>
      <c r="J476" t="e">
        <f>+VLOOKUP(B476,#REF!,1,FALSE)</f>
        <v>#REF!</v>
      </c>
    </row>
    <row r="477" spans="1:10" hidden="1" x14ac:dyDescent="0.25">
      <c r="A477" t="s">
        <v>655</v>
      </c>
      <c r="B477">
        <v>5935</v>
      </c>
      <c r="C477" t="s">
        <v>691</v>
      </c>
      <c r="D477">
        <v>6</v>
      </c>
      <c r="J477" t="e">
        <f>+VLOOKUP(B477,#REF!,1,FALSE)</f>
        <v>#REF!</v>
      </c>
    </row>
    <row r="478" spans="1:10" hidden="1" x14ac:dyDescent="0.25">
      <c r="A478" t="s">
        <v>655</v>
      </c>
      <c r="B478">
        <v>5936</v>
      </c>
      <c r="C478" t="s">
        <v>689</v>
      </c>
      <c r="D478">
        <v>6</v>
      </c>
      <c r="J478" t="e">
        <f>+VLOOKUP(B478,#REF!,1,FALSE)</f>
        <v>#REF!</v>
      </c>
    </row>
    <row r="479" spans="1:10" hidden="1" x14ac:dyDescent="0.25">
      <c r="A479" t="s">
        <v>655</v>
      </c>
      <c r="B479">
        <v>5939</v>
      </c>
      <c r="C479" t="s">
        <v>1193</v>
      </c>
      <c r="D479">
        <v>6</v>
      </c>
      <c r="J479" t="e">
        <f>+VLOOKUP(B479,#REF!,1,FALSE)</f>
        <v>#REF!</v>
      </c>
    </row>
    <row r="480" spans="1:10" hidden="1" x14ac:dyDescent="0.25">
      <c r="A480" t="s">
        <v>655</v>
      </c>
      <c r="B480" t="s">
        <v>1281</v>
      </c>
      <c r="C480" t="s">
        <v>1282</v>
      </c>
      <c r="D480">
        <v>1</v>
      </c>
      <c r="J480" t="e">
        <f>+VLOOKUP(B480,#REF!,1,FALSE)</f>
        <v>#REF!</v>
      </c>
    </row>
    <row r="481" spans="1:10" hidden="1" x14ac:dyDescent="0.25">
      <c r="A481" t="s">
        <v>655</v>
      </c>
      <c r="B481">
        <v>5940</v>
      </c>
      <c r="C481" t="s">
        <v>1283</v>
      </c>
      <c r="D481">
        <v>6</v>
      </c>
      <c r="J481" t="e">
        <f>+VLOOKUP(B481,#REF!,1,FALSE)</f>
        <v>#REF!</v>
      </c>
    </row>
    <row r="482" spans="1:10" hidden="1" x14ac:dyDescent="0.25">
      <c r="A482" t="s">
        <v>655</v>
      </c>
      <c r="B482">
        <v>5941</v>
      </c>
      <c r="C482" t="s">
        <v>1284</v>
      </c>
      <c r="D482">
        <v>6</v>
      </c>
      <c r="J482" t="e">
        <f>+VLOOKUP(B482,#REF!,1,FALSE)</f>
        <v>#REF!</v>
      </c>
    </row>
    <row r="483" spans="1:10" hidden="1" x14ac:dyDescent="0.25">
      <c r="A483" t="s">
        <v>655</v>
      </c>
      <c r="B483">
        <v>5942</v>
      </c>
      <c r="C483" t="s">
        <v>1285</v>
      </c>
      <c r="D483">
        <v>6</v>
      </c>
      <c r="J483" t="e">
        <f>+VLOOKUP(B483,#REF!,1,FALSE)</f>
        <v>#REF!</v>
      </c>
    </row>
    <row r="484" spans="1:10" hidden="1" x14ac:dyDescent="0.25">
      <c r="A484" t="s">
        <v>655</v>
      </c>
      <c r="B484">
        <v>5943</v>
      </c>
      <c r="C484" t="s">
        <v>1206</v>
      </c>
      <c r="D484">
        <v>6</v>
      </c>
      <c r="J484" t="e">
        <f>+VLOOKUP(B484,#REF!,1,FALSE)</f>
        <v>#REF!</v>
      </c>
    </row>
    <row r="485" spans="1:10" hidden="1" x14ac:dyDescent="0.25">
      <c r="A485" t="s">
        <v>655</v>
      </c>
      <c r="B485">
        <v>5971</v>
      </c>
      <c r="C485" t="s">
        <v>1286</v>
      </c>
      <c r="D485">
        <v>6</v>
      </c>
      <c r="J485" t="e">
        <f>+VLOOKUP(B485,#REF!,1,FALSE)</f>
        <v>#REF!</v>
      </c>
    </row>
    <row r="486" spans="1:10" hidden="1" x14ac:dyDescent="0.25">
      <c r="A486" t="s">
        <v>655</v>
      </c>
      <c r="B486">
        <v>5972</v>
      </c>
      <c r="C486" t="s">
        <v>1287</v>
      </c>
      <c r="D486">
        <v>6</v>
      </c>
      <c r="J486" t="e">
        <f>+VLOOKUP(B486,#REF!,1,FALSE)</f>
        <v>#REF!</v>
      </c>
    </row>
    <row r="487" spans="1:10" hidden="1" x14ac:dyDescent="0.25">
      <c r="A487" t="s">
        <v>655</v>
      </c>
      <c r="B487">
        <v>5978</v>
      </c>
      <c r="C487" t="s">
        <v>1288</v>
      </c>
      <c r="D487">
        <v>6</v>
      </c>
      <c r="J487" t="e">
        <f>+VLOOKUP(B487,#REF!,1,FALSE)</f>
        <v>#REF!</v>
      </c>
    </row>
    <row r="488" spans="1:10" hidden="1" x14ac:dyDescent="0.25">
      <c r="A488" t="s">
        <v>655</v>
      </c>
      <c r="B488">
        <v>5979</v>
      </c>
      <c r="C488" t="s">
        <v>1289</v>
      </c>
      <c r="D488">
        <v>6</v>
      </c>
      <c r="J488" t="e">
        <f>+VLOOKUP(B488,#REF!,1,FALSE)</f>
        <v>#REF!</v>
      </c>
    </row>
    <row r="489" spans="1:10" hidden="1" x14ac:dyDescent="0.25">
      <c r="A489" t="s">
        <v>655</v>
      </c>
      <c r="B489">
        <v>5980</v>
      </c>
      <c r="C489" t="s">
        <v>1241</v>
      </c>
      <c r="D489">
        <v>6.5</v>
      </c>
      <c r="J489" t="e">
        <f>+VLOOKUP(B489,#REF!,1,FALSE)</f>
        <v>#REF!</v>
      </c>
    </row>
    <row r="490" spans="1:10" hidden="1" x14ac:dyDescent="0.25">
      <c r="A490" t="s">
        <v>655</v>
      </c>
      <c r="B490">
        <v>5981</v>
      </c>
      <c r="C490" t="s">
        <v>1243</v>
      </c>
      <c r="D490">
        <v>6.5</v>
      </c>
      <c r="J490" t="e">
        <f>+VLOOKUP(B490,#REF!,1,FALSE)</f>
        <v>#REF!</v>
      </c>
    </row>
    <row r="491" spans="1:10" hidden="1" x14ac:dyDescent="0.25">
      <c r="A491" t="s">
        <v>655</v>
      </c>
      <c r="B491">
        <v>5982</v>
      </c>
      <c r="C491" t="s">
        <v>1290</v>
      </c>
      <c r="D491">
        <v>6.5</v>
      </c>
      <c r="J491" t="e">
        <f>+VLOOKUP(B491,#REF!,1,FALSE)</f>
        <v>#REF!</v>
      </c>
    </row>
    <row r="492" spans="1:10" hidden="1" x14ac:dyDescent="0.25">
      <c r="A492" t="s">
        <v>655</v>
      </c>
      <c r="B492">
        <v>6596</v>
      </c>
      <c r="C492" t="s">
        <v>1291</v>
      </c>
      <c r="D492">
        <v>6.5</v>
      </c>
      <c r="J492" t="e">
        <f>+VLOOKUP(B492,#REF!,1,FALSE)</f>
        <v>#REF!</v>
      </c>
    </row>
    <row r="493" spans="1:10" hidden="1" x14ac:dyDescent="0.25">
      <c r="A493" t="s">
        <v>655</v>
      </c>
      <c r="B493" t="s">
        <v>1292</v>
      </c>
      <c r="C493" t="s">
        <v>1293</v>
      </c>
      <c r="D493">
        <v>4.5999999999999996</v>
      </c>
      <c r="J493" t="e">
        <f>+VLOOKUP(B493,#REF!,1,FALSE)</f>
        <v>#REF!</v>
      </c>
    </row>
    <row r="494" spans="1:10" hidden="1" x14ac:dyDescent="0.25">
      <c r="A494" t="s">
        <v>655</v>
      </c>
      <c r="B494">
        <v>6599</v>
      </c>
      <c r="C494" t="s">
        <v>1294</v>
      </c>
      <c r="D494">
        <v>6.5</v>
      </c>
      <c r="J494" t="e">
        <f>+VLOOKUP(B494,#REF!,1,FALSE)</f>
        <v>#REF!</v>
      </c>
    </row>
    <row r="495" spans="1:10" hidden="1" x14ac:dyDescent="0.25">
      <c r="A495" t="s">
        <v>655</v>
      </c>
      <c r="B495" t="s">
        <v>1295</v>
      </c>
      <c r="C495" t="s">
        <v>1296</v>
      </c>
      <c r="D495">
        <v>4.5999999999999996</v>
      </c>
      <c r="J495" t="e">
        <f>+VLOOKUP(B495,#REF!,1,FALSE)</f>
        <v>#REF!</v>
      </c>
    </row>
    <row r="496" spans="1:10" hidden="1" x14ac:dyDescent="0.25">
      <c r="A496" t="s">
        <v>655</v>
      </c>
      <c r="B496">
        <v>6601</v>
      </c>
      <c r="C496" t="s">
        <v>1297</v>
      </c>
      <c r="D496">
        <v>6.5</v>
      </c>
      <c r="J496" t="e">
        <f>+VLOOKUP(B496,#REF!,1,FALSE)</f>
        <v>#REF!</v>
      </c>
    </row>
    <row r="497" spans="1:10" hidden="1" x14ac:dyDescent="0.25">
      <c r="A497" t="s">
        <v>655</v>
      </c>
      <c r="B497">
        <v>6602</v>
      </c>
      <c r="C497" t="s">
        <v>1298</v>
      </c>
      <c r="D497">
        <v>6.5</v>
      </c>
      <c r="J497" t="e">
        <f>+VLOOKUP(B497,#REF!,1,FALSE)</f>
        <v>#REF!</v>
      </c>
    </row>
    <row r="498" spans="1:10" hidden="1" x14ac:dyDescent="0.25">
      <c r="A498" t="s">
        <v>655</v>
      </c>
      <c r="B498">
        <v>6603</v>
      </c>
      <c r="C498" t="s">
        <v>1299</v>
      </c>
      <c r="D498">
        <v>6.5</v>
      </c>
      <c r="J498" t="e">
        <f>+VLOOKUP(B498,#REF!,1,FALSE)</f>
        <v>#REF!</v>
      </c>
    </row>
    <row r="499" spans="1:10" hidden="1" x14ac:dyDescent="0.25">
      <c r="A499" t="s">
        <v>655</v>
      </c>
      <c r="B499">
        <v>6604</v>
      </c>
      <c r="C499" t="s">
        <v>1300</v>
      </c>
      <c r="D499">
        <v>6.5</v>
      </c>
      <c r="J499" t="e">
        <f>+VLOOKUP(B499,#REF!,1,FALSE)</f>
        <v>#REF!</v>
      </c>
    </row>
    <row r="500" spans="1:10" hidden="1" x14ac:dyDescent="0.25">
      <c r="A500" t="s">
        <v>655</v>
      </c>
      <c r="B500">
        <v>6605</v>
      </c>
      <c r="C500" t="s">
        <v>1301</v>
      </c>
      <c r="D500">
        <v>6.5</v>
      </c>
      <c r="J500" t="e">
        <f>+VLOOKUP(B500,#REF!,1,FALSE)</f>
        <v>#REF!</v>
      </c>
    </row>
    <row r="501" spans="1:10" hidden="1" x14ac:dyDescent="0.25">
      <c r="A501" t="s">
        <v>655</v>
      </c>
      <c r="B501">
        <v>6606</v>
      </c>
      <c r="C501" t="s">
        <v>1302</v>
      </c>
      <c r="D501">
        <v>6.5</v>
      </c>
      <c r="J501" t="e">
        <f>+VLOOKUP(B501,#REF!,1,FALSE)</f>
        <v>#REF!</v>
      </c>
    </row>
    <row r="502" spans="1:10" hidden="1" x14ac:dyDescent="0.25">
      <c r="A502" t="s">
        <v>655</v>
      </c>
      <c r="B502">
        <v>6607</v>
      </c>
      <c r="C502" t="s">
        <v>1303</v>
      </c>
      <c r="D502">
        <v>6.5</v>
      </c>
      <c r="J502" t="e">
        <f>+VLOOKUP(B502,#REF!,1,FALSE)</f>
        <v>#REF!</v>
      </c>
    </row>
    <row r="503" spans="1:10" hidden="1" x14ac:dyDescent="0.25">
      <c r="A503" t="s">
        <v>655</v>
      </c>
      <c r="B503">
        <v>6608</v>
      </c>
      <c r="C503" t="s">
        <v>1304</v>
      </c>
      <c r="D503">
        <v>6.5</v>
      </c>
      <c r="J503" t="e">
        <f>+VLOOKUP(B503,#REF!,1,FALSE)</f>
        <v>#REF!</v>
      </c>
    </row>
    <row r="504" spans="1:10" hidden="1" x14ac:dyDescent="0.25">
      <c r="A504" t="s">
        <v>655</v>
      </c>
      <c r="B504">
        <v>6609</v>
      </c>
      <c r="C504" t="s">
        <v>1305</v>
      </c>
      <c r="D504">
        <v>6.5</v>
      </c>
      <c r="J504" t="e">
        <f>+VLOOKUP(B504,#REF!,1,FALSE)</f>
        <v>#REF!</v>
      </c>
    </row>
    <row r="505" spans="1:10" hidden="1" x14ac:dyDescent="0.25">
      <c r="A505" t="s">
        <v>655</v>
      </c>
      <c r="B505">
        <v>6610</v>
      </c>
      <c r="C505" t="s">
        <v>1306</v>
      </c>
      <c r="D505">
        <v>6.5</v>
      </c>
      <c r="J505" t="e">
        <f>+VLOOKUP(B505,#REF!,1,FALSE)</f>
        <v>#REF!</v>
      </c>
    </row>
    <row r="506" spans="1:10" hidden="1" x14ac:dyDescent="0.25">
      <c r="A506" t="s">
        <v>655</v>
      </c>
      <c r="B506">
        <v>6611</v>
      </c>
      <c r="C506" t="s">
        <v>1307</v>
      </c>
      <c r="D506">
        <v>6.5</v>
      </c>
      <c r="J506" t="e">
        <f>+VLOOKUP(B506,#REF!,1,FALSE)</f>
        <v>#REF!</v>
      </c>
    </row>
    <row r="507" spans="1:10" hidden="1" x14ac:dyDescent="0.25">
      <c r="A507" t="s">
        <v>655</v>
      </c>
      <c r="B507">
        <v>6621</v>
      </c>
      <c r="C507" t="s">
        <v>1308</v>
      </c>
      <c r="D507">
        <v>6.5</v>
      </c>
      <c r="J507" t="e">
        <f>+VLOOKUP(B507,#REF!,1,FALSE)</f>
        <v>#REF!</v>
      </c>
    </row>
    <row r="508" spans="1:10" hidden="1" x14ac:dyDescent="0.25">
      <c r="A508" t="s">
        <v>655</v>
      </c>
      <c r="B508">
        <v>6622</v>
      </c>
      <c r="C508" t="s">
        <v>1309</v>
      </c>
      <c r="D508">
        <v>6.5</v>
      </c>
      <c r="J508" t="e">
        <f>+VLOOKUP(B508,#REF!,1,FALSE)</f>
        <v>#REF!</v>
      </c>
    </row>
    <row r="509" spans="1:10" hidden="1" x14ac:dyDescent="0.25">
      <c r="A509" t="s">
        <v>655</v>
      </c>
      <c r="B509">
        <v>6623</v>
      </c>
      <c r="C509" t="s">
        <v>1310</v>
      </c>
      <c r="D509">
        <v>6.5</v>
      </c>
      <c r="J509" t="e">
        <f>+VLOOKUP(B509,#REF!,1,FALSE)</f>
        <v>#REF!</v>
      </c>
    </row>
    <row r="510" spans="1:10" hidden="1" x14ac:dyDescent="0.25">
      <c r="A510" t="s">
        <v>655</v>
      </c>
      <c r="B510">
        <v>6624</v>
      </c>
      <c r="C510" t="s">
        <v>1311</v>
      </c>
      <c r="D510">
        <v>6.5</v>
      </c>
      <c r="J510" t="e">
        <f>+VLOOKUP(B510,#REF!,1,FALSE)</f>
        <v>#REF!</v>
      </c>
    </row>
    <row r="511" spans="1:10" hidden="1" x14ac:dyDescent="0.25">
      <c r="A511" t="s">
        <v>655</v>
      </c>
      <c r="B511" t="s">
        <v>1312</v>
      </c>
      <c r="C511" t="s">
        <v>1313</v>
      </c>
      <c r="D511">
        <v>4.5999999999999996</v>
      </c>
      <c r="J511" t="e">
        <f>+VLOOKUP(B511,#REF!,1,FALSE)</f>
        <v>#REF!</v>
      </c>
    </row>
    <row r="512" spans="1:10" hidden="1" x14ac:dyDescent="0.25">
      <c r="A512" t="s">
        <v>655</v>
      </c>
      <c r="B512" t="s">
        <v>1314</v>
      </c>
      <c r="C512" t="s">
        <v>1315</v>
      </c>
      <c r="D512">
        <v>4.5999999999999996</v>
      </c>
      <c r="J512" t="e">
        <f>+VLOOKUP(B512,#REF!,1,FALSE)</f>
        <v>#REF!</v>
      </c>
    </row>
    <row r="513" spans="1:10" hidden="1" x14ac:dyDescent="0.25">
      <c r="A513" t="s">
        <v>655</v>
      </c>
      <c r="B513" t="s">
        <v>1316</v>
      </c>
      <c r="C513" t="s">
        <v>1317</v>
      </c>
      <c r="D513">
        <v>4.5999999999999996</v>
      </c>
      <c r="J513" t="e">
        <f>+VLOOKUP(B513,#REF!,1,FALSE)</f>
        <v>#REF!</v>
      </c>
    </row>
    <row r="514" spans="1:10" hidden="1" x14ac:dyDescent="0.25">
      <c r="A514" t="s">
        <v>655</v>
      </c>
      <c r="B514">
        <v>6631</v>
      </c>
      <c r="C514" t="s">
        <v>1318</v>
      </c>
      <c r="D514">
        <v>6.5</v>
      </c>
      <c r="J514" t="e">
        <f>+VLOOKUP(B514,#REF!,1,FALSE)</f>
        <v>#REF!</v>
      </c>
    </row>
    <row r="515" spans="1:10" hidden="1" x14ac:dyDescent="0.25">
      <c r="A515" t="s">
        <v>655</v>
      </c>
      <c r="B515">
        <v>6635</v>
      </c>
      <c r="C515" t="s">
        <v>1319</v>
      </c>
      <c r="D515">
        <v>6.5</v>
      </c>
      <c r="J515" t="e">
        <f>+VLOOKUP(B515,#REF!,1,FALSE)</f>
        <v>#REF!</v>
      </c>
    </row>
    <row r="516" spans="1:10" hidden="1" x14ac:dyDescent="0.25">
      <c r="A516" t="s">
        <v>655</v>
      </c>
      <c r="B516">
        <v>6636</v>
      </c>
      <c r="C516" t="s">
        <v>1320</v>
      </c>
      <c r="D516">
        <v>6.5</v>
      </c>
      <c r="J516" t="e">
        <f>+VLOOKUP(B516,#REF!,1,FALSE)</f>
        <v>#REF!</v>
      </c>
    </row>
    <row r="517" spans="1:10" hidden="1" x14ac:dyDescent="0.25">
      <c r="A517" t="s">
        <v>655</v>
      </c>
      <c r="B517">
        <v>6640</v>
      </c>
      <c r="C517" t="s">
        <v>1321</v>
      </c>
      <c r="D517">
        <v>6.5</v>
      </c>
      <c r="J517" t="e">
        <f>+VLOOKUP(B517,#REF!,1,FALSE)</f>
        <v>#REF!</v>
      </c>
    </row>
    <row r="518" spans="1:10" hidden="1" x14ac:dyDescent="0.25">
      <c r="A518" t="s">
        <v>655</v>
      </c>
      <c r="B518">
        <v>6641</v>
      </c>
      <c r="C518" t="s">
        <v>1322</v>
      </c>
      <c r="D518">
        <v>6.5</v>
      </c>
      <c r="J518" t="e">
        <f>+VLOOKUP(B518,#REF!,1,FALSE)</f>
        <v>#REF!</v>
      </c>
    </row>
    <row r="519" spans="1:10" hidden="1" x14ac:dyDescent="0.25">
      <c r="A519" t="s">
        <v>655</v>
      </c>
      <c r="B519">
        <v>6642</v>
      </c>
      <c r="C519" t="s">
        <v>1323</v>
      </c>
      <c r="D519">
        <v>6.5</v>
      </c>
      <c r="J519" t="e">
        <f>+VLOOKUP(B519,#REF!,1,FALSE)</f>
        <v>#REF!</v>
      </c>
    </row>
    <row r="520" spans="1:10" hidden="1" x14ac:dyDescent="0.25">
      <c r="A520" t="s">
        <v>655</v>
      </c>
      <c r="B520">
        <v>6643</v>
      </c>
      <c r="C520" t="s">
        <v>1324</v>
      </c>
      <c r="D520">
        <v>6.5</v>
      </c>
      <c r="J520" t="e">
        <f>+VLOOKUP(B520,#REF!,1,FALSE)</f>
        <v>#REF!</v>
      </c>
    </row>
    <row r="521" spans="1:10" hidden="1" x14ac:dyDescent="0.25">
      <c r="A521" t="s">
        <v>655</v>
      </c>
      <c r="B521">
        <v>6644</v>
      </c>
      <c r="C521" t="s">
        <v>1325</v>
      </c>
      <c r="D521">
        <v>6.5</v>
      </c>
      <c r="J521" t="e">
        <f>+VLOOKUP(B521,#REF!,1,FALSE)</f>
        <v>#REF!</v>
      </c>
    </row>
    <row r="522" spans="1:10" hidden="1" x14ac:dyDescent="0.25">
      <c r="A522" t="s">
        <v>655</v>
      </c>
      <c r="B522">
        <v>6645</v>
      </c>
      <c r="C522" t="s">
        <v>1326</v>
      </c>
      <c r="D522">
        <v>6.5</v>
      </c>
      <c r="J522" t="e">
        <f>+VLOOKUP(B522,#REF!,1,FALSE)</f>
        <v>#REF!</v>
      </c>
    </row>
    <row r="523" spans="1:10" hidden="1" x14ac:dyDescent="0.25">
      <c r="A523" t="s">
        <v>655</v>
      </c>
      <c r="B523" t="s">
        <v>1327</v>
      </c>
      <c r="C523" t="s">
        <v>1328</v>
      </c>
      <c r="D523">
        <v>1</v>
      </c>
      <c r="J523" t="e">
        <f>+VLOOKUP(B523,#REF!,1,FALSE)</f>
        <v>#REF!</v>
      </c>
    </row>
    <row r="524" spans="1:10" hidden="1" x14ac:dyDescent="0.25">
      <c r="A524" t="s">
        <v>655</v>
      </c>
      <c r="B524">
        <v>6648</v>
      </c>
      <c r="C524" t="s">
        <v>1329</v>
      </c>
      <c r="D524">
        <v>6.5</v>
      </c>
      <c r="J524" t="e">
        <f>+VLOOKUP(B524,#REF!,1,FALSE)</f>
        <v>#REF!</v>
      </c>
    </row>
    <row r="525" spans="1:10" hidden="1" x14ac:dyDescent="0.25">
      <c r="A525" t="s">
        <v>655</v>
      </c>
      <c r="B525">
        <v>6649</v>
      </c>
      <c r="C525" t="s">
        <v>1330</v>
      </c>
      <c r="D525">
        <v>6.5</v>
      </c>
      <c r="J525" t="e">
        <f>+VLOOKUP(B525,#REF!,1,FALSE)</f>
        <v>#REF!</v>
      </c>
    </row>
    <row r="526" spans="1:10" hidden="1" x14ac:dyDescent="0.25">
      <c r="A526" t="s">
        <v>655</v>
      </c>
      <c r="B526">
        <v>6650</v>
      </c>
      <c r="C526" t="s">
        <v>1331</v>
      </c>
      <c r="D526">
        <v>6.5</v>
      </c>
      <c r="J526" t="e">
        <f>+VLOOKUP(B526,#REF!,1,FALSE)</f>
        <v>#REF!</v>
      </c>
    </row>
    <row r="527" spans="1:10" hidden="1" x14ac:dyDescent="0.25">
      <c r="A527" t="s">
        <v>655</v>
      </c>
      <c r="B527">
        <v>6801</v>
      </c>
      <c r="C527" t="s">
        <v>1332</v>
      </c>
      <c r="D527">
        <v>6.5</v>
      </c>
      <c r="J527" t="e">
        <f>+VLOOKUP(B527,#REF!,1,FALSE)</f>
        <v>#REF!</v>
      </c>
    </row>
    <row r="528" spans="1:10" hidden="1" x14ac:dyDescent="0.25">
      <c r="A528" t="s">
        <v>655</v>
      </c>
      <c r="B528">
        <v>6804</v>
      </c>
      <c r="C528" t="s">
        <v>1333</v>
      </c>
      <c r="D528">
        <v>6.5</v>
      </c>
      <c r="J528" t="e">
        <f>+VLOOKUP(B528,#REF!,1,FALSE)</f>
        <v>#REF!</v>
      </c>
    </row>
    <row r="529" spans="1:10" hidden="1" x14ac:dyDescent="0.25">
      <c r="A529" t="s">
        <v>655</v>
      </c>
      <c r="B529">
        <v>6959</v>
      </c>
      <c r="C529" t="s">
        <v>1334</v>
      </c>
      <c r="D529">
        <v>6.5</v>
      </c>
      <c r="J529" t="e">
        <f>+VLOOKUP(B529,#REF!,1,FALSE)</f>
        <v>#REF!</v>
      </c>
    </row>
    <row r="530" spans="1:10" hidden="1" x14ac:dyDescent="0.25">
      <c r="A530" t="s">
        <v>655</v>
      </c>
      <c r="B530">
        <v>6960</v>
      </c>
      <c r="C530" t="s">
        <v>1335</v>
      </c>
      <c r="D530">
        <v>6.5</v>
      </c>
      <c r="J530" t="e">
        <f>+VLOOKUP(B530,#REF!,1,FALSE)</f>
        <v>#REF!</v>
      </c>
    </row>
    <row r="531" spans="1:10" hidden="1" x14ac:dyDescent="0.25">
      <c r="A531" t="s">
        <v>655</v>
      </c>
      <c r="B531">
        <v>6963</v>
      </c>
      <c r="C531" t="s">
        <v>1336</v>
      </c>
      <c r="D531">
        <v>6.5</v>
      </c>
      <c r="J531" t="e">
        <f>+VLOOKUP(B531,#REF!,1,FALSE)</f>
        <v>#REF!</v>
      </c>
    </row>
    <row r="532" spans="1:10" hidden="1" x14ac:dyDescent="0.25">
      <c r="A532" t="s">
        <v>655</v>
      </c>
      <c r="B532">
        <v>6973</v>
      </c>
      <c r="C532" t="s">
        <v>1337</v>
      </c>
      <c r="D532">
        <v>6.5</v>
      </c>
      <c r="J532" t="e">
        <f>+VLOOKUP(B532,#REF!,1,FALSE)</f>
        <v>#REF!</v>
      </c>
    </row>
    <row r="533" spans="1:10" hidden="1" x14ac:dyDescent="0.25">
      <c r="A533" t="s">
        <v>655</v>
      </c>
      <c r="B533">
        <v>6975</v>
      </c>
      <c r="C533" t="s">
        <v>1338</v>
      </c>
      <c r="D533">
        <v>6.5</v>
      </c>
      <c r="J533" t="e">
        <f>+VLOOKUP(B533,#REF!,1,FALSE)</f>
        <v>#REF!</v>
      </c>
    </row>
    <row r="534" spans="1:10" hidden="1" x14ac:dyDescent="0.25">
      <c r="A534" t="s">
        <v>655</v>
      </c>
      <c r="B534">
        <v>6976</v>
      </c>
      <c r="C534" t="s">
        <v>1339</v>
      </c>
      <c r="D534">
        <v>6.5</v>
      </c>
      <c r="J534" t="e">
        <f>+VLOOKUP(B534,#REF!,1,FALSE)</f>
        <v>#REF!</v>
      </c>
    </row>
    <row r="535" spans="1:10" hidden="1" x14ac:dyDescent="0.25">
      <c r="A535" t="s">
        <v>655</v>
      </c>
      <c r="B535">
        <v>6982</v>
      </c>
      <c r="C535" t="s">
        <v>1340</v>
      </c>
      <c r="D535">
        <v>1</v>
      </c>
      <c r="J535" t="e">
        <f>+VLOOKUP(B535,#REF!,1,FALSE)</f>
        <v>#REF!</v>
      </c>
    </row>
    <row r="536" spans="1:10" hidden="1" x14ac:dyDescent="0.25">
      <c r="A536" t="s">
        <v>655</v>
      </c>
      <c r="B536">
        <v>7008</v>
      </c>
      <c r="C536" t="s">
        <v>1341</v>
      </c>
      <c r="D536">
        <v>6.5</v>
      </c>
      <c r="J536" t="e">
        <f>+VLOOKUP(B536,#REF!,1,FALSE)</f>
        <v>#REF!</v>
      </c>
    </row>
    <row r="537" spans="1:10" hidden="1" x14ac:dyDescent="0.25">
      <c r="A537" t="s">
        <v>655</v>
      </c>
      <c r="B537">
        <v>7014</v>
      </c>
      <c r="C537" t="s">
        <v>1071</v>
      </c>
      <c r="D537">
        <v>6.5</v>
      </c>
      <c r="J537" t="e">
        <f>+VLOOKUP(B537,#REF!,1,FALSE)</f>
        <v>#REF!</v>
      </c>
    </row>
    <row r="538" spans="1:10" hidden="1" x14ac:dyDescent="0.25">
      <c r="A538" t="s">
        <v>655</v>
      </c>
      <c r="B538" t="s">
        <v>1342</v>
      </c>
      <c r="C538" t="s">
        <v>1343</v>
      </c>
      <c r="D538">
        <v>4.8</v>
      </c>
      <c r="J538" t="e">
        <f>+VLOOKUP(B538,#REF!,1,FALSE)</f>
        <v>#REF!</v>
      </c>
    </row>
    <row r="539" spans="1:10" hidden="1" x14ac:dyDescent="0.25">
      <c r="A539" t="s">
        <v>655</v>
      </c>
      <c r="B539" t="s">
        <v>1344</v>
      </c>
      <c r="C539" t="s">
        <v>1343</v>
      </c>
      <c r="D539">
        <v>6.5</v>
      </c>
      <c r="J539" t="e">
        <f>+VLOOKUP(B539,#REF!,1,FALSE)</f>
        <v>#REF!</v>
      </c>
    </row>
    <row r="540" spans="1:10" hidden="1" x14ac:dyDescent="0.25">
      <c r="A540" t="s">
        <v>655</v>
      </c>
      <c r="B540" t="s">
        <v>1345</v>
      </c>
      <c r="C540" t="s">
        <v>1346</v>
      </c>
      <c r="D540">
        <v>4.8</v>
      </c>
      <c r="J540" t="e">
        <f>+VLOOKUP(B540,#REF!,1,FALSE)</f>
        <v>#REF!</v>
      </c>
    </row>
    <row r="541" spans="1:10" hidden="1" x14ac:dyDescent="0.25">
      <c r="A541" t="s">
        <v>655</v>
      </c>
      <c r="B541" t="s">
        <v>1347</v>
      </c>
      <c r="C541" t="s">
        <v>1346</v>
      </c>
      <c r="D541">
        <v>6.5</v>
      </c>
      <c r="J541" t="e">
        <f>+VLOOKUP(B541,#REF!,1,FALSE)</f>
        <v>#REF!</v>
      </c>
    </row>
    <row r="542" spans="1:10" hidden="1" x14ac:dyDescent="0.25">
      <c r="A542" t="s">
        <v>655</v>
      </c>
      <c r="B542" t="s">
        <v>347</v>
      </c>
      <c r="C542" t="s">
        <v>1348</v>
      </c>
      <c r="D542">
        <v>4.8</v>
      </c>
      <c r="J542" t="e">
        <f>+VLOOKUP(B542,#REF!,1,FALSE)</f>
        <v>#REF!</v>
      </c>
    </row>
    <row r="543" spans="1:10" hidden="1" x14ac:dyDescent="0.25">
      <c r="A543" t="s">
        <v>655</v>
      </c>
      <c r="B543" t="s">
        <v>345</v>
      </c>
      <c r="C543" t="s">
        <v>1348</v>
      </c>
      <c r="D543">
        <v>6.5</v>
      </c>
      <c r="J543" t="e">
        <f>+VLOOKUP(B543,#REF!,1,FALSE)</f>
        <v>#REF!</v>
      </c>
    </row>
    <row r="544" spans="1:10" hidden="1" x14ac:dyDescent="0.25">
      <c r="A544" t="s">
        <v>655</v>
      </c>
      <c r="B544">
        <v>7025</v>
      </c>
      <c r="C544" t="s">
        <v>1349</v>
      </c>
      <c r="D544">
        <v>6.5</v>
      </c>
      <c r="J544" t="e">
        <f>+VLOOKUP(B544,#REF!,1,FALSE)</f>
        <v>#REF!</v>
      </c>
    </row>
    <row r="545" spans="1:10" hidden="1" x14ac:dyDescent="0.25">
      <c r="A545" t="s">
        <v>655</v>
      </c>
      <c r="B545">
        <v>7026</v>
      </c>
      <c r="C545" t="s">
        <v>1350</v>
      </c>
      <c r="D545">
        <v>6.5</v>
      </c>
      <c r="J545" t="e">
        <f>+VLOOKUP(B545,#REF!,1,FALSE)</f>
        <v>#REF!</v>
      </c>
    </row>
    <row r="546" spans="1:10" hidden="1" x14ac:dyDescent="0.25">
      <c r="A546" t="s">
        <v>655</v>
      </c>
      <c r="B546">
        <v>7027</v>
      </c>
      <c r="C546" t="s">
        <v>1351</v>
      </c>
      <c r="D546">
        <v>3</v>
      </c>
      <c r="J546" t="e">
        <f>+VLOOKUP(B546,#REF!,1,FALSE)</f>
        <v>#REF!</v>
      </c>
    </row>
    <row r="547" spans="1:10" hidden="1" x14ac:dyDescent="0.25">
      <c r="A547" t="s">
        <v>655</v>
      </c>
      <c r="B547">
        <v>7028</v>
      </c>
      <c r="C547" t="s">
        <v>1352</v>
      </c>
      <c r="D547">
        <v>6.5</v>
      </c>
      <c r="J547" t="e">
        <f>+VLOOKUP(B547,#REF!,1,FALSE)</f>
        <v>#REF!</v>
      </c>
    </row>
    <row r="548" spans="1:10" hidden="1" x14ac:dyDescent="0.25">
      <c r="A548" t="s">
        <v>655</v>
      </c>
      <c r="B548">
        <v>7038</v>
      </c>
      <c r="C548" t="s">
        <v>1353</v>
      </c>
      <c r="D548">
        <v>6.5</v>
      </c>
      <c r="J548" t="e">
        <f>+VLOOKUP(B548,#REF!,1,FALSE)</f>
        <v>#REF!</v>
      </c>
    </row>
    <row r="549" spans="1:10" hidden="1" x14ac:dyDescent="0.25">
      <c r="A549" t="s">
        <v>655</v>
      </c>
      <c r="B549">
        <v>7039</v>
      </c>
      <c r="C549" t="s">
        <v>1354</v>
      </c>
      <c r="D549">
        <v>6.5</v>
      </c>
      <c r="J549" t="e">
        <f>+VLOOKUP(B549,#REF!,1,FALSE)</f>
        <v>#REF!</v>
      </c>
    </row>
    <row r="550" spans="1:10" hidden="1" x14ac:dyDescent="0.25">
      <c r="A550" t="s">
        <v>655</v>
      </c>
      <c r="B550">
        <v>7042</v>
      </c>
      <c r="C550" t="s">
        <v>1355</v>
      </c>
      <c r="D550">
        <v>6.5</v>
      </c>
      <c r="J550" t="e">
        <f>+VLOOKUP(B550,#REF!,1,FALSE)</f>
        <v>#REF!</v>
      </c>
    </row>
    <row r="551" spans="1:10" hidden="1" x14ac:dyDescent="0.25">
      <c r="A551" t="s">
        <v>655</v>
      </c>
      <c r="B551">
        <v>7044</v>
      </c>
      <c r="C551" t="s">
        <v>1356</v>
      </c>
      <c r="D551">
        <v>6.5</v>
      </c>
      <c r="J551" t="e">
        <f>+VLOOKUP(B551,#REF!,1,FALSE)</f>
        <v>#REF!</v>
      </c>
    </row>
    <row r="552" spans="1:10" hidden="1" x14ac:dyDescent="0.25">
      <c r="A552" t="s">
        <v>655</v>
      </c>
      <c r="B552">
        <v>7045</v>
      </c>
      <c r="C552" t="s">
        <v>637</v>
      </c>
      <c r="D552">
        <v>6.5</v>
      </c>
      <c r="J552" t="e">
        <f>+VLOOKUP(B552,#REF!,1,FALSE)</f>
        <v>#REF!</v>
      </c>
    </row>
    <row r="553" spans="1:10" hidden="1" x14ac:dyDescent="0.25">
      <c r="A553" t="s">
        <v>655</v>
      </c>
      <c r="B553">
        <v>7046</v>
      </c>
      <c r="C553" t="s">
        <v>1357</v>
      </c>
      <c r="D553">
        <v>3</v>
      </c>
      <c r="J553" t="e">
        <f>+VLOOKUP(B553,#REF!,1,FALSE)</f>
        <v>#REF!</v>
      </c>
    </row>
    <row r="554" spans="1:10" hidden="1" x14ac:dyDescent="0.25">
      <c r="A554" t="s">
        <v>655</v>
      </c>
      <c r="B554">
        <v>7047</v>
      </c>
      <c r="C554" t="s">
        <v>1351</v>
      </c>
      <c r="D554">
        <v>3</v>
      </c>
      <c r="J554" t="e">
        <f>+VLOOKUP(B554,#REF!,1,FALSE)</f>
        <v>#REF!</v>
      </c>
    </row>
    <row r="555" spans="1:10" hidden="1" x14ac:dyDescent="0.25">
      <c r="A555" t="s">
        <v>655</v>
      </c>
      <c r="B555">
        <v>7048</v>
      </c>
      <c r="C555" t="s">
        <v>1358</v>
      </c>
      <c r="D555">
        <v>3</v>
      </c>
      <c r="J555" t="e">
        <f>+VLOOKUP(B555,#REF!,1,FALSE)</f>
        <v>#REF!</v>
      </c>
    </row>
    <row r="556" spans="1:10" hidden="1" x14ac:dyDescent="0.25">
      <c r="A556" t="s">
        <v>655</v>
      </c>
      <c r="B556">
        <v>7049</v>
      </c>
      <c r="C556" t="s">
        <v>1359</v>
      </c>
      <c r="D556">
        <v>6.5</v>
      </c>
      <c r="J556" t="e">
        <f>+VLOOKUP(B556,#REF!,1,FALSE)</f>
        <v>#REF!</v>
      </c>
    </row>
    <row r="557" spans="1:10" hidden="1" x14ac:dyDescent="0.25">
      <c r="A557" t="s">
        <v>655</v>
      </c>
      <c r="B557">
        <v>7045</v>
      </c>
      <c r="C557" t="s">
        <v>637</v>
      </c>
      <c r="D557">
        <v>6.5</v>
      </c>
      <c r="J557" t="e">
        <f>+VLOOKUP(B557,#REF!,1,FALSE)</f>
        <v>#REF!</v>
      </c>
    </row>
    <row r="558" spans="1:10" hidden="1" x14ac:dyDescent="0.25">
      <c r="A558" t="s">
        <v>655</v>
      </c>
      <c r="B558" t="s">
        <v>609</v>
      </c>
      <c r="C558" t="s">
        <v>306</v>
      </c>
      <c r="D558">
        <v>6.5</v>
      </c>
      <c r="J558" t="e">
        <f>+VLOOKUP(B558,#REF!,1,FALSE)</f>
        <v>#REF!</v>
      </c>
    </row>
    <row r="559" spans="1:10" hidden="1" x14ac:dyDescent="0.25">
      <c r="A559" t="s">
        <v>655</v>
      </c>
      <c r="B559" t="s">
        <v>423</v>
      </c>
      <c r="C559" t="s">
        <v>306</v>
      </c>
      <c r="D559">
        <v>4.8</v>
      </c>
      <c r="J559" t="e">
        <f>+VLOOKUP(B559,#REF!,1,FALSE)</f>
        <v>#REF!</v>
      </c>
    </row>
    <row r="560" spans="1:10" hidden="1" x14ac:dyDescent="0.25">
      <c r="A560" t="s">
        <v>655</v>
      </c>
      <c r="B560" t="s">
        <v>424</v>
      </c>
      <c r="C560" t="s">
        <v>306</v>
      </c>
      <c r="D560">
        <v>6.5</v>
      </c>
      <c r="J560" t="e">
        <f>+VLOOKUP(B560,#REF!,1,FALSE)</f>
        <v>#REF!</v>
      </c>
    </row>
    <row r="561" spans="1:10" hidden="1" x14ac:dyDescent="0.25">
      <c r="A561" t="s">
        <v>655</v>
      </c>
      <c r="B561">
        <v>7053</v>
      </c>
      <c r="C561" t="s">
        <v>425</v>
      </c>
      <c r="D561">
        <v>6.5</v>
      </c>
      <c r="J561" t="e">
        <f>+VLOOKUP(B561,#REF!,1,FALSE)</f>
        <v>#REF!</v>
      </c>
    </row>
    <row r="562" spans="1:10" hidden="1" x14ac:dyDescent="0.25">
      <c r="A562" t="s">
        <v>655</v>
      </c>
      <c r="B562">
        <v>7045</v>
      </c>
      <c r="C562" t="s">
        <v>637</v>
      </c>
      <c r="D562">
        <v>6.5</v>
      </c>
      <c r="J562" t="e">
        <f>+VLOOKUP(B562,#REF!,1,FALSE)</f>
        <v>#REF!</v>
      </c>
    </row>
    <row r="563" spans="1:10" hidden="1" x14ac:dyDescent="0.25">
      <c r="A563" t="s">
        <v>655</v>
      </c>
      <c r="B563" t="s">
        <v>1360</v>
      </c>
      <c r="C563" t="s">
        <v>1361</v>
      </c>
      <c r="D563">
        <v>6.5</v>
      </c>
      <c r="J563" t="e">
        <f>+VLOOKUP(B563,#REF!,1,FALSE)</f>
        <v>#REF!</v>
      </c>
    </row>
    <row r="564" spans="1:10" hidden="1" x14ac:dyDescent="0.25">
      <c r="A564" t="s">
        <v>655</v>
      </c>
      <c r="B564" t="s">
        <v>428</v>
      </c>
      <c r="C564" t="s">
        <v>429</v>
      </c>
      <c r="D564">
        <v>6.5</v>
      </c>
      <c r="J564" t="e">
        <f>+VLOOKUP(B564,#REF!,1,FALSE)</f>
        <v>#REF!</v>
      </c>
    </row>
    <row r="565" spans="1:10" hidden="1" x14ac:dyDescent="0.25">
      <c r="A565" t="s">
        <v>655</v>
      </c>
      <c r="B565" t="s">
        <v>1362</v>
      </c>
      <c r="C565" t="s">
        <v>1363</v>
      </c>
      <c r="D565">
        <v>6.5</v>
      </c>
      <c r="J565" t="e">
        <f>+VLOOKUP(B565,#REF!,1,FALSE)</f>
        <v>#REF!</v>
      </c>
    </row>
    <row r="566" spans="1:10" hidden="1" x14ac:dyDescent="0.25">
      <c r="A566" t="s">
        <v>655</v>
      </c>
      <c r="B566">
        <v>7058</v>
      </c>
      <c r="C566" t="s">
        <v>351</v>
      </c>
      <c r="D566">
        <v>6.5</v>
      </c>
      <c r="J566" t="e">
        <f>+VLOOKUP(B566,#REF!,1,FALSE)</f>
        <v>#REF!</v>
      </c>
    </row>
    <row r="567" spans="1:10" hidden="1" x14ac:dyDescent="0.25">
      <c r="A567" t="s">
        <v>655</v>
      </c>
      <c r="B567" t="s">
        <v>350</v>
      </c>
      <c r="C567" t="s">
        <v>351</v>
      </c>
      <c r="D567">
        <v>4.8</v>
      </c>
      <c r="J567" t="e">
        <f>+VLOOKUP(B567,#REF!,1,FALSE)</f>
        <v>#REF!</v>
      </c>
    </row>
    <row r="568" spans="1:10" hidden="1" x14ac:dyDescent="0.25">
      <c r="A568" t="s">
        <v>655</v>
      </c>
      <c r="B568">
        <v>7076</v>
      </c>
      <c r="C568" t="s">
        <v>1364</v>
      </c>
      <c r="D568">
        <v>1</v>
      </c>
      <c r="J568" t="e">
        <f>+VLOOKUP(B568,#REF!,1,FALSE)</f>
        <v>#REF!</v>
      </c>
    </row>
    <row r="569" spans="1:10" hidden="1" x14ac:dyDescent="0.25">
      <c r="A569" t="s">
        <v>655</v>
      </c>
      <c r="B569">
        <v>7108</v>
      </c>
      <c r="C569" t="s">
        <v>1365</v>
      </c>
      <c r="D569">
        <v>6.5</v>
      </c>
      <c r="J569" t="e">
        <f>+VLOOKUP(B569,#REF!,1,FALSE)</f>
        <v>#REF!</v>
      </c>
    </row>
    <row r="570" spans="1:10" hidden="1" x14ac:dyDescent="0.25">
      <c r="A570" t="s">
        <v>655</v>
      </c>
      <c r="B570" t="s">
        <v>430</v>
      </c>
      <c r="C570" t="s">
        <v>431</v>
      </c>
      <c r="D570">
        <v>6.5</v>
      </c>
      <c r="J570" t="e">
        <f>+VLOOKUP(B570,#REF!,1,FALSE)</f>
        <v>#REF!</v>
      </c>
    </row>
    <row r="571" spans="1:10" hidden="1" x14ac:dyDescent="0.25">
      <c r="A571" t="s">
        <v>655</v>
      </c>
      <c r="B571" t="s">
        <v>1366</v>
      </c>
      <c r="C571" t="s">
        <v>1367</v>
      </c>
      <c r="D571">
        <v>6.5</v>
      </c>
      <c r="J571" t="e">
        <f>+VLOOKUP(B571,#REF!,1,FALSE)</f>
        <v>#REF!</v>
      </c>
    </row>
    <row r="572" spans="1:10" hidden="1" x14ac:dyDescent="0.25">
      <c r="A572" t="s">
        <v>655</v>
      </c>
      <c r="B572" t="s">
        <v>432</v>
      </c>
      <c r="C572" t="s">
        <v>433</v>
      </c>
      <c r="D572">
        <v>6.5</v>
      </c>
      <c r="J572" t="e">
        <f>+VLOOKUP(B572,#REF!,1,FALSE)</f>
        <v>#REF!</v>
      </c>
    </row>
    <row r="573" spans="1:10" hidden="1" x14ac:dyDescent="0.25">
      <c r="A573" t="s">
        <v>655</v>
      </c>
      <c r="B573" t="s">
        <v>426</v>
      </c>
      <c r="C573" t="s">
        <v>427</v>
      </c>
      <c r="D573">
        <v>6.5</v>
      </c>
      <c r="J573" t="e">
        <f>+VLOOKUP(B573,#REF!,1,FALSE)</f>
        <v>#REF!</v>
      </c>
    </row>
    <row r="574" spans="1:10" hidden="1" x14ac:dyDescent="0.25">
      <c r="A574" t="s">
        <v>655</v>
      </c>
      <c r="B574" t="s">
        <v>613</v>
      </c>
      <c r="C574" t="s">
        <v>612</v>
      </c>
      <c r="D574">
        <v>4.8</v>
      </c>
      <c r="J574" t="e">
        <f>+VLOOKUP(B574,#REF!,1,FALSE)</f>
        <v>#REF!</v>
      </c>
    </row>
    <row r="575" spans="1:10" hidden="1" x14ac:dyDescent="0.25">
      <c r="A575" t="s">
        <v>655</v>
      </c>
      <c r="B575" t="s">
        <v>611</v>
      </c>
      <c r="C575" t="s">
        <v>612</v>
      </c>
      <c r="D575">
        <v>6.5</v>
      </c>
      <c r="J575" t="e">
        <f>+VLOOKUP(B575,#REF!,1,FALSE)</f>
        <v>#REF!</v>
      </c>
    </row>
    <row r="576" spans="1:10" hidden="1" x14ac:dyDescent="0.25">
      <c r="A576" t="s">
        <v>655</v>
      </c>
      <c r="B576" t="s">
        <v>1368</v>
      </c>
      <c r="C576" t="s">
        <v>1369</v>
      </c>
      <c r="D576">
        <v>4.8</v>
      </c>
      <c r="J576" t="e">
        <f>+VLOOKUP(B576,#REF!,1,FALSE)</f>
        <v>#REF!</v>
      </c>
    </row>
    <row r="577" spans="1:10" hidden="1" x14ac:dyDescent="0.25">
      <c r="A577" t="s">
        <v>655</v>
      </c>
      <c r="B577" t="s">
        <v>1370</v>
      </c>
      <c r="C577" t="s">
        <v>1371</v>
      </c>
      <c r="D577">
        <v>6.5</v>
      </c>
      <c r="J577" t="e">
        <f>+VLOOKUP(B577,#REF!,1,FALSE)</f>
        <v>#REF!</v>
      </c>
    </row>
    <row r="578" spans="1:10" hidden="1" x14ac:dyDescent="0.25">
      <c r="A578" t="s">
        <v>655</v>
      </c>
      <c r="B578" t="s">
        <v>1372</v>
      </c>
      <c r="C578" t="s">
        <v>1373</v>
      </c>
      <c r="D578">
        <v>4.8</v>
      </c>
      <c r="J578" t="e">
        <f>+VLOOKUP(B578,#REF!,1,FALSE)</f>
        <v>#REF!</v>
      </c>
    </row>
    <row r="579" spans="1:10" hidden="1" x14ac:dyDescent="0.25">
      <c r="A579" t="s">
        <v>655</v>
      </c>
      <c r="B579" t="s">
        <v>1374</v>
      </c>
      <c r="C579" t="s">
        <v>1375</v>
      </c>
      <c r="D579">
        <v>6.5</v>
      </c>
      <c r="J579" t="e">
        <f>+VLOOKUP(B579,#REF!,1,FALSE)</f>
        <v>#REF!</v>
      </c>
    </row>
    <row r="580" spans="1:10" hidden="1" x14ac:dyDescent="0.25">
      <c r="A580" t="s">
        <v>655</v>
      </c>
      <c r="B580" t="s">
        <v>1376</v>
      </c>
      <c r="C580" t="s">
        <v>601</v>
      </c>
      <c r="D580">
        <v>3.25</v>
      </c>
      <c r="J580" t="e">
        <f>+VLOOKUP(B580,#REF!,1,FALSE)</f>
        <v>#REF!</v>
      </c>
    </row>
    <row r="581" spans="1:10" hidden="1" x14ac:dyDescent="0.25">
      <c r="A581" t="s">
        <v>655</v>
      </c>
      <c r="B581" t="s">
        <v>600</v>
      </c>
      <c r="C581" t="s">
        <v>601</v>
      </c>
      <c r="D581">
        <v>6.5</v>
      </c>
      <c r="J581" t="e">
        <f>+VLOOKUP(B581,#REF!,1,FALSE)</f>
        <v>#REF!</v>
      </c>
    </row>
    <row r="582" spans="1:10" hidden="1" x14ac:dyDescent="0.25">
      <c r="A582" t="s">
        <v>655</v>
      </c>
      <c r="B582">
        <v>7133</v>
      </c>
      <c r="C582" t="s">
        <v>1377</v>
      </c>
      <c r="D582">
        <v>6.5</v>
      </c>
      <c r="J582" t="e">
        <f>+VLOOKUP(B582,#REF!,1,FALSE)</f>
        <v>#REF!</v>
      </c>
    </row>
    <row r="583" spans="1:10" hidden="1" x14ac:dyDescent="0.25">
      <c r="A583" t="s">
        <v>655</v>
      </c>
      <c r="B583">
        <v>7134</v>
      </c>
      <c r="C583" t="s">
        <v>1378</v>
      </c>
      <c r="D583">
        <v>6.5</v>
      </c>
      <c r="J583" t="e">
        <f>+VLOOKUP(B583,#REF!,1,FALSE)</f>
        <v>#REF!</v>
      </c>
    </row>
    <row r="584" spans="1:10" hidden="1" x14ac:dyDescent="0.25">
      <c r="A584" t="s">
        <v>655</v>
      </c>
      <c r="B584">
        <v>7135</v>
      </c>
      <c r="C584" t="s">
        <v>1379</v>
      </c>
      <c r="D584">
        <v>6.5</v>
      </c>
      <c r="J584" t="e">
        <f>+VLOOKUP(B584,#REF!,1,FALSE)</f>
        <v>#REF!</v>
      </c>
    </row>
    <row r="585" spans="1:10" hidden="1" x14ac:dyDescent="0.25">
      <c r="A585" t="s">
        <v>655</v>
      </c>
      <c r="B585" t="s">
        <v>1380</v>
      </c>
      <c r="C585" t="s">
        <v>1381</v>
      </c>
      <c r="D585">
        <v>6.5</v>
      </c>
      <c r="J585" t="e">
        <f>+VLOOKUP(B585,#REF!,1,FALSE)</f>
        <v>#REF!</v>
      </c>
    </row>
    <row r="586" spans="1:10" hidden="1" x14ac:dyDescent="0.25">
      <c r="A586" t="s">
        <v>655</v>
      </c>
      <c r="B586">
        <v>7151</v>
      </c>
      <c r="C586" t="s">
        <v>1382</v>
      </c>
      <c r="D586">
        <v>6.5</v>
      </c>
      <c r="J586" t="e">
        <f>+VLOOKUP(B586,#REF!,1,FALSE)</f>
        <v>#REF!</v>
      </c>
    </row>
    <row r="587" spans="1:10" hidden="1" x14ac:dyDescent="0.25">
      <c r="A587" t="s">
        <v>655</v>
      </c>
      <c r="B587" t="s">
        <v>1383</v>
      </c>
      <c r="C587" t="s">
        <v>1384</v>
      </c>
      <c r="D587">
        <v>4.8</v>
      </c>
      <c r="J587" t="e">
        <f>+VLOOKUP(B587,#REF!,1,FALSE)</f>
        <v>#REF!</v>
      </c>
    </row>
    <row r="588" spans="1:10" hidden="1" x14ac:dyDescent="0.25">
      <c r="A588" t="s">
        <v>655</v>
      </c>
      <c r="B588" t="s">
        <v>1385</v>
      </c>
      <c r="C588" t="s">
        <v>1384</v>
      </c>
      <c r="D588">
        <v>6.5</v>
      </c>
      <c r="J588" t="e">
        <f>+VLOOKUP(B588,#REF!,1,FALSE)</f>
        <v>#REF!</v>
      </c>
    </row>
    <row r="589" spans="1:10" hidden="1" x14ac:dyDescent="0.25">
      <c r="A589" t="s">
        <v>655</v>
      </c>
      <c r="B589">
        <v>7153</v>
      </c>
      <c r="C589" t="s">
        <v>1386</v>
      </c>
      <c r="D589">
        <v>6.5</v>
      </c>
      <c r="J589" t="e">
        <f>+VLOOKUP(B589,#REF!,1,FALSE)</f>
        <v>#REF!</v>
      </c>
    </row>
    <row r="590" spans="1:10" hidden="1" x14ac:dyDescent="0.25">
      <c r="A590" t="s">
        <v>655</v>
      </c>
      <c r="B590" t="s">
        <v>1387</v>
      </c>
      <c r="C590" t="s">
        <v>1388</v>
      </c>
      <c r="D590">
        <v>4.8</v>
      </c>
      <c r="J590" t="e">
        <f>+VLOOKUP(B590,#REF!,1,FALSE)</f>
        <v>#REF!</v>
      </c>
    </row>
    <row r="591" spans="1:10" hidden="1" x14ac:dyDescent="0.25">
      <c r="A591" t="s">
        <v>655</v>
      </c>
      <c r="B591">
        <v>7208</v>
      </c>
      <c r="C591" t="s">
        <v>1073</v>
      </c>
      <c r="D591">
        <v>6.5</v>
      </c>
      <c r="J591" t="e">
        <f>+VLOOKUP(B591,#REF!,1,FALSE)</f>
        <v>#REF!</v>
      </c>
    </row>
    <row r="592" spans="1:10" hidden="1" x14ac:dyDescent="0.25">
      <c r="A592" t="s">
        <v>655</v>
      </c>
      <c r="B592">
        <v>7210</v>
      </c>
      <c r="C592" t="s">
        <v>1389</v>
      </c>
      <c r="D592">
        <v>6.5</v>
      </c>
      <c r="J592" t="e">
        <f>+VLOOKUP(B592,#REF!,1,FALSE)</f>
        <v>#REF!</v>
      </c>
    </row>
    <row r="593" spans="1:10" hidden="1" x14ac:dyDescent="0.25">
      <c r="A593" t="s">
        <v>655</v>
      </c>
      <c r="B593">
        <v>7211</v>
      </c>
      <c r="C593" t="s">
        <v>1390</v>
      </c>
      <c r="D593">
        <v>6.5</v>
      </c>
      <c r="J593" t="e">
        <f>+VLOOKUP(B593,#REF!,1,FALSE)</f>
        <v>#REF!</v>
      </c>
    </row>
    <row r="594" spans="1:10" hidden="1" x14ac:dyDescent="0.25">
      <c r="A594" t="s">
        <v>655</v>
      </c>
      <c r="B594" t="s">
        <v>1391</v>
      </c>
      <c r="C594" t="s">
        <v>1390</v>
      </c>
      <c r="D594">
        <v>4.7</v>
      </c>
      <c r="J594" t="e">
        <f>+VLOOKUP(B594,#REF!,1,FALSE)</f>
        <v>#REF!</v>
      </c>
    </row>
    <row r="595" spans="1:10" hidden="1" x14ac:dyDescent="0.25">
      <c r="A595" t="s">
        <v>655</v>
      </c>
      <c r="B595">
        <v>7212</v>
      </c>
      <c r="C595" t="s">
        <v>1392</v>
      </c>
      <c r="D595">
        <v>6.5</v>
      </c>
      <c r="J595" t="e">
        <f>+VLOOKUP(B595,#REF!,1,FALSE)</f>
        <v>#REF!</v>
      </c>
    </row>
    <row r="596" spans="1:10" hidden="1" x14ac:dyDescent="0.25">
      <c r="A596" t="s">
        <v>655</v>
      </c>
      <c r="B596">
        <v>7214</v>
      </c>
      <c r="C596" t="s">
        <v>1393</v>
      </c>
      <c r="D596">
        <v>6.5</v>
      </c>
      <c r="J596" t="e">
        <f>+VLOOKUP(B596,#REF!,1,FALSE)</f>
        <v>#REF!</v>
      </c>
    </row>
    <row r="597" spans="1:10" hidden="1" x14ac:dyDescent="0.25">
      <c r="A597" t="s">
        <v>655</v>
      </c>
      <c r="B597">
        <v>7215</v>
      </c>
      <c r="C597" t="s">
        <v>1394</v>
      </c>
      <c r="D597">
        <v>6.5</v>
      </c>
      <c r="J597" t="e">
        <f>+VLOOKUP(B597,#REF!,1,FALSE)</f>
        <v>#REF!</v>
      </c>
    </row>
    <row r="598" spans="1:10" hidden="1" x14ac:dyDescent="0.25">
      <c r="A598" t="s">
        <v>655</v>
      </c>
      <c r="B598">
        <v>7216</v>
      </c>
      <c r="C598" t="s">
        <v>1395</v>
      </c>
      <c r="D598">
        <v>6.5</v>
      </c>
      <c r="J598" t="e">
        <f>+VLOOKUP(B598,#REF!,1,FALSE)</f>
        <v>#REF!</v>
      </c>
    </row>
    <row r="599" spans="1:10" hidden="1" x14ac:dyDescent="0.25">
      <c r="A599" t="s">
        <v>655</v>
      </c>
      <c r="B599">
        <v>7217</v>
      </c>
      <c r="C599" t="s">
        <v>1396</v>
      </c>
      <c r="D599">
        <v>6.5</v>
      </c>
      <c r="J599" t="e">
        <f>+VLOOKUP(B599,#REF!,1,FALSE)</f>
        <v>#REF!</v>
      </c>
    </row>
    <row r="600" spans="1:10" hidden="1" x14ac:dyDescent="0.25">
      <c r="A600" t="s">
        <v>655</v>
      </c>
      <c r="B600">
        <v>7218</v>
      </c>
      <c r="C600" t="s">
        <v>277</v>
      </c>
      <c r="D600">
        <v>6.5</v>
      </c>
      <c r="J600" t="e">
        <f>+VLOOKUP(B600,#REF!,1,FALSE)</f>
        <v>#REF!</v>
      </c>
    </row>
    <row r="601" spans="1:10" hidden="1" x14ac:dyDescent="0.25">
      <c r="A601" t="s">
        <v>655</v>
      </c>
      <c r="B601">
        <v>7219</v>
      </c>
      <c r="C601" t="s">
        <v>1397</v>
      </c>
      <c r="D601">
        <v>6.5</v>
      </c>
      <c r="J601" t="e">
        <f>+VLOOKUP(B601,#REF!,1,FALSE)</f>
        <v>#REF!</v>
      </c>
    </row>
    <row r="602" spans="1:10" hidden="1" x14ac:dyDescent="0.25">
      <c r="A602" t="s">
        <v>655</v>
      </c>
      <c r="B602">
        <v>7225</v>
      </c>
      <c r="C602" t="s">
        <v>1398</v>
      </c>
      <c r="D602">
        <v>6.5</v>
      </c>
      <c r="J602" t="e">
        <f>+VLOOKUP(B602,#REF!,1,FALSE)</f>
        <v>#REF!</v>
      </c>
    </row>
    <row r="603" spans="1:10" hidden="1" x14ac:dyDescent="0.25">
      <c r="A603" t="s">
        <v>655</v>
      </c>
      <c r="B603">
        <v>7226</v>
      </c>
      <c r="C603" t="s">
        <v>1399</v>
      </c>
      <c r="D603">
        <v>6.5</v>
      </c>
      <c r="J603" t="e">
        <f>+VLOOKUP(B603,#REF!,1,FALSE)</f>
        <v>#REF!</v>
      </c>
    </row>
    <row r="604" spans="1:10" hidden="1" x14ac:dyDescent="0.25">
      <c r="A604" t="s">
        <v>655</v>
      </c>
      <c r="B604">
        <v>7227</v>
      </c>
      <c r="C604" t="s">
        <v>1400</v>
      </c>
      <c r="D604">
        <v>6.5</v>
      </c>
      <c r="J604" t="e">
        <f>+VLOOKUP(B604,#REF!,1,FALSE)</f>
        <v>#REF!</v>
      </c>
    </row>
    <row r="605" spans="1:10" hidden="1" x14ac:dyDescent="0.25">
      <c r="A605" t="s">
        <v>655</v>
      </c>
      <c r="B605">
        <v>7049</v>
      </c>
      <c r="C605" t="s">
        <v>1359</v>
      </c>
      <c r="D605">
        <v>6.5</v>
      </c>
      <c r="J605" t="e">
        <f>+VLOOKUP(B605,#REF!,1,FALSE)</f>
        <v>#REF!</v>
      </c>
    </row>
    <row r="606" spans="1:10" hidden="1" x14ac:dyDescent="0.25">
      <c r="A606" t="s">
        <v>655</v>
      </c>
      <c r="B606" t="s">
        <v>1401</v>
      </c>
      <c r="C606" t="s">
        <v>1402</v>
      </c>
      <c r="D606">
        <v>6.5</v>
      </c>
      <c r="J606" t="e">
        <f>+VLOOKUP(B606,#REF!,1,FALSE)</f>
        <v>#REF!</v>
      </c>
    </row>
    <row r="607" spans="1:10" hidden="1" x14ac:dyDescent="0.25">
      <c r="A607" t="s">
        <v>655</v>
      </c>
      <c r="B607" t="s">
        <v>1403</v>
      </c>
      <c r="C607" t="s">
        <v>1404</v>
      </c>
      <c r="D607">
        <v>6.5</v>
      </c>
      <c r="J607" t="e">
        <f>+VLOOKUP(B607,#REF!,1,FALSE)</f>
        <v>#REF!</v>
      </c>
    </row>
    <row r="608" spans="1:10" hidden="1" x14ac:dyDescent="0.25">
      <c r="A608" t="s">
        <v>655</v>
      </c>
      <c r="B608" t="s">
        <v>1405</v>
      </c>
      <c r="C608" t="s">
        <v>1406</v>
      </c>
      <c r="D608">
        <v>4.7</v>
      </c>
      <c r="J608" t="e">
        <f>+VLOOKUP(B608,#REF!,1,FALSE)</f>
        <v>#REF!</v>
      </c>
    </row>
    <row r="609" spans="1:10" hidden="1" x14ac:dyDescent="0.25">
      <c r="A609" t="s">
        <v>655</v>
      </c>
      <c r="B609" t="s">
        <v>1407</v>
      </c>
      <c r="C609" t="s">
        <v>1406</v>
      </c>
      <c r="D609">
        <v>6.5</v>
      </c>
      <c r="J609" t="e">
        <f>+VLOOKUP(B609,#REF!,1,FALSE)</f>
        <v>#REF!</v>
      </c>
    </row>
    <row r="610" spans="1:10" hidden="1" x14ac:dyDescent="0.25">
      <c r="A610" t="s">
        <v>655</v>
      </c>
      <c r="B610" t="s">
        <v>1408</v>
      </c>
      <c r="C610" t="s">
        <v>1409</v>
      </c>
      <c r="D610">
        <v>4.7</v>
      </c>
      <c r="J610" t="e">
        <f>+VLOOKUP(B610,#REF!,1,FALSE)</f>
        <v>#REF!</v>
      </c>
    </row>
    <row r="611" spans="1:10" hidden="1" x14ac:dyDescent="0.25">
      <c r="A611" t="s">
        <v>655</v>
      </c>
      <c r="B611" t="s">
        <v>1410</v>
      </c>
      <c r="C611" t="s">
        <v>1409</v>
      </c>
      <c r="D611">
        <v>6.5</v>
      </c>
      <c r="J611" t="e">
        <f>+VLOOKUP(B611,#REF!,1,FALSE)</f>
        <v>#REF!</v>
      </c>
    </row>
    <row r="612" spans="1:10" hidden="1" x14ac:dyDescent="0.25">
      <c r="A612" t="s">
        <v>655</v>
      </c>
      <c r="B612">
        <v>7302</v>
      </c>
      <c r="C612" t="s">
        <v>1411</v>
      </c>
      <c r="D612">
        <v>6.5</v>
      </c>
      <c r="J612" t="e">
        <f>+VLOOKUP(B612,#REF!,1,FALSE)</f>
        <v>#REF!</v>
      </c>
    </row>
    <row r="613" spans="1:10" hidden="1" x14ac:dyDescent="0.25">
      <c r="A613" t="s">
        <v>655</v>
      </c>
      <c r="B613" t="s">
        <v>1412</v>
      </c>
      <c r="C613" t="s">
        <v>1413</v>
      </c>
      <c r="D613">
        <v>4.7</v>
      </c>
      <c r="J613" t="e">
        <f>+VLOOKUP(B613,#REF!,1,FALSE)</f>
        <v>#REF!</v>
      </c>
    </row>
    <row r="614" spans="1:10" hidden="1" x14ac:dyDescent="0.25">
      <c r="A614" t="s">
        <v>655</v>
      </c>
      <c r="B614" t="s">
        <v>1414</v>
      </c>
      <c r="C614" t="s">
        <v>1413</v>
      </c>
      <c r="D614">
        <v>6.5</v>
      </c>
      <c r="J614" t="e">
        <f>+VLOOKUP(B614,#REF!,1,FALSE)</f>
        <v>#REF!</v>
      </c>
    </row>
    <row r="615" spans="1:10" hidden="1" x14ac:dyDescent="0.25">
      <c r="A615" t="s">
        <v>655</v>
      </c>
      <c r="B615" t="s">
        <v>1415</v>
      </c>
      <c r="C615" t="s">
        <v>1416</v>
      </c>
      <c r="D615">
        <v>4.7</v>
      </c>
      <c r="J615" t="e">
        <f>+VLOOKUP(B615,#REF!,1,FALSE)</f>
        <v>#REF!</v>
      </c>
    </row>
    <row r="616" spans="1:10" hidden="1" x14ac:dyDescent="0.25">
      <c r="A616" t="s">
        <v>655</v>
      </c>
      <c r="B616" t="s">
        <v>1417</v>
      </c>
      <c r="C616" t="s">
        <v>1416</v>
      </c>
      <c r="D616">
        <v>6.5</v>
      </c>
      <c r="J616" t="e">
        <f>+VLOOKUP(B616,#REF!,1,FALSE)</f>
        <v>#REF!</v>
      </c>
    </row>
    <row r="617" spans="1:10" hidden="1" x14ac:dyDescent="0.25">
      <c r="A617" t="s">
        <v>655</v>
      </c>
      <c r="B617" t="s">
        <v>288</v>
      </c>
      <c r="C617" t="s">
        <v>287</v>
      </c>
      <c r="D617">
        <v>4.7</v>
      </c>
      <c r="J617" t="e">
        <f>+VLOOKUP(B617,#REF!,1,FALSE)</f>
        <v>#REF!</v>
      </c>
    </row>
    <row r="618" spans="1:10" hidden="1" x14ac:dyDescent="0.25">
      <c r="A618" t="s">
        <v>655</v>
      </c>
      <c r="B618" t="s">
        <v>286</v>
      </c>
      <c r="C618" t="s">
        <v>287</v>
      </c>
      <c r="D618">
        <v>6.5</v>
      </c>
      <c r="J618" t="e">
        <f>+VLOOKUP(B618,#REF!,1,FALSE)</f>
        <v>#REF!</v>
      </c>
    </row>
    <row r="619" spans="1:10" hidden="1" x14ac:dyDescent="0.25">
      <c r="A619" t="s">
        <v>655</v>
      </c>
      <c r="B619" t="s">
        <v>1418</v>
      </c>
      <c r="C619" t="s">
        <v>1419</v>
      </c>
      <c r="D619">
        <v>6.5</v>
      </c>
      <c r="J619" t="e">
        <f>+VLOOKUP(B619,#REF!,1,FALSE)</f>
        <v>#REF!</v>
      </c>
    </row>
    <row r="620" spans="1:10" hidden="1" x14ac:dyDescent="0.25">
      <c r="A620" t="s">
        <v>655</v>
      </c>
      <c r="B620">
        <v>7307</v>
      </c>
      <c r="C620" t="s">
        <v>1420</v>
      </c>
      <c r="D620">
        <v>6.5</v>
      </c>
      <c r="J620" t="e">
        <f>+VLOOKUP(B620,#REF!,1,FALSE)</f>
        <v>#REF!</v>
      </c>
    </row>
    <row r="621" spans="1:10" hidden="1" x14ac:dyDescent="0.25">
      <c r="A621" t="s">
        <v>655</v>
      </c>
      <c r="B621" t="s">
        <v>276</v>
      </c>
      <c r="C621" t="s">
        <v>1421</v>
      </c>
      <c r="D621">
        <v>4.7</v>
      </c>
      <c r="J621" t="e">
        <f>+VLOOKUP(B621,#REF!,1,FALSE)</f>
        <v>#REF!</v>
      </c>
    </row>
    <row r="622" spans="1:10" hidden="1" x14ac:dyDescent="0.25">
      <c r="A622" t="s">
        <v>655</v>
      </c>
      <c r="B622" t="s">
        <v>276</v>
      </c>
      <c r="C622" t="s">
        <v>1421</v>
      </c>
      <c r="D622">
        <v>4.7</v>
      </c>
      <c r="J622" t="e">
        <f>+VLOOKUP(B622,#REF!,1,FALSE)</f>
        <v>#REF!</v>
      </c>
    </row>
    <row r="623" spans="1:10" hidden="1" x14ac:dyDescent="0.25">
      <c r="A623" t="s">
        <v>655</v>
      </c>
      <c r="B623" t="s">
        <v>1422</v>
      </c>
      <c r="C623" t="s">
        <v>1423</v>
      </c>
      <c r="D623">
        <v>6.5</v>
      </c>
      <c r="J623" t="e">
        <f>+VLOOKUP(B623,#REF!,1,FALSE)</f>
        <v>#REF!</v>
      </c>
    </row>
    <row r="624" spans="1:10" hidden="1" x14ac:dyDescent="0.25">
      <c r="A624" t="s">
        <v>655</v>
      </c>
      <c r="B624" t="s">
        <v>1424</v>
      </c>
      <c r="C624" t="s">
        <v>1425</v>
      </c>
      <c r="D624">
        <v>4.7</v>
      </c>
      <c r="J624" t="e">
        <f>+VLOOKUP(B624,#REF!,1,FALSE)</f>
        <v>#REF!</v>
      </c>
    </row>
    <row r="625" spans="1:10" hidden="1" x14ac:dyDescent="0.25">
      <c r="A625" t="s">
        <v>655</v>
      </c>
      <c r="B625" t="s">
        <v>1426</v>
      </c>
      <c r="C625" t="s">
        <v>1425</v>
      </c>
      <c r="D625">
        <v>6.5</v>
      </c>
      <c r="J625" t="e">
        <f>+VLOOKUP(B625,#REF!,1,FALSE)</f>
        <v>#REF!</v>
      </c>
    </row>
    <row r="626" spans="1:10" hidden="1" x14ac:dyDescent="0.25">
      <c r="A626" t="s">
        <v>655</v>
      </c>
      <c r="B626" t="s">
        <v>1427</v>
      </c>
      <c r="C626" t="s">
        <v>1428</v>
      </c>
      <c r="D626">
        <v>6.5</v>
      </c>
      <c r="J626" t="e">
        <f>+VLOOKUP(B626,#REF!,1,FALSE)</f>
        <v>#REF!</v>
      </c>
    </row>
    <row r="627" spans="1:10" hidden="1" x14ac:dyDescent="0.25">
      <c r="A627" t="s">
        <v>655</v>
      </c>
      <c r="B627" t="s">
        <v>1429</v>
      </c>
      <c r="C627" t="s">
        <v>1430</v>
      </c>
      <c r="D627">
        <v>6.5</v>
      </c>
      <c r="J627" t="e">
        <f>+VLOOKUP(B627,#REF!,1,FALSE)</f>
        <v>#REF!</v>
      </c>
    </row>
    <row r="628" spans="1:10" hidden="1" x14ac:dyDescent="0.25">
      <c r="A628" t="s">
        <v>655</v>
      </c>
      <c r="B628" t="s">
        <v>1431</v>
      </c>
      <c r="C628" t="s">
        <v>1432</v>
      </c>
      <c r="D628">
        <v>4.5</v>
      </c>
      <c r="J628" t="e">
        <f>+VLOOKUP(B628,#REF!,1,FALSE)</f>
        <v>#REF!</v>
      </c>
    </row>
    <row r="629" spans="1:10" hidden="1" x14ac:dyDescent="0.25">
      <c r="A629" t="s">
        <v>655</v>
      </c>
      <c r="B629" t="s">
        <v>1433</v>
      </c>
      <c r="C629" t="s">
        <v>1432</v>
      </c>
      <c r="D629">
        <v>7</v>
      </c>
      <c r="J629" t="e">
        <f>+VLOOKUP(B629,#REF!,1,FALSE)</f>
        <v>#REF!</v>
      </c>
    </row>
    <row r="630" spans="1:10" hidden="1" x14ac:dyDescent="0.25">
      <c r="A630" t="s">
        <v>655</v>
      </c>
      <c r="B630" t="s">
        <v>1434</v>
      </c>
      <c r="C630" t="s">
        <v>1435</v>
      </c>
      <c r="D630">
        <v>4</v>
      </c>
      <c r="J630" t="e">
        <f>+VLOOKUP(B630,#REF!,1,FALSE)</f>
        <v>#REF!</v>
      </c>
    </row>
    <row r="631" spans="1:10" hidden="1" x14ac:dyDescent="0.25">
      <c r="A631" t="s">
        <v>655</v>
      </c>
      <c r="B631">
        <v>672</v>
      </c>
      <c r="C631" t="s">
        <v>804</v>
      </c>
      <c r="D631">
        <v>1</v>
      </c>
      <c r="J631" t="e">
        <f>+VLOOKUP(B631,#REF!,1,FALSE)</f>
        <v>#REF!</v>
      </c>
    </row>
    <row r="632" spans="1:10" hidden="1" x14ac:dyDescent="0.25">
      <c r="A632" t="s">
        <v>655</v>
      </c>
      <c r="B632">
        <v>691</v>
      </c>
      <c r="C632" t="s">
        <v>1436</v>
      </c>
      <c r="D632">
        <v>1</v>
      </c>
      <c r="J632" t="e">
        <f>+VLOOKUP(B632,#REF!,1,FALSE)</f>
        <v>#REF!</v>
      </c>
    </row>
    <row r="633" spans="1:10" hidden="1" x14ac:dyDescent="0.25">
      <c r="A633" t="s">
        <v>655</v>
      </c>
      <c r="B633">
        <v>691</v>
      </c>
      <c r="C633" t="s">
        <v>1436</v>
      </c>
      <c r="D633">
        <v>1</v>
      </c>
      <c r="J633" t="e">
        <f>+VLOOKUP(B633,#REF!,1,FALSE)</f>
        <v>#REF!</v>
      </c>
    </row>
    <row r="634" spans="1:10" hidden="1" x14ac:dyDescent="0.25">
      <c r="A634" t="s">
        <v>655</v>
      </c>
      <c r="B634">
        <v>7606</v>
      </c>
      <c r="C634" t="s">
        <v>632</v>
      </c>
      <c r="D634">
        <v>6.5</v>
      </c>
      <c r="J634" t="e">
        <f>+VLOOKUP(B634,#REF!,1,FALSE)</f>
        <v>#REF!</v>
      </c>
    </row>
    <row r="635" spans="1:10" hidden="1" x14ac:dyDescent="0.25">
      <c r="A635" t="s">
        <v>655</v>
      </c>
      <c r="B635" t="s">
        <v>1437</v>
      </c>
      <c r="C635" t="s">
        <v>1438</v>
      </c>
      <c r="D635">
        <v>4.5</v>
      </c>
      <c r="J635" t="e">
        <f>+VLOOKUP(B635,#REF!,1,FALSE)</f>
        <v>#REF!</v>
      </c>
    </row>
    <row r="636" spans="1:10" hidden="1" x14ac:dyDescent="0.25">
      <c r="A636" t="s">
        <v>655</v>
      </c>
      <c r="B636" t="s">
        <v>1439</v>
      </c>
      <c r="C636" t="s">
        <v>1438</v>
      </c>
      <c r="D636">
        <v>6.5</v>
      </c>
      <c r="J636" t="e">
        <f>+VLOOKUP(B636,#REF!,1,FALSE)</f>
        <v>#REF!</v>
      </c>
    </row>
    <row r="637" spans="1:10" hidden="1" x14ac:dyDescent="0.25">
      <c r="A637" t="s">
        <v>655</v>
      </c>
      <c r="B637">
        <v>7612</v>
      </c>
      <c r="C637" t="s">
        <v>1440</v>
      </c>
      <c r="D637">
        <v>6.5</v>
      </c>
      <c r="J637" t="e">
        <f>+VLOOKUP(B637,#REF!,1,FALSE)</f>
        <v>#REF!</v>
      </c>
    </row>
    <row r="638" spans="1:10" hidden="1" x14ac:dyDescent="0.25">
      <c r="A638" t="s">
        <v>655</v>
      </c>
      <c r="B638">
        <v>7613</v>
      </c>
      <c r="C638" t="s">
        <v>1441</v>
      </c>
      <c r="D638">
        <v>6.5</v>
      </c>
      <c r="J638" t="e">
        <f>+VLOOKUP(B638,#REF!,1,FALSE)</f>
        <v>#REF!</v>
      </c>
    </row>
    <row r="639" spans="1:10" hidden="1" x14ac:dyDescent="0.25">
      <c r="A639" t="s">
        <v>655</v>
      </c>
      <c r="B639">
        <v>7616</v>
      </c>
      <c r="C639" t="s">
        <v>1442</v>
      </c>
      <c r="D639">
        <v>6.5</v>
      </c>
      <c r="J639" t="e">
        <f>+VLOOKUP(B639,#REF!,1,FALSE)</f>
        <v>#REF!</v>
      </c>
    </row>
    <row r="640" spans="1:10" hidden="1" x14ac:dyDescent="0.25">
      <c r="A640" t="s">
        <v>655</v>
      </c>
      <c r="B640">
        <v>7617</v>
      </c>
      <c r="C640" t="s">
        <v>1443</v>
      </c>
      <c r="D640">
        <v>6.5</v>
      </c>
      <c r="J640" t="e">
        <f>+VLOOKUP(B640,#REF!,1,FALSE)</f>
        <v>#REF!</v>
      </c>
    </row>
    <row r="641" spans="1:10" hidden="1" x14ac:dyDescent="0.25">
      <c r="A641" t="s">
        <v>655</v>
      </c>
      <c r="B641">
        <v>7618</v>
      </c>
      <c r="C641" t="s">
        <v>1443</v>
      </c>
      <c r="D641">
        <v>6.5</v>
      </c>
      <c r="J641" t="e">
        <f>+VLOOKUP(B641,#REF!,1,FALSE)</f>
        <v>#REF!</v>
      </c>
    </row>
    <row r="642" spans="1:10" hidden="1" x14ac:dyDescent="0.25">
      <c r="A642" t="s">
        <v>655</v>
      </c>
      <c r="B642">
        <v>7619</v>
      </c>
      <c r="C642" t="s">
        <v>1444</v>
      </c>
      <c r="D642">
        <v>6.5</v>
      </c>
      <c r="J642" t="e">
        <f>+VLOOKUP(B642,#REF!,1,FALSE)</f>
        <v>#REF!</v>
      </c>
    </row>
    <row r="643" spans="1:10" hidden="1" x14ac:dyDescent="0.25">
      <c r="A643" t="s">
        <v>655</v>
      </c>
      <c r="B643">
        <v>7621</v>
      </c>
      <c r="C643" t="s">
        <v>1445</v>
      </c>
      <c r="D643">
        <v>6.5</v>
      </c>
      <c r="J643" t="e">
        <f>+VLOOKUP(B643,#REF!,1,FALSE)</f>
        <v>#REF!</v>
      </c>
    </row>
    <row r="644" spans="1:10" hidden="1" x14ac:dyDescent="0.25">
      <c r="A644" t="s">
        <v>655</v>
      </c>
      <c r="B644">
        <v>7622</v>
      </c>
      <c r="C644" t="s">
        <v>1446</v>
      </c>
      <c r="D644">
        <v>6.5</v>
      </c>
      <c r="J644" t="e">
        <f>+VLOOKUP(B644,#REF!,1,FALSE)</f>
        <v>#REF!</v>
      </c>
    </row>
    <row r="645" spans="1:10" hidden="1" x14ac:dyDescent="0.25">
      <c r="A645" t="s">
        <v>655</v>
      </c>
      <c r="B645">
        <v>7085</v>
      </c>
      <c r="C645" t="s">
        <v>1447</v>
      </c>
      <c r="D645">
        <v>10</v>
      </c>
      <c r="J645" t="e">
        <f>+VLOOKUP(B645,#REF!,1,FALSE)</f>
        <v>#REF!</v>
      </c>
    </row>
    <row r="646" spans="1:10" hidden="1" x14ac:dyDescent="0.25">
      <c r="A646" t="s">
        <v>655</v>
      </c>
      <c r="B646">
        <v>7624</v>
      </c>
      <c r="C646" t="s">
        <v>1448</v>
      </c>
      <c r="D646">
        <v>6.5</v>
      </c>
      <c r="J646" t="e">
        <f>+VLOOKUP(B646,#REF!,1,FALSE)</f>
        <v>#REF!</v>
      </c>
    </row>
    <row r="647" spans="1:10" hidden="1" x14ac:dyDescent="0.25">
      <c r="A647" t="s">
        <v>655</v>
      </c>
      <c r="B647" t="s">
        <v>1449</v>
      </c>
      <c r="C647" t="s">
        <v>1448</v>
      </c>
      <c r="D647">
        <v>4.7</v>
      </c>
      <c r="J647" t="e">
        <f>+VLOOKUP(B647,#REF!,1,FALSE)</f>
        <v>#REF!</v>
      </c>
    </row>
    <row r="648" spans="1:10" hidden="1" x14ac:dyDescent="0.25">
      <c r="A648" t="s">
        <v>655</v>
      </c>
      <c r="B648">
        <v>7625</v>
      </c>
      <c r="C648" t="s">
        <v>1450</v>
      </c>
      <c r="D648">
        <v>6.5</v>
      </c>
      <c r="J648" t="e">
        <f>+VLOOKUP(B648,#REF!,1,FALSE)</f>
        <v>#REF!</v>
      </c>
    </row>
    <row r="649" spans="1:10" hidden="1" x14ac:dyDescent="0.25">
      <c r="A649" t="s">
        <v>655</v>
      </c>
      <c r="B649">
        <v>7626</v>
      </c>
      <c r="C649" t="s">
        <v>636</v>
      </c>
      <c r="D649">
        <v>6.5</v>
      </c>
      <c r="J649" t="e">
        <f>+VLOOKUP(B649,#REF!,1,FALSE)</f>
        <v>#REF!</v>
      </c>
    </row>
    <row r="650" spans="1:10" hidden="1" x14ac:dyDescent="0.25">
      <c r="A650" t="s">
        <v>655</v>
      </c>
      <c r="B650" t="s">
        <v>1451</v>
      </c>
      <c r="C650" t="s">
        <v>636</v>
      </c>
      <c r="D650">
        <v>4.7</v>
      </c>
      <c r="J650" t="e">
        <f>+VLOOKUP(B650,#REF!,1,FALSE)</f>
        <v>#REF!</v>
      </c>
    </row>
    <row r="651" spans="1:10" hidden="1" x14ac:dyDescent="0.25">
      <c r="A651" t="s">
        <v>655</v>
      </c>
      <c r="B651">
        <v>7627</v>
      </c>
      <c r="C651" t="s">
        <v>1452</v>
      </c>
      <c r="D651">
        <v>6.5</v>
      </c>
      <c r="J651" t="e">
        <f>+VLOOKUP(B651,#REF!,1,FALSE)</f>
        <v>#REF!</v>
      </c>
    </row>
    <row r="652" spans="1:10" hidden="1" x14ac:dyDescent="0.25">
      <c r="A652" t="s">
        <v>655</v>
      </c>
      <c r="B652">
        <v>7628</v>
      </c>
      <c r="C652" t="s">
        <v>1453</v>
      </c>
      <c r="D652">
        <v>6.5</v>
      </c>
      <c r="J652" t="e">
        <f>+VLOOKUP(B652,#REF!,1,FALSE)</f>
        <v>#REF!</v>
      </c>
    </row>
    <row r="653" spans="1:10" hidden="1" x14ac:dyDescent="0.25">
      <c r="A653" t="s">
        <v>655</v>
      </c>
      <c r="B653" t="s">
        <v>1454</v>
      </c>
      <c r="C653" t="s">
        <v>1453</v>
      </c>
      <c r="D653">
        <v>4</v>
      </c>
      <c r="J653" t="e">
        <f>+VLOOKUP(B653,#REF!,1,FALSE)</f>
        <v>#REF!</v>
      </c>
    </row>
    <row r="654" spans="1:10" hidden="1" x14ac:dyDescent="0.25">
      <c r="A654" t="s">
        <v>655</v>
      </c>
      <c r="B654">
        <v>7629</v>
      </c>
      <c r="C654" t="s">
        <v>1455</v>
      </c>
      <c r="D654">
        <v>6.5</v>
      </c>
      <c r="J654" t="e">
        <f>+VLOOKUP(B654,#REF!,1,FALSE)</f>
        <v>#REF!</v>
      </c>
    </row>
    <row r="655" spans="1:10" hidden="1" x14ac:dyDescent="0.25">
      <c r="A655" t="s">
        <v>655</v>
      </c>
      <c r="B655">
        <v>7633</v>
      </c>
      <c r="C655" t="s">
        <v>1456</v>
      </c>
      <c r="D655">
        <v>6.5</v>
      </c>
      <c r="J655" t="e">
        <f>+VLOOKUP(B655,#REF!,1,FALSE)</f>
        <v>#REF!</v>
      </c>
    </row>
    <row r="656" spans="1:10" hidden="1" x14ac:dyDescent="0.25">
      <c r="A656" t="s">
        <v>655</v>
      </c>
      <c r="B656">
        <v>7634</v>
      </c>
      <c r="C656" t="s">
        <v>1457</v>
      </c>
      <c r="D656">
        <v>6.5</v>
      </c>
      <c r="J656" t="e">
        <f>+VLOOKUP(B656,#REF!,1,FALSE)</f>
        <v>#REF!</v>
      </c>
    </row>
    <row r="657" spans="1:10" hidden="1" x14ac:dyDescent="0.25">
      <c r="A657" t="s">
        <v>655</v>
      </c>
      <c r="B657" t="s">
        <v>1458</v>
      </c>
      <c r="C657" t="s">
        <v>1459</v>
      </c>
      <c r="D657">
        <v>6.5</v>
      </c>
      <c r="J657" t="e">
        <f>+VLOOKUP(B657,#REF!,1,FALSE)</f>
        <v>#REF!</v>
      </c>
    </row>
    <row r="658" spans="1:10" hidden="1" x14ac:dyDescent="0.25">
      <c r="A658" t="s">
        <v>655</v>
      </c>
      <c r="B658">
        <v>7636</v>
      </c>
      <c r="C658" t="s">
        <v>1460</v>
      </c>
      <c r="D658">
        <v>6.5</v>
      </c>
      <c r="J658" t="e">
        <f>+VLOOKUP(B658,#REF!,1,FALSE)</f>
        <v>#REF!</v>
      </c>
    </row>
    <row r="659" spans="1:10" hidden="1" x14ac:dyDescent="0.25">
      <c r="A659" t="s">
        <v>655</v>
      </c>
      <c r="B659" t="s">
        <v>1461</v>
      </c>
      <c r="C659" t="s">
        <v>1462</v>
      </c>
      <c r="D659">
        <v>6.5</v>
      </c>
      <c r="J659" t="e">
        <f>+VLOOKUP(B659,#REF!,1,FALSE)</f>
        <v>#REF!</v>
      </c>
    </row>
    <row r="660" spans="1:10" hidden="1" x14ac:dyDescent="0.25">
      <c r="A660" t="s">
        <v>655</v>
      </c>
      <c r="B660">
        <v>7049</v>
      </c>
      <c r="C660" t="s">
        <v>1359</v>
      </c>
      <c r="D660">
        <v>6.5</v>
      </c>
      <c r="J660" t="e">
        <f>+VLOOKUP(B660,#REF!,1,FALSE)</f>
        <v>#REF!</v>
      </c>
    </row>
    <row r="661" spans="1:10" hidden="1" x14ac:dyDescent="0.25">
      <c r="A661" t="s">
        <v>655</v>
      </c>
      <c r="B661">
        <v>7049</v>
      </c>
      <c r="C661" t="s">
        <v>1359</v>
      </c>
      <c r="D661">
        <v>6.5</v>
      </c>
      <c r="J661" t="e">
        <f>+VLOOKUP(B661,#REF!,1,FALSE)</f>
        <v>#REF!</v>
      </c>
    </row>
    <row r="662" spans="1:10" hidden="1" x14ac:dyDescent="0.25">
      <c r="A662" t="s">
        <v>655</v>
      </c>
      <c r="B662">
        <v>7644</v>
      </c>
      <c r="C662" t="s">
        <v>1463</v>
      </c>
      <c r="D662">
        <v>6.5</v>
      </c>
      <c r="J662" t="e">
        <f>+VLOOKUP(B662,#REF!,1,FALSE)</f>
        <v>#REF!</v>
      </c>
    </row>
    <row r="663" spans="1:10" hidden="1" x14ac:dyDescent="0.25">
      <c r="A663" t="s">
        <v>655</v>
      </c>
      <c r="B663">
        <v>7049</v>
      </c>
      <c r="C663" t="s">
        <v>1359</v>
      </c>
      <c r="D663">
        <v>6.5</v>
      </c>
      <c r="J663" t="e">
        <f>+VLOOKUP(B663,#REF!,1,FALSE)</f>
        <v>#REF!</v>
      </c>
    </row>
    <row r="664" spans="1:10" hidden="1" x14ac:dyDescent="0.25">
      <c r="A664" t="s">
        <v>655</v>
      </c>
      <c r="B664">
        <v>7646</v>
      </c>
      <c r="C664" t="s">
        <v>293</v>
      </c>
      <c r="D664">
        <v>6.5</v>
      </c>
      <c r="J664" t="e">
        <f>+VLOOKUP(B664,#REF!,1,FALSE)</f>
        <v>#REF!</v>
      </c>
    </row>
    <row r="665" spans="1:10" hidden="1" x14ac:dyDescent="0.25">
      <c r="A665" t="s">
        <v>655</v>
      </c>
      <c r="B665" t="s">
        <v>1464</v>
      </c>
      <c r="C665" t="s">
        <v>293</v>
      </c>
      <c r="D665">
        <v>4.7</v>
      </c>
      <c r="J665" t="e">
        <f>+VLOOKUP(B665,#REF!,1,FALSE)</f>
        <v>#REF!</v>
      </c>
    </row>
    <row r="666" spans="1:10" hidden="1" x14ac:dyDescent="0.25">
      <c r="A666" t="s">
        <v>655</v>
      </c>
      <c r="B666">
        <v>7085</v>
      </c>
      <c r="C666" t="s">
        <v>1447</v>
      </c>
      <c r="D666">
        <v>10</v>
      </c>
      <c r="J666" t="e">
        <f>+VLOOKUP(B666,#REF!,1,FALSE)</f>
        <v>#REF!</v>
      </c>
    </row>
    <row r="667" spans="1:10" hidden="1" x14ac:dyDescent="0.25">
      <c r="A667" t="s">
        <v>655</v>
      </c>
      <c r="B667">
        <v>7649</v>
      </c>
      <c r="C667" t="s">
        <v>1465</v>
      </c>
      <c r="D667">
        <v>6.5</v>
      </c>
      <c r="J667" t="e">
        <f>+VLOOKUP(B667,#REF!,1,FALSE)</f>
        <v>#REF!</v>
      </c>
    </row>
    <row r="668" spans="1:10" hidden="1" x14ac:dyDescent="0.25">
      <c r="A668" t="s">
        <v>655</v>
      </c>
      <c r="B668">
        <v>7086</v>
      </c>
      <c r="C668" t="s">
        <v>1466</v>
      </c>
      <c r="D668">
        <v>4</v>
      </c>
      <c r="J668" t="e">
        <f>+VLOOKUP(B668,#REF!,1,FALSE)</f>
        <v>#REF!</v>
      </c>
    </row>
    <row r="669" spans="1:10" hidden="1" x14ac:dyDescent="0.25">
      <c r="A669" t="s">
        <v>655</v>
      </c>
      <c r="B669">
        <v>7086</v>
      </c>
      <c r="C669" t="s">
        <v>1466</v>
      </c>
      <c r="D669">
        <v>4</v>
      </c>
      <c r="J669" t="e">
        <f>+VLOOKUP(B669,#REF!,1,FALSE)</f>
        <v>#REF!</v>
      </c>
    </row>
    <row r="670" spans="1:10" hidden="1" x14ac:dyDescent="0.25">
      <c r="A670" t="s">
        <v>655</v>
      </c>
      <c r="B670">
        <v>7651</v>
      </c>
      <c r="C670" t="s">
        <v>1467</v>
      </c>
      <c r="D670">
        <v>6.5</v>
      </c>
      <c r="J670" t="e">
        <f>+VLOOKUP(B670,#REF!,1,FALSE)</f>
        <v>#REF!</v>
      </c>
    </row>
    <row r="671" spans="1:10" hidden="1" x14ac:dyDescent="0.25">
      <c r="A671" t="s">
        <v>655</v>
      </c>
      <c r="B671">
        <v>7049</v>
      </c>
      <c r="C671" t="s">
        <v>1359</v>
      </c>
      <c r="D671">
        <v>6.5</v>
      </c>
      <c r="J671" t="e">
        <f>+VLOOKUP(B671,#REF!,1,FALSE)</f>
        <v>#REF!</v>
      </c>
    </row>
    <row r="672" spans="1:10" hidden="1" x14ac:dyDescent="0.25">
      <c r="A672" t="s">
        <v>655</v>
      </c>
      <c r="B672">
        <v>7653</v>
      </c>
      <c r="C672" t="s">
        <v>1468</v>
      </c>
      <c r="D672">
        <v>6.5</v>
      </c>
      <c r="J672" t="e">
        <f>+VLOOKUP(B672,#REF!,1,FALSE)</f>
        <v>#REF!</v>
      </c>
    </row>
    <row r="673" spans="1:10" hidden="1" x14ac:dyDescent="0.25">
      <c r="A673" t="s">
        <v>655</v>
      </c>
      <c r="B673" t="s">
        <v>1469</v>
      </c>
      <c r="C673" t="s">
        <v>1468</v>
      </c>
      <c r="D673">
        <v>4</v>
      </c>
      <c r="J673" t="e">
        <f>+VLOOKUP(B673,#REF!,1,FALSE)</f>
        <v>#REF!</v>
      </c>
    </row>
    <row r="674" spans="1:10" hidden="1" x14ac:dyDescent="0.25">
      <c r="A674" t="s">
        <v>655</v>
      </c>
      <c r="B674" t="s">
        <v>1470</v>
      </c>
      <c r="C674" t="s">
        <v>1471</v>
      </c>
      <c r="D674">
        <v>4.7</v>
      </c>
      <c r="J674" t="e">
        <f>+VLOOKUP(B674,#REF!,1,FALSE)</f>
        <v>#REF!</v>
      </c>
    </row>
    <row r="675" spans="1:10" hidden="1" x14ac:dyDescent="0.25">
      <c r="A675" t="s">
        <v>655</v>
      </c>
      <c r="B675">
        <v>7657</v>
      </c>
      <c r="C675" t="s">
        <v>1472</v>
      </c>
      <c r="D675">
        <v>6.5</v>
      </c>
      <c r="J675" t="e">
        <f>+VLOOKUP(B675,#REF!,1,FALSE)</f>
        <v>#REF!</v>
      </c>
    </row>
    <row r="676" spans="1:10" hidden="1" x14ac:dyDescent="0.25">
      <c r="A676" t="s">
        <v>655</v>
      </c>
      <c r="B676" t="s">
        <v>1473</v>
      </c>
      <c r="C676" t="s">
        <v>1474</v>
      </c>
      <c r="D676">
        <v>6.5</v>
      </c>
      <c r="J676" t="e">
        <f>+VLOOKUP(B676,#REF!,1,FALSE)</f>
        <v>#REF!</v>
      </c>
    </row>
    <row r="677" spans="1:10" hidden="1" x14ac:dyDescent="0.25">
      <c r="A677" t="s">
        <v>655</v>
      </c>
      <c r="B677">
        <v>7659</v>
      </c>
      <c r="C677" t="s">
        <v>1354</v>
      </c>
      <c r="D677">
        <v>6.5</v>
      </c>
      <c r="J677" t="e">
        <f>+VLOOKUP(B677,#REF!,1,FALSE)</f>
        <v>#REF!</v>
      </c>
    </row>
    <row r="678" spans="1:10" hidden="1" x14ac:dyDescent="0.25">
      <c r="A678" t="s">
        <v>655</v>
      </c>
      <c r="B678">
        <v>7660</v>
      </c>
      <c r="C678" t="s">
        <v>1475</v>
      </c>
      <c r="D678">
        <v>6.5</v>
      </c>
      <c r="J678" t="e">
        <f>+VLOOKUP(B678,#REF!,1,FALSE)</f>
        <v>#REF!</v>
      </c>
    </row>
    <row r="679" spans="1:10" hidden="1" x14ac:dyDescent="0.25">
      <c r="A679" t="s">
        <v>655</v>
      </c>
      <c r="B679">
        <v>7661</v>
      </c>
      <c r="C679" t="s">
        <v>1476</v>
      </c>
      <c r="D679">
        <v>6.5</v>
      </c>
      <c r="J679" t="e">
        <f>+VLOOKUP(B679,#REF!,1,FALSE)</f>
        <v>#REF!</v>
      </c>
    </row>
    <row r="680" spans="1:10" hidden="1" x14ac:dyDescent="0.25">
      <c r="A680" t="s">
        <v>655</v>
      </c>
      <c r="B680" t="s">
        <v>1477</v>
      </c>
      <c r="C680" t="s">
        <v>1476</v>
      </c>
      <c r="D680">
        <v>4.7</v>
      </c>
      <c r="J680" t="e">
        <f>+VLOOKUP(B680,#REF!,1,FALSE)</f>
        <v>#REF!</v>
      </c>
    </row>
    <row r="681" spans="1:10" hidden="1" x14ac:dyDescent="0.25">
      <c r="A681" t="s">
        <v>655</v>
      </c>
      <c r="B681">
        <v>7662</v>
      </c>
      <c r="C681" t="s">
        <v>1478</v>
      </c>
      <c r="D681">
        <v>6.5</v>
      </c>
      <c r="J681" t="e">
        <f>+VLOOKUP(B681,#REF!,1,FALSE)</f>
        <v>#REF!</v>
      </c>
    </row>
    <row r="682" spans="1:10" hidden="1" x14ac:dyDescent="0.25">
      <c r="A682" t="s">
        <v>655</v>
      </c>
      <c r="B682" t="s">
        <v>1479</v>
      </c>
      <c r="C682" t="s">
        <v>1478</v>
      </c>
      <c r="D682">
        <v>4.7</v>
      </c>
      <c r="J682" t="e">
        <f>+VLOOKUP(B682,#REF!,1,FALSE)</f>
        <v>#REF!</v>
      </c>
    </row>
    <row r="683" spans="1:10" hidden="1" x14ac:dyDescent="0.25">
      <c r="A683" t="s">
        <v>655</v>
      </c>
      <c r="B683">
        <v>7663</v>
      </c>
      <c r="C683" t="s">
        <v>1480</v>
      </c>
      <c r="D683">
        <v>6.5</v>
      </c>
      <c r="J683" t="e">
        <f>+VLOOKUP(B683,#REF!,1,FALSE)</f>
        <v>#REF!</v>
      </c>
    </row>
    <row r="684" spans="1:10" hidden="1" x14ac:dyDescent="0.25">
      <c r="A684" t="s">
        <v>655</v>
      </c>
      <c r="B684" t="s">
        <v>1481</v>
      </c>
      <c r="C684" t="s">
        <v>1482</v>
      </c>
      <c r="D684">
        <v>4.7</v>
      </c>
      <c r="J684" t="e">
        <f>+VLOOKUP(B684,#REF!,1,FALSE)</f>
        <v>#REF!</v>
      </c>
    </row>
    <row r="685" spans="1:10" hidden="1" x14ac:dyDescent="0.25">
      <c r="A685" t="s">
        <v>655</v>
      </c>
      <c r="B685">
        <v>7665</v>
      </c>
      <c r="C685" t="s">
        <v>1483</v>
      </c>
      <c r="D685">
        <v>6.5</v>
      </c>
      <c r="J685" t="e">
        <f>+VLOOKUP(B685,#REF!,1,FALSE)</f>
        <v>#REF!</v>
      </c>
    </row>
    <row r="686" spans="1:10" hidden="1" x14ac:dyDescent="0.25">
      <c r="A686" t="s">
        <v>655</v>
      </c>
      <c r="B686" t="s">
        <v>1484</v>
      </c>
      <c r="C686" t="s">
        <v>1483</v>
      </c>
      <c r="D686">
        <v>4.7</v>
      </c>
      <c r="J686" t="e">
        <f>+VLOOKUP(B686,#REF!,1,FALSE)</f>
        <v>#REF!</v>
      </c>
    </row>
    <row r="687" spans="1:10" hidden="1" x14ac:dyDescent="0.25">
      <c r="A687" t="s">
        <v>655</v>
      </c>
      <c r="B687">
        <v>7666</v>
      </c>
      <c r="C687" t="s">
        <v>1485</v>
      </c>
      <c r="D687">
        <v>6.5</v>
      </c>
      <c r="J687" t="e">
        <f>+VLOOKUP(B687,#REF!,1,FALSE)</f>
        <v>#REF!</v>
      </c>
    </row>
    <row r="688" spans="1:10" hidden="1" x14ac:dyDescent="0.25">
      <c r="A688" t="s">
        <v>655</v>
      </c>
      <c r="B688" t="s">
        <v>1486</v>
      </c>
      <c r="C688" t="s">
        <v>1487</v>
      </c>
      <c r="D688">
        <v>6.5</v>
      </c>
      <c r="J688" t="e">
        <f>+VLOOKUP(B688,#REF!,1,FALSE)</f>
        <v>#REF!</v>
      </c>
    </row>
    <row r="689" spans="1:10" hidden="1" x14ac:dyDescent="0.25">
      <c r="A689" t="s">
        <v>655</v>
      </c>
      <c r="B689">
        <v>7669</v>
      </c>
      <c r="C689" t="s">
        <v>1488</v>
      </c>
      <c r="D689">
        <v>6.5</v>
      </c>
      <c r="J689" t="e">
        <f>+VLOOKUP(B689,#REF!,1,FALSE)</f>
        <v>#REF!</v>
      </c>
    </row>
    <row r="690" spans="1:10" hidden="1" x14ac:dyDescent="0.25">
      <c r="A690" t="s">
        <v>655</v>
      </c>
      <c r="B690">
        <v>7172</v>
      </c>
      <c r="C690" t="s">
        <v>1489</v>
      </c>
      <c r="D690">
        <v>50</v>
      </c>
      <c r="J690" t="e">
        <f>+VLOOKUP(B690,#REF!,1,FALSE)</f>
        <v>#REF!</v>
      </c>
    </row>
    <row r="691" spans="1:10" hidden="1" x14ac:dyDescent="0.25">
      <c r="A691" t="s">
        <v>655</v>
      </c>
      <c r="B691">
        <v>7673</v>
      </c>
      <c r="C691" t="s">
        <v>1490</v>
      </c>
      <c r="D691">
        <v>6.5</v>
      </c>
      <c r="J691" t="e">
        <f>+VLOOKUP(B691,#REF!,1,FALSE)</f>
        <v>#REF!</v>
      </c>
    </row>
    <row r="692" spans="1:10" hidden="1" x14ac:dyDescent="0.25">
      <c r="A692" t="s">
        <v>655</v>
      </c>
      <c r="B692">
        <v>7674</v>
      </c>
      <c r="C692" t="s">
        <v>1491</v>
      </c>
      <c r="D692">
        <v>6.5</v>
      </c>
      <c r="J692" t="e">
        <f>+VLOOKUP(B692,#REF!,1,FALSE)</f>
        <v>#REF!</v>
      </c>
    </row>
    <row r="693" spans="1:10" hidden="1" x14ac:dyDescent="0.25">
      <c r="A693" t="s">
        <v>655</v>
      </c>
      <c r="B693">
        <v>7675</v>
      </c>
      <c r="C693" t="s">
        <v>344</v>
      </c>
      <c r="D693">
        <v>6.5</v>
      </c>
      <c r="J693" t="e">
        <f>+VLOOKUP(B693,#REF!,1,FALSE)</f>
        <v>#REF!</v>
      </c>
    </row>
    <row r="694" spans="1:10" hidden="1" x14ac:dyDescent="0.25">
      <c r="A694" t="s">
        <v>655</v>
      </c>
      <c r="B694">
        <v>7676</v>
      </c>
      <c r="C694" t="s">
        <v>1492</v>
      </c>
      <c r="D694">
        <v>6.5</v>
      </c>
      <c r="J694" t="e">
        <f>+VLOOKUP(B694,#REF!,1,FALSE)</f>
        <v>#REF!</v>
      </c>
    </row>
    <row r="695" spans="1:10" hidden="1" x14ac:dyDescent="0.25">
      <c r="A695" t="s">
        <v>655</v>
      </c>
      <c r="B695">
        <v>7679</v>
      </c>
      <c r="C695" t="s">
        <v>1493</v>
      </c>
      <c r="D695">
        <v>6.5</v>
      </c>
      <c r="J695" t="e">
        <f>+VLOOKUP(B695,#REF!,1,FALSE)</f>
        <v>#REF!</v>
      </c>
    </row>
    <row r="696" spans="1:10" hidden="1" x14ac:dyDescent="0.25">
      <c r="A696" t="s">
        <v>655</v>
      </c>
      <c r="B696" t="s">
        <v>1494</v>
      </c>
      <c r="C696" t="s">
        <v>1495</v>
      </c>
      <c r="D696">
        <v>6.5</v>
      </c>
      <c r="J696" t="e">
        <f>+VLOOKUP(B696,#REF!,1,FALSE)</f>
        <v>#REF!</v>
      </c>
    </row>
    <row r="697" spans="1:10" hidden="1" x14ac:dyDescent="0.25">
      <c r="A697" t="s">
        <v>655</v>
      </c>
      <c r="B697" t="s">
        <v>1496</v>
      </c>
      <c r="C697" t="s">
        <v>1497</v>
      </c>
      <c r="D697">
        <v>6.5</v>
      </c>
      <c r="J697" t="e">
        <f>+VLOOKUP(B697,#REF!,1,FALSE)</f>
        <v>#REF!</v>
      </c>
    </row>
    <row r="698" spans="1:10" hidden="1" x14ac:dyDescent="0.25">
      <c r="A698" t="s">
        <v>655</v>
      </c>
      <c r="B698" t="s">
        <v>1498</v>
      </c>
      <c r="C698" t="s">
        <v>1499</v>
      </c>
      <c r="D698">
        <v>6.5</v>
      </c>
      <c r="J698" t="e">
        <f>+VLOOKUP(B698,#REF!,1,FALSE)</f>
        <v>#REF!</v>
      </c>
    </row>
    <row r="699" spans="1:10" hidden="1" x14ac:dyDescent="0.25">
      <c r="A699" t="s">
        <v>655</v>
      </c>
      <c r="B699" t="s">
        <v>1500</v>
      </c>
      <c r="C699" t="s">
        <v>1501</v>
      </c>
      <c r="D699">
        <v>6.5</v>
      </c>
      <c r="J699" t="e">
        <f>+VLOOKUP(B699,#REF!,1,FALSE)</f>
        <v>#REF!</v>
      </c>
    </row>
    <row r="700" spans="1:10" hidden="1" x14ac:dyDescent="0.25">
      <c r="A700" t="s">
        <v>655</v>
      </c>
      <c r="B700" t="s">
        <v>1502</v>
      </c>
      <c r="C700" t="s">
        <v>1503</v>
      </c>
      <c r="D700">
        <v>6.5</v>
      </c>
      <c r="J700" t="e">
        <f>+VLOOKUP(B700,#REF!,1,FALSE)</f>
        <v>#REF!</v>
      </c>
    </row>
    <row r="701" spans="1:10" hidden="1" x14ac:dyDescent="0.25">
      <c r="A701" t="s">
        <v>655</v>
      </c>
      <c r="B701">
        <v>7685</v>
      </c>
      <c r="C701" t="s">
        <v>640</v>
      </c>
      <c r="D701">
        <v>6.5</v>
      </c>
      <c r="J701" t="e">
        <f>+VLOOKUP(B701,#REF!,1,FALSE)</f>
        <v>#REF!</v>
      </c>
    </row>
    <row r="702" spans="1:10" hidden="1" x14ac:dyDescent="0.25">
      <c r="A702" t="s">
        <v>655</v>
      </c>
      <c r="B702">
        <v>7686</v>
      </c>
      <c r="C702" t="s">
        <v>641</v>
      </c>
      <c r="D702">
        <v>6.5</v>
      </c>
      <c r="J702" t="e">
        <f>+VLOOKUP(B702,#REF!,1,FALSE)</f>
        <v>#REF!</v>
      </c>
    </row>
    <row r="703" spans="1:10" hidden="1" x14ac:dyDescent="0.25">
      <c r="A703" t="s">
        <v>655</v>
      </c>
      <c r="B703">
        <v>7687</v>
      </c>
      <c r="C703" t="s">
        <v>1504</v>
      </c>
      <c r="D703">
        <v>6.5</v>
      </c>
      <c r="J703" t="e">
        <f>+VLOOKUP(B703,#REF!,1,FALSE)</f>
        <v>#REF!</v>
      </c>
    </row>
    <row r="704" spans="1:10" hidden="1" x14ac:dyDescent="0.25">
      <c r="A704" t="s">
        <v>655</v>
      </c>
      <c r="B704">
        <v>7172</v>
      </c>
      <c r="C704" t="s">
        <v>1489</v>
      </c>
      <c r="D704">
        <v>50</v>
      </c>
      <c r="J704" t="e">
        <f>+VLOOKUP(B704,#REF!,1,FALSE)</f>
        <v>#REF!</v>
      </c>
    </row>
    <row r="705" spans="1:10" hidden="1" x14ac:dyDescent="0.25">
      <c r="A705" t="s">
        <v>655</v>
      </c>
      <c r="B705">
        <v>7690</v>
      </c>
      <c r="C705" t="s">
        <v>1505</v>
      </c>
      <c r="D705">
        <v>6.5</v>
      </c>
      <c r="J705" t="e">
        <f>+VLOOKUP(B705,#REF!,1,FALSE)</f>
        <v>#REF!</v>
      </c>
    </row>
    <row r="706" spans="1:10" hidden="1" x14ac:dyDescent="0.25">
      <c r="A706" t="s">
        <v>655</v>
      </c>
      <c r="B706" t="s">
        <v>1506</v>
      </c>
      <c r="C706" t="s">
        <v>1507</v>
      </c>
      <c r="D706">
        <v>6.5</v>
      </c>
      <c r="J706" t="e">
        <f>+VLOOKUP(B706,#REF!,1,FALSE)</f>
        <v>#REF!</v>
      </c>
    </row>
    <row r="707" spans="1:10" hidden="1" x14ac:dyDescent="0.25">
      <c r="A707" t="s">
        <v>655</v>
      </c>
      <c r="B707">
        <v>7694</v>
      </c>
      <c r="C707" t="s">
        <v>1508</v>
      </c>
      <c r="D707">
        <v>6.5</v>
      </c>
      <c r="J707" t="e">
        <f>+VLOOKUP(B707,#REF!,1,FALSE)</f>
        <v>#REF!</v>
      </c>
    </row>
    <row r="708" spans="1:10" hidden="1" x14ac:dyDescent="0.25">
      <c r="A708" t="s">
        <v>655</v>
      </c>
      <c r="B708" t="s">
        <v>301</v>
      </c>
      <c r="C708" t="s">
        <v>300</v>
      </c>
      <c r="D708">
        <v>4.5</v>
      </c>
      <c r="J708" t="e">
        <f>+VLOOKUP(B708,#REF!,1,FALSE)</f>
        <v>#REF!</v>
      </c>
    </row>
    <row r="709" spans="1:10" hidden="1" x14ac:dyDescent="0.25">
      <c r="A709" t="s">
        <v>655</v>
      </c>
      <c r="B709" t="s">
        <v>299</v>
      </c>
      <c r="C709" t="s">
        <v>300</v>
      </c>
      <c r="D709">
        <v>6.5</v>
      </c>
      <c r="J709" t="e">
        <f>+VLOOKUP(B709,#REF!,1,FALSE)</f>
        <v>#REF!</v>
      </c>
    </row>
    <row r="710" spans="1:10" hidden="1" x14ac:dyDescent="0.25">
      <c r="A710" t="s">
        <v>655</v>
      </c>
      <c r="B710">
        <v>7766</v>
      </c>
      <c r="C710" t="s">
        <v>1509</v>
      </c>
      <c r="D710">
        <v>6</v>
      </c>
      <c r="J710" t="e">
        <f>+VLOOKUP(B710,#REF!,1,FALSE)</f>
        <v>#REF!</v>
      </c>
    </row>
    <row r="711" spans="1:10" hidden="1" x14ac:dyDescent="0.25">
      <c r="A711" t="s">
        <v>655</v>
      </c>
      <c r="B711">
        <v>7779</v>
      </c>
      <c r="C711" t="s">
        <v>607</v>
      </c>
      <c r="D711">
        <v>6.5</v>
      </c>
      <c r="J711" t="e">
        <f>+VLOOKUP(B711,#REF!,1,FALSE)</f>
        <v>#REF!</v>
      </c>
    </row>
    <row r="712" spans="1:10" hidden="1" x14ac:dyDescent="0.25">
      <c r="A712" t="s">
        <v>655</v>
      </c>
      <c r="B712">
        <v>7784</v>
      </c>
      <c r="C712" t="s">
        <v>603</v>
      </c>
      <c r="D712">
        <v>6.5</v>
      </c>
      <c r="J712" t="e">
        <f>+VLOOKUP(B712,#REF!,1,FALSE)</f>
        <v>#REF!</v>
      </c>
    </row>
    <row r="713" spans="1:10" hidden="1" x14ac:dyDescent="0.25">
      <c r="A713" t="s">
        <v>655</v>
      </c>
      <c r="B713" t="s">
        <v>604</v>
      </c>
      <c r="C713" t="s">
        <v>1510</v>
      </c>
      <c r="D713">
        <v>4</v>
      </c>
      <c r="J713" t="e">
        <f>+VLOOKUP(B713,#REF!,1,FALSE)</f>
        <v>#REF!</v>
      </c>
    </row>
    <row r="714" spans="1:10" hidden="1" x14ac:dyDescent="0.25">
      <c r="A714" t="s">
        <v>655</v>
      </c>
      <c r="B714">
        <v>7785</v>
      </c>
      <c r="C714" t="s">
        <v>1511</v>
      </c>
      <c r="D714">
        <v>6.5</v>
      </c>
      <c r="J714" t="e">
        <f>+VLOOKUP(B714,#REF!,1,FALSE)</f>
        <v>#REF!</v>
      </c>
    </row>
    <row r="715" spans="1:10" hidden="1" x14ac:dyDescent="0.25">
      <c r="A715" t="s">
        <v>655</v>
      </c>
      <c r="B715" t="s">
        <v>1512</v>
      </c>
      <c r="C715" t="s">
        <v>1513</v>
      </c>
      <c r="D715">
        <v>4</v>
      </c>
      <c r="J715" t="e">
        <f>+VLOOKUP(B715,#REF!,1,FALSE)</f>
        <v>#REF!</v>
      </c>
    </row>
    <row r="716" spans="1:10" hidden="1" x14ac:dyDescent="0.25">
      <c r="A716" t="s">
        <v>655</v>
      </c>
      <c r="B716">
        <v>7795</v>
      </c>
      <c r="C716" t="s">
        <v>1514</v>
      </c>
      <c r="D716">
        <v>6.5</v>
      </c>
      <c r="J716" t="e">
        <f>+VLOOKUP(B716,#REF!,1,FALSE)</f>
        <v>#REF!</v>
      </c>
    </row>
    <row r="717" spans="1:10" hidden="1" x14ac:dyDescent="0.25">
      <c r="A717" t="s">
        <v>655</v>
      </c>
      <c r="B717">
        <v>7796</v>
      </c>
      <c r="C717" t="s">
        <v>605</v>
      </c>
      <c r="D717">
        <v>6.5</v>
      </c>
      <c r="J717" t="e">
        <f>+VLOOKUP(B717,#REF!,1,FALSE)</f>
        <v>#REF!</v>
      </c>
    </row>
    <row r="718" spans="1:10" hidden="1" x14ac:dyDescent="0.25">
      <c r="A718" t="s">
        <v>655</v>
      </c>
      <c r="B718" t="s">
        <v>606</v>
      </c>
      <c r="C718" t="s">
        <v>605</v>
      </c>
      <c r="D718">
        <v>4</v>
      </c>
      <c r="J718" t="e">
        <f>+VLOOKUP(B718,#REF!,1,FALSE)</f>
        <v>#REF!</v>
      </c>
    </row>
    <row r="719" spans="1:10" hidden="1" x14ac:dyDescent="0.25">
      <c r="A719" t="s">
        <v>655</v>
      </c>
      <c r="B719">
        <v>7603</v>
      </c>
      <c r="C719" t="s">
        <v>302</v>
      </c>
      <c r="D719">
        <v>6.5</v>
      </c>
      <c r="J719" t="e">
        <f>+VLOOKUP(B719,#REF!,1,FALSE)</f>
        <v>#REF!</v>
      </c>
    </row>
    <row r="720" spans="1:10" hidden="1" x14ac:dyDescent="0.25">
      <c r="A720" t="s">
        <v>655</v>
      </c>
      <c r="B720">
        <v>7603</v>
      </c>
      <c r="C720" t="s">
        <v>302</v>
      </c>
      <c r="D720">
        <v>6.5</v>
      </c>
      <c r="J720" t="e">
        <f>+VLOOKUP(B720,#REF!,1,FALSE)</f>
        <v>#REF!</v>
      </c>
    </row>
    <row r="721" spans="1:10" hidden="1" x14ac:dyDescent="0.25">
      <c r="A721" t="s">
        <v>655</v>
      </c>
      <c r="B721">
        <v>7816</v>
      </c>
      <c r="C721" t="s">
        <v>290</v>
      </c>
      <c r="D721">
        <v>6.5</v>
      </c>
      <c r="J721" t="e">
        <f>+VLOOKUP(B721,#REF!,1,FALSE)</f>
        <v>#REF!</v>
      </c>
    </row>
    <row r="722" spans="1:10" hidden="1" x14ac:dyDescent="0.25">
      <c r="A722" t="s">
        <v>655</v>
      </c>
      <c r="B722" t="s">
        <v>1515</v>
      </c>
      <c r="C722" t="s">
        <v>290</v>
      </c>
      <c r="D722">
        <v>4.7</v>
      </c>
      <c r="J722" t="e">
        <f>+VLOOKUP(B722,#REF!,1,FALSE)</f>
        <v>#REF!</v>
      </c>
    </row>
    <row r="723" spans="1:10" hidden="1" x14ac:dyDescent="0.25">
      <c r="A723" t="s">
        <v>655</v>
      </c>
      <c r="B723" t="s">
        <v>1516</v>
      </c>
      <c r="C723" t="s">
        <v>290</v>
      </c>
      <c r="D723">
        <v>4</v>
      </c>
      <c r="J723" t="e">
        <f>+VLOOKUP(B723,#REF!,1,FALSE)</f>
        <v>#REF!</v>
      </c>
    </row>
    <row r="724" spans="1:10" hidden="1" x14ac:dyDescent="0.25">
      <c r="A724" t="s">
        <v>655</v>
      </c>
      <c r="B724">
        <v>7817</v>
      </c>
      <c r="C724" t="s">
        <v>1517</v>
      </c>
      <c r="D724">
        <v>6.5</v>
      </c>
      <c r="J724" t="e">
        <f>+VLOOKUP(B724,#REF!,1,FALSE)</f>
        <v>#REF!</v>
      </c>
    </row>
    <row r="725" spans="1:10" hidden="1" x14ac:dyDescent="0.25">
      <c r="A725" t="s">
        <v>655</v>
      </c>
      <c r="B725">
        <v>7818</v>
      </c>
      <c r="C725" t="s">
        <v>1518</v>
      </c>
      <c r="D725">
        <v>6.5</v>
      </c>
      <c r="J725" t="e">
        <f>+VLOOKUP(B725,#REF!,1,FALSE)</f>
        <v>#REF!</v>
      </c>
    </row>
    <row r="726" spans="1:10" hidden="1" x14ac:dyDescent="0.25">
      <c r="A726" t="s">
        <v>655</v>
      </c>
      <c r="B726">
        <v>7820</v>
      </c>
      <c r="C726" t="s">
        <v>1519</v>
      </c>
      <c r="D726">
        <v>6.5</v>
      </c>
      <c r="J726" t="e">
        <f>+VLOOKUP(B726,#REF!,1,FALSE)</f>
        <v>#REF!</v>
      </c>
    </row>
    <row r="727" spans="1:10" hidden="1" x14ac:dyDescent="0.25">
      <c r="A727" t="s">
        <v>655</v>
      </c>
      <c r="B727">
        <v>7824</v>
      </c>
      <c r="C727" t="s">
        <v>1520</v>
      </c>
      <c r="D727">
        <v>6.5</v>
      </c>
      <c r="J727" t="e">
        <f>+VLOOKUP(B727,#REF!,1,FALSE)</f>
        <v>#REF!</v>
      </c>
    </row>
    <row r="728" spans="1:10" hidden="1" x14ac:dyDescent="0.25">
      <c r="A728" t="s">
        <v>655</v>
      </c>
      <c r="B728">
        <v>7826</v>
      </c>
      <c r="C728" t="s">
        <v>1521</v>
      </c>
      <c r="D728">
        <v>6.5</v>
      </c>
      <c r="J728" t="e">
        <f>+VLOOKUP(B728,#REF!,1,FALSE)</f>
        <v>#REF!</v>
      </c>
    </row>
    <row r="729" spans="1:10" hidden="1" x14ac:dyDescent="0.25">
      <c r="A729" t="s">
        <v>655</v>
      </c>
      <c r="B729">
        <v>7828</v>
      </c>
      <c r="C729" t="s">
        <v>1522</v>
      </c>
      <c r="D729">
        <v>6.5</v>
      </c>
      <c r="J729" t="e">
        <f>+VLOOKUP(B729,#REF!,1,FALSE)</f>
        <v>#REF!</v>
      </c>
    </row>
    <row r="730" spans="1:10" hidden="1" x14ac:dyDescent="0.25">
      <c r="A730" t="s">
        <v>655</v>
      </c>
      <c r="B730">
        <v>7835</v>
      </c>
      <c r="C730" t="s">
        <v>1523</v>
      </c>
      <c r="D730">
        <v>6.5</v>
      </c>
      <c r="J730" t="e">
        <f>+VLOOKUP(B730,#REF!,1,FALSE)</f>
        <v>#REF!</v>
      </c>
    </row>
    <row r="731" spans="1:10" hidden="1" x14ac:dyDescent="0.25">
      <c r="A731" t="s">
        <v>655</v>
      </c>
      <c r="B731">
        <v>7836</v>
      </c>
      <c r="C731" t="s">
        <v>1524</v>
      </c>
      <c r="D731">
        <v>6.5</v>
      </c>
      <c r="J731" t="e">
        <f>+VLOOKUP(B731,#REF!,1,FALSE)</f>
        <v>#REF!</v>
      </c>
    </row>
    <row r="732" spans="1:10" hidden="1" x14ac:dyDescent="0.25">
      <c r="A732" t="s">
        <v>655</v>
      </c>
      <c r="B732" t="s">
        <v>1525</v>
      </c>
      <c r="C732" t="s">
        <v>1524</v>
      </c>
      <c r="D732">
        <v>4.7</v>
      </c>
      <c r="J732" t="e">
        <f>+VLOOKUP(B732,#REF!,1,FALSE)</f>
        <v>#REF!</v>
      </c>
    </row>
    <row r="733" spans="1:10" hidden="1" x14ac:dyDescent="0.25">
      <c r="A733" t="s">
        <v>655</v>
      </c>
      <c r="B733">
        <v>8101</v>
      </c>
      <c r="C733" t="s">
        <v>1526</v>
      </c>
      <c r="D733">
        <v>6.5</v>
      </c>
      <c r="J733" t="e">
        <f>+VLOOKUP(B733,#REF!,1,FALSE)</f>
        <v>#REF!</v>
      </c>
    </row>
    <row r="734" spans="1:10" hidden="1" x14ac:dyDescent="0.25">
      <c r="A734" t="s">
        <v>655</v>
      </c>
      <c r="B734">
        <v>8102</v>
      </c>
      <c r="C734" t="s">
        <v>1527</v>
      </c>
      <c r="D734">
        <v>6.5</v>
      </c>
      <c r="J734" t="e">
        <f>+VLOOKUP(B734,#REF!,1,FALSE)</f>
        <v>#REF!</v>
      </c>
    </row>
    <row r="735" spans="1:10" hidden="1" x14ac:dyDescent="0.25">
      <c r="A735" t="s">
        <v>655</v>
      </c>
      <c r="B735">
        <v>8103</v>
      </c>
      <c r="C735" t="s">
        <v>1528</v>
      </c>
      <c r="D735">
        <v>6.5</v>
      </c>
      <c r="J735" t="e">
        <f>+VLOOKUP(B735,#REF!,1,FALSE)</f>
        <v>#REF!</v>
      </c>
    </row>
    <row r="736" spans="1:10" hidden="1" x14ac:dyDescent="0.25">
      <c r="A736" t="s">
        <v>655</v>
      </c>
      <c r="B736">
        <v>8104</v>
      </c>
      <c r="C736" t="s">
        <v>1529</v>
      </c>
      <c r="D736">
        <v>6.5</v>
      </c>
      <c r="J736" t="e">
        <f>+VLOOKUP(B736,#REF!,1,FALSE)</f>
        <v>#REF!</v>
      </c>
    </row>
    <row r="737" spans="1:10" hidden="1" x14ac:dyDescent="0.25">
      <c r="A737" t="s">
        <v>655</v>
      </c>
      <c r="B737" t="s">
        <v>1530</v>
      </c>
      <c r="C737" t="s">
        <v>1531</v>
      </c>
      <c r="D737">
        <v>6.5</v>
      </c>
      <c r="J737" t="e">
        <f>+VLOOKUP(B737,#REF!,1,FALSE)</f>
        <v>#REF!</v>
      </c>
    </row>
    <row r="738" spans="1:10" hidden="1" x14ac:dyDescent="0.25">
      <c r="A738" t="s">
        <v>655</v>
      </c>
      <c r="B738">
        <v>8105</v>
      </c>
      <c r="C738" t="s">
        <v>1532</v>
      </c>
      <c r="D738">
        <v>6.5</v>
      </c>
      <c r="J738" t="e">
        <f>+VLOOKUP(B738,#REF!,1,FALSE)</f>
        <v>#REF!</v>
      </c>
    </row>
    <row r="739" spans="1:10" hidden="1" x14ac:dyDescent="0.25">
      <c r="A739" t="s">
        <v>655</v>
      </c>
      <c r="B739">
        <v>8106</v>
      </c>
      <c r="C739" t="s">
        <v>1533</v>
      </c>
      <c r="D739">
        <v>6.5</v>
      </c>
      <c r="J739" t="e">
        <f>+VLOOKUP(B739,#REF!,1,FALSE)</f>
        <v>#REF!</v>
      </c>
    </row>
    <row r="740" spans="1:10" hidden="1" x14ac:dyDescent="0.25">
      <c r="A740" t="s">
        <v>655</v>
      </c>
      <c r="B740">
        <v>8108</v>
      </c>
      <c r="C740" t="s">
        <v>1534</v>
      </c>
      <c r="D740">
        <v>6.5</v>
      </c>
      <c r="J740" t="e">
        <f>+VLOOKUP(B740,#REF!,1,FALSE)</f>
        <v>#REF!</v>
      </c>
    </row>
    <row r="741" spans="1:10" hidden="1" x14ac:dyDescent="0.25">
      <c r="A741" t="s">
        <v>655</v>
      </c>
      <c r="B741">
        <v>8110</v>
      </c>
      <c r="C741" t="s">
        <v>1535</v>
      </c>
      <c r="D741">
        <v>6.5</v>
      </c>
      <c r="J741" t="e">
        <f>+VLOOKUP(B741,#REF!,1,FALSE)</f>
        <v>#REF!</v>
      </c>
    </row>
    <row r="742" spans="1:10" hidden="1" x14ac:dyDescent="0.25">
      <c r="A742" t="s">
        <v>655</v>
      </c>
      <c r="B742">
        <v>8179</v>
      </c>
      <c r="C742" t="s">
        <v>1536</v>
      </c>
      <c r="D742">
        <v>6.5</v>
      </c>
      <c r="J742" t="e">
        <f>+VLOOKUP(B742,#REF!,1,FALSE)</f>
        <v>#REF!</v>
      </c>
    </row>
    <row r="743" spans="1:10" hidden="1" x14ac:dyDescent="0.25">
      <c r="A743" t="s">
        <v>655</v>
      </c>
      <c r="B743">
        <v>8181</v>
      </c>
      <c r="C743" t="s">
        <v>1537</v>
      </c>
      <c r="D743">
        <v>6.5</v>
      </c>
      <c r="J743" t="e">
        <f>+VLOOKUP(B743,#REF!,1,FALSE)</f>
        <v>#REF!</v>
      </c>
    </row>
    <row r="744" spans="1:10" hidden="1" x14ac:dyDescent="0.25">
      <c r="A744" t="s">
        <v>655</v>
      </c>
      <c r="B744">
        <v>8183</v>
      </c>
      <c r="C744" t="s">
        <v>1538</v>
      </c>
      <c r="D744">
        <v>6.5</v>
      </c>
      <c r="J744" t="e">
        <f>+VLOOKUP(B744,#REF!,1,FALSE)</f>
        <v>#REF!</v>
      </c>
    </row>
    <row r="745" spans="1:10" hidden="1" x14ac:dyDescent="0.25">
      <c r="A745" t="s">
        <v>655</v>
      </c>
      <c r="B745">
        <v>8187</v>
      </c>
      <c r="C745" t="s">
        <v>1539</v>
      </c>
      <c r="D745">
        <v>6.5</v>
      </c>
      <c r="J745" t="e">
        <f>+VLOOKUP(B745,#REF!,1,FALSE)</f>
        <v>#REF!</v>
      </c>
    </row>
    <row r="746" spans="1:10" hidden="1" x14ac:dyDescent="0.25">
      <c r="A746" t="s">
        <v>655</v>
      </c>
      <c r="B746">
        <v>8198</v>
      </c>
      <c r="C746" t="s">
        <v>1540</v>
      </c>
      <c r="D746">
        <v>6.5</v>
      </c>
      <c r="J746" t="e">
        <f>+VLOOKUP(B746,#REF!,1,FALSE)</f>
        <v>#REF!</v>
      </c>
    </row>
    <row r="747" spans="1:10" hidden="1" x14ac:dyDescent="0.25">
      <c r="A747" t="s">
        <v>655</v>
      </c>
      <c r="B747">
        <v>8199</v>
      </c>
      <c r="C747" t="s">
        <v>1529</v>
      </c>
      <c r="D747">
        <v>6.5</v>
      </c>
      <c r="J747" t="e">
        <f>+VLOOKUP(B747,#REF!,1,FALSE)</f>
        <v>#REF!</v>
      </c>
    </row>
    <row r="748" spans="1:10" hidden="1" x14ac:dyDescent="0.25">
      <c r="A748" t="s">
        <v>655</v>
      </c>
      <c r="B748">
        <v>8200</v>
      </c>
      <c r="C748" t="s">
        <v>1541</v>
      </c>
      <c r="D748">
        <v>6.5</v>
      </c>
      <c r="J748" t="e">
        <f>+VLOOKUP(B748,#REF!,1,FALSE)</f>
        <v>#REF!</v>
      </c>
    </row>
    <row r="749" spans="1:10" hidden="1" x14ac:dyDescent="0.25">
      <c r="A749" t="s">
        <v>655</v>
      </c>
      <c r="B749">
        <v>8201</v>
      </c>
      <c r="C749" t="s">
        <v>1542</v>
      </c>
      <c r="D749">
        <v>6.5</v>
      </c>
      <c r="J749" t="e">
        <f>+VLOOKUP(B749,#REF!,1,FALSE)</f>
        <v>#REF!</v>
      </c>
    </row>
    <row r="750" spans="1:10" hidden="1" x14ac:dyDescent="0.25">
      <c r="A750" t="s">
        <v>655</v>
      </c>
      <c r="B750">
        <v>8205</v>
      </c>
      <c r="C750" t="s">
        <v>1543</v>
      </c>
      <c r="D750">
        <v>6.5</v>
      </c>
      <c r="J750" t="e">
        <f>+VLOOKUP(B750,#REF!,1,FALSE)</f>
        <v>#REF!</v>
      </c>
    </row>
    <row r="751" spans="1:10" hidden="1" x14ac:dyDescent="0.25">
      <c r="A751" t="s">
        <v>655</v>
      </c>
      <c r="B751">
        <v>8213</v>
      </c>
      <c r="C751" t="s">
        <v>1544</v>
      </c>
      <c r="D751">
        <v>6.5</v>
      </c>
      <c r="J751" t="e">
        <f>+VLOOKUP(B751,#REF!,1,FALSE)</f>
        <v>#REF!</v>
      </c>
    </row>
    <row r="752" spans="1:10" hidden="1" x14ac:dyDescent="0.25">
      <c r="A752" t="s">
        <v>655</v>
      </c>
      <c r="B752">
        <v>8289</v>
      </c>
      <c r="C752" t="s">
        <v>1545</v>
      </c>
      <c r="D752">
        <v>6.5</v>
      </c>
      <c r="J752" t="e">
        <f>+VLOOKUP(B752,#REF!,1,FALSE)</f>
        <v>#REF!</v>
      </c>
    </row>
    <row r="753" spans="1:10" hidden="1" x14ac:dyDescent="0.25">
      <c r="A753" t="s">
        <v>655</v>
      </c>
      <c r="B753">
        <v>8290</v>
      </c>
      <c r="C753" t="s">
        <v>1546</v>
      </c>
      <c r="D753">
        <v>6.5</v>
      </c>
      <c r="J753" t="e">
        <f>+VLOOKUP(B753,#REF!,1,FALSE)</f>
        <v>#REF!</v>
      </c>
    </row>
    <row r="754" spans="1:10" hidden="1" x14ac:dyDescent="0.25">
      <c r="A754" t="s">
        <v>655</v>
      </c>
      <c r="B754" t="s">
        <v>1547</v>
      </c>
      <c r="C754" t="s">
        <v>1548</v>
      </c>
      <c r="D754">
        <v>6.5</v>
      </c>
      <c r="J754" t="e">
        <f>+VLOOKUP(B754,#REF!,1,FALSE)</f>
        <v>#REF!</v>
      </c>
    </row>
    <row r="755" spans="1:10" hidden="1" x14ac:dyDescent="0.25">
      <c r="A755" t="s">
        <v>655</v>
      </c>
      <c r="B755">
        <v>8291</v>
      </c>
      <c r="C755" t="s">
        <v>1549</v>
      </c>
      <c r="D755">
        <v>6.5</v>
      </c>
      <c r="J755" t="e">
        <f>+VLOOKUP(B755,#REF!,1,FALSE)</f>
        <v>#REF!</v>
      </c>
    </row>
    <row r="756" spans="1:10" hidden="1" x14ac:dyDescent="0.25">
      <c r="A756" t="s">
        <v>655</v>
      </c>
      <c r="B756">
        <v>8292</v>
      </c>
      <c r="C756" t="s">
        <v>1550</v>
      </c>
      <c r="D756">
        <v>6.5</v>
      </c>
      <c r="J756" t="e">
        <f>+VLOOKUP(B756,#REF!,1,FALSE)</f>
        <v>#REF!</v>
      </c>
    </row>
    <row r="757" spans="1:10" hidden="1" x14ac:dyDescent="0.25">
      <c r="A757" t="s">
        <v>655</v>
      </c>
      <c r="B757">
        <v>8293</v>
      </c>
      <c r="C757" t="s">
        <v>1551</v>
      </c>
      <c r="D757">
        <v>6.5</v>
      </c>
      <c r="J757" t="e">
        <f>+VLOOKUP(B757,#REF!,1,FALSE)</f>
        <v>#REF!</v>
      </c>
    </row>
    <row r="758" spans="1:10" hidden="1" x14ac:dyDescent="0.25">
      <c r="A758" t="s">
        <v>655</v>
      </c>
      <c r="B758">
        <v>8294</v>
      </c>
      <c r="C758" t="s">
        <v>1551</v>
      </c>
      <c r="D758">
        <v>6.5</v>
      </c>
      <c r="J758" t="e">
        <f>+VLOOKUP(B758,#REF!,1,FALSE)</f>
        <v>#REF!</v>
      </c>
    </row>
    <row r="759" spans="1:10" hidden="1" x14ac:dyDescent="0.25">
      <c r="A759" t="s">
        <v>655</v>
      </c>
      <c r="B759">
        <v>8298</v>
      </c>
      <c r="C759" t="s">
        <v>1552</v>
      </c>
      <c r="D759">
        <v>6.5</v>
      </c>
      <c r="J759" t="e">
        <f>+VLOOKUP(B759,#REF!,1,FALSE)</f>
        <v>#REF!</v>
      </c>
    </row>
    <row r="760" spans="1:10" hidden="1" x14ac:dyDescent="0.25">
      <c r="A760" t="s">
        <v>655</v>
      </c>
      <c r="B760">
        <v>8299</v>
      </c>
      <c r="C760" t="s">
        <v>1553</v>
      </c>
      <c r="D760">
        <v>6.5</v>
      </c>
      <c r="J760" t="e">
        <f>+VLOOKUP(B760,#REF!,1,FALSE)</f>
        <v>#REF!</v>
      </c>
    </row>
    <row r="761" spans="1:10" hidden="1" x14ac:dyDescent="0.25">
      <c r="A761" t="s">
        <v>655</v>
      </c>
      <c r="B761">
        <v>8390</v>
      </c>
      <c r="C761" t="s">
        <v>1554</v>
      </c>
      <c r="D761">
        <v>6.5</v>
      </c>
      <c r="J761" t="e">
        <f>+VLOOKUP(B761,#REF!,1,FALSE)</f>
        <v>#REF!</v>
      </c>
    </row>
    <row r="762" spans="1:10" hidden="1" x14ac:dyDescent="0.25">
      <c r="A762" t="s">
        <v>655</v>
      </c>
      <c r="B762">
        <v>8500</v>
      </c>
      <c r="C762" t="s">
        <v>1555</v>
      </c>
      <c r="D762">
        <v>6.5</v>
      </c>
      <c r="J762" t="e">
        <f>+VLOOKUP(B762,#REF!,1,FALSE)</f>
        <v>#REF!</v>
      </c>
    </row>
    <row r="763" spans="1:10" hidden="1" x14ac:dyDescent="0.25">
      <c r="A763" t="s">
        <v>655</v>
      </c>
      <c r="B763">
        <v>8501</v>
      </c>
      <c r="C763" t="s">
        <v>1556</v>
      </c>
      <c r="D763">
        <v>6.5</v>
      </c>
      <c r="J763" t="e">
        <f>+VLOOKUP(B763,#REF!,1,FALSE)</f>
        <v>#REF!</v>
      </c>
    </row>
    <row r="764" spans="1:10" hidden="1" x14ac:dyDescent="0.25">
      <c r="A764" t="s">
        <v>655</v>
      </c>
      <c r="B764">
        <v>8502</v>
      </c>
      <c r="C764" t="s">
        <v>1557</v>
      </c>
      <c r="D764">
        <v>6.5</v>
      </c>
      <c r="J764" t="e">
        <f>+VLOOKUP(B764,#REF!,1,FALSE)</f>
        <v>#REF!</v>
      </c>
    </row>
    <row r="765" spans="1:10" hidden="1" x14ac:dyDescent="0.25">
      <c r="A765" t="s">
        <v>655</v>
      </c>
      <c r="B765">
        <v>8503</v>
      </c>
      <c r="C765" t="s">
        <v>1558</v>
      </c>
      <c r="D765">
        <v>6.5</v>
      </c>
      <c r="J765" t="e">
        <f>+VLOOKUP(B765,#REF!,1,FALSE)</f>
        <v>#REF!</v>
      </c>
    </row>
    <row r="766" spans="1:10" hidden="1" x14ac:dyDescent="0.25">
      <c r="A766" t="s">
        <v>655</v>
      </c>
      <c r="B766">
        <v>8504</v>
      </c>
      <c r="C766" t="s">
        <v>1559</v>
      </c>
      <c r="D766">
        <v>6.5</v>
      </c>
      <c r="J766" t="e">
        <f>+VLOOKUP(B766,#REF!,1,FALSE)</f>
        <v>#REF!</v>
      </c>
    </row>
    <row r="767" spans="1:10" hidden="1" x14ac:dyDescent="0.25">
      <c r="A767" t="s">
        <v>655</v>
      </c>
      <c r="B767">
        <v>8505</v>
      </c>
      <c r="C767" t="s">
        <v>1560</v>
      </c>
      <c r="D767">
        <v>6.5</v>
      </c>
      <c r="J767" t="e">
        <f>+VLOOKUP(B767,#REF!,1,FALSE)</f>
        <v>#REF!</v>
      </c>
    </row>
    <row r="768" spans="1:10" hidden="1" x14ac:dyDescent="0.25">
      <c r="A768" t="s">
        <v>655</v>
      </c>
      <c r="B768">
        <v>8506</v>
      </c>
      <c r="C768" t="s">
        <v>1561</v>
      </c>
      <c r="D768">
        <v>6.5</v>
      </c>
      <c r="J768" t="e">
        <f>+VLOOKUP(B768,#REF!,1,FALSE)</f>
        <v>#REF!</v>
      </c>
    </row>
    <row r="769" spans="1:10" hidden="1" x14ac:dyDescent="0.25">
      <c r="A769" t="s">
        <v>655</v>
      </c>
      <c r="B769">
        <v>8507</v>
      </c>
      <c r="C769" t="s">
        <v>1562</v>
      </c>
      <c r="D769">
        <v>6.5</v>
      </c>
      <c r="J769" t="e">
        <f>+VLOOKUP(B769,#REF!,1,FALSE)</f>
        <v>#REF!</v>
      </c>
    </row>
    <row r="770" spans="1:10" hidden="1" x14ac:dyDescent="0.25">
      <c r="A770" t="s">
        <v>655</v>
      </c>
      <c r="B770">
        <v>8508</v>
      </c>
      <c r="C770" t="s">
        <v>1563</v>
      </c>
      <c r="D770">
        <v>6.5</v>
      </c>
      <c r="J770" t="e">
        <f>+VLOOKUP(B770,#REF!,1,FALSE)</f>
        <v>#REF!</v>
      </c>
    </row>
    <row r="771" spans="1:10" hidden="1" x14ac:dyDescent="0.25">
      <c r="A771" t="s">
        <v>655</v>
      </c>
      <c r="B771">
        <v>8509</v>
      </c>
      <c r="C771" t="s">
        <v>1564</v>
      </c>
      <c r="D771">
        <v>6.5</v>
      </c>
      <c r="J771" t="e">
        <f>+VLOOKUP(B771,#REF!,1,FALSE)</f>
        <v>#REF!</v>
      </c>
    </row>
    <row r="772" spans="1:10" hidden="1" x14ac:dyDescent="0.25">
      <c r="A772" t="s">
        <v>655</v>
      </c>
      <c r="B772">
        <v>8510</v>
      </c>
      <c r="C772" t="s">
        <v>1565</v>
      </c>
      <c r="D772">
        <v>6.5</v>
      </c>
      <c r="J772" t="e">
        <f>+VLOOKUP(B772,#REF!,1,FALSE)</f>
        <v>#REF!</v>
      </c>
    </row>
    <row r="773" spans="1:10" hidden="1" x14ac:dyDescent="0.25">
      <c r="A773" t="s">
        <v>655</v>
      </c>
      <c r="B773">
        <v>8511</v>
      </c>
      <c r="C773" t="s">
        <v>1566</v>
      </c>
      <c r="D773">
        <v>6.5</v>
      </c>
      <c r="J773" t="e">
        <f>+VLOOKUP(B773,#REF!,1,FALSE)</f>
        <v>#REF!</v>
      </c>
    </row>
    <row r="774" spans="1:10" hidden="1" x14ac:dyDescent="0.25">
      <c r="A774" t="s">
        <v>655</v>
      </c>
      <c r="B774">
        <v>8512</v>
      </c>
      <c r="C774" t="s">
        <v>1567</v>
      </c>
      <c r="D774">
        <v>6.5</v>
      </c>
      <c r="J774" t="e">
        <f>+VLOOKUP(B774,#REF!,1,FALSE)</f>
        <v>#REF!</v>
      </c>
    </row>
    <row r="775" spans="1:10" hidden="1" x14ac:dyDescent="0.25">
      <c r="A775" t="s">
        <v>655</v>
      </c>
      <c r="B775">
        <v>8513</v>
      </c>
      <c r="C775" t="s">
        <v>1568</v>
      </c>
      <c r="D775">
        <v>6.5</v>
      </c>
      <c r="J775" t="e">
        <f>+VLOOKUP(B775,#REF!,1,FALSE)</f>
        <v>#REF!</v>
      </c>
    </row>
    <row r="776" spans="1:10" hidden="1" x14ac:dyDescent="0.25">
      <c r="A776" t="s">
        <v>655</v>
      </c>
      <c r="B776">
        <v>8514</v>
      </c>
      <c r="C776" t="s">
        <v>1569</v>
      </c>
      <c r="D776">
        <v>6.5</v>
      </c>
      <c r="J776" t="e">
        <f>+VLOOKUP(B776,#REF!,1,FALSE)</f>
        <v>#REF!</v>
      </c>
    </row>
    <row r="777" spans="1:10" hidden="1" x14ac:dyDescent="0.25">
      <c r="A777" t="s">
        <v>655</v>
      </c>
      <c r="B777">
        <v>8515</v>
      </c>
      <c r="C777" t="s">
        <v>1570</v>
      </c>
      <c r="D777">
        <v>6.5</v>
      </c>
      <c r="J777" t="e">
        <f>+VLOOKUP(B777,#REF!,1,FALSE)</f>
        <v>#REF!</v>
      </c>
    </row>
    <row r="778" spans="1:10" hidden="1" x14ac:dyDescent="0.25">
      <c r="A778" t="s">
        <v>655</v>
      </c>
      <c r="B778">
        <v>8516</v>
      </c>
      <c r="C778" t="s">
        <v>1571</v>
      </c>
      <c r="D778">
        <v>6.5</v>
      </c>
      <c r="J778" t="e">
        <f>+VLOOKUP(B778,#REF!,1,FALSE)</f>
        <v>#REF!</v>
      </c>
    </row>
    <row r="779" spans="1:10" hidden="1" x14ac:dyDescent="0.25">
      <c r="A779" t="s">
        <v>655</v>
      </c>
      <c r="B779">
        <v>8518</v>
      </c>
      <c r="C779" t="s">
        <v>1572</v>
      </c>
      <c r="D779">
        <v>6.5</v>
      </c>
      <c r="J779" t="e">
        <f>+VLOOKUP(B779,#REF!,1,FALSE)</f>
        <v>#REF!</v>
      </c>
    </row>
    <row r="780" spans="1:10" hidden="1" x14ac:dyDescent="0.25">
      <c r="A780" t="s">
        <v>655</v>
      </c>
      <c r="B780">
        <v>8519</v>
      </c>
      <c r="C780" t="s">
        <v>1573</v>
      </c>
      <c r="D780">
        <v>6.5</v>
      </c>
      <c r="J780" t="e">
        <f>+VLOOKUP(B780,#REF!,1,FALSE)</f>
        <v>#REF!</v>
      </c>
    </row>
    <row r="781" spans="1:10" hidden="1" x14ac:dyDescent="0.25">
      <c r="A781" t="s">
        <v>655</v>
      </c>
      <c r="B781">
        <v>8520</v>
      </c>
      <c r="C781" t="s">
        <v>1574</v>
      </c>
      <c r="D781">
        <v>6.5</v>
      </c>
      <c r="J781" t="e">
        <f>+VLOOKUP(B781,#REF!,1,FALSE)</f>
        <v>#REF!</v>
      </c>
    </row>
    <row r="782" spans="1:10" hidden="1" x14ac:dyDescent="0.25">
      <c r="A782" t="s">
        <v>655</v>
      </c>
      <c r="B782">
        <v>8521</v>
      </c>
      <c r="C782" t="s">
        <v>1575</v>
      </c>
      <c r="D782">
        <v>6.5</v>
      </c>
      <c r="J782" t="e">
        <f>+VLOOKUP(B782,#REF!,1,FALSE)</f>
        <v>#REF!</v>
      </c>
    </row>
    <row r="783" spans="1:10" hidden="1" x14ac:dyDescent="0.25">
      <c r="A783" t="s">
        <v>655</v>
      </c>
      <c r="B783">
        <v>8522</v>
      </c>
      <c r="C783" t="s">
        <v>1576</v>
      </c>
      <c r="D783">
        <v>6.5</v>
      </c>
      <c r="J783" t="e">
        <f>+VLOOKUP(B783,#REF!,1,FALSE)</f>
        <v>#REF!</v>
      </c>
    </row>
    <row r="784" spans="1:10" hidden="1" x14ac:dyDescent="0.25">
      <c r="A784" t="s">
        <v>655</v>
      </c>
      <c r="B784">
        <v>8523</v>
      </c>
      <c r="C784" t="s">
        <v>1577</v>
      </c>
      <c r="D784">
        <v>6.5</v>
      </c>
      <c r="J784" t="e">
        <f>+VLOOKUP(B784,#REF!,1,FALSE)</f>
        <v>#REF!</v>
      </c>
    </row>
    <row r="785" spans="1:10" hidden="1" x14ac:dyDescent="0.25">
      <c r="A785" t="s">
        <v>655</v>
      </c>
      <c r="B785">
        <v>8524</v>
      </c>
      <c r="C785" t="s">
        <v>1577</v>
      </c>
      <c r="D785">
        <v>6.5</v>
      </c>
      <c r="J785" t="e">
        <f>+VLOOKUP(B785,#REF!,1,FALSE)</f>
        <v>#REF!</v>
      </c>
    </row>
    <row r="786" spans="1:10" hidden="1" x14ac:dyDescent="0.25">
      <c r="A786" t="s">
        <v>655</v>
      </c>
      <c r="B786">
        <v>8525</v>
      </c>
      <c r="C786" t="s">
        <v>1578</v>
      </c>
      <c r="D786">
        <v>6.5</v>
      </c>
      <c r="J786" t="e">
        <f>+VLOOKUP(B786,#REF!,1,FALSE)</f>
        <v>#REF!</v>
      </c>
    </row>
    <row r="787" spans="1:10" hidden="1" x14ac:dyDescent="0.25">
      <c r="A787" t="s">
        <v>655</v>
      </c>
      <c r="B787">
        <v>8526</v>
      </c>
      <c r="C787" t="s">
        <v>1579</v>
      </c>
      <c r="D787">
        <v>6.5</v>
      </c>
      <c r="J787" t="e">
        <f>+VLOOKUP(B787,#REF!,1,FALSE)</f>
        <v>#REF!</v>
      </c>
    </row>
    <row r="788" spans="1:10" hidden="1" x14ac:dyDescent="0.25">
      <c r="A788" t="s">
        <v>655</v>
      </c>
      <c r="B788">
        <v>8535</v>
      </c>
      <c r="C788" t="s">
        <v>1580</v>
      </c>
      <c r="D788">
        <v>6.5</v>
      </c>
      <c r="J788" t="e">
        <f>+VLOOKUP(B788,#REF!,1,FALSE)</f>
        <v>#REF!</v>
      </c>
    </row>
    <row r="789" spans="1:10" hidden="1" x14ac:dyDescent="0.25">
      <c r="A789" t="s">
        <v>655</v>
      </c>
      <c r="B789">
        <v>8536</v>
      </c>
      <c r="C789" t="s">
        <v>1581</v>
      </c>
      <c r="D789">
        <v>6.5</v>
      </c>
      <c r="J789" t="e">
        <f>+VLOOKUP(B789,#REF!,1,FALSE)</f>
        <v>#REF!</v>
      </c>
    </row>
    <row r="790" spans="1:10" hidden="1" x14ac:dyDescent="0.25">
      <c r="A790" t="s">
        <v>655</v>
      </c>
      <c r="B790">
        <v>8537</v>
      </c>
      <c r="C790" t="s">
        <v>1582</v>
      </c>
      <c r="D790">
        <v>6.5</v>
      </c>
      <c r="J790" t="e">
        <f>+VLOOKUP(B790,#REF!,1,FALSE)</f>
        <v>#REF!</v>
      </c>
    </row>
    <row r="791" spans="1:10" hidden="1" x14ac:dyDescent="0.25">
      <c r="A791" t="s">
        <v>655</v>
      </c>
      <c r="B791">
        <v>8541</v>
      </c>
      <c r="C791" t="s">
        <v>1583</v>
      </c>
      <c r="D791">
        <v>6.5</v>
      </c>
      <c r="J791" t="e">
        <f>+VLOOKUP(B791,#REF!,1,FALSE)</f>
        <v>#REF!</v>
      </c>
    </row>
    <row r="792" spans="1:10" hidden="1" x14ac:dyDescent="0.25">
      <c r="A792" t="s">
        <v>655</v>
      </c>
      <c r="B792">
        <v>8542</v>
      </c>
      <c r="C792" t="s">
        <v>1584</v>
      </c>
      <c r="D792">
        <v>6.5</v>
      </c>
      <c r="J792" t="e">
        <f>+VLOOKUP(B792,#REF!,1,FALSE)</f>
        <v>#REF!</v>
      </c>
    </row>
    <row r="793" spans="1:10" hidden="1" x14ac:dyDescent="0.25">
      <c r="A793" t="s">
        <v>655</v>
      </c>
      <c r="B793">
        <v>8556</v>
      </c>
      <c r="C793" t="s">
        <v>1585</v>
      </c>
      <c r="D793">
        <v>6.5</v>
      </c>
      <c r="J793" t="e">
        <f>+VLOOKUP(B793,#REF!,1,FALSE)</f>
        <v>#REF!</v>
      </c>
    </row>
    <row r="794" spans="1:10" hidden="1" x14ac:dyDescent="0.25">
      <c r="A794" t="s">
        <v>655</v>
      </c>
      <c r="B794">
        <v>8557</v>
      </c>
      <c r="C794" t="s">
        <v>1586</v>
      </c>
      <c r="D794">
        <v>6.5</v>
      </c>
      <c r="J794" t="e">
        <f>+VLOOKUP(B794,#REF!,1,FALSE)</f>
        <v>#REF!</v>
      </c>
    </row>
    <row r="795" spans="1:10" hidden="1" x14ac:dyDescent="0.25">
      <c r="A795" t="s">
        <v>655</v>
      </c>
      <c r="B795" t="s">
        <v>1587</v>
      </c>
      <c r="C795" t="s">
        <v>1588</v>
      </c>
      <c r="D795">
        <v>6.3</v>
      </c>
      <c r="J795" t="e">
        <f>+VLOOKUP(B795,#REF!,1,FALSE)</f>
        <v>#REF!</v>
      </c>
    </row>
    <row r="796" spans="1:10" hidden="1" x14ac:dyDescent="0.25">
      <c r="A796" t="s">
        <v>655</v>
      </c>
      <c r="B796">
        <v>8568</v>
      </c>
      <c r="C796" t="s">
        <v>1589</v>
      </c>
      <c r="D796">
        <v>6.5</v>
      </c>
      <c r="J796" t="e">
        <f>+VLOOKUP(B796,#REF!,1,FALSE)</f>
        <v>#REF!</v>
      </c>
    </row>
    <row r="797" spans="1:10" hidden="1" x14ac:dyDescent="0.25">
      <c r="A797" t="s">
        <v>655</v>
      </c>
      <c r="B797">
        <v>8571</v>
      </c>
      <c r="C797" t="s">
        <v>1590</v>
      </c>
      <c r="D797">
        <v>6.5</v>
      </c>
      <c r="J797" t="e">
        <f>+VLOOKUP(B797,#REF!,1,FALSE)</f>
        <v>#REF!</v>
      </c>
    </row>
    <row r="798" spans="1:10" hidden="1" x14ac:dyDescent="0.25">
      <c r="A798" t="s">
        <v>655</v>
      </c>
      <c r="B798">
        <v>8573</v>
      </c>
      <c r="C798" t="s">
        <v>1591</v>
      </c>
      <c r="D798">
        <v>6.5</v>
      </c>
      <c r="J798" t="e">
        <f>+VLOOKUP(B798,#REF!,1,FALSE)</f>
        <v>#REF!</v>
      </c>
    </row>
    <row r="799" spans="1:10" hidden="1" x14ac:dyDescent="0.25">
      <c r="A799" t="s">
        <v>655</v>
      </c>
      <c r="B799">
        <v>8574</v>
      </c>
      <c r="C799" t="s">
        <v>1592</v>
      </c>
      <c r="D799">
        <v>6.5</v>
      </c>
      <c r="J799" t="e">
        <f>+VLOOKUP(B799,#REF!,1,FALSE)</f>
        <v>#REF!</v>
      </c>
    </row>
    <row r="800" spans="1:10" hidden="1" x14ac:dyDescent="0.25">
      <c r="A800" t="s">
        <v>655</v>
      </c>
      <c r="B800">
        <v>8670</v>
      </c>
      <c r="C800" t="s">
        <v>1593</v>
      </c>
      <c r="D800">
        <v>6.5</v>
      </c>
      <c r="J800" t="e">
        <f>+VLOOKUP(B800,#REF!,1,FALSE)</f>
        <v>#REF!</v>
      </c>
    </row>
    <row r="801" spans="1:10" hidden="1" x14ac:dyDescent="0.25">
      <c r="A801" t="s">
        <v>655</v>
      </c>
      <c r="B801">
        <v>8671</v>
      </c>
      <c r="C801" t="s">
        <v>1594</v>
      </c>
      <c r="D801">
        <v>6.5</v>
      </c>
      <c r="J801" t="e">
        <f>+VLOOKUP(B801,#REF!,1,FALSE)</f>
        <v>#REF!</v>
      </c>
    </row>
    <row r="802" spans="1:10" hidden="1" x14ac:dyDescent="0.25">
      <c r="A802" t="s">
        <v>655</v>
      </c>
      <c r="B802">
        <v>8803</v>
      </c>
      <c r="C802" t="s">
        <v>1595</v>
      </c>
      <c r="D802">
        <v>6</v>
      </c>
      <c r="J802" t="e">
        <f>+VLOOKUP(B802,#REF!,1,FALSE)</f>
        <v>#REF!</v>
      </c>
    </row>
    <row r="803" spans="1:10" hidden="1" x14ac:dyDescent="0.25">
      <c r="A803" t="s">
        <v>655</v>
      </c>
      <c r="B803">
        <v>8810</v>
      </c>
      <c r="C803" t="s">
        <v>480</v>
      </c>
      <c r="D803">
        <v>6</v>
      </c>
      <c r="J803" t="e">
        <f>+VLOOKUP(B803,#REF!,1,FALSE)</f>
        <v>#REF!</v>
      </c>
    </row>
    <row r="804" spans="1:10" hidden="1" x14ac:dyDescent="0.25">
      <c r="A804" t="s">
        <v>655</v>
      </c>
      <c r="B804">
        <v>8811</v>
      </c>
      <c r="C804" t="s">
        <v>1596</v>
      </c>
      <c r="D804">
        <v>6</v>
      </c>
      <c r="J804" t="e">
        <f>+VLOOKUP(B804,#REF!,1,FALSE)</f>
        <v>#REF!</v>
      </c>
    </row>
    <row r="805" spans="1:10" hidden="1" x14ac:dyDescent="0.25">
      <c r="A805" t="s">
        <v>655</v>
      </c>
      <c r="B805">
        <v>8813</v>
      </c>
      <c r="C805" t="s">
        <v>1597</v>
      </c>
      <c r="D805">
        <v>6.5</v>
      </c>
      <c r="J805" t="e">
        <f>+VLOOKUP(B805,#REF!,1,FALSE)</f>
        <v>#REF!</v>
      </c>
    </row>
    <row r="806" spans="1:10" hidden="1" x14ac:dyDescent="0.25">
      <c r="A806" t="s">
        <v>655</v>
      </c>
      <c r="B806">
        <v>8814</v>
      </c>
      <c r="C806" t="s">
        <v>1598</v>
      </c>
      <c r="D806">
        <v>6.5</v>
      </c>
      <c r="J806" t="e">
        <f>+VLOOKUP(B806,#REF!,1,FALSE)</f>
        <v>#REF!</v>
      </c>
    </row>
    <row r="807" spans="1:10" hidden="1" x14ac:dyDescent="0.25">
      <c r="A807" t="s">
        <v>655</v>
      </c>
      <c r="B807">
        <v>8815</v>
      </c>
      <c r="C807" t="s">
        <v>1599</v>
      </c>
      <c r="D807">
        <v>6.5</v>
      </c>
      <c r="J807" t="e">
        <f>+VLOOKUP(B807,#REF!,1,FALSE)</f>
        <v>#REF!</v>
      </c>
    </row>
    <row r="808" spans="1:10" hidden="1" x14ac:dyDescent="0.25">
      <c r="A808" t="s">
        <v>655</v>
      </c>
      <c r="B808">
        <v>8822</v>
      </c>
      <c r="C808" t="s">
        <v>1600</v>
      </c>
      <c r="D808">
        <v>6</v>
      </c>
      <c r="J808" t="e">
        <f>+VLOOKUP(B808,#REF!,1,FALSE)</f>
        <v>#REF!</v>
      </c>
    </row>
    <row r="809" spans="1:10" hidden="1" x14ac:dyDescent="0.25">
      <c r="A809" t="s">
        <v>655</v>
      </c>
      <c r="B809">
        <v>8823</v>
      </c>
      <c r="C809" t="s">
        <v>1601</v>
      </c>
      <c r="D809">
        <v>6.5</v>
      </c>
      <c r="J809" t="e">
        <f>+VLOOKUP(B809,#REF!,1,FALSE)</f>
        <v>#REF!</v>
      </c>
    </row>
    <row r="810" spans="1:10" hidden="1" x14ac:dyDescent="0.25">
      <c r="A810" t="s">
        <v>655</v>
      </c>
      <c r="B810">
        <v>8830</v>
      </c>
      <c r="C810" t="s">
        <v>1602</v>
      </c>
      <c r="D810">
        <v>6</v>
      </c>
      <c r="J810" t="e">
        <f>+VLOOKUP(B810,#REF!,1,FALSE)</f>
        <v>#REF!</v>
      </c>
    </row>
    <row r="811" spans="1:10" hidden="1" x14ac:dyDescent="0.25">
      <c r="A811" t="s">
        <v>655</v>
      </c>
      <c r="B811">
        <v>8842</v>
      </c>
      <c r="C811" t="s">
        <v>1603</v>
      </c>
      <c r="D811">
        <v>6.5</v>
      </c>
      <c r="J811" t="e">
        <f>+VLOOKUP(B811,#REF!,1,FALSE)</f>
        <v>#REF!</v>
      </c>
    </row>
    <row r="812" spans="1:10" hidden="1" x14ac:dyDescent="0.25">
      <c r="A812" t="s">
        <v>655</v>
      </c>
      <c r="B812" t="s">
        <v>1604</v>
      </c>
      <c r="C812" t="s">
        <v>1605</v>
      </c>
      <c r="D812">
        <v>6.5</v>
      </c>
      <c r="J812" t="e">
        <f>+VLOOKUP(B812,#REF!,1,FALSE)</f>
        <v>#REF!</v>
      </c>
    </row>
    <row r="813" spans="1:10" hidden="1" x14ac:dyDescent="0.25">
      <c r="A813" t="s">
        <v>655</v>
      </c>
      <c r="B813">
        <v>8844</v>
      </c>
      <c r="C813" t="s">
        <v>1606</v>
      </c>
      <c r="D813">
        <v>6.5</v>
      </c>
      <c r="J813" t="e">
        <f>+VLOOKUP(B813,#REF!,1,FALSE)</f>
        <v>#REF!</v>
      </c>
    </row>
    <row r="814" spans="1:10" hidden="1" x14ac:dyDescent="0.25">
      <c r="A814" t="s">
        <v>655</v>
      </c>
      <c r="B814">
        <v>8853</v>
      </c>
      <c r="C814" t="s">
        <v>1607</v>
      </c>
      <c r="D814">
        <v>6.5</v>
      </c>
      <c r="J814" t="e">
        <f>+VLOOKUP(B814,#REF!,1,FALSE)</f>
        <v>#REF!</v>
      </c>
    </row>
    <row r="815" spans="1:10" hidden="1" x14ac:dyDescent="0.25">
      <c r="A815" t="s">
        <v>655</v>
      </c>
      <c r="B815">
        <v>8873</v>
      </c>
      <c r="C815" t="s">
        <v>1608</v>
      </c>
      <c r="D815">
        <v>6.5</v>
      </c>
      <c r="J815" t="e">
        <f>+VLOOKUP(B815,#REF!,1,FALSE)</f>
        <v>#REF!</v>
      </c>
    </row>
    <row r="816" spans="1:10" hidden="1" x14ac:dyDescent="0.25">
      <c r="A816" t="s">
        <v>655</v>
      </c>
      <c r="B816">
        <v>9002</v>
      </c>
      <c r="C816" t="s">
        <v>1609</v>
      </c>
      <c r="D816">
        <v>6.5</v>
      </c>
      <c r="J816" t="e">
        <f>+VLOOKUP(B816,#REF!,1,FALSE)</f>
        <v>#REF!</v>
      </c>
    </row>
    <row r="817" spans="1:10" hidden="1" x14ac:dyDescent="0.25">
      <c r="A817" t="s">
        <v>655</v>
      </c>
      <c r="B817">
        <v>9130</v>
      </c>
      <c r="C817" t="s">
        <v>1321</v>
      </c>
      <c r="D817">
        <v>6.5</v>
      </c>
      <c r="J817" t="e">
        <f>+VLOOKUP(B817,#REF!,1,FALSE)</f>
        <v>#REF!</v>
      </c>
    </row>
    <row r="818" spans="1:10" hidden="1" x14ac:dyDescent="0.25">
      <c r="A818" t="s">
        <v>655</v>
      </c>
      <c r="B818">
        <v>9131</v>
      </c>
      <c r="C818" t="s">
        <v>1322</v>
      </c>
      <c r="D818">
        <v>6.5</v>
      </c>
      <c r="J818" t="e">
        <f>+VLOOKUP(B818,#REF!,1,FALSE)</f>
        <v>#REF!</v>
      </c>
    </row>
    <row r="819" spans="1:10" hidden="1" x14ac:dyDescent="0.25">
      <c r="A819" t="s">
        <v>655</v>
      </c>
      <c r="B819">
        <v>9132</v>
      </c>
      <c r="C819" t="s">
        <v>1323</v>
      </c>
      <c r="D819">
        <v>6.5</v>
      </c>
      <c r="J819" t="e">
        <f>+VLOOKUP(B819,#REF!,1,FALSE)</f>
        <v>#REF!</v>
      </c>
    </row>
    <row r="820" spans="1:10" hidden="1" x14ac:dyDescent="0.25">
      <c r="A820" t="s">
        <v>655</v>
      </c>
      <c r="B820">
        <v>9133</v>
      </c>
      <c r="C820" t="s">
        <v>1326</v>
      </c>
      <c r="D820">
        <v>6.5</v>
      </c>
      <c r="J820" t="e">
        <f>+VLOOKUP(B820,#REF!,1,FALSE)</f>
        <v>#REF!</v>
      </c>
    </row>
    <row r="821" spans="1:10" hidden="1" x14ac:dyDescent="0.25">
      <c r="A821" t="s">
        <v>655</v>
      </c>
      <c r="B821">
        <v>9142</v>
      </c>
      <c r="C821" t="s">
        <v>1610</v>
      </c>
      <c r="D821">
        <v>6.5</v>
      </c>
      <c r="J821" t="e">
        <f>+VLOOKUP(B821,#REF!,1,FALSE)</f>
        <v>#REF!</v>
      </c>
    </row>
    <row r="822" spans="1:10" hidden="1" x14ac:dyDescent="0.25">
      <c r="A822" t="s">
        <v>655</v>
      </c>
      <c r="B822">
        <v>9143</v>
      </c>
      <c r="C822" t="s">
        <v>1611</v>
      </c>
      <c r="D822">
        <v>6.5</v>
      </c>
      <c r="J822" t="e">
        <f>+VLOOKUP(B822,#REF!,1,FALSE)</f>
        <v>#REF!</v>
      </c>
    </row>
    <row r="823" spans="1:10" hidden="1" x14ac:dyDescent="0.25">
      <c r="A823" t="s">
        <v>655</v>
      </c>
      <c r="B823">
        <v>9145</v>
      </c>
      <c r="C823" t="s">
        <v>679</v>
      </c>
      <c r="D823">
        <v>6.5</v>
      </c>
      <c r="J823" t="e">
        <f>+VLOOKUP(B823,#REF!,1,FALSE)</f>
        <v>#REF!</v>
      </c>
    </row>
    <row r="824" spans="1:10" hidden="1" x14ac:dyDescent="0.25">
      <c r="A824" t="s">
        <v>655</v>
      </c>
      <c r="B824">
        <v>9146</v>
      </c>
      <c r="C824" t="s">
        <v>1324</v>
      </c>
      <c r="D824">
        <v>6.5</v>
      </c>
      <c r="J824" t="e">
        <f>+VLOOKUP(B824,#REF!,1,FALSE)</f>
        <v>#REF!</v>
      </c>
    </row>
    <row r="825" spans="1:10" hidden="1" x14ac:dyDescent="0.25">
      <c r="A825" t="s">
        <v>655</v>
      </c>
      <c r="B825">
        <v>9147</v>
      </c>
      <c r="C825" t="s">
        <v>1325</v>
      </c>
      <c r="D825">
        <v>6.5</v>
      </c>
      <c r="J825" t="e">
        <f>+VLOOKUP(B825,#REF!,1,FALSE)</f>
        <v>#REF!</v>
      </c>
    </row>
    <row r="826" spans="1:10" hidden="1" x14ac:dyDescent="0.25">
      <c r="A826" t="s">
        <v>655</v>
      </c>
      <c r="B826">
        <v>9148</v>
      </c>
      <c r="C826" t="s">
        <v>1612</v>
      </c>
      <c r="D826">
        <v>6.5</v>
      </c>
      <c r="J826" t="e">
        <f>+VLOOKUP(B826,#REF!,1,FALSE)</f>
        <v>#REF!</v>
      </c>
    </row>
    <row r="827" spans="1:10" hidden="1" x14ac:dyDescent="0.25">
      <c r="A827" t="s">
        <v>655</v>
      </c>
      <c r="B827">
        <v>9151</v>
      </c>
      <c r="C827" t="s">
        <v>679</v>
      </c>
      <c r="D827">
        <v>6.5</v>
      </c>
      <c r="J827" t="e">
        <f>+VLOOKUP(B827,#REF!,1,FALSE)</f>
        <v>#REF!</v>
      </c>
    </row>
    <row r="828" spans="1:10" hidden="1" x14ac:dyDescent="0.25">
      <c r="A828" t="s">
        <v>655</v>
      </c>
      <c r="B828">
        <v>9152</v>
      </c>
      <c r="C828" t="s">
        <v>1613</v>
      </c>
      <c r="D828">
        <v>6.5</v>
      </c>
      <c r="J828" t="e">
        <f>+VLOOKUP(B828,#REF!,1,FALSE)</f>
        <v>#REF!</v>
      </c>
    </row>
    <row r="829" spans="1:10" hidden="1" x14ac:dyDescent="0.25">
      <c r="A829" t="s">
        <v>655</v>
      </c>
      <c r="B829">
        <v>9154</v>
      </c>
      <c r="C829" t="s">
        <v>1611</v>
      </c>
      <c r="D829">
        <v>6.5</v>
      </c>
      <c r="J829" t="e">
        <f>+VLOOKUP(B829,#REF!,1,FALSE)</f>
        <v>#REF!</v>
      </c>
    </row>
    <row r="830" spans="1:10" hidden="1" x14ac:dyDescent="0.25">
      <c r="A830" t="s">
        <v>655</v>
      </c>
      <c r="B830">
        <v>9155</v>
      </c>
      <c r="C830" t="s">
        <v>1331</v>
      </c>
      <c r="D830">
        <v>6.5</v>
      </c>
      <c r="J830" t="e">
        <f>+VLOOKUP(B830,#REF!,1,FALSE)</f>
        <v>#REF!</v>
      </c>
    </row>
    <row r="831" spans="1:10" hidden="1" x14ac:dyDescent="0.25">
      <c r="A831" t="s">
        <v>655</v>
      </c>
      <c r="B831">
        <v>9156</v>
      </c>
      <c r="C831" t="s">
        <v>1614</v>
      </c>
      <c r="D831">
        <v>6.5</v>
      </c>
      <c r="J831" t="e">
        <f>+VLOOKUP(B831,#REF!,1,FALSE)</f>
        <v>#REF!</v>
      </c>
    </row>
    <row r="832" spans="1:10" hidden="1" x14ac:dyDescent="0.25">
      <c r="A832" t="s">
        <v>655</v>
      </c>
      <c r="B832">
        <v>9157</v>
      </c>
      <c r="C832" t="s">
        <v>1615</v>
      </c>
      <c r="D832">
        <v>6.5</v>
      </c>
      <c r="J832" t="e">
        <f>+VLOOKUP(B832,#REF!,1,FALSE)</f>
        <v>#REF!</v>
      </c>
    </row>
    <row r="833" spans="1:10" hidden="1" x14ac:dyDescent="0.25">
      <c r="A833" t="s">
        <v>655</v>
      </c>
      <c r="B833">
        <v>9158</v>
      </c>
      <c r="C833" t="s">
        <v>1616</v>
      </c>
      <c r="D833">
        <v>6.5</v>
      </c>
      <c r="J833" t="e">
        <f>+VLOOKUP(B833,#REF!,1,FALSE)</f>
        <v>#REF!</v>
      </c>
    </row>
    <row r="834" spans="1:10" hidden="1" x14ac:dyDescent="0.25">
      <c r="A834" t="s">
        <v>655</v>
      </c>
      <c r="B834">
        <v>9160</v>
      </c>
      <c r="C834" t="s">
        <v>1617</v>
      </c>
      <c r="D834">
        <v>6.5</v>
      </c>
      <c r="J834" t="e">
        <f>+VLOOKUP(B834,#REF!,1,FALSE)</f>
        <v>#REF!</v>
      </c>
    </row>
    <row r="835" spans="1:10" hidden="1" x14ac:dyDescent="0.25">
      <c r="A835" t="s">
        <v>655</v>
      </c>
      <c r="B835">
        <v>9161</v>
      </c>
      <c r="C835" t="s">
        <v>1618</v>
      </c>
      <c r="D835">
        <v>6.5</v>
      </c>
      <c r="J835" t="e">
        <f>+VLOOKUP(B835,#REF!,1,FALSE)</f>
        <v>#REF!</v>
      </c>
    </row>
    <row r="836" spans="1:10" hidden="1" x14ac:dyDescent="0.25">
      <c r="A836" t="s">
        <v>655</v>
      </c>
      <c r="B836">
        <v>9162</v>
      </c>
      <c r="C836" t="s">
        <v>1619</v>
      </c>
      <c r="D836">
        <v>6.5</v>
      </c>
      <c r="J836" t="e">
        <f>+VLOOKUP(B836,#REF!,1,FALSE)</f>
        <v>#REF!</v>
      </c>
    </row>
    <row r="837" spans="1:10" hidden="1" x14ac:dyDescent="0.25">
      <c r="A837" t="s">
        <v>655</v>
      </c>
      <c r="B837">
        <v>9163</v>
      </c>
      <c r="C837" t="s">
        <v>1620</v>
      </c>
      <c r="D837">
        <v>6.5</v>
      </c>
      <c r="J837" t="e">
        <f>+VLOOKUP(B837,#REF!,1,FALSE)</f>
        <v>#REF!</v>
      </c>
    </row>
    <row r="838" spans="1:10" hidden="1" x14ac:dyDescent="0.25">
      <c r="A838" t="s">
        <v>655</v>
      </c>
      <c r="B838">
        <v>9174</v>
      </c>
      <c r="C838" t="s">
        <v>1610</v>
      </c>
      <c r="D838">
        <v>6.5</v>
      </c>
      <c r="J838" t="e">
        <f>+VLOOKUP(B838,#REF!,1,FALSE)</f>
        <v>#REF!</v>
      </c>
    </row>
    <row r="839" spans="1:10" hidden="1" x14ac:dyDescent="0.25">
      <c r="A839" t="s">
        <v>655</v>
      </c>
      <c r="B839">
        <v>9190</v>
      </c>
      <c r="C839" t="s">
        <v>1621</v>
      </c>
      <c r="D839">
        <v>6.5</v>
      </c>
      <c r="J839" t="e">
        <f>+VLOOKUP(B839,#REF!,1,FALSE)</f>
        <v>#REF!</v>
      </c>
    </row>
    <row r="840" spans="1:10" hidden="1" x14ac:dyDescent="0.25">
      <c r="A840" t="s">
        <v>655</v>
      </c>
      <c r="B840" t="s">
        <v>1622</v>
      </c>
      <c r="C840" t="s">
        <v>1621</v>
      </c>
      <c r="D840">
        <v>4.5999999999999996</v>
      </c>
      <c r="J840" t="e">
        <f>+VLOOKUP(B840,#REF!,1,FALSE)</f>
        <v>#REF!</v>
      </c>
    </row>
    <row r="841" spans="1:10" hidden="1" x14ac:dyDescent="0.25">
      <c r="A841" t="s">
        <v>655</v>
      </c>
      <c r="B841">
        <v>9191</v>
      </c>
      <c r="C841" t="s">
        <v>1623</v>
      </c>
      <c r="D841">
        <v>6.5</v>
      </c>
      <c r="J841" t="e">
        <f>+VLOOKUP(B841,#REF!,1,FALSE)</f>
        <v>#REF!</v>
      </c>
    </row>
    <row r="842" spans="1:10" hidden="1" x14ac:dyDescent="0.25">
      <c r="A842" t="s">
        <v>655</v>
      </c>
      <c r="B842" t="s">
        <v>1624</v>
      </c>
      <c r="C842" t="s">
        <v>1623</v>
      </c>
      <c r="D842">
        <v>4.5999999999999996</v>
      </c>
      <c r="J842" t="e">
        <f>+VLOOKUP(B842,#REF!,1,FALSE)</f>
        <v>#REF!</v>
      </c>
    </row>
    <row r="843" spans="1:10" hidden="1" x14ac:dyDescent="0.25">
      <c r="A843" t="s">
        <v>655</v>
      </c>
      <c r="B843">
        <v>9192</v>
      </c>
      <c r="C843" t="s">
        <v>1625</v>
      </c>
      <c r="D843">
        <v>6.5</v>
      </c>
      <c r="J843" t="e">
        <f>+VLOOKUP(B843,#REF!,1,FALSE)</f>
        <v>#REF!</v>
      </c>
    </row>
    <row r="844" spans="1:10" hidden="1" x14ac:dyDescent="0.25">
      <c r="A844" t="s">
        <v>655</v>
      </c>
      <c r="B844" t="s">
        <v>1626</v>
      </c>
      <c r="C844" t="s">
        <v>1625</v>
      </c>
      <c r="D844">
        <v>4.5999999999999996</v>
      </c>
      <c r="J844" t="e">
        <f>+VLOOKUP(B844,#REF!,1,FALSE)</f>
        <v>#REF!</v>
      </c>
    </row>
    <row r="845" spans="1:10" hidden="1" x14ac:dyDescent="0.25">
      <c r="A845" t="s">
        <v>655</v>
      </c>
      <c r="B845">
        <v>9194</v>
      </c>
      <c r="C845" t="s">
        <v>1627</v>
      </c>
      <c r="D845">
        <v>6.5</v>
      </c>
      <c r="J845" t="e">
        <f>+VLOOKUP(B845,#REF!,1,FALSE)</f>
        <v>#REF!</v>
      </c>
    </row>
    <row r="846" spans="1:10" hidden="1" x14ac:dyDescent="0.25">
      <c r="A846" t="s">
        <v>655</v>
      </c>
      <c r="B846" t="s">
        <v>1628</v>
      </c>
      <c r="C846" t="s">
        <v>1627</v>
      </c>
      <c r="D846">
        <v>4.5999999999999996</v>
      </c>
      <c r="J846" t="e">
        <f>+VLOOKUP(B846,#REF!,1,FALSE)</f>
        <v>#REF!</v>
      </c>
    </row>
    <row r="847" spans="1:10" hidden="1" x14ac:dyDescent="0.25">
      <c r="A847" t="s">
        <v>655</v>
      </c>
      <c r="B847">
        <v>9195</v>
      </c>
      <c r="C847" t="s">
        <v>1629</v>
      </c>
      <c r="D847">
        <v>6.5</v>
      </c>
      <c r="J847" t="e">
        <f>+VLOOKUP(B847,#REF!,1,FALSE)</f>
        <v>#REF!</v>
      </c>
    </row>
    <row r="848" spans="1:10" hidden="1" x14ac:dyDescent="0.25">
      <c r="A848" t="s">
        <v>655</v>
      </c>
      <c r="B848">
        <v>9196</v>
      </c>
      <c r="C848" t="s">
        <v>1073</v>
      </c>
      <c r="D848">
        <v>6.5</v>
      </c>
      <c r="J848" t="e">
        <f>+VLOOKUP(B848,#REF!,1,FALSE)</f>
        <v>#REF!</v>
      </c>
    </row>
    <row r="849" spans="1:10" hidden="1" x14ac:dyDescent="0.25">
      <c r="A849" t="s">
        <v>655</v>
      </c>
      <c r="B849" t="s">
        <v>1630</v>
      </c>
      <c r="C849" t="s">
        <v>1621</v>
      </c>
      <c r="D849">
        <v>4.5999999999999996</v>
      </c>
      <c r="J849" t="e">
        <f>+VLOOKUP(B849,#REF!,1,FALSE)</f>
        <v>#REF!</v>
      </c>
    </row>
    <row r="850" spans="1:10" hidden="1" x14ac:dyDescent="0.25">
      <c r="A850" t="s">
        <v>655</v>
      </c>
      <c r="B850" t="s">
        <v>1631</v>
      </c>
      <c r="C850" t="s">
        <v>1621</v>
      </c>
      <c r="D850">
        <v>6.5</v>
      </c>
      <c r="J850" t="e">
        <f>+VLOOKUP(B850,#REF!,1,FALSE)</f>
        <v>#REF!</v>
      </c>
    </row>
    <row r="851" spans="1:10" hidden="1" x14ac:dyDescent="0.25">
      <c r="A851" t="s">
        <v>655</v>
      </c>
      <c r="B851" t="s">
        <v>1632</v>
      </c>
      <c r="C851" t="s">
        <v>1633</v>
      </c>
      <c r="D851">
        <v>4.5999999999999996</v>
      </c>
      <c r="J851" t="e">
        <f>+VLOOKUP(B851,#REF!,1,FALSE)</f>
        <v>#REF!</v>
      </c>
    </row>
    <row r="852" spans="1:10" hidden="1" x14ac:dyDescent="0.25">
      <c r="A852" t="s">
        <v>655</v>
      </c>
      <c r="B852" t="s">
        <v>1634</v>
      </c>
      <c r="C852" t="s">
        <v>1633</v>
      </c>
      <c r="D852">
        <v>6.5</v>
      </c>
      <c r="J852" t="e">
        <f>+VLOOKUP(B852,#REF!,1,FALSE)</f>
        <v>#REF!</v>
      </c>
    </row>
    <row r="853" spans="1:10" hidden="1" x14ac:dyDescent="0.25">
      <c r="A853" t="s">
        <v>655</v>
      </c>
      <c r="B853" t="s">
        <v>1635</v>
      </c>
      <c r="C853" t="s">
        <v>1625</v>
      </c>
      <c r="D853">
        <v>4.5999999999999996</v>
      </c>
      <c r="J853" t="e">
        <f>+VLOOKUP(B853,#REF!,1,FALSE)</f>
        <v>#REF!</v>
      </c>
    </row>
    <row r="854" spans="1:10" hidden="1" x14ac:dyDescent="0.25">
      <c r="A854" t="s">
        <v>655</v>
      </c>
      <c r="B854" t="s">
        <v>1636</v>
      </c>
      <c r="C854" t="s">
        <v>1625</v>
      </c>
      <c r="D854">
        <v>6.5</v>
      </c>
      <c r="J854" t="e">
        <f>+VLOOKUP(B854,#REF!,1,FALSE)</f>
        <v>#REF!</v>
      </c>
    </row>
    <row r="855" spans="1:10" hidden="1" x14ac:dyDescent="0.25">
      <c r="A855" t="s">
        <v>655</v>
      </c>
      <c r="B855" t="s">
        <v>1637</v>
      </c>
      <c r="C855" t="s">
        <v>1627</v>
      </c>
      <c r="D855">
        <v>4.5999999999999996</v>
      </c>
      <c r="J855" t="e">
        <f>+VLOOKUP(B855,#REF!,1,FALSE)</f>
        <v>#REF!</v>
      </c>
    </row>
    <row r="856" spans="1:10" hidden="1" x14ac:dyDescent="0.25">
      <c r="A856" t="s">
        <v>655</v>
      </c>
      <c r="B856" t="s">
        <v>1638</v>
      </c>
      <c r="C856" t="s">
        <v>1627</v>
      </c>
      <c r="D856">
        <v>6.5</v>
      </c>
      <c r="J856" t="e">
        <f>+VLOOKUP(B856,#REF!,1,FALSE)</f>
        <v>#REF!</v>
      </c>
    </row>
    <row r="857" spans="1:10" hidden="1" x14ac:dyDescent="0.25">
      <c r="A857" t="s">
        <v>655</v>
      </c>
      <c r="B857" t="s">
        <v>1639</v>
      </c>
      <c r="C857" t="s">
        <v>1640</v>
      </c>
      <c r="D857">
        <v>6.5</v>
      </c>
      <c r="J857" t="e">
        <f>+VLOOKUP(B857,#REF!,1,FALSE)</f>
        <v>#REF!</v>
      </c>
    </row>
    <row r="858" spans="1:10" hidden="1" x14ac:dyDescent="0.25">
      <c r="A858" t="s">
        <v>655</v>
      </c>
      <c r="B858" t="s">
        <v>1641</v>
      </c>
      <c r="C858" t="s">
        <v>1073</v>
      </c>
      <c r="D858">
        <v>6.5</v>
      </c>
      <c r="J858" t="e">
        <f>+VLOOKUP(B858,#REF!,1,FALSE)</f>
        <v>#REF!</v>
      </c>
    </row>
    <row r="859" spans="1:10" hidden="1" x14ac:dyDescent="0.25">
      <c r="A859" t="s">
        <v>655</v>
      </c>
      <c r="B859">
        <v>9303</v>
      </c>
      <c r="C859" t="s">
        <v>1642</v>
      </c>
      <c r="D859">
        <v>6.5</v>
      </c>
      <c r="J859" t="e">
        <f>+VLOOKUP(B859,#REF!,1,FALSE)</f>
        <v>#REF!</v>
      </c>
    </row>
    <row r="860" spans="1:10" hidden="1" x14ac:dyDescent="0.25">
      <c r="A860" t="s">
        <v>655</v>
      </c>
      <c r="B860">
        <v>9304</v>
      </c>
      <c r="C860" t="s">
        <v>1642</v>
      </c>
      <c r="D860">
        <v>6.5</v>
      </c>
      <c r="J860" t="e">
        <f>+VLOOKUP(B860,#REF!,1,FALSE)</f>
        <v>#REF!</v>
      </c>
    </row>
    <row r="861" spans="1:10" hidden="1" x14ac:dyDescent="0.25">
      <c r="A861" t="s">
        <v>655</v>
      </c>
      <c r="B861">
        <v>9305</v>
      </c>
      <c r="C861" t="s">
        <v>1643</v>
      </c>
      <c r="D861">
        <v>6.5</v>
      </c>
      <c r="J861" t="e">
        <f>+VLOOKUP(B861,#REF!,1,FALSE)</f>
        <v>#REF!</v>
      </c>
    </row>
    <row r="862" spans="1:10" hidden="1" x14ac:dyDescent="0.25">
      <c r="A862" t="s">
        <v>655</v>
      </c>
      <c r="B862">
        <v>9309</v>
      </c>
      <c r="C862" t="s">
        <v>1642</v>
      </c>
      <c r="D862">
        <v>6.5</v>
      </c>
      <c r="J862" t="e">
        <f>+VLOOKUP(B862,#REF!,1,FALSE)</f>
        <v>#REF!</v>
      </c>
    </row>
    <row r="863" spans="1:10" hidden="1" x14ac:dyDescent="0.25">
      <c r="A863" t="s">
        <v>655</v>
      </c>
      <c r="B863">
        <v>9317</v>
      </c>
      <c r="C863" t="s">
        <v>1644</v>
      </c>
      <c r="D863">
        <v>6.5</v>
      </c>
      <c r="J863" t="e">
        <f>+VLOOKUP(B863,#REF!,1,FALSE)</f>
        <v>#REF!</v>
      </c>
    </row>
    <row r="864" spans="1:10" hidden="1" x14ac:dyDescent="0.25">
      <c r="A864" t="s">
        <v>655</v>
      </c>
      <c r="B864">
        <v>9319</v>
      </c>
      <c r="C864" t="s">
        <v>1644</v>
      </c>
      <c r="D864">
        <v>6.5</v>
      </c>
      <c r="J864" t="e">
        <f>+VLOOKUP(B864,#REF!,1,FALSE)</f>
        <v>#REF!</v>
      </c>
    </row>
    <row r="865" spans="1:10" hidden="1" x14ac:dyDescent="0.25">
      <c r="A865" t="s">
        <v>655</v>
      </c>
      <c r="B865">
        <v>9323</v>
      </c>
      <c r="C865" t="s">
        <v>1645</v>
      </c>
      <c r="D865">
        <v>6.5</v>
      </c>
      <c r="J865" t="e">
        <f>+VLOOKUP(B865,#REF!,1,FALSE)</f>
        <v>#REF!</v>
      </c>
    </row>
    <row r="866" spans="1:10" hidden="1" x14ac:dyDescent="0.25">
      <c r="A866" t="s">
        <v>655</v>
      </c>
      <c r="B866">
        <v>9333</v>
      </c>
      <c r="C866" t="s">
        <v>1646</v>
      </c>
      <c r="D866">
        <v>6.5</v>
      </c>
      <c r="J866" t="e">
        <f>+VLOOKUP(B866,#REF!,1,FALSE)</f>
        <v>#REF!</v>
      </c>
    </row>
    <row r="867" spans="1:10" hidden="1" x14ac:dyDescent="0.25">
      <c r="A867" t="s">
        <v>655</v>
      </c>
      <c r="B867">
        <v>9334</v>
      </c>
      <c r="C867" t="s">
        <v>1647</v>
      </c>
      <c r="D867">
        <v>6.5</v>
      </c>
      <c r="J867" t="e">
        <f>+VLOOKUP(B867,#REF!,1,FALSE)</f>
        <v>#REF!</v>
      </c>
    </row>
    <row r="868" spans="1:10" hidden="1" x14ac:dyDescent="0.25">
      <c r="A868" t="s">
        <v>655</v>
      </c>
      <c r="B868">
        <v>9335</v>
      </c>
      <c r="C868" t="s">
        <v>1648</v>
      </c>
      <c r="D868">
        <v>6.5</v>
      </c>
      <c r="J868" t="e">
        <f>+VLOOKUP(B868,#REF!,1,FALSE)</f>
        <v>#REF!</v>
      </c>
    </row>
    <row r="869" spans="1:10" hidden="1" x14ac:dyDescent="0.25">
      <c r="A869" t="s">
        <v>655</v>
      </c>
      <c r="B869">
        <v>9336</v>
      </c>
      <c r="C869" t="s">
        <v>1649</v>
      </c>
      <c r="D869">
        <v>6.5</v>
      </c>
      <c r="J869" t="e">
        <f>+VLOOKUP(B869,#REF!,1,FALSE)</f>
        <v>#REF!</v>
      </c>
    </row>
    <row r="870" spans="1:10" hidden="1" x14ac:dyDescent="0.25">
      <c r="A870" t="s">
        <v>655</v>
      </c>
      <c r="B870">
        <v>9337</v>
      </c>
      <c r="C870" t="s">
        <v>1650</v>
      </c>
      <c r="D870">
        <v>6.5</v>
      </c>
      <c r="J870" t="e">
        <f>+VLOOKUP(B870,#REF!,1,FALSE)</f>
        <v>#REF!</v>
      </c>
    </row>
    <row r="871" spans="1:10" hidden="1" x14ac:dyDescent="0.25">
      <c r="A871" t="s">
        <v>655</v>
      </c>
      <c r="B871">
        <v>9338</v>
      </c>
      <c r="C871" t="s">
        <v>1609</v>
      </c>
      <c r="D871">
        <v>6.5</v>
      </c>
      <c r="J871" t="e">
        <f>+VLOOKUP(B871,#REF!,1,FALSE)</f>
        <v>#REF!</v>
      </c>
    </row>
    <row r="872" spans="1:10" hidden="1" x14ac:dyDescent="0.25">
      <c r="A872" t="s">
        <v>655</v>
      </c>
      <c r="B872">
        <v>9339</v>
      </c>
      <c r="C872" t="s">
        <v>1651</v>
      </c>
      <c r="D872">
        <v>6.5</v>
      </c>
      <c r="J872" t="e">
        <f>+VLOOKUP(B872,#REF!,1,FALSE)</f>
        <v>#REF!</v>
      </c>
    </row>
    <row r="873" spans="1:10" hidden="1" x14ac:dyDescent="0.25">
      <c r="A873" t="s">
        <v>655</v>
      </c>
      <c r="B873">
        <v>9343</v>
      </c>
      <c r="C873" t="s">
        <v>1652</v>
      </c>
      <c r="D873">
        <v>6.5</v>
      </c>
      <c r="J873" t="e">
        <f>+VLOOKUP(B873,#REF!,1,FALSE)</f>
        <v>#REF!</v>
      </c>
    </row>
    <row r="874" spans="1:10" hidden="1" x14ac:dyDescent="0.25">
      <c r="A874" t="s">
        <v>655</v>
      </c>
      <c r="B874">
        <v>9348</v>
      </c>
      <c r="C874" t="s">
        <v>1653</v>
      </c>
      <c r="D874">
        <v>6.5</v>
      </c>
      <c r="J874" t="e">
        <f>+VLOOKUP(B874,#REF!,1,FALSE)</f>
        <v>#REF!</v>
      </c>
    </row>
    <row r="875" spans="1:10" hidden="1" x14ac:dyDescent="0.25">
      <c r="A875" t="s">
        <v>655</v>
      </c>
      <c r="B875">
        <v>9349</v>
      </c>
      <c r="C875" t="s">
        <v>1654</v>
      </c>
      <c r="D875">
        <v>6.5</v>
      </c>
      <c r="J875" t="e">
        <f>+VLOOKUP(B875,#REF!,1,FALSE)</f>
        <v>#REF!</v>
      </c>
    </row>
    <row r="876" spans="1:10" hidden="1" x14ac:dyDescent="0.25">
      <c r="A876" t="s">
        <v>655</v>
      </c>
      <c r="B876">
        <v>9354</v>
      </c>
      <c r="C876" t="s">
        <v>1655</v>
      </c>
      <c r="D876">
        <v>6.5</v>
      </c>
      <c r="J876" t="e">
        <f>+VLOOKUP(B876,#REF!,1,FALSE)</f>
        <v>#REF!</v>
      </c>
    </row>
    <row r="877" spans="1:10" hidden="1" x14ac:dyDescent="0.25">
      <c r="A877" t="s">
        <v>655</v>
      </c>
      <c r="B877" t="s">
        <v>1656</v>
      </c>
      <c r="C877" t="s">
        <v>1657</v>
      </c>
      <c r="D877">
        <v>6.5</v>
      </c>
      <c r="J877" t="e">
        <f>+VLOOKUP(B877,#REF!,1,FALSE)</f>
        <v>#REF!</v>
      </c>
    </row>
    <row r="878" spans="1:10" hidden="1" x14ac:dyDescent="0.25">
      <c r="A878" t="s">
        <v>655</v>
      </c>
      <c r="B878" t="s">
        <v>1658</v>
      </c>
      <c r="C878" t="s">
        <v>1659</v>
      </c>
      <c r="D878">
        <v>6.5</v>
      </c>
      <c r="J878" t="e">
        <f>+VLOOKUP(B878,#REF!,1,FALSE)</f>
        <v>#REF!</v>
      </c>
    </row>
    <row r="879" spans="1:10" hidden="1" x14ac:dyDescent="0.25">
      <c r="A879" t="s">
        <v>655</v>
      </c>
      <c r="B879" t="s">
        <v>1660</v>
      </c>
      <c r="C879" t="s">
        <v>1642</v>
      </c>
      <c r="D879">
        <v>6.5</v>
      </c>
      <c r="J879" t="e">
        <f>+VLOOKUP(B879,#REF!,1,FALSE)</f>
        <v>#REF!</v>
      </c>
    </row>
    <row r="880" spans="1:10" hidden="1" x14ac:dyDescent="0.25">
      <c r="A880" t="s">
        <v>655</v>
      </c>
      <c r="B880" t="s">
        <v>1661</v>
      </c>
      <c r="C880" t="s">
        <v>1642</v>
      </c>
      <c r="D880">
        <v>6.5</v>
      </c>
      <c r="J880" t="e">
        <f>+VLOOKUP(B880,#REF!,1,FALSE)</f>
        <v>#REF!</v>
      </c>
    </row>
    <row r="881" spans="1:10" hidden="1" x14ac:dyDescent="0.25">
      <c r="A881" t="s">
        <v>655</v>
      </c>
      <c r="B881" t="s">
        <v>1662</v>
      </c>
      <c r="C881" t="s">
        <v>1642</v>
      </c>
      <c r="D881">
        <v>6.5</v>
      </c>
      <c r="J881" t="e">
        <f>+VLOOKUP(B881,#REF!,1,FALSE)</f>
        <v>#REF!</v>
      </c>
    </row>
    <row r="882" spans="1:10" hidden="1" x14ac:dyDescent="0.25">
      <c r="A882" t="s">
        <v>655</v>
      </c>
      <c r="B882" t="s">
        <v>1663</v>
      </c>
      <c r="C882" t="s">
        <v>1664</v>
      </c>
      <c r="D882">
        <v>6.5</v>
      </c>
      <c r="J882" t="e">
        <f>+VLOOKUP(B882,#REF!,1,FALSE)</f>
        <v>#REF!</v>
      </c>
    </row>
    <row r="883" spans="1:10" hidden="1" x14ac:dyDescent="0.25">
      <c r="A883" t="s">
        <v>655</v>
      </c>
      <c r="B883" t="s">
        <v>1665</v>
      </c>
      <c r="C883" t="s">
        <v>1666</v>
      </c>
      <c r="D883">
        <v>6.5</v>
      </c>
      <c r="J883" t="e">
        <f>+VLOOKUP(B883,#REF!,1,FALSE)</f>
        <v>#REF!</v>
      </c>
    </row>
    <row r="884" spans="1:10" hidden="1" x14ac:dyDescent="0.25">
      <c r="A884" t="s">
        <v>655</v>
      </c>
      <c r="B884" t="s">
        <v>1667</v>
      </c>
      <c r="C884" t="s">
        <v>1668</v>
      </c>
      <c r="D884">
        <v>6.5</v>
      </c>
      <c r="J884" t="e">
        <f>+VLOOKUP(B884,#REF!,1,FALSE)</f>
        <v>#REF!</v>
      </c>
    </row>
    <row r="885" spans="1:10" hidden="1" x14ac:dyDescent="0.25">
      <c r="A885" t="s">
        <v>655</v>
      </c>
      <c r="B885" t="s">
        <v>1669</v>
      </c>
      <c r="C885" t="s">
        <v>1670</v>
      </c>
      <c r="D885">
        <v>6.5</v>
      </c>
      <c r="J885" t="e">
        <f>+VLOOKUP(B885,#REF!,1,FALSE)</f>
        <v>#REF!</v>
      </c>
    </row>
    <row r="886" spans="1:10" hidden="1" x14ac:dyDescent="0.25">
      <c r="A886" t="s">
        <v>655</v>
      </c>
      <c r="B886" t="s">
        <v>1671</v>
      </c>
      <c r="C886" t="s">
        <v>1644</v>
      </c>
      <c r="D886">
        <v>6.5</v>
      </c>
      <c r="J886" t="e">
        <f>+VLOOKUP(B886,#REF!,1,FALSE)</f>
        <v>#REF!</v>
      </c>
    </row>
    <row r="887" spans="1:10" hidden="1" x14ac:dyDescent="0.25">
      <c r="A887" t="s">
        <v>655</v>
      </c>
      <c r="B887" t="s">
        <v>1672</v>
      </c>
      <c r="C887" t="s">
        <v>1644</v>
      </c>
      <c r="D887">
        <v>6.5</v>
      </c>
      <c r="J887" t="e">
        <f>+VLOOKUP(B887,#REF!,1,FALSE)</f>
        <v>#REF!</v>
      </c>
    </row>
    <row r="888" spans="1:10" hidden="1" x14ac:dyDescent="0.25">
      <c r="A888" t="s">
        <v>655</v>
      </c>
      <c r="B888" t="s">
        <v>1673</v>
      </c>
      <c r="C888" t="s">
        <v>1674</v>
      </c>
      <c r="D888">
        <v>6.5</v>
      </c>
      <c r="J888" t="e">
        <f>+VLOOKUP(B888,#REF!,1,FALSE)</f>
        <v>#REF!</v>
      </c>
    </row>
    <row r="889" spans="1:10" hidden="1" x14ac:dyDescent="0.25">
      <c r="A889" t="s">
        <v>655</v>
      </c>
      <c r="B889" t="s">
        <v>1675</v>
      </c>
      <c r="C889" t="s">
        <v>1676</v>
      </c>
      <c r="D889">
        <v>6.5</v>
      </c>
      <c r="J889" t="e">
        <f>+VLOOKUP(B889,#REF!,1,FALSE)</f>
        <v>#REF!</v>
      </c>
    </row>
    <row r="890" spans="1:10" hidden="1" x14ac:dyDescent="0.25">
      <c r="A890" t="s">
        <v>655</v>
      </c>
      <c r="B890" t="s">
        <v>1677</v>
      </c>
      <c r="C890" t="s">
        <v>1678</v>
      </c>
      <c r="D890">
        <v>6.5</v>
      </c>
      <c r="J890" t="e">
        <f>+VLOOKUP(B890,#REF!,1,FALSE)</f>
        <v>#REF!</v>
      </c>
    </row>
    <row r="891" spans="1:10" hidden="1" x14ac:dyDescent="0.25">
      <c r="A891" t="s">
        <v>655</v>
      </c>
      <c r="B891" t="s">
        <v>1679</v>
      </c>
      <c r="C891" t="s">
        <v>1680</v>
      </c>
      <c r="D891">
        <v>6.5</v>
      </c>
      <c r="J891" t="e">
        <f>+VLOOKUP(B891,#REF!,1,FALSE)</f>
        <v>#REF!</v>
      </c>
    </row>
    <row r="892" spans="1:10" hidden="1" x14ac:dyDescent="0.25">
      <c r="A892" t="s">
        <v>655</v>
      </c>
      <c r="B892">
        <v>9390</v>
      </c>
      <c r="C892" t="s">
        <v>1681</v>
      </c>
      <c r="D892">
        <v>6.5</v>
      </c>
      <c r="J892" t="e">
        <f>+VLOOKUP(B892,#REF!,1,FALSE)</f>
        <v>#REF!</v>
      </c>
    </row>
    <row r="893" spans="1:10" hidden="1" x14ac:dyDescent="0.25">
      <c r="A893" t="s">
        <v>655</v>
      </c>
      <c r="B893">
        <v>9391</v>
      </c>
      <c r="C893" t="s">
        <v>1682</v>
      </c>
      <c r="D893">
        <v>6.5</v>
      </c>
      <c r="J893" t="e">
        <f>+VLOOKUP(B893,#REF!,1,FALSE)</f>
        <v>#REF!</v>
      </c>
    </row>
    <row r="894" spans="1:10" hidden="1" x14ac:dyDescent="0.25">
      <c r="A894" t="s">
        <v>655</v>
      </c>
      <c r="B894">
        <v>9392</v>
      </c>
      <c r="C894" t="s">
        <v>1683</v>
      </c>
      <c r="D894">
        <v>6.5</v>
      </c>
      <c r="J894" t="e">
        <f>+VLOOKUP(B894,#REF!,1,FALSE)</f>
        <v>#REF!</v>
      </c>
    </row>
    <row r="895" spans="1:10" hidden="1" x14ac:dyDescent="0.25">
      <c r="A895" t="s">
        <v>655</v>
      </c>
      <c r="B895">
        <v>9393</v>
      </c>
      <c r="C895" t="s">
        <v>1684</v>
      </c>
      <c r="D895">
        <v>6.5</v>
      </c>
      <c r="J895" t="e">
        <f>+VLOOKUP(B895,#REF!,1,FALSE)</f>
        <v>#REF!</v>
      </c>
    </row>
    <row r="896" spans="1:10" hidden="1" x14ac:dyDescent="0.25">
      <c r="A896" t="s">
        <v>655</v>
      </c>
      <c r="B896">
        <v>9394</v>
      </c>
      <c r="C896" t="s">
        <v>1685</v>
      </c>
      <c r="D896">
        <v>6.5</v>
      </c>
      <c r="J896" t="e">
        <f>+VLOOKUP(B896,#REF!,1,FALSE)</f>
        <v>#REF!</v>
      </c>
    </row>
    <row r="897" spans="1:10" hidden="1" x14ac:dyDescent="0.25">
      <c r="A897" t="s">
        <v>655</v>
      </c>
      <c r="B897">
        <v>9396</v>
      </c>
      <c r="C897" t="s">
        <v>1686</v>
      </c>
      <c r="D897">
        <v>6.5</v>
      </c>
      <c r="J897" t="e">
        <f>+VLOOKUP(B897,#REF!,1,FALSE)</f>
        <v>#REF!</v>
      </c>
    </row>
    <row r="898" spans="1:10" hidden="1" x14ac:dyDescent="0.25">
      <c r="A898" t="s">
        <v>655</v>
      </c>
      <c r="B898">
        <v>9397</v>
      </c>
      <c r="C898" t="s">
        <v>1687</v>
      </c>
      <c r="D898">
        <v>6.5</v>
      </c>
      <c r="J898" t="e">
        <f>+VLOOKUP(B898,#REF!,1,FALSE)</f>
        <v>#REF!</v>
      </c>
    </row>
    <row r="899" spans="1:10" hidden="1" x14ac:dyDescent="0.25">
      <c r="A899" t="s">
        <v>655</v>
      </c>
      <c r="B899">
        <v>9934</v>
      </c>
      <c r="C899" t="s">
        <v>1688</v>
      </c>
      <c r="D899">
        <v>1</v>
      </c>
      <c r="J899" t="e">
        <f>+VLOOKUP(B899,#REF!,1,FALSE)</f>
        <v>#REF!</v>
      </c>
    </row>
    <row r="900" spans="1:10" hidden="1" x14ac:dyDescent="0.25">
      <c r="A900" t="s">
        <v>655</v>
      </c>
      <c r="B900">
        <v>9935</v>
      </c>
      <c r="C900" t="s">
        <v>1689</v>
      </c>
      <c r="D900">
        <v>1</v>
      </c>
      <c r="J900" t="e">
        <f>+VLOOKUP(B900,#REF!,1,FALSE)</f>
        <v>#REF!</v>
      </c>
    </row>
    <row r="901" spans="1:10" hidden="1" x14ac:dyDescent="0.25">
      <c r="A901" t="s">
        <v>655</v>
      </c>
      <c r="B901">
        <v>9936</v>
      </c>
      <c r="C901" t="s">
        <v>1690</v>
      </c>
      <c r="D901">
        <v>1</v>
      </c>
      <c r="J901" t="e">
        <f>+VLOOKUP(B901,#REF!,1,FALSE)</f>
        <v>#REF!</v>
      </c>
    </row>
    <row r="902" spans="1:10" hidden="1" x14ac:dyDescent="0.25">
      <c r="A902" t="s">
        <v>655</v>
      </c>
      <c r="B902">
        <v>9937</v>
      </c>
      <c r="C902" t="s">
        <v>1691</v>
      </c>
      <c r="D902">
        <v>1</v>
      </c>
      <c r="J902" t="e">
        <f>+VLOOKUP(B902,#REF!,1,FALSE)</f>
        <v>#REF!</v>
      </c>
    </row>
    <row r="903" spans="1:10" hidden="1" x14ac:dyDescent="0.25">
      <c r="A903" t="s">
        <v>655</v>
      </c>
      <c r="B903">
        <v>121001</v>
      </c>
      <c r="C903" t="s">
        <v>1692</v>
      </c>
      <c r="D903">
        <v>6.5</v>
      </c>
      <c r="J903" t="e">
        <f>+VLOOKUP(B903,#REF!,1,FALSE)</f>
        <v>#REF!</v>
      </c>
    </row>
    <row r="904" spans="1:10" hidden="1" x14ac:dyDescent="0.25">
      <c r="A904" t="s">
        <v>655</v>
      </c>
      <c r="B904">
        <v>121007</v>
      </c>
      <c r="C904" t="s">
        <v>1693</v>
      </c>
      <c r="D904">
        <v>4.5</v>
      </c>
      <c r="J904" t="e">
        <f>+VLOOKUP(B904,#REF!,1,FALSE)</f>
        <v>#REF!</v>
      </c>
    </row>
    <row r="905" spans="1:10" hidden="1" x14ac:dyDescent="0.25">
      <c r="A905" t="s">
        <v>655</v>
      </c>
      <c r="B905">
        <v>121008</v>
      </c>
      <c r="C905" t="s">
        <v>1694</v>
      </c>
      <c r="D905">
        <v>6.5</v>
      </c>
      <c r="J905" t="e">
        <f>+VLOOKUP(B905,#REF!,1,FALSE)</f>
        <v>#REF!</v>
      </c>
    </row>
    <row r="906" spans="1:10" hidden="1" x14ac:dyDescent="0.25">
      <c r="A906" t="s">
        <v>655</v>
      </c>
      <c r="B906">
        <v>121009</v>
      </c>
      <c r="C906" t="s">
        <v>1695</v>
      </c>
      <c r="D906">
        <v>6.5</v>
      </c>
      <c r="J906" t="e">
        <f>+VLOOKUP(B906,#REF!,1,FALSE)</f>
        <v>#REF!</v>
      </c>
    </row>
    <row r="907" spans="1:10" hidden="1" x14ac:dyDescent="0.25">
      <c r="A907" t="s">
        <v>655</v>
      </c>
      <c r="B907">
        <v>121014</v>
      </c>
      <c r="C907" t="s">
        <v>1696</v>
      </c>
      <c r="D907">
        <v>6.5</v>
      </c>
      <c r="J907" t="e">
        <f>+VLOOKUP(B907,#REF!,1,FALSE)</f>
        <v>#REF!</v>
      </c>
    </row>
    <row r="908" spans="1:10" hidden="1" x14ac:dyDescent="0.25">
      <c r="A908" t="s">
        <v>655</v>
      </c>
      <c r="B908">
        <v>121018</v>
      </c>
      <c r="C908" t="s">
        <v>1697</v>
      </c>
      <c r="D908">
        <v>6.5</v>
      </c>
      <c r="J908" t="e">
        <f>+VLOOKUP(B908,#REF!,1,FALSE)</f>
        <v>#REF!</v>
      </c>
    </row>
    <row r="909" spans="1:10" hidden="1" x14ac:dyDescent="0.25">
      <c r="A909" t="s">
        <v>655</v>
      </c>
      <c r="B909">
        <v>121027</v>
      </c>
      <c r="C909" t="s">
        <v>1698</v>
      </c>
      <c r="D909">
        <v>3.5</v>
      </c>
      <c r="J909" t="e">
        <f>+VLOOKUP(B909,#REF!,1,FALSE)</f>
        <v>#REF!</v>
      </c>
    </row>
    <row r="910" spans="1:10" hidden="1" x14ac:dyDescent="0.25">
      <c r="A910" t="s">
        <v>655</v>
      </c>
      <c r="B910">
        <v>410000</v>
      </c>
      <c r="C910" t="s">
        <v>1699</v>
      </c>
      <c r="D910">
        <v>6.5</v>
      </c>
      <c r="J910" t="e">
        <f>+VLOOKUP(B910,#REF!,1,FALSE)</f>
        <v>#REF!</v>
      </c>
    </row>
    <row r="911" spans="1:10" hidden="1" x14ac:dyDescent="0.25">
      <c r="A911" t="s">
        <v>655</v>
      </c>
      <c r="B911">
        <v>410001</v>
      </c>
      <c r="C911" t="s">
        <v>1700</v>
      </c>
      <c r="D911">
        <v>6.5</v>
      </c>
      <c r="J911" t="e">
        <f>+VLOOKUP(B911,#REF!,1,FALSE)</f>
        <v>#REF!</v>
      </c>
    </row>
    <row r="912" spans="1:10" hidden="1" x14ac:dyDescent="0.25">
      <c r="A912" t="s">
        <v>655</v>
      </c>
      <c r="B912">
        <v>410002</v>
      </c>
      <c r="C912" t="s">
        <v>1243</v>
      </c>
      <c r="D912">
        <v>6.5</v>
      </c>
      <c r="J912" t="e">
        <f>+VLOOKUP(B912,#REF!,1,FALSE)</f>
        <v>#REF!</v>
      </c>
    </row>
    <row r="913" spans="1:10" hidden="1" x14ac:dyDescent="0.25">
      <c r="A913" t="s">
        <v>655</v>
      </c>
      <c r="B913">
        <v>410003</v>
      </c>
      <c r="C913" t="s">
        <v>1701</v>
      </c>
      <c r="D913">
        <v>6.5</v>
      </c>
      <c r="J913" t="e">
        <f>+VLOOKUP(B913,#REF!,1,FALSE)</f>
        <v>#REF!</v>
      </c>
    </row>
    <row r="914" spans="1:10" hidden="1" x14ac:dyDescent="0.25">
      <c r="A914" t="s">
        <v>655</v>
      </c>
      <c r="B914">
        <v>410004</v>
      </c>
      <c r="C914" t="s">
        <v>1243</v>
      </c>
      <c r="D914">
        <v>6.5</v>
      </c>
      <c r="J914" t="e">
        <f>+VLOOKUP(B914,#REF!,1,FALSE)</f>
        <v>#REF!</v>
      </c>
    </row>
    <row r="915" spans="1:10" hidden="1" x14ac:dyDescent="0.25">
      <c r="A915" t="s">
        <v>655</v>
      </c>
      <c r="B915">
        <v>410005</v>
      </c>
      <c r="C915" t="s">
        <v>1702</v>
      </c>
      <c r="D915">
        <v>6.5</v>
      </c>
      <c r="J915" t="e">
        <f>+VLOOKUP(B915,#REF!,1,FALSE)</f>
        <v>#REF!</v>
      </c>
    </row>
    <row r="916" spans="1:10" hidden="1" x14ac:dyDescent="0.25">
      <c r="A916" t="s">
        <v>655</v>
      </c>
      <c r="B916">
        <v>410006</v>
      </c>
      <c r="C916" t="s">
        <v>1703</v>
      </c>
      <c r="D916">
        <v>6.5</v>
      </c>
      <c r="J916" t="e">
        <f>+VLOOKUP(B916,#REF!,1,FALSE)</f>
        <v>#REF!</v>
      </c>
    </row>
    <row r="917" spans="1:10" hidden="1" x14ac:dyDescent="0.25">
      <c r="A917" t="s">
        <v>655</v>
      </c>
      <c r="B917">
        <v>410007</v>
      </c>
      <c r="C917" t="s">
        <v>1187</v>
      </c>
      <c r="D917">
        <v>6.5</v>
      </c>
      <c r="J917" t="e">
        <f>+VLOOKUP(B917,#REF!,1,FALSE)</f>
        <v>#REF!</v>
      </c>
    </row>
    <row r="918" spans="1:10" hidden="1" x14ac:dyDescent="0.25">
      <c r="A918" t="s">
        <v>655</v>
      </c>
      <c r="B918">
        <v>410009</v>
      </c>
      <c r="C918" t="s">
        <v>1704</v>
      </c>
      <c r="D918">
        <v>6.5</v>
      </c>
      <c r="J918" t="e">
        <f>+VLOOKUP(B918,#REF!,1,FALSE)</f>
        <v>#REF!</v>
      </c>
    </row>
    <row r="919" spans="1:10" hidden="1" x14ac:dyDescent="0.25">
      <c r="A919" t="s">
        <v>655</v>
      </c>
      <c r="B919">
        <v>410010</v>
      </c>
      <c r="C919" t="s">
        <v>1705</v>
      </c>
      <c r="D919">
        <v>6.5</v>
      </c>
      <c r="J919" t="e">
        <f>+VLOOKUP(B919,#REF!,1,FALSE)</f>
        <v>#REF!</v>
      </c>
    </row>
    <row r="920" spans="1:10" hidden="1" x14ac:dyDescent="0.25">
      <c r="A920" t="s">
        <v>655</v>
      </c>
      <c r="B920">
        <v>410011</v>
      </c>
      <c r="C920" t="s">
        <v>1706</v>
      </c>
      <c r="D920">
        <v>6.5</v>
      </c>
      <c r="J920" t="e">
        <f>+VLOOKUP(B920,#REF!,1,FALSE)</f>
        <v>#REF!</v>
      </c>
    </row>
    <row r="921" spans="1:10" hidden="1" x14ac:dyDescent="0.25">
      <c r="A921" t="s">
        <v>655</v>
      </c>
      <c r="B921">
        <v>410015</v>
      </c>
      <c r="C921" t="s">
        <v>1707</v>
      </c>
      <c r="D921">
        <v>6.5</v>
      </c>
      <c r="J921" t="e">
        <f>+VLOOKUP(B921,#REF!,1,FALSE)</f>
        <v>#REF!</v>
      </c>
    </row>
    <row r="922" spans="1:10" hidden="1" x14ac:dyDescent="0.25">
      <c r="A922" t="s">
        <v>655</v>
      </c>
      <c r="B922">
        <v>410016</v>
      </c>
      <c r="C922" t="s">
        <v>1708</v>
      </c>
      <c r="D922">
        <v>6.5</v>
      </c>
      <c r="J922" t="e">
        <f>+VLOOKUP(B922,#REF!,1,FALSE)</f>
        <v>#REF!</v>
      </c>
    </row>
    <row r="923" spans="1:10" hidden="1" x14ac:dyDescent="0.25">
      <c r="A923" t="s">
        <v>655</v>
      </c>
      <c r="B923">
        <v>410030</v>
      </c>
      <c r="C923" t="s">
        <v>1709</v>
      </c>
      <c r="D923">
        <v>6.5</v>
      </c>
      <c r="J923" t="e">
        <f>+VLOOKUP(B923,#REF!,1,FALSE)</f>
        <v>#REF!</v>
      </c>
    </row>
    <row r="924" spans="1:10" hidden="1" x14ac:dyDescent="0.25">
      <c r="A924" t="s">
        <v>655</v>
      </c>
      <c r="B924">
        <v>410031</v>
      </c>
      <c r="C924" t="s">
        <v>1710</v>
      </c>
      <c r="D924">
        <v>6.5</v>
      </c>
      <c r="J924" t="e">
        <f>+VLOOKUP(B924,#REF!,1,FALSE)</f>
        <v>#REF!</v>
      </c>
    </row>
    <row r="925" spans="1:10" hidden="1" x14ac:dyDescent="0.25">
      <c r="A925" t="s">
        <v>655</v>
      </c>
      <c r="B925" t="s">
        <v>1711</v>
      </c>
      <c r="C925" t="s">
        <v>1712</v>
      </c>
      <c r="D925">
        <v>1</v>
      </c>
      <c r="J925" t="e">
        <f>+VLOOKUP(B925,#REF!,1,FALSE)</f>
        <v>#REF!</v>
      </c>
    </row>
    <row r="926" spans="1:10" hidden="1" x14ac:dyDescent="0.25">
      <c r="A926" t="s">
        <v>655</v>
      </c>
      <c r="B926">
        <v>410032</v>
      </c>
      <c r="C926" t="s">
        <v>1713</v>
      </c>
      <c r="D926">
        <v>6.5</v>
      </c>
      <c r="J926" t="e">
        <f>+VLOOKUP(B926,#REF!,1,FALSE)</f>
        <v>#REF!</v>
      </c>
    </row>
    <row r="927" spans="1:10" hidden="1" x14ac:dyDescent="0.25">
      <c r="A927" t="s">
        <v>655</v>
      </c>
      <c r="B927">
        <v>410033</v>
      </c>
      <c r="C927" t="s">
        <v>1714</v>
      </c>
      <c r="D927">
        <v>6.5</v>
      </c>
      <c r="J927" t="e">
        <f>+VLOOKUP(B927,#REF!,1,FALSE)</f>
        <v>#REF!</v>
      </c>
    </row>
    <row r="928" spans="1:10" hidden="1" x14ac:dyDescent="0.25">
      <c r="A928" t="s">
        <v>655</v>
      </c>
      <c r="B928">
        <v>410034</v>
      </c>
      <c r="C928" t="s">
        <v>1715</v>
      </c>
      <c r="D928">
        <v>6.5</v>
      </c>
      <c r="J928" t="e">
        <f>+VLOOKUP(B928,#REF!,1,FALSE)</f>
        <v>#REF!</v>
      </c>
    </row>
    <row r="929" spans="1:10" hidden="1" x14ac:dyDescent="0.25">
      <c r="A929" t="s">
        <v>655</v>
      </c>
      <c r="B929">
        <v>410036</v>
      </c>
      <c r="C929" t="s">
        <v>1716</v>
      </c>
      <c r="D929">
        <v>6.5</v>
      </c>
      <c r="J929" t="e">
        <f>+VLOOKUP(B929,#REF!,1,FALSE)</f>
        <v>#REF!</v>
      </c>
    </row>
    <row r="930" spans="1:10" hidden="1" x14ac:dyDescent="0.25">
      <c r="A930" t="s">
        <v>655</v>
      </c>
      <c r="B930">
        <v>410037</v>
      </c>
      <c r="C930" t="s">
        <v>1715</v>
      </c>
      <c r="D930">
        <v>6.5</v>
      </c>
      <c r="J930" t="e">
        <f>+VLOOKUP(B930,#REF!,1,FALSE)</f>
        <v>#REF!</v>
      </c>
    </row>
    <row r="931" spans="1:10" hidden="1" x14ac:dyDescent="0.25">
      <c r="A931" t="s">
        <v>655</v>
      </c>
      <c r="B931">
        <v>410040</v>
      </c>
      <c r="C931" t="s">
        <v>1717</v>
      </c>
      <c r="D931">
        <v>6.5</v>
      </c>
      <c r="J931" t="e">
        <f>+VLOOKUP(B931,#REF!,1,FALSE)</f>
        <v>#REF!</v>
      </c>
    </row>
    <row r="932" spans="1:10" hidden="1" x14ac:dyDescent="0.25">
      <c r="A932" t="s">
        <v>655</v>
      </c>
      <c r="B932">
        <v>410041</v>
      </c>
      <c r="C932" t="s">
        <v>1717</v>
      </c>
      <c r="D932">
        <v>6.5</v>
      </c>
      <c r="J932" t="e">
        <f>+VLOOKUP(B932,#REF!,1,FALSE)</f>
        <v>#REF!</v>
      </c>
    </row>
    <row r="933" spans="1:10" hidden="1" x14ac:dyDescent="0.25">
      <c r="A933" t="s">
        <v>655</v>
      </c>
      <c r="B933">
        <v>410042</v>
      </c>
      <c r="C933" t="s">
        <v>1718</v>
      </c>
      <c r="D933">
        <v>6.5</v>
      </c>
      <c r="J933" t="e">
        <f>+VLOOKUP(B933,#REF!,1,FALSE)</f>
        <v>#REF!</v>
      </c>
    </row>
    <row r="934" spans="1:10" hidden="1" x14ac:dyDescent="0.25">
      <c r="A934" t="s">
        <v>655</v>
      </c>
      <c r="B934">
        <v>410043</v>
      </c>
      <c r="C934" t="s">
        <v>1718</v>
      </c>
      <c r="D934">
        <v>6.5</v>
      </c>
      <c r="J934" t="e">
        <f>+VLOOKUP(B934,#REF!,1,FALSE)</f>
        <v>#REF!</v>
      </c>
    </row>
    <row r="935" spans="1:10" hidden="1" x14ac:dyDescent="0.25">
      <c r="A935" t="s">
        <v>655</v>
      </c>
      <c r="B935">
        <v>410044</v>
      </c>
      <c r="C935" t="s">
        <v>1719</v>
      </c>
      <c r="D935">
        <v>6.5</v>
      </c>
      <c r="J935" t="e">
        <f>+VLOOKUP(B935,#REF!,1,FALSE)</f>
        <v>#REF!</v>
      </c>
    </row>
    <row r="936" spans="1:10" hidden="1" x14ac:dyDescent="0.25">
      <c r="A936" t="s">
        <v>655</v>
      </c>
      <c r="B936" t="s">
        <v>1720</v>
      </c>
      <c r="C936" t="s">
        <v>1721</v>
      </c>
      <c r="D936">
        <v>6.5</v>
      </c>
      <c r="J936" t="e">
        <f>+VLOOKUP(B936,#REF!,1,FALSE)</f>
        <v>#REF!</v>
      </c>
    </row>
    <row r="937" spans="1:10" hidden="1" x14ac:dyDescent="0.25">
      <c r="A937" t="s">
        <v>655</v>
      </c>
      <c r="B937">
        <v>410045</v>
      </c>
      <c r="C937" t="s">
        <v>1722</v>
      </c>
      <c r="D937">
        <v>6.5</v>
      </c>
      <c r="J937" t="e">
        <f>+VLOOKUP(B937,#REF!,1,FALSE)</f>
        <v>#REF!</v>
      </c>
    </row>
    <row r="938" spans="1:10" hidden="1" x14ac:dyDescent="0.25">
      <c r="A938" t="s">
        <v>655</v>
      </c>
      <c r="B938">
        <v>410046</v>
      </c>
      <c r="C938" t="s">
        <v>1723</v>
      </c>
      <c r="D938">
        <v>6.5</v>
      </c>
      <c r="J938" t="e">
        <f>+VLOOKUP(B938,#REF!,1,FALSE)</f>
        <v>#REF!</v>
      </c>
    </row>
    <row r="939" spans="1:10" hidden="1" x14ac:dyDescent="0.25">
      <c r="A939" t="s">
        <v>655</v>
      </c>
      <c r="B939">
        <v>410047</v>
      </c>
      <c r="C939" t="s">
        <v>1724</v>
      </c>
      <c r="D939">
        <v>6.5</v>
      </c>
      <c r="J939" t="e">
        <f>+VLOOKUP(B939,#REF!,1,FALSE)</f>
        <v>#REF!</v>
      </c>
    </row>
    <row r="940" spans="1:10" hidden="1" x14ac:dyDescent="0.25">
      <c r="A940" t="s">
        <v>655</v>
      </c>
      <c r="B940">
        <v>410049</v>
      </c>
      <c r="C940" t="s">
        <v>1725</v>
      </c>
      <c r="D940">
        <v>6.5</v>
      </c>
      <c r="J940" t="e">
        <f>+VLOOKUP(B940,#REF!,1,FALSE)</f>
        <v>#REF!</v>
      </c>
    </row>
    <row r="941" spans="1:10" hidden="1" x14ac:dyDescent="0.25">
      <c r="A941" t="s">
        <v>655</v>
      </c>
      <c r="B941">
        <v>410050</v>
      </c>
      <c r="C941" t="s">
        <v>1726</v>
      </c>
      <c r="D941">
        <v>6.5</v>
      </c>
      <c r="J941" t="e">
        <f>+VLOOKUP(B941,#REF!,1,FALSE)</f>
        <v>#REF!</v>
      </c>
    </row>
    <row r="942" spans="1:10" hidden="1" x14ac:dyDescent="0.25">
      <c r="A942" t="s">
        <v>655</v>
      </c>
      <c r="B942">
        <v>410051</v>
      </c>
      <c r="C942" t="s">
        <v>1727</v>
      </c>
      <c r="D942">
        <v>6.5</v>
      </c>
      <c r="J942" t="e">
        <f>+VLOOKUP(B942,#REF!,1,FALSE)</f>
        <v>#REF!</v>
      </c>
    </row>
    <row r="943" spans="1:10" hidden="1" x14ac:dyDescent="0.25">
      <c r="A943" t="s">
        <v>655</v>
      </c>
      <c r="B943">
        <v>410054</v>
      </c>
      <c r="C943" t="s">
        <v>1728</v>
      </c>
      <c r="D943">
        <v>6.5</v>
      </c>
      <c r="J943" t="e">
        <f>+VLOOKUP(B943,#REF!,1,FALSE)</f>
        <v>#REF!</v>
      </c>
    </row>
    <row r="944" spans="1:10" hidden="1" x14ac:dyDescent="0.25">
      <c r="A944" t="s">
        <v>655</v>
      </c>
      <c r="B944">
        <v>410060</v>
      </c>
      <c r="C944" t="s">
        <v>1729</v>
      </c>
      <c r="D944">
        <v>6.5</v>
      </c>
      <c r="J944" t="e">
        <f>+VLOOKUP(B944,#REF!,1,FALSE)</f>
        <v>#REF!</v>
      </c>
    </row>
    <row r="945" spans="1:10" hidden="1" x14ac:dyDescent="0.25">
      <c r="A945" t="s">
        <v>655</v>
      </c>
      <c r="B945">
        <v>410061</v>
      </c>
      <c r="C945" t="s">
        <v>1730</v>
      </c>
      <c r="D945">
        <v>6.5</v>
      </c>
      <c r="J945" t="e">
        <f>+VLOOKUP(B945,#REF!,1,FALSE)</f>
        <v>#REF!</v>
      </c>
    </row>
    <row r="946" spans="1:10" hidden="1" x14ac:dyDescent="0.25">
      <c r="A946" t="s">
        <v>655</v>
      </c>
      <c r="B946">
        <v>410062</v>
      </c>
      <c r="C946" t="s">
        <v>1731</v>
      </c>
      <c r="D946">
        <v>6.5</v>
      </c>
      <c r="J946" t="e">
        <f>+VLOOKUP(B946,#REF!,1,FALSE)</f>
        <v>#REF!</v>
      </c>
    </row>
    <row r="947" spans="1:10" hidden="1" x14ac:dyDescent="0.25">
      <c r="A947" t="s">
        <v>655</v>
      </c>
      <c r="B947">
        <v>410063</v>
      </c>
      <c r="C947" t="s">
        <v>1732</v>
      </c>
      <c r="D947">
        <v>6.5</v>
      </c>
      <c r="J947" t="e">
        <f>+VLOOKUP(B947,#REF!,1,FALSE)</f>
        <v>#REF!</v>
      </c>
    </row>
    <row r="948" spans="1:10" hidden="1" x14ac:dyDescent="0.25">
      <c r="A948" t="s">
        <v>655</v>
      </c>
      <c r="B948">
        <v>410065</v>
      </c>
      <c r="C948" t="s">
        <v>1733</v>
      </c>
      <c r="D948">
        <v>6.5</v>
      </c>
      <c r="J948" t="e">
        <f>+VLOOKUP(B948,#REF!,1,FALSE)</f>
        <v>#REF!</v>
      </c>
    </row>
    <row r="949" spans="1:10" hidden="1" x14ac:dyDescent="0.25">
      <c r="A949" t="s">
        <v>655</v>
      </c>
      <c r="B949">
        <v>410066</v>
      </c>
      <c r="C949" t="s">
        <v>1734</v>
      </c>
      <c r="D949">
        <v>6.5</v>
      </c>
      <c r="J949" t="e">
        <f>+VLOOKUP(B949,#REF!,1,FALSE)</f>
        <v>#REF!</v>
      </c>
    </row>
    <row r="950" spans="1:10" hidden="1" x14ac:dyDescent="0.25">
      <c r="A950" t="s">
        <v>655</v>
      </c>
      <c r="B950">
        <v>410067</v>
      </c>
      <c r="C950" t="s">
        <v>454</v>
      </c>
      <c r="D950">
        <v>6.5</v>
      </c>
      <c r="J950" t="e">
        <f>+VLOOKUP(B950,#REF!,1,FALSE)</f>
        <v>#REF!</v>
      </c>
    </row>
    <row r="951" spans="1:10" hidden="1" x14ac:dyDescent="0.25">
      <c r="A951" t="s">
        <v>655</v>
      </c>
      <c r="B951">
        <v>410068</v>
      </c>
      <c r="C951" t="s">
        <v>1735</v>
      </c>
      <c r="D951">
        <v>6.5</v>
      </c>
      <c r="J951" t="e">
        <f>+VLOOKUP(B951,#REF!,1,FALSE)</f>
        <v>#REF!</v>
      </c>
    </row>
    <row r="952" spans="1:10" hidden="1" x14ac:dyDescent="0.25">
      <c r="A952" t="s">
        <v>655</v>
      </c>
      <c r="B952">
        <v>410069</v>
      </c>
      <c r="C952" t="s">
        <v>1736</v>
      </c>
      <c r="D952">
        <v>6.5</v>
      </c>
      <c r="J952" t="e">
        <f>+VLOOKUP(B952,#REF!,1,FALSE)</f>
        <v>#REF!</v>
      </c>
    </row>
    <row r="953" spans="1:10" hidden="1" x14ac:dyDescent="0.25">
      <c r="A953" t="s">
        <v>655</v>
      </c>
      <c r="B953">
        <v>410070</v>
      </c>
      <c r="C953" t="s">
        <v>1150</v>
      </c>
      <c r="D953">
        <v>6.5</v>
      </c>
      <c r="J953" t="e">
        <f>+VLOOKUP(B953,#REF!,1,FALSE)</f>
        <v>#REF!</v>
      </c>
    </row>
    <row r="954" spans="1:10" hidden="1" x14ac:dyDescent="0.25">
      <c r="A954" t="s">
        <v>655</v>
      </c>
      <c r="B954">
        <v>410072</v>
      </c>
      <c r="C954" t="s">
        <v>1737</v>
      </c>
      <c r="D954">
        <v>6.5</v>
      </c>
      <c r="J954" t="e">
        <f>+VLOOKUP(B954,#REF!,1,FALSE)</f>
        <v>#REF!</v>
      </c>
    </row>
    <row r="955" spans="1:10" hidden="1" x14ac:dyDescent="0.25">
      <c r="A955" t="s">
        <v>655</v>
      </c>
      <c r="B955">
        <v>410073</v>
      </c>
      <c r="C955" t="s">
        <v>1738</v>
      </c>
      <c r="D955">
        <v>6.5</v>
      </c>
      <c r="J955" t="e">
        <f>+VLOOKUP(B955,#REF!,1,FALSE)</f>
        <v>#REF!</v>
      </c>
    </row>
    <row r="956" spans="1:10" hidden="1" x14ac:dyDescent="0.25">
      <c r="A956" t="s">
        <v>655</v>
      </c>
      <c r="B956">
        <v>410074</v>
      </c>
      <c r="C956" t="s">
        <v>1739</v>
      </c>
      <c r="D956">
        <v>6.5</v>
      </c>
      <c r="J956" t="e">
        <f>+VLOOKUP(B956,#REF!,1,FALSE)</f>
        <v>#REF!</v>
      </c>
    </row>
    <row r="957" spans="1:10" hidden="1" x14ac:dyDescent="0.25">
      <c r="A957" t="s">
        <v>655</v>
      </c>
      <c r="B957">
        <v>410076</v>
      </c>
      <c r="C957" t="s">
        <v>1740</v>
      </c>
      <c r="D957">
        <v>6.5</v>
      </c>
      <c r="J957" t="e">
        <f>+VLOOKUP(B957,#REF!,1,FALSE)</f>
        <v>#REF!</v>
      </c>
    </row>
    <row r="958" spans="1:10" hidden="1" x14ac:dyDescent="0.25">
      <c r="A958" t="s">
        <v>655</v>
      </c>
      <c r="B958">
        <v>410078</v>
      </c>
      <c r="C958" t="s">
        <v>1741</v>
      </c>
      <c r="D958">
        <v>6.5</v>
      </c>
      <c r="J958" t="e">
        <f>+VLOOKUP(B958,#REF!,1,FALSE)</f>
        <v>#REF!</v>
      </c>
    </row>
    <row r="959" spans="1:10" hidden="1" x14ac:dyDescent="0.25">
      <c r="A959" t="s">
        <v>655</v>
      </c>
      <c r="B959">
        <v>410080</v>
      </c>
      <c r="C959" t="s">
        <v>1742</v>
      </c>
      <c r="D959">
        <v>6.5</v>
      </c>
      <c r="J959" t="e">
        <f>+VLOOKUP(B959,#REF!,1,FALSE)</f>
        <v>#REF!</v>
      </c>
    </row>
    <row r="960" spans="1:10" hidden="1" x14ac:dyDescent="0.25">
      <c r="A960" t="s">
        <v>655</v>
      </c>
      <c r="B960">
        <v>410081</v>
      </c>
      <c r="C960" t="s">
        <v>1743</v>
      </c>
      <c r="D960">
        <v>6.5</v>
      </c>
      <c r="J960" t="e">
        <f>+VLOOKUP(B960,#REF!,1,FALSE)</f>
        <v>#REF!</v>
      </c>
    </row>
    <row r="961" spans="1:10" hidden="1" x14ac:dyDescent="0.25">
      <c r="A961" t="s">
        <v>655</v>
      </c>
      <c r="B961">
        <v>413000</v>
      </c>
      <c r="C961" t="s">
        <v>1744</v>
      </c>
      <c r="D961">
        <v>6.5</v>
      </c>
      <c r="J961" t="e">
        <f>+VLOOKUP(B961,#REF!,1,FALSE)</f>
        <v>#REF!</v>
      </c>
    </row>
    <row r="962" spans="1:10" hidden="1" x14ac:dyDescent="0.25">
      <c r="A962" t="s">
        <v>655</v>
      </c>
      <c r="B962">
        <v>413001</v>
      </c>
      <c r="C962" t="s">
        <v>1745</v>
      </c>
      <c r="D962">
        <v>6.5</v>
      </c>
      <c r="J962" t="e">
        <f>+VLOOKUP(B962,#REF!,1,FALSE)</f>
        <v>#REF!</v>
      </c>
    </row>
    <row r="963" spans="1:10" hidden="1" x14ac:dyDescent="0.25">
      <c r="A963" t="s">
        <v>655</v>
      </c>
      <c r="B963">
        <v>413002</v>
      </c>
      <c r="C963" t="s">
        <v>1243</v>
      </c>
      <c r="D963">
        <v>6.5</v>
      </c>
      <c r="J963" t="e">
        <f>+VLOOKUP(B963,#REF!,1,FALSE)</f>
        <v>#REF!</v>
      </c>
    </row>
    <row r="964" spans="1:10" hidden="1" x14ac:dyDescent="0.25">
      <c r="A964" t="s">
        <v>655</v>
      </c>
      <c r="B964">
        <v>413003</v>
      </c>
      <c r="C964" t="s">
        <v>1746</v>
      </c>
      <c r="D964">
        <v>6.5</v>
      </c>
      <c r="J964" t="e">
        <f>+VLOOKUP(B964,#REF!,1,FALSE)</f>
        <v>#REF!</v>
      </c>
    </row>
    <row r="965" spans="1:10" hidden="1" x14ac:dyDescent="0.25">
      <c r="A965" t="s">
        <v>655</v>
      </c>
      <c r="B965">
        <v>413004</v>
      </c>
      <c r="C965" t="s">
        <v>1747</v>
      </c>
      <c r="D965">
        <v>6.5</v>
      </c>
      <c r="J965" t="e">
        <f>+VLOOKUP(B965,#REF!,1,FALSE)</f>
        <v>#REF!</v>
      </c>
    </row>
    <row r="966" spans="1:10" hidden="1" x14ac:dyDescent="0.25">
      <c r="A966" t="s">
        <v>655</v>
      </c>
      <c r="B966">
        <v>413009</v>
      </c>
      <c r="C966" t="s">
        <v>1748</v>
      </c>
      <c r="D966">
        <v>6.5</v>
      </c>
      <c r="J966" t="e">
        <f>+VLOOKUP(B966,#REF!,1,FALSE)</f>
        <v>#REF!</v>
      </c>
    </row>
    <row r="967" spans="1:10" hidden="1" x14ac:dyDescent="0.25">
      <c r="A967" t="s">
        <v>655</v>
      </c>
      <c r="B967">
        <v>413016</v>
      </c>
      <c r="C967" t="s">
        <v>1749</v>
      </c>
      <c r="D967">
        <v>6.5</v>
      </c>
      <c r="J967" t="e">
        <f>+VLOOKUP(B967,#REF!,1,FALSE)</f>
        <v>#REF!</v>
      </c>
    </row>
    <row r="968" spans="1:10" hidden="1" x14ac:dyDescent="0.25">
      <c r="A968" t="s">
        <v>655</v>
      </c>
      <c r="B968">
        <v>7603</v>
      </c>
      <c r="C968" t="s">
        <v>302</v>
      </c>
      <c r="D968">
        <v>6.5</v>
      </c>
      <c r="J968" t="e">
        <f>+VLOOKUP(B968,#REF!,1,FALSE)</f>
        <v>#REF!</v>
      </c>
    </row>
    <row r="969" spans="1:10" hidden="1" x14ac:dyDescent="0.25">
      <c r="A969" t="s">
        <v>655</v>
      </c>
      <c r="B969">
        <v>413030</v>
      </c>
      <c r="C969" t="s">
        <v>1709</v>
      </c>
      <c r="D969">
        <v>6.5</v>
      </c>
      <c r="J969" t="e">
        <f>+VLOOKUP(B969,#REF!,1,FALSE)</f>
        <v>#REF!</v>
      </c>
    </row>
    <row r="970" spans="1:10" hidden="1" x14ac:dyDescent="0.25">
      <c r="A970" t="s">
        <v>655</v>
      </c>
      <c r="B970">
        <v>413031</v>
      </c>
      <c r="C970" t="s">
        <v>1750</v>
      </c>
      <c r="D970">
        <v>6.5</v>
      </c>
      <c r="J970" t="e">
        <f>+VLOOKUP(B970,#REF!,1,FALSE)</f>
        <v>#REF!</v>
      </c>
    </row>
    <row r="971" spans="1:10" hidden="1" x14ac:dyDescent="0.25">
      <c r="A971" t="s">
        <v>655</v>
      </c>
      <c r="B971">
        <v>413032</v>
      </c>
      <c r="C971" t="s">
        <v>1751</v>
      </c>
      <c r="D971">
        <v>6.5</v>
      </c>
      <c r="J971" t="e">
        <f>+VLOOKUP(B971,#REF!,1,FALSE)</f>
        <v>#REF!</v>
      </c>
    </row>
    <row r="972" spans="1:10" hidden="1" x14ac:dyDescent="0.25">
      <c r="A972" t="s">
        <v>655</v>
      </c>
      <c r="B972">
        <v>413033</v>
      </c>
      <c r="C972" t="s">
        <v>1752</v>
      </c>
      <c r="D972">
        <v>6.5</v>
      </c>
      <c r="J972" t="e">
        <f>+VLOOKUP(B972,#REF!,1,FALSE)</f>
        <v>#REF!</v>
      </c>
    </row>
    <row r="973" spans="1:10" hidden="1" x14ac:dyDescent="0.25">
      <c r="A973" t="s">
        <v>655</v>
      </c>
      <c r="B973">
        <v>413035</v>
      </c>
      <c r="C973" t="s">
        <v>1753</v>
      </c>
      <c r="D973">
        <v>6.5</v>
      </c>
      <c r="J973" t="e">
        <f>+VLOOKUP(B973,#REF!,1,FALSE)</f>
        <v>#REF!</v>
      </c>
    </row>
    <row r="974" spans="1:10" hidden="1" x14ac:dyDescent="0.25">
      <c r="A974" t="s">
        <v>655</v>
      </c>
      <c r="B974">
        <v>413036</v>
      </c>
      <c r="C974" t="s">
        <v>1754</v>
      </c>
      <c r="D974">
        <v>6.5</v>
      </c>
      <c r="J974" t="e">
        <f>+VLOOKUP(B974,#REF!,1,FALSE)</f>
        <v>#REF!</v>
      </c>
    </row>
    <row r="975" spans="1:10" hidden="1" x14ac:dyDescent="0.25">
      <c r="A975" t="s">
        <v>655</v>
      </c>
      <c r="B975">
        <v>413037</v>
      </c>
      <c r="C975" t="s">
        <v>1755</v>
      </c>
      <c r="D975">
        <v>6.5</v>
      </c>
      <c r="J975" t="e">
        <f>+VLOOKUP(B975,#REF!,1,FALSE)</f>
        <v>#REF!</v>
      </c>
    </row>
    <row r="976" spans="1:10" hidden="1" x14ac:dyDescent="0.25">
      <c r="A976" t="s">
        <v>655</v>
      </c>
      <c r="B976">
        <v>413038</v>
      </c>
      <c r="C976" t="s">
        <v>1756</v>
      </c>
      <c r="D976">
        <v>6.5</v>
      </c>
      <c r="J976" t="e">
        <f>+VLOOKUP(B976,#REF!,1,FALSE)</f>
        <v>#REF!</v>
      </c>
    </row>
    <row r="977" spans="1:10" hidden="1" x14ac:dyDescent="0.25">
      <c r="A977" t="s">
        <v>655</v>
      </c>
      <c r="B977">
        <v>413039</v>
      </c>
      <c r="C977" t="s">
        <v>1750</v>
      </c>
      <c r="D977">
        <v>6.5</v>
      </c>
      <c r="J977" t="e">
        <f>+VLOOKUP(B977,#REF!,1,FALSE)</f>
        <v>#REF!</v>
      </c>
    </row>
    <row r="978" spans="1:10" hidden="1" x14ac:dyDescent="0.25">
      <c r="A978" t="s">
        <v>655</v>
      </c>
      <c r="B978">
        <v>413051</v>
      </c>
      <c r="C978" t="s">
        <v>1757</v>
      </c>
      <c r="D978">
        <v>6.5</v>
      </c>
      <c r="J978" t="e">
        <f>+VLOOKUP(B978,#REF!,1,FALSE)</f>
        <v>#REF!</v>
      </c>
    </row>
    <row r="979" spans="1:10" hidden="1" x14ac:dyDescent="0.25">
      <c r="A979" t="s">
        <v>655</v>
      </c>
      <c r="B979">
        <v>413053</v>
      </c>
      <c r="C979" t="s">
        <v>1758</v>
      </c>
      <c r="D979">
        <v>6.5</v>
      </c>
      <c r="J979" t="e">
        <f>+VLOOKUP(B979,#REF!,1,FALSE)</f>
        <v>#REF!</v>
      </c>
    </row>
    <row r="980" spans="1:10" hidden="1" x14ac:dyDescent="0.25">
      <c r="A980" t="s">
        <v>655</v>
      </c>
      <c r="B980">
        <v>413057</v>
      </c>
      <c r="C980" t="s">
        <v>1759</v>
      </c>
      <c r="D980">
        <v>6.5</v>
      </c>
      <c r="J980" t="e">
        <f>+VLOOKUP(B980,#REF!,1,FALSE)</f>
        <v>#REF!</v>
      </c>
    </row>
    <row r="981" spans="1:10" hidden="1" x14ac:dyDescent="0.25">
      <c r="A981" t="s">
        <v>655</v>
      </c>
      <c r="B981">
        <v>413058</v>
      </c>
      <c r="C981" t="s">
        <v>1760</v>
      </c>
      <c r="D981">
        <v>6.5</v>
      </c>
      <c r="J981" t="e">
        <f>+VLOOKUP(B981,#REF!,1,FALSE)</f>
        <v>#REF!</v>
      </c>
    </row>
    <row r="982" spans="1:10" hidden="1" x14ac:dyDescent="0.25">
      <c r="A982" t="s">
        <v>655</v>
      </c>
      <c r="B982">
        <v>413059</v>
      </c>
      <c r="C982" t="s">
        <v>1761</v>
      </c>
      <c r="D982">
        <v>6.5</v>
      </c>
      <c r="J982" t="e">
        <f>+VLOOKUP(B982,#REF!,1,FALSE)</f>
        <v>#REF!</v>
      </c>
    </row>
    <row r="983" spans="1:10" hidden="1" x14ac:dyDescent="0.25">
      <c r="A983" t="s">
        <v>655</v>
      </c>
      <c r="B983">
        <v>413060</v>
      </c>
      <c r="C983" t="s">
        <v>1762</v>
      </c>
      <c r="D983">
        <v>6.5</v>
      </c>
      <c r="J983" t="e">
        <f>+VLOOKUP(B983,#REF!,1,FALSE)</f>
        <v>#REF!</v>
      </c>
    </row>
    <row r="984" spans="1:10" hidden="1" x14ac:dyDescent="0.25">
      <c r="A984" t="s">
        <v>655</v>
      </c>
      <c r="B984">
        <v>413061</v>
      </c>
      <c r="C984" t="s">
        <v>1763</v>
      </c>
      <c r="D984">
        <v>6.5</v>
      </c>
      <c r="J984" t="e">
        <f>+VLOOKUP(B984,#REF!,1,FALSE)</f>
        <v>#REF!</v>
      </c>
    </row>
    <row r="985" spans="1:10" hidden="1" x14ac:dyDescent="0.25">
      <c r="A985" t="s">
        <v>655</v>
      </c>
      <c r="B985">
        <v>413065</v>
      </c>
      <c r="C985" t="s">
        <v>1764</v>
      </c>
      <c r="D985">
        <v>6.5</v>
      </c>
      <c r="J985" t="e">
        <f>+VLOOKUP(B985,#REF!,1,FALSE)</f>
        <v>#REF!</v>
      </c>
    </row>
    <row r="986" spans="1:10" hidden="1" x14ac:dyDescent="0.25">
      <c r="A986" t="s">
        <v>655</v>
      </c>
      <c r="B986">
        <v>413066</v>
      </c>
      <c r="C986" t="s">
        <v>1765</v>
      </c>
      <c r="D986">
        <v>6.5</v>
      </c>
      <c r="J986" t="e">
        <f>+VLOOKUP(B986,#REF!,1,FALSE)</f>
        <v>#REF!</v>
      </c>
    </row>
    <row r="987" spans="1:10" hidden="1" x14ac:dyDescent="0.25">
      <c r="A987" t="s">
        <v>655</v>
      </c>
      <c r="B987">
        <v>413070</v>
      </c>
      <c r="C987" t="s">
        <v>1766</v>
      </c>
      <c r="D987">
        <v>6.5</v>
      </c>
      <c r="J987" t="e">
        <f>+VLOOKUP(B987,#REF!,1,FALSE)</f>
        <v>#REF!</v>
      </c>
    </row>
    <row r="988" spans="1:10" hidden="1" x14ac:dyDescent="0.25">
      <c r="A988" t="s">
        <v>655</v>
      </c>
      <c r="B988">
        <v>413071</v>
      </c>
      <c r="C988" t="s">
        <v>1767</v>
      </c>
      <c r="D988">
        <v>6.5</v>
      </c>
      <c r="J988" t="e">
        <f>+VLOOKUP(B988,#REF!,1,FALSE)</f>
        <v>#REF!</v>
      </c>
    </row>
    <row r="989" spans="1:10" hidden="1" x14ac:dyDescent="0.25">
      <c r="A989" t="s">
        <v>655</v>
      </c>
      <c r="B989">
        <v>413072</v>
      </c>
      <c r="C989" t="s">
        <v>1768</v>
      </c>
      <c r="D989">
        <v>6.5</v>
      </c>
      <c r="J989" t="e">
        <f>+VLOOKUP(B989,#REF!,1,FALSE)</f>
        <v>#REF!</v>
      </c>
    </row>
    <row r="990" spans="1:10" hidden="1" x14ac:dyDescent="0.25">
      <c r="A990" t="s">
        <v>655</v>
      </c>
      <c r="B990">
        <v>413073</v>
      </c>
      <c r="C990" t="s">
        <v>1769</v>
      </c>
      <c r="D990">
        <v>6.5</v>
      </c>
      <c r="J990" t="e">
        <f>+VLOOKUP(B990,#REF!,1,FALSE)</f>
        <v>#REF!</v>
      </c>
    </row>
    <row r="991" spans="1:10" hidden="1" x14ac:dyDescent="0.25">
      <c r="A991" t="s">
        <v>655</v>
      </c>
      <c r="B991">
        <v>413074</v>
      </c>
      <c r="C991" t="s">
        <v>1770</v>
      </c>
      <c r="D991">
        <v>6.5</v>
      </c>
      <c r="J991" t="e">
        <f>+VLOOKUP(B991,#REF!,1,FALSE)</f>
        <v>#REF!</v>
      </c>
    </row>
    <row r="992" spans="1:10" hidden="1" x14ac:dyDescent="0.25">
      <c r="A992" t="s">
        <v>655</v>
      </c>
      <c r="B992">
        <v>413075</v>
      </c>
      <c r="C992" t="s">
        <v>1771</v>
      </c>
      <c r="D992">
        <v>6.5</v>
      </c>
      <c r="J992" t="e">
        <f>+VLOOKUP(B992,#REF!,1,FALSE)</f>
        <v>#REF!</v>
      </c>
    </row>
    <row r="993" spans="1:10" hidden="1" x14ac:dyDescent="0.25">
      <c r="A993" t="s">
        <v>655</v>
      </c>
      <c r="B993">
        <v>413076</v>
      </c>
      <c r="C993" t="s">
        <v>1772</v>
      </c>
      <c r="D993">
        <v>6.5</v>
      </c>
      <c r="J993" t="e">
        <f>+VLOOKUP(B993,#REF!,1,FALSE)</f>
        <v>#REF!</v>
      </c>
    </row>
    <row r="994" spans="1:10" hidden="1" x14ac:dyDescent="0.25">
      <c r="A994" t="s">
        <v>655</v>
      </c>
      <c r="B994">
        <v>413078</v>
      </c>
      <c r="C994" t="s">
        <v>1773</v>
      </c>
      <c r="D994">
        <v>6.5</v>
      </c>
      <c r="J994" t="e">
        <f>+VLOOKUP(B994,#REF!,1,FALSE)</f>
        <v>#REF!</v>
      </c>
    </row>
    <row r="995" spans="1:10" hidden="1" x14ac:dyDescent="0.25">
      <c r="A995" t="s">
        <v>655</v>
      </c>
      <c r="B995">
        <v>413079</v>
      </c>
      <c r="C995" t="s">
        <v>1243</v>
      </c>
      <c r="D995">
        <v>6.5</v>
      </c>
      <c r="J995" t="e">
        <f>+VLOOKUP(B995,#REF!,1,FALSE)</f>
        <v>#REF!</v>
      </c>
    </row>
    <row r="996" spans="1:10" hidden="1" x14ac:dyDescent="0.25">
      <c r="A996" t="s">
        <v>655</v>
      </c>
      <c r="B996">
        <v>413080</v>
      </c>
      <c r="C996" t="s">
        <v>1774</v>
      </c>
      <c r="D996">
        <v>6.5</v>
      </c>
      <c r="J996" t="e">
        <f>+VLOOKUP(B996,#REF!,1,FALSE)</f>
        <v>#REF!</v>
      </c>
    </row>
    <row r="997" spans="1:10" hidden="1" x14ac:dyDescent="0.25">
      <c r="A997" t="s">
        <v>655</v>
      </c>
      <c r="B997">
        <v>413083</v>
      </c>
      <c r="C997" t="s">
        <v>1775</v>
      </c>
      <c r="D997">
        <v>6.5</v>
      </c>
      <c r="J997" t="e">
        <f>+VLOOKUP(B997,#REF!,1,FALSE)</f>
        <v>#REF!</v>
      </c>
    </row>
    <row r="998" spans="1:10" hidden="1" x14ac:dyDescent="0.25">
      <c r="A998" t="s">
        <v>655</v>
      </c>
      <c r="B998">
        <v>413085</v>
      </c>
      <c r="C998" t="s">
        <v>1740</v>
      </c>
      <c r="D998">
        <v>6.5</v>
      </c>
      <c r="J998" t="e">
        <f>+VLOOKUP(B998,#REF!,1,FALSE)</f>
        <v>#REF!</v>
      </c>
    </row>
    <row r="999" spans="1:10" hidden="1" x14ac:dyDescent="0.25">
      <c r="A999" t="s">
        <v>655</v>
      </c>
      <c r="B999">
        <v>413090</v>
      </c>
      <c r="C999" t="s">
        <v>1776</v>
      </c>
      <c r="D999">
        <v>6.5</v>
      </c>
      <c r="J999" t="e">
        <f>+VLOOKUP(B999,#REF!,1,FALSE)</f>
        <v>#REF!</v>
      </c>
    </row>
    <row r="1000" spans="1:10" hidden="1" x14ac:dyDescent="0.25">
      <c r="A1000" t="s">
        <v>655</v>
      </c>
      <c r="B1000">
        <v>413091</v>
      </c>
      <c r="C1000" t="s">
        <v>1777</v>
      </c>
      <c r="D1000">
        <v>6.5</v>
      </c>
      <c r="J1000" t="e">
        <f>+VLOOKUP(B1000,#REF!,1,FALSE)</f>
        <v>#REF!</v>
      </c>
    </row>
    <row r="1001" spans="1:10" hidden="1" x14ac:dyDescent="0.25">
      <c r="A1001" t="s">
        <v>655</v>
      </c>
      <c r="B1001">
        <v>420000</v>
      </c>
      <c r="C1001" t="s">
        <v>1287</v>
      </c>
      <c r="D1001">
        <v>6.5</v>
      </c>
      <c r="J1001" t="e">
        <f>+VLOOKUP(B1001,#REF!,1,FALSE)</f>
        <v>#REF!</v>
      </c>
    </row>
    <row r="1002" spans="1:10" hidden="1" x14ac:dyDescent="0.25">
      <c r="A1002" t="s">
        <v>655</v>
      </c>
      <c r="B1002">
        <v>420001</v>
      </c>
      <c r="C1002" t="s">
        <v>1778</v>
      </c>
      <c r="D1002">
        <v>6.5</v>
      </c>
      <c r="J1002" t="e">
        <f>+VLOOKUP(B1002,#REF!,1,FALSE)</f>
        <v>#REF!</v>
      </c>
    </row>
    <row r="1003" spans="1:10" hidden="1" x14ac:dyDescent="0.25">
      <c r="A1003" t="s">
        <v>655</v>
      </c>
      <c r="B1003">
        <v>420002</v>
      </c>
      <c r="C1003" t="s">
        <v>1779</v>
      </c>
      <c r="D1003">
        <v>6.5</v>
      </c>
      <c r="J1003" t="e">
        <f>+VLOOKUP(B1003,#REF!,1,FALSE)</f>
        <v>#REF!</v>
      </c>
    </row>
    <row r="1004" spans="1:10" hidden="1" x14ac:dyDescent="0.25">
      <c r="A1004" t="s">
        <v>655</v>
      </c>
      <c r="B1004">
        <v>420003</v>
      </c>
      <c r="C1004" t="s">
        <v>1780</v>
      </c>
      <c r="D1004">
        <v>6.5</v>
      </c>
      <c r="J1004" t="e">
        <f>+VLOOKUP(B1004,#REF!,1,FALSE)</f>
        <v>#REF!</v>
      </c>
    </row>
    <row r="1005" spans="1:10" hidden="1" x14ac:dyDescent="0.25">
      <c r="A1005" t="s">
        <v>655</v>
      </c>
      <c r="B1005">
        <v>420004</v>
      </c>
      <c r="C1005" t="s">
        <v>1781</v>
      </c>
      <c r="D1005">
        <v>6.5</v>
      </c>
      <c r="J1005" t="e">
        <f>+VLOOKUP(B1005,#REF!,1,FALSE)</f>
        <v>#REF!</v>
      </c>
    </row>
    <row r="1006" spans="1:10" hidden="1" x14ac:dyDescent="0.25">
      <c r="A1006" t="s">
        <v>655</v>
      </c>
      <c r="B1006">
        <v>420005</v>
      </c>
      <c r="C1006" t="s">
        <v>1782</v>
      </c>
      <c r="D1006">
        <v>6.5</v>
      </c>
      <c r="J1006" t="e">
        <f>+VLOOKUP(B1006,#REF!,1,FALSE)</f>
        <v>#REF!</v>
      </c>
    </row>
    <row r="1007" spans="1:10" hidden="1" x14ac:dyDescent="0.25">
      <c r="A1007" t="s">
        <v>655</v>
      </c>
      <c r="B1007">
        <v>420006</v>
      </c>
      <c r="C1007" t="s">
        <v>1783</v>
      </c>
      <c r="D1007">
        <v>6.5</v>
      </c>
      <c r="J1007" t="e">
        <f>+VLOOKUP(B1007,#REF!,1,FALSE)</f>
        <v>#REF!</v>
      </c>
    </row>
    <row r="1008" spans="1:10" hidden="1" x14ac:dyDescent="0.25">
      <c r="A1008" t="s">
        <v>655</v>
      </c>
      <c r="B1008">
        <v>420007</v>
      </c>
      <c r="C1008" t="s">
        <v>1784</v>
      </c>
      <c r="D1008">
        <v>6.5</v>
      </c>
      <c r="J1008" t="e">
        <f>+VLOOKUP(B1008,#REF!,1,FALSE)</f>
        <v>#REF!</v>
      </c>
    </row>
    <row r="1009" spans="1:10" hidden="1" x14ac:dyDescent="0.25">
      <c r="A1009" t="s">
        <v>655</v>
      </c>
      <c r="B1009">
        <v>420011</v>
      </c>
      <c r="C1009" t="s">
        <v>1785</v>
      </c>
      <c r="D1009">
        <v>6.5</v>
      </c>
      <c r="J1009" t="e">
        <f>+VLOOKUP(B1009,#REF!,1,FALSE)</f>
        <v>#REF!</v>
      </c>
    </row>
    <row r="1010" spans="1:10" hidden="1" x14ac:dyDescent="0.25">
      <c r="A1010" t="s">
        <v>655</v>
      </c>
      <c r="B1010">
        <v>420012</v>
      </c>
      <c r="C1010" t="s">
        <v>1786</v>
      </c>
      <c r="D1010">
        <v>6.5</v>
      </c>
      <c r="J1010" t="e">
        <f>+VLOOKUP(B1010,#REF!,1,FALSE)</f>
        <v>#REF!</v>
      </c>
    </row>
    <row r="1011" spans="1:10" hidden="1" x14ac:dyDescent="0.25">
      <c r="A1011" t="s">
        <v>655</v>
      </c>
      <c r="B1011">
        <v>420013</v>
      </c>
      <c r="C1011" t="s">
        <v>1787</v>
      </c>
      <c r="D1011">
        <v>6.5</v>
      </c>
      <c r="J1011" t="e">
        <f>+VLOOKUP(B1011,#REF!,1,FALSE)</f>
        <v>#REF!</v>
      </c>
    </row>
    <row r="1012" spans="1:10" hidden="1" x14ac:dyDescent="0.25">
      <c r="A1012" t="s">
        <v>655</v>
      </c>
      <c r="B1012">
        <v>420014</v>
      </c>
      <c r="C1012" t="s">
        <v>1788</v>
      </c>
      <c r="D1012">
        <v>6.5</v>
      </c>
      <c r="J1012" t="e">
        <f>+VLOOKUP(B1012,#REF!,1,FALSE)</f>
        <v>#REF!</v>
      </c>
    </row>
    <row r="1013" spans="1:10" hidden="1" x14ac:dyDescent="0.25">
      <c r="A1013" t="s">
        <v>655</v>
      </c>
      <c r="B1013">
        <v>420018</v>
      </c>
      <c r="C1013" t="s">
        <v>1789</v>
      </c>
      <c r="D1013">
        <v>6.5</v>
      </c>
      <c r="J1013" t="e">
        <f>+VLOOKUP(B1013,#REF!,1,FALSE)</f>
        <v>#REF!</v>
      </c>
    </row>
    <row r="1014" spans="1:10" hidden="1" x14ac:dyDescent="0.25">
      <c r="A1014" t="s">
        <v>655</v>
      </c>
      <c r="B1014">
        <v>420019</v>
      </c>
      <c r="C1014" t="s">
        <v>1790</v>
      </c>
      <c r="D1014">
        <v>6.5</v>
      </c>
      <c r="J1014" t="e">
        <f>+VLOOKUP(B1014,#REF!,1,FALSE)</f>
        <v>#REF!</v>
      </c>
    </row>
    <row r="1015" spans="1:10" hidden="1" x14ac:dyDescent="0.25">
      <c r="A1015" t="s">
        <v>655</v>
      </c>
      <c r="B1015">
        <v>420021</v>
      </c>
      <c r="C1015" t="s">
        <v>1791</v>
      </c>
      <c r="D1015">
        <v>6.5</v>
      </c>
      <c r="J1015" t="e">
        <f>+VLOOKUP(B1015,#REF!,1,FALSE)</f>
        <v>#REF!</v>
      </c>
    </row>
    <row r="1016" spans="1:10" hidden="1" x14ac:dyDescent="0.25">
      <c r="A1016" t="s">
        <v>655</v>
      </c>
      <c r="B1016">
        <v>420023</v>
      </c>
      <c r="C1016" t="s">
        <v>1792</v>
      </c>
      <c r="D1016">
        <v>6.5</v>
      </c>
      <c r="J1016" t="e">
        <f>+VLOOKUP(B1016,#REF!,1,FALSE)</f>
        <v>#REF!</v>
      </c>
    </row>
    <row r="1017" spans="1:10" hidden="1" x14ac:dyDescent="0.25">
      <c r="A1017" t="s">
        <v>655</v>
      </c>
      <c r="B1017">
        <v>420024</v>
      </c>
      <c r="C1017" t="s">
        <v>1793</v>
      </c>
      <c r="D1017">
        <v>6.5</v>
      </c>
      <c r="J1017" t="e">
        <f>+VLOOKUP(B1017,#REF!,1,FALSE)</f>
        <v>#REF!</v>
      </c>
    </row>
    <row r="1018" spans="1:10" hidden="1" x14ac:dyDescent="0.25">
      <c r="A1018" t="s">
        <v>655</v>
      </c>
      <c r="B1018">
        <v>420025</v>
      </c>
      <c r="C1018" t="s">
        <v>1794</v>
      </c>
      <c r="D1018">
        <v>6.5</v>
      </c>
      <c r="J1018" t="e">
        <f>+VLOOKUP(B1018,#REF!,1,FALSE)</f>
        <v>#REF!</v>
      </c>
    </row>
    <row r="1019" spans="1:10" hidden="1" x14ac:dyDescent="0.25">
      <c r="A1019" t="s">
        <v>655</v>
      </c>
      <c r="B1019">
        <v>420026</v>
      </c>
      <c r="C1019" t="s">
        <v>1795</v>
      </c>
      <c r="D1019">
        <v>6.5</v>
      </c>
      <c r="J1019" t="e">
        <f>+VLOOKUP(B1019,#REF!,1,FALSE)</f>
        <v>#REF!</v>
      </c>
    </row>
    <row r="1020" spans="1:10" hidden="1" x14ac:dyDescent="0.25">
      <c r="A1020" t="s">
        <v>655</v>
      </c>
      <c r="B1020">
        <v>420027</v>
      </c>
      <c r="C1020" t="s">
        <v>1796</v>
      </c>
      <c r="D1020">
        <v>6.5</v>
      </c>
      <c r="J1020" t="e">
        <f>+VLOOKUP(B1020,#REF!,1,FALSE)</f>
        <v>#REF!</v>
      </c>
    </row>
    <row r="1021" spans="1:10" hidden="1" x14ac:dyDescent="0.25">
      <c r="A1021" t="s">
        <v>655</v>
      </c>
      <c r="B1021">
        <v>420028</v>
      </c>
      <c r="C1021" t="s">
        <v>1797</v>
      </c>
      <c r="D1021">
        <v>6.5</v>
      </c>
      <c r="J1021" t="e">
        <f>+VLOOKUP(B1021,#REF!,1,FALSE)</f>
        <v>#REF!</v>
      </c>
    </row>
    <row r="1022" spans="1:10" hidden="1" x14ac:dyDescent="0.25">
      <c r="A1022" t="s">
        <v>655</v>
      </c>
      <c r="B1022">
        <v>420029</v>
      </c>
      <c r="C1022" t="s">
        <v>1798</v>
      </c>
      <c r="D1022">
        <v>6.5</v>
      </c>
      <c r="J1022" t="e">
        <f>+VLOOKUP(B1022,#REF!,1,FALSE)</f>
        <v>#REF!</v>
      </c>
    </row>
    <row r="1023" spans="1:10" hidden="1" x14ac:dyDescent="0.25">
      <c r="A1023" t="s">
        <v>655</v>
      </c>
      <c r="B1023">
        <v>420030</v>
      </c>
      <c r="C1023" t="s">
        <v>1799</v>
      </c>
      <c r="D1023">
        <v>6.5</v>
      </c>
      <c r="J1023" t="e">
        <f>+VLOOKUP(B1023,#REF!,1,FALSE)</f>
        <v>#REF!</v>
      </c>
    </row>
    <row r="1024" spans="1:10" hidden="1" x14ac:dyDescent="0.25">
      <c r="A1024" t="s">
        <v>655</v>
      </c>
      <c r="B1024">
        <v>420031</v>
      </c>
      <c r="C1024" t="s">
        <v>1800</v>
      </c>
      <c r="D1024">
        <v>6.5</v>
      </c>
      <c r="J1024" t="e">
        <f>+VLOOKUP(B1024,#REF!,1,FALSE)</f>
        <v>#REF!</v>
      </c>
    </row>
    <row r="1025" spans="1:10" hidden="1" x14ac:dyDescent="0.25">
      <c r="A1025" t="s">
        <v>655</v>
      </c>
      <c r="B1025">
        <v>420032</v>
      </c>
      <c r="C1025" t="s">
        <v>1801</v>
      </c>
      <c r="D1025">
        <v>6.5</v>
      </c>
      <c r="J1025" t="e">
        <f>+VLOOKUP(B1025,#REF!,1,FALSE)</f>
        <v>#REF!</v>
      </c>
    </row>
    <row r="1026" spans="1:10" hidden="1" x14ac:dyDescent="0.25">
      <c r="A1026" t="s">
        <v>655</v>
      </c>
      <c r="B1026">
        <v>420033</v>
      </c>
      <c r="C1026" t="s">
        <v>1802</v>
      </c>
      <c r="D1026">
        <v>6.5</v>
      </c>
      <c r="J1026" t="e">
        <f>+VLOOKUP(B1026,#REF!,1,FALSE)</f>
        <v>#REF!</v>
      </c>
    </row>
    <row r="1027" spans="1:10" hidden="1" x14ac:dyDescent="0.25">
      <c r="A1027" t="s">
        <v>655</v>
      </c>
      <c r="B1027">
        <v>420034</v>
      </c>
      <c r="C1027" t="s">
        <v>1803</v>
      </c>
      <c r="D1027">
        <v>6.5</v>
      </c>
      <c r="J1027" t="e">
        <f>+VLOOKUP(B1027,#REF!,1,FALSE)</f>
        <v>#REF!</v>
      </c>
    </row>
    <row r="1028" spans="1:10" hidden="1" x14ac:dyDescent="0.25">
      <c r="A1028" t="s">
        <v>655</v>
      </c>
      <c r="B1028">
        <v>420035</v>
      </c>
      <c r="C1028" t="s">
        <v>1804</v>
      </c>
      <c r="D1028">
        <v>6.5</v>
      </c>
      <c r="J1028" t="e">
        <f>+VLOOKUP(B1028,#REF!,1,FALSE)</f>
        <v>#REF!</v>
      </c>
    </row>
    <row r="1029" spans="1:10" hidden="1" x14ac:dyDescent="0.25">
      <c r="A1029" t="s">
        <v>655</v>
      </c>
      <c r="B1029">
        <v>420036</v>
      </c>
      <c r="C1029" t="s">
        <v>1805</v>
      </c>
      <c r="D1029">
        <v>6.5</v>
      </c>
      <c r="J1029" t="e">
        <f>+VLOOKUP(B1029,#REF!,1,FALSE)</f>
        <v>#REF!</v>
      </c>
    </row>
    <row r="1030" spans="1:10" hidden="1" x14ac:dyDescent="0.25">
      <c r="A1030" t="s">
        <v>655</v>
      </c>
      <c r="B1030">
        <v>420037</v>
      </c>
      <c r="C1030" t="s">
        <v>1806</v>
      </c>
      <c r="D1030">
        <v>6.5</v>
      </c>
      <c r="J1030" t="e">
        <f>+VLOOKUP(B1030,#REF!,1,FALSE)</f>
        <v>#REF!</v>
      </c>
    </row>
    <row r="1031" spans="1:10" hidden="1" x14ac:dyDescent="0.25">
      <c r="A1031" t="s">
        <v>655</v>
      </c>
      <c r="B1031">
        <v>420038</v>
      </c>
      <c r="C1031" t="s">
        <v>1807</v>
      </c>
      <c r="D1031">
        <v>6.5</v>
      </c>
      <c r="J1031" t="e">
        <f>+VLOOKUP(B1031,#REF!,1,FALSE)</f>
        <v>#REF!</v>
      </c>
    </row>
    <row r="1032" spans="1:10" hidden="1" x14ac:dyDescent="0.25">
      <c r="A1032" t="s">
        <v>655</v>
      </c>
      <c r="B1032">
        <v>420039</v>
      </c>
      <c r="C1032" t="s">
        <v>1808</v>
      </c>
      <c r="D1032">
        <v>6.5</v>
      </c>
      <c r="J1032" t="e">
        <f>+VLOOKUP(B1032,#REF!,1,FALSE)</f>
        <v>#REF!</v>
      </c>
    </row>
    <row r="1033" spans="1:10" hidden="1" x14ac:dyDescent="0.25">
      <c r="A1033" t="s">
        <v>655</v>
      </c>
      <c r="B1033">
        <v>420040</v>
      </c>
      <c r="C1033" t="s">
        <v>1809</v>
      </c>
      <c r="D1033">
        <v>6.5</v>
      </c>
      <c r="J1033" t="e">
        <f>+VLOOKUP(B1033,#REF!,1,FALSE)</f>
        <v>#REF!</v>
      </c>
    </row>
    <row r="1034" spans="1:10" hidden="1" x14ac:dyDescent="0.25">
      <c r="A1034" t="s">
        <v>655</v>
      </c>
      <c r="B1034">
        <v>420041</v>
      </c>
      <c r="C1034" t="s">
        <v>1810</v>
      </c>
      <c r="D1034">
        <v>6.5</v>
      </c>
      <c r="J1034" t="e">
        <f>+VLOOKUP(B1034,#REF!,1,FALSE)</f>
        <v>#REF!</v>
      </c>
    </row>
    <row r="1035" spans="1:10" hidden="1" x14ac:dyDescent="0.25">
      <c r="A1035" t="s">
        <v>655</v>
      </c>
      <c r="B1035">
        <v>420042</v>
      </c>
      <c r="C1035" t="s">
        <v>1811</v>
      </c>
      <c r="D1035">
        <v>6.5</v>
      </c>
      <c r="J1035" t="e">
        <f>+VLOOKUP(B1035,#REF!,1,FALSE)</f>
        <v>#REF!</v>
      </c>
    </row>
    <row r="1036" spans="1:10" hidden="1" x14ac:dyDescent="0.25">
      <c r="A1036" t="s">
        <v>655</v>
      </c>
      <c r="B1036">
        <v>420049</v>
      </c>
      <c r="C1036" t="s">
        <v>1812</v>
      </c>
      <c r="D1036">
        <v>6.5</v>
      </c>
      <c r="J1036" t="e">
        <f>+VLOOKUP(B1036,#REF!,1,FALSE)</f>
        <v>#REF!</v>
      </c>
    </row>
    <row r="1037" spans="1:10" hidden="1" x14ac:dyDescent="0.25">
      <c r="A1037" t="s">
        <v>655</v>
      </c>
      <c r="B1037">
        <v>420050</v>
      </c>
      <c r="C1037" t="s">
        <v>677</v>
      </c>
      <c r="D1037">
        <v>6.5</v>
      </c>
      <c r="J1037" t="e">
        <f>+VLOOKUP(B1037,#REF!,1,FALSE)</f>
        <v>#REF!</v>
      </c>
    </row>
    <row r="1038" spans="1:10" hidden="1" x14ac:dyDescent="0.25">
      <c r="A1038" t="s">
        <v>655</v>
      </c>
      <c r="B1038">
        <v>420051</v>
      </c>
      <c r="C1038" t="s">
        <v>1813</v>
      </c>
      <c r="D1038">
        <v>6.5</v>
      </c>
      <c r="J1038" t="e">
        <f>+VLOOKUP(B1038,#REF!,1,FALSE)</f>
        <v>#REF!</v>
      </c>
    </row>
    <row r="1039" spans="1:10" hidden="1" x14ac:dyDescent="0.25">
      <c r="A1039" t="s">
        <v>655</v>
      </c>
      <c r="B1039">
        <v>420052</v>
      </c>
      <c r="C1039" t="s">
        <v>1814</v>
      </c>
      <c r="D1039">
        <v>6.5</v>
      </c>
      <c r="J1039" t="e">
        <f>+VLOOKUP(B1039,#REF!,1,FALSE)</f>
        <v>#REF!</v>
      </c>
    </row>
    <row r="1040" spans="1:10" hidden="1" x14ac:dyDescent="0.25">
      <c r="A1040" t="s">
        <v>655</v>
      </c>
      <c r="B1040">
        <v>420053</v>
      </c>
      <c r="C1040" t="s">
        <v>1815</v>
      </c>
      <c r="D1040">
        <v>6.5</v>
      </c>
      <c r="J1040" t="e">
        <f>+VLOOKUP(B1040,#REF!,1,FALSE)</f>
        <v>#REF!</v>
      </c>
    </row>
    <row r="1041" spans="1:10" hidden="1" x14ac:dyDescent="0.25">
      <c r="A1041" t="s">
        <v>655</v>
      </c>
      <c r="B1041">
        <v>420054</v>
      </c>
      <c r="C1041" t="s">
        <v>1816</v>
      </c>
      <c r="D1041">
        <v>6.5</v>
      </c>
      <c r="J1041" t="e">
        <f>+VLOOKUP(B1041,#REF!,1,FALSE)</f>
        <v>#REF!</v>
      </c>
    </row>
    <row r="1042" spans="1:10" hidden="1" x14ac:dyDescent="0.25">
      <c r="A1042" t="s">
        <v>655</v>
      </c>
      <c r="B1042">
        <v>420055</v>
      </c>
      <c r="C1042" t="s">
        <v>1796</v>
      </c>
      <c r="D1042">
        <v>6.5</v>
      </c>
      <c r="J1042" t="e">
        <f>+VLOOKUP(B1042,#REF!,1,FALSE)</f>
        <v>#REF!</v>
      </c>
    </row>
    <row r="1043" spans="1:10" hidden="1" x14ac:dyDescent="0.25">
      <c r="A1043" t="s">
        <v>655</v>
      </c>
      <c r="B1043">
        <v>420056</v>
      </c>
      <c r="C1043" t="s">
        <v>1817</v>
      </c>
      <c r="D1043">
        <v>6.5</v>
      </c>
      <c r="J1043" t="e">
        <f>+VLOOKUP(B1043,#REF!,1,FALSE)</f>
        <v>#REF!</v>
      </c>
    </row>
    <row r="1044" spans="1:10" hidden="1" x14ac:dyDescent="0.25">
      <c r="A1044" t="s">
        <v>655</v>
      </c>
      <c r="B1044">
        <v>420057</v>
      </c>
      <c r="C1044" t="s">
        <v>1818</v>
      </c>
      <c r="D1044">
        <v>6.5</v>
      </c>
      <c r="J1044" t="e">
        <f>+VLOOKUP(B1044,#REF!,1,FALSE)</f>
        <v>#REF!</v>
      </c>
    </row>
    <row r="1045" spans="1:10" hidden="1" x14ac:dyDescent="0.25">
      <c r="A1045" t="s">
        <v>655</v>
      </c>
      <c r="B1045">
        <v>420058</v>
      </c>
      <c r="C1045" t="s">
        <v>1819</v>
      </c>
      <c r="D1045">
        <v>6.5</v>
      </c>
      <c r="J1045" t="e">
        <f>+VLOOKUP(B1045,#REF!,1,FALSE)</f>
        <v>#REF!</v>
      </c>
    </row>
    <row r="1046" spans="1:10" hidden="1" x14ac:dyDescent="0.25">
      <c r="A1046" t="s">
        <v>655</v>
      </c>
      <c r="B1046">
        <v>420059</v>
      </c>
      <c r="C1046" t="s">
        <v>1820</v>
      </c>
      <c r="D1046">
        <v>6.5</v>
      </c>
      <c r="J1046" t="e">
        <f>+VLOOKUP(B1046,#REF!,1,FALSE)</f>
        <v>#REF!</v>
      </c>
    </row>
    <row r="1047" spans="1:10" hidden="1" x14ac:dyDescent="0.25">
      <c r="A1047" t="s">
        <v>655</v>
      </c>
      <c r="B1047">
        <v>420062</v>
      </c>
      <c r="C1047" t="s">
        <v>1821</v>
      </c>
      <c r="D1047">
        <v>6.5</v>
      </c>
      <c r="J1047" t="e">
        <f>+VLOOKUP(B1047,#REF!,1,FALSE)</f>
        <v>#REF!</v>
      </c>
    </row>
    <row r="1048" spans="1:10" hidden="1" x14ac:dyDescent="0.25">
      <c r="A1048" t="s">
        <v>655</v>
      </c>
      <c r="B1048">
        <v>420063</v>
      </c>
      <c r="C1048" t="s">
        <v>1822</v>
      </c>
      <c r="D1048">
        <v>6.5</v>
      </c>
      <c r="J1048" t="e">
        <f>+VLOOKUP(B1048,#REF!,1,FALSE)</f>
        <v>#REF!</v>
      </c>
    </row>
    <row r="1049" spans="1:10" hidden="1" x14ac:dyDescent="0.25">
      <c r="A1049" t="s">
        <v>655</v>
      </c>
      <c r="B1049">
        <v>420064</v>
      </c>
      <c r="C1049" t="s">
        <v>1823</v>
      </c>
      <c r="D1049">
        <v>6.5</v>
      </c>
      <c r="J1049" t="e">
        <f>+VLOOKUP(B1049,#REF!,1,FALSE)</f>
        <v>#REF!</v>
      </c>
    </row>
    <row r="1050" spans="1:10" hidden="1" x14ac:dyDescent="0.25">
      <c r="A1050" t="s">
        <v>655</v>
      </c>
      <c r="B1050">
        <v>420066</v>
      </c>
      <c r="C1050" t="s">
        <v>1824</v>
      </c>
      <c r="D1050">
        <v>6.5</v>
      </c>
      <c r="J1050" t="e">
        <f>+VLOOKUP(B1050,#REF!,1,FALSE)</f>
        <v>#REF!</v>
      </c>
    </row>
    <row r="1051" spans="1:10" hidden="1" x14ac:dyDescent="0.25">
      <c r="A1051" t="s">
        <v>655</v>
      </c>
      <c r="B1051">
        <v>420067</v>
      </c>
      <c r="C1051" t="s">
        <v>1825</v>
      </c>
      <c r="D1051">
        <v>6.5</v>
      </c>
      <c r="J1051" t="e">
        <f>+VLOOKUP(B1051,#REF!,1,FALSE)</f>
        <v>#REF!</v>
      </c>
    </row>
    <row r="1052" spans="1:10" hidden="1" x14ac:dyDescent="0.25">
      <c r="A1052" t="s">
        <v>655</v>
      </c>
      <c r="B1052">
        <v>420068</v>
      </c>
      <c r="C1052" t="s">
        <v>1826</v>
      </c>
      <c r="D1052">
        <v>6.5</v>
      </c>
      <c r="J1052" t="e">
        <f>+VLOOKUP(B1052,#REF!,1,FALSE)</f>
        <v>#REF!</v>
      </c>
    </row>
    <row r="1053" spans="1:10" hidden="1" x14ac:dyDescent="0.25">
      <c r="A1053" t="s">
        <v>655</v>
      </c>
      <c r="B1053">
        <v>420070</v>
      </c>
      <c r="C1053" t="s">
        <v>677</v>
      </c>
      <c r="D1053">
        <v>6.5</v>
      </c>
      <c r="J1053" t="e">
        <f>+VLOOKUP(B1053,#REF!,1,FALSE)</f>
        <v>#REF!</v>
      </c>
    </row>
    <row r="1054" spans="1:10" hidden="1" x14ac:dyDescent="0.25">
      <c r="A1054" t="s">
        <v>655</v>
      </c>
      <c r="B1054">
        <v>420072</v>
      </c>
      <c r="C1054" t="s">
        <v>1827</v>
      </c>
      <c r="D1054">
        <v>6.5</v>
      </c>
      <c r="J1054" t="e">
        <f>+VLOOKUP(B1054,#REF!,1,FALSE)</f>
        <v>#REF!</v>
      </c>
    </row>
    <row r="1055" spans="1:10" hidden="1" x14ac:dyDescent="0.25">
      <c r="A1055" t="s">
        <v>655</v>
      </c>
      <c r="B1055">
        <v>420160</v>
      </c>
      <c r="C1055" t="s">
        <v>1828</v>
      </c>
      <c r="D1055">
        <v>6.5</v>
      </c>
      <c r="J1055" t="e">
        <f>+VLOOKUP(B1055,#REF!,1,FALSE)</f>
        <v>#REF!</v>
      </c>
    </row>
    <row r="1056" spans="1:10" hidden="1" x14ac:dyDescent="0.25">
      <c r="A1056" t="s">
        <v>655</v>
      </c>
      <c r="B1056">
        <v>420162</v>
      </c>
      <c r="C1056" t="s">
        <v>1829</v>
      </c>
      <c r="D1056">
        <v>6.5</v>
      </c>
      <c r="J1056" t="e">
        <f>+VLOOKUP(B1056,#REF!,1,FALSE)</f>
        <v>#REF!</v>
      </c>
    </row>
    <row r="1057" spans="1:10" hidden="1" x14ac:dyDescent="0.25">
      <c r="A1057" t="s">
        <v>655</v>
      </c>
      <c r="B1057">
        <v>420163</v>
      </c>
      <c r="C1057" t="s">
        <v>1830</v>
      </c>
      <c r="D1057">
        <v>6.5</v>
      </c>
      <c r="J1057" t="e">
        <f>+VLOOKUP(B1057,#REF!,1,FALSE)</f>
        <v>#REF!</v>
      </c>
    </row>
    <row r="1058" spans="1:10" hidden="1" x14ac:dyDescent="0.25">
      <c r="A1058" t="s">
        <v>655</v>
      </c>
      <c r="B1058">
        <v>420164</v>
      </c>
      <c r="C1058" t="s">
        <v>1831</v>
      </c>
      <c r="D1058">
        <v>6.5</v>
      </c>
      <c r="J1058" t="e">
        <f>+VLOOKUP(B1058,#REF!,1,FALSE)</f>
        <v>#REF!</v>
      </c>
    </row>
    <row r="1059" spans="1:10" hidden="1" x14ac:dyDescent="0.25">
      <c r="A1059" t="s">
        <v>655</v>
      </c>
      <c r="B1059">
        <v>420166</v>
      </c>
      <c r="C1059" t="s">
        <v>1832</v>
      </c>
      <c r="D1059">
        <v>6.5</v>
      </c>
      <c r="J1059" t="e">
        <f>+VLOOKUP(B1059,#REF!,1,FALSE)</f>
        <v>#REF!</v>
      </c>
    </row>
    <row r="1060" spans="1:10" hidden="1" x14ac:dyDescent="0.25">
      <c r="A1060" t="s">
        <v>655</v>
      </c>
      <c r="B1060">
        <v>420167</v>
      </c>
      <c r="C1060" t="s">
        <v>1833</v>
      </c>
      <c r="D1060">
        <v>6.5</v>
      </c>
      <c r="J1060" t="e">
        <f>+VLOOKUP(B1060,#REF!,1,FALSE)</f>
        <v>#REF!</v>
      </c>
    </row>
    <row r="1061" spans="1:10" hidden="1" x14ac:dyDescent="0.25">
      <c r="A1061" t="s">
        <v>655</v>
      </c>
      <c r="B1061">
        <v>423003</v>
      </c>
      <c r="C1061" t="s">
        <v>1834</v>
      </c>
      <c r="D1061">
        <v>6.5</v>
      </c>
      <c r="J1061" t="e">
        <f>+VLOOKUP(B1061,#REF!,1,FALSE)</f>
        <v>#REF!</v>
      </c>
    </row>
    <row r="1062" spans="1:10" hidden="1" x14ac:dyDescent="0.25">
      <c r="A1062" t="s">
        <v>655</v>
      </c>
      <c r="B1062">
        <v>423004</v>
      </c>
      <c r="C1062" t="s">
        <v>1835</v>
      </c>
      <c r="D1062">
        <v>6.5</v>
      </c>
      <c r="J1062" t="e">
        <f>+VLOOKUP(B1062,#REF!,1,FALSE)</f>
        <v>#REF!</v>
      </c>
    </row>
    <row r="1063" spans="1:10" hidden="1" x14ac:dyDescent="0.25">
      <c r="A1063" t="s">
        <v>655</v>
      </c>
      <c r="B1063">
        <v>423005</v>
      </c>
      <c r="C1063" t="s">
        <v>1834</v>
      </c>
      <c r="D1063">
        <v>6.5</v>
      </c>
      <c r="J1063" t="e">
        <f>+VLOOKUP(B1063,#REF!,1,FALSE)</f>
        <v>#REF!</v>
      </c>
    </row>
    <row r="1064" spans="1:10" hidden="1" x14ac:dyDescent="0.25">
      <c r="A1064" t="s">
        <v>655</v>
      </c>
      <c r="B1064">
        <v>423006</v>
      </c>
      <c r="C1064" t="s">
        <v>1836</v>
      </c>
      <c r="D1064">
        <v>6.5</v>
      </c>
      <c r="J1064" t="e">
        <f>+VLOOKUP(B1064,#REF!,1,FALSE)</f>
        <v>#REF!</v>
      </c>
    </row>
    <row r="1065" spans="1:10" hidden="1" x14ac:dyDescent="0.25">
      <c r="A1065" t="s">
        <v>655</v>
      </c>
      <c r="B1065">
        <v>423007</v>
      </c>
      <c r="C1065" t="s">
        <v>1837</v>
      </c>
      <c r="D1065">
        <v>6.5</v>
      </c>
      <c r="J1065" t="e">
        <f>+VLOOKUP(B1065,#REF!,1,FALSE)</f>
        <v>#REF!</v>
      </c>
    </row>
    <row r="1066" spans="1:10" hidden="1" x14ac:dyDescent="0.25">
      <c r="A1066" t="s">
        <v>655</v>
      </c>
      <c r="B1066">
        <v>423009</v>
      </c>
      <c r="C1066" t="s">
        <v>1838</v>
      </c>
      <c r="D1066">
        <v>6.5</v>
      </c>
      <c r="J1066" t="e">
        <f>+VLOOKUP(B1066,#REF!,1,FALSE)</f>
        <v>#REF!</v>
      </c>
    </row>
    <row r="1067" spans="1:10" hidden="1" x14ac:dyDescent="0.25">
      <c r="A1067" t="s">
        <v>655</v>
      </c>
      <c r="B1067">
        <v>423010</v>
      </c>
      <c r="C1067" t="s">
        <v>1839</v>
      </c>
      <c r="D1067">
        <v>6.5</v>
      </c>
      <c r="J1067" t="e">
        <f>+VLOOKUP(B1067,#REF!,1,FALSE)</f>
        <v>#REF!</v>
      </c>
    </row>
    <row r="1068" spans="1:10" hidden="1" x14ac:dyDescent="0.25">
      <c r="A1068" t="s">
        <v>655</v>
      </c>
      <c r="B1068">
        <v>423031</v>
      </c>
      <c r="C1068" t="s">
        <v>1840</v>
      </c>
      <c r="D1068">
        <v>6.5</v>
      </c>
      <c r="J1068" t="e">
        <f>+VLOOKUP(B1068,#REF!,1,FALSE)</f>
        <v>#REF!</v>
      </c>
    </row>
    <row r="1069" spans="1:10" hidden="1" x14ac:dyDescent="0.25">
      <c r="A1069" t="s">
        <v>655</v>
      </c>
      <c r="B1069">
        <v>423032</v>
      </c>
      <c r="C1069" t="s">
        <v>1841</v>
      </c>
      <c r="D1069">
        <v>6.5</v>
      </c>
      <c r="J1069" t="e">
        <f>+VLOOKUP(B1069,#REF!,1,FALSE)</f>
        <v>#REF!</v>
      </c>
    </row>
    <row r="1070" spans="1:10" hidden="1" x14ac:dyDescent="0.25">
      <c r="A1070" t="s">
        <v>655</v>
      </c>
      <c r="B1070">
        <v>423033</v>
      </c>
      <c r="C1070" t="s">
        <v>1842</v>
      </c>
      <c r="D1070">
        <v>6.5</v>
      </c>
      <c r="J1070" t="e">
        <f>+VLOOKUP(B1070,#REF!,1,FALSE)</f>
        <v>#REF!</v>
      </c>
    </row>
    <row r="1071" spans="1:10" hidden="1" x14ac:dyDescent="0.25">
      <c r="A1071" t="s">
        <v>655</v>
      </c>
      <c r="B1071">
        <v>423034</v>
      </c>
      <c r="C1071" t="s">
        <v>1843</v>
      </c>
      <c r="D1071">
        <v>6.5</v>
      </c>
      <c r="J1071" t="e">
        <f>+VLOOKUP(B1071,#REF!,1,FALSE)</f>
        <v>#REF!</v>
      </c>
    </row>
    <row r="1072" spans="1:10" hidden="1" x14ac:dyDescent="0.25">
      <c r="A1072" t="s">
        <v>655</v>
      </c>
      <c r="B1072">
        <v>423036</v>
      </c>
      <c r="C1072" t="s">
        <v>1844</v>
      </c>
      <c r="D1072">
        <v>6.5</v>
      </c>
      <c r="J1072" t="e">
        <f>+VLOOKUP(B1072,#REF!,1,FALSE)</f>
        <v>#REF!</v>
      </c>
    </row>
    <row r="1073" spans="1:10" hidden="1" x14ac:dyDescent="0.25">
      <c r="A1073" t="s">
        <v>655</v>
      </c>
      <c r="B1073">
        <v>423037</v>
      </c>
      <c r="C1073" t="s">
        <v>1845</v>
      </c>
      <c r="D1073">
        <v>6.5</v>
      </c>
      <c r="J1073" t="e">
        <f>+VLOOKUP(B1073,#REF!,1,FALSE)</f>
        <v>#REF!</v>
      </c>
    </row>
    <row r="1074" spans="1:10" hidden="1" x14ac:dyDescent="0.25">
      <c r="A1074" t="s">
        <v>655</v>
      </c>
      <c r="B1074">
        <v>423040</v>
      </c>
      <c r="C1074" t="s">
        <v>1846</v>
      </c>
      <c r="D1074">
        <v>6.5</v>
      </c>
      <c r="J1074" t="e">
        <f>+VLOOKUP(B1074,#REF!,1,FALSE)</f>
        <v>#REF!</v>
      </c>
    </row>
    <row r="1075" spans="1:10" hidden="1" x14ac:dyDescent="0.25">
      <c r="A1075" t="s">
        <v>655</v>
      </c>
      <c r="B1075">
        <v>423041</v>
      </c>
      <c r="C1075" t="s">
        <v>677</v>
      </c>
      <c r="D1075">
        <v>6.5</v>
      </c>
      <c r="J1075" t="e">
        <f>+VLOOKUP(B1075,#REF!,1,FALSE)</f>
        <v>#REF!</v>
      </c>
    </row>
    <row r="1076" spans="1:10" hidden="1" x14ac:dyDescent="0.25">
      <c r="A1076" t="s">
        <v>655</v>
      </c>
      <c r="B1076">
        <v>423042</v>
      </c>
      <c r="C1076" t="s">
        <v>1847</v>
      </c>
      <c r="D1076">
        <v>6.5</v>
      </c>
      <c r="J1076" t="e">
        <f>+VLOOKUP(B1076,#REF!,1,FALSE)</f>
        <v>#REF!</v>
      </c>
    </row>
    <row r="1077" spans="1:10" hidden="1" x14ac:dyDescent="0.25">
      <c r="A1077" t="s">
        <v>655</v>
      </c>
      <c r="B1077">
        <v>423043</v>
      </c>
      <c r="C1077" t="s">
        <v>1827</v>
      </c>
      <c r="D1077">
        <v>6.5</v>
      </c>
      <c r="J1077" t="e">
        <f>+VLOOKUP(B1077,#REF!,1,FALSE)</f>
        <v>#REF!</v>
      </c>
    </row>
    <row r="1078" spans="1:10" hidden="1" x14ac:dyDescent="0.25">
      <c r="A1078" t="s">
        <v>655</v>
      </c>
      <c r="B1078">
        <v>423044</v>
      </c>
      <c r="C1078" t="s">
        <v>677</v>
      </c>
      <c r="D1078">
        <v>6.5</v>
      </c>
      <c r="J1078" t="e">
        <f>+VLOOKUP(B1078,#REF!,1,FALSE)</f>
        <v>#REF!</v>
      </c>
    </row>
    <row r="1079" spans="1:10" hidden="1" x14ac:dyDescent="0.25">
      <c r="A1079" t="s">
        <v>655</v>
      </c>
      <c r="B1079">
        <v>450074</v>
      </c>
      <c r="C1079" t="s">
        <v>1848</v>
      </c>
      <c r="D1079">
        <v>1</v>
      </c>
      <c r="J1079" t="e">
        <f>+VLOOKUP(B1079,#REF!,1,FALSE)</f>
        <v>#REF!</v>
      </c>
    </row>
    <row r="1080" spans="1:10" hidden="1" x14ac:dyDescent="0.25">
      <c r="A1080" t="s">
        <v>655</v>
      </c>
      <c r="B1080">
        <v>450098</v>
      </c>
      <c r="C1080" t="s">
        <v>1849</v>
      </c>
      <c r="D1080">
        <v>50</v>
      </c>
      <c r="J1080" t="e">
        <f>+VLOOKUP(B1080,#REF!,1,FALSE)</f>
        <v>#REF!</v>
      </c>
    </row>
    <row r="1081" spans="1:10" hidden="1" x14ac:dyDescent="0.25">
      <c r="A1081" t="s">
        <v>655</v>
      </c>
      <c r="B1081">
        <v>510000</v>
      </c>
      <c r="C1081" t="s">
        <v>1850</v>
      </c>
      <c r="D1081">
        <v>6.5</v>
      </c>
      <c r="J1081" t="e">
        <f>+VLOOKUP(B1081,#REF!,1,FALSE)</f>
        <v>#REF!</v>
      </c>
    </row>
    <row r="1082" spans="1:10" hidden="1" x14ac:dyDescent="0.25">
      <c r="A1082" t="s">
        <v>655</v>
      </c>
      <c r="B1082">
        <v>510001</v>
      </c>
      <c r="C1082" t="s">
        <v>1851</v>
      </c>
      <c r="D1082">
        <v>6.5</v>
      </c>
      <c r="J1082" t="e">
        <f>+VLOOKUP(B1082,#REF!,1,FALSE)</f>
        <v>#REF!</v>
      </c>
    </row>
    <row r="1083" spans="1:10" hidden="1" x14ac:dyDescent="0.25">
      <c r="A1083" t="s">
        <v>655</v>
      </c>
      <c r="B1083">
        <v>510002</v>
      </c>
      <c r="C1083" t="s">
        <v>717</v>
      </c>
      <c r="D1083">
        <v>6.5</v>
      </c>
      <c r="J1083" t="e">
        <f>+VLOOKUP(B1083,#REF!,1,FALSE)</f>
        <v>#REF!</v>
      </c>
    </row>
    <row r="1084" spans="1:10" hidden="1" x14ac:dyDescent="0.25">
      <c r="A1084" t="s">
        <v>655</v>
      </c>
      <c r="B1084">
        <v>510003</v>
      </c>
      <c r="C1084" t="s">
        <v>719</v>
      </c>
      <c r="D1084">
        <v>6.5</v>
      </c>
      <c r="J1084" t="e">
        <f>+VLOOKUP(B1084,#REF!,1,FALSE)</f>
        <v>#REF!</v>
      </c>
    </row>
    <row r="1085" spans="1:10" hidden="1" x14ac:dyDescent="0.25">
      <c r="A1085" t="s">
        <v>655</v>
      </c>
      <c r="B1085">
        <v>510004</v>
      </c>
      <c r="C1085" t="s">
        <v>1852</v>
      </c>
      <c r="D1085">
        <v>6.5</v>
      </c>
      <c r="J1085" t="e">
        <f>+VLOOKUP(B1085,#REF!,1,FALSE)</f>
        <v>#REF!</v>
      </c>
    </row>
    <row r="1086" spans="1:10" hidden="1" x14ac:dyDescent="0.25">
      <c r="A1086" t="s">
        <v>655</v>
      </c>
      <c r="B1086">
        <v>510005</v>
      </c>
      <c r="C1086" t="s">
        <v>1853</v>
      </c>
      <c r="D1086">
        <v>6.5</v>
      </c>
      <c r="J1086" t="e">
        <f>+VLOOKUP(B1086,#REF!,1,FALSE)</f>
        <v>#REF!</v>
      </c>
    </row>
    <row r="1087" spans="1:10" hidden="1" x14ac:dyDescent="0.25">
      <c r="A1087" t="s">
        <v>655</v>
      </c>
      <c r="B1087">
        <v>510006</v>
      </c>
      <c r="C1087" t="s">
        <v>693</v>
      </c>
      <c r="D1087">
        <v>6.5</v>
      </c>
      <c r="J1087" t="e">
        <f>+VLOOKUP(B1087,#REF!,1,FALSE)</f>
        <v>#REF!</v>
      </c>
    </row>
    <row r="1088" spans="1:10" hidden="1" x14ac:dyDescent="0.25">
      <c r="A1088" t="s">
        <v>655</v>
      </c>
      <c r="B1088">
        <v>510007</v>
      </c>
      <c r="C1088" t="s">
        <v>695</v>
      </c>
      <c r="D1088">
        <v>6.5</v>
      </c>
      <c r="J1088" t="e">
        <f>+VLOOKUP(B1088,#REF!,1,FALSE)</f>
        <v>#REF!</v>
      </c>
    </row>
    <row r="1089" spans="1:10" hidden="1" x14ac:dyDescent="0.25">
      <c r="A1089" t="s">
        <v>655</v>
      </c>
      <c r="B1089">
        <v>510008</v>
      </c>
      <c r="C1089" t="s">
        <v>1854</v>
      </c>
      <c r="D1089">
        <v>6.5</v>
      </c>
      <c r="J1089" t="e">
        <f>+VLOOKUP(B1089,#REF!,1,FALSE)</f>
        <v>#REF!</v>
      </c>
    </row>
    <row r="1090" spans="1:10" hidden="1" x14ac:dyDescent="0.25">
      <c r="A1090" t="s">
        <v>655</v>
      </c>
      <c r="B1090" t="s">
        <v>1855</v>
      </c>
      <c r="C1090" t="s">
        <v>1856</v>
      </c>
      <c r="D1090">
        <v>1</v>
      </c>
      <c r="J1090" t="e">
        <f>+VLOOKUP(B1090,#REF!,1,FALSE)</f>
        <v>#REF!</v>
      </c>
    </row>
    <row r="1091" spans="1:10" hidden="1" x14ac:dyDescent="0.25">
      <c r="A1091" t="s">
        <v>655</v>
      </c>
      <c r="B1091">
        <v>510010</v>
      </c>
      <c r="C1091" t="s">
        <v>1857</v>
      </c>
      <c r="D1091">
        <v>6.5</v>
      </c>
      <c r="J1091" t="e">
        <f>+VLOOKUP(B1091,#REF!,1,FALSE)</f>
        <v>#REF!</v>
      </c>
    </row>
    <row r="1092" spans="1:10" hidden="1" x14ac:dyDescent="0.25">
      <c r="A1092" t="s">
        <v>655</v>
      </c>
      <c r="B1092">
        <v>510012</v>
      </c>
      <c r="C1092" t="s">
        <v>1858</v>
      </c>
      <c r="D1092">
        <v>6.5</v>
      </c>
      <c r="J1092" t="e">
        <f>+VLOOKUP(B1092,#REF!,1,FALSE)</f>
        <v>#REF!</v>
      </c>
    </row>
    <row r="1093" spans="1:10" hidden="1" x14ac:dyDescent="0.25">
      <c r="A1093" t="s">
        <v>655</v>
      </c>
      <c r="B1093">
        <v>510013</v>
      </c>
      <c r="C1093" t="s">
        <v>1859</v>
      </c>
      <c r="D1093">
        <v>6.5</v>
      </c>
      <c r="J1093" t="e">
        <f>+VLOOKUP(B1093,#REF!,1,FALSE)</f>
        <v>#REF!</v>
      </c>
    </row>
    <row r="1094" spans="1:10" hidden="1" x14ac:dyDescent="0.25">
      <c r="A1094" t="s">
        <v>655</v>
      </c>
      <c r="B1094">
        <v>510014</v>
      </c>
      <c r="C1094" t="s">
        <v>1860</v>
      </c>
      <c r="D1094">
        <v>6.5</v>
      </c>
      <c r="J1094" t="e">
        <f>+VLOOKUP(B1094,#REF!,1,FALSE)</f>
        <v>#REF!</v>
      </c>
    </row>
    <row r="1095" spans="1:10" hidden="1" x14ac:dyDescent="0.25">
      <c r="A1095" t="s">
        <v>655</v>
      </c>
      <c r="B1095">
        <v>510015</v>
      </c>
      <c r="C1095" t="s">
        <v>742</v>
      </c>
      <c r="D1095">
        <v>6.5</v>
      </c>
      <c r="J1095" t="e">
        <f>+VLOOKUP(B1095,#REF!,1,FALSE)</f>
        <v>#REF!</v>
      </c>
    </row>
    <row r="1096" spans="1:10" hidden="1" x14ac:dyDescent="0.25">
      <c r="A1096" t="s">
        <v>655</v>
      </c>
      <c r="B1096">
        <v>510020</v>
      </c>
      <c r="C1096" t="s">
        <v>1861</v>
      </c>
      <c r="D1096">
        <v>6.5</v>
      </c>
      <c r="J1096" t="e">
        <f>+VLOOKUP(B1096,#REF!,1,FALSE)</f>
        <v>#REF!</v>
      </c>
    </row>
    <row r="1097" spans="1:10" hidden="1" x14ac:dyDescent="0.25">
      <c r="A1097" t="s">
        <v>655</v>
      </c>
      <c r="B1097">
        <v>510021</v>
      </c>
      <c r="C1097" t="s">
        <v>1740</v>
      </c>
      <c r="D1097">
        <v>6.5</v>
      </c>
      <c r="J1097" t="e">
        <f>+VLOOKUP(B1097,#REF!,1,FALSE)</f>
        <v>#REF!</v>
      </c>
    </row>
    <row r="1098" spans="1:10" hidden="1" x14ac:dyDescent="0.25">
      <c r="A1098" t="s">
        <v>655</v>
      </c>
      <c r="B1098">
        <v>510022</v>
      </c>
      <c r="C1098" t="s">
        <v>1862</v>
      </c>
      <c r="D1098">
        <v>6.5</v>
      </c>
      <c r="J1098" t="e">
        <f>+VLOOKUP(B1098,#REF!,1,FALSE)</f>
        <v>#REF!</v>
      </c>
    </row>
    <row r="1099" spans="1:10" hidden="1" x14ac:dyDescent="0.25">
      <c r="A1099" t="s">
        <v>655</v>
      </c>
      <c r="B1099">
        <v>510023</v>
      </c>
      <c r="C1099" t="s">
        <v>1863</v>
      </c>
      <c r="D1099">
        <v>6.5</v>
      </c>
      <c r="J1099" t="e">
        <f>+VLOOKUP(B1099,#REF!,1,FALSE)</f>
        <v>#REF!</v>
      </c>
    </row>
    <row r="1100" spans="1:10" hidden="1" x14ac:dyDescent="0.25">
      <c r="A1100" t="s">
        <v>655</v>
      </c>
      <c r="B1100">
        <v>7603</v>
      </c>
      <c r="C1100" t="s">
        <v>302</v>
      </c>
      <c r="D1100">
        <v>6.5</v>
      </c>
      <c r="J1100" t="e">
        <f>+VLOOKUP(B1100,#REF!,1,FALSE)</f>
        <v>#REF!</v>
      </c>
    </row>
    <row r="1101" spans="1:10" hidden="1" x14ac:dyDescent="0.25">
      <c r="A1101" t="s">
        <v>655</v>
      </c>
      <c r="B1101">
        <v>510026</v>
      </c>
      <c r="C1101" t="s">
        <v>1864</v>
      </c>
      <c r="D1101">
        <v>6.5</v>
      </c>
      <c r="J1101" t="e">
        <f>+VLOOKUP(B1101,#REF!,1,FALSE)</f>
        <v>#REF!</v>
      </c>
    </row>
    <row r="1102" spans="1:10" hidden="1" x14ac:dyDescent="0.25">
      <c r="A1102" t="s">
        <v>655</v>
      </c>
      <c r="B1102">
        <v>510027</v>
      </c>
      <c r="C1102" t="s">
        <v>1865</v>
      </c>
      <c r="D1102">
        <v>6.5</v>
      </c>
      <c r="J1102" t="e">
        <f>+VLOOKUP(B1102,#REF!,1,FALSE)</f>
        <v>#REF!</v>
      </c>
    </row>
    <row r="1103" spans="1:10" hidden="1" x14ac:dyDescent="0.25">
      <c r="A1103" t="s">
        <v>655</v>
      </c>
      <c r="B1103">
        <v>510028</v>
      </c>
      <c r="C1103" t="s">
        <v>1866</v>
      </c>
      <c r="D1103">
        <v>6.5</v>
      </c>
      <c r="J1103" t="e">
        <f>+VLOOKUP(B1103,#REF!,1,FALSE)</f>
        <v>#REF!</v>
      </c>
    </row>
    <row r="1104" spans="1:10" hidden="1" x14ac:dyDescent="0.25">
      <c r="A1104" t="s">
        <v>655</v>
      </c>
      <c r="B1104">
        <v>513004</v>
      </c>
      <c r="C1104" t="s">
        <v>1867</v>
      </c>
      <c r="D1104">
        <v>6.5</v>
      </c>
      <c r="J1104" t="e">
        <f>+VLOOKUP(B1104,#REF!,1,FALSE)</f>
        <v>#REF!</v>
      </c>
    </row>
    <row r="1105" spans="1:10" hidden="1" x14ac:dyDescent="0.25">
      <c r="A1105" t="s">
        <v>655</v>
      </c>
      <c r="B1105">
        <v>513007</v>
      </c>
      <c r="C1105" t="s">
        <v>1868</v>
      </c>
      <c r="D1105">
        <v>6.5</v>
      </c>
      <c r="J1105" t="e">
        <f>+VLOOKUP(B1105,#REF!,1,FALSE)</f>
        <v>#REF!</v>
      </c>
    </row>
    <row r="1106" spans="1:10" hidden="1" x14ac:dyDescent="0.25">
      <c r="A1106" t="s">
        <v>655</v>
      </c>
      <c r="B1106">
        <v>520002</v>
      </c>
      <c r="C1106" t="s">
        <v>1869</v>
      </c>
      <c r="D1106">
        <v>6.5</v>
      </c>
      <c r="J1106" t="e">
        <f>+VLOOKUP(B1106,#REF!,1,FALSE)</f>
        <v>#REF!</v>
      </c>
    </row>
    <row r="1107" spans="1:10" hidden="1" x14ac:dyDescent="0.25">
      <c r="A1107" t="s">
        <v>655</v>
      </c>
      <c r="B1107">
        <v>520003</v>
      </c>
      <c r="C1107" t="s">
        <v>1870</v>
      </c>
      <c r="D1107">
        <v>6.5</v>
      </c>
      <c r="J1107" t="e">
        <f>+VLOOKUP(B1107,#REF!,1,FALSE)</f>
        <v>#REF!</v>
      </c>
    </row>
    <row r="1108" spans="1:10" hidden="1" x14ac:dyDescent="0.25">
      <c r="A1108" t="s">
        <v>655</v>
      </c>
      <c r="B1108">
        <v>520004</v>
      </c>
      <c r="C1108" t="s">
        <v>1871</v>
      </c>
      <c r="D1108">
        <v>6.5</v>
      </c>
      <c r="J1108" t="e">
        <f>+VLOOKUP(B1108,#REF!,1,FALSE)</f>
        <v>#REF!</v>
      </c>
    </row>
    <row r="1109" spans="1:10" hidden="1" x14ac:dyDescent="0.25">
      <c r="A1109" t="s">
        <v>655</v>
      </c>
      <c r="B1109">
        <v>520005</v>
      </c>
      <c r="C1109" t="s">
        <v>1872</v>
      </c>
      <c r="D1109">
        <v>6.5</v>
      </c>
      <c r="J1109" t="e">
        <f>+VLOOKUP(B1109,#REF!,1,FALSE)</f>
        <v>#REF!</v>
      </c>
    </row>
    <row r="1110" spans="1:10" hidden="1" x14ac:dyDescent="0.25">
      <c r="A1110" t="s">
        <v>655</v>
      </c>
      <c r="B1110">
        <v>520006</v>
      </c>
      <c r="C1110" t="s">
        <v>1873</v>
      </c>
      <c r="D1110">
        <v>4.7</v>
      </c>
      <c r="J1110" t="e">
        <f>+VLOOKUP(B1110,#REF!,1,FALSE)</f>
        <v>#REF!</v>
      </c>
    </row>
    <row r="1111" spans="1:10" hidden="1" x14ac:dyDescent="0.25">
      <c r="A1111" t="s">
        <v>655</v>
      </c>
      <c r="B1111">
        <v>520008</v>
      </c>
      <c r="C1111" t="s">
        <v>1874</v>
      </c>
      <c r="D1111">
        <v>6.5</v>
      </c>
      <c r="J1111" t="e">
        <f>+VLOOKUP(B1111,#REF!,1,FALSE)</f>
        <v>#REF!</v>
      </c>
    </row>
    <row r="1112" spans="1:10" hidden="1" x14ac:dyDescent="0.25">
      <c r="A1112" t="s">
        <v>655</v>
      </c>
      <c r="B1112">
        <v>520010</v>
      </c>
      <c r="C1112" t="s">
        <v>1875</v>
      </c>
      <c r="D1112">
        <v>4.7</v>
      </c>
      <c r="J1112" t="e">
        <f>+VLOOKUP(B1112,#REF!,1,FALSE)</f>
        <v>#REF!</v>
      </c>
    </row>
    <row r="1113" spans="1:10" hidden="1" x14ac:dyDescent="0.25">
      <c r="A1113" t="s">
        <v>655</v>
      </c>
      <c r="B1113">
        <v>520011</v>
      </c>
      <c r="C1113" t="s">
        <v>1876</v>
      </c>
      <c r="D1113">
        <v>6.5</v>
      </c>
      <c r="J1113" t="e">
        <f>+VLOOKUP(B1113,#REF!,1,FALSE)</f>
        <v>#REF!</v>
      </c>
    </row>
    <row r="1114" spans="1:10" hidden="1" x14ac:dyDescent="0.25">
      <c r="A1114" t="s">
        <v>655</v>
      </c>
      <c r="B1114">
        <v>520012</v>
      </c>
      <c r="C1114" t="s">
        <v>1877</v>
      </c>
      <c r="D1114">
        <v>4.7</v>
      </c>
      <c r="J1114" t="e">
        <f>+VLOOKUP(B1114,#REF!,1,FALSE)</f>
        <v>#REF!</v>
      </c>
    </row>
    <row r="1115" spans="1:10" hidden="1" x14ac:dyDescent="0.25">
      <c r="A1115" t="s">
        <v>655</v>
      </c>
      <c r="B1115">
        <v>520013</v>
      </c>
      <c r="C1115" t="s">
        <v>1878</v>
      </c>
      <c r="D1115">
        <v>4.5999999999999996</v>
      </c>
      <c r="J1115" t="e">
        <f>+VLOOKUP(B1115,#REF!,1,FALSE)</f>
        <v>#REF!</v>
      </c>
    </row>
    <row r="1116" spans="1:10" hidden="1" x14ac:dyDescent="0.25">
      <c r="A1116" t="s">
        <v>655</v>
      </c>
      <c r="B1116">
        <v>520014</v>
      </c>
      <c r="C1116" t="s">
        <v>1879</v>
      </c>
      <c r="D1116">
        <v>6.5</v>
      </c>
      <c r="J1116" t="e">
        <f>+VLOOKUP(B1116,#REF!,1,FALSE)</f>
        <v>#REF!</v>
      </c>
    </row>
    <row r="1117" spans="1:10" hidden="1" x14ac:dyDescent="0.25">
      <c r="A1117" t="s">
        <v>655</v>
      </c>
      <c r="B1117">
        <v>620003</v>
      </c>
      <c r="C1117" t="s">
        <v>1880</v>
      </c>
      <c r="D1117">
        <v>6.5</v>
      </c>
      <c r="J1117" t="e">
        <f>+VLOOKUP(B1117,#REF!,1,FALSE)</f>
        <v>#REF!</v>
      </c>
    </row>
    <row r="1118" spans="1:10" hidden="1" x14ac:dyDescent="0.25">
      <c r="A1118" t="s">
        <v>655</v>
      </c>
      <c r="B1118">
        <v>620004</v>
      </c>
      <c r="C1118" t="s">
        <v>1881</v>
      </c>
      <c r="D1118">
        <v>6.5</v>
      </c>
      <c r="J1118" t="e">
        <f>+VLOOKUP(B1118,#REF!,1,FALSE)</f>
        <v>#REF!</v>
      </c>
    </row>
    <row r="1119" spans="1:10" hidden="1" x14ac:dyDescent="0.25">
      <c r="A1119" t="s">
        <v>655</v>
      </c>
      <c r="B1119">
        <v>620008</v>
      </c>
      <c r="C1119" t="s">
        <v>1882</v>
      </c>
      <c r="D1119">
        <v>6.5</v>
      </c>
      <c r="J1119" t="e">
        <f>+VLOOKUP(B1119,#REF!,1,FALSE)</f>
        <v>#REF!</v>
      </c>
    </row>
    <row r="1120" spans="1:10" hidden="1" x14ac:dyDescent="0.25">
      <c r="A1120" t="s">
        <v>655</v>
      </c>
      <c r="B1120">
        <v>710001</v>
      </c>
      <c r="C1120" t="s">
        <v>1883</v>
      </c>
      <c r="D1120">
        <v>6.5</v>
      </c>
      <c r="J1120" t="e">
        <f>+VLOOKUP(B1120,#REF!,1,FALSE)</f>
        <v>#REF!</v>
      </c>
    </row>
    <row r="1121" spans="1:10" hidden="1" x14ac:dyDescent="0.25">
      <c r="A1121" t="s">
        <v>655</v>
      </c>
      <c r="B1121">
        <v>710002</v>
      </c>
      <c r="C1121" t="s">
        <v>1884</v>
      </c>
      <c r="D1121">
        <v>6.5</v>
      </c>
      <c r="J1121" t="e">
        <f>+VLOOKUP(B1121,#REF!,1,FALSE)</f>
        <v>#REF!</v>
      </c>
    </row>
    <row r="1122" spans="1:10" hidden="1" x14ac:dyDescent="0.25">
      <c r="A1122" t="s">
        <v>655</v>
      </c>
      <c r="B1122" t="s">
        <v>1885</v>
      </c>
      <c r="C1122" t="s">
        <v>1886</v>
      </c>
      <c r="D1122">
        <v>6.5</v>
      </c>
      <c r="J1122" t="e">
        <f>+VLOOKUP(B1122,#REF!,1,FALSE)</f>
        <v>#REF!</v>
      </c>
    </row>
    <row r="1123" spans="1:10" hidden="1" x14ac:dyDescent="0.25">
      <c r="A1123" t="s">
        <v>655</v>
      </c>
      <c r="B1123">
        <v>710004</v>
      </c>
      <c r="C1123" t="s">
        <v>1887</v>
      </c>
      <c r="D1123">
        <v>6.5</v>
      </c>
      <c r="J1123" t="e">
        <f>+VLOOKUP(B1123,#REF!,1,FALSE)</f>
        <v>#REF!</v>
      </c>
    </row>
    <row r="1124" spans="1:10" hidden="1" x14ac:dyDescent="0.25">
      <c r="A1124" t="s">
        <v>655</v>
      </c>
      <c r="B1124">
        <v>710012</v>
      </c>
      <c r="C1124" t="s">
        <v>1888</v>
      </c>
      <c r="D1124">
        <v>6.5</v>
      </c>
      <c r="J1124" t="e">
        <f>+VLOOKUP(B1124,#REF!,1,FALSE)</f>
        <v>#REF!</v>
      </c>
    </row>
    <row r="1125" spans="1:10" hidden="1" x14ac:dyDescent="0.25">
      <c r="A1125" t="s">
        <v>655</v>
      </c>
      <c r="B1125">
        <v>720001</v>
      </c>
      <c r="C1125" t="s">
        <v>1889</v>
      </c>
      <c r="D1125">
        <v>6.5</v>
      </c>
      <c r="J1125" t="e">
        <f>+VLOOKUP(B1125,#REF!,1,FALSE)</f>
        <v>#REF!</v>
      </c>
    </row>
    <row r="1126" spans="1:10" hidden="1" x14ac:dyDescent="0.25">
      <c r="A1126" t="s">
        <v>655</v>
      </c>
      <c r="B1126">
        <v>720002</v>
      </c>
      <c r="C1126" t="s">
        <v>1890</v>
      </c>
      <c r="D1126">
        <v>6.5</v>
      </c>
      <c r="J1126" t="e">
        <f>+VLOOKUP(B1126,#REF!,1,FALSE)</f>
        <v>#REF!</v>
      </c>
    </row>
    <row r="1127" spans="1:10" hidden="1" x14ac:dyDescent="0.25">
      <c r="A1127" t="s">
        <v>655</v>
      </c>
      <c r="B1127">
        <v>720003</v>
      </c>
      <c r="C1127" t="s">
        <v>1891</v>
      </c>
      <c r="D1127">
        <v>6.5</v>
      </c>
      <c r="J1127" t="e">
        <f>+VLOOKUP(B1127,#REF!,1,FALSE)</f>
        <v>#REF!</v>
      </c>
    </row>
    <row r="1128" spans="1:10" hidden="1" x14ac:dyDescent="0.25">
      <c r="A1128" t="s">
        <v>655</v>
      </c>
      <c r="B1128">
        <v>720004</v>
      </c>
      <c r="C1128" t="s">
        <v>1892</v>
      </c>
      <c r="D1128">
        <v>6.5</v>
      </c>
      <c r="J1128" t="e">
        <f>+VLOOKUP(B1128,#REF!,1,FALSE)</f>
        <v>#REF!</v>
      </c>
    </row>
    <row r="1129" spans="1:10" hidden="1" x14ac:dyDescent="0.25">
      <c r="A1129" t="s">
        <v>655</v>
      </c>
      <c r="B1129">
        <v>720010</v>
      </c>
      <c r="C1129" t="s">
        <v>1893</v>
      </c>
      <c r="D1129">
        <v>6.5</v>
      </c>
      <c r="J1129" t="e">
        <f>+VLOOKUP(B1129,#REF!,1,FALSE)</f>
        <v>#REF!</v>
      </c>
    </row>
    <row r="1130" spans="1:10" hidden="1" x14ac:dyDescent="0.25">
      <c r="A1130" t="s">
        <v>655</v>
      </c>
      <c r="B1130">
        <v>720011</v>
      </c>
      <c r="C1130" t="s">
        <v>1894</v>
      </c>
      <c r="D1130">
        <v>6.5</v>
      </c>
      <c r="J1130" t="e">
        <f>+VLOOKUP(B1130,#REF!,1,FALSE)</f>
        <v>#REF!</v>
      </c>
    </row>
    <row r="1131" spans="1:10" hidden="1" x14ac:dyDescent="0.25">
      <c r="A1131" t="s">
        <v>655</v>
      </c>
      <c r="B1131">
        <v>720012</v>
      </c>
      <c r="C1131" t="s">
        <v>1895</v>
      </c>
      <c r="D1131">
        <v>6.5</v>
      </c>
      <c r="J1131" t="e">
        <f>+VLOOKUP(B1131,#REF!,1,FALSE)</f>
        <v>#REF!</v>
      </c>
    </row>
    <row r="1132" spans="1:10" hidden="1" x14ac:dyDescent="0.25">
      <c r="A1132" t="s">
        <v>655</v>
      </c>
      <c r="B1132">
        <v>720013</v>
      </c>
      <c r="C1132" t="s">
        <v>1896</v>
      </c>
      <c r="D1132">
        <v>6.5</v>
      </c>
      <c r="J1132" t="e">
        <f>+VLOOKUP(B1132,#REF!,1,FALSE)</f>
        <v>#REF!</v>
      </c>
    </row>
    <row r="1133" spans="1:10" hidden="1" x14ac:dyDescent="0.25">
      <c r="A1133" t="s">
        <v>655</v>
      </c>
      <c r="B1133">
        <v>720014</v>
      </c>
      <c r="C1133" t="s">
        <v>1897</v>
      </c>
      <c r="D1133">
        <v>6.5</v>
      </c>
      <c r="J1133" t="e">
        <f>+VLOOKUP(B1133,#REF!,1,FALSE)</f>
        <v>#REF!</v>
      </c>
    </row>
    <row r="1134" spans="1:10" hidden="1" x14ac:dyDescent="0.25">
      <c r="A1134" t="s">
        <v>655</v>
      </c>
      <c r="B1134">
        <v>720020</v>
      </c>
      <c r="C1134" t="s">
        <v>1898</v>
      </c>
      <c r="D1134">
        <v>6.5</v>
      </c>
      <c r="J1134" t="e">
        <f>+VLOOKUP(B1134,#REF!,1,FALSE)</f>
        <v>#REF!</v>
      </c>
    </row>
    <row r="1135" spans="1:10" hidden="1" x14ac:dyDescent="0.25">
      <c r="A1135" t="s">
        <v>655</v>
      </c>
      <c r="B1135">
        <v>720021</v>
      </c>
      <c r="C1135" t="s">
        <v>1899</v>
      </c>
      <c r="D1135">
        <v>6.5</v>
      </c>
      <c r="J1135" t="e">
        <f>+VLOOKUP(B1135,#REF!,1,FALSE)</f>
        <v>#REF!</v>
      </c>
    </row>
    <row r="1136" spans="1:10" hidden="1" x14ac:dyDescent="0.25">
      <c r="A1136" t="s">
        <v>655</v>
      </c>
      <c r="B1136">
        <v>720023</v>
      </c>
      <c r="C1136" t="s">
        <v>1900</v>
      </c>
      <c r="D1136">
        <v>6.5</v>
      </c>
      <c r="J1136" t="e">
        <f>+VLOOKUP(B1136,#REF!,1,FALSE)</f>
        <v>#REF!</v>
      </c>
    </row>
    <row r="1137" spans="1:10" hidden="1" x14ac:dyDescent="0.25">
      <c r="A1137" t="s">
        <v>655</v>
      </c>
      <c r="B1137">
        <v>720024</v>
      </c>
      <c r="C1137" t="s">
        <v>1901</v>
      </c>
      <c r="D1137">
        <v>6.5</v>
      </c>
      <c r="J1137" t="e">
        <f>+VLOOKUP(B1137,#REF!,1,FALSE)</f>
        <v>#REF!</v>
      </c>
    </row>
    <row r="1138" spans="1:10" hidden="1" x14ac:dyDescent="0.25">
      <c r="A1138" t="s">
        <v>655</v>
      </c>
      <c r="B1138">
        <v>720050</v>
      </c>
      <c r="C1138" t="s">
        <v>1902</v>
      </c>
      <c r="D1138">
        <v>6.5</v>
      </c>
      <c r="J1138" t="e">
        <f>+VLOOKUP(B1138,#REF!,1,FALSE)</f>
        <v>#REF!</v>
      </c>
    </row>
    <row r="1139" spans="1:10" hidden="1" x14ac:dyDescent="0.25">
      <c r="A1139" t="s">
        <v>655</v>
      </c>
      <c r="B1139" t="s">
        <v>1903</v>
      </c>
      <c r="C1139" t="s">
        <v>1902</v>
      </c>
      <c r="D1139">
        <v>5</v>
      </c>
      <c r="J1139" t="e">
        <f>+VLOOKUP(B1139,#REF!,1,FALSE)</f>
        <v>#REF!</v>
      </c>
    </row>
    <row r="1140" spans="1:10" hidden="1" x14ac:dyDescent="0.25">
      <c r="A1140" t="s">
        <v>655</v>
      </c>
      <c r="B1140">
        <v>720051</v>
      </c>
      <c r="C1140" t="s">
        <v>1904</v>
      </c>
      <c r="D1140">
        <v>6.5</v>
      </c>
      <c r="J1140" t="e">
        <f>+VLOOKUP(B1140,#REF!,1,FALSE)</f>
        <v>#REF!</v>
      </c>
    </row>
    <row r="1141" spans="1:10" hidden="1" x14ac:dyDescent="0.25">
      <c r="A1141" t="s">
        <v>655</v>
      </c>
      <c r="B1141" t="s">
        <v>1905</v>
      </c>
      <c r="C1141" t="s">
        <v>1904</v>
      </c>
      <c r="D1141">
        <v>5</v>
      </c>
      <c r="J1141" t="e">
        <f>+VLOOKUP(B1141,#REF!,1,FALSE)</f>
        <v>#REF!</v>
      </c>
    </row>
    <row r="1142" spans="1:10" hidden="1" x14ac:dyDescent="0.25">
      <c r="A1142" t="s">
        <v>655</v>
      </c>
      <c r="B1142">
        <v>720053</v>
      </c>
      <c r="C1142" t="s">
        <v>1906</v>
      </c>
      <c r="D1142">
        <v>6.5</v>
      </c>
      <c r="J1142" t="e">
        <f>+VLOOKUP(B1142,#REF!,1,FALSE)</f>
        <v>#REF!</v>
      </c>
    </row>
    <row r="1143" spans="1:10" hidden="1" x14ac:dyDescent="0.25">
      <c r="A1143" t="s">
        <v>655</v>
      </c>
      <c r="B1143" t="s">
        <v>1907</v>
      </c>
      <c r="C1143" t="s">
        <v>1906</v>
      </c>
      <c r="D1143">
        <v>5</v>
      </c>
      <c r="J1143" t="e">
        <f>+VLOOKUP(B1143,#REF!,1,FALSE)</f>
        <v>#REF!</v>
      </c>
    </row>
    <row r="1144" spans="1:10" hidden="1" x14ac:dyDescent="0.25">
      <c r="A1144" t="s">
        <v>655</v>
      </c>
      <c r="B1144">
        <v>720054</v>
      </c>
      <c r="C1144" t="s">
        <v>1908</v>
      </c>
      <c r="D1144">
        <v>6.5</v>
      </c>
      <c r="J1144" t="e">
        <f>+VLOOKUP(B1144,#REF!,1,FALSE)</f>
        <v>#REF!</v>
      </c>
    </row>
    <row r="1145" spans="1:10" hidden="1" x14ac:dyDescent="0.25">
      <c r="A1145" t="s">
        <v>655</v>
      </c>
      <c r="B1145" t="s">
        <v>1909</v>
      </c>
      <c r="C1145" t="s">
        <v>1908</v>
      </c>
      <c r="D1145">
        <v>5</v>
      </c>
      <c r="J1145" t="e">
        <f>+VLOOKUP(B1145,#REF!,1,FALSE)</f>
        <v>#REF!</v>
      </c>
    </row>
    <row r="1146" spans="1:10" hidden="1" x14ac:dyDescent="0.25">
      <c r="A1146" t="s">
        <v>655</v>
      </c>
      <c r="B1146">
        <v>720055</v>
      </c>
      <c r="C1146" t="s">
        <v>1910</v>
      </c>
      <c r="D1146">
        <v>6.5</v>
      </c>
      <c r="J1146" t="e">
        <f>+VLOOKUP(B1146,#REF!,1,FALSE)</f>
        <v>#REF!</v>
      </c>
    </row>
    <row r="1147" spans="1:10" hidden="1" x14ac:dyDescent="0.25">
      <c r="A1147" t="s">
        <v>655</v>
      </c>
      <c r="B1147" t="s">
        <v>1911</v>
      </c>
      <c r="C1147" t="s">
        <v>1910</v>
      </c>
      <c r="D1147">
        <v>5</v>
      </c>
      <c r="J1147" t="e">
        <f>+VLOOKUP(B1147,#REF!,1,FALSE)</f>
        <v>#REF!</v>
      </c>
    </row>
    <row r="1148" spans="1:10" hidden="1" x14ac:dyDescent="0.25">
      <c r="A1148" t="s">
        <v>655</v>
      </c>
      <c r="B1148" t="s">
        <v>1912</v>
      </c>
      <c r="C1148" t="s">
        <v>1913</v>
      </c>
      <c r="D1148">
        <v>6.5</v>
      </c>
      <c r="J1148" t="e">
        <f>+VLOOKUP(B1148,#REF!,1,FALSE)</f>
        <v>#REF!</v>
      </c>
    </row>
    <row r="1149" spans="1:10" hidden="1" x14ac:dyDescent="0.25">
      <c r="A1149" t="s">
        <v>655</v>
      </c>
      <c r="B1149" t="s">
        <v>1914</v>
      </c>
      <c r="C1149" t="s">
        <v>1913</v>
      </c>
      <c r="D1149">
        <v>3.7</v>
      </c>
      <c r="J1149" t="e">
        <f>+VLOOKUP(B1149,#REF!,1,FALSE)</f>
        <v>#REF!</v>
      </c>
    </row>
    <row r="1150" spans="1:10" hidden="1" x14ac:dyDescent="0.25">
      <c r="A1150" t="s">
        <v>655</v>
      </c>
      <c r="B1150">
        <v>720057</v>
      </c>
      <c r="C1150" t="s">
        <v>1915</v>
      </c>
      <c r="D1150">
        <v>6.5</v>
      </c>
      <c r="J1150" t="e">
        <f>+VLOOKUP(B1150,#REF!,1,FALSE)</f>
        <v>#REF!</v>
      </c>
    </row>
    <row r="1151" spans="1:10" hidden="1" x14ac:dyDescent="0.25">
      <c r="A1151" t="s">
        <v>655</v>
      </c>
      <c r="B1151" t="s">
        <v>1916</v>
      </c>
      <c r="C1151" t="s">
        <v>1915</v>
      </c>
      <c r="D1151">
        <v>5</v>
      </c>
      <c r="J1151" t="e">
        <f>+VLOOKUP(B1151,#REF!,1,FALSE)</f>
        <v>#REF!</v>
      </c>
    </row>
    <row r="1152" spans="1:10" hidden="1" x14ac:dyDescent="0.25">
      <c r="A1152" t="s">
        <v>655</v>
      </c>
      <c r="B1152">
        <v>720059</v>
      </c>
      <c r="C1152" t="s">
        <v>1917</v>
      </c>
      <c r="D1152">
        <v>6</v>
      </c>
      <c r="J1152" t="e">
        <f>+VLOOKUP(B1152,#REF!,1,FALSE)</f>
        <v>#REF!</v>
      </c>
    </row>
    <row r="1153" spans="1:10" hidden="1" x14ac:dyDescent="0.25">
      <c r="A1153" t="s">
        <v>655</v>
      </c>
      <c r="B1153">
        <v>720066</v>
      </c>
      <c r="C1153" t="s">
        <v>1918</v>
      </c>
      <c r="D1153">
        <v>6.5</v>
      </c>
      <c r="J1153" t="e">
        <f>+VLOOKUP(B1153,#REF!,1,FALSE)</f>
        <v>#REF!</v>
      </c>
    </row>
    <row r="1154" spans="1:10" hidden="1" x14ac:dyDescent="0.25">
      <c r="A1154" t="s">
        <v>655</v>
      </c>
      <c r="B1154" t="s">
        <v>1919</v>
      </c>
      <c r="C1154" t="s">
        <v>1918</v>
      </c>
      <c r="D1154">
        <v>5.3</v>
      </c>
      <c r="J1154" t="e">
        <f>+VLOOKUP(B1154,#REF!,1,FALSE)</f>
        <v>#REF!</v>
      </c>
    </row>
    <row r="1155" spans="1:10" hidden="1" x14ac:dyDescent="0.25">
      <c r="A1155" t="s">
        <v>655</v>
      </c>
      <c r="B1155">
        <v>760001</v>
      </c>
      <c r="C1155" t="s">
        <v>1920</v>
      </c>
      <c r="D1155">
        <v>1</v>
      </c>
      <c r="J1155" t="e">
        <f>+VLOOKUP(B1155,#REF!,1,FALSE)</f>
        <v>#REF!</v>
      </c>
    </row>
    <row r="1156" spans="1:10" hidden="1" x14ac:dyDescent="0.25">
      <c r="A1156" t="s">
        <v>655</v>
      </c>
      <c r="B1156">
        <v>760021</v>
      </c>
      <c r="C1156" t="s">
        <v>1921</v>
      </c>
      <c r="D1156">
        <v>1</v>
      </c>
      <c r="J1156" t="e">
        <f>+VLOOKUP(B1156,#REF!,1,FALSE)</f>
        <v>#REF!</v>
      </c>
    </row>
    <row r="1157" spans="1:10" hidden="1" x14ac:dyDescent="0.25">
      <c r="A1157" t="s">
        <v>655</v>
      </c>
      <c r="B1157">
        <v>910000</v>
      </c>
      <c r="C1157" t="s">
        <v>1922</v>
      </c>
      <c r="D1157">
        <v>6.5</v>
      </c>
      <c r="J1157" t="e">
        <f>+VLOOKUP(B1157,#REF!,1,FALSE)</f>
        <v>#REF!</v>
      </c>
    </row>
    <row r="1158" spans="1:10" hidden="1" x14ac:dyDescent="0.25">
      <c r="A1158" t="s">
        <v>655</v>
      </c>
      <c r="B1158">
        <v>910001</v>
      </c>
      <c r="C1158" t="s">
        <v>1923</v>
      </c>
      <c r="D1158">
        <v>6.5</v>
      </c>
      <c r="J1158" t="e">
        <f>+VLOOKUP(B1158,#REF!,1,FALSE)</f>
        <v>#REF!</v>
      </c>
    </row>
    <row r="1159" spans="1:10" hidden="1" x14ac:dyDescent="0.25">
      <c r="A1159" t="s">
        <v>655</v>
      </c>
      <c r="B1159">
        <v>910002</v>
      </c>
      <c r="C1159" t="s">
        <v>1924</v>
      </c>
      <c r="D1159">
        <v>6.5</v>
      </c>
      <c r="J1159" t="e">
        <f>+VLOOKUP(B1159,#REF!,1,FALSE)</f>
        <v>#REF!</v>
      </c>
    </row>
    <row r="1160" spans="1:10" hidden="1" x14ac:dyDescent="0.25">
      <c r="A1160" t="s">
        <v>655</v>
      </c>
      <c r="B1160">
        <v>910003</v>
      </c>
      <c r="C1160" t="s">
        <v>1925</v>
      </c>
      <c r="D1160">
        <v>6.5</v>
      </c>
      <c r="J1160" t="e">
        <f>+VLOOKUP(B1160,#REF!,1,FALSE)</f>
        <v>#REF!</v>
      </c>
    </row>
    <row r="1161" spans="1:10" hidden="1" x14ac:dyDescent="0.25">
      <c r="A1161" t="s">
        <v>655</v>
      </c>
      <c r="B1161">
        <v>910004</v>
      </c>
      <c r="C1161" t="s">
        <v>1926</v>
      </c>
      <c r="D1161">
        <v>6.5</v>
      </c>
      <c r="J1161" t="e">
        <f>+VLOOKUP(B1161,#REF!,1,FALSE)</f>
        <v>#REF!</v>
      </c>
    </row>
    <row r="1162" spans="1:10" hidden="1" x14ac:dyDescent="0.25">
      <c r="A1162" t="s">
        <v>655</v>
      </c>
      <c r="B1162">
        <v>910005</v>
      </c>
      <c r="C1162" t="s">
        <v>1927</v>
      </c>
      <c r="D1162">
        <v>6.5</v>
      </c>
      <c r="J1162" t="e">
        <f>+VLOOKUP(B1162,#REF!,1,FALSE)</f>
        <v>#REF!</v>
      </c>
    </row>
    <row r="1163" spans="1:10" hidden="1" x14ac:dyDescent="0.25">
      <c r="A1163" t="s">
        <v>655</v>
      </c>
      <c r="B1163">
        <v>910006</v>
      </c>
      <c r="C1163" t="s">
        <v>1928</v>
      </c>
      <c r="D1163">
        <v>6.5</v>
      </c>
      <c r="J1163" t="e">
        <f>+VLOOKUP(B1163,#REF!,1,FALSE)</f>
        <v>#REF!</v>
      </c>
    </row>
    <row r="1164" spans="1:10" hidden="1" x14ac:dyDescent="0.25">
      <c r="A1164" t="s">
        <v>655</v>
      </c>
      <c r="B1164">
        <v>910007</v>
      </c>
      <c r="C1164" t="s">
        <v>1929</v>
      </c>
      <c r="D1164">
        <v>6.5</v>
      </c>
      <c r="J1164" t="e">
        <f>+VLOOKUP(B1164,#REF!,1,FALSE)</f>
        <v>#REF!</v>
      </c>
    </row>
    <row r="1165" spans="1:10" hidden="1" x14ac:dyDescent="0.25">
      <c r="A1165" t="s">
        <v>655</v>
      </c>
      <c r="B1165">
        <v>910008</v>
      </c>
      <c r="C1165" t="s">
        <v>1740</v>
      </c>
      <c r="D1165">
        <v>6.5</v>
      </c>
      <c r="J1165" t="e">
        <f>+VLOOKUP(B1165,#REF!,1,FALSE)</f>
        <v>#REF!</v>
      </c>
    </row>
    <row r="1166" spans="1:10" hidden="1" x14ac:dyDescent="0.25">
      <c r="A1166" t="s">
        <v>655</v>
      </c>
      <c r="B1166">
        <v>910010</v>
      </c>
      <c r="C1166" t="s">
        <v>1930</v>
      </c>
      <c r="D1166">
        <v>6.5</v>
      </c>
      <c r="J1166" t="e">
        <f>+VLOOKUP(B1166,#REF!,1,FALSE)</f>
        <v>#REF!</v>
      </c>
    </row>
    <row r="1167" spans="1:10" hidden="1" x14ac:dyDescent="0.25">
      <c r="A1167" t="s">
        <v>655</v>
      </c>
      <c r="B1167" t="s">
        <v>1931</v>
      </c>
      <c r="C1167" t="s">
        <v>1930</v>
      </c>
      <c r="D1167">
        <v>4.5999999999999996</v>
      </c>
      <c r="J1167" t="e">
        <f>+VLOOKUP(B1167,#REF!,1,FALSE)</f>
        <v>#REF!</v>
      </c>
    </row>
    <row r="1168" spans="1:10" hidden="1" x14ac:dyDescent="0.25">
      <c r="A1168" t="s">
        <v>655</v>
      </c>
      <c r="B1168">
        <v>910011</v>
      </c>
      <c r="C1168" t="s">
        <v>1932</v>
      </c>
      <c r="D1168">
        <v>6.5</v>
      </c>
      <c r="J1168" t="e">
        <f>+VLOOKUP(B1168,#REF!,1,FALSE)</f>
        <v>#REF!</v>
      </c>
    </row>
    <row r="1169" spans="1:10" hidden="1" x14ac:dyDescent="0.25">
      <c r="A1169" t="s">
        <v>655</v>
      </c>
      <c r="B1169" t="s">
        <v>1933</v>
      </c>
      <c r="C1169" t="s">
        <v>1932</v>
      </c>
      <c r="D1169">
        <v>4.5999999999999996</v>
      </c>
      <c r="J1169" t="e">
        <f>+VLOOKUP(B1169,#REF!,1,FALSE)</f>
        <v>#REF!</v>
      </c>
    </row>
    <row r="1170" spans="1:10" hidden="1" x14ac:dyDescent="0.25">
      <c r="A1170" t="s">
        <v>655</v>
      </c>
      <c r="B1170">
        <v>910012</v>
      </c>
      <c r="C1170" t="s">
        <v>1934</v>
      </c>
      <c r="D1170">
        <v>6.5</v>
      </c>
      <c r="J1170" t="e">
        <f>+VLOOKUP(B1170,#REF!,1,FALSE)</f>
        <v>#REF!</v>
      </c>
    </row>
    <row r="1171" spans="1:10" hidden="1" x14ac:dyDescent="0.25">
      <c r="A1171" t="s">
        <v>655</v>
      </c>
      <c r="B1171" t="s">
        <v>1935</v>
      </c>
      <c r="C1171" t="s">
        <v>1934</v>
      </c>
      <c r="D1171">
        <v>4.5999999999999996</v>
      </c>
      <c r="J1171" t="e">
        <f>+VLOOKUP(B1171,#REF!,1,FALSE)</f>
        <v>#REF!</v>
      </c>
    </row>
    <row r="1172" spans="1:10" hidden="1" x14ac:dyDescent="0.25">
      <c r="A1172" t="s">
        <v>655</v>
      </c>
      <c r="B1172">
        <v>910013</v>
      </c>
      <c r="C1172" t="s">
        <v>1936</v>
      </c>
      <c r="D1172">
        <v>6.5</v>
      </c>
      <c r="J1172" t="e">
        <f>+VLOOKUP(B1172,#REF!,1,FALSE)</f>
        <v>#REF!</v>
      </c>
    </row>
    <row r="1173" spans="1:10" hidden="1" x14ac:dyDescent="0.25">
      <c r="A1173" t="s">
        <v>655</v>
      </c>
      <c r="B1173" t="s">
        <v>1937</v>
      </c>
      <c r="C1173" t="s">
        <v>1936</v>
      </c>
      <c r="D1173">
        <v>4.5999999999999996</v>
      </c>
      <c r="J1173" t="e">
        <f>+VLOOKUP(B1173,#REF!,1,FALSE)</f>
        <v>#REF!</v>
      </c>
    </row>
    <row r="1174" spans="1:10" hidden="1" x14ac:dyDescent="0.25">
      <c r="A1174" t="s">
        <v>655</v>
      </c>
      <c r="B1174">
        <v>910014</v>
      </c>
      <c r="C1174" t="s">
        <v>1938</v>
      </c>
      <c r="D1174">
        <v>6.5</v>
      </c>
      <c r="J1174" t="e">
        <f>+VLOOKUP(B1174,#REF!,1,FALSE)</f>
        <v>#REF!</v>
      </c>
    </row>
    <row r="1175" spans="1:10" hidden="1" x14ac:dyDescent="0.25">
      <c r="A1175" t="s">
        <v>655</v>
      </c>
      <c r="B1175" t="s">
        <v>1939</v>
      </c>
      <c r="C1175" t="s">
        <v>1938</v>
      </c>
      <c r="D1175">
        <v>4.5999999999999996</v>
      </c>
      <c r="J1175" t="e">
        <f>+VLOOKUP(B1175,#REF!,1,FALSE)</f>
        <v>#REF!</v>
      </c>
    </row>
    <row r="1176" spans="1:10" hidden="1" x14ac:dyDescent="0.25">
      <c r="A1176" t="s">
        <v>655</v>
      </c>
      <c r="B1176" t="s">
        <v>1940</v>
      </c>
      <c r="C1176" t="s">
        <v>1941</v>
      </c>
      <c r="D1176">
        <v>6.5</v>
      </c>
      <c r="J1176" t="e">
        <f>+VLOOKUP(B1176,#REF!,1,FALSE)</f>
        <v>#REF!</v>
      </c>
    </row>
    <row r="1177" spans="1:10" hidden="1" x14ac:dyDescent="0.25">
      <c r="A1177" t="s">
        <v>655</v>
      </c>
      <c r="B1177">
        <v>910020</v>
      </c>
      <c r="C1177" t="s">
        <v>1942</v>
      </c>
      <c r="D1177">
        <v>6.5</v>
      </c>
      <c r="J1177" t="e">
        <f>+VLOOKUP(B1177,#REF!,1,FALSE)</f>
        <v>#REF!</v>
      </c>
    </row>
    <row r="1178" spans="1:10" hidden="1" x14ac:dyDescent="0.25">
      <c r="A1178" t="s">
        <v>655</v>
      </c>
      <c r="B1178" t="s">
        <v>1943</v>
      </c>
      <c r="C1178" t="s">
        <v>1942</v>
      </c>
      <c r="D1178">
        <v>4.5999999999999996</v>
      </c>
      <c r="J1178" t="e">
        <f>+VLOOKUP(B1178,#REF!,1,FALSE)</f>
        <v>#REF!</v>
      </c>
    </row>
    <row r="1179" spans="1:10" hidden="1" x14ac:dyDescent="0.25">
      <c r="A1179" t="s">
        <v>655</v>
      </c>
      <c r="B1179">
        <v>910021</v>
      </c>
      <c r="C1179" t="s">
        <v>1944</v>
      </c>
      <c r="D1179">
        <v>6.5</v>
      </c>
      <c r="J1179" t="e">
        <f>+VLOOKUP(B1179,#REF!,1,FALSE)</f>
        <v>#REF!</v>
      </c>
    </row>
    <row r="1180" spans="1:10" hidden="1" x14ac:dyDescent="0.25">
      <c r="A1180" t="s">
        <v>655</v>
      </c>
      <c r="B1180" t="s">
        <v>1945</v>
      </c>
      <c r="C1180" t="s">
        <v>1944</v>
      </c>
      <c r="D1180">
        <v>4.5999999999999996</v>
      </c>
      <c r="J1180" t="e">
        <f>+VLOOKUP(B1180,#REF!,1,FALSE)</f>
        <v>#REF!</v>
      </c>
    </row>
    <row r="1181" spans="1:10" hidden="1" x14ac:dyDescent="0.25">
      <c r="A1181" t="s">
        <v>655</v>
      </c>
      <c r="B1181">
        <v>910022</v>
      </c>
      <c r="C1181" t="s">
        <v>1946</v>
      </c>
      <c r="D1181">
        <v>6.5</v>
      </c>
      <c r="J1181" t="e">
        <f>+VLOOKUP(B1181,#REF!,1,FALSE)</f>
        <v>#REF!</v>
      </c>
    </row>
    <row r="1182" spans="1:10" hidden="1" x14ac:dyDescent="0.25">
      <c r="A1182" t="s">
        <v>655</v>
      </c>
      <c r="B1182" t="s">
        <v>1947</v>
      </c>
      <c r="C1182" t="s">
        <v>1946</v>
      </c>
      <c r="D1182">
        <v>4.5999999999999996</v>
      </c>
      <c r="J1182" t="e">
        <f>+VLOOKUP(B1182,#REF!,1,FALSE)</f>
        <v>#REF!</v>
      </c>
    </row>
    <row r="1183" spans="1:10" hidden="1" x14ac:dyDescent="0.25">
      <c r="A1183" t="s">
        <v>655</v>
      </c>
      <c r="B1183">
        <v>910023</v>
      </c>
      <c r="C1183" t="s">
        <v>1948</v>
      </c>
      <c r="D1183">
        <v>6.5</v>
      </c>
      <c r="J1183" t="e">
        <f>+VLOOKUP(B1183,#REF!,1,FALSE)</f>
        <v>#REF!</v>
      </c>
    </row>
    <row r="1184" spans="1:10" hidden="1" x14ac:dyDescent="0.25">
      <c r="A1184" t="s">
        <v>655</v>
      </c>
      <c r="B1184" t="s">
        <v>1949</v>
      </c>
      <c r="C1184" t="s">
        <v>1948</v>
      </c>
      <c r="D1184">
        <v>4.5999999999999996</v>
      </c>
      <c r="J1184" t="e">
        <f>+VLOOKUP(B1184,#REF!,1,FALSE)</f>
        <v>#REF!</v>
      </c>
    </row>
    <row r="1185" spans="1:10" hidden="1" x14ac:dyDescent="0.25">
      <c r="A1185" t="s">
        <v>655</v>
      </c>
      <c r="B1185">
        <v>910030</v>
      </c>
      <c r="C1185" t="s">
        <v>1629</v>
      </c>
      <c r="D1185">
        <v>6.5</v>
      </c>
      <c r="J1185" t="e">
        <f>+VLOOKUP(B1185,#REF!,1,FALSE)</f>
        <v>#REF!</v>
      </c>
    </row>
    <row r="1186" spans="1:10" hidden="1" x14ac:dyDescent="0.25">
      <c r="A1186" t="s">
        <v>655</v>
      </c>
      <c r="B1186">
        <v>910031</v>
      </c>
      <c r="C1186" t="s">
        <v>1073</v>
      </c>
      <c r="D1186">
        <v>6.5</v>
      </c>
      <c r="J1186" t="e">
        <f>+VLOOKUP(B1186,#REF!,1,FALSE)</f>
        <v>#REF!</v>
      </c>
    </row>
    <row r="1187" spans="1:10" hidden="1" x14ac:dyDescent="0.25">
      <c r="A1187" t="s">
        <v>655</v>
      </c>
      <c r="B1187">
        <v>910035</v>
      </c>
      <c r="C1187" t="s">
        <v>1654</v>
      </c>
      <c r="D1187">
        <v>6.5</v>
      </c>
      <c r="J1187" t="e">
        <f>+VLOOKUP(B1187,#REF!,1,FALSE)</f>
        <v>#REF!</v>
      </c>
    </row>
    <row r="1188" spans="1:10" hidden="1" x14ac:dyDescent="0.25">
      <c r="A1188" t="s">
        <v>655</v>
      </c>
      <c r="B1188">
        <v>910041</v>
      </c>
      <c r="C1188" t="s">
        <v>1685</v>
      </c>
      <c r="D1188">
        <v>6.5</v>
      </c>
      <c r="J1188" t="e">
        <f>+VLOOKUP(B1188,#REF!,1,FALSE)</f>
        <v>#REF!</v>
      </c>
    </row>
    <row r="1189" spans="1:10" hidden="1" x14ac:dyDescent="0.25">
      <c r="A1189" t="s">
        <v>655</v>
      </c>
      <c r="B1189">
        <v>910042</v>
      </c>
      <c r="C1189" t="s">
        <v>1950</v>
      </c>
      <c r="D1189">
        <v>6.5</v>
      </c>
      <c r="J1189" t="e">
        <f>+VLOOKUP(B1189,#REF!,1,FALSE)</f>
        <v>#REF!</v>
      </c>
    </row>
    <row r="1190" spans="1:10" hidden="1" x14ac:dyDescent="0.25">
      <c r="A1190" t="s">
        <v>655</v>
      </c>
      <c r="B1190">
        <v>910050</v>
      </c>
      <c r="C1190" t="s">
        <v>1951</v>
      </c>
      <c r="D1190">
        <v>6.5</v>
      </c>
      <c r="J1190" t="e">
        <f>+VLOOKUP(B1190,#REF!,1,FALSE)</f>
        <v>#REF!</v>
      </c>
    </row>
    <row r="1191" spans="1:10" hidden="1" x14ac:dyDescent="0.25">
      <c r="A1191" t="s">
        <v>655</v>
      </c>
      <c r="B1191">
        <v>910051</v>
      </c>
      <c r="C1191" t="s">
        <v>1952</v>
      </c>
      <c r="D1191">
        <v>6.5</v>
      </c>
      <c r="J1191" t="e">
        <f>+VLOOKUP(B1191,#REF!,1,FALSE)</f>
        <v>#REF!</v>
      </c>
    </row>
    <row r="1192" spans="1:10" hidden="1" x14ac:dyDescent="0.25">
      <c r="A1192" t="s">
        <v>655</v>
      </c>
      <c r="B1192" t="s">
        <v>1953</v>
      </c>
      <c r="C1192" t="s">
        <v>1952</v>
      </c>
      <c r="D1192">
        <v>6.5</v>
      </c>
      <c r="J1192" t="e">
        <f>+VLOOKUP(B1192,#REF!,1,FALSE)</f>
        <v>#REF!</v>
      </c>
    </row>
    <row r="1193" spans="1:10" hidden="1" x14ac:dyDescent="0.25">
      <c r="A1193" t="s">
        <v>655</v>
      </c>
      <c r="B1193">
        <v>910052</v>
      </c>
      <c r="C1193" t="s">
        <v>1954</v>
      </c>
      <c r="D1193">
        <v>6.5</v>
      </c>
      <c r="J1193" t="e">
        <f>+VLOOKUP(B1193,#REF!,1,FALSE)</f>
        <v>#REF!</v>
      </c>
    </row>
    <row r="1194" spans="1:10" hidden="1" x14ac:dyDescent="0.25">
      <c r="A1194" t="s">
        <v>655</v>
      </c>
      <c r="B1194">
        <v>910200</v>
      </c>
      <c r="C1194" t="s">
        <v>1922</v>
      </c>
      <c r="D1194">
        <v>6.5</v>
      </c>
      <c r="J1194" t="e">
        <f>+VLOOKUP(B1194,#REF!,1,FALSE)</f>
        <v>#REF!</v>
      </c>
    </row>
    <row r="1195" spans="1:10" hidden="1" x14ac:dyDescent="0.25">
      <c r="A1195" t="s">
        <v>655</v>
      </c>
      <c r="B1195">
        <v>910201</v>
      </c>
      <c r="C1195" t="s">
        <v>1955</v>
      </c>
      <c r="D1195">
        <v>6.5</v>
      </c>
      <c r="J1195" t="e">
        <f>+VLOOKUP(B1195,#REF!,1,FALSE)</f>
        <v>#REF!</v>
      </c>
    </row>
    <row r="1196" spans="1:10" hidden="1" x14ac:dyDescent="0.25">
      <c r="A1196" t="s">
        <v>655</v>
      </c>
      <c r="B1196" t="s">
        <v>1956</v>
      </c>
      <c r="C1196" t="s">
        <v>1957</v>
      </c>
      <c r="D1196">
        <v>6.5</v>
      </c>
      <c r="J1196" t="e">
        <f>+VLOOKUP(B1196,#REF!,1,FALSE)</f>
        <v>#REF!</v>
      </c>
    </row>
    <row r="1197" spans="1:10" hidden="1" x14ac:dyDescent="0.25">
      <c r="A1197" t="s">
        <v>655</v>
      </c>
      <c r="B1197" t="s">
        <v>1958</v>
      </c>
      <c r="C1197" t="s">
        <v>1959</v>
      </c>
      <c r="D1197">
        <v>6.5</v>
      </c>
      <c r="J1197" t="e">
        <f>+VLOOKUP(B1197,#REF!,1,FALSE)</f>
        <v>#REF!</v>
      </c>
    </row>
    <row r="1198" spans="1:10" hidden="1" x14ac:dyDescent="0.25">
      <c r="A1198" t="s">
        <v>655</v>
      </c>
      <c r="B1198">
        <v>910212</v>
      </c>
      <c r="C1198" t="s">
        <v>1960</v>
      </c>
      <c r="D1198">
        <v>6.5</v>
      </c>
      <c r="J1198" t="e">
        <f>+VLOOKUP(B1198,#REF!,1,FALSE)</f>
        <v>#REF!</v>
      </c>
    </row>
    <row r="1199" spans="1:10" hidden="1" x14ac:dyDescent="0.25">
      <c r="A1199" t="s">
        <v>655</v>
      </c>
      <c r="B1199">
        <v>910213</v>
      </c>
      <c r="C1199" t="s">
        <v>1960</v>
      </c>
      <c r="D1199">
        <v>6.5</v>
      </c>
      <c r="J1199" t="e">
        <f>+VLOOKUP(B1199,#REF!,1,FALSE)</f>
        <v>#REF!</v>
      </c>
    </row>
    <row r="1200" spans="1:10" hidden="1" x14ac:dyDescent="0.25">
      <c r="A1200" t="s">
        <v>655</v>
      </c>
      <c r="B1200">
        <v>910221</v>
      </c>
      <c r="C1200" t="s">
        <v>1961</v>
      </c>
      <c r="D1200">
        <v>6.5</v>
      </c>
      <c r="J1200" t="e">
        <f>+VLOOKUP(B1200,#REF!,1,FALSE)</f>
        <v>#REF!</v>
      </c>
    </row>
    <row r="1201" spans="1:10" hidden="1" x14ac:dyDescent="0.25">
      <c r="A1201" t="s">
        <v>655</v>
      </c>
      <c r="B1201">
        <v>910225</v>
      </c>
      <c r="C1201" t="s">
        <v>1962</v>
      </c>
      <c r="D1201">
        <v>6.5</v>
      </c>
      <c r="J1201" t="e">
        <f>+VLOOKUP(B1201,#REF!,1,FALSE)</f>
        <v>#REF!</v>
      </c>
    </row>
    <row r="1202" spans="1:10" hidden="1" x14ac:dyDescent="0.25">
      <c r="A1202" t="s">
        <v>655</v>
      </c>
      <c r="B1202">
        <v>920003</v>
      </c>
      <c r="C1202" t="s">
        <v>1963</v>
      </c>
      <c r="D1202">
        <v>6.5</v>
      </c>
      <c r="J1202" t="e">
        <f>+VLOOKUP(B1202,#REF!,1,FALSE)</f>
        <v>#REF!</v>
      </c>
    </row>
    <row r="1203" spans="1:10" hidden="1" x14ac:dyDescent="0.25">
      <c r="A1203" t="s">
        <v>655</v>
      </c>
      <c r="B1203">
        <v>920004</v>
      </c>
      <c r="C1203" t="s">
        <v>1964</v>
      </c>
      <c r="D1203">
        <v>6.5</v>
      </c>
      <c r="J1203" t="e">
        <f>+VLOOKUP(B1203,#REF!,1,FALSE)</f>
        <v>#REF!</v>
      </c>
    </row>
    <row r="1204" spans="1:10" hidden="1" x14ac:dyDescent="0.25">
      <c r="A1204" t="s">
        <v>655</v>
      </c>
      <c r="B1204">
        <v>920005</v>
      </c>
      <c r="C1204" t="s">
        <v>1965</v>
      </c>
      <c r="D1204">
        <v>6.5</v>
      </c>
      <c r="J1204" t="e">
        <f>+VLOOKUP(B1204,#REF!,1,FALSE)</f>
        <v>#REF!</v>
      </c>
    </row>
    <row r="1205" spans="1:10" hidden="1" x14ac:dyDescent="0.25">
      <c r="A1205" t="s">
        <v>655</v>
      </c>
      <c r="B1205">
        <v>920006</v>
      </c>
      <c r="C1205" t="s">
        <v>1963</v>
      </c>
      <c r="D1205">
        <v>6.5</v>
      </c>
      <c r="J1205" t="e">
        <f>+VLOOKUP(B1205,#REF!,1,FALSE)</f>
        <v>#REF!</v>
      </c>
    </row>
    <row r="1206" spans="1:10" hidden="1" x14ac:dyDescent="0.25">
      <c r="A1206" t="s">
        <v>655</v>
      </c>
      <c r="B1206">
        <v>920007</v>
      </c>
      <c r="C1206" t="s">
        <v>1966</v>
      </c>
      <c r="D1206">
        <v>6.5</v>
      </c>
      <c r="J1206" t="e">
        <f>+VLOOKUP(B1206,#REF!,1,FALSE)</f>
        <v>#REF!</v>
      </c>
    </row>
    <row r="1207" spans="1:10" hidden="1" x14ac:dyDescent="0.25">
      <c r="A1207" t="s">
        <v>655</v>
      </c>
      <c r="B1207">
        <v>920008</v>
      </c>
      <c r="C1207" t="s">
        <v>1967</v>
      </c>
      <c r="D1207">
        <v>6.5</v>
      </c>
      <c r="J1207" t="e">
        <f>+VLOOKUP(B1207,#REF!,1,FALSE)</f>
        <v>#REF!</v>
      </c>
    </row>
    <row r="1208" spans="1:10" hidden="1" x14ac:dyDescent="0.25">
      <c r="A1208" t="s">
        <v>655</v>
      </c>
      <c r="B1208">
        <v>920009</v>
      </c>
      <c r="C1208" t="s">
        <v>1968</v>
      </c>
      <c r="D1208">
        <v>6.5</v>
      </c>
      <c r="J1208" t="e">
        <f>+VLOOKUP(B1208,#REF!,1,FALSE)</f>
        <v>#REF!</v>
      </c>
    </row>
    <row r="1209" spans="1:10" hidden="1" x14ac:dyDescent="0.25">
      <c r="A1209" t="s">
        <v>655</v>
      </c>
      <c r="B1209">
        <v>920010</v>
      </c>
      <c r="C1209" t="s">
        <v>1969</v>
      </c>
      <c r="D1209">
        <v>6.5</v>
      </c>
      <c r="J1209" t="e">
        <f>+VLOOKUP(B1209,#REF!,1,FALSE)</f>
        <v>#REF!</v>
      </c>
    </row>
    <row r="1210" spans="1:10" hidden="1" x14ac:dyDescent="0.25">
      <c r="A1210" t="s">
        <v>655</v>
      </c>
      <c r="B1210">
        <v>920011</v>
      </c>
      <c r="C1210" t="s">
        <v>1970</v>
      </c>
      <c r="D1210">
        <v>6.5</v>
      </c>
      <c r="J1210" t="e">
        <f>+VLOOKUP(B1210,#REF!,1,FALSE)</f>
        <v>#REF!</v>
      </c>
    </row>
    <row r="1211" spans="1:10" hidden="1" x14ac:dyDescent="0.25">
      <c r="A1211" t="s">
        <v>655</v>
      </c>
      <c r="B1211">
        <v>920012</v>
      </c>
      <c r="C1211" t="s">
        <v>1971</v>
      </c>
      <c r="D1211">
        <v>6.5</v>
      </c>
      <c r="J1211" t="e">
        <f>+VLOOKUP(B1211,#REF!,1,FALSE)</f>
        <v>#REF!</v>
      </c>
    </row>
    <row r="1212" spans="1:10" hidden="1" x14ac:dyDescent="0.25">
      <c r="A1212" t="s">
        <v>655</v>
      </c>
      <c r="B1212">
        <v>920013</v>
      </c>
      <c r="C1212" t="s">
        <v>1972</v>
      </c>
      <c r="D1212">
        <v>6.5</v>
      </c>
      <c r="J1212" t="e">
        <f>+VLOOKUP(B1212,#REF!,1,FALSE)</f>
        <v>#REF!</v>
      </c>
    </row>
    <row r="1213" spans="1:10" hidden="1" x14ac:dyDescent="0.25">
      <c r="A1213" t="s">
        <v>655</v>
      </c>
      <c r="B1213">
        <v>920014</v>
      </c>
      <c r="C1213" t="s">
        <v>1973</v>
      </c>
      <c r="D1213">
        <v>6.5</v>
      </c>
      <c r="J1213" t="e">
        <f>+VLOOKUP(B1213,#REF!,1,FALSE)</f>
        <v>#REF!</v>
      </c>
    </row>
    <row r="1214" spans="1:10" hidden="1" x14ac:dyDescent="0.25">
      <c r="A1214" t="s">
        <v>655</v>
      </c>
      <c r="B1214">
        <v>920017</v>
      </c>
      <c r="C1214" t="s">
        <v>1974</v>
      </c>
      <c r="D1214">
        <v>6.5</v>
      </c>
      <c r="J1214" t="e">
        <f>+VLOOKUP(B1214,#REF!,1,FALSE)</f>
        <v>#REF!</v>
      </c>
    </row>
    <row r="1215" spans="1:10" hidden="1" x14ac:dyDescent="0.25">
      <c r="A1215" t="s">
        <v>655</v>
      </c>
      <c r="B1215">
        <v>920023</v>
      </c>
      <c r="C1215" t="s">
        <v>1975</v>
      </c>
      <c r="D1215">
        <v>6.5</v>
      </c>
      <c r="J1215" t="e">
        <f>+VLOOKUP(B1215,#REF!,1,FALSE)</f>
        <v>#REF!</v>
      </c>
    </row>
    <row r="1216" spans="1:10" hidden="1" x14ac:dyDescent="0.25">
      <c r="A1216" t="s">
        <v>655</v>
      </c>
      <c r="B1216">
        <v>920025</v>
      </c>
      <c r="C1216" t="s">
        <v>1976</v>
      </c>
      <c r="D1216">
        <v>6.5</v>
      </c>
      <c r="J1216" t="e">
        <f>+VLOOKUP(B1216,#REF!,1,FALSE)</f>
        <v>#REF!</v>
      </c>
    </row>
    <row r="1217" spans="1:10" hidden="1" x14ac:dyDescent="0.25">
      <c r="A1217" t="s">
        <v>655</v>
      </c>
      <c r="B1217">
        <v>920042</v>
      </c>
      <c r="C1217" t="s">
        <v>1977</v>
      </c>
      <c r="D1217">
        <v>6.5</v>
      </c>
      <c r="J1217" t="e">
        <f>+VLOOKUP(B1217,#REF!,1,FALSE)</f>
        <v>#REF!</v>
      </c>
    </row>
    <row r="1218" spans="1:10" hidden="1" x14ac:dyDescent="0.25">
      <c r="A1218" t="s">
        <v>655</v>
      </c>
      <c r="B1218">
        <v>920043</v>
      </c>
      <c r="C1218" t="s">
        <v>1978</v>
      </c>
      <c r="D1218">
        <v>6.5</v>
      </c>
      <c r="J1218" t="e">
        <f>+VLOOKUP(B1218,#REF!,1,FALSE)</f>
        <v>#REF!</v>
      </c>
    </row>
    <row r="1219" spans="1:10" hidden="1" x14ac:dyDescent="0.25">
      <c r="A1219" t="s">
        <v>655</v>
      </c>
      <c r="B1219">
        <v>920050</v>
      </c>
      <c r="C1219" t="s">
        <v>1979</v>
      </c>
      <c r="D1219">
        <v>6.5</v>
      </c>
      <c r="J1219" t="e">
        <f>+VLOOKUP(B1219,#REF!,1,FALSE)</f>
        <v>#REF!</v>
      </c>
    </row>
    <row r="1220" spans="1:10" hidden="1" x14ac:dyDescent="0.25">
      <c r="A1220" t="s">
        <v>655</v>
      </c>
      <c r="B1220">
        <v>920051</v>
      </c>
      <c r="C1220" t="s">
        <v>1980</v>
      </c>
      <c r="D1220">
        <v>6.5</v>
      </c>
      <c r="J1220" t="e">
        <f>+VLOOKUP(B1220,#REF!,1,FALSE)</f>
        <v>#REF!</v>
      </c>
    </row>
    <row r="1221" spans="1:10" hidden="1" x14ac:dyDescent="0.25">
      <c r="A1221" t="s">
        <v>655</v>
      </c>
      <c r="B1221">
        <v>920052</v>
      </c>
      <c r="C1221" t="s">
        <v>1981</v>
      </c>
      <c r="D1221">
        <v>6.5</v>
      </c>
      <c r="J1221" t="e">
        <f>+VLOOKUP(B1221,#REF!,1,FALSE)</f>
        <v>#REF!</v>
      </c>
    </row>
    <row r="1222" spans="1:10" hidden="1" x14ac:dyDescent="0.25">
      <c r="A1222" t="s">
        <v>655</v>
      </c>
      <c r="B1222">
        <v>920053</v>
      </c>
      <c r="C1222" t="s">
        <v>1982</v>
      </c>
      <c r="D1222">
        <v>6.5</v>
      </c>
      <c r="J1222" t="e">
        <f>+VLOOKUP(B1222,#REF!,1,FALSE)</f>
        <v>#REF!</v>
      </c>
    </row>
    <row r="1223" spans="1:10" hidden="1" x14ac:dyDescent="0.25">
      <c r="A1223" t="s">
        <v>655</v>
      </c>
      <c r="B1223">
        <v>920220</v>
      </c>
      <c r="C1223" t="s">
        <v>1975</v>
      </c>
      <c r="D1223">
        <v>6.5</v>
      </c>
      <c r="J1223" t="e">
        <f>+VLOOKUP(B1223,#REF!,1,FALSE)</f>
        <v>#REF!</v>
      </c>
    </row>
    <row r="1224" spans="1:10" hidden="1" x14ac:dyDescent="0.25">
      <c r="A1224" t="s">
        <v>655</v>
      </c>
      <c r="B1224">
        <v>920221</v>
      </c>
      <c r="C1224" t="s">
        <v>1983</v>
      </c>
      <c r="D1224">
        <v>6.5</v>
      </c>
      <c r="J1224" t="e">
        <f>+VLOOKUP(B1224,#REF!,1,FALSE)</f>
        <v>#REF!</v>
      </c>
    </row>
    <row r="1225" spans="1:10" hidden="1" x14ac:dyDescent="0.25">
      <c r="A1225" t="s">
        <v>655</v>
      </c>
      <c r="B1225" t="s">
        <v>1984</v>
      </c>
      <c r="C1225" t="s">
        <v>1985</v>
      </c>
      <c r="D1225">
        <v>6.5</v>
      </c>
      <c r="J1225" t="e">
        <f>+VLOOKUP(B1225,#REF!,1,FALSE)</f>
        <v>#REF!</v>
      </c>
    </row>
    <row r="1226" spans="1:10" hidden="1" x14ac:dyDescent="0.25">
      <c r="A1226" t="s">
        <v>655</v>
      </c>
      <c r="B1226">
        <v>920223</v>
      </c>
      <c r="C1226" t="s">
        <v>1986</v>
      </c>
      <c r="D1226">
        <v>6.5</v>
      </c>
      <c r="J1226" t="e">
        <f>+VLOOKUP(B1226,#REF!,1,FALSE)</f>
        <v>#REF!</v>
      </c>
    </row>
    <row r="1227" spans="1:10" hidden="1" x14ac:dyDescent="0.25">
      <c r="A1227" t="s">
        <v>655</v>
      </c>
      <c r="B1227">
        <v>920224</v>
      </c>
      <c r="C1227" t="s">
        <v>1493</v>
      </c>
      <c r="D1227">
        <v>6.5</v>
      </c>
      <c r="J1227" t="e">
        <f>+VLOOKUP(B1227,#REF!,1,FALSE)</f>
        <v>#REF!</v>
      </c>
    </row>
    <row r="1228" spans="1:10" hidden="1" x14ac:dyDescent="0.25">
      <c r="A1228" t="s">
        <v>655</v>
      </c>
      <c r="B1228">
        <v>920230</v>
      </c>
      <c r="C1228" t="s">
        <v>1987</v>
      </c>
      <c r="D1228">
        <v>6.5</v>
      </c>
      <c r="J1228" t="e">
        <f>+VLOOKUP(B1228,#REF!,1,FALSE)</f>
        <v>#REF!</v>
      </c>
    </row>
    <row r="1229" spans="1:10" hidden="1" x14ac:dyDescent="0.25">
      <c r="A1229" t="s">
        <v>655</v>
      </c>
      <c r="B1229" t="s">
        <v>1988</v>
      </c>
      <c r="C1229" t="s">
        <v>1989</v>
      </c>
      <c r="D1229">
        <v>1</v>
      </c>
      <c r="J1229" t="e">
        <f>+VLOOKUP(B1229,#REF!,1,FALSE)</f>
        <v>#REF!</v>
      </c>
    </row>
    <row r="1230" spans="1:10" hidden="1" x14ac:dyDescent="0.25">
      <c r="A1230" t="s">
        <v>655</v>
      </c>
      <c r="B1230" t="s">
        <v>1990</v>
      </c>
      <c r="C1230" t="s">
        <v>1991</v>
      </c>
      <c r="D1230">
        <v>1</v>
      </c>
      <c r="J1230" t="e">
        <f>+VLOOKUP(B1230,#REF!,1,FALSE)</f>
        <v>#REF!</v>
      </c>
    </row>
    <row r="1231" spans="1:10" hidden="1" x14ac:dyDescent="0.25">
      <c r="A1231" t="s">
        <v>655</v>
      </c>
      <c r="B1231" t="s">
        <v>1992</v>
      </c>
      <c r="C1231" t="s">
        <v>1993</v>
      </c>
      <c r="D1231">
        <v>1</v>
      </c>
      <c r="J1231" t="e">
        <f>+VLOOKUP(B1231,#REF!,1,FALSE)</f>
        <v>#REF!</v>
      </c>
    </row>
    <row r="1232" spans="1:10" hidden="1" x14ac:dyDescent="0.25">
      <c r="A1232" t="s">
        <v>655</v>
      </c>
      <c r="B1232" t="s">
        <v>1994</v>
      </c>
      <c r="C1232" t="s">
        <v>1995</v>
      </c>
      <c r="D1232">
        <v>1</v>
      </c>
      <c r="J1232" t="e">
        <f>+VLOOKUP(B1232,#REF!,1,FALSE)</f>
        <v>#REF!</v>
      </c>
    </row>
    <row r="1233" spans="1:10" hidden="1" x14ac:dyDescent="0.25">
      <c r="A1233" t="s">
        <v>655</v>
      </c>
      <c r="B1233" t="s">
        <v>1996</v>
      </c>
      <c r="C1233" t="s">
        <v>1997</v>
      </c>
      <c r="D1233">
        <v>1</v>
      </c>
      <c r="J1233" t="e">
        <f>+VLOOKUP(B1233,#REF!,1,FALSE)</f>
        <v>#REF!</v>
      </c>
    </row>
    <row r="1234" spans="1:10" hidden="1" x14ac:dyDescent="0.25">
      <c r="A1234" t="s">
        <v>655</v>
      </c>
      <c r="B1234" t="s">
        <v>1998</v>
      </c>
      <c r="C1234" t="s">
        <v>1999</v>
      </c>
      <c r="D1234">
        <v>1</v>
      </c>
      <c r="J1234" t="e">
        <f>+VLOOKUP(B1234,#REF!,1,FALSE)</f>
        <v>#REF!</v>
      </c>
    </row>
    <row r="1235" spans="1:10" hidden="1" x14ac:dyDescent="0.25">
      <c r="A1235" t="s">
        <v>655</v>
      </c>
      <c r="B1235" t="s">
        <v>2000</v>
      </c>
      <c r="C1235" t="s">
        <v>2001</v>
      </c>
      <c r="D1235">
        <v>1</v>
      </c>
      <c r="J1235" t="e">
        <f>+VLOOKUP(B1235,#REF!,1,FALSE)</f>
        <v>#REF!</v>
      </c>
    </row>
    <row r="1236" spans="1:10" hidden="1" x14ac:dyDescent="0.25">
      <c r="A1236" t="s">
        <v>655</v>
      </c>
      <c r="B1236" t="s">
        <v>2002</v>
      </c>
      <c r="C1236" t="s">
        <v>2003</v>
      </c>
      <c r="D1236">
        <v>1</v>
      </c>
      <c r="J1236" t="e">
        <f>+VLOOKUP(B1236,#REF!,1,FALSE)</f>
        <v>#REF!</v>
      </c>
    </row>
    <row r="1237" spans="1:10" hidden="1" x14ac:dyDescent="0.25">
      <c r="A1237" t="s">
        <v>655</v>
      </c>
      <c r="B1237" t="s">
        <v>2004</v>
      </c>
      <c r="C1237" t="s">
        <v>2005</v>
      </c>
      <c r="D1237">
        <v>1</v>
      </c>
      <c r="J1237" t="e">
        <f>+VLOOKUP(B1237,#REF!,1,FALSE)</f>
        <v>#REF!</v>
      </c>
    </row>
    <row r="1238" spans="1:10" hidden="1" x14ac:dyDescent="0.25">
      <c r="A1238" t="s">
        <v>655</v>
      </c>
      <c r="B1238" t="s">
        <v>2006</v>
      </c>
      <c r="C1238" t="s">
        <v>2007</v>
      </c>
      <c r="D1238">
        <v>1</v>
      </c>
      <c r="J1238" t="e">
        <f>+VLOOKUP(B1238,#REF!,1,FALSE)</f>
        <v>#REF!</v>
      </c>
    </row>
    <row r="1239" spans="1:10" hidden="1" x14ac:dyDescent="0.25">
      <c r="A1239" t="s">
        <v>655</v>
      </c>
      <c r="B1239" t="s">
        <v>2008</v>
      </c>
      <c r="C1239" t="s">
        <v>2009</v>
      </c>
      <c r="D1239">
        <v>1</v>
      </c>
      <c r="J1239" t="e">
        <f>+VLOOKUP(B1239,#REF!,1,FALSE)</f>
        <v>#REF!</v>
      </c>
    </row>
    <row r="1240" spans="1:10" hidden="1" x14ac:dyDescent="0.25">
      <c r="A1240" t="s">
        <v>655</v>
      </c>
      <c r="B1240" t="s">
        <v>2010</v>
      </c>
      <c r="C1240" t="s">
        <v>2011</v>
      </c>
      <c r="D1240">
        <v>1</v>
      </c>
      <c r="J1240" t="e">
        <f>+VLOOKUP(B1240,#REF!,1,FALSE)</f>
        <v>#REF!</v>
      </c>
    </row>
    <row r="1241" spans="1:10" hidden="1" x14ac:dyDescent="0.25">
      <c r="A1241" t="s">
        <v>655</v>
      </c>
      <c r="B1241" t="s">
        <v>352</v>
      </c>
      <c r="C1241" t="s">
        <v>353</v>
      </c>
      <c r="D1241">
        <v>6.5</v>
      </c>
      <c r="J1241" t="e">
        <f>+VLOOKUP(B1241,#REF!,1,FALSE)</f>
        <v>#REF!</v>
      </c>
    </row>
    <row r="1242" spans="1:10" hidden="1" x14ac:dyDescent="0.25">
      <c r="A1242" t="s">
        <v>655</v>
      </c>
      <c r="B1242" t="s">
        <v>354</v>
      </c>
      <c r="C1242" t="s">
        <v>355</v>
      </c>
      <c r="D1242">
        <v>6.5</v>
      </c>
      <c r="J1242" t="e">
        <f>+VLOOKUP(B1242,#REF!,1,FALSE)</f>
        <v>#REF!</v>
      </c>
    </row>
    <row r="1243" spans="1:10" hidden="1" x14ac:dyDescent="0.25">
      <c r="A1243" t="s">
        <v>655</v>
      </c>
      <c r="B1243" t="s">
        <v>356</v>
      </c>
      <c r="C1243" t="s">
        <v>357</v>
      </c>
      <c r="D1243">
        <v>6.5</v>
      </c>
      <c r="J1243" t="e">
        <f>+VLOOKUP(B1243,#REF!,1,FALSE)</f>
        <v>#REF!</v>
      </c>
    </row>
    <row r="1244" spans="1:10" hidden="1" x14ac:dyDescent="0.25">
      <c r="A1244" t="s">
        <v>655</v>
      </c>
      <c r="B1244" t="s">
        <v>358</v>
      </c>
      <c r="C1244" t="s">
        <v>359</v>
      </c>
      <c r="D1244">
        <v>6.5</v>
      </c>
      <c r="J1244" t="e">
        <f>+VLOOKUP(B1244,#REF!,1,FALSE)</f>
        <v>#REF!</v>
      </c>
    </row>
    <row r="1245" spans="1:10" hidden="1" x14ac:dyDescent="0.25">
      <c r="A1245" t="s">
        <v>655</v>
      </c>
      <c r="B1245" t="s">
        <v>360</v>
      </c>
      <c r="C1245" t="s">
        <v>361</v>
      </c>
      <c r="D1245">
        <v>6.5</v>
      </c>
      <c r="J1245" t="e">
        <f>+VLOOKUP(B1245,#REF!,1,FALSE)</f>
        <v>#REF!</v>
      </c>
    </row>
    <row r="1246" spans="1:10" hidden="1" x14ac:dyDescent="0.25">
      <c r="A1246" t="s">
        <v>655</v>
      </c>
      <c r="B1246" t="s">
        <v>362</v>
      </c>
      <c r="C1246" t="s">
        <v>363</v>
      </c>
      <c r="D1246">
        <v>6.5</v>
      </c>
      <c r="J1246" t="e">
        <f>+VLOOKUP(B1246,#REF!,1,FALSE)</f>
        <v>#REF!</v>
      </c>
    </row>
    <row r="1247" spans="1:10" hidden="1" x14ac:dyDescent="0.25">
      <c r="A1247" t="s">
        <v>655</v>
      </c>
      <c r="B1247" t="s">
        <v>364</v>
      </c>
      <c r="C1247" t="s">
        <v>365</v>
      </c>
      <c r="D1247">
        <v>6.5</v>
      </c>
      <c r="J1247" t="e">
        <f>+VLOOKUP(B1247,#REF!,1,FALSE)</f>
        <v>#REF!</v>
      </c>
    </row>
    <row r="1248" spans="1:10" hidden="1" x14ac:dyDescent="0.25">
      <c r="A1248" t="s">
        <v>655</v>
      </c>
      <c r="B1248" t="s">
        <v>366</v>
      </c>
      <c r="C1248" t="s">
        <v>367</v>
      </c>
      <c r="D1248">
        <v>6.5</v>
      </c>
      <c r="J1248" t="e">
        <f>+VLOOKUP(B1248,#REF!,1,FALSE)</f>
        <v>#REF!</v>
      </c>
    </row>
    <row r="1249" spans="1:10" hidden="1" x14ac:dyDescent="0.25">
      <c r="A1249" t="s">
        <v>655</v>
      </c>
      <c r="B1249" t="s">
        <v>368</v>
      </c>
      <c r="C1249" t="s">
        <v>369</v>
      </c>
      <c r="D1249">
        <v>6.5</v>
      </c>
      <c r="J1249" t="e">
        <f>+VLOOKUP(B1249,#REF!,1,FALSE)</f>
        <v>#REF!</v>
      </c>
    </row>
    <row r="1250" spans="1:10" hidden="1" x14ac:dyDescent="0.25">
      <c r="A1250" t="s">
        <v>655</v>
      </c>
      <c r="B1250" t="s">
        <v>370</v>
      </c>
      <c r="C1250" t="s">
        <v>371</v>
      </c>
      <c r="D1250">
        <v>6.5</v>
      </c>
      <c r="J1250" t="e">
        <f>+VLOOKUP(B1250,#REF!,1,FALSE)</f>
        <v>#REF!</v>
      </c>
    </row>
    <row r="1251" spans="1:10" hidden="1" x14ac:dyDescent="0.25">
      <c r="A1251" t="s">
        <v>655</v>
      </c>
      <c r="B1251" t="s">
        <v>372</v>
      </c>
      <c r="C1251" t="s">
        <v>373</v>
      </c>
      <c r="D1251">
        <v>6.5</v>
      </c>
      <c r="J1251" t="e">
        <f>+VLOOKUP(B1251,#REF!,1,FALSE)</f>
        <v>#REF!</v>
      </c>
    </row>
    <row r="1252" spans="1:10" hidden="1" x14ac:dyDescent="0.25">
      <c r="A1252" t="s">
        <v>655</v>
      </c>
      <c r="B1252" t="s">
        <v>374</v>
      </c>
      <c r="C1252" t="s">
        <v>375</v>
      </c>
      <c r="D1252">
        <v>6.5</v>
      </c>
      <c r="J1252" t="e">
        <f>+VLOOKUP(B1252,#REF!,1,FALSE)</f>
        <v>#REF!</v>
      </c>
    </row>
    <row r="1253" spans="1:10" hidden="1" x14ac:dyDescent="0.25">
      <c r="A1253" t="s">
        <v>655</v>
      </c>
      <c r="B1253" t="s">
        <v>376</v>
      </c>
      <c r="C1253" t="s">
        <v>377</v>
      </c>
      <c r="D1253">
        <v>6.5</v>
      </c>
      <c r="J1253" t="e">
        <f>+VLOOKUP(B1253,#REF!,1,FALSE)</f>
        <v>#REF!</v>
      </c>
    </row>
    <row r="1254" spans="1:10" hidden="1" x14ac:dyDescent="0.25">
      <c r="A1254" t="s">
        <v>655</v>
      </c>
      <c r="B1254" t="s">
        <v>378</v>
      </c>
      <c r="C1254" t="s">
        <v>379</v>
      </c>
      <c r="D1254">
        <v>6.5</v>
      </c>
      <c r="J1254" t="e">
        <f>+VLOOKUP(B1254,#REF!,1,FALSE)</f>
        <v>#REF!</v>
      </c>
    </row>
    <row r="1255" spans="1:10" hidden="1" x14ac:dyDescent="0.25">
      <c r="A1255" t="s">
        <v>655</v>
      </c>
      <c r="B1255" t="s">
        <v>380</v>
      </c>
      <c r="C1255" t="s">
        <v>381</v>
      </c>
      <c r="D1255">
        <v>6.5</v>
      </c>
      <c r="J1255" t="e">
        <f>+VLOOKUP(B1255,#REF!,1,FALSE)</f>
        <v>#REF!</v>
      </c>
    </row>
    <row r="1256" spans="1:10" hidden="1" x14ac:dyDescent="0.25">
      <c r="A1256" t="s">
        <v>655</v>
      </c>
      <c r="B1256" t="s">
        <v>382</v>
      </c>
      <c r="C1256" t="s">
        <v>383</v>
      </c>
      <c r="D1256">
        <v>6.5</v>
      </c>
      <c r="J1256" t="e">
        <f>+VLOOKUP(B1256,#REF!,1,FALSE)</f>
        <v>#REF!</v>
      </c>
    </row>
    <row r="1257" spans="1:10" hidden="1" x14ac:dyDescent="0.25">
      <c r="A1257" t="s">
        <v>655</v>
      </c>
      <c r="B1257" t="s">
        <v>384</v>
      </c>
      <c r="C1257" t="s">
        <v>385</v>
      </c>
      <c r="D1257">
        <v>6.5</v>
      </c>
      <c r="J1257" t="e">
        <f>+VLOOKUP(B1257,#REF!,1,FALSE)</f>
        <v>#REF!</v>
      </c>
    </row>
    <row r="1258" spans="1:10" hidden="1" x14ac:dyDescent="0.25">
      <c r="A1258" t="s">
        <v>655</v>
      </c>
      <c r="B1258" t="s">
        <v>386</v>
      </c>
      <c r="C1258" t="s">
        <v>387</v>
      </c>
      <c r="D1258">
        <v>6.5</v>
      </c>
      <c r="J1258" t="e">
        <f>+VLOOKUP(B1258,#REF!,1,FALSE)</f>
        <v>#REF!</v>
      </c>
    </row>
    <row r="1259" spans="1:10" hidden="1" x14ac:dyDescent="0.25">
      <c r="A1259" t="s">
        <v>655</v>
      </c>
      <c r="B1259" t="s">
        <v>388</v>
      </c>
      <c r="C1259" t="s">
        <v>389</v>
      </c>
      <c r="D1259">
        <v>6.5</v>
      </c>
      <c r="J1259" t="e">
        <f>+VLOOKUP(B1259,#REF!,1,FALSE)</f>
        <v>#REF!</v>
      </c>
    </row>
    <row r="1260" spans="1:10" hidden="1" x14ac:dyDescent="0.25">
      <c r="A1260" t="s">
        <v>655</v>
      </c>
      <c r="B1260" t="s">
        <v>390</v>
      </c>
      <c r="C1260" t="s">
        <v>391</v>
      </c>
      <c r="D1260">
        <v>6.5</v>
      </c>
      <c r="J1260" t="e">
        <f>+VLOOKUP(B1260,#REF!,1,FALSE)</f>
        <v>#REF!</v>
      </c>
    </row>
    <row r="1261" spans="1:10" hidden="1" x14ac:dyDescent="0.25">
      <c r="A1261" t="s">
        <v>655</v>
      </c>
      <c r="B1261" t="s">
        <v>392</v>
      </c>
      <c r="C1261" t="s">
        <v>393</v>
      </c>
      <c r="D1261">
        <v>6.5</v>
      </c>
      <c r="J1261" t="e">
        <f>+VLOOKUP(B1261,#REF!,1,FALSE)</f>
        <v>#REF!</v>
      </c>
    </row>
    <row r="1262" spans="1:10" hidden="1" x14ac:dyDescent="0.25">
      <c r="A1262" t="s">
        <v>655</v>
      </c>
      <c r="B1262" t="s">
        <v>396</v>
      </c>
      <c r="C1262" t="s">
        <v>397</v>
      </c>
      <c r="D1262">
        <v>6.5</v>
      </c>
      <c r="J1262" t="e">
        <f>+VLOOKUP(B1262,#REF!,1,FALSE)</f>
        <v>#REF!</v>
      </c>
    </row>
    <row r="1263" spans="1:10" hidden="1" x14ac:dyDescent="0.25">
      <c r="A1263" t="s">
        <v>655</v>
      </c>
      <c r="B1263" t="s">
        <v>398</v>
      </c>
      <c r="C1263" t="s">
        <v>399</v>
      </c>
      <c r="D1263">
        <v>6.5</v>
      </c>
      <c r="J1263" t="e">
        <f>+VLOOKUP(B1263,#REF!,1,FALSE)</f>
        <v>#REF!</v>
      </c>
    </row>
    <row r="1264" spans="1:10" hidden="1" x14ac:dyDescent="0.25">
      <c r="A1264" t="s">
        <v>655</v>
      </c>
      <c r="B1264" t="s">
        <v>400</v>
      </c>
      <c r="C1264" t="s">
        <v>401</v>
      </c>
      <c r="D1264">
        <v>6.5</v>
      </c>
      <c r="J1264" t="e">
        <f>+VLOOKUP(B1264,#REF!,1,FALSE)</f>
        <v>#REF!</v>
      </c>
    </row>
    <row r="1265" spans="1:10" hidden="1" x14ac:dyDescent="0.25">
      <c r="A1265" t="s">
        <v>655</v>
      </c>
      <c r="B1265" t="s">
        <v>402</v>
      </c>
      <c r="C1265" t="s">
        <v>403</v>
      </c>
      <c r="D1265">
        <v>6.5</v>
      </c>
      <c r="J1265" t="e">
        <f>+VLOOKUP(B1265,#REF!,1,FALSE)</f>
        <v>#REF!</v>
      </c>
    </row>
    <row r="1266" spans="1:10" hidden="1" x14ac:dyDescent="0.25">
      <c r="A1266" t="s">
        <v>655</v>
      </c>
      <c r="B1266" t="s">
        <v>404</v>
      </c>
      <c r="C1266" t="s">
        <v>405</v>
      </c>
      <c r="D1266">
        <v>6.5</v>
      </c>
      <c r="J1266" t="e">
        <f>+VLOOKUP(B1266,#REF!,1,FALSE)</f>
        <v>#REF!</v>
      </c>
    </row>
    <row r="1267" spans="1:10" hidden="1" x14ac:dyDescent="0.25">
      <c r="A1267" t="s">
        <v>655</v>
      </c>
      <c r="B1267" t="s">
        <v>406</v>
      </c>
      <c r="C1267" t="s">
        <v>407</v>
      </c>
      <c r="D1267">
        <v>6.5</v>
      </c>
      <c r="J1267" t="e">
        <f>+VLOOKUP(B1267,#REF!,1,FALSE)</f>
        <v>#REF!</v>
      </c>
    </row>
    <row r="1268" spans="1:10" hidden="1" x14ac:dyDescent="0.25">
      <c r="A1268" t="s">
        <v>655</v>
      </c>
      <c r="B1268" t="s">
        <v>408</v>
      </c>
      <c r="C1268" t="s">
        <v>409</v>
      </c>
      <c r="D1268">
        <v>6.5</v>
      </c>
      <c r="J1268" t="e">
        <f>+VLOOKUP(B1268,#REF!,1,FALSE)</f>
        <v>#REF!</v>
      </c>
    </row>
    <row r="1269" spans="1:10" hidden="1" x14ac:dyDescent="0.25">
      <c r="A1269" t="s">
        <v>655</v>
      </c>
      <c r="B1269" t="s">
        <v>410</v>
      </c>
      <c r="C1269" t="s">
        <v>411</v>
      </c>
      <c r="D1269">
        <v>6.5</v>
      </c>
      <c r="J1269" t="e">
        <f>+VLOOKUP(B1269,#REF!,1,FALSE)</f>
        <v>#REF!</v>
      </c>
    </row>
    <row r="1270" spans="1:10" hidden="1" x14ac:dyDescent="0.25">
      <c r="A1270" t="s">
        <v>655</v>
      </c>
      <c r="B1270" t="s">
        <v>412</v>
      </c>
      <c r="C1270" t="s">
        <v>413</v>
      </c>
      <c r="D1270">
        <v>6.5</v>
      </c>
      <c r="J1270" t="e">
        <f>+VLOOKUP(B1270,#REF!,1,FALSE)</f>
        <v>#REF!</v>
      </c>
    </row>
    <row r="1271" spans="1:10" hidden="1" x14ac:dyDescent="0.25">
      <c r="A1271" t="s">
        <v>655</v>
      </c>
      <c r="B1271" t="s">
        <v>414</v>
      </c>
      <c r="C1271" t="s">
        <v>415</v>
      </c>
      <c r="D1271">
        <v>6.5</v>
      </c>
      <c r="J1271" t="e">
        <f>+VLOOKUP(B1271,#REF!,1,FALSE)</f>
        <v>#REF!</v>
      </c>
    </row>
    <row r="1272" spans="1:10" hidden="1" x14ac:dyDescent="0.25">
      <c r="A1272" t="s">
        <v>655</v>
      </c>
      <c r="B1272" t="s">
        <v>416</v>
      </c>
      <c r="C1272" t="s">
        <v>417</v>
      </c>
      <c r="D1272">
        <v>6.5</v>
      </c>
      <c r="J1272" t="e">
        <f>+VLOOKUP(B1272,#REF!,1,FALSE)</f>
        <v>#REF!</v>
      </c>
    </row>
    <row r="1273" spans="1:10" hidden="1" x14ac:dyDescent="0.25">
      <c r="A1273" t="s">
        <v>655</v>
      </c>
      <c r="B1273" t="s">
        <v>418</v>
      </c>
      <c r="C1273" t="s">
        <v>283</v>
      </c>
      <c r="D1273">
        <v>6.5</v>
      </c>
      <c r="J1273" t="e">
        <f>+VLOOKUP(B1273,#REF!,1,FALSE)</f>
        <v>#REF!</v>
      </c>
    </row>
    <row r="1274" spans="1:10" hidden="1" x14ac:dyDescent="0.25">
      <c r="A1274" t="s">
        <v>655</v>
      </c>
      <c r="B1274" t="s">
        <v>2012</v>
      </c>
      <c r="C1274" t="s">
        <v>2013</v>
      </c>
      <c r="D1274">
        <v>6.5</v>
      </c>
      <c r="J1274" t="e">
        <f>+VLOOKUP(B1274,#REF!,1,FALSE)</f>
        <v>#REF!</v>
      </c>
    </row>
    <row r="1275" spans="1:10" hidden="1" x14ac:dyDescent="0.25">
      <c r="A1275" t="s">
        <v>655</v>
      </c>
      <c r="B1275" t="s">
        <v>2014</v>
      </c>
      <c r="C1275" t="s">
        <v>2015</v>
      </c>
      <c r="D1275">
        <v>6.5</v>
      </c>
      <c r="J1275" t="e">
        <f>+VLOOKUP(B1275,#REF!,1,FALSE)</f>
        <v>#REF!</v>
      </c>
    </row>
    <row r="1276" spans="1:10" hidden="1" x14ac:dyDescent="0.25">
      <c r="A1276" t="s">
        <v>655</v>
      </c>
      <c r="B1276" t="s">
        <v>676</v>
      </c>
      <c r="C1276" t="s">
        <v>677</v>
      </c>
      <c r="D1276">
        <v>6.5</v>
      </c>
      <c r="J1276" t="e">
        <f>+VLOOKUP(B1276,#REF!,1,FALSE)</f>
        <v>#REF!</v>
      </c>
    </row>
    <row r="1277" spans="1:10" hidden="1" x14ac:dyDescent="0.25">
      <c r="A1277" t="s">
        <v>655</v>
      </c>
      <c r="B1277" t="s">
        <v>678</v>
      </c>
      <c r="C1277" t="s">
        <v>679</v>
      </c>
      <c r="D1277">
        <v>6.5</v>
      </c>
      <c r="J1277" t="e">
        <f>+VLOOKUP(B1277,#REF!,1,FALSE)</f>
        <v>#REF!</v>
      </c>
    </row>
    <row r="1278" spans="1:10" hidden="1" x14ac:dyDescent="0.25">
      <c r="A1278" t="s">
        <v>655</v>
      </c>
      <c r="B1278" t="s">
        <v>680</v>
      </c>
      <c r="C1278" t="s">
        <v>681</v>
      </c>
      <c r="D1278">
        <v>6.5</v>
      </c>
      <c r="J1278" t="e">
        <f>+VLOOKUP(B1278,#REF!,1,FALSE)</f>
        <v>#REF!</v>
      </c>
    </row>
    <row r="1279" spans="1:10" hidden="1" x14ac:dyDescent="0.25">
      <c r="A1279" t="s">
        <v>655</v>
      </c>
      <c r="B1279" t="s">
        <v>682</v>
      </c>
      <c r="C1279" t="s">
        <v>683</v>
      </c>
      <c r="D1279">
        <v>6.5</v>
      </c>
      <c r="J1279" t="e">
        <f>+VLOOKUP(B1279,#REF!,1,FALSE)</f>
        <v>#REF!</v>
      </c>
    </row>
    <row r="1280" spans="1:10" hidden="1" x14ac:dyDescent="0.25">
      <c r="A1280" t="s">
        <v>655</v>
      </c>
      <c r="B1280" t="s">
        <v>684</v>
      </c>
      <c r="C1280" t="s">
        <v>685</v>
      </c>
      <c r="D1280">
        <v>6.5</v>
      </c>
      <c r="J1280" t="e">
        <f>+VLOOKUP(B1280,#REF!,1,FALSE)</f>
        <v>#REF!</v>
      </c>
    </row>
    <row r="1281" spans="1:10" hidden="1" x14ac:dyDescent="0.25">
      <c r="A1281" t="s">
        <v>655</v>
      </c>
      <c r="B1281" t="s">
        <v>686</v>
      </c>
      <c r="C1281" t="s">
        <v>687</v>
      </c>
      <c r="D1281">
        <v>6.5</v>
      </c>
      <c r="J1281" t="e">
        <f>+VLOOKUP(B1281,#REF!,1,FALSE)</f>
        <v>#REF!</v>
      </c>
    </row>
    <row r="1282" spans="1:10" hidden="1" x14ac:dyDescent="0.25">
      <c r="A1282" t="s">
        <v>655</v>
      </c>
      <c r="B1282" t="s">
        <v>688</v>
      </c>
      <c r="C1282" t="s">
        <v>689</v>
      </c>
      <c r="D1282">
        <v>6.5</v>
      </c>
      <c r="J1282" t="e">
        <f>+VLOOKUP(B1282,#REF!,1,FALSE)</f>
        <v>#REF!</v>
      </c>
    </row>
    <row r="1283" spans="1:10" hidden="1" x14ac:dyDescent="0.25">
      <c r="A1283" t="s">
        <v>655</v>
      </c>
      <c r="B1283" t="s">
        <v>690</v>
      </c>
      <c r="C1283" t="s">
        <v>691</v>
      </c>
      <c r="D1283">
        <v>6.5</v>
      </c>
      <c r="J1283" t="e">
        <f>+VLOOKUP(B1283,#REF!,1,FALSE)</f>
        <v>#REF!</v>
      </c>
    </row>
    <row r="1284" spans="1:10" hidden="1" x14ac:dyDescent="0.25">
      <c r="A1284" t="s">
        <v>655</v>
      </c>
      <c r="B1284" t="s">
        <v>692</v>
      </c>
      <c r="C1284" t="s">
        <v>693</v>
      </c>
      <c r="D1284">
        <v>6.5</v>
      </c>
      <c r="J1284" t="e">
        <f>+VLOOKUP(B1284,#REF!,1,FALSE)</f>
        <v>#REF!</v>
      </c>
    </row>
    <row r="1285" spans="1:10" hidden="1" x14ac:dyDescent="0.25">
      <c r="A1285" t="s">
        <v>655</v>
      </c>
      <c r="B1285" t="s">
        <v>694</v>
      </c>
      <c r="C1285" t="s">
        <v>695</v>
      </c>
      <c r="D1285">
        <v>6.5</v>
      </c>
      <c r="J1285" t="e">
        <f>+VLOOKUP(B1285,#REF!,1,FALSE)</f>
        <v>#REF!</v>
      </c>
    </row>
    <row r="1286" spans="1:10" hidden="1" x14ac:dyDescent="0.25">
      <c r="A1286" t="s">
        <v>655</v>
      </c>
      <c r="B1286" t="s">
        <v>696</v>
      </c>
      <c r="C1286" t="s">
        <v>697</v>
      </c>
      <c r="D1286">
        <v>6.5</v>
      </c>
      <c r="J1286" t="e">
        <f>+VLOOKUP(B1286,#REF!,1,FALSE)</f>
        <v>#REF!</v>
      </c>
    </row>
    <row r="1287" spans="1:10" hidden="1" x14ac:dyDescent="0.25">
      <c r="A1287" t="s">
        <v>655</v>
      </c>
      <c r="B1287" t="s">
        <v>698</v>
      </c>
      <c r="C1287" t="s">
        <v>699</v>
      </c>
      <c r="D1287">
        <v>6.5</v>
      </c>
      <c r="J1287" t="e">
        <f>+VLOOKUP(B1287,#REF!,1,FALSE)</f>
        <v>#REF!</v>
      </c>
    </row>
    <row r="1288" spans="1:10" hidden="1" x14ac:dyDescent="0.25">
      <c r="A1288" t="s">
        <v>655</v>
      </c>
      <c r="B1288" t="s">
        <v>700</v>
      </c>
      <c r="C1288" t="s">
        <v>701</v>
      </c>
      <c r="D1288">
        <v>6.5</v>
      </c>
      <c r="J1288" t="e">
        <f>+VLOOKUP(B1288,#REF!,1,FALSE)</f>
        <v>#REF!</v>
      </c>
    </row>
    <row r="1289" spans="1:10" hidden="1" x14ac:dyDescent="0.25">
      <c r="A1289" t="s">
        <v>655</v>
      </c>
      <c r="B1289" t="s">
        <v>702</v>
      </c>
      <c r="C1289" t="s">
        <v>703</v>
      </c>
      <c r="D1289">
        <v>6.5</v>
      </c>
      <c r="J1289" t="e">
        <f>+VLOOKUP(B1289,#REF!,1,FALSE)</f>
        <v>#REF!</v>
      </c>
    </row>
    <row r="1290" spans="1:10" hidden="1" x14ac:dyDescent="0.25">
      <c r="A1290" t="s">
        <v>655</v>
      </c>
      <c r="B1290" t="s">
        <v>704</v>
      </c>
      <c r="C1290" t="s">
        <v>705</v>
      </c>
      <c r="D1290">
        <v>6.5</v>
      </c>
      <c r="J1290" t="e">
        <f>+VLOOKUP(B1290,#REF!,1,FALSE)</f>
        <v>#REF!</v>
      </c>
    </row>
    <row r="1291" spans="1:10" hidden="1" x14ac:dyDescent="0.25">
      <c r="A1291" t="s">
        <v>655</v>
      </c>
      <c r="B1291" t="s">
        <v>706</v>
      </c>
      <c r="C1291" t="s">
        <v>707</v>
      </c>
      <c r="D1291">
        <v>6.5</v>
      </c>
      <c r="J1291" t="e">
        <f>+VLOOKUP(B1291,#REF!,1,FALSE)</f>
        <v>#REF!</v>
      </c>
    </row>
    <row r="1292" spans="1:10" hidden="1" x14ac:dyDescent="0.25">
      <c r="A1292" t="s">
        <v>655</v>
      </c>
      <c r="B1292" t="s">
        <v>708</v>
      </c>
      <c r="C1292" t="s">
        <v>709</v>
      </c>
      <c r="D1292">
        <v>6.5</v>
      </c>
      <c r="J1292" t="e">
        <f>+VLOOKUP(B1292,#REF!,1,FALSE)</f>
        <v>#REF!</v>
      </c>
    </row>
    <row r="1293" spans="1:10" hidden="1" x14ac:dyDescent="0.25">
      <c r="A1293" t="s">
        <v>655</v>
      </c>
      <c r="B1293" t="s">
        <v>710</v>
      </c>
      <c r="C1293" t="s">
        <v>711</v>
      </c>
      <c r="D1293">
        <v>6.5</v>
      </c>
      <c r="J1293" t="e">
        <f>+VLOOKUP(B1293,#REF!,1,FALSE)</f>
        <v>#REF!</v>
      </c>
    </row>
    <row r="1294" spans="1:10" hidden="1" x14ac:dyDescent="0.25">
      <c r="A1294" t="s">
        <v>655</v>
      </c>
      <c r="B1294" t="s">
        <v>712</v>
      </c>
      <c r="C1294" t="s">
        <v>713</v>
      </c>
      <c r="D1294">
        <v>6.5</v>
      </c>
      <c r="J1294" t="e">
        <f>+VLOOKUP(B1294,#REF!,1,FALSE)</f>
        <v>#REF!</v>
      </c>
    </row>
    <row r="1295" spans="1:10" hidden="1" x14ac:dyDescent="0.25">
      <c r="A1295" t="s">
        <v>655</v>
      </c>
      <c r="B1295" t="s">
        <v>714</v>
      </c>
      <c r="C1295" t="s">
        <v>715</v>
      </c>
      <c r="D1295">
        <v>6.5</v>
      </c>
      <c r="J1295" t="e">
        <f>+VLOOKUP(B1295,#REF!,1,FALSE)</f>
        <v>#REF!</v>
      </c>
    </row>
    <row r="1296" spans="1:10" hidden="1" x14ac:dyDescent="0.25">
      <c r="A1296" t="s">
        <v>655</v>
      </c>
      <c r="B1296" t="s">
        <v>716</v>
      </c>
      <c r="C1296" t="s">
        <v>717</v>
      </c>
      <c r="D1296">
        <v>6.5</v>
      </c>
      <c r="J1296" t="e">
        <f>+VLOOKUP(B1296,#REF!,1,FALSE)</f>
        <v>#REF!</v>
      </c>
    </row>
    <row r="1297" spans="1:10" hidden="1" x14ac:dyDescent="0.25">
      <c r="A1297" t="s">
        <v>655</v>
      </c>
      <c r="B1297" t="s">
        <v>718</v>
      </c>
      <c r="C1297" t="s">
        <v>719</v>
      </c>
      <c r="D1297">
        <v>6.5</v>
      </c>
      <c r="J1297" t="e">
        <f>+VLOOKUP(B1297,#REF!,1,FALSE)</f>
        <v>#REF!</v>
      </c>
    </row>
    <row r="1298" spans="1:10" hidden="1" x14ac:dyDescent="0.25">
      <c r="A1298" t="s">
        <v>655</v>
      </c>
      <c r="B1298" t="s">
        <v>720</v>
      </c>
      <c r="C1298" t="s">
        <v>683</v>
      </c>
      <c r="D1298">
        <v>6.5</v>
      </c>
      <c r="J1298" t="e">
        <f>+VLOOKUP(B1298,#REF!,1,FALSE)</f>
        <v>#REF!</v>
      </c>
    </row>
    <row r="1299" spans="1:10" hidden="1" x14ac:dyDescent="0.25">
      <c r="A1299" t="s">
        <v>655</v>
      </c>
      <c r="B1299" t="s">
        <v>721</v>
      </c>
      <c r="C1299" t="s">
        <v>685</v>
      </c>
      <c r="D1299">
        <v>6.5</v>
      </c>
      <c r="J1299" t="e">
        <f>+VLOOKUP(B1299,#REF!,1,FALSE)</f>
        <v>#REF!</v>
      </c>
    </row>
    <row r="1300" spans="1:10" hidden="1" x14ac:dyDescent="0.25">
      <c r="A1300" t="s">
        <v>655</v>
      </c>
      <c r="B1300" t="s">
        <v>722</v>
      </c>
      <c r="C1300" t="s">
        <v>687</v>
      </c>
      <c r="D1300">
        <v>6.5</v>
      </c>
      <c r="J1300" t="e">
        <f>+VLOOKUP(B1300,#REF!,1,FALSE)</f>
        <v>#REF!</v>
      </c>
    </row>
    <row r="1301" spans="1:10" hidden="1" x14ac:dyDescent="0.25">
      <c r="A1301" t="s">
        <v>655</v>
      </c>
      <c r="B1301" t="s">
        <v>723</v>
      </c>
      <c r="C1301" t="s">
        <v>689</v>
      </c>
      <c r="D1301">
        <v>6.5</v>
      </c>
      <c r="J1301" t="e">
        <f>+VLOOKUP(B1301,#REF!,1,FALSE)</f>
        <v>#REF!</v>
      </c>
    </row>
    <row r="1302" spans="1:10" hidden="1" x14ac:dyDescent="0.25">
      <c r="A1302" t="s">
        <v>655</v>
      </c>
      <c r="B1302" t="s">
        <v>724</v>
      </c>
      <c r="C1302" t="s">
        <v>691</v>
      </c>
      <c r="D1302">
        <v>6.5</v>
      </c>
      <c r="J1302" t="e">
        <f>+VLOOKUP(B1302,#REF!,1,FALSE)</f>
        <v>#REF!</v>
      </c>
    </row>
    <row r="1303" spans="1:10" hidden="1" x14ac:dyDescent="0.25">
      <c r="A1303" t="s">
        <v>655</v>
      </c>
      <c r="B1303" t="s">
        <v>725</v>
      </c>
      <c r="C1303" t="s">
        <v>726</v>
      </c>
      <c r="D1303">
        <v>6.5</v>
      </c>
      <c r="J1303" t="e">
        <f>+VLOOKUP(B1303,#REF!,1,FALSE)</f>
        <v>#REF!</v>
      </c>
    </row>
    <row r="1304" spans="1:10" hidden="1" x14ac:dyDescent="0.25">
      <c r="A1304" t="s">
        <v>655</v>
      </c>
      <c r="B1304" t="s">
        <v>727</v>
      </c>
      <c r="C1304" t="s">
        <v>728</v>
      </c>
      <c r="D1304">
        <v>6.5</v>
      </c>
      <c r="J1304" t="e">
        <f>+VLOOKUP(B1304,#REF!,1,FALSE)</f>
        <v>#REF!</v>
      </c>
    </row>
    <row r="1305" spans="1:10" hidden="1" x14ac:dyDescent="0.25">
      <c r="A1305" t="s">
        <v>655</v>
      </c>
      <c r="B1305" t="s">
        <v>729</v>
      </c>
      <c r="C1305" t="s">
        <v>730</v>
      </c>
      <c r="D1305">
        <v>6.5</v>
      </c>
      <c r="J1305" t="e">
        <f>+VLOOKUP(B1305,#REF!,1,FALSE)</f>
        <v>#REF!</v>
      </c>
    </row>
    <row r="1306" spans="1:10" hidden="1" x14ac:dyDescent="0.25">
      <c r="A1306" t="s">
        <v>655</v>
      </c>
      <c r="B1306" t="s">
        <v>731</v>
      </c>
      <c r="C1306" t="s">
        <v>732</v>
      </c>
      <c r="D1306">
        <v>6.5</v>
      </c>
      <c r="J1306" t="e">
        <f>+VLOOKUP(B1306,#REF!,1,FALSE)</f>
        <v>#REF!</v>
      </c>
    </row>
    <row r="1307" spans="1:10" hidden="1" x14ac:dyDescent="0.25">
      <c r="A1307" t="s">
        <v>655</v>
      </c>
      <c r="B1307" t="s">
        <v>733</v>
      </c>
      <c r="C1307" t="s">
        <v>734</v>
      </c>
      <c r="D1307">
        <v>6.5</v>
      </c>
      <c r="J1307" t="e">
        <f>+VLOOKUP(B1307,#REF!,1,FALSE)</f>
        <v>#REF!</v>
      </c>
    </row>
    <row r="1308" spans="1:10" hidden="1" x14ac:dyDescent="0.25">
      <c r="A1308" t="s">
        <v>655</v>
      </c>
      <c r="B1308" t="s">
        <v>735</v>
      </c>
      <c r="C1308" t="s">
        <v>736</v>
      </c>
      <c r="D1308">
        <v>6.5</v>
      </c>
      <c r="J1308" t="e">
        <f>+VLOOKUP(B1308,#REF!,1,FALSE)</f>
        <v>#REF!</v>
      </c>
    </row>
    <row r="1309" spans="1:10" hidden="1" x14ac:dyDescent="0.25">
      <c r="A1309" t="s">
        <v>655</v>
      </c>
      <c r="B1309" t="s">
        <v>737</v>
      </c>
      <c r="C1309" t="s">
        <v>738</v>
      </c>
      <c r="D1309">
        <v>6.5</v>
      </c>
      <c r="J1309" t="e">
        <f>+VLOOKUP(B1309,#REF!,1,FALSE)</f>
        <v>#REF!</v>
      </c>
    </row>
    <row r="1310" spans="1:10" hidden="1" x14ac:dyDescent="0.25">
      <c r="A1310" t="s">
        <v>655</v>
      </c>
      <c r="B1310" t="s">
        <v>739</v>
      </c>
      <c r="C1310" t="s">
        <v>740</v>
      </c>
      <c r="D1310">
        <v>6.5</v>
      </c>
      <c r="J1310" t="e">
        <f>+VLOOKUP(B1310,#REF!,1,FALSE)</f>
        <v>#REF!</v>
      </c>
    </row>
    <row r="1311" spans="1:10" hidden="1" x14ac:dyDescent="0.25">
      <c r="A1311" t="s">
        <v>655</v>
      </c>
      <c r="B1311" t="s">
        <v>741</v>
      </c>
      <c r="C1311" t="s">
        <v>742</v>
      </c>
      <c r="D1311">
        <v>6.5</v>
      </c>
      <c r="J1311" t="e">
        <f>+VLOOKUP(B1311,#REF!,1,FALSE)</f>
        <v>#REF!</v>
      </c>
    </row>
    <row r="1312" spans="1:10" hidden="1" x14ac:dyDescent="0.25">
      <c r="A1312" t="s">
        <v>655</v>
      </c>
      <c r="B1312" t="s">
        <v>743</v>
      </c>
      <c r="C1312" t="s">
        <v>717</v>
      </c>
      <c r="D1312">
        <v>6.5</v>
      </c>
      <c r="J1312" t="e">
        <f>+VLOOKUP(B1312,#REF!,1,FALSE)</f>
        <v>#REF!</v>
      </c>
    </row>
    <row r="1313" spans="1:10" hidden="1" x14ac:dyDescent="0.25">
      <c r="A1313" t="s">
        <v>655</v>
      </c>
      <c r="B1313" t="s">
        <v>744</v>
      </c>
      <c r="C1313" t="s">
        <v>719</v>
      </c>
      <c r="D1313">
        <v>6.5</v>
      </c>
      <c r="J1313" t="e">
        <f>+VLOOKUP(B1313,#REF!,1,FALSE)</f>
        <v>#REF!</v>
      </c>
    </row>
    <row r="1314" spans="1:10" hidden="1" x14ac:dyDescent="0.25">
      <c r="A1314" t="s">
        <v>655</v>
      </c>
      <c r="B1314" t="s">
        <v>745</v>
      </c>
      <c r="C1314" t="s">
        <v>695</v>
      </c>
      <c r="D1314">
        <v>6.5</v>
      </c>
      <c r="J1314" t="e">
        <f>+VLOOKUP(B1314,#REF!,1,FALSE)</f>
        <v>#REF!</v>
      </c>
    </row>
    <row r="1315" spans="1:10" hidden="1" x14ac:dyDescent="0.25">
      <c r="A1315" t="s">
        <v>655</v>
      </c>
      <c r="B1315" t="s">
        <v>746</v>
      </c>
      <c r="C1315" t="s">
        <v>693</v>
      </c>
      <c r="D1315">
        <v>6.5</v>
      </c>
      <c r="J1315" t="e">
        <f>+VLOOKUP(B1315,#REF!,1,FALSE)</f>
        <v>#REF!</v>
      </c>
    </row>
    <row r="1316" spans="1:10" hidden="1" x14ac:dyDescent="0.25">
      <c r="A1316" t="s">
        <v>655</v>
      </c>
      <c r="B1316" t="s">
        <v>747</v>
      </c>
      <c r="C1316" t="s">
        <v>748</v>
      </c>
      <c r="D1316">
        <v>6.5</v>
      </c>
      <c r="J1316" t="e">
        <f>+VLOOKUP(B1316,#REF!,1,FALSE)</f>
        <v>#REF!</v>
      </c>
    </row>
    <row r="1317" spans="1:10" hidden="1" x14ac:dyDescent="0.25">
      <c r="A1317" t="s">
        <v>655</v>
      </c>
      <c r="B1317" t="s">
        <v>749</v>
      </c>
      <c r="C1317" t="s">
        <v>750</v>
      </c>
      <c r="D1317">
        <v>6.5</v>
      </c>
      <c r="J1317" t="e">
        <f>+VLOOKUP(B1317,#REF!,1,FALSE)</f>
        <v>#REF!</v>
      </c>
    </row>
    <row r="1318" spans="1:10" hidden="1" x14ac:dyDescent="0.25">
      <c r="A1318" t="s">
        <v>655</v>
      </c>
      <c r="B1318" t="s">
        <v>751</v>
      </c>
      <c r="C1318" t="s">
        <v>752</v>
      </c>
      <c r="D1318">
        <v>6.5</v>
      </c>
      <c r="J1318" t="e">
        <f>+VLOOKUP(B1318,#REF!,1,FALSE)</f>
        <v>#REF!</v>
      </c>
    </row>
    <row r="1319" spans="1:10" hidden="1" x14ac:dyDescent="0.25">
      <c r="A1319" t="s">
        <v>655</v>
      </c>
      <c r="B1319" t="s">
        <v>753</v>
      </c>
      <c r="C1319" t="s">
        <v>754</v>
      </c>
      <c r="D1319">
        <v>6.5</v>
      </c>
      <c r="J1319" t="e">
        <f>+VLOOKUP(B1319,#REF!,1,FALSE)</f>
        <v>#REF!</v>
      </c>
    </row>
    <row r="1320" spans="1:10" hidden="1" x14ac:dyDescent="0.25">
      <c r="A1320" t="s">
        <v>655</v>
      </c>
      <c r="B1320" t="s">
        <v>755</v>
      </c>
      <c r="C1320" t="s">
        <v>756</v>
      </c>
      <c r="D1320">
        <v>6.5</v>
      </c>
      <c r="J1320" t="e">
        <f>+VLOOKUP(B1320,#REF!,1,FALSE)</f>
        <v>#REF!</v>
      </c>
    </row>
    <row r="1321" spans="1:10" hidden="1" x14ac:dyDescent="0.25">
      <c r="A1321" t="s">
        <v>655</v>
      </c>
      <c r="B1321" t="s">
        <v>757</v>
      </c>
      <c r="C1321" t="s">
        <v>758</v>
      </c>
      <c r="D1321">
        <v>6.5</v>
      </c>
      <c r="J1321" t="e">
        <f>+VLOOKUP(B1321,#REF!,1,FALSE)</f>
        <v>#REF!</v>
      </c>
    </row>
    <row r="1322" spans="1:10" hidden="1" x14ac:dyDescent="0.25">
      <c r="A1322" t="s">
        <v>655</v>
      </c>
      <c r="B1322" t="s">
        <v>759</v>
      </c>
      <c r="C1322" t="s">
        <v>760</v>
      </c>
      <c r="D1322">
        <v>6.5</v>
      </c>
      <c r="J1322" t="e">
        <f>+VLOOKUP(B1322,#REF!,1,FALSE)</f>
        <v>#REF!</v>
      </c>
    </row>
    <row r="1323" spans="1:10" hidden="1" x14ac:dyDescent="0.25">
      <c r="A1323" t="s">
        <v>655</v>
      </c>
      <c r="B1323" t="s">
        <v>761</v>
      </c>
      <c r="C1323" t="s">
        <v>740</v>
      </c>
      <c r="D1323">
        <v>6.5</v>
      </c>
      <c r="J1323" t="e">
        <f>+VLOOKUP(B1323,#REF!,1,FALSE)</f>
        <v>#REF!</v>
      </c>
    </row>
    <row r="1324" spans="1:10" hidden="1" x14ac:dyDescent="0.25">
      <c r="A1324" t="s">
        <v>655</v>
      </c>
      <c r="B1324" t="s">
        <v>762</v>
      </c>
      <c r="C1324" t="s">
        <v>742</v>
      </c>
      <c r="D1324">
        <v>6.5</v>
      </c>
      <c r="J1324" t="e">
        <f>+VLOOKUP(B1324,#REF!,1,FALSE)</f>
        <v>#REF!</v>
      </c>
    </row>
    <row r="1325" spans="1:10" hidden="1" x14ac:dyDescent="0.25">
      <c r="A1325" t="s">
        <v>655</v>
      </c>
      <c r="B1325" t="s">
        <v>763</v>
      </c>
      <c r="C1325" t="s">
        <v>764</v>
      </c>
      <c r="D1325">
        <v>6.5</v>
      </c>
      <c r="J1325" t="e">
        <f>+VLOOKUP(B1325,#REF!,1,FALSE)</f>
        <v>#REF!</v>
      </c>
    </row>
    <row r="1326" spans="1:10" hidden="1" x14ac:dyDescent="0.25">
      <c r="A1326" t="s">
        <v>655</v>
      </c>
      <c r="B1326" t="s">
        <v>765</v>
      </c>
      <c r="C1326" t="s">
        <v>766</v>
      </c>
      <c r="D1326">
        <v>1</v>
      </c>
      <c r="J1326" t="e">
        <f>+VLOOKUP(B1326,#REF!,1,FALSE)</f>
        <v>#REF!</v>
      </c>
    </row>
    <row r="1327" spans="1:10" hidden="1" x14ac:dyDescent="0.25">
      <c r="A1327" t="s">
        <v>655</v>
      </c>
      <c r="B1327" t="s">
        <v>767</v>
      </c>
      <c r="C1327" t="s">
        <v>768</v>
      </c>
      <c r="D1327">
        <v>6.5</v>
      </c>
      <c r="J1327" t="e">
        <f>+VLOOKUP(B1327,#REF!,1,FALSE)</f>
        <v>#REF!</v>
      </c>
    </row>
    <row r="1328" spans="1:10" hidden="1" x14ac:dyDescent="0.25">
      <c r="A1328" t="s">
        <v>655</v>
      </c>
      <c r="B1328" t="s">
        <v>769</v>
      </c>
      <c r="C1328" t="s">
        <v>764</v>
      </c>
      <c r="D1328">
        <v>6.5</v>
      </c>
      <c r="J1328" t="e">
        <f>+VLOOKUP(B1328,#REF!,1,FALSE)</f>
        <v>#REF!</v>
      </c>
    </row>
    <row r="1329" spans="1:10" hidden="1" x14ac:dyDescent="0.25">
      <c r="A1329" t="s">
        <v>655</v>
      </c>
      <c r="B1329" t="s">
        <v>770</v>
      </c>
      <c r="C1329" t="s">
        <v>771</v>
      </c>
      <c r="D1329">
        <v>1</v>
      </c>
      <c r="J1329" t="e">
        <f>+VLOOKUP(B1329,#REF!,1,FALSE)</f>
        <v>#REF!</v>
      </c>
    </row>
    <row r="1330" spans="1:10" hidden="1" x14ac:dyDescent="0.25">
      <c r="A1330" t="s">
        <v>655</v>
      </c>
      <c r="B1330" t="s">
        <v>772</v>
      </c>
      <c r="C1330" t="s">
        <v>773</v>
      </c>
      <c r="D1330">
        <v>6.5</v>
      </c>
      <c r="J1330" t="e">
        <f>+VLOOKUP(B1330,#REF!,1,FALSE)</f>
        <v>#REF!</v>
      </c>
    </row>
    <row r="1331" spans="1:10" hidden="1" x14ac:dyDescent="0.25">
      <c r="A1331" t="s">
        <v>655</v>
      </c>
      <c r="B1331" t="s">
        <v>774</v>
      </c>
      <c r="C1331" t="s">
        <v>775</v>
      </c>
      <c r="D1331">
        <v>6.5</v>
      </c>
      <c r="J1331" t="e">
        <f>+VLOOKUP(B1331,#REF!,1,FALSE)</f>
        <v>#REF!</v>
      </c>
    </row>
    <row r="1332" spans="1:10" hidden="1" x14ac:dyDescent="0.25">
      <c r="A1332" t="s">
        <v>655</v>
      </c>
      <c r="B1332" t="s">
        <v>776</v>
      </c>
      <c r="C1332" t="s">
        <v>777</v>
      </c>
      <c r="D1332">
        <v>6.5</v>
      </c>
      <c r="J1332" t="e">
        <f>+VLOOKUP(B1332,#REF!,1,FALSE)</f>
        <v>#REF!</v>
      </c>
    </row>
    <row r="1333" spans="1:10" hidden="1" x14ac:dyDescent="0.25">
      <c r="A1333" t="s">
        <v>655</v>
      </c>
      <c r="B1333" t="s">
        <v>778</v>
      </c>
      <c r="C1333" t="s">
        <v>779</v>
      </c>
      <c r="D1333">
        <v>6.5</v>
      </c>
      <c r="J1333" t="e">
        <f>+VLOOKUP(B1333,#REF!,1,FALSE)</f>
        <v>#REF!</v>
      </c>
    </row>
    <row r="1334" spans="1:10" hidden="1" x14ac:dyDescent="0.25">
      <c r="A1334" t="s">
        <v>655</v>
      </c>
      <c r="B1334" t="s">
        <v>780</v>
      </c>
      <c r="C1334" t="s">
        <v>781</v>
      </c>
      <c r="D1334">
        <v>6.5</v>
      </c>
      <c r="J1334" t="e">
        <f>+VLOOKUP(B1334,#REF!,1,FALSE)</f>
        <v>#REF!</v>
      </c>
    </row>
    <row r="1335" spans="1:10" hidden="1" x14ac:dyDescent="0.25">
      <c r="A1335" t="s">
        <v>655</v>
      </c>
      <c r="B1335" t="s">
        <v>782</v>
      </c>
      <c r="C1335" t="s">
        <v>783</v>
      </c>
      <c r="D1335">
        <v>6.5</v>
      </c>
      <c r="J1335" t="e">
        <f>+VLOOKUP(B1335,#REF!,1,FALSE)</f>
        <v>#REF!</v>
      </c>
    </row>
    <row r="1336" spans="1:10" hidden="1" x14ac:dyDescent="0.25">
      <c r="A1336" t="s">
        <v>655</v>
      </c>
      <c r="B1336" t="s">
        <v>784</v>
      </c>
      <c r="C1336" t="s">
        <v>785</v>
      </c>
      <c r="D1336">
        <v>6.5</v>
      </c>
      <c r="J1336" t="e">
        <f>+VLOOKUP(B1336,#REF!,1,FALSE)</f>
        <v>#REF!</v>
      </c>
    </row>
    <row r="1337" spans="1:10" hidden="1" x14ac:dyDescent="0.25">
      <c r="A1337" t="s">
        <v>655</v>
      </c>
      <c r="B1337" t="s">
        <v>786</v>
      </c>
      <c r="C1337" t="s">
        <v>787</v>
      </c>
      <c r="D1337">
        <v>6.5</v>
      </c>
      <c r="J1337" t="e">
        <f>+VLOOKUP(B1337,#REF!,1,FALSE)</f>
        <v>#REF!</v>
      </c>
    </row>
    <row r="1338" spans="1:10" hidden="1" x14ac:dyDescent="0.25">
      <c r="A1338" t="s">
        <v>655</v>
      </c>
      <c r="B1338" t="s">
        <v>788</v>
      </c>
      <c r="C1338" t="s">
        <v>789</v>
      </c>
      <c r="D1338">
        <v>5.8</v>
      </c>
      <c r="J1338" t="e">
        <f>+VLOOKUP(B1338,#REF!,1,FALSE)</f>
        <v>#REF!</v>
      </c>
    </row>
    <row r="1339" spans="1:10" hidden="1" x14ac:dyDescent="0.25">
      <c r="A1339" t="s">
        <v>655</v>
      </c>
      <c r="B1339" t="s">
        <v>790</v>
      </c>
      <c r="C1339" t="s">
        <v>791</v>
      </c>
      <c r="D1339">
        <v>5.8</v>
      </c>
      <c r="J1339" t="e">
        <f>+VLOOKUP(B1339,#REF!,1,FALSE)</f>
        <v>#REF!</v>
      </c>
    </row>
    <row r="1340" spans="1:10" hidden="1" x14ac:dyDescent="0.25">
      <c r="A1340" t="s">
        <v>655</v>
      </c>
      <c r="B1340" t="s">
        <v>792</v>
      </c>
      <c r="C1340" t="s">
        <v>793</v>
      </c>
      <c r="D1340">
        <v>5.8</v>
      </c>
      <c r="J1340" t="e">
        <f>+VLOOKUP(B1340,#REF!,1,FALSE)</f>
        <v>#REF!</v>
      </c>
    </row>
    <row r="1341" spans="1:10" hidden="1" x14ac:dyDescent="0.25">
      <c r="A1341" t="s">
        <v>655</v>
      </c>
      <c r="B1341" t="s">
        <v>794</v>
      </c>
      <c r="C1341" t="s">
        <v>795</v>
      </c>
      <c r="D1341">
        <v>5.8</v>
      </c>
      <c r="J1341" t="e">
        <f>+VLOOKUP(B1341,#REF!,1,FALSE)</f>
        <v>#REF!</v>
      </c>
    </row>
    <row r="1342" spans="1:10" hidden="1" x14ac:dyDescent="0.25">
      <c r="A1342" t="s">
        <v>655</v>
      </c>
      <c r="B1342" t="s">
        <v>796</v>
      </c>
      <c r="C1342" t="s">
        <v>797</v>
      </c>
      <c r="D1342">
        <v>5.8</v>
      </c>
      <c r="J1342" t="e">
        <f>+VLOOKUP(B1342,#REF!,1,FALSE)</f>
        <v>#REF!</v>
      </c>
    </row>
    <row r="1343" spans="1:10" hidden="1" x14ac:dyDescent="0.25">
      <c r="A1343" t="s">
        <v>655</v>
      </c>
      <c r="B1343" t="s">
        <v>798</v>
      </c>
      <c r="C1343" t="s">
        <v>799</v>
      </c>
      <c r="D1343">
        <v>5.8</v>
      </c>
      <c r="J1343" t="e">
        <f>+VLOOKUP(B1343,#REF!,1,FALSE)</f>
        <v>#REF!</v>
      </c>
    </row>
    <row r="1344" spans="1:10" hidden="1" x14ac:dyDescent="0.25">
      <c r="A1344" t="s">
        <v>655</v>
      </c>
      <c r="B1344" t="s">
        <v>800</v>
      </c>
      <c r="C1344" t="s">
        <v>801</v>
      </c>
      <c r="D1344">
        <v>5.8</v>
      </c>
      <c r="J1344" t="e">
        <f>+VLOOKUP(B1344,#REF!,1,FALSE)</f>
        <v>#REF!</v>
      </c>
    </row>
    <row r="1345" spans="1:10" hidden="1" x14ac:dyDescent="0.25">
      <c r="A1345" t="s">
        <v>655</v>
      </c>
      <c r="B1345" t="s">
        <v>802</v>
      </c>
      <c r="C1345" t="s">
        <v>803</v>
      </c>
      <c r="D1345">
        <v>5.8</v>
      </c>
      <c r="J1345" t="e">
        <f>+VLOOKUP(B1345,#REF!,1,FALSE)</f>
        <v>#REF!</v>
      </c>
    </row>
    <row r="1346" spans="1:10" hidden="1" x14ac:dyDescent="0.25">
      <c r="A1346" t="s">
        <v>655</v>
      </c>
      <c r="B1346">
        <v>7603</v>
      </c>
      <c r="C1346" t="s">
        <v>302</v>
      </c>
      <c r="D1346">
        <v>6.5</v>
      </c>
      <c r="J1346" t="e">
        <f>+VLOOKUP(B1346,#REF!,1,FALSE)</f>
        <v>#REF!</v>
      </c>
    </row>
    <row r="1347" spans="1:10" hidden="1" x14ac:dyDescent="0.25">
      <c r="A1347" t="s">
        <v>655</v>
      </c>
      <c r="B1347" t="s">
        <v>805</v>
      </c>
      <c r="C1347" t="s">
        <v>806</v>
      </c>
      <c r="D1347">
        <v>6.5</v>
      </c>
      <c r="J1347" t="e">
        <f>+VLOOKUP(B1347,#REF!,1,FALSE)</f>
        <v>#REF!</v>
      </c>
    </row>
    <row r="1348" spans="1:10" hidden="1" x14ac:dyDescent="0.25">
      <c r="A1348" t="s">
        <v>655</v>
      </c>
      <c r="B1348" t="s">
        <v>807</v>
      </c>
      <c r="C1348" t="s">
        <v>808</v>
      </c>
      <c r="D1348">
        <v>6.5</v>
      </c>
      <c r="J1348" t="e">
        <f>+VLOOKUP(B1348,#REF!,1,FALSE)</f>
        <v>#REF!</v>
      </c>
    </row>
    <row r="1349" spans="1:10" hidden="1" x14ac:dyDescent="0.25">
      <c r="A1349" t="s">
        <v>655</v>
      </c>
      <c r="B1349" t="s">
        <v>809</v>
      </c>
      <c r="C1349" t="s">
        <v>810</v>
      </c>
      <c r="D1349">
        <v>6.5</v>
      </c>
      <c r="J1349" t="e">
        <f>+VLOOKUP(B1349,#REF!,1,FALSE)</f>
        <v>#REF!</v>
      </c>
    </row>
    <row r="1350" spans="1:10" hidden="1" x14ac:dyDescent="0.25">
      <c r="A1350" t="s">
        <v>655</v>
      </c>
      <c r="B1350" t="s">
        <v>819</v>
      </c>
      <c r="C1350" t="s">
        <v>820</v>
      </c>
      <c r="D1350">
        <v>6.5</v>
      </c>
      <c r="J1350" t="e">
        <f>+VLOOKUP(B1350,#REF!,1,FALSE)</f>
        <v>#REF!</v>
      </c>
    </row>
    <row r="1351" spans="1:10" hidden="1" x14ac:dyDescent="0.25">
      <c r="A1351" t="s">
        <v>655</v>
      </c>
      <c r="B1351" t="s">
        <v>821</v>
      </c>
      <c r="C1351" t="s">
        <v>822</v>
      </c>
      <c r="D1351">
        <v>6.5</v>
      </c>
      <c r="J1351" t="e">
        <f>+VLOOKUP(B1351,#REF!,1,FALSE)</f>
        <v>#REF!</v>
      </c>
    </row>
    <row r="1352" spans="1:10" hidden="1" x14ac:dyDescent="0.25">
      <c r="A1352" t="s">
        <v>655</v>
      </c>
      <c r="B1352" t="s">
        <v>823</v>
      </c>
      <c r="C1352" t="s">
        <v>824</v>
      </c>
      <c r="D1352">
        <v>6.5</v>
      </c>
      <c r="J1352" t="e">
        <f>+VLOOKUP(B1352,#REF!,1,FALSE)</f>
        <v>#REF!</v>
      </c>
    </row>
    <row r="1353" spans="1:10" hidden="1" x14ac:dyDescent="0.25">
      <c r="A1353" t="s">
        <v>655</v>
      </c>
      <c r="B1353" t="s">
        <v>825</v>
      </c>
      <c r="C1353" t="s">
        <v>826</v>
      </c>
      <c r="D1353">
        <v>6.5</v>
      </c>
      <c r="J1353" t="e">
        <f>+VLOOKUP(B1353,#REF!,1,FALSE)</f>
        <v>#REF!</v>
      </c>
    </row>
    <row r="1354" spans="1:10" hidden="1" x14ac:dyDescent="0.25">
      <c r="A1354" t="s">
        <v>655</v>
      </c>
      <c r="B1354" t="s">
        <v>827</v>
      </c>
      <c r="C1354" t="s">
        <v>828</v>
      </c>
      <c r="D1354">
        <v>6.5</v>
      </c>
      <c r="J1354" t="e">
        <f>+VLOOKUP(B1354,#REF!,1,FALSE)</f>
        <v>#REF!</v>
      </c>
    </row>
    <row r="1355" spans="1:10" hidden="1" x14ac:dyDescent="0.25">
      <c r="A1355" t="s">
        <v>655</v>
      </c>
      <c r="B1355" t="s">
        <v>829</v>
      </c>
      <c r="C1355" t="s">
        <v>830</v>
      </c>
      <c r="D1355">
        <v>6.5</v>
      </c>
      <c r="J1355" t="e">
        <f>+VLOOKUP(B1355,#REF!,1,FALSE)</f>
        <v>#REF!</v>
      </c>
    </row>
    <row r="1356" spans="1:10" hidden="1" x14ac:dyDescent="0.25">
      <c r="A1356" t="s">
        <v>655</v>
      </c>
      <c r="B1356" t="s">
        <v>831</v>
      </c>
      <c r="C1356" t="s">
        <v>832</v>
      </c>
      <c r="D1356">
        <v>6.5</v>
      </c>
      <c r="J1356" t="e">
        <f>+VLOOKUP(B1356,#REF!,1,FALSE)</f>
        <v>#REF!</v>
      </c>
    </row>
    <row r="1357" spans="1:10" hidden="1" x14ac:dyDescent="0.25">
      <c r="A1357" t="s">
        <v>655</v>
      </c>
      <c r="B1357" t="s">
        <v>833</v>
      </c>
      <c r="C1357" t="s">
        <v>834</v>
      </c>
      <c r="D1357">
        <v>6.5</v>
      </c>
      <c r="J1357" t="e">
        <f>+VLOOKUP(B1357,#REF!,1,FALSE)</f>
        <v>#REF!</v>
      </c>
    </row>
    <row r="1358" spans="1:10" hidden="1" x14ac:dyDescent="0.25">
      <c r="A1358" t="s">
        <v>655</v>
      </c>
      <c r="B1358" t="s">
        <v>835</v>
      </c>
      <c r="C1358" t="s">
        <v>836</v>
      </c>
      <c r="D1358">
        <v>6.5</v>
      </c>
      <c r="J1358" t="e">
        <f>+VLOOKUP(B1358,#REF!,1,FALSE)</f>
        <v>#REF!</v>
      </c>
    </row>
    <row r="1359" spans="1:10" hidden="1" x14ac:dyDescent="0.25">
      <c r="A1359" t="s">
        <v>655</v>
      </c>
      <c r="B1359" t="s">
        <v>837</v>
      </c>
      <c r="C1359" t="s">
        <v>838</v>
      </c>
      <c r="D1359">
        <v>6.5</v>
      </c>
      <c r="J1359" t="e">
        <f>+VLOOKUP(B1359,#REF!,1,FALSE)</f>
        <v>#REF!</v>
      </c>
    </row>
    <row r="1360" spans="1:10" hidden="1" x14ac:dyDescent="0.25">
      <c r="A1360" t="s">
        <v>655</v>
      </c>
      <c r="B1360" t="s">
        <v>839</v>
      </c>
      <c r="C1360" t="s">
        <v>840</v>
      </c>
      <c r="D1360">
        <v>6.5</v>
      </c>
      <c r="J1360" t="e">
        <f>+VLOOKUP(B1360,#REF!,1,FALSE)</f>
        <v>#REF!</v>
      </c>
    </row>
    <row r="1361" spans="1:10" hidden="1" x14ac:dyDescent="0.25">
      <c r="A1361" t="s">
        <v>655</v>
      </c>
      <c r="B1361" t="s">
        <v>845</v>
      </c>
      <c r="C1361" t="s">
        <v>846</v>
      </c>
      <c r="D1361">
        <v>4.5999999999999996</v>
      </c>
      <c r="J1361" t="e">
        <f>+VLOOKUP(B1361,#REF!,1,FALSE)</f>
        <v>#REF!</v>
      </c>
    </row>
    <row r="1362" spans="1:10" hidden="1" x14ac:dyDescent="0.25">
      <c r="A1362" t="s">
        <v>655</v>
      </c>
      <c r="B1362" t="s">
        <v>847</v>
      </c>
      <c r="C1362" t="s">
        <v>848</v>
      </c>
      <c r="D1362">
        <v>6.5</v>
      </c>
      <c r="J1362" t="e">
        <f>+VLOOKUP(B1362,#REF!,1,FALSE)</f>
        <v>#REF!</v>
      </c>
    </row>
    <row r="1363" spans="1:10" hidden="1" x14ac:dyDescent="0.25">
      <c r="A1363" t="s">
        <v>655</v>
      </c>
      <c r="B1363" t="s">
        <v>849</v>
      </c>
      <c r="C1363" t="s">
        <v>850</v>
      </c>
      <c r="D1363">
        <v>6.5</v>
      </c>
      <c r="J1363" t="e">
        <f>+VLOOKUP(B1363,#REF!,1,FALSE)</f>
        <v>#REF!</v>
      </c>
    </row>
    <row r="1364" spans="1:10" hidden="1" x14ac:dyDescent="0.25">
      <c r="A1364" t="s">
        <v>655</v>
      </c>
      <c r="B1364" t="s">
        <v>851</v>
      </c>
      <c r="C1364" t="s">
        <v>852</v>
      </c>
      <c r="D1364">
        <v>3.2</v>
      </c>
      <c r="J1364" t="e">
        <f>+VLOOKUP(B1364,#REF!,1,FALSE)</f>
        <v>#REF!</v>
      </c>
    </row>
    <row r="1365" spans="1:10" hidden="1" x14ac:dyDescent="0.25">
      <c r="A1365" t="s">
        <v>655</v>
      </c>
      <c r="B1365" t="s">
        <v>853</v>
      </c>
      <c r="C1365" t="s">
        <v>854</v>
      </c>
      <c r="D1365">
        <v>6.5</v>
      </c>
      <c r="J1365" t="e">
        <f>+VLOOKUP(B1365,#REF!,1,FALSE)</f>
        <v>#REF!</v>
      </c>
    </row>
    <row r="1366" spans="1:10" hidden="1" x14ac:dyDescent="0.25">
      <c r="A1366" t="s">
        <v>655</v>
      </c>
      <c r="B1366" t="s">
        <v>855</v>
      </c>
      <c r="C1366" t="s">
        <v>856</v>
      </c>
      <c r="D1366">
        <v>6.5</v>
      </c>
      <c r="J1366" t="e">
        <f>+VLOOKUP(B1366,#REF!,1,FALSE)</f>
        <v>#REF!</v>
      </c>
    </row>
    <row r="1367" spans="1:10" hidden="1" x14ac:dyDescent="0.25">
      <c r="A1367" t="s">
        <v>655</v>
      </c>
      <c r="B1367" t="s">
        <v>857</v>
      </c>
      <c r="C1367" t="s">
        <v>858</v>
      </c>
      <c r="D1367">
        <v>6.5</v>
      </c>
      <c r="J1367" t="e">
        <f>+VLOOKUP(B1367,#REF!,1,FALSE)</f>
        <v>#REF!</v>
      </c>
    </row>
    <row r="1368" spans="1:10" hidden="1" x14ac:dyDescent="0.25">
      <c r="A1368" t="s">
        <v>655</v>
      </c>
      <c r="B1368" t="s">
        <v>859</v>
      </c>
      <c r="C1368" t="s">
        <v>860</v>
      </c>
      <c r="D1368">
        <v>6.5</v>
      </c>
      <c r="J1368" t="e">
        <f>+VLOOKUP(B1368,#REF!,1,FALSE)</f>
        <v>#REF!</v>
      </c>
    </row>
    <row r="1369" spans="1:10" hidden="1" x14ac:dyDescent="0.25">
      <c r="A1369" t="s">
        <v>655</v>
      </c>
      <c r="B1369" t="s">
        <v>861</v>
      </c>
      <c r="C1369" t="s">
        <v>862</v>
      </c>
      <c r="D1369">
        <v>6.5</v>
      </c>
      <c r="J1369" t="e">
        <f>+VLOOKUP(B1369,#REF!,1,FALSE)</f>
        <v>#REF!</v>
      </c>
    </row>
    <row r="1370" spans="1:10" hidden="1" x14ac:dyDescent="0.25">
      <c r="A1370" t="s">
        <v>655</v>
      </c>
      <c r="B1370" t="s">
        <v>863</v>
      </c>
      <c r="C1370" t="s">
        <v>864</v>
      </c>
      <c r="D1370">
        <v>6.5</v>
      </c>
      <c r="J1370" t="e">
        <f>+VLOOKUP(B1370,#REF!,1,FALSE)</f>
        <v>#REF!</v>
      </c>
    </row>
    <row r="1371" spans="1:10" hidden="1" x14ac:dyDescent="0.25">
      <c r="A1371" t="s">
        <v>655</v>
      </c>
      <c r="B1371" t="s">
        <v>865</v>
      </c>
      <c r="C1371" t="s">
        <v>866</v>
      </c>
      <c r="D1371">
        <v>6.5</v>
      </c>
      <c r="J1371" t="e">
        <f>+VLOOKUP(B1371,#REF!,1,FALSE)</f>
        <v>#REF!</v>
      </c>
    </row>
    <row r="1372" spans="1:10" hidden="1" x14ac:dyDescent="0.25">
      <c r="A1372" t="s">
        <v>655</v>
      </c>
      <c r="B1372" t="s">
        <v>867</v>
      </c>
      <c r="C1372" t="s">
        <v>868</v>
      </c>
      <c r="D1372">
        <v>6.5</v>
      </c>
      <c r="J1372" t="e">
        <f>+VLOOKUP(B1372,#REF!,1,FALSE)</f>
        <v>#REF!</v>
      </c>
    </row>
    <row r="1373" spans="1:10" hidden="1" x14ac:dyDescent="0.25">
      <c r="A1373" t="s">
        <v>655</v>
      </c>
      <c r="B1373" t="s">
        <v>869</v>
      </c>
      <c r="C1373" t="s">
        <v>870</v>
      </c>
      <c r="D1373">
        <v>6.5</v>
      </c>
      <c r="J1373" t="e">
        <f>+VLOOKUP(B1373,#REF!,1,FALSE)</f>
        <v>#REF!</v>
      </c>
    </row>
    <row r="1374" spans="1:10" hidden="1" x14ac:dyDescent="0.25">
      <c r="A1374" t="s">
        <v>655</v>
      </c>
      <c r="B1374" t="s">
        <v>871</v>
      </c>
      <c r="C1374" t="s">
        <v>872</v>
      </c>
      <c r="D1374">
        <v>6.5</v>
      </c>
      <c r="J1374" t="e">
        <f>+VLOOKUP(B1374,#REF!,1,FALSE)</f>
        <v>#REF!</v>
      </c>
    </row>
    <row r="1375" spans="1:10" hidden="1" x14ac:dyDescent="0.25">
      <c r="A1375" t="s">
        <v>655</v>
      </c>
      <c r="B1375" t="s">
        <v>873</v>
      </c>
      <c r="C1375" t="s">
        <v>874</v>
      </c>
      <c r="D1375">
        <v>6.5</v>
      </c>
      <c r="J1375" t="e">
        <f>+VLOOKUP(B1375,#REF!,1,FALSE)</f>
        <v>#REF!</v>
      </c>
    </row>
    <row r="1376" spans="1:10" hidden="1" x14ac:dyDescent="0.25">
      <c r="A1376" t="s">
        <v>655</v>
      </c>
      <c r="B1376" t="s">
        <v>875</v>
      </c>
      <c r="C1376" t="s">
        <v>876</v>
      </c>
      <c r="D1376">
        <v>6.5</v>
      </c>
      <c r="J1376" t="e">
        <f>+VLOOKUP(B1376,#REF!,1,FALSE)</f>
        <v>#REF!</v>
      </c>
    </row>
    <row r="1377" spans="1:10" hidden="1" x14ac:dyDescent="0.25">
      <c r="A1377" t="s">
        <v>655</v>
      </c>
      <c r="B1377" t="s">
        <v>877</v>
      </c>
      <c r="C1377" t="s">
        <v>878</v>
      </c>
      <c r="D1377">
        <v>6.5</v>
      </c>
      <c r="J1377" t="e">
        <f>+VLOOKUP(B1377,#REF!,1,FALSE)</f>
        <v>#REF!</v>
      </c>
    </row>
    <row r="1378" spans="1:10" hidden="1" x14ac:dyDescent="0.25">
      <c r="A1378" t="s">
        <v>655</v>
      </c>
      <c r="B1378" t="s">
        <v>879</v>
      </c>
      <c r="C1378" t="s">
        <v>880</v>
      </c>
      <c r="D1378">
        <v>6.5</v>
      </c>
      <c r="J1378" t="e">
        <f>+VLOOKUP(B1378,#REF!,1,FALSE)</f>
        <v>#REF!</v>
      </c>
    </row>
    <row r="1379" spans="1:10" hidden="1" x14ac:dyDescent="0.25">
      <c r="A1379" t="s">
        <v>655</v>
      </c>
      <c r="B1379" t="s">
        <v>881</v>
      </c>
      <c r="C1379" t="s">
        <v>882</v>
      </c>
      <c r="D1379">
        <v>6.5</v>
      </c>
      <c r="J1379" t="e">
        <f>+VLOOKUP(B1379,#REF!,1,FALSE)</f>
        <v>#REF!</v>
      </c>
    </row>
    <row r="1380" spans="1:10" hidden="1" x14ac:dyDescent="0.25">
      <c r="A1380" t="s">
        <v>655</v>
      </c>
      <c r="B1380" t="s">
        <v>883</v>
      </c>
      <c r="C1380" t="s">
        <v>884</v>
      </c>
      <c r="D1380">
        <v>6</v>
      </c>
      <c r="J1380" t="e">
        <f>+VLOOKUP(B1380,#REF!,1,FALSE)</f>
        <v>#REF!</v>
      </c>
    </row>
    <row r="1381" spans="1:10" hidden="1" x14ac:dyDescent="0.25">
      <c r="A1381" t="s">
        <v>655</v>
      </c>
      <c r="B1381">
        <v>20</v>
      </c>
      <c r="C1381" t="s">
        <v>886</v>
      </c>
      <c r="D1381">
        <v>6</v>
      </c>
      <c r="J1381" t="e">
        <f>+VLOOKUP(B1381,#REF!,1,FALSE)</f>
        <v>#REF!</v>
      </c>
    </row>
    <row r="1382" spans="1:10" hidden="1" x14ac:dyDescent="0.25">
      <c r="A1382" t="s">
        <v>655</v>
      </c>
      <c r="B1382" t="s">
        <v>2016</v>
      </c>
      <c r="C1382" t="s">
        <v>886</v>
      </c>
      <c r="D1382">
        <v>6</v>
      </c>
      <c r="J1382" t="e">
        <f>+VLOOKUP(B1382,#REF!,1,FALSE)</f>
        <v>#REF!</v>
      </c>
    </row>
    <row r="1383" spans="1:10" hidden="1" x14ac:dyDescent="0.25">
      <c r="A1383" t="s">
        <v>655</v>
      </c>
      <c r="B1383" t="s">
        <v>2017</v>
      </c>
      <c r="C1383" t="s">
        <v>888</v>
      </c>
      <c r="D1383">
        <v>6</v>
      </c>
      <c r="J1383" t="e">
        <f>+VLOOKUP(B1383,#REF!,1,FALSE)</f>
        <v>#REF!</v>
      </c>
    </row>
    <row r="1384" spans="1:10" hidden="1" x14ac:dyDescent="0.25">
      <c r="A1384" t="s">
        <v>655</v>
      </c>
      <c r="B1384">
        <v>26</v>
      </c>
      <c r="C1384" t="s">
        <v>886</v>
      </c>
      <c r="D1384">
        <v>6</v>
      </c>
      <c r="J1384" t="e">
        <f>+VLOOKUP(B1384,#REF!,1,FALSE)</f>
        <v>#REF!</v>
      </c>
    </row>
    <row r="1385" spans="1:10" hidden="1" x14ac:dyDescent="0.25">
      <c r="A1385" t="s">
        <v>655</v>
      </c>
      <c r="B1385" t="s">
        <v>892</v>
      </c>
      <c r="C1385" t="s">
        <v>886</v>
      </c>
      <c r="D1385">
        <v>6</v>
      </c>
      <c r="J1385" t="e">
        <f>+VLOOKUP(B1385,#REF!,1,FALSE)</f>
        <v>#REF!</v>
      </c>
    </row>
    <row r="1386" spans="1:10" hidden="1" x14ac:dyDescent="0.25">
      <c r="A1386" t="s">
        <v>655</v>
      </c>
      <c r="B1386">
        <v>90</v>
      </c>
      <c r="C1386" t="s">
        <v>894</v>
      </c>
      <c r="D1386">
        <v>6</v>
      </c>
      <c r="J1386" t="e">
        <f>+VLOOKUP(B1386,#REF!,1,FALSE)</f>
        <v>#REF!</v>
      </c>
    </row>
    <row r="1387" spans="1:10" hidden="1" x14ac:dyDescent="0.25">
      <c r="A1387" t="s">
        <v>655</v>
      </c>
      <c r="B1387">
        <v>102</v>
      </c>
      <c r="C1387" t="s">
        <v>895</v>
      </c>
      <c r="D1387">
        <v>6</v>
      </c>
      <c r="J1387" t="e">
        <f>+VLOOKUP(B1387,#REF!,1,FALSE)</f>
        <v>#REF!</v>
      </c>
    </row>
    <row r="1388" spans="1:10" hidden="1" x14ac:dyDescent="0.25">
      <c r="A1388" t="s">
        <v>655</v>
      </c>
      <c r="B1388">
        <v>103</v>
      </c>
      <c r="C1388" t="s">
        <v>896</v>
      </c>
      <c r="D1388">
        <v>6</v>
      </c>
      <c r="J1388" t="e">
        <f>+VLOOKUP(B1388,#REF!,1,FALSE)</f>
        <v>#REF!</v>
      </c>
    </row>
    <row r="1389" spans="1:10" hidden="1" x14ac:dyDescent="0.25">
      <c r="A1389" t="s">
        <v>655</v>
      </c>
      <c r="B1389">
        <v>104</v>
      </c>
      <c r="C1389" t="s">
        <v>897</v>
      </c>
      <c r="D1389">
        <v>6</v>
      </c>
      <c r="J1389" t="e">
        <f>+VLOOKUP(B1389,#REF!,1,FALSE)</f>
        <v>#REF!</v>
      </c>
    </row>
    <row r="1390" spans="1:10" hidden="1" x14ac:dyDescent="0.25">
      <c r="A1390" t="s">
        <v>655</v>
      </c>
      <c r="B1390">
        <v>107</v>
      </c>
      <c r="C1390" t="s">
        <v>898</v>
      </c>
      <c r="D1390">
        <v>6</v>
      </c>
      <c r="J1390" t="e">
        <f>+VLOOKUP(B1390,#REF!,1,FALSE)</f>
        <v>#REF!</v>
      </c>
    </row>
    <row r="1391" spans="1:10" hidden="1" x14ac:dyDescent="0.25">
      <c r="A1391" t="s">
        <v>655</v>
      </c>
      <c r="B1391">
        <v>108</v>
      </c>
      <c r="C1391" t="s">
        <v>899</v>
      </c>
      <c r="D1391">
        <v>6</v>
      </c>
      <c r="J1391" t="e">
        <f>+VLOOKUP(B1391,#REF!,1,FALSE)</f>
        <v>#REF!</v>
      </c>
    </row>
    <row r="1392" spans="1:10" hidden="1" x14ac:dyDescent="0.25">
      <c r="A1392" t="s">
        <v>655</v>
      </c>
      <c r="B1392">
        <v>112</v>
      </c>
      <c r="C1392" t="s">
        <v>900</v>
      </c>
      <c r="D1392">
        <v>6</v>
      </c>
      <c r="J1392" t="e">
        <f>+VLOOKUP(B1392,#REF!,1,FALSE)</f>
        <v>#REF!</v>
      </c>
    </row>
    <row r="1393" spans="1:10" hidden="1" x14ac:dyDescent="0.25">
      <c r="A1393" t="s">
        <v>655</v>
      </c>
      <c r="B1393">
        <v>114</v>
      </c>
      <c r="C1393" t="s">
        <v>901</v>
      </c>
      <c r="D1393">
        <v>6</v>
      </c>
      <c r="J1393" t="e">
        <f>+VLOOKUP(B1393,#REF!,1,FALSE)</f>
        <v>#REF!</v>
      </c>
    </row>
    <row r="1394" spans="1:10" hidden="1" x14ac:dyDescent="0.25">
      <c r="A1394" t="s">
        <v>655</v>
      </c>
      <c r="B1394">
        <v>115</v>
      </c>
      <c r="C1394" t="s">
        <v>902</v>
      </c>
      <c r="D1394">
        <v>6.5</v>
      </c>
      <c r="J1394" t="e">
        <f>+VLOOKUP(B1394,#REF!,1,FALSE)</f>
        <v>#REF!</v>
      </c>
    </row>
    <row r="1395" spans="1:10" hidden="1" x14ac:dyDescent="0.25">
      <c r="A1395" t="s">
        <v>655</v>
      </c>
      <c r="B1395">
        <v>116</v>
      </c>
      <c r="C1395" t="s">
        <v>903</v>
      </c>
      <c r="D1395">
        <v>6.5</v>
      </c>
      <c r="J1395" t="e">
        <f>+VLOOKUP(B1395,#REF!,1,FALSE)</f>
        <v>#REF!</v>
      </c>
    </row>
    <row r="1396" spans="1:10" hidden="1" x14ac:dyDescent="0.25">
      <c r="A1396" t="s">
        <v>655</v>
      </c>
      <c r="B1396">
        <v>139</v>
      </c>
      <c r="C1396" t="s">
        <v>904</v>
      </c>
      <c r="D1396">
        <v>6</v>
      </c>
      <c r="J1396" t="e">
        <f>+VLOOKUP(B1396,#REF!,1,FALSE)</f>
        <v>#REF!</v>
      </c>
    </row>
    <row r="1397" spans="1:10" hidden="1" x14ac:dyDescent="0.25">
      <c r="A1397" t="s">
        <v>655</v>
      </c>
      <c r="B1397">
        <v>140</v>
      </c>
      <c r="C1397" t="s">
        <v>905</v>
      </c>
      <c r="D1397">
        <v>6</v>
      </c>
      <c r="J1397" t="e">
        <f>+VLOOKUP(B1397,#REF!,1,FALSE)</f>
        <v>#REF!</v>
      </c>
    </row>
    <row r="1398" spans="1:10" hidden="1" x14ac:dyDescent="0.25">
      <c r="A1398" t="s">
        <v>655</v>
      </c>
      <c r="B1398" t="s">
        <v>906</v>
      </c>
      <c r="C1398" t="s">
        <v>907</v>
      </c>
      <c r="D1398">
        <v>6</v>
      </c>
      <c r="J1398" t="e">
        <f>+VLOOKUP(B1398,#REF!,1,FALSE)</f>
        <v>#REF!</v>
      </c>
    </row>
    <row r="1399" spans="1:10" hidden="1" x14ac:dyDescent="0.25">
      <c r="A1399" t="s">
        <v>655</v>
      </c>
      <c r="B1399">
        <v>141</v>
      </c>
      <c r="C1399" t="s">
        <v>908</v>
      </c>
      <c r="D1399">
        <v>6</v>
      </c>
      <c r="J1399" t="e">
        <f>+VLOOKUP(B1399,#REF!,1,FALSE)</f>
        <v>#REF!</v>
      </c>
    </row>
    <row r="1400" spans="1:10" hidden="1" x14ac:dyDescent="0.25">
      <c r="A1400" t="s">
        <v>655</v>
      </c>
      <c r="B1400">
        <v>142</v>
      </c>
      <c r="C1400" t="s">
        <v>909</v>
      </c>
      <c r="D1400">
        <v>6</v>
      </c>
      <c r="J1400" t="e">
        <f>+VLOOKUP(B1400,#REF!,1,FALSE)</f>
        <v>#REF!</v>
      </c>
    </row>
    <row r="1401" spans="1:10" hidden="1" x14ac:dyDescent="0.25">
      <c r="A1401" t="s">
        <v>655</v>
      </c>
      <c r="B1401" t="s">
        <v>910</v>
      </c>
      <c r="C1401" t="s">
        <v>911</v>
      </c>
      <c r="D1401">
        <v>6</v>
      </c>
      <c r="J1401" t="e">
        <f>+VLOOKUP(B1401,#REF!,1,FALSE)</f>
        <v>#REF!</v>
      </c>
    </row>
    <row r="1402" spans="1:10" hidden="1" x14ac:dyDescent="0.25">
      <c r="A1402" t="s">
        <v>655</v>
      </c>
      <c r="B1402" t="s">
        <v>912</v>
      </c>
      <c r="C1402" t="s">
        <v>913</v>
      </c>
      <c r="D1402">
        <v>6</v>
      </c>
      <c r="J1402" t="e">
        <f>+VLOOKUP(B1402,#REF!,1,FALSE)</f>
        <v>#REF!</v>
      </c>
    </row>
    <row r="1403" spans="1:10" hidden="1" x14ac:dyDescent="0.25">
      <c r="A1403" t="s">
        <v>655</v>
      </c>
      <c r="B1403" t="s">
        <v>914</v>
      </c>
      <c r="C1403" t="s">
        <v>915</v>
      </c>
      <c r="D1403">
        <v>1</v>
      </c>
      <c r="J1403" t="e">
        <f>+VLOOKUP(B1403,#REF!,1,FALSE)</f>
        <v>#REF!</v>
      </c>
    </row>
    <row r="1404" spans="1:10" hidden="1" x14ac:dyDescent="0.25">
      <c r="A1404" t="s">
        <v>655</v>
      </c>
      <c r="B1404" t="s">
        <v>916</v>
      </c>
      <c r="C1404" t="s">
        <v>917</v>
      </c>
      <c r="D1404">
        <v>6</v>
      </c>
      <c r="J1404" t="e">
        <f>+VLOOKUP(B1404,#REF!,1,FALSE)</f>
        <v>#REF!</v>
      </c>
    </row>
    <row r="1405" spans="1:10" hidden="1" x14ac:dyDescent="0.25">
      <c r="A1405" t="s">
        <v>655</v>
      </c>
      <c r="B1405" t="s">
        <v>918</v>
      </c>
      <c r="C1405" t="s">
        <v>919</v>
      </c>
      <c r="D1405">
        <v>1</v>
      </c>
      <c r="J1405" t="e">
        <f>+VLOOKUP(B1405,#REF!,1,FALSE)</f>
        <v>#REF!</v>
      </c>
    </row>
    <row r="1406" spans="1:10" hidden="1" x14ac:dyDescent="0.25">
      <c r="A1406" t="s">
        <v>655</v>
      </c>
      <c r="B1406" t="s">
        <v>920</v>
      </c>
      <c r="C1406" t="s">
        <v>921</v>
      </c>
      <c r="D1406">
        <v>6</v>
      </c>
      <c r="J1406" t="e">
        <f>+VLOOKUP(B1406,#REF!,1,FALSE)</f>
        <v>#REF!</v>
      </c>
    </row>
    <row r="1407" spans="1:10" hidden="1" x14ac:dyDescent="0.25">
      <c r="A1407" t="s">
        <v>655</v>
      </c>
      <c r="B1407" t="s">
        <v>922</v>
      </c>
      <c r="C1407" t="s">
        <v>923</v>
      </c>
      <c r="D1407">
        <v>6</v>
      </c>
      <c r="J1407" t="e">
        <f>+VLOOKUP(B1407,#REF!,1,FALSE)</f>
        <v>#REF!</v>
      </c>
    </row>
    <row r="1408" spans="1:10" hidden="1" x14ac:dyDescent="0.25">
      <c r="A1408" t="s">
        <v>655</v>
      </c>
      <c r="B1408">
        <v>145</v>
      </c>
      <c r="C1408" t="s">
        <v>924</v>
      </c>
      <c r="D1408">
        <v>6</v>
      </c>
      <c r="J1408" t="e">
        <f>+VLOOKUP(B1408,#REF!,1,FALSE)</f>
        <v>#REF!</v>
      </c>
    </row>
    <row r="1409" spans="1:10" hidden="1" x14ac:dyDescent="0.25">
      <c r="A1409" t="s">
        <v>655</v>
      </c>
      <c r="B1409">
        <v>146</v>
      </c>
      <c r="C1409" t="s">
        <v>925</v>
      </c>
      <c r="D1409">
        <v>6</v>
      </c>
      <c r="J1409" t="e">
        <f>+VLOOKUP(B1409,#REF!,1,FALSE)</f>
        <v>#REF!</v>
      </c>
    </row>
    <row r="1410" spans="1:10" hidden="1" x14ac:dyDescent="0.25">
      <c r="A1410" t="s">
        <v>655</v>
      </c>
      <c r="B1410">
        <v>148</v>
      </c>
      <c r="C1410" t="s">
        <v>926</v>
      </c>
      <c r="D1410">
        <v>6</v>
      </c>
      <c r="J1410" t="e">
        <f>+VLOOKUP(B1410,#REF!,1,FALSE)</f>
        <v>#REF!</v>
      </c>
    </row>
    <row r="1411" spans="1:10" hidden="1" x14ac:dyDescent="0.25">
      <c r="A1411" t="s">
        <v>655</v>
      </c>
      <c r="B1411">
        <v>149</v>
      </c>
      <c r="C1411" t="s">
        <v>927</v>
      </c>
      <c r="D1411">
        <v>6</v>
      </c>
      <c r="J1411" t="e">
        <f>+VLOOKUP(B1411,#REF!,1,FALSE)</f>
        <v>#REF!</v>
      </c>
    </row>
    <row r="1412" spans="1:10" hidden="1" x14ac:dyDescent="0.25">
      <c r="A1412" t="s">
        <v>655</v>
      </c>
      <c r="B1412">
        <v>150</v>
      </c>
      <c r="C1412" t="s">
        <v>928</v>
      </c>
      <c r="D1412">
        <v>6</v>
      </c>
      <c r="J1412" t="e">
        <f>+VLOOKUP(B1412,#REF!,1,FALSE)</f>
        <v>#REF!</v>
      </c>
    </row>
    <row r="1413" spans="1:10" hidden="1" x14ac:dyDescent="0.25">
      <c r="A1413" t="s">
        <v>655</v>
      </c>
      <c r="B1413">
        <v>151</v>
      </c>
      <c r="C1413" t="s">
        <v>930</v>
      </c>
      <c r="D1413">
        <v>6</v>
      </c>
      <c r="J1413" t="e">
        <f>+VLOOKUP(B1413,#REF!,1,FALSE)</f>
        <v>#REF!</v>
      </c>
    </row>
    <row r="1414" spans="1:10" hidden="1" x14ac:dyDescent="0.25">
      <c r="A1414" t="s">
        <v>655</v>
      </c>
      <c r="B1414">
        <v>152</v>
      </c>
      <c r="C1414" t="s">
        <v>931</v>
      </c>
      <c r="D1414">
        <v>6</v>
      </c>
      <c r="J1414" t="e">
        <f>+VLOOKUP(B1414,#REF!,1,FALSE)</f>
        <v>#REF!</v>
      </c>
    </row>
    <row r="1415" spans="1:10" hidden="1" x14ac:dyDescent="0.25">
      <c r="A1415" t="s">
        <v>655</v>
      </c>
      <c r="B1415">
        <v>153</v>
      </c>
      <c r="C1415" t="s">
        <v>933</v>
      </c>
      <c r="D1415">
        <v>6</v>
      </c>
      <c r="J1415" t="e">
        <f>+VLOOKUP(B1415,#REF!,1,FALSE)</f>
        <v>#REF!</v>
      </c>
    </row>
    <row r="1416" spans="1:10" hidden="1" x14ac:dyDescent="0.25">
      <c r="A1416" t="s">
        <v>655</v>
      </c>
      <c r="B1416">
        <v>154</v>
      </c>
      <c r="C1416" t="s">
        <v>935</v>
      </c>
      <c r="D1416">
        <v>6</v>
      </c>
      <c r="J1416" t="e">
        <f>+VLOOKUP(B1416,#REF!,1,FALSE)</f>
        <v>#REF!</v>
      </c>
    </row>
    <row r="1417" spans="1:10" hidden="1" x14ac:dyDescent="0.25">
      <c r="A1417" t="s">
        <v>655</v>
      </c>
      <c r="B1417">
        <v>157</v>
      </c>
      <c r="C1417" t="s">
        <v>936</v>
      </c>
      <c r="D1417">
        <v>6</v>
      </c>
      <c r="J1417" t="e">
        <f>+VLOOKUP(B1417,#REF!,1,FALSE)</f>
        <v>#REF!</v>
      </c>
    </row>
    <row r="1418" spans="1:10" hidden="1" x14ac:dyDescent="0.25">
      <c r="A1418" t="s">
        <v>655</v>
      </c>
      <c r="B1418" t="s">
        <v>937</v>
      </c>
      <c r="C1418" t="s">
        <v>938</v>
      </c>
      <c r="D1418">
        <v>6</v>
      </c>
      <c r="J1418" t="e">
        <f>+VLOOKUP(B1418,#REF!,1,FALSE)</f>
        <v>#REF!</v>
      </c>
    </row>
    <row r="1419" spans="1:10" hidden="1" x14ac:dyDescent="0.25">
      <c r="A1419" t="s">
        <v>655</v>
      </c>
      <c r="B1419" t="s">
        <v>939</v>
      </c>
      <c r="C1419" t="s">
        <v>940</v>
      </c>
      <c r="D1419">
        <v>6</v>
      </c>
      <c r="J1419" t="e">
        <f>+VLOOKUP(B1419,#REF!,1,FALSE)</f>
        <v>#REF!</v>
      </c>
    </row>
    <row r="1420" spans="1:10" hidden="1" x14ac:dyDescent="0.25">
      <c r="A1420" t="s">
        <v>655</v>
      </c>
      <c r="B1420">
        <v>164</v>
      </c>
      <c r="C1420" t="s">
        <v>941</v>
      </c>
      <c r="D1420">
        <v>6</v>
      </c>
      <c r="J1420" t="e">
        <f>+VLOOKUP(B1420,#REF!,1,FALSE)</f>
        <v>#REF!</v>
      </c>
    </row>
    <row r="1421" spans="1:10" hidden="1" x14ac:dyDescent="0.25">
      <c r="A1421" t="s">
        <v>655</v>
      </c>
      <c r="B1421">
        <v>165</v>
      </c>
      <c r="C1421" t="s">
        <v>942</v>
      </c>
      <c r="D1421">
        <v>6</v>
      </c>
      <c r="J1421" t="e">
        <f>+VLOOKUP(B1421,#REF!,1,FALSE)</f>
        <v>#REF!</v>
      </c>
    </row>
    <row r="1422" spans="1:10" hidden="1" x14ac:dyDescent="0.25">
      <c r="A1422" t="s">
        <v>655</v>
      </c>
      <c r="B1422">
        <v>167</v>
      </c>
      <c r="C1422" t="s">
        <v>943</v>
      </c>
      <c r="D1422">
        <v>6</v>
      </c>
      <c r="J1422" t="e">
        <f>+VLOOKUP(B1422,#REF!,1,FALSE)</f>
        <v>#REF!</v>
      </c>
    </row>
    <row r="1423" spans="1:10" hidden="1" x14ac:dyDescent="0.25">
      <c r="A1423" t="s">
        <v>655</v>
      </c>
      <c r="B1423">
        <v>168</v>
      </c>
      <c r="C1423" t="s">
        <v>944</v>
      </c>
      <c r="D1423">
        <v>6</v>
      </c>
      <c r="J1423" t="e">
        <f>+VLOOKUP(B1423,#REF!,1,FALSE)</f>
        <v>#REF!</v>
      </c>
    </row>
    <row r="1424" spans="1:10" hidden="1" x14ac:dyDescent="0.25">
      <c r="A1424" t="s">
        <v>655</v>
      </c>
      <c r="B1424">
        <v>169</v>
      </c>
      <c r="C1424" t="s">
        <v>945</v>
      </c>
      <c r="D1424">
        <v>6</v>
      </c>
      <c r="J1424" t="e">
        <f>+VLOOKUP(B1424,#REF!,1,FALSE)</f>
        <v>#REF!</v>
      </c>
    </row>
    <row r="1425" spans="1:10" hidden="1" x14ac:dyDescent="0.25">
      <c r="A1425" t="s">
        <v>655</v>
      </c>
      <c r="B1425">
        <v>173</v>
      </c>
      <c r="C1425" t="s">
        <v>946</v>
      </c>
      <c r="D1425">
        <v>6</v>
      </c>
      <c r="J1425" t="e">
        <f>+VLOOKUP(B1425,#REF!,1,FALSE)</f>
        <v>#REF!</v>
      </c>
    </row>
    <row r="1426" spans="1:10" hidden="1" x14ac:dyDescent="0.25">
      <c r="A1426" t="s">
        <v>655</v>
      </c>
      <c r="B1426">
        <v>178</v>
      </c>
      <c r="C1426" t="s">
        <v>947</v>
      </c>
      <c r="D1426">
        <v>6</v>
      </c>
      <c r="J1426" t="e">
        <f>+VLOOKUP(B1426,#REF!,1,FALSE)</f>
        <v>#REF!</v>
      </c>
    </row>
    <row r="1427" spans="1:10" hidden="1" x14ac:dyDescent="0.25">
      <c r="A1427" t="s">
        <v>655</v>
      </c>
      <c r="B1427">
        <v>179</v>
      </c>
      <c r="C1427" t="s">
        <v>948</v>
      </c>
      <c r="D1427">
        <v>6</v>
      </c>
      <c r="J1427" t="e">
        <f>+VLOOKUP(B1427,#REF!,1,FALSE)</f>
        <v>#REF!</v>
      </c>
    </row>
    <row r="1428" spans="1:10" hidden="1" x14ac:dyDescent="0.25">
      <c r="A1428" t="s">
        <v>655</v>
      </c>
      <c r="B1428">
        <v>181</v>
      </c>
      <c r="C1428" t="s">
        <v>949</v>
      </c>
      <c r="D1428">
        <v>6</v>
      </c>
      <c r="J1428" t="e">
        <f>+VLOOKUP(B1428,#REF!,1,FALSE)</f>
        <v>#REF!</v>
      </c>
    </row>
    <row r="1429" spans="1:10" hidden="1" x14ac:dyDescent="0.25">
      <c r="A1429" t="s">
        <v>655</v>
      </c>
      <c r="B1429">
        <v>182</v>
      </c>
      <c r="C1429" t="s">
        <v>950</v>
      </c>
      <c r="D1429">
        <v>6</v>
      </c>
      <c r="J1429" t="e">
        <f>+VLOOKUP(B1429,#REF!,1,FALSE)</f>
        <v>#REF!</v>
      </c>
    </row>
    <row r="1430" spans="1:10" hidden="1" x14ac:dyDescent="0.25">
      <c r="A1430" t="s">
        <v>655</v>
      </c>
      <c r="B1430">
        <v>183</v>
      </c>
      <c r="C1430" t="s">
        <v>951</v>
      </c>
      <c r="D1430">
        <v>6</v>
      </c>
      <c r="J1430" t="e">
        <f>+VLOOKUP(B1430,#REF!,1,FALSE)</f>
        <v>#REF!</v>
      </c>
    </row>
    <row r="1431" spans="1:10" hidden="1" x14ac:dyDescent="0.25">
      <c r="A1431" t="s">
        <v>655</v>
      </c>
      <c r="B1431">
        <v>184</v>
      </c>
      <c r="C1431" t="s">
        <v>952</v>
      </c>
      <c r="D1431">
        <v>6</v>
      </c>
      <c r="J1431" t="e">
        <f>+VLOOKUP(B1431,#REF!,1,FALSE)</f>
        <v>#REF!</v>
      </c>
    </row>
    <row r="1432" spans="1:10" hidden="1" x14ac:dyDescent="0.25">
      <c r="A1432" t="s">
        <v>655</v>
      </c>
      <c r="B1432">
        <v>199</v>
      </c>
      <c r="C1432" t="s">
        <v>953</v>
      </c>
      <c r="D1432">
        <v>6</v>
      </c>
      <c r="J1432" t="e">
        <f>+VLOOKUP(B1432,#REF!,1,FALSE)</f>
        <v>#REF!</v>
      </c>
    </row>
    <row r="1433" spans="1:10" hidden="1" x14ac:dyDescent="0.25">
      <c r="A1433" t="s">
        <v>655</v>
      </c>
      <c r="B1433">
        <v>200</v>
      </c>
      <c r="C1433" t="s">
        <v>954</v>
      </c>
      <c r="D1433">
        <v>6</v>
      </c>
      <c r="J1433" t="e">
        <f>+VLOOKUP(B1433,#REF!,1,FALSE)</f>
        <v>#REF!</v>
      </c>
    </row>
    <row r="1434" spans="1:10" hidden="1" x14ac:dyDescent="0.25">
      <c r="A1434" t="s">
        <v>655</v>
      </c>
      <c r="B1434">
        <v>201</v>
      </c>
      <c r="C1434" t="s">
        <v>955</v>
      </c>
      <c r="D1434">
        <v>6.5</v>
      </c>
      <c r="J1434" t="e">
        <f>+VLOOKUP(B1434,#REF!,1,FALSE)</f>
        <v>#REF!</v>
      </c>
    </row>
    <row r="1435" spans="1:10" hidden="1" x14ac:dyDescent="0.25">
      <c r="A1435" t="s">
        <v>655</v>
      </c>
      <c r="B1435">
        <v>203</v>
      </c>
      <c r="C1435" t="s">
        <v>956</v>
      </c>
      <c r="D1435">
        <v>6</v>
      </c>
      <c r="J1435" t="e">
        <f>+VLOOKUP(B1435,#REF!,1,FALSE)</f>
        <v>#REF!</v>
      </c>
    </row>
    <row r="1436" spans="1:10" hidden="1" x14ac:dyDescent="0.25">
      <c r="A1436" t="s">
        <v>655</v>
      </c>
      <c r="B1436">
        <v>218</v>
      </c>
      <c r="C1436" t="s">
        <v>957</v>
      </c>
      <c r="D1436">
        <v>6</v>
      </c>
      <c r="J1436" t="e">
        <f>+VLOOKUP(B1436,#REF!,1,FALSE)</f>
        <v>#REF!</v>
      </c>
    </row>
    <row r="1437" spans="1:10" hidden="1" x14ac:dyDescent="0.25">
      <c r="A1437" t="s">
        <v>655</v>
      </c>
      <c r="B1437">
        <v>219</v>
      </c>
      <c r="C1437" t="s">
        <v>958</v>
      </c>
      <c r="D1437">
        <v>6</v>
      </c>
      <c r="J1437" t="e">
        <f>+VLOOKUP(B1437,#REF!,1,FALSE)</f>
        <v>#REF!</v>
      </c>
    </row>
    <row r="1438" spans="1:10" hidden="1" x14ac:dyDescent="0.25">
      <c r="A1438" t="s">
        <v>655</v>
      </c>
      <c r="B1438">
        <v>220</v>
      </c>
      <c r="C1438" t="s">
        <v>958</v>
      </c>
      <c r="D1438">
        <v>6</v>
      </c>
      <c r="J1438" t="e">
        <f>+VLOOKUP(B1438,#REF!,1,FALSE)</f>
        <v>#REF!</v>
      </c>
    </row>
    <row r="1439" spans="1:10" hidden="1" x14ac:dyDescent="0.25">
      <c r="A1439" t="s">
        <v>655</v>
      </c>
      <c r="B1439">
        <v>223</v>
      </c>
      <c r="C1439" t="s">
        <v>958</v>
      </c>
      <c r="D1439">
        <v>6</v>
      </c>
      <c r="J1439" t="e">
        <f>+VLOOKUP(B1439,#REF!,1,FALSE)</f>
        <v>#REF!</v>
      </c>
    </row>
    <row r="1440" spans="1:10" hidden="1" x14ac:dyDescent="0.25">
      <c r="A1440" t="s">
        <v>655</v>
      </c>
      <c r="B1440">
        <v>226</v>
      </c>
      <c r="C1440" t="s">
        <v>958</v>
      </c>
      <c r="D1440">
        <v>6</v>
      </c>
      <c r="J1440" t="e">
        <f>+VLOOKUP(B1440,#REF!,1,FALSE)</f>
        <v>#REF!</v>
      </c>
    </row>
    <row r="1441" spans="1:10" hidden="1" x14ac:dyDescent="0.25">
      <c r="A1441" t="s">
        <v>655</v>
      </c>
      <c r="B1441">
        <v>300</v>
      </c>
      <c r="C1441" t="s">
        <v>959</v>
      </c>
      <c r="D1441">
        <v>6</v>
      </c>
      <c r="J1441" t="e">
        <f>+VLOOKUP(B1441,#REF!,1,FALSE)</f>
        <v>#REF!</v>
      </c>
    </row>
    <row r="1442" spans="1:10" hidden="1" x14ac:dyDescent="0.25">
      <c r="A1442" t="s">
        <v>655</v>
      </c>
      <c r="B1442">
        <v>301</v>
      </c>
      <c r="C1442" t="s">
        <v>960</v>
      </c>
      <c r="D1442">
        <v>6</v>
      </c>
      <c r="J1442" t="e">
        <f>+VLOOKUP(B1442,#REF!,1,FALSE)</f>
        <v>#REF!</v>
      </c>
    </row>
    <row r="1443" spans="1:10" hidden="1" x14ac:dyDescent="0.25">
      <c r="A1443" t="s">
        <v>655</v>
      </c>
      <c r="B1443">
        <v>302</v>
      </c>
      <c r="C1443" t="s">
        <v>961</v>
      </c>
      <c r="D1443">
        <v>6.5</v>
      </c>
      <c r="J1443" t="e">
        <f>+VLOOKUP(B1443,#REF!,1,FALSE)</f>
        <v>#REF!</v>
      </c>
    </row>
    <row r="1444" spans="1:10" hidden="1" x14ac:dyDescent="0.25">
      <c r="A1444" t="s">
        <v>655</v>
      </c>
      <c r="B1444">
        <v>304</v>
      </c>
      <c r="C1444" t="s">
        <v>962</v>
      </c>
      <c r="D1444">
        <v>6</v>
      </c>
      <c r="J1444" t="e">
        <f>+VLOOKUP(B1444,#REF!,1,FALSE)</f>
        <v>#REF!</v>
      </c>
    </row>
    <row r="1445" spans="1:10" hidden="1" x14ac:dyDescent="0.25">
      <c r="A1445" t="s">
        <v>655</v>
      </c>
      <c r="B1445">
        <v>305</v>
      </c>
      <c r="C1445" t="s">
        <v>963</v>
      </c>
      <c r="D1445">
        <v>6.5</v>
      </c>
      <c r="J1445" t="e">
        <f>+VLOOKUP(B1445,#REF!,1,FALSE)</f>
        <v>#REF!</v>
      </c>
    </row>
    <row r="1446" spans="1:10" hidden="1" x14ac:dyDescent="0.25">
      <c r="A1446" t="s">
        <v>655</v>
      </c>
      <c r="B1446">
        <v>306</v>
      </c>
      <c r="C1446" t="s">
        <v>964</v>
      </c>
      <c r="D1446">
        <v>6.5</v>
      </c>
      <c r="J1446" t="e">
        <f>+VLOOKUP(B1446,#REF!,1,FALSE)</f>
        <v>#REF!</v>
      </c>
    </row>
    <row r="1447" spans="1:10" hidden="1" x14ac:dyDescent="0.25">
      <c r="A1447" t="s">
        <v>655</v>
      </c>
      <c r="B1447">
        <v>307</v>
      </c>
      <c r="C1447" t="s">
        <v>965</v>
      </c>
      <c r="D1447">
        <v>6.5</v>
      </c>
      <c r="J1447" t="e">
        <f>+VLOOKUP(B1447,#REF!,1,FALSE)</f>
        <v>#REF!</v>
      </c>
    </row>
    <row r="1448" spans="1:10" hidden="1" x14ac:dyDescent="0.25">
      <c r="A1448" t="s">
        <v>655</v>
      </c>
      <c r="B1448">
        <v>308</v>
      </c>
      <c r="C1448" t="s">
        <v>966</v>
      </c>
      <c r="D1448">
        <v>6.5</v>
      </c>
      <c r="J1448" t="e">
        <f>+VLOOKUP(B1448,#REF!,1,FALSE)</f>
        <v>#REF!</v>
      </c>
    </row>
    <row r="1449" spans="1:10" hidden="1" x14ac:dyDescent="0.25">
      <c r="A1449" t="s">
        <v>655</v>
      </c>
      <c r="B1449">
        <v>309</v>
      </c>
      <c r="C1449" t="s">
        <v>967</v>
      </c>
      <c r="D1449">
        <v>6.5</v>
      </c>
      <c r="J1449" t="e">
        <f>+VLOOKUP(B1449,#REF!,1,FALSE)</f>
        <v>#REF!</v>
      </c>
    </row>
    <row r="1450" spans="1:10" hidden="1" x14ac:dyDescent="0.25">
      <c r="A1450" t="s">
        <v>655</v>
      </c>
      <c r="B1450">
        <v>310</v>
      </c>
      <c r="C1450" t="s">
        <v>968</v>
      </c>
      <c r="D1450">
        <v>6</v>
      </c>
      <c r="J1450" t="e">
        <f>+VLOOKUP(B1450,#REF!,1,FALSE)</f>
        <v>#REF!</v>
      </c>
    </row>
    <row r="1451" spans="1:10" hidden="1" x14ac:dyDescent="0.25">
      <c r="A1451" t="s">
        <v>655</v>
      </c>
      <c r="B1451">
        <v>311</v>
      </c>
      <c r="C1451" t="s">
        <v>969</v>
      </c>
      <c r="D1451">
        <v>6.5</v>
      </c>
      <c r="J1451" t="e">
        <f>+VLOOKUP(B1451,#REF!,1,FALSE)</f>
        <v>#REF!</v>
      </c>
    </row>
    <row r="1452" spans="1:10" hidden="1" x14ac:dyDescent="0.25">
      <c r="A1452" t="s">
        <v>655</v>
      </c>
      <c r="B1452">
        <v>312</v>
      </c>
      <c r="C1452" t="s">
        <v>970</v>
      </c>
      <c r="D1452">
        <v>6.5</v>
      </c>
      <c r="J1452" t="e">
        <f>+VLOOKUP(B1452,#REF!,1,FALSE)</f>
        <v>#REF!</v>
      </c>
    </row>
    <row r="1453" spans="1:10" hidden="1" x14ac:dyDescent="0.25">
      <c r="A1453" t="s">
        <v>655</v>
      </c>
      <c r="B1453">
        <v>321</v>
      </c>
      <c r="C1453" t="s">
        <v>971</v>
      </c>
      <c r="D1453">
        <v>6</v>
      </c>
      <c r="J1453" t="e">
        <f>+VLOOKUP(B1453,#REF!,1,FALSE)</f>
        <v>#REF!</v>
      </c>
    </row>
    <row r="1454" spans="1:10" hidden="1" x14ac:dyDescent="0.25">
      <c r="A1454" t="s">
        <v>655</v>
      </c>
      <c r="B1454">
        <v>322</v>
      </c>
      <c r="C1454" t="s">
        <v>972</v>
      </c>
      <c r="D1454">
        <v>6</v>
      </c>
      <c r="J1454" t="e">
        <f>+VLOOKUP(B1454,#REF!,1,FALSE)</f>
        <v>#REF!</v>
      </c>
    </row>
    <row r="1455" spans="1:10" hidden="1" x14ac:dyDescent="0.25">
      <c r="A1455" t="s">
        <v>655</v>
      </c>
      <c r="B1455">
        <v>324</v>
      </c>
      <c r="C1455" t="s">
        <v>977</v>
      </c>
      <c r="D1455">
        <v>6</v>
      </c>
      <c r="J1455" t="e">
        <f>+VLOOKUP(B1455,#REF!,1,FALSE)</f>
        <v>#REF!</v>
      </c>
    </row>
    <row r="1456" spans="1:10" hidden="1" x14ac:dyDescent="0.25">
      <c r="A1456" t="s">
        <v>655</v>
      </c>
      <c r="B1456">
        <v>326</v>
      </c>
      <c r="C1456" t="s">
        <v>978</v>
      </c>
      <c r="D1456">
        <v>6.5</v>
      </c>
      <c r="J1456" t="e">
        <f>+VLOOKUP(B1456,#REF!,1,FALSE)</f>
        <v>#REF!</v>
      </c>
    </row>
    <row r="1457" spans="1:10" hidden="1" x14ac:dyDescent="0.25">
      <c r="A1457" t="s">
        <v>655</v>
      </c>
      <c r="B1457">
        <v>328</v>
      </c>
      <c r="C1457" t="s">
        <v>979</v>
      </c>
      <c r="D1457">
        <v>6.5</v>
      </c>
      <c r="J1457" t="e">
        <f>+VLOOKUP(B1457,#REF!,1,FALSE)</f>
        <v>#REF!</v>
      </c>
    </row>
    <row r="1458" spans="1:10" hidden="1" x14ac:dyDescent="0.25">
      <c r="A1458" t="s">
        <v>655</v>
      </c>
      <c r="B1458">
        <v>329</v>
      </c>
      <c r="C1458" t="s">
        <v>980</v>
      </c>
      <c r="D1458">
        <v>6.5</v>
      </c>
      <c r="J1458" t="e">
        <f>+VLOOKUP(B1458,#REF!,1,FALSE)</f>
        <v>#REF!</v>
      </c>
    </row>
    <row r="1459" spans="1:10" hidden="1" x14ac:dyDescent="0.25">
      <c r="A1459" t="s">
        <v>655</v>
      </c>
      <c r="B1459">
        <v>330</v>
      </c>
      <c r="C1459" t="s">
        <v>981</v>
      </c>
      <c r="D1459">
        <v>6.5</v>
      </c>
      <c r="J1459" t="e">
        <f>+VLOOKUP(B1459,#REF!,1,FALSE)</f>
        <v>#REF!</v>
      </c>
    </row>
    <row r="1460" spans="1:10" hidden="1" x14ac:dyDescent="0.25">
      <c r="A1460" t="s">
        <v>655</v>
      </c>
      <c r="B1460">
        <v>334</v>
      </c>
      <c r="C1460" t="s">
        <v>982</v>
      </c>
      <c r="D1460">
        <v>6.5</v>
      </c>
      <c r="J1460" t="e">
        <f>+VLOOKUP(B1460,#REF!,1,FALSE)</f>
        <v>#REF!</v>
      </c>
    </row>
    <row r="1461" spans="1:10" hidden="1" x14ac:dyDescent="0.25">
      <c r="A1461" t="s">
        <v>655</v>
      </c>
      <c r="B1461">
        <v>336</v>
      </c>
      <c r="C1461" t="s">
        <v>983</v>
      </c>
      <c r="D1461">
        <v>6.5</v>
      </c>
      <c r="J1461" t="e">
        <f>+VLOOKUP(B1461,#REF!,1,FALSE)</f>
        <v>#REF!</v>
      </c>
    </row>
    <row r="1462" spans="1:10" hidden="1" x14ac:dyDescent="0.25">
      <c r="A1462" t="s">
        <v>655</v>
      </c>
      <c r="B1462">
        <v>337</v>
      </c>
      <c r="C1462" t="s">
        <v>984</v>
      </c>
      <c r="D1462">
        <v>6.5</v>
      </c>
      <c r="J1462" t="e">
        <f>+VLOOKUP(B1462,#REF!,1,FALSE)</f>
        <v>#REF!</v>
      </c>
    </row>
    <row r="1463" spans="1:10" hidden="1" x14ac:dyDescent="0.25">
      <c r="A1463" t="s">
        <v>655</v>
      </c>
      <c r="B1463">
        <v>338</v>
      </c>
      <c r="C1463" t="s">
        <v>985</v>
      </c>
      <c r="D1463">
        <v>6.5</v>
      </c>
      <c r="J1463" t="e">
        <f>+VLOOKUP(B1463,#REF!,1,FALSE)</f>
        <v>#REF!</v>
      </c>
    </row>
    <row r="1464" spans="1:10" hidden="1" x14ac:dyDescent="0.25">
      <c r="A1464" t="s">
        <v>655</v>
      </c>
      <c r="B1464">
        <v>341</v>
      </c>
      <c r="C1464" t="s">
        <v>2018</v>
      </c>
      <c r="D1464">
        <v>1</v>
      </c>
      <c r="J1464" t="e">
        <f>+VLOOKUP(B1464,#REF!,1,FALSE)</f>
        <v>#REF!</v>
      </c>
    </row>
    <row r="1465" spans="1:10" hidden="1" x14ac:dyDescent="0.25">
      <c r="A1465" t="s">
        <v>655</v>
      </c>
      <c r="B1465">
        <v>344</v>
      </c>
      <c r="C1465" t="s">
        <v>986</v>
      </c>
      <c r="D1465">
        <v>6.5</v>
      </c>
      <c r="J1465" t="e">
        <f>+VLOOKUP(B1465,#REF!,1,FALSE)</f>
        <v>#REF!</v>
      </c>
    </row>
    <row r="1466" spans="1:10" hidden="1" x14ac:dyDescent="0.25">
      <c r="A1466" t="s">
        <v>655</v>
      </c>
      <c r="B1466">
        <v>347</v>
      </c>
      <c r="C1466" t="s">
        <v>987</v>
      </c>
      <c r="D1466">
        <v>6.5</v>
      </c>
      <c r="J1466" t="e">
        <f>+VLOOKUP(B1466,#REF!,1,FALSE)</f>
        <v>#REF!</v>
      </c>
    </row>
    <row r="1467" spans="1:10" hidden="1" x14ac:dyDescent="0.25">
      <c r="A1467" t="s">
        <v>655</v>
      </c>
      <c r="B1467">
        <v>349</v>
      </c>
      <c r="C1467" t="s">
        <v>988</v>
      </c>
      <c r="D1467">
        <v>6.5</v>
      </c>
      <c r="J1467" t="e">
        <f>+VLOOKUP(B1467,#REF!,1,FALSE)</f>
        <v>#REF!</v>
      </c>
    </row>
    <row r="1468" spans="1:10" hidden="1" x14ac:dyDescent="0.25">
      <c r="A1468" t="s">
        <v>655</v>
      </c>
      <c r="B1468">
        <v>359</v>
      </c>
      <c r="C1468" t="s">
        <v>2019</v>
      </c>
      <c r="D1468">
        <v>2</v>
      </c>
      <c r="J1468" t="e">
        <f>+VLOOKUP(B1468,#REF!,1,FALSE)</f>
        <v>#REF!</v>
      </c>
    </row>
    <row r="1469" spans="1:10" hidden="1" x14ac:dyDescent="0.25">
      <c r="A1469" t="s">
        <v>655</v>
      </c>
      <c r="B1469">
        <v>363</v>
      </c>
      <c r="C1469" t="s">
        <v>2020</v>
      </c>
      <c r="D1469">
        <v>1</v>
      </c>
      <c r="J1469" t="e">
        <f>+VLOOKUP(B1469,#REF!,1,FALSE)</f>
        <v>#REF!</v>
      </c>
    </row>
    <row r="1470" spans="1:10" hidden="1" x14ac:dyDescent="0.25">
      <c r="A1470" t="s">
        <v>655</v>
      </c>
      <c r="B1470">
        <v>365</v>
      </c>
      <c r="C1470" t="s">
        <v>2021</v>
      </c>
      <c r="D1470">
        <v>2</v>
      </c>
      <c r="J1470" t="e">
        <f>+VLOOKUP(B1470,#REF!,1,FALSE)</f>
        <v>#REF!</v>
      </c>
    </row>
    <row r="1471" spans="1:10" hidden="1" x14ac:dyDescent="0.25">
      <c r="A1471" t="s">
        <v>655</v>
      </c>
      <c r="B1471">
        <v>368</v>
      </c>
      <c r="C1471" t="s">
        <v>2022</v>
      </c>
      <c r="D1471">
        <v>1</v>
      </c>
      <c r="J1471" t="e">
        <f>+VLOOKUP(B1471,#REF!,1,FALSE)</f>
        <v>#REF!</v>
      </c>
    </row>
    <row r="1472" spans="1:10" hidden="1" x14ac:dyDescent="0.25">
      <c r="A1472" t="s">
        <v>655</v>
      </c>
      <c r="B1472">
        <v>370</v>
      </c>
      <c r="C1472" t="s">
        <v>2023</v>
      </c>
      <c r="D1472">
        <v>1</v>
      </c>
      <c r="J1472" t="e">
        <f>+VLOOKUP(B1472,#REF!,1,FALSE)</f>
        <v>#REF!</v>
      </c>
    </row>
    <row r="1473" spans="1:10" hidden="1" x14ac:dyDescent="0.25">
      <c r="A1473" t="s">
        <v>655</v>
      </c>
      <c r="B1473">
        <v>375</v>
      </c>
      <c r="C1473" t="s">
        <v>989</v>
      </c>
      <c r="D1473">
        <v>6.5</v>
      </c>
      <c r="J1473" t="e">
        <f>+VLOOKUP(B1473,#REF!,1,FALSE)</f>
        <v>#REF!</v>
      </c>
    </row>
    <row r="1474" spans="1:10" hidden="1" x14ac:dyDescent="0.25">
      <c r="A1474" t="s">
        <v>655</v>
      </c>
      <c r="B1474">
        <v>377</v>
      </c>
      <c r="C1474" t="s">
        <v>990</v>
      </c>
      <c r="D1474">
        <v>6.5</v>
      </c>
      <c r="J1474" t="e">
        <f>+VLOOKUP(B1474,#REF!,1,FALSE)</f>
        <v>#REF!</v>
      </c>
    </row>
    <row r="1475" spans="1:10" hidden="1" x14ac:dyDescent="0.25">
      <c r="A1475" t="s">
        <v>655</v>
      </c>
      <c r="B1475">
        <v>381</v>
      </c>
      <c r="C1475" t="s">
        <v>2024</v>
      </c>
      <c r="D1475">
        <v>1</v>
      </c>
      <c r="J1475" t="e">
        <f>+VLOOKUP(B1475,#REF!,1,FALSE)</f>
        <v>#REF!</v>
      </c>
    </row>
    <row r="1476" spans="1:10" hidden="1" x14ac:dyDescent="0.25">
      <c r="A1476" t="s">
        <v>655</v>
      </c>
      <c r="B1476">
        <v>384</v>
      </c>
      <c r="C1476" t="s">
        <v>2025</v>
      </c>
      <c r="D1476">
        <v>1</v>
      </c>
      <c r="J1476" t="e">
        <f>+VLOOKUP(B1476,#REF!,1,FALSE)</f>
        <v>#REF!</v>
      </c>
    </row>
    <row r="1477" spans="1:10" hidden="1" x14ac:dyDescent="0.25">
      <c r="A1477" t="s">
        <v>655</v>
      </c>
      <c r="B1477">
        <v>385</v>
      </c>
      <c r="C1477" t="s">
        <v>2026</v>
      </c>
      <c r="D1477">
        <v>1</v>
      </c>
      <c r="J1477" t="e">
        <f>+VLOOKUP(B1477,#REF!,1,FALSE)</f>
        <v>#REF!</v>
      </c>
    </row>
    <row r="1478" spans="1:10" hidden="1" x14ac:dyDescent="0.25">
      <c r="A1478" t="s">
        <v>655</v>
      </c>
      <c r="B1478">
        <v>395</v>
      </c>
      <c r="C1478" t="s">
        <v>2027</v>
      </c>
      <c r="D1478">
        <v>1</v>
      </c>
      <c r="J1478" t="e">
        <f>+VLOOKUP(B1478,#REF!,1,FALSE)</f>
        <v>#REF!</v>
      </c>
    </row>
    <row r="1479" spans="1:10" hidden="1" x14ac:dyDescent="0.25">
      <c r="A1479" t="s">
        <v>655</v>
      </c>
      <c r="B1479">
        <v>399</v>
      </c>
      <c r="C1479" t="s">
        <v>991</v>
      </c>
      <c r="D1479">
        <v>6.5</v>
      </c>
      <c r="J1479" t="e">
        <f>+VLOOKUP(B1479,#REF!,1,FALSE)</f>
        <v>#REF!</v>
      </c>
    </row>
    <row r="1480" spans="1:10" hidden="1" x14ac:dyDescent="0.25">
      <c r="A1480" t="s">
        <v>655</v>
      </c>
      <c r="B1480">
        <v>640</v>
      </c>
      <c r="C1480" t="s">
        <v>2028</v>
      </c>
      <c r="D1480">
        <v>6.5</v>
      </c>
      <c r="J1480" t="e">
        <f>+VLOOKUP(B1480,#REF!,1,FALSE)</f>
        <v>#REF!</v>
      </c>
    </row>
    <row r="1481" spans="1:10" hidden="1" x14ac:dyDescent="0.25">
      <c r="A1481" t="s">
        <v>655</v>
      </c>
      <c r="B1481">
        <v>1011</v>
      </c>
      <c r="C1481" t="s">
        <v>1121</v>
      </c>
      <c r="D1481">
        <v>6</v>
      </c>
      <c r="J1481" t="e">
        <f>+VLOOKUP(B1481,#REF!,1,FALSE)</f>
        <v>#REF!</v>
      </c>
    </row>
    <row r="1482" spans="1:10" hidden="1" x14ac:dyDescent="0.25">
      <c r="A1482" t="s">
        <v>655</v>
      </c>
      <c r="B1482">
        <v>1050</v>
      </c>
      <c r="C1482" t="s">
        <v>1122</v>
      </c>
      <c r="D1482">
        <v>6.5</v>
      </c>
      <c r="J1482" t="e">
        <f>+VLOOKUP(B1482,#REF!,1,FALSE)</f>
        <v>#REF!</v>
      </c>
    </row>
    <row r="1483" spans="1:10" hidden="1" x14ac:dyDescent="0.25">
      <c r="A1483" t="s">
        <v>655</v>
      </c>
      <c r="B1483">
        <v>1103</v>
      </c>
      <c r="C1483" t="s">
        <v>1123</v>
      </c>
      <c r="D1483">
        <v>6</v>
      </c>
      <c r="J1483" t="e">
        <f>+VLOOKUP(B1483,#REF!,1,FALSE)</f>
        <v>#REF!</v>
      </c>
    </row>
    <row r="1484" spans="1:10" hidden="1" x14ac:dyDescent="0.25">
      <c r="A1484" t="s">
        <v>655</v>
      </c>
      <c r="B1484" t="s">
        <v>1124</v>
      </c>
      <c r="C1484" t="s">
        <v>1125</v>
      </c>
      <c r="D1484">
        <v>1</v>
      </c>
      <c r="J1484" t="e">
        <f>+VLOOKUP(B1484,#REF!,1,FALSE)</f>
        <v>#REF!</v>
      </c>
    </row>
    <row r="1485" spans="1:10" hidden="1" x14ac:dyDescent="0.25">
      <c r="A1485" t="s">
        <v>655</v>
      </c>
      <c r="B1485">
        <v>1160</v>
      </c>
      <c r="C1485" t="s">
        <v>634</v>
      </c>
      <c r="D1485">
        <v>6.5</v>
      </c>
      <c r="J1485" t="e">
        <f>+VLOOKUP(B1485,#REF!,1,FALSE)</f>
        <v>#REF!</v>
      </c>
    </row>
    <row r="1486" spans="1:10" hidden="1" x14ac:dyDescent="0.25">
      <c r="A1486" t="s">
        <v>655</v>
      </c>
      <c r="B1486">
        <v>1233</v>
      </c>
      <c r="C1486" t="s">
        <v>2029</v>
      </c>
      <c r="D1486">
        <v>1</v>
      </c>
      <c r="J1486" t="e">
        <f>+VLOOKUP(B1486,#REF!,1,FALSE)</f>
        <v>#REF!</v>
      </c>
    </row>
    <row r="1487" spans="1:10" hidden="1" x14ac:dyDescent="0.25">
      <c r="A1487" t="s">
        <v>655</v>
      </c>
      <c r="B1487">
        <v>1253</v>
      </c>
      <c r="C1487" t="s">
        <v>1126</v>
      </c>
      <c r="D1487">
        <v>1</v>
      </c>
      <c r="J1487" t="e">
        <f>+VLOOKUP(B1487,#REF!,1,FALSE)</f>
        <v>#REF!</v>
      </c>
    </row>
    <row r="1488" spans="1:10" hidden="1" x14ac:dyDescent="0.25">
      <c r="A1488" t="s">
        <v>655</v>
      </c>
      <c r="B1488" t="s">
        <v>1127</v>
      </c>
      <c r="C1488" t="s">
        <v>1128</v>
      </c>
      <c r="D1488">
        <v>6.5</v>
      </c>
      <c r="J1488" t="e">
        <f>+VLOOKUP(B1488,#REF!,1,FALSE)</f>
        <v>#REF!</v>
      </c>
    </row>
    <row r="1489" spans="1:10" hidden="1" x14ac:dyDescent="0.25">
      <c r="A1489" t="s">
        <v>655</v>
      </c>
      <c r="B1489">
        <v>1611</v>
      </c>
      <c r="C1489" t="s">
        <v>2030</v>
      </c>
      <c r="D1489">
        <v>1</v>
      </c>
      <c r="J1489" t="e">
        <f>+VLOOKUP(B1489,#REF!,1,FALSE)</f>
        <v>#REF!</v>
      </c>
    </row>
    <row r="1490" spans="1:10" hidden="1" x14ac:dyDescent="0.25">
      <c r="A1490" t="s">
        <v>655</v>
      </c>
      <c r="B1490">
        <v>1618</v>
      </c>
      <c r="C1490" t="s">
        <v>2031</v>
      </c>
      <c r="D1490">
        <v>2</v>
      </c>
      <c r="J1490" t="e">
        <f>+VLOOKUP(B1490,#REF!,1,FALSE)</f>
        <v>#REF!</v>
      </c>
    </row>
    <row r="1491" spans="1:10" hidden="1" x14ac:dyDescent="0.25">
      <c r="A1491" t="s">
        <v>655</v>
      </c>
      <c r="B1491">
        <v>1623</v>
      </c>
      <c r="C1491" t="s">
        <v>2032</v>
      </c>
      <c r="D1491">
        <v>1</v>
      </c>
      <c r="J1491" t="e">
        <f>+VLOOKUP(B1491,#REF!,1,FALSE)</f>
        <v>#REF!</v>
      </c>
    </row>
    <row r="1492" spans="1:10" hidden="1" x14ac:dyDescent="0.25">
      <c r="A1492" t="s">
        <v>655</v>
      </c>
      <c r="B1492">
        <v>1624</v>
      </c>
      <c r="C1492" t="s">
        <v>2033</v>
      </c>
      <c r="D1492">
        <v>1</v>
      </c>
      <c r="J1492" t="e">
        <f>+VLOOKUP(B1492,#REF!,1,FALSE)</f>
        <v>#REF!</v>
      </c>
    </row>
    <row r="1493" spans="1:10" hidden="1" x14ac:dyDescent="0.25">
      <c r="A1493" t="s">
        <v>655</v>
      </c>
      <c r="B1493">
        <v>1627</v>
      </c>
      <c r="C1493" t="s">
        <v>2034</v>
      </c>
      <c r="D1493">
        <v>1</v>
      </c>
      <c r="J1493" t="e">
        <f>+VLOOKUP(B1493,#REF!,1,FALSE)</f>
        <v>#REF!</v>
      </c>
    </row>
    <row r="1494" spans="1:10" hidden="1" x14ac:dyDescent="0.25">
      <c r="A1494" t="s">
        <v>655</v>
      </c>
      <c r="B1494">
        <v>1628</v>
      </c>
      <c r="C1494" t="s">
        <v>2035</v>
      </c>
      <c r="D1494">
        <v>1</v>
      </c>
      <c r="J1494" t="e">
        <f>+VLOOKUP(B1494,#REF!,1,FALSE)</f>
        <v>#REF!</v>
      </c>
    </row>
    <row r="1495" spans="1:10" hidden="1" x14ac:dyDescent="0.25">
      <c r="A1495" t="s">
        <v>655</v>
      </c>
      <c r="B1495">
        <v>1629</v>
      </c>
      <c r="C1495" t="s">
        <v>2036</v>
      </c>
      <c r="D1495">
        <v>1</v>
      </c>
      <c r="J1495" t="e">
        <f>+VLOOKUP(B1495,#REF!,1,FALSE)</f>
        <v>#REF!</v>
      </c>
    </row>
    <row r="1496" spans="1:10" hidden="1" x14ac:dyDescent="0.25">
      <c r="A1496" t="s">
        <v>655</v>
      </c>
      <c r="B1496" t="s">
        <v>1129</v>
      </c>
      <c r="C1496" t="s">
        <v>1130</v>
      </c>
      <c r="D1496">
        <v>2</v>
      </c>
      <c r="J1496" t="e">
        <f>+VLOOKUP(B1496,#REF!,1,FALSE)</f>
        <v>#REF!</v>
      </c>
    </row>
    <row r="1497" spans="1:10" hidden="1" x14ac:dyDescent="0.25">
      <c r="A1497" t="s">
        <v>655</v>
      </c>
      <c r="B1497">
        <v>1638</v>
      </c>
      <c r="C1497" t="s">
        <v>2037</v>
      </c>
      <c r="D1497">
        <v>2</v>
      </c>
      <c r="J1497" t="e">
        <f>+VLOOKUP(B1497,#REF!,1,FALSE)</f>
        <v>#REF!</v>
      </c>
    </row>
    <row r="1498" spans="1:10" hidden="1" x14ac:dyDescent="0.25">
      <c r="A1498" t="s">
        <v>655</v>
      </c>
      <c r="B1498">
        <v>1641</v>
      </c>
      <c r="C1498" t="s">
        <v>2038</v>
      </c>
      <c r="D1498">
        <v>1</v>
      </c>
      <c r="J1498" t="e">
        <f>+VLOOKUP(B1498,#REF!,1,FALSE)</f>
        <v>#REF!</v>
      </c>
    </row>
    <row r="1499" spans="1:10" hidden="1" x14ac:dyDescent="0.25">
      <c r="A1499" t="s">
        <v>655</v>
      </c>
      <c r="B1499">
        <v>1700</v>
      </c>
      <c r="C1499" t="s">
        <v>2039</v>
      </c>
      <c r="D1499">
        <v>2</v>
      </c>
      <c r="J1499" t="e">
        <f>+VLOOKUP(B1499,#REF!,1,FALSE)</f>
        <v>#REF!</v>
      </c>
    </row>
    <row r="1500" spans="1:10" hidden="1" x14ac:dyDescent="0.25">
      <c r="A1500" t="s">
        <v>655</v>
      </c>
      <c r="B1500">
        <v>1705</v>
      </c>
      <c r="C1500" t="s">
        <v>2040</v>
      </c>
      <c r="D1500">
        <v>1</v>
      </c>
      <c r="J1500" t="e">
        <f>+VLOOKUP(B1500,#REF!,1,FALSE)</f>
        <v>#REF!</v>
      </c>
    </row>
    <row r="1501" spans="1:10" hidden="1" x14ac:dyDescent="0.25">
      <c r="A1501" t="s">
        <v>655</v>
      </c>
      <c r="B1501">
        <v>1710</v>
      </c>
      <c r="C1501" t="s">
        <v>2041</v>
      </c>
      <c r="D1501">
        <v>2</v>
      </c>
      <c r="J1501" t="e">
        <f>+VLOOKUP(B1501,#REF!,1,FALSE)</f>
        <v>#REF!</v>
      </c>
    </row>
    <row r="1502" spans="1:10" hidden="1" x14ac:dyDescent="0.25">
      <c r="A1502" t="s">
        <v>655</v>
      </c>
      <c r="B1502">
        <v>1723</v>
      </c>
      <c r="C1502" t="s">
        <v>2042</v>
      </c>
      <c r="D1502">
        <v>2</v>
      </c>
      <c r="J1502" t="e">
        <f>+VLOOKUP(B1502,#REF!,1,FALSE)</f>
        <v>#REF!</v>
      </c>
    </row>
    <row r="1503" spans="1:10" hidden="1" x14ac:dyDescent="0.25">
      <c r="A1503" t="s">
        <v>655</v>
      </c>
      <c r="B1503">
        <v>1724</v>
      </c>
      <c r="C1503" t="s">
        <v>2043</v>
      </c>
      <c r="D1503">
        <v>2</v>
      </c>
      <c r="J1503" t="e">
        <f>+VLOOKUP(B1503,#REF!,1,FALSE)</f>
        <v>#REF!</v>
      </c>
    </row>
    <row r="1504" spans="1:10" hidden="1" x14ac:dyDescent="0.25">
      <c r="A1504" t="s">
        <v>655</v>
      </c>
      <c r="B1504">
        <v>1725</v>
      </c>
      <c r="C1504" t="s">
        <v>2044</v>
      </c>
      <c r="D1504">
        <v>1</v>
      </c>
      <c r="J1504" t="e">
        <f>+VLOOKUP(B1504,#REF!,1,FALSE)</f>
        <v>#REF!</v>
      </c>
    </row>
    <row r="1505" spans="1:10" hidden="1" x14ac:dyDescent="0.25">
      <c r="A1505" t="s">
        <v>655</v>
      </c>
      <c r="B1505">
        <v>1726</v>
      </c>
      <c r="C1505" t="s">
        <v>2045</v>
      </c>
      <c r="D1505">
        <v>1</v>
      </c>
      <c r="J1505" t="e">
        <f>+VLOOKUP(B1505,#REF!,1,FALSE)</f>
        <v>#REF!</v>
      </c>
    </row>
    <row r="1506" spans="1:10" hidden="1" x14ac:dyDescent="0.25">
      <c r="A1506" t="s">
        <v>655</v>
      </c>
      <c r="B1506">
        <v>1727</v>
      </c>
      <c r="C1506" t="s">
        <v>2046</v>
      </c>
      <c r="D1506">
        <v>1</v>
      </c>
      <c r="J1506" t="e">
        <f>+VLOOKUP(B1506,#REF!,1,FALSE)</f>
        <v>#REF!</v>
      </c>
    </row>
    <row r="1507" spans="1:10" hidden="1" x14ac:dyDescent="0.25">
      <c r="A1507" t="s">
        <v>655</v>
      </c>
      <c r="B1507">
        <v>1728</v>
      </c>
      <c r="C1507" t="s">
        <v>2047</v>
      </c>
      <c r="D1507">
        <v>1</v>
      </c>
      <c r="J1507" t="e">
        <f>+VLOOKUP(B1507,#REF!,1,FALSE)</f>
        <v>#REF!</v>
      </c>
    </row>
    <row r="1508" spans="1:10" hidden="1" x14ac:dyDescent="0.25">
      <c r="A1508" t="s">
        <v>655</v>
      </c>
      <c r="B1508" t="s">
        <v>2048</v>
      </c>
      <c r="C1508" t="s">
        <v>2049</v>
      </c>
      <c r="D1508">
        <v>1</v>
      </c>
      <c r="J1508" t="e">
        <f>+VLOOKUP(B1508,#REF!,1,FALSE)</f>
        <v>#REF!</v>
      </c>
    </row>
    <row r="1509" spans="1:10" hidden="1" x14ac:dyDescent="0.25">
      <c r="A1509" t="s">
        <v>655</v>
      </c>
      <c r="B1509">
        <v>1800</v>
      </c>
      <c r="C1509" t="s">
        <v>2050</v>
      </c>
      <c r="D1509">
        <v>1</v>
      </c>
      <c r="J1509" t="e">
        <f>+VLOOKUP(B1509,#REF!,1,FALSE)</f>
        <v>#REF!</v>
      </c>
    </row>
    <row r="1510" spans="1:10" hidden="1" x14ac:dyDescent="0.25">
      <c r="A1510" t="s">
        <v>655</v>
      </c>
      <c r="B1510">
        <v>1801</v>
      </c>
      <c r="C1510" t="s">
        <v>2051</v>
      </c>
      <c r="D1510">
        <v>1</v>
      </c>
      <c r="J1510" t="e">
        <f>+VLOOKUP(B1510,#REF!,1,FALSE)</f>
        <v>#REF!</v>
      </c>
    </row>
    <row r="1511" spans="1:10" hidden="1" x14ac:dyDescent="0.25">
      <c r="A1511" t="s">
        <v>655</v>
      </c>
      <c r="B1511">
        <v>1812</v>
      </c>
      <c r="C1511" t="s">
        <v>2052</v>
      </c>
      <c r="D1511">
        <v>1</v>
      </c>
      <c r="J1511" t="e">
        <f>+VLOOKUP(B1511,#REF!,1,FALSE)</f>
        <v>#REF!</v>
      </c>
    </row>
    <row r="1512" spans="1:10" hidden="1" x14ac:dyDescent="0.25">
      <c r="A1512" t="s">
        <v>655</v>
      </c>
      <c r="B1512">
        <v>1817</v>
      </c>
      <c r="C1512" t="s">
        <v>2053</v>
      </c>
      <c r="D1512">
        <v>1</v>
      </c>
      <c r="J1512" t="e">
        <f>+VLOOKUP(B1512,#REF!,1,FALSE)</f>
        <v>#REF!</v>
      </c>
    </row>
    <row r="1513" spans="1:10" hidden="1" x14ac:dyDescent="0.25">
      <c r="A1513" t="s">
        <v>655</v>
      </c>
      <c r="B1513">
        <v>1827</v>
      </c>
      <c r="C1513" t="s">
        <v>1131</v>
      </c>
      <c r="D1513">
        <v>1</v>
      </c>
      <c r="J1513" t="e">
        <f>+VLOOKUP(B1513,#REF!,1,FALSE)</f>
        <v>#REF!</v>
      </c>
    </row>
    <row r="1514" spans="1:10" hidden="1" x14ac:dyDescent="0.25">
      <c r="A1514" t="s">
        <v>655</v>
      </c>
      <c r="B1514" t="s">
        <v>2054</v>
      </c>
      <c r="C1514" t="s">
        <v>2055</v>
      </c>
      <c r="D1514">
        <v>1</v>
      </c>
      <c r="J1514" t="e">
        <f>+VLOOKUP(B1514,#REF!,1,FALSE)</f>
        <v>#REF!</v>
      </c>
    </row>
    <row r="1515" spans="1:10" hidden="1" x14ac:dyDescent="0.25">
      <c r="A1515" t="s">
        <v>655</v>
      </c>
      <c r="B1515" t="s">
        <v>2056</v>
      </c>
      <c r="C1515" t="s">
        <v>2057</v>
      </c>
      <c r="D1515">
        <v>1</v>
      </c>
      <c r="J1515" t="e">
        <f>+VLOOKUP(B1515,#REF!,1,FALSE)</f>
        <v>#REF!</v>
      </c>
    </row>
    <row r="1516" spans="1:10" hidden="1" x14ac:dyDescent="0.25">
      <c r="A1516" t="s">
        <v>655</v>
      </c>
      <c r="B1516">
        <v>1859</v>
      </c>
      <c r="C1516" t="s">
        <v>2058</v>
      </c>
      <c r="D1516">
        <v>1</v>
      </c>
      <c r="J1516" t="e">
        <f>+VLOOKUP(B1516,#REF!,1,FALSE)</f>
        <v>#REF!</v>
      </c>
    </row>
    <row r="1517" spans="1:10" hidden="1" x14ac:dyDescent="0.25">
      <c r="A1517" t="s">
        <v>655</v>
      </c>
      <c r="B1517">
        <v>1860</v>
      </c>
      <c r="C1517" t="s">
        <v>2059</v>
      </c>
      <c r="D1517">
        <v>1</v>
      </c>
      <c r="J1517" t="e">
        <f>+VLOOKUP(B1517,#REF!,1,FALSE)</f>
        <v>#REF!</v>
      </c>
    </row>
    <row r="1518" spans="1:10" hidden="1" x14ac:dyDescent="0.25">
      <c r="A1518" t="s">
        <v>655</v>
      </c>
      <c r="B1518">
        <v>1868</v>
      </c>
      <c r="C1518" t="s">
        <v>2060</v>
      </c>
      <c r="D1518">
        <v>1</v>
      </c>
      <c r="J1518" t="e">
        <f>+VLOOKUP(B1518,#REF!,1,FALSE)</f>
        <v>#REF!</v>
      </c>
    </row>
    <row r="1519" spans="1:10" hidden="1" x14ac:dyDescent="0.25">
      <c r="A1519" t="s">
        <v>655</v>
      </c>
      <c r="B1519">
        <v>1869</v>
      </c>
      <c r="C1519" t="s">
        <v>2061</v>
      </c>
      <c r="D1519">
        <v>1</v>
      </c>
      <c r="J1519" t="e">
        <f>+VLOOKUP(B1519,#REF!,1,FALSE)</f>
        <v>#REF!</v>
      </c>
    </row>
    <row r="1520" spans="1:10" hidden="1" x14ac:dyDescent="0.25">
      <c r="A1520" t="s">
        <v>655</v>
      </c>
      <c r="B1520">
        <v>1871</v>
      </c>
      <c r="C1520" t="s">
        <v>2062</v>
      </c>
      <c r="D1520">
        <v>1</v>
      </c>
      <c r="J1520" t="e">
        <f>+VLOOKUP(B1520,#REF!,1,FALSE)</f>
        <v>#REF!</v>
      </c>
    </row>
    <row r="1521" spans="1:10" hidden="1" x14ac:dyDescent="0.25">
      <c r="A1521" t="s">
        <v>655</v>
      </c>
      <c r="B1521">
        <v>1875</v>
      </c>
      <c r="C1521" t="s">
        <v>2063</v>
      </c>
      <c r="D1521">
        <v>1</v>
      </c>
      <c r="J1521" t="e">
        <f>+VLOOKUP(B1521,#REF!,1,FALSE)</f>
        <v>#REF!</v>
      </c>
    </row>
    <row r="1522" spans="1:10" hidden="1" x14ac:dyDescent="0.25">
      <c r="A1522" t="s">
        <v>655</v>
      </c>
      <c r="B1522">
        <v>1876</v>
      </c>
      <c r="C1522" t="s">
        <v>2064</v>
      </c>
      <c r="D1522">
        <v>1</v>
      </c>
      <c r="J1522" t="e">
        <f>+VLOOKUP(B1522,#REF!,1,FALSE)</f>
        <v>#REF!</v>
      </c>
    </row>
    <row r="1523" spans="1:10" hidden="1" x14ac:dyDescent="0.25">
      <c r="A1523" t="s">
        <v>655</v>
      </c>
      <c r="B1523">
        <v>5022</v>
      </c>
      <c r="C1523" t="s">
        <v>1132</v>
      </c>
      <c r="D1523">
        <v>6.5</v>
      </c>
      <c r="J1523" t="e">
        <f>+VLOOKUP(B1523,#REF!,1,FALSE)</f>
        <v>#REF!</v>
      </c>
    </row>
    <row r="1524" spans="1:10" hidden="1" x14ac:dyDescent="0.25">
      <c r="A1524" t="s">
        <v>655</v>
      </c>
      <c r="B1524">
        <v>5027</v>
      </c>
      <c r="C1524" t="s">
        <v>1133</v>
      </c>
      <c r="D1524">
        <v>6.5</v>
      </c>
      <c r="J1524" t="e">
        <f>+VLOOKUP(B1524,#REF!,1,FALSE)</f>
        <v>#REF!</v>
      </c>
    </row>
    <row r="1525" spans="1:10" hidden="1" x14ac:dyDescent="0.25">
      <c r="A1525" t="s">
        <v>655</v>
      </c>
      <c r="B1525">
        <v>5040</v>
      </c>
      <c r="C1525" t="s">
        <v>1134</v>
      </c>
      <c r="D1525">
        <v>6.5</v>
      </c>
      <c r="J1525" t="e">
        <f>+VLOOKUP(B1525,#REF!,1,FALSE)</f>
        <v>#REF!</v>
      </c>
    </row>
    <row r="1526" spans="1:10" hidden="1" x14ac:dyDescent="0.25">
      <c r="A1526" t="s">
        <v>655</v>
      </c>
      <c r="B1526">
        <v>5041</v>
      </c>
      <c r="C1526" t="s">
        <v>1135</v>
      </c>
      <c r="D1526">
        <v>6.5</v>
      </c>
      <c r="J1526" t="e">
        <f>+VLOOKUP(B1526,#REF!,1,FALSE)</f>
        <v>#REF!</v>
      </c>
    </row>
    <row r="1527" spans="1:10" hidden="1" x14ac:dyDescent="0.25">
      <c r="A1527" t="s">
        <v>655</v>
      </c>
      <c r="B1527">
        <v>5042</v>
      </c>
      <c r="C1527" t="s">
        <v>1136</v>
      </c>
      <c r="D1527">
        <v>6.5</v>
      </c>
      <c r="J1527" t="e">
        <f>+VLOOKUP(B1527,#REF!,1,FALSE)</f>
        <v>#REF!</v>
      </c>
    </row>
    <row r="1528" spans="1:10" hidden="1" x14ac:dyDescent="0.25">
      <c r="A1528" t="s">
        <v>655</v>
      </c>
      <c r="B1528">
        <v>5048</v>
      </c>
      <c r="C1528" t="s">
        <v>941</v>
      </c>
      <c r="D1528">
        <v>6.5</v>
      </c>
      <c r="J1528" t="e">
        <f>+VLOOKUP(B1528,#REF!,1,FALSE)</f>
        <v>#REF!</v>
      </c>
    </row>
    <row r="1529" spans="1:10" hidden="1" x14ac:dyDescent="0.25">
      <c r="A1529" t="s">
        <v>655</v>
      </c>
      <c r="B1529">
        <v>5049</v>
      </c>
      <c r="C1529" t="s">
        <v>941</v>
      </c>
      <c r="D1529">
        <v>6.5</v>
      </c>
      <c r="J1529" t="e">
        <f>+VLOOKUP(B1529,#REF!,1,FALSE)</f>
        <v>#REF!</v>
      </c>
    </row>
    <row r="1530" spans="1:10" hidden="1" x14ac:dyDescent="0.25">
      <c r="A1530" t="s">
        <v>655</v>
      </c>
      <c r="B1530">
        <v>5050</v>
      </c>
      <c r="C1530" t="s">
        <v>1137</v>
      </c>
      <c r="D1530">
        <v>6.5</v>
      </c>
      <c r="J1530" t="e">
        <f>+VLOOKUP(B1530,#REF!,1,FALSE)</f>
        <v>#REF!</v>
      </c>
    </row>
    <row r="1531" spans="1:10" hidden="1" x14ac:dyDescent="0.25">
      <c r="A1531" t="s">
        <v>655</v>
      </c>
      <c r="B1531">
        <v>5051</v>
      </c>
      <c r="C1531" t="s">
        <v>1140</v>
      </c>
      <c r="D1531">
        <v>6.5</v>
      </c>
      <c r="J1531" t="e">
        <f>+VLOOKUP(B1531,#REF!,1,FALSE)</f>
        <v>#REF!</v>
      </c>
    </row>
    <row r="1532" spans="1:10" hidden="1" x14ac:dyDescent="0.25">
      <c r="A1532" t="s">
        <v>655</v>
      </c>
      <c r="B1532">
        <v>5052</v>
      </c>
      <c r="C1532" t="s">
        <v>1143</v>
      </c>
      <c r="D1532">
        <v>6.5</v>
      </c>
      <c r="J1532" t="e">
        <f>+VLOOKUP(B1532,#REF!,1,FALSE)</f>
        <v>#REF!</v>
      </c>
    </row>
    <row r="1533" spans="1:10" hidden="1" x14ac:dyDescent="0.25">
      <c r="A1533" t="s">
        <v>655</v>
      </c>
      <c r="B1533">
        <v>5053</v>
      </c>
      <c r="C1533" t="s">
        <v>1144</v>
      </c>
      <c r="D1533">
        <v>6.5</v>
      </c>
      <c r="J1533" t="e">
        <f>+VLOOKUP(B1533,#REF!,1,FALSE)</f>
        <v>#REF!</v>
      </c>
    </row>
    <row r="1534" spans="1:10" hidden="1" x14ac:dyDescent="0.25">
      <c r="A1534" t="s">
        <v>655</v>
      </c>
      <c r="B1534">
        <v>5054</v>
      </c>
      <c r="C1534" t="s">
        <v>1145</v>
      </c>
      <c r="D1534">
        <v>6.5</v>
      </c>
      <c r="J1534" t="e">
        <f>+VLOOKUP(B1534,#REF!,1,FALSE)</f>
        <v>#REF!</v>
      </c>
    </row>
    <row r="1535" spans="1:10" hidden="1" x14ac:dyDescent="0.25">
      <c r="A1535" t="s">
        <v>655</v>
      </c>
      <c r="B1535">
        <v>5055</v>
      </c>
      <c r="C1535" t="s">
        <v>1146</v>
      </c>
      <c r="D1535">
        <v>6.5</v>
      </c>
      <c r="J1535" t="e">
        <f>+VLOOKUP(B1535,#REF!,1,FALSE)</f>
        <v>#REF!</v>
      </c>
    </row>
    <row r="1536" spans="1:10" hidden="1" x14ac:dyDescent="0.25">
      <c r="A1536" t="s">
        <v>655</v>
      </c>
      <c r="B1536">
        <v>5057</v>
      </c>
      <c r="C1536" t="s">
        <v>1147</v>
      </c>
      <c r="D1536">
        <v>6.5</v>
      </c>
      <c r="J1536" t="e">
        <f>+VLOOKUP(B1536,#REF!,1,FALSE)</f>
        <v>#REF!</v>
      </c>
    </row>
    <row r="1537" spans="1:10" hidden="1" x14ac:dyDescent="0.25">
      <c r="A1537" t="s">
        <v>655</v>
      </c>
      <c r="B1537">
        <v>5058</v>
      </c>
      <c r="C1537" t="s">
        <v>1148</v>
      </c>
      <c r="D1537">
        <v>6.5</v>
      </c>
      <c r="J1537" t="e">
        <f>+VLOOKUP(B1537,#REF!,1,FALSE)</f>
        <v>#REF!</v>
      </c>
    </row>
    <row r="1538" spans="1:10" hidden="1" x14ac:dyDescent="0.25">
      <c r="A1538" t="s">
        <v>655</v>
      </c>
      <c r="B1538">
        <v>5101</v>
      </c>
      <c r="C1538" t="s">
        <v>1149</v>
      </c>
      <c r="D1538">
        <v>6.5</v>
      </c>
      <c r="J1538" t="e">
        <f>+VLOOKUP(B1538,#REF!,1,FALSE)</f>
        <v>#REF!</v>
      </c>
    </row>
    <row r="1539" spans="1:10" hidden="1" x14ac:dyDescent="0.25">
      <c r="A1539" t="s">
        <v>655</v>
      </c>
      <c r="B1539">
        <v>5138</v>
      </c>
      <c r="C1539" t="s">
        <v>1150</v>
      </c>
      <c r="D1539">
        <v>6</v>
      </c>
      <c r="J1539" t="e">
        <f>+VLOOKUP(B1539,#REF!,1,FALSE)</f>
        <v>#REF!</v>
      </c>
    </row>
    <row r="1540" spans="1:10" hidden="1" x14ac:dyDescent="0.25">
      <c r="A1540" t="s">
        <v>655</v>
      </c>
      <c r="B1540">
        <v>5144</v>
      </c>
      <c r="C1540" t="s">
        <v>1151</v>
      </c>
      <c r="D1540">
        <v>6.5</v>
      </c>
      <c r="J1540" t="e">
        <f>+VLOOKUP(B1540,#REF!,1,FALSE)</f>
        <v>#REF!</v>
      </c>
    </row>
    <row r="1541" spans="1:10" hidden="1" x14ac:dyDescent="0.25">
      <c r="A1541" t="s">
        <v>655</v>
      </c>
      <c r="B1541">
        <v>5145</v>
      </c>
      <c r="C1541" t="s">
        <v>1152</v>
      </c>
      <c r="D1541">
        <v>6.5</v>
      </c>
      <c r="J1541" t="e">
        <f>+VLOOKUP(B1541,#REF!,1,FALSE)</f>
        <v>#REF!</v>
      </c>
    </row>
    <row r="1542" spans="1:10" hidden="1" x14ac:dyDescent="0.25">
      <c r="A1542" t="s">
        <v>655</v>
      </c>
      <c r="B1542">
        <v>5146</v>
      </c>
      <c r="C1542" t="s">
        <v>1153</v>
      </c>
      <c r="D1542">
        <v>6</v>
      </c>
      <c r="J1542" t="e">
        <f>+VLOOKUP(B1542,#REF!,1,FALSE)</f>
        <v>#REF!</v>
      </c>
    </row>
    <row r="1543" spans="1:10" hidden="1" x14ac:dyDescent="0.25">
      <c r="A1543" t="s">
        <v>655</v>
      </c>
      <c r="B1543">
        <v>5147</v>
      </c>
      <c r="C1543" t="s">
        <v>1154</v>
      </c>
      <c r="D1543">
        <v>6</v>
      </c>
      <c r="J1543" t="e">
        <f>+VLOOKUP(B1543,#REF!,1,FALSE)</f>
        <v>#REF!</v>
      </c>
    </row>
    <row r="1544" spans="1:10" hidden="1" x14ac:dyDescent="0.25">
      <c r="A1544" t="s">
        <v>655</v>
      </c>
      <c r="B1544">
        <v>5154</v>
      </c>
      <c r="C1544" t="s">
        <v>1155</v>
      </c>
      <c r="D1544">
        <v>6</v>
      </c>
      <c r="J1544" t="e">
        <f>+VLOOKUP(B1544,#REF!,1,FALSE)</f>
        <v>#REF!</v>
      </c>
    </row>
    <row r="1545" spans="1:10" hidden="1" x14ac:dyDescent="0.25">
      <c r="A1545" t="s">
        <v>655</v>
      </c>
      <c r="B1545">
        <v>5155</v>
      </c>
      <c r="C1545" t="s">
        <v>1156</v>
      </c>
      <c r="D1545">
        <v>6</v>
      </c>
      <c r="J1545" t="e">
        <f>+VLOOKUP(B1545,#REF!,1,FALSE)</f>
        <v>#REF!</v>
      </c>
    </row>
    <row r="1546" spans="1:10" hidden="1" x14ac:dyDescent="0.25">
      <c r="A1546" t="s">
        <v>655</v>
      </c>
      <c r="B1546">
        <v>5156</v>
      </c>
      <c r="C1546" t="s">
        <v>1157</v>
      </c>
      <c r="D1546">
        <v>6</v>
      </c>
      <c r="J1546" t="e">
        <f>+VLOOKUP(B1546,#REF!,1,FALSE)</f>
        <v>#REF!</v>
      </c>
    </row>
    <row r="1547" spans="1:10" hidden="1" x14ac:dyDescent="0.25">
      <c r="A1547" t="s">
        <v>655</v>
      </c>
      <c r="B1547" t="s">
        <v>1158</v>
      </c>
      <c r="C1547" t="s">
        <v>1159</v>
      </c>
      <c r="D1547">
        <v>6.5</v>
      </c>
      <c r="J1547" t="e">
        <f>+VLOOKUP(B1547,#REF!,1,FALSE)</f>
        <v>#REF!</v>
      </c>
    </row>
    <row r="1548" spans="1:10" hidden="1" x14ac:dyDescent="0.25">
      <c r="A1548" t="s">
        <v>655</v>
      </c>
      <c r="B1548" t="s">
        <v>1160</v>
      </c>
      <c r="C1548" t="s">
        <v>1161</v>
      </c>
      <c r="D1548">
        <v>6.5</v>
      </c>
      <c r="J1548" t="e">
        <f>+VLOOKUP(B1548,#REF!,1,FALSE)</f>
        <v>#REF!</v>
      </c>
    </row>
    <row r="1549" spans="1:10" hidden="1" x14ac:dyDescent="0.25">
      <c r="A1549" t="s">
        <v>655</v>
      </c>
      <c r="B1549" t="s">
        <v>1162</v>
      </c>
      <c r="C1549" t="s">
        <v>1163</v>
      </c>
      <c r="D1549">
        <v>6.5</v>
      </c>
      <c r="J1549" t="e">
        <f>+VLOOKUP(B1549,#REF!,1,FALSE)</f>
        <v>#REF!</v>
      </c>
    </row>
    <row r="1550" spans="1:10" hidden="1" x14ac:dyDescent="0.25">
      <c r="A1550" t="s">
        <v>655</v>
      </c>
      <c r="B1550">
        <v>5190</v>
      </c>
      <c r="C1550" t="s">
        <v>1164</v>
      </c>
      <c r="D1550">
        <v>6</v>
      </c>
      <c r="J1550" t="e">
        <f>+VLOOKUP(B1550,#REF!,1,FALSE)</f>
        <v>#REF!</v>
      </c>
    </row>
    <row r="1551" spans="1:10" hidden="1" x14ac:dyDescent="0.25">
      <c r="A1551" t="s">
        <v>655</v>
      </c>
      <c r="B1551">
        <v>5191</v>
      </c>
      <c r="C1551" t="s">
        <v>1165</v>
      </c>
      <c r="D1551">
        <v>6</v>
      </c>
      <c r="J1551" t="e">
        <f>+VLOOKUP(B1551,#REF!,1,FALSE)</f>
        <v>#REF!</v>
      </c>
    </row>
    <row r="1552" spans="1:10" hidden="1" x14ac:dyDescent="0.25">
      <c r="A1552" t="s">
        <v>655</v>
      </c>
      <c r="B1552">
        <v>5192</v>
      </c>
      <c r="C1552" t="s">
        <v>1166</v>
      </c>
      <c r="D1552">
        <v>6</v>
      </c>
      <c r="J1552" t="e">
        <f>+VLOOKUP(B1552,#REF!,1,FALSE)</f>
        <v>#REF!</v>
      </c>
    </row>
    <row r="1553" spans="1:10" hidden="1" x14ac:dyDescent="0.25">
      <c r="A1553" t="s">
        <v>655</v>
      </c>
      <c r="B1553">
        <v>5193</v>
      </c>
      <c r="C1553" t="s">
        <v>1167</v>
      </c>
      <c r="D1553">
        <v>6</v>
      </c>
      <c r="J1553" t="e">
        <f>+VLOOKUP(B1553,#REF!,1,FALSE)</f>
        <v>#REF!</v>
      </c>
    </row>
    <row r="1554" spans="1:10" hidden="1" x14ac:dyDescent="0.25">
      <c r="A1554" t="s">
        <v>655</v>
      </c>
      <c r="B1554">
        <v>5194</v>
      </c>
      <c r="C1554" t="s">
        <v>1168</v>
      </c>
      <c r="D1554">
        <v>6</v>
      </c>
      <c r="J1554" t="e">
        <f>+VLOOKUP(B1554,#REF!,1,FALSE)</f>
        <v>#REF!</v>
      </c>
    </row>
    <row r="1555" spans="1:10" hidden="1" x14ac:dyDescent="0.25">
      <c r="A1555" t="s">
        <v>655</v>
      </c>
      <c r="B1555">
        <v>5195</v>
      </c>
      <c r="C1555" t="s">
        <v>1169</v>
      </c>
      <c r="D1555">
        <v>6</v>
      </c>
      <c r="J1555" t="e">
        <f>+VLOOKUP(B1555,#REF!,1,FALSE)</f>
        <v>#REF!</v>
      </c>
    </row>
    <row r="1556" spans="1:10" hidden="1" x14ac:dyDescent="0.25">
      <c r="A1556" t="s">
        <v>655</v>
      </c>
      <c r="B1556" t="s">
        <v>1170</v>
      </c>
      <c r="C1556" t="s">
        <v>1171</v>
      </c>
      <c r="D1556">
        <v>6.5</v>
      </c>
      <c r="J1556" t="e">
        <f>+VLOOKUP(B1556,#REF!,1,FALSE)</f>
        <v>#REF!</v>
      </c>
    </row>
    <row r="1557" spans="1:10" hidden="1" x14ac:dyDescent="0.25">
      <c r="A1557" t="s">
        <v>655</v>
      </c>
      <c r="B1557" t="s">
        <v>1172</v>
      </c>
      <c r="C1557" t="s">
        <v>1173</v>
      </c>
      <c r="D1557">
        <v>6.5</v>
      </c>
      <c r="J1557" t="e">
        <f>+VLOOKUP(B1557,#REF!,1,FALSE)</f>
        <v>#REF!</v>
      </c>
    </row>
    <row r="1558" spans="1:10" hidden="1" x14ac:dyDescent="0.25">
      <c r="A1558" t="s">
        <v>655</v>
      </c>
      <c r="B1558" t="s">
        <v>1174</v>
      </c>
      <c r="C1558" t="s">
        <v>1175</v>
      </c>
      <c r="D1558">
        <v>6.5</v>
      </c>
      <c r="J1558" t="e">
        <f>+VLOOKUP(B1558,#REF!,1,FALSE)</f>
        <v>#REF!</v>
      </c>
    </row>
    <row r="1559" spans="1:10" hidden="1" x14ac:dyDescent="0.25">
      <c r="A1559" t="s">
        <v>655</v>
      </c>
      <c r="B1559" t="s">
        <v>1176</v>
      </c>
      <c r="C1559" t="s">
        <v>1177</v>
      </c>
      <c r="D1559">
        <v>6.5</v>
      </c>
      <c r="J1559" t="e">
        <f>+VLOOKUP(B1559,#REF!,1,FALSE)</f>
        <v>#REF!</v>
      </c>
    </row>
    <row r="1560" spans="1:10" hidden="1" x14ac:dyDescent="0.25">
      <c r="A1560" t="s">
        <v>655</v>
      </c>
      <c r="B1560" t="s">
        <v>1178</v>
      </c>
      <c r="C1560" t="s">
        <v>1171</v>
      </c>
      <c r="D1560">
        <v>6.5</v>
      </c>
      <c r="J1560" t="e">
        <f>+VLOOKUP(B1560,#REF!,1,FALSE)</f>
        <v>#REF!</v>
      </c>
    </row>
    <row r="1561" spans="1:10" hidden="1" x14ac:dyDescent="0.25">
      <c r="A1561" t="s">
        <v>655</v>
      </c>
      <c r="B1561" t="s">
        <v>1179</v>
      </c>
      <c r="C1561" t="s">
        <v>1171</v>
      </c>
      <c r="D1561">
        <v>6.5</v>
      </c>
      <c r="J1561" t="e">
        <f>+VLOOKUP(B1561,#REF!,1,FALSE)</f>
        <v>#REF!</v>
      </c>
    </row>
    <row r="1562" spans="1:10" hidden="1" x14ac:dyDescent="0.25">
      <c r="A1562" t="s">
        <v>655</v>
      </c>
      <c r="B1562" t="s">
        <v>1180</v>
      </c>
      <c r="C1562" t="s">
        <v>1181</v>
      </c>
      <c r="D1562">
        <v>6.5</v>
      </c>
      <c r="J1562" t="e">
        <f>+VLOOKUP(B1562,#REF!,1,FALSE)</f>
        <v>#REF!</v>
      </c>
    </row>
    <row r="1563" spans="1:10" hidden="1" x14ac:dyDescent="0.25">
      <c r="A1563" t="s">
        <v>655</v>
      </c>
      <c r="B1563" t="s">
        <v>1182</v>
      </c>
      <c r="C1563" t="s">
        <v>1183</v>
      </c>
      <c r="D1563">
        <v>6.5</v>
      </c>
      <c r="J1563" t="e">
        <f>+VLOOKUP(B1563,#REF!,1,FALSE)</f>
        <v>#REF!</v>
      </c>
    </row>
    <row r="1564" spans="1:10" hidden="1" x14ac:dyDescent="0.25">
      <c r="A1564" t="s">
        <v>655</v>
      </c>
      <c r="B1564" t="s">
        <v>1184</v>
      </c>
      <c r="C1564" t="s">
        <v>1185</v>
      </c>
      <c r="D1564">
        <v>6.5</v>
      </c>
      <c r="J1564" t="e">
        <f>+VLOOKUP(B1564,#REF!,1,FALSE)</f>
        <v>#REF!</v>
      </c>
    </row>
    <row r="1565" spans="1:10" hidden="1" x14ac:dyDescent="0.25">
      <c r="A1565" t="s">
        <v>655</v>
      </c>
      <c r="B1565" t="s">
        <v>1186</v>
      </c>
      <c r="C1565" t="s">
        <v>1187</v>
      </c>
      <c r="D1565">
        <v>6.5</v>
      </c>
      <c r="J1565" t="e">
        <f>+VLOOKUP(B1565,#REF!,1,FALSE)</f>
        <v>#REF!</v>
      </c>
    </row>
    <row r="1566" spans="1:10" hidden="1" x14ac:dyDescent="0.25">
      <c r="A1566" t="s">
        <v>655</v>
      </c>
      <c r="B1566" t="s">
        <v>1188</v>
      </c>
      <c r="C1566" t="s">
        <v>1189</v>
      </c>
      <c r="D1566">
        <v>6.5</v>
      </c>
      <c r="J1566" t="e">
        <f>+VLOOKUP(B1566,#REF!,1,FALSE)</f>
        <v>#REF!</v>
      </c>
    </row>
    <row r="1567" spans="1:10" hidden="1" x14ac:dyDescent="0.25">
      <c r="A1567" t="s">
        <v>655</v>
      </c>
      <c r="B1567" t="s">
        <v>1190</v>
      </c>
      <c r="C1567" t="s">
        <v>1191</v>
      </c>
      <c r="D1567">
        <v>6.5</v>
      </c>
      <c r="J1567" t="e">
        <f>+VLOOKUP(B1567,#REF!,1,FALSE)</f>
        <v>#REF!</v>
      </c>
    </row>
    <row r="1568" spans="1:10" hidden="1" x14ac:dyDescent="0.25">
      <c r="A1568" t="s">
        <v>655</v>
      </c>
      <c r="B1568" t="s">
        <v>1192</v>
      </c>
      <c r="C1568" t="s">
        <v>1193</v>
      </c>
      <c r="D1568">
        <v>6.5</v>
      </c>
      <c r="J1568" t="e">
        <f>+VLOOKUP(B1568,#REF!,1,FALSE)</f>
        <v>#REF!</v>
      </c>
    </row>
    <row r="1569" spans="1:10" hidden="1" x14ac:dyDescent="0.25">
      <c r="A1569" t="s">
        <v>655</v>
      </c>
      <c r="B1569" t="s">
        <v>1194</v>
      </c>
      <c r="C1569" t="s">
        <v>689</v>
      </c>
      <c r="D1569">
        <v>6.5</v>
      </c>
      <c r="J1569" t="e">
        <f>+VLOOKUP(B1569,#REF!,1,FALSE)</f>
        <v>#REF!</v>
      </c>
    </row>
    <row r="1570" spans="1:10" hidden="1" x14ac:dyDescent="0.25">
      <c r="A1570" t="s">
        <v>655</v>
      </c>
      <c r="B1570" t="s">
        <v>1195</v>
      </c>
      <c r="C1570" t="s">
        <v>691</v>
      </c>
      <c r="D1570">
        <v>6.5</v>
      </c>
      <c r="J1570" t="e">
        <f>+VLOOKUP(B1570,#REF!,1,FALSE)</f>
        <v>#REF!</v>
      </c>
    </row>
    <row r="1571" spans="1:10" hidden="1" x14ac:dyDescent="0.25">
      <c r="A1571" t="s">
        <v>655</v>
      </c>
      <c r="B1571" t="s">
        <v>1196</v>
      </c>
      <c r="C1571" t="s">
        <v>1177</v>
      </c>
      <c r="D1571">
        <v>6.5</v>
      </c>
      <c r="J1571" t="e">
        <f>+VLOOKUP(B1571,#REF!,1,FALSE)</f>
        <v>#REF!</v>
      </c>
    </row>
    <row r="1572" spans="1:10" hidden="1" x14ac:dyDescent="0.25">
      <c r="A1572" t="s">
        <v>655</v>
      </c>
      <c r="B1572" t="s">
        <v>1197</v>
      </c>
      <c r="C1572" t="s">
        <v>1198</v>
      </c>
      <c r="D1572">
        <v>6.5</v>
      </c>
      <c r="J1572" t="e">
        <f>+VLOOKUP(B1572,#REF!,1,FALSE)</f>
        <v>#REF!</v>
      </c>
    </row>
    <row r="1573" spans="1:10" hidden="1" x14ac:dyDescent="0.25">
      <c r="A1573" t="s">
        <v>655</v>
      </c>
      <c r="B1573" t="s">
        <v>1199</v>
      </c>
      <c r="C1573" t="s">
        <v>1200</v>
      </c>
      <c r="D1573">
        <v>6.5</v>
      </c>
      <c r="J1573" t="e">
        <f>+VLOOKUP(B1573,#REF!,1,FALSE)</f>
        <v>#REF!</v>
      </c>
    </row>
    <row r="1574" spans="1:10" hidden="1" x14ac:dyDescent="0.25">
      <c r="A1574" t="s">
        <v>655</v>
      </c>
      <c r="B1574" t="s">
        <v>1201</v>
      </c>
      <c r="C1574" t="s">
        <v>1202</v>
      </c>
      <c r="D1574">
        <v>6.5</v>
      </c>
      <c r="J1574" t="e">
        <f>+VLOOKUP(B1574,#REF!,1,FALSE)</f>
        <v>#REF!</v>
      </c>
    </row>
    <row r="1575" spans="1:10" hidden="1" x14ac:dyDescent="0.25">
      <c r="A1575" t="s">
        <v>655</v>
      </c>
      <c r="B1575" t="s">
        <v>1203</v>
      </c>
      <c r="C1575" t="s">
        <v>1204</v>
      </c>
      <c r="D1575">
        <v>6.5</v>
      </c>
      <c r="J1575" t="e">
        <f>+VLOOKUP(B1575,#REF!,1,FALSE)</f>
        <v>#REF!</v>
      </c>
    </row>
    <row r="1576" spans="1:10" hidden="1" x14ac:dyDescent="0.25">
      <c r="A1576" t="s">
        <v>655</v>
      </c>
      <c r="B1576" t="s">
        <v>1205</v>
      </c>
      <c r="C1576" t="s">
        <v>1206</v>
      </c>
      <c r="D1576">
        <v>6.5</v>
      </c>
      <c r="J1576" t="e">
        <f>+VLOOKUP(B1576,#REF!,1,FALSE)</f>
        <v>#REF!</v>
      </c>
    </row>
    <row r="1577" spans="1:10" hidden="1" x14ac:dyDescent="0.25">
      <c r="A1577" t="s">
        <v>655</v>
      </c>
      <c r="B1577" t="s">
        <v>1207</v>
      </c>
      <c r="C1577" t="s">
        <v>1208</v>
      </c>
      <c r="D1577">
        <v>6.5</v>
      </c>
      <c r="J1577" t="e">
        <f>+VLOOKUP(B1577,#REF!,1,FALSE)</f>
        <v>#REF!</v>
      </c>
    </row>
    <row r="1578" spans="1:10" hidden="1" x14ac:dyDescent="0.25">
      <c r="A1578" t="s">
        <v>655</v>
      </c>
      <c r="B1578" t="s">
        <v>1209</v>
      </c>
      <c r="C1578" t="s">
        <v>1210</v>
      </c>
      <c r="D1578">
        <v>6.5</v>
      </c>
      <c r="J1578" t="e">
        <f>+VLOOKUP(B1578,#REF!,1,FALSE)</f>
        <v>#REF!</v>
      </c>
    </row>
    <row r="1579" spans="1:10" hidden="1" x14ac:dyDescent="0.25">
      <c r="A1579" t="s">
        <v>655</v>
      </c>
      <c r="B1579">
        <v>5428</v>
      </c>
      <c r="C1579" t="s">
        <v>1211</v>
      </c>
      <c r="D1579">
        <v>6.5</v>
      </c>
      <c r="J1579" t="e">
        <f>+VLOOKUP(B1579,#REF!,1,FALSE)</f>
        <v>#REF!</v>
      </c>
    </row>
    <row r="1580" spans="1:10" hidden="1" x14ac:dyDescent="0.25">
      <c r="A1580" t="s">
        <v>655</v>
      </c>
      <c r="B1580" t="s">
        <v>1212</v>
      </c>
      <c r="C1580" t="s">
        <v>1213</v>
      </c>
      <c r="D1580">
        <v>6.5</v>
      </c>
      <c r="J1580" t="e">
        <f>+VLOOKUP(B1580,#REF!,1,FALSE)</f>
        <v>#REF!</v>
      </c>
    </row>
    <row r="1581" spans="1:10" hidden="1" x14ac:dyDescent="0.25">
      <c r="A1581" t="s">
        <v>655</v>
      </c>
      <c r="B1581" t="s">
        <v>1214</v>
      </c>
      <c r="C1581" t="s">
        <v>1215</v>
      </c>
      <c r="D1581">
        <v>6.5</v>
      </c>
      <c r="J1581" t="e">
        <f>+VLOOKUP(B1581,#REF!,1,FALSE)</f>
        <v>#REF!</v>
      </c>
    </row>
    <row r="1582" spans="1:10" hidden="1" x14ac:dyDescent="0.25">
      <c r="A1582" t="s">
        <v>655</v>
      </c>
      <c r="B1582" t="s">
        <v>1216</v>
      </c>
      <c r="C1582" t="s">
        <v>1217</v>
      </c>
      <c r="D1582">
        <v>6.5</v>
      </c>
      <c r="J1582" t="e">
        <f>+VLOOKUP(B1582,#REF!,1,FALSE)</f>
        <v>#REF!</v>
      </c>
    </row>
    <row r="1583" spans="1:10" hidden="1" x14ac:dyDescent="0.25">
      <c r="A1583" t="s">
        <v>655</v>
      </c>
      <c r="B1583" t="s">
        <v>1218</v>
      </c>
      <c r="C1583" t="s">
        <v>1219</v>
      </c>
      <c r="D1583">
        <v>6.5</v>
      </c>
      <c r="J1583" t="e">
        <f>+VLOOKUP(B1583,#REF!,1,FALSE)</f>
        <v>#REF!</v>
      </c>
    </row>
    <row r="1584" spans="1:10" hidden="1" x14ac:dyDescent="0.25">
      <c r="A1584" t="s">
        <v>655</v>
      </c>
      <c r="B1584" t="s">
        <v>1220</v>
      </c>
      <c r="C1584" t="s">
        <v>1221</v>
      </c>
      <c r="D1584">
        <v>6.5</v>
      </c>
      <c r="J1584" t="e">
        <f>+VLOOKUP(B1584,#REF!,1,FALSE)</f>
        <v>#REF!</v>
      </c>
    </row>
    <row r="1585" spans="1:10" hidden="1" x14ac:dyDescent="0.25">
      <c r="A1585" t="s">
        <v>655</v>
      </c>
      <c r="B1585" t="s">
        <v>1222</v>
      </c>
      <c r="C1585" t="s">
        <v>1223</v>
      </c>
      <c r="D1585">
        <v>6.5</v>
      </c>
      <c r="J1585" t="e">
        <f>+VLOOKUP(B1585,#REF!,1,FALSE)</f>
        <v>#REF!</v>
      </c>
    </row>
    <row r="1586" spans="1:10" hidden="1" x14ac:dyDescent="0.25">
      <c r="A1586" t="s">
        <v>655</v>
      </c>
      <c r="B1586">
        <v>5438</v>
      </c>
      <c r="C1586" t="s">
        <v>894</v>
      </c>
      <c r="D1586">
        <v>6</v>
      </c>
      <c r="J1586" t="e">
        <f>+VLOOKUP(B1586,#REF!,1,FALSE)</f>
        <v>#REF!</v>
      </c>
    </row>
    <row r="1587" spans="1:10" hidden="1" x14ac:dyDescent="0.25">
      <c r="A1587" t="s">
        <v>655</v>
      </c>
      <c r="B1587" t="s">
        <v>1224</v>
      </c>
      <c r="C1587" t="s">
        <v>1225</v>
      </c>
      <c r="D1587">
        <v>6.5</v>
      </c>
      <c r="J1587" t="e">
        <f>+VLOOKUP(B1587,#REF!,1,FALSE)</f>
        <v>#REF!</v>
      </c>
    </row>
    <row r="1588" spans="1:10" hidden="1" x14ac:dyDescent="0.25">
      <c r="A1588" t="s">
        <v>655</v>
      </c>
      <c r="B1588" t="s">
        <v>1226</v>
      </c>
      <c r="C1588" t="s">
        <v>1227</v>
      </c>
      <c r="D1588">
        <v>6.5</v>
      </c>
      <c r="J1588" t="e">
        <f>+VLOOKUP(B1588,#REF!,1,FALSE)</f>
        <v>#REF!</v>
      </c>
    </row>
    <row r="1589" spans="1:10" hidden="1" x14ac:dyDescent="0.25">
      <c r="A1589" t="s">
        <v>655</v>
      </c>
      <c r="B1589" t="s">
        <v>1228</v>
      </c>
      <c r="C1589" t="s">
        <v>1229</v>
      </c>
      <c r="D1589">
        <v>6.5</v>
      </c>
      <c r="J1589" t="e">
        <f>+VLOOKUP(B1589,#REF!,1,FALSE)</f>
        <v>#REF!</v>
      </c>
    </row>
    <row r="1590" spans="1:10" hidden="1" x14ac:dyDescent="0.25">
      <c r="A1590" t="s">
        <v>655</v>
      </c>
      <c r="B1590" t="s">
        <v>1230</v>
      </c>
      <c r="C1590" t="s">
        <v>1231</v>
      </c>
      <c r="D1590">
        <v>6.5</v>
      </c>
      <c r="J1590" t="e">
        <f>+VLOOKUP(B1590,#REF!,1,FALSE)</f>
        <v>#REF!</v>
      </c>
    </row>
    <row r="1591" spans="1:10" hidden="1" x14ac:dyDescent="0.25">
      <c r="A1591" t="s">
        <v>655</v>
      </c>
      <c r="B1591" t="s">
        <v>1232</v>
      </c>
      <c r="C1591" t="s">
        <v>1233</v>
      </c>
      <c r="D1591">
        <v>6.5</v>
      </c>
      <c r="J1591" t="e">
        <f>+VLOOKUP(B1591,#REF!,1,FALSE)</f>
        <v>#REF!</v>
      </c>
    </row>
    <row r="1592" spans="1:10" hidden="1" x14ac:dyDescent="0.25">
      <c r="A1592" t="s">
        <v>655</v>
      </c>
      <c r="B1592" t="s">
        <v>1234</v>
      </c>
      <c r="C1592" t="s">
        <v>1235</v>
      </c>
      <c r="D1592">
        <v>6.5</v>
      </c>
      <c r="J1592" t="e">
        <f>+VLOOKUP(B1592,#REF!,1,FALSE)</f>
        <v>#REF!</v>
      </c>
    </row>
    <row r="1593" spans="1:10" hidden="1" x14ac:dyDescent="0.25">
      <c r="A1593" t="s">
        <v>655</v>
      </c>
      <c r="B1593" t="s">
        <v>1236</v>
      </c>
      <c r="C1593" t="s">
        <v>1237</v>
      </c>
      <c r="D1593">
        <v>6.5</v>
      </c>
      <c r="J1593" t="e">
        <f>+VLOOKUP(B1593,#REF!,1,FALSE)</f>
        <v>#REF!</v>
      </c>
    </row>
    <row r="1594" spans="1:10" hidden="1" x14ac:dyDescent="0.25">
      <c r="A1594" t="s">
        <v>655</v>
      </c>
      <c r="B1594" t="s">
        <v>1238</v>
      </c>
      <c r="C1594" t="s">
        <v>1239</v>
      </c>
      <c r="D1594">
        <v>6.5</v>
      </c>
      <c r="J1594" t="e">
        <f>+VLOOKUP(B1594,#REF!,1,FALSE)</f>
        <v>#REF!</v>
      </c>
    </row>
    <row r="1595" spans="1:10" hidden="1" x14ac:dyDescent="0.25">
      <c r="A1595" t="s">
        <v>655</v>
      </c>
      <c r="B1595">
        <v>5500</v>
      </c>
      <c r="C1595" t="s">
        <v>2065</v>
      </c>
      <c r="D1595">
        <v>1</v>
      </c>
      <c r="J1595" t="e">
        <f>+VLOOKUP(B1595,#REF!,1,FALSE)</f>
        <v>#REF!</v>
      </c>
    </row>
    <row r="1596" spans="1:10" hidden="1" x14ac:dyDescent="0.25">
      <c r="A1596" t="s">
        <v>655</v>
      </c>
      <c r="B1596" t="s">
        <v>1240</v>
      </c>
      <c r="C1596" t="s">
        <v>1241</v>
      </c>
      <c r="D1596">
        <v>6.5</v>
      </c>
      <c r="J1596" t="e">
        <f>+VLOOKUP(B1596,#REF!,1,FALSE)</f>
        <v>#REF!</v>
      </c>
    </row>
    <row r="1597" spans="1:10" hidden="1" x14ac:dyDescent="0.25">
      <c r="A1597" t="s">
        <v>655</v>
      </c>
      <c r="B1597" t="s">
        <v>1242</v>
      </c>
      <c r="C1597" t="s">
        <v>1243</v>
      </c>
      <c r="D1597">
        <v>6.5</v>
      </c>
      <c r="J1597" t="e">
        <f>+VLOOKUP(B1597,#REF!,1,FALSE)</f>
        <v>#REF!</v>
      </c>
    </row>
    <row r="1598" spans="1:10" hidden="1" x14ac:dyDescent="0.25">
      <c r="A1598" t="s">
        <v>655</v>
      </c>
      <c r="B1598" t="s">
        <v>1244</v>
      </c>
      <c r="C1598" t="s">
        <v>1245</v>
      </c>
      <c r="D1598">
        <v>6.5</v>
      </c>
      <c r="J1598" t="e">
        <f>+VLOOKUP(B1598,#REF!,1,FALSE)</f>
        <v>#REF!</v>
      </c>
    </row>
    <row r="1599" spans="1:10" hidden="1" x14ac:dyDescent="0.25">
      <c r="A1599" t="s">
        <v>655</v>
      </c>
      <c r="B1599" t="s">
        <v>1246</v>
      </c>
      <c r="C1599" t="s">
        <v>1247</v>
      </c>
      <c r="D1599">
        <v>6.5</v>
      </c>
      <c r="J1599" t="e">
        <f>+VLOOKUP(B1599,#REF!,1,FALSE)</f>
        <v>#REF!</v>
      </c>
    </row>
    <row r="1600" spans="1:10" hidden="1" x14ac:dyDescent="0.25">
      <c r="A1600" t="s">
        <v>655</v>
      </c>
      <c r="B1600" t="s">
        <v>1248</v>
      </c>
      <c r="C1600" t="s">
        <v>1249</v>
      </c>
      <c r="D1600">
        <v>6.5</v>
      </c>
      <c r="J1600" t="e">
        <f>+VLOOKUP(B1600,#REF!,1,FALSE)</f>
        <v>#REF!</v>
      </c>
    </row>
    <row r="1601" spans="1:10" hidden="1" x14ac:dyDescent="0.25">
      <c r="A1601" t="s">
        <v>655</v>
      </c>
      <c r="B1601">
        <v>5510</v>
      </c>
      <c r="C1601" t="s">
        <v>1250</v>
      </c>
      <c r="D1601">
        <v>6.5</v>
      </c>
      <c r="J1601" t="e">
        <f>+VLOOKUP(B1601,#REF!,1,FALSE)</f>
        <v>#REF!</v>
      </c>
    </row>
    <row r="1602" spans="1:10" hidden="1" x14ac:dyDescent="0.25">
      <c r="A1602" t="s">
        <v>655</v>
      </c>
      <c r="B1602">
        <v>5511</v>
      </c>
      <c r="C1602" t="s">
        <v>1251</v>
      </c>
      <c r="D1602">
        <v>6.5</v>
      </c>
      <c r="J1602" t="e">
        <f>+VLOOKUP(B1602,#REF!,1,FALSE)</f>
        <v>#REF!</v>
      </c>
    </row>
    <row r="1603" spans="1:10" hidden="1" x14ac:dyDescent="0.25">
      <c r="A1603" t="s">
        <v>655</v>
      </c>
      <c r="B1603">
        <v>5512</v>
      </c>
      <c r="C1603" t="s">
        <v>1252</v>
      </c>
      <c r="D1603">
        <v>6.5</v>
      </c>
      <c r="J1603" t="e">
        <f>+VLOOKUP(B1603,#REF!,1,FALSE)</f>
        <v>#REF!</v>
      </c>
    </row>
    <row r="1604" spans="1:10" hidden="1" x14ac:dyDescent="0.25">
      <c r="A1604" t="s">
        <v>655</v>
      </c>
      <c r="B1604">
        <v>5514</v>
      </c>
      <c r="C1604" t="s">
        <v>1253</v>
      </c>
      <c r="D1604">
        <v>6.5</v>
      </c>
      <c r="J1604" t="e">
        <f>+VLOOKUP(B1604,#REF!,1,FALSE)</f>
        <v>#REF!</v>
      </c>
    </row>
    <row r="1605" spans="1:10" hidden="1" x14ac:dyDescent="0.25">
      <c r="A1605" t="s">
        <v>655</v>
      </c>
      <c r="B1605">
        <v>5515</v>
      </c>
      <c r="C1605" t="s">
        <v>1254</v>
      </c>
      <c r="D1605">
        <v>6.5</v>
      </c>
      <c r="J1605" t="e">
        <f>+VLOOKUP(B1605,#REF!,1,FALSE)</f>
        <v>#REF!</v>
      </c>
    </row>
    <row r="1606" spans="1:10" hidden="1" x14ac:dyDescent="0.25">
      <c r="A1606" t="s">
        <v>655</v>
      </c>
      <c r="B1606">
        <v>5517</v>
      </c>
      <c r="C1606" t="s">
        <v>1255</v>
      </c>
      <c r="D1606">
        <v>6.5</v>
      </c>
      <c r="J1606" t="e">
        <f>+VLOOKUP(B1606,#REF!,1,FALSE)</f>
        <v>#REF!</v>
      </c>
    </row>
    <row r="1607" spans="1:10" hidden="1" x14ac:dyDescent="0.25">
      <c r="A1607" t="s">
        <v>655</v>
      </c>
      <c r="B1607">
        <v>5518</v>
      </c>
      <c r="C1607" t="s">
        <v>1256</v>
      </c>
      <c r="D1607">
        <v>6.5</v>
      </c>
      <c r="J1607" t="e">
        <f>+VLOOKUP(B1607,#REF!,1,FALSE)</f>
        <v>#REF!</v>
      </c>
    </row>
    <row r="1608" spans="1:10" hidden="1" x14ac:dyDescent="0.25">
      <c r="A1608" t="s">
        <v>655</v>
      </c>
      <c r="B1608">
        <v>5523</v>
      </c>
      <c r="C1608" t="s">
        <v>1257</v>
      </c>
      <c r="D1608">
        <v>6.5</v>
      </c>
      <c r="J1608" t="e">
        <f>+VLOOKUP(B1608,#REF!,1,FALSE)</f>
        <v>#REF!</v>
      </c>
    </row>
    <row r="1609" spans="1:10" hidden="1" x14ac:dyDescent="0.25">
      <c r="A1609" t="s">
        <v>655</v>
      </c>
      <c r="B1609" t="s">
        <v>1258</v>
      </c>
      <c r="C1609" t="s">
        <v>1259</v>
      </c>
      <c r="D1609">
        <v>6.5</v>
      </c>
      <c r="J1609" t="e">
        <f>+VLOOKUP(B1609,#REF!,1,FALSE)</f>
        <v>#REF!</v>
      </c>
    </row>
    <row r="1610" spans="1:10" hidden="1" x14ac:dyDescent="0.25">
      <c r="A1610" t="s">
        <v>655</v>
      </c>
      <c r="B1610" t="s">
        <v>1260</v>
      </c>
      <c r="C1610" t="s">
        <v>1261</v>
      </c>
      <c r="D1610">
        <v>6.5</v>
      </c>
      <c r="J1610" t="e">
        <f>+VLOOKUP(B1610,#REF!,1,FALSE)</f>
        <v>#REF!</v>
      </c>
    </row>
    <row r="1611" spans="1:10" hidden="1" x14ac:dyDescent="0.25">
      <c r="A1611" t="s">
        <v>655</v>
      </c>
      <c r="B1611">
        <v>5672</v>
      </c>
      <c r="C1611" t="s">
        <v>1262</v>
      </c>
      <c r="D1611">
        <v>1</v>
      </c>
      <c r="J1611" t="e">
        <f>+VLOOKUP(B1611,#REF!,1,FALSE)</f>
        <v>#REF!</v>
      </c>
    </row>
    <row r="1612" spans="1:10" hidden="1" x14ac:dyDescent="0.25">
      <c r="A1612" t="s">
        <v>655</v>
      </c>
      <c r="B1612">
        <v>5701</v>
      </c>
      <c r="C1612" t="s">
        <v>1263</v>
      </c>
      <c r="D1612">
        <v>6</v>
      </c>
      <c r="J1612" t="e">
        <f>+VLOOKUP(B1612,#REF!,1,FALSE)</f>
        <v>#REF!</v>
      </c>
    </row>
    <row r="1613" spans="1:10" hidden="1" x14ac:dyDescent="0.25">
      <c r="A1613" t="s">
        <v>655</v>
      </c>
      <c r="B1613">
        <v>5754</v>
      </c>
      <c r="C1613" t="s">
        <v>2066</v>
      </c>
      <c r="D1613">
        <v>1</v>
      </c>
      <c r="J1613" t="e">
        <f>+VLOOKUP(B1613,#REF!,1,FALSE)</f>
        <v>#REF!</v>
      </c>
    </row>
    <row r="1614" spans="1:10" hidden="1" x14ac:dyDescent="0.25">
      <c r="A1614" t="s">
        <v>655</v>
      </c>
      <c r="B1614">
        <v>5762</v>
      </c>
      <c r="C1614" t="s">
        <v>2067</v>
      </c>
      <c r="D1614">
        <v>1</v>
      </c>
      <c r="J1614" t="e">
        <f>+VLOOKUP(B1614,#REF!,1,FALSE)</f>
        <v>#REF!</v>
      </c>
    </row>
    <row r="1615" spans="1:10" hidden="1" x14ac:dyDescent="0.25">
      <c r="A1615" t="s">
        <v>655</v>
      </c>
      <c r="B1615">
        <v>5765</v>
      </c>
      <c r="C1615" t="s">
        <v>2068</v>
      </c>
      <c r="D1615">
        <v>1</v>
      </c>
      <c r="J1615" t="e">
        <f>+VLOOKUP(B1615,#REF!,1,FALSE)</f>
        <v>#REF!</v>
      </c>
    </row>
    <row r="1616" spans="1:10" hidden="1" x14ac:dyDescent="0.25">
      <c r="A1616" t="s">
        <v>655</v>
      </c>
      <c r="B1616">
        <v>5766</v>
      </c>
      <c r="C1616" t="s">
        <v>2066</v>
      </c>
      <c r="D1616">
        <v>1</v>
      </c>
      <c r="J1616" t="e">
        <f>+VLOOKUP(B1616,#REF!,1,FALSE)</f>
        <v>#REF!</v>
      </c>
    </row>
    <row r="1617" spans="1:10" hidden="1" x14ac:dyDescent="0.25">
      <c r="A1617" t="s">
        <v>655</v>
      </c>
      <c r="B1617">
        <v>5768</v>
      </c>
      <c r="C1617" t="s">
        <v>2069</v>
      </c>
      <c r="D1617">
        <v>1</v>
      </c>
      <c r="J1617" t="e">
        <f>+VLOOKUP(B1617,#REF!,1,FALSE)</f>
        <v>#REF!</v>
      </c>
    </row>
    <row r="1618" spans="1:10" hidden="1" x14ac:dyDescent="0.25">
      <c r="A1618" t="s">
        <v>655</v>
      </c>
      <c r="B1618">
        <v>5773</v>
      </c>
      <c r="C1618" t="s">
        <v>2070</v>
      </c>
      <c r="D1618">
        <v>1</v>
      </c>
      <c r="J1618" t="e">
        <f>+VLOOKUP(B1618,#REF!,1,FALSE)</f>
        <v>#REF!</v>
      </c>
    </row>
    <row r="1619" spans="1:10" hidden="1" x14ac:dyDescent="0.25">
      <c r="A1619" t="s">
        <v>655</v>
      </c>
      <c r="B1619">
        <v>5810</v>
      </c>
      <c r="C1619" t="s">
        <v>2071</v>
      </c>
      <c r="D1619">
        <v>1</v>
      </c>
      <c r="J1619" t="e">
        <f>+VLOOKUP(B1619,#REF!,1,FALSE)</f>
        <v>#REF!</v>
      </c>
    </row>
    <row r="1620" spans="1:10" hidden="1" x14ac:dyDescent="0.25">
      <c r="A1620" t="s">
        <v>655</v>
      </c>
      <c r="B1620">
        <v>5827</v>
      </c>
      <c r="C1620" t="s">
        <v>2072</v>
      </c>
      <c r="D1620">
        <v>1</v>
      </c>
      <c r="J1620" t="e">
        <f>+VLOOKUP(B1620,#REF!,1,FALSE)</f>
        <v>#REF!</v>
      </c>
    </row>
    <row r="1621" spans="1:10" hidden="1" x14ac:dyDescent="0.25">
      <c r="A1621" t="s">
        <v>655</v>
      </c>
      <c r="B1621">
        <v>5828</v>
      </c>
      <c r="C1621" t="s">
        <v>2073</v>
      </c>
      <c r="D1621">
        <v>1</v>
      </c>
      <c r="J1621" t="e">
        <f>+VLOOKUP(B1621,#REF!,1,FALSE)</f>
        <v>#REF!</v>
      </c>
    </row>
    <row r="1622" spans="1:10" hidden="1" x14ac:dyDescent="0.25">
      <c r="A1622" t="s">
        <v>655</v>
      </c>
      <c r="B1622">
        <v>5830</v>
      </c>
      <c r="C1622" t="s">
        <v>2074</v>
      </c>
      <c r="D1622">
        <v>1</v>
      </c>
      <c r="J1622" t="e">
        <f>+VLOOKUP(B1622,#REF!,1,FALSE)</f>
        <v>#REF!</v>
      </c>
    </row>
    <row r="1623" spans="1:10" hidden="1" x14ac:dyDescent="0.25">
      <c r="A1623" t="s">
        <v>655</v>
      </c>
      <c r="B1623">
        <v>5831</v>
      </c>
      <c r="C1623" t="s">
        <v>2075</v>
      </c>
      <c r="D1623">
        <v>1</v>
      </c>
      <c r="J1623" t="e">
        <f>+VLOOKUP(B1623,#REF!,1,FALSE)</f>
        <v>#REF!</v>
      </c>
    </row>
    <row r="1624" spans="1:10" hidden="1" x14ac:dyDescent="0.25">
      <c r="A1624" t="s">
        <v>655</v>
      </c>
      <c r="B1624">
        <v>5832</v>
      </c>
      <c r="C1624" t="s">
        <v>2076</v>
      </c>
      <c r="D1624">
        <v>1</v>
      </c>
      <c r="J1624" t="e">
        <f>+VLOOKUP(B1624,#REF!,1,FALSE)</f>
        <v>#REF!</v>
      </c>
    </row>
    <row r="1625" spans="1:10" hidden="1" x14ac:dyDescent="0.25">
      <c r="A1625" t="s">
        <v>655</v>
      </c>
      <c r="B1625">
        <v>5837</v>
      </c>
      <c r="C1625" t="s">
        <v>2077</v>
      </c>
      <c r="D1625">
        <v>1</v>
      </c>
      <c r="J1625" t="e">
        <f>+VLOOKUP(B1625,#REF!,1,FALSE)</f>
        <v>#REF!</v>
      </c>
    </row>
    <row r="1626" spans="1:10" hidden="1" x14ac:dyDescent="0.25">
      <c r="A1626" t="s">
        <v>655</v>
      </c>
      <c r="B1626">
        <v>5838</v>
      </c>
      <c r="C1626" t="s">
        <v>2078</v>
      </c>
      <c r="D1626">
        <v>1</v>
      </c>
      <c r="J1626" t="e">
        <f>+VLOOKUP(B1626,#REF!,1,FALSE)</f>
        <v>#REF!</v>
      </c>
    </row>
    <row r="1627" spans="1:10" hidden="1" x14ac:dyDescent="0.25">
      <c r="A1627" t="s">
        <v>655</v>
      </c>
      <c r="B1627">
        <v>5839</v>
      </c>
      <c r="C1627" t="s">
        <v>2079</v>
      </c>
      <c r="D1627">
        <v>1</v>
      </c>
      <c r="J1627" t="e">
        <f>+VLOOKUP(B1627,#REF!,1,FALSE)</f>
        <v>#REF!</v>
      </c>
    </row>
    <row r="1628" spans="1:10" hidden="1" x14ac:dyDescent="0.25">
      <c r="A1628" t="s">
        <v>655</v>
      </c>
      <c r="B1628">
        <v>5842</v>
      </c>
      <c r="C1628" t="s">
        <v>2080</v>
      </c>
      <c r="D1628">
        <v>1</v>
      </c>
      <c r="J1628" t="e">
        <f>+VLOOKUP(B1628,#REF!,1,FALSE)</f>
        <v>#REF!</v>
      </c>
    </row>
    <row r="1629" spans="1:10" hidden="1" x14ac:dyDescent="0.25">
      <c r="A1629" t="s">
        <v>655</v>
      </c>
      <c r="B1629">
        <v>5849</v>
      </c>
      <c r="C1629" t="s">
        <v>2081</v>
      </c>
      <c r="D1629">
        <v>1</v>
      </c>
      <c r="J1629" t="e">
        <f>+VLOOKUP(B1629,#REF!,1,FALSE)</f>
        <v>#REF!</v>
      </c>
    </row>
    <row r="1630" spans="1:10" hidden="1" x14ac:dyDescent="0.25">
      <c r="A1630" t="s">
        <v>655</v>
      </c>
      <c r="B1630">
        <v>5853</v>
      </c>
      <c r="C1630" t="s">
        <v>2082</v>
      </c>
      <c r="D1630">
        <v>1</v>
      </c>
      <c r="J1630" t="e">
        <f>+VLOOKUP(B1630,#REF!,1,FALSE)</f>
        <v>#REF!</v>
      </c>
    </row>
    <row r="1631" spans="1:10" hidden="1" x14ac:dyDescent="0.25">
      <c r="A1631" t="s">
        <v>655</v>
      </c>
      <c r="B1631">
        <v>5854</v>
      </c>
      <c r="C1631" t="s">
        <v>2083</v>
      </c>
      <c r="D1631">
        <v>1</v>
      </c>
      <c r="J1631" t="e">
        <f>+VLOOKUP(B1631,#REF!,1,FALSE)</f>
        <v>#REF!</v>
      </c>
    </row>
    <row r="1632" spans="1:10" hidden="1" x14ac:dyDescent="0.25">
      <c r="A1632" t="s">
        <v>655</v>
      </c>
      <c r="B1632">
        <v>5855</v>
      </c>
      <c r="C1632" t="s">
        <v>2084</v>
      </c>
      <c r="D1632">
        <v>1</v>
      </c>
      <c r="J1632" t="e">
        <f>+VLOOKUP(B1632,#REF!,1,FALSE)</f>
        <v>#REF!</v>
      </c>
    </row>
    <row r="1633" spans="1:10" hidden="1" x14ac:dyDescent="0.25">
      <c r="A1633" t="s">
        <v>655</v>
      </c>
      <c r="B1633">
        <v>5866</v>
      </c>
      <c r="C1633" t="s">
        <v>1264</v>
      </c>
      <c r="D1633">
        <v>2</v>
      </c>
      <c r="J1633" t="e">
        <f>+VLOOKUP(B1633,#REF!,1,FALSE)</f>
        <v>#REF!</v>
      </c>
    </row>
    <row r="1634" spans="1:10" hidden="1" x14ac:dyDescent="0.25">
      <c r="A1634" t="s">
        <v>655</v>
      </c>
      <c r="B1634" t="s">
        <v>1265</v>
      </c>
      <c r="C1634" t="s">
        <v>1266</v>
      </c>
      <c r="D1634">
        <v>2</v>
      </c>
      <c r="J1634" t="e">
        <f>+VLOOKUP(B1634,#REF!,1,FALSE)</f>
        <v>#REF!</v>
      </c>
    </row>
    <row r="1635" spans="1:10" hidden="1" x14ac:dyDescent="0.25">
      <c r="A1635" t="s">
        <v>655</v>
      </c>
      <c r="B1635">
        <v>5867</v>
      </c>
      <c r="C1635" t="s">
        <v>2085</v>
      </c>
      <c r="D1635">
        <v>2</v>
      </c>
      <c r="J1635" t="e">
        <f>+VLOOKUP(B1635,#REF!,1,FALSE)</f>
        <v>#REF!</v>
      </c>
    </row>
    <row r="1636" spans="1:10" hidden="1" x14ac:dyDescent="0.25">
      <c r="A1636" t="s">
        <v>655</v>
      </c>
      <c r="B1636" t="s">
        <v>2086</v>
      </c>
      <c r="C1636" t="s">
        <v>2087</v>
      </c>
      <c r="D1636">
        <v>2</v>
      </c>
      <c r="J1636" t="e">
        <f>+VLOOKUP(B1636,#REF!,1,FALSE)</f>
        <v>#REF!</v>
      </c>
    </row>
    <row r="1637" spans="1:10" hidden="1" x14ac:dyDescent="0.25">
      <c r="A1637" t="s">
        <v>655</v>
      </c>
      <c r="B1637">
        <v>5871</v>
      </c>
      <c r="C1637" t="s">
        <v>2088</v>
      </c>
      <c r="D1637">
        <v>1</v>
      </c>
      <c r="J1637" t="e">
        <f>+VLOOKUP(B1637,#REF!,1,FALSE)</f>
        <v>#REF!</v>
      </c>
    </row>
    <row r="1638" spans="1:10" hidden="1" x14ac:dyDescent="0.25">
      <c r="A1638" t="s">
        <v>655</v>
      </c>
      <c r="B1638" t="s">
        <v>2089</v>
      </c>
      <c r="C1638" t="s">
        <v>2090</v>
      </c>
      <c r="D1638">
        <v>1</v>
      </c>
      <c r="J1638" t="e">
        <f>+VLOOKUP(B1638,#REF!,1,FALSE)</f>
        <v>#REF!</v>
      </c>
    </row>
    <row r="1639" spans="1:10" hidden="1" x14ac:dyDescent="0.25">
      <c r="A1639" t="s">
        <v>655</v>
      </c>
      <c r="B1639" t="s">
        <v>2091</v>
      </c>
      <c r="C1639" t="s">
        <v>2092</v>
      </c>
      <c r="D1639">
        <v>1</v>
      </c>
      <c r="J1639" t="e">
        <f>+VLOOKUP(B1639,#REF!,1,FALSE)</f>
        <v>#REF!</v>
      </c>
    </row>
    <row r="1640" spans="1:10" hidden="1" x14ac:dyDescent="0.25">
      <c r="A1640" t="s">
        <v>655</v>
      </c>
      <c r="B1640" t="s">
        <v>2093</v>
      </c>
      <c r="C1640" t="s">
        <v>2094</v>
      </c>
      <c r="D1640">
        <v>1</v>
      </c>
      <c r="J1640" t="e">
        <f>+VLOOKUP(B1640,#REF!,1,FALSE)</f>
        <v>#REF!</v>
      </c>
    </row>
    <row r="1641" spans="1:10" hidden="1" x14ac:dyDescent="0.25">
      <c r="A1641" t="s">
        <v>655</v>
      </c>
      <c r="B1641" t="s">
        <v>2095</v>
      </c>
      <c r="C1641" t="s">
        <v>2096</v>
      </c>
      <c r="D1641">
        <v>1</v>
      </c>
      <c r="J1641" t="e">
        <f>+VLOOKUP(B1641,#REF!,1,FALSE)</f>
        <v>#REF!</v>
      </c>
    </row>
    <row r="1642" spans="1:10" hidden="1" x14ac:dyDescent="0.25">
      <c r="A1642" t="s">
        <v>655</v>
      </c>
      <c r="B1642" t="s">
        <v>2097</v>
      </c>
      <c r="C1642" t="s">
        <v>2098</v>
      </c>
      <c r="D1642">
        <v>1</v>
      </c>
      <c r="J1642" t="e">
        <f>+VLOOKUP(B1642,#REF!,1,FALSE)</f>
        <v>#REF!</v>
      </c>
    </row>
    <row r="1643" spans="1:10" hidden="1" x14ac:dyDescent="0.25">
      <c r="A1643" t="s">
        <v>655</v>
      </c>
      <c r="B1643" t="s">
        <v>2099</v>
      </c>
      <c r="C1643" t="s">
        <v>2100</v>
      </c>
      <c r="D1643">
        <v>1</v>
      </c>
      <c r="J1643" t="e">
        <f>+VLOOKUP(B1643,#REF!,1,FALSE)</f>
        <v>#REF!</v>
      </c>
    </row>
    <row r="1644" spans="1:10" hidden="1" x14ac:dyDescent="0.25">
      <c r="A1644" t="s">
        <v>655</v>
      </c>
      <c r="B1644" t="s">
        <v>2101</v>
      </c>
      <c r="C1644" t="s">
        <v>2102</v>
      </c>
      <c r="D1644">
        <v>1</v>
      </c>
      <c r="J1644" t="e">
        <f>+VLOOKUP(B1644,#REF!,1,FALSE)</f>
        <v>#REF!</v>
      </c>
    </row>
    <row r="1645" spans="1:10" hidden="1" x14ac:dyDescent="0.25">
      <c r="A1645" t="s">
        <v>655</v>
      </c>
      <c r="B1645">
        <v>5900</v>
      </c>
      <c r="C1645" t="s">
        <v>768</v>
      </c>
      <c r="D1645">
        <v>6</v>
      </c>
      <c r="J1645" t="e">
        <f>+VLOOKUP(B1645,#REF!,1,FALSE)</f>
        <v>#REF!</v>
      </c>
    </row>
    <row r="1646" spans="1:10" hidden="1" x14ac:dyDescent="0.25">
      <c r="A1646" t="s">
        <v>655</v>
      </c>
      <c r="B1646">
        <v>5901</v>
      </c>
      <c r="C1646" t="s">
        <v>1267</v>
      </c>
      <c r="D1646">
        <v>6</v>
      </c>
      <c r="J1646" t="e">
        <f>+VLOOKUP(B1646,#REF!,1,FALSE)</f>
        <v>#REF!</v>
      </c>
    </row>
    <row r="1647" spans="1:10" hidden="1" x14ac:dyDescent="0.25">
      <c r="A1647" t="s">
        <v>655</v>
      </c>
      <c r="B1647">
        <v>5902</v>
      </c>
      <c r="C1647" t="s">
        <v>1268</v>
      </c>
      <c r="D1647">
        <v>6.5</v>
      </c>
      <c r="J1647" t="e">
        <f>+VLOOKUP(B1647,#REF!,1,FALSE)</f>
        <v>#REF!</v>
      </c>
    </row>
    <row r="1648" spans="1:10" hidden="1" x14ac:dyDescent="0.25">
      <c r="A1648" t="s">
        <v>655</v>
      </c>
      <c r="B1648">
        <v>5903</v>
      </c>
      <c r="C1648" t="s">
        <v>1269</v>
      </c>
      <c r="D1648">
        <v>6.5</v>
      </c>
      <c r="J1648" t="e">
        <f>+VLOOKUP(B1648,#REF!,1,FALSE)</f>
        <v>#REF!</v>
      </c>
    </row>
    <row r="1649" spans="1:10" hidden="1" x14ac:dyDescent="0.25">
      <c r="A1649" t="s">
        <v>655</v>
      </c>
      <c r="B1649">
        <v>5905</v>
      </c>
      <c r="C1649" t="s">
        <v>1270</v>
      </c>
      <c r="D1649">
        <v>6</v>
      </c>
      <c r="J1649" t="e">
        <f>+VLOOKUP(B1649,#REF!,1,FALSE)</f>
        <v>#REF!</v>
      </c>
    </row>
    <row r="1650" spans="1:10" hidden="1" x14ac:dyDescent="0.25">
      <c r="A1650" t="s">
        <v>655</v>
      </c>
      <c r="B1650">
        <v>5906</v>
      </c>
      <c r="C1650" t="s">
        <v>1271</v>
      </c>
      <c r="D1650">
        <v>6</v>
      </c>
      <c r="J1650" t="e">
        <f>+VLOOKUP(B1650,#REF!,1,FALSE)</f>
        <v>#REF!</v>
      </c>
    </row>
    <row r="1651" spans="1:10" hidden="1" x14ac:dyDescent="0.25">
      <c r="A1651" t="s">
        <v>655</v>
      </c>
      <c r="B1651">
        <v>5910</v>
      </c>
      <c r="C1651" t="s">
        <v>1272</v>
      </c>
      <c r="D1651">
        <v>6</v>
      </c>
      <c r="J1651" t="e">
        <f>+VLOOKUP(B1651,#REF!,1,FALSE)</f>
        <v>#REF!</v>
      </c>
    </row>
    <row r="1652" spans="1:10" hidden="1" x14ac:dyDescent="0.25">
      <c r="A1652" t="s">
        <v>655</v>
      </c>
      <c r="B1652">
        <v>5911</v>
      </c>
      <c r="C1652" t="s">
        <v>1273</v>
      </c>
      <c r="D1652">
        <v>6</v>
      </c>
      <c r="J1652" t="e">
        <f>+VLOOKUP(B1652,#REF!,1,FALSE)</f>
        <v>#REF!</v>
      </c>
    </row>
    <row r="1653" spans="1:10" hidden="1" x14ac:dyDescent="0.25">
      <c r="A1653" t="s">
        <v>655</v>
      </c>
      <c r="B1653">
        <v>5912</v>
      </c>
      <c r="C1653" t="s">
        <v>1274</v>
      </c>
      <c r="D1653">
        <v>6</v>
      </c>
      <c r="J1653" t="e">
        <f>+VLOOKUP(B1653,#REF!,1,FALSE)</f>
        <v>#REF!</v>
      </c>
    </row>
    <row r="1654" spans="1:10" hidden="1" x14ac:dyDescent="0.25">
      <c r="A1654" t="s">
        <v>655</v>
      </c>
      <c r="B1654">
        <v>5913</v>
      </c>
      <c r="C1654" t="s">
        <v>1275</v>
      </c>
      <c r="D1654">
        <v>6</v>
      </c>
      <c r="J1654" t="e">
        <f>+VLOOKUP(B1654,#REF!,1,FALSE)</f>
        <v>#REF!</v>
      </c>
    </row>
    <row r="1655" spans="1:10" hidden="1" x14ac:dyDescent="0.25">
      <c r="A1655" t="s">
        <v>655</v>
      </c>
      <c r="B1655">
        <v>5920</v>
      </c>
      <c r="C1655" t="s">
        <v>1187</v>
      </c>
      <c r="D1655">
        <v>6</v>
      </c>
      <c r="J1655" t="e">
        <f>+VLOOKUP(B1655,#REF!,1,FALSE)</f>
        <v>#REF!</v>
      </c>
    </row>
    <row r="1656" spans="1:10" hidden="1" x14ac:dyDescent="0.25">
      <c r="A1656" t="s">
        <v>655</v>
      </c>
      <c r="B1656">
        <v>5921</v>
      </c>
      <c r="C1656" t="s">
        <v>1276</v>
      </c>
      <c r="D1656">
        <v>6</v>
      </c>
      <c r="J1656" t="e">
        <f>+VLOOKUP(B1656,#REF!,1,FALSE)</f>
        <v>#REF!</v>
      </c>
    </row>
    <row r="1657" spans="1:10" hidden="1" x14ac:dyDescent="0.25">
      <c r="A1657" t="s">
        <v>655</v>
      </c>
      <c r="B1657">
        <v>5922</v>
      </c>
      <c r="C1657" t="s">
        <v>1277</v>
      </c>
      <c r="D1657">
        <v>6</v>
      </c>
      <c r="J1657" t="e">
        <f>+VLOOKUP(B1657,#REF!,1,FALSE)</f>
        <v>#REF!</v>
      </c>
    </row>
    <row r="1658" spans="1:10" hidden="1" x14ac:dyDescent="0.25">
      <c r="A1658" t="s">
        <v>655</v>
      </c>
      <c r="B1658">
        <v>5923</v>
      </c>
      <c r="C1658" t="s">
        <v>1278</v>
      </c>
      <c r="D1658">
        <v>6</v>
      </c>
      <c r="J1658" t="e">
        <f>+VLOOKUP(B1658,#REF!,1,FALSE)</f>
        <v>#REF!</v>
      </c>
    </row>
    <row r="1659" spans="1:10" hidden="1" x14ac:dyDescent="0.25">
      <c r="A1659" t="s">
        <v>655</v>
      </c>
      <c r="B1659">
        <v>5924</v>
      </c>
      <c r="C1659" t="s">
        <v>1279</v>
      </c>
      <c r="D1659">
        <v>6.5</v>
      </c>
      <c r="J1659" t="e">
        <f>+VLOOKUP(B1659,#REF!,1,FALSE)</f>
        <v>#REF!</v>
      </c>
    </row>
    <row r="1660" spans="1:10" hidden="1" x14ac:dyDescent="0.25">
      <c r="A1660" t="s">
        <v>655</v>
      </c>
      <c r="B1660">
        <v>5930</v>
      </c>
      <c r="C1660" t="s">
        <v>1191</v>
      </c>
      <c r="D1660">
        <v>6</v>
      </c>
      <c r="J1660" t="e">
        <f>+VLOOKUP(B1660,#REF!,1,FALSE)</f>
        <v>#REF!</v>
      </c>
    </row>
    <row r="1661" spans="1:10" hidden="1" x14ac:dyDescent="0.25">
      <c r="A1661" t="s">
        <v>655</v>
      </c>
      <c r="B1661">
        <v>5931</v>
      </c>
      <c r="C1661" t="s">
        <v>1280</v>
      </c>
      <c r="D1661">
        <v>6</v>
      </c>
      <c r="J1661" t="e">
        <f>+VLOOKUP(B1661,#REF!,1,FALSE)</f>
        <v>#REF!</v>
      </c>
    </row>
    <row r="1662" spans="1:10" hidden="1" x14ac:dyDescent="0.25">
      <c r="A1662" t="s">
        <v>655</v>
      </c>
      <c r="B1662">
        <v>5935</v>
      </c>
      <c r="C1662" t="s">
        <v>691</v>
      </c>
      <c r="D1662">
        <v>6</v>
      </c>
      <c r="J1662" t="e">
        <f>+VLOOKUP(B1662,#REF!,1,FALSE)</f>
        <v>#REF!</v>
      </c>
    </row>
    <row r="1663" spans="1:10" hidden="1" x14ac:dyDescent="0.25">
      <c r="A1663" t="s">
        <v>655</v>
      </c>
      <c r="B1663">
        <v>5936</v>
      </c>
      <c r="C1663" t="s">
        <v>689</v>
      </c>
      <c r="D1663">
        <v>6</v>
      </c>
      <c r="J1663" t="e">
        <f>+VLOOKUP(B1663,#REF!,1,FALSE)</f>
        <v>#REF!</v>
      </c>
    </row>
    <row r="1664" spans="1:10" hidden="1" x14ac:dyDescent="0.25">
      <c r="A1664" t="s">
        <v>655</v>
      </c>
      <c r="B1664">
        <v>5939</v>
      </c>
      <c r="C1664" t="s">
        <v>1193</v>
      </c>
      <c r="D1664">
        <v>6</v>
      </c>
      <c r="J1664" t="e">
        <f>+VLOOKUP(B1664,#REF!,1,FALSE)</f>
        <v>#REF!</v>
      </c>
    </row>
    <row r="1665" spans="1:10" hidden="1" x14ac:dyDescent="0.25">
      <c r="A1665" t="s">
        <v>655</v>
      </c>
      <c r="B1665" t="s">
        <v>1281</v>
      </c>
      <c r="C1665" t="s">
        <v>1282</v>
      </c>
      <c r="D1665">
        <v>1</v>
      </c>
      <c r="J1665" t="e">
        <f>+VLOOKUP(B1665,#REF!,1,FALSE)</f>
        <v>#REF!</v>
      </c>
    </row>
    <row r="1666" spans="1:10" hidden="1" x14ac:dyDescent="0.25">
      <c r="A1666" t="s">
        <v>655</v>
      </c>
      <c r="B1666">
        <v>5940</v>
      </c>
      <c r="C1666" t="s">
        <v>1283</v>
      </c>
      <c r="D1666">
        <v>6</v>
      </c>
      <c r="J1666" t="e">
        <f>+VLOOKUP(B1666,#REF!,1,FALSE)</f>
        <v>#REF!</v>
      </c>
    </row>
    <row r="1667" spans="1:10" hidden="1" x14ac:dyDescent="0.25">
      <c r="A1667" t="s">
        <v>655</v>
      </c>
      <c r="B1667">
        <v>5941</v>
      </c>
      <c r="C1667" t="s">
        <v>1284</v>
      </c>
      <c r="D1667">
        <v>6</v>
      </c>
      <c r="J1667" t="e">
        <f>+VLOOKUP(B1667,#REF!,1,FALSE)</f>
        <v>#REF!</v>
      </c>
    </row>
    <row r="1668" spans="1:10" hidden="1" x14ac:dyDescent="0.25">
      <c r="A1668" t="s">
        <v>655</v>
      </c>
      <c r="B1668">
        <v>5942</v>
      </c>
      <c r="C1668" t="s">
        <v>1285</v>
      </c>
      <c r="D1668">
        <v>6</v>
      </c>
      <c r="J1668" t="e">
        <f>+VLOOKUP(B1668,#REF!,1,FALSE)</f>
        <v>#REF!</v>
      </c>
    </row>
    <row r="1669" spans="1:10" hidden="1" x14ac:dyDescent="0.25">
      <c r="A1669" t="s">
        <v>655</v>
      </c>
      <c r="B1669">
        <v>5943</v>
      </c>
      <c r="C1669" t="s">
        <v>1206</v>
      </c>
      <c r="D1669">
        <v>6</v>
      </c>
      <c r="J1669" t="e">
        <f>+VLOOKUP(B1669,#REF!,1,FALSE)</f>
        <v>#REF!</v>
      </c>
    </row>
    <row r="1670" spans="1:10" hidden="1" x14ac:dyDescent="0.25">
      <c r="A1670" t="s">
        <v>655</v>
      </c>
      <c r="B1670">
        <v>5971</v>
      </c>
      <c r="C1670" t="s">
        <v>1286</v>
      </c>
      <c r="D1670">
        <v>6</v>
      </c>
      <c r="J1670" t="e">
        <f>+VLOOKUP(B1670,#REF!,1,FALSE)</f>
        <v>#REF!</v>
      </c>
    </row>
    <row r="1671" spans="1:10" hidden="1" x14ac:dyDescent="0.25">
      <c r="A1671" t="s">
        <v>655</v>
      </c>
      <c r="B1671">
        <v>5972</v>
      </c>
      <c r="C1671" t="s">
        <v>1287</v>
      </c>
      <c r="D1671">
        <v>6</v>
      </c>
      <c r="J1671" t="e">
        <f>+VLOOKUP(B1671,#REF!,1,FALSE)</f>
        <v>#REF!</v>
      </c>
    </row>
    <row r="1672" spans="1:10" hidden="1" x14ac:dyDescent="0.25">
      <c r="A1672" t="s">
        <v>655</v>
      </c>
      <c r="B1672">
        <v>5978</v>
      </c>
      <c r="C1672" t="s">
        <v>1288</v>
      </c>
      <c r="D1672">
        <v>6</v>
      </c>
      <c r="J1672" t="e">
        <f>+VLOOKUP(B1672,#REF!,1,FALSE)</f>
        <v>#REF!</v>
      </c>
    </row>
    <row r="1673" spans="1:10" hidden="1" x14ac:dyDescent="0.25">
      <c r="A1673" t="s">
        <v>655</v>
      </c>
      <c r="B1673">
        <v>5979</v>
      </c>
      <c r="C1673" t="s">
        <v>1289</v>
      </c>
      <c r="D1673">
        <v>6</v>
      </c>
      <c r="J1673" t="e">
        <f>+VLOOKUP(B1673,#REF!,1,FALSE)</f>
        <v>#REF!</v>
      </c>
    </row>
    <row r="1674" spans="1:10" hidden="1" x14ac:dyDescent="0.25">
      <c r="A1674" t="s">
        <v>655</v>
      </c>
      <c r="B1674">
        <v>5980</v>
      </c>
      <c r="C1674" t="s">
        <v>1241</v>
      </c>
      <c r="D1674">
        <v>6.5</v>
      </c>
      <c r="J1674" t="e">
        <f>+VLOOKUP(B1674,#REF!,1,FALSE)</f>
        <v>#REF!</v>
      </c>
    </row>
    <row r="1675" spans="1:10" hidden="1" x14ac:dyDescent="0.25">
      <c r="A1675" t="s">
        <v>655</v>
      </c>
      <c r="B1675">
        <v>5981</v>
      </c>
      <c r="C1675" t="s">
        <v>1243</v>
      </c>
      <c r="D1675">
        <v>6.5</v>
      </c>
      <c r="J1675" t="e">
        <f>+VLOOKUP(B1675,#REF!,1,FALSE)</f>
        <v>#REF!</v>
      </c>
    </row>
    <row r="1676" spans="1:10" hidden="1" x14ac:dyDescent="0.25">
      <c r="A1676" t="s">
        <v>655</v>
      </c>
      <c r="B1676">
        <v>5982</v>
      </c>
      <c r="C1676" t="s">
        <v>1290</v>
      </c>
      <c r="D1676">
        <v>6.5</v>
      </c>
      <c r="J1676" t="e">
        <f>+VLOOKUP(B1676,#REF!,1,FALSE)</f>
        <v>#REF!</v>
      </c>
    </row>
    <row r="1677" spans="1:10" hidden="1" x14ac:dyDescent="0.25">
      <c r="A1677" t="s">
        <v>655</v>
      </c>
      <c r="B1677">
        <v>6596</v>
      </c>
      <c r="C1677" t="s">
        <v>1291</v>
      </c>
      <c r="D1677">
        <v>6.5</v>
      </c>
      <c r="J1677" t="e">
        <f>+VLOOKUP(B1677,#REF!,1,FALSE)</f>
        <v>#REF!</v>
      </c>
    </row>
    <row r="1678" spans="1:10" hidden="1" x14ac:dyDescent="0.25">
      <c r="A1678" t="s">
        <v>655</v>
      </c>
      <c r="B1678" t="s">
        <v>1292</v>
      </c>
      <c r="C1678" t="s">
        <v>1293</v>
      </c>
      <c r="D1678">
        <v>4.5999999999999996</v>
      </c>
      <c r="J1678" t="e">
        <f>+VLOOKUP(B1678,#REF!,1,FALSE)</f>
        <v>#REF!</v>
      </c>
    </row>
    <row r="1679" spans="1:10" hidden="1" x14ac:dyDescent="0.25">
      <c r="A1679" t="s">
        <v>655</v>
      </c>
      <c r="B1679">
        <v>6599</v>
      </c>
      <c r="C1679" t="s">
        <v>1294</v>
      </c>
      <c r="D1679">
        <v>6.5</v>
      </c>
      <c r="J1679" t="e">
        <f>+VLOOKUP(B1679,#REF!,1,FALSE)</f>
        <v>#REF!</v>
      </c>
    </row>
    <row r="1680" spans="1:10" hidden="1" x14ac:dyDescent="0.25">
      <c r="A1680" t="s">
        <v>655</v>
      </c>
      <c r="B1680" t="s">
        <v>1295</v>
      </c>
      <c r="C1680" t="s">
        <v>1296</v>
      </c>
      <c r="D1680">
        <v>4.5999999999999996</v>
      </c>
      <c r="J1680" t="e">
        <f>+VLOOKUP(B1680,#REF!,1,FALSE)</f>
        <v>#REF!</v>
      </c>
    </row>
    <row r="1681" spans="1:10" hidden="1" x14ac:dyDescent="0.25">
      <c r="A1681" t="s">
        <v>655</v>
      </c>
      <c r="B1681">
        <v>6601</v>
      </c>
      <c r="C1681" t="s">
        <v>1297</v>
      </c>
      <c r="D1681">
        <v>6.5</v>
      </c>
      <c r="J1681" t="e">
        <f>+VLOOKUP(B1681,#REF!,1,FALSE)</f>
        <v>#REF!</v>
      </c>
    </row>
    <row r="1682" spans="1:10" hidden="1" x14ac:dyDescent="0.25">
      <c r="A1682" t="s">
        <v>655</v>
      </c>
      <c r="B1682">
        <v>6602</v>
      </c>
      <c r="C1682" t="s">
        <v>1298</v>
      </c>
      <c r="D1682">
        <v>6.5</v>
      </c>
      <c r="J1682" t="e">
        <f>+VLOOKUP(B1682,#REF!,1,FALSE)</f>
        <v>#REF!</v>
      </c>
    </row>
    <row r="1683" spans="1:10" hidden="1" x14ac:dyDescent="0.25">
      <c r="A1683" t="s">
        <v>655</v>
      </c>
      <c r="B1683">
        <v>6603</v>
      </c>
      <c r="C1683" t="s">
        <v>1299</v>
      </c>
      <c r="D1683">
        <v>6.5</v>
      </c>
      <c r="J1683" t="e">
        <f>+VLOOKUP(B1683,#REF!,1,FALSE)</f>
        <v>#REF!</v>
      </c>
    </row>
    <row r="1684" spans="1:10" hidden="1" x14ac:dyDescent="0.25">
      <c r="A1684" t="s">
        <v>655</v>
      </c>
      <c r="B1684">
        <v>6604</v>
      </c>
      <c r="C1684" t="s">
        <v>1300</v>
      </c>
      <c r="D1684">
        <v>6.5</v>
      </c>
      <c r="J1684" t="e">
        <f>+VLOOKUP(B1684,#REF!,1,FALSE)</f>
        <v>#REF!</v>
      </c>
    </row>
    <row r="1685" spans="1:10" hidden="1" x14ac:dyDescent="0.25">
      <c r="A1685" t="s">
        <v>655</v>
      </c>
      <c r="B1685">
        <v>6605</v>
      </c>
      <c r="C1685" t="s">
        <v>1301</v>
      </c>
      <c r="D1685">
        <v>6.5</v>
      </c>
      <c r="J1685" t="e">
        <f>+VLOOKUP(B1685,#REF!,1,FALSE)</f>
        <v>#REF!</v>
      </c>
    </row>
    <row r="1686" spans="1:10" hidden="1" x14ac:dyDescent="0.25">
      <c r="A1686" t="s">
        <v>655</v>
      </c>
      <c r="B1686">
        <v>6606</v>
      </c>
      <c r="C1686" t="s">
        <v>1302</v>
      </c>
      <c r="D1686">
        <v>6.5</v>
      </c>
      <c r="J1686" t="e">
        <f>+VLOOKUP(B1686,#REF!,1,FALSE)</f>
        <v>#REF!</v>
      </c>
    </row>
    <row r="1687" spans="1:10" hidden="1" x14ac:dyDescent="0.25">
      <c r="A1687" t="s">
        <v>655</v>
      </c>
      <c r="B1687">
        <v>6607</v>
      </c>
      <c r="C1687" t="s">
        <v>1303</v>
      </c>
      <c r="D1687">
        <v>6.5</v>
      </c>
      <c r="J1687" t="e">
        <f>+VLOOKUP(B1687,#REF!,1,FALSE)</f>
        <v>#REF!</v>
      </c>
    </row>
    <row r="1688" spans="1:10" hidden="1" x14ac:dyDescent="0.25">
      <c r="A1688" t="s">
        <v>655</v>
      </c>
      <c r="B1688">
        <v>6608</v>
      </c>
      <c r="C1688" t="s">
        <v>1304</v>
      </c>
      <c r="D1688">
        <v>6.5</v>
      </c>
      <c r="J1688" t="e">
        <f>+VLOOKUP(B1688,#REF!,1,FALSE)</f>
        <v>#REF!</v>
      </c>
    </row>
    <row r="1689" spans="1:10" hidden="1" x14ac:dyDescent="0.25">
      <c r="A1689" t="s">
        <v>655</v>
      </c>
      <c r="B1689">
        <v>6609</v>
      </c>
      <c r="C1689" t="s">
        <v>1305</v>
      </c>
      <c r="D1689">
        <v>6.5</v>
      </c>
      <c r="J1689" t="e">
        <f>+VLOOKUP(B1689,#REF!,1,FALSE)</f>
        <v>#REF!</v>
      </c>
    </row>
    <row r="1690" spans="1:10" hidden="1" x14ac:dyDescent="0.25">
      <c r="A1690" t="s">
        <v>655</v>
      </c>
      <c r="B1690">
        <v>6610</v>
      </c>
      <c r="C1690" t="s">
        <v>1306</v>
      </c>
      <c r="D1690">
        <v>6.5</v>
      </c>
      <c r="J1690" t="e">
        <f>+VLOOKUP(B1690,#REF!,1,FALSE)</f>
        <v>#REF!</v>
      </c>
    </row>
    <row r="1691" spans="1:10" hidden="1" x14ac:dyDescent="0.25">
      <c r="A1691" t="s">
        <v>655</v>
      </c>
      <c r="B1691">
        <v>6611</v>
      </c>
      <c r="C1691" t="s">
        <v>1307</v>
      </c>
      <c r="D1691">
        <v>6.5</v>
      </c>
      <c r="J1691" t="e">
        <f>+VLOOKUP(B1691,#REF!,1,FALSE)</f>
        <v>#REF!</v>
      </c>
    </row>
    <row r="1692" spans="1:10" hidden="1" x14ac:dyDescent="0.25">
      <c r="A1692" t="s">
        <v>655</v>
      </c>
      <c r="B1692">
        <v>6621</v>
      </c>
      <c r="C1692" t="s">
        <v>1308</v>
      </c>
      <c r="D1692">
        <v>6.5</v>
      </c>
      <c r="J1692" t="e">
        <f>+VLOOKUP(B1692,#REF!,1,FALSE)</f>
        <v>#REF!</v>
      </c>
    </row>
    <row r="1693" spans="1:10" hidden="1" x14ac:dyDescent="0.25">
      <c r="A1693" t="s">
        <v>655</v>
      </c>
      <c r="B1693">
        <v>6622</v>
      </c>
      <c r="C1693" t="s">
        <v>1309</v>
      </c>
      <c r="D1693">
        <v>6.5</v>
      </c>
      <c r="J1693" t="e">
        <f>+VLOOKUP(B1693,#REF!,1,FALSE)</f>
        <v>#REF!</v>
      </c>
    </row>
    <row r="1694" spans="1:10" hidden="1" x14ac:dyDescent="0.25">
      <c r="A1694" t="s">
        <v>655</v>
      </c>
      <c r="B1694">
        <v>6623</v>
      </c>
      <c r="C1694" t="s">
        <v>1310</v>
      </c>
      <c r="D1694">
        <v>6.5</v>
      </c>
      <c r="J1694" t="e">
        <f>+VLOOKUP(B1694,#REF!,1,FALSE)</f>
        <v>#REF!</v>
      </c>
    </row>
    <row r="1695" spans="1:10" hidden="1" x14ac:dyDescent="0.25">
      <c r="A1695" t="s">
        <v>655</v>
      </c>
      <c r="B1695">
        <v>6624</v>
      </c>
      <c r="C1695" t="s">
        <v>1311</v>
      </c>
      <c r="D1695">
        <v>6.5</v>
      </c>
      <c r="J1695" t="e">
        <f>+VLOOKUP(B1695,#REF!,1,FALSE)</f>
        <v>#REF!</v>
      </c>
    </row>
    <row r="1696" spans="1:10" hidden="1" x14ac:dyDescent="0.25">
      <c r="A1696" t="s">
        <v>655</v>
      </c>
      <c r="B1696" t="s">
        <v>1312</v>
      </c>
      <c r="C1696" t="s">
        <v>1313</v>
      </c>
      <c r="D1696">
        <v>4.5999999999999996</v>
      </c>
      <c r="J1696" t="e">
        <f>+VLOOKUP(B1696,#REF!,1,FALSE)</f>
        <v>#REF!</v>
      </c>
    </row>
    <row r="1697" spans="1:10" hidden="1" x14ac:dyDescent="0.25">
      <c r="A1697" t="s">
        <v>655</v>
      </c>
      <c r="B1697" t="s">
        <v>1314</v>
      </c>
      <c r="C1697" t="s">
        <v>1315</v>
      </c>
      <c r="D1697">
        <v>4.5999999999999996</v>
      </c>
      <c r="J1697" t="e">
        <f>+VLOOKUP(B1697,#REF!,1,FALSE)</f>
        <v>#REF!</v>
      </c>
    </row>
    <row r="1698" spans="1:10" hidden="1" x14ac:dyDescent="0.25">
      <c r="A1698" t="s">
        <v>655</v>
      </c>
      <c r="B1698" t="s">
        <v>1316</v>
      </c>
      <c r="C1698" t="s">
        <v>1317</v>
      </c>
      <c r="D1698">
        <v>4.5999999999999996</v>
      </c>
      <c r="J1698" t="e">
        <f>+VLOOKUP(B1698,#REF!,1,FALSE)</f>
        <v>#REF!</v>
      </c>
    </row>
    <row r="1699" spans="1:10" hidden="1" x14ac:dyDescent="0.25">
      <c r="A1699" t="s">
        <v>655</v>
      </c>
      <c r="B1699">
        <v>6631</v>
      </c>
      <c r="C1699" t="s">
        <v>1318</v>
      </c>
      <c r="D1699">
        <v>6.5</v>
      </c>
      <c r="J1699" t="e">
        <f>+VLOOKUP(B1699,#REF!,1,FALSE)</f>
        <v>#REF!</v>
      </c>
    </row>
    <row r="1700" spans="1:10" hidden="1" x14ac:dyDescent="0.25">
      <c r="A1700" t="s">
        <v>655</v>
      </c>
      <c r="B1700">
        <v>6635</v>
      </c>
      <c r="C1700" t="s">
        <v>1319</v>
      </c>
      <c r="D1700">
        <v>6.5</v>
      </c>
      <c r="J1700" t="e">
        <f>+VLOOKUP(B1700,#REF!,1,FALSE)</f>
        <v>#REF!</v>
      </c>
    </row>
    <row r="1701" spans="1:10" hidden="1" x14ac:dyDescent="0.25">
      <c r="A1701" t="s">
        <v>655</v>
      </c>
      <c r="B1701">
        <v>6636</v>
      </c>
      <c r="C1701" t="s">
        <v>1320</v>
      </c>
      <c r="D1701">
        <v>6.5</v>
      </c>
      <c r="J1701" t="e">
        <f>+VLOOKUP(B1701,#REF!,1,FALSE)</f>
        <v>#REF!</v>
      </c>
    </row>
    <row r="1702" spans="1:10" hidden="1" x14ac:dyDescent="0.25">
      <c r="A1702" t="s">
        <v>655</v>
      </c>
      <c r="B1702">
        <v>6640</v>
      </c>
      <c r="C1702" t="s">
        <v>1321</v>
      </c>
      <c r="D1702">
        <v>6.5</v>
      </c>
      <c r="J1702" t="e">
        <f>+VLOOKUP(B1702,#REF!,1,FALSE)</f>
        <v>#REF!</v>
      </c>
    </row>
    <row r="1703" spans="1:10" hidden="1" x14ac:dyDescent="0.25">
      <c r="A1703" t="s">
        <v>655</v>
      </c>
      <c r="B1703">
        <v>6641</v>
      </c>
      <c r="C1703" t="s">
        <v>1322</v>
      </c>
      <c r="D1703">
        <v>6.5</v>
      </c>
      <c r="J1703" t="e">
        <f>+VLOOKUP(B1703,#REF!,1,FALSE)</f>
        <v>#REF!</v>
      </c>
    </row>
    <row r="1704" spans="1:10" hidden="1" x14ac:dyDescent="0.25">
      <c r="A1704" t="s">
        <v>655</v>
      </c>
      <c r="B1704">
        <v>6642</v>
      </c>
      <c r="C1704" t="s">
        <v>1323</v>
      </c>
      <c r="D1704">
        <v>6.5</v>
      </c>
      <c r="J1704" t="e">
        <f>+VLOOKUP(B1704,#REF!,1,FALSE)</f>
        <v>#REF!</v>
      </c>
    </row>
    <row r="1705" spans="1:10" hidden="1" x14ac:dyDescent="0.25">
      <c r="A1705" t="s">
        <v>655</v>
      </c>
      <c r="B1705">
        <v>6643</v>
      </c>
      <c r="C1705" t="s">
        <v>1324</v>
      </c>
      <c r="D1705">
        <v>6.5</v>
      </c>
      <c r="J1705" t="e">
        <f>+VLOOKUP(B1705,#REF!,1,FALSE)</f>
        <v>#REF!</v>
      </c>
    </row>
    <row r="1706" spans="1:10" hidden="1" x14ac:dyDescent="0.25">
      <c r="A1706" t="s">
        <v>655</v>
      </c>
      <c r="B1706">
        <v>6644</v>
      </c>
      <c r="C1706" t="s">
        <v>1325</v>
      </c>
      <c r="D1706">
        <v>6.5</v>
      </c>
      <c r="J1706" t="e">
        <f>+VLOOKUP(B1706,#REF!,1,FALSE)</f>
        <v>#REF!</v>
      </c>
    </row>
    <row r="1707" spans="1:10" hidden="1" x14ac:dyDescent="0.25">
      <c r="A1707" t="s">
        <v>655</v>
      </c>
      <c r="B1707">
        <v>6645</v>
      </c>
      <c r="C1707" t="s">
        <v>1326</v>
      </c>
      <c r="D1707">
        <v>6.5</v>
      </c>
      <c r="J1707" t="e">
        <f>+VLOOKUP(B1707,#REF!,1,FALSE)</f>
        <v>#REF!</v>
      </c>
    </row>
    <row r="1708" spans="1:10" hidden="1" x14ac:dyDescent="0.25">
      <c r="A1708" t="s">
        <v>655</v>
      </c>
      <c r="B1708" t="s">
        <v>1327</v>
      </c>
      <c r="C1708" t="s">
        <v>1328</v>
      </c>
      <c r="D1708">
        <v>1</v>
      </c>
      <c r="J1708" t="e">
        <f>+VLOOKUP(B1708,#REF!,1,FALSE)</f>
        <v>#REF!</v>
      </c>
    </row>
    <row r="1709" spans="1:10" hidden="1" x14ac:dyDescent="0.25">
      <c r="A1709" t="s">
        <v>655</v>
      </c>
      <c r="B1709">
        <v>6648</v>
      </c>
      <c r="C1709" t="s">
        <v>1329</v>
      </c>
      <c r="D1709">
        <v>6.5</v>
      </c>
      <c r="J1709" t="e">
        <f>+VLOOKUP(B1709,#REF!,1,FALSE)</f>
        <v>#REF!</v>
      </c>
    </row>
    <row r="1710" spans="1:10" hidden="1" x14ac:dyDescent="0.25">
      <c r="A1710" t="s">
        <v>655</v>
      </c>
      <c r="B1710">
        <v>6649</v>
      </c>
      <c r="C1710" t="s">
        <v>1330</v>
      </c>
      <c r="D1710">
        <v>6.5</v>
      </c>
      <c r="J1710" t="e">
        <f>+VLOOKUP(B1710,#REF!,1,FALSE)</f>
        <v>#REF!</v>
      </c>
    </row>
    <row r="1711" spans="1:10" hidden="1" x14ac:dyDescent="0.25">
      <c r="A1711" t="s">
        <v>655</v>
      </c>
      <c r="B1711">
        <v>6650</v>
      </c>
      <c r="C1711" t="s">
        <v>1331</v>
      </c>
      <c r="D1711">
        <v>6.5</v>
      </c>
      <c r="J1711" t="e">
        <f>+VLOOKUP(B1711,#REF!,1,FALSE)</f>
        <v>#REF!</v>
      </c>
    </row>
    <row r="1712" spans="1:10" hidden="1" x14ac:dyDescent="0.25">
      <c r="A1712" t="s">
        <v>655</v>
      </c>
      <c r="B1712">
        <v>6801</v>
      </c>
      <c r="C1712" t="s">
        <v>1332</v>
      </c>
      <c r="D1712">
        <v>6.5</v>
      </c>
      <c r="J1712" t="e">
        <f>+VLOOKUP(B1712,#REF!,1,FALSE)</f>
        <v>#REF!</v>
      </c>
    </row>
    <row r="1713" spans="1:10" hidden="1" x14ac:dyDescent="0.25">
      <c r="A1713" t="s">
        <v>655</v>
      </c>
      <c r="B1713">
        <v>6804</v>
      </c>
      <c r="C1713" t="s">
        <v>1333</v>
      </c>
      <c r="D1713">
        <v>6.5</v>
      </c>
      <c r="J1713" t="e">
        <f>+VLOOKUP(B1713,#REF!,1,FALSE)</f>
        <v>#REF!</v>
      </c>
    </row>
    <row r="1714" spans="1:10" hidden="1" x14ac:dyDescent="0.25">
      <c r="A1714" t="s">
        <v>655</v>
      </c>
      <c r="B1714">
        <v>6959</v>
      </c>
      <c r="C1714" t="s">
        <v>1334</v>
      </c>
      <c r="D1714">
        <v>6.5</v>
      </c>
      <c r="J1714" t="e">
        <f>+VLOOKUP(B1714,#REF!,1,FALSE)</f>
        <v>#REF!</v>
      </c>
    </row>
    <row r="1715" spans="1:10" hidden="1" x14ac:dyDescent="0.25">
      <c r="A1715" t="s">
        <v>655</v>
      </c>
      <c r="B1715">
        <v>6960</v>
      </c>
      <c r="C1715" t="s">
        <v>1335</v>
      </c>
      <c r="D1715">
        <v>6.5</v>
      </c>
      <c r="J1715" t="e">
        <f>+VLOOKUP(B1715,#REF!,1,FALSE)</f>
        <v>#REF!</v>
      </c>
    </row>
    <row r="1716" spans="1:10" hidden="1" x14ac:dyDescent="0.25">
      <c r="A1716" t="s">
        <v>655</v>
      </c>
      <c r="B1716">
        <v>6963</v>
      </c>
      <c r="C1716" t="s">
        <v>1336</v>
      </c>
      <c r="D1716">
        <v>6.5</v>
      </c>
      <c r="J1716" t="e">
        <f>+VLOOKUP(B1716,#REF!,1,FALSE)</f>
        <v>#REF!</v>
      </c>
    </row>
    <row r="1717" spans="1:10" hidden="1" x14ac:dyDescent="0.25">
      <c r="A1717" t="s">
        <v>655</v>
      </c>
      <c r="B1717">
        <v>6973</v>
      </c>
      <c r="C1717" t="s">
        <v>1337</v>
      </c>
      <c r="D1717">
        <v>6.5</v>
      </c>
      <c r="J1717" t="e">
        <f>+VLOOKUP(B1717,#REF!,1,FALSE)</f>
        <v>#REF!</v>
      </c>
    </row>
    <row r="1718" spans="1:10" hidden="1" x14ac:dyDescent="0.25">
      <c r="A1718" t="s">
        <v>655</v>
      </c>
      <c r="B1718">
        <v>6975</v>
      </c>
      <c r="C1718" t="s">
        <v>1338</v>
      </c>
      <c r="D1718">
        <v>6.5</v>
      </c>
      <c r="J1718" t="e">
        <f>+VLOOKUP(B1718,#REF!,1,FALSE)</f>
        <v>#REF!</v>
      </c>
    </row>
    <row r="1719" spans="1:10" hidden="1" x14ac:dyDescent="0.25">
      <c r="A1719" t="s">
        <v>655</v>
      </c>
      <c r="B1719">
        <v>7008</v>
      </c>
      <c r="C1719" t="s">
        <v>1341</v>
      </c>
      <c r="D1719">
        <v>6.5</v>
      </c>
      <c r="J1719" t="e">
        <f>+VLOOKUP(B1719,#REF!,1,FALSE)</f>
        <v>#REF!</v>
      </c>
    </row>
    <row r="1720" spans="1:10" hidden="1" x14ac:dyDescent="0.25">
      <c r="A1720" t="s">
        <v>655</v>
      </c>
      <c r="B1720">
        <v>7014</v>
      </c>
      <c r="C1720" t="s">
        <v>1071</v>
      </c>
      <c r="D1720">
        <v>6.5</v>
      </c>
      <c r="J1720" t="e">
        <f>+VLOOKUP(B1720,#REF!,1,FALSE)</f>
        <v>#REF!</v>
      </c>
    </row>
    <row r="1721" spans="1:10" hidden="1" x14ac:dyDescent="0.25">
      <c r="A1721" t="s">
        <v>655</v>
      </c>
      <c r="B1721" t="s">
        <v>1342</v>
      </c>
      <c r="C1721" t="s">
        <v>1343</v>
      </c>
      <c r="D1721">
        <v>4.8</v>
      </c>
      <c r="J1721" t="e">
        <f>+VLOOKUP(B1721,#REF!,1,FALSE)</f>
        <v>#REF!</v>
      </c>
    </row>
    <row r="1722" spans="1:10" hidden="1" x14ac:dyDescent="0.25">
      <c r="A1722" t="s">
        <v>655</v>
      </c>
      <c r="B1722" t="s">
        <v>1344</v>
      </c>
      <c r="C1722" t="s">
        <v>1343</v>
      </c>
      <c r="D1722">
        <v>6.5</v>
      </c>
      <c r="J1722" t="e">
        <f>+VLOOKUP(B1722,#REF!,1,FALSE)</f>
        <v>#REF!</v>
      </c>
    </row>
    <row r="1723" spans="1:10" hidden="1" x14ac:dyDescent="0.25">
      <c r="A1723" t="s">
        <v>655</v>
      </c>
      <c r="B1723" t="s">
        <v>1345</v>
      </c>
      <c r="C1723" t="s">
        <v>1346</v>
      </c>
      <c r="D1723">
        <v>4.8</v>
      </c>
      <c r="J1723" t="e">
        <f>+VLOOKUP(B1723,#REF!,1,FALSE)</f>
        <v>#REF!</v>
      </c>
    </row>
    <row r="1724" spans="1:10" hidden="1" x14ac:dyDescent="0.25">
      <c r="A1724" t="s">
        <v>655</v>
      </c>
      <c r="B1724" t="s">
        <v>1347</v>
      </c>
      <c r="C1724" t="s">
        <v>1346</v>
      </c>
      <c r="D1724">
        <v>6.5</v>
      </c>
      <c r="J1724" t="e">
        <f>+VLOOKUP(B1724,#REF!,1,FALSE)</f>
        <v>#REF!</v>
      </c>
    </row>
    <row r="1725" spans="1:10" hidden="1" x14ac:dyDescent="0.25">
      <c r="A1725" t="s">
        <v>655</v>
      </c>
      <c r="B1725" t="s">
        <v>347</v>
      </c>
      <c r="C1725" t="s">
        <v>1348</v>
      </c>
      <c r="D1725">
        <v>4.8</v>
      </c>
      <c r="J1725" t="e">
        <f>+VLOOKUP(B1725,#REF!,1,FALSE)</f>
        <v>#REF!</v>
      </c>
    </row>
    <row r="1726" spans="1:10" hidden="1" x14ac:dyDescent="0.25">
      <c r="A1726" t="s">
        <v>655</v>
      </c>
      <c r="B1726" t="s">
        <v>345</v>
      </c>
      <c r="C1726" t="s">
        <v>1348</v>
      </c>
      <c r="D1726">
        <v>6.5</v>
      </c>
      <c r="J1726" t="e">
        <f>+VLOOKUP(B1726,#REF!,1,FALSE)</f>
        <v>#REF!</v>
      </c>
    </row>
    <row r="1727" spans="1:10" hidden="1" x14ac:dyDescent="0.25">
      <c r="A1727" t="s">
        <v>655</v>
      </c>
      <c r="B1727">
        <v>7025</v>
      </c>
      <c r="C1727" t="s">
        <v>1349</v>
      </c>
      <c r="D1727">
        <v>6.5</v>
      </c>
      <c r="J1727" t="e">
        <f>+VLOOKUP(B1727,#REF!,1,FALSE)</f>
        <v>#REF!</v>
      </c>
    </row>
    <row r="1728" spans="1:10" hidden="1" x14ac:dyDescent="0.25">
      <c r="A1728" t="s">
        <v>655</v>
      </c>
      <c r="B1728">
        <v>7028</v>
      </c>
      <c r="C1728" t="s">
        <v>1352</v>
      </c>
      <c r="D1728">
        <v>6.5</v>
      </c>
      <c r="J1728" t="e">
        <f>+VLOOKUP(B1728,#REF!,1,FALSE)</f>
        <v>#REF!</v>
      </c>
    </row>
    <row r="1729" spans="1:10" hidden="1" x14ac:dyDescent="0.25">
      <c r="A1729" t="s">
        <v>655</v>
      </c>
      <c r="B1729">
        <v>7038</v>
      </c>
      <c r="C1729" t="s">
        <v>1353</v>
      </c>
      <c r="D1729">
        <v>6.5</v>
      </c>
      <c r="J1729" t="e">
        <f>+VLOOKUP(B1729,#REF!,1,FALSE)</f>
        <v>#REF!</v>
      </c>
    </row>
    <row r="1730" spans="1:10" hidden="1" x14ac:dyDescent="0.25">
      <c r="A1730" t="s">
        <v>655</v>
      </c>
      <c r="B1730">
        <v>7039</v>
      </c>
      <c r="C1730" t="s">
        <v>1354</v>
      </c>
      <c r="D1730">
        <v>6.5</v>
      </c>
      <c r="J1730" t="e">
        <f>+VLOOKUP(B1730,#REF!,1,FALSE)</f>
        <v>#REF!</v>
      </c>
    </row>
    <row r="1731" spans="1:10" hidden="1" x14ac:dyDescent="0.25">
      <c r="A1731" t="s">
        <v>655</v>
      </c>
      <c r="B1731">
        <v>7042</v>
      </c>
      <c r="C1731" t="s">
        <v>1355</v>
      </c>
      <c r="D1731">
        <v>6.5</v>
      </c>
      <c r="J1731" t="e">
        <f>+VLOOKUP(B1731,#REF!,1,FALSE)</f>
        <v>#REF!</v>
      </c>
    </row>
    <row r="1732" spans="1:10" hidden="1" x14ac:dyDescent="0.25">
      <c r="A1732" t="s">
        <v>655</v>
      </c>
      <c r="B1732">
        <v>7044</v>
      </c>
      <c r="C1732" t="s">
        <v>1356</v>
      </c>
      <c r="D1732">
        <v>6.5</v>
      </c>
      <c r="J1732" t="e">
        <f>+VLOOKUP(B1732,#REF!,1,FALSE)</f>
        <v>#REF!</v>
      </c>
    </row>
    <row r="1733" spans="1:10" hidden="1" x14ac:dyDescent="0.25">
      <c r="A1733" t="s">
        <v>655</v>
      </c>
      <c r="B1733">
        <v>7045</v>
      </c>
      <c r="C1733" t="s">
        <v>637</v>
      </c>
      <c r="D1733">
        <v>6.5</v>
      </c>
      <c r="J1733" t="e">
        <f>+VLOOKUP(B1733,#REF!,1,FALSE)</f>
        <v>#REF!</v>
      </c>
    </row>
    <row r="1734" spans="1:10" hidden="1" x14ac:dyDescent="0.25">
      <c r="A1734" t="s">
        <v>655</v>
      </c>
      <c r="B1734">
        <v>7174</v>
      </c>
      <c r="C1734" t="s">
        <v>1489</v>
      </c>
      <c r="D1734">
        <v>25</v>
      </c>
      <c r="J1734" t="e">
        <f>+VLOOKUP(B1734,#REF!,1,FALSE)</f>
        <v>#REF!</v>
      </c>
    </row>
    <row r="1735" spans="1:10" hidden="1" x14ac:dyDescent="0.25">
      <c r="A1735" t="s">
        <v>655</v>
      </c>
      <c r="B1735">
        <v>7045</v>
      </c>
      <c r="C1735" t="s">
        <v>637</v>
      </c>
      <c r="D1735">
        <v>6.5</v>
      </c>
      <c r="J1735" t="e">
        <f>+VLOOKUP(B1735,#REF!,1,FALSE)</f>
        <v>#REF!</v>
      </c>
    </row>
    <row r="1736" spans="1:10" hidden="1" x14ac:dyDescent="0.25">
      <c r="A1736" t="s">
        <v>655</v>
      </c>
      <c r="B1736" t="s">
        <v>609</v>
      </c>
      <c r="C1736" t="s">
        <v>306</v>
      </c>
      <c r="D1736">
        <v>6.5</v>
      </c>
      <c r="J1736" t="e">
        <f>+VLOOKUP(B1736,#REF!,1,FALSE)</f>
        <v>#REF!</v>
      </c>
    </row>
    <row r="1737" spans="1:10" hidden="1" x14ac:dyDescent="0.25">
      <c r="A1737" t="s">
        <v>655</v>
      </c>
      <c r="B1737" t="s">
        <v>423</v>
      </c>
      <c r="C1737" t="s">
        <v>306</v>
      </c>
      <c r="D1737">
        <v>4.8</v>
      </c>
      <c r="J1737" t="e">
        <f>+VLOOKUP(B1737,#REF!,1,FALSE)</f>
        <v>#REF!</v>
      </c>
    </row>
    <row r="1738" spans="1:10" hidden="1" x14ac:dyDescent="0.25">
      <c r="A1738" t="s">
        <v>655</v>
      </c>
      <c r="B1738" t="s">
        <v>424</v>
      </c>
      <c r="C1738" t="s">
        <v>306</v>
      </c>
      <c r="D1738">
        <v>6.5</v>
      </c>
      <c r="J1738" t="e">
        <f>+VLOOKUP(B1738,#REF!,1,FALSE)</f>
        <v>#REF!</v>
      </c>
    </row>
    <row r="1739" spans="1:10" hidden="1" x14ac:dyDescent="0.25">
      <c r="A1739" t="s">
        <v>655</v>
      </c>
      <c r="B1739">
        <v>7053</v>
      </c>
      <c r="C1739" t="s">
        <v>425</v>
      </c>
      <c r="D1739">
        <v>6.5</v>
      </c>
      <c r="J1739" t="e">
        <f>+VLOOKUP(B1739,#REF!,1,FALSE)</f>
        <v>#REF!</v>
      </c>
    </row>
    <row r="1740" spans="1:10" hidden="1" x14ac:dyDescent="0.25">
      <c r="A1740" t="s">
        <v>655</v>
      </c>
      <c r="B1740">
        <v>7045</v>
      </c>
      <c r="C1740" t="s">
        <v>637</v>
      </c>
      <c r="D1740">
        <v>6.5</v>
      </c>
      <c r="J1740" t="e">
        <f>+VLOOKUP(B1740,#REF!,1,FALSE)</f>
        <v>#REF!</v>
      </c>
    </row>
    <row r="1741" spans="1:10" hidden="1" x14ac:dyDescent="0.25">
      <c r="A1741" t="s">
        <v>655</v>
      </c>
      <c r="B1741" t="s">
        <v>1360</v>
      </c>
      <c r="C1741" t="s">
        <v>1361</v>
      </c>
      <c r="D1741">
        <v>6.5</v>
      </c>
      <c r="J1741" t="e">
        <f>+VLOOKUP(B1741,#REF!,1,FALSE)</f>
        <v>#REF!</v>
      </c>
    </row>
    <row r="1742" spans="1:10" hidden="1" x14ac:dyDescent="0.25">
      <c r="A1742" t="s">
        <v>655</v>
      </c>
      <c r="B1742" t="s">
        <v>428</v>
      </c>
      <c r="C1742" t="s">
        <v>429</v>
      </c>
      <c r="D1742">
        <v>6.5</v>
      </c>
      <c r="J1742" t="e">
        <f>+VLOOKUP(B1742,#REF!,1,FALSE)</f>
        <v>#REF!</v>
      </c>
    </row>
    <row r="1743" spans="1:10" hidden="1" x14ac:dyDescent="0.25">
      <c r="A1743" t="s">
        <v>655</v>
      </c>
      <c r="B1743" t="s">
        <v>1362</v>
      </c>
      <c r="C1743" t="s">
        <v>1363</v>
      </c>
      <c r="D1743">
        <v>6.5</v>
      </c>
      <c r="J1743" t="e">
        <f>+VLOOKUP(B1743,#REF!,1,FALSE)</f>
        <v>#REF!</v>
      </c>
    </row>
    <row r="1744" spans="1:10" hidden="1" x14ac:dyDescent="0.25">
      <c r="A1744" t="s">
        <v>655</v>
      </c>
      <c r="B1744">
        <v>7058</v>
      </c>
      <c r="C1744" t="s">
        <v>351</v>
      </c>
      <c r="D1744">
        <v>6.5</v>
      </c>
      <c r="J1744" t="e">
        <f>+VLOOKUP(B1744,#REF!,1,FALSE)</f>
        <v>#REF!</v>
      </c>
    </row>
    <row r="1745" spans="1:10" hidden="1" x14ac:dyDescent="0.25">
      <c r="A1745" t="s">
        <v>655</v>
      </c>
      <c r="B1745" t="s">
        <v>350</v>
      </c>
      <c r="C1745" t="s">
        <v>351</v>
      </c>
      <c r="D1745">
        <v>4.8</v>
      </c>
      <c r="J1745" t="e">
        <f>+VLOOKUP(B1745,#REF!,1,FALSE)</f>
        <v>#REF!</v>
      </c>
    </row>
    <row r="1746" spans="1:10" hidden="1" x14ac:dyDescent="0.25">
      <c r="A1746" t="s">
        <v>655</v>
      </c>
      <c r="B1746">
        <v>7076</v>
      </c>
      <c r="C1746" t="s">
        <v>1364</v>
      </c>
      <c r="D1746">
        <v>1</v>
      </c>
      <c r="J1746" t="e">
        <f>+VLOOKUP(B1746,#REF!,1,FALSE)</f>
        <v>#REF!</v>
      </c>
    </row>
    <row r="1747" spans="1:10" hidden="1" x14ac:dyDescent="0.25">
      <c r="A1747" t="s">
        <v>655</v>
      </c>
      <c r="B1747">
        <v>7108</v>
      </c>
      <c r="C1747" t="s">
        <v>1365</v>
      </c>
      <c r="D1747">
        <v>6.5</v>
      </c>
      <c r="J1747" t="e">
        <f>+VLOOKUP(B1747,#REF!,1,FALSE)</f>
        <v>#REF!</v>
      </c>
    </row>
    <row r="1748" spans="1:10" hidden="1" x14ac:dyDescent="0.25">
      <c r="A1748" t="s">
        <v>655</v>
      </c>
      <c r="B1748" t="s">
        <v>430</v>
      </c>
      <c r="C1748" t="s">
        <v>431</v>
      </c>
      <c r="D1748">
        <v>6.5</v>
      </c>
      <c r="J1748" t="e">
        <f>+VLOOKUP(B1748,#REF!,1,FALSE)</f>
        <v>#REF!</v>
      </c>
    </row>
    <row r="1749" spans="1:10" hidden="1" x14ac:dyDescent="0.25">
      <c r="A1749" t="s">
        <v>655</v>
      </c>
      <c r="B1749" t="s">
        <v>1366</v>
      </c>
      <c r="C1749" t="s">
        <v>1367</v>
      </c>
      <c r="D1749">
        <v>6.5</v>
      </c>
      <c r="J1749" t="e">
        <f>+VLOOKUP(B1749,#REF!,1,FALSE)</f>
        <v>#REF!</v>
      </c>
    </row>
    <row r="1750" spans="1:10" hidden="1" x14ac:dyDescent="0.25">
      <c r="A1750" t="s">
        <v>655</v>
      </c>
      <c r="B1750" t="s">
        <v>432</v>
      </c>
      <c r="C1750" t="s">
        <v>433</v>
      </c>
      <c r="D1750">
        <v>6.5</v>
      </c>
      <c r="J1750" t="e">
        <f>+VLOOKUP(B1750,#REF!,1,FALSE)</f>
        <v>#REF!</v>
      </c>
    </row>
    <row r="1751" spans="1:10" hidden="1" x14ac:dyDescent="0.25">
      <c r="A1751" t="s">
        <v>655</v>
      </c>
      <c r="B1751" t="s">
        <v>426</v>
      </c>
      <c r="C1751" t="s">
        <v>427</v>
      </c>
      <c r="D1751">
        <v>6.5</v>
      </c>
      <c r="J1751" t="e">
        <f>+VLOOKUP(B1751,#REF!,1,FALSE)</f>
        <v>#REF!</v>
      </c>
    </row>
    <row r="1752" spans="1:10" hidden="1" x14ac:dyDescent="0.25">
      <c r="A1752" t="s">
        <v>655</v>
      </c>
      <c r="B1752" t="s">
        <v>613</v>
      </c>
      <c r="C1752" t="s">
        <v>612</v>
      </c>
      <c r="D1752">
        <v>4.8</v>
      </c>
      <c r="J1752" t="e">
        <f>+VLOOKUP(B1752,#REF!,1,FALSE)</f>
        <v>#REF!</v>
      </c>
    </row>
    <row r="1753" spans="1:10" hidden="1" x14ac:dyDescent="0.25">
      <c r="A1753" t="s">
        <v>655</v>
      </c>
      <c r="B1753" t="s">
        <v>611</v>
      </c>
      <c r="C1753" t="s">
        <v>612</v>
      </c>
      <c r="D1753">
        <v>6.5</v>
      </c>
      <c r="J1753" t="e">
        <f>+VLOOKUP(B1753,#REF!,1,FALSE)</f>
        <v>#REF!</v>
      </c>
    </row>
    <row r="1754" spans="1:10" hidden="1" x14ac:dyDescent="0.25">
      <c r="A1754" t="s">
        <v>655</v>
      </c>
      <c r="B1754" t="s">
        <v>1368</v>
      </c>
      <c r="C1754" t="s">
        <v>1369</v>
      </c>
      <c r="D1754">
        <v>4.8</v>
      </c>
      <c r="J1754" t="e">
        <f>+VLOOKUP(B1754,#REF!,1,FALSE)</f>
        <v>#REF!</v>
      </c>
    </row>
    <row r="1755" spans="1:10" hidden="1" x14ac:dyDescent="0.25">
      <c r="A1755" t="s">
        <v>655</v>
      </c>
      <c r="B1755" t="s">
        <v>1370</v>
      </c>
      <c r="C1755" t="s">
        <v>1371</v>
      </c>
      <c r="D1755">
        <v>6.5</v>
      </c>
      <c r="J1755" t="e">
        <f>+VLOOKUP(B1755,#REF!,1,FALSE)</f>
        <v>#REF!</v>
      </c>
    </row>
    <row r="1756" spans="1:10" hidden="1" x14ac:dyDescent="0.25">
      <c r="A1756" t="s">
        <v>655</v>
      </c>
      <c r="B1756" t="s">
        <v>1372</v>
      </c>
      <c r="C1756" t="s">
        <v>1373</v>
      </c>
      <c r="D1756">
        <v>4.8</v>
      </c>
      <c r="J1756" t="e">
        <f>+VLOOKUP(B1756,#REF!,1,FALSE)</f>
        <v>#REF!</v>
      </c>
    </row>
    <row r="1757" spans="1:10" hidden="1" x14ac:dyDescent="0.25">
      <c r="A1757" t="s">
        <v>655</v>
      </c>
      <c r="B1757" t="s">
        <v>1374</v>
      </c>
      <c r="C1757" t="s">
        <v>1375</v>
      </c>
      <c r="D1757">
        <v>6.5</v>
      </c>
      <c r="J1757" t="e">
        <f>+VLOOKUP(B1757,#REF!,1,FALSE)</f>
        <v>#REF!</v>
      </c>
    </row>
    <row r="1758" spans="1:10" hidden="1" x14ac:dyDescent="0.25">
      <c r="A1758" t="s">
        <v>655</v>
      </c>
      <c r="B1758" t="s">
        <v>1376</v>
      </c>
      <c r="C1758" t="s">
        <v>601</v>
      </c>
      <c r="D1758">
        <v>3.25</v>
      </c>
      <c r="J1758" t="e">
        <f>+VLOOKUP(B1758,#REF!,1,FALSE)</f>
        <v>#REF!</v>
      </c>
    </row>
    <row r="1759" spans="1:10" hidden="1" x14ac:dyDescent="0.25">
      <c r="A1759" t="s">
        <v>655</v>
      </c>
      <c r="B1759" t="s">
        <v>600</v>
      </c>
      <c r="C1759" t="s">
        <v>601</v>
      </c>
      <c r="D1759">
        <v>6.5</v>
      </c>
      <c r="J1759" t="e">
        <f>+VLOOKUP(B1759,#REF!,1,FALSE)</f>
        <v>#REF!</v>
      </c>
    </row>
    <row r="1760" spans="1:10" hidden="1" x14ac:dyDescent="0.25">
      <c r="A1760" t="s">
        <v>655</v>
      </c>
      <c r="B1760">
        <v>7133</v>
      </c>
      <c r="C1760" t="s">
        <v>1377</v>
      </c>
      <c r="D1760">
        <v>6.5</v>
      </c>
      <c r="J1760" t="e">
        <f>+VLOOKUP(B1760,#REF!,1,FALSE)</f>
        <v>#REF!</v>
      </c>
    </row>
    <row r="1761" spans="1:10" hidden="1" x14ac:dyDescent="0.25">
      <c r="A1761" t="s">
        <v>655</v>
      </c>
      <c r="B1761">
        <v>7134</v>
      </c>
      <c r="C1761" t="s">
        <v>1378</v>
      </c>
      <c r="D1761">
        <v>6.5</v>
      </c>
      <c r="J1761" t="e">
        <f>+VLOOKUP(B1761,#REF!,1,FALSE)</f>
        <v>#REF!</v>
      </c>
    </row>
    <row r="1762" spans="1:10" hidden="1" x14ac:dyDescent="0.25">
      <c r="A1762" t="s">
        <v>655</v>
      </c>
      <c r="B1762" t="s">
        <v>1380</v>
      </c>
      <c r="C1762" t="s">
        <v>1381</v>
      </c>
      <c r="D1762">
        <v>6.5</v>
      </c>
      <c r="J1762" t="e">
        <f>+VLOOKUP(B1762,#REF!,1,FALSE)</f>
        <v>#REF!</v>
      </c>
    </row>
    <row r="1763" spans="1:10" hidden="1" x14ac:dyDescent="0.25">
      <c r="A1763" t="s">
        <v>655</v>
      </c>
      <c r="B1763">
        <v>7151</v>
      </c>
      <c r="C1763" t="s">
        <v>1382</v>
      </c>
      <c r="D1763">
        <v>6.5</v>
      </c>
      <c r="J1763" t="e">
        <f>+VLOOKUP(B1763,#REF!,1,FALSE)</f>
        <v>#REF!</v>
      </c>
    </row>
    <row r="1764" spans="1:10" hidden="1" x14ac:dyDescent="0.25">
      <c r="A1764" t="s">
        <v>655</v>
      </c>
      <c r="B1764" t="s">
        <v>1383</v>
      </c>
      <c r="C1764" t="s">
        <v>1384</v>
      </c>
      <c r="D1764">
        <v>4.8</v>
      </c>
      <c r="J1764" t="e">
        <f>+VLOOKUP(B1764,#REF!,1,FALSE)</f>
        <v>#REF!</v>
      </c>
    </row>
    <row r="1765" spans="1:10" hidden="1" x14ac:dyDescent="0.25">
      <c r="A1765" t="s">
        <v>655</v>
      </c>
      <c r="B1765" t="s">
        <v>1385</v>
      </c>
      <c r="C1765" t="s">
        <v>1384</v>
      </c>
      <c r="D1765">
        <v>6.5</v>
      </c>
      <c r="J1765" t="e">
        <f>+VLOOKUP(B1765,#REF!,1,FALSE)</f>
        <v>#REF!</v>
      </c>
    </row>
    <row r="1766" spans="1:10" hidden="1" x14ac:dyDescent="0.25">
      <c r="A1766" t="s">
        <v>655</v>
      </c>
      <c r="B1766">
        <v>7153</v>
      </c>
      <c r="C1766" t="s">
        <v>1386</v>
      </c>
      <c r="D1766">
        <v>6.5</v>
      </c>
      <c r="J1766" t="e">
        <f>+VLOOKUP(B1766,#REF!,1,FALSE)</f>
        <v>#REF!</v>
      </c>
    </row>
    <row r="1767" spans="1:10" hidden="1" x14ac:dyDescent="0.25">
      <c r="A1767" t="s">
        <v>655</v>
      </c>
      <c r="B1767" t="s">
        <v>1387</v>
      </c>
      <c r="C1767" t="s">
        <v>1388</v>
      </c>
      <c r="D1767">
        <v>4.8</v>
      </c>
      <c r="J1767" t="e">
        <f>+VLOOKUP(B1767,#REF!,1,FALSE)</f>
        <v>#REF!</v>
      </c>
    </row>
    <row r="1768" spans="1:10" hidden="1" x14ac:dyDescent="0.25">
      <c r="A1768" t="s">
        <v>655</v>
      </c>
      <c r="B1768">
        <v>7208</v>
      </c>
      <c r="C1768" t="s">
        <v>1073</v>
      </c>
      <c r="D1768">
        <v>6.5</v>
      </c>
      <c r="J1768" t="e">
        <f>+VLOOKUP(B1768,#REF!,1,FALSE)</f>
        <v>#REF!</v>
      </c>
    </row>
    <row r="1769" spans="1:10" hidden="1" x14ac:dyDescent="0.25">
      <c r="A1769" t="s">
        <v>655</v>
      </c>
      <c r="B1769">
        <v>7210</v>
      </c>
      <c r="C1769" t="s">
        <v>1389</v>
      </c>
      <c r="D1769">
        <v>6.5</v>
      </c>
      <c r="J1769" t="e">
        <f>+VLOOKUP(B1769,#REF!,1,FALSE)</f>
        <v>#REF!</v>
      </c>
    </row>
    <row r="1770" spans="1:10" hidden="1" x14ac:dyDescent="0.25">
      <c r="A1770" t="s">
        <v>655</v>
      </c>
      <c r="B1770">
        <v>7211</v>
      </c>
      <c r="C1770" t="s">
        <v>1390</v>
      </c>
      <c r="D1770">
        <v>6.5</v>
      </c>
      <c r="J1770" t="e">
        <f>+VLOOKUP(B1770,#REF!,1,FALSE)</f>
        <v>#REF!</v>
      </c>
    </row>
    <row r="1771" spans="1:10" hidden="1" x14ac:dyDescent="0.25">
      <c r="A1771" t="s">
        <v>655</v>
      </c>
      <c r="B1771" t="s">
        <v>1391</v>
      </c>
      <c r="C1771" t="s">
        <v>1390</v>
      </c>
      <c r="D1771">
        <v>4.7</v>
      </c>
      <c r="J1771" t="e">
        <f>+VLOOKUP(B1771,#REF!,1,FALSE)</f>
        <v>#REF!</v>
      </c>
    </row>
    <row r="1772" spans="1:10" hidden="1" x14ac:dyDescent="0.25">
      <c r="A1772" t="s">
        <v>655</v>
      </c>
      <c r="B1772">
        <v>7212</v>
      </c>
      <c r="C1772" t="s">
        <v>1392</v>
      </c>
      <c r="D1772">
        <v>6.5</v>
      </c>
      <c r="J1772" t="e">
        <f>+VLOOKUP(B1772,#REF!,1,FALSE)</f>
        <v>#REF!</v>
      </c>
    </row>
    <row r="1773" spans="1:10" hidden="1" x14ac:dyDescent="0.25">
      <c r="A1773" t="s">
        <v>655</v>
      </c>
      <c r="B1773">
        <v>7214</v>
      </c>
      <c r="C1773" t="s">
        <v>1393</v>
      </c>
      <c r="D1773">
        <v>6.5</v>
      </c>
      <c r="J1773" t="e">
        <f>+VLOOKUP(B1773,#REF!,1,FALSE)</f>
        <v>#REF!</v>
      </c>
    </row>
    <row r="1774" spans="1:10" hidden="1" x14ac:dyDescent="0.25">
      <c r="A1774" t="s">
        <v>655</v>
      </c>
      <c r="B1774">
        <v>7215</v>
      </c>
      <c r="C1774" t="s">
        <v>1394</v>
      </c>
      <c r="D1774">
        <v>6.5</v>
      </c>
      <c r="J1774" t="e">
        <f>+VLOOKUP(B1774,#REF!,1,FALSE)</f>
        <v>#REF!</v>
      </c>
    </row>
    <row r="1775" spans="1:10" hidden="1" x14ac:dyDescent="0.25">
      <c r="A1775" t="s">
        <v>655</v>
      </c>
      <c r="B1775">
        <v>7216</v>
      </c>
      <c r="C1775" t="s">
        <v>1395</v>
      </c>
      <c r="D1775">
        <v>6.5</v>
      </c>
      <c r="J1775" t="e">
        <f>+VLOOKUP(B1775,#REF!,1,FALSE)</f>
        <v>#REF!</v>
      </c>
    </row>
    <row r="1776" spans="1:10" hidden="1" x14ac:dyDescent="0.25">
      <c r="A1776" t="s">
        <v>655</v>
      </c>
      <c r="B1776">
        <v>7217</v>
      </c>
      <c r="C1776" t="s">
        <v>1396</v>
      </c>
      <c r="D1776">
        <v>6.5</v>
      </c>
      <c r="J1776" t="e">
        <f>+VLOOKUP(B1776,#REF!,1,FALSE)</f>
        <v>#REF!</v>
      </c>
    </row>
    <row r="1777" spans="1:10" hidden="1" x14ac:dyDescent="0.25">
      <c r="A1777" t="s">
        <v>655</v>
      </c>
      <c r="B1777">
        <v>7218</v>
      </c>
      <c r="C1777" t="s">
        <v>277</v>
      </c>
      <c r="D1777">
        <v>6.5</v>
      </c>
      <c r="J1777" t="e">
        <f>+VLOOKUP(B1777,#REF!,1,FALSE)</f>
        <v>#REF!</v>
      </c>
    </row>
    <row r="1778" spans="1:10" hidden="1" x14ac:dyDescent="0.25">
      <c r="A1778" t="s">
        <v>655</v>
      </c>
      <c r="B1778">
        <v>7219</v>
      </c>
      <c r="C1778" t="s">
        <v>1397</v>
      </c>
      <c r="D1778">
        <v>6.5</v>
      </c>
      <c r="J1778" t="e">
        <f>+VLOOKUP(B1778,#REF!,1,FALSE)</f>
        <v>#REF!</v>
      </c>
    </row>
    <row r="1779" spans="1:10" hidden="1" x14ac:dyDescent="0.25">
      <c r="A1779" t="s">
        <v>655</v>
      </c>
      <c r="B1779">
        <v>7225</v>
      </c>
      <c r="C1779" t="s">
        <v>1398</v>
      </c>
      <c r="D1779">
        <v>6.5</v>
      </c>
      <c r="J1779" t="e">
        <f>+VLOOKUP(B1779,#REF!,1,FALSE)</f>
        <v>#REF!</v>
      </c>
    </row>
    <row r="1780" spans="1:10" hidden="1" x14ac:dyDescent="0.25">
      <c r="A1780" t="s">
        <v>655</v>
      </c>
      <c r="B1780">
        <v>7226</v>
      </c>
      <c r="C1780" t="s">
        <v>1399</v>
      </c>
      <c r="D1780">
        <v>6.5</v>
      </c>
      <c r="J1780" t="e">
        <f>+VLOOKUP(B1780,#REF!,1,FALSE)</f>
        <v>#REF!</v>
      </c>
    </row>
    <row r="1781" spans="1:10" hidden="1" x14ac:dyDescent="0.25">
      <c r="A1781" t="s">
        <v>655</v>
      </c>
      <c r="B1781">
        <v>7227</v>
      </c>
      <c r="C1781" t="s">
        <v>1400</v>
      </c>
      <c r="D1781">
        <v>6.5</v>
      </c>
      <c r="J1781" t="e">
        <f>+VLOOKUP(B1781,#REF!,1,FALSE)</f>
        <v>#REF!</v>
      </c>
    </row>
    <row r="1782" spans="1:10" hidden="1" x14ac:dyDescent="0.25">
      <c r="A1782" t="s">
        <v>655</v>
      </c>
      <c r="B1782">
        <v>7174</v>
      </c>
      <c r="C1782" t="s">
        <v>1489</v>
      </c>
      <c r="D1782">
        <v>25</v>
      </c>
      <c r="J1782" t="e">
        <f>+VLOOKUP(B1782,#REF!,1,FALSE)</f>
        <v>#REF!</v>
      </c>
    </row>
    <row r="1783" spans="1:10" hidden="1" x14ac:dyDescent="0.25">
      <c r="A1783" t="s">
        <v>655</v>
      </c>
      <c r="B1783" t="s">
        <v>1401</v>
      </c>
      <c r="C1783" t="s">
        <v>1402</v>
      </c>
      <c r="D1783">
        <v>6.5</v>
      </c>
      <c r="J1783" t="e">
        <f>+VLOOKUP(B1783,#REF!,1,FALSE)</f>
        <v>#REF!</v>
      </c>
    </row>
    <row r="1784" spans="1:10" hidden="1" x14ac:dyDescent="0.25">
      <c r="A1784" t="s">
        <v>655</v>
      </c>
      <c r="B1784" t="s">
        <v>1403</v>
      </c>
      <c r="C1784" t="s">
        <v>1404</v>
      </c>
      <c r="D1784">
        <v>6.5</v>
      </c>
      <c r="J1784" t="e">
        <f>+VLOOKUP(B1784,#REF!,1,FALSE)</f>
        <v>#REF!</v>
      </c>
    </row>
    <row r="1785" spans="1:10" hidden="1" x14ac:dyDescent="0.25">
      <c r="A1785" t="s">
        <v>655</v>
      </c>
      <c r="B1785">
        <v>7256</v>
      </c>
      <c r="C1785" t="s">
        <v>2103</v>
      </c>
      <c r="D1785">
        <v>10</v>
      </c>
      <c r="J1785" t="e">
        <f>+VLOOKUP(B1785,#REF!,1,FALSE)</f>
        <v>#REF!</v>
      </c>
    </row>
    <row r="1786" spans="1:10" hidden="1" x14ac:dyDescent="0.25">
      <c r="A1786" t="s">
        <v>655</v>
      </c>
      <c r="B1786">
        <v>7257</v>
      </c>
      <c r="C1786" t="s">
        <v>2104</v>
      </c>
      <c r="D1786">
        <v>1</v>
      </c>
      <c r="J1786" t="e">
        <f>+VLOOKUP(B1786,#REF!,1,FALSE)</f>
        <v>#REF!</v>
      </c>
    </row>
    <row r="1787" spans="1:10" hidden="1" x14ac:dyDescent="0.25">
      <c r="A1787" t="s">
        <v>655</v>
      </c>
      <c r="B1787" t="s">
        <v>1405</v>
      </c>
      <c r="C1787" t="s">
        <v>1406</v>
      </c>
      <c r="D1787">
        <v>4.7</v>
      </c>
      <c r="J1787" t="e">
        <f>+VLOOKUP(B1787,#REF!,1,FALSE)</f>
        <v>#REF!</v>
      </c>
    </row>
    <row r="1788" spans="1:10" hidden="1" x14ac:dyDescent="0.25">
      <c r="A1788" t="s">
        <v>655</v>
      </c>
      <c r="B1788" t="s">
        <v>1407</v>
      </c>
      <c r="C1788" t="s">
        <v>1406</v>
      </c>
      <c r="D1788">
        <v>6.5</v>
      </c>
      <c r="J1788" t="e">
        <f>+VLOOKUP(B1788,#REF!,1,FALSE)</f>
        <v>#REF!</v>
      </c>
    </row>
    <row r="1789" spans="1:10" hidden="1" x14ac:dyDescent="0.25">
      <c r="A1789" t="s">
        <v>655</v>
      </c>
      <c r="B1789" t="s">
        <v>1408</v>
      </c>
      <c r="C1789" t="s">
        <v>1409</v>
      </c>
      <c r="D1789">
        <v>4.7</v>
      </c>
      <c r="J1789" t="e">
        <f>+VLOOKUP(B1789,#REF!,1,FALSE)</f>
        <v>#REF!</v>
      </c>
    </row>
    <row r="1790" spans="1:10" hidden="1" x14ac:dyDescent="0.25">
      <c r="A1790" t="s">
        <v>655</v>
      </c>
      <c r="B1790" t="s">
        <v>1410</v>
      </c>
      <c r="C1790" t="s">
        <v>1409</v>
      </c>
      <c r="D1790">
        <v>6.5</v>
      </c>
      <c r="J1790" t="e">
        <f>+VLOOKUP(B1790,#REF!,1,FALSE)</f>
        <v>#REF!</v>
      </c>
    </row>
    <row r="1791" spans="1:10" hidden="1" x14ac:dyDescent="0.25">
      <c r="A1791" t="s">
        <v>655</v>
      </c>
      <c r="B1791">
        <v>7302</v>
      </c>
      <c r="C1791" t="s">
        <v>1411</v>
      </c>
      <c r="D1791">
        <v>6.5</v>
      </c>
      <c r="J1791" t="e">
        <f>+VLOOKUP(B1791,#REF!,1,FALSE)</f>
        <v>#REF!</v>
      </c>
    </row>
    <row r="1792" spans="1:10" hidden="1" x14ac:dyDescent="0.25">
      <c r="A1792" t="s">
        <v>655</v>
      </c>
      <c r="B1792" t="s">
        <v>1412</v>
      </c>
      <c r="C1792" t="s">
        <v>1413</v>
      </c>
      <c r="D1792">
        <v>4.7</v>
      </c>
      <c r="J1792" t="e">
        <f>+VLOOKUP(B1792,#REF!,1,FALSE)</f>
        <v>#REF!</v>
      </c>
    </row>
    <row r="1793" spans="1:10" hidden="1" x14ac:dyDescent="0.25">
      <c r="A1793" t="s">
        <v>655</v>
      </c>
      <c r="B1793" t="s">
        <v>1414</v>
      </c>
      <c r="C1793" t="s">
        <v>1413</v>
      </c>
      <c r="D1793">
        <v>6.5</v>
      </c>
      <c r="J1793" t="e">
        <f>+VLOOKUP(B1793,#REF!,1,FALSE)</f>
        <v>#REF!</v>
      </c>
    </row>
    <row r="1794" spans="1:10" hidden="1" x14ac:dyDescent="0.25">
      <c r="A1794" t="s">
        <v>655</v>
      </c>
      <c r="B1794" t="s">
        <v>1415</v>
      </c>
      <c r="C1794" t="s">
        <v>1416</v>
      </c>
      <c r="D1794">
        <v>4.7</v>
      </c>
      <c r="J1794" t="e">
        <f>+VLOOKUP(B1794,#REF!,1,FALSE)</f>
        <v>#REF!</v>
      </c>
    </row>
    <row r="1795" spans="1:10" hidden="1" x14ac:dyDescent="0.25">
      <c r="A1795" t="s">
        <v>655</v>
      </c>
      <c r="B1795" t="s">
        <v>1417</v>
      </c>
      <c r="C1795" t="s">
        <v>1416</v>
      </c>
      <c r="D1795">
        <v>6.5</v>
      </c>
      <c r="J1795" t="e">
        <f>+VLOOKUP(B1795,#REF!,1,FALSE)</f>
        <v>#REF!</v>
      </c>
    </row>
    <row r="1796" spans="1:10" hidden="1" x14ac:dyDescent="0.25">
      <c r="A1796" t="s">
        <v>655</v>
      </c>
      <c r="B1796" t="s">
        <v>288</v>
      </c>
      <c r="C1796" t="s">
        <v>287</v>
      </c>
      <c r="D1796">
        <v>4.7</v>
      </c>
      <c r="J1796" t="e">
        <f>+VLOOKUP(B1796,#REF!,1,FALSE)</f>
        <v>#REF!</v>
      </c>
    </row>
    <row r="1797" spans="1:10" hidden="1" x14ac:dyDescent="0.25">
      <c r="A1797" t="s">
        <v>655</v>
      </c>
      <c r="B1797" t="s">
        <v>286</v>
      </c>
      <c r="C1797" t="s">
        <v>287</v>
      </c>
      <c r="D1797">
        <v>6.5</v>
      </c>
      <c r="J1797" t="e">
        <f>+VLOOKUP(B1797,#REF!,1,FALSE)</f>
        <v>#REF!</v>
      </c>
    </row>
    <row r="1798" spans="1:10" hidden="1" x14ac:dyDescent="0.25">
      <c r="A1798" t="s">
        <v>655</v>
      </c>
      <c r="B1798" t="s">
        <v>1418</v>
      </c>
      <c r="C1798" t="s">
        <v>1419</v>
      </c>
      <c r="D1798">
        <v>6.5</v>
      </c>
      <c r="J1798" t="e">
        <f>+VLOOKUP(B1798,#REF!,1,FALSE)</f>
        <v>#REF!</v>
      </c>
    </row>
    <row r="1799" spans="1:10" hidden="1" x14ac:dyDescent="0.25">
      <c r="A1799" t="s">
        <v>655</v>
      </c>
      <c r="B1799">
        <v>7307</v>
      </c>
      <c r="C1799" t="s">
        <v>1420</v>
      </c>
      <c r="D1799">
        <v>6.5</v>
      </c>
      <c r="J1799" t="e">
        <f>+VLOOKUP(B1799,#REF!,1,FALSE)</f>
        <v>#REF!</v>
      </c>
    </row>
    <row r="1800" spans="1:10" hidden="1" x14ac:dyDescent="0.25">
      <c r="A1800" t="s">
        <v>655</v>
      </c>
      <c r="B1800" t="s">
        <v>273</v>
      </c>
      <c r="C1800" t="s">
        <v>1421</v>
      </c>
      <c r="D1800">
        <v>6.5</v>
      </c>
      <c r="J1800" t="e">
        <f>+VLOOKUP(B1800,#REF!,1,FALSE)</f>
        <v>#REF!</v>
      </c>
    </row>
    <row r="1801" spans="1:10" hidden="1" x14ac:dyDescent="0.25">
      <c r="A1801" t="s">
        <v>655</v>
      </c>
      <c r="B1801" t="s">
        <v>276</v>
      </c>
      <c r="C1801" t="s">
        <v>1421</v>
      </c>
      <c r="D1801">
        <v>4.7</v>
      </c>
      <c r="J1801" t="e">
        <f>+VLOOKUP(B1801,#REF!,1,FALSE)</f>
        <v>#REF!</v>
      </c>
    </row>
    <row r="1802" spans="1:10" hidden="1" x14ac:dyDescent="0.25">
      <c r="A1802" t="s">
        <v>655</v>
      </c>
      <c r="B1802" t="s">
        <v>1422</v>
      </c>
      <c r="C1802" t="s">
        <v>1423</v>
      </c>
      <c r="D1802">
        <v>6.5</v>
      </c>
      <c r="J1802" t="e">
        <f>+VLOOKUP(B1802,#REF!,1,FALSE)</f>
        <v>#REF!</v>
      </c>
    </row>
    <row r="1803" spans="1:10" hidden="1" x14ac:dyDescent="0.25">
      <c r="A1803" t="s">
        <v>655</v>
      </c>
      <c r="B1803" t="s">
        <v>1424</v>
      </c>
      <c r="C1803" t="s">
        <v>1425</v>
      </c>
      <c r="D1803">
        <v>4.7</v>
      </c>
      <c r="J1803" t="e">
        <f>+VLOOKUP(B1803,#REF!,1,FALSE)</f>
        <v>#REF!</v>
      </c>
    </row>
    <row r="1804" spans="1:10" hidden="1" x14ac:dyDescent="0.25">
      <c r="A1804" t="s">
        <v>655</v>
      </c>
      <c r="B1804" t="s">
        <v>1426</v>
      </c>
      <c r="C1804" t="s">
        <v>1425</v>
      </c>
      <c r="D1804">
        <v>6.5</v>
      </c>
      <c r="J1804" t="e">
        <f>+VLOOKUP(B1804,#REF!,1,FALSE)</f>
        <v>#REF!</v>
      </c>
    </row>
    <row r="1805" spans="1:10" hidden="1" x14ac:dyDescent="0.25">
      <c r="A1805" t="s">
        <v>655</v>
      </c>
      <c r="B1805" t="s">
        <v>1427</v>
      </c>
      <c r="C1805" t="s">
        <v>1428</v>
      </c>
      <c r="D1805">
        <v>6.5</v>
      </c>
      <c r="J1805" t="e">
        <f>+VLOOKUP(B1805,#REF!,1,FALSE)</f>
        <v>#REF!</v>
      </c>
    </row>
    <row r="1806" spans="1:10" hidden="1" x14ac:dyDescent="0.25">
      <c r="A1806" t="s">
        <v>655</v>
      </c>
      <c r="B1806" t="s">
        <v>1429</v>
      </c>
      <c r="C1806" t="s">
        <v>1430</v>
      </c>
      <c r="D1806">
        <v>6.5</v>
      </c>
      <c r="J1806" t="e">
        <f>+VLOOKUP(B1806,#REF!,1,FALSE)</f>
        <v>#REF!</v>
      </c>
    </row>
    <row r="1807" spans="1:10" hidden="1" x14ac:dyDescent="0.25">
      <c r="A1807" t="s">
        <v>655</v>
      </c>
      <c r="B1807">
        <v>7603</v>
      </c>
      <c r="C1807" t="s">
        <v>302</v>
      </c>
      <c r="D1807">
        <v>6.5</v>
      </c>
      <c r="J1807" t="e">
        <f>+VLOOKUP(B1807,#REF!,1,FALSE)</f>
        <v>#REF!</v>
      </c>
    </row>
    <row r="1808" spans="1:10" hidden="1" x14ac:dyDescent="0.25">
      <c r="A1808" t="s">
        <v>655</v>
      </c>
      <c r="B1808">
        <v>7604</v>
      </c>
      <c r="C1808" t="s">
        <v>2105</v>
      </c>
      <c r="D1808">
        <v>6.5</v>
      </c>
      <c r="J1808" t="e">
        <f>+VLOOKUP(B1808,#REF!,1,FALSE)</f>
        <v>#REF!</v>
      </c>
    </row>
    <row r="1809" spans="1:10" hidden="1" x14ac:dyDescent="0.25">
      <c r="A1809" t="s">
        <v>655</v>
      </c>
      <c r="B1809">
        <v>7604</v>
      </c>
      <c r="C1809" t="s">
        <v>2105</v>
      </c>
      <c r="D1809">
        <v>6.5</v>
      </c>
      <c r="J1809" t="e">
        <f>+VLOOKUP(B1809,#REF!,1,FALSE)</f>
        <v>#REF!</v>
      </c>
    </row>
    <row r="1810" spans="1:10" hidden="1" x14ac:dyDescent="0.25">
      <c r="A1810" t="s">
        <v>655</v>
      </c>
      <c r="B1810">
        <v>7606</v>
      </c>
      <c r="C1810" t="s">
        <v>632</v>
      </c>
      <c r="D1810">
        <v>6.5</v>
      </c>
      <c r="J1810" t="e">
        <f>+VLOOKUP(B1810,#REF!,1,FALSE)</f>
        <v>#REF!</v>
      </c>
    </row>
    <row r="1811" spans="1:10" hidden="1" x14ac:dyDescent="0.25">
      <c r="A1811" t="s">
        <v>655</v>
      </c>
      <c r="B1811" t="s">
        <v>1437</v>
      </c>
      <c r="C1811" t="s">
        <v>1438</v>
      </c>
      <c r="D1811">
        <v>4.5</v>
      </c>
      <c r="J1811" t="e">
        <f>+VLOOKUP(B1811,#REF!,1,FALSE)</f>
        <v>#REF!</v>
      </c>
    </row>
    <row r="1812" spans="1:10" hidden="1" x14ac:dyDescent="0.25">
      <c r="A1812" t="s">
        <v>655</v>
      </c>
      <c r="B1812" t="s">
        <v>1439</v>
      </c>
      <c r="C1812" t="s">
        <v>1438</v>
      </c>
      <c r="D1812">
        <v>6.5</v>
      </c>
      <c r="J1812" t="e">
        <f>+VLOOKUP(B1812,#REF!,1,FALSE)</f>
        <v>#REF!</v>
      </c>
    </row>
    <row r="1813" spans="1:10" hidden="1" x14ac:dyDescent="0.25">
      <c r="A1813" t="s">
        <v>655</v>
      </c>
      <c r="B1813">
        <v>7617</v>
      </c>
      <c r="C1813" t="s">
        <v>1443</v>
      </c>
      <c r="D1813">
        <v>6.5</v>
      </c>
      <c r="J1813" t="e">
        <f>+VLOOKUP(B1813,#REF!,1,FALSE)</f>
        <v>#REF!</v>
      </c>
    </row>
    <row r="1814" spans="1:10" hidden="1" x14ac:dyDescent="0.25">
      <c r="A1814" t="s">
        <v>655</v>
      </c>
      <c r="B1814">
        <v>7618</v>
      </c>
      <c r="C1814" t="s">
        <v>1443</v>
      </c>
      <c r="D1814">
        <v>6.5</v>
      </c>
      <c r="J1814" t="e">
        <f>+VLOOKUP(B1814,#REF!,1,FALSE)</f>
        <v>#REF!</v>
      </c>
    </row>
    <row r="1815" spans="1:10" hidden="1" x14ac:dyDescent="0.25">
      <c r="A1815" t="s">
        <v>655</v>
      </c>
      <c r="B1815">
        <v>7619</v>
      </c>
      <c r="C1815" t="s">
        <v>1444</v>
      </c>
      <c r="D1815">
        <v>6.5</v>
      </c>
      <c r="J1815" t="e">
        <f>+VLOOKUP(B1815,#REF!,1,FALSE)</f>
        <v>#REF!</v>
      </c>
    </row>
    <row r="1816" spans="1:10" hidden="1" x14ac:dyDescent="0.25">
      <c r="A1816" t="s">
        <v>655</v>
      </c>
      <c r="B1816">
        <v>7621</v>
      </c>
      <c r="C1816" t="s">
        <v>1445</v>
      </c>
      <c r="D1816">
        <v>6.5</v>
      </c>
      <c r="J1816" t="e">
        <f>+VLOOKUP(B1816,#REF!,1,FALSE)</f>
        <v>#REF!</v>
      </c>
    </row>
    <row r="1817" spans="1:10" hidden="1" x14ac:dyDescent="0.25">
      <c r="A1817" t="s">
        <v>655</v>
      </c>
      <c r="B1817">
        <v>7622</v>
      </c>
      <c r="C1817" t="s">
        <v>1446</v>
      </c>
      <c r="D1817">
        <v>6.5</v>
      </c>
      <c r="J1817" t="e">
        <f>+VLOOKUP(B1817,#REF!,1,FALSE)</f>
        <v>#REF!</v>
      </c>
    </row>
    <row r="1818" spans="1:10" hidden="1" x14ac:dyDescent="0.25">
      <c r="A1818" t="s">
        <v>655</v>
      </c>
      <c r="B1818">
        <v>7624</v>
      </c>
      <c r="C1818" t="s">
        <v>1448</v>
      </c>
      <c r="D1818">
        <v>6.5</v>
      </c>
      <c r="J1818" t="e">
        <f>+VLOOKUP(B1818,#REF!,1,FALSE)</f>
        <v>#REF!</v>
      </c>
    </row>
    <row r="1819" spans="1:10" hidden="1" x14ac:dyDescent="0.25">
      <c r="A1819" t="s">
        <v>655</v>
      </c>
      <c r="B1819" t="s">
        <v>1449</v>
      </c>
      <c r="C1819" t="s">
        <v>1448</v>
      </c>
      <c r="D1819">
        <v>4.7</v>
      </c>
      <c r="J1819" t="e">
        <f>+VLOOKUP(B1819,#REF!,1,FALSE)</f>
        <v>#REF!</v>
      </c>
    </row>
    <row r="1820" spans="1:10" hidden="1" x14ac:dyDescent="0.25">
      <c r="A1820" t="s">
        <v>655</v>
      </c>
      <c r="B1820">
        <v>7625</v>
      </c>
      <c r="C1820" t="s">
        <v>1450</v>
      </c>
      <c r="D1820">
        <v>6.5</v>
      </c>
      <c r="J1820" t="e">
        <f>+VLOOKUP(B1820,#REF!,1,FALSE)</f>
        <v>#REF!</v>
      </c>
    </row>
    <row r="1821" spans="1:10" hidden="1" x14ac:dyDescent="0.25">
      <c r="A1821" t="s">
        <v>655</v>
      </c>
      <c r="B1821">
        <v>7626</v>
      </c>
      <c r="C1821" t="s">
        <v>636</v>
      </c>
      <c r="D1821">
        <v>6.5</v>
      </c>
      <c r="J1821" t="e">
        <f>+VLOOKUP(B1821,#REF!,1,FALSE)</f>
        <v>#REF!</v>
      </c>
    </row>
    <row r="1822" spans="1:10" hidden="1" x14ac:dyDescent="0.25">
      <c r="A1822" t="s">
        <v>655</v>
      </c>
      <c r="B1822" t="s">
        <v>1451</v>
      </c>
      <c r="C1822" t="s">
        <v>636</v>
      </c>
      <c r="D1822">
        <v>4.7</v>
      </c>
      <c r="J1822" t="e">
        <f>+VLOOKUP(B1822,#REF!,1,FALSE)</f>
        <v>#REF!</v>
      </c>
    </row>
    <row r="1823" spans="1:10" hidden="1" x14ac:dyDescent="0.25">
      <c r="A1823" t="s">
        <v>655</v>
      </c>
      <c r="B1823">
        <v>7627</v>
      </c>
      <c r="C1823" t="s">
        <v>1452</v>
      </c>
      <c r="D1823">
        <v>6.5</v>
      </c>
      <c r="J1823" t="e">
        <f>+VLOOKUP(B1823,#REF!,1,FALSE)</f>
        <v>#REF!</v>
      </c>
    </row>
    <row r="1824" spans="1:10" hidden="1" x14ac:dyDescent="0.25">
      <c r="A1824" t="s">
        <v>655</v>
      </c>
      <c r="B1824">
        <v>7628</v>
      </c>
      <c r="C1824" t="s">
        <v>1453</v>
      </c>
      <c r="D1824">
        <v>6.5</v>
      </c>
      <c r="J1824" t="e">
        <f>+VLOOKUP(B1824,#REF!,1,FALSE)</f>
        <v>#REF!</v>
      </c>
    </row>
    <row r="1825" spans="1:10" hidden="1" x14ac:dyDescent="0.25">
      <c r="A1825" t="s">
        <v>655</v>
      </c>
      <c r="B1825" t="s">
        <v>1454</v>
      </c>
      <c r="C1825" t="s">
        <v>1453</v>
      </c>
      <c r="D1825">
        <v>4</v>
      </c>
      <c r="J1825" t="e">
        <f>+VLOOKUP(B1825,#REF!,1,FALSE)</f>
        <v>#REF!</v>
      </c>
    </row>
    <row r="1826" spans="1:10" hidden="1" x14ac:dyDescent="0.25">
      <c r="A1826" t="s">
        <v>655</v>
      </c>
      <c r="B1826">
        <v>7629</v>
      </c>
      <c r="C1826" t="s">
        <v>1455</v>
      </c>
      <c r="D1826">
        <v>6.5</v>
      </c>
      <c r="J1826" t="e">
        <f>+VLOOKUP(B1826,#REF!,1,FALSE)</f>
        <v>#REF!</v>
      </c>
    </row>
    <row r="1827" spans="1:10" hidden="1" x14ac:dyDescent="0.25">
      <c r="A1827" t="s">
        <v>655</v>
      </c>
      <c r="B1827">
        <v>7633</v>
      </c>
      <c r="C1827" t="s">
        <v>1456</v>
      </c>
      <c r="D1827">
        <v>6.5</v>
      </c>
      <c r="J1827" t="e">
        <f>+VLOOKUP(B1827,#REF!,1,FALSE)</f>
        <v>#REF!</v>
      </c>
    </row>
    <row r="1828" spans="1:10" hidden="1" x14ac:dyDescent="0.25">
      <c r="A1828" t="s">
        <v>655</v>
      </c>
      <c r="B1828" t="s">
        <v>1458</v>
      </c>
      <c r="C1828" t="s">
        <v>1459</v>
      </c>
      <c r="D1828">
        <v>6.5</v>
      </c>
      <c r="J1828" t="e">
        <f>+VLOOKUP(B1828,#REF!,1,FALSE)</f>
        <v>#REF!</v>
      </c>
    </row>
    <row r="1829" spans="1:10" hidden="1" x14ac:dyDescent="0.25">
      <c r="A1829" t="s">
        <v>655</v>
      </c>
      <c r="B1829" t="s">
        <v>1461</v>
      </c>
      <c r="C1829" t="s">
        <v>1462</v>
      </c>
      <c r="D1829">
        <v>6.5</v>
      </c>
      <c r="J1829" t="e">
        <f>+VLOOKUP(B1829,#REF!,1,FALSE)</f>
        <v>#REF!</v>
      </c>
    </row>
    <row r="1830" spans="1:10" hidden="1" x14ac:dyDescent="0.25">
      <c r="A1830" t="s">
        <v>655</v>
      </c>
      <c r="B1830">
        <v>7638</v>
      </c>
      <c r="C1830" t="s">
        <v>2106</v>
      </c>
      <c r="D1830">
        <v>6.5</v>
      </c>
      <c r="J1830" t="e">
        <f>+VLOOKUP(B1830,#REF!,1,FALSE)</f>
        <v>#REF!</v>
      </c>
    </row>
    <row r="1831" spans="1:10" hidden="1" x14ac:dyDescent="0.25">
      <c r="A1831" t="s">
        <v>655</v>
      </c>
      <c r="B1831">
        <v>7638</v>
      </c>
      <c r="C1831" t="s">
        <v>2106</v>
      </c>
      <c r="D1831">
        <v>6.5</v>
      </c>
      <c r="J1831" t="e">
        <f>+VLOOKUP(B1831,#REF!,1,FALSE)</f>
        <v>#REF!</v>
      </c>
    </row>
    <row r="1832" spans="1:10" hidden="1" x14ac:dyDescent="0.25">
      <c r="A1832" t="s">
        <v>655</v>
      </c>
      <c r="B1832">
        <v>7643</v>
      </c>
      <c r="C1832" t="s">
        <v>2107</v>
      </c>
      <c r="D1832">
        <v>6.5</v>
      </c>
      <c r="J1832" t="e">
        <f>+VLOOKUP(B1832,#REF!,1,FALSE)</f>
        <v>#REF!</v>
      </c>
    </row>
    <row r="1833" spans="1:10" hidden="1" x14ac:dyDescent="0.25">
      <c r="A1833" t="s">
        <v>655</v>
      </c>
      <c r="B1833">
        <v>7644</v>
      </c>
      <c r="C1833" t="s">
        <v>1463</v>
      </c>
      <c r="D1833">
        <v>6.5</v>
      </c>
      <c r="J1833" t="e">
        <f>+VLOOKUP(B1833,#REF!,1,FALSE)</f>
        <v>#REF!</v>
      </c>
    </row>
    <row r="1834" spans="1:10" hidden="1" x14ac:dyDescent="0.25">
      <c r="A1834" t="s">
        <v>655</v>
      </c>
      <c r="B1834">
        <v>7638</v>
      </c>
      <c r="C1834" t="s">
        <v>2106</v>
      </c>
      <c r="D1834">
        <v>6.5</v>
      </c>
      <c r="J1834" t="e">
        <f>+VLOOKUP(B1834,#REF!,1,FALSE)</f>
        <v>#REF!</v>
      </c>
    </row>
    <row r="1835" spans="1:10" hidden="1" x14ac:dyDescent="0.25">
      <c r="A1835" t="s">
        <v>655</v>
      </c>
      <c r="B1835">
        <v>7646</v>
      </c>
      <c r="C1835" t="s">
        <v>293</v>
      </c>
      <c r="D1835">
        <v>6.5</v>
      </c>
      <c r="J1835" t="e">
        <f>+VLOOKUP(B1835,#REF!,1,FALSE)</f>
        <v>#REF!</v>
      </c>
    </row>
    <row r="1836" spans="1:10" hidden="1" x14ac:dyDescent="0.25">
      <c r="A1836" t="s">
        <v>655</v>
      </c>
      <c r="B1836" t="s">
        <v>1464</v>
      </c>
      <c r="C1836" t="s">
        <v>293</v>
      </c>
      <c r="D1836">
        <v>4.7</v>
      </c>
      <c r="J1836" t="e">
        <f>+VLOOKUP(B1836,#REF!,1,FALSE)</f>
        <v>#REF!</v>
      </c>
    </row>
    <row r="1837" spans="1:10" hidden="1" x14ac:dyDescent="0.25">
      <c r="A1837" t="s">
        <v>655</v>
      </c>
      <c r="B1837">
        <v>7649</v>
      </c>
      <c r="C1837" t="s">
        <v>1465</v>
      </c>
      <c r="D1837">
        <v>6.5</v>
      </c>
      <c r="J1837" t="e">
        <f>+VLOOKUP(B1837,#REF!,1,FALSE)</f>
        <v>#REF!</v>
      </c>
    </row>
    <row r="1838" spans="1:10" hidden="1" x14ac:dyDescent="0.25">
      <c r="A1838" t="s">
        <v>655</v>
      </c>
      <c r="B1838">
        <v>7651</v>
      </c>
      <c r="C1838" t="s">
        <v>1467</v>
      </c>
      <c r="D1838">
        <v>6.5</v>
      </c>
      <c r="J1838" t="e">
        <f>+VLOOKUP(B1838,#REF!,1,FALSE)</f>
        <v>#REF!</v>
      </c>
    </row>
    <row r="1839" spans="1:10" hidden="1" x14ac:dyDescent="0.25">
      <c r="A1839" t="s">
        <v>655</v>
      </c>
      <c r="B1839">
        <v>7638</v>
      </c>
      <c r="C1839" t="s">
        <v>2106</v>
      </c>
      <c r="D1839">
        <v>6.5</v>
      </c>
      <c r="J1839" t="e">
        <f>+VLOOKUP(B1839,#REF!,1,FALSE)</f>
        <v>#REF!</v>
      </c>
    </row>
    <row r="1840" spans="1:10" hidden="1" x14ac:dyDescent="0.25">
      <c r="A1840" t="s">
        <v>655</v>
      </c>
      <c r="B1840">
        <v>7653</v>
      </c>
      <c r="C1840" t="s">
        <v>1468</v>
      </c>
      <c r="D1840">
        <v>6.5</v>
      </c>
      <c r="J1840" t="e">
        <f>+VLOOKUP(B1840,#REF!,1,FALSE)</f>
        <v>#REF!</v>
      </c>
    </row>
    <row r="1841" spans="1:10" hidden="1" x14ac:dyDescent="0.25">
      <c r="A1841" t="s">
        <v>655</v>
      </c>
      <c r="B1841" t="s">
        <v>1469</v>
      </c>
      <c r="C1841" t="s">
        <v>1468</v>
      </c>
      <c r="D1841">
        <v>4</v>
      </c>
      <c r="J1841" t="e">
        <f>+VLOOKUP(B1841,#REF!,1,FALSE)</f>
        <v>#REF!</v>
      </c>
    </row>
    <row r="1842" spans="1:10" hidden="1" x14ac:dyDescent="0.25">
      <c r="A1842" t="s">
        <v>655</v>
      </c>
      <c r="B1842" t="s">
        <v>1470</v>
      </c>
      <c r="C1842" t="s">
        <v>1471</v>
      </c>
      <c r="D1842">
        <v>4.7</v>
      </c>
      <c r="J1842" t="e">
        <f>+VLOOKUP(B1842,#REF!,1,FALSE)</f>
        <v>#REF!</v>
      </c>
    </row>
    <row r="1843" spans="1:10" hidden="1" x14ac:dyDescent="0.25">
      <c r="A1843" t="s">
        <v>655</v>
      </c>
      <c r="B1843" t="s">
        <v>1473</v>
      </c>
      <c r="C1843" t="s">
        <v>1474</v>
      </c>
      <c r="D1843">
        <v>6.5</v>
      </c>
      <c r="J1843" t="e">
        <f>+VLOOKUP(B1843,#REF!,1,FALSE)</f>
        <v>#REF!</v>
      </c>
    </row>
    <row r="1844" spans="1:10" hidden="1" x14ac:dyDescent="0.25">
      <c r="A1844" t="s">
        <v>655</v>
      </c>
      <c r="B1844">
        <v>7659</v>
      </c>
      <c r="C1844" t="s">
        <v>1354</v>
      </c>
      <c r="D1844">
        <v>6.5</v>
      </c>
      <c r="J1844" t="e">
        <f>+VLOOKUP(B1844,#REF!,1,FALSE)</f>
        <v>#REF!</v>
      </c>
    </row>
    <row r="1845" spans="1:10" hidden="1" x14ac:dyDescent="0.25">
      <c r="A1845" t="s">
        <v>655</v>
      </c>
      <c r="B1845">
        <v>7660</v>
      </c>
      <c r="C1845" t="s">
        <v>1475</v>
      </c>
      <c r="D1845">
        <v>6.5</v>
      </c>
      <c r="J1845" t="e">
        <f>+VLOOKUP(B1845,#REF!,1,FALSE)</f>
        <v>#REF!</v>
      </c>
    </row>
    <row r="1846" spans="1:10" hidden="1" x14ac:dyDescent="0.25">
      <c r="A1846" t="s">
        <v>655</v>
      </c>
      <c r="B1846">
        <v>7661</v>
      </c>
      <c r="C1846" t="s">
        <v>1476</v>
      </c>
      <c r="D1846">
        <v>6.5</v>
      </c>
      <c r="J1846" t="e">
        <f>+VLOOKUP(B1846,#REF!,1,FALSE)</f>
        <v>#REF!</v>
      </c>
    </row>
    <row r="1847" spans="1:10" hidden="1" x14ac:dyDescent="0.25">
      <c r="A1847" t="s">
        <v>655</v>
      </c>
      <c r="B1847" t="s">
        <v>1477</v>
      </c>
      <c r="C1847" t="s">
        <v>1476</v>
      </c>
      <c r="D1847">
        <v>4.7</v>
      </c>
      <c r="J1847" t="e">
        <f>+VLOOKUP(B1847,#REF!,1,FALSE)</f>
        <v>#REF!</v>
      </c>
    </row>
    <row r="1848" spans="1:10" hidden="1" x14ac:dyDescent="0.25">
      <c r="A1848" t="s">
        <v>655</v>
      </c>
      <c r="B1848">
        <v>7662</v>
      </c>
      <c r="C1848" t="s">
        <v>1478</v>
      </c>
      <c r="D1848">
        <v>6.5</v>
      </c>
      <c r="J1848" t="e">
        <f>+VLOOKUP(B1848,#REF!,1,FALSE)</f>
        <v>#REF!</v>
      </c>
    </row>
    <row r="1849" spans="1:10" hidden="1" x14ac:dyDescent="0.25">
      <c r="A1849" t="s">
        <v>655</v>
      </c>
      <c r="B1849" t="s">
        <v>1479</v>
      </c>
      <c r="C1849" t="s">
        <v>1478</v>
      </c>
      <c r="D1849">
        <v>4.7</v>
      </c>
      <c r="J1849" t="e">
        <f>+VLOOKUP(B1849,#REF!,1,FALSE)</f>
        <v>#REF!</v>
      </c>
    </row>
    <row r="1850" spans="1:10" hidden="1" x14ac:dyDescent="0.25">
      <c r="A1850" t="s">
        <v>655</v>
      </c>
      <c r="B1850">
        <v>7663</v>
      </c>
      <c r="C1850" t="s">
        <v>1480</v>
      </c>
      <c r="D1850">
        <v>6.5</v>
      </c>
      <c r="J1850" t="e">
        <f>+VLOOKUP(B1850,#REF!,1,FALSE)</f>
        <v>#REF!</v>
      </c>
    </row>
    <row r="1851" spans="1:10" hidden="1" x14ac:dyDescent="0.25">
      <c r="A1851" t="s">
        <v>655</v>
      </c>
      <c r="B1851" t="s">
        <v>1481</v>
      </c>
      <c r="C1851" t="s">
        <v>1482</v>
      </c>
      <c r="D1851">
        <v>4.7</v>
      </c>
      <c r="J1851" t="e">
        <f>+VLOOKUP(B1851,#REF!,1,FALSE)</f>
        <v>#REF!</v>
      </c>
    </row>
    <row r="1852" spans="1:10" hidden="1" x14ac:dyDescent="0.25">
      <c r="A1852" t="s">
        <v>655</v>
      </c>
      <c r="B1852">
        <v>7665</v>
      </c>
      <c r="C1852" t="s">
        <v>1483</v>
      </c>
      <c r="D1852">
        <v>6.5</v>
      </c>
      <c r="J1852" t="e">
        <f>+VLOOKUP(B1852,#REF!,1,FALSE)</f>
        <v>#REF!</v>
      </c>
    </row>
    <row r="1853" spans="1:10" hidden="1" x14ac:dyDescent="0.25">
      <c r="A1853" t="s">
        <v>655</v>
      </c>
      <c r="B1853" t="s">
        <v>1484</v>
      </c>
      <c r="C1853" t="s">
        <v>1483</v>
      </c>
      <c r="D1853">
        <v>4.7</v>
      </c>
      <c r="J1853" t="e">
        <f>+VLOOKUP(B1853,#REF!,1,FALSE)</f>
        <v>#REF!</v>
      </c>
    </row>
    <row r="1854" spans="1:10" hidden="1" x14ac:dyDescent="0.25">
      <c r="A1854" t="s">
        <v>655</v>
      </c>
      <c r="B1854">
        <v>7666</v>
      </c>
      <c r="C1854" t="s">
        <v>1485</v>
      </c>
      <c r="D1854">
        <v>6.5</v>
      </c>
      <c r="J1854" t="e">
        <f>+VLOOKUP(B1854,#REF!,1,FALSE)</f>
        <v>#REF!</v>
      </c>
    </row>
    <row r="1855" spans="1:10" hidden="1" x14ac:dyDescent="0.25">
      <c r="A1855" t="s">
        <v>655</v>
      </c>
      <c r="B1855" t="s">
        <v>1486</v>
      </c>
      <c r="C1855" t="s">
        <v>1487</v>
      </c>
      <c r="D1855">
        <v>6.5</v>
      </c>
      <c r="J1855" t="e">
        <f>+VLOOKUP(B1855,#REF!,1,FALSE)</f>
        <v>#REF!</v>
      </c>
    </row>
    <row r="1856" spans="1:10" hidden="1" x14ac:dyDescent="0.25">
      <c r="A1856" t="s">
        <v>655</v>
      </c>
      <c r="B1856">
        <v>7638</v>
      </c>
      <c r="C1856" t="s">
        <v>2106</v>
      </c>
      <c r="D1856">
        <v>6.5</v>
      </c>
      <c r="J1856" t="e">
        <f>+VLOOKUP(B1856,#REF!,1,FALSE)</f>
        <v>#REF!</v>
      </c>
    </row>
    <row r="1857" spans="1:10" hidden="1" x14ac:dyDescent="0.25">
      <c r="A1857" t="s">
        <v>655</v>
      </c>
      <c r="B1857">
        <v>7673</v>
      </c>
      <c r="C1857" t="s">
        <v>1490</v>
      </c>
      <c r="D1857">
        <v>6.5</v>
      </c>
      <c r="J1857" t="e">
        <f>+VLOOKUP(B1857,#REF!,1,FALSE)</f>
        <v>#REF!</v>
      </c>
    </row>
    <row r="1858" spans="1:10" hidden="1" x14ac:dyDescent="0.25">
      <c r="A1858" t="s">
        <v>655</v>
      </c>
      <c r="B1858">
        <v>7674</v>
      </c>
      <c r="C1858" t="s">
        <v>1491</v>
      </c>
      <c r="D1858">
        <v>6.5</v>
      </c>
      <c r="J1858" t="e">
        <f>+VLOOKUP(B1858,#REF!,1,FALSE)</f>
        <v>#REF!</v>
      </c>
    </row>
    <row r="1859" spans="1:10" hidden="1" x14ac:dyDescent="0.25">
      <c r="A1859" t="s">
        <v>655</v>
      </c>
      <c r="B1859">
        <v>7675</v>
      </c>
      <c r="C1859" t="s">
        <v>344</v>
      </c>
      <c r="D1859">
        <v>6.5</v>
      </c>
      <c r="J1859" t="e">
        <f>+VLOOKUP(B1859,#REF!,1,FALSE)</f>
        <v>#REF!</v>
      </c>
    </row>
    <row r="1860" spans="1:10" hidden="1" x14ac:dyDescent="0.25">
      <c r="A1860" t="s">
        <v>655</v>
      </c>
      <c r="B1860">
        <v>7676</v>
      </c>
      <c r="C1860" t="s">
        <v>1492</v>
      </c>
      <c r="D1860">
        <v>6.5</v>
      </c>
      <c r="J1860" t="e">
        <f>+VLOOKUP(B1860,#REF!,1,FALSE)</f>
        <v>#REF!</v>
      </c>
    </row>
    <row r="1861" spans="1:10" hidden="1" x14ac:dyDescent="0.25">
      <c r="A1861" t="s">
        <v>655</v>
      </c>
      <c r="B1861">
        <v>7679</v>
      </c>
      <c r="C1861" t="s">
        <v>1493</v>
      </c>
      <c r="D1861">
        <v>6.5</v>
      </c>
      <c r="J1861" t="e">
        <f>+VLOOKUP(B1861,#REF!,1,FALSE)</f>
        <v>#REF!</v>
      </c>
    </row>
    <row r="1862" spans="1:10" hidden="1" x14ac:dyDescent="0.25">
      <c r="A1862" t="s">
        <v>655</v>
      </c>
      <c r="B1862" t="s">
        <v>1494</v>
      </c>
      <c r="C1862" t="s">
        <v>1495</v>
      </c>
      <c r="D1862">
        <v>6.5</v>
      </c>
      <c r="J1862" t="e">
        <f>+VLOOKUP(B1862,#REF!,1,FALSE)</f>
        <v>#REF!</v>
      </c>
    </row>
    <row r="1863" spans="1:10" hidden="1" x14ac:dyDescent="0.25">
      <c r="A1863" t="s">
        <v>655</v>
      </c>
      <c r="B1863" t="s">
        <v>1496</v>
      </c>
      <c r="C1863" t="s">
        <v>1497</v>
      </c>
      <c r="D1863">
        <v>6.5</v>
      </c>
      <c r="J1863" t="e">
        <f>+VLOOKUP(B1863,#REF!,1,FALSE)</f>
        <v>#REF!</v>
      </c>
    </row>
    <row r="1864" spans="1:10" hidden="1" x14ac:dyDescent="0.25">
      <c r="A1864" t="s">
        <v>655</v>
      </c>
      <c r="B1864" t="s">
        <v>1498</v>
      </c>
      <c r="C1864" t="s">
        <v>1499</v>
      </c>
      <c r="D1864">
        <v>6.5</v>
      </c>
      <c r="J1864" t="e">
        <f>+VLOOKUP(B1864,#REF!,1,FALSE)</f>
        <v>#REF!</v>
      </c>
    </row>
    <row r="1865" spans="1:10" hidden="1" x14ac:dyDescent="0.25">
      <c r="A1865" t="s">
        <v>655</v>
      </c>
      <c r="B1865" t="s">
        <v>1500</v>
      </c>
      <c r="C1865" t="s">
        <v>1501</v>
      </c>
      <c r="D1865">
        <v>6.5</v>
      </c>
      <c r="J1865" t="e">
        <f>+VLOOKUP(B1865,#REF!,1,FALSE)</f>
        <v>#REF!</v>
      </c>
    </row>
    <row r="1866" spans="1:10" hidden="1" x14ac:dyDescent="0.25">
      <c r="A1866" t="s">
        <v>655</v>
      </c>
      <c r="B1866" t="s">
        <v>1502</v>
      </c>
      <c r="C1866" t="s">
        <v>1503</v>
      </c>
      <c r="D1866">
        <v>6.5</v>
      </c>
      <c r="J1866" t="e">
        <f>+VLOOKUP(B1866,#REF!,1,FALSE)</f>
        <v>#REF!</v>
      </c>
    </row>
    <row r="1867" spans="1:10" hidden="1" x14ac:dyDescent="0.25">
      <c r="A1867" t="s">
        <v>655</v>
      </c>
      <c r="B1867">
        <v>7685</v>
      </c>
      <c r="C1867" t="s">
        <v>640</v>
      </c>
      <c r="D1867">
        <v>6.5</v>
      </c>
      <c r="J1867" t="e">
        <f>+VLOOKUP(B1867,#REF!,1,FALSE)</f>
        <v>#REF!</v>
      </c>
    </row>
    <row r="1868" spans="1:10" hidden="1" x14ac:dyDescent="0.25">
      <c r="A1868" t="s">
        <v>655</v>
      </c>
      <c r="B1868">
        <v>7686</v>
      </c>
      <c r="C1868" t="s">
        <v>641</v>
      </c>
      <c r="D1868">
        <v>6.5</v>
      </c>
      <c r="J1868" t="e">
        <f>+VLOOKUP(B1868,#REF!,1,FALSE)</f>
        <v>#REF!</v>
      </c>
    </row>
    <row r="1869" spans="1:10" hidden="1" x14ac:dyDescent="0.25">
      <c r="A1869" t="s">
        <v>655</v>
      </c>
      <c r="B1869">
        <v>7638</v>
      </c>
      <c r="C1869" t="s">
        <v>2106</v>
      </c>
      <c r="D1869">
        <v>6.5</v>
      </c>
      <c r="J1869" t="e">
        <f>+VLOOKUP(B1869,#REF!,1,FALSE)</f>
        <v>#REF!</v>
      </c>
    </row>
    <row r="1870" spans="1:10" hidden="1" x14ac:dyDescent="0.25">
      <c r="A1870" t="s">
        <v>655</v>
      </c>
      <c r="B1870">
        <v>7690</v>
      </c>
      <c r="C1870" t="s">
        <v>1505</v>
      </c>
      <c r="D1870">
        <v>6.5</v>
      </c>
      <c r="J1870" t="e">
        <f>+VLOOKUP(B1870,#REF!,1,FALSE)</f>
        <v>#REF!</v>
      </c>
    </row>
    <row r="1871" spans="1:10" hidden="1" x14ac:dyDescent="0.25">
      <c r="A1871" t="s">
        <v>655</v>
      </c>
      <c r="B1871" t="s">
        <v>1506</v>
      </c>
      <c r="C1871" t="s">
        <v>1507</v>
      </c>
      <c r="D1871">
        <v>6.5</v>
      </c>
      <c r="J1871" t="e">
        <f>+VLOOKUP(B1871,#REF!,1,FALSE)</f>
        <v>#REF!</v>
      </c>
    </row>
    <row r="1872" spans="1:10" hidden="1" x14ac:dyDescent="0.25">
      <c r="A1872" t="s">
        <v>655</v>
      </c>
      <c r="B1872">
        <v>7694</v>
      </c>
      <c r="C1872" t="s">
        <v>1508</v>
      </c>
      <c r="D1872">
        <v>6.5</v>
      </c>
      <c r="J1872" t="e">
        <f>+VLOOKUP(B1872,#REF!,1,FALSE)</f>
        <v>#REF!</v>
      </c>
    </row>
    <row r="1873" spans="1:10" hidden="1" x14ac:dyDescent="0.25">
      <c r="A1873" t="s">
        <v>655</v>
      </c>
      <c r="B1873" t="s">
        <v>301</v>
      </c>
      <c r="C1873" t="s">
        <v>300</v>
      </c>
      <c r="D1873">
        <v>4.5</v>
      </c>
      <c r="J1873" t="e">
        <f>+VLOOKUP(B1873,#REF!,1,FALSE)</f>
        <v>#REF!</v>
      </c>
    </row>
    <row r="1874" spans="1:10" hidden="1" x14ac:dyDescent="0.25">
      <c r="A1874" t="s">
        <v>655</v>
      </c>
      <c r="B1874" t="s">
        <v>299</v>
      </c>
      <c r="C1874" t="s">
        <v>300</v>
      </c>
      <c r="D1874">
        <v>6.5</v>
      </c>
      <c r="J1874" t="e">
        <f>+VLOOKUP(B1874,#REF!,1,FALSE)</f>
        <v>#REF!</v>
      </c>
    </row>
    <row r="1875" spans="1:10" hidden="1" x14ac:dyDescent="0.25">
      <c r="A1875" t="s">
        <v>655</v>
      </c>
      <c r="B1875">
        <v>7766</v>
      </c>
      <c r="C1875" t="s">
        <v>1509</v>
      </c>
      <c r="D1875">
        <v>6</v>
      </c>
      <c r="J1875" t="e">
        <f>+VLOOKUP(B1875,#REF!,1,FALSE)</f>
        <v>#REF!</v>
      </c>
    </row>
    <row r="1876" spans="1:10" hidden="1" x14ac:dyDescent="0.25">
      <c r="A1876" t="s">
        <v>655</v>
      </c>
      <c r="B1876">
        <v>7779</v>
      </c>
      <c r="C1876" t="s">
        <v>607</v>
      </c>
      <c r="D1876">
        <v>6.5</v>
      </c>
      <c r="J1876" t="e">
        <f>+VLOOKUP(B1876,#REF!,1,FALSE)</f>
        <v>#REF!</v>
      </c>
    </row>
    <row r="1877" spans="1:10" hidden="1" x14ac:dyDescent="0.25">
      <c r="A1877" t="s">
        <v>655</v>
      </c>
      <c r="B1877">
        <v>7784</v>
      </c>
      <c r="C1877" t="s">
        <v>603</v>
      </c>
      <c r="D1877">
        <v>6.5</v>
      </c>
      <c r="J1877" t="e">
        <f>+VLOOKUP(B1877,#REF!,1,FALSE)</f>
        <v>#REF!</v>
      </c>
    </row>
    <row r="1878" spans="1:10" hidden="1" x14ac:dyDescent="0.25">
      <c r="A1878" t="s">
        <v>655</v>
      </c>
      <c r="B1878">
        <v>7785</v>
      </c>
      <c r="C1878" t="s">
        <v>1511</v>
      </c>
      <c r="D1878">
        <v>6.5</v>
      </c>
      <c r="J1878" t="e">
        <f>+VLOOKUP(B1878,#REF!,1,FALSE)</f>
        <v>#REF!</v>
      </c>
    </row>
    <row r="1879" spans="1:10" hidden="1" x14ac:dyDescent="0.25">
      <c r="A1879" t="s">
        <v>655</v>
      </c>
      <c r="B1879">
        <v>7795</v>
      </c>
      <c r="C1879" t="s">
        <v>1514</v>
      </c>
      <c r="D1879">
        <v>6.5</v>
      </c>
      <c r="J1879" t="e">
        <f>+VLOOKUP(B1879,#REF!,1,FALSE)</f>
        <v>#REF!</v>
      </c>
    </row>
    <row r="1880" spans="1:10" hidden="1" x14ac:dyDescent="0.25">
      <c r="A1880" t="s">
        <v>655</v>
      </c>
      <c r="B1880">
        <v>7796</v>
      </c>
      <c r="C1880" t="s">
        <v>605</v>
      </c>
      <c r="D1880">
        <v>6.5</v>
      </c>
      <c r="J1880" t="e">
        <f>+VLOOKUP(B1880,#REF!,1,FALSE)</f>
        <v>#REF!</v>
      </c>
    </row>
    <row r="1881" spans="1:10" hidden="1" x14ac:dyDescent="0.25">
      <c r="A1881" t="s">
        <v>655</v>
      </c>
      <c r="B1881" t="s">
        <v>606</v>
      </c>
      <c r="C1881" t="s">
        <v>605</v>
      </c>
      <c r="D1881">
        <v>4</v>
      </c>
      <c r="J1881" t="e">
        <f>+VLOOKUP(B1881,#REF!,1,FALSE)</f>
        <v>#REF!</v>
      </c>
    </row>
    <row r="1882" spans="1:10" hidden="1" x14ac:dyDescent="0.25">
      <c r="A1882" t="s">
        <v>655</v>
      </c>
      <c r="B1882">
        <v>7604</v>
      </c>
      <c r="C1882" t="s">
        <v>2105</v>
      </c>
      <c r="D1882">
        <v>6.5</v>
      </c>
      <c r="J1882" t="e">
        <f>+VLOOKUP(B1882,#REF!,1,FALSE)</f>
        <v>#REF!</v>
      </c>
    </row>
    <row r="1883" spans="1:10" hidden="1" x14ac:dyDescent="0.25">
      <c r="A1883" t="s">
        <v>655</v>
      </c>
      <c r="B1883">
        <v>7604</v>
      </c>
      <c r="C1883" t="s">
        <v>2105</v>
      </c>
      <c r="D1883">
        <v>6.5</v>
      </c>
      <c r="J1883" t="e">
        <f>+VLOOKUP(B1883,#REF!,1,FALSE)</f>
        <v>#REF!</v>
      </c>
    </row>
    <row r="1884" spans="1:10" hidden="1" x14ac:dyDescent="0.25">
      <c r="A1884" t="s">
        <v>655</v>
      </c>
      <c r="B1884">
        <v>7816</v>
      </c>
      <c r="C1884" t="s">
        <v>290</v>
      </c>
      <c r="D1884">
        <v>6.5</v>
      </c>
      <c r="J1884" t="e">
        <f>+VLOOKUP(B1884,#REF!,1,FALSE)</f>
        <v>#REF!</v>
      </c>
    </row>
    <row r="1885" spans="1:10" hidden="1" x14ac:dyDescent="0.25">
      <c r="A1885" t="s">
        <v>655</v>
      </c>
      <c r="B1885" t="s">
        <v>1515</v>
      </c>
      <c r="C1885" t="s">
        <v>290</v>
      </c>
      <c r="D1885">
        <v>4.7</v>
      </c>
      <c r="J1885" t="e">
        <f>+VLOOKUP(B1885,#REF!,1,FALSE)</f>
        <v>#REF!</v>
      </c>
    </row>
    <row r="1886" spans="1:10" hidden="1" x14ac:dyDescent="0.25">
      <c r="A1886" t="s">
        <v>655</v>
      </c>
      <c r="B1886" t="s">
        <v>1516</v>
      </c>
      <c r="C1886" t="s">
        <v>290</v>
      </c>
      <c r="D1886">
        <v>4</v>
      </c>
      <c r="J1886" t="e">
        <f>+VLOOKUP(B1886,#REF!,1,FALSE)</f>
        <v>#REF!</v>
      </c>
    </row>
    <row r="1887" spans="1:10" hidden="1" x14ac:dyDescent="0.25">
      <c r="A1887" t="s">
        <v>655</v>
      </c>
      <c r="B1887">
        <v>7817</v>
      </c>
      <c r="C1887" t="s">
        <v>1517</v>
      </c>
      <c r="D1887">
        <v>6.5</v>
      </c>
      <c r="J1887" t="e">
        <f>+VLOOKUP(B1887,#REF!,1,FALSE)</f>
        <v>#REF!</v>
      </c>
    </row>
    <row r="1888" spans="1:10" hidden="1" x14ac:dyDescent="0.25">
      <c r="A1888" t="s">
        <v>655</v>
      </c>
      <c r="B1888">
        <v>7818</v>
      </c>
      <c r="C1888" t="s">
        <v>1518</v>
      </c>
      <c r="D1888">
        <v>6.5</v>
      </c>
      <c r="J1888" t="e">
        <f>+VLOOKUP(B1888,#REF!,1,FALSE)</f>
        <v>#REF!</v>
      </c>
    </row>
    <row r="1889" spans="1:10" hidden="1" x14ac:dyDescent="0.25">
      <c r="A1889" t="s">
        <v>655</v>
      </c>
      <c r="B1889">
        <v>7820</v>
      </c>
      <c r="C1889" t="s">
        <v>1519</v>
      </c>
      <c r="D1889">
        <v>6.5</v>
      </c>
      <c r="J1889" t="e">
        <f>+VLOOKUP(B1889,#REF!,1,FALSE)</f>
        <v>#REF!</v>
      </c>
    </row>
    <row r="1890" spans="1:10" hidden="1" x14ac:dyDescent="0.25">
      <c r="A1890" t="s">
        <v>655</v>
      </c>
      <c r="B1890">
        <v>7824</v>
      </c>
      <c r="C1890" t="s">
        <v>1520</v>
      </c>
      <c r="D1890">
        <v>6.5</v>
      </c>
      <c r="J1890" t="e">
        <f>+VLOOKUP(B1890,#REF!,1,FALSE)</f>
        <v>#REF!</v>
      </c>
    </row>
    <row r="1891" spans="1:10" hidden="1" x14ac:dyDescent="0.25">
      <c r="A1891" t="s">
        <v>655</v>
      </c>
      <c r="B1891">
        <v>7826</v>
      </c>
      <c r="C1891" t="s">
        <v>1521</v>
      </c>
      <c r="D1891">
        <v>6.5</v>
      </c>
      <c r="J1891" t="e">
        <f>+VLOOKUP(B1891,#REF!,1,FALSE)</f>
        <v>#REF!</v>
      </c>
    </row>
    <row r="1892" spans="1:10" hidden="1" x14ac:dyDescent="0.25">
      <c r="A1892" t="s">
        <v>655</v>
      </c>
      <c r="B1892">
        <v>7828</v>
      </c>
      <c r="C1892" t="s">
        <v>1522</v>
      </c>
      <c r="D1892">
        <v>6.5</v>
      </c>
      <c r="J1892" t="e">
        <f>+VLOOKUP(B1892,#REF!,1,FALSE)</f>
        <v>#REF!</v>
      </c>
    </row>
    <row r="1893" spans="1:10" hidden="1" x14ac:dyDescent="0.25">
      <c r="A1893" t="s">
        <v>655</v>
      </c>
      <c r="B1893">
        <v>7835</v>
      </c>
      <c r="C1893" t="s">
        <v>1523</v>
      </c>
      <c r="D1893">
        <v>6.5</v>
      </c>
      <c r="J1893" t="e">
        <f>+VLOOKUP(B1893,#REF!,1,FALSE)</f>
        <v>#REF!</v>
      </c>
    </row>
    <row r="1894" spans="1:10" hidden="1" x14ac:dyDescent="0.25">
      <c r="A1894" t="s">
        <v>655</v>
      </c>
      <c r="B1894">
        <v>7836</v>
      </c>
      <c r="C1894" t="s">
        <v>1524</v>
      </c>
      <c r="D1894">
        <v>6.5</v>
      </c>
      <c r="J1894" t="e">
        <f>+VLOOKUP(B1894,#REF!,1,FALSE)</f>
        <v>#REF!</v>
      </c>
    </row>
    <row r="1895" spans="1:10" hidden="1" x14ac:dyDescent="0.25">
      <c r="A1895" t="s">
        <v>655</v>
      </c>
      <c r="B1895" t="s">
        <v>1525</v>
      </c>
      <c r="C1895" t="s">
        <v>1524</v>
      </c>
      <c r="D1895">
        <v>4.7</v>
      </c>
      <c r="J1895" t="e">
        <f>+VLOOKUP(B1895,#REF!,1,FALSE)</f>
        <v>#REF!</v>
      </c>
    </row>
    <row r="1896" spans="1:10" hidden="1" x14ac:dyDescent="0.25">
      <c r="A1896" t="s">
        <v>655</v>
      </c>
      <c r="B1896">
        <v>8108</v>
      </c>
      <c r="C1896" t="s">
        <v>1534</v>
      </c>
      <c r="D1896">
        <v>6.5</v>
      </c>
      <c r="J1896" t="e">
        <f>+VLOOKUP(B1896,#REF!,1,FALSE)</f>
        <v>#REF!</v>
      </c>
    </row>
    <row r="1897" spans="1:10" hidden="1" x14ac:dyDescent="0.25">
      <c r="A1897" t="s">
        <v>655</v>
      </c>
      <c r="B1897">
        <v>8110</v>
      </c>
      <c r="C1897" t="s">
        <v>1535</v>
      </c>
      <c r="D1897">
        <v>6.5</v>
      </c>
      <c r="J1897" t="e">
        <f>+VLOOKUP(B1897,#REF!,1,FALSE)</f>
        <v>#REF!</v>
      </c>
    </row>
    <row r="1898" spans="1:10" hidden="1" x14ac:dyDescent="0.25">
      <c r="A1898" t="s">
        <v>655</v>
      </c>
      <c r="B1898">
        <v>8177</v>
      </c>
      <c r="C1898" t="s">
        <v>2108</v>
      </c>
      <c r="D1898">
        <v>6.5</v>
      </c>
      <c r="J1898" t="e">
        <f>+VLOOKUP(B1898,#REF!,1,FALSE)</f>
        <v>#REF!</v>
      </c>
    </row>
    <row r="1899" spans="1:10" hidden="1" x14ac:dyDescent="0.25">
      <c r="A1899" t="s">
        <v>655</v>
      </c>
      <c r="B1899">
        <v>8178</v>
      </c>
      <c r="C1899" t="s">
        <v>2109</v>
      </c>
      <c r="D1899">
        <v>6.5</v>
      </c>
      <c r="J1899" t="e">
        <f>+VLOOKUP(B1899,#REF!,1,FALSE)</f>
        <v>#REF!</v>
      </c>
    </row>
    <row r="1900" spans="1:10" hidden="1" x14ac:dyDescent="0.25">
      <c r="A1900" t="s">
        <v>655</v>
      </c>
      <c r="B1900">
        <v>8179</v>
      </c>
      <c r="C1900" t="s">
        <v>1536</v>
      </c>
      <c r="D1900">
        <v>6.5</v>
      </c>
      <c r="J1900" t="e">
        <f>+VLOOKUP(B1900,#REF!,1,FALSE)</f>
        <v>#REF!</v>
      </c>
    </row>
    <row r="1901" spans="1:10" hidden="1" x14ac:dyDescent="0.25">
      <c r="A1901" t="s">
        <v>655</v>
      </c>
      <c r="B1901">
        <v>8181</v>
      </c>
      <c r="C1901" t="s">
        <v>1537</v>
      </c>
      <c r="D1901">
        <v>6.5</v>
      </c>
      <c r="J1901" t="e">
        <f>+VLOOKUP(B1901,#REF!,1,FALSE)</f>
        <v>#REF!</v>
      </c>
    </row>
    <row r="1902" spans="1:10" hidden="1" x14ac:dyDescent="0.25">
      <c r="A1902" t="s">
        <v>655</v>
      </c>
      <c r="B1902">
        <v>8183</v>
      </c>
      <c r="C1902" t="s">
        <v>1538</v>
      </c>
      <c r="D1902">
        <v>6.5</v>
      </c>
      <c r="J1902" t="e">
        <f>+VLOOKUP(B1902,#REF!,1,FALSE)</f>
        <v>#REF!</v>
      </c>
    </row>
    <row r="1903" spans="1:10" hidden="1" x14ac:dyDescent="0.25">
      <c r="A1903" t="s">
        <v>655</v>
      </c>
      <c r="B1903">
        <v>8184</v>
      </c>
      <c r="C1903" t="s">
        <v>2110</v>
      </c>
      <c r="D1903">
        <v>6.5</v>
      </c>
      <c r="J1903" t="e">
        <f>+VLOOKUP(B1903,#REF!,1,FALSE)</f>
        <v>#REF!</v>
      </c>
    </row>
    <row r="1904" spans="1:10" hidden="1" x14ac:dyDescent="0.25">
      <c r="A1904" t="s">
        <v>655</v>
      </c>
      <c r="B1904">
        <v>8186</v>
      </c>
      <c r="C1904" t="s">
        <v>2111</v>
      </c>
      <c r="D1904">
        <v>6.5</v>
      </c>
      <c r="J1904" t="e">
        <f>+VLOOKUP(B1904,#REF!,1,FALSE)</f>
        <v>#REF!</v>
      </c>
    </row>
    <row r="1905" spans="1:10" hidden="1" x14ac:dyDescent="0.25">
      <c r="A1905" t="s">
        <v>655</v>
      </c>
      <c r="B1905">
        <v>8187</v>
      </c>
      <c r="C1905" t="s">
        <v>1539</v>
      </c>
      <c r="D1905">
        <v>6.5</v>
      </c>
      <c r="J1905" t="e">
        <f>+VLOOKUP(B1905,#REF!,1,FALSE)</f>
        <v>#REF!</v>
      </c>
    </row>
    <row r="1906" spans="1:10" hidden="1" x14ac:dyDescent="0.25">
      <c r="A1906" t="s">
        <v>655</v>
      </c>
      <c r="B1906">
        <v>8198</v>
      </c>
      <c r="C1906" t="s">
        <v>1540</v>
      </c>
      <c r="D1906">
        <v>6.5</v>
      </c>
      <c r="J1906" t="e">
        <f>+VLOOKUP(B1906,#REF!,1,FALSE)</f>
        <v>#REF!</v>
      </c>
    </row>
    <row r="1907" spans="1:10" hidden="1" x14ac:dyDescent="0.25">
      <c r="A1907" t="s">
        <v>655</v>
      </c>
      <c r="B1907">
        <v>8200</v>
      </c>
      <c r="C1907" t="s">
        <v>1541</v>
      </c>
      <c r="D1907">
        <v>6.5</v>
      </c>
      <c r="J1907" t="e">
        <f>+VLOOKUP(B1907,#REF!,1,FALSE)</f>
        <v>#REF!</v>
      </c>
    </row>
    <row r="1908" spans="1:10" hidden="1" x14ac:dyDescent="0.25">
      <c r="A1908" t="s">
        <v>655</v>
      </c>
      <c r="B1908">
        <v>8201</v>
      </c>
      <c r="C1908" t="s">
        <v>1542</v>
      </c>
      <c r="D1908">
        <v>6.5</v>
      </c>
      <c r="J1908" t="e">
        <f>+VLOOKUP(B1908,#REF!,1,FALSE)</f>
        <v>#REF!</v>
      </c>
    </row>
    <row r="1909" spans="1:10" hidden="1" x14ac:dyDescent="0.25">
      <c r="A1909" t="s">
        <v>655</v>
      </c>
      <c r="B1909">
        <v>8205</v>
      </c>
      <c r="C1909" t="s">
        <v>1543</v>
      </c>
      <c r="D1909">
        <v>6.5</v>
      </c>
      <c r="J1909" t="e">
        <f>+VLOOKUP(B1909,#REF!,1,FALSE)</f>
        <v>#REF!</v>
      </c>
    </row>
    <row r="1910" spans="1:10" hidden="1" x14ac:dyDescent="0.25">
      <c r="A1910" t="s">
        <v>655</v>
      </c>
      <c r="B1910">
        <v>8213</v>
      </c>
      <c r="C1910" t="s">
        <v>1544</v>
      </c>
      <c r="D1910">
        <v>6.5</v>
      </c>
      <c r="J1910" t="e">
        <f>+VLOOKUP(B1910,#REF!,1,FALSE)</f>
        <v>#REF!</v>
      </c>
    </row>
    <row r="1911" spans="1:10" hidden="1" x14ac:dyDescent="0.25">
      <c r="A1911" t="s">
        <v>655</v>
      </c>
      <c r="B1911">
        <v>8242</v>
      </c>
      <c r="C1911" t="s">
        <v>2112</v>
      </c>
      <c r="D1911">
        <v>6.5</v>
      </c>
      <c r="J1911" t="e">
        <f>+VLOOKUP(B1911,#REF!,1,FALSE)</f>
        <v>#REF!</v>
      </c>
    </row>
    <row r="1912" spans="1:10" hidden="1" x14ac:dyDescent="0.25">
      <c r="A1912" t="s">
        <v>655</v>
      </c>
      <c r="B1912">
        <v>8289</v>
      </c>
      <c r="C1912" t="s">
        <v>1545</v>
      </c>
      <c r="D1912">
        <v>6.5</v>
      </c>
      <c r="J1912" t="e">
        <f>+VLOOKUP(B1912,#REF!,1,FALSE)</f>
        <v>#REF!</v>
      </c>
    </row>
    <row r="1913" spans="1:10" hidden="1" x14ac:dyDescent="0.25">
      <c r="A1913" t="s">
        <v>655</v>
      </c>
      <c r="B1913">
        <v>8291</v>
      </c>
      <c r="C1913" t="s">
        <v>1549</v>
      </c>
      <c r="D1913">
        <v>6.5</v>
      </c>
      <c r="J1913" t="e">
        <f>+VLOOKUP(B1913,#REF!,1,FALSE)</f>
        <v>#REF!</v>
      </c>
    </row>
    <row r="1914" spans="1:10" hidden="1" x14ac:dyDescent="0.25">
      <c r="A1914" t="s">
        <v>655</v>
      </c>
      <c r="B1914">
        <v>8292</v>
      </c>
      <c r="C1914" t="s">
        <v>1550</v>
      </c>
      <c r="D1914">
        <v>6.5</v>
      </c>
      <c r="J1914" t="e">
        <f>+VLOOKUP(B1914,#REF!,1,FALSE)</f>
        <v>#REF!</v>
      </c>
    </row>
    <row r="1915" spans="1:10" hidden="1" x14ac:dyDescent="0.25">
      <c r="A1915" t="s">
        <v>655</v>
      </c>
      <c r="B1915">
        <v>8293</v>
      </c>
      <c r="C1915" t="s">
        <v>1551</v>
      </c>
      <c r="D1915">
        <v>6.5</v>
      </c>
      <c r="J1915" t="e">
        <f>+VLOOKUP(B1915,#REF!,1,FALSE)</f>
        <v>#REF!</v>
      </c>
    </row>
    <row r="1916" spans="1:10" hidden="1" x14ac:dyDescent="0.25">
      <c r="A1916" t="s">
        <v>655</v>
      </c>
      <c r="B1916">
        <v>8294</v>
      </c>
      <c r="C1916" t="s">
        <v>1551</v>
      </c>
      <c r="D1916">
        <v>6.5</v>
      </c>
      <c r="J1916" t="e">
        <f>+VLOOKUP(B1916,#REF!,1,FALSE)</f>
        <v>#REF!</v>
      </c>
    </row>
    <row r="1917" spans="1:10" hidden="1" x14ac:dyDescent="0.25">
      <c r="A1917" t="s">
        <v>655</v>
      </c>
      <c r="B1917">
        <v>8298</v>
      </c>
      <c r="C1917" t="s">
        <v>1552</v>
      </c>
      <c r="D1917">
        <v>6.5</v>
      </c>
      <c r="J1917" t="e">
        <f>+VLOOKUP(B1917,#REF!,1,FALSE)</f>
        <v>#REF!</v>
      </c>
    </row>
    <row r="1918" spans="1:10" hidden="1" x14ac:dyDescent="0.25">
      <c r="A1918" t="s">
        <v>655</v>
      </c>
      <c r="B1918">
        <v>8500</v>
      </c>
      <c r="C1918" t="s">
        <v>1555</v>
      </c>
      <c r="D1918">
        <v>6.5</v>
      </c>
      <c r="J1918" t="e">
        <f>+VLOOKUP(B1918,#REF!,1,FALSE)</f>
        <v>#REF!</v>
      </c>
    </row>
    <row r="1919" spans="1:10" hidden="1" x14ac:dyDescent="0.25">
      <c r="A1919" t="s">
        <v>655</v>
      </c>
      <c r="B1919">
        <v>8501</v>
      </c>
      <c r="C1919" t="s">
        <v>1556</v>
      </c>
      <c r="D1919">
        <v>6.5</v>
      </c>
      <c r="J1919" t="e">
        <f>+VLOOKUP(B1919,#REF!,1,FALSE)</f>
        <v>#REF!</v>
      </c>
    </row>
    <row r="1920" spans="1:10" hidden="1" x14ac:dyDescent="0.25">
      <c r="A1920" t="s">
        <v>655</v>
      </c>
      <c r="B1920">
        <v>8502</v>
      </c>
      <c r="C1920" t="s">
        <v>1557</v>
      </c>
      <c r="D1920">
        <v>6.5</v>
      </c>
      <c r="J1920" t="e">
        <f>+VLOOKUP(B1920,#REF!,1,FALSE)</f>
        <v>#REF!</v>
      </c>
    </row>
    <row r="1921" spans="1:10" hidden="1" x14ac:dyDescent="0.25">
      <c r="A1921" t="s">
        <v>655</v>
      </c>
      <c r="B1921">
        <v>8503</v>
      </c>
      <c r="C1921" t="s">
        <v>1558</v>
      </c>
      <c r="D1921">
        <v>6.5</v>
      </c>
      <c r="J1921" t="e">
        <f>+VLOOKUP(B1921,#REF!,1,FALSE)</f>
        <v>#REF!</v>
      </c>
    </row>
    <row r="1922" spans="1:10" hidden="1" x14ac:dyDescent="0.25">
      <c r="A1922" t="s">
        <v>655</v>
      </c>
      <c r="B1922">
        <v>8504</v>
      </c>
      <c r="C1922" t="s">
        <v>1559</v>
      </c>
      <c r="D1922">
        <v>6.5</v>
      </c>
      <c r="J1922" t="e">
        <f>+VLOOKUP(B1922,#REF!,1,FALSE)</f>
        <v>#REF!</v>
      </c>
    </row>
    <row r="1923" spans="1:10" hidden="1" x14ac:dyDescent="0.25">
      <c r="A1923" t="s">
        <v>655</v>
      </c>
      <c r="B1923">
        <v>8505</v>
      </c>
      <c r="C1923" t="s">
        <v>1560</v>
      </c>
      <c r="D1923">
        <v>6.5</v>
      </c>
      <c r="J1923" t="e">
        <f>+VLOOKUP(B1923,#REF!,1,FALSE)</f>
        <v>#REF!</v>
      </c>
    </row>
    <row r="1924" spans="1:10" hidden="1" x14ac:dyDescent="0.25">
      <c r="A1924" t="s">
        <v>655</v>
      </c>
      <c r="B1924">
        <v>8506</v>
      </c>
      <c r="C1924" t="s">
        <v>1561</v>
      </c>
      <c r="D1924">
        <v>6.5</v>
      </c>
      <c r="J1924" t="e">
        <f>+VLOOKUP(B1924,#REF!,1,FALSE)</f>
        <v>#REF!</v>
      </c>
    </row>
    <row r="1925" spans="1:10" hidden="1" x14ac:dyDescent="0.25">
      <c r="A1925" t="s">
        <v>655</v>
      </c>
      <c r="B1925">
        <v>8507</v>
      </c>
      <c r="C1925" t="s">
        <v>1562</v>
      </c>
      <c r="D1925">
        <v>6.5</v>
      </c>
      <c r="J1925" t="e">
        <f>+VLOOKUP(B1925,#REF!,1,FALSE)</f>
        <v>#REF!</v>
      </c>
    </row>
    <row r="1926" spans="1:10" hidden="1" x14ac:dyDescent="0.25">
      <c r="A1926" t="s">
        <v>655</v>
      </c>
      <c r="B1926">
        <v>8508</v>
      </c>
      <c r="C1926" t="s">
        <v>1563</v>
      </c>
      <c r="D1926">
        <v>6.5</v>
      </c>
      <c r="J1926" t="e">
        <f>+VLOOKUP(B1926,#REF!,1,FALSE)</f>
        <v>#REF!</v>
      </c>
    </row>
    <row r="1927" spans="1:10" hidden="1" x14ac:dyDescent="0.25">
      <c r="A1927" t="s">
        <v>655</v>
      </c>
      <c r="B1927">
        <v>8509</v>
      </c>
      <c r="C1927" t="s">
        <v>1564</v>
      </c>
      <c r="D1927">
        <v>6.5</v>
      </c>
      <c r="J1927" t="e">
        <f>+VLOOKUP(B1927,#REF!,1,FALSE)</f>
        <v>#REF!</v>
      </c>
    </row>
    <row r="1928" spans="1:10" hidden="1" x14ac:dyDescent="0.25">
      <c r="A1928" t="s">
        <v>655</v>
      </c>
      <c r="B1928">
        <v>8510</v>
      </c>
      <c r="C1928" t="s">
        <v>1565</v>
      </c>
      <c r="D1928">
        <v>6.5</v>
      </c>
      <c r="J1928" t="e">
        <f>+VLOOKUP(B1928,#REF!,1,FALSE)</f>
        <v>#REF!</v>
      </c>
    </row>
    <row r="1929" spans="1:10" hidden="1" x14ac:dyDescent="0.25">
      <c r="A1929" t="s">
        <v>655</v>
      </c>
      <c r="B1929">
        <v>8511</v>
      </c>
      <c r="C1929" t="s">
        <v>1566</v>
      </c>
      <c r="D1929">
        <v>6.5</v>
      </c>
      <c r="J1929" t="e">
        <f>+VLOOKUP(B1929,#REF!,1,FALSE)</f>
        <v>#REF!</v>
      </c>
    </row>
    <row r="1930" spans="1:10" hidden="1" x14ac:dyDescent="0.25">
      <c r="A1930" t="s">
        <v>655</v>
      </c>
      <c r="B1930">
        <v>8512</v>
      </c>
      <c r="C1930" t="s">
        <v>1567</v>
      </c>
      <c r="D1930">
        <v>6.5</v>
      </c>
      <c r="J1930" t="e">
        <f>+VLOOKUP(B1930,#REF!,1,FALSE)</f>
        <v>#REF!</v>
      </c>
    </row>
    <row r="1931" spans="1:10" hidden="1" x14ac:dyDescent="0.25">
      <c r="A1931" t="s">
        <v>655</v>
      </c>
      <c r="B1931">
        <v>8513</v>
      </c>
      <c r="C1931" t="s">
        <v>1568</v>
      </c>
      <c r="D1931">
        <v>6.5</v>
      </c>
      <c r="J1931" t="e">
        <f>+VLOOKUP(B1931,#REF!,1,FALSE)</f>
        <v>#REF!</v>
      </c>
    </row>
    <row r="1932" spans="1:10" hidden="1" x14ac:dyDescent="0.25">
      <c r="A1932" t="s">
        <v>655</v>
      </c>
      <c r="B1932">
        <v>8514</v>
      </c>
      <c r="C1932" t="s">
        <v>1569</v>
      </c>
      <c r="D1932">
        <v>6.5</v>
      </c>
      <c r="J1932" t="e">
        <f>+VLOOKUP(B1932,#REF!,1,FALSE)</f>
        <v>#REF!</v>
      </c>
    </row>
    <row r="1933" spans="1:10" hidden="1" x14ac:dyDescent="0.25">
      <c r="A1933" t="s">
        <v>655</v>
      </c>
      <c r="B1933">
        <v>8515</v>
      </c>
      <c r="C1933" t="s">
        <v>1570</v>
      </c>
      <c r="D1933">
        <v>6.5</v>
      </c>
      <c r="J1933" t="e">
        <f>+VLOOKUP(B1933,#REF!,1,FALSE)</f>
        <v>#REF!</v>
      </c>
    </row>
    <row r="1934" spans="1:10" hidden="1" x14ac:dyDescent="0.25">
      <c r="A1934" t="s">
        <v>655</v>
      </c>
      <c r="B1934">
        <v>8516</v>
      </c>
      <c r="C1934" t="s">
        <v>1571</v>
      </c>
      <c r="D1934">
        <v>6.5</v>
      </c>
      <c r="J1934" t="e">
        <f>+VLOOKUP(B1934,#REF!,1,FALSE)</f>
        <v>#REF!</v>
      </c>
    </row>
    <row r="1935" spans="1:10" hidden="1" x14ac:dyDescent="0.25">
      <c r="A1935" t="s">
        <v>655</v>
      </c>
      <c r="B1935">
        <v>8518</v>
      </c>
      <c r="C1935" t="s">
        <v>1572</v>
      </c>
      <c r="D1935">
        <v>6.5</v>
      </c>
      <c r="J1935" t="e">
        <f>+VLOOKUP(B1935,#REF!,1,FALSE)</f>
        <v>#REF!</v>
      </c>
    </row>
    <row r="1936" spans="1:10" hidden="1" x14ac:dyDescent="0.25">
      <c r="A1936" t="s">
        <v>655</v>
      </c>
      <c r="B1936">
        <v>8519</v>
      </c>
      <c r="C1936" t="s">
        <v>1573</v>
      </c>
      <c r="D1936">
        <v>6.5</v>
      </c>
      <c r="J1936" t="e">
        <f>+VLOOKUP(B1936,#REF!,1,FALSE)</f>
        <v>#REF!</v>
      </c>
    </row>
    <row r="1937" spans="1:10" hidden="1" x14ac:dyDescent="0.25">
      <c r="A1937" t="s">
        <v>655</v>
      </c>
      <c r="B1937">
        <v>8520</v>
      </c>
      <c r="C1937" t="s">
        <v>1574</v>
      </c>
      <c r="D1937">
        <v>6.5</v>
      </c>
      <c r="J1937" t="e">
        <f>+VLOOKUP(B1937,#REF!,1,FALSE)</f>
        <v>#REF!</v>
      </c>
    </row>
    <row r="1938" spans="1:10" hidden="1" x14ac:dyDescent="0.25">
      <c r="A1938" t="s">
        <v>655</v>
      </c>
      <c r="B1938">
        <v>8521</v>
      </c>
      <c r="C1938" t="s">
        <v>1575</v>
      </c>
      <c r="D1938">
        <v>6.5</v>
      </c>
      <c r="J1938" t="e">
        <f>+VLOOKUP(B1938,#REF!,1,FALSE)</f>
        <v>#REF!</v>
      </c>
    </row>
    <row r="1939" spans="1:10" hidden="1" x14ac:dyDescent="0.25">
      <c r="A1939" t="s">
        <v>655</v>
      </c>
      <c r="B1939">
        <v>8522</v>
      </c>
      <c r="C1939" t="s">
        <v>1576</v>
      </c>
      <c r="D1939">
        <v>6.5</v>
      </c>
      <c r="J1939" t="e">
        <f>+VLOOKUP(B1939,#REF!,1,FALSE)</f>
        <v>#REF!</v>
      </c>
    </row>
    <row r="1940" spans="1:10" hidden="1" x14ac:dyDescent="0.25">
      <c r="A1940" t="s">
        <v>655</v>
      </c>
      <c r="B1940">
        <v>8523</v>
      </c>
      <c r="C1940" t="s">
        <v>1577</v>
      </c>
      <c r="D1940">
        <v>6.5</v>
      </c>
      <c r="J1940" t="e">
        <f>+VLOOKUP(B1940,#REF!,1,FALSE)</f>
        <v>#REF!</v>
      </c>
    </row>
    <row r="1941" spans="1:10" hidden="1" x14ac:dyDescent="0.25">
      <c r="A1941" t="s">
        <v>655</v>
      </c>
      <c r="B1941">
        <v>8524</v>
      </c>
      <c r="C1941" t="s">
        <v>1577</v>
      </c>
      <c r="D1941">
        <v>6.5</v>
      </c>
      <c r="J1941" t="e">
        <f>+VLOOKUP(B1941,#REF!,1,FALSE)</f>
        <v>#REF!</v>
      </c>
    </row>
    <row r="1942" spans="1:10" hidden="1" x14ac:dyDescent="0.25">
      <c r="A1942" t="s">
        <v>655</v>
      </c>
      <c r="B1942">
        <v>8525</v>
      </c>
      <c r="C1942" t="s">
        <v>1578</v>
      </c>
      <c r="D1942">
        <v>6.5</v>
      </c>
      <c r="J1942" t="e">
        <f>+VLOOKUP(B1942,#REF!,1,FALSE)</f>
        <v>#REF!</v>
      </c>
    </row>
    <row r="1943" spans="1:10" hidden="1" x14ac:dyDescent="0.25">
      <c r="A1943" t="s">
        <v>655</v>
      </c>
      <c r="B1943">
        <v>8526</v>
      </c>
      <c r="C1943" t="s">
        <v>1579</v>
      </c>
      <c r="D1943">
        <v>6.5</v>
      </c>
      <c r="J1943" t="e">
        <f>+VLOOKUP(B1943,#REF!,1,FALSE)</f>
        <v>#REF!</v>
      </c>
    </row>
    <row r="1944" spans="1:10" hidden="1" x14ac:dyDescent="0.25">
      <c r="A1944" t="s">
        <v>655</v>
      </c>
      <c r="B1944">
        <v>8535</v>
      </c>
      <c r="C1944" t="s">
        <v>1580</v>
      </c>
      <c r="D1944">
        <v>6.5</v>
      </c>
      <c r="J1944" t="e">
        <f>+VLOOKUP(B1944,#REF!,1,FALSE)</f>
        <v>#REF!</v>
      </c>
    </row>
    <row r="1945" spans="1:10" hidden="1" x14ac:dyDescent="0.25">
      <c r="A1945" t="s">
        <v>655</v>
      </c>
      <c r="B1945">
        <v>8536</v>
      </c>
      <c r="C1945" t="s">
        <v>1581</v>
      </c>
      <c r="D1945">
        <v>6.5</v>
      </c>
      <c r="J1945" t="e">
        <f>+VLOOKUP(B1945,#REF!,1,FALSE)</f>
        <v>#REF!</v>
      </c>
    </row>
    <row r="1946" spans="1:10" hidden="1" x14ac:dyDescent="0.25">
      <c r="A1946" t="s">
        <v>655</v>
      </c>
      <c r="B1946">
        <v>8537</v>
      </c>
      <c r="C1946" t="s">
        <v>1582</v>
      </c>
      <c r="D1946">
        <v>6.5</v>
      </c>
      <c r="J1946" t="e">
        <f>+VLOOKUP(B1946,#REF!,1,FALSE)</f>
        <v>#REF!</v>
      </c>
    </row>
    <row r="1947" spans="1:10" hidden="1" x14ac:dyDescent="0.25">
      <c r="A1947" t="s">
        <v>655</v>
      </c>
      <c r="B1947">
        <v>8541</v>
      </c>
      <c r="C1947" t="s">
        <v>1583</v>
      </c>
      <c r="D1947">
        <v>6.5</v>
      </c>
      <c r="J1947" t="e">
        <f>+VLOOKUP(B1947,#REF!,1,FALSE)</f>
        <v>#REF!</v>
      </c>
    </row>
    <row r="1948" spans="1:10" hidden="1" x14ac:dyDescent="0.25">
      <c r="A1948" t="s">
        <v>655</v>
      </c>
      <c r="B1948">
        <v>8542</v>
      </c>
      <c r="C1948" t="s">
        <v>1584</v>
      </c>
      <c r="D1948">
        <v>6.5</v>
      </c>
      <c r="J1948" t="e">
        <f>+VLOOKUP(B1948,#REF!,1,FALSE)</f>
        <v>#REF!</v>
      </c>
    </row>
    <row r="1949" spans="1:10" hidden="1" x14ac:dyDescent="0.25">
      <c r="A1949" t="s">
        <v>655</v>
      </c>
      <c r="B1949">
        <v>8556</v>
      </c>
      <c r="C1949" t="s">
        <v>1585</v>
      </c>
      <c r="D1949">
        <v>6.5</v>
      </c>
      <c r="J1949" t="e">
        <f>+VLOOKUP(B1949,#REF!,1,FALSE)</f>
        <v>#REF!</v>
      </c>
    </row>
    <row r="1950" spans="1:10" hidden="1" x14ac:dyDescent="0.25">
      <c r="A1950" t="s">
        <v>655</v>
      </c>
      <c r="B1950">
        <v>8557</v>
      </c>
      <c r="C1950" t="s">
        <v>1586</v>
      </c>
      <c r="D1950">
        <v>6.5</v>
      </c>
      <c r="J1950" t="e">
        <f>+VLOOKUP(B1950,#REF!,1,FALSE)</f>
        <v>#REF!</v>
      </c>
    </row>
    <row r="1951" spans="1:10" hidden="1" x14ac:dyDescent="0.25">
      <c r="A1951" t="s">
        <v>655</v>
      </c>
      <c r="B1951">
        <v>8568</v>
      </c>
      <c r="C1951" t="s">
        <v>1589</v>
      </c>
      <c r="D1951">
        <v>6.5</v>
      </c>
      <c r="J1951" t="e">
        <f>+VLOOKUP(B1951,#REF!,1,FALSE)</f>
        <v>#REF!</v>
      </c>
    </row>
    <row r="1952" spans="1:10" hidden="1" x14ac:dyDescent="0.25">
      <c r="A1952" t="s">
        <v>655</v>
      </c>
      <c r="B1952">
        <v>8573</v>
      </c>
      <c r="C1952" t="s">
        <v>1591</v>
      </c>
      <c r="D1952">
        <v>6.5</v>
      </c>
      <c r="J1952" t="e">
        <f>+VLOOKUP(B1952,#REF!,1,FALSE)</f>
        <v>#REF!</v>
      </c>
    </row>
    <row r="1953" spans="1:10" hidden="1" x14ac:dyDescent="0.25">
      <c r="A1953" t="s">
        <v>655</v>
      </c>
      <c r="B1953">
        <v>8574</v>
      </c>
      <c r="C1953" t="s">
        <v>1592</v>
      </c>
      <c r="D1953">
        <v>6.5</v>
      </c>
      <c r="J1953" t="e">
        <f>+VLOOKUP(B1953,#REF!,1,FALSE)</f>
        <v>#REF!</v>
      </c>
    </row>
    <row r="1954" spans="1:10" hidden="1" x14ac:dyDescent="0.25">
      <c r="A1954" t="s">
        <v>655</v>
      </c>
      <c r="B1954">
        <v>8575</v>
      </c>
      <c r="C1954" t="s">
        <v>2113</v>
      </c>
      <c r="D1954">
        <v>6.5</v>
      </c>
      <c r="J1954" t="e">
        <f>+VLOOKUP(B1954,#REF!,1,FALSE)</f>
        <v>#REF!</v>
      </c>
    </row>
    <row r="1955" spans="1:10" hidden="1" x14ac:dyDescent="0.25">
      <c r="A1955" t="s">
        <v>655</v>
      </c>
      <c r="B1955">
        <v>8582</v>
      </c>
      <c r="C1955" t="s">
        <v>2114</v>
      </c>
      <c r="D1955">
        <v>6.5</v>
      </c>
      <c r="J1955" t="e">
        <f>+VLOOKUP(B1955,#REF!,1,FALSE)</f>
        <v>#REF!</v>
      </c>
    </row>
    <row r="1956" spans="1:10" hidden="1" x14ac:dyDescent="0.25">
      <c r="A1956" t="s">
        <v>655</v>
      </c>
      <c r="B1956">
        <v>8667</v>
      </c>
      <c r="C1956" t="s">
        <v>2115</v>
      </c>
      <c r="D1956">
        <v>1</v>
      </c>
      <c r="J1956" t="e">
        <f>+VLOOKUP(B1956,#REF!,1,FALSE)</f>
        <v>#REF!</v>
      </c>
    </row>
    <row r="1957" spans="1:10" hidden="1" x14ac:dyDescent="0.25">
      <c r="A1957" t="s">
        <v>655</v>
      </c>
      <c r="B1957">
        <v>8668</v>
      </c>
      <c r="C1957" t="s">
        <v>2116</v>
      </c>
      <c r="D1957">
        <v>1</v>
      </c>
      <c r="J1957" t="e">
        <f>+VLOOKUP(B1957,#REF!,1,FALSE)</f>
        <v>#REF!</v>
      </c>
    </row>
    <row r="1958" spans="1:10" hidden="1" x14ac:dyDescent="0.25">
      <c r="A1958" t="s">
        <v>655</v>
      </c>
      <c r="B1958">
        <v>8670</v>
      </c>
      <c r="C1958" t="s">
        <v>1593</v>
      </c>
      <c r="D1958">
        <v>6.5</v>
      </c>
      <c r="J1958" t="e">
        <f>+VLOOKUP(B1958,#REF!,1,FALSE)</f>
        <v>#REF!</v>
      </c>
    </row>
    <row r="1959" spans="1:10" hidden="1" x14ac:dyDescent="0.25">
      <c r="A1959" t="s">
        <v>655</v>
      </c>
      <c r="B1959">
        <v>8671</v>
      </c>
      <c r="C1959" t="s">
        <v>1594</v>
      </c>
      <c r="D1959">
        <v>6.5</v>
      </c>
      <c r="J1959" t="e">
        <f>+VLOOKUP(B1959,#REF!,1,FALSE)</f>
        <v>#REF!</v>
      </c>
    </row>
    <row r="1960" spans="1:10" hidden="1" x14ac:dyDescent="0.25">
      <c r="A1960" t="s">
        <v>655</v>
      </c>
      <c r="B1960">
        <v>8803</v>
      </c>
      <c r="C1960" t="s">
        <v>1595</v>
      </c>
      <c r="D1960">
        <v>6</v>
      </c>
      <c r="J1960" t="e">
        <f>+VLOOKUP(B1960,#REF!,1,FALSE)</f>
        <v>#REF!</v>
      </c>
    </row>
    <row r="1961" spans="1:10" hidden="1" x14ac:dyDescent="0.25">
      <c r="A1961" t="s">
        <v>655</v>
      </c>
      <c r="B1961">
        <v>8810</v>
      </c>
      <c r="C1961" t="s">
        <v>480</v>
      </c>
      <c r="D1961">
        <v>6</v>
      </c>
      <c r="J1961" t="e">
        <f>+VLOOKUP(B1961,#REF!,1,FALSE)</f>
        <v>#REF!</v>
      </c>
    </row>
    <row r="1962" spans="1:10" hidden="1" x14ac:dyDescent="0.25">
      <c r="A1962" t="s">
        <v>655</v>
      </c>
      <c r="B1962">
        <v>8811</v>
      </c>
      <c r="C1962" t="s">
        <v>1596</v>
      </c>
      <c r="D1962">
        <v>6</v>
      </c>
      <c r="J1962" t="e">
        <f>+VLOOKUP(B1962,#REF!,1,FALSE)</f>
        <v>#REF!</v>
      </c>
    </row>
    <row r="1963" spans="1:10" hidden="1" x14ac:dyDescent="0.25">
      <c r="A1963" t="s">
        <v>655</v>
      </c>
      <c r="B1963">
        <v>8813</v>
      </c>
      <c r="C1963" t="s">
        <v>1597</v>
      </c>
      <c r="D1963">
        <v>6.5</v>
      </c>
      <c r="J1963" t="e">
        <f>+VLOOKUP(B1963,#REF!,1,FALSE)</f>
        <v>#REF!</v>
      </c>
    </row>
    <row r="1964" spans="1:10" hidden="1" x14ac:dyDescent="0.25">
      <c r="A1964" t="s">
        <v>655</v>
      </c>
      <c r="B1964">
        <v>8814</v>
      </c>
      <c r="C1964" t="s">
        <v>1598</v>
      </c>
      <c r="D1964">
        <v>6.5</v>
      </c>
      <c r="J1964" t="e">
        <f>+VLOOKUP(B1964,#REF!,1,FALSE)</f>
        <v>#REF!</v>
      </c>
    </row>
    <row r="1965" spans="1:10" hidden="1" x14ac:dyDescent="0.25">
      <c r="A1965" t="s">
        <v>655</v>
      </c>
      <c r="B1965">
        <v>8815</v>
      </c>
      <c r="C1965" t="s">
        <v>1599</v>
      </c>
      <c r="D1965">
        <v>6.5</v>
      </c>
      <c r="J1965" t="e">
        <f>+VLOOKUP(B1965,#REF!,1,FALSE)</f>
        <v>#REF!</v>
      </c>
    </row>
    <row r="1966" spans="1:10" hidden="1" x14ac:dyDescent="0.25">
      <c r="A1966" t="s">
        <v>655</v>
      </c>
      <c r="B1966">
        <v>8822</v>
      </c>
      <c r="C1966" t="s">
        <v>1600</v>
      </c>
      <c r="D1966">
        <v>6</v>
      </c>
      <c r="J1966" t="e">
        <f>+VLOOKUP(B1966,#REF!,1,FALSE)</f>
        <v>#REF!</v>
      </c>
    </row>
    <row r="1967" spans="1:10" hidden="1" x14ac:dyDescent="0.25">
      <c r="A1967" t="s">
        <v>655</v>
      </c>
      <c r="B1967">
        <v>8823</v>
      </c>
      <c r="C1967" t="s">
        <v>1601</v>
      </c>
      <c r="D1967">
        <v>6.5</v>
      </c>
      <c r="J1967" t="e">
        <f>+VLOOKUP(B1967,#REF!,1,FALSE)</f>
        <v>#REF!</v>
      </c>
    </row>
    <row r="1968" spans="1:10" hidden="1" x14ac:dyDescent="0.25">
      <c r="A1968" t="s">
        <v>655</v>
      </c>
      <c r="B1968">
        <v>8830</v>
      </c>
      <c r="C1968" t="s">
        <v>1602</v>
      </c>
      <c r="D1968">
        <v>6</v>
      </c>
      <c r="J1968" t="e">
        <f>+VLOOKUP(B1968,#REF!,1,FALSE)</f>
        <v>#REF!</v>
      </c>
    </row>
    <row r="1969" spans="1:10" hidden="1" x14ac:dyDescent="0.25">
      <c r="A1969" t="s">
        <v>655</v>
      </c>
      <c r="B1969">
        <v>8832</v>
      </c>
      <c r="C1969" t="s">
        <v>2117</v>
      </c>
      <c r="D1969">
        <v>6</v>
      </c>
      <c r="J1969" t="e">
        <f>+VLOOKUP(B1969,#REF!,1,FALSE)</f>
        <v>#REF!</v>
      </c>
    </row>
    <row r="1970" spans="1:10" hidden="1" x14ac:dyDescent="0.25">
      <c r="A1970" t="s">
        <v>655</v>
      </c>
      <c r="B1970" t="s">
        <v>1604</v>
      </c>
      <c r="C1970" t="s">
        <v>1605</v>
      </c>
      <c r="D1970">
        <v>6.5</v>
      </c>
      <c r="J1970" t="e">
        <f>+VLOOKUP(B1970,#REF!,1,FALSE)</f>
        <v>#REF!</v>
      </c>
    </row>
    <row r="1971" spans="1:10" hidden="1" x14ac:dyDescent="0.25">
      <c r="A1971" t="s">
        <v>655</v>
      </c>
      <c r="B1971">
        <v>8844</v>
      </c>
      <c r="C1971" t="s">
        <v>1606</v>
      </c>
      <c r="D1971">
        <v>6.5</v>
      </c>
      <c r="J1971" t="e">
        <f>+VLOOKUP(B1971,#REF!,1,FALSE)</f>
        <v>#REF!</v>
      </c>
    </row>
    <row r="1972" spans="1:10" hidden="1" x14ac:dyDescent="0.25">
      <c r="A1972" t="s">
        <v>655</v>
      </c>
      <c r="B1972">
        <v>8853</v>
      </c>
      <c r="C1972" t="s">
        <v>1607</v>
      </c>
      <c r="D1972">
        <v>6.5</v>
      </c>
      <c r="J1972" t="e">
        <f>+VLOOKUP(B1972,#REF!,1,FALSE)</f>
        <v>#REF!</v>
      </c>
    </row>
    <row r="1973" spans="1:10" hidden="1" x14ac:dyDescent="0.25">
      <c r="A1973" t="s">
        <v>655</v>
      </c>
      <c r="B1973">
        <v>8859</v>
      </c>
      <c r="C1973" t="s">
        <v>2118</v>
      </c>
      <c r="D1973">
        <v>6</v>
      </c>
      <c r="J1973" t="e">
        <f>+VLOOKUP(B1973,#REF!,1,FALSE)</f>
        <v>#REF!</v>
      </c>
    </row>
    <row r="1974" spans="1:10" hidden="1" x14ac:dyDescent="0.25">
      <c r="A1974" t="s">
        <v>655</v>
      </c>
      <c r="B1974">
        <v>8873</v>
      </c>
      <c r="C1974" t="s">
        <v>1608</v>
      </c>
      <c r="D1974">
        <v>6.5</v>
      </c>
      <c r="J1974" t="e">
        <f>+VLOOKUP(B1974,#REF!,1,FALSE)</f>
        <v>#REF!</v>
      </c>
    </row>
    <row r="1975" spans="1:10" hidden="1" x14ac:dyDescent="0.25">
      <c r="A1975" t="s">
        <v>655</v>
      </c>
      <c r="B1975">
        <v>8920</v>
      </c>
      <c r="C1975" t="s">
        <v>2119</v>
      </c>
      <c r="D1975">
        <v>1</v>
      </c>
      <c r="J1975" t="e">
        <f>+VLOOKUP(B1975,#REF!,1,FALSE)</f>
        <v>#REF!</v>
      </c>
    </row>
    <row r="1976" spans="1:10" hidden="1" x14ac:dyDescent="0.25">
      <c r="A1976" t="s">
        <v>655</v>
      </c>
      <c r="B1976">
        <v>8921</v>
      </c>
      <c r="C1976" t="s">
        <v>2120</v>
      </c>
      <c r="D1976">
        <v>1</v>
      </c>
      <c r="J1976" t="e">
        <f>+VLOOKUP(B1976,#REF!,1,FALSE)</f>
        <v>#REF!</v>
      </c>
    </row>
    <row r="1977" spans="1:10" hidden="1" x14ac:dyDescent="0.25">
      <c r="A1977" t="s">
        <v>655</v>
      </c>
      <c r="B1977">
        <v>9002</v>
      </c>
      <c r="C1977" t="s">
        <v>1609</v>
      </c>
      <c r="D1977">
        <v>6.5</v>
      </c>
      <c r="J1977" t="e">
        <f>+VLOOKUP(B1977,#REF!,1,FALSE)</f>
        <v>#REF!</v>
      </c>
    </row>
    <row r="1978" spans="1:10" hidden="1" x14ac:dyDescent="0.25">
      <c r="A1978" t="s">
        <v>655</v>
      </c>
      <c r="B1978">
        <v>9022</v>
      </c>
      <c r="C1978" t="s">
        <v>2121</v>
      </c>
      <c r="D1978">
        <v>6</v>
      </c>
      <c r="J1978" t="e">
        <f>+VLOOKUP(B1978,#REF!,1,FALSE)</f>
        <v>#REF!</v>
      </c>
    </row>
    <row r="1979" spans="1:10" hidden="1" x14ac:dyDescent="0.25">
      <c r="A1979" t="s">
        <v>655</v>
      </c>
      <c r="B1979" t="s">
        <v>2122</v>
      </c>
      <c r="C1979" t="s">
        <v>2123</v>
      </c>
      <c r="D1979">
        <v>3</v>
      </c>
      <c r="J1979" t="e">
        <f>+VLOOKUP(B1979,#REF!,1,FALSE)</f>
        <v>#REF!</v>
      </c>
    </row>
    <row r="1980" spans="1:10" hidden="1" x14ac:dyDescent="0.25">
      <c r="A1980" t="s">
        <v>655</v>
      </c>
      <c r="B1980">
        <v>9023</v>
      </c>
      <c r="C1980" t="s">
        <v>2124</v>
      </c>
      <c r="D1980">
        <v>6</v>
      </c>
      <c r="J1980" t="e">
        <f>+VLOOKUP(B1980,#REF!,1,FALSE)</f>
        <v>#REF!</v>
      </c>
    </row>
    <row r="1981" spans="1:10" hidden="1" x14ac:dyDescent="0.25">
      <c r="A1981" t="s">
        <v>655</v>
      </c>
      <c r="B1981" t="s">
        <v>2125</v>
      </c>
      <c r="C1981" t="s">
        <v>2126</v>
      </c>
      <c r="D1981">
        <v>3</v>
      </c>
      <c r="J1981" t="e">
        <f>+VLOOKUP(B1981,#REF!,1,FALSE)</f>
        <v>#REF!</v>
      </c>
    </row>
    <row r="1982" spans="1:10" hidden="1" x14ac:dyDescent="0.25">
      <c r="A1982" t="s">
        <v>655</v>
      </c>
      <c r="B1982">
        <v>9130</v>
      </c>
      <c r="C1982" t="s">
        <v>1321</v>
      </c>
      <c r="D1982">
        <v>6.5</v>
      </c>
      <c r="J1982" t="e">
        <f>+VLOOKUP(B1982,#REF!,1,FALSE)</f>
        <v>#REF!</v>
      </c>
    </row>
    <row r="1983" spans="1:10" hidden="1" x14ac:dyDescent="0.25">
      <c r="A1983" t="s">
        <v>655</v>
      </c>
      <c r="B1983">
        <v>9131</v>
      </c>
      <c r="C1983" t="s">
        <v>1322</v>
      </c>
      <c r="D1983">
        <v>6.5</v>
      </c>
      <c r="J1983" t="e">
        <f>+VLOOKUP(B1983,#REF!,1,FALSE)</f>
        <v>#REF!</v>
      </c>
    </row>
    <row r="1984" spans="1:10" hidden="1" x14ac:dyDescent="0.25">
      <c r="A1984" t="s">
        <v>655</v>
      </c>
      <c r="B1984">
        <v>9132</v>
      </c>
      <c r="C1984" t="s">
        <v>1323</v>
      </c>
      <c r="D1984">
        <v>6.5</v>
      </c>
      <c r="J1984" t="e">
        <f>+VLOOKUP(B1984,#REF!,1,FALSE)</f>
        <v>#REF!</v>
      </c>
    </row>
    <row r="1985" spans="1:10" hidden="1" x14ac:dyDescent="0.25">
      <c r="A1985" t="s">
        <v>655</v>
      </c>
      <c r="B1985">
        <v>9133</v>
      </c>
      <c r="C1985" t="s">
        <v>1326</v>
      </c>
      <c r="D1985">
        <v>6.5</v>
      </c>
      <c r="J1985" t="e">
        <f>+VLOOKUP(B1985,#REF!,1,FALSE)</f>
        <v>#REF!</v>
      </c>
    </row>
    <row r="1986" spans="1:10" hidden="1" x14ac:dyDescent="0.25">
      <c r="A1986" t="s">
        <v>655</v>
      </c>
      <c r="B1986">
        <v>9142</v>
      </c>
      <c r="C1986" t="s">
        <v>1610</v>
      </c>
      <c r="D1986">
        <v>6.5</v>
      </c>
      <c r="J1986" t="e">
        <f>+VLOOKUP(B1986,#REF!,1,FALSE)</f>
        <v>#REF!</v>
      </c>
    </row>
    <row r="1987" spans="1:10" hidden="1" x14ac:dyDescent="0.25">
      <c r="A1987" t="s">
        <v>655</v>
      </c>
      <c r="B1987">
        <v>9143</v>
      </c>
      <c r="C1987" t="s">
        <v>1611</v>
      </c>
      <c r="D1987">
        <v>6.5</v>
      </c>
      <c r="J1987" t="e">
        <f>+VLOOKUP(B1987,#REF!,1,FALSE)</f>
        <v>#REF!</v>
      </c>
    </row>
    <row r="1988" spans="1:10" hidden="1" x14ac:dyDescent="0.25">
      <c r="A1988" t="s">
        <v>655</v>
      </c>
      <c r="B1988">
        <v>9145</v>
      </c>
      <c r="C1988" t="s">
        <v>679</v>
      </c>
      <c r="D1988">
        <v>6.5</v>
      </c>
      <c r="J1988" t="e">
        <f>+VLOOKUP(B1988,#REF!,1,FALSE)</f>
        <v>#REF!</v>
      </c>
    </row>
    <row r="1989" spans="1:10" hidden="1" x14ac:dyDescent="0.25">
      <c r="A1989" t="s">
        <v>655</v>
      </c>
      <c r="B1989">
        <v>9146</v>
      </c>
      <c r="C1989" t="s">
        <v>1324</v>
      </c>
      <c r="D1989">
        <v>6.5</v>
      </c>
      <c r="J1989" t="e">
        <f>+VLOOKUP(B1989,#REF!,1,FALSE)</f>
        <v>#REF!</v>
      </c>
    </row>
    <row r="1990" spans="1:10" hidden="1" x14ac:dyDescent="0.25">
      <c r="A1990" t="s">
        <v>655</v>
      </c>
      <c r="B1990">
        <v>9147</v>
      </c>
      <c r="C1990" t="s">
        <v>1325</v>
      </c>
      <c r="D1990">
        <v>6.5</v>
      </c>
      <c r="J1990" t="e">
        <f>+VLOOKUP(B1990,#REF!,1,FALSE)</f>
        <v>#REF!</v>
      </c>
    </row>
    <row r="1991" spans="1:10" hidden="1" x14ac:dyDescent="0.25">
      <c r="A1991" t="s">
        <v>655</v>
      </c>
      <c r="B1991">
        <v>9148</v>
      </c>
      <c r="C1991" t="s">
        <v>1612</v>
      </c>
      <c r="D1991">
        <v>6.5</v>
      </c>
      <c r="J1991" t="e">
        <f>+VLOOKUP(B1991,#REF!,1,FALSE)</f>
        <v>#REF!</v>
      </c>
    </row>
    <row r="1992" spans="1:10" hidden="1" x14ac:dyDescent="0.25">
      <c r="A1992" t="s">
        <v>655</v>
      </c>
      <c r="B1992">
        <v>9151</v>
      </c>
      <c r="C1992" t="s">
        <v>679</v>
      </c>
      <c r="D1992">
        <v>6.5</v>
      </c>
      <c r="J1992" t="e">
        <f>+VLOOKUP(B1992,#REF!,1,FALSE)</f>
        <v>#REF!</v>
      </c>
    </row>
    <row r="1993" spans="1:10" hidden="1" x14ac:dyDescent="0.25">
      <c r="A1993" t="s">
        <v>655</v>
      </c>
      <c r="B1993">
        <v>9152</v>
      </c>
      <c r="C1993" t="s">
        <v>1613</v>
      </c>
      <c r="D1993">
        <v>6.5</v>
      </c>
      <c r="J1993" t="e">
        <f>+VLOOKUP(B1993,#REF!,1,FALSE)</f>
        <v>#REF!</v>
      </c>
    </row>
    <row r="1994" spans="1:10" hidden="1" x14ac:dyDescent="0.25">
      <c r="A1994" t="s">
        <v>655</v>
      </c>
      <c r="B1994">
        <v>9154</v>
      </c>
      <c r="C1994" t="s">
        <v>1611</v>
      </c>
      <c r="D1994">
        <v>6.5</v>
      </c>
      <c r="J1994" t="e">
        <f>+VLOOKUP(B1994,#REF!,1,FALSE)</f>
        <v>#REF!</v>
      </c>
    </row>
    <row r="1995" spans="1:10" hidden="1" x14ac:dyDescent="0.25">
      <c r="A1995" t="s">
        <v>655</v>
      </c>
      <c r="B1995">
        <v>9155</v>
      </c>
      <c r="C1995" t="s">
        <v>1331</v>
      </c>
      <c r="D1995">
        <v>6.5</v>
      </c>
      <c r="J1995" t="e">
        <f>+VLOOKUP(B1995,#REF!,1,FALSE)</f>
        <v>#REF!</v>
      </c>
    </row>
    <row r="1996" spans="1:10" hidden="1" x14ac:dyDescent="0.25">
      <c r="A1996" t="s">
        <v>655</v>
      </c>
      <c r="B1996">
        <v>9156</v>
      </c>
      <c r="C1996" t="s">
        <v>1614</v>
      </c>
      <c r="D1996">
        <v>6.5</v>
      </c>
      <c r="J1996" t="e">
        <f>+VLOOKUP(B1996,#REF!,1,FALSE)</f>
        <v>#REF!</v>
      </c>
    </row>
    <row r="1997" spans="1:10" hidden="1" x14ac:dyDescent="0.25">
      <c r="A1997" t="s">
        <v>655</v>
      </c>
      <c r="B1997">
        <v>9157</v>
      </c>
      <c r="C1997" t="s">
        <v>1615</v>
      </c>
      <c r="D1997">
        <v>6.5</v>
      </c>
      <c r="J1997" t="e">
        <f>+VLOOKUP(B1997,#REF!,1,FALSE)</f>
        <v>#REF!</v>
      </c>
    </row>
    <row r="1998" spans="1:10" hidden="1" x14ac:dyDescent="0.25">
      <c r="A1998" t="s">
        <v>655</v>
      </c>
      <c r="B1998">
        <v>9158</v>
      </c>
      <c r="C1998" t="s">
        <v>1616</v>
      </c>
      <c r="D1998">
        <v>6.5</v>
      </c>
      <c r="J1998" t="e">
        <f>+VLOOKUP(B1998,#REF!,1,FALSE)</f>
        <v>#REF!</v>
      </c>
    </row>
    <row r="1999" spans="1:10" hidden="1" x14ac:dyDescent="0.25">
      <c r="A1999" t="s">
        <v>655</v>
      </c>
      <c r="B1999">
        <v>9160</v>
      </c>
      <c r="C1999" t="s">
        <v>1617</v>
      </c>
      <c r="D1999">
        <v>6.5</v>
      </c>
      <c r="J1999" t="e">
        <f>+VLOOKUP(B1999,#REF!,1,FALSE)</f>
        <v>#REF!</v>
      </c>
    </row>
    <row r="2000" spans="1:10" hidden="1" x14ac:dyDescent="0.25">
      <c r="A2000" t="s">
        <v>655</v>
      </c>
      <c r="B2000">
        <v>9161</v>
      </c>
      <c r="C2000" t="s">
        <v>1618</v>
      </c>
      <c r="D2000">
        <v>6.5</v>
      </c>
      <c r="J2000" t="e">
        <f>+VLOOKUP(B2000,#REF!,1,FALSE)</f>
        <v>#REF!</v>
      </c>
    </row>
    <row r="2001" spans="1:10" hidden="1" x14ac:dyDescent="0.25">
      <c r="A2001" t="s">
        <v>655</v>
      </c>
      <c r="B2001">
        <v>9162</v>
      </c>
      <c r="C2001" t="s">
        <v>1619</v>
      </c>
      <c r="D2001">
        <v>6.5</v>
      </c>
      <c r="J2001" t="e">
        <f>+VLOOKUP(B2001,#REF!,1,FALSE)</f>
        <v>#REF!</v>
      </c>
    </row>
    <row r="2002" spans="1:10" hidden="1" x14ac:dyDescent="0.25">
      <c r="A2002" t="s">
        <v>655</v>
      </c>
      <c r="B2002">
        <v>9163</v>
      </c>
      <c r="C2002" t="s">
        <v>1620</v>
      </c>
      <c r="D2002">
        <v>6.5</v>
      </c>
      <c r="J2002" t="e">
        <f>+VLOOKUP(B2002,#REF!,1,FALSE)</f>
        <v>#REF!</v>
      </c>
    </row>
    <row r="2003" spans="1:10" hidden="1" x14ac:dyDescent="0.25">
      <c r="A2003" t="s">
        <v>655</v>
      </c>
      <c r="B2003">
        <v>9174</v>
      </c>
      <c r="C2003" t="s">
        <v>1610</v>
      </c>
      <c r="D2003">
        <v>6.5</v>
      </c>
      <c r="J2003" t="e">
        <f>+VLOOKUP(B2003,#REF!,1,FALSE)</f>
        <v>#REF!</v>
      </c>
    </row>
    <row r="2004" spans="1:10" hidden="1" x14ac:dyDescent="0.25">
      <c r="A2004" t="s">
        <v>655</v>
      </c>
      <c r="B2004">
        <v>9190</v>
      </c>
      <c r="C2004" t="s">
        <v>1621</v>
      </c>
      <c r="D2004">
        <v>6.5</v>
      </c>
      <c r="J2004" t="e">
        <f>+VLOOKUP(B2004,#REF!,1,FALSE)</f>
        <v>#REF!</v>
      </c>
    </row>
    <row r="2005" spans="1:10" hidden="1" x14ac:dyDescent="0.25">
      <c r="A2005" t="s">
        <v>655</v>
      </c>
      <c r="B2005" t="s">
        <v>1622</v>
      </c>
      <c r="C2005" t="s">
        <v>1621</v>
      </c>
      <c r="D2005">
        <v>4.5999999999999996</v>
      </c>
      <c r="J2005" t="e">
        <f>+VLOOKUP(B2005,#REF!,1,FALSE)</f>
        <v>#REF!</v>
      </c>
    </row>
    <row r="2006" spans="1:10" hidden="1" x14ac:dyDescent="0.25">
      <c r="A2006" t="s">
        <v>655</v>
      </c>
      <c r="B2006">
        <v>9191</v>
      </c>
      <c r="C2006" t="s">
        <v>1623</v>
      </c>
      <c r="D2006">
        <v>6.5</v>
      </c>
      <c r="J2006" t="e">
        <f>+VLOOKUP(B2006,#REF!,1,FALSE)</f>
        <v>#REF!</v>
      </c>
    </row>
    <row r="2007" spans="1:10" hidden="1" x14ac:dyDescent="0.25">
      <c r="A2007" t="s">
        <v>655</v>
      </c>
      <c r="B2007" t="s">
        <v>1624</v>
      </c>
      <c r="C2007" t="s">
        <v>1623</v>
      </c>
      <c r="D2007">
        <v>4.5999999999999996</v>
      </c>
      <c r="J2007" t="e">
        <f>+VLOOKUP(B2007,#REF!,1,FALSE)</f>
        <v>#REF!</v>
      </c>
    </row>
    <row r="2008" spans="1:10" hidden="1" x14ac:dyDescent="0.25">
      <c r="A2008" t="s">
        <v>655</v>
      </c>
      <c r="B2008">
        <v>9192</v>
      </c>
      <c r="C2008" t="s">
        <v>1625</v>
      </c>
      <c r="D2008">
        <v>6.5</v>
      </c>
      <c r="J2008" t="e">
        <f>+VLOOKUP(B2008,#REF!,1,FALSE)</f>
        <v>#REF!</v>
      </c>
    </row>
    <row r="2009" spans="1:10" hidden="1" x14ac:dyDescent="0.25">
      <c r="A2009" t="s">
        <v>655</v>
      </c>
      <c r="B2009" t="s">
        <v>1626</v>
      </c>
      <c r="C2009" t="s">
        <v>1625</v>
      </c>
      <c r="D2009">
        <v>4.5999999999999996</v>
      </c>
      <c r="J2009" t="e">
        <f>+VLOOKUP(B2009,#REF!,1,FALSE)</f>
        <v>#REF!</v>
      </c>
    </row>
    <row r="2010" spans="1:10" hidden="1" x14ac:dyDescent="0.25">
      <c r="A2010" t="s">
        <v>655</v>
      </c>
      <c r="B2010">
        <v>9194</v>
      </c>
      <c r="C2010" t="s">
        <v>1627</v>
      </c>
      <c r="D2010">
        <v>6.5</v>
      </c>
      <c r="J2010" t="e">
        <f>+VLOOKUP(B2010,#REF!,1,FALSE)</f>
        <v>#REF!</v>
      </c>
    </row>
    <row r="2011" spans="1:10" hidden="1" x14ac:dyDescent="0.25">
      <c r="A2011" t="s">
        <v>655</v>
      </c>
      <c r="B2011" t="s">
        <v>1628</v>
      </c>
      <c r="C2011" t="s">
        <v>1627</v>
      </c>
      <c r="D2011">
        <v>4.5999999999999996</v>
      </c>
      <c r="J2011" t="e">
        <f>+VLOOKUP(B2011,#REF!,1,FALSE)</f>
        <v>#REF!</v>
      </c>
    </row>
    <row r="2012" spans="1:10" hidden="1" x14ac:dyDescent="0.25">
      <c r="A2012" t="s">
        <v>655</v>
      </c>
      <c r="B2012">
        <v>9195</v>
      </c>
      <c r="C2012" t="s">
        <v>1629</v>
      </c>
      <c r="D2012">
        <v>6.5</v>
      </c>
      <c r="J2012" t="e">
        <f>+VLOOKUP(B2012,#REF!,1,FALSE)</f>
        <v>#REF!</v>
      </c>
    </row>
    <row r="2013" spans="1:10" hidden="1" x14ac:dyDescent="0.25">
      <c r="A2013" t="s">
        <v>655</v>
      </c>
      <c r="B2013">
        <v>9196</v>
      </c>
      <c r="C2013" t="s">
        <v>1073</v>
      </c>
      <c r="D2013">
        <v>6.5</v>
      </c>
      <c r="J2013" t="e">
        <f>+VLOOKUP(B2013,#REF!,1,FALSE)</f>
        <v>#REF!</v>
      </c>
    </row>
    <row r="2014" spans="1:10" hidden="1" x14ac:dyDescent="0.25">
      <c r="A2014" t="s">
        <v>655</v>
      </c>
      <c r="B2014" t="s">
        <v>1630</v>
      </c>
      <c r="C2014" t="s">
        <v>1621</v>
      </c>
      <c r="D2014">
        <v>4.5999999999999996</v>
      </c>
      <c r="J2014" t="e">
        <f>+VLOOKUP(B2014,#REF!,1,FALSE)</f>
        <v>#REF!</v>
      </c>
    </row>
    <row r="2015" spans="1:10" hidden="1" x14ac:dyDescent="0.25">
      <c r="A2015" t="s">
        <v>655</v>
      </c>
      <c r="B2015" t="s">
        <v>1631</v>
      </c>
      <c r="C2015" t="s">
        <v>1621</v>
      </c>
      <c r="D2015">
        <v>6.5</v>
      </c>
      <c r="J2015" t="e">
        <f>+VLOOKUP(B2015,#REF!,1,FALSE)</f>
        <v>#REF!</v>
      </c>
    </row>
    <row r="2016" spans="1:10" hidden="1" x14ac:dyDescent="0.25">
      <c r="A2016" t="s">
        <v>655</v>
      </c>
      <c r="B2016" t="s">
        <v>1632</v>
      </c>
      <c r="C2016" t="s">
        <v>1633</v>
      </c>
      <c r="D2016">
        <v>4.5999999999999996</v>
      </c>
      <c r="J2016" t="e">
        <f>+VLOOKUP(B2016,#REF!,1,FALSE)</f>
        <v>#REF!</v>
      </c>
    </row>
    <row r="2017" spans="1:10" hidden="1" x14ac:dyDescent="0.25">
      <c r="A2017" t="s">
        <v>655</v>
      </c>
      <c r="B2017" t="s">
        <v>1634</v>
      </c>
      <c r="C2017" t="s">
        <v>1633</v>
      </c>
      <c r="D2017">
        <v>6.5</v>
      </c>
      <c r="J2017" t="e">
        <f>+VLOOKUP(B2017,#REF!,1,FALSE)</f>
        <v>#REF!</v>
      </c>
    </row>
    <row r="2018" spans="1:10" hidden="1" x14ac:dyDescent="0.25">
      <c r="A2018" t="s">
        <v>655</v>
      </c>
      <c r="B2018" t="s">
        <v>1635</v>
      </c>
      <c r="C2018" t="s">
        <v>1625</v>
      </c>
      <c r="D2018">
        <v>4.5999999999999996</v>
      </c>
      <c r="J2018" t="e">
        <f>+VLOOKUP(B2018,#REF!,1,FALSE)</f>
        <v>#REF!</v>
      </c>
    </row>
    <row r="2019" spans="1:10" hidden="1" x14ac:dyDescent="0.25">
      <c r="A2019" t="s">
        <v>655</v>
      </c>
      <c r="B2019" t="s">
        <v>1636</v>
      </c>
      <c r="C2019" t="s">
        <v>1625</v>
      </c>
      <c r="D2019">
        <v>6.5</v>
      </c>
      <c r="J2019" t="e">
        <f>+VLOOKUP(B2019,#REF!,1,FALSE)</f>
        <v>#REF!</v>
      </c>
    </row>
    <row r="2020" spans="1:10" hidden="1" x14ac:dyDescent="0.25">
      <c r="A2020" t="s">
        <v>655</v>
      </c>
      <c r="B2020" t="s">
        <v>1637</v>
      </c>
      <c r="C2020" t="s">
        <v>1627</v>
      </c>
      <c r="D2020">
        <v>4.5999999999999996</v>
      </c>
      <c r="J2020" t="e">
        <f>+VLOOKUP(B2020,#REF!,1,FALSE)</f>
        <v>#REF!</v>
      </c>
    </row>
    <row r="2021" spans="1:10" hidden="1" x14ac:dyDescent="0.25">
      <c r="A2021" t="s">
        <v>655</v>
      </c>
      <c r="B2021" t="s">
        <v>1638</v>
      </c>
      <c r="C2021" t="s">
        <v>1627</v>
      </c>
      <c r="D2021">
        <v>6.5</v>
      </c>
      <c r="J2021" t="e">
        <f>+VLOOKUP(B2021,#REF!,1,FALSE)</f>
        <v>#REF!</v>
      </c>
    </row>
    <row r="2022" spans="1:10" hidden="1" x14ac:dyDescent="0.25">
      <c r="A2022" t="s">
        <v>655</v>
      </c>
      <c r="B2022" t="s">
        <v>1639</v>
      </c>
      <c r="C2022" t="s">
        <v>1640</v>
      </c>
      <c r="D2022">
        <v>6.5</v>
      </c>
      <c r="J2022" t="e">
        <f>+VLOOKUP(B2022,#REF!,1,FALSE)</f>
        <v>#REF!</v>
      </c>
    </row>
    <row r="2023" spans="1:10" hidden="1" x14ac:dyDescent="0.25">
      <c r="A2023" t="s">
        <v>655</v>
      </c>
      <c r="B2023" t="s">
        <v>1641</v>
      </c>
      <c r="C2023" t="s">
        <v>1073</v>
      </c>
      <c r="D2023">
        <v>6.5</v>
      </c>
      <c r="J2023" t="e">
        <f>+VLOOKUP(B2023,#REF!,1,FALSE)</f>
        <v>#REF!</v>
      </c>
    </row>
    <row r="2024" spans="1:10" hidden="1" x14ac:dyDescent="0.25">
      <c r="A2024" t="s">
        <v>655</v>
      </c>
      <c r="B2024">
        <v>9303</v>
      </c>
      <c r="C2024" t="s">
        <v>1642</v>
      </c>
      <c r="D2024">
        <v>6.5</v>
      </c>
      <c r="J2024" t="e">
        <f>+VLOOKUP(B2024,#REF!,1,FALSE)</f>
        <v>#REF!</v>
      </c>
    </row>
    <row r="2025" spans="1:10" hidden="1" x14ac:dyDescent="0.25">
      <c r="A2025" t="s">
        <v>655</v>
      </c>
      <c r="B2025">
        <v>9304</v>
      </c>
      <c r="C2025" t="s">
        <v>1642</v>
      </c>
      <c r="D2025">
        <v>6.5</v>
      </c>
      <c r="J2025" t="e">
        <f>+VLOOKUP(B2025,#REF!,1,FALSE)</f>
        <v>#REF!</v>
      </c>
    </row>
    <row r="2026" spans="1:10" hidden="1" x14ac:dyDescent="0.25">
      <c r="A2026" t="s">
        <v>655</v>
      </c>
      <c r="B2026">
        <v>9305</v>
      </c>
      <c r="C2026" t="s">
        <v>1643</v>
      </c>
      <c r="D2026">
        <v>6.5</v>
      </c>
      <c r="J2026" t="e">
        <f>+VLOOKUP(B2026,#REF!,1,FALSE)</f>
        <v>#REF!</v>
      </c>
    </row>
    <row r="2027" spans="1:10" hidden="1" x14ac:dyDescent="0.25">
      <c r="A2027" t="s">
        <v>655</v>
      </c>
      <c r="B2027">
        <v>9309</v>
      </c>
      <c r="C2027" t="s">
        <v>1642</v>
      </c>
      <c r="D2027">
        <v>6.5</v>
      </c>
      <c r="J2027" t="e">
        <f>+VLOOKUP(B2027,#REF!,1,FALSE)</f>
        <v>#REF!</v>
      </c>
    </row>
    <row r="2028" spans="1:10" hidden="1" x14ac:dyDescent="0.25">
      <c r="A2028" t="s">
        <v>655</v>
      </c>
      <c r="B2028">
        <v>9317</v>
      </c>
      <c r="C2028" t="s">
        <v>1644</v>
      </c>
      <c r="D2028">
        <v>6.5</v>
      </c>
      <c r="J2028" t="e">
        <f>+VLOOKUP(B2028,#REF!,1,FALSE)</f>
        <v>#REF!</v>
      </c>
    </row>
    <row r="2029" spans="1:10" hidden="1" x14ac:dyDescent="0.25">
      <c r="A2029" t="s">
        <v>655</v>
      </c>
      <c r="B2029">
        <v>9319</v>
      </c>
      <c r="C2029" t="s">
        <v>1644</v>
      </c>
      <c r="D2029">
        <v>6.5</v>
      </c>
      <c r="J2029" t="e">
        <f>+VLOOKUP(B2029,#REF!,1,FALSE)</f>
        <v>#REF!</v>
      </c>
    </row>
    <row r="2030" spans="1:10" hidden="1" x14ac:dyDescent="0.25">
      <c r="A2030" t="s">
        <v>655</v>
      </c>
      <c r="B2030">
        <v>9323</v>
      </c>
      <c r="C2030" t="s">
        <v>1645</v>
      </c>
      <c r="D2030">
        <v>6.5</v>
      </c>
      <c r="J2030" t="e">
        <f>+VLOOKUP(B2030,#REF!,1,FALSE)</f>
        <v>#REF!</v>
      </c>
    </row>
    <row r="2031" spans="1:10" hidden="1" x14ac:dyDescent="0.25">
      <c r="A2031" t="s">
        <v>655</v>
      </c>
      <c r="B2031">
        <v>9330</v>
      </c>
      <c r="C2031" t="s">
        <v>2127</v>
      </c>
      <c r="D2031">
        <v>6.5</v>
      </c>
      <c r="J2031" t="e">
        <f>+VLOOKUP(B2031,#REF!,1,FALSE)</f>
        <v>#REF!</v>
      </c>
    </row>
    <row r="2032" spans="1:10" hidden="1" x14ac:dyDescent="0.25">
      <c r="A2032" t="s">
        <v>655</v>
      </c>
      <c r="B2032">
        <v>9333</v>
      </c>
      <c r="C2032" t="s">
        <v>1646</v>
      </c>
      <c r="D2032">
        <v>6.5</v>
      </c>
      <c r="J2032" t="e">
        <f>+VLOOKUP(B2032,#REF!,1,FALSE)</f>
        <v>#REF!</v>
      </c>
    </row>
    <row r="2033" spans="1:10" hidden="1" x14ac:dyDescent="0.25">
      <c r="A2033" t="s">
        <v>655</v>
      </c>
      <c r="B2033">
        <v>9334</v>
      </c>
      <c r="C2033" t="s">
        <v>1647</v>
      </c>
      <c r="D2033">
        <v>6.5</v>
      </c>
      <c r="J2033" t="e">
        <f>+VLOOKUP(B2033,#REF!,1,FALSE)</f>
        <v>#REF!</v>
      </c>
    </row>
    <row r="2034" spans="1:10" hidden="1" x14ac:dyDescent="0.25">
      <c r="A2034" t="s">
        <v>655</v>
      </c>
      <c r="B2034">
        <v>9335</v>
      </c>
      <c r="C2034" t="s">
        <v>1648</v>
      </c>
      <c r="D2034">
        <v>6.5</v>
      </c>
      <c r="J2034" t="e">
        <f>+VLOOKUP(B2034,#REF!,1,FALSE)</f>
        <v>#REF!</v>
      </c>
    </row>
    <row r="2035" spans="1:10" hidden="1" x14ac:dyDescent="0.25">
      <c r="A2035" t="s">
        <v>655</v>
      </c>
      <c r="B2035">
        <v>9336</v>
      </c>
      <c r="C2035" t="s">
        <v>1649</v>
      </c>
      <c r="D2035">
        <v>6.5</v>
      </c>
      <c r="J2035" t="e">
        <f>+VLOOKUP(B2035,#REF!,1,FALSE)</f>
        <v>#REF!</v>
      </c>
    </row>
    <row r="2036" spans="1:10" hidden="1" x14ac:dyDescent="0.25">
      <c r="A2036" t="s">
        <v>655</v>
      </c>
      <c r="B2036">
        <v>9337</v>
      </c>
      <c r="C2036" t="s">
        <v>1650</v>
      </c>
      <c r="D2036">
        <v>6.5</v>
      </c>
      <c r="J2036" t="e">
        <f>+VLOOKUP(B2036,#REF!,1,FALSE)</f>
        <v>#REF!</v>
      </c>
    </row>
    <row r="2037" spans="1:10" hidden="1" x14ac:dyDescent="0.25">
      <c r="A2037" t="s">
        <v>655</v>
      </c>
      <c r="B2037">
        <v>9338</v>
      </c>
      <c r="C2037" t="s">
        <v>1609</v>
      </c>
      <c r="D2037">
        <v>6.5</v>
      </c>
      <c r="J2037" t="e">
        <f>+VLOOKUP(B2037,#REF!,1,FALSE)</f>
        <v>#REF!</v>
      </c>
    </row>
    <row r="2038" spans="1:10" hidden="1" x14ac:dyDescent="0.25">
      <c r="A2038" t="s">
        <v>655</v>
      </c>
      <c r="B2038">
        <v>9339</v>
      </c>
      <c r="C2038" t="s">
        <v>1651</v>
      </c>
      <c r="D2038">
        <v>6.5</v>
      </c>
      <c r="J2038" t="e">
        <f>+VLOOKUP(B2038,#REF!,1,FALSE)</f>
        <v>#REF!</v>
      </c>
    </row>
    <row r="2039" spans="1:10" hidden="1" x14ac:dyDescent="0.25">
      <c r="A2039" t="s">
        <v>655</v>
      </c>
      <c r="B2039">
        <v>9343</v>
      </c>
      <c r="C2039" t="s">
        <v>1652</v>
      </c>
      <c r="D2039">
        <v>6.5</v>
      </c>
      <c r="J2039" t="e">
        <f>+VLOOKUP(B2039,#REF!,1,FALSE)</f>
        <v>#REF!</v>
      </c>
    </row>
    <row r="2040" spans="1:10" hidden="1" x14ac:dyDescent="0.25">
      <c r="A2040" t="s">
        <v>655</v>
      </c>
      <c r="B2040">
        <v>9348</v>
      </c>
      <c r="C2040" t="s">
        <v>1653</v>
      </c>
      <c r="D2040">
        <v>6.5</v>
      </c>
      <c r="J2040" t="e">
        <f>+VLOOKUP(B2040,#REF!,1,FALSE)</f>
        <v>#REF!</v>
      </c>
    </row>
    <row r="2041" spans="1:10" hidden="1" x14ac:dyDescent="0.25">
      <c r="A2041" t="s">
        <v>655</v>
      </c>
      <c r="B2041">
        <v>9349</v>
      </c>
      <c r="C2041" t="s">
        <v>1654</v>
      </c>
      <c r="D2041">
        <v>6.5</v>
      </c>
      <c r="J2041" t="e">
        <f>+VLOOKUP(B2041,#REF!,1,FALSE)</f>
        <v>#REF!</v>
      </c>
    </row>
    <row r="2042" spans="1:10" hidden="1" x14ac:dyDescent="0.25">
      <c r="A2042" t="s">
        <v>655</v>
      </c>
      <c r="B2042">
        <v>9354</v>
      </c>
      <c r="C2042" t="s">
        <v>1655</v>
      </c>
      <c r="D2042">
        <v>6.5</v>
      </c>
      <c r="J2042" t="e">
        <f>+VLOOKUP(B2042,#REF!,1,FALSE)</f>
        <v>#REF!</v>
      </c>
    </row>
    <row r="2043" spans="1:10" hidden="1" x14ac:dyDescent="0.25">
      <c r="A2043" t="s">
        <v>655</v>
      </c>
      <c r="B2043" t="s">
        <v>1656</v>
      </c>
      <c r="C2043" t="s">
        <v>1657</v>
      </c>
      <c r="D2043">
        <v>6.5</v>
      </c>
      <c r="J2043" t="e">
        <f>+VLOOKUP(B2043,#REF!,1,FALSE)</f>
        <v>#REF!</v>
      </c>
    </row>
    <row r="2044" spans="1:10" hidden="1" x14ac:dyDescent="0.25">
      <c r="A2044" t="s">
        <v>655</v>
      </c>
      <c r="B2044" t="s">
        <v>1658</v>
      </c>
      <c r="C2044" t="s">
        <v>1659</v>
      </c>
      <c r="D2044">
        <v>6.5</v>
      </c>
      <c r="J2044" t="e">
        <f>+VLOOKUP(B2044,#REF!,1,FALSE)</f>
        <v>#REF!</v>
      </c>
    </row>
    <row r="2045" spans="1:10" hidden="1" x14ac:dyDescent="0.25">
      <c r="A2045" t="s">
        <v>655</v>
      </c>
      <c r="B2045" t="s">
        <v>1660</v>
      </c>
      <c r="C2045" t="s">
        <v>1642</v>
      </c>
      <c r="D2045">
        <v>6.5</v>
      </c>
      <c r="J2045" t="e">
        <f>+VLOOKUP(B2045,#REF!,1,FALSE)</f>
        <v>#REF!</v>
      </c>
    </row>
    <row r="2046" spans="1:10" hidden="1" x14ac:dyDescent="0.25">
      <c r="A2046" t="s">
        <v>655</v>
      </c>
      <c r="B2046" t="s">
        <v>1661</v>
      </c>
      <c r="C2046" t="s">
        <v>1642</v>
      </c>
      <c r="D2046">
        <v>6.5</v>
      </c>
      <c r="J2046" t="e">
        <f>+VLOOKUP(B2046,#REF!,1,FALSE)</f>
        <v>#REF!</v>
      </c>
    </row>
    <row r="2047" spans="1:10" hidden="1" x14ac:dyDescent="0.25">
      <c r="A2047" t="s">
        <v>655</v>
      </c>
      <c r="B2047" t="s">
        <v>1662</v>
      </c>
      <c r="C2047" t="s">
        <v>1642</v>
      </c>
      <c r="D2047">
        <v>6.5</v>
      </c>
      <c r="J2047" t="e">
        <f>+VLOOKUP(B2047,#REF!,1,FALSE)</f>
        <v>#REF!</v>
      </c>
    </row>
    <row r="2048" spans="1:10" hidden="1" x14ac:dyDescent="0.25">
      <c r="A2048" t="s">
        <v>655</v>
      </c>
      <c r="B2048" t="s">
        <v>1663</v>
      </c>
      <c r="C2048" t="s">
        <v>1664</v>
      </c>
      <c r="D2048">
        <v>6.5</v>
      </c>
      <c r="J2048" t="e">
        <f>+VLOOKUP(B2048,#REF!,1,FALSE)</f>
        <v>#REF!</v>
      </c>
    </row>
    <row r="2049" spans="1:10" hidden="1" x14ac:dyDescent="0.25">
      <c r="A2049" t="s">
        <v>655</v>
      </c>
      <c r="B2049" t="s">
        <v>1665</v>
      </c>
      <c r="C2049" t="s">
        <v>1666</v>
      </c>
      <c r="D2049">
        <v>6.5</v>
      </c>
      <c r="J2049" t="e">
        <f>+VLOOKUP(B2049,#REF!,1,FALSE)</f>
        <v>#REF!</v>
      </c>
    </row>
    <row r="2050" spans="1:10" hidden="1" x14ac:dyDescent="0.25">
      <c r="A2050" t="s">
        <v>655</v>
      </c>
      <c r="B2050" t="s">
        <v>1667</v>
      </c>
      <c r="C2050" t="s">
        <v>1668</v>
      </c>
      <c r="D2050">
        <v>6.5</v>
      </c>
      <c r="J2050" t="e">
        <f>+VLOOKUP(B2050,#REF!,1,FALSE)</f>
        <v>#REF!</v>
      </c>
    </row>
    <row r="2051" spans="1:10" hidden="1" x14ac:dyDescent="0.25">
      <c r="A2051" t="s">
        <v>655</v>
      </c>
      <c r="B2051" t="s">
        <v>1669</v>
      </c>
      <c r="C2051" t="s">
        <v>1670</v>
      </c>
      <c r="D2051">
        <v>6.5</v>
      </c>
      <c r="J2051" t="e">
        <f>+VLOOKUP(B2051,#REF!,1,FALSE)</f>
        <v>#REF!</v>
      </c>
    </row>
    <row r="2052" spans="1:10" hidden="1" x14ac:dyDescent="0.25">
      <c r="A2052" t="s">
        <v>655</v>
      </c>
      <c r="B2052" t="s">
        <v>1671</v>
      </c>
      <c r="C2052" t="s">
        <v>1644</v>
      </c>
      <c r="D2052">
        <v>6.5</v>
      </c>
      <c r="J2052" t="e">
        <f>+VLOOKUP(B2052,#REF!,1,FALSE)</f>
        <v>#REF!</v>
      </c>
    </row>
    <row r="2053" spans="1:10" hidden="1" x14ac:dyDescent="0.25">
      <c r="A2053" t="s">
        <v>655</v>
      </c>
      <c r="B2053" t="s">
        <v>1672</v>
      </c>
      <c r="C2053" t="s">
        <v>1644</v>
      </c>
      <c r="D2053">
        <v>6.5</v>
      </c>
      <c r="J2053" t="e">
        <f>+VLOOKUP(B2053,#REF!,1,FALSE)</f>
        <v>#REF!</v>
      </c>
    </row>
    <row r="2054" spans="1:10" hidden="1" x14ac:dyDescent="0.25">
      <c r="A2054" t="s">
        <v>655</v>
      </c>
      <c r="B2054" t="s">
        <v>1673</v>
      </c>
      <c r="C2054" t="s">
        <v>1674</v>
      </c>
      <c r="D2054">
        <v>6.5</v>
      </c>
      <c r="J2054" t="e">
        <f>+VLOOKUP(B2054,#REF!,1,FALSE)</f>
        <v>#REF!</v>
      </c>
    </row>
    <row r="2055" spans="1:10" hidden="1" x14ac:dyDescent="0.25">
      <c r="A2055" t="s">
        <v>655</v>
      </c>
      <c r="B2055" t="s">
        <v>1675</v>
      </c>
      <c r="C2055" t="s">
        <v>1676</v>
      </c>
      <c r="D2055">
        <v>6.5</v>
      </c>
      <c r="J2055" t="e">
        <f>+VLOOKUP(B2055,#REF!,1,FALSE)</f>
        <v>#REF!</v>
      </c>
    </row>
    <row r="2056" spans="1:10" hidden="1" x14ac:dyDescent="0.25">
      <c r="A2056" t="s">
        <v>655</v>
      </c>
      <c r="B2056" t="s">
        <v>1677</v>
      </c>
      <c r="C2056" t="s">
        <v>1678</v>
      </c>
      <c r="D2056">
        <v>6.5</v>
      </c>
      <c r="J2056" t="e">
        <f>+VLOOKUP(B2056,#REF!,1,FALSE)</f>
        <v>#REF!</v>
      </c>
    </row>
    <row r="2057" spans="1:10" hidden="1" x14ac:dyDescent="0.25">
      <c r="A2057" t="s">
        <v>655</v>
      </c>
      <c r="B2057" t="s">
        <v>1679</v>
      </c>
      <c r="C2057" t="s">
        <v>1680</v>
      </c>
      <c r="D2057">
        <v>6.5</v>
      </c>
      <c r="J2057" t="e">
        <f>+VLOOKUP(B2057,#REF!,1,FALSE)</f>
        <v>#REF!</v>
      </c>
    </row>
    <row r="2058" spans="1:10" hidden="1" x14ac:dyDescent="0.25">
      <c r="A2058" t="s">
        <v>655</v>
      </c>
      <c r="B2058">
        <v>9390</v>
      </c>
      <c r="C2058" t="s">
        <v>1681</v>
      </c>
      <c r="D2058">
        <v>6.5</v>
      </c>
      <c r="J2058" t="e">
        <f>+VLOOKUP(B2058,#REF!,1,FALSE)</f>
        <v>#REF!</v>
      </c>
    </row>
    <row r="2059" spans="1:10" hidden="1" x14ac:dyDescent="0.25">
      <c r="A2059" t="s">
        <v>655</v>
      </c>
      <c r="B2059">
        <v>9391</v>
      </c>
      <c r="C2059" t="s">
        <v>1682</v>
      </c>
      <c r="D2059">
        <v>6.5</v>
      </c>
      <c r="J2059" t="e">
        <f>+VLOOKUP(B2059,#REF!,1,FALSE)</f>
        <v>#REF!</v>
      </c>
    </row>
    <row r="2060" spans="1:10" hidden="1" x14ac:dyDescent="0.25">
      <c r="A2060" t="s">
        <v>655</v>
      </c>
      <c r="B2060">
        <v>9392</v>
      </c>
      <c r="C2060" t="s">
        <v>1683</v>
      </c>
      <c r="D2060">
        <v>6.5</v>
      </c>
      <c r="J2060" t="e">
        <f>+VLOOKUP(B2060,#REF!,1,FALSE)</f>
        <v>#REF!</v>
      </c>
    </row>
    <row r="2061" spans="1:10" hidden="1" x14ac:dyDescent="0.25">
      <c r="A2061" t="s">
        <v>655</v>
      </c>
      <c r="B2061">
        <v>9393</v>
      </c>
      <c r="C2061" t="s">
        <v>1684</v>
      </c>
      <c r="D2061">
        <v>6.5</v>
      </c>
      <c r="J2061" t="e">
        <f>+VLOOKUP(B2061,#REF!,1,FALSE)</f>
        <v>#REF!</v>
      </c>
    </row>
    <row r="2062" spans="1:10" hidden="1" x14ac:dyDescent="0.25">
      <c r="A2062" t="s">
        <v>655</v>
      </c>
      <c r="B2062">
        <v>9394</v>
      </c>
      <c r="C2062" t="s">
        <v>1685</v>
      </c>
      <c r="D2062">
        <v>6.5</v>
      </c>
      <c r="J2062" t="e">
        <f>+VLOOKUP(B2062,#REF!,1,FALSE)</f>
        <v>#REF!</v>
      </c>
    </row>
    <row r="2063" spans="1:10" hidden="1" x14ac:dyDescent="0.25">
      <c r="A2063" t="s">
        <v>655</v>
      </c>
      <c r="B2063">
        <v>9396</v>
      </c>
      <c r="C2063" t="s">
        <v>1686</v>
      </c>
      <c r="D2063">
        <v>6.5</v>
      </c>
      <c r="J2063" t="e">
        <f>+VLOOKUP(B2063,#REF!,1,FALSE)</f>
        <v>#REF!</v>
      </c>
    </row>
    <row r="2064" spans="1:10" hidden="1" x14ac:dyDescent="0.25">
      <c r="A2064" t="s">
        <v>655</v>
      </c>
      <c r="B2064">
        <v>9397</v>
      </c>
      <c r="C2064" t="s">
        <v>1687</v>
      </c>
      <c r="D2064">
        <v>6.5</v>
      </c>
      <c r="J2064" t="e">
        <f>+VLOOKUP(B2064,#REF!,1,FALSE)</f>
        <v>#REF!</v>
      </c>
    </row>
    <row r="2065" spans="1:10" hidden="1" x14ac:dyDescent="0.25">
      <c r="A2065" t="s">
        <v>655</v>
      </c>
      <c r="B2065">
        <v>9460</v>
      </c>
      <c r="C2065" t="s">
        <v>2065</v>
      </c>
      <c r="D2065">
        <v>1</v>
      </c>
      <c r="J2065" t="e">
        <f>+VLOOKUP(B2065,#REF!,1,FALSE)</f>
        <v>#REF!</v>
      </c>
    </row>
    <row r="2066" spans="1:10" hidden="1" x14ac:dyDescent="0.25">
      <c r="A2066" t="s">
        <v>655</v>
      </c>
      <c r="B2066">
        <v>9617</v>
      </c>
      <c r="C2066" t="s">
        <v>2128</v>
      </c>
      <c r="D2066">
        <v>1</v>
      </c>
      <c r="J2066" t="e">
        <f>+VLOOKUP(B2066,#REF!,1,FALSE)</f>
        <v>#REF!</v>
      </c>
    </row>
    <row r="2067" spans="1:10" hidden="1" x14ac:dyDescent="0.25">
      <c r="A2067" t="s">
        <v>655</v>
      </c>
      <c r="B2067">
        <v>9804</v>
      </c>
      <c r="C2067" t="s">
        <v>2129</v>
      </c>
      <c r="D2067">
        <v>1</v>
      </c>
      <c r="J2067" t="e">
        <f>+VLOOKUP(B2067,#REF!,1,FALSE)</f>
        <v>#REF!</v>
      </c>
    </row>
    <row r="2068" spans="1:10" hidden="1" x14ac:dyDescent="0.25">
      <c r="A2068" t="s">
        <v>655</v>
      </c>
      <c r="B2068">
        <v>9808</v>
      </c>
      <c r="C2068" t="s">
        <v>2130</v>
      </c>
      <c r="D2068">
        <v>1</v>
      </c>
      <c r="J2068" t="e">
        <f>+VLOOKUP(B2068,#REF!,1,FALSE)</f>
        <v>#REF!</v>
      </c>
    </row>
    <row r="2069" spans="1:10" hidden="1" x14ac:dyDescent="0.25">
      <c r="A2069" t="s">
        <v>655</v>
      </c>
      <c r="B2069">
        <v>9848</v>
      </c>
      <c r="C2069" t="s">
        <v>2131</v>
      </c>
      <c r="D2069">
        <v>1</v>
      </c>
      <c r="J2069" t="e">
        <f>+VLOOKUP(B2069,#REF!,1,FALSE)</f>
        <v>#REF!</v>
      </c>
    </row>
    <row r="2070" spans="1:10" hidden="1" x14ac:dyDescent="0.25">
      <c r="A2070" t="s">
        <v>655</v>
      </c>
      <c r="B2070">
        <v>9865</v>
      </c>
      <c r="C2070" t="s">
        <v>2132</v>
      </c>
      <c r="D2070">
        <v>1</v>
      </c>
      <c r="J2070" t="e">
        <f>+VLOOKUP(B2070,#REF!,1,FALSE)</f>
        <v>#REF!</v>
      </c>
    </row>
    <row r="2071" spans="1:10" hidden="1" x14ac:dyDescent="0.25">
      <c r="A2071" t="s">
        <v>655</v>
      </c>
      <c r="B2071">
        <v>9882</v>
      </c>
      <c r="C2071" t="s">
        <v>2133</v>
      </c>
      <c r="D2071">
        <v>1</v>
      </c>
      <c r="J2071" t="e">
        <f>+VLOOKUP(B2071,#REF!,1,FALSE)</f>
        <v>#REF!</v>
      </c>
    </row>
    <row r="2072" spans="1:10" hidden="1" x14ac:dyDescent="0.25">
      <c r="A2072" t="s">
        <v>655</v>
      </c>
      <c r="B2072">
        <v>9890</v>
      </c>
      <c r="C2072" t="s">
        <v>2134</v>
      </c>
      <c r="D2072">
        <v>1</v>
      </c>
      <c r="J2072" t="e">
        <f>+VLOOKUP(B2072,#REF!,1,FALSE)</f>
        <v>#REF!</v>
      </c>
    </row>
    <row r="2073" spans="1:10" hidden="1" x14ac:dyDescent="0.25">
      <c r="A2073" t="s">
        <v>655</v>
      </c>
      <c r="B2073">
        <v>9895</v>
      </c>
      <c r="C2073" t="s">
        <v>2135</v>
      </c>
      <c r="D2073">
        <v>1</v>
      </c>
      <c r="J2073" t="e">
        <f>+VLOOKUP(B2073,#REF!,1,FALSE)</f>
        <v>#REF!</v>
      </c>
    </row>
    <row r="2074" spans="1:10" hidden="1" x14ac:dyDescent="0.25">
      <c r="A2074" t="s">
        <v>655</v>
      </c>
      <c r="B2074">
        <v>9897</v>
      </c>
      <c r="C2074" t="s">
        <v>2136</v>
      </c>
      <c r="D2074">
        <v>1</v>
      </c>
      <c r="J2074" t="e">
        <f>+VLOOKUP(B2074,#REF!,1,FALSE)</f>
        <v>#REF!</v>
      </c>
    </row>
    <row r="2075" spans="1:10" hidden="1" x14ac:dyDescent="0.25">
      <c r="A2075" t="s">
        <v>655</v>
      </c>
      <c r="B2075">
        <v>9899</v>
      </c>
      <c r="C2075" t="s">
        <v>2137</v>
      </c>
      <c r="D2075">
        <v>1</v>
      </c>
      <c r="J2075" t="e">
        <f>+VLOOKUP(B2075,#REF!,1,FALSE)</f>
        <v>#REF!</v>
      </c>
    </row>
    <row r="2076" spans="1:10" hidden="1" x14ac:dyDescent="0.25">
      <c r="A2076" t="s">
        <v>655</v>
      </c>
      <c r="B2076">
        <v>9917</v>
      </c>
      <c r="C2076" t="s">
        <v>2138</v>
      </c>
      <c r="D2076">
        <v>1</v>
      </c>
      <c r="J2076" t="e">
        <f>+VLOOKUP(B2076,#REF!,1,FALSE)</f>
        <v>#REF!</v>
      </c>
    </row>
    <row r="2077" spans="1:10" hidden="1" x14ac:dyDescent="0.25">
      <c r="A2077" t="s">
        <v>655</v>
      </c>
      <c r="B2077">
        <v>9918</v>
      </c>
      <c r="C2077" t="s">
        <v>2139</v>
      </c>
      <c r="D2077">
        <v>1</v>
      </c>
      <c r="J2077" t="e">
        <f>+VLOOKUP(B2077,#REF!,1,FALSE)</f>
        <v>#REF!</v>
      </c>
    </row>
    <row r="2078" spans="1:10" hidden="1" x14ac:dyDescent="0.25">
      <c r="A2078" t="s">
        <v>655</v>
      </c>
      <c r="B2078">
        <v>9920</v>
      </c>
      <c r="C2078" t="s">
        <v>2140</v>
      </c>
      <c r="D2078">
        <v>1</v>
      </c>
      <c r="J2078" t="e">
        <f>+VLOOKUP(B2078,#REF!,1,FALSE)</f>
        <v>#REF!</v>
      </c>
    </row>
    <row r="2079" spans="1:10" hidden="1" x14ac:dyDescent="0.25">
      <c r="A2079" t="s">
        <v>655</v>
      </c>
      <c r="B2079">
        <v>9921</v>
      </c>
      <c r="C2079" t="s">
        <v>2141</v>
      </c>
      <c r="D2079">
        <v>1</v>
      </c>
      <c r="J2079" t="e">
        <f>+VLOOKUP(B2079,#REF!,1,FALSE)</f>
        <v>#REF!</v>
      </c>
    </row>
    <row r="2080" spans="1:10" hidden="1" x14ac:dyDescent="0.25">
      <c r="A2080" t="s">
        <v>655</v>
      </c>
      <c r="B2080">
        <v>9922</v>
      </c>
      <c r="C2080" t="s">
        <v>2130</v>
      </c>
      <c r="D2080">
        <v>1</v>
      </c>
      <c r="J2080" t="e">
        <f>+VLOOKUP(B2080,#REF!,1,FALSE)</f>
        <v>#REF!</v>
      </c>
    </row>
    <row r="2081" spans="1:10" hidden="1" x14ac:dyDescent="0.25">
      <c r="A2081" t="s">
        <v>655</v>
      </c>
      <c r="B2081">
        <v>9923</v>
      </c>
      <c r="C2081" t="s">
        <v>2142</v>
      </c>
      <c r="D2081">
        <v>1</v>
      </c>
      <c r="J2081" t="e">
        <f>+VLOOKUP(B2081,#REF!,1,FALSE)</f>
        <v>#REF!</v>
      </c>
    </row>
    <row r="2082" spans="1:10" hidden="1" x14ac:dyDescent="0.25">
      <c r="A2082" t="s">
        <v>655</v>
      </c>
      <c r="B2082">
        <v>9924</v>
      </c>
      <c r="C2082" t="s">
        <v>2143</v>
      </c>
      <c r="D2082">
        <v>1</v>
      </c>
      <c r="J2082" t="e">
        <f>+VLOOKUP(B2082,#REF!,1,FALSE)</f>
        <v>#REF!</v>
      </c>
    </row>
    <row r="2083" spans="1:10" hidden="1" x14ac:dyDescent="0.25">
      <c r="A2083" t="s">
        <v>655</v>
      </c>
      <c r="B2083">
        <v>9928</v>
      </c>
      <c r="C2083" t="s">
        <v>2144</v>
      </c>
      <c r="D2083">
        <v>1</v>
      </c>
      <c r="J2083" t="e">
        <f>+VLOOKUP(B2083,#REF!,1,FALSE)</f>
        <v>#REF!</v>
      </c>
    </row>
    <row r="2084" spans="1:10" hidden="1" x14ac:dyDescent="0.25">
      <c r="A2084" t="s">
        <v>655</v>
      </c>
      <c r="B2084">
        <v>9934</v>
      </c>
      <c r="C2084" t="s">
        <v>1688</v>
      </c>
      <c r="D2084">
        <v>1</v>
      </c>
      <c r="J2084" t="e">
        <f>+VLOOKUP(B2084,#REF!,1,FALSE)</f>
        <v>#REF!</v>
      </c>
    </row>
    <row r="2085" spans="1:10" hidden="1" x14ac:dyDescent="0.25">
      <c r="A2085" t="s">
        <v>655</v>
      </c>
      <c r="B2085">
        <v>9935</v>
      </c>
      <c r="C2085" t="s">
        <v>1689</v>
      </c>
      <c r="D2085">
        <v>1</v>
      </c>
      <c r="J2085" t="e">
        <f>+VLOOKUP(B2085,#REF!,1,FALSE)</f>
        <v>#REF!</v>
      </c>
    </row>
    <row r="2086" spans="1:10" hidden="1" x14ac:dyDescent="0.25">
      <c r="A2086" t="s">
        <v>655</v>
      </c>
      <c r="B2086" t="s">
        <v>2145</v>
      </c>
      <c r="C2086" t="s">
        <v>2146</v>
      </c>
      <c r="D2086">
        <v>1</v>
      </c>
      <c r="J2086" t="e">
        <f>+VLOOKUP(B2086,#REF!,1,FALSE)</f>
        <v>#REF!</v>
      </c>
    </row>
    <row r="2087" spans="1:10" hidden="1" x14ac:dyDescent="0.25">
      <c r="A2087" t="s">
        <v>655</v>
      </c>
      <c r="B2087">
        <v>9936</v>
      </c>
      <c r="C2087" t="s">
        <v>1690</v>
      </c>
      <c r="D2087">
        <v>1</v>
      </c>
      <c r="J2087" t="e">
        <f>+VLOOKUP(B2087,#REF!,1,FALSE)</f>
        <v>#REF!</v>
      </c>
    </row>
    <row r="2088" spans="1:10" hidden="1" x14ac:dyDescent="0.25">
      <c r="A2088" t="s">
        <v>655</v>
      </c>
      <c r="B2088">
        <v>9937</v>
      </c>
      <c r="C2088" t="s">
        <v>1691</v>
      </c>
      <c r="D2088">
        <v>1</v>
      </c>
      <c r="J2088" t="e">
        <f>+VLOOKUP(B2088,#REF!,1,FALSE)</f>
        <v>#REF!</v>
      </c>
    </row>
    <row r="2089" spans="1:10" hidden="1" x14ac:dyDescent="0.25">
      <c r="A2089" t="s">
        <v>655</v>
      </c>
      <c r="B2089" t="s">
        <v>2147</v>
      </c>
      <c r="C2089" t="s">
        <v>2148</v>
      </c>
      <c r="D2089">
        <v>1</v>
      </c>
      <c r="J2089" t="e">
        <f>+VLOOKUP(B2089,#REF!,1,FALSE)</f>
        <v>#REF!</v>
      </c>
    </row>
    <row r="2090" spans="1:10" hidden="1" x14ac:dyDescent="0.25">
      <c r="A2090" t="s">
        <v>655</v>
      </c>
      <c r="B2090">
        <v>9938</v>
      </c>
      <c r="C2090" t="s">
        <v>2149</v>
      </c>
      <c r="D2090">
        <v>1</v>
      </c>
      <c r="J2090" t="e">
        <f>+VLOOKUP(B2090,#REF!,1,FALSE)</f>
        <v>#REF!</v>
      </c>
    </row>
    <row r="2091" spans="1:10" hidden="1" x14ac:dyDescent="0.25">
      <c r="A2091" t="s">
        <v>655</v>
      </c>
      <c r="B2091">
        <v>9948</v>
      </c>
      <c r="C2091" t="s">
        <v>2150</v>
      </c>
      <c r="D2091">
        <v>1</v>
      </c>
      <c r="J2091" t="e">
        <f>+VLOOKUP(B2091,#REF!,1,FALSE)</f>
        <v>#REF!</v>
      </c>
    </row>
    <row r="2092" spans="1:10" hidden="1" x14ac:dyDescent="0.25">
      <c r="A2092" t="s">
        <v>655</v>
      </c>
      <c r="B2092">
        <v>9960</v>
      </c>
      <c r="C2092" t="s">
        <v>2151</v>
      </c>
      <c r="D2092">
        <v>1</v>
      </c>
      <c r="J2092" t="e">
        <f>+VLOOKUP(B2092,#REF!,1,FALSE)</f>
        <v>#REF!</v>
      </c>
    </row>
    <row r="2093" spans="1:10" hidden="1" x14ac:dyDescent="0.25">
      <c r="A2093" t="s">
        <v>655</v>
      </c>
      <c r="B2093">
        <v>9961</v>
      </c>
      <c r="C2093" t="s">
        <v>2152</v>
      </c>
      <c r="D2093">
        <v>1</v>
      </c>
      <c r="J2093" t="e">
        <f>+VLOOKUP(B2093,#REF!,1,FALSE)</f>
        <v>#REF!</v>
      </c>
    </row>
    <row r="2094" spans="1:10" hidden="1" x14ac:dyDescent="0.25">
      <c r="A2094" t="s">
        <v>655</v>
      </c>
      <c r="B2094">
        <v>9963</v>
      </c>
      <c r="C2094" t="s">
        <v>2153</v>
      </c>
      <c r="D2094">
        <v>1</v>
      </c>
      <c r="J2094" t="e">
        <f>+VLOOKUP(B2094,#REF!,1,FALSE)</f>
        <v>#REF!</v>
      </c>
    </row>
    <row r="2095" spans="1:10" hidden="1" x14ac:dyDescent="0.25">
      <c r="A2095" t="s">
        <v>655</v>
      </c>
      <c r="B2095">
        <v>121009</v>
      </c>
      <c r="C2095" t="s">
        <v>1695</v>
      </c>
      <c r="D2095">
        <v>6.5</v>
      </c>
      <c r="J2095" t="e">
        <f>+VLOOKUP(B2095,#REF!,1,FALSE)</f>
        <v>#REF!</v>
      </c>
    </row>
    <row r="2096" spans="1:10" hidden="1" x14ac:dyDescent="0.25">
      <c r="A2096" t="s">
        <v>655</v>
      </c>
      <c r="B2096">
        <v>121013</v>
      </c>
      <c r="C2096" t="s">
        <v>2154</v>
      </c>
      <c r="D2096">
        <v>6.5</v>
      </c>
      <c r="J2096" t="e">
        <f>+VLOOKUP(B2096,#REF!,1,FALSE)</f>
        <v>#REF!</v>
      </c>
    </row>
    <row r="2097" spans="1:10" hidden="1" x14ac:dyDescent="0.25">
      <c r="A2097" t="s">
        <v>655</v>
      </c>
      <c r="B2097">
        <v>410000</v>
      </c>
      <c r="C2097" t="s">
        <v>1699</v>
      </c>
      <c r="D2097">
        <v>6.5</v>
      </c>
      <c r="J2097" t="e">
        <f>+VLOOKUP(B2097,#REF!,1,FALSE)</f>
        <v>#REF!</v>
      </c>
    </row>
    <row r="2098" spans="1:10" hidden="1" x14ac:dyDescent="0.25">
      <c r="A2098" t="s">
        <v>655</v>
      </c>
      <c r="B2098">
        <v>410001</v>
      </c>
      <c r="C2098" t="s">
        <v>1700</v>
      </c>
      <c r="D2098">
        <v>6.5</v>
      </c>
      <c r="J2098" t="e">
        <f>+VLOOKUP(B2098,#REF!,1,FALSE)</f>
        <v>#REF!</v>
      </c>
    </row>
    <row r="2099" spans="1:10" hidden="1" x14ac:dyDescent="0.25">
      <c r="A2099" t="s">
        <v>655</v>
      </c>
      <c r="B2099">
        <v>410002</v>
      </c>
      <c r="C2099" t="s">
        <v>1243</v>
      </c>
      <c r="D2099">
        <v>6.5</v>
      </c>
      <c r="J2099" t="e">
        <f>+VLOOKUP(B2099,#REF!,1,FALSE)</f>
        <v>#REF!</v>
      </c>
    </row>
    <row r="2100" spans="1:10" hidden="1" x14ac:dyDescent="0.25">
      <c r="A2100" t="s">
        <v>655</v>
      </c>
      <c r="B2100">
        <v>410003</v>
      </c>
      <c r="C2100" t="s">
        <v>1701</v>
      </c>
      <c r="D2100">
        <v>6.5</v>
      </c>
      <c r="J2100" t="e">
        <f>+VLOOKUP(B2100,#REF!,1,FALSE)</f>
        <v>#REF!</v>
      </c>
    </row>
    <row r="2101" spans="1:10" hidden="1" x14ac:dyDescent="0.25">
      <c r="A2101" t="s">
        <v>655</v>
      </c>
      <c r="B2101">
        <v>410004</v>
      </c>
      <c r="C2101" t="s">
        <v>1243</v>
      </c>
      <c r="D2101">
        <v>6.5</v>
      </c>
      <c r="J2101" t="e">
        <f>+VLOOKUP(B2101,#REF!,1,FALSE)</f>
        <v>#REF!</v>
      </c>
    </row>
    <row r="2102" spans="1:10" hidden="1" x14ac:dyDescent="0.25">
      <c r="A2102" t="s">
        <v>655</v>
      </c>
      <c r="B2102">
        <v>410005</v>
      </c>
      <c r="C2102" t="s">
        <v>1702</v>
      </c>
      <c r="D2102">
        <v>6.5</v>
      </c>
      <c r="J2102" t="e">
        <f>+VLOOKUP(B2102,#REF!,1,FALSE)</f>
        <v>#REF!</v>
      </c>
    </row>
    <row r="2103" spans="1:10" hidden="1" x14ac:dyDescent="0.25">
      <c r="A2103" t="s">
        <v>655</v>
      </c>
      <c r="B2103">
        <v>410006</v>
      </c>
      <c r="C2103" t="s">
        <v>1703</v>
      </c>
      <c r="D2103">
        <v>6.5</v>
      </c>
      <c r="J2103" t="e">
        <f>+VLOOKUP(B2103,#REF!,1,FALSE)</f>
        <v>#REF!</v>
      </c>
    </row>
    <row r="2104" spans="1:10" hidden="1" x14ac:dyDescent="0.25">
      <c r="A2104" t="s">
        <v>655</v>
      </c>
      <c r="B2104">
        <v>410007</v>
      </c>
      <c r="C2104" t="s">
        <v>1187</v>
      </c>
      <c r="D2104">
        <v>6.5</v>
      </c>
      <c r="J2104" t="e">
        <f>+VLOOKUP(B2104,#REF!,1,FALSE)</f>
        <v>#REF!</v>
      </c>
    </row>
    <row r="2105" spans="1:10" hidden="1" x14ac:dyDescent="0.25">
      <c r="A2105" t="s">
        <v>655</v>
      </c>
      <c r="B2105">
        <v>410009</v>
      </c>
      <c r="C2105" t="s">
        <v>1704</v>
      </c>
      <c r="D2105">
        <v>6.5</v>
      </c>
      <c r="J2105" t="e">
        <f>+VLOOKUP(B2105,#REF!,1,FALSE)</f>
        <v>#REF!</v>
      </c>
    </row>
    <row r="2106" spans="1:10" hidden="1" x14ac:dyDescent="0.25">
      <c r="A2106" t="s">
        <v>655</v>
      </c>
      <c r="B2106">
        <v>410010</v>
      </c>
      <c r="C2106" t="s">
        <v>1705</v>
      </c>
      <c r="D2106">
        <v>6.5</v>
      </c>
      <c r="J2106" t="e">
        <f>+VLOOKUP(B2106,#REF!,1,FALSE)</f>
        <v>#REF!</v>
      </c>
    </row>
    <row r="2107" spans="1:10" hidden="1" x14ac:dyDescent="0.25">
      <c r="A2107" t="s">
        <v>655</v>
      </c>
      <c r="B2107">
        <v>410011</v>
      </c>
      <c r="C2107" t="s">
        <v>1706</v>
      </c>
      <c r="D2107">
        <v>6.5</v>
      </c>
      <c r="J2107" t="e">
        <f>+VLOOKUP(B2107,#REF!,1,FALSE)</f>
        <v>#REF!</v>
      </c>
    </row>
    <row r="2108" spans="1:10" hidden="1" x14ac:dyDescent="0.25">
      <c r="A2108" t="s">
        <v>655</v>
      </c>
      <c r="B2108">
        <v>410015</v>
      </c>
      <c r="C2108" t="s">
        <v>1707</v>
      </c>
      <c r="D2108">
        <v>6.5</v>
      </c>
      <c r="J2108" t="e">
        <f>+VLOOKUP(B2108,#REF!,1,FALSE)</f>
        <v>#REF!</v>
      </c>
    </row>
    <row r="2109" spans="1:10" hidden="1" x14ac:dyDescent="0.25">
      <c r="A2109" t="s">
        <v>655</v>
      </c>
      <c r="B2109">
        <v>410016</v>
      </c>
      <c r="C2109" t="s">
        <v>1708</v>
      </c>
      <c r="D2109">
        <v>6.5</v>
      </c>
      <c r="J2109" t="e">
        <f>+VLOOKUP(B2109,#REF!,1,FALSE)</f>
        <v>#REF!</v>
      </c>
    </row>
    <row r="2110" spans="1:10" hidden="1" x14ac:dyDescent="0.25">
      <c r="A2110" t="s">
        <v>655</v>
      </c>
      <c r="B2110">
        <v>410030</v>
      </c>
      <c r="C2110" t="s">
        <v>1709</v>
      </c>
      <c r="D2110">
        <v>6.5</v>
      </c>
      <c r="J2110" t="e">
        <f>+VLOOKUP(B2110,#REF!,1,FALSE)</f>
        <v>#REF!</v>
      </c>
    </row>
    <row r="2111" spans="1:10" hidden="1" x14ac:dyDescent="0.25">
      <c r="A2111" t="s">
        <v>655</v>
      </c>
      <c r="B2111">
        <v>410031</v>
      </c>
      <c r="C2111" t="s">
        <v>1710</v>
      </c>
      <c r="D2111">
        <v>6.5</v>
      </c>
      <c r="J2111" t="e">
        <f>+VLOOKUP(B2111,#REF!,1,FALSE)</f>
        <v>#REF!</v>
      </c>
    </row>
    <row r="2112" spans="1:10" hidden="1" x14ac:dyDescent="0.25">
      <c r="A2112" t="s">
        <v>655</v>
      </c>
      <c r="B2112" t="s">
        <v>1711</v>
      </c>
      <c r="C2112" t="s">
        <v>1712</v>
      </c>
      <c r="D2112">
        <v>1</v>
      </c>
      <c r="J2112" t="e">
        <f>+VLOOKUP(B2112,#REF!,1,FALSE)</f>
        <v>#REF!</v>
      </c>
    </row>
    <row r="2113" spans="1:10" hidden="1" x14ac:dyDescent="0.25">
      <c r="A2113" t="s">
        <v>655</v>
      </c>
      <c r="B2113">
        <v>410032</v>
      </c>
      <c r="C2113" t="s">
        <v>1713</v>
      </c>
      <c r="D2113">
        <v>6.5</v>
      </c>
      <c r="J2113" t="e">
        <f>+VLOOKUP(B2113,#REF!,1,FALSE)</f>
        <v>#REF!</v>
      </c>
    </row>
    <row r="2114" spans="1:10" hidden="1" x14ac:dyDescent="0.25">
      <c r="A2114" t="s">
        <v>655</v>
      </c>
      <c r="B2114">
        <v>410033</v>
      </c>
      <c r="C2114" t="s">
        <v>1714</v>
      </c>
      <c r="D2114">
        <v>6.5</v>
      </c>
      <c r="J2114" t="e">
        <f>+VLOOKUP(B2114,#REF!,1,FALSE)</f>
        <v>#REF!</v>
      </c>
    </row>
    <row r="2115" spans="1:10" hidden="1" x14ac:dyDescent="0.25">
      <c r="A2115" t="s">
        <v>655</v>
      </c>
      <c r="B2115">
        <v>410034</v>
      </c>
      <c r="C2115" t="s">
        <v>1715</v>
      </c>
      <c r="D2115">
        <v>6.5</v>
      </c>
      <c r="J2115" t="e">
        <f>+VLOOKUP(B2115,#REF!,1,FALSE)</f>
        <v>#REF!</v>
      </c>
    </row>
    <row r="2116" spans="1:10" hidden="1" x14ac:dyDescent="0.25">
      <c r="A2116" t="s">
        <v>655</v>
      </c>
      <c r="B2116">
        <v>410036</v>
      </c>
      <c r="C2116" t="s">
        <v>1716</v>
      </c>
      <c r="D2116">
        <v>6.5</v>
      </c>
      <c r="J2116" t="e">
        <f>+VLOOKUP(B2116,#REF!,1,FALSE)</f>
        <v>#REF!</v>
      </c>
    </row>
    <row r="2117" spans="1:10" hidden="1" x14ac:dyDescent="0.25">
      <c r="A2117" t="s">
        <v>655</v>
      </c>
      <c r="B2117">
        <v>410037</v>
      </c>
      <c r="C2117" t="s">
        <v>1715</v>
      </c>
      <c r="D2117">
        <v>6.5</v>
      </c>
      <c r="J2117" t="e">
        <f>+VLOOKUP(B2117,#REF!,1,FALSE)</f>
        <v>#REF!</v>
      </c>
    </row>
    <row r="2118" spans="1:10" hidden="1" x14ac:dyDescent="0.25">
      <c r="A2118" t="s">
        <v>655</v>
      </c>
      <c r="B2118">
        <v>410040</v>
      </c>
      <c r="C2118" t="s">
        <v>1717</v>
      </c>
      <c r="D2118">
        <v>6.5</v>
      </c>
      <c r="J2118" t="e">
        <f>+VLOOKUP(B2118,#REF!,1,FALSE)</f>
        <v>#REF!</v>
      </c>
    </row>
    <row r="2119" spans="1:10" hidden="1" x14ac:dyDescent="0.25">
      <c r="A2119" t="s">
        <v>655</v>
      </c>
      <c r="B2119">
        <v>410041</v>
      </c>
      <c r="C2119" t="s">
        <v>1717</v>
      </c>
      <c r="D2119">
        <v>6.5</v>
      </c>
      <c r="J2119" t="e">
        <f>+VLOOKUP(B2119,#REF!,1,FALSE)</f>
        <v>#REF!</v>
      </c>
    </row>
    <row r="2120" spans="1:10" hidden="1" x14ac:dyDescent="0.25">
      <c r="A2120" t="s">
        <v>655</v>
      </c>
      <c r="B2120">
        <v>410042</v>
      </c>
      <c r="C2120" t="s">
        <v>1718</v>
      </c>
      <c r="D2120">
        <v>6.5</v>
      </c>
      <c r="J2120" t="e">
        <f>+VLOOKUP(B2120,#REF!,1,FALSE)</f>
        <v>#REF!</v>
      </c>
    </row>
    <row r="2121" spans="1:10" hidden="1" x14ac:dyDescent="0.25">
      <c r="A2121" t="s">
        <v>655</v>
      </c>
      <c r="B2121">
        <v>410043</v>
      </c>
      <c r="C2121" t="s">
        <v>1718</v>
      </c>
      <c r="D2121">
        <v>6.5</v>
      </c>
      <c r="J2121" t="e">
        <f>+VLOOKUP(B2121,#REF!,1,FALSE)</f>
        <v>#REF!</v>
      </c>
    </row>
    <row r="2122" spans="1:10" hidden="1" x14ac:dyDescent="0.25">
      <c r="A2122" t="s">
        <v>655</v>
      </c>
      <c r="B2122">
        <v>410044</v>
      </c>
      <c r="C2122" t="s">
        <v>1719</v>
      </c>
      <c r="D2122">
        <v>6.5</v>
      </c>
      <c r="J2122" t="e">
        <f>+VLOOKUP(B2122,#REF!,1,FALSE)</f>
        <v>#REF!</v>
      </c>
    </row>
    <row r="2123" spans="1:10" hidden="1" x14ac:dyDescent="0.25">
      <c r="A2123" t="s">
        <v>655</v>
      </c>
      <c r="B2123" t="s">
        <v>1720</v>
      </c>
      <c r="C2123" t="s">
        <v>1721</v>
      </c>
      <c r="D2123">
        <v>6.5</v>
      </c>
      <c r="J2123" t="e">
        <f>+VLOOKUP(B2123,#REF!,1,FALSE)</f>
        <v>#REF!</v>
      </c>
    </row>
    <row r="2124" spans="1:10" hidden="1" x14ac:dyDescent="0.25">
      <c r="A2124" t="s">
        <v>655</v>
      </c>
      <c r="B2124">
        <v>410045</v>
      </c>
      <c r="C2124" t="s">
        <v>1722</v>
      </c>
      <c r="D2124">
        <v>6.5</v>
      </c>
      <c r="J2124" t="e">
        <f>+VLOOKUP(B2124,#REF!,1,FALSE)</f>
        <v>#REF!</v>
      </c>
    </row>
    <row r="2125" spans="1:10" hidden="1" x14ac:dyDescent="0.25">
      <c r="A2125" t="s">
        <v>655</v>
      </c>
      <c r="B2125">
        <v>410046</v>
      </c>
      <c r="C2125" t="s">
        <v>1723</v>
      </c>
      <c r="D2125">
        <v>6.5</v>
      </c>
      <c r="J2125" t="e">
        <f>+VLOOKUP(B2125,#REF!,1,FALSE)</f>
        <v>#REF!</v>
      </c>
    </row>
    <row r="2126" spans="1:10" hidden="1" x14ac:dyDescent="0.25">
      <c r="A2126" t="s">
        <v>655</v>
      </c>
      <c r="B2126">
        <v>410047</v>
      </c>
      <c r="C2126" t="s">
        <v>1724</v>
      </c>
      <c r="D2126">
        <v>6.5</v>
      </c>
      <c r="J2126" t="e">
        <f>+VLOOKUP(B2126,#REF!,1,FALSE)</f>
        <v>#REF!</v>
      </c>
    </row>
    <row r="2127" spans="1:10" hidden="1" x14ac:dyDescent="0.25">
      <c r="A2127" t="s">
        <v>655</v>
      </c>
      <c r="B2127">
        <v>410049</v>
      </c>
      <c r="C2127" t="s">
        <v>1725</v>
      </c>
      <c r="D2127">
        <v>6.5</v>
      </c>
      <c r="J2127" t="e">
        <f>+VLOOKUP(B2127,#REF!,1,FALSE)</f>
        <v>#REF!</v>
      </c>
    </row>
    <row r="2128" spans="1:10" hidden="1" x14ac:dyDescent="0.25">
      <c r="A2128" t="s">
        <v>655</v>
      </c>
      <c r="B2128">
        <v>410050</v>
      </c>
      <c r="C2128" t="s">
        <v>1726</v>
      </c>
      <c r="D2128">
        <v>6.5</v>
      </c>
      <c r="J2128" t="e">
        <f>+VLOOKUP(B2128,#REF!,1,FALSE)</f>
        <v>#REF!</v>
      </c>
    </row>
    <row r="2129" spans="1:10" hidden="1" x14ac:dyDescent="0.25">
      <c r="A2129" t="s">
        <v>655</v>
      </c>
      <c r="B2129">
        <v>410051</v>
      </c>
      <c r="C2129" t="s">
        <v>1727</v>
      </c>
      <c r="D2129">
        <v>6.5</v>
      </c>
      <c r="J2129" t="e">
        <f>+VLOOKUP(B2129,#REF!,1,FALSE)</f>
        <v>#REF!</v>
      </c>
    </row>
    <row r="2130" spans="1:10" hidden="1" x14ac:dyDescent="0.25">
      <c r="A2130" t="s">
        <v>655</v>
      </c>
      <c r="B2130">
        <v>410054</v>
      </c>
      <c r="C2130" t="s">
        <v>1728</v>
      </c>
      <c r="D2130">
        <v>6.5</v>
      </c>
      <c r="J2130" t="e">
        <f>+VLOOKUP(B2130,#REF!,1,FALSE)</f>
        <v>#REF!</v>
      </c>
    </row>
    <row r="2131" spans="1:10" hidden="1" x14ac:dyDescent="0.25">
      <c r="A2131" t="s">
        <v>655</v>
      </c>
      <c r="B2131">
        <v>410060</v>
      </c>
      <c r="C2131" t="s">
        <v>1729</v>
      </c>
      <c r="D2131">
        <v>6.5</v>
      </c>
      <c r="J2131" t="e">
        <f>+VLOOKUP(B2131,#REF!,1,FALSE)</f>
        <v>#REF!</v>
      </c>
    </row>
    <row r="2132" spans="1:10" hidden="1" x14ac:dyDescent="0.25">
      <c r="A2132" t="s">
        <v>655</v>
      </c>
      <c r="B2132">
        <v>410061</v>
      </c>
      <c r="C2132" t="s">
        <v>1730</v>
      </c>
      <c r="D2132">
        <v>6.5</v>
      </c>
      <c r="J2132" t="e">
        <f>+VLOOKUP(B2132,#REF!,1,FALSE)</f>
        <v>#REF!</v>
      </c>
    </row>
    <row r="2133" spans="1:10" hidden="1" x14ac:dyDescent="0.25">
      <c r="A2133" t="s">
        <v>655</v>
      </c>
      <c r="B2133">
        <v>410062</v>
      </c>
      <c r="C2133" t="s">
        <v>1731</v>
      </c>
      <c r="D2133">
        <v>6.5</v>
      </c>
      <c r="J2133" t="e">
        <f>+VLOOKUP(B2133,#REF!,1,FALSE)</f>
        <v>#REF!</v>
      </c>
    </row>
    <row r="2134" spans="1:10" hidden="1" x14ac:dyDescent="0.25">
      <c r="A2134" t="s">
        <v>655</v>
      </c>
      <c r="B2134">
        <v>410063</v>
      </c>
      <c r="C2134" t="s">
        <v>1732</v>
      </c>
      <c r="D2134">
        <v>6.5</v>
      </c>
      <c r="J2134" t="e">
        <f>+VLOOKUP(B2134,#REF!,1,FALSE)</f>
        <v>#REF!</v>
      </c>
    </row>
    <row r="2135" spans="1:10" hidden="1" x14ac:dyDescent="0.25">
      <c r="A2135" t="s">
        <v>655</v>
      </c>
      <c r="B2135">
        <v>410065</v>
      </c>
      <c r="C2135" t="s">
        <v>1733</v>
      </c>
      <c r="D2135">
        <v>6.5</v>
      </c>
      <c r="J2135" t="e">
        <f>+VLOOKUP(B2135,#REF!,1,FALSE)</f>
        <v>#REF!</v>
      </c>
    </row>
    <row r="2136" spans="1:10" hidden="1" x14ac:dyDescent="0.25">
      <c r="A2136" t="s">
        <v>655</v>
      </c>
      <c r="B2136">
        <v>410066</v>
      </c>
      <c r="C2136" t="s">
        <v>1734</v>
      </c>
      <c r="D2136">
        <v>6.5</v>
      </c>
      <c r="J2136" t="e">
        <f>+VLOOKUP(B2136,#REF!,1,FALSE)</f>
        <v>#REF!</v>
      </c>
    </row>
    <row r="2137" spans="1:10" hidden="1" x14ac:dyDescent="0.25">
      <c r="A2137" t="s">
        <v>655</v>
      </c>
      <c r="B2137">
        <v>410067</v>
      </c>
      <c r="C2137" t="s">
        <v>454</v>
      </c>
      <c r="D2137">
        <v>6.5</v>
      </c>
      <c r="J2137" t="e">
        <f>+VLOOKUP(B2137,#REF!,1,FALSE)</f>
        <v>#REF!</v>
      </c>
    </row>
    <row r="2138" spans="1:10" hidden="1" x14ac:dyDescent="0.25">
      <c r="A2138" t="s">
        <v>655</v>
      </c>
      <c r="B2138">
        <v>410068</v>
      </c>
      <c r="C2138" t="s">
        <v>1735</v>
      </c>
      <c r="D2138">
        <v>6.5</v>
      </c>
      <c r="J2138" t="e">
        <f>+VLOOKUP(B2138,#REF!,1,FALSE)</f>
        <v>#REF!</v>
      </c>
    </row>
    <row r="2139" spans="1:10" hidden="1" x14ac:dyDescent="0.25">
      <c r="A2139" t="s">
        <v>655</v>
      </c>
      <c r="B2139">
        <v>410069</v>
      </c>
      <c r="C2139" t="s">
        <v>1736</v>
      </c>
      <c r="D2139">
        <v>6.5</v>
      </c>
      <c r="J2139" t="e">
        <f>+VLOOKUP(B2139,#REF!,1,FALSE)</f>
        <v>#REF!</v>
      </c>
    </row>
    <row r="2140" spans="1:10" hidden="1" x14ac:dyDescent="0.25">
      <c r="A2140" t="s">
        <v>655</v>
      </c>
      <c r="B2140">
        <v>410070</v>
      </c>
      <c r="C2140" t="s">
        <v>1150</v>
      </c>
      <c r="D2140">
        <v>6.5</v>
      </c>
      <c r="J2140" t="e">
        <f>+VLOOKUP(B2140,#REF!,1,FALSE)</f>
        <v>#REF!</v>
      </c>
    </row>
    <row r="2141" spans="1:10" hidden="1" x14ac:dyDescent="0.25">
      <c r="A2141" t="s">
        <v>655</v>
      </c>
      <c r="B2141">
        <v>410072</v>
      </c>
      <c r="C2141" t="s">
        <v>1737</v>
      </c>
      <c r="D2141">
        <v>6.5</v>
      </c>
      <c r="J2141" t="e">
        <f>+VLOOKUP(B2141,#REF!,1,FALSE)</f>
        <v>#REF!</v>
      </c>
    </row>
    <row r="2142" spans="1:10" hidden="1" x14ac:dyDescent="0.25">
      <c r="A2142" t="s">
        <v>655</v>
      </c>
      <c r="B2142">
        <v>410073</v>
      </c>
      <c r="C2142" t="s">
        <v>1738</v>
      </c>
      <c r="D2142">
        <v>6.5</v>
      </c>
      <c r="J2142" t="e">
        <f>+VLOOKUP(B2142,#REF!,1,FALSE)</f>
        <v>#REF!</v>
      </c>
    </row>
    <row r="2143" spans="1:10" hidden="1" x14ac:dyDescent="0.25">
      <c r="A2143" t="s">
        <v>655</v>
      </c>
      <c r="B2143">
        <v>410074</v>
      </c>
      <c r="C2143" t="s">
        <v>1739</v>
      </c>
      <c r="D2143">
        <v>6.5</v>
      </c>
      <c r="J2143" t="e">
        <f>+VLOOKUP(B2143,#REF!,1,FALSE)</f>
        <v>#REF!</v>
      </c>
    </row>
    <row r="2144" spans="1:10" hidden="1" x14ac:dyDescent="0.25">
      <c r="A2144" t="s">
        <v>655</v>
      </c>
      <c r="B2144">
        <v>410076</v>
      </c>
      <c r="C2144" t="s">
        <v>1740</v>
      </c>
      <c r="D2144">
        <v>6.5</v>
      </c>
      <c r="J2144" t="e">
        <f>+VLOOKUP(B2144,#REF!,1,FALSE)</f>
        <v>#REF!</v>
      </c>
    </row>
    <row r="2145" spans="1:10" hidden="1" x14ac:dyDescent="0.25">
      <c r="A2145" t="s">
        <v>655</v>
      </c>
      <c r="B2145">
        <v>410078</v>
      </c>
      <c r="C2145" t="s">
        <v>1741</v>
      </c>
      <c r="D2145">
        <v>6.5</v>
      </c>
      <c r="J2145" t="e">
        <f>+VLOOKUP(B2145,#REF!,1,FALSE)</f>
        <v>#REF!</v>
      </c>
    </row>
    <row r="2146" spans="1:10" hidden="1" x14ac:dyDescent="0.25">
      <c r="A2146" t="s">
        <v>655</v>
      </c>
      <c r="B2146">
        <v>410080</v>
      </c>
      <c r="C2146" t="s">
        <v>1742</v>
      </c>
      <c r="D2146">
        <v>6.5</v>
      </c>
      <c r="J2146" t="e">
        <f>+VLOOKUP(B2146,#REF!,1,FALSE)</f>
        <v>#REF!</v>
      </c>
    </row>
    <row r="2147" spans="1:10" hidden="1" x14ac:dyDescent="0.25">
      <c r="A2147" t="s">
        <v>655</v>
      </c>
      <c r="B2147">
        <v>410081</v>
      </c>
      <c r="C2147" t="s">
        <v>1743</v>
      </c>
      <c r="D2147">
        <v>6.5</v>
      </c>
      <c r="J2147" t="e">
        <f>+VLOOKUP(B2147,#REF!,1,FALSE)</f>
        <v>#REF!</v>
      </c>
    </row>
    <row r="2148" spans="1:10" hidden="1" x14ac:dyDescent="0.25">
      <c r="A2148" t="s">
        <v>655</v>
      </c>
      <c r="B2148">
        <v>413000</v>
      </c>
      <c r="C2148" t="s">
        <v>1744</v>
      </c>
      <c r="D2148">
        <v>6.5</v>
      </c>
      <c r="J2148" t="e">
        <f>+VLOOKUP(B2148,#REF!,1,FALSE)</f>
        <v>#REF!</v>
      </c>
    </row>
    <row r="2149" spans="1:10" hidden="1" x14ac:dyDescent="0.25">
      <c r="A2149" t="s">
        <v>655</v>
      </c>
      <c r="B2149">
        <v>413001</v>
      </c>
      <c r="C2149" t="s">
        <v>1745</v>
      </c>
      <c r="D2149">
        <v>6.5</v>
      </c>
      <c r="J2149" t="e">
        <f>+VLOOKUP(B2149,#REF!,1,FALSE)</f>
        <v>#REF!</v>
      </c>
    </row>
    <row r="2150" spans="1:10" hidden="1" x14ac:dyDescent="0.25">
      <c r="A2150" t="s">
        <v>655</v>
      </c>
      <c r="B2150">
        <v>413002</v>
      </c>
      <c r="C2150" t="s">
        <v>1243</v>
      </c>
      <c r="D2150">
        <v>6.5</v>
      </c>
      <c r="J2150" t="e">
        <f>+VLOOKUP(B2150,#REF!,1,FALSE)</f>
        <v>#REF!</v>
      </c>
    </row>
    <row r="2151" spans="1:10" hidden="1" x14ac:dyDescent="0.25">
      <c r="A2151" t="s">
        <v>655</v>
      </c>
      <c r="B2151">
        <v>413003</v>
      </c>
      <c r="C2151" t="s">
        <v>1746</v>
      </c>
      <c r="D2151">
        <v>6.5</v>
      </c>
      <c r="J2151" t="e">
        <f>+VLOOKUP(B2151,#REF!,1,FALSE)</f>
        <v>#REF!</v>
      </c>
    </row>
    <row r="2152" spans="1:10" hidden="1" x14ac:dyDescent="0.25">
      <c r="A2152" t="s">
        <v>655</v>
      </c>
      <c r="B2152">
        <v>413004</v>
      </c>
      <c r="C2152" t="s">
        <v>1747</v>
      </c>
      <c r="D2152">
        <v>6.5</v>
      </c>
      <c r="J2152" t="e">
        <f>+VLOOKUP(B2152,#REF!,1,FALSE)</f>
        <v>#REF!</v>
      </c>
    </row>
    <row r="2153" spans="1:10" hidden="1" x14ac:dyDescent="0.25">
      <c r="A2153" t="s">
        <v>655</v>
      </c>
      <c r="B2153">
        <v>413009</v>
      </c>
      <c r="C2153" t="s">
        <v>1748</v>
      </c>
      <c r="D2153">
        <v>6.5</v>
      </c>
      <c r="J2153" t="e">
        <f>+VLOOKUP(B2153,#REF!,1,FALSE)</f>
        <v>#REF!</v>
      </c>
    </row>
    <row r="2154" spans="1:10" hidden="1" x14ac:dyDescent="0.25">
      <c r="A2154" t="s">
        <v>655</v>
      </c>
      <c r="B2154">
        <v>413016</v>
      </c>
      <c r="C2154" t="s">
        <v>1749</v>
      </c>
      <c r="D2154">
        <v>6.5</v>
      </c>
      <c r="J2154" t="e">
        <f>+VLOOKUP(B2154,#REF!,1,FALSE)</f>
        <v>#REF!</v>
      </c>
    </row>
    <row r="2155" spans="1:10" hidden="1" x14ac:dyDescent="0.25">
      <c r="A2155" t="s">
        <v>655</v>
      </c>
      <c r="B2155">
        <v>7604</v>
      </c>
      <c r="C2155" t="s">
        <v>2105</v>
      </c>
      <c r="D2155">
        <v>6.5</v>
      </c>
      <c r="J2155" t="e">
        <f>+VLOOKUP(B2155,#REF!,1,FALSE)</f>
        <v>#REF!</v>
      </c>
    </row>
    <row r="2156" spans="1:10" hidden="1" x14ac:dyDescent="0.25">
      <c r="A2156" t="s">
        <v>655</v>
      </c>
      <c r="B2156">
        <v>413030</v>
      </c>
      <c r="C2156" t="s">
        <v>1709</v>
      </c>
      <c r="D2156">
        <v>6.5</v>
      </c>
      <c r="J2156" t="e">
        <f>+VLOOKUP(B2156,#REF!,1,FALSE)</f>
        <v>#REF!</v>
      </c>
    </row>
    <row r="2157" spans="1:10" hidden="1" x14ac:dyDescent="0.25">
      <c r="A2157" t="s">
        <v>655</v>
      </c>
      <c r="B2157">
        <v>413031</v>
      </c>
      <c r="C2157" t="s">
        <v>1750</v>
      </c>
      <c r="D2157">
        <v>6.5</v>
      </c>
      <c r="J2157" t="e">
        <f>+VLOOKUP(B2157,#REF!,1,FALSE)</f>
        <v>#REF!</v>
      </c>
    </row>
    <row r="2158" spans="1:10" hidden="1" x14ac:dyDescent="0.25">
      <c r="A2158" t="s">
        <v>655</v>
      </c>
      <c r="B2158">
        <v>413032</v>
      </c>
      <c r="C2158" t="s">
        <v>1751</v>
      </c>
      <c r="D2158">
        <v>6.5</v>
      </c>
      <c r="J2158" t="e">
        <f>+VLOOKUP(B2158,#REF!,1,FALSE)</f>
        <v>#REF!</v>
      </c>
    </row>
    <row r="2159" spans="1:10" hidden="1" x14ac:dyDescent="0.25">
      <c r="A2159" t="s">
        <v>655</v>
      </c>
      <c r="B2159">
        <v>413033</v>
      </c>
      <c r="C2159" t="s">
        <v>1752</v>
      </c>
      <c r="D2159">
        <v>6.5</v>
      </c>
      <c r="J2159" t="e">
        <f>+VLOOKUP(B2159,#REF!,1,FALSE)</f>
        <v>#REF!</v>
      </c>
    </row>
    <row r="2160" spans="1:10" hidden="1" x14ac:dyDescent="0.25">
      <c r="A2160" t="s">
        <v>655</v>
      </c>
      <c r="B2160">
        <v>413035</v>
      </c>
      <c r="C2160" t="s">
        <v>1753</v>
      </c>
      <c r="D2160">
        <v>6.5</v>
      </c>
      <c r="J2160" t="e">
        <f>+VLOOKUP(B2160,#REF!,1,FALSE)</f>
        <v>#REF!</v>
      </c>
    </row>
    <row r="2161" spans="1:10" hidden="1" x14ac:dyDescent="0.25">
      <c r="A2161" t="s">
        <v>655</v>
      </c>
      <c r="B2161">
        <v>413036</v>
      </c>
      <c r="C2161" t="s">
        <v>1754</v>
      </c>
      <c r="D2161">
        <v>6.5</v>
      </c>
      <c r="J2161" t="e">
        <f>+VLOOKUP(B2161,#REF!,1,FALSE)</f>
        <v>#REF!</v>
      </c>
    </row>
    <row r="2162" spans="1:10" hidden="1" x14ac:dyDescent="0.25">
      <c r="A2162" t="s">
        <v>655</v>
      </c>
      <c r="B2162">
        <v>413037</v>
      </c>
      <c r="C2162" t="s">
        <v>1755</v>
      </c>
      <c r="D2162">
        <v>6.5</v>
      </c>
      <c r="J2162" t="e">
        <f>+VLOOKUP(B2162,#REF!,1,FALSE)</f>
        <v>#REF!</v>
      </c>
    </row>
    <row r="2163" spans="1:10" hidden="1" x14ac:dyDescent="0.25">
      <c r="A2163" t="s">
        <v>655</v>
      </c>
      <c r="B2163">
        <v>413038</v>
      </c>
      <c r="C2163" t="s">
        <v>1756</v>
      </c>
      <c r="D2163">
        <v>6.5</v>
      </c>
      <c r="J2163" t="e">
        <f>+VLOOKUP(B2163,#REF!,1,FALSE)</f>
        <v>#REF!</v>
      </c>
    </row>
    <row r="2164" spans="1:10" hidden="1" x14ac:dyDescent="0.25">
      <c r="A2164" t="s">
        <v>655</v>
      </c>
      <c r="B2164">
        <v>413039</v>
      </c>
      <c r="C2164" t="s">
        <v>1750</v>
      </c>
      <c r="D2164">
        <v>6.5</v>
      </c>
      <c r="J2164" t="e">
        <f>+VLOOKUP(B2164,#REF!,1,FALSE)</f>
        <v>#REF!</v>
      </c>
    </row>
    <row r="2165" spans="1:10" hidden="1" x14ac:dyDescent="0.25">
      <c r="A2165" t="s">
        <v>655</v>
      </c>
      <c r="B2165" t="s">
        <v>2155</v>
      </c>
      <c r="C2165" t="s">
        <v>2156</v>
      </c>
      <c r="D2165">
        <v>6.5</v>
      </c>
      <c r="J2165" t="e">
        <f>+VLOOKUP(B2165,#REF!,1,FALSE)</f>
        <v>#REF!</v>
      </c>
    </row>
    <row r="2166" spans="1:10" hidden="1" x14ac:dyDescent="0.25">
      <c r="A2166" t="s">
        <v>655</v>
      </c>
      <c r="B2166" t="s">
        <v>2157</v>
      </c>
      <c r="C2166" t="s">
        <v>2158</v>
      </c>
      <c r="D2166">
        <v>6.5</v>
      </c>
      <c r="J2166" t="e">
        <f>+VLOOKUP(B2166,#REF!,1,FALSE)</f>
        <v>#REF!</v>
      </c>
    </row>
    <row r="2167" spans="1:10" hidden="1" x14ac:dyDescent="0.25">
      <c r="A2167" t="s">
        <v>655</v>
      </c>
      <c r="B2167" t="s">
        <v>2159</v>
      </c>
      <c r="C2167" t="s">
        <v>2160</v>
      </c>
      <c r="D2167">
        <v>6.5</v>
      </c>
      <c r="J2167" t="e">
        <f>+VLOOKUP(B2167,#REF!,1,FALSE)</f>
        <v>#REF!</v>
      </c>
    </row>
    <row r="2168" spans="1:10" hidden="1" x14ac:dyDescent="0.25">
      <c r="A2168" t="s">
        <v>655</v>
      </c>
      <c r="B2168" t="s">
        <v>2161</v>
      </c>
      <c r="C2168" t="s">
        <v>2162</v>
      </c>
      <c r="D2168">
        <v>6.5</v>
      </c>
      <c r="J2168" t="e">
        <f>+VLOOKUP(B2168,#REF!,1,FALSE)</f>
        <v>#REF!</v>
      </c>
    </row>
    <row r="2169" spans="1:10" hidden="1" x14ac:dyDescent="0.25">
      <c r="A2169" t="s">
        <v>655</v>
      </c>
      <c r="B2169">
        <v>413048</v>
      </c>
      <c r="C2169" t="s">
        <v>2163</v>
      </c>
      <c r="D2169">
        <v>6.5</v>
      </c>
      <c r="J2169" t="e">
        <f>+VLOOKUP(B2169,#REF!,1,FALSE)</f>
        <v>#REF!</v>
      </c>
    </row>
    <row r="2170" spans="1:10" hidden="1" x14ac:dyDescent="0.25">
      <c r="A2170" t="s">
        <v>655</v>
      </c>
      <c r="B2170">
        <v>413049</v>
      </c>
      <c r="C2170" t="s">
        <v>2163</v>
      </c>
      <c r="D2170">
        <v>6.5</v>
      </c>
      <c r="J2170" t="e">
        <f>+VLOOKUP(B2170,#REF!,1,FALSE)</f>
        <v>#REF!</v>
      </c>
    </row>
    <row r="2171" spans="1:10" hidden="1" x14ac:dyDescent="0.25">
      <c r="A2171" t="s">
        <v>655</v>
      </c>
      <c r="B2171" t="s">
        <v>2164</v>
      </c>
      <c r="C2171" t="s">
        <v>2165</v>
      </c>
      <c r="D2171">
        <v>6.5</v>
      </c>
      <c r="J2171" t="e">
        <f>+VLOOKUP(B2171,#REF!,1,FALSE)</f>
        <v>#REF!</v>
      </c>
    </row>
    <row r="2172" spans="1:10" hidden="1" x14ac:dyDescent="0.25">
      <c r="A2172" t="s">
        <v>655</v>
      </c>
      <c r="B2172">
        <v>413051</v>
      </c>
      <c r="C2172" t="s">
        <v>1757</v>
      </c>
      <c r="D2172">
        <v>6.5</v>
      </c>
      <c r="J2172" t="e">
        <f>+VLOOKUP(B2172,#REF!,1,FALSE)</f>
        <v>#REF!</v>
      </c>
    </row>
    <row r="2173" spans="1:10" hidden="1" x14ac:dyDescent="0.25">
      <c r="A2173" t="s">
        <v>655</v>
      </c>
      <c r="B2173">
        <v>413053</v>
      </c>
      <c r="C2173" t="s">
        <v>1758</v>
      </c>
      <c r="D2173">
        <v>6.5</v>
      </c>
      <c r="J2173" t="e">
        <f>+VLOOKUP(B2173,#REF!,1,FALSE)</f>
        <v>#REF!</v>
      </c>
    </row>
    <row r="2174" spans="1:10" hidden="1" x14ac:dyDescent="0.25">
      <c r="A2174" t="s">
        <v>655</v>
      </c>
      <c r="B2174">
        <v>413057</v>
      </c>
      <c r="C2174" t="s">
        <v>1759</v>
      </c>
      <c r="D2174">
        <v>6.5</v>
      </c>
      <c r="J2174" t="e">
        <f>+VLOOKUP(B2174,#REF!,1,FALSE)</f>
        <v>#REF!</v>
      </c>
    </row>
    <row r="2175" spans="1:10" hidden="1" x14ac:dyDescent="0.25">
      <c r="A2175" t="s">
        <v>655</v>
      </c>
      <c r="B2175">
        <v>413058</v>
      </c>
      <c r="C2175" t="s">
        <v>1760</v>
      </c>
      <c r="D2175">
        <v>6.5</v>
      </c>
      <c r="J2175" t="e">
        <f>+VLOOKUP(B2175,#REF!,1,FALSE)</f>
        <v>#REF!</v>
      </c>
    </row>
    <row r="2176" spans="1:10" hidden="1" x14ac:dyDescent="0.25">
      <c r="A2176" t="s">
        <v>655</v>
      </c>
      <c r="B2176">
        <v>413059</v>
      </c>
      <c r="C2176" t="s">
        <v>1761</v>
      </c>
      <c r="D2176">
        <v>6.5</v>
      </c>
      <c r="J2176" t="e">
        <f>+VLOOKUP(B2176,#REF!,1,FALSE)</f>
        <v>#REF!</v>
      </c>
    </row>
    <row r="2177" spans="1:10" hidden="1" x14ac:dyDescent="0.25">
      <c r="A2177" t="s">
        <v>655</v>
      </c>
      <c r="B2177">
        <v>413060</v>
      </c>
      <c r="C2177" t="s">
        <v>1762</v>
      </c>
      <c r="D2177">
        <v>6.5</v>
      </c>
      <c r="J2177" t="e">
        <f>+VLOOKUP(B2177,#REF!,1,FALSE)</f>
        <v>#REF!</v>
      </c>
    </row>
    <row r="2178" spans="1:10" hidden="1" x14ac:dyDescent="0.25">
      <c r="A2178" t="s">
        <v>655</v>
      </c>
      <c r="B2178">
        <v>413061</v>
      </c>
      <c r="C2178" t="s">
        <v>1763</v>
      </c>
      <c r="D2178">
        <v>6.5</v>
      </c>
      <c r="J2178" t="e">
        <f>+VLOOKUP(B2178,#REF!,1,FALSE)</f>
        <v>#REF!</v>
      </c>
    </row>
    <row r="2179" spans="1:10" hidden="1" x14ac:dyDescent="0.25">
      <c r="A2179" t="s">
        <v>655</v>
      </c>
      <c r="B2179" t="s">
        <v>2166</v>
      </c>
      <c r="C2179" t="s">
        <v>2167</v>
      </c>
      <c r="D2179">
        <v>6.5</v>
      </c>
      <c r="J2179" t="e">
        <f>+VLOOKUP(B2179,#REF!,1,FALSE)</f>
        <v>#REF!</v>
      </c>
    </row>
    <row r="2180" spans="1:10" hidden="1" x14ac:dyDescent="0.25">
      <c r="A2180" t="s">
        <v>655</v>
      </c>
      <c r="B2180" t="s">
        <v>2168</v>
      </c>
      <c r="C2180" t="s">
        <v>2169</v>
      </c>
      <c r="D2180">
        <v>6.5</v>
      </c>
      <c r="J2180" t="e">
        <f>+VLOOKUP(B2180,#REF!,1,FALSE)</f>
        <v>#REF!</v>
      </c>
    </row>
    <row r="2181" spans="1:10" hidden="1" x14ac:dyDescent="0.25">
      <c r="A2181" t="s">
        <v>655</v>
      </c>
      <c r="B2181">
        <v>413065</v>
      </c>
      <c r="C2181" t="s">
        <v>1764</v>
      </c>
      <c r="D2181">
        <v>6.5</v>
      </c>
      <c r="J2181" t="e">
        <f>+VLOOKUP(B2181,#REF!,1,FALSE)</f>
        <v>#REF!</v>
      </c>
    </row>
    <row r="2182" spans="1:10" hidden="1" x14ac:dyDescent="0.25">
      <c r="A2182" t="s">
        <v>655</v>
      </c>
      <c r="B2182">
        <v>413066</v>
      </c>
      <c r="C2182" t="s">
        <v>1765</v>
      </c>
      <c r="D2182">
        <v>6.5</v>
      </c>
      <c r="J2182" t="e">
        <f>+VLOOKUP(B2182,#REF!,1,FALSE)</f>
        <v>#REF!</v>
      </c>
    </row>
    <row r="2183" spans="1:10" hidden="1" x14ac:dyDescent="0.25">
      <c r="A2183" t="s">
        <v>655</v>
      </c>
      <c r="B2183" t="s">
        <v>2170</v>
      </c>
      <c r="C2183" t="s">
        <v>2171</v>
      </c>
      <c r="D2183">
        <v>6.5</v>
      </c>
      <c r="J2183" t="e">
        <f>+VLOOKUP(B2183,#REF!,1,FALSE)</f>
        <v>#REF!</v>
      </c>
    </row>
    <row r="2184" spans="1:10" hidden="1" x14ac:dyDescent="0.25">
      <c r="A2184" t="s">
        <v>655</v>
      </c>
      <c r="B2184">
        <v>413070</v>
      </c>
      <c r="C2184" t="s">
        <v>1766</v>
      </c>
      <c r="D2184">
        <v>6.5</v>
      </c>
      <c r="J2184" t="e">
        <f>+VLOOKUP(B2184,#REF!,1,FALSE)</f>
        <v>#REF!</v>
      </c>
    </row>
    <row r="2185" spans="1:10" hidden="1" x14ac:dyDescent="0.25">
      <c r="A2185" t="s">
        <v>655</v>
      </c>
      <c r="B2185">
        <v>413071</v>
      </c>
      <c r="C2185" t="s">
        <v>1767</v>
      </c>
      <c r="D2185">
        <v>6.5</v>
      </c>
      <c r="J2185" t="e">
        <f>+VLOOKUP(B2185,#REF!,1,FALSE)</f>
        <v>#REF!</v>
      </c>
    </row>
    <row r="2186" spans="1:10" hidden="1" x14ac:dyDescent="0.25">
      <c r="A2186" t="s">
        <v>655</v>
      </c>
      <c r="B2186">
        <v>413072</v>
      </c>
      <c r="C2186" t="s">
        <v>1768</v>
      </c>
      <c r="D2186">
        <v>6.5</v>
      </c>
      <c r="J2186" t="e">
        <f>+VLOOKUP(B2186,#REF!,1,FALSE)</f>
        <v>#REF!</v>
      </c>
    </row>
    <row r="2187" spans="1:10" hidden="1" x14ac:dyDescent="0.25">
      <c r="A2187" t="s">
        <v>655</v>
      </c>
      <c r="B2187">
        <v>413073</v>
      </c>
      <c r="C2187" t="s">
        <v>1769</v>
      </c>
      <c r="D2187">
        <v>6.5</v>
      </c>
      <c r="J2187" t="e">
        <f>+VLOOKUP(B2187,#REF!,1,FALSE)</f>
        <v>#REF!</v>
      </c>
    </row>
    <row r="2188" spans="1:10" hidden="1" x14ac:dyDescent="0.25">
      <c r="A2188" t="s">
        <v>655</v>
      </c>
      <c r="B2188">
        <v>413074</v>
      </c>
      <c r="C2188" t="s">
        <v>1770</v>
      </c>
      <c r="D2188">
        <v>6.5</v>
      </c>
      <c r="J2188" t="e">
        <f>+VLOOKUP(B2188,#REF!,1,FALSE)</f>
        <v>#REF!</v>
      </c>
    </row>
    <row r="2189" spans="1:10" hidden="1" x14ac:dyDescent="0.25">
      <c r="A2189" t="s">
        <v>655</v>
      </c>
      <c r="B2189">
        <v>413075</v>
      </c>
      <c r="C2189" t="s">
        <v>1771</v>
      </c>
      <c r="D2189">
        <v>6.5</v>
      </c>
      <c r="J2189" t="e">
        <f>+VLOOKUP(B2189,#REF!,1,FALSE)</f>
        <v>#REF!</v>
      </c>
    </row>
    <row r="2190" spans="1:10" hidden="1" x14ac:dyDescent="0.25">
      <c r="A2190" t="s">
        <v>655</v>
      </c>
      <c r="B2190">
        <v>413076</v>
      </c>
      <c r="C2190" t="s">
        <v>1772</v>
      </c>
      <c r="D2190">
        <v>6.5</v>
      </c>
      <c r="J2190" t="e">
        <f>+VLOOKUP(B2190,#REF!,1,FALSE)</f>
        <v>#REF!</v>
      </c>
    </row>
    <row r="2191" spans="1:10" hidden="1" x14ac:dyDescent="0.25">
      <c r="A2191" t="s">
        <v>655</v>
      </c>
      <c r="B2191">
        <v>413077</v>
      </c>
      <c r="C2191" t="s">
        <v>1704</v>
      </c>
      <c r="D2191">
        <v>6.5</v>
      </c>
      <c r="J2191" t="e">
        <f>+VLOOKUP(B2191,#REF!,1,FALSE)</f>
        <v>#REF!</v>
      </c>
    </row>
    <row r="2192" spans="1:10" hidden="1" x14ac:dyDescent="0.25">
      <c r="A2192" t="s">
        <v>655</v>
      </c>
      <c r="B2192">
        <v>413078</v>
      </c>
      <c r="C2192" t="s">
        <v>1773</v>
      </c>
      <c r="D2192">
        <v>6.5</v>
      </c>
      <c r="J2192" t="e">
        <f>+VLOOKUP(B2192,#REF!,1,FALSE)</f>
        <v>#REF!</v>
      </c>
    </row>
    <row r="2193" spans="1:10" hidden="1" x14ac:dyDescent="0.25">
      <c r="A2193" t="s">
        <v>655</v>
      </c>
      <c r="B2193">
        <v>413079</v>
      </c>
      <c r="C2193" t="s">
        <v>1243</v>
      </c>
      <c r="D2193">
        <v>6.5</v>
      </c>
      <c r="J2193" t="e">
        <f>+VLOOKUP(B2193,#REF!,1,FALSE)</f>
        <v>#REF!</v>
      </c>
    </row>
    <row r="2194" spans="1:10" hidden="1" x14ac:dyDescent="0.25">
      <c r="A2194" t="s">
        <v>655</v>
      </c>
      <c r="B2194">
        <v>413080</v>
      </c>
      <c r="C2194" t="s">
        <v>1774</v>
      </c>
      <c r="D2194">
        <v>6.5</v>
      </c>
      <c r="J2194" t="e">
        <f>+VLOOKUP(B2194,#REF!,1,FALSE)</f>
        <v>#REF!</v>
      </c>
    </row>
    <row r="2195" spans="1:10" hidden="1" x14ac:dyDescent="0.25">
      <c r="A2195" t="s">
        <v>655</v>
      </c>
      <c r="B2195">
        <v>413083</v>
      </c>
      <c r="C2195" t="s">
        <v>1775</v>
      </c>
      <c r="D2195">
        <v>6.5</v>
      </c>
      <c r="J2195" t="e">
        <f>+VLOOKUP(B2195,#REF!,1,FALSE)</f>
        <v>#REF!</v>
      </c>
    </row>
    <row r="2196" spans="1:10" hidden="1" x14ac:dyDescent="0.25">
      <c r="A2196" t="s">
        <v>655</v>
      </c>
      <c r="B2196">
        <v>413085</v>
      </c>
      <c r="C2196" t="s">
        <v>1740</v>
      </c>
      <c r="D2196">
        <v>6.5</v>
      </c>
      <c r="J2196" t="e">
        <f>+VLOOKUP(B2196,#REF!,1,FALSE)</f>
        <v>#REF!</v>
      </c>
    </row>
    <row r="2197" spans="1:10" hidden="1" x14ac:dyDescent="0.25">
      <c r="A2197" t="s">
        <v>655</v>
      </c>
      <c r="B2197">
        <v>413090</v>
      </c>
      <c r="C2197" t="s">
        <v>1776</v>
      </c>
      <c r="D2197">
        <v>6.5</v>
      </c>
      <c r="J2197" t="e">
        <f>+VLOOKUP(B2197,#REF!,1,FALSE)</f>
        <v>#REF!</v>
      </c>
    </row>
    <row r="2198" spans="1:10" hidden="1" x14ac:dyDescent="0.25">
      <c r="A2198" t="s">
        <v>655</v>
      </c>
      <c r="B2198">
        <v>413091</v>
      </c>
      <c r="C2198" t="s">
        <v>1777</v>
      </c>
      <c r="D2198">
        <v>6.5</v>
      </c>
      <c r="J2198" t="e">
        <f>+VLOOKUP(B2198,#REF!,1,FALSE)</f>
        <v>#REF!</v>
      </c>
    </row>
    <row r="2199" spans="1:10" hidden="1" x14ac:dyDescent="0.25">
      <c r="A2199" t="s">
        <v>655</v>
      </c>
      <c r="B2199">
        <v>420000</v>
      </c>
      <c r="C2199" t="s">
        <v>1287</v>
      </c>
      <c r="D2199">
        <v>6.5</v>
      </c>
      <c r="J2199" t="e">
        <f>+VLOOKUP(B2199,#REF!,1,FALSE)</f>
        <v>#REF!</v>
      </c>
    </row>
    <row r="2200" spans="1:10" hidden="1" x14ac:dyDescent="0.25">
      <c r="A2200" t="s">
        <v>655</v>
      </c>
      <c r="B2200">
        <v>420001</v>
      </c>
      <c r="C2200" t="s">
        <v>1778</v>
      </c>
      <c r="D2200">
        <v>6.5</v>
      </c>
      <c r="J2200" t="e">
        <f>+VLOOKUP(B2200,#REF!,1,FALSE)</f>
        <v>#REF!</v>
      </c>
    </row>
    <row r="2201" spans="1:10" hidden="1" x14ac:dyDescent="0.25">
      <c r="A2201" t="s">
        <v>655</v>
      </c>
      <c r="B2201">
        <v>420002</v>
      </c>
      <c r="C2201" t="s">
        <v>1779</v>
      </c>
      <c r="D2201">
        <v>6.5</v>
      </c>
      <c r="J2201" t="e">
        <f>+VLOOKUP(B2201,#REF!,1,FALSE)</f>
        <v>#REF!</v>
      </c>
    </row>
    <row r="2202" spans="1:10" hidden="1" x14ac:dyDescent="0.25">
      <c r="A2202" t="s">
        <v>655</v>
      </c>
      <c r="B2202">
        <v>420004</v>
      </c>
      <c r="C2202" t="s">
        <v>1781</v>
      </c>
      <c r="D2202">
        <v>6.5</v>
      </c>
      <c r="J2202" t="e">
        <f>+VLOOKUP(B2202,#REF!,1,FALSE)</f>
        <v>#REF!</v>
      </c>
    </row>
    <row r="2203" spans="1:10" hidden="1" x14ac:dyDescent="0.25">
      <c r="A2203" t="s">
        <v>655</v>
      </c>
      <c r="B2203">
        <v>420005</v>
      </c>
      <c r="C2203" t="s">
        <v>1782</v>
      </c>
      <c r="D2203">
        <v>6.5</v>
      </c>
      <c r="J2203" t="e">
        <f>+VLOOKUP(B2203,#REF!,1,FALSE)</f>
        <v>#REF!</v>
      </c>
    </row>
    <row r="2204" spans="1:10" hidden="1" x14ac:dyDescent="0.25">
      <c r="A2204" t="s">
        <v>655</v>
      </c>
      <c r="B2204">
        <v>420006</v>
      </c>
      <c r="C2204" t="s">
        <v>1783</v>
      </c>
      <c r="D2204">
        <v>6.5</v>
      </c>
      <c r="J2204" t="e">
        <f>+VLOOKUP(B2204,#REF!,1,FALSE)</f>
        <v>#REF!</v>
      </c>
    </row>
    <row r="2205" spans="1:10" hidden="1" x14ac:dyDescent="0.25">
      <c r="A2205" t="s">
        <v>655</v>
      </c>
      <c r="B2205">
        <v>420007</v>
      </c>
      <c r="C2205" t="s">
        <v>1784</v>
      </c>
      <c r="D2205">
        <v>6.5</v>
      </c>
      <c r="J2205" t="e">
        <f>+VLOOKUP(B2205,#REF!,1,FALSE)</f>
        <v>#REF!</v>
      </c>
    </row>
    <row r="2206" spans="1:10" hidden="1" x14ac:dyDescent="0.25">
      <c r="A2206" t="s">
        <v>655</v>
      </c>
      <c r="B2206">
        <v>420011</v>
      </c>
      <c r="C2206" t="s">
        <v>1785</v>
      </c>
      <c r="D2206">
        <v>6.5</v>
      </c>
      <c r="J2206" t="e">
        <f>+VLOOKUP(B2206,#REF!,1,FALSE)</f>
        <v>#REF!</v>
      </c>
    </row>
    <row r="2207" spans="1:10" hidden="1" x14ac:dyDescent="0.25">
      <c r="A2207" t="s">
        <v>655</v>
      </c>
      <c r="B2207">
        <v>420012</v>
      </c>
      <c r="C2207" t="s">
        <v>1786</v>
      </c>
      <c r="D2207">
        <v>6.5</v>
      </c>
      <c r="J2207" t="e">
        <f>+VLOOKUP(B2207,#REF!,1,FALSE)</f>
        <v>#REF!</v>
      </c>
    </row>
    <row r="2208" spans="1:10" hidden="1" x14ac:dyDescent="0.25">
      <c r="A2208" t="s">
        <v>655</v>
      </c>
      <c r="B2208">
        <v>420013</v>
      </c>
      <c r="C2208" t="s">
        <v>1787</v>
      </c>
      <c r="D2208">
        <v>6.5</v>
      </c>
      <c r="J2208" t="e">
        <f>+VLOOKUP(B2208,#REF!,1,FALSE)</f>
        <v>#REF!</v>
      </c>
    </row>
    <row r="2209" spans="1:10" hidden="1" x14ac:dyDescent="0.25">
      <c r="A2209" t="s">
        <v>655</v>
      </c>
      <c r="B2209">
        <v>420014</v>
      </c>
      <c r="C2209" t="s">
        <v>1788</v>
      </c>
      <c r="D2209">
        <v>6.5</v>
      </c>
      <c r="J2209" t="e">
        <f>+VLOOKUP(B2209,#REF!,1,FALSE)</f>
        <v>#REF!</v>
      </c>
    </row>
    <row r="2210" spans="1:10" hidden="1" x14ac:dyDescent="0.25">
      <c r="A2210" t="s">
        <v>655</v>
      </c>
      <c r="B2210">
        <v>420018</v>
      </c>
      <c r="C2210" t="s">
        <v>1789</v>
      </c>
      <c r="D2210">
        <v>6.5</v>
      </c>
      <c r="J2210" t="e">
        <f>+VLOOKUP(B2210,#REF!,1,FALSE)</f>
        <v>#REF!</v>
      </c>
    </row>
    <row r="2211" spans="1:10" hidden="1" x14ac:dyDescent="0.25">
      <c r="A2211" t="s">
        <v>655</v>
      </c>
      <c r="B2211">
        <v>420019</v>
      </c>
      <c r="C2211" t="s">
        <v>1790</v>
      </c>
      <c r="D2211">
        <v>6.5</v>
      </c>
      <c r="J2211" t="e">
        <f>+VLOOKUP(B2211,#REF!,1,FALSE)</f>
        <v>#REF!</v>
      </c>
    </row>
    <row r="2212" spans="1:10" hidden="1" x14ac:dyDescent="0.25">
      <c r="A2212" t="s">
        <v>655</v>
      </c>
      <c r="B2212">
        <v>420021</v>
      </c>
      <c r="C2212" t="s">
        <v>1791</v>
      </c>
      <c r="D2212">
        <v>6.5</v>
      </c>
      <c r="J2212" t="e">
        <f>+VLOOKUP(B2212,#REF!,1,FALSE)</f>
        <v>#REF!</v>
      </c>
    </row>
    <row r="2213" spans="1:10" hidden="1" x14ac:dyDescent="0.25">
      <c r="A2213" t="s">
        <v>655</v>
      </c>
      <c r="B2213">
        <v>420022</v>
      </c>
      <c r="C2213" t="s">
        <v>2172</v>
      </c>
      <c r="D2213">
        <v>6.5</v>
      </c>
      <c r="J2213" t="e">
        <f>+VLOOKUP(B2213,#REF!,1,FALSE)</f>
        <v>#REF!</v>
      </c>
    </row>
    <row r="2214" spans="1:10" hidden="1" x14ac:dyDescent="0.25">
      <c r="A2214" t="s">
        <v>655</v>
      </c>
      <c r="B2214">
        <v>420023</v>
      </c>
      <c r="C2214" t="s">
        <v>1792</v>
      </c>
      <c r="D2214">
        <v>6.5</v>
      </c>
      <c r="J2214" t="e">
        <f>+VLOOKUP(B2214,#REF!,1,FALSE)</f>
        <v>#REF!</v>
      </c>
    </row>
    <row r="2215" spans="1:10" hidden="1" x14ac:dyDescent="0.25">
      <c r="A2215" t="s">
        <v>655</v>
      </c>
      <c r="B2215">
        <v>420024</v>
      </c>
      <c r="C2215" t="s">
        <v>1793</v>
      </c>
      <c r="D2215">
        <v>6.5</v>
      </c>
      <c r="J2215" t="e">
        <f>+VLOOKUP(B2215,#REF!,1,FALSE)</f>
        <v>#REF!</v>
      </c>
    </row>
    <row r="2216" spans="1:10" hidden="1" x14ac:dyDescent="0.25">
      <c r="A2216" t="s">
        <v>655</v>
      </c>
      <c r="B2216">
        <v>420025</v>
      </c>
      <c r="C2216" t="s">
        <v>1794</v>
      </c>
      <c r="D2216">
        <v>6.5</v>
      </c>
      <c r="J2216" t="e">
        <f>+VLOOKUP(B2216,#REF!,1,FALSE)</f>
        <v>#REF!</v>
      </c>
    </row>
    <row r="2217" spans="1:10" hidden="1" x14ac:dyDescent="0.25">
      <c r="A2217" t="s">
        <v>655</v>
      </c>
      <c r="B2217">
        <v>420026</v>
      </c>
      <c r="C2217" t="s">
        <v>1795</v>
      </c>
      <c r="D2217">
        <v>6.5</v>
      </c>
      <c r="J2217" t="e">
        <f>+VLOOKUP(B2217,#REF!,1,FALSE)</f>
        <v>#REF!</v>
      </c>
    </row>
    <row r="2218" spans="1:10" hidden="1" x14ac:dyDescent="0.25">
      <c r="A2218" t="s">
        <v>655</v>
      </c>
      <c r="B2218">
        <v>420027</v>
      </c>
      <c r="C2218" t="s">
        <v>1796</v>
      </c>
      <c r="D2218">
        <v>6.5</v>
      </c>
      <c r="J2218" t="e">
        <f>+VLOOKUP(B2218,#REF!,1,FALSE)</f>
        <v>#REF!</v>
      </c>
    </row>
    <row r="2219" spans="1:10" hidden="1" x14ac:dyDescent="0.25">
      <c r="A2219" t="s">
        <v>655</v>
      </c>
      <c r="B2219">
        <v>420028</v>
      </c>
      <c r="C2219" t="s">
        <v>1797</v>
      </c>
      <c r="D2219">
        <v>6.5</v>
      </c>
      <c r="J2219" t="e">
        <f>+VLOOKUP(B2219,#REF!,1,FALSE)</f>
        <v>#REF!</v>
      </c>
    </row>
    <row r="2220" spans="1:10" hidden="1" x14ac:dyDescent="0.25">
      <c r="A2220" t="s">
        <v>655</v>
      </c>
      <c r="B2220">
        <v>420029</v>
      </c>
      <c r="C2220" t="s">
        <v>1798</v>
      </c>
      <c r="D2220">
        <v>6.5</v>
      </c>
      <c r="J2220" t="e">
        <f>+VLOOKUP(B2220,#REF!,1,FALSE)</f>
        <v>#REF!</v>
      </c>
    </row>
    <row r="2221" spans="1:10" hidden="1" x14ac:dyDescent="0.25">
      <c r="A2221" t="s">
        <v>655</v>
      </c>
      <c r="B2221">
        <v>420030</v>
      </c>
      <c r="C2221" t="s">
        <v>1799</v>
      </c>
      <c r="D2221">
        <v>6.5</v>
      </c>
      <c r="J2221" t="e">
        <f>+VLOOKUP(B2221,#REF!,1,FALSE)</f>
        <v>#REF!</v>
      </c>
    </row>
    <row r="2222" spans="1:10" hidden="1" x14ac:dyDescent="0.25">
      <c r="A2222" t="s">
        <v>655</v>
      </c>
      <c r="B2222">
        <v>420031</v>
      </c>
      <c r="C2222" t="s">
        <v>1800</v>
      </c>
      <c r="D2222">
        <v>6.5</v>
      </c>
      <c r="J2222" t="e">
        <f>+VLOOKUP(B2222,#REF!,1,FALSE)</f>
        <v>#REF!</v>
      </c>
    </row>
    <row r="2223" spans="1:10" hidden="1" x14ac:dyDescent="0.25">
      <c r="A2223" t="s">
        <v>655</v>
      </c>
      <c r="B2223">
        <v>420032</v>
      </c>
      <c r="C2223" t="s">
        <v>1801</v>
      </c>
      <c r="D2223">
        <v>6.5</v>
      </c>
      <c r="J2223" t="e">
        <f>+VLOOKUP(B2223,#REF!,1,FALSE)</f>
        <v>#REF!</v>
      </c>
    </row>
    <row r="2224" spans="1:10" hidden="1" x14ac:dyDescent="0.25">
      <c r="A2224" t="s">
        <v>655</v>
      </c>
      <c r="B2224">
        <v>420033</v>
      </c>
      <c r="C2224" t="s">
        <v>1802</v>
      </c>
      <c r="D2224">
        <v>6.5</v>
      </c>
      <c r="J2224" t="e">
        <f>+VLOOKUP(B2224,#REF!,1,FALSE)</f>
        <v>#REF!</v>
      </c>
    </row>
    <row r="2225" spans="1:10" hidden="1" x14ac:dyDescent="0.25">
      <c r="A2225" t="s">
        <v>655</v>
      </c>
      <c r="B2225">
        <v>420034</v>
      </c>
      <c r="C2225" t="s">
        <v>1803</v>
      </c>
      <c r="D2225">
        <v>6.5</v>
      </c>
      <c r="J2225" t="e">
        <f>+VLOOKUP(B2225,#REF!,1,FALSE)</f>
        <v>#REF!</v>
      </c>
    </row>
    <row r="2226" spans="1:10" hidden="1" x14ac:dyDescent="0.25">
      <c r="A2226" t="s">
        <v>655</v>
      </c>
      <c r="B2226">
        <v>420035</v>
      </c>
      <c r="C2226" t="s">
        <v>1804</v>
      </c>
      <c r="D2226">
        <v>6.5</v>
      </c>
      <c r="J2226" t="e">
        <f>+VLOOKUP(B2226,#REF!,1,FALSE)</f>
        <v>#REF!</v>
      </c>
    </row>
    <row r="2227" spans="1:10" hidden="1" x14ac:dyDescent="0.25">
      <c r="A2227" t="s">
        <v>655</v>
      </c>
      <c r="B2227">
        <v>420036</v>
      </c>
      <c r="C2227" t="s">
        <v>1805</v>
      </c>
      <c r="D2227">
        <v>6.5</v>
      </c>
      <c r="J2227" t="e">
        <f>+VLOOKUP(B2227,#REF!,1,FALSE)</f>
        <v>#REF!</v>
      </c>
    </row>
    <row r="2228" spans="1:10" hidden="1" x14ac:dyDescent="0.25">
      <c r="A2228" t="s">
        <v>655</v>
      </c>
      <c r="B2228">
        <v>420037</v>
      </c>
      <c r="C2228" t="s">
        <v>1806</v>
      </c>
      <c r="D2228">
        <v>6.5</v>
      </c>
      <c r="J2228" t="e">
        <f>+VLOOKUP(B2228,#REF!,1,FALSE)</f>
        <v>#REF!</v>
      </c>
    </row>
    <row r="2229" spans="1:10" hidden="1" x14ac:dyDescent="0.25">
      <c r="A2229" t="s">
        <v>655</v>
      </c>
      <c r="B2229">
        <v>420038</v>
      </c>
      <c r="C2229" t="s">
        <v>1807</v>
      </c>
      <c r="D2229">
        <v>6.5</v>
      </c>
      <c r="J2229" t="e">
        <f>+VLOOKUP(B2229,#REF!,1,FALSE)</f>
        <v>#REF!</v>
      </c>
    </row>
    <row r="2230" spans="1:10" hidden="1" x14ac:dyDescent="0.25">
      <c r="A2230" t="s">
        <v>655</v>
      </c>
      <c r="B2230">
        <v>420039</v>
      </c>
      <c r="C2230" t="s">
        <v>1808</v>
      </c>
      <c r="D2230">
        <v>6.5</v>
      </c>
      <c r="J2230" t="e">
        <f>+VLOOKUP(B2230,#REF!,1,FALSE)</f>
        <v>#REF!</v>
      </c>
    </row>
    <row r="2231" spans="1:10" hidden="1" x14ac:dyDescent="0.25">
      <c r="A2231" t="s">
        <v>655</v>
      </c>
      <c r="B2231">
        <v>420040</v>
      </c>
      <c r="C2231" t="s">
        <v>1809</v>
      </c>
      <c r="D2231">
        <v>6.5</v>
      </c>
      <c r="J2231" t="e">
        <f>+VLOOKUP(B2231,#REF!,1,FALSE)</f>
        <v>#REF!</v>
      </c>
    </row>
    <row r="2232" spans="1:10" hidden="1" x14ac:dyDescent="0.25">
      <c r="A2232" t="s">
        <v>655</v>
      </c>
      <c r="B2232">
        <v>420041</v>
      </c>
      <c r="C2232" t="s">
        <v>1810</v>
      </c>
      <c r="D2232">
        <v>6.5</v>
      </c>
      <c r="J2232" t="e">
        <f>+VLOOKUP(B2232,#REF!,1,FALSE)</f>
        <v>#REF!</v>
      </c>
    </row>
    <row r="2233" spans="1:10" hidden="1" x14ac:dyDescent="0.25">
      <c r="A2233" t="s">
        <v>655</v>
      </c>
      <c r="B2233">
        <v>420042</v>
      </c>
      <c r="C2233" t="s">
        <v>1811</v>
      </c>
      <c r="D2233">
        <v>6.5</v>
      </c>
      <c r="J2233" t="e">
        <f>+VLOOKUP(B2233,#REF!,1,FALSE)</f>
        <v>#REF!</v>
      </c>
    </row>
    <row r="2234" spans="1:10" hidden="1" x14ac:dyDescent="0.25">
      <c r="A2234" t="s">
        <v>655</v>
      </c>
      <c r="B2234">
        <v>420049</v>
      </c>
      <c r="C2234" t="s">
        <v>1812</v>
      </c>
      <c r="D2234">
        <v>6.5</v>
      </c>
      <c r="J2234" t="e">
        <f>+VLOOKUP(B2234,#REF!,1,FALSE)</f>
        <v>#REF!</v>
      </c>
    </row>
    <row r="2235" spans="1:10" hidden="1" x14ac:dyDescent="0.25">
      <c r="A2235" t="s">
        <v>655</v>
      </c>
      <c r="B2235">
        <v>420050</v>
      </c>
      <c r="C2235" t="s">
        <v>677</v>
      </c>
      <c r="D2235">
        <v>6.5</v>
      </c>
      <c r="J2235" t="e">
        <f>+VLOOKUP(B2235,#REF!,1,FALSE)</f>
        <v>#REF!</v>
      </c>
    </row>
    <row r="2236" spans="1:10" hidden="1" x14ac:dyDescent="0.25">
      <c r="A2236" t="s">
        <v>655</v>
      </c>
      <c r="B2236">
        <v>420051</v>
      </c>
      <c r="C2236" t="s">
        <v>1813</v>
      </c>
      <c r="D2236">
        <v>6.5</v>
      </c>
      <c r="J2236" t="e">
        <f>+VLOOKUP(B2236,#REF!,1,FALSE)</f>
        <v>#REF!</v>
      </c>
    </row>
    <row r="2237" spans="1:10" hidden="1" x14ac:dyDescent="0.25">
      <c r="A2237" t="s">
        <v>655</v>
      </c>
      <c r="B2237">
        <v>420052</v>
      </c>
      <c r="C2237" t="s">
        <v>1814</v>
      </c>
      <c r="D2237">
        <v>6.5</v>
      </c>
      <c r="J2237" t="e">
        <f>+VLOOKUP(B2237,#REF!,1,FALSE)</f>
        <v>#REF!</v>
      </c>
    </row>
    <row r="2238" spans="1:10" hidden="1" x14ac:dyDescent="0.25">
      <c r="A2238" t="s">
        <v>655</v>
      </c>
      <c r="B2238">
        <v>420053</v>
      </c>
      <c r="C2238" t="s">
        <v>1815</v>
      </c>
      <c r="D2238">
        <v>6.5</v>
      </c>
      <c r="J2238" t="e">
        <f>+VLOOKUP(B2238,#REF!,1,FALSE)</f>
        <v>#REF!</v>
      </c>
    </row>
    <row r="2239" spans="1:10" hidden="1" x14ac:dyDescent="0.25">
      <c r="A2239" t="s">
        <v>655</v>
      </c>
      <c r="B2239">
        <v>420054</v>
      </c>
      <c r="C2239" t="s">
        <v>1816</v>
      </c>
      <c r="D2239">
        <v>6.5</v>
      </c>
      <c r="J2239" t="e">
        <f>+VLOOKUP(B2239,#REF!,1,FALSE)</f>
        <v>#REF!</v>
      </c>
    </row>
    <row r="2240" spans="1:10" hidden="1" x14ac:dyDescent="0.25">
      <c r="A2240" t="s">
        <v>655</v>
      </c>
      <c r="B2240">
        <v>420055</v>
      </c>
      <c r="C2240" t="s">
        <v>1796</v>
      </c>
      <c r="D2240">
        <v>6.5</v>
      </c>
      <c r="J2240" t="e">
        <f>+VLOOKUP(B2240,#REF!,1,FALSE)</f>
        <v>#REF!</v>
      </c>
    </row>
    <row r="2241" spans="1:10" hidden="1" x14ac:dyDescent="0.25">
      <c r="A2241" t="s">
        <v>655</v>
      </c>
      <c r="B2241">
        <v>420056</v>
      </c>
      <c r="C2241" t="s">
        <v>1817</v>
      </c>
      <c r="D2241">
        <v>6.5</v>
      </c>
      <c r="J2241" t="e">
        <f>+VLOOKUP(B2241,#REF!,1,FALSE)</f>
        <v>#REF!</v>
      </c>
    </row>
    <row r="2242" spans="1:10" hidden="1" x14ac:dyDescent="0.25">
      <c r="A2242" t="s">
        <v>655</v>
      </c>
      <c r="B2242">
        <v>420057</v>
      </c>
      <c r="C2242" t="s">
        <v>1818</v>
      </c>
      <c r="D2242">
        <v>6.5</v>
      </c>
      <c r="J2242" t="e">
        <f>+VLOOKUP(B2242,#REF!,1,FALSE)</f>
        <v>#REF!</v>
      </c>
    </row>
    <row r="2243" spans="1:10" hidden="1" x14ac:dyDescent="0.25">
      <c r="A2243" t="s">
        <v>655</v>
      </c>
      <c r="B2243">
        <v>420058</v>
      </c>
      <c r="C2243" t="s">
        <v>1819</v>
      </c>
      <c r="D2243">
        <v>6.5</v>
      </c>
      <c r="J2243" t="e">
        <f>+VLOOKUP(B2243,#REF!,1,FALSE)</f>
        <v>#REF!</v>
      </c>
    </row>
    <row r="2244" spans="1:10" hidden="1" x14ac:dyDescent="0.25">
      <c r="A2244" t="s">
        <v>655</v>
      </c>
      <c r="B2244">
        <v>420059</v>
      </c>
      <c r="C2244" t="s">
        <v>1820</v>
      </c>
      <c r="D2244">
        <v>6.5</v>
      </c>
      <c r="J2244" t="e">
        <f>+VLOOKUP(B2244,#REF!,1,FALSE)</f>
        <v>#REF!</v>
      </c>
    </row>
    <row r="2245" spans="1:10" hidden="1" x14ac:dyDescent="0.25">
      <c r="A2245" t="s">
        <v>655</v>
      </c>
      <c r="B2245">
        <v>420062</v>
      </c>
      <c r="C2245" t="s">
        <v>1821</v>
      </c>
      <c r="D2245">
        <v>6.5</v>
      </c>
      <c r="J2245" t="e">
        <f>+VLOOKUP(B2245,#REF!,1,FALSE)</f>
        <v>#REF!</v>
      </c>
    </row>
    <row r="2246" spans="1:10" hidden="1" x14ac:dyDescent="0.25">
      <c r="A2246" t="s">
        <v>655</v>
      </c>
      <c r="B2246">
        <v>420063</v>
      </c>
      <c r="C2246" t="s">
        <v>1822</v>
      </c>
      <c r="D2246">
        <v>6.5</v>
      </c>
      <c r="J2246" t="e">
        <f>+VLOOKUP(B2246,#REF!,1,FALSE)</f>
        <v>#REF!</v>
      </c>
    </row>
    <row r="2247" spans="1:10" hidden="1" x14ac:dyDescent="0.25">
      <c r="A2247" t="s">
        <v>655</v>
      </c>
      <c r="B2247">
        <v>420064</v>
      </c>
      <c r="C2247" t="s">
        <v>1823</v>
      </c>
      <c r="D2247">
        <v>6.5</v>
      </c>
      <c r="J2247" t="e">
        <f>+VLOOKUP(B2247,#REF!,1,FALSE)</f>
        <v>#REF!</v>
      </c>
    </row>
    <row r="2248" spans="1:10" hidden="1" x14ac:dyDescent="0.25">
      <c r="A2248" t="s">
        <v>655</v>
      </c>
      <c r="B2248">
        <v>420067</v>
      </c>
      <c r="C2248" t="s">
        <v>1825</v>
      </c>
      <c r="D2248">
        <v>6.5</v>
      </c>
      <c r="J2248" t="e">
        <f>+VLOOKUP(B2248,#REF!,1,FALSE)</f>
        <v>#REF!</v>
      </c>
    </row>
    <row r="2249" spans="1:10" hidden="1" x14ac:dyDescent="0.25">
      <c r="A2249" t="s">
        <v>655</v>
      </c>
      <c r="B2249">
        <v>420068</v>
      </c>
      <c r="C2249" t="s">
        <v>1826</v>
      </c>
      <c r="D2249">
        <v>6.5</v>
      </c>
      <c r="J2249" t="e">
        <f>+VLOOKUP(B2249,#REF!,1,FALSE)</f>
        <v>#REF!</v>
      </c>
    </row>
    <row r="2250" spans="1:10" hidden="1" x14ac:dyDescent="0.25">
      <c r="A2250" t="s">
        <v>655</v>
      </c>
      <c r="B2250">
        <v>420070</v>
      </c>
      <c r="C2250" t="s">
        <v>677</v>
      </c>
      <c r="D2250">
        <v>6.5</v>
      </c>
      <c r="J2250" t="e">
        <f>+VLOOKUP(B2250,#REF!,1,FALSE)</f>
        <v>#REF!</v>
      </c>
    </row>
    <row r="2251" spans="1:10" hidden="1" x14ac:dyDescent="0.25">
      <c r="A2251" t="s">
        <v>655</v>
      </c>
      <c r="B2251">
        <v>420072</v>
      </c>
      <c r="C2251" t="s">
        <v>1827</v>
      </c>
      <c r="D2251">
        <v>6.5</v>
      </c>
      <c r="J2251" t="e">
        <f>+VLOOKUP(B2251,#REF!,1,FALSE)</f>
        <v>#REF!</v>
      </c>
    </row>
    <row r="2252" spans="1:10" hidden="1" x14ac:dyDescent="0.25">
      <c r="A2252" t="s">
        <v>655</v>
      </c>
      <c r="B2252">
        <v>420160</v>
      </c>
      <c r="C2252" t="s">
        <v>1828</v>
      </c>
      <c r="D2252">
        <v>6.5</v>
      </c>
      <c r="J2252" t="e">
        <f>+VLOOKUP(B2252,#REF!,1,FALSE)</f>
        <v>#REF!</v>
      </c>
    </row>
    <row r="2253" spans="1:10" hidden="1" x14ac:dyDescent="0.25">
      <c r="A2253" t="s">
        <v>655</v>
      </c>
      <c r="B2253">
        <v>420162</v>
      </c>
      <c r="C2253" t="s">
        <v>1829</v>
      </c>
      <c r="D2253">
        <v>6.5</v>
      </c>
      <c r="J2253" t="e">
        <f>+VLOOKUP(B2253,#REF!,1,FALSE)</f>
        <v>#REF!</v>
      </c>
    </row>
    <row r="2254" spans="1:10" hidden="1" x14ac:dyDescent="0.25">
      <c r="A2254" t="s">
        <v>655</v>
      </c>
      <c r="B2254">
        <v>420163</v>
      </c>
      <c r="C2254" t="s">
        <v>1830</v>
      </c>
      <c r="D2254">
        <v>6.5</v>
      </c>
      <c r="J2254" t="e">
        <f>+VLOOKUP(B2254,#REF!,1,FALSE)</f>
        <v>#REF!</v>
      </c>
    </row>
    <row r="2255" spans="1:10" hidden="1" x14ac:dyDescent="0.25">
      <c r="A2255" t="s">
        <v>655</v>
      </c>
      <c r="B2255">
        <v>420164</v>
      </c>
      <c r="C2255" t="s">
        <v>1831</v>
      </c>
      <c r="D2255">
        <v>6.5</v>
      </c>
      <c r="J2255" t="e">
        <f>+VLOOKUP(B2255,#REF!,1,FALSE)</f>
        <v>#REF!</v>
      </c>
    </row>
    <row r="2256" spans="1:10" hidden="1" x14ac:dyDescent="0.25">
      <c r="A2256" t="s">
        <v>655</v>
      </c>
      <c r="B2256">
        <v>420166</v>
      </c>
      <c r="C2256" t="s">
        <v>1832</v>
      </c>
      <c r="D2256">
        <v>6.5</v>
      </c>
      <c r="J2256" t="e">
        <f>+VLOOKUP(B2256,#REF!,1,FALSE)</f>
        <v>#REF!</v>
      </c>
    </row>
    <row r="2257" spans="1:10" hidden="1" x14ac:dyDescent="0.25">
      <c r="A2257" t="s">
        <v>655</v>
      </c>
      <c r="B2257">
        <v>420167</v>
      </c>
      <c r="C2257" t="s">
        <v>1833</v>
      </c>
      <c r="D2257">
        <v>6.5</v>
      </c>
      <c r="J2257" t="e">
        <f>+VLOOKUP(B2257,#REF!,1,FALSE)</f>
        <v>#REF!</v>
      </c>
    </row>
    <row r="2258" spans="1:10" hidden="1" x14ac:dyDescent="0.25">
      <c r="A2258" t="s">
        <v>655</v>
      </c>
      <c r="B2258">
        <v>423003</v>
      </c>
      <c r="C2258" t="s">
        <v>1834</v>
      </c>
      <c r="D2258">
        <v>6.5</v>
      </c>
      <c r="J2258" t="e">
        <f>+VLOOKUP(B2258,#REF!,1,FALSE)</f>
        <v>#REF!</v>
      </c>
    </row>
    <row r="2259" spans="1:10" hidden="1" x14ac:dyDescent="0.25">
      <c r="A2259" t="s">
        <v>655</v>
      </c>
      <c r="B2259">
        <v>423004</v>
      </c>
      <c r="C2259" t="s">
        <v>1835</v>
      </c>
      <c r="D2259">
        <v>6.5</v>
      </c>
      <c r="J2259" t="e">
        <f>+VLOOKUP(B2259,#REF!,1,FALSE)</f>
        <v>#REF!</v>
      </c>
    </row>
    <row r="2260" spans="1:10" hidden="1" x14ac:dyDescent="0.25">
      <c r="A2260" t="s">
        <v>655</v>
      </c>
      <c r="B2260">
        <v>423005</v>
      </c>
      <c r="C2260" t="s">
        <v>1834</v>
      </c>
      <c r="D2260">
        <v>6.5</v>
      </c>
      <c r="J2260" t="e">
        <f>+VLOOKUP(B2260,#REF!,1,FALSE)</f>
        <v>#REF!</v>
      </c>
    </row>
    <row r="2261" spans="1:10" hidden="1" x14ac:dyDescent="0.25">
      <c r="A2261" t="s">
        <v>655</v>
      </c>
      <c r="B2261">
        <v>423006</v>
      </c>
      <c r="C2261" t="s">
        <v>1836</v>
      </c>
      <c r="D2261">
        <v>6.5</v>
      </c>
      <c r="J2261" t="e">
        <f>+VLOOKUP(B2261,#REF!,1,FALSE)</f>
        <v>#REF!</v>
      </c>
    </row>
    <row r="2262" spans="1:10" hidden="1" x14ac:dyDescent="0.25">
      <c r="A2262" t="s">
        <v>655</v>
      </c>
      <c r="B2262">
        <v>423007</v>
      </c>
      <c r="C2262" t="s">
        <v>1837</v>
      </c>
      <c r="D2262">
        <v>6.5</v>
      </c>
      <c r="J2262" t="e">
        <f>+VLOOKUP(B2262,#REF!,1,FALSE)</f>
        <v>#REF!</v>
      </c>
    </row>
    <row r="2263" spans="1:10" hidden="1" x14ac:dyDescent="0.25">
      <c r="A2263" t="s">
        <v>655</v>
      </c>
      <c r="B2263">
        <v>423008</v>
      </c>
      <c r="C2263" t="s">
        <v>2173</v>
      </c>
      <c r="D2263">
        <v>6.5</v>
      </c>
      <c r="J2263" t="e">
        <f>+VLOOKUP(B2263,#REF!,1,FALSE)</f>
        <v>#REF!</v>
      </c>
    </row>
    <row r="2264" spans="1:10" hidden="1" x14ac:dyDescent="0.25">
      <c r="A2264" t="s">
        <v>655</v>
      </c>
      <c r="B2264">
        <v>423009</v>
      </c>
      <c r="C2264" t="s">
        <v>1838</v>
      </c>
      <c r="D2264">
        <v>6.5</v>
      </c>
      <c r="J2264" t="e">
        <f>+VLOOKUP(B2264,#REF!,1,FALSE)</f>
        <v>#REF!</v>
      </c>
    </row>
    <row r="2265" spans="1:10" hidden="1" x14ac:dyDescent="0.25">
      <c r="A2265" t="s">
        <v>655</v>
      </c>
      <c r="B2265">
        <v>423010</v>
      </c>
      <c r="C2265" t="s">
        <v>1839</v>
      </c>
      <c r="D2265">
        <v>6.5</v>
      </c>
      <c r="J2265" t="e">
        <f>+VLOOKUP(B2265,#REF!,1,FALSE)</f>
        <v>#REF!</v>
      </c>
    </row>
    <row r="2266" spans="1:10" hidden="1" x14ac:dyDescent="0.25">
      <c r="A2266" t="s">
        <v>655</v>
      </c>
      <c r="B2266">
        <v>423031</v>
      </c>
      <c r="C2266" t="s">
        <v>1840</v>
      </c>
      <c r="D2266">
        <v>6.5</v>
      </c>
      <c r="J2266" t="e">
        <f>+VLOOKUP(B2266,#REF!,1,FALSE)</f>
        <v>#REF!</v>
      </c>
    </row>
    <row r="2267" spans="1:10" hidden="1" x14ac:dyDescent="0.25">
      <c r="A2267" t="s">
        <v>655</v>
      </c>
      <c r="B2267">
        <v>423032</v>
      </c>
      <c r="C2267" t="s">
        <v>1841</v>
      </c>
      <c r="D2267">
        <v>6.5</v>
      </c>
      <c r="J2267" t="e">
        <f>+VLOOKUP(B2267,#REF!,1,FALSE)</f>
        <v>#REF!</v>
      </c>
    </row>
    <row r="2268" spans="1:10" hidden="1" x14ac:dyDescent="0.25">
      <c r="A2268" t="s">
        <v>655</v>
      </c>
      <c r="B2268">
        <v>423033</v>
      </c>
      <c r="C2268" t="s">
        <v>1842</v>
      </c>
      <c r="D2268">
        <v>6.5</v>
      </c>
      <c r="J2268" t="e">
        <f>+VLOOKUP(B2268,#REF!,1,FALSE)</f>
        <v>#REF!</v>
      </c>
    </row>
    <row r="2269" spans="1:10" hidden="1" x14ac:dyDescent="0.25">
      <c r="A2269" t="s">
        <v>655</v>
      </c>
      <c r="B2269">
        <v>423034</v>
      </c>
      <c r="C2269" t="s">
        <v>1843</v>
      </c>
      <c r="D2269">
        <v>6.5</v>
      </c>
      <c r="J2269" t="e">
        <f>+VLOOKUP(B2269,#REF!,1,FALSE)</f>
        <v>#REF!</v>
      </c>
    </row>
    <row r="2270" spans="1:10" hidden="1" x14ac:dyDescent="0.25">
      <c r="A2270" t="s">
        <v>655</v>
      </c>
      <c r="B2270">
        <v>423036</v>
      </c>
      <c r="C2270" t="s">
        <v>1844</v>
      </c>
      <c r="D2270">
        <v>6.5</v>
      </c>
      <c r="J2270" t="e">
        <f>+VLOOKUP(B2270,#REF!,1,FALSE)</f>
        <v>#REF!</v>
      </c>
    </row>
    <row r="2271" spans="1:10" hidden="1" x14ac:dyDescent="0.25">
      <c r="A2271" t="s">
        <v>655</v>
      </c>
      <c r="B2271">
        <v>423037</v>
      </c>
      <c r="C2271" t="s">
        <v>1845</v>
      </c>
      <c r="D2271">
        <v>6.5</v>
      </c>
      <c r="J2271" t="e">
        <f>+VLOOKUP(B2271,#REF!,1,FALSE)</f>
        <v>#REF!</v>
      </c>
    </row>
    <row r="2272" spans="1:10" hidden="1" x14ac:dyDescent="0.25">
      <c r="A2272" t="s">
        <v>655</v>
      </c>
      <c r="B2272">
        <v>423040</v>
      </c>
      <c r="C2272" t="s">
        <v>1846</v>
      </c>
      <c r="D2272">
        <v>6.5</v>
      </c>
      <c r="J2272" t="e">
        <f>+VLOOKUP(B2272,#REF!,1,FALSE)</f>
        <v>#REF!</v>
      </c>
    </row>
    <row r="2273" spans="1:10" hidden="1" x14ac:dyDescent="0.25">
      <c r="A2273" t="s">
        <v>655</v>
      </c>
      <c r="B2273">
        <v>423041</v>
      </c>
      <c r="C2273" t="s">
        <v>677</v>
      </c>
      <c r="D2273">
        <v>6.5</v>
      </c>
      <c r="J2273" t="e">
        <f>+VLOOKUP(B2273,#REF!,1,FALSE)</f>
        <v>#REF!</v>
      </c>
    </row>
    <row r="2274" spans="1:10" hidden="1" x14ac:dyDescent="0.25">
      <c r="A2274" t="s">
        <v>655</v>
      </c>
      <c r="B2274">
        <v>423042</v>
      </c>
      <c r="C2274" t="s">
        <v>1847</v>
      </c>
      <c r="D2274">
        <v>6.5</v>
      </c>
      <c r="J2274" t="e">
        <f>+VLOOKUP(B2274,#REF!,1,FALSE)</f>
        <v>#REF!</v>
      </c>
    </row>
    <row r="2275" spans="1:10" hidden="1" x14ac:dyDescent="0.25">
      <c r="A2275" t="s">
        <v>655</v>
      </c>
      <c r="B2275">
        <v>423043</v>
      </c>
      <c r="C2275" t="s">
        <v>1827</v>
      </c>
      <c r="D2275">
        <v>6.5</v>
      </c>
      <c r="J2275" t="e">
        <f>+VLOOKUP(B2275,#REF!,1,FALSE)</f>
        <v>#REF!</v>
      </c>
    </row>
    <row r="2276" spans="1:10" hidden="1" x14ac:dyDescent="0.25">
      <c r="A2276" t="s">
        <v>655</v>
      </c>
      <c r="B2276">
        <v>423044</v>
      </c>
      <c r="C2276" t="s">
        <v>677</v>
      </c>
      <c r="D2276">
        <v>6.5</v>
      </c>
      <c r="J2276" t="e">
        <f>+VLOOKUP(B2276,#REF!,1,FALSE)</f>
        <v>#REF!</v>
      </c>
    </row>
    <row r="2277" spans="1:10" hidden="1" x14ac:dyDescent="0.25">
      <c r="A2277" t="s">
        <v>655</v>
      </c>
      <c r="B2277">
        <v>450033</v>
      </c>
      <c r="C2277" t="s">
        <v>2174</v>
      </c>
      <c r="D2277">
        <v>1</v>
      </c>
      <c r="J2277" t="e">
        <f>+VLOOKUP(B2277,#REF!,1,FALSE)</f>
        <v>#REF!</v>
      </c>
    </row>
    <row r="2278" spans="1:10" hidden="1" x14ac:dyDescent="0.25">
      <c r="A2278" t="s">
        <v>655</v>
      </c>
      <c r="B2278">
        <v>450037</v>
      </c>
      <c r="C2278" t="s">
        <v>2175</v>
      </c>
      <c r="D2278">
        <v>2</v>
      </c>
      <c r="J2278" t="e">
        <f>+VLOOKUP(B2278,#REF!,1,FALSE)</f>
        <v>#REF!</v>
      </c>
    </row>
    <row r="2279" spans="1:10" hidden="1" x14ac:dyDescent="0.25">
      <c r="A2279" t="s">
        <v>655</v>
      </c>
      <c r="B2279">
        <v>450074</v>
      </c>
      <c r="C2279" t="s">
        <v>1848</v>
      </c>
      <c r="D2279">
        <v>1</v>
      </c>
      <c r="J2279" t="e">
        <f>+VLOOKUP(B2279,#REF!,1,FALSE)</f>
        <v>#REF!</v>
      </c>
    </row>
    <row r="2280" spans="1:10" hidden="1" x14ac:dyDescent="0.25">
      <c r="A2280" t="s">
        <v>655</v>
      </c>
      <c r="B2280" t="s">
        <v>2176</v>
      </c>
      <c r="C2280" t="s">
        <v>2177</v>
      </c>
      <c r="D2280">
        <v>1</v>
      </c>
      <c r="J2280" t="e">
        <f>+VLOOKUP(B2280,#REF!,1,FALSE)</f>
        <v>#REF!</v>
      </c>
    </row>
    <row r="2281" spans="1:10" hidden="1" x14ac:dyDescent="0.25">
      <c r="A2281" t="s">
        <v>655</v>
      </c>
      <c r="B2281" t="s">
        <v>2178</v>
      </c>
      <c r="C2281" t="s">
        <v>2179</v>
      </c>
      <c r="D2281">
        <v>1</v>
      </c>
      <c r="J2281" t="e">
        <f>+VLOOKUP(B2281,#REF!,1,FALSE)</f>
        <v>#REF!</v>
      </c>
    </row>
    <row r="2282" spans="1:10" hidden="1" x14ac:dyDescent="0.25">
      <c r="A2282" t="s">
        <v>655</v>
      </c>
      <c r="B2282" t="s">
        <v>2180</v>
      </c>
      <c r="C2282" t="s">
        <v>2181</v>
      </c>
      <c r="D2282">
        <v>1</v>
      </c>
      <c r="J2282" t="e">
        <f>+VLOOKUP(B2282,#REF!,1,FALSE)</f>
        <v>#REF!</v>
      </c>
    </row>
    <row r="2283" spans="1:10" hidden="1" x14ac:dyDescent="0.25">
      <c r="A2283" t="s">
        <v>655</v>
      </c>
      <c r="B2283" t="s">
        <v>2182</v>
      </c>
      <c r="C2283" t="s">
        <v>2183</v>
      </c>
      <c r="D2283">
        <v>1</v>
      </c>
      <c r="J2283" t="e">
        <f>+VLOOKUP(B2283,#REF!,1,FALSE)</f>
        <v>#REF!</v>
      </c>
    </row>
    <row r="2284" spans="1:10" hidden="1" x14ac:dyDescent="0.25">
      <c r="A2284" t="s">
        <v>655</v>
      </c>
      <c r="B2284">
        <v>450077</v>
      </c>
      <c r="C2284" t="s">
        <v>2184</v>
      </c>
      <c r="D2284">
        <v>1</v>
      </c>
      <c r="J2284" t="e">
        <f>+VLOOKUP(B2284,#REF!,1,FALSE)</f>
        <v>#REF!</v>
      </c>
    </row>
    <row r="2285" spans="1:10" hidden="1" x14ac:dyDescent="0.25">
      <c r="A2285" t="s">
        <v>655</v>
      </c>
      <c r="B2285">
        <v>450090</v>
      </c>
      <c r="C2285" t="s">
        <v>2185</v>
      </c>
      <c r="D2285">
        <v>1</v>
      </c>
      <c r="J2285" t="e">
        <f>+VLOOKUP(B2285,#REF!,1,FALSE)</f>
        <v>#REF!</v>
      </c>
    </row>
    <row r="2286" spans="1:10" hidden="1" x14ac:dyDescent="0.25">
      <c r="A2286" t="s">
        <v>655</v>
      </c>
      <c r="B2286">
        <v>450097</v>
      </c>
      <c r="C2286" t="s">
        <v>2186</v>
      </c>
      <c r="D2286">
        <v>1</v>
      </c>
      <c r="J2286" t="e">
        <f>+VLOOKUP(B2286,#REF!,1,FALSE)</f>
        <v>#REF!</v>
      </c>
    </row>
    <row r="2287" spans="1:10" hidden="1" x14ac:dyDescent="0.25">
      <c r="A2287" t="s">
        <v>655</v>
      </c>
      <c r="B2287">
        <v>450098</v>
      </c>
      <c r="C2287" t="s">
        <v>1849</v>
      </c>
      <c r="D2287">
        <v>50</v>
      </c>
      <c r="J2287" t="e">
        <f>+VLOOKUP(B2287,#REF!,1,FALSE)</f>
        <v>#REF!</v>
      </c>
    </row>
    <row r="2288" spans="1:10" hidden="1" x14ac:dyDescent="0.25">
      <c r="A2288" t="s">
        <v>655</v>
      </c>
      <c r="B2288">
        <v>450127</v>
      </c>
      <c r="C2288" t="s">
        <v>2187</v>
      </c>
      <c r="D2288">
        <v>1</v>
      </c>
      <c r="J2288" t="e">
        <f>+VLOOKUP(B2288,#REF!,1,FALSE)</f>
        <v>#REF!</v>
      </c>
    </row>
    <row r="2289" spans="1:10" hidden="1" x14ac:dyDescent="0.25">
      <c r="A2289" t="s">
        <v>655</v>
      </c>
      <c r="B2289">
        <v>450129</v>
      </c>
      <c r="C2289" t="s">
        <v>2188</v>
      </c>
      <c r="D2289">
        <v>1</v>
      </c>
      <c r="J2289" t="e">
        <f>+VLOOKUP(B2289,#REF!,1,FALSE)</f>
        <v>#REF!</v>
      </c>
    </row>
    <row r="2290" spans="1:10" hidden="1" x14ac:dyDescent="0.25">
      <c r="A2290" t="s">
        <v>655</v>
      </c>
      <c r="B2290">
        <v>450138</v>
      </c>
      <c r="C2290" t="s">
        <v>2189</v>
      </c>
      <c r="D2290">
        <v>1</v>
      </c>
      <c r="J2290" t="e">
        <f>+VLOOKUP(B2290,#REF!,1,FALSE)</f>
        <v>#REF!</v>
      </c>
    </row>
    <row r="2291" spans="1:10" hidden="1" x14ac:dyDescent="0.25">
      <c r="A2291" t="s">
        <v>655</v>
      </c>
      <c r="B2291">
        <v>450139</v>
      </c>
      <c r="C2291" t="s">
        <v>2190</v>
      </c>
      <c r="D2291">
        <v>1</v>
      </c>
      <c r="J2291" t="e">
        <f>+VLOOKUP(B2291,#REF!,1,FALSE)</f>
        <v>#REF!</v>
      </c>
    </row>
    <row r="2292" spans="1:10" hidden="1" x14ac:dyDescent="0.25">
      <c r="A2292" t="s">
        <v>655</v>
      </c>
      <c r="B2292">
        <v>450147</v>
      </c>
      <c r="C2292" t="s">
        <v>2191</v>
      </c>
      <c r="D2292">
        <v>1</v>
      </c>
      <c r="J2292" t="e">
        <f>+VLOOKUP(B2292,#REF!,1,FALSE)</f>
        <v>#REF!</v>
      </c>
    </row>
    <row r="2293" spans="1:10" hidden="1" x14ac:dyDescent="0.25">
      <c r="A2293" t="s">
        <v>655</v>
      </c>
      <c r="B2293">
        <v>460100</v>
      </c>
      <c r="C2293" t="s">
        <v>2192</v>
      </c>
      <c r="D2293">
        <v>1</v>
      </c>
      <c r="J2293" t="e">
        <f>+VLOOKUP(B2293,#REF!,1,FALSE)</f>
        <v>#REF!</v>
      </c>
    </row>
    <row r="2294" spans="1:10" hidden="1" x14ac:dyDescent="0.25">
      <c r="A2294" t="s">
        <v>655</v>
      </c>
      <c r="B2294">
        <v>460103</v>
      </c>
      <c r="C2294" t="s">
        <v>2193</v>
      </c>
      <c r="D2294">
        <v>1</v>
      </c>
      <c r="J2294" t="e">
        <f>+VLOOKUP(B2294,#REF!,1,FALSE)</f>
        <v>#REF!</v>
      </c>
    </row>
    <row r="2295" spans="1:10" hidden="1" x14ac:dyDescent="0.25">
      <c r="A2295" t="s">
        <v>655</v>
      </c>
      <c r="B2295">
        <v>460104</v>
      </c>
      <c r="C2295" t="s">
        <v>2194</v>
      </c>
      <c r="D2295">
        <v>1</v>
      </c>
      <c r="J2295" t="e">
        <f>+VLOOKUP(B2295,#REF!,1,FALSE)</f>
        <v>#REF!</v>
      </c>
    </row>
    <row r="2296" spans="1:10" hidden="1" x14ac:dyDescent="0.25">
      <c r="A2296" t="s">
        <v>655</v>
      </c>
      <c r="B2296">
        <v>510000</v>
      </c>
      <c r="C2296" t="s">
        <v>1850</v>
      </c>
      <c r="D2296">
        <v>6.5</v>
      </c>
      <c r="J2296" t="e">
        <f>+VLOOKUP(B2296,#REF!,1,FALSE)</f>
        <v>#REF!</v>
      </c>
    </row>
    <row r="2297" spans="1:10" hidden="1" x14ac:dyDescent="0.25">
      <c r="A2297" t="s">
        <v>655</v>
      </c>
      <c r="B2297">
        <v>510001</v>
      </c>
      <c r="C2297" t="s">
        <v>1851</v>
      </c>
      <c r="D2297">
        <v>6.5</v>
      </c>
      <c r="J2297" t="e">
        <f>+VLOOKUP(B2297,#REF!,1,FALSE)</f>
        <v>#REF!</v>
      </c>
    </row>
    <row r="2298" spans="1:10" hidden="1" x14ac:dyDescent="0.25">
      <c r="A2298" t="s">
        <v>655</v>
      </c>
      <c r="B2298">
        <v>510002</v>
      </c>
      <c r="C2298" t="s">
        <v>717</v>
      </c>
      <c r="D2298">
        <v>6.5</v>
      </c>
      <c r="J2298" t="e">
        <f>+VLOOKUP(B2298,#REF!,1,FALSE)</f>
        <v>#REF!</v>
      </c>
    </row>
    <row r="2299" spans="1:10" hidden="1" x14ac:dyDescent="0.25">
      <c r="A2299" t="s">
        <v>655</v>
      </c>
      <c r="B2299">
        <v>510003</v>
      </c>
      <c r="C2299" t="s">
        <v>719</v>
      </c>
      <c r="D2299">
        <v>6.5</v>
      </c>
      <c r="J2299" t="e">
        <f>+VLOOKUP(B2299,#REF!,1,FALSE)</f>
        <v>#REF!</v>
      </c>
    </row>
    <row r="2300" spans="1:10" hidden="1" x14ac:dyDescent="0.25">
      <c r="A2300" t="s">
        <v>655</v>
      </c>
      <c r="B2300">
        <v>510004</v>
      </c>
      <c r="C2300" t="s">
        <v>1852</v>
      </c>
      <c r="D2300">
        <v>6.5</v>
      </c>
      <c r="J2300" t="e">
        <f>+VLOOKUP(B2300,#REF!,1,FALSE)</f>
        <v>#REF!</v>
      </c>
    </row>
    <row r="2301" spans="1:10" hidden="1" x14ac:dyDescent="0.25">
      <c r="A2301" t="s">
        <v>655</v>
      </c>
      <c r="B2301">
        <v>510005</v>
      </c>
      <c r="C2301" t="s">
        <v>1853</v>
      </c>
      <c r="D2301">
        <v>6.5</v>
      </c>
      <c r="J2301" t="e">
        <f>+VLOOKUP(B2301,#REF!,1,FALSE)</f>
        <v>#REF!</v>
      </c>
    </row>
    <row r="2302" spans="1:10" hidden="1" x14ac:dyDescent="0.25">
      <c r="A2302" t="s">
        <v>655</v>
      </c>
      <c r="B2302">
        <v>510006</v>
      </c>
      <c r="C2302" t="s">
        <v>693</v>
      </c>
      <c r="D2302">
        <v>6.5</v>
      </c>
      <c r="J2302" t="e">
        <f>+VLOOKUP(B2302,#REF!,1,FALSE)</f>
        <v>#REF!</v>
      </c>
    </row>
    <row r="2303" spans="1:10" hidden="1" x14ac:dyDescent="0.25">
      <c r="A2303" t="s">
        <v>655</v>
      </c>
      <c r="B2303">
        <v>510007</v>
      </c>
      <c r="C2303" t="s">
        <v>695</v>
      </c>
      <c r="D2303">
        <v>6.5</v>
      </c>
      <c r="J2303" t="e">
        <f>+VLOOKUP(B2303,#REF!,1,FALSE)</f>
        <v>#REF!</v>
      </c>
    </row>
    <row r="2304" spans="1:10" hidden="1" x14ac:dyDescent="0.25">
      <c r="A2304" t="s">
        <v>655</v>
      </c>
      <c r="B2304">
        <v>510008</v>
      </c>
      <c r="C2304" t="s">
        <v>1854</v>
      </c>
      <c r="D2304">
        <v>6.5</v>
      </c>
      <c r="J2304" t="e">
        <f>+VLOOKUP(B2304,#REF!,1,FALSE)</f>
        <v>#REF!</v>
      </c>
    </row>
    <row r="2305" spans="1:10" hidden="1" x14ac:dyDescent="0.25">
      <c r="A2305" t="s">
        <v>655</v>
      </c>
      <c r="B2305" t="s">
        <v>1855</v>
      </c>
      <c r="C2305" t="s">
        <v>1856</v>
      </c>
      <c r="D2305">
        <v>1</v>
      </c>
      <c r="J2305" t="e">
        <f>+VLOOKUP(B2305,#REF!,1,FALSE)</f>
        <v>#REF!</v>
      </c>
    </row>
    <row r="2306" spans="1:10" hidden="1" x14ac:dyDescent="0.25">
      <c r="A2306" t="s">
        <v>655</v>
      </c>
      <c r="B2306">
        <v>510009</v>
      </c>
      <c r="C2306" t="s">
        <v>2195</v>
      </c>
      <c r="D2306">
        <v>6.5</v>
      </c>
      <c r="J2306" t="e">
        <f>+VLOOKUP(B2306,#REF!,1,FALSE)</f>
        <v>#REF!</v>
      </c>
    </row>
    <row r="2307" spans="1:10" hidden="1" x14ac:dyDescent="0.25">
      <c r="A2307" t="s">
        <v>655</v>
      </c>
      <c r="B2307">
        <v>510010</v>
      </c>
      <c r="C2307" t="s">
        <v>1857</v>
      </c>
      <c r="D2307">
        <v>6.5</v>
      </c>
      <c r="J2307" t="e">
        <f>+VLOOKUP(B2307,#REF!,1,FALSE)</f>
        <v>#REF!</v>
      </c>
    </row>
    <row r="2308" spans="1:10" hidden="1" x14ac:dyDescent="0.25">
      <c r="A2308" t="s">
        <v>655</v>
      </c>
      <c r="B2308">
        <v>510012</v>
      </c>
      <c r="C2308" t="s">
        <v>1858</v>
      </c>
      <c r="D2308">
        <v>6.5</v>
      </c>
      <c r="J2308" t="e">
        <f>+VLOOKUP(B2308,#REF!,1,FALSE)</f>
        <v>#REF!</v>
      </c>
    </row>
    <row r="2309" spans="1:10" hidden="1" x14ac:dyDescent="0.25">
      <c r="A2309" t="s">
        <v>655</v>
      </c>
      <c r="B2309">
        <v>510013</v>
      </c>
      <c r="C2309" t="s">
        <v>1859</v>
      </c>
      <c r="D2309">
        <v>6.5</v>
      </c>
      <c r="J2309" t="e">
        <f>+VLOOKUP(B2309,#REF!,1,FALSE)</f>
        <v>#REF!</v>
      </c>
    </row>
    <row r="2310" spans="1:10" hidden="1" x14ac:dyDescent="0.25">
      <c r="A2310" t="s">
        <v>655</v>
      </c>
      <c r="B2310">
        <v>510014</v>
      </c>
      <c r="C2310" t="s">
        <v>1860</v>
      </c>
      <c r="D2310">
        <v>6.5</v>
      </c>
      <c r="J2310" t="e">
        <f>+VLOOKUP(B2310,#REF!,1,FALSE)</f>
        <v>#REF!</v>
      </c>
    </row>
    <row r="2311" spans="1:10" hidden="1" x14ac:dyDescent="0.25">
      <c r="A2311" t="s">
        <v>655</v>
      </c>
      <c r="B2311">
        <v>510015</v>
      </c>
      <c r="C2311" t="s">
        <v>742</v>
      </c>
      <c r="D2311">
        <v>6.5</v>
      </c>
      <c r="J2311" t="e">
        <f>+VLOOKUP(B2311,#REF!,1,FALSE)</f>
        <v>#REF!</v>
      </c>
    </row>
    <row r="2312" spans="1:10" hidden="1" x14ac:dyDescent="0.25">
      <c r="A2312" t="s">
        <v>655</v>
      </c>
      <c r="B2312">
        <v>510020</v>
      </c>
      <c r="C2312" t="s">
        <v>1861</v>
      </c>
      <c r="D2312">
        <v>6.5</v>
      </c>
      <c r="J2312" t="e">
        <f>+VLOOKUP(B2312,#REF!,1,FALSE)</f>
        <v>#REF!</v>
      </c>
    </row>
    <row r="2313" spans="1:10" hidden="1" x14ac:dyDescent="0.25">
      <c r="A2313" t="s">
        <v>655</v>
      </c>
      <c r="B2313">
        <v>510021</v>
      </c>
      <c r="C2313" t="s">
        <v>1740</v>
      </c>
      <c r="D2313">
        <v>6.5</v>
      </c>
      <c r="J2313" t="e">
        <f>+VLOOKUP(B2313,#REF!,1,FALSE)</f>
        <v>#REF!</v>
      </c>
    </row>
    <row r="2314" spans="1:10" hidden="1" x14ac:dyDescent="0.25">
      <c r="A2314" t="s">
        <v>655</v>
      </c>
      <c r="B2314">
        <v>510022</v>
      </c>
      <c r="C2314" t="s">
        <v>1862</v>
      </c>
      <c r="D2314">
        <v>6.5</v>
      </c>
      <c r="J2314" t="e">
        <f>+VLOOKUP(B2314,#REF!,1,FALSE)</f>
        <v>#REF!</v>
      </c>
    </row>
    <row r="2315" spans="1:10" hidden="1" x14ac:dyDescent="0.25">
      <c r="A2315" t="s">
        <v>655</v>
      </c>
      <c r="B2315">
        <v>510023</v>
      </c>
      <c r="C2315" t="s">
        <v>1863</v>
      </c>
      <c r="D2315">
        <v>6.5</v>
      </c>
      <c r="J2315" t="e">
        <f>+VLOOKUP(B2315,#REF!,1,FALSE)</f>
        <v>#REF!</v>
      </c>
    </row>
    <row r="2316" spans="1:10" hidden="1" x14ac:dyDescent="0.25">
      <c r="A2316" t="s">
        <v>655</v>
      </c>
      <c r="B2316">
        <v>7604</v>
      </c>
      <c r="C2316" t="s">
        <v>2105</v>
      </c>
      <c r="D2316">
        <v>6.5</v>
      </c>
      <c r="J2316" t="e">
        <f>+VLOOKUP(B2316,#REF!,1,FALSE)</f>
        <v>#REF!</v>
      </c>
    </row>
    <row r="2317" spans="1:10" hidden="1" x14ac:dyDescent="0.25">
      <c r="A2317" t="s">
        <v>655</v>
      </c>
      <c r="B2317">
        <v>510026</v>
      </c>
      <c r="C2317" t="s">
        <v>1864</v>
      </c>
      <c r="D2317">
        <v>6.5</v>
      </c>
      <c r="J2317" t="e">
        <f>+VLOOKUP(B2317,#REF!,1,FALSE)</f>
        <v>#REF!</v>
      </c>
    </row>
    <row r="2318" spans="1:10" hidden="1" x14ac:dyDescent="0.25">
      <c r="A2318" t="s">
        <v>655</v>
      </c>
      <c r="B2318">
        <v>510027</v>
      </c>
      <c r="C2318" t="s">
        <v>1865</v>
      </c>
      <c r="D2318">
        <v>6.5</v>
      </c>
      <c r="J2318" t="e">
        <f>+VLOOKUP(B2318,#REF!,1,FALSE)</f>
        <v>#REF!</v>
      </c>
    </row>
    <row r="2319" spans="1:10" hidden="1" x14ac:dyDescent="0.25">
      <c r="A2319" t="s">
        <v>655</v>
      </c>
      <c r="B2319">
        <v>510028</v>
      </c>
      <c r="C2319" t="s">
        <v>1866</v>
      </c>
      <c r="D2319">
        <v>6.5</v>
      </c>
      <c r="J2319" t="e">
        <f>+VLOOKUP(B2319,#REF!,1,FALSE)</f>
        <v>#REF!</v>
      </c>
    </row>
    <row r="2320" spans="1:10" hidden="1" x14ac:dyDescent="0.25">
      <c r="A2320" t="s">
        <v>655</v>
      </c>
      <c r="B2320">
        <v>513004</v>
      </c>
      <c r="C2320" t="s">
        <v>1867</v>
      </c>
      <c r="D2320">
        <v>6.5</v>
      </c>
      <c r="J2320" t="e">
        <f>+VLOOKUP(B2320,#REF!,1,FALSE)</f>
        <v>#REF!</v>
      </c>
    </row>
    <row r="2321" spans="1:10" hidden="1" x14ac:dyDescent="0.25">
      <c r="A2321" t="s">
        <v>655</v>
      </c>
      <c r="B2321">
        <v>513006</v>
      </c>
      <c r="C2321" t="s">
        <v>2196</v>
      </c>
      <c r="D2321">
        <v>6.5</v>
      </c>
      <c r="J2321" t="e">
        <f>+VLOOKUP(B2321,#REF!,1,FALSE)</f>
        <v>#REF!</v>
      </c>
    </row>
    <row r="2322" spans="1:10" hidden="1" x14ac:dyDescent="0.25">
      <c r="A2322" t="s">
        <v>655</v>
      </c>
      <c r="B2322">
        <v>513007</v>
      </c>
      <c r="C2322" t="s">
        <v>1868</v>
      </c>
      <c r="D2322">
        <v>6.5</v>
      </c>
      <c r="J2322" t="e">
        <f>+VLOOKUP(B2322,#REF!,1,FALSE)</f>
        <v>#REF!</v>
      </c>
    </row>
    <row r="2323" spans="1:10" hidden="1" x14ac:dyDescent="0.25">
      <c r="A2323" t="s">
        <v>655</v>
      </c>
      <c r="B2323">
        <v>520002</v>
      </c>
      <c r="C2323" t="s">
        <v>1869</v>
      </c>
      <c r="D2323">
        <v>6.5</v>
      </c>
      <c r="J2323" t="e">
        <f>+VLOOKUP(B2323,#REF!,1,FALSE)</f>
        <v>#REF!</v>
      </c>
    </row>
    <row r="2324" spans="1:10" hidden="1" x14ac:dyDescent="0.25">
      <c r="A2324" t="s">
        <v>655</v>
      </c>
      <c r="B2324">
        <v>520003</v>
      </c>
      <c r="C2324" t="s">
        <v>1870</v>
      </c>
      <c r="D2324">
        <v>6.5</v>
      </c>
      <c r="J2324" t="e">
        <f>+VLOOKUP(B2324,#REF!,1,FALSE)</f>
        <v>#REF!</v>
      </c>
    </row>
    <row r="2325" spans="1:10" hidden="1" x14ac:dyDescent="0.25">
      <c r="A2325" t="s">
        <v>655</v>
      </c>
      <c r="B2325">
        <v>520004</v>
      </c>
      <c r="C2325" t="s">
        <v>1871</v>
      </c>
      <c r="D2325">
        <v>6.5</v>
      </c>
      <c r="J2325" t="e">
        <f>+VLOOKUP(B2325,#REF!,1,FALSE)</f>
        <v>#REF!</v>
      </c>
    </row>
    <row r="2326" spans="1:10" hidden="1" x14ac:dyDescent="0.25">
      <c r="A2326" t="s">
        <v>655</v>
      </c>
      <c r="B2326">
        <v>520005</v>
      </c>
      <c r="C2326" t="s">
        <v>1872</v>
      </c>
      <c r="D2326">
        <v>6.5</v>
      </c>
      <c r="J2326" t="e">
        <f>+VLOOKUP(B2326,#REF!,1,FALSE)</f>
        <v>#REF!</v>
      </c>
    </row>
    <row r="2327" spans="1:10" hidden="1" x14ac:dyDescent="0.25">
      <c r="A2327" t="s">
        <v>655</v>
      </c>
      <c r="B2327">
        <v>520006</v>
      </c>
      <c r="C2327" t="s">
        <v>1873</v>
      </c>
      <c r="D2327">
        <v>4.7</v>
      </c>
      <c r="J2327" t="e">
        <f>+VLOOKUP(B2327,#REF!,1,FALSE)</f>
        <v>#REF!</v>
      </c>
    </row>
    <row r="2328" spans="1:10" hidden="1" x14ac:dyDescent="0.25">
      <c r="A2328" t="s">
        <v>655</v>
      </c>
      <c r="B2328">
        <v>520008</v>
      </c>
      <c r="C2328" t="s">
        <v>1874</v>
      </c>
      <c r="D2328">
        <v>6.5</v>
      </c>
      <c r="J2328" t="e">
        <f>+VLOOKUP(B2328,#REF!,1,FALSE)</f>
        <v>#REF!</v>
      </c>
    </row>
    <row r="2329" spans="1:10" hidden="1" x14ac:dyDescent="0.25">
      <c r="A2329" t="s">
        <v>655</v>
      </c>
      <c r="B2329">
        <v>520010</v>
      </c>
      <c r="C2329" t="s">
        <v>1875</v>
      </c>
      <c r="D2329">
        <v>4.7</v>
      </c>
      <c r="J2329" t="e">
        <f>+VLOOKUP(B2329,#REF!,1,FALSE)</f>
        <v>#REF!</v>
      </c>
    </row>
    <row r="2330" spans="1:10" hidden="1" x14ac:dyDescent="0.25">
      <c r="A2330" t="s">
        <v>655</v>
      </c>
      <c r="B2330">
        <v>520011</v>
      </c>
      <c r="C2330" t="s">
        <v>1876</v>
      </c>
      <c r="D2330">
        <v>6.5</v>
      </c>
      <c r="J2330" t="e">
        <f>+VLOOKUP(B2330,#REF!,1,FALSE)</f>
        <v>#REF!</v>
      </c>
    </row>
    <row r="2331" spans="1:10" hidden="1" x14ac:dyDescent="0.25">
      <c r="A2331" t="s">
        <v>655</v>
      </c>
      <c r="B2331">
        <v>520012</v>
      </c>
      <c r="C2331" t="s">
        <v>1877</v>
      </c>
      <c r="D2331">
        <v>4.7</v>
      </c>
      <c r="J2331" t="e">
        <f>+VLOOKUP(B2331,#REF!,1,FALSE)</f>
        <v>#REF!</v>
      </c>
    </row>
    <row r="2332" spans="1:10" hidden="1" x14ac:dyDescent="0.25">
      <c r="A2332" t="s">
        <v>655</v>
      </c>
      <c r="B2332">
        <v>520013</v>
      </c>
      <c r="C2332" t="s">
        <v>1878</v>
      </c>
      <c r="D2332">
        <v>4.5999999999999996</v>
      </c>
      <c r="J2332" t="e">
        <f>+VLOOKUP(B2332,#REF!,1,FALSE)</f>
        <v>#REF!</v>
      </c>
    </row>
    <row r="2333" spans="1:10" hidden="1" x14ac:dyDescent="0.25">
      <c r="A2333" t="s">
        <v>655</v>
      </c>
      <c r="B2333">
        <v>520014</v>
      </c>
      <c r="C2333" t="s">
        <v>1879</v>
      </c>
      <c r="D2333">
        <v>6.5</v>
      </c>
      <c r="J2333" t="e">
        <f>+VLOOKUP(B2333,#REF!,1,FALSE)</f>
        <v>#REF!</v>
      </c>
    </row>
    <row r="2334" spans="1:10" hidden="1" x14ac:dyDescent="0.25">
      <c r="A2334" t="s">
        <v>655</v>
      </c>
      <c r="B2334">
        <v>550004</v>
      </c>
      <c r="C2334" t="s">
        <v>2197</v>
      </c>
      <c r="D2334">
        <v>1</v>
      </c>
      <c r="J2334" t="e">
        <f>+VLOOKUP(B2334,#REF!,1,FALSE)</f>
        <v>#REF!</v>
      </c>
    </row>
    <row r="2335" spans="1:10" hidden="1" x14ac:dyDescent="0.25">
      <c r="A2335" t="s">
        <v>655</v>
      </c>
      <c r="B2335">
        <v>550005</v>
      </c>
      <c r="C2335" t="s">
        <v>2198</v>
      </c>
      <c r="D2335">
        <v>1</v>
      </c>
      <c r="J2335" t="e">
        <f>+VLOOKUP(B2335,#REF!,1,FALSE)</f>
        <v>#REF!</v>
      </c>
    </row>
    <row r="2336" spans="1:10" hidden="1" x14ac:dyDescent="0.25">
      <c r="A2336" t="s">
        <v>655</v>
      </c>
      <c r="B2336">
        <v>550006</v>
      </c>
      <c r="C2336" t="s">
        <v>2199</v>
      </c>
      <c r="D2336">
        <v>1</v>
      </c>
      <c r="J2336" t="e">
        <f>+VLOOKUP(B2336,#REF!,1,FALSE)</f>
        <v>#REF!</v>
      </c>
    </row>
    <row r="2337" spans="1:10" hidden="1" x14ac:dyDescent="0.25">
      <c r="A2337" t="s">
        <v>655</v>
      </c>
      <c r="B2337">
        <v>550034</v>
      </c>
      <c r="C2337" t="s">
        <v>2200</v>
      </c>
      <c r="D2337">
        <v>1</v>
      </c>
      <c r="J2337" t="e">
        <f>+VLOOKUP(B2337,#REF!,1,FALSE)</f>
        <v>#REF!</v>
      </c>
    </row>
    <row r="2338" spans="1:10" hidden="1" x14ac:dyDescent="0.25">
      <c r="A2338" t="s">
        <v>655</v>
      </c>
      <c r="B2338">
        <v>550043</v>
      </c>
      <c r="C2338" t="s">
        <v>2201</v>
      </c>
      <c r="D2338">
        <v>1</v>
      </c>
      <c r="J2338" t="e">
        <f>+VLOOKUP(B2338,#REF!,1,FALSE)</f>
        <v>#REF!</v>
      </c>
    </row>
    <row r="2339" spans="1:10" hidden="1" x14ac:dyDescent="0.25">
      <c r="A2339" t="s">
        <v>655</v>
      </c>
      <c r="B2339">
        <v>550044</v>
      </c>
      <c r="C2339" t="s">
        <v>2202</v>
      </c>
      <c r="D2339">
        <v>1</v>
      </c>
      <c r="J2339" t="e">
        <f>+VLOOKUP(B2339,#REF!,1,FALSE)</f>
        <v>#REF!</v>
      </c>
    </row>
    <row r="2340" spans="1:10" hidden="1" x14ac:dyDescent="0.25">
      <c r="A2340" t="s">
        <v>655</v>
      </c>
      <c r="B2340">
        <v>550045</v>
      </c>
      <c r="C2340" t="s">
        <v>2203</v>
      </c>
      <c r="D2340">
        <v>1</v>
      </c>
      <c r="J2340" t="e">
        <f>+VLOOKUP(B2340,#REF!,1,FALSE)</f>
        <v>#REF!</v>
      </c>
    </row>
    <row r="2341" spans="1:10" hidden="1" x14ac:dyDescent="0.25">
      <c r="A2341" t="s">
        <v>655</v>
      </c>
      <c r="B2341">
        <v>550046</v>
      </c>
      <c r="C2341" t="s">
        <v>2204</v>
      </c>
      <c r="D2341">
        <v>1</v>
      </c>
      <c r="J2341" t="e">
        <f>+VLOOKUP(B2341,#REF!,1,FALSE)</f>
        <v>#REF!</v>
      </c>
    </row>
    <row r="2342" spans="1:10" hidden="1" x14ac:dyDescent="0.25">
      <c r="A2342" t="s">
        <v>655</v>
      </c>
      <c r="B2342">
        <v>550047</v>
      </c>
      <c r="C2342" t="s">
        <v>2205</v>
      </c>
      <c r="D2342">
        <v>1</v>
      </c>
      <c r="J2342" t="e">
        <f>+VLOOKUP(B2342,#REF!,1,FALSE)</f>
        <v>#REF!</v>
      </c>
    </row>
    <row r="2343" spans="1:10" hidden="1" x14ac:dyDescent="0.25">
      <c r="A2343" t="s">
        <v>655</v>
      </c>
      <c r="B2343">
        <v>550048</v>
      </c>
      <c r="C2343" t="s">
        <v>2206</v>
      </c>
      <c r="D2343">
        <v>1</v>
      </c>
      <c r="J2343" t="e">
        <f>+VLOOKUP(B2343,#REF!,1,FALSE)</f>
        <v>#REF!</v>
      </c>
    </row>
    <row r="2344" spans="1:10" hidden="1" x14ac:dyDescent="0.25">
      <c r="A2344" t="s">
        <v>655</v>
      </c>
      <c r="B2344">
        <v>550052</v>
      </c>
      <c r="C2344" t="s">
        <v>2207</v>
      </c>
      <c r="D2344">
        <v>1</v>
      </c>
      <c r="J2344" t="e">
        <f>+VLOOKUP(B2344,#REF!,1,FALSE)</f>
        <v>#REF!</v>
      </c>
    </row>
    <row r="2345" spans="1:10" hidden="1" x14ac:dyDescent="0.25">
      <c r="A2345" t="s">
        <v>655</v>
      </c>
      <c r="B2345">
        <v>550076</v>
      </c>
      <c r="C2345" t="s">
        <v>2208</v>
      </c>
      <c r="D2345">
        <v>1</v>
      </c>
      <c r="J2345" t="e">
        <f>+VLOOKUP(B2345,#REF!,1,FALSE)</f>
        <v>#REF!</v>
      </c>
    </row>
    <row r="2346" spans="1:10" hidden="1" x14ac:dyDescent="0.25">
      <c r="A2346" t="s">
        <v>655</v>
      </c>
      <c r="B2346">
        <v>560011</v>
      </c>
      <c r="C2346" t="s">
        <v>1989</v>
      </c>
      <c r="D2346">
        <v>1</v>
      </c>
      <c r="J2346" t="e">
        <f>+VLOOKUP(B2346,#REF!,1,FALSE)</f>
        <v>#REF!</v>
      </c>
    </row>
    <row r="2347" spans="1:10" hidden="1" x14ac:dyDescent="0.25">
      <c r="A2347" t="s">
        <v>655</v>
      </c>
      <c r="B2347">
        <v>560032</v>
      </c>
      <c r="C2347" t="s">
        <v>2209</v>
      </c>
      <c r="D2347">
        <v>1</v>
      </c>
      <c r="J2347" t="e">
        <f>+VLOOKUP(B2347,#REF!,1,FALSE)</f>
        <v>#REF!</v>
      </c>
    </row>
    <row r="2348" spans="1:10" hidden="1" x14ac:dyDescent="0.25">
      <c r="A2348" t="s">
        <v>655</v>
      </c>
      <c r="B2348">
        <v>620000</v>
      </c>
      <c r="C2348" t="s">
        <v>2210</v>
      </c>
      <c r="D2348">
        <v>6.5</v>
      </c>
      <c r="J2348" t="e">
        <f>+VLOOKUP(B2348,#REF!,1,FALSE)</f>
        <v>#REF!</v>
      </c>
    </row>
    <row r="2349" spans="1:10" hidden="1" x14ac:dyDescent="0.25">
      <c r="A2349" t="s">
        <v>655</v>
      </c>
      <c r="B2349">
        <v>620003</v>
      </c>
      <c r="C2349" t="s">
        <v>1880</v>
      </c>
      <c r="D2349">
        <v>6.5</v>
      </c>
      <c r="J2349" t="e">
        <f>+VLOOKUP(B2349,#REF!,1,FALSE)</f>
        <v>#REF!</v>
      </c>
    </row>
    <row r="2350" spans="1:10" hidden="1" x14ac:dyDescent="0.25">
      <c r="A2350" t="s">
        <v>655</v>
      </c>
      <c r="B2350">
        <v>620004</v>
      </c>
      <c r="C2350" t="s">
        <v>1881</v>
      </c>
      <c r="D2350">
        <v>6.5</v>
      </c>
      <c r="J2350" t="e">
        <f>+VLOOKUP(B2350,#REF!,1,FALSE)</f>
        <v>#REF!</v>
      </c>
    </row>
    <row r="2351" spans="1:10" hidden="1" x14ac:dyDescent="0.25">
      <c r="A2351" t="s">
        <v>655</v>
      </c>
      <c r="B2351">
        <v>620008</v>
      </c>
      <c r="C2351" t="s">
        <v>1882</v>
      </c>
      <c r="D2351">
        <v>6.5</v>
      </c>
      <c r="J2351" t="e">
        <f>+VLOOKUP(B2351,#REF!,1,FALSE)</f>
        <v>#REF!</v>
      </c>
    </row>
    <row r="2352" spans="1:10" hidden="1" x14ac:dyDescent="0.25">
      <c r="A2352" t="s">
        <v>655</v>
      </c>
      <c r="B2352">
        <v>710001</v>
      </c>
      <c r="C2352" t="s">
        <v>1883</v>
      </c>
      <c r="D2352">
        <v>6.5</v>
      </c>
      <c r="J2352" t="e">
        <f>+VLOOKUP(B2352,#REF!,1,FALSE)</f>
        <v>#REF!</v>
      </c>
    </row>
    <row r="2353" spans="1:10" hidden="1" x14ac:dyDescent="0.25">
      <c r="A2353" t="s">
        <v>655</v>
      </c>
      <c r="B2353">
        <v>710002</v>
      </c>
      <c r="C2353" t="s">
        <v>1884</v>
      </c>
      <c r="D2353">
        <v>6.5</v>
      </c>
      <c r="J2353" t="e">
        <f>+VLOOKUP(B2353,#REF!,1,FALSE)</f>
        <v>#REF!</v>
      </c>
    </row>
    <row r="2354" spans="1:10" hidden="1" x14ac:dyDescent="0.25">
      <c r="A2354" t="s">
        <v>655</v>
      </c>
      <c r="B2354" t="s">
        <v>1885</v>
      </c>
      <c r="C2354" t="s">
        <v>1886</v>
      </c>
      <c r="D2354">
        <v>6.5</v>
      </c>
      <c r="J2354" t="e">
        <f>+VLOOKUP(B2354,#REF!,1,FALSE)</f>
        <v>#REF!</v>
      </c>
    </row>
    <row r="2355" spans="1:10" hidden="1" x14ac:dyDescent="0.25">
      <c r="A2355" t="s">
        <v>655</v>
      </c>
      <c r="B2355">
        <v>710004</v>
      </c>
      <c r="C2355" t="s">
        <v>1887</v>
      </c>
      <c r="D2355">
        <v>6.5</v>
      </c>
      <c r="J2355" t="e">
        <f>+VLOOKUP(B2355,#REF!,1,FALSE)</f>
        <v>#REF!</v>
      </c>
    </row>
    <row r="2356" spans="1:10" hidden="1" x14ac:dyDescent="0.25">
      <c r="A2356" t="s">
        <v>655</v>
      </c>
      <c r="B2356">
        <v>710012</v>
      </c>
      <c r="C2356" t="s">
        <v>1888</v>
      </c>
      <c r="D2356">
        <v>6.5</v>
      </c>
      <c r="J2356" t="e">
        <f>+VLOOKUP(B2356,#REF!,1,FALSE)</f>
        <v>#REF!</v>
      </c>
    </row>
    <row r="2357" spans="1:10" hidden="1" x14ac:dyDescent="0.25">
      <c r="A2357" t="s">
        <v>655</v>
      </c>
      <c r="B2357">
        <v>720001</v>
      </c>
      <c r="C2357" t="s">
        <v>1889</v>
      </c>
      <c r="D2357">
        <v>6.5</v>
      </c>
      <c r="J2357" t="e">
        <f>+VLOOKUP(B2357,#REF!,1,FALSE)</f>
        <v>#REF!</v>
      </c>
    </row>
    <row r="2358" spans="1:10" hidden="1" x14ac:dyDescent="0.25">
      <c r="A2358" t="s">
        <v>655</v>
      </c>
      <c r="B2358">
        <v>720002</v>
      </c>
      <c r="C2358" t="s">
        <v>1890</v>
      </c>
      <c r="D2358">
        <v>6.5</v>
      </c>
      <c r="J2358" t="e">
        <f>+VLOOKUP(B2358,#REF!,1,FALSE)</f>
        <v>#REF!</v>
      </c>
    </row>
    <row r="2359" spans="1:10" hidden="1" x14ac:dyDescent="0.25">
      <c r="A2359" t="s">
        <v>655</v>
      </c>
      <c r="B2359">
        <v>720003</v>
      </c>
      <c r="C2359" t="s">
        <v>1891</v>
      </c>
      <c r="D2359">
        <v>6.5</v>
      </c>
      <c r="J2359" t="e">
        <f>+VLOOKUP(B2359,#REF!,1,FALSE)</f>
        <v>#REF!</v>
      </c>
    </row>
    <row r="2360" spans="1:10" hidden="1" x14ac:dyDescent="0.25">
      <c r="A2360" t="s">
        <v>655</v>
      </c>
      <c r="B2360">
        <v>720004</v>
      </c>
      <c r="C2360" t="s">
        <v>1892</v>
      </c>
      <c r="D2360">
        <v>6.5</v>
      </c>
      <c r="J2360" t="e">
        <f>+VLOOKUP(B2360,#REF!,1,FALSE)</f>
        <v>#REF!</v>
      </c>
    </row>
    <row r="2361" spans="1:10" hidden="1" x14ac:dyDescent="0.25">
      <c r="A2361" t="s">
        <v>655</v>
      </c>
      <c r="B2361">
        <v>720010</v>
      </c>
      <c r="C2361" t="s">
        <v>1893</v>
      </c>
      <c r="D2361">
        <v>6.5</v>
      </c>
      <c r="J2361" t="e">
        <f>+VLOOKUP(B2361,#REF!,1,FALSE)</f>
        <v>#REF!</v>
      </c>
    </row>
    <row r="2362" spans="1:10" hidden="1" x14ac:dyDescent="0.25">
      <c r="A2362" t="s">
        <v>655</v>
      </c>
      <c r="B2362">
        <v>720011</v>
      </c>
      <c r="C2362" t="s">
        <v>1894</v>
      </c>
      <c r="D2362">
        <v>6.5</v>
      </c>
      <c r="J2362" t="e">
        <f>+VLOOKUP(B2362,#REF!,1,FALSE)</f>
        <v>#REF!</v>
      </c>
    </row>
    <row r="2363" spans="1:10" hidden="1" x14ac:dyDescent="0.25">
      <c r="A2363" t="s">
        <v>655</v>
      </c>
      <c r="B2363">
        <v>720012</v>
      </c>
      <c r="C2363" t="s">
        <v>1895</v>
      </c>
      <c r="D2363">
        <v>6.5</v>
      </c>
      <c r="J2363" t="e">
        <f>+VLOOKUP(B2363,#REF!,1,FALSE)</f>
        <v>#REF!</v>
      </c>
    </row>
    <row r="2364" spans="1:10" hidden="1" x14ac:dyDescent="0.25">
      <c r="A2364" t="s">
        <v>655</v>
      </c>
      <c r="B2364">
        <v>720013</v>
      </c>
      <c r="C2364" t="s">
        <v>1896</v>
      </c>
      <c r="D2364">
        <v>6.5</v>
      </c>
      <c r="J2364" t="e">
        <f>+VLOOKUP(B2364,#REF!,1,FALSE)</f>
        <v>#REF!</v>
      </c>
    </row>
    <row r="2365" spans="1:10" hidden="1" x14ac:dyDescent="0.25">
      <c r="A2365" t="s">
        <v>655</v>
      </c>
      <c r="B2365">
        <v>720014</v>
      </c>
      <c r="C2365" t="s">
        <v>1897</v>
      </c>
      <c r="D2365">
        <v>6.5</v>
      </c>
      <c r="J2365" t="e">
        <f>+VLOOKUP(B2365,#REF!,1,FALSE)</f>
        <v>#REF!</v>
      </c>
    </row>
    <row r="2366" spans="1:10" hidden="1" x14ac:dyDescent="0.25">
      <c r="A2366" t="s">
        <v>655</v>
      </c>
      <c r="B2366">
        <v>720020</v>
      </c>
      <c r="C2366" t="s">
        <v>1898</v>
      </c>
      <c r="D2366">
        <v>6.5</v>
      </c>
      <c r="J2366" t="e">
        <f>+VLOOKUP(B2366,#REF!,1,FALSE)</f>
        <v>#REF!</v>
      </c>
    </row>
    <row r="2367" spans="1:10" hidden="1" x14ac:dyDescent="0.25">
      <c r="A2367" t="s">
        <v>655</v>
      </c>
      <c r="B2367">
        <v>720021</v>
      </c>
      <c r="C2367" t="s">
        <v>1899</v>
      </c>
      <c r="D2367">
        <v>6.5</v>
      </c>
      <c r="J2367" t="e">
        <f>+VLOOKUP(B2367,#REF!,1,FALSE)</f>
        <v>#REF!</v>
      </c>
    </row>
    <row r="2368" spans="1:10" hidden="1" x14ac:dyDescent="0.25">
      <c r="A2368" t="s">
        <v>655</v>
      </c>
      <c r="B2368">
        <v>720023</v>
      </c>
      <c r="C2368" t="s">
        <v>1900</v>
      </c>
      <c r="D2368">
        <v>6.5</v>
      </c>
      <c r="J2368" t="e">
        <f>+VLOOKUP(B2368,#REF!,1,FALSE)</f>
        <v>#REF!</v>
      </c>
    </row>
    <row r="2369" spans="1:10" hidden="1" x14ac:dyDescent="0.25">
      <c r="A2369" t="s">
        <v>655</v>
      </c>
      <c r="B2369">
        <v>720024</v>
      </c>
      <c r="C2369" t="s">
        <v>1901</v>
      </c>
      <c r="D2369">
        <v>6.5</v>
      </c>
      <c r="J2369" t="e">
        <f>+VLOOKUP(B2369,#REF!,1,FALSE)</f>
        <v>#REF!</v>
      </c>
    </row>
    <row r="2370" spans="1:10" hidden="1" x14ac:dyDescent="0.25">
      <c r="A2370" t="s">
        <v>655</v>
      </c>
      <c r="B2370">
        <v>720060</v>
      </c>
      <c r="C2370" t="s">
        <v>2211</v>
      </c>
      <c r="D2370">
        <v>4</v>
      </c>
      <c r="J2370" t="e">
        <f>+VLOOKUP(B2370,#REF!,1,FALSE)</f>
        <v>#REF!</v>
      </c>
    </row>
    <row r="2371" spans="1:10" hidden="1" x14ac:dyDescent="0.25">
      <c r="A2371" t="s">
        <v>655</v>
      </c>
      <c r="B2371">
        <v>760027</v>
      </c>
      <c r="C2371" t="s">
        <v>2212</v>
      </c>
      <c r="D2371">
        <v>4</v>
      </c>
      <c r="J2371" t="e">
        <f>+VLOOKUP(B2371,#REF!,1,FALSE)</f>
        <v>#REF!</v>
      </c>
    </row>
    <row r="2372" spans="1:10" hidden="1" x14ac:dyDescent="0.25">
      <c r="A2372" t="s">
        <v>655</v>
      </c>
      <c r="B2372">
        <v>910000</v>
      </c>
      <c r="C2372" t="s">
        <v>1922</v>
      </c>
      <c r="D2372">
        <v>6.5</v>
      </c>
      <c r="J2372" t="e">
        <f>+VLOOKUP(B2372,#REF!,1,FALSE)</f>
        <v>#REF!</v>
      </c>
    </row>
    <row r="2373" spans="1:10" hidden="1" x14ac:dyDescent="0.25">
      <c r="A2373" t="s">
        <v>655</v>
      </c>
      <c r="B2373">
        <v>910001</v>
      </c>
      <c r="C2373" t="s">
        <v>1923</v>
      </c>
      <c r="D2373">
        <v>6.5</v>
      </c>
      <c r="J2373" t="e">
        <f>+VLOOKUP(B2373,#REF!,1,FALSE)</f>
        <v>#REF!</v>
      </c>
    </row>
    <row r="2374" spans="1:10" hidden="1" x14ac:dyDescent="0.25">
      <c r="A2374" t="s">
        <v>655</v>
      </c>
      <c r="B2374">
        <v>910002</v>
      </c>
      <c r="C2374" t="s">
        <v>1924</v>
      </c>
      <c r="D2374">
        <v>6.5</v>
      </c>
      <c r="J2374" t="e">
        <f>+VLOOKUP(B2374,#REF!,1,FALSE)</f>
        <v>#REF!</v>
      </c>
    </row>
    <row r="2375" spans="1:10" hidden="1" x14ac:dyDescent="0.25">
      <c r="A2375" t="s">
        <v>655</v>
      </c>
      <c r="B2375">
        <v>910003</v>
      </c>
      <c r="C2375" t="s">
        <v>1925</v>
      </c>
      <c r="D2375">
        <v>6.5</v>
      </c>
      <c r="J2375" t="e">
        <f>+VLOOKUP(B2375,#REF!,1,FALSE)</f>
        <v>#REF!</v>
      </c>
    </row>
    <row r="2376" spans="1:10" hidden="1" x14ac:dyDescent="0.25">
      <c r="A2376" t="s">
        <v>655</v>
      </c>
      <c r="B2376">
        <v>910004</v>
      </c>
      <c r="C2376" t="s">
        <v>1926</v>
      </c>
      <c r="D2376">
        <v>6.5</v>
      </c>
      <c r="J2376" t="e">
        <f>+VLOOKUP(B2376,#REF!,1,FALSE)</f>
        <v>#REF!</v>
      </c>
    </row>
    <row r="2377" spans="1:10" hidden="1" x14ac:dyDescent="0.25">
      <c r="A2377" t="s">
        <v>655</v>
      </c>
      <c r="B2377">
        <v>910005</v>
      </c>
      <c r="C2377" t="s">
        <v>1927</v>
      </c>
      <c r="D2377">
        <v>6.5</v>
      </c>
      <c r="J2377" t="e">
        <f>+VLOOKUP(B2377,#REF!,1,FALSE)</f>
        <v>#REF!</v>
      </c>
    </row>
    <row r="2378" spans="1:10" hidden="1" x14ac:dyDescent="0.25">
      <c r="A2378" t="s">
        <v>655</v>
      </c>
      <c r="B2378">
        <v>910006</v>
      </c>
      <c r="C2378" t="s">
        <v>1928</v>
      </c>
      <c r="D2378">
        <v>6.5</v>
      </c>
      <c r="J2378" t="e">
        <f>+VLOOKUP(B2378,#REF!,1,FALSE)</f>
        <v>#REF!</v>
      </c>
    </row>
    <row r="2379" spans="1:10" hidden="1" x14ac:dyDescent="0.25">
      <c r="A2379" t="s">
        <v>655</v>
      </c>
      <c r="B2379">
        <v>910007</v>
      </c>
      <c r="C2379" t="s">
        <v>1929</v>
      </c>
      <c r="D2379">
        <v>6.5</v>
      </c>
      <c r="J2379" t="e">
        <f>+VLOOKUP(B2379,#REF!,1,FALSE)</f>
        <v>#REF!</v>
      </c>
    </row>
    <row r="2380" spans="1:10" hidden="1" x14ac:dyDescent="0.25">
      <c r="A2380" t="s">
        <v>655</v>
      </c>
      <c r="B2380">
        <v>910008</v>
      </c>
      <c r="C2380" t="s">
        <v>1740</v>
      </c>
      <c r="D2380">
        <v>6.5</v>
      </c>
      <c r="J2380" t="e">
        <f>+VLOOKUP(B2380,#REF!,1,FALSE)</f>
        <v>#REF!</v>
      </c>
    </row>
    <row r="2381" spans="1:10" hidden="1" x14ac:dyDescent="0.25">
      <c r="A2381" t="s">
        <v>655</v>
      </c>
      <c r="B2381">
        <v>910010</v>
      </c>
      <c r="C2381" t="s">
        <v>1930</v>
      </c>
      <c r="D2381">
        <v>6.5</v>
      </c>
      <c r="J2381" t="e">
        <f>+VLOOKUP(B2381,#REF!,1,FALSE)</f>
        <v>#REF!</v>
      </c>
    </row>
    <row r="2382" spans="1:10" hidden="1" x14ac:dyDescent="0.25">
      <c r="A2382" t="s">
        <v>655</v>
      </c>
      <c r="B2382" t="s">
        <v>1931</v>
      </c>
      <c r="C2382" t="s">
        <v>1930</v>
      </c>
      <c r="D2382">
        <v>4.5999999999999996</v>
      </c>
      <c r="J2382" t="e">
        <f>+VLOOKUP(B2382,#REF!,1,FALSE)</f>
        <v>#REF!</v>
      </c>
    </row>
    <row r="2383" spans="1:10" hidden="1" x14ac:dyDescent="0.25">
      <c r="A2383" t="s">
        <v>655</v>
      </c>
      <c r="B2383" t="s">
        <v>2213</v>
      </c>
      <c r="C2383" t="s">
        <v>2214</v>
      </c>
      <c r="D2383">
        <v>6.5</v>
      </c>
      <c r="J2383" t="e">
        <f>+VLOOKUP(B2383,#REF!,1,FALSE)</f>
        <v>#REF!</v>
      </c>
    </row>
    <row r="2384" spans="1:10" hidden="1" x14ac:dyDescent="0.25">
      <c r="A2384" t="s">
        <v>655</v>
      </c>
      <c r="B2384" t="s">
        <v>2215</v>
      </c>
      <c r="C2384" t="s">
        <v>2214</v>
      </c>
      <c r="D2384">
        <v>4.5999999999999996</v>
      </c>
      <c r="J2384" t="e">
        <f>+VLOOKUP(B2384,#REF!,1,FALSE)</f>
        <v>#REF!</v>
      </c>
    </row>
    <row r="2385" spans="1:10" hidden="1" x14ac:dyDescent="0.25">
      <c r="A2385" t="s">
        <v>655</v>
      </c>
      <c r="B2385">
        <v>910011</v>
      </c>
      <c r="C2385" t="s">
        <v>1932</v>
      </c>
      <c r="D2385">
        <v>6.5</v>
      </c>
      <c r="J2385" t="e">
        <f>+VLOOKUP(B2385,#REF!,1,FALSE)</f>
        <v>#REF!</v>
      </c>
    </row>
    <row r="2386" spans="1:10" hidden="1" x14ac:dyDescent="0.25">
      <c r="A2386" t="s">
        <v>655</v>
      </c>
      <c r="B2386" t="s">
        <v>1933</v>
      </c>
      <c r="C2386" t="s">
        <v>1932</v>
      </c>
      <c r="D2386">
        <v>4.5999999999999996</v>
      </c>
      <c r="J2386" t="e">
        <f>+VLOOKUP(B2386,#REF!,1,FALSE)</f>
        <v>#REF!</v>
      </c>
    </row>
    <row r="2387" spans="1:10" hidden="1" x14ac:dyDescent="0.25">
      <c r="A2387" t="s">
        <v>655</v>
      </c>
      <c r="B2387" t="s">
        <v>2216</v>
      </c>
      <c r="C2387" t="s">
        <v>2217</v>
      </c>
      <c r="D2387">
        <v>4.5999999999999996</v>
      </c>
      <c r="J2387" t="e">
        <f>+VLOOKUP(B2387,#REF!,1,FALSE)</f>
        <v>#REF!</v>
      </c>
    </row>
    <row r="2388" spans="1:10" hidden="1" x14ac:dyDescent="0.25">
      <c r="A2388" t="s">
        <v>655</v>
      </c>
      <c r="B2388">
        <v>910012</v>
      </c>
      <c r="C2388" t="s">
        <v>1934</v>
      </c>
      <c r="D2388">
        <v>6.5</v>
      </c>
      <c r="J2388" t="e">
        <f>+VLOOKUP(B2388,#REF!,1,FALSE)</f>
        <v>#REF!</v>
      </c>
    </row>
    <row r="2389" spans="1:10" hidden="1" x14ac:dyDescent="0.25">
      <c r="A2389" t="s">
        <v>655</v>
      </c>
      <c r="B2389" t="s">
        <v>1935</v>
      </c>
      <c r="C2389" t="s">
        <v>1934</v>
      </c>
      <c r="D2389">
        <v>4.5999999999999996</v>
      </c>
      <c r="J2389" t="e">
        <f>+VLOOKUP(B2389,#REF!,1,FALSE)</f>
        <v>#REF!</v>
      </c>
    </row>
    <row r="2390" spans="1:10" hidden="1" x14ac:dyDescent="0.25">
      <c r="A2390" t="s">
        <v>655</v>
      </c>
      <c r="B2390">
        <v>910013</v>
      </c>
      <c r="C2390" t="s">
        <v>1936</v>
      </c>
      <c r="D2390">
        <v>6.5</v>
      </c>
      <c r="J2390" t="e">
        <f>+VLOOKUP(B2390,#REF!,1,FALSE)</f>
        <v>#REF!</v>
      </c>
    </row>
    <row r="2391" spans="1:10" hidden="1" x14ac:dyDescent="0.25">
      <c r="A2391" t="s">
        <v>655</v>
      </c>
      <c r="B2391" t="s">
        <v>1937</v>
      </c>
      <c r="C2391" t="s">
        <v>1936</v>
      </c>
      <c r="D2391">
        <v>4.5999999999999996</v>
      </c>
      <c r="J2391" t="e">
        <f>+VLOOKUP(B2391,#REF!,1,FALSE)</f>
        <v>#REF!</v>
      </c>
    </row>
    <row r="2392" spans="1:10" hidden="1" x14ac:dyDescent="0.25">
      <c r="A2392" t="s">
        <v>655</v>
      </c>
      <c r="B2392" t="s">
        <v>2218</v>
      </c>
      <c r="C2392" t="s">
        <v>2219</v>
      </c>
      <c r="D2392">
        <v>4.5999999999999996</v>
      </c>
      <c r="J2392" t="e">
        <f>+VLOOKUP(B2392,#REF!,1,FALSE)</f>
        <v>#REF!</v>
      </c>
    </row>
    <row r="2393" spans="1:10" hidden="1" x14ac:dyDescent="0.25">
      <c r="A2393" t="s">
        <v>655</v>
      </c>
      <c r="B2393">
        <v>910014</v>
      </c>
      <c r="C2393" t="s">
        <v>1938</v>
      </c>
      <c r="D2393">
        <v>6.5</v>
      </c>
      <c r="J2393" t="e">
        <f>+VLOOKUP(B2393,#REF!,1,FALSE)</f>
        <v>#REF!</v>
      </c>
    </row>
    <row r="2394" spans="1:10" hidden="1" x14ac:dyDescent="0.25">
      <c r="A2394" t="s">
        <v>655</v>
      </c>
      <c r="B2394" t="s">
        <v>1939</v>
      </c>
      <c r="C2394" t="s">
        <v>1938</v>
      </c>
      <c r="D2394">
        <v>4.5999999999999996</v>
      </c>
      <c r="J2394" t="e">
        <f>+VLOOKUP(B2394,#REF!,1,FALSE)</f>
        <v>#REF!</v>
      </c>
    </row>
    <row r="2395" spans="1:10" hidden="1" x14ac:dyDescent="0.25">
      <c r="A2395" t="s">
        <v>655</v>
      </c>
      <c r="B2395" t="s">
        <v>1940</v>
      </c>
      <c r="C2395" t="s">
        <v>1941</v>
      </c>
      <c r="D2395">
        <v>6.5</v>
      </c>
      <c r="J2395" t="e">
        <f>+VLOOKUP(B2395,#REF!,1,FALSE)</f>
        <v>#REF!</v>
      </c>
    </row>
    <row r="2396" spans="1:10" hidden="1" x14ac:dyDescent="0.25">
      <c r="A2396" t="s">
        <v>655</v>
      </c>
      <c r="B2396">
        <v>910020</v>
      </c>
      <c r="C2396" t="s">
        <v>1942</v>
      </c>
      <c r="D2396">
        <v>6.5</v>
      </c>
      <c r="J2396" t="e">
        <f>+VLOOKUP(B2396,#REF!,1,FALSE)</f>
        <v>#REF!</v>
      </c>
    </row>
    <row r="2397" spans="1:10" hidden="1" x14ac:dyDescent="0.25">
      <c r="A2397" t="s">
        <v>655</v>
      </c>
      <c r="B2397" t="s">
        <v>1943</v>
      </c>
      <c r="C2397" t="s">
        <v>1942</v>
      </c>
      <c r="D2397">
        <v>4.5999999999999996</v>
      </c>
      <c r="J2397" t="e">
        <f>+VLOOKUP(B2397,#REF!,1,FALSE)</f>
        <v>#REF!</v>
      </c>
    </row>
    <row r="2398" spans="1:10" hidden="1" x14ac:dyDescent="0.25">
      <c r="A2398" t="s">
        <v>655</v>
      </c>
      <c r="B2398">
        <v>910021</v>
      </c>
      <c r="C2398" t="s">
        <v>1944</v>
      </c>
      <c r="D2398">
        <v>6.5</v>
      </c>
      <c r="J2398" t="e">
        <f>+VLOOKUP(B2398,#REF!,1,FALSE)</f>
        <v>#REF!</v>
      </c>
    </row>
    <row r="2399" spans="1:10" hidden="1" x14ac:dyDescent="0.25">
      <c r="A2399" t="s">
        <v>655</v>
      </c>
      <c r="B2399" t="s">
        <v>1945</v>
      </c>
      <c r="C2399" t="s">
        <v>1944</v>
      </c>
      <c r="D2399">
        <v>4.5999999999999996</v>
      </c>
      <c r="J2399" t="e">
        <f>+VLOOKUP(B2399,#REF!,1,FALSE)</f>
        <v>#REF!</v>
      </c>
    </row>
    <row r="2400" spans="1:10" hidden="1" x14ac:dyDescent="0.25">
      <c r="A2400" t="s">
        <v>655</v>
      </c>
      <c r="B2400">
        <v>910022</v>
      </c>
      <c r="C2400" t="s">
        <v>1946</v>
      </c>
      <c r="D2400">
        <v>6.5</v>
      </c>
      <c r="J2400" t="e">
        <f>+VLOOKUP(B2400,#REF!,1,FALSE)</f>
        <v>#REF!</v>
      </c>
    </row>
    <row r="2401" spans="1:10" hidden="1" x14ac:dyDescent="0.25">
      <c r="A2401" t="s">
        <v>655</v>
      </c>
      <c r="B2401" t="s">
        <v>1947</v>
      </c>
      <c r="C2401" t="s">
        <v>1946</v>
      </c>
      <c r="D2401">
        <v>4.5999999999999996</v>
      </c>
      <c r="J2401" t="e">
        <f>+VLOOKUP(B2401,#REF!,1,FALSE)</f>
        <v>#REF!</v>
      </c>
    </row>
    <row r="2402" spans="1:10" hidden="1" x14ac:dyDescent="0.25">
      <c r="A2402" t="s">
        <v>655</v>
      </c>
      <c r="B2402">
        <v>910023</v>
      </c>
      <c r="C2402" t="s">
        <v>1948</v>
      </c>
      <c r="D2402">
        <v>6.5</v>
      </c>
      <c r="J2402" t="e">
        <f>+VLOOKUP(B2402,#REF!,1,FALSE)</f>
        <v>#REF!</v>
      </c>
    </row>
    <row r="2403" spans="1:10" hidden="1" x14ac:dyDescent="0.25">
      <c r="A2403" t="s">
        <v>655</v>
      </c>
      <c r="B2403" t="s">
        <v>1949</v>
      </c>
      <c r="C2403" t="s">
        <v>1948</v>
      </c>
      <c r="D2403">
        <v>4.5999999999999996</v>
      </c>
      <c r="J2403" t="e">
        <f>+VLOOKUP(B2403,#REF!,1,FALSE)</f>
        <v>#REF!</v>
      </c>
    </row>
    <row r="2404" spans="1:10" hidden="1" x14ac:dyDescent="0.25">
      <c r="A2404" t="s">
        <v>655</v>
      </c>
      <c r="B2404">
        <v>910030</v>
      </c>
      <c r="C2404" t="s">
        <v>1629</v>
      </c>
      <c r="D2404">
        <v>6.5</v>
      </c>
      <c r="J2404" t="e">
        <f>+VLOOKUP(B2404,#REF!,1,FALSE)</f>
        <v>#REF!</v>
      </c>
    </row>
    <row r="2405" spans="1:10" hidden="1" x14ac:dyDescent="0.25">
      <c r="A2405" t="s">
        <v>655</v>
      </c>
      <c r="B2405">
        <v>910031</v>
      </c>
      <c r="C2405" t="s">
        <v>1073</v>
      </c>
      <c r="D2405">
        <v>6.5</v>
      </c>
      <c r="J2405" t="e">
        <f>+VLOOKUP(B2405,#REF!,1,FALSE)</f>
        <v>#REF!</v>
      </c>
    </row>
    <row r="2406" spans="1:10" hidden="1" x14ac:dyDescent="0.25">
      <c r="A2406" t="s">
        <v>655</v>
      </c>
      <c r="B2406">
        <v>910035</v>
      </c>
      <c r="C2406" t="s">
        <v>1654</v>
      </c>
      <c r="D2406">
        <v>6.5</v>
      </c>
      <c r="J2406" t="e">
        <f>+VLOOKUP(B2406,#REF!,1,FALSE)</f>
        <v>#REF!</v>
      </c>
    </row>
    <row r="2407" spans="1:10" hidden="1" x14ac:dyDescent="0.25">
      <c r="A2407" t="s">
        <v>655</v>
      </c>
      <c r="B2407">
        <v>910041</v>
      </c>
      <c r="C2407" t="s">
        <v>1685</v>
      </c>
      <c r="D2407">
        <v>6.5</v>
      </c>
      <c r="J2407" t="e">
        <f>+VLOOKUP(B2407,#REF!,1,FALSE)</f>
        <v>#REF!</v>
      </c>
    </row>
    <row r="2408" spans="1:10" hidden="1" x14ac:dyDescent="0.25">
      <c r="A2408" t="s">
        <v>655</v>
      </c>
      <c r="B2408">
        <v>910042</v>
      </c>
      <c r="C2408" t="s">
        <v>1950</v>
      </c>
      <c r="D2408">
        <v>6.5</v>
      </c>
      <c r="J2408" t="e">
        <f>+VLOOKUP(B2408,#REF!,1,FALSE)</f>
        <v>#REF!</v>
      </c>
    </row>
    <row r="2409" spans="1:10" hidden="1" x14ac:dyDescent="0.25">
      <c r="A2409" t="s">
        <v>655</v>
      </c>
      <c r="B2409">
        <v>910050</v>
      </c>
      <c r="C2409" t="s">
        <v>1951</v>
      </c>
      <c r="D2409">
        <v>6.5</v>
      </c>
      <c r="J2409" t="e">
        <f>+VLOOKUP(B2409,#REF!,1,FALSE)</f>
        <v>#REF!</v>
      </c>
    </row>
    <row r="2410" spans="1:10" hidden="1" x14ac:dyDescent="0.25">
      <c r="A2410" t="s">
        <v>655</v>
      </c>
      <c r="B2410">
        <v>910051</v>
      </c>
      <c r="C2410" t="s">
        <v>1952</v>
      </c>
      <c r="D2410">
        <v>6.5</v>
      </c>
      <c r="J2410" t="e">
        <f>+VLOOKUP(B2410,#REF!,1,FALSE)</f>
        <v>#REF!</v>
      </c>
    </row>
    <row r="2411" spans="1:10" hidden="1" x14ac:dyDescent="0.25">
      <c r="A2411" t="s">
        <v>655</v>
      </c>
      <c r="B2411" t="s">
        <v>1953</v>
      </c>
      <c r="C2411" t="s">
        <v>1952</v>
      </c>
      <c r="D2411">
        <v>6.5</v>
      </c>
      <c r="J2411" t="e">
        <f>+VLOOKUP(B2411,#REF!,1,FALSE)</f>
        <v>#REF!</v>
      </c>
    </row>
    <row r="2412" spans="1:10" hidden="1" x14ac:dyDescent="0.25">
      <c r="A2412" t="s">
        <v>655</v>
      </c>
      <c r="B2412">
        <v>910052</v>
      </c>
      <c r="C2412" t="s">
        <v>1954</v>
      </c>
      <c r="D2412">
        <v>6.5</v>
      </c>
      <c r="J2412" t="e">
        <f>+VLOOKUP(B2412,#REF!,1,FALSE)</f>
        <v>#REF!</v>
      </c>
    </row>
    <row r="2413" spans="1:10" hidden="1" x14ac:dyDescent="0.25">
      <c r="A2413" t="s">
        <v>655</v>
      </c>
      <c r="B2413">
        <v>910200</v>
      </c>
      <c r="C2413" t="s">
        <v>1922</v>
      </c>
      <c r="D2413">
        <v>6.5</v>
      </c>
      <c r="J2413" t="e">
        <f>+VLOOKUP(B2413,#REF!,1,FALSE)</f>
        <v>#REF!</v>
      </c>
    </row>
    <row r="2414" spans="1:10" hidden="1" x14ac:dyDescent="0.25">
      <c r="A2414" t="s">
        <v>655</v>
      </c>
      <c r="B2414">
        <v>910201</v>
      </c>
      <c r="C2414" t="s">
        <v>1955</v>
      </c>
      <c r="D2414">
        <v>6.5</v>
      </c>
      <c r="J2414" t="e">
        <f>+VLOOKUP(B2414,#REF!,1,FALSE)</f>
        <v>#REF!</v>
      </c>
    </row>
    <row r="2415" spans="1:10" hidden="1" x14ac:dyDescent="0.25">
      <c r="A2415" t="s">
        <v>655</v>
      </c>
      <c r="B2415" t="s">
        <v>1956</v>
      </c>
      <c r="C2415" t="s">
        <v>1957</v>
      </c>
      <c r="D2415">
        <v>6.5</v>
      </c>
      <c r="J2415" t="e">
        <f>+VLOOKUP(B2415,#REF!,1,FALSE)</f>
        <v>#REF!</v>
      </c>
    </row>
    <row r="2416" spans="1:10" hidden="1" x14ac:dyDescent="0.25">
      <c r="A2416" t="s">
        <v>655</v>
      </c>
      <c r="B2416">
        <v>910221</v>
      </c>
      <c r="C2416" t="s">
        <v>1961</v>
      </c>
      <c r="D2416">
        <v>6.5</v>
      </c>
      <c r="J2416" t="e">
        <f>+VLOOKUP(B2416,#REF!,1,FALSE)</f>
        <v>#REF!</v>
      </c>
    </row>
    <row r="2417" spans="1:10" hidden="1" x14ac:dyDescent="0.25">
      <c r="A2417" t="s">
        <v>655</v>
      </c>
      <c r="B2417">
        <v>920001</v>
      </c>
      <c r="C2417" t="s">
        <v>2220</v>
      </c>
      <c r="D2417">
        <v>6.5</v>
      </c>
      <c r="J2417" t="e">
        <f>+VLOOKUP(B2417,#REF!,1,FALSE)</f>
        <v>#REF!</v>
      </c>
    </row>
    <row r="2418" spans="1:10" hidden="1" x14ac:dyDescent="0.25">
      <c r="A2418" t="s">
        <v>655</v>
      </c>
      <c r="B2418">
        <v>920003</v>
      </c>
      <c r="C2418" t="s">
        <v>1963</v>
      </c>
      <c r="D2418">
        <v>6.5</v>
      </c>
      <c r="J2418" t="e">
        <f>+VLOOKUP(B2418,#REF!,1,FALSE)</f>
        <v>#REF!</v>
      </c>
    </row>
    <row r="2419" spans="1:10" hidden="1" x14ac:dyDescent="0.25">
      <c r="A2419" t="s">
        <v>655</v>
      </c>
      <c r="B2419">
        <v>920004</v>
      </c>
      <c r="C2419" t="s">
        <v>1964</v>
      </c>
      <c r="D2419">
        <v>6.5</v>
      </c>
      <c r="J2419" t="e">
        <f>+VLOOKUP(B2419,#REF!,1,FALSE)</f>
        <v>#REF!</v>
      </c>
    </row>
    <row r="2420" spans="1:10" hidden="1" x14ac:dyDescent="0.25">
      <c r="A2420" t="s">
        <v>655</v>
      </c>
      <c r="B2420">
        <v>920005</v>
      </c>
      <c r="C2420" t="s">
        <v>1965</v>
      </c>
      <c r="D2420">
        <v>6.5</v>
      </c>
      <c r="J2420" t="e">
        <f>+VLOOKUP(B2420,#REF!,1,FALSE)</f>
        <v>#REF!</v>
      </c>
    </row>
    <row r="2421" spans="1:10" hidden="1" x14ac:dyDescent="0.25">
      <c r="A2421" t="s">
        <v>655</v>
      </c>
      <c r="B2421">
        <v>920006</v>
      </c>
      <c r="C2421" t="s">
        <v>1963</v>
      </c>
      <c r="D2421">
        <v>6.5</v>
      </c>
      <c r="J2421" t="e">
        <f>+VLOOKUP(B2421,#REF!,1,FALSE)</f>
        <v>#REF!</v>
      </c>
    </row>
    <row r="2422" spans="1:10" hidden="1" x14ac:dyDescent="0.25">
      <c r="A2422" t="s">
        <v>655</v>
      </c>
      <c r="B2422">
        <v>920007</v>
      </c>
      <c r="C2422" t="s">
        <v>1966</v>
      </c>
      <c r="D2422">
        <v>6.5</v>
      </c>
      <c r="J2422" t="e">
        <f>+VLOOKUP(B2422,#REF!,1,FALSE)</f>
        <v>#REF!</v>
      </c>
    </row>
    <row r="2423" spans="1:10" hidden="1" x14ac:dyDescent="0.25">
      <c r="A2423" t="s">
        <v>655</v>
      </c>
      <c r="B2423">
        <v>920008</v>
      </c>
      <c r="C2423" t="s">
        <v>1967</v>
      </c>
      <c r="D2423">
        <v>6.5</v>
      </c>
      <c r="J2423" t="e">
        <f>+VLOOKUP(B2423,#REF!,1,FALSE)</f>
        <v>#REF!</v>
      </c>
    </row>
    <row r="2424" spans="1:10" hidden="1" x14ac:dyDescent="0.25">
      <c r="A2424" t="s">
        <v>655</v>
      </c>
      <c r="B2424">
        <v>920009</v>
      </c>
      <c r="C2424" t="s">
        <v>1968</v>
      </c>
      <c r="D2424">
        <v>6.5</v>
      </c>
      <c r="J2424" t="e">
        <f>+VLOOKUP(B2424,#REF!,1,FALSE)</f>
        <v>#REF!</v>
      </c>
    </row>
    <row r="2425" spans="1:10" hidden="1" x14ac:dyDescent="0.25">
      <c r="A2425" t="s">
        <v>655</v>
      </c>
      <c r="B2425">
        <v>920010</v>
      </c>
      <c r="C2425" t="s">
        <v>1969</v>
      </c>
      <c r="D2425">
        <v>6.5</v>
      </c>
      <c r="J2425" t="e">
        <f>+VLOOKUP(B2425,#REF!,1,FALSE)</f>
        <v>#REF!</v>
      </c>
    </row>
    <row r="2426" spans="1:10" hidden="1" x14ac:dyDescent="0.25">
      <c r="A2426" t="s">
        <v>655</v>
      </c>
      <c r="B2426">
        <v>920011</v>
      </c>
      <c r="C2426" t="s">
        <v>1970</v>
      </c>
      <c r="D2426">
        <v>6.5</v>
      </c>
      <c r="J2426" t="e">
        <f>+VLOOKUP(B2426,#REF!,1,FALSE)</f>
        <v>#REF!</v>
      </c>
    </row>
    <row r="2427" spans="1:10" hidden="1" x14ac:dyDescent="0.25">
      <c r="A2427" t="s">
        <v>655</v>
      </c>
      <c r="B2427">
        <v>920012</v>
      </c>
      <c r="C2427" t="s">
        <v>1971</v>
      </c>
      <c r="D2427">
        <v>6.5</v>
      </c>
      <c r="J2427" t="e">
        <f>+VLOOKUP(B2427,#REF!,1,FALSE)</f>
        <v>#REF!</v>
      </c>
    </row>
    <row r="2428" spans="1:10" hidden="1" x14ac:dyDescent="0.25">
      <c r="A2428" t="s">
        <v>655</v>
      </c>
      <c r="B2428">
        <v>920013</v>
      </c>
      <c r="C2428" t="s">
        <v>1972</v>
      </c>
      <c r="D2428">
        <v>6.5</v>
      </c>
      <c r="J2428" t="e">
        <f>+VLOOKUP(B2428,#REF!,1,FALSE)</f>
        <v>#REF!</v>
      </c>
    </row>
    <row r="2429" spans="1:10" hidden="1" x14ac:dyDescent="0.25">
      <c r="A2429" t="s">
        <v>655</v>
      </c>
      <c r="B2429">
        <v>920014</v>
      </c>
      <c r="C2429" t="s">
        <v>1973</v>
      </c>
      <c r="D2429">
        <v>6.5</v>
      </c>
      <c r="J2429" t="e">
        <f>+VLOOKUP(B2429,#REF!,1,FALSE)</f>
        <v>#REF!</v>
      </c>
    </row>
    <row r="2430" spans="1:10" hidden="1" x14ac:dyDescent="0.25">
      <c r="A2430" t="s">
        <v>655</v>
      </c>
      <c r="B2430">
        <v>920017</v>
      </c>
      <c r="C2430" t="s">
        <v>1974</v>
      </c>
      <c r="D2430">
        <v>6.5</v>
      </c>
      <c r="J2430" t="e">
        <f>+VLOOKUP(B2430,#REF!,1,FALSE)</f>
        <v>#REF!</v>
      </c>
    </row>
    <row r="2431" spans="1:10" hidden="1" x14ac:dyDescent="0.25">
      <c r="A2431" t="s">
        <v>655</v>
      </c>
      <c r="B2431">
        <v>920023</v>
      </c>
      <c r="C2431" t="s">
        <v>1975</v>
      </c>
      <c r="D2431">
        <v>6.5</v>
      </c>
      <c r="J2431" t="e">
        <f>+VLOOKUP(B2431,#REF!,1,FALSE)</f>
        <v>#REF!</v>
      </c>
    </row>
    <row r="2432" spans="1:10" hidden="1" x14ac:dyDescent="0.25">
      <c r="A2432" t="s">
        <v>655</v>
      </c>
      <c r="B2432">
        <v>920025</v>
      </c>
      <c r="C2432" t="s">
        <v>1976</v>
      </c>
      <c r="D2432">
        <v>6.5</v>
      </c>
      <c r="J2432" t="e">
        <f>+VLOOKUP(B2432,#REF!,1,FALSE)</f>
        <v>#REF!</v>
      </c>
    </row>
    <row r="2433" spans="1:10" hidden="1" x14ac:dyDescent="0.25">
      <c r="A2433" t="s">
        <v>655</v>
      </c>
      <c r="B2433">
        <v>920042</v>
      </c>
      <c r="C2433" t="s">
        <v>1977</v>
      </c>
      <c r="D2433">
        <v>6.5</v>
      </c>
      <c r="J2433" t="e">
        <f>+VLOOKUP(B2433,#REF!,1,FALSE)</f>
        <v>#REF!</v>
      </c>
    </row>
    <row r="2434" spans="1:10" hidden="1" x14ac:dyDescent="0.25">
      <c r="A2434" t="s">
        <v>655</v>
      </c>
      <c r="B2434">
        <v>920043</v>
      </c>
      <c r="C2434" t="s">
        <v>1978</v>
      </c>
      <c r="D2434">
        <v>6.5</v>
      </c>
      <c r="J2434" t="e">
        <f>+VLOOKUP(B2434,#REF!,1,FALSE)</f>
        <v>#REF!</v>
      </c>
    </row>
    <row r="2435" spans="1:10" hidden="1" x14ac:dyDescent="0.25">
      <c r="A2435" t="s">
        <v>655</v>
      </c>
      <c r="B2435">
        <v>920044</v>
      </c>
      <c r="C2435" t="s">
        <v>2220</v>
      </c>
      <c r="D2435">
        <v>6.5</v>
      </c>
      <c r="J2435" t="e">
        <f>+VLOOKUP(B2435,#REF!,1,FALSE)</f>
        <v>#REF!</v>
      </c>
    </row>
    <row r="2436" spans="1:10" hidden="1" x14ac:dyDescent="0.25">
      <c r="A2436" t="s">
        <v>655</v>
      </c>
      <c r="B2436">
        <v>920220</v>
      </c>
      <c r="C2436" t="s">
        <v>1975</v>
      </c>
      <c r="D2436">
        <v>6.5</v>
      </c>
      <c r="J2436" t="e">
        <f>+VLOOKUP(B2436,#REF!,1,FALSE)</f>
        <v>#REF!</v>
      </c>
    </row>
    <row r="2437" spans="1:10" hidden="1" x14ac:dyDescent="0.25">
      <c r="A2437" t="s">
        <v>655</v>
      </c>
      <c r="B2437">
        <v>920221</v>
      </c>
      <c r="C2437" t="s">
        <v>1983</v>
      </c>
      <c r="D2437">
        <v>6.5</v>
      </c>
      <c r="J2437" t="e">
        <f>+VLOOKUP(B2437,#REF!,1,FALSE)</f>
        <v>#REF!</v>
      </c>
    </row>
    <row r="2438" spans="1:10" hidden="1" x14ac:dyDescent="0.25">
      <c r="A2438" t="s">
        <v>655</v>
      </c>
      <c r="B2438" t="s">
        <v>1984</v>
      </c>
      <c r="C2438" t="s">
        <v>1985</v>
      </c>
      <c r="D2438">
        <v>6.5</v>
      </c>
      <c r="J2438" t="e">
        <f>+VLOOKUP(B2438,#REF!,1,FALSE)</f>
        <v>#REF!</v>
      </c>
    </row>
    <row r="2439" spans="1:10" hidden="1" x14ac:dyDescent="0.25">
      <c r="A2439" t="s">
        <v>655</v>
      </c>
      <c r="B2439">
        <v>920223</v>
      </c>
      <c r="C2439" t="s">
        <v>1986</v>
      </c>
      <c r="D2439">
        <v>6.5</v>
      </c>
      <c r="J2439" t="e">
        <f>+VLOOKUP(B2439,#REF!,1,FALSE)</f>
        <v>#REF!</v>
      </c>
    </row>
    <row r="2440" spans="1:10" hidden="1" x14ac:dyDescent="0.25">
      <c r="A2440" t="s">
        <v>655</v>
      </c>
      <c r="B2440">
        <v>920224</v>
      </c>
      <c r="C2440" t="s">
        <v>1493</v>
      </c>
      <c r="D2440">
        <v>6.5</v>
      </c>
      <c r="J2440" t="e">
        <f>+VLOOKUP(B2440,#REF!,1,FALSE)</f>
        <v>#REF!</v>
      </c>
    </row>
    <row r="2441" spans="1:10" hidden="1" x14ac:dyDescent="0.25">
      <c r="A2441" t="s">
        <v>655</v>
      </c>
      <c r="B2441" t="s">
        <v>1988</v>
      </c>
      <c r="C2441" t="s">
        <v>1989</v>
      </c>
      <c r="D2441">
        <v>1</v>
      </c>
      <c r="J2441" t="e">
        <f>+VLOOKUP(B2441,#REF!,1,FALSE)</f>
        <v>#REF!</v>
      </c>
    </row>
    <row r="2442" spans="1:10" hidden="1" x14ac:dyDescent="0.25">
      <c r="A2442" t="s">
        <v>655</v>
      </c>
      <c r="B2442" t="s">
        <v>1998</v>
      </c>
      <c r="C2442" t="s">
        <v>1999</v>
      </c>
      <c r="D2442">
        <v>1</v>
      </c>
      <c r="J2442" t="e">
        <f>+VLOOKUP(B2442,#REF!,1,FALSE)</f>
        <v>#REF!</v>
      </c>
    </row>
    <row r="2443" spans="1:10" hidden="1" x14ac:dyDescent="0.25">
      <c r="A2443" t="s">
        <v>655</v>
      </c>
      <c r="B2443" t="s">
        <v>2000</v>
      </c>
      <c r="C2443" t="s">
        <v>2001</v>
      </c>
      <c r="D2443">
        <v>1</v>
      </c>
      <c r="J2443" t="e">
        <f>+VLOOKUP(B2443,#REF!,1,FALSE)</f>
        <v>#REF!</v>
      </c>
    </row>
    <row r="2444" spans="1:10" hidden="1" x14ac:dyDescent="0.25">
      <c r="A2444" t="s">
        <v>655</v>
      </c>
      <c r="B2444" t="s">
        <v>2002</v>
      </c>
      <c r="C2444" t="s">
        <v>2003</v>
      </c>
      <c r="D2444">
        <v>1</v>
      </c>
      <c r="J2444" t="e">
        <f>+VLOOKUP(B2444,#REF!,1,FALSE)</f>
        <v>#REF!</v>
      </c>
    </row>
    <row r="2445" spans="1:10" hidden="1" x14ac:dyDescent="0.25">
      <c r="A2445" t="s">
        <v>655</v>
      </c>
      <c r="B2445" t="s">
        <v>2004</v>
      </c>
      <c r="C2445" t="s">
        <v>2005</v>
      </c>
      <c r="D2445">
        <v>1</v>
      </c>
      <c r="J2445" t="e">
        <f>+VLOOKUP(B2445,#REF!,1,FALSE)</f>
        <v>#REF!</v>
      </c>
    </row>
    <row r="2446" spans="1:10" hidden="1" x14ac:dyDescent="0.25">
      <c r="A2446" t="s">
        <v>655</v>
      </c>
      <c r="B2446" t="s">
        <v>2006</v>
      </c>
      <c r="C2446" t="s">
        <v>2007</v>
      </c>
      <c r="D2446">
        <v>1</v>
      </c>
      <c r="J2446" t="e">
        <f>+VLOOKUP(B2446,#REF!,1,FALSE)</f>
        <v>#REF!</v>
      </c>
    </row>
    <row r="2447" spans="1:10" hidden="1" x14ac:dyDescent="0.25">
      <c r="A2447" t="s">
        <v>655</v>
      </c>
      <c r="B2447" t="s">
        <v>352</v>
      </c>
      <c r="C2447" t="s">
        <v>353</v>
      </c>
      <c r="D2447">
        <v>6.5</v>
      </c>
      <c r="J2447" t="e">
        <f>+VLOOKUP(B2447,#REF!,1,FALSE)</f>
        <v>#REF!</v>
      </c>
    </row>
    <row r="2448" spans="1:10" hidden="1" x14ac:dyDescent="0.25">
      <c r="A2448" t="s">
        <v>655</v>
      </c>
      <c r="B2448" t="s">
        <v>354</v>
      </c>
      <c r="C2448" t="s">
        <v>355</v>
      </c>
      <c r="D2448">
        <v>6.5</v>
      </c>
      <c r="J2448" t="e">
        <f>+VLOOKUP(B2448,#REF!,1,FALSE)</f>
        <v>#REF!</v>
      </c>
    </row>
    <row r="2449" spans="1:10" hidden="1" x14ac:dyDescent="0.25">
      <c r="A2449" t="s">
        <v>655</v>
      </c>
      <c r="B2449" t="s">
        <v>356</v>
      </c>
      <c r="C2449" t="s">
        <v>357</v>
      </c>
      <c r="D2449">
        <v>6.5</v>
      </c>
      <c r="J2449" t="e">
        <f>+VLOOKUP(B2449,#REF!,1,FALSE)</f>
        <v>#REF!</v>
      </c>
    </row>
    <row r="2450" spans="1:10" hidden="1" x14ac:dyDescent="0.25">
      <c r="A2450" t="s">
        <v>655</v>
      </c>
      <c r="B2450" t="s">
        <v>358</v>
      </c>
      <c r="C2450" t="s">
        <v>359</v>
      </c>
      <c r="D2450">
        <v>6.5</v>
      </c>
      <c r="J2450" t="e">
        <f>+VLOOKUP(B2450,#REF!,1,FALSE)</f>
        <v>#REF!</v>
      </c>
    </row>
    <row r="2451" spans="1:10" hidden="1" x14ac:dyDescent="0.25">
      <c r="A2451" t="s">
        <v>655</v>
      </c>
      <c r="B2451" t="s">
        <v>360</v>
      </c>
      <c r="C2451" t="s">
        <v>361</v>
      </c>
      <c r="D2451">
        <v>6.5</v>
      </c>
      <c r="J2451" t="e">
        <f>+VLOOKUP(B2451,#REF!,1,FALSE)</f>
        <v>#REF!</v>
      </c>
    </row>
    <row r="2452" spans="1:10" hidden="1" x14ac:dyDescent="0.25">
      <c r="A2452" t="s">
        <v>655</v>
      </c>
      <c r="B2452" t="s">
        <v>362</v>
      </c>
      <c r="C2452" t="s">
        <v>363</v>
      </c>
      <c r="D2452">
        <v>6.5</v>
      </c>
      <c r="J2452" t="e">
        <f>+VLOOKUP(B2452,#REF!,1,FALSE)</f>
        <v>#REF!</v>
      </c>
    </row>
    <row r="2453" spans="1:10" hidden="1" x14ac:dyDescent="0.25">
      <c r="A2453" t="s">
        <v>655</v>
      </c>
      <c r="B2453" t="s">
        <v>364</v>
      </c>
      <c r="C2453" t="s">
        <v>365</v>
      </c>
      <c r="D2453">
        <v>6.5</v>
      </c>
      <c r="J2453" t="e">
        <f>+VLOOKUP(B2453,#REF!,1,FALSE)</f>
        <v>#REF!</v>
      </c>
    </row>
    <row r="2454" spans="1:10" hidden="1" x14ac:dyDescent="0.25">
      <c r="A2454" t="s">
        <v>655</v>
      </c>
      <c r="B2454" t="s">
        <v>366</v>
      </c>
      <c r="C2454" t="s">
        <v>367</v>
      </c>
      <c r="D2454">
        <v>6.5</v>
      </c>
      <c r="J2454" t="e">
        <f>+VLOOKUP(B2454,#REF!,1,FALSE)</f>
        <v>#REF!</v>
      </c>
    </row>
    <row r="2455" spans="1:10" hidden="1" x14ac:dyDescent="0.25">
      <c r="A2455" t="s">
        <v>655</v>
      </c>
      <c r="B2455" t="s">
        <v>368</v>
      </c>
      <c r="C2455" t="s">
        <v>369</v>
      </c>
      <c r="D2455">
        <v>6.5</v>
      </c>
      <c r="J2455" t="e">
        <f>+VLOOKUP(B2455,#REF!,1,FALSE)</f>
        <v>#REF!</v>
      </c>
    </row>
    <row r="2456" spans="1:10" hidden="1" x14ac:dyDescent="0.25">
      <c r="A2456" t="s">
        <v>655</v>
      </c>
      <c r="B2456" t="s">
        <v>370</v>
      </c>
      <c r="C2456" t="s">
        <v>371</v>
      </c>
      <c r="D2456">
        <v>6.5</v>
      </c>
      <c r="J2456" t="e">
        <f>+VLOOKUP(B2456,#REF!,1,FALSE)</f>
        <v>#REF!</v>
      </c>
    </row>
    <row r="2457" spans="1:10" hidden="1" x14ac:dyDescent="0.25">
      <c r="A2457" t="s">
        <v>655</v>
      </c>
      <c r="B2457" t="s">
        <v>372</v>
      </c>
      <c r="C2457" t="s">
        <v>373</v>
      </c>
      <c r="D2457">
        <v>6.5</v>
      </c>
      <c r="J2457" t="e">
        <f>+VLOOKUP(B2457,#REF!,1,FALSE)</f>
        <v>#REF!</v>
      </c>
    </row>
    <row r="2458" spans="1:10" hidden="1" x14ac:dyDescent="0.25">
      <c r="A2458" t="s">
        <v>655</v>
      </c>
      <c r="B2458" t="s">
        <v>374</v>
      </c>
      <c r="C2458" t="s">
        <v>375</v>
      </c>
      <c r="D2458">
        <v>6.5</v>
      </c>
      <c r="J2458" t="e">
        <f>+VLOOKUP(B2458,#REF!,1,FALSE)</f>
        <v>#REF!</v>
      </c>
    </row>
    <row r="2459" spans="1:10" hidden="1" x14ac:dyDescent="0.25">
      <c r="A2459" t="s">
        <v>655</v>
      </c>
      <c r="B2459" t="s">
        <v>376</v>
      </c>
      <c r="C2459" t="s">
        <v>377</v>
      </c>
      <c r="D2459">
        <v>6.5</v>
      </c>
      <c r="J2459" t="e">
        <f>+VLOOKUP(B2459,#REF!,1,FALSE)</f>
        <v>#REF!</v>
      </c>
    </row>
    <row r="2460" spans="1:10" hidden="1" x14ac:dyDescent="0.25">
      <c r="A2460" t="s">
        <v>655</v>
      </c>
      <c r="B2460" t="s">
        <v>378</v>
      </c>
      <c r="C2460" t="s">
        <v>379</v>
      </c>
      <c r="D2460">
        <v>6.5</v>
      </c>
      <c r="J2460" t="e">
        <f>+VLOOKUP(B2460,#REF!,1,FALSE)</f>
        <v>#REF!</v>
      </c>
    </row>
    <row r="2461" spans="1:10" hidden="1" x14ac:dyDescent="0.25">
      <c r="A2461" t="s">
        <v>655</v>
      </c>
      <c r="B2461" t="s">
        <v>380</v>
      </c>
      <c r="C2461" t="s">
        <v>381</v>
      </c>
      <c r="D2461">
        <v>6.5</v>
      </c>
      <c r="J2461" t="e">
        <f>+VLOOKUP(B2461,#REF!,1,FALSE)</f>
        <v>#REF!</v>
      </c>
    </row>
    <row r="2462" spans="1:10" hidden="1" x14ac:dyDescent="0.25">
      <c r="A2462" t="s">
        <v>655</v>
      </c>
      <c r="B2462" t="s">
        <v>382</v>
      </c>
      <c r="C2462" t="s">
        <v>383</v>
      </c>
      <c r="D2462">
        <v>6.5</v>
      </c>
      <c r="J2462" t="e">
        <f>+VLOOKUP(B2462,#REF!,1,FALSE)</f>
        <v>#REF!</v>
      </c>
    </row>
    <row r="2463" spans="1:10" hidden="1" x14ac:dyDescent="0.25">
      <c r="A2463" t="s">
        <v>655</v>
      </c>
      <c r="B2463" t="s">
        <v>384</v>
      </c>
      <c r="C2463" t="s">
        <v>385</v>
      </c>
      <c r="D2463">
        <v>6.5</v>
      </c>
      <c r="J2463" t="e">
        <f>+VLOOKUP(B2463,#REF!,1,FALSE)</f>
        <v>#REF!</v>
      </c>
    </row>
    <row r="2464" spans="1:10" hidden="1" x14ac:dyDescent="0.25">
      <c r="A2464" t="s">
        <v>655</v>
      </c>
      <c r="B2464" t="s">
        <v>386</v>
      </c>
      <c r="C2464" t="s">
        <v>387</v>
      </c>
      <c r="D2464">
        <v>6.5</v>
      </c>
      <c r="J2464" t="e">
        <f>+VLOOKUP(B2464,#REF!,1,FALSE)</f>
        <v>#REF!</v>
      </c>
    </row>
    <row r="2465" spans="1:10" hidden="1" x14ac:dyDescent="0.25">
      <c r="A2465" t="s">
        <v>655</v>
      </c>
      <c r="B2465" t="s">
        <v>388</v>
      </c>
      <c r="C2465" t="s">
        <v>389</v>
      </c>
      <c r="D2465">
        <v>6.5</v>
      </c>
      <c r="J2465" t="e">
        <f>+VLOOKUP(B2465,#REF!,1,FALSE)</f>
        <v>#REF!</v>
      </c>
    </row>
    <row r="2466" spans="1:10" hidden="1" x14ac:dyDescent="0.25">
      <c r="A2466" t="s">
        <v>655</v>
      </c>
      <c r="B2466" t="s">
        <v>390</v>
      </c>
      <c r="C2466" t="s">
        <v>391</v>
      </c>
      <c r="D2466">
        <v>6.5</v>
      </c>
      <c r="J2466" t="e">
        <f>+VLOOKUP(B2466,#REF!,1,FALSE)</f>
        <v>#REF!</v>
      </c>
    </row>
    <row r="2467" spans="1:10" hidden="1" x14ac:dyDescent="0.25">
      <c r="A2467" t="s">
        <v>655</v>
      </c>
      <c r="B2467" t="s">
        <v>392</v>
      </c>
      <c r="C2467" t="s">
        <v>393</v>
      </c>
      <c r="D2467">
        <v>6.5</v>
      </c>
      <c r="J2467" t="e">
        <f>+VLOOKUP(B2467,#REF!,1,FALSE)</f>
        <v>#REF!</v>
      </c>
    </row>
    <row r="2468" spans="1:10" hidden="1" x14ac:dyDescent="0.25">
      <c r="A2468" t="s">
        <v>655</v>
      </c>
      <c r="B2468" t="s">
        <v>394</v>
      </c>
      <c r="C2468" t="s">
        <v>395</v>
      </c>
      <c r="D2468">
        <v>6.5</v>
      </c>
      <c r="J2468" t="e">
        <f>+VLOOKUP(B2468,#REF!,1,FALSE)</f>
        <v>#REF!</v>
      </c>
    </row>
    <row r="2469" spans="1:10" hidden="1" x14ac:dyDescent="0.25">
      <c r="A2469" t="s">
        <v>655</v>
      </c>
      <c r="B2469" t="s">
        <v>396</v>
      </c>
      <c r="C2469" t="s">
        <v>397</v>
      </c>
      <c r="D2469">
        <v>6.5</v>
      </c>
      <c r="J2469" t="e">
        <f>+VLOOKUP(B2469,#REF!,1,FALSE)</f>
        <v>#REF!</v>
      </c>
    </row>
    <row r="2470" spans="1:10" hidden="1" x14ac:dyDescent="0.25">
      <c r="A2470" t="s">
        <v>655</v>
      </c>
      <c r="B2470" t="s">
        <v>398</v>
      </c>
      <c r="C2470" t="s">
        <v>399</v>
      </c>
      <c r="D2470">
        <v>6.5</v>
      </c>
      <c r="J2470" t="e">
        <f>+VLOOKUP(B2470,#REF!,1,FALSE)</f>
        <v>#REF!</v>
      </c>
    </row>
    <row r="2471" spans="1:10" hidden="1" x14ac:dyDescent="0.25">
      <c r="A2471" t="s">
        <v>655</v>
      </c>
      <c r="B2471" t="s">
        <v>400</v>
      </c>
      <c r="C2471" t="s">
        <v>401</v>
      </c>
      <c r="D2471">
        <v>6.5</v>
      </c>
      <c r="J2471" t="e">
        <f>+VLOOKUP(B2471,#REF!,1,FALSE)</f>
        <v>#REF!</v>
      </c>
    </row>
    <row r="2472" spans="1:10" hidden="1" x14ac:dyDescent="0.25">
      <c r="A2472" t="s">
        <v>655</v>
      </c>
      <c r="B2472" t="s">
        <v>402</v>
      </c>
      <c r="C2472" t="s">
        <v>403</v>
      </c>
      <c r="D2472">
        <v>6.5</v>
      </c>
      <c r="J2472" t="e">
        <f>+VLOOKUP(B2472,#REF!,1,FALSE)</f>
        <v>#REF!</v>
      </c>
    </row>
    <row r="2473" spans="1:10" hidden="1" x14ac:dyDescent="0.25">
      <c r="A2473" t="s">
        <v>655</v>
      </c>
      <c r="B2473" t="s">
        <v>404</v>
      </c>
      <c r="C2473" t="s">
        <v>405</v>
      </c>
      <c r="D2473">
        <v>6.5</v>
      </c>
      <c r="J2473" t="e">
        <f>+VLOOKUP(B2473,#REF!,1,FALSE)</f>
        <v>#REF!</v>
      </c>
    </row>
    <row r="2474" spans="1:10" hidden="1" x14ac:dyDescent="0.25">
      <c r="A2474" t="s">
        <v>655</v>
      </c>
      <c r="B2474" t="s">
        <v>406</v>
      </c>
      <c r="C2474" t="s">
        <v>407</v>
      </c>
      <c r="D2474">
        <v>6.5</v>
      </c>
      <c r="J2474" t="e">
        <f>+VLOOKUP(B2474,#REF!,1,FALSE)</f>
        <v>#REF!</v>
      </c>
    </row>
    <row r="2475" spans="1:10" hidden="1" x14ac:dyDescent="0.25">
      <c r="A2475" t="s">
        <v>655</v>
      </c>
      <c r="B2475" t="s">
        <v>408</v>
      </c>
      <c r="C2475" t="s">
        <v>409</v>
      </c>
      <c r="D2475">
        <v>6.5</v>
      </c>
      <c r="J2475" t="e">
        <f>+VLOOKUP(B2475,#REF!,1,FALSE)</f>
        <v>#REF!</v>
      </c>
    </row>
    <row r="2476" spans="1:10" hidden="1" x14ac:dyDescent="0.25">
      <c r="A2476" t="s">
        <v>655</v>
      </c>
      <c r="B2476" t="s">
        <v>410</v>
      </c>
      <c r="C2476" t="s">
        <v>411</v>
      </c>
      <c r="D2476">
        <v>6.5</v>
      </c>
      <c r="J2476" t="e">
        <f>+VLOOKUP(B2476,#REF!,1,FALSE)</f>
        <v>#REF!</v>
      </c>
    </row>
    <row r="2477" spans="1:10" hidden="1" x14ac:dyDescent="0.25">
      <c r="A2477" t="s">
        <v>655</v>
      </c>
      <c r="B2477" t="s">
        <v>412</v>
      </c>
      <c r="C2477" t="s">
        <v>413</v>
      </c>
      <c r="D2477">
        <v>6.5</v>
      </c>
      <c r="J2477" t="e">
        <f>+VLOOKUP(B2477,#REF!,1,FALSE)</f>
        <v>#REF!</v>
      </c>
    </row>
    <row r="2478" spans="1:10" hidden="1" x14ac:dyDescent="0.25">
      <c r="A2478" t="s">
        <v>655</v>
      </c>
      <c r="B2478" t="s">
        <v>414</v>
      </c>
      <c r="C2478" t="s">
        <v>415</v>
      </c>
      <c r="D2478">
        <v>6.5</v>
      </c>
      <c r="J2478" t="e">
        <f>+VLOOKUP(B2478,#REF!,1,FALSE)</f>
        <v>#REF!</v>
      </c>
    </row>
    <row r="2479" spans="1:10" hidden="1" x14ac:dyDescent="0.25">
      <c r="A2479" t="s">
        <v>655</v>
      </c>
      <c r="B2479" t="s">
        <v>416</v>
      </c>
      <c r="C2479" t="s">
        <v>417</v>
      </c>
      <c r="D2479">
        <v>6.5</v>
      </c>
      <c r="J2479" t="e">
        <f>+VLOOKUP(B2479,#REF!,1,FALSE)</f>
        <v>#REF!</v>
      </c>
    </row>
    <row r="2480" spans="1:10" hidden="1" x14ac:dyDescent="0.25">
      <c r="A2480" t="s">
        <v>655</v>
      </c>
      <c r="B2480" t="s">
        <v>418</v>
      </c>
      <c r="C2480" t="s">
        <v>283</v>
      </c>
      <c r="D2480">
        <v>6.5</v>
      </c>
      <c r="J2480" t="e">
        <f>+VLOOKUP(B2480,#REF!,1,FALSE)</f>
        <v>#REF!</v>
      </c>
    </row>
    <row r="2481" spans="1:10" hidden="1" x14ac:dyDescent="0.25">
      <c r="A2481" t="s">
        <v>655</v>
      </c>
      <c r="B2481" t="s">
        <v>676</v>
      </c>
      <c r="C2481" t="s">
        <v>677</v>
      </c>
      <c r="D2481">
        <v>6.5</v>
      </c>
      <c r="J2481" t="e">
        <f>+VLOOKUP(B2481,#REF!,1,FALSE)</f>
        <v>#REF!</v>
      </c>
    </row>
    <row r="2482" spans="1:10" hidden="1" x14ac:dyDescent="0.25">
      <c r="A2482" t="s">
        <v>655</v>
      </c>
      <c r="B2482" t="s">
        <v>678</v>
      </c>
      <c r="C2482" t="s">
        <v>679</v>
      </c>
      <c r="D2482">
        <v>6.5</v>
      </c>
      <c r="J2482" t="e">
        <f>+VLOOKUP(B2482,#REF!,1,FALSE)</f>
        <v>#REF!</v>
      </c>
    </row>
    <row r="2483" spans="1:10" hidden="1" x14ac:dyDescent="0.25">
      <c r="A2483" t="s">
        <v>655</v>
      </c>
      <c r="B2483" t="s">
        <v>680</v>
      </c>
      <c r="C2483" t="s">
        <v>681</v>
      </c>
      <c r="D2483">
        <v>6.5</v>
      </c>
      <c r="J2483" t="e">
        <f>+VLOOKUP(B2483,#REF!,1,FALSE)</f>
        <v>#REF!</v>
      </c>
    </row>
    <row r="2484" spans="1:10" hidden="1" x14ac:dyDescent="0.25">
      <c r="A2484" t="s">
        <v>655</v>
      </c>
      <c r="B2484" t="s">
        <v>682</v>
      </c>
      <c r="C2484" t="s">
        <v>683</v>
      </c>
      <c r="D2484">
        <v>6.5</v>
      </c>
      <c r="J2484" t="e">
        <f>+VLOOKUP(B2484,#REF!,1,FALSE)</f>
        <v>#REF!</v>
      </c>
    </row>
    <row r="2485" spans="1:10" hidden="1" x14ac:dyDescent="0.25">
      <c r="A2485" t="s">
        <v>655</v>
      </c>
      <c r="B2485" t="s">
        <v>684</v>
      </c>
      <c r="C2485" t="s">
        <v>685</v>
      </c>
      <c r="D2485">
        <v>6.5</v>
      </c>
      <c r="J2485" t="e">
        <f>+VLOOKUP(B2485,#REF!,1,FALSE)</f>
        <v>#REF!</v>
      </c>
    </row>
    <row r="2486" spans="1:10" hidden="1" x14ac:dyDescent="0.25">
      <c r="A2486" t="s">
        <v>655</v>
      </c>
      <c r="B2486" t="s">
        <v>686</v>
      </c>
      <c r="C2486" t="s">
        <v>687</v>
      </c>
      <c r="D2486">
        <v>6.5</v>
      </c>
      <c r="J2486" t="e">
        <f>+VLOOKUP(B2486,#REF!,1,FALSE)</f>
        <v>#REF!</v>
      </c>
    </row>
    <row r="2487" spans="1:10" hidden="1" x14ac:dyDescent="0.25">
      <c r="A2487" t="s">
        <v>655</v>
      </c>
      <c r="B2487" t="s">
        <v>688</v>
      </c>
      <c r="C2487" t="s">
        <v>689</v>
      </c>
      <c r="D2487">
        <v>6.5</v>
      </c>
      <c r="J2487" t="e">
        <f>+VLOOKUP(B2487,#REF!,1,FALSE)</f>
        <v>#REF!</v>
      </c>
    </row>
    <row r="2488" spans="1:10" hidden="1" x14ac:dyDescent="0.25">
      <c r="A2488" t="s">
        <v>655</v>
      </c>
      <c r="B2488" t="s">
        <v>690</v>
      </c>
      <c r="C2488" t="s">
        <v>691</v>
      </c>
      <c r="D2488">
        <v>6.5</v>
      </c>
      <c r="J2488" t="e">
        <f>+VLOOKUP(B2488,#REF!,1,FALSE)</f>
        <v>#REF!</v>
      </c>
    </row>
    <row r="2489" spans="1:10" hidden="1" x14ac:dyDescent="0.25">
      <c r="A2489" t="s">
        <v>655</v>
      </c>
      <c r="B2489" t="s">
        <v>692</v>
      </c>
      <c r="C2489" t="s">
        <v>693</v>
      </c>
      <c r="D2489">
        <v>6.5</v>
      </c>
      <c r="J2489" t="e">
        <f>+VLOOKUP(B2489,#REF!,1,FALSE)</f>
        <v>#REF!</v>
      </c>
    </row>
    <row r="2490" spans="1:10" hidden="1" x14ac:dyDescent="0.25">
      <c r="A2490" t="s">
        <v>655</v>
      </c>
      <c r="B2490" t="s">
        <v>694</v>
      </c>
      <c r="C2490" t="s">
        <v>695</v>
      </c>
      <c r="D2490">
        <v>6.5</v>
      </c>
      <c r="J2490" t="e">
        <f>+VLOOKUP(B2490,#REF!,1,FALSE)</f>
        <v>#REF!</v>
      </c>
    </row>
    <row r="2491" spans="1:10" hidden="1" x14ac:dyDescent="0.25">
      <c r="A2491" t="s">
        <v>655</v>
      </c>
      <c r="B2491" t="s">
        <v>696</v>
      </c>
      <c r="C2491" t="s">
        <v>697</v>
      </c>
      <c r="D2491">
        <v>6.5</v>
      </c>
      <c r="J2491" t="e">
        <f>+VLOOKUP(B2491,#REF!,1,FALSE)</f>
        <v>#REF!</v>
      </c>
    </row>
    <row r="2492" spans="1:10" hidden="1" x14ac:dyDescent="0.25">
      <c r="A2492" t="s">
        <v>655</v>
      </c>
      <c r="B2492" t="s">
        <v>698</v>
      </c>
      <c r="C2492" t="s">
        <v>699</v>
      </c>
      <c r="D2492">
        <v>6.5</v>
      </c>
      <c r="J2492" t="e">
        <f>+VLOOKUP(B2492,#REF!,1,FALSE)</f>
        <v>#REF!</v>
      </c>
    </row>
    <row r="2493" spans="1:10" hidden="1" x14ac:dyDescent="0.25">
      <c r="A2493" t="s">
        <v>655</v>
      </c>
      <c r="B2493" t="s">
        <v>700</v>
      </c>
      <c r="C2493" t="s">
        <v>701</v>
      </c>
      <c r="D2493">
        <v>6.5</v>
      </c>
      <c r="J2493" t="e">
        <f>+VLOOKUP(B2493,#REF!,1,FALSE)</f>
        <v>#REF!</v>
      </c>
    </row>
    <row r="2494" spans="1:10" hidden="1" x14ac:dyDescent="0.25">
      <c r="A2494" t="s">
        <v>655</v>
      </c>
      <c r="B2494" t="s">
        <v>702</v>
      </c>
      <c r="C2494" t="s">
        <v>703</v>
      </c>
      <c r="D2494">
        <v>6.5</v>
      </c>
      <c r="J2494" t="e">
        <f>+VLOOKUP(B2494,#REF!,1,FALSE)</f>
        <v>#REF!</v>
      </c>
    </row>
    <row r="2495" spans="1:10" hidden="1" x14ac:dyDescent="0.25">
      <c r="A2495" t="s">
        <v>655</v>
      </c>
      <c r="B2495" t="s">
        <v>704</v>
      </c>
      <c r="C2495" t="s">
        <v>705</v>
      </c>
      <c r="D2495">
        <v>6.5</v>
      </c>
      <c r="J2495" t="e">
        <f>+VLOOKUP(B2495,#REF!,1,FALSE)</f>
        <v>#REF!</v>
      </c>
    </row>
    <row r="2496" spans="1:10" hidden="1" x14ac:dyDescent="0.25">
      <c r="A2496" t="s">
        <v>655</v>
      </c>
      <c r="B2496" t="s">
        <v>706</v>
      </c>
      <c r="C2496" t="s">
        <v>707</v>
      </c>
      <c r="D2496">
        <v>6.5</v>
      </c>
      <c r="J2496" t="e">
        <f>+VLOOKUP(B2496,#REF!,1,FALSE)</f>
        <v>#REF!</v>
      </c>
    </row>
    <row r="2497" spans="1:10" hidden="1" x14ac:dyDescent="0.25">
      <c r="A2497" t="s">
        <v>655</v>
      </c>
      <c r="B2497" t="s">
        <v>708</v>
      </c>
      <c r="C2497" t="s">
        <v>709</v>
      </c>
      <c r="D2497">
        <v>6.5</v>
      </c>
      <c r="J2497" t="e">
        <f>+VLOOKUP(B2497,#REF!,1,FALSE)</f>
        <v>#REF!</v>
      </c>
    </row>
    <row r="2498" spans="1:10" hidden="1" x14ac:dyDescent="0.25">
      <c r="A2498" t="s">
        <v>655</v>
      </c>
      <c r="B2498" t="s">
        <v>710</v>
      </c>
      <c r="C2498" t="s">
        <v>711</v>
      </c>
      <c r="D2498">
        <v>6.5</v>
      </c>
      <c r="J2498" t="e">
        <f>+VLOOKUP(B2498,#REF!,1,FALSE)</f>
        <v>#REF!</v>
      </c>
    </row>
    <row r="2499" spans="1:10" hidden="1" x14ac:dyDescent="0.25">
      <c r="A2499" t="s">
        <v>655</v>
      </c>
      <c r="B2499" t="s">
        <v>712</v>
      </c>
      <c r="C2499" t="s">
        <v>713</v>
      </c>
      <c r="D2499">
        <v>6.5</v>
      </c>
      <c r="J2499" t="e">
        <f>+VLOOKUP(B2499,#REF!,1,FALSE)</f>
        <v>#REF!</v>
      </c>
    </row>
    <row r="2500" spans="1:10" hidden="1" x14ac:dyDescent="0.25">
      <c r="A2500" t="s">
        <v>655</v>
      </c>
      <c r="B2500" t="s">
        <v>714</v>
      </c>
      <c r="C2500" t="s">
        <v>715</v>
      </c>
      <c r="D2500">
        <v>6.5</v>
      </c>
      <c r="J2500" t="e">
        <f>+VLOOKUP(B2500,#REF!,1,FALSE)</f>
        <v>#REF!</v>
      </c>
    </row>
    <row r="2501" spans="1:10" hidden="1" x14ac:dyDescent="0.25">
      <c r="A2501" t="s">
        <v>655</v>
      </c>
      <c r="B2501" t="s">
        <v>716</v>
      </c>
      <c r="C2501" t="s">
        <v>717</v>
      </c>
      <c r="D2501">
        <v>6.5</v>
      </c>
      <c r="J2501" t="e">
        <f>+VLOOKUP(B2501,#REF!,1,FALSE)</f>
        <v>#REF!</v>
      </c>
    </row>
    <row r="2502" spans="1:10" hidden="1" x14ac:dyDescent="0.25">
      <c r="A2502" t="s">
        <v>655</v>
      </c>
      <c r="B2502" t="s">
        <v>718</v>
      </c>
      <c r="C2502" t="s">
        <v>719</v>
      </c>
      <c r="D2502">
        <v>6.5</v>
      </c>
      <c r="J2502" t="e">
        <f>+VLOOKUP(B2502,#REF!,1,FALSE)</f>
        <v>#REF!</v>
      </c>
    </row>
    <row r="2503" spans="1:10" hidden="1" x14ac:dyDescent="0.25">
      <c r="A2503" t="s">
        <v>655</v>
      </c>
      <c r="B2503" t="s">
        <v>720</v>
      </c>
      <c r="C2503" t="s">
        <v>683</v>
      </c>
      <c r="D2503">
        <v>6.5</v>
      </c>
      <c r="J2503" t="e">
        <f>+VLOOKUP(B2503,#REF!,1,FALSE)</f>
        <v>#REF!</v>
      </c>
    </row>
    <row r="2504" spans="1:10" hidden="1" x14ac:dyDescent="0.25">
      <c r="A2504" t="s">
        <v>655</v>
      </c>
      <c r="B2504" t="s">
        <v>721</v>
      </c>
      <c r="C2504" t="s">
        <v>685</v>
      </c>
      <c r="D2504">
        <v>6.5</v>
      </c>
      <c r="J2504" t="e">
        <f>+VLOOKUP(B2504,#REF!,1,FALSE)</f>
        <v>#REF!</v>
      </c>
    </row>
    <row r="2505" spans="1:10" hidden="1" x14ac:dyDescent="0.25">
      <c r="A2505" t="s">
        <v>655</v>
      </c>
      <c r="B2505" t="s">
        <v>722</v>
      </c>
      <c r="C2505" t="s">
        <v>687</v>
      </c>
      <c r="D2505">
        <v>6.5</v>
      </c>
      <c r="J2505" t="e">
        <f>+VLOOKUP(B2505,#REF!,1,FALSE)</f>
        <v>#REF!</v>
      </c>
    </row>
    <row r="2506" spans="1:10" hidden="1" x14ac:dyDescent="0.25">
      <c r="A2506" t="s">
        <v>655</v>
      </c>
      <c r="B2506" t="s">
        <v>723</v>
      </c>
      <c r="C2506" t="s">
        <v>689</v>
      </c>
      <c r="D2506">
        <v>6.5</v>
      </c>
      <c r="J2506" t="e">
        <f>+VLOOKUP(B2506,#REF!,1,FALSE)</f>
        <v>#REF!</v>
      </c>
    </row>
    <row r="2507" spans="1:10" hidden="1" x14ac:dyDescent="0.25">
      <c r="A2507" t="s">
        <v>655</v>
      </c>
      <c r="B2507" t="s">
        <v>724</v>
      </c>
      <c r="C2507" t="s">
        <v>691</v>
      </c>
      <c r="D2507">
        <v>6.5</v>
      </c>
      <c r="J2507" t="e">
        <f>+VLOOKUP(B2507,#REF!,1,FALSE)</f>
        <v>#REF!</v>
      </c>
    </row>
    <row r="2508" spans="1:10" hidden="1" x14ac:dyDescent="0.25">
      <c r="A2508" t="s">
        <v>655</v>
      </c>
      <c r="B2508" t="s">
        <v>725</v>
      </c>
      <c r="C2508" t="s">
        <v>726</v>
      </c>
      <c r="D2508">
        <v>6.5</v>
      </c>
      <c r="J2508" t="e">
        <f>+VLOOKUP(B2508,#REF!,1,FALSE)</f>
        <v>#REF!</v>
      </c>
    </row>
    <row r="2509" spans="1:10" hidden="1" x14ac:dyDescent="0.25">
      <c r="A2509" t="s">
        <v>655</v>
      </c>
      <c r="B2509" t="s">
        <v>727</v>
      </c>
      <c r="C2509" t="s">
        <v>728</v>
      </c>
      <c r="D2509">
        <v>6.5</v>
      </c>
      <c r="J2509" t="e">
        <f>+VLOOKUP(B2509,#REF!,1,FALSE)</f>
        <v>#REF!</v>
      </c>
    </row>
    <row r="2510" spans="1:10" hidden="1" x14ac:dyDescent="0.25">
      <c r="A2510" t="s">
        <v>655</v>
      </c>
      <c r="B2510" t="s">
        <v>729</v>
      </c>
      <c r="C2510" t="s">
        <v>730</v>
      </c>
      <c r="D2510">
        <v>6.5</v>
      </c>
      <c r="J2510" t="e">
        <f>+VLOOKUP(B2510,#REF!,1,FALSE)</f>
        <v>#REF!</v>
      </c>
    </row>
    <row r="2511" spans="1:10" hidden="1" x14ac:dyDescent="0.25">
      <c r="A2511" t="s">
        <v>655</v>
      </c>
      <c r="B2511" t="s">
        <v>731</v>
      </c>
      <c r="C2511" t="s">
        <v>732</v>
      </c>
      <c r="D2511">
        <v>6.5</v>
      </c>
      <c r="J2511" t="e">
        <f>+VLOOKUP(B2511,#REF!,1,FALSE)</f>
        <v>#REF!</v>
      </c>
    </row>
    <row r="2512" spans="1:10" hidden="1" x14ac:dyDescent="0.25">
      <c r="A2512" t="s">
        <v>655</v>
      </c>
      <c r="B2512" t="s">
        <v>733</v>
      </c>
      <c r="C2512" t="s">
        <v>734</v>
      </c>
      <c r="D2512">
        <v>6.5</v>
      </c>
      <c r="J2512" t="e">
        <f>+VLOOKUP(B2512,#REF!,1,FALSE)</f>
        <v>#REF!</v>
      </c>
    </row>
    <row r="2513" spans="1:10" hidden="1" x14ac:dyDescent="0.25">
      <c r="A2513" t="s">
        <v>655</v>
      </c>
      <c r="B2513" t="s">
        <v>735</v>
      </c>
      <c r="C2513" t="s">
        <v>736</v>
      </c>
      <c r="D2513">
        <v>6.5</v>
      </c>
      <c r="J2513" t="e">
        <f>+VLOOKUP(B2513,#REF!,1,FALSE)</f>
        <v>#REF!</v>
      </c>
    </row>
    <row r="2514" spans="1:10" hidden="1" x14ac:dyDescent="0.25">
      <c r="A2514" t="s">
        <v>655</v>
      </c>
      <c r="B2514" t="s">
        <v>737</v>
      </c>
      <c r="C2514" t="s">
        <v>738</v>
      </c>
      <c r="D2514">
        <v>6.5</v>
      </c>
      <c r="J2514" t="e">
        <f>+VLOOKUP(B2514,#REF!,1,FALSE)</f>
        <v>#REF!</v>
      </c>
    </row>
    <row r="2515" spans="1:10" hidden="1" x14ac:dyDescent="0.25">
      <c r="A2515" t="s">
        <v>655</v>
      </c>
      <c r="B2515" t="s">
        <v>739</v>
      </c>
      <c r="C2515" t="s">
        <v>740</v>
      </c>
      <c r="D2515">
        <v>6.5</v>
      </c>
      <c r="J2515" t="e">
        <f>+VLOOKUP(B2515,#REF!,1,FALSE)</f>
        <v>#REF!</v>
      </c>
    </row>
    <row r="2516" spans="1:10" hidden="1" x14ac:dyDescent="0.25">
      <c r="A2516" t="s">
        <v>655</v>
      </c>
      <c r="B2516" t="s">
        <v>741</v>
      </c>
      <c r="C2516" t="s">
        <v>742</v>
      </c>
      <c r="D2516">
        <v>6.5</v>
      </c>
      <c r="J2516" t="e">
        <f>+VLOOKUP(B2516,#REF!,1,FALSE)</f>
        <v>#REF!</v>
      </c>
    </row>
    <row r="2517" spans="1:10" hidden="1" x14ac:dyDescent="0.25">
      <c r="A2517" t="s">
        <v>655</v>
      </c>
      <c r="B2517" t="s">
        <v>743</v>
      </c>
      <c r="C2517" t="s">
        <v>717</v>
      </c>
      <c r="D2517">
        <v>6.5</v>
      </c>
      <c r="J2517" t="e">
        <f>+VLOOKUP(B2517,#REF!,1,FALSE)</f>
        <v>#REF!</v>
      </c>
    </row>
    <row r="2518" spans="1:10" hidden="1" x14ac:dyDescent="0.25">
      <c r="A2518" t="s">
        <v>655</v>
      </c>
      <c r="B2518" t="s">
        <v>744</v>
      </c>
      <c r="C2518" t="s">
        <v>719</v>
      </c>
      <c r="D2518">
        <v>6.5</v>
      </c>
      <c r="J2518" t="e">
        <f>+VLOOKUP(B2518,#REF!,1,FALSE)</f>
        <v>#REF!</v>
      </c>
    </row>
    <row r="2519" spans="1:10" hidden="1" x14ac:dyDescent="0.25">
      <c r="A2519" t="s">
        <v>655</v>
      </c>
      <c r="B2519" t="s">
        <v>745</v>
      </c>
      <c r="C2519" t="s">
        <v>695</v>
      </c>
      <c r="D2519">
        <v>6.5</v>
      </c>
      <c r="J2519" t="e">
        <f>+VLOOKUP(B2519,#REF!,1,FALSE)</f>
        <v>#REF!</v>
      </c>
    </row>
    <row r="2520" spans="1:10" hidden="1" x14ac:dyDescent="0.25">
      <c r="A2520" t="s">
        <v>655</v>
      </c>
      <c r="B2520" t="s">
        <v>746</v>
      </c>
      <c r="C2520" t="s">
        <v>693</v>
      </c>
      <c r="D2520">
        <v>6.5</v>
      </c>
      <c r="J2520" t="e">
        <f>+VLOOKUP(B2520,#REF!,1,FALSE)</f>
        <v>#REF!</v>
      </c>
    </row>
    <row r="2521" spans="1:10" hidden="1" x14ac:dyDescent="0.25">
      <c r="A2521" t="s">
        <v>655</v>
      </c>
      <c r="B2521" t="s">
        <v>747</v>
      </c>
      <c r="C2521" t="s">
        <v>748</v>
      </c>
      <c r="D2521">
        <v>6.5</v>
      </c>
      <c r="J2521" t="e">
        <f>+VLOOKUP(B2521,#REF!,1,FALSE)</f>
        <v>#REF!</v>
      </c>
    </row>
    <row r="2522" spans="1:10" hidden="1" x14ac:dyDescent="0.25">
      <c r="A2522" t="s">
        <v>655</v>
      </c>
      <c r="B2522" t="s">
        <v>749</v>
      </c>
      <c r="C2522" t="s">
        <v>750</v>
      </c>
      <c r="D2522">
        <v>6.5</v>
      </c>
      <c r="J2522" t="e">
        <f>+VLOOKUP(B2522,#REF!,1,FALSE)</f>
        <v>#REF!</v>
      </c>
    </row>
    <row r="2523" spans="1:10" hidden="1" x14ac:dyDescent="0.25">
      <c r="A2523" t="s">
        <v>655</v>
      </c>
      <c r="B2523" t="s">
        <v>751</v>
      </c>
      <c r="C2523" t="s">
        <v>752</v>
      </c>
      <c r="D2523">
        <v>6.5</v>
      </c>
      <c r="J2523" t="e">
        <f>+VLOOKUP(B2523,#REF!,1,FALSE)</f>
        <v>#REF!</v>
      </c>
    </row>
    <row r="2524" spans="1:10" hidden="1" x14ac:dyDescent="0.25">
      <c r="A2524" t="s">
        <v>655</v>
      </c>
      <c r="B2524" t="s">
        <v>753</v>
      </c>
      <c r="C2524" t="s">
        <v>754</v>
      </c>
      <c r="D2524">
        <v>6.5</v>
      </c>
      <c r="J2524" t="e">
        <f>+VLOOKUP(B2524,#REF!,1,FALSE)</f>
        <v>#REF!</v>
      </c>
    </row>
    <row r="2525" spans="1:10" hidden="1" x14ac:dyDescent="0.25">
      <c r="A2525" t="s">
        <v>655</v>
      </c>
      <c r="B2525" t="s">
        <v>755</v>
      </c>
      <c r="C2525" t="s">
        <v>756</v>
      </c>
      <c r="D2525">
        <v>6.5</v>
      </c>
      <c r="J2525" t="e">
        <f>+VLOOKUP(B2525,#REF!,1,FALSE)</f>
        <v>#REF!</v>
      </c>
    </row>
    <row r="2526" spans="1:10" hidden="1" x14ac:dyDescent="0.25">
      <c r="A2526" t="s">
        <v>655</v>
      </c>
      <c r="B2526" t="s">
        <v>757</v>
      </c>
      <c r="C2526" t="s">
        <v>758</v>
      </c>
      <c r="D2526">
        <v>6.5</v>
      </c>
      <c r="J2526" t="e">
        <f>+VLOOKUP(B2526,#REF!,1,FALSE)</f>
        <v>#REF!</v>
      </c>
    </row>
    <row r="2527" spans="1:10" hidden="1" x14ac:dyDescent="0.25">
      <c r="A2527" t="s">
        <v>655</v>
      </c>
      <c r="B2527" t="s">
        <v>759</v>
      </c>
      <c r="C2527" t="s">
        <v>760</v>
      </c>
      <c r="D2527">
        <v>6.5</v>
      </c>
      <c r="J2527" t="e">
        <f>+VLOOKUP(B2527,#REF!,1,FALSE)</f>
        <v>#REF!</v>
      </c>
    </row>
    <row r="2528" spans="1:10" hidden="1" x14ac:dyDescent="0.25">
      <c r="A2528" t="s">
        <v>655</v>
      </c>
      <c r="B2528" t="s">
        <v>761</v>
      </c>
      <c r="C2528" t="s">
        <v>740</v>
      </c>
      <c r="D2528">
        <v>6.5</v>
      </c>
      <c r="J2528" t="e">
        <f>+VLOOKUP(B2528,#REF!,1,FALSE)</f>
        <v>#REF!</v>
      </c>
    </row>
    <row r="2529" spans="1:10" hidden="1" x14ac:dyDescent="0.25">
      <c r="A2529" t="s">
        <v>655</v>
      </c>
      <c r="B2529" t="s">
        <v>762</v>
      </c>
      <c r="C2529" t="s">
        <v>742</v>
      </c>
      <c r="D2529">
        <v>6.5</v>
      </c>
      <c r="J2529" t="e">
        <f>+VLOOKUP(B2529,#REF!,1,FALSE)</f>
        <v>#REF!</v>
      </c>
    </row>
    <row r="2530" spans="1:10" hidden="1" x14ac:dyDescent="0.25">
      <c r="A2530" t="s">
        <v>655</v>
      </c>
      <c r="B2530" t="s">
        <v>763</v>
      </c>
      <c r="C2530" t="s">
        <v>764</v>
      </c>
      <c r="D2530">
        <v>6.5</v>
      </c>
      <c r="J2530" t="e">
        <f>+VLOOKUP(B2530,#REF!,1,FALSE)</f>
        <v>#REF!</v>
      </c>
    </row>
    <row r="2531" spans="1:10" hidden="1" x14ac:dyDescent="0.25">
      <c r="A2531" t="s">
        <v>655</v>
      </c>
      <c r="B2531" t="s">
        <v>765</v>
      </c>
      <c r="C2531" t="s">
        <v>766</v>
      </c>
      <c r="D2531">
        <v>1</v>
      </c>
      <c r="J2531" t="e">
        <f>+VLOOKUP(B2531,#REF!,1,FALSE)</f>
        <v>#REF!</v>
      </c>
    </row>
    <row r="2532" spans="1:10" hidden="1" x14ac:dyDescent="0.25">
      <c r="A2532" t="s">
        <v>655</v>
      </c>
      <c r="B2532" t="s">
        <v>767</v>
      </c>
      <c r="C2532" t="s">
        <v>768</v>
      </c>
      <c r="D2532">
        <v>6.5</v>
      </c>
      <c r="J2532" t="e">
        <f>+VLOOKUP(B2532,#REF!,1,FALSE)</f>
        <v>#REF!</v>
      </c>
    </row>
    <row r="2533" spans="1:10" hidden="1" x14ac:dyDescent="0.25">
      <c r="A2533" t="s">
        <v>655</v>
      </c>
      <c r="B2533" t="s">
        <v>769</v>
      </c>
      <c r="C2533" t="s">
        <v>764</v>
      </c>
      <c r="D2533">
        <v>6.5</v>
      </c>
      <c r="J2533" t="e">
        <f>+VLOOKUP(B2533,#REF!,1,FALSE)</f>
        <v>#REF!</v>
      </c>
    </row>
    <row r="2534" spans="1:10" hidden="1" x14ac:dyDescent="0.25">
      <c r="A2534" t="s">
        <v>655</v>
      </c>
      <c r="B2534" t="s">
        <v>770</v>
      </c>
      <c r="C2534" t="s">
        <v>771</v>
      </c>
      <c r="D2534">
        <v>1</v>
      </c>
      <c r="J2534" t="e">
        <f>+VLOOKUP(B2534,#REF!,1,FALSE)</f>
        <v>#REF!</v>
      </c>
    </row>
    <row r="2535" spans="1:10" hidden="1" x14ac:dyDescent="0.25">
      <c r="A2535" t="s">
        <v>655</v>
      </c>
      <c r="B2535" t="s">
        <v>772</v>
      </c>
      <c r="C2535" t="s">
        <v>773</v>
      </c>
      <c r="D2535">
        <v>6.5</v>
      </c>
      <c r="J2535" t="e">
        <f>+VLOOKUP(B2535,#REF!,1,FALSE)</f>
        <v>#REF!</v>
      </c>
    </row>
    <row r="2536" spans="1:10" hidden="1" x14ac:dyDescent="0.25">
      <c r="A2536" t="s">
        <v>655</v>
      </c>
      <c r="B2536" t="s">
        <v>774</v>
      </c>
      <c r="C2536" t="s">
        <v>775</v>
      </c>
      <c r="D2536">
        <v>6.5</v>
      </c>
      <c r="J2536" t="e">
        <f>+VLOOKUP(B2536,#REF!,1,FALSE)</f>
        <v>#REF!</v>
      </c>
    </row>
    <row r="2537" spans="1:10" hidden="1" x14ac:dyDescent="0.25">
      <c r="A2537" t="s">
        <v>655</v>
      </c>
      <c r="B2537" t="s">
        <v>776</v>
      </c>
      <c r="C2537" t="s">
        <v>777</v>
      </c>
      <c r="D2537">
        <v>6.5</v>
      </c>
      <c r="J2537" t="e">
        <f>+VLOOKUP(B2537,#REF!,1,FALSE)</f>
        <v>#REF!</v>
      </c>
    </row>
    <row r="2538" spans="1:10" hidden="1" x14ac:dyDescent="0.25">
      <c r="A2538" t="s">
        <v>655</v>
      </c>
      <c r="B2538" t="s">
        <v>778</v>
      </c>
      <c r="C2538" t="s">
        <v>779</v>
      </c>
      <c r="D2538">
        <v>6.5</v>
      </c>
      <c r="J2538" t="e">
        <f>+VLOOKUP(B2538,#REF!,1,FALSE)</f>
        <v>#REF!</v>
      </c>
    </row>
    <row r="2539" spans="1:10" hidden="1" x14ac:dyDescent="0.25">
      <c r="A2539" t="s">
        <v>655</v>
      </c>
      <c r="B2539" t="s">
        <v>780</v>
      </c>
      <c r="C2539" t="s">
        <v>781</v>
      </c>
      <c r="D2539">
        <v>6.5</v>
      </c>
      <c r="J2539" t="e">
        <f>+VLOOKUP(B2539,#REF!,1,FALSE)</f>
        <v>#REF!</v>
      </c>
    </row>
    <row r="2540" spans="1:10" hidden="1" x14ac:dyDescent="0.25">
      <c r="A2540" t="s">
        <v>655</v>
      </c>
      <c r="B2540" t="s">
        <v>782</v>
      </c>
      <c r="C2540" t="s">
        <v>783</v>
      </c>
      <c r="D2540">
        <v>6.5</v>
      </c>
      <c r="J2540" t="e">
        <f>+VLOOKUP(B2540,#REF!,1,FALSE)</f>
        <v>#REF!</v>
      </c>
    </row>
    <row r="2541" spans="1:10" hidden="1" x14ac:dyDescent="0.25">
      <c r="A2541" t="s">
        <v>655</v>
      </c>
      <c r="B2541" t="s">
        <v>784</v>
      </c>
      <c r="C2541" t="s">
        <v>785</v>
      </c>
      <c r="D2541">
        <v>6.5</v>
      </c>
      <c r="J2541" t="e">
        <f>+VLOOKUP(B2541,#REF!,1,FALSE)</f>
        <v>#REF!</v>
      </c>
    </row>
    <row r="2542" spans="1:10" hidden="1" x14ac:dyDescent="0.25">
      <c r="A2542" t="s">
        <v>655</v>
      </c>
      <c r="B2542" t="s">
        <v>786</v>
      </c>
      <c r="C2542" t="s">
        <v>787</v>
      </c>
      <c r="D2542">
        <v>6.5</v>
      </c>
      <c r="J2542" t="e">
        <f>+VLOOKUP(B2542,#REF!,1,FALSE)</f>
        <v>#REF!</v>
      </c>
    </row>
    <row r="2543" spans="1:10" hidden="1" x14ac:dyDescent="0.25">
      <c r="A2543" t="s">
        <v>655</v>
      </c>
      <c r="B2543" t="s">
        <v>788</v>
      </c>
      <c r="C2543" t="s">
        <v>789</v>
      </c>
      <c r="D2543">
        <v>5.8</v>
      </c>
      <c r="J2543" t="e">
        <f>+VLOOKUP(B2543,#REF!,1,FALSE)</f>
        <v>#REF!</v>
      </c>
    </row>
    <row r="2544" spans="1:10" hidden="1" x14ac:dyDescent="0.25">
      <c r="A2544" t="s">
        <v>655</v>
      </c>
      <c r="B2544" t="s">
        <v>790</v>
      </c>
      <c r="C2544" t="s">
        <v>791</v>
      </c>
      <c r="D2544">
        <v>5.8</v>
      </c>
      <c r="J2544" t="e">
        <f>+VLOOKUP(B2544,#REF!,1,FALSE)</f>
        <v>#REF!</v>
      </c>
    </row>
    <row r="2545" spans="1:10" hidden="1" x14ac:dyDescent="0.25">
      <c r="A2545" t="s">
        <v>655</v>
      </c>
      <c r="B2545" t="s">
        <v>792</v>
      </c>
      <c r="C2545" t="s">
        <v>793</v>
      </c>
      <c r="D2545">
        <v>5.8</v>
      </c>
      <c r="J2545" t="e">
        <f>+VLOOKUP(B2545,#REF!,1,FALSE)</f>
        <v>#REF!</v>
      </c>
    </row>
    <row r="2546" spans="1:10" hidden="1" x14ac:dyDescent="0.25">
      <c r="A2546" t="s">
        <v>655</v>
      </c>
      <c r="B2546" t="s">
        <v>794</v>
      </c>
      <c r="C2546" t="s">
        <v>795</v>
      </c>
      <c r="D2546">
        <v>5.8</v>
      </c>
      <c r="J2546" t="e">
        <f>+VLOOKUP(B2546,#REF!,1,FALSE)</f>
        <v>#REF!</v>
      </c>
    </row>
    <row r="2547" spans="1:10" hidden="1" x14ac:dyDescent="0.25">
      <c r="A2547" t="s">
        <v>655</v>
      </c>
      <c r="B2547" t="s">
        <v>796</v>
      </c>
      <c r="C2547" t="s">
        <v>797</v>
      </c>
      <c r="D2547">
        <v>5.8</v>
      </c>
      <c r="J2547" t="e">
        <f>+VLOOKUP(B2547,#REF!,1,FALSE)</f>
        <v>#REF!</v>
      </c>
    </row>
    <row r="2548" spans="1:10" hidden="1" x14ac:dyDescent="0.25">
      <c r="A2548" t="s">
        <v>655</v>
      </c>
      <c r="B2548" t="s">
        <v>2221</v>
      </c>
      <c r="C2548" t="s">
        <v>2222</v>
      </c>
      <c r="D2548">
        <v>6.5</v>
      </c>
      <c r="J2548" t="e">
        <f>+VLOOKUP(B2548,#REF!,1,FALSE)</f>
        <v>#REF!</v>
      </c>
    </row>
    <row r="2549" spans="1:10" hidden="1" x14ac:dyDescent="0.25">
      <c r="A2549" t="s">
        <v>655</v>
      </c>
      <c r="B2549" t="s">
        <v>798</v>
      </c>
      <c r="C2549" t="s">
        <v>799</v>
      </c>
      <c r="D2549">
        <v>5.8</v>
      </c>
      <c r="J2549" t="e">
        <f>+VLOOKUP(B2549,#REF!,1,FALSE)</f>
        <v>#REF!</v>
      </c>
    </row>
    <row r="2550" spans="1:10" hidden="1" x14ac:dyDescent="0.25">
      <c r="A2550" t="s">
        <v>655</v>
      </c>
      <c r="B2550" t="s">
        <v>800</v>
      </c>
      <c r="C2550" t="s">
        <v>801</v>
      </c>
      <c r="D2550">
        <v>5.8</v>
      </c>
      <c r="J2550" t="e">
        <f>+VLOOKUP(B2550,#REF!,1,FALSE)</f>
        <v>#REF!</v>
      </c>
    </row>
    <row r="2551" spans="1:10" hidden="1" x14ac:dyDescent="0.25">
      <c r="A2551" t="s">
        <v>655</v>
      </c>
      <c r="B2551" t="s">
        <v>802</v>
      </c>
      <c r="C2551" t="s">
        <v>803</v>
      </c>
      <c r="D2551">
        <v>5.8</v>
      </c>
      <c r="J2551" t="e">
        <f>+VLOOKUP(B2551,#REF!,1,FALSE)</f>
        <v>#REF!</v>
      </c>
    </row>
    <row r="2552" spans="1:10" hidden="1" x14ac:dyDescent="0.25">
      <c r="A2552" t="s">
        <v>655</v>
      </c>
      <c r="B2552">
        <v>7605</v>
      </c>
      <c r="C2552" t="s">
        <v>635</v>
      </c>
      <c r="D2552">
        <v>6.5</v>
      </c>
      <c r="J2552" t="e">
        <f>+VLOOKUP(B2552,#REF!,1,FALSE)</f>
        <v>#REF!</v>
      </c>
    </row>
    <row r="2553" spans="1:10" hidden="1" x14ac:dyDescent="0.25">
      <c r="A2553" t="s">
        <v>655</v>
      </c>
      <c r="B2553" t="s">
        <v>805</v>
      </c>
      <c r="C2553" t="s">
        <v>806</v>
      </c>
      <c r="D2553">
        <v>6.5</v>
      </c>
      <c r="J2553" t="e">
        <f>+VLOOKUP(B2553,#REF!,1,FALSE)</f>
        <v>#REF!</v>
      </c>
    </row>
    <row r="2554" spans="1:10" hidden="1" x14ac:dyDescent="0.25">
      <c r="A2554" t="s">
        <v>655</v>
      </c>
      <c r="B2554" t="s">
        <v>807</v>
      </c>
      <c r="C2554" t="s">
        <v>808</v>
      </c>
      <c r="D2554">
        <v>6.5</v>
      </c>
      <c r="J2554" t="e">
        <f>+VLOOKUP(B2554,#REF!,1,FALSE)</f>
        <v>#REF!</v>
      </c>
    </row>
    <row r="2555" spans="1:10" hidden="1" x14ac:dyDescent="0.25">
      <c r="A2555" t="s">
        <v>655</v>
      </c>
      <c r="B2555" t="s">
        <v>809</v>
      </c>
      <c r="C2555" t="s">
        <v>810</v>
      </c>
      <c r="D2555">
        <v>6.5</v>
      </c>
      <c r="J2555" t="e">
        <f>+VLOOKUP(B2555,#REF!,1,FALSE)</f>
        <v>#REF!</v>
      </c>
    </row>
    <row r="2556" spans="1:10" hidden="1" x14ac:dyDescent="0.25">
      <c r="A2556" t="s">
        <v>655</v>
      </c>
      <c r="B2556" t="s">
        <v>811</v>
      </c>
      <c r="C2556" t="s">
        <v>812</v>
      </c>
      <c r="D2556">
        <v>6.5</v>
      </c>
      <c r="J2556" t="e">
        <f>+VLOOKUP(B2556,#REF!,1,FALSE)</f>
        <v>#REF!</v>
      </c>
    </row>
    <row r="2557" spans="1:10" hidden="1" x14ac:dyDescent="0.25">
      <c r="A2557" t="s">
        <v>655</v>
      </c>
      <c r="B2557" t="s">
        <v>813</v>
      </c>
      <c r="C2557" t="s">
        <v>814</v>
      </c>
      <c r="D2557">
        <v>6.5</v>
      </c>
      <c r="J2557" t="e">
        <f>+VLOOKUP(B2557,#REF!,1,FALSE)</f>
        <v>#REF!</v>
      </c>
    </row>
    <row r="2558" spans="1:10" hidden="1" x14ac:dyDescent="0.25">
      <c r="A2558" t="s">
        <v>655</v>
      </c>
      <c r="B2558" t="s">
        <v>815</v>
      </c>
      <c r="C2558" t="s">
        <v>816</v>
      </c>
      <c r="D2558">
        <v>6.5</v>
      </c>
      <c r="J2558" t="e">
        <f>+VLOOKUP(B2558,#REF!,1,FALSE)</f>
        <v>#REF!</v>
      </c>
    </row>
    <row r="2559" spans="1:10" hidden="1" x14ac:dyDescent="0.25">
      <c r="A2559" t="s">
        <v>655</v>
      </c>
      <c r="B2559" t="s">
        <v>817</v>
      </c>
      <c r="C2559" t="s">
        <v>818</v>
      </c>
      <c r="D2559">
        <v>6.5</v>
      </c>
      <c r="J2559" t="e">
        <f>+VLOOKUP(B2559,#REF!,1,FALSE)</f>
        <v>#REF!</v>
      </c>
    </row>
    <row r="2560" spans="1:10" hidden="1" x14ac:dyDescent="0.25">
      <c r="A2560" t="s">
        <v>655</v>
      </c>
      <c r="B2560" t="s">
        <v>819</v>
      </c>
      <c r="C2560" t="s">
        <v>820</v>
      </c>
      <c r="D2560">
        <v>6.5</v>
      </c>
      <c r="J2560" t="e">
        <f>+VLOOKUP(B2560,#REF!,1,FALSE)</f>
        <v>#REF!</v>
      </c>
    </row>
    <row r="2561" spans="1:10" hidden="1" x14ac:dyDescent="0.25">
      <c r="A2561" t="s">
        <v>655</v>
      </c>
      <c r="B2561" t="s">
        <v>821</v>
      </c>
      <c r="C2561" t="s">
        <v>822</v>
      </c>
      <c r="D2561">
        <v>6.5</v>
      </c>
      <c r="J2561" t="e">
        <f>+VLOOKUP(B2561,#REF!,1,FALSE)</f>
        <v>#REF!</v>
      </c>
    </row>
    <row r="2562" spans="1:10" hidden="1" x14ac:dyDescent="0.25">
      <c r="A2562" t="s">
        <v>655</v>
      </c>
      <c r="B2562" t="s">
        <v>823</v>
      </c>
      <c r="C2562" t="s">
        <v>824</v>
      </c>
      <c r="D2562">
        <v>6.5</v>
      </c>
      <c r="J2562" t="e">
        <f>+VLOOKUP(B2562,#REF!,1,FALSE)</f>
        <v>#REF!</v>
      </c>
    </row>
    <row r="2563" spans="1:10" hidden="1" x14ac:dyDescent="0.25">
      <c r="A2563" t="s">
        <v>655</v>
      </c>
      <c r="B2563" t="s">
        <v>825</v>
      </c>
      <c r="C2563" t="s">
        <v>826</v>
      </c>
      <c r="D2563">
        <v>6.5</v>
      </c>
      <c r="J2563" t="e">
        <f>+VLOOKUP(B2563,#REF!,1,FALSE)</f>
        <v>#REF!</v>
      </c>
    </row>
    <row r="2564" spans="1:10" hidden="1" x14ac:dyDescent="0.25">
      <c r="A2564" t="s">
        <v>655</v>
      </c>
      <c r="B2564" t="s">
        <v>827</v>
      </c>
      <c r="C2564" t="s">
        <v>828</v>
      </c>
      <c r="D2564">
        <v>6.5</v>
      </c>
      <c r="J2564" t="e">
        <f>+VLOOKUP(B2564,#REF!,1,FALSE)</f>
        <v>#REF!</v>
      </c>
    </row>
    <row r="2565" spans="1:10" hidden="1" x14ac:dyDescent="0.25">
      <c r="A2565" t="s">
        <v>655</v>
      </c>
      <c r="B2565" t="s">
        <v>829</v>
      </c>
      <c r="C2565" t="s">
        <v>830</v>
      </c>
      <c r="D2565">
        <v>6.5</v>
      </c>
      <c r="J2565" t="e">
        <f>+VLOOKUP(B2565,#REF!,1,FALSE)</f>
        <v>#REF!</v>
      </c>
    </row>
    <row r="2566" spans="1:10" hidden="1" x14ac:dyDescent="0.25">
      <c r="A2566" t="s">
        <v>655</v>
      </c>
      <c r="B2566" t="s">
        <v>831</v>
      </c>
      <c r="C2566" t="s">
        <v>832</v>
      </c>
      <c r="D2566">
        <v>6.5</v>
      </c>
      <c r="J2566" t="e">
        <f>+VLOOKUP(B2566,#REF!,1,FALSE)</f>
        <v>#REF!</v>
      </c>
    </row>
    <row r="2567" spans="1:10" hidden="1" x14ac:dyDescent="0.25">
      <c r="A2567" t="s">
        <v>655</v>
      </c>
      <c r="B2567" t="s">
        <v>833</v>
      </c>
      <c r="C2567" t="s">
        <v>834</v>
      </c>
      <c r="D2567">
        <v>6.5</v>
      </c>
      <c r="J2567" t="e">
        <f>+VLOOKUP(B2567,#REF!,1,FALSE)</f>
        <v>#REF!</v>
      </c>
    </row>
    <row r="2568" spans="1:10" hidden="1" x14ac:dyDescent="0.25">
      <c r="A2568" t="s">
        <v>655</v>
      </c>
      <c r="B2568" t="s">
        <v>835</v>
      </c>
      <c r="C2568" t="s">
        <v>836</v>
      </c>
      <c r="D2568">
        <v>6.5</v>
      </c>
      <c r="J2568" t="e">
        <f>+VLOOKUP(B2568,#REF!,1,FALSE)</f>
        <v>#REF!</v>
      </c>
    </row>
    <row r="2569" spans="1:10" hidden="1" x14ac:dyDescent="0.25">
      <c r="A2569" t="s">
        <v>655</v>
      </c>
      <c r="B2569" t="s">
        <v>837</v>
      </c>
      <c r="C2569" t="s">
        <v>838</v>
      </c>
      <c r="D2569">
        <v>6.5</v>
      </c>
      <c r="J2569" t="e">
        <f>+VLOOKUP(B2569,#REF!,1,FALSE)</f>
        <v>#REF!</v>
      </c>
    </row>
    <row r="2570" spans="1:10" hidden="1" x14ac:dyDescent="0.25">
      <c r="A2570" t="s">
        <v>655</v>
      </c>
      <c r="B2570" t="s">
        <v>839</v>
      </c>
      <c r="C2570" t="s">
        <v>840</v>
      </c>
      <c r="D2570">
        <v>6.5</v>
      </c>
      <c r="J2570" t="e">
        <f>+VLOOKUP(B2570,#REF!,1,FALSE)</f>
        <v>#REF!</v>
      </c>
    </row>
    <row r="2571" spans="1:10" hidden="1" x14ac:dyDescent="0.25">
      <c r="A2571" t="s">
        <v>655</v>
      </c>
      <c r="B2571" t="s">
        <v>841</v>
      </c>
      <c r="C2571" t="s">
        <v>842</v>
      </c>
      <c r="D2571">
        <v>1995</v>
      </c>
      <c r="J2571" t="e">
        <f>+VLOOKUP(B2571,#REF!,1,FALSE)</f>
        <v>#REF!</v>
      </c>
    </row>
    <row r="2572" spans="1:10" hidden="1" x14ac:dyDescent="0.25">
      <c r="A2572" t="s">
        <v>655</v>
      </c>
      <c r="B2572" t="s">
        <v>843</v>
      </c>
      <c r="C2572" t="s">
        <v>844</v>
      </c>
      <c r="D2572">
        <v>6</v>
      </c>
      <c r="J2572" t="e">
        <f>+VLOOKUP(B2572,#REF!,1,FALSE)</f>
        <v>#REF!</v>
      </c>
    </row>
    <row r="2573" spans="1:10" hidden="1" x14ac:dyDescent="0.25">
      <c r="A2573" t="s">
        <v>655</v>
      </c>
      <c r="B2573" t="s">
        <v>845</v>
      </c>
      <c r="C2573" t="s">
        <v>846</v>
      </c>
      <c r="D2573">
        <v>4.5999999999999996</v>
      </c>
      <c r="J2573" t="e">
        <f>+VLOOKUP(B2573,#REF!,1,FALSE)</f>
        <v>#REF!</v>
      </c>
    </row>
    <row r="2574" spans="1:10" hidden="1" x14ac:dyDescent="0.25">
      <c r="A2574" t="s">
        <v>655</v>
      </c>
      <c r="B2574" t="s">
        <v>847</v>
      </c>
      <c r="C2574" t="s">
        <v>848</v>
      </c>
      <c r="D2574">
        <v>6.5</v>
      </c>
      <c r="J2574" t="e">
        <f>+VLOOKUP(B2574,#REF!,1,FALSE)</f>
        <v>#REF!</v>
      </c>
    </row>
    <row r="2575" spans="1:10" hidden="1" x14ac:dyDescent="0.25">
      <c r="A2575" t="s">
        <v>655</v>
      </c>
      <c r="B2575" t="s">
        <v>849</v>
      </c>
      <c r="C2575" t="s">
        <v>850</v>
      </c>
      <c r="D2575">
        <v>6.5</v>
      </c>
      <c r="J2575" t="e">
        <f>+VLOOKUP(B2575,#REF!,1,FALSE)</f>
        <v>#REF!</v>
      </c>
    </row>
    <row r="2576" spans="1:10" hidden="1" x14ac:dyDescent="0.25">
      <c r="A2576" t="s">
        <v>655</v>
      </c>
      <c r="B2576" t="s">
        <v>851</v>
      </c>
      <c r="C2576" t="s">
        <v>852</v>
      </c>
      <c r="D2576">
        <v>3.2</v>
      </c>
      <c r="J2576" t="e">
        <f>+VLOOKUP(B2576,#REF!,1,FALSE)</f>
        <v>#REF!</v>
      </c>
    </row>
    <row r="2577" spans="1:10" hidden="1" x14ac:dyDescent="0.25">
      <c r="A2577" t="s">
        <v>655</v>
      </c>
      <c r="B2577" t="s">
        <v>853</v>
      </c>
      <c r="C2577" t="s">
        <v>854</v>
      </c>
      <c r="D2577">
        <v>6.5</v>
      </c>
      <c r="J2577" t="e">
        <f>+VLOOKUP(B2577,#REF!,1,FALSE)</f>
        <v>#REF!</v>
      </c>
    </row>
    <row r="2578" spans="1:10" hidden="1" x14ac:dyDescent="0.25">
      <c r="A2578" t="s">
        <v>655</v>
      </c>
      <c r="B2578" t="s">
        <v>855</v>
      </c>
      <c r="C2578" t="s">
        <v>856</v>
      </c>
      <c r="D2578">
        <v>6.5</v>
      </c>
      <c r="J2578" t="e">
        <f>+VLOOKUP(B2578,#REF!,1,FALSE)</f>
        <v>#REF!</v>
      </c>
    </row>
    <row r="2579" spans="1:10" hidden="1" x14ac:dyDescent="0.25">
      <c r="A2579" t="s">
        <v>655</v>
      </c>
      <c r="B2579" t="s">
        <v>857</v>
      </c>
      <c r="C2579" t="s">
        <v>858</v>
      </c>
      <c r="D2579">
        <v>6.5</v>
      </c>
      <c r="J2579" t="e">
        <f>+VLOOKUP(B2579,#REF!,1,FALSE)</f>
        <v>#REF!</v>
      </c>
    </row>
    <row r="2580" spans="1:10" hidden="1" x14ac:dyDescent="0.25">
      <c r="A2580" t="s">
        <v>655</v>
      </c>
      <c r="B2580" t="s">
        <v>859</v>
      </c>
      <c r="C2580" t="s">
        <v>860</v>
      </c>
      <c r="D2580">
        <v>6.5</v>
      </c>
      <c r="J2580" t="e">
        <f>+VLOOKUP(B2580,#REF!,1,FALSE)</f>
        <v>#REF!</v>
      </c>
    </row>
    <row r="2581" spans="1:10" hidden="1" x14ac:dyDescent="0.25">
      <c r="A2581" t="s">
        <v>655</v>
      </c>
      <c r="B2581" t="s">
        <v>861</v>
      </c>
      <c r="C2581" t="s">
        <v>862</v>
      </c>
      <c r="D2581">
        <v>6.5</v>
      </c>
      <c r="J2581" t="e">
        <f>+VLOOKUP(B2581,#REF!,1,FALSE)</f>
        <v>#REF!</v>
      </c>
    </row>
    <row r="2582" spans="1:10" hidden="1" x14ac:dyDescent="0.25">
      <c r="A2582" t="s">
        <v>655</v>
      </c>
      <c r="B2582" t="s">
        <v>863</v>
      </c>
      <c r="C2582" t="s">
        <v>864</v>
      </c>
      <c r="D2582">
        <v>6.5</v>
      </c>
      <c r="J2582" t="e">
        <f>+VLOOKUP(B2582,#REF!,1,FALSE)</f>
        <v>#REF!</v>
      </c>
    </row>
    <row r="2583" spans="1:10" hidden="1" x14ac:dyDescent="0.25">
      <c r="A2583" t="s">
        <v>655</v>
      </c>
      <c r="B2583" t="s">
        <v>865</v>
      </c>
      <c r="C2583" t="s">
        <v>866</v>
      </c>
      <c r="D2583">
        <v>6.5</v>
      </c>
      <c r="J2583" t="e">
        <f>+VLOOKUP(B2583,#REF!,1,FALSE)</f>
        <v>#REF!</v>
      </c>
    </row>
    <row r="2584" spans="1:10" hidden="1" x14ac:dyDescent="0.25">
      <c r="A2584" t="s">
        <v>655</v>
      </c>
      <c r="B2584" t="s">
        <v>867</v>
      </c>
      <c r="C2584" t="s">
        <v>868</v>
      </c>
      <c r="D2584">
        <v>6.5</v>
      </c>
      <c r="J2584" t="e">
        <f>+VLOOKUP(B2584,#REF!,1,FALSE)</f>
        <v>#REF!</v>
      </c>
    </row>
    <row r="2585" spans="1:10" hidden="1" x14ac:dyDescent="0.25">
      <c r="A2585" t="s">
        <v>655</v>
      </c>
      <c r="B2585" t="s">
        <v>869</v>
      </c>
      <c r="C2585" t="s">
        <v>870</v>
      </c>
      <c r="D2585">
        <v>6.5</v>
      </c>
      <c r="J2585" t="e">
        <f>+VLOOKUP(B2585,#REF!,1,FALSE)</f>
        <v>#REF!</v>
      </c>
    </row>
    <row r="2586" spans="1:10" hidden="1" x14ac:dyDescent="0.25">
      <c r="A2586" t="s">
        <v>655</v>
      </c>
      <c r="B2586" t="s">
        <v>871</v>
      </c>
      <c r="C2586" t="s">
        <v>872</v>
      </c>
      <c r="D2586">
        <v>6.5</v>
      </c>
      <c r="J2586" t="e">
        <f>+VLOOKUP(B2586,#REF!,1,FALSE)</f>
        <v>#REF!</v>
      </c>
    </row>
    <row r="2587" spans="1:10" hidden="1" x14ac:dyDescent="0.25">
      <c r="A2587" t="s">
        <v>655</v>
      </c>
      <c r="B2587" t="s">
        <v>873</v>
      </c>
      <c r="C2587" t="s">
        <v>874</v>
      </c>
      <c r="D2587">
        <v>6.5</v>
      </c>
      <c r="J2587" t="e">
        <f>+VLOOKUP(B2587,#REF!,1,FALSE)</f>
        <v>#REF!</v>
      </c>
    </row>
    <row r="2588" spans="1:10" hidden="1" x14ac:dyDescent="0.25">
      <c r="A2588" t="s">
        <v>655</v>
      </c>
      <c r="B2588" t="s">
        <v>875</v>
      </c>
      <c r="C2588" t="s">
        <v>876</v>
      </c>
      <c r="D2588">
        <v>6.5</v>
      </c>
      <c r="J2588" t="e">
        <f>+VLOOKUP(B2588,#REF!,1,FALSE)</f>
        <v>#REF!</v>
      </c>
    </row>
    <row r="2589" spans="1:10" hidden="1" x14ac:dyDescent="0.25">
      <c r="A2589" t="s">
        <v>655</v>
      </c>
      <c r="B2589" t="s">
        <v>877</v>
      </c>
      <c r="C2589" t="s">
        <v>878</v>
      </c>
      <c r="D2589">
        <v>6.5</v>
      </c>
      <c r="J2589" t="e">
        <f>+VLOOKUP(B2589,#REF!,1,FALSE)</f>
        <v>#REF!</v>
      </c>
    </row>
    <row r="2590" spans="1:10" hidden="1" x14ac:dyDescent="0.25">
      <c r="A2590" t="s">
        <v>655</v>
      </c>
      <c r="B2590" t="s">
        <v>879</v>
      </c>
      <c r="C2590" t="s">
        <v>880</v>
      </c>
      <c r="D2590">
        <v>6.5</v>
      </c>
      <c r="J2590" t="e">
        <f>+VLOOKUP(B2590,#REF!,1,FALSE)</f>
        <v>#REF!</v>
      </c>
    </row>
    <row r="2591" spans="1:10" hidden="1" x14ac:dyDescent="0.25">
      <c r="A2591" t="s">
        <v>655</v>
      </c>
      <c r="B2591" t="s">
        <v>881</v>
      </c>
      <c r="C2591" t="s">
        <v>882</v>
      </c>
      <c r="D2591">
        <v>6.5</v>
      </c>
      <c r="J2591" t="e">
        <f>+VLOOKUP(B2591,#REF!,1,FALSE)</f>
        <v>#REF!</v>
      </c>
    </row>
    <row r="2592" spans="1:10" hidden="1" x14ac:dyDescent="0.25">
      <c r="A2592" t="s">
        <v>655</v>
      </c>
      <c r="B2592" t="s">
        <v>883</v>
      </c>
      <c r="C2592" t="s">
        <v>884</v>
      </c>
      <c r="D2592">
        <v>6</v>
      </c>
      <c r="J2592" t="e">
        <f>+VLOOKUP(B2592,#REF!,1,FALSE)</f>
        <v>#REF!</v>
      </c>
    </row>
    <row r="2593" spans="1:10" hidden="1" x14ac:dyDescent="0.25">
      <c r="A2593" t="s">
        <v>655</v>
      </c>
      <c r="B2593" t="s">
        <v>885</v>
      </c>
      <c r="C2593" t="s">
        <v>886</v>
      </c>
      <c r="D2593">
        <v>6</v>
      </c>
      <c r="J2593" t="e">
        <f>+VLOOKUP(B2593,#REF!,1,FALSE)</f>
        <v>#REF!</v>
      </c>
    </row>
    <row r="2594" spans="1:10" hidden="1" x14ac:dyDescent="0.25">
      <c r="A2594" t="s">
        <v>655</v>
      </c>
      <c r="B2594" t="s">
        <v>887</v>
      </c>
      <c r="C2594" t="s">
        <v>888</v>
      </c>
      <c r="D2594">
        <v>6</v>
      </c>
      <c r="J2594" t="e">
        <f>+VLOOKUP(B2594,#REF!,1,FALSE)</f>
        <v>#REF!</v>
      </c>
    </row>
    <row r="2595" spans="1:10" hidden="1" x14ac:dyDescent="0.25">
      <c r="A2595" t="s">
        <v>655</v>
      </c>
      <c r="B2595" t="s">
        <v>889</v>
      </c>
      <c r="C2595" t="s">
        <v>886</v>
      </c>
      <c r="D2595">
        <v>6</v>
      </c>
      <c r="J2595" t="e">
        <f>+VLOOKUP(B2595,#REF!,1,FALSE)</f>
        <v>#REF!</v>
      </c>
    </row>
    <row r="2596" spans="1:10" hidden="1" x14ac:dyDescent="0.25">
      <c r="A2596" t="s">
        <v>655</v>
      </c>
      <c r="B2596" t="s">
        <v>890</v>
      </c>
      <c r="C2596" t="s">
        <v>888</v>
      </c>
      <c r="D2596">
        <v>6</v>
      </c>
      <c r="J2596" t="e">
        <f>+VLOOKUP(B2596,#REF!,1,FALSE)</f>
        <v>#REF!</v>
      </c>
    </row>
    <row r="2597" spans="1:10" hidden="1" x14ac:dyDescent="0.25">
      <c r="A2597" t="s">
        <v>655</v>
      </c>
      <c r="B2597" t="s">
        <v>891</v>
      </c>
      <c r="C2597" t="s">
        <v>886</v>
      </c>
      <c r="D2597">
        <v>6</v>
      </c>
      <c r="J2597" t="e">
        <f>+VLOOKUP(B2597,#REF!,1,FALSE)</f>
        <v>#REF!</v>
      </c>
    </row>
    <row r="2598" spans="1:10" hidden="1" x14ac:dyDescent="0.25">
      <c r="A2598" t="s">
        <v>655</v>
      </c>
      <c r="B2598" t="s">
        <v>893</v>
      </c>
      <c r="C2598" t="s">
        <v>886</v>
      </c>
      <c r="D2598">
        <v>6</v>
      </c>
      <c r="J2598" t="e">
        <f>+VLOOKUP(B2598,#REF!,1,FALSE)</f>
        <v>#REF!</v>
      </c>
    </row>
    <row r="2599" spans="1:10" hidden="1" x14ac:dyDescent="0.25">
      <c r="A2599" t="s">
        <v>655</v>
      </c>
      <c r="B2599">
        <v>90</v>
      </c>
      <c r="C2599" t="s">
        <v>894</v>
      </c>
      <c r="D2599">
        <v>6</v>
      </c>
      <c r="J2599" t="e">
        <f>+VLOOKUP(B2599,#REF!,1,FALSE)</f>
        <v>#REF!</v>
      </c>
    </row>
    <row r="2600" spans="1:10" hidden="1" x14ac:dyDescent="0.25">
      <c r="A2600" t="s">
        <v>655</v>
      </c>
      <c r="B2600">
        <v>102</v>
      </c>
      <c r="C2600" t="s">
        <v>895</v>
      </c>
      <c r="D2600">
        <v>6</v>
      </c>
      <c r="J2600" t="e">
        <f>+VLOOKUP(B2600,#REF!,1,FALSE)</f>
        <v>#REF!</v>
      </c>
    </row>
    <row r="2601" spans="1:10" hidden="1" x14ac:dyDescent="0.25">
      <c r="A2601" t="s">
        <v>655</v>
      </c>
      <c r="B2601">
        <v>103</v>
      </c>
      <c r="C2601" t="s">
        <v>896</v>
      </c>
      <c r="D2601">
        <v>6</v>
      </c>
      <c r="J2601" t="e">
        <f>+VLOOKUP(B2601,#REF!,1,FALSE)</f>
        <v>#REF!</v>
      </c>
    </row>
    <row r="2602" spans="1:10" hidden="1" x14ac:dyDescent="0.25">
      <c r="A2602" t="s">
        <v>655</v>
      </c>
      <c r="B2602">
        <v>104</v>
      </c>
      <c r="C2602" t="s">
        <v>897</v>
      </c>
      <c r="D2602">
        <v>6</v>
      </c>
      <c r="J2602" t="e">
        <f>+VLOOKUP(B2602,#REF!,1,FALSE)</f>
        <v>#REF!</v>
      </c>
    </row>
    <row r="2603" spans="1:10" hidden="1" x14ac:dyDescent="0.25">
      <c r="A2603" t="s">
        <v>655</v>
      </c>
      <c r="B2603">
        <v>107</v>
      </c>
      <c r="C2603" t="s">
        <v>898</v>
      </c>
      <c r="D2603">
        <v>6</v>
      </c>
      <c r="J2603" t="e">
        <f>+VLOOKUP(B2603,#REF!,1,FALSE)</f>
        <v>#REF!</v>
      </c>
    </row>
    <row r="2604" spans="1:10" hidden="1" x14ac:dyDescent="0.25">
      <c r="A2604" t="s">
        <v>655</v>
      </c>
      <c r="B2604">
        <v>108</v>
      </c>
      <c r="C2604" t="s">
        <v>899</v>
      </c>
      <c r="D2604">
        <v>6</v>
      </c>
      <c r="J2604" t="e">
        <f>+VLOOKUP(B2604,#REF!,1,FALSE)</f>
        <v>#REF!</v>
      </c>
    </row>
    <row r="2605" spans="1:10" hidden="1" x14ac:dyDescent="0.25">
      <c r="A2605" t="s">
        <v>655</v>
      </c>
      <c r="B2605">
        <v>112</v>
      </c>
      <c r="C2605" t="s">
        <v>900</v>
      </c>
      <c r="D2605">
        <v>6</v>
      </c>
      <c r="J2605" t="e">
        <f>+VLOOKUP(B2605,#REF!,1,FALSE)</f>
        <v>#REF!</v>
      </c>
    </row>
    <row r="2606" spans="1:10" hidden="1" x14ac:dyDescent="0.25">
      <c r="A2606" t="s">
        <v>655</v>
      </c>
      <c r="B2606">
        <v>114</v>
      </c>
      <c r="C2606" t="s">
        <v>901</v>
      </c>
      <c r="D2606">
        <v>6</v>
      </c>
      <c r="J2606" t="e">
        <f>+VLOOKUP(B2606,#REF!,1,FALSE)</f>
        <v>#REF!</v>
      </c>
    </row>
    <row r="2607" spans="1:10" hidden="1" x14ac:dyDescent="0.25">
      <c r="A2607" t="s">
        <v>655</v>
      </c>
      <c r="B2607">
        <v>115</v>
      </c>
      <c r="C2607" t="s">
        <v>902</v>
      </c>
      <c r="D2607">
        <v>6.5</v>
      </c>
      <c r="J2607" t="e">
        <f>+VLOOKUP(B2607,#REF!,1,FALSE)</f>
        <v>#REF!</v>
      </c>
    </row>
    <row r="2608" spans="1:10" hidden="1" x14ac:dyDescent="0.25">
      <c r="A2608" t="s">
        <v>655</v>
      </c>
      <c r="B2608">
        <v>116</v>
      </c>
      <c r="C2608" t="s">
        <v>903</v>
      </c>
      <c r="D2608">
        <v>6.5</v>
      </c>
      <c r="J2608" t="e">
        <f>+VLOOKUP(B2608,#REF!,1,FALSE)</f>
        <v>#REF!</v>
      </c>
    </row>
    <row r="2609" spans="1:10" hidden="1" x14ac:dyDescent="0.25">
      <c r="A2609" t="s">
        <v>655</v>
      </c>
      <c r="B2609">
        <v>139</v>
      </c>
      <c r="C2609" t="s">
        <v>904</v>
      </c>
      <c r="D2609">
        <v>6</v>
      </c>
      <c r="J2609" t="e">
        <f>+VLOOKUP(B2609,#REF!,1,FALSE)</f>
        <v>#REF!</v>
      </c>
    </row>
    <row r="2610" spans="1:10" hidden="1" x14ac:dyDescent="0.25">
      <c r="A2610" t="s">
        <v>655</v>
      </c>
      <c r="B2610">
        <v>140</v>
      </c>
      <c r="C2610" t="s">
        <v>905</v>
      </c>
      <c r="D2610">
        <v>6</v>
      </c>
      <c r="J2610" t="e">
        <f>+VLOOKUP(B2610,#REF!,1,FALSE)</f>
        <v>#REF!</v>
      </c>
    </row>
    <row r="2611" spans="1:10" hidden="1" x14ac:dyDescent="0.25">
      <c r="A2611" t="s">
        <v>655</v>
      </c>
      <c r="B2611" t="s">
        <v>906</v>
      </c>
      <c r="C2611" t="s">
        <v>907</v>
      </c>
      <c r="D2611">
        <v>6</v>
      </c>
      <c r="J2611" t="e">
        <f>+VLOOKUP(B2611,#REF!,1,FALSE)</f>
        <v>#REF!</v>
      </c>
    </row>
    <row r="2612" spans="1:10" hidden="1" x14ac:dyDescent="0.25">
      <c r="A2612" t="s">
        <v>655</v>
      </c>
      <c r="B2612">
        <v>141</v>
      </c>
      <c r="C2612" t="s">
        <v>908</v>
      </c>
      <c r="D2612">
        <v>6</v>
      </c>
      <c r="J2612" t="e">
        <f>+VLOOKUP(B2612,#REF!,1,FALSE)</f>
        <v>#REF!</v>
      </c>
    </row>
    <row r="2613" spans="1:10" hidden="1" x14ac:dyDescent="0.25">
      <c r="A2613" t="s">
        <v>655</v>
      </c>
      <c r="B2613">
        <v>142</v>
      </c>
      <c r="C2613" t="s">
        <v>909</v>
      </c>
      <c r="D2613">
        <v>6</v>
      </c>
      <c r="J2613" t="e">
        <f>+VLOOKUP(B2613,#REF!,1,FALSE)</f>
        <v>#REF!</v>
      </c>
    </row>
    <row r="2614" spans="1:10" hidden="1" x14ac:dyDescent="0.25">
      <c r="A2614" t="s">
        <v>655</v>
      </c>
      <c r="B2614" t="s">
        <v>910</v>
      </c>
      <c r="C2614" t="s">
        <v>911</v>
      </c>
      <c r="D2614">
        <v>6</v>
      </c>
      <c r="J2614" t="e">
        <f>+VLOOKUP(B2614,#REF!,1,FALSE)</f>
        <v>#REF!</v>
      </c>
    </row>
    <row r="2615" spans="1:10" hidden="1" x14ac:dyDescent="0.25">
      <c r="A2615" t="s">
        <v>655</v>
      </c>
      <c r="B2615" t="s">
        <v>912</v>
      </c>
      <c r="C2615" t="s">
        <v>913</v>
      </c>
      <c r="D2615">
        <v>6</v>
      </c>
      <c r="J2615" t="e">
        <f>+VLOOKUP(B2615,#REF!,1,FALSE)</f>
        <v>#REF!</v>
      </c>
    </row>
    <row r="2616" spans="1:10" hidden="1" x14ac:dyDescent="0.25">
      <c r="A2616" t="s">
        <v>655</v>
      </c>
      <c r="B2616" t="s">
        <v>914</v>
      </c>
      <c r="C2616" t="s">
        <v>915</v>
      </c>
      <c r="D2616">
        <v>1</v>
      </c>
      <c r="J2616" t="e">
        <f>+VLOOKUP(B2616,#REF!,1,FALSE)</f>
        <v>#REF!</v>
      </c>
    </row>
    <row r="2617" spans="1:10" hidden="1" x14ac:dyDescent="0.25">
      <c r="A2617" t="s">
        <v>655</v>
      </c>
      <c r="B2617" t="s">
        <v>916</v>
      </c>
      <c r="C2617" t="s">
        <v>917</v>
      </c>
      <c r="D2617">
        <v>6</v>
      </c>
      <c r="J2617" t="e">
        <f>+VLOOKUP(B2617,#REF!,1,FALSE)</f>
        <v>#REF!</v>
      </c>
    </row>
    <row r="2618" spans="1:10" hidden="1" x14ac:dyDescent="0.25">
      <c r="A2618" t="s">
        <v>655</v>
      </c>
      <c r="B2618" t="s">
        <v>918</v>
      </c>
      <c r="C2618" t="s">
        <v>919</v>
      </c>
      <c r="D2618">
        <v>1</v>
      </c>
      <c r="J2618" t="e">
        <f>+VLOOKUP(B2618,#REF!,1,FALSE)</f>
        <v>#REF!</v>
      </c>
    </row>
    <row r="2619" spans="1:10" hidden="1" x14ac:dyDescent="0.25">
      <c r="A2619" t="s">
        <v>655</v>
      </c>
      <c r="B2619" t="s">
        <v>920</v>
      </c>
      <c r="C2619" t="s">
        <v>921</v>
      </c>
      <c r="D2619">
        <v>6</v>
      </c>
      <c r="J2619" t="e">
        <f>+VLOOKUP(B2619,#REF!,1,FALSE)</f>
        <v>#REF!</v>
      </c>
    </row>
    <row r="2620" spans="1:10" hidden="1" x14ac:dyDescent="0.25">
      <c r="A2620" t="s">
        <v>655</v>
      </c>
      <c r="B2620" t="s">
        <v>922</v>
      </c>
      <c r="C2620" t="s">
        <v>923</v>
      </c>
      <c r="D2620">
        <v>6</v>
      </c>
      <c r="J2620" t="e">
        <f>+VLOOKUP(B2620,#REF!,1,FALSE)</f>
        <v>#REF!</v>
      </c>
    </row>
    <row r="2621" spans="1:10" hidden="1" x14ac:dyDescent="0.25">
      <c r="A2621" t="s">
        <v>655</v>
      </c>
      <c r="B2621">
        <v>145</v>
      </c>
      <c r="C2621" t="s">
        <v>924</v>
      </c>
      <c r="D2621">
        <v>6</v>
      </c>
      <c r="J2621" t="e">
        <f>+VLOOKUP(B2621,#REF!,1,FALSE)</f>
        <v>#REF!</v>
      </c>
    </row>
    <row r="2622" spans="1:10" hidden="1" x14ac:dyDescent="0.25">
      <c r="A2622" t="s">
        <v>655</v>
      </c>
      <c r="B2622">
        <v>146</v>
      </c>
      <c r="C2622" t="s">
        <v>925</v>
      </c>
      <c r="D2622">
        <v>6</v>
      </c>
      <c r="J2622" t="e">
        <f>+VLOOKUP(B2622,#REF!,1,FALSE)</f>
        <v>#REF!</v>
      </c>
    </row>
    <row r="2623" spans="1:10" hidden="1" x14ac:dyDescent="0.25">
      <c r="A2623" t="s">
        <v>655</v>
      </c>
      <c r="B2623">
        <v>148</v>
      </c>
      <c r="C2623" t="s">
        <v>926</v>
      </c>
      <c r="D2623">
        <v>6</v>
      </c>
      <c r="J2623" t="e">
        <f>+VLOOKUP(B2623,#REF!,1,FALSE)</f>
        <v>#REF!</v>
      </c>
    </row>
    <row r="2624" spans="1:10" hidden="1" x14ac:dyDescent="0.25">
      <c r="A2624" t="s">
        <v>655</v>
      </c>
      <c r="B2624">
        <v>149</v>
      </c>
      <c r="C2624" t="s">
        <v>927</v>
      </c>
      <c r="D2624">
        <v>6</v>
      </c>
      <c r="J2624" t="e">
        <f>+VLOOKUP(B2624,#REF!,1,FALSE)</f>
        <v>#REF!</v>
      </c>
    </row>
    <row r="2625" spans="1:10" hidden="1" x14ac:dyDescent="0.25">
      <c r="A2625" t="s">
        <v>655</v>
      </c>
      <c r="B2625" t="s">
        <v>929</v>
      </c>
      <c r="C2625" t="s">
        <v>928</v>
      </c>
      <c r="D2625">
        <v>6</v>
      </c>
      <c r="J2625" t="e">
        <f>+VLOOKUP(B2625,#REF!,1,FALSE)</f>
        <v>#REF!</v>
      </c>
    </row>
    <row r="2626" spans="1:10" hidden="1" x14ac:dyDescent="0.25">
      <c r="A2626" t="s">
        <v>655</v>
      </c>
      <c r="B2626">
        <v>151</v>
      </c>
      <c r="C2626" t="s">
        <v>930</v>
      </c>
      <c r="D2626">
        <v>6</v>
      </c>
      <c r="J2626" t="e">
        <f>+VLOOKUP(B2626,#REF!,1,FALSE)</f>
        <v>#REF!</v>
      </c>
    </row>
    <row r="2627" spans="1:10" hidden="1" x14ac:dyDescent="0.25">
      <c r="A2627" t="s">
        <v>655</v>
      </c>
      <c r="B2627" t="s">
        <v>932</v>
      </c>
      <c r="C2627" t="s">
        <v>931</v>
      </c>
      <c r="D2627">
        <v>6</v>
      </c>
      <c r="J2627" t="e">
        <f>+VLOOKUP(B2627,#REF!,1,FALSE)</f>
        <v>#REF!</v>
      </c>
    </row>
    <row r="2628" spans="1:10" hidden="1" x14ac:dyDescent="0.25">
      <c r="A2628" t="s">
        <v>655</v>
      </c>
      <c r="B2628" t="s">
        <v>934</v>
      </c>
      <c r="C2628" t="s">
        <v>933</v>
      </c>
      <c r="D2628">
        <v>6</v>
      </c>
      <c r="J2628" t="e">
        <f>+VLOOKUP(B2628,#REF!,1,FALSE)</f>
        <v>#REF!</v>
      </c>
    </row>
    <row r="2629" spans="1:10" hidden="1" x14ac:dyDescent="0.25">
      <c r="A2629" t="s">
        <v>655</v>
      </c>
      <c r="B2629">
        <v>154</v>
      </c>
      <c r="C2629" t="s">
        <v>935</v>
      </c>
      <c r="D2629">
        <v>6</v>
      </c>
      <c r="J2629" t="e">
        <f>+VLOOKUP(B2629,#REF!,1,FALSE)</f>
        <v>#REF!</v>
      </c>
    </row>
    <row r="2630" spans="1:10" hidden="1" x14ac:dyDescent="0.25">
      <c r="A2630" t="s">
        <v>655</v>
      </c>
      <c r="B2630">
        <v>157</v>
      </c>
      <c r="C2630" t="s">
        <v>936</v>
      </c>
      <c r="D2630">
        <v>6</v>
      </c>
      <c r="J2630" t="e">
        <f>+VLOOKUP(B2630,#REF!,1,FALSE)</f>
        <v>#REF!</v>
      </c>
    </row>
    <row r="2631" spans="1:10" hidden="1" x14ac:dyDescent="0.25">
      <c r="A2631" t="s">
        <v>655</v>
      </c>
      <c r="B2631" t="s">
        <v>937</v>
      </c>
      <c r="C2631" t="s">
        <v>938</v>
      </c>
      <c r="D2631">
        <v>6</v>
      </c>
      <c r="J2631" t="e">
        <f>+VLOOKUP(B2631,#REF!,1,FALSE)</f>
        <v>#REF!</v>
      </c>
    </row>
    <row r="2632" spans="1:10" hidden="1" x14ac:dyDescent="0.25">
      <c r="A2632" t="s">
        <v>655</v>
      </c>
      <c r="B2632" t="s">
        <v>939</v>
      </c>
      <c r="C2632" t="s">
        <v>940</v>
      </c>
      <c r="D2632">
        <v>6</v>
      </c>
      <c r="J2632" t="e">
        <f>+VLOOKUP(B2632,#REF!,1,FALSE)</f>
        <v>#REF!</v>
      </c>
    </row>
    <row r="2633" spans="1:10" hidden="1" x14ac:dyDescent="0.25">
      <c r="A2633" t="s">
        <v>655</v>
      </c>
      <c r="B2633">
        <v>164</v>
      </c>
      <c r="C2633" t="s">
        <v>941</v>
      </c>
      <c r="D2633">
        <v>6</v>
      </c>
      <c r="J2633" t="e">
        <f>+VLOOKUP(B2633,#REF!,1,FALSE)</f>
        <v>#REF!</v>
      </c>
    </row>
    <row r="2634" spans="1:10" hidden="1" x14ac:dyDescent="0.25">
      <c r="A2634" t="s">
        <v>655</v>
      </c>
      <c r="B2634">
        <v>165</v>
      </c>
      <c r="C2634" t="s">
        <v>942</v>
      </c>
      <c r="D2634">
        <v>6</v>
      </c>
      <c r="J2634" t="e">
        <f>+VLOOKUP(B2634,#REF!,1,FALSE)</f>
        <v>#REF!</v>
      </c>
    </row>
    <row r="2635" spans="1:10" hidden="1" x14ac:dyDescent="0.25">
      <c r="A2635" t="s">
        <v>655</v>
      </c>
      <c r="B2635">
        <v>167</v>
      </c>
      <c r="C2635" t="s">
        <v>943</v>
      </c>
      <c r="D2635">
        <v>6</v>
      </c>
      <c r="J2635" t="e">
        <f>+VLOOKUP(B2635,#REF!,1,FALSE)</f>
        <v>#REF!</v>
      </c>
    </row>
    <row r="2636" spans="1:10" hidden="1" x14ac:dyDescent="0.25">
      <c r="A2636" t="s">
        <v>655</v>
      </c>
      <c r="B2636">
        <v>168</v>
      </c>
      <c r="C2636" t="s">
        <v>944</v>
      </c>
      <c r="D2636">
        <v>6</v>
      </c>
      <c r="J2636" t="e">
        <f>+VLOOKUP(B2636,#REF!,1,FALSE)</f>
        <v>#REF!</v>
      </c>
    </row>
    <row r="2637" spans="1:10" hidden="1" x14ac:dyDescent="0.25">
      <c r="A2637" t="s">
        <v>655</v>
      </c>
      <c r="B2637">
        <v>169</v>
      </c>
      <c r="C2637" t="s">
        <v>945</v>
      </c>
      <c r="D2637">
        <v>6</v>
      </c>
      <c r="J2637" t="e">
        <f>+VLOOKUP(B2637,#REF!,1,FALSE)</f>
        <v>#REF!</v>
      </c>
    </row>
    <row r="2638" spans="1:10" hidden="1" x14ac:dyDescent="0.25">
      <c r="A2638" t="s">
        <v>655</v>
      </c>
      <c r="B2638">
        <v>173</v>
      </c>
      <c r="C2638" t="s">
        <v>946</v>
      </c>
      <c r="D2638">
        <v>6</v>
      </c>
      <c r="J2638" t="e">
        <f>+VLOOKUP(B2638,#REF!,1,FALSE)</f>
        <v>#REF!</v>
      </c>
    </row>
    <row r="2639" spans="1:10" hidden="1" x14ac:dyDescent="0.25">
      <c r="A2639" t="s">
        <v>655</v>
      </c>
      <c r="B2639">
        <v>178</v>
      </c>
      <c r="C2639" t="s">
        <v>947</v>
      </c>
      <c r="D2639">
        <v>6</v>
      </c>
      <c r="J2639" t="e">
        <f>+VLOOKUP(B2639,#REF!,1,FALSE)</f>
        <v>#REF!</v>
      </c>
    </row>
    <row r="2640" spans="1:10" hidden="1" x14ac:dyDescent="0.25">
      <c r="A2640" t="s">
        <v>655</v>
      </c>
      <c r="B2640">
        <v>179</v>
      </c>
      <c r="C2640" t="s">
        <v>948</v>
      </c>
      <c r="D2640">
        <v>6</v>
      </c>
      <c r="J2640" t="e">
        <f>+VLOOKUP(B2640,#REF!,1,FALSE)</f>
        <v>#REF!</v>
      </c>
    </row>
    <row r="2641" spans="1:10" hidden="1" x14ac:dyDescent="0.25">
      <c r="A2641" t="s">
        <v>655</v>
      </c>
      <c r="B2641">
        <v>181</v>
      </c>
      <c r="C2641" t="s">
        <v>949</v>
      </c>
      <c r="D2641">
        <v>6</v>
      </c>
      <c r="J2641" t="e">
        <f>+VLOOKUP(B2641,#REF!,1,FALSE)</f>
        <v>#REF!</v>
      </c>
    </row>
    <row r="2642" spans="1:10" hidden="1" x14ac:dyDescent="0.25">
      <c r="A2642" t="s">
        <v>655</v>
      </c>
      <c r="B2642">
        <v>182</v>
      </c>
      <c r="C2642" t="s">
        <v>950</v>
      </c>
      <c r="D2642">
        <v>6</v>
      </c>
      <c r="J2642" t="e">
        <f>+VLOOKUP(B2642,#REF!,1,FALSE)</f>
        <v>#REF!</v>
      </c>
    </row>
    <row r="2643" spans="1:10" hidden="1" x14ac:dyDescent="0.25">
      <c r="A2643" t="s">
        <v>655</v>
      </c>
      <c r="B2643">
        <v>183</v>
      </c>
      <c r="C2643" t="s">
        <v>951</v>
      </c>
      <c r="D2643">
        <v>6</v>
      </c>
      <c r="J2643" t="e">
        <f>+VLOOKUP(B2643,#REF!,1,FALSE)</f>
        <v>#REF!</v>
      </c>
    </row>
    <row r="2644" spans="1:10" hidden="1" x14ac:dyDescent="0.25">
      <c r="A2644" t="s">
        <v>655</v>
      </c>
      <c r="B2644">
        <v>184</v>
      </c>
      <c r="C2644" t="s">
        <v>952</v>
      </c>
      <c r="D2644">
        <v>6</v>
      </c>
      <c r="J2644" t="e">
        <f>+VLOOKUP(B2644,#REF!,1,FALSE)</f>
        <v>#REF!</v>
      </c>
    </row>
    <row r="2645" spans="1:10" hidden="1" x14ac:dyDescent="0.25">
      <c r="A2645" t="s">
        <v>655</v>
      </c>
      <c r="B2645">
        <v>199</v>
      </c>
      <c r="C2645" t="s">
        <v>953</v>
      </c>
      <c r="D2645">
        <v>6</v>
      </c>
      <c r="J2645" t="e">
        <f>+VLOOKUP(B2645,#REF!,1,FALSE)</f>
        <v>#REF!</v>
      </c>
    </row>
    <row r="2646" spans="1:10" hidden="1" x14ac:dyDescent="0.25">
      <c r="A2646" t="s">
        <v>655</v>
      </c>
      <c r="B2646">
        <v>200</v>
      </c>
      <c r="C2646" t="s">
        <v>954</v>
      </c>
      <c r="D2646">
        <v>6</v>
      </c>
      <c r="J2646" t="e">
        <f>+VLOOKUP(B2646,#REF!,1,FALSE)</f>
        <v>#REF!</v>
      </c>
    </row>
    <row r="2647" spans="1:10" hidden="1" x14ac:dyDescent="0.25">
      <c r="A2647" t="s">
        <v>655</v>
      </c>
      <c r="B2647">
        <v>201</v>
      </c>
      <c r="C2647" t="s">
        <v>955</v>
      </c>
      <c r="D2647">
        <v>6.5</v>
      </c>
      <c r="J2647" t="e">
        <f>+VLOOKUP(B2647,#REF!,1,FALSE)</f>
        <v>#REF!</v>
      </c>
    </row>
    <row r="2648" spans="1:10" hidden="1" x14ac:dyDescent="0.25">
      <c r="A2648" t="s">
        <v>655</v>
      </c>
      <c r="B2648">
        <v>203</v>
      </c>
      <c r="C2648" t="s">
        <v>956</v>
      </c>
      <c r="D2648">
        <v>6</v>
      </c>
      <c r="J2648" t="e">
        <f>+VLOOKUP(B2648,#REF!,1,FALSE)</f>
        <v>#REF!</v>
      </c>
    </row>
    <row r="2649" spans="1:10" hidden="1" x14ac:dyDescent="0.25">
      <c r="A2649" t="s">
        <v>655</v>
      </c>
      <c r="B2649">
        <v>205</v>
      </c>
      <c r="C2649" t="s">
        <v>2223</v>
      </c>
      <c r="D2649">
        <v>6.5</v>
      </c>
      <c r="J2649" t="e">
        <f>+VLOOKUP(B2649,#REF!,1,FALSE)</f>
        <v>#REF!</v>
      </c>
    </row>
    <row r="2650" spans="1:10" hidden="1" x14ac:dyDescent="0.25">
      <c r="A2650" t="s">
        <v>655</v>
      </c>
      <c r="B2650">
        <v>218</v>
      </c>
      <c r="C2650" t="s">
        <v>957</v>
      </c>
      <c r="D2650">
        <v>6</v>
      </c>
      <c r="J2650" t="e">
        <f>+VLOOKUP(B2650,#REF!,1,FALSE)</f>
        <v>#REF!</v>
      </c>
    </row>
    <row r="2651" spans="1:10" hidden="1" x14ac:dyDescent="0.25">
      <c r="A2651" t="s">
        <v>655</v>
      </c>
      <c r="B2651">
        <v>219</v>
      </c>
      <c r="C2651" t="s">
        <v>958</v>
      </c>
      <c r="D2651">
        <v>6</v>
      </c>
      <c r="J2651" t="e">
        <f>+VLOOKUP(B2651,#REF!,1,FALSE)</f>
        <v>#REF!</v>
      </c>
    </row>
    <row r="2652" spans="1:10" hidden="1" x14ac:dyDescent="0.25">
      <c r="A2652" t="s">
        <v>655</v>
      </c>
      <c r="B2652">
        <v>220</v>
      </c>
      <c r="C2652" t="s">
        <v>958</v>
      </c>
      <c r="D2652">
        <v>6</v>
      </c>
      <c r="J2652" t="e">
        <f>+VLOOKUP(B2652,#REF!,1,FALSE)</f>
        <v>#REF!</v>
      </c>
    </row>
    <row r="2653" spans="1:10" hidden="1" x14ac:dyDescent="0.25">
      <c r="A2653" t="s">
        <v>655</v>
      </c>
      <c r="B2653">
        <v>223</v>
      </c>
      <c r="C2653" t="s">
        <v>958</v>
      </c>
      <c r="D2653">
        <v>6</v>
      </c>
      <c r="J2653" t="e">
        <f>+VLOOKUP(B2653,#REF!,1,FALSE)</f>
        <v>#REF!</v>
      </c>
    </row>
    <row r="2654" spans="1:10" hidden="1" x14ac:dyDescent="0.25">
      <c r="A2654" t="s">
        <v>655</v>
      </c>
      <c r="B2654">
        <v>226</v>
      </c>
      <c r="C2654" t="s">
        <v>958</v>
      </c>
      <c r="D2654">
        <v>6</v>
      </c>
      <c r="J2654" t="e">
        <f>+VLOOKUP(B2654,#REF!,1,FALSE)</f>
        <v>#REF!</v>
      </c>
    </row>
    <row r="2655" spans="1:10" hidden="1" x14ac:dyDescent="0.25">
      <c r="A2655" t="s">
        <v>655</v>
      </c>
      <c r="B2655">
        <v>300</v>
      </c>
      <c r="C2655" t="s">
        <v>959</v>
      </c>
      <c r="D2655">
        <v>6</v>
      </c>
      <c r="J2655" t="e">
        <f>+VLOOKUP(B2655,#REF!,1,FALSE)</f>
        <v>#REF!</v>
      </c>
    </row>
    <row r="2656" spans="1:10" hidden="1" x14ac:dyDescent="0.25">
      <c r="A2656" t="s">
        <v>655</v>
      </c>
      <c r="B2656">
        <v>301</v>
      </c>
      <c r="C2656" t="s">
        <v>960</v>
      </c>
      <c r="D2656">
        <v>6</v>
      </c>
      <c r="J2656" t="e">
        <f>+VLOOKUP(B2656,#REF!,1,FALSE)</f>
        <v>#REF!</v>
      </c>
    </row>
    <row r="2657" spans="1:10" hidden="1" x14ac:dyDescent="0.25">
      <c r="A2657" t="s">
        <v>655</v>
      </c>
      <c r="B2657">
        <v>302</v>
      </c>
      <c r="C2657" t="s">
        <v>961</v>
      </c>
      <c r="D2657">
        <v>6.5</v>
      </c>
      <c r="J2657" t="e">
        <f>+VLOOKUP(B2657,#REF!,1,FALSE)</f>
        <v>#REF!</v>
      </c>
    </row>
    <row r="2658" spans="1:10" hidden="1" x14ac:dyDescent="0.25">
      <c r="A2658" t="s">
        <v>655</v>
      </c>
      <c r="B2658">
        <v>304</v>
      </c>
      <c r="C2658" t="s">
        <v>962</v>
      </c>
      <c r="D2658">
        <v>6</v>
      </c>
      <c r="J2658" t="e">
        <f>+VLOOKUP(B2658,#REF!,1,FALSE)</f>
        <v>#REF!</v>
      </c>
    </row>
    <row r="2659" spans="1:10" hidden="1" x14ac:dyDescent="0.25">
      <c r="A2659" t="s">
        <v>655</v>
      </c>
      <c r="B2659">
        <v>305</v>
      </c>
      <c r="C2659" t="s">
        <v>963</v>
      </c>
      <c r="D2659">
        <v>6.5</v>
      </c>
      <c r="J2659" t="e">
        <f>+VLOOKUP(B2659,#REF!,1,FALSE)</f>
        <v>#REF!</v>
      </c>
    </row>
    <row r="2660" spans="1:10" hidden="1" x14ac:dyDescent="0.25">
      <c r="A2660" t="s">
        <v>655</v>
      </c>
      <c r="B2660">
        <v>306</v>
      </c>
      <c r="C2660" t="s">
        <v>964</v>
      </c>
      <c r="D2660">
        <v>6.5</v>
      </c>
      <c r="J2660" t="e">
        <f>+VLOOKUP(B2660,#REF!,1,FALSE)</f>
        <v>#REF!</v>
      </c>
    </row>
    <row r="2661" spans="1:10" hidden="1" x14ac:dyDescent="0.25">
      <c r="A2661" t="s">
        <v>655</v>
      </c>
      <c r="B2661">
        <v>307</v>
      </c>
      <c r="C2661" t="s">
        <v>965</v>
      </c>
      <c r="D2661">
        <v>6.5</v>
      </c>
      <c r="J2661" t="e">
        <f>+VLOOKUP(B2661,#REF!,1,FALSE)</f>
        <v>#REF!</v>
      </c>
    </row>
    <row r="2662" spans="1:10" hidden="1" x14ac:dyDescent="0.25">
      <c r="A2662" t="s">
        <v>655</v>
      </c>
      <c r="B2662">
        <v>308</v>
      </c>
      <c r="C2662" t="s">
        <v>966</v>
      </c>
      <c r="D2662">
        <v>6.5</v>
      </c>
      <c r="J2662" t="e">
        <f>+VLOOKUP(B2662,#REF!,1,FALSE)</f>
        <v>#REF!</v>
      </c>
    </row>
    <row r="2663" spans="1:10" hidden="1" x14ac:dyDescent="0.25">
      <c r="A2663" t="s">
        <v>655</v>
      </c>
      <c r="B2663">
        <v>309</v>
      </c>
      <c r="C2663" t="s">
        <v>967</v>
      </c>
      <c r="D2663">
        <v>6.5</v>
      </c>
      <c r="J2663" t="e">
        <f>+VLOOKUP(B2663,#REF!,1,FALSE)</f>
        <v>#REF!</v>
      </c>
    </row>
    <row r="2664" spans="1:10" hidden="1" x14ac:dyDescent="0.25">
      <c r="A2664" t="s">
        <v>655</v>
      </c>
      <c r="B2664">
        <v>310</v>
      </c>
      <c r="C2664" t="s">
        <v>968</v>
      </c>
      <c r="D2664">
        <v>6</v>
      </c>
      <c r="J2664" t="e">
        <f>+VLOOKUP(B2664,#REF!,1,FALSE)</f>
        <v>#REF!</v>
      </c>
    </row>
    <row r="2665" spans="1:10" hidden="1" x14ac:dyDescent="0.25">
      <c r="A2665" t="s">
        <v>655</v>
      </c>
      <c r="B2665">
        <v>311</v>
      </c>
      <c r="C2665" t="s">
        <v>969</v>
      </c>
      <c r="D2665">
        <v>6.5</v>
      </c>
      <c r="J2665" t="e">
        <f>+VLOOKUP(B2665,#REF!,1,FALSE)</f>
        <v>#REF!</v>
      </c>
    </row>
    <row r="2666" spans="1:10" hidden="1" x14ac:dyDescent="0.25">
      <c r="A2666" t="s">
        <v>655</v>
      </c>
      <c r="B2666">
        <v>312</v>
      </c>
      <c r="C2666" t="s">
        <v>970</v>
      </c>
      <c r="D2666">
        <v>6.5</v>
      </c>
      <c r="J2666" t="e">
        <f>+VLOOKUP(B2666,#REF!,1,FALSE)</f>
        <v>#REF!</v>
      </c>
    </row>
    <row r="2667" spans="1:10" hidden="1" x14ac:dyDescent="0.25">
      <c r="A2667" t="s">
        <v>655</v>
      </c>
      <c r="B2667">
        <v>321</v>
      </c>
      <c r="C2667" t="s">
        <v>971</v>
      </c>
      <c r="D2667">
        <v>6</v>
      </c>
      <c r="J2667" t="e">
        <f>+VLOOKUP(B2667,#REF!,1,FALSE)</f>
        <v>#REF!</v>
      </c>
    </row>
    <row r="2668" spans="1:10" hidden="1" x14ac:dyDescent="0.25">
      <c r="A2668" t="s">
        <v>655</v>
      </c>
      <c r="B2668">
        <v>322</v>
      </c>
      <c r="C2668" t="s">
        <v>972</v>
      </c>
      <c r="D2668">
        <v>6</v>
      </c>
      <c r="J2668" t="e">
        <f>+VLOOKUP(B2668,#REF!,1,FALSE)</f>
        <v>#REF!</v>
      </c>
    </row>
    <row r="2669" spans="1:10" hidden="1" x14ac:dyDescent="0.25">
      <c r="A2669" t="s">
        <v>655</v>
      </c>
      <c r="B2669">
        <v>324</v>
      </c>
      <c r="C2669" t="s">
        <v>977</v>
      </c>
      <c r="D2669">
        <v>6</v>
      </c>
      <c r="J2669" t="e">
        <f>+VLOOKUP(B2669,#REF!,1,FALSE)</f>
        <v>#REF!</v>
      </c>
    </row>
    <row r="2670" spans="1:10" hidden="1" x14ac:dyDescent="0.25">
      <c r="A2670" t="s">
        <v>655</v>
      </c>
      <c r="B2670">
        <v>326</v>
      </c>
      <c r="C2670" t="s">
        <v>978</v>
      </c>
      <c r="D2670">
        <v>6.5</v>
      </c>
      <c r="J2670" t="e">
        <f>+VLOOKUP(B2670,#REF!,1,FALSE)</f>
        <v>#REF!</v>
      </c>
    </row>
    <row r="2671" spans="1:10" hidden="1" x14ac:dyDescent="0.25">
      <c r="A2671" t="s">
        <v>655</v>
      </c>
      <c r="B2671">
        <v>328</v>
      </c>
      <c r="C2671" t="s">
        <v>979</v>
      </c>
      <c r="D2671">
        <v>6.5</v>
      </c>
      <c r="J2671" t="e">
        <f>+VLOOKUP(B2671,#REF!,1,FALSE)</f>
        <v>#REF!</v>
      </c>
    </row>
    <row r="2672" spans="1:10" hidden="1" x14ac:dyDescent="0.25">
      <c r="A2672" t="s">
        <v>655</v>
      </c>
      <c r="B2672">
        <v>329</v>
      </c>
      <c r="C2672" t="s">
        <v>980</v>
      </c>
      <c r="D2672">
        <v>6.5</v>
      </c>
      <c r="J2672" t="e">
        <f>+VLOOKUP(B2672,#REF!,1,FALSE)</f>
        <v>#REF!</v>
      </c>
    </row>
    <row r="2673" spans="1:10" hidden="1" x14ac:dyDescent="0.25">
      <c r="A2673" t="s">
        <v>655</v>
      </c>
      <c r="B2673">
        <v>330</v>
      </c>
      <c r="C2673" t="s">
        <v>981</v>
      </c>
      <c r="D2673">
        <v>6.5</v>
      </c>
      <c r="J2673" t="e">
        <f>+VLOOKUP(B2673,#REF!,1,FALSE)</f>
        <v>#REF!</v>
      </c>
    </row>
    <row r="2674" spans="1:10" hidden="1" x14ac:dyDescent="0.25">
      <c r="A2674" t="s">
        <v>655</v>
      </c>
      <c r="B2674">
        <v>334</v>
      </c>
      <c r="C2674" t="s">
        <v>982</v>
      </c>
      <c r="D2674">
        <v>6.5</v>
      </c>
      <c r="J2674" t="e">
        <f>+VLOOKUP(B2674,#REF!,1,FALSE)</f>
        <v>#REF!</v>
      </c>
    </row>
    <row r="2675" spans="1:10" hidden="1" x14ac:dyDescent="0.25">
      <c r="A2675" t="s">
        <v>655</v>
      </c>
      <c r="B2675">
        <v>336</v>
      </c>
      <c r="C2675" t="s">
        <v>983</v>
      </c>
      <c r="D2675">
        <v>6.5</v>
      </c>
      <c r="J2675" t="e">
        <f>+VLOOKUP(B2675,#REF!,1,FALSE)</f>
        <v>#REF!</v>
      </c>
    </row>
    <row r="2676" spans="1:10" hidden="1" x14ac:dyDescent="0.25">
      <c r="A2676" t="s">
        <v>655</v>
      </c>
      <c r="B2676">
        <v>337</v>
      </c>
      <c r="C2676" t="s">
        <v>984</v>
      </c>
      <c r="D2676">
        <v>6.5</v>
      </c>
      <c r="J2676" t="e">
        <f>+VLOOKUP(B2676,#REF!,1,FALSE)</f>
        <v>#REF!</v>
      </c>
    </row>
    <row r="2677" spans="1:10" hidden="1" x14ac:dyDescent="0.25">
      <c r="A2677" t="s">
        <v>655</v>
      </c>
      <c r="B2677">
        <v>338</v>
      </c>
      <c r="C2677" t="s">
        <v>985</v>
      </c>
      <c r="D2677">
        <v>6.5</v>
      </c>
      <c r="J2677" t="e">
        <f>+VLOOKUP(B2677,#REF!,1,FALSE)</f>
        <v>#REF!</v>
      </c>
    </row>
    <row r="2678" spans="1:10" hidden="1" x14ac:dyDescent="0.25">
      <c r="A2678" t="s">
        <v>655</v>
      </c>
      <c r="B2678">
        <v>344</v>
      </c>
      <c r="C2678" t="s">
        <v>986</v>
      </c>
      <c r="D2678">
        <v>6.5</v>
      </c>
      <c r="J2678" t="e">
        <f>+VLOOKUP(B2678,#REF!,1,FALSE)</f>
        <v>#REF!</v>
      </c>
    </row>
    <row r="2679" spans="1:10" hidden="1" x14ac:dyDescent="0.25">
      <c r="A2679" t="s">
        <v>655</v>
      </c>
      <c r="B2679">
        <v>347</v>
      </c>
      <c r="C2679" t="s">
        <v>987</v>
      </c>
      <c r="D2679">
        <v>6.5</v>
      </c>
      <c r="J2679" t="e">
        <f>+VLOOKUP(B2679,#REF!,1,FALSE)</f>
        <v>#REF!</v>
      </c>
    </row>
    <row r="2680" spans="1:10" hidden="1" x14ac:dyDescent="0.25">
      <c r="A2680" t="s">
        <v>655</v>
      </c>
      <c r="B2680">
        <v>349</v>
      </c>
      <c r="C2680" t="s">
        <v>988</v>
      </c>
      <c r="D2680">
        <v>6.5</v>
      </c>
      <c r="J2680" t="e">
        <f>+VLOOKUP(B2680,#REF!,1,FALSE)</f>
        <v>#REF!</v>
      </c>
    </row>
    <row r="2681" spans="1:10" hidden="1" x14ac:dyDescent="0.25">
      <c r="A2681" t="s">
        <v>655</v>
      </c>
      <c r="B2681">
        <v>357</v>
      </c>
      <c r="C2681" t="s">
        <v>2224</v>
      </c>
      <c r="D2681">
        <v>1</v>
      </c>
      <c r="J2681" t="e">
        <f>+VLOOKUP(B2681,#REF!,1,FALSE)</f>
        <v>#REF!</v>
      </c>
    </row>
    <row r="2682" spans="1:10" hidden="1" x14ac:dyDescent="0.25">
      <c r="A2682" t="s">
        <v>655</v>
      </c>
      <c r="B2682">
        <v>359</v>
      </c>
      <c r="C2682" t="s">
        <v>2019</v>
      </c>
      <c r="D2682">
        <v>2</v>
      </c>
      <c r="J2682" t="e">
        <f>+VLOOKUP(B2682,#REF!,1,FALSE)</f>
        <v>#REF!</v>
      </c>
    </row>
    <row r="2683" spans="1:10" hidden="1" x14ac:dyDescent="0.25">
      <c r="A2683" t="s">
        <v>655</v>
      </c>
      <c r="B2683">
        <v>363</v>
      </c>
      <c r="C2683" t="s">
        <v>2020</v>
      </c>
      <c r="D2683">
        <v>1</v>
      </c>
      <c r="J2683" t="e">
        <f>+VLOOKUP(B2683,#REF!,1,FALSE)</f>
        <v>#REF!</v>
      </c>
    </row>
    <row r="2684" spans="1:10" hidden="1" x14ac:dyDescent="0.25">
      <c r="A2684" t="s">
        <v>655</v>
      </c>
      <c r="B2684">
        <v>365</v>
      </c>
      <c r="C2684" t="s">
        <v>2021</v>
      </c>
      <c r="D2684">
        <v>2</v>
      </c>
      <c r="J2684" t="e">
        <f>+VLOOKUP(B2684,#REF!,1,FALSE)</f>
        <v>#REF!</v>
      </c>
    </row>
    <row r="2685" spans="1:10" hidden="1" x14ac:dyDescent="0.25">
      <c r="A2685" t="s">
        <v>655</v>
      </c>
      <c r="B2685">
        <v>368</v>
      </c>
      <c r="C2685" t="s">
        <v>2022</v>
      </c>
      <c r="D2685">
        <v>1</v>
      </c>
      <c r="J2685" t="e">
        <f>+VLOOKUP(B2685,#REF!,1,FALSE)</f>
        <v>#REF!</v>
      </c>
    </row>
    <row r="2686" spans="1:10" hidden="1" x14ac:dyDescent="0.25">
      <c r="A2686" t="s">
        <v>655</v>
      </c>
      <c r="B2686">
        <v>370</v>
      </c>
      <c r="C2686" t="s">
        <v>2023</v>
      </c>
      <c r="D2686">
        <v>1</v>
      </c>
      <c r="J2686" t="e">
        <f>+VLOOKUP(B2686,#REF!,1,FALSE)</f>
        <v>#REF!</v>
      </c>
    </row>
    <row r="2687" spans="1:10" hidden="1" x14ac:dyDescent="0.25">
      <c r="A2687" t="s">
        <v>655</v>
      </c>
      <c r="B2687">
        <v>375</v>
      </c>
      <c r="C2687" t="s">
        <v>989</v>
      </c>
      <c r="D2687">
        <v>6.5</v>
      </c>
      <c r="J2687" t="e">
        <f>+VLOOKUP(B2687,#REF!,1,FALSE)</f>
        <v>#REF!</v>
      </c>
    </row>
    <row r="2688" spans="1:10" hidden="1" x14ac:dyDescent="0.25">
      <c r="A2688" t="s">
        <v>655</v>
      </c>
      <c r="B2688">
        <v>377</v>
      </c>
      <c r="C2688" t="s">
        <v>990</v>
      </c>
      <c r="D2688">
        <v>6.5</v>
      </c>
      <c r="J2688" t="e">
        <f>+VLOOKUP(B2688,#REF!,1,FALSE)</f>
        <v>#REF!</v>
      </c>
    </row>
    <row r="2689" spans="1:10" hidden="1" x14ac:dyDescent="0.25">
      <c r="A2689" t="s">
        <v>655</v>
      </c>
      <c r="B2689">
        <v>381</v>
      </c>
      <c r="C2689" t="s">
        <v>2024</v>
      </c>
      <c r="D2689">
        <v>1</v>
      </c>
      <c r="J2689" t="e">
        <f>+VLOOKUP(B2689,#REF!,1,FALSE)</f>
        <v>#REF!</v>
      </c>
    </row>
    <row r="2690" spans="1:10" hidden="1" x14ac:dyDescent="0.25">
      <c r="A2690" t="s">
        <v>655</v>
      </c>
      <c r="B2690">
        <v>384</v>
      </c>
      <c r="C2690" t="s">
        <v>2025</v>
      </c>
      <c r="D2690">
        <v>1</v>
      </c>
      <c r="J2690" t="e">
        <f>+VLOOKUP(B2690,#REF!,1,FALSE)</f>
        <v>#REF!</v>
      </c>
    </row>
    <row r="2691" spans="1:10" hidden="1" x14ac:dyDescent="0.25">
      <c r="A2691" t="s">
        <v>655</v>
      </c>
      <c r="B2691">
        <v>385</v>
      </c>
      <c r="C2691" t="s">
        <v>2026</v>
      </c>
      <c r="D2691">
        <v>1</v>
      </c>
      <c r="J2691" t="e">
        <f>+VLOOKUP(B2691,#REF!,1,FALSE)</f>
        <v>#REF!</v>
      </c>
    </row>
    <row r="2692" spans="1:10" hidden="1" x14ac:dyDescent="0.25">
      <c r="A2692" t="s">
        <v>655</v>
      </c>
      <c r="B2692">
        <v>386</v>
      </c>
      <c r="C2692" t="s">
        <v>2225</v>
      </c>
      <c r="D2692">
        <v>1</v>
      </c>
      <c r="J2692" t="e">
        <f>+VLOOKUP(B2692,#REF!,1,FALSE)</f>
        <v>#REF!</v>
      </c>
    </row>
    <row r="2693" spans="1:10" hidden="1" x14ac:dyDescent="0.25">
      <c r="A2693" t="s">
        <v>655</v>
      </c>
      <c r="B2693">
        <v>388</v>
      </c>
      <c r="C2693" t="s">
        <v>2226</v>
      </c>
      <c r="D2693">
        <v>1</v>
      </c>
      <c r="J2693" t="e">
        <f>+VLOOKUP(B2693,#REF!,1,FALSE)</f>
        <v>#REF!</v>
      </c>
    </row>
    <row r="2694" spans="1:10" hidden="1" x14ac:dyDescent="0.25">
      <c r="A2694" t="s">
        <v>655</v>
      </c>
      <c r="B2694">
        <v>399</v>
      </c>
      <c r="C2694" t="s">
        <v>991</v>
      </c>
      <c r="D2694">
        <v>6.5</v>
      </c>
      <c r="J2694" t="e">
        <f>+VLOOKUP(B2694,#REF!,1,FALSE)</f>
        <v>#REF!</v>
      </c>
    </row>
    <row r="2695" spans="1:10" hidden="1" x14ac:dyDescent="0.25">
      <c r="A2695" t="s">
        <v>655</v>
      </c>
      <c r="B2695">
        <v>500</v>
      </c>
      <c r="C2695" t="s">
        <v>992</v>
      </c>
      <c r="D2695">
        <v>6.5</v>
      </c>
      <c r="J2695" t="e">
        <f>+VLOOKUP(B2695,#REF!,1,FALSE)</f>
        <v>#REF!</v>
      </c>
    </row>
    <row r="2696" spans="1:10" hidden="1" x14ac:dyDescent="0.25">
      <c r="A2696" t="s">
        <v>655</v>
      </c>
      <c r="B2696">
        <v>505</v>
      </c>
      <c r="C2696" t="s">
        <v>995</v>
      </c>
      <c r="D2696">
        <v>6.5</v>
      </c>
      <c r="J2696" t="e">
        <f>+VLOOKUP(B2696,#REF!,1,FALSE)</f>
        <v>#REF!</v>
      </c>
    </row>
    <row r="2697" spans="1:10" hidden="1" x14ac:dyDescent="0.25">
      <c r="A2697" t="s">
        <v>655</v>
      </c>
      <c r="B2697">
        <v>506</v>
      </c>
      <c r="C2697" t="s">
        <v>996</v>
      </c>
      <c r="D2697">
        <v>6.5</v>
      </c>
      <c r="J2697" t="e">
        <f>+VLOOKUP(B2697,#REF!,1,FALSE)</f>
        <v>#REF!</v>
      </c>
    </row>
    <row r="2698" spans="1:10" hidden="1" x14ac:dyDescent="0.25">
      <c r="A2698" t="s">
        <v>655</v>
      </c>
      <c r="B2698">
        <v>508</v>
      </c>
      <c r="C2698" t="s">
        <v>998</v>
      </c>
      <c r="D2698">
        <v>6</v>
      </c>
      <c r="J2698" t="e">
        <f>+VLOOKUP(B2698,#REF!,1,FALSE)</f>
        <v>#REF!</v>
      </c>
    </row>
    <row r="2699" spans="1:10" hidden="1" x14ac:dyDescent="0.25">
      <c r="A2699" t="s">
        <v>655</v>
      </c>
      <c r="B2699" t="s">
        <v>999</v>
      </c>
      <c r="C2699" t="s">
        <v>1000</v>
      </c>
      <c r="D2699">
        <v>1995</v>
      </c>
      <c r="J2699" t="e">
        <f>+VLOOKUP(B2699,#REF!,1,FALSE)</f>
        <v>#REF!</v>
      </c>
    </row>
    <row r="2700" spans="1:10" hidden="1" x14ac:dyDescent="0.25">
      <c r="A2700" t="s">
        <v>655</v>
      </c>
      <c r="B2700">
        <v>509</v>
      </c>
      <c r="C2700" t="s">
        <v>1001</v>
      </c>
      <c r="D2700">
        <v>6</v>
      </c>
      <c r="J2700" t="e">
        <f>+VLOOKUP(B2700,#REF!,1,FALSE)</f>
        <v>#REF!</v>
      </c>
    </row>
    <row r="2701" spans="1:10" hidden="1" x14ac:dyDescent="0.25">
      <c r="A2701" t="s">
        <v>655</v>
      </c>
      <c r="B2701" t="s">
        <v>1002</v>
      </c>
      <c r="C2701" t="s">
        <v>1003</v>
      </c>
      <c r="D2701">
        <v>1995</v>
      </c>
      <c r="J2701" t="e">
        <f>+VLOOKUP(B2701,#REF!,1,FALSE)</f>
        <v>#REF!</v>
      </c>
    </row>
    <row r="2702" spans="1:10" hidden="1" x14ac:dyDescent="0.25">
      <c r="A2702" t="s">
        <v>655</v>
      </c>
      <c r="B2702">
        <v>518</v>
      </c>
      <c r="C2702" t="s">
        <v>1005</v>
      </c>
      <c r="D2702">
        <v>6.5</v>
      </c>
      <c r="J2702" t="e">
        <f>+VLOOKUP(B2702,#REF!,1,FALSE)</f>
        <v>#REF!</v>
      </c>
    </row>
    <row r="2703" spans="1:10" hidden="1" x14ac:dyDescent="0.25">
      <c r="A2703" t="s">
        <v>655</v>
      </c>
      <c r="B2703" t="s">
        <v>1006</v>
      </c>
      <c r="C2703" t="s">
        <v>1007</v>
      </c>
      <c r="D2703">
        <v>2.6</v>
      </c>
      <c r="J2703" t="e">
        <f>+VLOOKUP(B2703,#REF!,1,FALSE)</f>
        <v>#REF!</v>
      </c>
    </row>
    <row r="2704" spans="1:10" hidden="1" x14ac:dyDescent="0.25">
      <c r="A2704" t="s">
        <v>655</v>
      </c>
      <c r="B2704">
        <v>519</v>
      </c>
      <c r="C2704" t="s">
        <v>1008</v>
      </c>
      <c r="D2704">
        <v>6.5</v>
      </c>
      <c r="J2704" t="e">
        <f>+VLOOKUP(B2704,#REF!,1,FALSE)</f>
        <v>#REF!</v>
      </c>
    </row>
    <row r="2705" spans="1:10" hidden="1" x14ac:dyDescent="0.25">
      <c r="A2705" t="s">
        <v>655</v>
      </c>
      <c r="B2705">
        <v>520</v>
      </c>
      <c r="C2705" t="s">
        <v>1009</v>
      </c>
      <c r="D2705">
        <v>1</v>
      </c>
      <c r="J2705" t="e">
        <f>+VLOOKUP(B2705,#REF!,1,FALSE)</f>
        <v>#REF!</v>
      </c>
    </row>
    <row r="2706" spans="1:10" hidden="1" x14ac:dyDescent="0.25">
      <c r="A2706" t="s">
        <v>655</v>
      </c>
      <c r="B2706">
        <v>523</v>
      </c>
      <c r="C2706" t="s">
        <v>1010</v>
      </c>
      <c r="D2706">
        <v>6.5</v>
      </c>
      <c r="J2706" t="e">
        <f>+VLOOKUP(B2706,#REF!,1,FALSE)</f>
        <v>#REF!</v>
      </c>
    </row>
    <row r="2707" spans="1:10" hidden="1" x14ac:dyDescent="0.25">
      <c r="A2707" t="s">
        <v>655</v>
      </c>
      <c r="B2707" t="s">
        <v>1011</v>
      </c>
      <c r="C2707" t="s">
        <v>1010</v>
      </c>
      <c r="D2707">
        <v>4</v>
      </c>
      <c r="J2707" t="e">
        <f>+VLOOKUP(B2707,#REF!,1,FALSE)</f>
        <v>#REF!</v>
      </c>
    </row>
    <row r="2708" spans="1:10" hidden="1" x14ac:dyDescent="0.25">
      <c r="A2708" t="s">
        <v>655</v>
      </c>
      <c r="B2708">
        <v>526</v>
      </c>
      <c r="C2708" t="s">
        <v>1012</v>
      </c>
      <c r="D2708">
        <v>6.5</v>
      </c>
      <c r="J2708" t="e">
        <f>+VLOOKUP(B2708,#REF!,1,FALSE)</f>
        <v>#REF!</v>
      </c>
    </row>
    <row r="2709" spans="1:10" hidden="1" x14ac:dyDescent="0.25">
      <c r="A2709" t="s">
        <v>655</v>
      </c>
      <c r="B2709">
        <v>529</v>
      </c>
      <c r="C2709" t="s">
        <v>1014</v>
      </c>
      <c r="D2709">
        <v>6.5</v>
      </c>
      <c r="J2709" t="e">
        <f>+VLOOKUP(B2709,#REF!,1,FALSE)</f>
        <v>#REF!</v>
      </c>
    </row>
    <row r="2710" spans="1:10" hidden="1" x14ac:dyDescent="0.25">
      <c r="A2710" t="s">
        <v>655</v>
      </c>
      <c r="B2710">
        <v>532</v>
      </c>
      <c r="C2710" t="s">
        <v>1015</v>
      </c>
      <c r="D2710">
        <v>6.5</v>
      </c>
      <c r="J2710" t="e">
        <f>+VLOOKUP(B2710,#REF!,1,FALSE)</f>
        <v>#REF!</v>
      </c>
    </row>
    <row r="2711" spans="1:10" hidden="1" x14ac:dyDescent="0.25">
      <c r="A2711" t="s">
        <v>655</v>
      </c>
      <c r="B2711" t="s">
        <v>1016</v>
      </c>
      <c r="C2711" t="s">
        <v>1015</v>
      </c>
      <c r="D2711">
        <v>3.2</v>
      </c>
      <c r="J2711" t="e">
        <f>+VLOOKUP(B2711,#REF!,1,FALSE)</f>
        <v>#REF!</v>
      </c>
    </row>
    <row r="2712" spans="1:10" hidden="1" x14ac:dyDescent="0.25">
      <c r="A2712" t="s">
        <v>655</v>
      </c>
      <c r="B2712">
        <v>533</v>
      </c>
      <c r="C2712" t="s">
        <v>1017</v>
      </c>
      <c r="D2712">
        <v>6.5</v>
      </c>
      <c r="J2712" t="e">
        <f>+VLOOKUP(B2712,#REF!,1,FALSE)</f>
        <v>#REF!</v>
      </c>
    </row>
    <row r="2713" spans="1:10" hidden="1" x14ac:dyDescent="0.25">
      <c r="A2713" t="s">
        <v>655</v>
      </c>
      <c r="B2713" t="s">
        <v>1018</v>
      </c>
      <c r="C2713" t="s">
        <v>1017</v>
      </c>
      <c r="D2713">
        <v>2.6</v>
      </c>
      <c r="J2713" t="e">
        <f>+VLOOKUP(B2713,#REF!,1,FALSE)</f>
        <v>#REF!</v>
      </c>
    </row>
    <row r="2714" spans="1:10" hidden="1" x14ac:dyDescent="0.25">
      <c r="A2714" t="s">
        <v>655</v>
      </c>
      <c r="B2714">
        <v>538</v>
      </c>
      <c r="C2714" t="s">
        <v>1021</v>
      </c>
      <c r="D2714">
        <v>6.5</v>
      </c>
      <c r="J2714" t="e">
        <f>+VLOOKUP(B2714,#REF!,1,FALSE)</f>
        <v>#REF!</v>
      </c>
    </row>
    <row r="2715" spans="1:10" hidden="1" x14ac:dyDescent="0.25">
      <c r="A2715" t="s">
        <v>655</v>
      </c>
      <c r="B2715" t="s">
        <v>1022</v>
      </c>
      <c r="C2715" t="s">
        <v>1023</v>
      </c>
      <c r="D2715">
        <v>6.5</v>
      </c>
      <c r="J2715" t="e">
        <f>+VLOOKUP(B2715,#REF!,1,FALSE)</f>
        <v>#REF!</v>
      </c>
    </row>
    <row r="2716" spans="1:10" hidden="1" x14ac:dyDescent="0.25">
      <c r="A2716" t="s">
        <v>655</v>
      </c>
      <c r="B2716" t="s">
        <v>1024</v>
      </c>
      <c r="C2716" t="s">
        <v>1023</v>
      </c>
      <c r="D2716">
        <v>4.5</v>
      </c>
      <c r="J2716" t="e">
        <f>+VLOOKUP(B2716,#REF!,1,FALSE)</f>
        <v>#REF!</v>
      </c>
    </row>
    <row r="2717" spans="1:10" hidden="1" x14ac:dyDescent="0.25">
      <c r="A2717" t="s">
        <v>655</v>
      </c>
      <c r="B2717">
        <v>542</v>
      </c>
      <c r="C2717" t="s">
        <v>1025</v>
      </c>
      <c r="D2717">
        <v>6.5</v>
      </c>
      <c r="J2717" t="e">
        <f>+VLOOKUP(B2717,#REF!,1,FALSE)</f>
        <v>#REF!</v>
      </c>
    </row>
    <row r="2718" spans="1:10" hidden="1" x14ac:dyDescent="0.25">
      <c r="A2718" t="s">
        <v>655</v>
      </c>
      <c r="B2718" t="s">
        <v>1026</v>
      </c>
      <c r="C2718" t="s">
        <v>1025</v>
      </c>
      <c r="D2718">
        <v>4.5</v>
      </c>
      <c r="J2718" t="e">
        <f>+VLOOKUP(B2718,#REF!,1,FALSE)</f>
        <v>#REF!</v>
      </c>
    </row>
    <row r="2719" spans="1:10" hidden="1" x14ac:dyDescent="0.25">
      <c r="A2719" t="s">
        <v>655</v>
      </c>
      <c r="B2719" t="s">
        <v>1027</v>
      </c>
      <c r="C2719" t="s">
        <v>1028</v>
      </c>
      <c r="D2719">
        <v>6.5</v>
      </c>
      <c r="J2719" t="e">
        <f>+VLOOKUP(B2719,#REF!,1,FALSE)</f>
        <v>#REF!</v>
      </c>
    </row>
    <row r="2720" spans="1:10" hidden="1" x14ac:dyDescent="0.25">
      <c r="A2720" t="s">
        <v>655</v>
      </c>
      <c r="B2720" t="s">
        <v>1029</v>
      </c>
      <c r="C2720" t="s">
        <v>1028</v>
      </c>
      <c r="D2720">
        <v>4.5</v>
      </c>
      <c r="J2720" t="e">
        <f>+VLOOKUP(B2720,#REF!,1,FALSE)</f>
        <v>#REF!</v>
      </c>
    </row>
    <row r="2721" spans="1:10" hidden="1" x14ac:dyDescent="0.25">
      <c r="A2721" t="s">
        <v>655</v>
      </c>
      <c r="B2721">
        <v>558</v>
      </c>
      <c r="C2721" t="s">
        <v>2227</v>
      </c>
      <c r="D2721">
        <v>1</v>
      </c>
      <c r="J2721" t="e">
        <f>+VLOOKUP(B2721,#REF!,1,FALSE)</f>
        <v>#REF!</v>
      </c>
    </row>
    <row r="2722" spans="1:10" hidden="1" x14ac:dyDescent="0.25">
      <c r="A2722" t="s">
        <v>655</v>
      </c>
      <c r="B2722" t="s">
        <v>2228</v>
      </c>
      <c r="C2722" t="s">
        <v>2229</v>
      </c>
      <c r="D2722">
        <v>1</v>
      </c>
      <c r="J2722" t="e">
        <f>+VLOOKUP(B2722,#REF!,1,FALSE)</f>
        <v>#REF!</v>
      </c>
    </row>
    <row r="2723" spans="1:10" hidden="1" x14ac:dyDescent="0.25">
      <c r="A2723" t="s">
        <v>655</v>
      </c>
      <c r="B2723">
        <v>559</v>
      </c>
      <c r="C2723" t="s">
        <v>1034</v>
      </c>
      <c r="D2723">
        <v>2</v>
      </c>
      <c r="J2723" t="e">
        <f>+VLOOKUP(B2723,#REF!,1,FALSE)</f>
        <v>#REF!</v>
      </c>
    </row>
    <row r="2724" spans="1:10" hidden="1" x14ac:dyDescent="0.25">
      <c r="A2724" t="s">
        <v>655</v>
      </c>
      <c r="B2724">
        <v>562</v>
      </c>
      <c r="C2724" t="s">
        <v>2230</v>
      </c>
      <c r="D2724">
        <v>2</v>
      </c>
      <c r="J2724" t="e">
        <f>+VLOOKUP(B2724,#REF!,1,FALSE)</f>
        <v>#REF!</v>
      </c>
    </row>
    <row r="2725" spans="1:10" hidden="1" x14ac:dyDescent="0.25">
      <c r="A2725" t="s">
        <v>655</v>
      </c>
      <c r="B2725">
        <v>564</v>
      </c>
      <c r="C2725" t="s">
        <v>2231</v>
      </c>
      <c r="D2725">
        <v>2</v>
      </c>
      <c r="J2725" t="e">
        <f>+VLOOKUP(B2725,#REF!,1,FALSE)</f>
        <v>#REF!</v>
      </c>
    </row>
    <row r="2726" spans="1:10" hidden="1" x14ac:dyDescent="0.25">
      <c r="A2726" t="s">
        <v>655</v>
      </c>
      <c r="B2726">
        <v>565</v>
      </c>
      <c r="C2726" t="s">
        <v>2232</v>
      </c>
      <c r="D2726">
        <v>2</v>
      </c>
      <c r="J2726" t="e">
        <f>+VLOOKUP(B2726,#REF!,1,FALSE)</f>
        <v>#REF!</v>
      </c>
    </row>
    <row r="2727" spans="1:10" hidden="1" x14ac:dyDescent="0.25">
      <c r="A2727" t="s">
        <v>655</v>
      </c>
      <c r="B2727" t="s">
        <v>1036</v>
      </c>
      <c r="C2727" t="s">
        <v>1037</v>
      </c>
      <c r="D2727">
        <v>4</v>
      </c>
      <c r="J2727" t="e">
        <f>+VLOOKUP(B2727,#REF!,1,FALSE)</f>
        <v>#REF!</v>
      </c>
    </row>
    <row r="2728" spans="1:10" hidden="1" x14ac:dyDescent="0.25">
      <c r="A2728" t="s">
        <v>655</v>
      </c>
      <c r="B2728">
        <v>578</v>
      </c>
      <c r="C2728" t="s">
        <v>1038</v>
      </c>
      <c r="D2728">
        <v>1</v>
      </c>
      <c r="J2728" t="e">
        <f>+VLOOKUP(B2728,#REF!,1,FALSE)</f>
        <v>#REF!</v>
      </c>
    </row>
    <row r="2729" spans="1:10" hidden="1" x14ac:dyDescent="0.25">
      <c r="A2729" t="s">
        <v>655</v>
      </c>
      <c r="B2729">
        <v>580</v>
      </c>
      <c r="C2729" t="s">
        <v>1039</v>
      </c>
      <c r="D2729">
        <v>6.5</v>
      </c>
      <c r="J2729" t="e">
        <f>+VLOOKUP(B2729,#REF!,1,FALSE)</f>
        <v>#REF!</v>
      </c>
    </row>
    <row r="2730" spans="1:10" hidden="1" x14ac:dyDescent="0.25">
      <c r="A2730" t="s">
        <v>655</v>
      </c>
      <c r="B2730">
        <v>584</v>
      </c>
      <c r="C2730" t="s">
        <v>2233</v>
      </c>
      <c r="D2730">
        <v>1</v>
      </c>
      <c r="J2730" t="e">
        <f>+VLOOKUP(B2730,#REF!,1,FALSE)</f>
        <v>#REF!</v>
      </c>
    </row>
    <row r="2731" spans="1:10" hidden="1" x14ac:dyDescent="0.25">
      <c r="A2731" t="s">
        <v>655</v>
      </c>
      <c r="B2731">
        <v>585</v>
      </c>
      <c r="C2731" t="s">
        <v>2234</v>
      </c>
      <c r="D2731">
        <v>1</v>
      </c>
      <c r="J2731" t="e">
        <f>+VLOOKUP(B2731,#REF!,1,FALSE)</f>
        <v>#REF!</v>
      </c>
    </row>
    <row r="2732" spans="1:10" hidden="1" x14ac:dyDescent="0.25">
      <c r="A2732" t="s">
        <v>655</v>
      </c>
      <c r="B2732">
        <v>587</v>
      </c>
      <c r="C2732" t="s">
        <v>2235</v>
      </c>
      <c r="D2732">
        <v>2</v>
      </c>
      <c r="J2732" t="e">
        <f>+VLOOKUP(B2732,#REF!,1,FALSE)</f>
        <v>#REF!</v>
      </c>
    </row>
    <row r="2733" spans="1:10" hidden="1" x14ac:dyDescent="0.25">
      <c r="A2733" t="s">
        <v>655</v>
      </c>
      <c r="B2733">
        <v>592</v>
      </c>
      <c r="C2733" t="s">
        <v>1041</v>
      </c>
      <c r="D2733">
        <v>6.5</v>
      </c>
      <c r="J2733" t="e">
        <f>+VLOOKUP(B2733,#REF!,1,FALSE)</f>
        <v>#REF!</v>
      </c>
    </row>
    <row r="2734" spans="1:10" hidden="1" x14ac:dyDescent="0.25">
      <c r="A2734" t="s">
        <v>655</v>
      </c>
      <c r="B2734">
        <v>594</v>
      </c>
      <c r="C2734" t="s">
        <v>2236</v>
      </c>
      <c r="D2734">
        <v>2</v>
      </c>
      <c r="J2734" t="e">
        <f>+VLOOKUP(B2734,#REF!,1,FALSE)</f>
        <v>#REF!</v>
      </c>
    </row>
    <row r="2735" spans="1:10" hidden="1" x14ac:dyDescent="0.25">
      <c r="A2735" t="s">
        <v>655</v>
      </c>
      <c r="B2735">
        <v>595</v>
      </c>
      <c r="C2735" t="s">
        <v>1042</v>
      </c>
      <c r="D2735">
        <v>1</v>
      </c>
      <c r="J2735" t="e">
        <f>+VLOOKUP(B2735,#REF!,1,FALSE)</f>
        <v>#REF!</v>
      </c>
    </row>
    <row r="2736" spans="1:10" hidden="1" x14ac:dyDescent="0.25">
      <c r="A2736" t="s">
        <v>655</v>
      </c>
      <c r="B2736">
        <v>597</v>
      </c>
      <c r="C2736" t="s">
        <v>1043</v>
      </c>
      <c r="D2736">
        <v>6.5</v>
      </c>
      <c r="J2736" t="e">
        <f>+VLOOKUP(B2736,#REF!,1,FALSE)</f>
        <v>#REF!</v>
      </c>
    </row>
    <row r="2737" spans="1:10" hidden="1" x14ac:dyDescent="0.25">
      <c r="A2737" t="s">
        <v>655</v>
      </c>
      <c r="B2737">
        <v>598</v>
      </c>
      <c r="C2737" t="s">
        <v>2237</v>
      </c>
      <c r="D2737">
        <v>1</v>
      </c>
      <c r="J2737" t="e">
        <f>+VLOOKUP(B2737,#REF!,1,FALSE)</f>
        <v>#REF!</v>
      </c>
    </row>
    <row r="2738" spans="1:10" hidden="1" x14ac:dyDescent="0.25">
      <c r="A2738" t="s">
        <v>655</v>
      </c>
      <c r="B2738">
        <v>599</v>
      </c>
      <c r="C2738" t="s">
        <v>2238</v>
      </c>
      <c r="D2738">
        <v>1</v>
      </c>
      <c r="J2738" t="e">
        <f>+VLOOKUP(B2738,#REF!,1,FALSE)</f>
        <v>#REF!</v>
      </c>
    </row>
    <row r="2739" spans="1:10" hidden="1" x14ac:dyDescent="0.25">
      <c r="A2739" t="s">
        <v>655</v>
      </c>
      <c r="B2739">
        <v>601</v>
      </c>
      <c r="C2739" t="s">
        <v>1046</v>
      </c>
      <c r="D2739">
        <v>5</v>
      </c>
      <c r="J2739" t="e">
        <f>+VLOOKUP(B2739,#REF!,1,FALSE)</f>
        <v>#REF!</v>
      </c>
    </row>
    <row r="2740" spans="1:10" hidden="1" x14ac:dyDescent="0.25">
      <c r="A2740" t="s">
        <v>655</v>
      </c>
      <c r="B2740">
        <v>607</v>
      </c>
      <c r="C2740" t="s">
        <v>1048</v>
      </c>
      <c r="D2740">
        <v>6.5</v>
      </c>
      <c r="J2740" t="e">
        <f>+VLOOKUP(B2740,#REF!,1,FALSE)</f>
        <v>#REF!</v>
      </c>
    </row>
    <row r="2741" spans="1:10" hidden="1" x14ac:dyDescent="0.25">
      <c r="A2741" t="s">
        <v>655</v>
      </c>
      <c r="B2741">
        <v>608</v>
      </c>
      <c r="C2741" t="s">
        <v>1043</v>
      </c>
      <c r="D2741">
        <v>6.5</v>
      </c>
      <c r="J2741" t="e">
        <f>+VLOOKUP(B2741,#REF!,1,FALSE)</f>
        <v>#REF!</v>
      </c>
    </row>
    <row r="2742" spans="1:10" hidden="1" x14ac:dyDescent="0.25">
      <c r="A2742" t="s">
        <v>655</v>
      </c>
      <c r="B2742">
        <v>610</v>
      </c>
      <c r="C2742" t="s">
        <v>1049</v>
      </c>
      <c r="D2742">
        <v>5</v>
      </c>
      <c r="J2742" t="e">
        <f>+VLOOKUP(B2742,#REF!,1,FALSE)</f>
        <v>#REF!</v>
      </c>
    </row>
    <row r="2743" spans="1:10" hidden="1" x14ac:dyDescent="0.25">
      <c r="A2743" t="s">
        <v>655</v>
      </c>
      <c r="B2743">
        <v>611</v>
      </c>
      <c r="C2743" t="s">
        <v>1050</v>
      </c>
      <c r="D2743">
        <v>6.5</v>
      </c>
      <c r="J2743" t="e">
        <f>+VLOOKUP(B2743,#REF!,1,FALSE)</f>
        <v>#REF!</v>
      </c>
    </row>
    <row r="2744" spans="1:10" hidden="1" x14ac:dyDescent="0.25">
      <c r="A2744" t="s">
        <v>655</v>
      </c>
      <c r="B2744">
        <v>612</v>
      </c>
      <c r="C2744" t="s">
        <v>1051</v>
      </c>
      <c r="D2744">
        <v>6.5</v>
      </c>
      <c r="J2744" t="e">
        <f>+VLOOKUP(B2744,#REF!,1,FALSE)</f>
        <v>#REF!</v>
      </c>
    </row>
    <row r="2745" spans="1:10" hidden="1" x14ac:dyDescent="0.25">
      <c r="A2745" t="s">
        <v>655</v>
      </c>
      <c r="B2745">
        <v>613</v>
      </c>
      <c r="C2745" t="s">
        <v>1052</v>
      </c>
      <c r="D2745">
        <v>6.5</v>
      </c>
      <c r="J2745" t="e">
        <f>+VLOOKUP(B2745,#REF!,1,FALSE)</f>
        <v>#REF!</v>
      </c>
    </row>
    <row r="2746" spans="1:10" hidden="1" x14ac:dyDescent="0.25">
      <c r="A2746" t="s">
        <v>655</v>
      </c>
      <c r="B2746">
        <v>615</v>
      </c>
      <c r="C2746" t="s">
        <v>799</v>
      </c>
      <c r="D2746">
        <v>6.5</v>
      </c>
      <c r="J2746" t="e">
        <f>+VLOOKUP(B2746,#REF!,1,FALSE)</f>
        <v>#REF!</v>
      </c>
    </row>
    <row r="2747" spans="1:10" hidden="1" x14ac:dyDescent="0.25">
      <c r="A2747" t="s">
        <v>655</v>
      </c>
      <c r="B2747" t="s">
        <v>1053</v>
      </c>
      <c r="C2747" t="s">
        <v>1054</v>
      </c>
      <c r="D2747">
        <v>1</v>
      </c>
      <c r="J2747" t="e">
        <f>+VLOOKUP(B2747,#REF!,1,FALSE)</f>
        <v>#REF!</v>
      </c>
    </row>
    <row r="2748" spans="1:10" hidden="1" x14ac:dyDescent="0.25">
      <c r="A2748" t="s">
        <v>655</v>
      </c>
      <c r="B2748" t="s">
        <v>1055</v>
      </c>
      <c r="C2748" t="s">
        <v>1056</v>
      </c>
      <c r="D2748">
        <v>1</v>
      </c>
      <c r="J2748" t="e">
        <f>+VLOOKUP(B2748,#REF!,1,FALSE)</f>
        <v>#REF!</v>
      </c>
    </row>
    <row r="2749" spans="1:10" hidden="1" x14ac:dyDescent="0.25">
      <c r="A2749" t="s">
        <v>655</v>
      </c>
      <c r="B2749" t="s">
        <v>1057</v>
      </c>
      <c r="C2749" t="s">
        <v>1058</v>
      </c>
      <c r="D2749">
        <v>1</v>
      </c>
      <c r="J2749" t="e">
        <f>+VLOOKUP(B2749,#REF!,1,FALSE)</f>
        <v>#REF!</v>
      </c>
    </row>
    <row r="2750" spans="1:10" hidden="1" x14ac:dyDescent="0.25">
      <c r="A2750" t="s">
        <v>655</v>
      </c>
      <c r="B2750" t="s">
        <v>1059</v>
      </c>
      <c r="C2750" t="s">
        <v>1060</v>
      </c>
      <c r="D2750">
        <v>1</v>
      </c>
      <c r="J2750" t="e">
        <f>+VLOOKUP(B2750,#REF!,1,FALSE)</f>
        <v>#REF!</v>
      </c>
    </row>
    <row r="2751" spans="1:10" hidden="1" x14ac:dyDescent="0.25">
      <c r="A2751" t="s">
        <v>655</v>
      </c>
      <c r="B2751" t="s">
        <v>1061</v>
      </c>
      <c r="C2751" t="s">
        <v>1062</v>
      </c>
      <c r="D2751">
        <v>1</v>
      </c>
      <c r="J2751" t="e">
        <f>+VLOOKUP(B2751,#REF!,1,FALSE)</f>
        <v>#REF!</v>
      </c>
    </row>
    <row r="2752" spans="1:10" hidden="1" x14ac:dyDescent="0.25">
      <c r="A2752" t="s">
        <v>655</v>
      </c>
      <c r="B2752" t="s">
        <v>1063</v>
      </c>
      <c r="C2752" t="s">
        <v>1064</v>
      </c>
      <c r="D2752">
        <v>1</v>
      </c>
      <c r="J2752" t="e">
        <f>+VLOOKUP(B2752,#REF!,1,FALSE)</f>
        <v>#REF!</v>
      </c>
    </row>
    <row r="2753" spans="1:10" hidden="1" x14ac:dyDescent="0.25">
      <c r="A2753" t="s">
        <v>655</v>
      </c>
      <c r="B2753" t="s">
        <v>1065</v>
      </c>
      <c r="C2753" t="s">
        <v>1066</v>
      </c>
      <c r="D2753">
        <v>1</v>
      </c>
      <c r="J2753" t="e">
        <f>+VLOOKUP(B2753,#REF!,1,FALSE)</f>
        <v>#REF!</v>
      </c>
    </row>
    <row r="2754" spans="1:10" hidden="1" x14ac:dyDescent="0.25">
      <c r="A2754" t="s">
        <v>655</v>
      </c>
      <c r="B2754" t="s">
        <v>1067</v>
      </c>
      <c r="C2754" t="s">
        <v>1068</v>
      </c>
      <c r="D2754">
        <v>1</v>
      </c>
      <c r="J2754" t="e">
        <f>+VLOOKUP(B2754,#REF!,1,FALSE)</f>
        <v>#REF!</v>
      </c>
    </row>
    <row r="2755" spans="1:10" hidden="1" x14ac:dyDescent="0.25">
      <c r="A2755" t="s">
        <v>655</v>
      </c>
      <c r="B2755" t="s">
        <v>1069</v>
      </c>
      <c r="C2755" t="s">
        <v>1070</v>
      </c>
      <c r="D2755">
        <v>1</v>
      </c>
      <c r="J2755" t="e">
        <f>+VLOOKUP(B2755,#REF!,1,FALSE)</f>
        <v>#REF!</v>
      </c>
    </row>
    <row r="2756" spans="1:10" hidden="1" x14ac:dyDescent="0.25">
      <c r="A2756" t="s">
        <v>655</v>
      </c>
      <c r="B2756">
        <v>616</v>
      </c>
      <c r="C2756" t="s">
        <v>2239</v>
      </c>
      <c r="D2756">
        <v>1</v>
      </c>
      <c r="J2756" t="e">
        <f>+VLOOKUP(B2756,#REF!,1,FALSE)</f>
        <v>#REF!</v>
      </c>
    </row>
    <row r="2757" spans="1:10" hidden="1" x14ac:dyDescent="0.25">
      <c r="A2757" t="s">
        <v>655</v>
      </c>
      <c r="B2757">
        <v>620</v>
      </c>
      <c r="C2757" t="s">
        <v>1071</v>
      </c>
      <c r="D2757">
        <v>6.5</v>
      </c>
      <c r="J2757" t="e">
        <f>+VLOOKUP(B2757,#REF!,1,FALSE)</f>
        <v>#REF!</v>
      </c>
    </row>
    <row r="2758" spans="1:10" hidden="1" x14ac:dyDescent="0.25">
      <c r="A2758" t="s">
        <v>655</v>
      </c>
      <c r="B2758" t="s">
        <v>1072</v>
      </c>
      <c r="C2758" t="s">
        <v>1071</v>
      </c>
      <c r="D2758">
        <v>5</v>
      </c>
      <c r="J2758" t="e">
        <f>+VLOOKUP(B2758,#REF!,1,FALSE)</f>
        <v>#REF!</v>
      </c>
    </row>
    <row r="2759" spans="1:10" hidden="1" x14ac:dyDescent="0.25">
      <c r="A2759" t="s">
        <v>655</v>
      </c>
      <c r="B2759">
        <v>621</v>
      </c>
      <c r="C2759" t="s">
        <v>1073</v>
      </c>
      <c r="D2759">
        <v>6.5</v>
      </c>
      <c r="J2759" t="e">
        <f>+VLOOKUP(B2759,#REF!,1,FALSE)</f>
        <v>#REF!</v>
      </c>
    </row>
    <row r="2760" spans="1:10" hidden="1" x14ac:dyDescent="0.25">
      <c r="A2760" t="s">
        <v>655</v>
      </c>
      <c r="B2760" t="s">
        <v>1074</v>
      </c>
      <c r="C2760" t="s">
        <v>1054</v>
      </c>
      <c r="D2760">
        <v>1</v>
      </c>
      <c r="J2760" t="e">
        <f>+VLOOKUP(B2760,#REF!,1,FALSE)</f>
        <v>#REF!</v>
      </c>
    </row>
    <row r="2761" spans="1:10" hidden="1" x14ac:dyDescent="0.25">
      <c r="A2761" t="s">
        <v>655</v>
      </c>
      <c r="B2761" t="s">
        <v>1075</v>
      </c>
      <c r="C2761" t="s">
        <v>1056</v>
      </c>
      <c r="D2761">
        <v>1</v>
      </c>
      <c r="J2761" t="e">
        <f>+VLOOKUP(B2761,#REF!,1,FALSE)</f>
        <v>#REF!</v>
      </c>
    </row>
    <row r="2762" spans="1:10" hidden="1" x14ac:dyDescent="0.25">
      <c r="A2762" t="s">
        <v>655</v>
      </c>
      <c r="B2762" t="s">
        <v>1076</v>
      </c>
      <c r="C2762" t="s">
        <v>1058</v>
      </c>
      <c r="D2762">
        <v>1</v>
      </c>
      <c r="J2762" t="e">
        <f>+VLOOKUP(B2762,#REF!,1,FALSE)</f>
        <v>#REF!</v>
      </c>
    </row>
    <row r="2763" spans="1:10" hidden="1" x14ac:dyDescent="0.25">
      <c r="A2763" t="s">
        <v>655</v>
      </c>
      <c r="B2763" t="s">
        <v>1077</v>
      </c>
      <c r="C2763" t="s">
        <v>1060</v>
      </c>
      <c r="D2763">
        <v>1</v>
      </c>
      <c r="J2763" t="e">
        <f>+VLOOKUP(B2763,#REF!,1,FALSE)</f>
        <v>#REF!</v>
      </c>
    </row>
    <row r="2764" spans="1:10" hidden="1" x14ac:dyDescent="0.25">
      <c r="A2764" t="s">
        <v>655</v>
      </c>
      <c r="B2764" t="s">
        <v>1078</v>
      </c>
      <c r="C2764" t="s">
        <v>1062</v>
      </c>
      <c r="D2764">
        <v>1</v>
      </c>
      <c r="J2764" t="e">
        <f>+VLOOKUP(B2764,#REF!,1,FALSE)</f>
        <v>#REF!</v>
      </c>
    </row>
    <row r="2765" spans="1:10" hidden="1" x14ac:dyDescent="0.25">
      <c r="A2765" t="s">
        <v>655</v>
      </c>
      <c r="B2765" t="s">
        <v>1079</v>
      </c>
      <c r="C2765" t="s">
        <v>1064</v>
      </c>
      <c r="D2765">
        <v>1</v>
      </c>
      <c r="J2765" t="e">
        <f>+VLOOKUP(B2765,#REF!,1,FALSE)</f>
        <v>#REF!</v>
      </c>
    </row>
    <row r="2766" spans="1:10" hidden="1" x14ac:dyDescent="0.25">
      <c r="A2766" t="s">
        <v>655</v>
      </c>
      <c r="B2766" t="s">
        <v>1080</v>
      </c>
      <c r="C2766" t="s">
        <v>1066</v>
      </c>
      <c r="D2766">
        <v>1</v>
      </c>
      <c r="J2766" t="e">
        <f>+VLOOKUP(B2766,#REF!,1,FALSE)</f>
        <v>#REF!</v>
      </c>
    </row>
    <row r="2767" spans="1:10" hidden="1" x14ac:dyDescent="0.25">
      <c r="A2767" t="s">
        <v>655</v>
      </c>
      <c r="B2767" t="s">
        <v>1081</v>
      </c>
      <c r="C2767" t="s">
        <v>1068</v>
      </c>
      <c r="D2767">
        <v>1</v>
      </c>
      <c r="J2767" t="e">
        <f>+VLOOKUP(B2767,#REF!,1,FALSE)</f>
        <v>#REF!</v>
      </c>
    </row>
    <row r="2768" spans="1:10" hidden="1" x14ac:dyDescent="0.25">
      <c r="A2768" t="s">
        <v>655</v>
      </c>
      <c r="B2768" t="s">
        <v>1082</v>
      </c>
      <c r="C2768" t="s">
        <v>1073</v>
      </c>
      <c r="D2768">
        <v>3.2</v>
      </c>
      <c r="J2768" t="e">
        <f>+VLOOKUP(B2768,#REF!,1,FALSE)</f>
        <v>#REF!</v>
      </c>
    </row>
    <row r="2769" spans="1:10" hidden="1" x14ac:dyDescent="0.25">
      <c r="A2769" t="s">
        <v>655</v>
      </c>
      <c r="B2769">
        <v>622</v>
      </c>
      <c r="C2769" t="s">
        <v>801</v>
      </c>
      <c r="D2769">
        <v>6.5</v>
      </c>
      <c r="J2769" t="e">
        <f>+VLOOKUP(B2769,#REF!,1,FALSE)</f>
        <v>#REF!</v>
      </c>
    </row>
    <row r="2770" spans="1:10" hidden="1" x14ac:dyDescent="0.25">
      <c r="A2770" t="s">
        <v>655</v>
      </c>
      <c r="B2770" t="s">
        <v>1083</v>
      </c>
      <c r="C2770" t="s">
        <v>801</v>
      </c>
      <c r="D2770">
        <v>3.2</v>
      </c>
      <c r="J2770" t="e">
        <f>+VLOOKUP(B2770,#REF!,1,FALSE)</f>
        <v>#REF!</v>
      </c>
    </row>
    <row r="2771" spans="1:10" hidden="1" x14ac:dyDescent="0.25">
      <c r="A2771" t="s">
        <v>655</v>
      </c>
      <c r="B2771">
        <v>623</v>
      </c>
      <c r="C2771" t="s">
        <v>1084</v>
      </c>
      <c r="D2771">
        <v>6.5</v>
      </c>
      <c r="J2771" t="e">
        <f>+VLOOKUP(B2771,#REF!,1,FALSE)</f>
        <v>#REF!</v>
      </c>
    </row>
    <row r="2772" spans="1:10" hidden="1" x14ac:dyDescent="0.25">
      <c r="A2772" t="s">
        <v>655</v>
      </c>
      <c r="B2772" t="s">
        <v>1085</v>
      </c>
      <c r="C2772" t="s">
        <v>1084</v>
      </c>
      <c r="D2772">
        <v>4</v>
      </c>
      <c r="J2772" t="e">
        <f>+VLOOKUP(B2772,#REF!,1,FALSE)</f>
        <v>#REF!</v>
      </c>
    </row>
    <row r="2773" spans="1:10" hidden="1" x14ac:dyDescent="0.25">
      <c r="A2773" t="s">
        <v>655</v>
      </c>
      <c r="B2773" t="s">
        <v>1086</v>
      </c>
      <c r="C2773" t="s">
        <v>1087</v>
      </c>
      <c r="D2773">
        <v>5</v>
      </c>
      <c r="J2773" t="e">
        <f>+VLOOKUP(B2773,#REF!,1,FALSE)</f>
        <v>#REF!</v>
      </c>
    </row>
    <row r="2774" spans="1:10" hidden="1" x14ac:dyDescent="0.25">
      <c r="A2774" t="s">
        <v>655</v>
      </c>
      <c r="B2774">
        <v>625</v>
      </c>
      <c r="C2774" t="s">
        <v>1088</v>
      </c>
      <c r="D2774">
        <v>6.5</v>
      </c>
      <c r="J2774" t="e">
        <f>+VLOOKUP(B2774,#REF!,1,FALSE)</f>
        <v>#REF!</v>
      </c>
    </row>
    <row r="2775" spans="1:10" hidden="1" x14ac:dyDescent="0.25">
      <c r="A2775" t="s">
        <v>655</v>
      </c>
      <c r="B2775">
        <v>626</v>
      </c>
      <c r="C2775" t="s">
        <v>1089</v>
      </c>
      <c r="D2775">
        <v>6.5</v>
      </c>
      <c r="J2775" t="e">
        <f>+VLOOKUP(B2775,#REF!,1,FALSE)</f>
        <v>#REF!</v>
      </c>
    </row>
    <row r="2776" spans="1:10" hidden="1" x14ac:dyDescent="0.25">
      <c r="A2776" t="s">
        <v>655</v>
      </c>
      <c r="B2776">
        <v>627</v>
      </c>
      <c r="C2776" t="s">
        <v>1090</v>
      </c>
      <c r="D2776">
        <v>6.5</v>
      </c>
      <c r="J2776" t="e">
        <f>+VLOOKUP(B2776,#REF!,1,FALSE)</f>
        <v>#REF!</v>
      </c>
    </row>
    <row r="2777" spans="1:10" hidden="1" x14ac:dyDescent="0.25">
      <c r="A2777" t="s">
        <v>655</v>
      </c>
      <c r="B2777" t="s">
        <v>1091</v>
      </c>
      <c r="C2777" t="s">
        <v>1090</v>
      </c>
      <c r="D2777">
        <v>3.2</v>
      </c>
      <c r="J2777" t="e">
        <f>+VLOOKUP(B2777,#REF!,1,FALSE)</f>
        <v>#REF!</v>
      </c>
    </row>
    <row r="2778" spans="1:10" hidden="1" x14ac:dyDescent="0.25">
      <c r="A2778" t="s">
        <v>655</v>
      </c>
      <c r="B2778">
        <v>628</v>
      </c>
      <c r="C2778" t="s">
        <v>1092</v>
      </c>
      <c r="D2778">
        <v>6.5</v>
      </c>
      <c r="J2778" t="e">
        <f>+VLOOKUP(B2778,#REF!,1,FALSE)</f>
        <v>#REF!</v>
      </c>
    </row>
    <row r="2779" spans="1:10" hidden="1" x14ac:dyDescent="0.25">
      <c r="A2779" t="s">
        <v>655</v>
      </c>
      <c r="B2779" t="s">
        <v>1093</v>
      </c>
      <c r="C2779" t="s">
        <v>1092</v>
      </c>
      <c r="D2779">
        <v>3.2</v>
      </c>
      <c r="J2779" t="e">
        <f>+VLOOKUP(B2779,#REF!,1,FALSE)</f>
        <v>#REF!</v>
      </c>
    </row>
    <row r="2780" spans="1:10" hidden="1" x14ac:dyDescent="0.25">
      <c r="A2780" t="s">
        <v>655</v>
      </c>
      <c r="B2780">
        <v>629</v>
      </c>
      <c r="C2780" t="s">
        <v>952</v>
      </c>
      <c r="D2780">
        <v>6.5</v>
      </c>
      <c r="J2780" t="e">
        <f>+VLOOKUP(B2780,#REF!,1,FALSE)</f>
        <v>#REF!</v>
      </c>
    </row>
    <row r="2781" spans="1:10" hidden="1" x14ac:dyDescent="0.25">
      <c r="A2781" t="s">
        <v>655</v>
      </c>
      <c r="B2781" t="s">
        <v>1094</v>
      </c>
      <c r="C2781" t="s">
        <v>1095</v>
      </c>
      <c r="D2781">
        <v>1</v>
      </c>
      <c r="J2781" t="e">
        <f>+VLOOKUP(B2781,#REF!,1,FALSE)</f>
        <v>#REF!</v>
      </c>
    </row>
    <row r="2782" spans="1:10" hidden="1" x14ac:dyDescent="0.25">
      <c r="A2782" t="s">
        <v>655</v>
      </c>
      <c r="B2782">
        <v>630</v>
      </c>
      <c r="C2782" t="s">
        <v>1096</v>
      </c>
      <c r="D2782">
        <v>6.5</v>
      </c>
      <c r="J2782" t="e">
        <f>+VLOOKUP(B2782,#REF!,1,FALSE)</f>
        <v>#REF!</v>
      </c>
    </row>
    <row r="2783" spans="1:10" hidden="1" x14ac:dyDescent="0.25">
      <c r="A2783" t="s">
        <v>655</v>
      </c>
      <c r="B2783">
        <v>631</v>
      </c>
      <c r="C2783" t="s">
        <v>1007</v>
      </c>
      <c r="D2783">
        <v>6.5</v>
      </c>
      <c r="J2783" t="e">
        <f>+VLOOKUP(B2783,#REF!,1,FALSE)</f>
        <v>#REF!</v>
      </c>
    </row>
    <row r="2784" spans="1:10" hidden="1" x14ac:dyDescent="0.25">
      <c r="A2784" t="s">
        <v>655</v>
      </c>
      <c r="B2784" t="s">
        <v>1097</v>
      </c>
      <c r="C2784" t="s">
        <v>1007</v>
      </c>
      <c r="D2784">
        <v>2.6</v>
      </c>
      <c r="J2784" t="e">
        <f>+VLOOKUP(B2784,#REF!,1,FALSE)</f>
        <v>#REF!</v>
      </c>
    </row>
    <row r="2785" spans="1:10" hidden="1" x14ac:dyDescent="0.25">
      <c r="A2785" t="s">
        <v>655</v>
      </c>
      <c r="B2785">
        <v>632</v>
      </c>
      <c r="C2785" t="s">
        <v>1098</v>
      </c>
      <c r="D2785">
        <v>6.5</v>
      </c>
      <c r="J2785" t="e">
        <f>+VLOOKUP(B2785,#REF!,1,FALSE)</f>
        <v>#REF!</v>
      </c>
    </row>
    <row r="2786" spans="1:10" hidden="1" x14ac:dyDescent="0.25">
      <c r="A2786" t="s">
        <v>655</v>
      </c>
      <c r="B2786" t="s">
        <v>1099</v>
      </c>
      <c r="C2786" t="s">
        <v>1098</v>
      </c>
      <c r="D2786">
        <v>3.2</v>
      </c>
      <c r="J2786" t="e">
        <f>+VLOOKUP(B2786,#REF!,1,FALSE)</f>
        <v>#REF!</v>
      </c>
    </row>
    <row r="2787" spans="1:10" hidden="1" x14ac:dyDescent="0.25">
      <c r="A2787" t="s">
        <v>655</v>
      </c>
      <c r="B2787">
        <v>633</v>
      </c>
      <c r="C2787" t="s">
        <v>1100</v>
      </c>
      <c r="D2787">
        <v>6.5</v>
      </c>
      <c r="J2787" t="e">
        <f>+VLOOKUP(B2787,#REF!,1,FALSE)</f>
        <v>#REF!</v>
      </c>
    </row>
    <row r="2788" spans="1:10" hidden="1" x14ac:dyDescent="0.25">
      <c r="A2788" t="s">
        <v>655</v>
      </c>
      <c r="B2788">
        <v>635</v>
      </c>
      <c r="C2788" t="s">
        <v>1101</v>
      </c>
      <c r="D2788">
        <v>6.5</v>
      </c>
      <c r="J2788" t="e">
        <f>+VLOOKUP(B2788,#REF!,1,FALSE)</f>
        <v>#REF!</v>
      </c>
    </row>
    <row r="2789" spans="1:10" hidden="1" x14ac:dyDescent="0.25">
      <c r="A2789" t="s">
        <v>655</v>
      </c>
      <c r="B2789" t="s">
        <v>1102</v>
      </c>
      <c r="C2789" t="s">
        <v>1101</v>
      </c>
      <c r="D2789">
        <v>5</v>
      </c>
      <c r="J2789" t="e">
        <f>+VLOOKUP(B2789,#REF!,1,FALSE)</f>
        <v>#REF!</v>
      </c>
    </row>
    <row r="2790" spans="1:10" hidden="1" x14ac:dyDescent="0.25">
      <c r="A2790" t="s">
        <v>655</v>
      </c>
      <c r="B2790">
        <v>638</v>
      </c>
      <c r="C2790" t="s">
        <v>1103</v>
      </c>
      <c r="D2790">
        <v>6.5</v>
      </c>
      <c r="J2790" t="e">
        <f>+VLOOKUP(B2790,#REF!,1,FALSE)</f>
        <v>#REF!</v>
      </c>
    </row>
    <row r="2791" spans="1:10" hidden="1" x14ac:dyDescent="0.25">
      <c r="A2791" t="s">
        <v>655</v>
      </c>
      <c r="B2791" t="s">
        <v>2240</v>
      </c>
      <c r="C2791" t="s">
        <v>2241</v>
      </c>
      <c r="D2791">
        <v>1</v>
      </c>
      <c r="J2791" t="e">
        <f>+VLOOKUP(B2791,#REF!,1,FALSE)</f>
        <v>#REF!</v>
      </c>
    </row>
    <row r="2792" spans="1:10" hidden="1" x14ac:dyDescent="0.25">
      <c r="A2792" t="s">
        <v>655</v>
      </c>
      <c r="B2792" t="s">
        <v>2242</v>
      </c>
      <c r="C2792" t="s">
        <v>2243</v>
      </c>
      <c r="D2792">
        <v>1</v>
      </c>
      <c r="J2792" t="e">
        <f>+VLOOKUP(B2792,#REF!,1,FALSE)</f>
        <v>#REF!</v>
      </c>
    </row>
    <row r="2793" spans="1:10" hidden="1" x14ac:dyDescent="0.25">
      <c r="A2793" t="s">
        <v>655</v>
      </c>
      <c r="B2793" t="s">
        <v>2244</v>
      </c>
      <c r="C2793" t="s">
        <v>2245</v>
      </c>
      <c r="D2793">
        <v>1</v>
      </c>
      <c r="J2793" t="e">
        <f>+VLOOKUP(B2793,#REF!,1,FALSE)</f>
        <v>#REF!</v>
      </c>
    </row>
    <row r="2794" spans="1:10" hidden="1" x14ac:dyDescent="0.25">
      <c r="A2794" t="s">
        <v>655</v>
      </c>
      <c r="B2794">
        <v>655</v>
      </c>
      <c r="C2794" t="s">
        <v>1106</v>
      </c>
      <c r="D2794">
        <v>2</v>
      </c>
      <c r="J2794" t="e">
        <f>+VLOOKUP(B2794,#REF!,1,FALSE)</f>
        <v>#REF!</v>
      </c>
    </row>
    <row r="2795" spans="1:10" hidden="1" x14ac:dyDescent="0.25">
      <c r="A2795" t="s">
        <v>655</v>
      </c>
      <c r="B2795">
        <v>656</v>
      </c>
      <c r="C2795" t="s">
        <v>1107</v>
      </c>
      <c r="D2795">
        <v>10</v>
      </c>
      <c r="J2795" t="e">
        <f>+VLOOKUP(B2795,#REF!,1,FALSE)</f>
        <v>#REF!</v>
      </c>
    </row>
    <row r="2796" spans="1:10" hidden="1" x14ac:dyDescent="0.25">
      <c r="A2796" t="s">
        <v>655</v>
      </c>
      <c r="B2796">
        <v>660</v>
      </c>
      <c r="C2796" t="s">
        <v>1108</v>
      </c>
      <c r="D2796">
        <v>2</v>
      </c>
      <c r="J2796" t="e">
        <f>+VLOOKUP(B2796,#REF!,1,FALSE)</f>
        <v>#REF!</v>
      </c>
    </row>
    <row r="2797" spans="1:10" hidden="1" x14ac:dyDescent="0.25">
      <c r="A2797" t="s">
        <v>655</v>
      </c>
      <c r="B2797">
        <v>661</v>
      </c>
      <c r="C2797" t="s">
        <v>2246</v>
      </c>
      <c r="D2797">
        <v>2</v>
      </c>
      <c r="J2797" t="e">
        <f>+VLOOKUP(B2797,#REF!,1,FALSE)</f>
        <v>#REF!</v>
      </c>
    </row>
    <row r="2798" spans="1:10" hidden="1" x14ac:dyDescent="0.25">
      <c r="A2798" t="s">
        <v>655</v>
      </c>
      <c r="B2798">
        <v>662</v>
      </c>
      <c r="C2798" t="s">
        <v>1109</v>
      </c>
      <c r="D2798">
        <v>2</v>
      </c>
      <c r="J2798" t="e">
        <f>+VLOOKUP(B2798,#REF!,1,FALSE)</f>
        <v>#REF!</v>
      </c>
    </row>
    <row r="2799" spans="1:10" hidden="1" x14ac:dyDescent="0.25">
      <c r="A2799" t="s">
        <v>655</v>
      </c>
      <c r="B2799">
        <v>663</v>
      </c>
      <c r="C2799" t="s">
        <v>1110</v>
      </c>
      <c r="D2799">
        <v>1</v>
      </c>
      <c r="J2799" t="e">
        <f>+VLOOKUP(B2799,#REF!,1,FALSE)</f>
        <v>#REF!</v>
      </c>
    </row>
    <row r="2800" spans="1:10" hidden="1" x14ac:dyDescent="0.25">
      <c r="A2800" t="s">
        <v>655</v>
      </c>
      <c r="B2800">
        <v>664</v>
      </c>
      <c r="C2800" t="s">
        <v>2247</v>
      </c>
      <c r="D2800">
        <v>1</v>
      </c>
      <c r="J2800" t="e">
        <f>+VLOOKUP(B2800,#REF!,1,FALSE)</f>
        <v>#REF!</v>
      </c>
    </row>
    <row r="2801" spans="1:10" hidden="1" x14ac:dyDescent="0.25">
      <c r="A2801" t="s">
        <v>655</v>
      </c>
      <c r="B2801">
        <v>665</v>
      </c>
      <c r="C2801" t="s">
        <v>1111</v>
      </c>
      <c r="D2801">
        <v>10</v>
      </c>
      <c r="J2801" t="e">
        <f>+VLOOKUP(B2801,#REF!,1,FALSE)</f>
        <v>#REF!</v>
      </c>
    </row>
    <row r="2802" spans="1:10" hidden="1" x14ac:dyDescent="0.25">
      <c r="A2802" t="s">
        <v>655</v>
      </c>
      <c r="B2802">
        <v>666</v>
      </c>
      <c r="C2802" t="s">
        <v>1112</v>
      </c>
      <c r="D2802">
        <v>10</v>
      </c>
      <c r="J2802" t="e">
        <f>+VLOOKUP(B2802,#REF!,1,FALSE)</f>
        <v>#REF!</v>
      </c>
    </row>
    <row r="2803" spans="1:10" hidden="1" x14ac:dyDescent="0.25">
      <c r="A2803" t="s">
        <v>655</v>
      </c>
      <c r="B2803">
        <v>667</v>
      </c>
      <c r="C2803" t="s">
        <v>1113</v>
      </c>
      <c r="D2803">
        <v>10</v>
      </c>
      <c r="J2803" t="e">
        <f>+VLOOKUP(B2803,#REF!,1,FALSE)</f>
        <v>#REF!</v>
      </c>
    </row>
    <row r="2804" spans="1:10" hidden="1" x14ac:dyDescent="0.25">
      <c r="A2804" t="s">
        <v>655</v>
      </c>
      <c r="B2804">
        <v>668</v>
      </c>
      <c r="C2804" t="s">
        <v>1114</v>
      </c>
      <c r="D2804">
        <v>10</v>
      </c>
      <c r="J2804" t="e">
        <f>+VLOOKUP(B2804,#REF!,1,FALSE)</f>
        <v>#REF!</v>
      </c>
    </row>
    <row r="2805" spans="1:10" hidden="1" x14ac:dyDescent="0.25">
      <c r="A2805" t="s">
        <v>655</v>
      </c>
      <c r="B2805">
        <v>669</v>
      </c>
      <c r="C2805" t="s">
        <v>1115</v>
      </c>
      <c r="D2805">
        <v>10</v>
      </c>
      <c r="J2805" t="e">
        <f>+VLOOKUP(B2805,#REF!,1,FALSE)</f>
        <v>#REF!</v>
      </c>
    </row>
    <row r="2806" spans="1:10" hidden="1" x14ac:dyDescent="0.25">
      <c r="A2806" t="s">
        <v>655</v>
      </c>
      <c r="B2806">
        <v>678</v>
      </c>
      <c r="C2806" t="s">
        <v>1116</v>
      </c>
      <c r="D2806">
        <v>1</v>
      </c>
      <c r="J2806" t="e">
        <f>+VLOOKUP(B2806,#REF!,1,FALSE)</f>
        <v>#REF!</v>
      </c>
    </row>
    <row r="2807" spans="1:10" hidden="1" x14ac:dyDescent="0.25">
      <c r="A2807" t="s">
        <v>655</v>
      </c>
      <c r="B2807">
        <v>679</v>
      </c>
      <c r="C2807" t="s">
        <v>1117</v>
      </c>
      <c r="D2807">
        <v>1</v>
      </c>
      <c r="J2807" t="e">
        <f>+VLOOKUP(B2807,#REF!,1,FALSE)</f>
        <v>#REF!</v>
      </c>
    </row>
    <row r="2808" spans="1:10" hidden="1" x14ac:dyDescent="0.25">
      <c r="A2808" t="s">
        <v>655</v>
      </c>
      <c r="B2808">
        <v>680</v>
      </c>
      <c r="C2808" t="s">
        <v>1118</v>
      </c>
      <c r="D2808">
        <v>2</v>
      </c>
      <c r="J2808" t="e">
        <f>+VLOOKUP(B2808,#REF!,1,FALSE)</f>
        <v>#REF!</v>
      </c>
    </row>
    <row r="2809" spans="1:10" hidden="1" x14ac:dyDescent="0.25">
      <c r="A2809" t="s">
        <v>655</v>
      </c>
      <c r="B2809">
        <v>683</v>
      </c>
      <c r="C2809" t="s">
        <v>1119</v>
      </c>
      <c r="D2809">
        <v>1</v>
      </c>
      <c r="J2809" t="e">
        <f>+VLOOKUP(B2809,#REF!,1,FALSE)</f>
        <v>#REF!</v>
      </c>
    </row>
    <row r="2810" spans="1:10" hidden="1" x14ac:dyDescent="0.25">
      <c r="A2810" t="s">
        <v>655</v>
      </c>
      <c r="B2810">
        <v>688</v>
      </c>
      <c r="C2810" t="s">
        <v>1120</v>
      </c>
      <c r="D2810">
        <v>1</v>
      </c>
      <c r="J2810" t="e">
        <f>+VLOOKUP(B2810,#REF!,1,FALSE)</f>
        <v>#REF!</v>
      </c>
    </row>
    <row r="2811" spans="1:10" hidden="1" x14ac:dyDescent="0.25">
      <c r="A2811" t="s">
        <v>655</v>
      </c>
      <c r="B2811">
        <v>1011</v>
      </c>
      <c r="C2811" t="s">
        <v>1121</v>
      </c>
      <c r="D2811">
        <v>6</v>
      </c>
      <c r="J2811" t="e">
        <f>+VLOOKUP(B2811,#REF!,1,FALSE)</f>
        <v>#REF!</v>
      </c>
    </row>
    <row r="2812" spans="1:10" hidden="1" x14ac:dyDescent="0.25">
      <c r="A2812" t="s">
        <v>655</v>
      </c>
      <c r="B2812">
        <v>1050</v>
      </c>
      <c r="C2812" t="s">
        <v>1122</v>
      </c>
      <c r="D2812">
        <v>6.5</v>
      </c>
      <c r="J2812" t="e">
        <f>+VLOOKUP(B2812,#REF!,1,FALSE)</f>
        <v>#REF!</v>
      </c>
    </row>
    <row r="2813" spans="1:10" hidden="1" x14ac:dyDescent="0.25">
      <c r="A2813" t="s">
        <v>655</v>
      </c>
      <c r="B2813">
        <v>1103</v>
      </c>
      <c r="C2813" t="s">
        <v>1123</v>
      </c>
      <c r="D2813">
        <v>6</v>
      </c>
      <c r="J2813" t="e">
        <f>+VLOOKUP(B2813,#REF!,1,FALSE)</f>
        <v>#REF!</v>
      </c>
    </row>
    <row r="2814" spans="1:10" hidden="1" x14ac:dyDescent="0.25">
      <c r="A2814" t="s">
        <v>655</v>
      </c>
      <c r="B2814" t="s">
        <v>1124</v>
      </c>
      <c r="C2814" t="s">
        <v>1125</v>
      </c>
      <c r="D2814">
        <v>1</v>
      </c>
      <c r="J2814" t="e">
        <f>+VLOOKUP(B2814,#REF!,1,FALSE)</f>
        <v>#REF!</v>
      </c>
    </row>
    <row r="2815" spans="1:10" hidden="1" x14ac:dyDescent="0.25">
      <c r="A2815" t="s">
        <v>655</v>
      </c>
      <c r="B2815">
        <v>1160</v>
      </c>
      <c r="C2815" t="s">
        <v>634</v>
      </c>
      <c r="D2815">
        <v>6.5</v>
      </c>
      <c r="J2815" t="e">
        <f>+VLOOKUP(B2815,#REF!,1,FALSE)</f>
        <v>#REF!</v>
      </c>
    </row>
    <row r="2816" spans="1:10" hidden="1" x14ac:dyDescent="0.25">
      <c r="A2816" t="s">
        <v>655</v>
      </c>
      <c r="B2816">
        <v>1233</v>
      </c>
      <c r="C2816" t="s">
        <v>2029</v>
      </c>
      <c r="D2816">
        <v>1</v>
      </c>
      <c r="J2816" t="e">
        <f>+VLOOKUP(B2816,#REF!,1,FALSE)</f>
        <v>#REF!</v>
      </c>
    </row>
    <row r="2817" spans="1:10" hidden="1" x14ac:dyDescent="0.25">
      <c r="A2817" t="s">
        <v>655</v>
      </c>
      <c r="B2817">
        <v>1250</v>
      </c>
      <c r="C2817" t="s">
        <v>2248</v>
      </c>
      <c r="D2817">
        <v>1</v>
      </c>
      <c r="J2817" t="e">
        <f>+VLOOKUP(B2817,#REF!,1,FALSE)</f>
        <v>#REF!</v>
      </c>
    </row>
    <row r="2818" spans="1:10" hidden="1" x14ac:dyDescent="0.25">
      <c r="A2818" t="s">
        <v>655</v>
      </c>
      <c r="B2818">
        <v>1251</v>
      </c>
      <c r="C2818" t="s">
        <v>2249</v>
      </c>
      <c r="D2818">
        <v>1</v>
      </c>
      <c r="J2818" t="e">
        <f>+VLOOKUP(B2818,#REF!,1,FALSE)</f>
        <v>#REF!</v>
      </c>
    </row>
    <row r="2819" spans="1:10" hidden="1" x14ac:dyDescent="0.25">
      <c r="A2819" t="s">
        <v>655</v>
      </c>
      <c r="B2819">
        <v>1253</v>
      </c>
      <c r="C2819" t="s">
        <v>1126</v>
      </c>
      <c r="D2819">
        <v>1</v>
      </c>
      <c r="J2819" t="e">
        <f>+VLOOKUP(B2819,#REF!,1,FALSE)</f>
        <v>#REF!</v>
      </c>
    </row>
    <row r="2820" spans="1:10" hidden="1" x14ac:dyDescent="0.25">
      <c r="A2820" t="s">
        <v>655</v>
      </c>
      <c r="B2820" t="s">
        <v>1127</v>
      </c>
      <c r="C2820" t="s">
        <v>1128</v>
      </c>
      <c r="D2820">
        <v>6.5</v>
      </c>
      <c r="J2820" t="e">
        <f>+VLOOKUP(B2820,#REF!,1,FALSE)</f>
        <v>#REF!</v>
      </c>
    </row>
    <row r="2821" spans="1:10" hidden="1" x14ac:dyDescent="0.25">
      <c r="A2821" t="s">
        <v>655</v>
      </c>
      <c r="B2821">
        <v>1611</v>
      </c>
      <c r="C2821" t="s">
        <v>2030</v>
      </c>
      <c r="D2821">
        <v>1</v>
      </c>
      <c r="J2821" t="e">
        <f>+VLOOKUP(B2821,#REF!,1,FALSE)</f>
        <v>#REF!</v>
      </c>
    </row>
    <row r="2822" spans="1:10" hidden="1" x14ac:dyDescent="0.25">
      <c r="A2822" t="s">
        <v>655</v>
      </c>
      <c r="B2822">
        <v>1623</v>
      </c>
      <c r="C2822" t="s">
        <v>2032</v>
      </c>
      <c r="D2822">
        <v>1</v>
      </c>
      <c r="J2822" t="e">
        <f>+VLOOKUP(B2822,#REF!,1,FALSE)</f>
        <v>#REF!</v>
      </c>
    </row>
    <row r="2823" spans="1:10" hidden="1" x14ac:dyDescent="0.25">
      <c r="A2823" t="s">
        <v>655</v>
      </c>
      <c r="B2823">
        <v>1624</v>
      </c>
      <c r="C2823" t="s">
        <v>2033</v>
      </c>
      <c r="D2823">
        <v>1</v>
      </c>
      <c r="J2823" t="e">
        <f>+VLOOKUP(B2823,#REF!,1,FALSE)</f>
        <v>#REF!</v>
      </c>
    </row>
    <row r="2824" spans="1:10" hidden="1" x14ac:dyDescent="0.25">
      <c r="A2824" t="s">
        <v>655</v>
      </c>
      <c r="B2824">
        <v>1627</v>
      </c>
      <c r="C2824" t="s">
        <v>2034</v>
      </c>
      <c r="D2824">
        <v>1</v>
      </c>
      <c r="J2824" t="e">
        <f>+VLOOKUP(B2824,#REF!,1,FALSE)</f>
        <v>#REF!</v>
      </c>
    </row>
    <row r="2825" spans="1:10" hidden="1" x14ac:dyDescent="0.25">
      <c r="A2825" t="s">
        <v>655</v>
      </c>
      <c r="B2825">
        <v>1628</v>
      </c>
      <c r="C2825" t="s">
        <v>2035</v>
      </c>
      <c r="D2825">
        <v>1</v>
      </c>
      <c r="J2825" t="e">
        <f>+VLOOKUP(B2825,#REF!,1,FALSE)</f>
        <v>#REF!</v>
      </c>
    </row>
    <row r="2826" spans="1:10" hidden="1" x14ac:dyDescent="0.25">
      <c r="A2826" t="s">
        <v>655</v>
      </c>
      <c r="B2826" t="s">
        <v>1129</v>
      </c>
      <c r="C2826" t="s">
        <v>1130</v>
      </c>
      <c r="D2826">
        <v>2</v>
      </c>
      <c r="J2826" t="e">
        <f>+VLOOKUP(B2826,#REF!,1,FALSE)</f>
        <v>#REF!</v>
      </c>
    </row>
    <row r="2827" spans="1:10" hidden="1" x14ac:dyDescent="0.25">
      <c r="A2827" t="s">
        <v>655</v>
      </c>
      <c r="B2827">
        <v>1641</v>
      </c>
      <c r="C2827" t="s">
        <v>2038</v>
      </c>
      <c r="D2827">
        <v>1</v>
      </c>
      <c r="J2827" t="e">
        <f>+VLOOKUP(B2827,#REF!,1,FALSE)</f>
        <v>#REF!</v>
      </c>
    </row>
    <row r="2828" spans="1:10" hidden="1" x14ac:dyDescent="0.25">
      <c r="A2828" t="s">
        <v>655</v>
      </c>
      <c r="B2828">
        <v>1700</v>
      </c>
      <c r="C2828" t="s">
        <v>2039</v>
      </c>
      <c r="D2828">
        <v>2</v>
      </c>
      <c r="J2828" t="e">
        <f>+VLOOKUP(B2828,#REF!,1,FALSE)</f>
        <v>#REF!</v>
      </c>
    </row>
    <row r="2829" spans="1:10" hidden="1" x14ac:dyDescent="0.25">
      <c r="A2829" t="s">
        <v>655</v>
      </c>
      <c r="B2829">
        <v>1705</v>
      </c>
      <c r="C2829" t="s">
        <v>2040</v>
      </c>
      <c r="D2829">
        <v>1</v>
      </c>
      <c r="J2829" t="e">
        <f>+VLOOKUP(B2829,#REF!,1,FALSE)</f>
        <v>#REF!</v>
      </c>
    </row>
    <row r="2830" spans="1:10" hidden="1" x14ac:dyDescent="0.25">
      <c r="A2830" t="s">
        <v>655</v>
      </c>
      <c r="B2830">
        <v>1710</v>
      </c>
      <c r="C2830" t="s">
        <v>2041</v>
      </c>
      <c r="D2830">
        <v>2</v>
      </c>
      <c r="J2830" t="e">
        <f>+VLOOKUP(B2830,#REF!,1,FALSE)</f>
        <v>#REF!</v>
      </c>
    </row>
    <row r="2831" spans="1:10" hidden="1" x14ac:dyDescent="0.25">
      <c r="A2831" t="s">
        <v>655</v>
      </c>
      <c r="B2831">
        <v>1723</v>
      </c>
      <c r="C2831" t="s">
        <v>2042</v>
      </c>
      <c r="D2831">
        <v>2</v>
      </c>
      <c r="J2831" t="e">
        <f>+VLOOKUP(B2831,#REF!,1,FALSE)</f>
        <v>#REF!</v>
      </c>
    </row>
    <row r="2832" spans="1:10" hidden="1" x14ac:dyDescent="0.25">
      <c r="A2832" t="s">
        <v>655</v>
      </c>
      <c r="B2832">
        <v>1724</v>
      </c>
      <c r="C2832" t="s">
        <v>2043</v>
      </c>
      <c r="D2832">
        <v>2</v>
      </c>
      <c r="J2832" t="e">
        <f>+VLOOKUP(B2832,#REF!,1,FALSE)</f>
        <v>#REF!</v>
      </c>
    </row>
    <row r="2833" spans="1:10" hidden="1" x14ac:dyDescent="0.25">
      <c r="A2833" t="s">
        <v>655</v>
      </c>
      <c r="B2833">
        <v>1725</v>
      </c>
      <c r="C2833" t="s">
        <v>2044</v>
      </c>
      <c r="D2833">
        <v>1</v>
      </c>
      <c r="J2833" t="e">
        <f>+VLOOKUP(B2833,#REF!,1,FALSE)</f>
        <v>#REF!</v>
      </c>
    </row>
    <row r="2834" spans="1:10" hidden="1" x14ac:dyDescent="0.25">
      <c r="A2834" t="s">
        <v>655</v>
      </c>
      <c r="B2834">
        <v>1726</v>
      </c>
      <c r="C2834" t="s">
        <v>2045</v>
      </c>
      <c r="D2834">
        <v>1</v>
      </c>
      <c r="J2834" t="e">
        <f>+VLOOKUP(B2834,#REF!,1,FALSE)</f>
        <v>#REF!</v>
      </c>
    </row>
    <row r="2835" spans="1:10" hidden="1" x14ac:dyDescent="0.25">
      <c r="A2835" t="s">
        <v>655</v>
      </c>
      <c r="B2835">
        <v>1727</v>
      </c>
      <c r="C2835" t="s">
        <v>2046</v>
      </c>
      <c r="D2835">
        <v>1</v>
      </c>
      <c r="J2835" t="e">
        <f>+VLOOKUP(B2835,#REF!,1,FALSE)</f>
        <v>#REF!</v>
      </c>
    </row>
    <row r="2836" spans="1:10" hidden="1" x14ac:dyDescent="0.25">
      <c r="A2836" t="s">
        <v>655</v>
      </c>
      <c r="B2836">
        <v>1728</v>
      </c>
      <c r="C2836" t="s">
        <v>2047</v>
      </c>
      <c r="D2836">
        <v>1</v>
      </c>
      <c r="J2836" t="e">
        <f>+VLOOKUP(B2836,#REF!,1,FALSE)</f>
        <v>#REF!</v>
      </c>
    </row>
    <row r="2837" spans="1:10" hidden="1" x14ac:dyDescent="0.25">
      <c r="A2837" t="s">
        <v>655</v>
      </c>
      <c r="B2837">
        <v>1817</v>
      </c>
      <c r="C2837" t="s">
        <v>2053</v>
      </c>
      <c r="D2837">
        <v>1</v>
      </c>
      <c r="J2837" t="e">
        <f>+VLOOKUP(B2837,#REF!,1,FALSE)</f>
        <v>#REF!</v>
      </c>
    </row>
    <row r="2838" spans="1:10" hidden="1" x14ac:dyDescent="0.25">
      <c r="A2838" t="s">
        <v>655</v>
      </c>
      <c r="B2838">
        <v>1827</v>
      </c>
      <c r="C2838" t="s">
        <v>1131</v>
      </c>
      <c r="D2838">
        <v>1</v>
      </c>
      <c r="J2838" t="e">
        <f>+VLOOKUP(B2838,#REF!,1,FALSE)</f>
        <v>#REF!</v>
      </c>
    </row>
    <row r="2839" spans="1:10" hidden="1" x14ac:dyDescent="0.25">
      <c r="A2839" t="s">
        <v>655</v>
      </c>
      <c r="B2839" t="s">
        <v>2054</v>
      </c>
      <c r="C2839" t="s">
        <v>2055</v>
      </c>
      <c r="D2839">
        <v>1</v>
      </c>
      <c r="J2839" t="e">
        <f>+VLOOKUP(B2839,#REF!,1,FALSE)</f>
        <v>#REF!</v>
      </c>
    </row>
    <row r="2840" spans="1:10" hidden="1" x14ac:dyDescent="0.25">
      <c r="A2840" t="s">
        <v>655</v>
      </c>
      <c r="B2840" t="s">
        <v>2056</v>
      </c>
      <c r="C2840" t="s">
        <v>2057</v>
      </c>
      <c r="D2840">
        <v>1</v>
      </c>
      <c r="J2840" t="e">
        <f>+VLOOKUP(B2840,#REF!,1,FALSE)</f>
        <v>#REF!</v>
      </c>
    </row>
    <row r="2841" spans="1:10" hidden="1" x14ac:dyDescent="0.25">
      <c r="A2841" t="s">
        <v>655</v>
      </c>
      <c r="B2841">
        <v>1859</v>
      </c>
      <c r="C2841" t="s">
        <v>2058</v>
      </c>
      <c r="D2841">
        <v>1</v>
      </c>
      <c r="J2841" t="e">
        <f>+VLOOKUP(B2841,#REF!,1,FALSE)</f>
        <v>#REF!</v>
      </c>
    </row>
    <row r="2842" spans="1:10" hidden="1" x14ac:dyDescent="0.25">
      <c r="A2842" t="s">
        <v>655</v>
      </c>
      <c r="B2842">
        <v>1860</v>
      </c>
      <c r="C2842" t="s">
        <v>2059</v>
      </c>
      <c r="D2842">
        <v>1</v>
      </c>
      <c r="J2842" t="e">
        <f>+VLOOKUP(B2842,#REF!,1,FALSE)</f>
        <v>#REF!</v>
      </c>
    </row>
    <row r="2843" spans="1:10" hidden="1" x14ac:dyDescent="0.25">
      <c r="A2843" t="s">
        <v>655</v>
      </c>
      <c r="B2843">
        <v>1874</v>
      </c>
      <c r="C2843" t="s">
        <v>2250</v>
      </c>
      <c r="D2843">
        <v>1</v>
      </c>
      <c r="J2843" t="e">
        <f>+VLOOKUP(B2843,#REF!,1,FALSE)</f>
        <v>#REF!</v>
      </c>
    </row>
    <row r="2844" spans="1:10" hidden="1" x14ac:dyDescent="0.25">
      <c r="A2844" t="s">
        <v>655</v>
      </c>
      <c r="B2844">
        <v>5022</v>
      </c>
      <c r="C2844" t="s">
        <v>1132</v>
      </c>
      <c r="D2844">
        <v>6.5</v>
      </c>
      <c r="J2844" t="e">
        <f>+VLOOKUP(B2844,#REF!,1,FALSE)</f>
        <v>#REF!</v>
      </c>
    </row>
    <row r="2845" spans="1:10" hidden="1" x14ac:dyDescent="0.25">
      <c r="A2845" t="s">
        <v>655</v>
      </c>
      <c r="B2845">
        <v>5027</v>
      </c>
      <c r="C2845" t="s">
        <v>1133</v>
      </c>
      <c r="D2845">
        <v>6.5</v>
      </c>
      <c r="J2845" t="e">
        <f>+VLOOKUP(B2845,#REF!,1,FALSE)</f>
        <v>#REF!</v>
      </c>
    </row>
    <row r="2846" spans="1:10" hidden="1" x14ac:dyDescent="0.25">
      <c r="A2846" t="s">
        <v>655</v>
      </c>
      <c r="B2846">
        <v>5040</v>
      </c>
      <c r="C2846" t="s">
        <v>1134</v>
      </c>
      <c r="D2846">
        <v>6.5</v>
      </c>
      <c r="J2846" t="e">
        <f>+VLOOKUP(B2846,#REF!,1,FALSE)</f>
        <v>#REF!</v>
      </c>
    </row>
    <row r="2847" spans="1:10" hidden="1" x14ac:dyDescent="0.25">
      <c r="A2847" t="s">
        <v>655</v>
      </c>
      <c r="B2847">
        <v>5041</v>
      </c>
      <c r="C2847" t="s">
        <v>1135</v>
      </c>
      <c r="D2847">
        <v>6.5</v>
      </c>
      <c r="J2847" t="e">
        <f>+VLOOKUP(B2847,#REF!,1,FALSE)</f>
        <v>#REF!</v>
      </c>
    </row>
    <row r="2848" spans="1:10" hidden="1" x14ac:dyDescent="0.25">
      <c r="A2848" t="s">
        <v>655</v>
      </c>
      <c r="B2848">
        <v>5042</v>
      </c>
      <c r="C2848" t="s">
        <v>1136</v>
      </c>
      <c r="D2848">
        <v>6.5</v>
      </c>
      <c r="J2848" t="e">
        <f>+VLOOKUP(B2848,#REF!,1,FALSE)</f>
        <v>#REF!</v>
      </c>
    </row>
    <row r="2849" spans="1:10" hidden="1" x14ac:dyDescent="0.25">
      <c r="A2849" t="s">
        <v>655</v>
      </c>
      <c r="B2849">
        <v>5048</v>
      </c>
      <c r="C2849" t="s">
        <v>941</v>
      </c>
      <c r="D2849">
        <v>6.5</v>
      </c>
      <c r="J2849" t="e">
        <f>+VLOOKUP(B2849,#REF!,1,FALSE)</f>
        <v>#REF!</v>
      </c>
    </row>
    <row r="2850" spans="1:10" hidden="1" x14ac:dyDescent="0.25">
      <c r="A2850" t="s">
        <v>655</v>
      </c>
      <c r="B2850">
        <v>5049</v>
      </c>
      <c r="C2850" t="s">
        <v>941</v>
      </c>
      <c r="D2850">
        <v>6.5</v>
      </c>
      <c r="J2850" t="e">
        <f>+VLOOKUP(B2850,#REF!,1,FALSE)</f>
        <v>#REF!</v>
      </c>
    </row>
    <row r="2851" spans="1:10" hidden="1" x14ac:dyDescent="0.25">
      <c r="A2851" t="s">
        <v>655</v>
      </c>
      <c r="B2851" t="s">
        <v>1138</v>
      </c>
      <c r="C2851" t="s">
        <v>1139</v>
      </c>
      <c r="D2851">
        <v>6.5</v>
      </c>
      <c r="J2851" t="e">
        <f>+VLOOKUP(B2851,#REF!,1,FALSE)</f>
        <v>#REF!</v>
      </c>
    </row>
    <row r="2852" spans="1:10" hidden="1" x14ac:dyDescent="0.25">
      <c r="A2852" t="s">
        <v>655</v>
      </c>
      <c r="B2852" t="s">
        <v>1141</v>
      </c>
      <c r="C2852" t="s">
        <v>1142</v>
      </c>
      <c r="D2852">
        <v>6.5</v>
      </c>
      <c r="J2852" t="e">
        <f>+VLOOKUP(B2852,#REF!,1,FALSE)</f>
        <v>#REF!</v>
      </c>
    </row>
    <row r="2853" spans="1:10" hidden="1" x14ac:dyDescent="0.25">
      <c r="A2853" t="s">
        <v>655</v>
      </c>
      <c r="B2853">
        <v>5052</v>
      </c>
      <c r="C2853" t="s">
        <v>1143</v>
      </c>
      <c r="D2853">
        <v>6.5</v>
      </c>
      <c r="J2853" t="e">
        <f>+VLOOKUP(B2853,#REF!,1,FALSE)</f>
        <v>#REF!</v>
      </c>
    </row>
    <row r="2854" spans="1:10" hidden="1" x14ac:dyDescent="0.25">
      <c r="A2854" t="s">
        <v>655</v>
      </c>
      <c r="B2854">
        <v>5053</v>
      </c>
      <c r="C2854" t="s">
        <v>1144</v>
      </c>
      <c r="D2854">
        <v>6.5</v>
      </c>
      <c r="J2854" t="e">
        <f>+VLOOKUP(B2854,#REF!,1,FALSE)</f>
        <v>#REF!</v>
      </c>
    </row>
    <row r="2855" spans="1:10" hidden="1" x14ac:dyDescent="0.25">
      <c r="A2855" t="s">
        <v>655</v>
      </c>
      <c r="B2855">
        <v>5054</v>
      </c>
      <c r="C2855" t="s">
        <v>1145</v>
      </c>
      <c r="D2855">
        <v>6.5</v>
      </c>
      <c r="J2855" t="e">
        <f>+VLOOKUP(B2855,#REF!,1,FALSE)</f>
        <v>#REF!</v>
      </c>
    </row>
    <row r="2856" spans="1:10" hidden="1" x14ac:dyDescent="0.25">
      <c r="A2856" t="s">
        <v>655</v>
      </c>
      <c r="B2856">
        <v>5055</v>
      </c>
      <c r="C2856" t="s">
        <v>1146</v>
      </c>
      <c r="D2856">
        <v>6.5</v>
      </c>
      <c r="J2856" t="e">
        <f>+VLOOKUP(B2856,#REF!,1,FALSE)</f>
        <v>#REF!</v>
      </c>
    </row>
    <row r="2857" spans="1:10" hidden="1" x14ac:dyDescent="0.25">
      <c r="A2857" t="s">
        <v>655</v>
      </c>
      <c r="B2857">
        <v>5057</v>
      </c>
      <c r="C2857" t="s">
        <v>1147</v>
      </c>
      <c r="D2857">
        <v>6.5</v>
      </c>
      <c r="J2857" t="e">
        <f>+VLOOKUP(B2857,#REF!,1,FALSE)</f>
        <v>#REF!</v>
      </c>
    </row>
    <row r="2858" spans="1:10" hidden="1" x14ac:dyDescent="0.25">
      <c r="A2858" t="s">
        <v>655</v>
      </c>
      <c r="B2858">
        <v>5058</v>
      </c>
      <c r="C2858" t="s">
        <v>1148</v>
      </c>
      <c r="D2858">
        <v>6.5</v>
      </c>
      <c r="J2858" t="e">
        <f>+VLOOKUP(B2858,#REF!,1,FALSE)</f>
        <v>#REF!</v>
      </c>
    </row>
    <row r="2859" spans="1:10" hidden="1" x14ac:dyDescent="0.25">
      <c r="A2859" t="s">
        <v>655</v>
      </c>
      <c r="B2859">
        <v>5101</v>
      </c>
      <c r="C2859" t="s">
        <v>1149</v>
      </c>
      <c r="D2859">
        <v>6.5</v>
      </c>
      <c r="J2859" t="e">
        <f>+VLOOKUP(B2859,#REF!,1,FALSE)</f>
        <v>#REF!</v>
      </c>
    </row>
    <row r="2860" spans="1:10" hidden="1" x14ac:dyDescent="0.25">
      <c r="A2860" t="s">
        <v>655</v>
      </c>
      <c r="B2860">
        <v>5138</v>
      </c>
      <c r="C2860" t="s">
        <v>1150</v>
      </c>
      <c r="D2860">
        <v>6</v>
      </c>
      <c r="J2860" t="e">
        <f>+VLOOKUP(B2860,#REF!,1,FALSE)</f>
        <v>#REF!</v>
      </c>
    </row>
    <row r="2861" spans="1:10" hidden="1" x14ac:dyDescent="0.25">
      <c r="A2861" t="s">
        <v>655</v>
      </c>
      <c r="B2861">
        <v>5144</v>
      </c>
      <c r="C2861" t="s">
        <v>1151</v>
      </c>
      <c r="D2861">
        <v>6.5</v>
      </c>
      <c r="J2861" t="e">
        <f>+VLOOKUP(B2861,#REF!,1,FALSE)</f>
        <v>#REF!</v>
      </c>
    </row>
    <row r="2862" spans="1:10" hidden="1" x14ac:dyDescent="0.25">
      <c r="A2862" t="s">
        <v>655</v>
      </c>
      <c r="B2862">
        <v>5145</v>
      </c>
      <c r="C2862" t="s">
        <v>1152</v>
      </c>
      <c r="D2862">
        <v>6.5</v>
      </c>
      <c r="J2862" t="e">
        <f>+VLOOKUP(B2862,#REF!,1,FALSE)</f>
        <v>#REF!</v>
      </c>
    </row>
    <row r="2863" spans="1:10" hidden="1" x14ac:dyDescent="0.25">
      <c r="A2863" t="s">
        <v>655</v>
      </c>
      <c r="B2863">
        <v>5146</v>
      </c>
      <c r="C2863" t="s">
        <v>1153</v>
      </c>
      <c r="D2863">
        <v>6</v>
      </c>
      <c r="J2863" t="e">
        <f>+VLOOKUP(B2863,#REF!,1,FALSE)</f>
        <v>#REF!</v>
      </c>
    </row>
    <row r="2864" spans="1:10" hidden="1" x14ac:dyDescent="0.25">
      <c r="A2864" t="s">
        <v>655</v>
      </c>
      <c r="B2864">
        <v>5147</v>
      </c>
      <c r="C2864" t="s">
        <v>1154</v>
      </c>
      <c r="D2864">
        <v>6</v>
      </c>
      <c r="J2864" t="e">
        <f>+VLOOKUP(B2864,#REF!,1,FALSE)</f>
        <v>#REF!</v>
      </c>
    </row>
    <row r="2865" spans="1:10" hidden="1" x14ac:dyDescent="0.25">
      <c r="A2865" t="s">
        <v>655</v>
      </c>
      <c r="B2865">
        <v>5154</v>
      </c>
      <c r="C2865" t="s">
        <v>1155</v>
      </c>
      <c r="D2865">
        <v>6</v>
      </c>
      <c r="J2865" t="e">
        <f>+VLOOKUP(B2865,#REF!,1,FALSE)</f>
        <v>#REF!</v>
      </c>
    </row>
    <row r="2866" spans="1:10" hidden="1" x14ac:dyDescent="0.25">
      <c r="A2866" t="s">
        <v>655</v>
      </c>
      <c r="B2866">
        <v>5155</v>
      </c>
      <c r="C2866" t="s">
        <v>1156</v>
      </c>
      <c r="D2866">
        <v>6</v>
      </c>
      <c r="J2866" t="e">
        <f>+VLOOKUP(B2866,#REF!,1,FALSE)</f>
        <v>#REF!</v>
      </c>
    </row>
    <row r="2867" spans="1:10" hidden="1" x14ac:dyDescent="0.25">
      <c r="A2867" t="s">
        <v>655</v>
      </c>
      <c r="B2867">
        <v>5156</v>
      </c>
      <c r="C2867" t="s">
        <v>1157</v>
      </c>
      <c r="D2867">
        <v>6</v>
      </c>
      <c r="J2867" t="e">
        <f>+VLOOKUP(B2867,#REF!,1,FALSE)</f>
        <v>#REF!</v>
      </c>
    </row>
    <row r="2868" spans="1:10" hidden="1" x14ac:dyDescent="0.25">
      <c r="A2868" t="s">
        <v>655</v>
      </c>
      <c r="B2868" t="s">
        <v>1158</v>
      </c>
      <c r="C2868" t="s">
        <v>1159</v>
      </c>
      <c r="D2868">
        <v>6.5</v>
      </c>
      <c r="J2868" t="e">
        <f>+VLOOKUP(B2868,#REF!,1,FALSE)</f>
        <v>#REF!</v>
      </c>
    </row>
    <row r="2869" spans="1:10" hidden="1" x14ac:dyDescent="0.25">
      <c r="A2869" t="s">
        <v>655</v>
      </c>
      <c r="B2869" t="s">
        <v>1160</v>
      </c>
      <c r="C2869" t="s">
        <v>1161</v>
      </c>
      <c r="D2869">
        <v>6.5</v>
      </c>
      <c r="J2869" t="e">
        <f>+VLOOKUP(B2869,#REF!,1,FALSE)</f>
        <v>#REF!</v>
      </c>
    </row>
    <row r="2870" spans="1:10" hidden="1" x14ac:dyDescent="0.25">
      <c r="A2870" t="s">
        <v>655</v>
      </c>
      <c r="B2870" t="s">
        <v>1162</v>
      </c>
      <c r="C2870" t="s">
        <v>1163</v>
      </c>
      <c r="D2870">
        <v>6.5</v>
      </c>
      <c r="J2870" t="e">
        <f>+VLOOKUP(B2870,#REF!,1,FALSE)</f>
        <v>#REF!</v>
      </c>
    </row>
    <row r="2871" spans="1:10" hidden="1" x14ac:dyDescent="0.25">
      <c r="A2871" t="s">
        <v>655</v>
      </c>
      <c r="B2871">
        <v>5190</v>
      </c>
      <c r="C2871" t="s">
        <v>1164</v>
      </c>
      <c r="D2871">
        <v>6</v>
      </c>
      <c r="J2871" t="e">
        <f>+VLOOKUP(B2871,#REF!,1,FALSE)</f>
        <v>#REF!</v>
      </c>
    </row>
    <row r="2872" spans="1:10" hidden="1" x14ac:dyDescent="0.25">
      <c r="A2872" t="s">
        <v>655</v>
      </c>
      <c r="B2872">
        <v>5191</v>
      </c>
      <c r="C2872" t="s">
        <v>1165</v>
      </c>
      <c r="D2872">
        <v>6</v>
      </c>
      <c r="J2872" t="e">
        <f>+VLOOKUP(B2872,#REF!,1,FALSE)</f>
        <v>#REF!</v>
      </c>
    </row>
    <row r="2873" spans="1:10" hidden="1" x14ac:dyDescent="0.25">
      <c r="A2873" t="s">
        <v>655</v>
      </c>
      <c r="B2873">
        <v>5192</v>
      </c>
      <c r="C2873" t="s">
        <v>1166</v>
      </c>
      <c r="D2873">
        <v>6</v>
      </c>
      <c r="J2873" t="e">
        <f>+VLOOKUP(B2873,#REF!,1,FALSE)</f>
        <v>#REF!</v>
      </c>
    </row>
    <row r="2874" spans="1:10" hidden="1" x14ac:dyDescent="0.25">
      <c r="A2874" t="s">
        <v>655</v>
      </c>
      <c r="B2874">
        <v>5193</v>
      </c>
      <c r="C2874" t="s">
        <v>1167</v>
      </c>
      <c r="D2874">
        <v>6</v>
      </c>
      <c r="J2874" t="e">
        <f>+VLOOKUP(B2874,#REF!,1,FALSE)</f>
        <v>#REF!</v>
      </c>
    </row>
    <row r="2875" spans="1:10" hidden="1" x14ac:dyDescent="0.25">
      <c r="A2875" t="s">
        <v>655</v>
      </c>
      <c r="B2875">
        <v>5194</v>
      </c>
      <c r="C2875" t="s">
        <v>1168</v>
      </c>
      <c r="D2875">
        <v>6</v>
      </c>
      <c r="J2875" t="e">
        <f>+VLOOKUP(B2875,#REF!,1,FALSE)</f>
        <v>#REF!</v>
      </c>
    </row>
    <row r="2876" spans="1:10" hidden="1" x14ac:dyDescent="0.25">
      <c r="A2876" t="s">
        <v>655</v>
      </c>
      <c r="B2876">
        <v>5195</v>
      </c>
      <c r="C2876" t="s">
        <v>1169</v>
      </c>
      <c r="D2876">
        <v>6</v>
      </c>
      <c r="J2876" t="e">
        <f>+VLOOKUP(B2876,#REF!,1,FALSE)</f>
        <v>#REF!</v>
      </c>
    </row>
    <row r="2877" spans="1:10" hidden="1" x14ac:dyDescent="0.25">
      <c r="A2877" t="s">
        <v>655</v>
      </c>
      <c r="B2877" t="s">
        <v>1170</v>
      </c>
      <c r="C2877" t="s">
        <v>1171</v>
      </c>
      <c r="D2877">
        <v>6.5</v>
      </c>
      <c r="J2877" t="e">
        <f>+VLOOKUP(B2877,#REF!,1,FALSE)</f>
        <v>#REF!</v>
      </c>
    </row>
    <row r="2878" spans="1:10" hidden="1" x14ac:dyDescent="0.25">
      <c r="A2878" t="s">
        <v>655</v>
      </c>
      <c r="B2878" t="s">
        <v>1172</v>
      </c>
      <c r="C2878" t="s">
        <v>1173</v>
      </c>
      <c r="D2878">
        <v>6.5</v>
      </c>
      <c r="J2878" t="e">
        <f>+VLOOKUP(B2878,#REF!,1,FALSE)</f>
        <v>#REF!</v>
      </c>
    </row>
    <row r="2879" spans="1:10" hidden="1" x14ac:dyDescent="0.25">
      <c r="A2879" t="s">
        <v>655</v>
      </c>
      <c r="B2879" t="s">
        <v>1174</v>
      </c>
      <c r="C2879" t="s">
        <v>1175</v>
      </c>
      <c r="D2879">
        <v>6.5</v>
      </c>
      <c r="J2879" t="e">
        <f>+VLOOKUP(B2879,#REF!,1,FALSE)</f>
        <v>#REF!</v>
      </c>
    </row>
    <row r="2880" spans="1:10" hidden="1" x14ac:dyDescent="0.25">
      <c r="A2880" t="s">
        <v>655</v>
      </c>
      <c r="B2880" t="s">
        <v>1176</v>
      </c>
      <c r="C2880" t="s">
        <v>1177</v>
      </c>
      <c r="D2880">
        <v>6.5</v>
      </c>
      <c r="J2880" t="e">
        <f>+VLOOKUP(B2880,#REF!,1,FALSE)</f>
        <v>#REF!</v>
      </c>
    </row>
    <row r="2881" spans="1:10" hidden="1" x14ac:dyDescent="0.25">
      <c r="A2881" t="s">
        <v>655</v>
      </c>
      <c r="B2881" t="s">
        <v>1178</v>
      </c>
      <c r="C2881" t="s">
        <v>1171</v>
      </c>
      <c r="D2881">
        <v>6.5</v>
      </c>
      <c r="J2881" t="e">
        <f>+VLOOKUP(B2881,#REF!,1,FALSE)</f>
        <v>#REF!</v>
      </c>
    </row>
    <row r="2882" spans="1:10" hidden="1" x14ac:dyDescent="0.25">
      <c r="A2882" t="s">
        <v>655</v>
      </c>
      <c r="B2882" t="s">
        <v>1179</v>
      </c>
      <c r="C2882" t="s">
        <v>1171</v>
      </c>
      <c r="D2882">
        <v>6.5</v>
      </c>
      <c r="J2882" t="e">
        <f>+VLOOKUP(B2882,#REF!,1,FALSE)</f>
        <v>#REF!</v>
      </c>
    </row>
    <row r="2883" spans="1:10" hidden="1" x14ac:dyDescent="0.25">
      <c r="A2883" t="s">
        <v>655</v>
      </c>
      <c r="B2883" t="s">
        <v>1180</v>
      </c>
      <c r="C2883" t="s">
        <v>1181</v>
      </c>
      <c r="D2883">
        <v>6.5</v>
      </c>
      <c r="J2883" t="e">
        <f>+VLOOKUP(B2883,#REF!,1,FALSE)</f>
        <v>#REF!</v>
      </c>
    </row>
    <row r="2884" spans="1:10" hidden="1" x14ac:dyDescent="0.25">
      <c r="A2884" t="s">
        <v>655</v>
      </c>
      <c r="B2884" t="s">
        <v>1182</v>
      </c>
      <c r="C2884" t="s">
        <v>1183</v>
      </c>
      <c r="D2884">
        <v>6.5</v>
      </c>
      <c r="J2884" t="e">
        <f>+VLOOKUP(B2884,#REF!,1,FALSE)</f>
        <v>#REF!</v>
      </c>
    </row>
    <row r="2885" spans="1:10" hidden="1" x14ac:dyDescent="0.25">
      <c r="A2885" t="s">
        <v>655</v>
      </c>
      <c r="B2885" t="s">
        <v>1184</v>
      </c>
      <c r="C2885" t="s">
        <v>1185</v>
      </c>
      <c r="D2885">
        <v>6.5</v>
      </c>
      <c r="J2885" t="e">
        <f>+VLOOKUP(B2885,#REF!,1,FALSE)</f>
        <v>#REF!</v>
      </c>
    </row>
    <row r="2886" spans="1:10" hidden="1" x14ac:dyDescent="0.25">
      <c r="A2886" t="s">
        <v>655</v>
      </c>
      <c r="B2886" t="s">
        <v>1186</v>
      </c>
      <c r="C2886" t="s">
        <v>1187</v>
      </c>
      <c r="D2886">
        <v>6.5</v>
      </c>
      <c r="J2886" t="e">
        <f>+VLOOKUP(B2886,#REF!,1,FALSE)</f>
        <v>#REF!</v>
      </c>
    </row>
    <row r="2887" spans="1:10" hidden="1" x14ac:dyDescent="0.25">
      <c r="A2887" t="s">
        <v>655</v>
      </c>
      <c r="B2887" t="s">
        <v>1188</v>
      </c>
      <c r="C2887" t="s">
        <v>1189</v>
      </c>
      <c r="D2887">
        <v>6.5</v>
      </c>
      <c r="J2887" t="e">
        <f>+VLOOKUP(B2887,#REF!,1,FALSE)</f>
        <v>#REF!</v>
      </c>
    </row>
    <row r="2888" spans="1:10" hidden="1" x14ac:dyDescent="0.25">
      <c r="A2888" t="s">
        <v>655</v>
      </c>
      <c r="B2888" t="s">
        <v>1190</v>
      </c>
      <c r="C2888" t="s">
        <v>1191</v>
      </c>
      <c r="D2888">
        <v>6.5</v>
      </c>
      <c r="J2888" t="e">
        <f>+VLOOKUP(B2888,#REF!,1,FALSE)</f>
        <v>#REF!</v>
      </c>
    </row>
    <row r="2889" spans="1:10" hidden="1" x14ac:dyDescent="0.25">
      <c r="A2889" t="s">
        <v>655</v>
      </c>
      <c r="B2889" t="s">
        <v>1192</v>
      </c>
      <c r="C2889" t="s">
        <v>1193</v>
      </c>
      <c r="D2889">
        <v>6.5</v>
      </c>
      <c r="J2889" t="e">
        <f>+VLOOKUP(B2889,#REF!,1,FALSE)</f>
        <v>#REF!</v>
      </c>
    </row>
    <row r="2890" spans="1:10" hidden="1" x14ac:dyDescent="0.25">
      <c r="A2890" t="s">
        <v>655</v>
      </c>
      <c r="B2890" t="s">
        <v>1194</v>
      </c>
      <c r="C2890" t="s">
        <v>689</v>
      </c>
      <c r="D2890">
        <v>6.5</v>
      </c>
      <c r="J2890" t="e">
        <f>+VLOOKUP(B2890,#REF!,1,FALSE)</f>
        <v>#REF!</v>
      </c>
    </row>
    <row r="2891" spans="1:10" hidden="1" x14ac:dyDescent="0.25">
      <c r="A2891" t="s">
        <v>655</v>
      </c>
      <c r="B2891" t="s">
        <v>1195</v>
      </c>
      <c r="C2891" t="s">
        <v>691</v>
      </c>
      <c r="D2891">
        <v>6.5</v>
      </c>
      <c r="J2891" t="e">
        <f>+VLOOKUP(B2891,#REF!,1,FALSE)</f>
        <v>#REF!</v>
      </c>
    </row>
    <row r="2892" spans="1:10" hidden="1" x14ac:dyDescent="0.25">
      <c r="A2892" t="s">
        <v>655</v>
      </c>
      <c r="B2892" t="s">
        <v>1196</v>
      </c>
      <c r="C2892" t="s">
        <v>1177</v>
      </c>
      <c r="D2892">
        <v>6.5</v>
      </c>
      <c r="J2892" t="e">
        <f>+VLOOKUP(B2892,#REF!,1,FALSE)</f>
        <v>#REF!</v>
      </c>
    </row>
    <row r="2893" spans="1:10" hidden="1" x14ac:dyDescent="0.25">
      <c r="A2893" t="s">
        <v>655</v>
      </c>
      <c r="B2893" t="s">
        <v>1197</v>
      </c>
      <c r="C2893" t="s">
        <v>1198</v>
      </c>
      <c r="D2893">
        <v>6.5</v>
      </c>
      <c r="J2893" t="e">
        <f>+VLOOKUP(B2893,#REF!,1,FALSE)</f>
        <v>#REF!</v>
      </c>
    </row>
    <row r="2894" spans="1:10" hidden="1" x14ac:dyDescent="0.25">
      <c r="A2894" t="s">
        <v>655</v>
      </c>
      <c r="B2894" t="s">
        <v>1199</v>
      </c>
      <c r="C2894" t="s">
        <v>1200</v>
      </c>
      <c r="D2894">
        <v>6.5</v>
      </c>
      <c r="J2894" t="e">
        <f>+VLOOKUP(B2894,#REF!,1,FALSE)</f>
        <v>#REF!</v>
      </c>
    </row>
    <row r="2895" spans="1:10" hidden="1" x14ac:dyDescent="0.25">
      <c r="A2895" t="s">
        <v>655</v>
      </c>
      <c r="B2895" t="s">
        <v>1201</v>
      </c>
      <c r="C2895" t="s">
        <v>1202</v>
      </c>
      <c r="D2895">
        <v>6.5</v>
      </c>
      <c r="J2895" t="e">
        <f>+VLOOKUP(B2895,#REF!,1,FALSE)</f>
        <v>#REF!</v>
      </c>
    </row>
    <row r="2896" spans="1:10" hidden="1" x14ac:dyDescent="0.25">
      <c r="A2896" t="s">
        <v>655</v>
      </c>
      <c r="B2896" t="s">
        <v>1203</v>
      </c>
      <c r="C2896" t="s">
        <v>1204</v>
      </c>
      <c r="D2896">
        <v>6.5</v>
      </c>
      <c r="J2896" t="e">
        <f>+VLOOKUP(B2896,#REF!,1,FALSE)</f>
        <v>#REF!</v>
      </c>
    </row>
    <row r="2897" spans="1:10" hidden="1" x14ac:dyDescent="0.25">
      <c r="A2897" t="s">
        <v>655</v>
      </c>
      <c r="B2897" t="s">
        <v>1205</v>
      </c>
      <c r="C2897" t="s">
        <v>1206</v>
      </c>
      <c r="D2897">
        <v>6.5</v>
      </c>
      <c r="J2897" t="e">
        <f>+VLOOKUP(B2897,#REF!,1,FALSE)</f>
        <v>#REF!</v>
      </c>
    </row>
    <row r="2898" spans="1:10" hidden="1" x14ac:dyDescent="0.25">
      <c r="A2898" t="s">
        <v>655</v>
      </c>
      <c r="B2898" t="s">
        <v>1207</v>
      </c>
      <c r="C2898" t="s">
        <v>1208</v>
      </c>
      <c r="D2898">
        <v>6.5</v>
      </c>
      <c r="J2898" t="e">
        <f>+VLOOKUP(B2898,#REF!,1,FALSE)</f>
        <v>#REF!</v>
      </c>
    </row>
    <row r="2899" spans="1:10" hidden="1" x14ac:dyDescent="0.25">
      <c r="A2899" t="s">
        <v>655</v>
      </c>
      <c r="B2899" t="s">
        <v>1209</v>
      </c>
      <c r="C2899" t="s">
        <v>1210</v>
      </c>
      <c r="D2899">
        <v>6.5</v>
      </c>
      <c r="J2899" t="e">
        <f>+VLOOKUP(B2899,#REF!,1,FALSE)</f>
        <v>#REF!</v>
      </c>
    </row>
    <row r="2900" spans="1:10" hidden="1" x14ac:dyDescent="0.25">
      <c r="A2900" t="s">
        <v>655</v>
      </c>
      <c r="B2900">
        <v>5428</v>
      </c>
      <c r="C2900" t="s">
        <v>1211</v>
      </c>
      <c r="D2900">
        <v>6.5</v>
      </c>
      <c r="J2900" t="e">
        <f>+VLOOKUP(B2900,#REF!,1,FALSE)</f>
        <v>#REF!</v>
      </c>
    </row>
    <row r="2901" spans="1:10" hidden="1" x14ac:dyDescent="0.25">
      <c r="A2901" t="s">
        <v>655</v>
      </c>
      <c r="B2901" t="s">
        <v>1212</v>
      </c>
      <c r="C2901" t="s">
        <v>1213</v>
      </c>
      <c r="D2901">
        <v>6.5</v>
      </c>
      <c r="J2901" t="e">
        <f>+VLOOKUP(B2901,#REF!,1,FALSE)</f>
        <v>#REF!</v>
      </c>
    </row>
    <row r="2902" spans="1:10" hidden="1" x14ac:dyDescent="0.25">
      <c r="A2902" t="s">
        <v>655</v>
      </c>
      <c r="B2902" t="s">
        <v>1214</v>
      </c>
      <c r="C2902" t="s">
        <v>1215</v>
      </c>
      <c r="D2902">
        <v>6.5</v>
      </c>
      <c r="J2902" t="e">
        <f>+VLOOKUP(B2902,#REF!,1,FALSE)</f>
        <v>#REF!</v>
      </c>
    </row>
    <row r="2903" spans="1:10" hidden="1" x14ac:dyDescent="0.25">
      <c r="A2903" t="s">
        <v>655</v>
      </c>
      <c r="B2903" t="s">
        <v>1216</v>
      </c>
      <c r="C2903" t="s">
        <v>1217</v>
      </c>
      <c r="D2903">
        <v>6.5</v>
      </c>
      <c r="J2903" t="e">
        <f>+VLOOKUP(B2903,#REF!,1,FALSE)</f>
        <v>#REF!</v>
      </c>
    </row>
    <row r="2904" spans="1:10" hidden="1" x14ac:dyDescent="0.25">
      <c r="A2904" t="s">
        <v>655</v>
      </c>
      <c r="B2904" t="s">
        <v>1218</v>
      </c>
      <c r="C2904" t="s">
        <v>1219</v>
      </c>
      <c r="D2904">
        <v>6.5</v>
      </c>
      <c r="J2904" t="e">
        <f>+VLOOKUP(B2904,#REF!,1,FALSE)</f>
        <v>#REF!</v>
      </c>
    </row>
    <row r="2905" spans="1:10" hidden="1" x14ac:dyDescent="0.25">
      <c r="A2905" t="s">
        <v>655</v>
      </c>
      <c r="B2905" t="s">
        <v>1220</v>
      </c>
      <c r="C2905" t="s">
        <v>1221</v>
      </c>
      <c r="D2905">
        <v>6.5</v>
      </c>
      <c r="J2905" t="e">
        <f>+VLOOKUP(B2905,#REF!,1,FALSE)</f>
        <v>#REF!</v>
      </c>
    </row>
    <row r="2906" spans="1:10" hidden="1" x14ac:dyDescent="0.25">
      <c r="A2906" t="s">
        <v>655</v>
      </c>
      <c r="B2906" t="s">
        <v>1222</v>
      </c>
      <c r="C2906" t="s">
        <v>1223</v>
      </c>
      <c r="D2906">
        <v>6.5</v>
      </c>
      <c r="J2906" t="e">
        <f>+VLOOKUP(B2906,#REF!,1,FALSE)</f>
        <v>#REF!</v>
      </c>
    </row>
    <row r="2907" spans="1:10" hidden="1" x14ac:dyDescent="0.25">
      <c r="A2907" t="s">
        <v>655</v>
      </c>
      <c r="B2907">
        <v>5438</v>
      </c>
      <c r="C2907" t="s">
        <v>894</v>
      </c>
      <c r="D2907">
        <v>6</v>
      </c>
      <c r="J2907" t="e">
        <f>+VLOOKUP(B2907,#REF!,1,FALSE)</f>
        <v>#REF!</v>
      </c>
    </row>
    <row r="2908" spans="1:10" hidden="1" x14ac:dyDescent="0.25">
      <c r="A2908" t="s">
        <v>655</v>
      </c>
      <c r="B2908" t="s">
        <v>1224</v>
      </c>
      <c r="C2908" t="s">
        <v>1225</v>
      </c>
      <c r="D2908">
        <v>6.5</v>
      </c>
      <c r="J2908" t="e">
        <f>+VLOOKUP(B2908,#REF!,1,FALSE)</f>
        <v>#REF!</v>
      </c>
    </row>
    <row r="2909" spans="1:10" hidden="1" x14ac:dyDescent="0.25">
      <c r="A2909" t="s">
        <v>655</v>
      </c>
      <c r="B2909" t="s">
        <v>1226</v>
      </c>
      <c r="C2909" t="s">
        <v>1227</v>
      </c>
      <c r="D2909">
        <v>6.5</v>
      </c>
      <c r="J2909" t="e">
        <f>+VLOOKUP(B2909,#REF!,1,FALSE)</f>
        <v>#REF!</v>
      </c>
    </row>
    <row r="2910" spans="1:10" hidden="1" x14ac:dyDescent="0.25">
      <c r="A2910" t="s">
        <v>655</v>
      </c>
      <c r="B2910" t="s">
        <v>1228</v>
      </c>
      <c r="C2910" t="s">
        <v>1229</v>
      </c>
      <c r="D2910">
        <v>6.5</v>
      </c>
      <c r="J2910" t="e">
        <f>+VLOOKUP(B2910,#REF!,1,FALSE)</f>
        <v>#REF!</v>
      </c>
    </row>
    <row r="2911" spans="1:10" hidden="1" x14ac:dyDescent="0.25">
      <c r="A2911" t="s">
        <v>655</v>
      </c>
      <c r="B2911" t="s">
        <v>1230</v>
      </c>
      <c r="C2911" t="s">
        <v>1231</v>
      </c>
      <c r="D2911">
        <v>6.5</v>
      </c>
      <c r="J2911" t="e">
        <f>+VLOOKUP(B2911,#REF!,1,FALSE)</f>
        <v>#REF!</v>
      </c>
    </row>
    <row r="2912" spans="1:10" hidden="1" x14ac:dyDescent="0.25">
      <c r="A2912" t="s">
        <v>655</v>
      </c>
      <c r="B2912" t="s">
        <v>1232</v>
      </c>
      <c r="C2912" t="s">
        <v>1233</v>
      </c>
      <c r="D2912">
        <v>6.5</v>
      </c>
      <c r="J2912" t="e">
        <f>+VLOOKUP(B2912,#REF!,1,FALSE)</f>
        <v>#REF!</v>
      </c>
    </row>
    <row r="2913" spans="1:10" hidden="1" x14ac:dyDescent="0.25">
      <c r="A2913" t="s">
        <v>655</v>
      </c>
      <c r="B2913" t="s">
        <v>1234</v>
      </c>
      <c r="C2913" t="s">
        <v>1235</v>
      </c>
      <c r="D2913">
        <v>6.5</v>
      </c>
      <c r="J2913" t="e">
        <f>+VLOOKUP(B2913,#REF!,1,FALSE)</f>
        <v>#REF!</v>
      </c>
    </row>
    <row r="2914" spans="1:10" hidden="1" x14ac:dyDescent="0.25">
      <c r="A2914" t="s">
        <v>655</v>
      </c>
      <c r="B2914" t="s">
        <v>1236</v>
      </c>
      <c r="C2914" t="s">
        <v>1237</v>
      </c>
      <c r="D2914">
        <v>6.5</v>
      </c>
      <c r="J2914" t="e">
        <f>+VLOOKUP(B2914,#REF!,1,FALSE)</f>
        <v>#REF!</v>
      </c>
    </row>
    <row r="2915" spans="1:10" hidden="1" x14ac:dyDescent="0.25">
      <c r="A2915" t="s">
        <v>655</v>
      </c>
      <c r="B2915" t="s">
        <v>1238</v>
      </c>
      <c r="C2915" t="s">
        <v>1239</v>
      </c>
      <c r="D2915">
        <v>6.5</v>
      </c>
      <c r="J2915" t="e">
        <f>+VLOOKUP(B2915,#REF!,1,FALSE)</f>
        <v>#REF!</v>
      </c>
    </row>
    <row r="2916" spans="1:10" hidden="1" x14ac:dyDescent="0.25">
      <c r="A2916" t="s">
        <v>655</v>
      </c>
      <c r="B2916" t="s">
        <v>1240</v>
      </c>
      <c r="C2916" t="s">
        <v>1241</v>
      </c>
      <c r="D2916">
        <v>6.5</v>
      </c>
      <c r="J2916" t="e">
        <f>+VLOOKUP(B2916,#REF!,1,FALSE)</f>
        <v>#REF!</v>
      </c>
    </row>
    <row r="2917" spans="1:10" hidden="1" x14ac:dyDescent="0.25">
      <c r="A2917" t="s">
        <v>655</v>
      </c>
      <c r="B2917" t="s">
        <v>1242</v>
      </c>
      <c r="C2917" t="s">
        <v>1243</v>
      </c>
      <c r="D2917">
        <v>6.5</v>
      </c>
      <c r="J2917" t="e">
        <f>+VLOOKUP(B2917,#REF!,1,FALSE)</f>
        <v>#REF!</v>
      </c>
    </row>
    <row r="2918" spans="1:10" hidden="1" x14ac:dyDescent="0.25">
      <c r="A2918" t="s">
        <v>655</v>
      </c>
      <c r="B2918" t="s">
        <v>1244</v>
      </c>
      <c r="C2918" t="s">
        <v>1245</v>
      </c>
      <c r="D2918">
        <v>6.5</v>
      </c>
      <c r="J2918" t="e">
        <f>+VLOOKUP(B2918,#REF!,1,FALSE)</f>
        <v>#REF!</v>
      </c>
    </row>
    <row r="2919" spans="1:10" hidden="1" x14ac:dyDescent="0.25">
      <c r="A2919" t="s">
        <v>655</v>
      </c>
      <c r="B2919" t="s">
        <v>1246</v>
      </c>
      <c r="C2919" t="s">
        <v>1247</v>
      </c>
      <c r="D2919">
        <v>6.5</v>
      </c>
      <c r="J2919" t="e">
        <f>+VLOOKUP(B2919,#REF!,1,FALSE)</f>
        <v>#REF!</v>
      </c>
    </row>
    <row r="2920" spans="1:10" hidden="1" x14ac:dyDescent="0.25">
      <c r="A2920" t="s">
        <v>655</v>
      </c>
      <c r="B2920" t="s">
        <v>1248</v>
      </c>
      <c r="C2920" t="s">
        <v>1249</v>
      </c>
      <c r="D2920">
        <v>6.5</v>
      </c>
      <c r="J2920" t="e">
        <f>+VLOOKUP(B2920,#REF!,1,FALSE)</f>
        <v>#REF!</v>
      </c>
    </row>
    <row r="2921" spans="1:10" hidden="1" x14ac:dyDescent="0.25">
      <c r="A2921" t="s">
        <v>655</v>
      </c>
      <c r="B2921">
        <v>5510</v>
      </c>
      <c r="C2921" t="s">
        <v>1250</v>
      </c>
      <c r="D2921">
        <v>6.5</v>
      </c>
      <c r="J2921" t="e">
        <f>+VLOOKUP(B2921,#REF!,1,FALSE)</f>
        <v>#REF!</v>
      </c>
    </row>
    <row r="2922" spans="1:10" hidden="1" x14ac:dyDescent="0.25">
      <c r="A2922" t="s">
        <v>655</v>
      </c>
      <c r="B2922">
        <v>5511</v>
      </c>
      <c r="C2922" t="s">
        <v>1251</v>
      </c>
      <c r="D2922">
        <v>6.5</v>
      </c>
      <c r="J2922" t="e">
        <f>+VLOOKUP(B2922,#REF!,1,FALSE)</f>
        <v>#REF!</v>
      </c>
    </row>
    <row r="2923" spans="1:10" hidden="1" x14ac:dyDescent="0.25">
      <c r="A2923" t="s">
        <v>655</v>
      </c>
      <c r="B2923">
        <v>5512</v>
      </c>
      <c r="C2923" t="s">
        <v>1252</v>
      </c>
      <c r="D2923">
        <v>6.5</v>
      </c>
      <c r="J2923" t="e">
        <f>+VLOOKUP(B2923,#REF!,1,FALSE)</f>
        <v>#REF!</v>
      </c>
    </row>
    <row r="2924" spans="1:10" hidden="1" x14ac:dyDescent="0.25">
      <c r="A2924" t="s">
        <v>655</v>
      </c>
      <c r="B2924">
        <v>5514</v>
      </c>
      <c r="C2924" t="s">
        <v>1253</v>
      </c>
      <c r="D2924">
        <v>6.5</v>
      </c>
      <c r="J2924" t="e">
        <f>+VLOOKUP(B2924,#REF!,1,FALSE)</f>
        <v>#REF!</v>
      </c>
    </row>
    <row r="2925" spans="1:10" hidden="1" x14ac:dyDescent="0.25">
      <c r="A2925" t="s">
        <v>655</v>
      </c>
      <c r="B2925">
        <v>5515</v>
      </c>
      <c r="C2925" t="s">
        <v>1254</v>
      </c>
      <c r="D2925">
        <v>6.5</v>
      </c>
      <c r="J2925" t="e">
        <f>+VLOOKUP(B2925,#REF!,1,FALSE)</f>
        <v>#REF!</v>
      </c>
    </row>
    <row r="2926" spans="1:10" hidden="1" x14ac:dyDescent="0.25">
      <c r="A2926" t="s">
        <v>655</v>
      </c>
      <c r="B2926">
        <v>5517</v>
      </c>
      <c r="C2926" t="s">
        <v>1255</v>
      </c>
      <c r="D2926">
        <v>6.5</v>
      </c>
      <c r="J2926" t="e">
        <f>+VLOOKUP(B2926,#REF!,1,FALSE)</f>
        <v>#REF!</v>
      </c>
    </row>
    <row r="2927" spans="1:10" hidden="1" x14ac:dyDescent="0.25">
      <c r="A2927" t="s">
        <v>655</v>
      </c>
      <c r="B2927">
        <v>5518</v>
      </c>
      <c r="C2927" t="s">
        <v>1256</v>
      </c>
      <c r="D2927">
        <v>6.5</v>
      </c>
      <c r="J2927" t="e">
        <f>+VLOOKUP(B2927,#REF!,1,FALSE)</f>
        <v>#REF!</v>
      </c>
    </row>
    <row r="2928" spans="1:10" hidden="1" x14ac:dyDescent="0.25">
      <c r="A2928" t="s">
        <v>655</v>
      </c>
      <c r="B2928">
        <v>5523</v>
      </c>
      <c r="C2928" t="s">
        <v>1257</v>
      </c>
      <c r="D2928">
        <v>6.5</v>
      </c>
      <c r="J2928" t="e">
        <f>+VLOOKUP(B2928,#REF!,1,FALSE)</f>
        <v>#REF!</v>
      </c>
    </row>
    <row r="2929" spans="1:10" hidden="1" x14ac:dyDescent="0.25">
      <c r="A2929" t="s">
        <v>655</v>
      </c>
      <c r="B2929" t="s">
        <v>1258</v>
      </c>
      <c r="C2929" t="s">
        <v>1259</v>
      </c>
      <c r="D2929">
        <v>6.5</v>
      </c>
      <c r="J2929" t="e">
        <f>+VLOOKUP(B2929,#REF!,1,FALSE)</f>
        <v>#REF!</v>
      </c>
    </row>
    <row r="2930" spans="1:10" hidden="1" x14ac:dyDescent="0.25">
      <c r="A2930" t="s">
        <v>655</v>
      </c>
      <c r="B2930" t="s">
        <v>1260</v>
      </c>
      <c r="C2930" t="s">
        <v>1261</v>
      </c>
      <c r="D2930">
        <v>6.5</v>
      </c>
      <c r="J2930" t="e">
        <f>+VLOOKUP(B2930,#REF!,1,FALSE)</f>
        <v>#REF!</v>
      </c>
    </row>
    <row r="2931" spans="1:10" hidden="1" x14ac:dyDescent="0.25">
      <c r="A2931" t="s">
        <v>655</v>
      </c>
      <c r="B2931">
        <v>5672</v>
      </c>
      <c r="C2931" t="s">
        <v>1262</v>
      </c>
      <c r="D2931">
        <v>1</v>
      </c>
      <c r="J2931" t="e">
        <f>+VLOOKUP(B2931,#REF!,1,FALSE)</f>
        <v>#REF!</v>
      </c>
    </row>
    <row r="2932" spans="1:10" hidden="1" x14ac:dyDescent="0.25">
      <c r="A2932" t="s">
        <v>655</v>
      </c>
      <c r="B2932">
        <v>5730</v>
      </c>
      <c r="C2932" t="s">
        <v>2251</v>
      </c>
      <c r="D2932">
        <v>1</v>
      </c>
      <c r="J2932" t="e">
        <f>+VLOOKUP(B2932,#REF!,1,FALSE)</f>
        <v>#REF!</v>
      </c>
    </row>
    <row r="2933" spans="1:10" hidden="1" x14ac:dyDescent="0.25">
      <c r="A2933" t="s">
        <v>655</v>
      </c>
      <c r="B2933">
        <v>5734</v>
      </c>
      <c r="C2933" t="s">
        <v>2251</v>
      </c>
      <c r="D2933">
        <v>1</v>
      </c>
      <c r="J2933" t="e">
        <f>+VLOOKUP(B2933,#REF!,1,FALSE)</f>
        <v>#REF!</v>
      </c>
    </row>
    <row r="2934" spans="1:10" hidden="1" x14ac:dyDescent="0.25">
      <c r="A2934" t="s">
        <v>655</v>
      </c>
      <c r="B2934">
        <v>5754</v>
      </c>
      <c r="C2934" t="s">
        <v>2066</v>
      </c>
      <c r="D2934">
        <v>1</v>
      </c>
      <c r="J2934" t="e">
        <f>+VLOOKUP(B2934,#REF!,1,FALSE)</f>
        <v>#REF!</v>
      </c>
    </row>
    <row r="2935" spans="1:10" hidden="1" x14ac:dyDescent="0.25">
      <c r="A2935" t="s">
        <v>655</v>
      </c>
      <c r="B2935">
        <v>5762</v>
      </c>
      <c r="C2935" t="s">
        <v>2067</v>
      </c>
      <c r="D2935">
        <v>1</v>
      </c>
      <c r="J2935" t="e">
        <f>+VLOOKUP(B2935,#REF!,1,FALSE)</f>
        <v>#REF!</v>
      </c>
    </row>
    <row r="2936" spans="1:10" hidden="1" x14ac:dyDescent="0.25">
      <c r="A2936" t="s">
        <v>655</v>
      </c>
      <c r="B2936">
        <v>5765</v>
      </c>
      <c r="C2936" t="s">
        <v>2068</v>
      </c>
      <c r="D2936">
        <v>1</v>
      </c>
      <c r="J2936" t="e">
        <f>+VLOOKUP(B2936,#REF!,1,FALSE)</f>
        <v>#REF!</v>
      </c>
    </row>
    <row r="2937" spans="1:10" hidden="1" x14ac:dyDescent="0.25">
      <c r="A2937" t="s">
        <v>655</v>
      </c>
      <c r="B2937">
        <v>5773</v>
      </c>
      <c r="C2937" t="s">
        <v>2070</v>
      </c>
      <c r="D2937">
        <v>1</v>
      </c>
      <c r="J2937" t="e">
        <f>+VLOOKUP(B2937,#REF!,1,FALSE)</f>
        <v>#REF!</v>
      </c>
    </row>
    <row r="2938" spans="1:10" hidden="1" x14ac:dyDescent="0.25">
      <c r="A2938" t="s">
        <v>655</v>
      </c>
      <c r="B2938">
        <v>5827</v>
      </c>
      <c r="C2938" t="s">
        <v>2072</v>
      </c>
      <c r="D2938">
        <v>1</v>
      </c>
      <c r="J2938" t="e">
        <f>+VLOOKUP(B2938,#REF!,1,FALSE)</f>
        <v>#REF!</v>
      </c>
    </row>
    <row r="2939" spans="1:10" hidden="1" x14ac:dyDescent="0.25">
      <c r="A2939" t="s">
        <v>655</v>
      </c>
      <c r="B2939">
        <v>5828</v>
      </c>
      <c r="C2939" t="s">
        <v>2073</v>
      </c>
      <c r="D2939">
        <v>1</v>
      </c>
      <c r="J2939" t="e">
        <f>+VLOOKUP(B2939,#REF!,1,FALSE)</f>
        <v>#REF!</v>
      </c>
    </row>
    <row r="2940" spans="1:10" hidden="1" x14ac:dyDescent="0.25">
      <c r="A2940" t="s">
        <v>655</v>
      </c>
      <c r="B2940">
        <v>5830</v>
      </c>
      <c r="C2940" t="s">
        <v>2074</v>
      </c>
      <c r="D2940">
        <v>1</v>
      </c>
      <c r="J2940" t="e">
        <f>+VLOOKUP(B2940,#REF!,1,FALSE)</f>
        <v>#REF!</v>
      </c>
    </row>
    <row r="2941" spans="1:10" hidden="1" x14ac:dyDescent="0.25">
      <c r="A2941" t="s">
        <v>655</v>
      </c>
      <c r="B2941">
        <v>5831</v>
      </c>
      <c r="C2941" t="s">
        <v>2075</v>
      </c>
      <c r="D2941">
        <v>1</v>
      </c>
      <c r="J2941" t="e">
        <f>+VLOOKUP(B2941,#REF!,1,FALSE)</f>
        <v>#REF!</v>
      </c>
    </row>
    <row r="2942" spans="1:10" hidden="1" x14ac:dyDescent="0.25">
      <c r="A2942" t="s">
        <v>655</v>
      </c>
      <c r="B2942">
        <v>5832</v>
      </c>
      <c r="C2942" t="s">
        <v>2076</v>
      </c>
      <c r="D2942">
        <v>1</v>
      </c>
      <c r="J2942" t="e">
        <f>+VLOOKUP(B2942,#REF!,1,FALSE)</f>
        <v>#REF!</v>
      </c>
    </row>
    <row r="2943" spans="1:10" hidden="1" x14ac:dyDescent="0.25">
      <c r="A2943" t="s">
        <v>655</v>
      </c>
      <c r="B2943">
        <v>5842</v>
      </c>
      <c r="C2943" t="s">
        <v>2080</v>
      </c>
      <c r="D2943">
        <v>1</v>
      </c>
      <c r="J2943" t="e">
        <f>+VLOOKUP(B2943,#REF!,1,FALSE)</f>
        <v>#REF!</v>
      </c>
    </row>
    <row r="2944" spans="1:10" hidden="1" x14ac:dyDescent="0.25">
      <c r="A2944" t="s">
        <v>655</v>
      </c>
      <c r="B2944">
        <v>5849</v>
      </c>
      <c r="C2944" t="s">
        <v>2081</v>
      </c>
      <c r="D2944">
        <v>1</v>
      </c>
      <c r="J2944" t="e">
        <f>+VLOOKUP(B2944,#REF!,1,FALSE)</f>
        <v>#REF!</v>
      </c>
    </row>
    <row r="2945" spans="1:10" hidden="1" x14ac:dyDescent="0.25">
      <c r="A2945" t="s">
        <v>655</v>
      </c>
      <c r="B2945">
        <v>5853</v>
      </c>
      <c r="C2945" t="s">
        <v>2082</v>
      </c>
      <c r="D2945">
        <v>1</v>
      </c>
      <c r="J2945" t="e">
        <f>+VLOOKUP(B2945,#REF!,1,FALSE)</f>
        <v>#REF!</v>
      </c>
    </row>
    <row r="2946" spans="1:10" hidden="1" x14ac:dyDescent="0.25">
      <c r="A2946" t="s">
        <v>655</v>
      </c>
      <c r="B2946">
        <v>5854</v>
      </c>
      <c r="C2946" t="s">
        <v>2083</v>
      </c>
      <c r="D2946">
        <v>1</v>
      </c>
      <c r="J2946" t="e">
        <f>+VLOOKUP(B2946,#REF!,1,FALSE)</f>
        <v>#REF!</v>
      </c>
    </row>
    <row r="2947" spans="1:10" hidden="1" x14ac:dyDescent="0.25">
      <c r="A2947" t="s">
        <v>655</v>
      </c>
      <c r="B2947">
        <v>5855</v>
      </c>
      <c r="C2947" t="s">
        <v>2084</v>
      </c>
      <c r="D2947">
        <v>1</v>
      </c>
      <c r="J2947" t="e">
        <f>+VLOOKUP(B2947,#REF!,1,FALSE)</f>
        <v>#REF!</v>
      </c>
    </row>
    <row r="2948" spans="1:10" hidden="1" x14ac:dyDescent="0.25">
      <c r="A2948" t="s">
        <v>655</v>
      </c>
      <c r="B2948">
        <v>5866</v>
      </c>
      <c r="C2948" t="s">
        <v>1264</v>
      </c>
      <c r="D2948">
        <v>2</v>
      </c>
      <c r="J2948" t="e">
        <f>+VLOOKUP(B2948,#REF!,1,FALSE)</f>
        <v>#REF!</v>
      </c>
    </row>
    <row r="2949" spans="1:10" hidden="1" x14ac:dyDescent="0.25">
      <c r="A2949" t="s">
        <v>655</v>
      </c>
      <c r="B2949" t="s">
        <v>1265</v>
      </c>
      <c r="C2949" t="s">
        <v>1266</v>
      </c>
      <c r="D2949">
        <v>2</v>
      </c>
      <c r="J2949" t="e">
        <f>+VLOOKUP(B2949,#REF!,1,FALSE)</f>
        <v>#REF!</v>
      </c>
    </row>
    <row r="2950" spans="1:10" hidden="1" x14ac:dyDescent="0.25">
      <c r="A2950" t="s">
        <v>655</v>
      </c>
      <c r="B2950">
        <v>5867</v>
      </c>
      <c r="C2950" t="s">
        <v>2085</v>
      </c>
      <c r="D2950">
        <v>2</v>
      </c>
      <c r="J2950" t="e">
        <f>+VLOOKUP(B2950,#REF!,1,FALSE)</f>
        <v>#REF!</v>
      </c>
    </row>
    <row r="2951" spans="1:10" hidden="1" x14ac:dyDescent="0.25">
      <c r="A2951" t="s">
        <v>655</v>
      </c>
      <c r="B2951" t="s">
        <v>2086</v>
      </c>
      <c r="C2951" t="s">
        <v>2087</v>
      </c>
      <c r="D2951">
        <v>2</v>
      </c>
      <c r="J2951" t="e">
        <f>+VLOOKUP(B2951,#REF!,1,FALSE)</f>
        <v>#REF!</v>
      </c>
    </row>
    <row r="2952" spans="1:10" hidden="1" x14ac:dyDescent="0.25">
      <c r="A2952" t="s">
        <v>655</v>
      </c>
      <c r="B2952" t="s">
        <v>2091</v>
      </c>
      <c r="C2952" t="s">
        <v>2092</v>
      </c>
      <c r="D2952">
        <v>1</v>
      </c>
      <c r="J2952" t="e">
        <f>+VLOOKUP(B2952,#REF!,1,FALSE)</f>
        <v>#REF!</v>
      </c>
    </row>
    <row r="2953" spans="1:10" hidden="1" x14ac:dyDescent="0.25">
      <c r="A2953" t="s">
        <v>655</v>
      </c>
      <c r="B2953" t="s">
        <v>2093</v>
      </c>
      <c r="C2953" t="s">
        <v>2094</v>
      </c>
      <c r="D2953">
        <v>1</v>
      </c>
      <c r="J2953" t="e">
        <f>+VLOOKUP(B2953,#REF!,1,FALSE)</f>
        <v>#REF!</v>
      </c>
    </row>
    <row r="2954" spans="1:10" hidden="1" x14ac:dyDescent="0.25">
      <c r="A2954" t="s">
        <v>655</v>
      </c>
      <c r="B2954" t="s">
        <v>2095</v>
      </c>
      <c r="C2954" t="s">
        <v>2096</v>
      </c>
      <c r="D2954">
        <v>1</v>
      </c>
      <c r="J2954" t="e">
        <f>+VLOOKUP(B2954,#REF!,1,FALSE)</f>
        <v>#REF!</v>
      </c>
    </row>
    <row r="2955" spans="1:10" hidden="1" x14ac:dyDescent="0.25">
      <c r="A2955" t="s">
        <v>655</v>
      </c>
      <c r="B2955" t="s">
        <v>2099</v>
      </c>
      <c r="C2955" t="s">
        <v>2100</v>
      </c>
      <c r="D2955">
        <v>1</v>
      </c>
      <c r="J2955" t="e">
        <f>+VLOOKUP(B2955,#REF!,1,FALSE)</f>
        <v>#REF!</v>
      </c>
    </row>
    <row r="2956" spans="1:10" hidden="1" x14ac:dyDescent="0.25">
      <c r="A2956" t="s">
        <v>655</v>
      </c>
      <c r="B2956">
        <v>5900</v>
      </c>
      <c r="C2956" t="s">
        <v>768</v>
      </c>
      <c r="D2956">
        <v>6</v>
      </c>
      <c r="J2956" t="e">
        <f>+VLOOKUP(B2956,#REF!,1,FALSE)</f>
        <v>#REF!</v>
      </c>
    </row>
    <row r="2957" spans="1:10" hidden="1" x14ac:dyDescent="0.25">
      <c r="A2957" t="s">
        <v>655</v>
      </c>
      <c r="B2957">
        <v>5901</v>
      </c>
      <c r="C2957" t="s">
        <v>1267</v>
      </c>
      <c r="D2957">
        <v>6</v>
      </c>
      <c r="J2957" t="e">
        <f>+VLOOKUP(B2957,#REF!,1,FALSE)</f>
        <v>#REF!</v>
      </c>
    </row>
    <row r="2958" spans="1:10" hidden="1" x14ac:dyDescent="0.25">
      <c r="A2958" t="s">
        <v>655</v>
      </c>
      <c r="B2958">
        <v>5902</v>
      </c>
      <c r="C2958" t="s">
        <v>1268</v>
      </c>
      <c r="D2958">
        <v>6.5</v>
      </c>
      <c r="J2958" t="e">
        <f>+VLOOKUP(B2958,#REF!,1,FALSE)</f>
        <v>#REF!</v>
      </c>
    </row>
    <row r="2959" spans="1:10" hidden="1" x14ac:dyDescent="0.25">
      <c r="A2959" t="s">
        <v>655</v>
      </c>
      <c r="B2959">
        <v>5903</v>
      </c>
      <c r="C2959" t="s">
        <v>1269</v>
      </c>
      <c r="D2959">
        <v>6.5</v>
      </c>
      <c r="J2959" t="e">
        <f>+VLOOKUP(B2959,#REF!,1,FALSE)</f>
        <v>#REF!</v>
      </c>
    </row>
    <row r="2960" spans="1:10" hidden="1" x14ac:dyDescent="0.25">
      <c r="A2960" t="s">
        <v>655</v>
      </c>
      <c r="B2960">
        <v>5905</v>
      </c>
      <c r="C2960" t="s">
        <v>1270</v>
      </c>
      <c r="D2960">
        <v>6</v>
      </c>
      <c r="J2960" t="e">
        <f>+VLOOKUP(B2960,#REF!,1,FALSE)</f>
        <v>#REF!</v>
      </c>
    </row>
    <row r="2961" spans="1:10" hidden="1" x14ac:dyDescent="0.25">
      <c r="A2961" t="s">
        <v>655</v>
      </c>
      <c r="B2961">
        <v>5906</v>
      </c>
      <c r="C2961" t="s">
        <v>1271</v>
      </c>
      <c r="D2961">
        <v>6</v>
      </c>
      <c r="J2961" t="e">
        <f>+VLOOKUP(B2961,#REF!,1,FALSE)</f>
        <v>#REF!</v>
      </c>
    </row>
    <row r="2962" spans="1:10" hidden="1" x14ac:dyDescent="0.25">
      <c r="A2962" t="s">
        <v>655</v>
      </c>
      <c r="B2962">
        <v>5910</v>
      </c>
      <c r="C2962" t="s">
        <v>1272</v>
      </c>
      <c r="D2962">
        <v>6</v>
      </c>
      <c r="J2962" t="e">
        <f>+VLOOKUP(B2962,#REF!,1,FALSE)</f>
        <v>#REF!</v>
      </c>
    </row>
    <row r="2963" spans="1:10" hidden="1" x14ac:dyDescent="0.25">
      <c r="A2963" t="s">
        <v>655</v>
      </c>
      <c r="B2963">
        <v>5911</v>
      </c>
      <c r="C2963" t="s">
        <v>1273</v>
      </c>
      <c r="D2963">
        <v>6</v>
      </c>
      <c r="J2963" t="e">
        <f>+VLOOKUP(B2963,#REF!,1,FALSE)</f>
        <v>#REF!</v>
      </c>
    </row>
    <row r="2964" spans="1:10" hidden="1" x14ac:dyDescent="0.25">
      <c r="A2964" t="s">
        <v>655</v>
      </c>
      <c r="B2964">
        <v>5912</v>
      </c>
      <c r="C2964" t="s">
        <v>1274</v>
      </c>
      <c r="D2964">
        <v>6</v>
      </c>
      <c r="J2964" t="e">
        <f>+VLOOKUP(B2964,#REF!,1,FALSE)</f>
        <v>#REF!</v>
      </c>
    </row>
    <row r="2965" spans="1:10" hidden="1" x14ac:dyDescent="0.25">
      <c r="A2965" t="s">
        <v>655</v>
      </c>
      <c r="B2965">
        <v>5913</v>
      </c>
      <c r="C2965" t="s">
        <v>1275</v>
      </c>
      <c r="D2965">
        <v>6</v>
      </c>
      <c r="J2965" t="e">
        <f>+VLOOKUP(B2965,#REF!,1,FALSE)</f>
        <v>#REF!</v>
      </c>
    </row>
    <row r="2966" spans="1:10" hidden="1" x14ac:dyDescent="0.25">
      <c r="A2966" t="s">
        <v>655</v>
      </c>
      <c r="B2966">
        <v>5920</v>
      </c>
      <c r="C2966" t="s">
        <v>1187</v>
      </c>
      <c r="D2966">
        <v>6</v>
      </c>
      <c r="J2966" t="e">
        <f>+VLOOKUP(B2966,#REF!,1,FALSE)</f>
        <v>#REF!</v>
      </c>
    </row>
    <row r="2967" spans="1:10" hidden="1" x14ac:dyDescent="0.25">
      <c r="A2967" t="s">
        <v>655</v>
      </c>
      <c r="B2967">
        <v>5921</v>
      </c>
      <c r="C2967" t="s">
        <v>1276</v>
      </c>
      <c r="D2967">
        <v>6</v>
      </c>
      <c r="J2967" t="e">
        <f>+VLOOKUP(B2967,#REF!,1,FALSE)</f>
        <v>#REF!</v>
      </c>
    </row>
    <row r="2968" spans="1:10" hidden="1" x14ac:dyDescent="0.25">
      <c r="A2968" t="s">
        <v>655</v>
      </c>
      <c r="B2968">
        <v>5922</v>
      </c>
      <c r="C2968" t="s">
        <v>1277</v>
      </c>
      <c r="D2968">
        <v>6</v>
      </c>
      <c r="J2968" t="e">
        <f>+VLOOKUP(B2968,#REF!,1,FALSE)</f>
        <v>#REF!</v>
      </c>
    </row>
    <row r="2969" spans="1:10" hidden="1" x14ac:dyDescent="0.25">
      <c r="A2969" t="s">
        <v>655</v>
      </c>
      <c r="B2969">
        <v>5923</v>
      </c>
      <c r="C2969" t="s">
        <v>1278</v>
      </c>
      <c r="D2969">
        <v>6</v>
      </c>
      <c r="J2969" t="e">
        <f>+VLOOKUP(B2969,#REF!,1,FALSE)</f>
        <v>#REF!</v>
      </c>
    </row>
    <row r="2970" spans="1:10" hidden="1" x14ac:dyDescent="0.25">
      <c r="A2970" t="s">
        <v>655</v>
      </c>
      <c r="B2970">
        <v>5924</v>
      </c>
      <c r="C2970" t="s">
        <v>1279</v>
      </c>
      <c r="D2970">
        <v>6.5</v>
      </c>
      <c r="J2970" t="e">
        <f>+VLOOKUP(B2970,#REF!,1,FALSE)</f>
        <v>#REF!</v>
      </c>
    </row>
    <row r="2971" spans="1:10" hidden="1" x14ac:dyDescent="0.25">
      <c r="A2971" t="s">
        <v>655</v>
      </c>
      <c r="B2971">
        <v>5930</v>
      </c>
      <c r="C2971" t="s">
        <v>1191</v>
      </c>
      <c r="D2971">
        <v>6</v>
      </c>
      <c r="J2971" t="e">
        <f>+VLOOKUP(B2971,#REF!,1,FALSE)</f>
        <v>#REF!</v>
      </c>
    </row>
    <row r="2972" spans="1:10" hidden="1" x14ac:dyDescent="0.25">
      <c r="A2972" t="s">
        <v>655</v>
      </c>
      <c r="B2972">
        <v>5931</v>
      </c>
      <c r="C2972" t="s">
        <v>1280</v>
      </c>
      <c r="D2972">
        <v>6</v>
      </c>
      <c r="J2972" t="e">
        <f>+VLOOKUP(B2972,#REF!,1,FALSE)</f>
        <v>#REF!</v>
      </c>
    </row>
    <row r="2973" spans="1:10" hidden="1" x14ac:dyDescent="0.25">
      <c r="A2973" t="s">
        <v>655</v>
      </c>
      <c r="B2973">
        <v>5935</v>
      </c>
      <c r="C2973" t="s">
        <v>691</v>
      </c>
      <c r="D2973">
        <v>6</v>
      </c>
      <c r="J2973" t="e">
        <f>+VLOOKUP(B2973,#REF!,1,FALSE)</f>
        <v>#REF!</v>
      </c>
    </row>
    <row r="2974" spans="1:10" hidden="1" x14ac:dyDescent="0.25">
      <c r="A2974" t="s">
        <v>655</v>
      </c>
      <c r="B2974">
        <v>5936</v>
      </c>
      <c r="C2974" t="s">
        <v>689</v>
      </c>
      <c r="D2974">
        <v>6</v>
      </c>
      <c r="J2974" t="e">
        <f>+VLOOKUP(B2974,#REF!,1,FALSE)</f>
        <v>#REF!</v>
      </c>
    </row>
    <row r="2975" spans="1:10" hidden="1" x14ac:dyDescent="0.25">
      <c r="A2975" t="s">
        <v>655</v>
      </c>
      <c r="B2975">
        <v>5939</v>
      </c>
      <c r="C2975" t="s">
        <v>1193</v>
      </c>
      <c r="D2975">
        <v>6</v>
      </c>
      <c r="J2975" t="e">
        <f>+VLOOKUP(B2975,#REF!,1,FALSE)</f>
        <v>#REF!</v>
      </c>
    </row>
    <row r="2976" spans="1:10" hidden="1" x14ac:dyDescent="0.25">
      <c r="A2976" t="s">
        <v>655</v>
      </c>
      <c r="B2976" t="s">
        <v>1281</v>
      </c>
      <c r="C2976" t="s">
        <v>1282</v>
      </c>
      <c r="D2976">
        <v>1</v>
      </c>
      <c r="J2976" t="e">
        <f>+VLOOKUP(B2976,#REF!,1,FALSE)</f>
        <v>#REF!</v>
      </c>
    </row>
    <row r="2977" spans="1:10" hidden="1" x14ac:dyDescent="0.25">
      <c r="A2977" t="s">
        <v>655</v>
      </c>
      <c r="B2977">
        <v>5940</v>
      </c>
      <c r="C2977" t="s">
        <v>1283</v>
      </c>
      <c r="D2977">
        <v>6</v>
      </c>
      <c r="J2977" t="e">
        <f>+VLOOKUP(B2977,#REF!,1,FALSE)</f>
        <v>#REF!</v>
      </c>
    </row>
    <row r="2978" spans="1:10" hidden="1" x14ac:dyDescent="0.25">
      <c r="A2978" t="s">
        <v>655</v>
      </c>
      <c r="B2978">
        <v>5941</v>
      </c>
      <c r="C2978" t="s">
        <v>1284</v>
      </c>
      <c r="D2978">
        <v>6</v>
      </c>
      <c r="J2978" t="e">
        <f>+VLOOKUP(B2978,#REF!,1,FALSE)</f>
        <v>#REF!</v>
      </c>
    </row>
    <row r="2979" spans="1:10" hidden="1" x14ac:dyDescent="0.25">
      <c r="A2979" t="s">
        <v>655</v>
      </c>
      <c r="B2979">
        <v>5942</v>
      </c>
      <c r="C2979" t="s">
        <v>1285</v>
      </c>
      <c r="D2979">
        <v>6</v>
      </c>
      <c r="J2979" t="e">
        <f>+VLOOKUP(B2979,#REF!,1,FALSE)</f>
        <v>#REF!</v>
      </c>
    </row>
    <row r="2980" spans="1:10" hidden="1" x14ac:dyDescent="0.25">
      <c r="A2980" t="s">
        <v>655</v>
      </c>
      <c r="B2980">
        <v>5943</v>
      </c>
      <c r="C2980" t="s">
        <v>1206</v>
      </c>
      <c r="D2980">
        <v>6</v>
      </c>
      <c r="J2980" t="e">
        <f>+VLOOKUP(B2980,#REF!,1,FALSE)</f>
        <v>#REF!</v>
      </c>
    </row>
    <row r="2981" spans="1:10" hidden="1" x14ac:dyDescent="0.25">
      <c r="A2981" t="s">
        <v>655</v>
      </c>
      <c r="B2981">
        <v>5971</v>
      </c>
      <c r="C2981" t="s">
        <v>1286</v>
      </c>
      <c r="D2981">
        <v>6</v>
      </c>
      <c r="J2981" t="e">
        <f>+VLOOKUP(B2981,#REF!,1,FALSE)</f>
        <v>#REF!</v>
      </c>
    </row>
    <row r="2982" spans="1:10" hidden="1" x14ac:dyDescent="0.25">
      <c r="A2982" t="s">
        <v>655</v>
      </c>
      <c r="B2982">
        <v>5972</v>
      </c>
      <c r="C2982" t="s">
        <v>1287</v>
      </c>
      <c r="D2982">
        <v>6</v>
      </c>
      <c r="J2982" t="e">
        <f>+VLOOKUP(B2982,#REF!,1,FALSE)</f>
        <v>#REF!</v>
      </c>
    </row>
    <row r="2983" spans="1:10" hidden="1" x14ac:dyDescent="0.25">
      <c r="A2983" t="s">
        <v>655</v>
      </c>
      <c r="B2983">
        <v>5978</v>
      </c>
      <c r="C2983" t="s">
        <v>1288</v>
      </c>
      <c r="D2983">
        <v>6</v>
      </c>
      <c r="J2983" t="e">
        <f>+VLOOKUP(B2983,#REF!,1,FALSE)</f>
        <v>#REF!</v>
      </c>
    </row>
    <row r="2984" spans="1:10" hidden="1" x14ac:dyDescent="0.25">
      <c r="A2984" t="s">
        <v>655</v>
      </c>
      <c r="B2984">
        <v>5979</v>
      </c>
      <c r="C2984" t="s">
        <v>1289</v>
      </c>
      <c r="D2984">
        <v>6</v>
      </c>
      <c r="J2984" t="e">
        <f>+VLOOKUP(B2984,#REF!,1,FALSE)</f>
        <v>#REF!</v>
      </c>
    </row>
    <row r="2985" spans="1:10" hidden="1" x14ac:dyDescent="0.25">
      <c r="A2985" t="s">
        <v>655</v>
      </c>
      <c r="B2985">
        <v>5980</v>
      </c>
      <c r="C2985" t="s">
        <v>1241</v>
      </c>
      <c r="D2985">
        <v>6.5</v>
      </c>
      <c r="J2985" t="e">
        <f>+VLOOKUP(B2985,#REF!,1,FALSE)</f>
        <v>#REF!</v>
      </c>
    </row>
    <row r="2986" spans="1:10" hidden="1" x14ac:dyDescent="0.25">
      <c r="A2986" t="s">
        <v>655</v>
      </c>
      <c r="B2986">
        <v>5981</v>
      </c>
      <c r="C2986" t="s">
        <v>1243</v>
      </c>
      <c r="D2986">
        <v>6.5</v>
      </c>
      <c r="J2986" t="e">
        <f>+VLOOKUP(B2986,#REF!,1,FALSE)</f>
        <v>#REF!</v>
      </c>
    </row>
    <row r="2987" spans="1:10" hidden="1" x14ac:dyDescent="0.25">
      <c r="A2987" t="s">
        <v>655</v>
      </c>
      <c r="B2987">
        <v>5982</v>
      </c>
      <c r="C2987" t="s">
        <v>1290</v>
      </c>
      <c r="D2987">
        <v>6.5</v>
      </c>
      <c r="J2987" t="e">
        <f>+VLOOKUP(B2987,#REF!,1,FALSE)</f>
        <v>#REF!</v>
      </c>
    </row>
    <row r="2988" spans="1:10" hidden="1" x14ac:dyDescent="0.25">
      <c r="A2988" t="s">
        <v>655</v>
      </c>
      <c r="B2988">
        <v>6596</v>
      </c>
      <c r="C2988" t="s">
        <v>1291</v>
      </c>
      <c r="D2988">
        <v>6.5</v>
      </c>
      <c r="J2988" t="e">
        <f>+VLOOKUP(B2988,#REF!,1,FALSE)</f>
        <v>#REF!</v>
      </c>
    </row>
    <row r="2989" spans="1:10" hidden="1" x14ac:dyDescent="0.25">
      <c r="A2989" t="s">
        <v>655</v>
      </c>
      <c r="B2989" t="s">
        <v>1292</v>
      </c>
      <c r="C2989" t="s">
        <v>1293</v>
      </c>
      <c r="D2989">
        <v>4.5999999999999996</v>
      </c>
      <c r="J2989" t="e">
        <f>+VLOOKUP(B2989,#REF!,1,FALSE)</f>
        <v>#REF!</v>
      </c>
    </row>
    <row r="2990" spans="1:10" hidden="1" x14ac:dyDescent="0.25">
      <c r="A2990" t="s">
        <v>655</v>
      </c>
      <c r="B2990">
        <v>6599</v>
      </c>
      <c r="C2990" t="s">
        <v>1294</v>
      </c>
      <c r="D2990">
        <v>6.5</v>
      </c>
      <c r="J2990" t="e">
        <f>+VLOOKUP(B2990,#REF!,1,FALSE)</f>
        <v>#REF!</v>
      </c>
    </row>
    <row r="2991" spans="1:10" hidden="1" x14ac:dyDescent="0.25">
      <c r="A2991" t="s">
        <v>655</v>
      </c>
      <c r="B2991" t="s">
        <v>1295</v>
      </c>
      <c r="C2991" t="s">
        <v>1296</v>
      </c>
      <c r="D2991">
        <v>4.5999999999999996</v>
      </c>
      <c r="J2991" t="e">
        <f>+VLOOKUP(B2991,#REF!,1,FALSE)</f>
        <v>#REF!</v>
      </c>
    </row>
    <row r="2992" spans="1:10" hidden="1" x14ac:dyDescent="0.25">
      <c r="A2992" t="s">
        <v>655</v>
      </c>
      <c r="B2992">
        <v>6601</v>
      </c>
      <c r="C2992" t="s">
        <v>1297</v>
      </c>
      <c r="D2992">
        <v>6.5</v>
      </c>
      <c r="J2992" t="e">
        <f>+VLOOKUP(B2992,#REF!,1,FALSE)</f>
        <v>#REF!</v>
      </c>
    </row>
    <row r="2993" spans="1:10" hidden="1" x14ac:dyDescent="0.25">
      <c r="A2993" t="s">
        <v>655</v>
      </c>
      <c r="B2993">
        <v>6602</v>
      </c>
      <c r="C2993" t="s">
        <v>1298</v>
      </c>
      <c r="D2993">
        <v>6.5</v>
      </c>
      <c r="J2993" t="e">
        <f>+VLOOKUP(B2993,#REF!,1,FALSE)</f>
        <v>#REF!</v>
      </c>
    </row>
    <row r="2994" spans="1:10" hidden="1" x14ac:dyDescent="0.25">
      <c r="A2994" t="s">
        <v>655</v>
      </c>
      <c r="B2994">
        <v>6603</v>
      </c>
      <c r="C2994" t="s">
        <v>1299</v>
      </c>
      <c r="D2994">
        <v>6.5</v>
      </c>
      <c r="J2994" t="e">
        <f>+VLOOKUP(B2994,#REF!,1,FALSE)</f>
        <v>#REF!</v>
      </c>
    </row>
    <row r="2995" spans="1:10" hidden="1" x14ac:dyDescent="0.25">
      <c r="A2995" t="s">
        <v>655</v>
      </c>
      <c r="B2995">
        <v>6604</v>
      </c>
      <c r="C2995" t="s">
        <v>1300</v>
      </c>
      <c r="D2995">
        <v>6.5</v>
      </c>
      <c r="J2995" t="e">
        <f>+VLOOKUP(B2995,#REF!,1,FALSE)</f>
        <v>#REF!</v>
      </c>
    </row>
    <row r="2996" spans="1:10" hidden="1" x14ac:dyDescent="0.25">
      <c r="A2996" t="s">
        <v>655</v>
      </c>
      <c r="B2996">
        <v>6605</v>
      </c>
      <c r="C2996" t="s">
        <v>1301</v>
      </c>
      <c r="D2996">
        <v>6.5</v>
      </c>
      <c r="J2996" t="e">
        <f>+VLOOKUP(B2996,#REF!,1,FALSE)</f>
        <v>#REF!</v>
      </c>
    </row>
    <row r="2997" spans="1:10" hidden="1" x14ac:dyDescent="0.25">
      <c r="A2997" t="s">
        <v>655</v>
      </c>
      <c r="B2997">
        <v>6606</v>
      </c>
      <c r="C2997" t="s">
        <v>1302</v>
      </c>
      <c r="D2997">
        <v>6.5</v>
      </c>
      <c r="J2997" t="e">
        <f>+VLOOKUP(B2997,#REF!,1,FALSE)</f>
        <v>#REF!</v>
      </c>
    </row>
    <row r="2998" spans="1:10" hidden="1" x14ac:dyDescent="0.25">
      <c r="A2998" t="s">
        <v>655</v>
      </c>
      <c r="B2998">
        <v>6607</v>
      </c>
      <c r="C2998" t="s">
        <v>1303</v>
      </c>
      <c r="D2998">
        <v>6.5</v>
      </c>
      <c r="J2998" t="e">
        <f>+VLOOKUP(B2998,#REF!,1,FALSE)</f>
        <v>#REF!</v>
      </c>
    </row>
    <row r="2999" spans="1:10" hidden="1" x14ac:dyDescent="0.25">
      <c r="A2999" t="s">
        <v>655</v>
      </c>
      <c r="B2999">
        <v>6608</v>
      </c>
      <c r="C2999" t="s">
        <v>1304</v>
      </c>
      <c r="D2999">
        <v>6.5</v>
      </c>
      <c r="J2999" t="e">
        <f>+VLOOKUP(B2999,#REF!,1,FALSE)</f>
        <v>#REF!</v>
      </c>
    </row>
    <row r="3000" spans="1:10" hidden="1" x14ac:dyDescent="0.25">
      <c r="A3000" t="s">
        <v>655</v>
      </c>
      <c r="B3000">
        <v>6609</v>
      </c>
      <c r="C3000" t="s">
        <v>1305</v>
      </c>
      <c r="D3000">
        <v>6.5</v>
      </c>
      <c r="J3000" t="e">
        <f>+VLOOKUP(B3000,#REF!,1,FALSE)</f>
        <v>#REF!</v>
      </c>
    </row>
    <row r="3001" spans="1:10" hidden="1" x14ac:dyDescent="0.25">
      <c r="A3001" t="s">
        <v>655</v>
      </c>
      <c r="B3001">
        <v>6610</v>
      </c>
      <c r="C3001" t="s">
        <v>1306</v>
      </c>
      <c r="D3001">
        <v>6.5</v>
      </c>
      <c r="J3001" t="e">
        <f>+VLOOKUP(B3001,#REF!,1,FALSE)</f>
        <v>#REF!</v>
      </c>
    </row>
    <row r="3002" spans="1:10" hidden="1" x14ac:dyDescent="0.25">
      <c r="A3002" t="s">
        <v>655</v>
      </c>
      <c r="B3002">
        <v>6611</v>
      </c>
      <c r="C3002" t="s">
        <v>1307</v>
      </c>
      <c r="D3002">
        <v>6.5</v>
      </c>
      <c r="J3002" t="e">
        <f>+VLOOKUP(B3002,#REF!,1,FALSE)</f>
        <v>#REF!</v>
      </c>
    </row>
    <row r="3003" spans="1:10" hidden="1" x14ac:dyDescent="0.25">
      <c r="A3003" t="s">
        <v>655</v>
      </c>
      <c r="B3003">
        <v>6621</v>
      </c>
      <c r="C3003" t="s">
        <v>1308</v>
      </c>
      <c r="D3003">
        <v>6.5</v>
      </c>
      <c r="J3003" t="e">
        <f>+VLOOKUP(B3003,#REF!,1,FALSE)</f>
        <v>#REF!</v>
      </c>
    </row>
    <row r="3004" spans="1:10" hidden="1" x14ac:dyDescent="0.25">
      <c r="A3004" t="s">
        <v>655</v>
      </c>
      <c r="B3004">
        <v>6622</v>
      </c>
      <c r="C3004" t="s">
        <v>1309</v>
      </c>
      <c r="D3004">
        <v>6.5</v>
      </c>
      <c r="J3004" t="e">
        <f>+VLOOKUP(B3004,#REF!,1,FALSE)</f>
        <v>#REF!</v>
      </c>
    </row>
    <row r="3005" spans="1:10" hidden="1" x14ac:dyDescent="0.25">
      <c r="A3005" t="s">
        <v>655</v>
      </c>
      <c r="B3005">
        <v>6623</v>
      </c>
      <c r="C3005" t="s">
        <v>1310</v>
      </c>
      <c r="D3005">
        <v>6.5</v>
      </c>
      <c r="J3005" t="e">
        <f>+VLOOKUP(B3005,#REF!,1,FALSE)</f>
        <v>#REF!</v>
      </c>
    </row>
    <row r="3006" spans="1:10" hidden="1" x14ac:dyDescent="0.25">
      <c r="A3006" t="s">
        <v>655</v>
      </c>
      <c r="B3006">
        <v>6624</v>
      </c>
      <c r="C3006" t="s">
        <v>1311</v>
      </c>
      <c r="D3006">
        <v>6.5</v>
      </c>
      <c r="J3006" t="e">
        <f>+VLOOKUP(B3006,#REF!,1,FALSE)</f>
        <v>#REF!</v>
      </c>
    </row>
    <row r="3007" spans="1:10" hidden="1" x14ac:dyDescent="0.25">
      <c r="A3007" t="s">
        <v>655</v>
      </c>
      <c r="B3007" t="s">
        <v>1312</v>
      </c>
      <c r="C3007" t="s">
        <v>1313</v>
      </c>
      <c r="D3007">
        <v>4.5999999999999996</v>
      </c>
      <c r="J3007" t="e">
        <f>+VLOOKUP(B3007,#REF!,1,FALSE)</f>
        <v>#REF!</v>
      </c>
    </row>
    <row r="3008" spans="1:10" hidden="1" x14ac:dyDescent="0.25">
      <c r="A3008" t="s">
        <v>655</v>
      </c>
      <c r="B3008" t="s">
        <v>1314</v>
      </c>
      <c r="C3008" t="s">
        <v>1315</v>
      </c>
      <c r="D3008">
        <v>4.5999999999999996</v>
      </c>
      <c r="J3008" t="e">
        <f>+VLOOKUP(B3008,#REF!,1,FALSE)</f>
        <v>#REF!</v>
      </c>
    </row>
    <row r="3009" spans="1:10" hidden="1" x14ac:dyDescent="0.25">
      <c r="A3009" t="s">
        <v>655</v>
      </c>
      <c r="B3009" t="s">
        <v>1316</v>
      </c>
      <c r="C3009" t="s">
        <v>1317</v>
      </c>
      <c r="D3009">
        <v>4.5999999999999996</v>
      </c>
      <c r="J3009" t="e">
        <f>+VLOOKUP(B3009,#REF!,1,FALSE)</f>
        <v>#REF!</v>
      </c>
    </row>
    <row r="3010" spans="1:10" hidden="1" x14ac:dyDescent="0.25">
      <c r="A3010" t="s">
        <v>655</v>
      </c>
      <c r="B3010">
        <v>6631</v>
      </c>
      <c r="C3010" t="s">
        <v>1318</v>
      </c>
      <c r="D3010">
        <v>6.5</v>
      </c>
      <c r="J3010" t="e">
        <f>+VLOOKUP(B3010,#REF!,1,FALSE)</f>
        <v>#REF!</v>
      </c>
    </row>
    <row r="3011" spans="1:10" hidden="1" x14ac:dyDescent="0.25">
      <c r="A3011" t="s">
        <v>655</v>
      </c>
      <c r="B3011">
        <v>6635</v>
      </c>
      <c r="C3011" t="s">
        <v>1319</v>
      </c>
      <c r="D3011">
        <v>6.5</v>
      </c>
      <c r="J3011" t="e">
        <f>+VLOOKUP(B3011,#REF!,1,FALSE)</f>
        <v>#REF!</v>
      </c>
    </row>
    <row r="3012" spans="1:10" hidden="1" x14ac:dyDescent="0.25">
      <c r="A3012" t="s">
        <v>655</v>
      </c>
      <c r="B3012">
        <v>6636</v>
      </c>
      <c r="C3012" t="s">
        <v>1320</v>
      </c>
      <c r="D3012">
        <v>6.5</v>
      </c>
      <c r="J3012" t="e">
        <f>+VLOOKUP(B3012,#REF!,1,FALSE)</f>
        <v>#REF!</v>
      </c>
    </row>
    <row r="3013" spans="1:10" hidden="1" x14ac:dyDescent="0.25">
      <c r="A3013" t="s">
        <v>655</v>
      </c>
      <c r="B3013">
        <v>6640</v>
      </c>
      <c r="C3013" t="s">
        <v>1321</v>
      </c>
      <c r="D3013">
        <v>6.5</v>
      </c>
      <c r="J3013" t="e">
        <f>+VLOOKUP(B3013,#REF!,1,FALSE)</f>
        <v>#REF!</v>
      </c>
    </row>
    <row r="3014" spans="1:10" hidden="1" x14ac:dyDescent="0.25">
      <c r="A3014" t="s">
        <v>655</v>
      </c>
      <c r="B3014">
        <v>6641</v>
      </c>
      <c r="C3014" t="s">
        <v>1322</v>
      </c>
      <c r="D3014">
        <v>6.5</v>
      </c>
      <c r="J3014" t="e">
        <f>+VLOOKUP(B3014,#REF!,1,FALSE)</f>
        <v>#REF!</v>
      </c>
    </row>
    <row r="3015" spans="1:10" hidden="1" x14ac:dyDescent="0.25">
      <c r="A3015" t="s">
        <v>655</v>
      </c>
      <c r="B3015">
        <v>6642</v>
      </c>
      <c r="C3015" t="s">
        <v>1323</v>
      </c>
      <c r="D3015">
        <v>6.5</v>
      </c>
      <c r="J3015" t="e">
        <f>+VLOOKUP(B3015,#REF!,1,FALSE)</f>
        <v>#REF!</v>
      </c>
    </row>
    <row r="3016" spans="1:10" hidden="1" x14ac:dyDescent="0.25">
      <c r="A3016" t="s">
        <v>655</v>
      </c>
      <c r="B3016">
        <v>6643</v>
      </c>
      <c r="C3016" t="s">
        <v>1324</v>
      </c>
      <c r="D3016">
        <v>6.5</v>
      </c>
      <c r="J3016" t="e">
        <f>+VLOOKUP(B3016,#REF!,1,FALSE)</f>
        <v>#REF!</v>
      </c>
    </row>
    <row r="3017" spans="1:10" hidden="1" x14ac:dyDescent="0.25">
      <c r="A3017" t="s">
        <v>655</v>
      </c>
      <c r="B3017">
        <v>6644</v>
      </c>
      <c r="C3017" t="s">
        <v>1325</v>
      </c>
      <c r="D3017">
        <v>6.5</v>
      </c>
      <c r="J3017" t="e">
        <f>+VLOOKUP(B3017,#REF!,1,FALSE)</f>
        <v>#REF!</v>
      </c>
    </row>
    <row r="3018" spans="1:10" hidden="1" x14ac:dyDescent="0.25">
      <c r="A3018" t="s">
        <v>655</v>
      </c>
      <c r="B3018">
        <v>6645</v>
      </c>
      <c r="C3018" t="s">
        <v>1326</v>
      </c>
      <c r="D3018">
        <v>6.5</v>
      </c>
      <c r="J3018" t="e">
        <f>+VLOOKUP(B3018,#REF!,1,FALSE)</f>
        <v>#REF!</v>
      </c>
    </row>
    <row r="3019" spans="1:10" hidden="1" x14ac:dyDescent="0.25">
      <c r="A3019" t="s">
        <v>655</v>
      </c>
      <c r="B3019" t="s">
        <v>1327</v>
      </c>
      <c r="C3019" t="s">
        <v>1328</v>
      </c>
      <c r="D3019">
        <v>1</v>
      </c>
      <c r="J3019" t="e">
        <f>+VLOOKUP(B3019,#REF!,1,FALSE)</f>
        <v>#REF!</v>
      </c>
    </row>
    <row r="3020" spans="1:10" hidden="1" x14ac:dyDescent="0.25">
      <c r="A3020" t="s">
        <v>655</v>
      </c>
      <c r="B3020">
        <v>6648</v>
      </c>
      <c r="C3020" t="s">
        <v>1329</v>
      </c>
      <c r="D3020">
        <v>6.5</v>
      </c>
      <c r="J3020" t="e">
        <f>+VLOOKUP(B3020,#REF!,1,FALSE)</f>
        <v>#REF!</v>
      </c>
    </row>
    <row r="3021" spans="1:10" hidden="1" x14ac:dyDescent="0.25">
      <c r="A3021" t="s">
        <v>655</v>
      </c>
      <c r="B3021">
        <v>6649</v>
      </c>
      <c r="C3021" t="s">
        <v>1330</v>
      </c>
      <c r="D3021">
        <v>6.5</v>
      </c>
      <c r="J3021" t="e">
        <f>+VLOOKUP(B3021,#REF!,1,FALSE)</f>
        <v>#REF!</v>
      </c>
    </row>
    <row r="3022" spans="1:10" hidden="1" x14ac:dyDescent="0.25">
      <c r="A3022" t="s">
        <v>655</v>
      </c>
      <c r="B3022">
        <v>6650</v>
      </c>
      <c r="C3022" t="s">
        <v>1331</v>
      </c>
      <c r="D3022">
        <v>6.5</v>
      </c>
      <c r="J3022" t="e">
        <f>+VLOOKUP(B3022,#REF!,1,FALSE)</f>
        <v>#REF!</v>
      </c>
    </row>
    <row r="3023" spans="1:10" hidden="1" x14ac:dyDescent="0.25">
      <c r="A3023" t="s">
        <v>655</v>
      </c>
      <c r="B3023">
        <v>6801</v>
      </c>
      <c r="C3023" t="s">
        <v>1332</v>
      </c>
      <c r="D3023">
        <v>6.5</v>
      </c>
      <c r="J3023" t="e">
        <f>+VLOOKUP(B3023,#REF!,1,FALSE)</f>
        <v>#REF!</v>
      </c>
    </row>
    <row r="3024" spans="1:10" hidden="1" x14ac:dyDescent="0.25">
      <c r="A3024" t="s">
        <v>655</v>
      </c>
      <c r="B3024">
        <v>6804</v>
      </c>
      <c r="C3024" t="s">
        <v>1333</v>
      </c>
      <c r="D3024">
        <v>6.5</v>
      </c>
      <c r="J3024" t="e">
        <f>+VLOOKUP(B3024,#REF!,1,FALSE)</f>
        <v>#REF!</v>
      </c>
    </row>
    <row r="3025" spans="1:10" hidden="1" x14ac:dyDescent="0.25">
      <c r="A3025" t="s">
        <v>655</v>
      </c>
      <c r="B3025">
        <v>6959</v>
      </c>
      <c r="C3025" t="s">
        <v>1334</v>
      </c>
      <c r="D3025">
        <v>6.5</v>
      </c>
      <c r="J3025" t="e">
        <f>+VLOOKUP(B3025,#REF!,1,FALSE)</f>
        <v>#REF!</v>
      </c>
    </row>
    <row r="3026" spans="1:10" hidden="1" x14ac:dyDescent="0.25">
      <c r="A3026" t="s">
        <v>655</v>
      </c>
      <c r="B3026">
        <v>6960</v>
      </c>
      <c r="C3026" t="s">
        <v>1335</v>
      </c>
      <c r="D3026">
        <v>6.5</v>
      </c>
      <c r="J3026" t="e">
        <f>+VLOOKUP(B3026,#REF!,1,FALSE)</f>
        <v>#REF!</v>
      </c>
    </row>
    <row r="3027" spans="1:10" hidden="1" x14ac:dyDescent="0.25">
      <c r="A3027" t="s">
        <v>655</v>
      </c>
      <c r="B3027">
        <v>6963</v>
      </c>
      <c r="C3027" t="s">
        <v>1336</v>
      </c>
      <c r="D3027">
        <v>6.5</v>
      </c>
      <c r="J3027" t="e">
        <f>+VLOOKUP(B3027,#REF!,1,FALSE)</f>
        <v>#REF!</v>
      </c>
    </row>
    <row r="3028" spans="1:10" hidden="1" x14ac:dyDescent="0.25">
      <c r="A3028" t="s">
        <v>655</v>
      </c>
      <c r="B3028">
        <v>6973</v>
      </c>
      <c r="C3028" t="s">
        <v>1337</v>
      </c>
      <c r="D3028">
        <v>6.5</v>
      </c>
      <c r="J3028" t="e">
        <f>+VLOOKUP(B3028,#REF!,1,FALSE)</f>
        <v>#REF!</v>
      </c>
    </row>
    <row r="3029" spans="1:10" hidden="1" x14ac:dyDescent="0.25">
      <c r="A3029" t="s">
        <v>655</v>
      </c>
      <c r="B3029">
        <v>6975</v>
      </c>
      <c r="C3029" t="s">
        <v>1338</v>
      </c>
      <c r="D3029">
        <v>6.5</v>
      </c>
      <c r="J3029" t="e">
        <f>+VLOOKUP(B3029,#REF!,1,FALSE)</f>
        <v>#REF!</v>
      </c>
    </row>
    <row r="3030" spans="1:10" hidden="1" x14ac:dyDescent="0.25">
      <c r="A3030" t="s">
        <v>655</v>
      </c>
      <c r="B3030">
        <v>6976</v>
      </c>
      <c r="C3030" t="s">
        <v>1339</v>
      </c>
      <c r="D3030">
        <v>6.5</v>
      </c>
      <c r="J3030" t="e">
        <f>+VLOOKUP(B3030,#REF!,1,FALSE)</f>
        <v>#REF!</v>
      </c>
    </row>
    <row r="3031" spans="1:10" hidden="1" x14ac:dyDescent="0.25">
      <c r="A3031" t="s">
        <v>655</v>
      </c>
      <c r="B3031">
        <v>6982</v>
      </c>
      <c r="C3031" t="s">
        <v>1340</v>
      </c>
      <c r="D3031">
        <v>1</v>
      </c>
      <c r="J3031" t="e">
        <f>+VLOOKUP(B3031,#REF!,1,FALSE)</f>
        <v>#REF!</v>
      </c>
    </row>
    <row r="3032" spans="1:10" hidden="1" x14ac:dyDescent="0.25">
      <c r="A3032" t="s">
        <v>655</v>
      </c>
      <c r="B3032">
        <v>6984</v>
      </c>
      <c r="C3032" t="s">
        <v>2252</v>
      </c>
      <c r="D3032">
        <v>1</v>
      </c>
      <c r="J3032" t="e">
        <f>+VLOOKUP(B3032,#REF!,1,FALSE)</f>
        <v>#REF!</v>
      </c>
    </row>
    <row r="3033" spans="1:10" hidden="1" x14ac:dyDescent="0.25">
      <c r="A3033" t="s">
        <v>655</v>
      </c>
      <c r="B3033">
        <v>6986</v>
      </c>
      <c r="C3033" t="s">
        <v>2253</v>
      </c>
      <c r="D3033">
        <v>1</v>
      </c>
      <c r="J3033" t="e">
        <f>+VLOOKUP(B3033,#REF!,1,FALSE)</f>
        <v>#REF!</v>
      </c>
    </row>
    <row r="3034" spans="1:10" hidden="1" x14ac:dyDescent="0.25">
      <c r="A3034" t="s">
        <v>655</v>
      </c>
      <c r="B3034">
        <v>7008</v>
      </c>
      <c r="C3034" t="s">
        <v>1341</v>
      </c>
      <c r="D3034">
        <v>6.5</v>
      </c>
      <c r="J3034" t="e">
        <f>+VLOOKUP(B3034,#REF!,1,FALSE)</f>
        <v>#REF!</v>
      </c>
    </row>
    <row r="3035" spans="1:10" hidden="1" x14ac:dyDescent="0.25">
      <c r="A3035" t="s">
        <v>655</v>
      </c>
      <c r="B3035">
        <v>7014</v>
      </c>
      <c r="C3035" t="s">
        <v>1071</v>
      </c>
      <c r="D3035">
        <v>6.5</v>
      </c>
      <c r="J3035" t="e">
        <f>+VLOOKUP(B3035,#REF!,1,FALSE)</f>
        <v>#REF!</v>
      </c>
    </row>
    <row r="3036" spans="1:10" hidden="1" x14ac:dyDescent="0.25">
      <c r="A3036" t="s">
        <v>655</v>
      </c>
      <c r="B3036" t="s">
        <v>1342</v>
      </c>
      <c r="C3036" t="s">
        <v>1343</v>
      </c>
      <c r="D3036">
        <v>4.8</v>
      </c>
      <c r="J3036" t="e">
        <f>+VLOOKUP(B3036,#REF!,1,FALSE)</f>
        <v>#REF!</v>
      </c>
    </row>
    <row r="3037" spans="1:10" hidden="1" x14ac:dyDescent="0.25">
      <c r="A3037" t="s">
        <v>655</v>
      </c>
      <c r="B3037" t="s">
        <v>1344</v>
      </c>
      <c r="C3037" t="s">
        <v>1343</v>
      </c>
      <c r="D3037">
        <v>6.5</v>
      </c>
      <c r="J3037" t="e">
        <f>+VLOOKUP(B3037,#REF!,1,FALSE)</f>
        <v>#REF!</v>
      </c>
    </row>
    <row r="3038" spans="1:10" hidden="1" x14ac:dyDescent="0.25">
      <c r="A3038" t="s">
        <v>655</v>
      </c>
      <c r="B3038" t="s">
        <v>1345</v>
      </c>
      <c r="C3038" t="s">
        <v>1346</v>
      </c>
      <c r="D3038">
        <v>4.8</v>
      </c>
      <c r="J3038" t="e">
        <f>+VLOOKUP(B3038,#REF!,1,FALSE)</f>
        <v>#REF!</v>
      </c>
    </row>
    <row r="3039" spans="1:10" hidden="1" x14ac:dyDescent="0.25">
      <c r="A3039" t="s">
        <v>655</v>
      </c>
      <c r="B3039" t="s">
        <v>1347</v>
      </c>
      <c r="C3039" t="s">
        <v>1346</v>
      </c>
      <c r="D3039">
        <v>6.5</v>
      </c>
      <c r="J3039" t="e">
        <f>+VLOOKUP(B3039,#REF!,1,FALSE)</f>
        <v>#REF!</v>
      </c>
    </row>
    <row r="3040" spans="1:10" hidden="1" x14ac:dyDescent="0.25">
      <c r="A3040" t="s">
        <v>655</v>
      </c>
      <c r="B3040" t="s">
        <v>347</v>
      </c>
      <c r="C3040" t="s">
        <v>1348</v>
      </c>
      <c r="D3040">
        <v>4.8</v>
      </c>
      <c r="J3040" t="e">
        <f>+VLOOKUP(B3040,#REF!,1,FALSE)</f>
        <v>#REF!</v>
      </c>
    </row>
    <row r="3041" spans="1:10" hidden="1" x14ac:dyDescent="0.25">
      <c r="A3041" t="s">
        <v>655</v>
      </c>
      <c r="B3041" t="s">
        <v>345</v>
      </c>
      <c r="C3041" t="s">
        <v>1348</v>
      </c>
      <c r="D3041">
        <v>6.5</v>
      </c>
      <c r="J3041" t="e">
        <f>+VLOOKUP(B3041,#REF!,1,FALSE)</f>
        <v>#REF!</v>
      </c>
    </row>
    <row r="3042" spans="1:10" hidden="1" x14ac:dyDescent="0.25">
      <c r="A3042" t="s">
        <v>655</v>
      </c>
      <c r="B3042">
        <v>7025</v>
      </c>
      <c r="C3042" t="s">
        <v>1349</v>
      </c>
      <c r="D3042">
        <v>6.5</v>
      </c>
      <c r="J3042" t="e">
        <f>+VLOOKUP(B3042,#REF!,1,FALSE)</f>
        <v>#REF!</v>
      </c>
    </row>
    <row r="3043" spans="1:10" hidden="1" x14ac:dyDescent="0.25">
      <c r="A3043" t="s">
        <v>655</v>
      </c>
      <c r="B3043">
        <v>7028</v>
      </c>
      <c r="C3043" t="s">
        <v>1352</v>
      </c>
      <c r="D3043">
        <v>6.5</v>
      </c>
      <c r="J3043" t="e">
        <f>+VLOOKUP(B3043,#REF!,1,FALSE)</f>
        <v>#REF!</v>
      </c>
    </row>
    <row r="3044" spans="1:10" hidden="1" x14ac:dyDescent="0.25">
      <c r="A3044" t="s">
        <v>655</v>
      </c>
      <c r="B3044">
        <v>7038</v>
      </c>
      <c r="C3044" t="s">
        <v>1353</v>
      </c>
      <c r="D3044">
        <v>6.5</v>
      </c>
      <c r="J3044" t="e">
        <f>+VLOOKUP(B3044,#REF!,1,FALSE)</f>
        <v>#REF!</v>
      </c>
    </row>
    <row r="3045" spans="1:10" hidden="1" x14ac:dyDescent="0.25">
      <c r="A3045" t="s">
        <v>655</v>
      </c>
      <c r="B3045">
        <v>7039</v>
      </c>
      <c r="C3045" t="s">
        <v>1354</v>
      </c>
      <c r="D3045">
        <v>6.5</v>
      </c>
      <c r="J3045" t="e">
        <f>+VLOOKUP(B3045,#REF!,1,FALSE)</f>
        <v>#REF!</v>
      </c>
    </row>
    <row r="3046" spans="1:10" hidden="1" x14ac:dyDescent="0.25">
      <c r="A3046" t="s">
        <v>655</v>
      </c>
      <c r="B3046">
        <v>7042</v>
      </c>
      <c r="C3046" t="s">
        <v>1355</v>
      </c>
      <c r="D3046">
        <v>6.5</v>
      </c>
      <c r="J3046" t="e">
        <f>+VLOOKUP(B3046,#REF!,1,FALSE)</f>
        <v>#REF!</v>
      </c>
    </row>
    <row r="3047" spans="1:10" hidden="1" x14ac:dyDescent="0.25">
      <c r="A3047" t="s">
        <v>655</v>
      </c>
      <c r="B3047">
        <v>7044</v>
      </c>
      <c r="C3047" t="s">
        <v>1356</v>
      </c>
      <c r="D3047">
        <v>6.5</v>
      </c>
      <c r="J3047" t="e">
        <f>+VLOOKUP(B3047,#REF!,1,FALSE)</f>
        <v>#REF!</v>
      </c>
    </row>
    <row r="3048" spans="1:10" hidden="1" x14ac:dyDescent="0.25">
      <c r="A3048" t="s">
        <v>655</v>
      </c>
      <c r="B3048">
        <v>7073</v>
      </c>
      <c r="C3048" t="s">
        <v>343</v>
      </c>
      <c r="D3048">
        <v>25</v>
      </c>
      <c r="J3048" t="e">
        <f>+VLOOKUP(B3048,#REF!,1,FALSE)</f>
        <v>#REF!</v>
      </c>
    </row>
    <row r="3049" spans="1:10" hidden="1" x14ac:dyDescent="0.25">
      <c r="A3049" t="s">
        <v>655</v>
      </c>
      <c r="B3049">
        <v>7639</v>
      </c>
      <c r="C3049" t="s">
        <v>2254</v>
      </c>
      <c r="D3049">
        <v>6.5</v>
      </c>
      <c r="J3049" t="e">
        <f>+VLOOKUP(B3049,#REF!,1,FALSE)</f>
        <v>#REF!</v>
      </c>
    </row>
    <row r="3050" spans="1:10" hidden="1" x14ac:dyDescent="0.25">
      <c r="A3050" t="s">
        <v>655</v>
      </c>
      <c r="B3050">
        <v>7073</v>
      </c>
      <c r="C3050" t="s">
        <v>343</v>
      </c>
      <c r="D3050">
        <v>25</v>
      </c>
      <c r="J3050" t="e">
        <f>+VLOOKUP(B3050,#REF!,1,FALSE)</f>
        <v>#REF!</v>
      </c>
    </row>
    <row r="3051" spans="1:10" hidden="1" x14ac:dyDescent="0.25">
      <c r="A3051" t="s">
        <v>655</v>
      </c>
      <c r="B3051" t="s">
        <v>609</v>
      </c>
      <c r="C3051" t="s">
        <v>306</v>
      </c>
      <c r="D3051">
        <v>6.5</v>
      </c>
      <c r="J3051" t="e">
        <f>+VLOOKUP(B3051,#REF!,1,FALSE)</f>
        <v>#REF!</v>
      </c>
    </row>
    <row r="3052" spans="1:10" hidden="1" x14ac:dyDescent="0.25">
      <c r="A3052" t="s">
        <v>655</v>
      </c>
      <c r="B3052" t="s">
        <v>423</v>
      </c>
      <c r="C3052" t="s">
        <v>306</v>
      </c>
      <c r="D3052">
        <v>4.8</v>
      </c>
      <c r="J3052" t="e">
        <f>+VLOOKUP(B3052,#REF!,1,FALSE)</f>
        <v>#REF!</v>
      </c>
    </row>
    <row r="3053" spans="1:10" hidden="1" x14ac:dyDescent="0.25">
      <c r="A3053" t="s">
        <v>655</v>
      </c>
      <c r="B3053" t="s">
        <v>424</v>
      </c>
      <c r="C3053" t="s">
        <v>306</v>
      </c>
      <c r="D3053">
        <v>6.5</v>
      </c>
      <c r="J3053" t="e">
        <f>+VLOOKUP(B3053,#REF!,1,FALSE)</f>
        <v>#REF!</v>
      </c>
    </row>
    <row r="3054" spans="1:10" hidden="1" x14ac:dyDescent="0.25">
      <c r="A3054" t="s">
        <v>655</v>
      </c>
      <c r="B3054">
        <v>7053</v>
      </c>
      <c r="C3054" t="s">
        <v>425</v>
      </c>
      <c r="D3054">
        <v>6.5</v>
      </c>
      <c r="J3054" t="e">
        <f>+VLOOKUP(B3054,#REF!,1,FALSE)</f>
        <v>#REF!</v>
      </c>
    </row>
    <row r="3055" spans="1:10" hidden="1" x14ac:dyDescent="0.25">
      <c r="A3055" t="s">
        <v>655</v>
      </c>
      <c r="B3055">
        <v>7088</v>
      </c>
      <c r="C3055" t="s">
        <v>280</v>
      </c>
      <c r="D3055">
        <v>1</v>
      </c>
      <c r="J3055" t="e">
        <f>+VLOOKUP(B3055,#REF!,1,FALSE)</f>
        <v>#REF!</v>
      </c>
    </row>
    <row r="3056" spans="1:10" hidden="1" x14ac:dyDescent="0.25">
      <c r="A3056" t="s">
        <v>655</v>
      </c>
      <c r="B3056" t="s">
        <v>1360</v>
      </c>
      <c r="C3056" t="s">
        <v>1361</v>
      </c>
      <c r="D3056">
        <v>6.5</v>
      </c>
      <c r="J3056" t="e">
        <f>+VLOOKUP(B3056,#REF!,1,FALSE)</f>
        <v>#REF!</v>
      </c>
    </row>
    <row r="3057" spans="1:10" hidden="1" x14ac:dyDescent="0.25">
      <c r="A3057" t="s">
        <v>655</v>
      </c>
      <c r="B3057" t="s">
        <v>428</v>
      </c>
      <c r="C3057" t="s">
        <v>429</v>
      </c>
      <c r="D3057">
        <v>6.5</v>
      </c>
      <c r="J3057" t="e">
        <f>+VLOOKUP(B3057,#REF!,1,FALSE)</f>
        <v>#REF!</v>
      </c>
    </row>
    <row r="3058" spans="1:10" hidden="1" x14ac:dyDescent="0.25">
      <c r="A3058" t="s">
        <v>655</v>
      </c>
      <c r="B3058" t="s">
        <v>1362</v>
      </c>
      <c r="C3058" t="s">
        <v>1363</v>
      </c>
      <c r="D3058">
        <v>6.5</v>
      </c>
      <c r="J3058" t="e">
        <f>+VLOOKUP(B3058,#REF!,1,FALSE)</f>
        <v>#REF!</v>
      </c>
    </row>
    <row r="3059" spans="1:10" hidden="1" x14ac:dyDescent="0.25">
      <c r="A3059" t="s">
        <v>655</v>
      </c>
      <c r="B3059">
        <v>7058</v>
      </c>
      <c r="C3059" t="s">
        <v>351</v>
      </c>
      <c r="D3059">
        <v>6.5</v>
      </c>
      <c r="J3059" t="e">
        <f>+VLOOKUP(B3059,#REF!,1,FALSE)</f>
        <v>#REF!</v>
      </c>
    </row>
    <row r="3060" spans="1:10" hidden="1" x14ac:dyDescent="0.25">
      <c r="A3060" t="s">
        <v>655</v>
      </c>
      <c r="B3060" t="s">
        <v>350</v>
      </c>
      <c r="C3060" t="s">
        <v>351</v>
      </c>
      <c r="D3060">
        <v>4.8</v>
      </c>
      <c r="J3060" t="e">
        <f>+VLOOKUP(B3060,#REF!,1,FALSE)</f>
        <v>#REF!</v>
      </c>
    </row>
    <row r="3061" spans="1:10" hidden="1" x14ac:dyDescent="0.25">
      <c r="A3061" t="s">
        <v>655</v>
      </c>
      <c r="B3061">
        <v>7076</v>
      </c>
      <c r="C3061" t="s">
        <v>1364</v>
      </c>
      <c r="D3061">
        <v>1</v>
      </c>
      <c r="J3061" t="e">
        <f>+VLOOKUP(B3061,#REF!,1,FALSE)</f>
        <v>#REF!</v>
      </c>
    </row>
    <row r="3062" spans="1:10" hidden="1" x14ac:dyDescent="0.25">
      <c r="A3062" t="s">
        <v>655</v>
      </c>
      <c r="B3062">
        <v>7108</v>
      </c>
      <c r="C3062" t="s">
        <v>1365</v>
      </c>
      <c r="D3062">
        <v>6.5</v>
      </c>
      <c r="J3062" t="e">
        <f>+VLOOKUP(B3062,#REF!,1,FALSE)</f>
        <v>#REF!</v>
      </c>
    </row>
    <row r="3063" spans="1:10" hidden="1" x14ac:dyDescent="0.25">
      <c r="A3063" t="s">
        <v>655</v>
      </c>
      <c r="B3063" t="s">
        <v>430</v>
      </c>
      <c r="C3063" t="s">
        <v>431</v>
      </c>
      <c r="D3063">
        <v>6.5</v>
      </c>
      <c r="J3063" t="e">
        <f>+VLOOKUP(B3063,#REF!,1,FALSE)</f>
        <v>#REF!</v>
      </c>
    </row>
    <row r="3064" spans="1:10" hidden="1" x14ac:dyDescent="0.25">
      <c r="A3064" t="s">
        <v>655</v>
      </c>
      <c r="B3064" t="s">
        <v>1366</v>
      </c>
      <c r="C3064" t="s">
        <v>1367</v>
      </c>
      <c r="D3064">
        <v>6.5</v>
      </c>
      <c r="J3064" t="e">
        <f>+VLOOKUP(B3064,#REF!,1,FALSE)</f>
        <v>#REF!</v>
      </c>
    </row>
    <row r="3065" spans="1:10" hidden="1" x14ac:dyDescent="0.25">
      <c r="A3065" t="s">
        <v>655</v>
      </c>
      <c r="B3065" t="s">
        <v>432</v>
      </c>
      <c r="C3065" t="s">
        <v>433</v>
      </c>
      <c r="D3065">
        <v>6.5</v>
      </c>
      <c r="J3065" t="e">
        <f>+VLOOKUP(B3065,#REF!,1,FALSE)</f>
        <v>#REF!</v>
      </c>
    </row>
    <row r="3066" spans="1:10" hidden="1" x14ac:dyDescent="0.25">
      <c r="A3066" t="s">
        <v>655</v>
      </c>
      <c r="B3066" t="s">
        <v>426</v>
      </c>
      <c r="C3066" t="s">
        <v>427</v>
      </c>
      <c r="D3066">
        <v>6.5</v>
      </c>
      <c r="J3066" t="e">
        <f>+VLOOKUP(B3066,#REF!,1,FALSE)</f>
        <v>#REF!</v>
      </c>
    </row>
    <row r="3067" spans="1:10" hidden="1" x14ac:dyDescent="0.25">
      <c r="A3067" t="s">
        <v>655</v>
      </c>
      <c r="B3067" t="s">
        <v>613</v>
      </c>
      <c r="C3067" t="s">
        <v>612</v>
      </c>
      <c r="D3067">
        <v>4.8</v>
      </c>
      <c r="J3067" t="e">
        <f>+VLOOKUP(B3067,#REF!,1,FALSE)</f>
        <v>#REF!</v>
      </c>
    </row>
    <row r="3068" spans="1:10" hidden="1" x14ac:dyDescent="0.25">
      <c r="A3068" t="s">
        <v>655</v>
      </c>
      <c r="B3068" t="s">
        <v>611</v>
      </c>
      <c r="C3068" t="s">
        <v>612</v>
      </c>
      <c r="D3068">
        <v>6.5</v>
      </c>
      <c r="J3068" t="e">
        <f>+VLOOKUP(B3068,#REF!,1,FALSE)</f>
        <v>#REF!</v>
      </c>
    </row>
    <row r="3069" spans="1:10" hidden="1" x14ac:dyDescent="0.25">
      <c r="A3069" t="s">
        <v>655</v>
      </c>
      <c r="B3069" t="s">
        <v>1368</v>
      </c>
      <c r="C3069" t="s">
        <v>1369</v>
      </c>
      <c r="D3069">
        <v>4.8</v>
      </c>
      <c r="J3069" t="e">
        <f>+VLOOKUP(B3069,#REF!,1,FALSE)</f>
        <v>#REF!</v>
      </c>
    </row>
    <row r="3070" spans="1:10" hidden="1" x14ac:dyDescent="0.25">
      <c r="A3070" t="s">
        <v>655</v>
      </c>
      <c r="B3070" t="s">
        <v>1370</v>
      </c>
      <c r="C3070" t="s">
        <v>1371</v>
      </c>
      <c r="D3070">
        <v>6.5</v>
      </c>
      <c r="J3070" t="e">
        <f>+VLOOKUP(B3070,#REF!,1,FALSE)</f>
        <v>#REF!</v>
      </c>
    </row>
    <row r="3071" spans="1:10" hidden="1" x14ac:dyDescent="0.25">
      <c r="A3071" t="s">
        <v>655</v>
      </c>
      <c r="B3071" t="s">
        <v>1372</v>
      </c>
      <c r="C3071" t="s">
        <v>1373</v>
      </c>
      <c r="D3071">
        <v>4.8</v>
      </c>
      <c r="J3071" t="e">
        <f>+VLOOKUP(B3071,#REF!,1,FALSE)</f>
        <v>#REF!</v>
      </c>
    </row>
    <row r="3072" spans="1:10" hidden="1" x14ac:dyDescent="0.25">
      <c r="A3072" t="s">
        <v>655</v>
      </c>
      <c r="B3072" t="s">
        <v>1374</v>
      </c>
      <c r="C3072" t="s">
        <v>1375</v>
      </c>
      <c r="D3072">
        <v>6.5</v>
      </c>
      <c r="J3072" t="e">
        <f>+VLOOKUP(B3072,#REF!,1,FALSE)</f>
        <v>#REF!</v>
      </c>
    </row>
    <row r="3073" spans="1:10" hidden="1" x14ac:dyDescent="0.25">
      <c r="A3073" t="s">
        <v>655</v>
      </c>
      <c r="B3073" t="s">
        <v>1376</v>
      </c>
      <c r="C3073" t="s">
        <v>601</v>
      </c>
      <c r="D3073">
        <v>3.25</v>
      </c>
      <c r="J3073" t="e">
        <f>+VLOOKUP(B3073,#REF!,1,FALSE)</f>
        <v>#REF!</v>
      </c>
    </row>
    <row r="3074" spans="1:10" hidden="1" x14ac:dyDescent="0.25">
      <c r="A3074" t="s">
        <v>655</v>
      </c>
      <c r="B3074" t="s">
        <v>600</v>
      </c>
      <c r="C3074" t="s">
        <v>601</v>
      </c>
      <c r="D3074">
        <v>6.5</v>
      </c>
      <c r="J3074" t="e">
        <f>+VLOOKUP(B3074,#REF!,1,FALSE)</f>
        <v>#REF!</v>
      </c>
    </row>
    <row r="3075" spans="1:10" hidden="1" x14ac:dyDescent="0.25">
      <c r="A3075" t="s">
        <v>655</v>
      </c>
      <c r="B3075">
        <v>7133</v>
      </c>
      <c r="C3075" t="s">
        <v>1377</v>
      </c>
      <c r="D3075">
        <v>6.5</v>
      </c>
      <c r="J3075" t="e">
        <f>+VLOOKUP(B3075,#REF!,1,FALSE)</f>
        <v>#REF!</v>
      </c>
    </row>
    <row r="3076" spans="1:10" hidden="1" x14ac:dyDescent="0.25">
      <c r="A3076" t="s">
        <v>655</v>
      </c>
      <c r="B3076">
        <v>7134</v>
      </c>
      <c r="C3076" t="s">
        <v>1378</v>
      </c>
      <c r="D3076">
        <v>6.5</v>
      </c>
      <c r="J3076" t="e">
        <f>+VLOOKUP(B3076,#REF!,1,FALSE)</f>
        <v>#REF!</v>
      </c>
    </row>
    <row r="3077" spans="1:10" hidden="1" x14ac:dyDescent="0.25">
      <c r="A3077" t="s">
        <v>655</v>
      </c>
      <c r="B3077" t="s">
        <v>1380</v>
      </c>
      <c r="C3077" t="s">
        <v>1381</v>
      </c>
      <c r="D3077">
        <v>6.5</v>
      </c>
      <c r="J3077" t="e">
        <f>+VLOOKUP(B3077,#REF!,1,FALSE)</f>
        <v>#REF!</v>
      </c>
    </row>
    <row r="3078" spans="1:10" hidden="1" x14ac:dyDescent="0.25">
      <c r="A3078" t="s">
        <v>655</v>
      </c>
      <c r="B3078">
        <v>7151</v>
      </c>
      <c r="C3078" t="s">
        <v>1382</v>
      </c>
      <c r="D3078">
        <v>6.5</v>
      </c>
      <c r="J3078" t="e">
        <f>+VLOOKUP(B3078,#REF!,1,FALSE)</f>
        <v>#REF!</v>
      </c>
    </row>
    <row r="3079" spans="1:10" hidden="1" x14ac:dyDescent="0.25">
      <c r="A3079" t="s">
        <v>655</v>
      </c>
      <c r="B3079" t="s">
        <v>1383</v>
      </c>
      <c r="C3079" t="s">
        <v>1384</v>
      </c>
      <c r="D3079">
        <v>4.8</v>
      </c>
      <c r="J3079" t="e">
        <f>+VLOOKUP(B3079,#REF!,1,FALSE)</f>
        <v>#REF!</v>
      </c>
    </row>
    <row r="3080" spans="1:10" hidden="1" x14ac:dyDescent="0.25">
      <c r="A3080" t="s">
        <v>655</v>
      </c>
      <c r="B3080" t="s">
        <v>1385</v>
      </c>
      <c r="C3080" t="s">
        <v>1384</v>
      </c>
      <c r="D3080">
        <v>6.5</v>
      </c>
      <c r="J3080" t="e">
        <f>+VLOOKUP(B3080,#REF!,1,FALSE)</f>
        <v>#REF!</v>
      </c>
    </row>
    <row r="3081" spans="1:10" hidden="1" x14ac:dyDescent="0.25">
      <c r="A3081" t="s">
        <v>655</v>
      </c>
      <c r="B3081">
        <v>7153</v>
      </c>
      <c r="C3081" t="s">
        <v>1386</v>
      </c>
      <c r="D3081">
        <v>6.5</v>
      </c>
      <c r="J3081" t="e">
        <f>+VLOOKUP(B3081,#REF!,1,FALSE)</f>
        <v>#REF!</v>
      </c>
    </row>
    <row r="3082" spans="1:10" hidden="1" x14ac:dyDescent="0.25">
      <c r="A3082" t="s">
        <v>655</v>
      </c>
      <c r="B3082" t="s">
        <v>1387</v>
      </c>
      <c r="C3082" t="s">
        <v>1388</v>
      </c>
      <c r="D3082">
        <v>4.8</v>
      </c>
      <c r="J3082" t="e">
        <f>+VLOOKUP(B3082,#REF!,1,FALSE)</f>
        <v>#REF!</v>
      </c>
    </row>
    <row r="3083" spans="1:10" hidden="1" x14ac:dyDescent="0.25">
      <c r="A3083" t="s">
        <v>655</v>
      </c>
      <c r="B3083">
        <v>7208</v>
      </c>
      <c r="C3083" t="s">
        <v>1073</v>
      </c>
      <c r="D3083">
        <v>6.5</v>
      </c>
      <c r="J3083" t="e">
        <f>+VLOOKUP(B3083,#REF!,1,FALSE)</f>
        <v>#REF!</v>
      </c>
    </row>
    <row r="3084" spans="1:10" hidden="1" x14ac:dyDescent="0.25">
      <c r="A3084" t="s">
        <v>655</v>
      </c>
      <c r="B3084">
        <v>7210</v>
      </c>
      <c r="C3084" t="s">
        <v>1389</v>
      </c>
      <c r="D3084">
        <v>6.5</v>
      </c>
      <c r="J3084" t="e">
        <f>+VLOOKUP(B3084,#REF!,1,FALSE)</f>
        <v>#REF!</v>
      </c>
    </row>
    <row r="3085" spans="1:10" hidden="1" x14ac:dyDescent="0.25">
      <c r="A3085" t="s">
        <v>655</v>
      </c>
      <c r="B3085">
        <v>7211</v>
      </c>
      <c r="C3085" t="s">
        <v>1390</v>
      </c>
      <c r="D3085">
        <v>6.5</v>
      </c>
      <c r="J3085" t="e">
        <f>+VLOOKUP(B3085,#REF!,1,FALSE)</f>
        <v>#REF!</v>
      </c>
    </row>
    <row r="3086" spans="1:10" hidden="1" x14ac:dyDescent="0.25">
      <c r="A3086" t="s">
        <v>655</v>
      </c>
      <c r="B3086" t="s">
        <v>1391</v>
      </c>
      <c r="C3086" t="s">
        <v>1390</v>
      </c>
      <c r="D3086">
        <v>4.7</v>
      </c>
      <c r="J3086" t="e">
        <f>+VLOOKUP(B3086,#REF!,1,FALSE)</f>
        <v>#REF!</v>
      </c>
    </row>
    <row r="3087" spans="1:10" hidden="1" x14ac:dyDescent="0.25">
      <c r="A3087" t="s">
        <v>655</v>
      </c>
      <c r="B3087">
        <v>7212</v>
      </c>
      <c r="C3087" t="s">
        <v>1392</v>
      </c>
      <c r="D3087">
        <v>6.5</v>
      </c>
      <c r="J3087" t="e">
        <f>+VLOOKUP(B3087,#REF!,1,FALSE)</f>
        <v>#REF!</v>
      </c>
    </row>
    <row r="3088" spans="1:10" hidden="1" x14ac:dyDescent="0.25">
      <c r="A3088" t="s">
        <v>655</v>
      </c>
      <c r="B3088">
        <v>7214</v>
      </c>
      <c r="C3088" t="s">
        <v>1393</v>
      </c>
      <c r="D3088">
        <v>6.5</v>
      </c>
      <c r="J3088" t="e">
        <f>+VLOOKUP(B3088,#REF!,1,FALSE)</f>
        <v>#REF!</v>
      </c>
    </row>
    <row r="3089" spans="1:10" hidden="1" x14ac:dyDescent="0.25">
      <c r="A3089" t="s">
        <v>655</v>
      </c>
      <c r="B3089">
        <v>7215</v>
      </c>
      <c r="C3089" t="s">
        <v>1394</v>
      </c>
      <c r="D3089">
        <v>6.5</v>
      </c>
      <c r="J3089" t="e">
        <f>+VLOOKUP(B3089,#REF!,1,FALSE)</f>
        <v>#REF!</v>
      </c>
    </row>
    <row r="3090" spans="1:10" hidden="1" x14ac:dyDescent="0.25">
      <c r="A3090" t="s">
        <v>655</v>
      </c>
      <c r="B3090">
        <v>7216</v>
      </c>
      <c r="C3090" t="s">
        <v>1395</v>
      </c>
      <c r="D3090">
        <v>6.5</v>
      </c>
      <c r="J3090" t="e">
        <f>+VLOOKUP(B3090,#REF!,1,FALSE)</f>
        <v>#REF!</v>
      </c>
    </row>
    <row r="3091" spans="1:10" hidden="1" x14ac:dyDescent="0.25">
      <c r="A3091" t="s">
        <v>655</v>
      </c>
      <c r="B3091">
        <v>7217</v>
      </c>
      <c r="C3091" t="s">
        <v>1396</v>
      </c>
      <c r="D3091">
        <v>6.5</v>
      </c>
      <c r="J3091" t="e">
        <f>+VLOOKUP(B3091,#REF!,1,FALSE)</f>
        <v>#REF!</v>
      </c>
    </row>
    <row r="3092" spans="1:10" hidden="1" x14ac:dyDescent="0.25">
      <c r="A3092" t="s">
        <v>655</v>
      </c>
      <c r="B3092">
        <v>7218</v>
      </c>
      <c r="C3092" t="s">
        <v>277</v>
      </c>
      <c r="D3092">
        <v>6.5</v>
      </c>
      <c r="J3092" t="e">
        <f>+VLOOKUP(B3092,#REF!,1,FALSE)</f>
        <v>#REF!</v>
      </c>
    </row>
    <row r="3093" spans="1:10" hidden="1" x14ac:dyDescent="0.25">
      <c r="A3093" t="s">
        <v>655</v>
      </c>
      <c r="B3093">
        <v>7219</v>
      </c>
      <c r="C3093" t="s">
        <v>1397</v>
      </c>
      <c r="D3093">
        <v>6.5</v>
      </c>
      <c r="J3093" t="e">
        <f>+VLOOKUP(B3093,#REF!,1,FALSE)</f>
        <v>#REF!</v>
      </c>
    </row>
    <row r="3094" spans="1:10" hidden="1" x14ac:dyDescent="0.25">
      <c r="A3094" t="s">
        <v>655</v>
      </c>
      <c r="B3094">
        <v>7225</v>
      </c>
      <c r="C3094" t="s">
        <v>1398</v>
      </c>
      <c r="D3094">
        <v>6.5</v>
      </c>
      <c r="J3094" t="e">
        <f>+VLOOKUP(B3094,#REF!,1,FALSE)</f>
        <v>#REF!</v>
      </c>
    </row>
    <row r="3095" spans="1:10" hidden="1" x14ac:dyDescent="0.25">
      <c r="A3095" t="s">
        <v>655</v>
      </c>
      <c r="B3095">
        <v>7226</v>
      </c>
      <c r="C3095" t="s">
        <v>1399</v>
      </c>
      <c r="D3095">
        <v>6.5</v>
      </c>
      <c r="J3095" t="e">
        <f>+VLOOKUP(B3095,#REF!,1,FALSE)</f>
        <v>#REF!</v>
      </c>
    </row>
    <row r="3096" spans="1:10" hidden="1" x14ac:dyDescent="0.25">
      <c r="A3096" t="s">
        <v>655</v>
      </c>
      <c r="B3096">
        <v>7227</v>
      </c>
      <c r="C3096" t="s">
        <v>1400</v>
      </c>
      <c r="D3096">
        <v>6.5</v>
      </c>
      <c r="J3096" t="e">
        <f>+VLOOKUP(B3096,#REF!,1,FALSE)</f>
        <v>#REF!</v>
      </c>
    </row>
    <row r="3097" spans="1:10" hidden="1" x14ac:dyDescent="0.25">
      <c r="A3097" t="s">
        <v>655</v>
      </c>
      <c r="B3097">
        <v>7639</v>
      </c>
      <c r="C3097" t="s">
        <v>2254</v>
      </c>
      <c r="D3097">
        <v>6.5</v>
      </c>
      <c r="J3097" t="e">
        <f>+VLOOKUP(B3097,#REF!,1,FALSE)</f>
        <v>#REF!</v>
      </c>
    </row>
    <row r="3098" spans="1:10" hidden="1" x14ac:dyDescent="0.25">
      <c r="A3098" t="s">
        <v>655</v>
      </c>
      <c r="B3098" t="s">
        <v>1401</v>
      </c>
      <c r="C3098" t="s">
        <v>1402</v>
      </c>
      <c r="D3098">
        <v>6.5</v>
      </c>
      <c r="J3098" t="e">
        <f>+VLOOKUP(B3098,#REF!,1,FALSE)</f>
        <v>#REF!</v>
      </c>
    </row>
    <row r="3099" spans="1:10" hidden="1" x14ac:dyDescent="0.25">
      <c r="A3099" t="s">
        <v>655</v>
      </c>
      <c r="B3099" t="s">
        <v>1403</v>
      </c>
      <c r="C3099" t="s">
        <v>1404</v>
      </c>
      <c r="D3099">
        <v>6.5</v>
      </c>
      <c r="J3099" t="e">
        <f>+VLOOKUP(B3099,#REF!,1,FALSE)</f>
        <v>#REF!</v>
      </c>
    </row>
    <row r="3100" spans="1:10" hidden="1" x14ac:dyDescent="0.25">
      <c r="A3100" t="s">
        <v>655</v>
      </c>
      <c r="B3100">
        <v>7256</v>
      </c>
      <c r="C3100" t="s">
        <v>2103</v>
      </c>
      <c r="D3100">
        <v>10</v>
      </c>
      <c r="J3100" t="e">
        <f>+VLOOKUP(B3100,#REF!,1,FALSE)</f>
        <v>#REF!</v>
      </c>
    </row>
    <row r="3101" spans="1:10" hidden="1" x14ac:dyDescent="0.25">
      <c r="A3101" t="s">
        <v>655</v>
      </c>
      <c r="B3101">
        <v>7257</v>
      </c>
      <c r="C3101" t="s">
        <v>2104</v>
      </c>
      <c r="D3101">
        <v>1</v>
      </c>
      <c r="J3101" t="e">
        <f>+VLOOKUP(B3101,#REF!,1,FALSE)</f>
        <v>#REF!</v>
      </c>
    </row>
    <row r="3102" spans="1:10" hidden="1" x14ac:dyDescent="0.25">
      <c r="A3102" t="s">
        <v>655</v>
      </c>
      <c r="B3102">
        <v>7259</v>
      </c>
      <c r="C3102" t="s">
        <v>2255</v>
      </c>
      <c r="D3102">
        <v>1</v>
      </c>
      <c r="J3102" t="e">
        <f>+VLOOKUP(B3102,#REF!,1,FALSE)</f>
        <v>#REF!</v>
      </c>
    </row>
    <row r="3103" spans="1:10" hidden="1" x14ac:dyDescent="0.25">
      <c r="A3103" t="s">
        <v>655</v>
      </c>
      <c r="B3103">
        <v>7267</v>
      </c>
      <c r="C3103" t="s">
        <v>2256</v>
      </c>
      <c r="D3103">
        <v>1</v>
      </c>
      <c r="J3103" t="e">
        <f>+VLOOKUP(B3103,#REF!,1,FALSE)</f>
        <v>#REF!</v>
      </c>
    </row>
    <row r="3104" spans="1:10" hidden="1" x14ac:dyDescent="0.25">
      <c r="A3104" t="s">
        <v>655</v>
      </c>
      <c r="B3104" t="s">
        <v>1405</v>
      </c>
      <c r="C3104" t="s">
        <v>1406</v>
      </c>
      <c r="D3104">
        <v>4.7</v>
      </c>
      <c r="J3104" t="e">
        <f>+VLOOKUP(B3104,#REF!,1,FALSE)</f>
        <v>#REF!</v>
      </c>
    </row>
    <row r="3105" spans="1:10" hidden="1" x14ac:dyDescent="0.25">
      <c r="A3105" t="s">
        <v>655</v>
      </c>
      <c r="B3105" t="s">
        <v>1407</v>
      </c>
      <c r="C3105" t="s">
        <v>1406</v>
      </c>
      <c r="D3105">
        <v>6.5</v>
      </c>
      <c r="J3105" t="e">
        <f>+VLOOKUP(B3105,#REF!,1,FALSE)</f>
        <v>#REF!</v>
      </c>
    </row>
    <row r="3106" spans="1:10" hidden="1" x14ac:dyDescent="0.25">
      <c r="A3106" t="s">
        <v>655</v>
      </c>
      <c r="B3106" t="s">
        <v>1408</v>
      </c>
      <c r="C3106" t="s">
        <v>1409</v>
      </c>
      <c r="D3106">
        <v>4.7</v>
      </c>
      <c r="J3106" t="e">
        <f>+VLOOKUP(B3106,#REF!,1,FALSE)</f>
        <v>#REF!</v>
      </c>
    </row>
    <row r="3107" spans="1:10" hidden="1" x14ac:dyDescent="0.25">
      <c r="A3107" t="s">
        <v>655</v>
      </c>
      <c r="B3107" t="s">
        <v>1410</v>
      </c>
      <c r="C3107" t="s">
        <v>1409</v>
      </c>
      <c r="D3107">
        <v>6.5</v>
      </c>
      <c r="J3107" t="e">
        <f>+VLOOKUP(B3107,#REF!,1,FALSE)</f>
        <v>#REF!</v>
      </c>
    </row>
    <row r="3108" spans="1:10" hidden="1" x14ac:dyDescent="0.25">
      <c r="A3108" t="s">
        <v>655</v>
      </c>
      <c r="B3108">
        <v>7302</v>
      </c>
      <c r="C3108" t="s">
        <v>1411</v>
      </c>
      <c r="D3108">
        <v>6.5</v>
      </c>
      <c r="J3108" t="e">
        <f>+VLOOKUP(B3108,#REF!,1,FALSE)</f>
        <v>#REF!</v>
      </c>
    </row>
    <row r="3109" spans="1:10" hidden="1" x14ac:dyDescent="0.25">
      <c r="A3109" t="s">
        <v>655</v>
      </c>
      <c r="B3109" t="s">
        <v>1412</v>
      </c>
      <c r="C3109" t="s">
        <v>1413</v>
      </c>
      <c r="D3109">
        <v>4.7</v>
      </c>
      <c r="J3109" t="e">
        <f>+VLOOKUP(B3109,#REF!,1,FALSE)</f>
        <v>#REF!</v>
      </c>
    </row>
    <row r="3110" spans="1:10" hidden="1" x14ac:dyDescent="0.25">
      <c r="A3110" t="s">
        <v>655</v>
      </c>
      <c r="B3110" t="s">
        <v>1414</v>
      </c>
      <c r="C3110" t="s">
        <v>1413</v>
      </c>
      <c r="D3110">
        <v>6.5</v>
      </c>
      <c r="J3110" t="e">
        <f>+VLOOKUP(B3110,#REF!,1,FALSE)</f>
        <v>#REF!</v>
      </c>
    </row>
    <row r="3111" spans="1:10" hidden="1" x14ac:dyDescent="0.25">
      <c r="A3111" t="s">
        <v>655</v>
      </c>
      <c r="B3111" t="s">
        <v>1415</v>
      </c>
      <c r="C3111" t="s">
        <v>1416</v>
      </c>
      <c r="D3111">
        <v>4.7</v>
      </c>
      <c r="J3111" t="e">
        <f>+VLOOKUP(B3111,#REF!,1,FALSE)</f>
        <v>#REF!</v>
      </c>
    </row>
    <row r="3112" spans="1:10" hidden="1" x14ac:dyDescent="0.25">
      <c r="A3112" t="s">
        <v>655</v>
      </c>
      <c r="B3112" t="s">
        <v>1417</v>
      </c>
      <c r="C3112" t="s">
        <v>1416</v>
      </c>
      <c r="D3112">
        <v>6.5</v>
      </c>
      <c r="J3112" t="e">
        <f>+VLOOKUP(B3112,#REF!,1,FALSE)</f>
        <v>#REF!</v>
      </c>
    </row>
    <row r="3113" spans="1:10" hidden="1" x14ac:dyDescent="0.25">
      <c r="A3113" t="s">
        <v>655</v>
      </c>
      <c r="B3113" t="s">
        <v>288</v>
      </c>
      <c r="C3113" t="s">
        <v>287</v>
      </c>
      <c r="D3113">
        <v>4.7</v>
      </c>
      <c r="J3113" t="e">
        <f>+VLOOKUP(B3113,#REF!,1,FALSE)</f>
        <v>#REF!</v>
      </c>
    </row>
    <row r="3114" spans="1:10" hidden="1" x14ac:dyDescent="0.25">
      <c r="A3114" t="s">
        <v>655</v>
      </c>
      <c r="B3114" t="s">
        <v>286</v>
      </c>
      <c r="C3114" t="s">
        <v>287</v>
      </c>
      <c r="D3114">
        <v>6.5</v>
      </c>
      <c r="J3114" t="e">
        <f>+VLOOKUP(B3114,#REF!,1,FALSE)</f>
        <v>#REF!</v>
      </c>
    </row>
    <row r="3115" spans="1:10" hidden="1" x14ac:dyDescent="0.25">
      <c r="A3115" t="s">
        <v>655</v>
      </c>
      <c r="B3115" t="s">
        <v>1418</v>
      </c>
      <c r="C3115" t="s">
        <v>1419</v>
      </c>
      <c r="D3115">
        <v>6.5</v>
      </c>
      <c r="J3115" t="e">
        <f>+VLOOKUP(B3115,#REF!,1,FALSE)</f>
        <v>#REF!</v>
      </c>
    </row>
    <row r="3116" spans="1:10" hidden="1" x14ac:dyDescent="0.25">
      <c r="A3116" t="s">
        <v>655</v>
      </c>
      <c r="B3116">
        <v>7307</v>
      </c>
      <c r="C3116" t="s">
        <v>1420</v>
      </c>
      <c r="D3116">
        <v>6.5</v>
      </c>
      <c r="J3116" t="e">
        <f>+VLOOKUP(B3116,#REF!,1,FALSE)</f>
        <v>#REF!</v>
      </c>
    </row>
    <row r="3117" spans="1:10" hidden="1" x14ac:dyDescent="0.25">
      <c r="A3117" t="s">
        <v>655</v>
      </c>
      <c r="B3117" t="s">
        <v>276</v>
      </c>
      <c r="C3117" t="s">
        <v>1421</v>
      </c>
      <c r="D3117">
        <v>4.7</v>
      </c>
      <c r="J3117" t="e">
        <f>+VLOOKUP(B3117,#REF!,1,FALSE)</f>
        <v>#REF!</v>
      </c>
    </row>
    <row r="3118" spans="1:10" hidden="1" x14ac:dyDescent="0.25">
      <c r="A3118" t="s">
        <v>655</v>
      </c>
      <c r="B3118" t="s">
        <v>276</v>
      </c>
      <c r="C3118" t="s">
        <v>1421</v>
      </c>
      <c r="D3118">
        <v>4.7</v>
      </c>
      <c r="J3118" t="e">
        <f>+VLOOKUP(B3118,#REF!,1,FALSE)</f>
        <v>#REF!</v>
      </c>
    </row>
    <row r="3119" spans="1:10" hidden="1" x14ac:dyDescent="0.25">
      <c r="A3119" t="s">
        <v>655</v>
      </c>
      <c r="B3119" t="s">
        <v>1422</v>
      </c>
      <c r="C3119" t="s">
        <v>1423</v>
      </c>
      <c r="D3119">
        <v>6.5</v>
      </c>
      <c r="J3119" t="e">
        <f>+VLOOKUP(B3119,#REF!,1,FALSE)</f>
        <v>#REF!</v>
      </c>
    </row>
    <row r="3120" spans="1:10" hidden="1" x14ac:dyDescent="0.25">
      <c r="A3120" t="s">
        <v>655</v>
      </c>
      <c r="B3120" t="s">
        <v>1424</v>
      </c>
      <c r="C3120" t="s">
        <v>1425</v>
      </c>
      <c r="D3120">
        <v>4.7</v>
      </c>
      <c r="J3120" t="e">
        <f>+VLOOKUP(B3120,#REF!,1,FALSE)</f>
        <v>#REF!</v>
      </c>
    </row>
    <row r="3121" spans="1:10" hidden="1" x14ac:dyDescent="0.25">
      <c r="A3121" t="s">
        <v>655</v>
      </c>
      <c r="B3121" t="s">
        <v>1426</v>
      </c>
      <c r="C3121" t="s">
        <v>1425</v>
      </c>
      <c r="D3121">
        <v>6.5</v>
      </c>
      <c r="J3121" t="e">
        <f>+VLOOKUP(B3121,#REF!,1,FALSE)</f>
        <v>#REF!</v>
      </c>
    </row>
    <row r="3122" spans="1:10" hidden="1" x14ac:dyDescent="0.25">
      <c r="A3122" t="s">
        <v>655</v>
      </c>
      <c r="B3122" t="s">
        <v>1427</v>
      </c>
      <c r="C3122" t="s">
        <v>1428</v>
      </c>
      <c r="D3122">
        <v>6.5</v>
      </c>
      <c r="J3122" t="e">
        <f>+VLOOKUP(B3122,#REF!,1,FALSE)</f>
        <v>#REF!</v>
      </c>
    </row>
    <row r="3123" spans="1:10" hidden="1" x14ac:dyDescent="0.25">
      <c r="A3123" t="s">
        <v>655</v>
      </c>
      <c r="B3123" t="s">
        <v>1429</v>
      </c>
      <c r="C3123" t="s">
        <v>1430</v>
      </c>
      <c r="D3123">
        <v>6.5</v>
      </c>
      <c r="J3123" t="e">
        <f>+VLOOKUP(B3123,#REF!,1,FALSE)</f>
        <v>#REF!</v>
      </c>
    </row>
    <row r="3124" spans="1:10" hidden="1" x14ac:dyDescent="0.25">
      <c r="A3124" t="s">
        <v>655</v>
      </c>
      <c r="B3124">
        <v>7605</v>
      </c>
      <c r="C3124" t="s">
        <v>635</v>
      </c>
      <c r="D3124">
        <v>6.5</v>
      </c>
      <c r="J3124" t="e">
        <f>+VLOOKUP(B3124,#REF!,1,FALSE)</f>
        <v>#REF!</v>
      </c>
    </row>
    <row r="3125" spans="1:10" hidden="1" x14ac:dyDescent="0.25">
      <c r="A3125" t="s">
        <v>655</v>
      </c>
      <c r="B3125">
        <v>7605</v>
      </c>
      <c r="C3125" t="s">
        <v>635</v>
      </c>
      <c r="D3125">
        <v>6.5</v>
      </c>
      <c r="J3125" t="e">
        <f>+VLOOKUP(B3125,#REF!,1,FALSE)</f>
        <v>#REF!</v>
      </c>
    </row>
    <row r="3126" spans="1:10" hidden="1" x14ac:dyDescent="0.25">
      <c r="A3126" t="s">
        <v>655</v>
      </c>
      <c r="B3126">
        <v>7605</v>
      </c>
      <c r="C3126" t="s">
        <v>635</v>
      </c>
      <c r="D3126">
        <v>6.5</v>
      </c>
      <c r="J3126" t="e">
        <f>+VLOOKUP(B3126,#REF!,1,FALSE)</f>
        <v>#REF!</v>
      </c>
    </row>
    <row r="3127" spans="1:10" hidden="1" x14ac:dyDescent="0.25">
      <c r="A3127" t="s">
        <v>655</v>
      </c>
      <c r="B3127">
        <v>7606</v>
      </c>
      <c r="C3127" t="s">
        <v>632</v>
      </c>
      <c r="D3127">
        <v>6.5</v>
      </c>
      <c r="J3127" t="e">
        <f>+VLOOKUP(B3127,#REF!,1,FALSE)</f>
        <v>#REF!</v>
      </c>
    </row>
    <row r="3128" spans="1:10" hidden="1" x14ac:dyDescent="0.25">
      <c r="A3128" t="s">
        <v>655</v>
      </c>
      <c r="B3128" t="s">
        <v>1437</v>
      </c>
      <c r="C3128" t="s">
        <v>1438</v>
      </c>
      <c r="D3128">
        <v>4.5</v>
      </c>
      <c r="J3128" t="e">
        <f>+VLOOKUP(B3128,#REF!,1,FALSE)</f>
        <v>#REF!</v>
      </c>
    </row>
    <row r="3129" spans="1:10" hidden="1" x14ac:dyDescent="0.25">
      <c r="A3129" t="s">
        <v>655</v>
      </c>
      <c r="B3129" t="s">
        <v>1439</v>
      </c>
      <c r="C3129" t="s">
        <v>1438</v>
      </c>
      <c r="D3129">
        <v>6.5</v>
      </c>
      <c r="J3129" t="e">
        <f>+VLOOKUP(B3129,#REF!,1,FALSE)</f>
        <v>#REF!</v>
      </c>
    </row>
    <row r="3130" spans="1:10" hidden="1" x14ac:dyDescent="0.25">
      <c r="A3130" t="s">
        <v>655</v>
      </c>
      <c r="B3130">
        <v>7617</v>
      </c>
      <c r="C3130" t="s">
        <v>1443</v>
      </c>
      <c r="D3130">
        <v>6.5</v>
      </c>
      <c r="J3130" t="e">
        <f>+VLOOKUP(B3130,#REF!,1,FALSE)</f>
        <v>#REF!</v>
      </c>
    </row>
    <row r="3131" spans="1:10" hidden="1" x14ac:dyDescent="0.25">
      <c r="A3131" t="s">
        <v>655</v>
      </c>
      <c r="B3131">
        <v>7618</v>
      </c>
      <c r="C3131" t="s">
        <v>1443</v>
      </c>
      <c r="D3131">
        <v>6.5</v>
      </c>
      <c r="J3131" t="e">
        <f>+VLOOKUP(B3131,#REF!,1,FALSE)</f>
        <v>#REF!</v>
      </c>
    </row>
    <row r="3132" spans="1:10" hidden="1" x14ac:dyDescent="0.25">
      <c r="A3132" t="s">
        <v>655</v>
      </c>
      <c r="B3132">
        <v>7619</v>
      </c>
      <c r="C3132" t="s">
        <v>1444</v>
      </c>
      <c r="D3132">
        <v>6.5</v>
      </c>
      <c r="J3132" t="e">
        <f>+VLOOKUP(B3132,#REF!,1,FALSE)</f>
        <v>#REF!</v>
      </c>
    </row>
    <row r="3133" spans="1:10" hidden="1" x14ac:dyDescent="0.25">
      <c r="A3133" t="s">
        <v>655</v>
      </c>
      <c r="B3133">
        <v>7621</v>
      </c>
      <c r="C3133" t="s">
        <v>1445</v>
      </c>
      <c r="D3133">
        <v>6.5</v>
      </c>
      <c r="J3133" t="e">
        <f>+VLOOKUP(B3133,#REF!,1,FALSE)</f>
        <v>#REF!</v>
      </c>
    </row>
    <row r="3134" spans="1:10" hidden="1" x14ac:dyDescent="0.25">
      <c r="A3134" t="s">
        <v>655</v>
      </c>
      <c r="B3134">
        <v>7622</v>
      </c>
      <c r="C3134" t="s">
        <v>1446</v>
      </c>
      <c r="D3134">
        <v>6.5</v>
      </c>
      <c r="J3134" t="e">
        <f>+VLOOKUP(B3134,#REF!,1,FALSE)</f>
        <v>#REF!</v>
      </c>
    </row>
    <row r="3135" spans="1:10" hidden="1" x14ac:dyDescent="0.25">
      <c r="A3135" t="s">
        <v>655</v>
      </c>
      <c r="B3135">
        <v>7624</v>
      </c>
      <c r="C3135" t="s">
        <v>1448</v>
      </c>
      <c r="D3135">
        <v>6.5</v>
      </c>
      <c r="J3135" t="e">
        <f>+VLOOKUP(B3135,#REF!,1,FALSE)</f>
        <v>#REF!</v>
      </c>
    </row>
    <row r="3136" spans="1:10" hidden="1" x14ac:dyDescent="0.25">
      <c r="A3136" t="s">
        <v>655</v>
      </c>
      <c r="B3136" t="s">
        <v>1449</v>
      </c>
      <c r="C3136" t="s">
        <v>1448</v>
      </c>
      <c r="D3136">
        <v>4.7</v>
      </c>
      <c r="J3136" t="e">
        <f>+VLOOKUP(B3136,#REF!,1,FALSE)</f>
        <v>#REF!</v>
      </c>
    </row>
    <row r="3137" spans="1:10" hidden="1" x14ac:dyDescent="0.25">
      <c r="A3137" t="s">
        <v>655</v>
      </c>
      <c r="B3137">
        <v>7625</v>
      </c>
      <c r="C3137" t="s">
        <v>1450</v>
      </c>
      <c r="D3137">
        <v>6.5</v>
      </c>
      <c r="J3137" t="e">
        <f>+VLOOKUP(B3137,#REF!,1,FALSE)</f>
        <v>#REF!</v>
      </c>
    </row>
    <row r="3138" spans="1:10" hidden="1" x14ac:dyDescent="0.25">
      <c r="A3138" t="s">
        <v>655</v>
      </c>
      <c r="B3138">
        <v>7626</v>
      </c>
      <c r="C3138" t="s">
        <v>636</v>
      </c>
      <c r="D3138">
        <v>6.5</v>
      </c>
      <c r="J3138" t="e">
        <f>+VLOOKUP(B3138,#REF!,1,FALSE)</f>
        <v>#REF!</v>
      </c>
    </row>
    <row r="3139" spans="1:10" hidden="1" x14ac:dyDescent="0.25">
      <c r="A3139" t="s">
        <v>655</v>
      </c>
      <c r="B3139" t="s">
        <v>1451</v>
      </c>
      <c r="C3139" t="s">
        <v>636</v>
      </c>
      <c r="D3139">
        <v>4.7</v>
      </c>
      <c r="J3139" t="e">
        <f>+VLOOKUP(B3139,#REF!,1,FALSE)</f>
        <v>#REF!</v>
      </c>
    </row>
    <row r="3140" spans="1:10" hidden="1" x14ac:dyDescent="0.25">
      <c r="A3140" t="s">
        <v>655</v>
      </c>
      <c r="B3140">
        <v>7627</v>
      </c>
      <c r="C3140" t="s">
        <v>1452</v>
      </c>
      <c r="D3140">
        <v>6.5</v>
      </c>
      <c r="J3140" t="e">
        <f>+VLOOKUP(B3140,#REF!,1,FALSE)</f>
        <v>#REF!</v>
      </c>
    </row>
    <row r="3141" spans="1:10" hidden="1" x14ac:dyDescent="0.25">
      <c r="A3141" t="s">
        <v>655</v>
      </c>
      <c r="B3141">
        <v>7628</v>
      </c>
      <c r="C3141" t="s">
        <v>1453</v>
      </c>
      <c r="D3141">
        <v>6.5</v>
      </c>
      <c r="J3141" t="e">
        <f>+VLOOKUP(B3141,#REF!,1,FALSE)</f>
        <v>#REF!</v>
      </c>
    </row>
    <row r="3142" spans="1:10" hidden="1" x14ac:dyDescent="0.25">
      <c r="A3142" t="s">
        <v>655</v>
      </c>
      <c r="B3142" t="s">
        <v>1454</v>
      </c>
      <c r="C3142" t="s">
        <v>1453</v>
      </c>
      <c r="D3142">
        <v>4</v>
      </c>
      <c r="J3142" t="e">
        <f>+VLOOKUP(B3142,#REF!,1,FALSE)</f>
        <v>#REF!</v>
      </c>
    </row>
    <row r="3143" spans="1:10" hidden="1" x14ac:dyDescent="0.25">
      <c r="A3143" t="s">
        <v>655</v>
      </c>
      <c r="B3143">
        <v>7629</v>
      </c>
      <c r="C3143" t="s">
        <v>1455</v>
      </c>
      <c r="D3143">
        <v>6.5</v>
      </c>
      <c r="J3143" t="e">
        <f>+VLOOKUP(B3143,#REF!,1,FALSE)</f>
        <v>#REF!</v>
      </c>
    </row>
    <row r="3144" spans="1:10" hidden="1" x14ac:dyDescent="0.25">
      <c r="A3144" t="s">
        <v>655</v>
      </c>
      <c r="B3144">
        <v>7633</v>
      </c>
      <c r="C3144" t="s">
        <v>1456</v>
      </c>
      <c r="D3144">
        <v>6.5</v>
      </c>
      <c r="J3144" t="e">
        <f>+VLOOKUP(B3144,#REF!,1,FALSE)</f>
        <v>#REF!</v>
      </c>
    </row>
    <row r="3145" spans="1:10" hidden="1" x14ac:dyDescent="0.25">
      <c r="A3145" t="s">
        <v>655</v>
      </c>
      <c r="B3145" t="s">
        <v>1458</v>
      </c>
      <c r="C3145" t="s">
        <v>1459</v>
      </c>
      <c r="D3145">
        <v>6.5</v>
      </c>
      <c r="J3145" t="e">
        <f>+VLOOKUP(B3145,#REF!,1,FALSE)</f>
        <v>#REF!</v>
      </c>
    </row>
    <row r="3146" spans="1:10" hidden="1" x14ac:dyDescent="0.25">
      <c r="A3146" t="s">
        <v>655</v>
      </c>
      <c r="B3146" t="s">
        <v>1461</v>
      </c>
      <c r="C3146" t="s">
        <v>1462</v>
      </c>
      <c r="D3146">
        <v>6.5</v>
      </c>
      <c r="J3146" t="e">
        <f>+VLOOKUP(B3146,#REF!,1,FALSE)</f>
        <v>#REF!</v>
      </c>
    </row>
    <row r="3147" spans="1:10" hidden="1" x14ac:dyDescent="0.25">
      <c r="A3147" t="s">
        <v>655</v>
      </c>
      <c r="B3147">
        <v>7639</v>
      </c>
      <c r="C3147" t="s">
        <v>2254</v>
      </c>
      <c r="D3147">
        <v>6.5</v>
      </c>
      <c r="J3147" t="e">
        <f>+VLOOKUP(B3147,#REF!,1,FALSE)</f>
        <v>#REF!</v>
      </c>
    </row>
    <row r="3148" spans="1:10" hidden="1" x14ac:dyDescent="0.25">
      <c r="A3148" t="s">
        <v>655</v>
      </c>
      <c r="B3148">
        <v>7639</v>
      </c>
      <c r="C3148" t="s">
        <v>2254</v>
      </c>
      <c r="D3148">
        <v>6.5</v>
      </c>
      <c r="J3148" t="e">
        <f>+VLOOKUP(B3148,#REF!,1,FALSE)</f>
        <v>#REF!</v>
      </c>
    </row>
    <row r="3149" spans="1:10" hidden="1" x14ac:dyDescent="0.25">
      <c r="A3149" t="s">
        <v>655</v>
      </c>
      <c r="B3149">
        <v>7644</v>
      </c>
      <c r="C3149" t="s">
        <v>1463</v>
      </c>
      <c r="D3149">
        <v>6.5</v>
      </c>
      <c r="J3149" t="e">
        <f>+VLOOKUP(B3149,#REF!,1,FALSE)</f>
        <v>#REF!</v>
      </c>
    </row>
    <row r="3150" spans="1:10" hidden="1" x14ac:dyDescent="0.25">
      <c r="A3150" t="s">
        <v>655</v>
      </c>
      <c r="B3150">
        <v>7639</v>
      </c>
      <c r="C3150" t="s">
        <v>2254</v>
      </c>
      <c r="D3150">
        <v>6.5</v>
      </c>
      <c r="J3150" t="e">
        <f>+VLOOKUP(B3150,#REF!,1,FALSE)</f>
        <v>#REF!</v>
      </c>
    </row>
    <row r="3151" spans="1:10" hidden="1" x14ac:dyDescent="0.25">
      <c r="A3151" t="s">
        <v>655</v>
      </c>
      <c r="B3151">
        <v>7646</v>
      </c>
      <c r="C3151" t="s">
        <v>293</v>
      </c>
      <c r="D3151">
        <v>6.5</v>
      </c>
      <c r="J3151" t="e">
        <f>+VLOOKUP(B3151,#REF!,1,FALSE)</f>
        <v>#REF!</v>
      </c>
    </row>
    <row r="3152" spans="1:10" hidden="1" x14ac:dyDescent="0.25">
      <c r="A3152" t="s">
        <v>655</v>
      </c>
      <c r="B3152" t="s">
        <v>1464</v>
      </c>
      <c r="C3152" t="s">
        <v>293</v>
      </c>
      <c r="D3152">
        <v>4.7</v>
      </c>
      <c r="J3152" t="e">
        <f>+VLOOKUP(B3152,#REF!,1,FALSE)</f>
        <v>#REF!</v>
      </c>
    </row>
    <row r="3153" spans="1:10" hidden="1" x14ac:dyDescent="0.25">
      <c r="A3153" t="s">
        <v>655</v>
      </c>
      <c r="B3153">
        <v>7649</v>
      </c>
      <c r="C3153" t="s">
        <v>1465</v>
      </c>
      <c r="D3153">
        <v>6.5</v>
      </c>
      <c r="J3153" t="e">
        <f>+VLOOKUP(B3153,#REF!,1,FALSE)</f>
        <v>#REF!</v>
      </c>
    </row>
    <row r="3154" spans="1:10" hidden="1" x14ac:dyDescent="0.25">
      <c r="A3154" t="s">
        <v>655</v>
      </c>
      <c r="B3154">
        <v>7651</v>
      </c>
      <c r="C3154" t="s">
        <v>1467</v>
      </c>
      <c r="D3154">
        <v>6.5</v>
      </c>
      <c r="J3154" t="e">
        <f>+VLOOKUP(B3154,#REF!,1,FALSE)</f>
        <v>#REF!</v>
      </c>
    </row>
    <row r="3155" spans="1:10" hidden="1" x14ac:dyDescent="0.25">
      <c r="A3155" t="s">
        <v>655</v>
      </c>
      <c r="B3155">
        <v>7639</v>
      </c>
      <c r="C3155" t="s">
        <v>2254</v>
      </c>
      <c r="D3155">
        <v>6.5</v>
      </c>
      <c r="J3155" t="e">
        <f>+VLOOKUP(B3155,#REF!,1,FALSE)</f>
        <v>#REF!</v>
      </c>
    </row>
    <row r="3156" spans="1:10" hidden="1" x14ac:dyDescent="0.25">
      <c r="A3156" t="s">
        <v>655</v>
      </c>
      <c r="B3156">
        <v>7653</v>
      </c>
      <c r="C3156" t="s">
        <v>1468</v>
      </c>
      <c r="D3156">
        <v>6.5</v>
      </c>
      <c r="J3156" t="e">
        <f>+VLOOKUP(B3156,#REF!,1,FALSE)</f>
        <v>#REF!</v>
      </c>
    </row>
    <row r="3157" spans="1:10" hidden="1" x14ac:dyDescent="0.25">
      <c r="A3157" t="s">
        <v>655</v>
      </c>
      <c r="B3157" t="s">
        <v>1469</v>
      </c>
      <c r="C3157" t="s">
        <v>1468</v>
      </c>
      <c r="D3157">
        <v>4</v>
      </c>
      <c r="J3157" t="e">
        <f>+VLOOKUP(B3157,#REF!,1,FALSE)</f>
        <v>#REF!</v>
      </c>
    </row>
    <row r="3158" spans="1:10" hidden="1" x14ac:dyDescent="0.25">
      <c r="A3158" t="s">
        <v>655</v>
      </c>
      <c r="B3158" t="s">
        <v>1470</v>
      </c>
      <c r="C3158" t="s">
        <v>1471</v>
      </c>
      <c r="D3158">
        <v>4.7</v>
      </c>
      <c r="J3158" t="e">
        <f>+VLOOKUP(B3158,#REF!,1,FALSE)</f>
        <v>#REF!</v>
      </c>
    </row>
    <row r="3159" spans="1:10" hidden="1" x14ac:dyDescent="0.25">
      <c r="A3159" t="s">
        <v>655</v>
      </c>
      <c r="B3159">
        <v>7657</v>
      </c>
      <c r="C3159" t="s">
        <v>1472</v>
      </c>
      <c r="D3159">
        <v>6.5</v>
      </c>
      <c r="J3159" t="e">
        <f>+VLOOKUP(B3159,#REF!,1,FALSE)</f>
        <v>#REF!</v>
      </c>
    </row>
    <row r="3160" spans="1:10" hidden="1" x14ac:dyDescent="0.25">
      <c r="A3160" t="s">
        <v>655</v>
      </c>
      <c r="B3160" t="s">
        <v>1473</v>
      </c>
      <c r="C3160" t="s">
        <v>1474</v>
      </c>
      <c r="D3160">
        <v>6.5</v>
      </c>
      <c r="J3160" t="e">
        <f>+VLOOKUP(B3160,#REF!,1,FALSE)</f>
        <v>#REF!</v>
      </c>
    </row>
    <row r="3161" spans="1:10" hidden="1" x14ac:dyDescent="0.25">
      <c r="A3161" t="s">
        <v>655</v>
      </c>
      <c r="B3161">
        <v>7659</v>
      </c>
      <c r="C3161" t="s">
        <v>1354</v>
      </c>
      <c r="D3161">
        <v>6.5</v>
      </c>
      <c r="J3161" t="e">
        <f>+VLOOKUP(B3161,#REF!,1,FALSE)</f>
        <v>#REF!</v>
      </c>
    </row>
    <row r="3162" spans="1:10" hidden="1" x14ac:dyDescent="0.25">
      <c r="A3162" t="s">
        <v>655</v>
      </c>
      <c r="B3162">
        <v>7660</v>
      </c>
      <c r="C3162" t="s">
        <v>1475</v>
      </c>
      <c r="D3162">
        <v>6.5</v>
      </c>
      <c r="J3162" t="e">
        <f>+VLOOKUP(B3162,#REF!,1,FALSE)</f>
        <v>#REF!</v>
      </c>
    </row>
    <row r="3163" spans="1:10" hidden="1" x14ac:dyDescent="0.25">
      <c r="A3163" t="s">
        <v>655</v>
      </c>
      <c r="B3163">
        <v>7661</v>
      </c>
      <c r="C3163" t="s">
        <v>1476</v>
      </c>
      <c r="D3163">
        <v>6.5</v>
      </c>
      <c r="J3163" t="e">
        <f>+VLOOKUP(B3163,#REF!,1,FALSE)</f>
        <v>#REF!</v>
      </c>
    </row>
    <row r="3164" spans="1:10" hidden="1" x14ac:dyDescent="0.25">
      <c r="A3164" t="s">
        <v>655</v>
      </c>
      <c r="B3164" t="s">
        <v>1477</v>
      </c>
      <c r="C3164" t="s">
        <v>1476</v>
      </c>
      <c r="D3164">
        <v>4.7</v>
      </c>
      <c r="J3164" t="e">
        <f>+VLOOKUP(B3164,#REF!,1,FALSE)</f>
        <v>#REF!</v>
      </c>
    </row>
    <row r="3165" spans="1:10" hidden="1" x14ac:dyDescent="0.25">
      <c r="A3165" t="s">
        <v>655</v>
      </c>
      <c r="B3165">
        <v>7662</v>
      </c>
      <c r="C3165" t="s">
        <v>1478</v>
      </c>
      <c r="D3165">
        <v>6.5</v>
      </c>
      <c r="J3165" t="e">
        <f>+VLOOKUP(B3165,#REF!,1,FALSE)</f>
        <v>#REF!</v>
      </c>
    </row>
    <row r="3166" spans="1:10" hidden="1" x14ac:dyDescent="0.25">
      <c r="A3166" t="s">
        <v>655</v>
      </c>
      <c r="B3166" t="s">
        <v>1479</v>
      </c>
      <c r="C3166" t="s">
        <v>1478</v>
      </c>
      <c r="D3166">
        <v>4.7</v>
      </c>
      <c r="J3166" t="e">
        <f>+VLOOKUP(B3166,#REF!,1,FALSE)</f>
        <v>#REF!</v>
      </c>
    </row>
    <row r="3167" spans="1:10" hidden="1" x14ac:dyDescent="0.25">
      <c r="A3167" t="s">
        <v>655</v>
      </c>
      <c r="B3167">
        <v>7663</v>
      </c>
      <c r="C3167" t="s">
        <v>1480</v>
      </c>
      <c r="D3167">
        <v>6.5</v>
      </c>
      <c r="J3167" t="e">
        <f>+VLOOKUP(B3167,#REF!,1,FALSE)</f>
        <v>#REF!</v>
      </c>
    </row>
    <row r="3168" spans="1:10" hidden="1" x14ac:dyDescent="0.25">
      <c r="A3168" t="s">
        <v>655</v>
      </c>
      <c r="B3168" t="s">
        <v>1481</v>
      </c>
      <c r="C3168" t="s">
        <v>1482</v>
      </c>
      <c r="D3168">
        <v>4.7</v>
      </c>
      <c r="J3168" t="e">
        <f>+VLOOKUP(B3168,#REF!,1,FALSE)</f>
        <v>#REF!</v>
      </c>
    </row>
    <row r="3169" spans="1:10" hidden="1" x14ac:dyDescent="0.25">
      <c r="A3169" t="s">
        <v>655</v>
      </c>
      <c r="B3169">
        <v>7665</v>
      </c>
      <c r="C3169" t="s">
        <v>1483</v>
      </c>
      <c r="D3169">
        <v>6.5</v>
      </c>
      <c r="J3169" t="e">
        <f>+VLOOKUP(B3169,#REF!,1,FALSE)</f>
        <v>#REF!</v>
      </c>
    </row>
    <row r="3170" spans="1:10" hidden="1" x14ac:dyDescent="0.25">
      <c r="A3170" t="s">
        <v>655</v>
      </c>
      <c r="B3170" t="s">
        <v>1484</v>
      </c>
      <c r="C3170" t="s">
        <v>1483</v>
      </c>
      <c r="D3170">
        <v>4.7</v>
      </c>
      <c r="J3170" t="e">
        <f>+VLOOKUP(B3170,#REF!,1,FALSE)</f>
        <v>#REF!</v>
      </c>
    </row>
    <row r="3171" spans="1:10" hidden="1" x14ac:dyDescent="0.25">
      <c r="A3171" t="s">
        <v>655</v>
      </c>
      <c r="B3171">
        <v>7666</v>
      </c>
      <c r="C3171" t="s">
        <v>1485</v>
      </c>
      <c r="D3171">
        <v>6.5</v>
      </c>
      <c r="J3171" t="e">
        <f>+VLOOKUP(B3171,#REF!,1,FALSE)</f>
        <v>#REF!</v>
      </c>
    </row>
    <row r="3172" spans="1:10" hidden="1" x14ac:dyDescent="0.25">
      <c r="A3172" t="s">
        <v>655</v>
      </c>
      <c r="B3172" t="s">
        <v>1486</v>
      </c>
      <c r="C3172" t="s">
        <v>1487</v>
      </c>
      <c r="D3172">
        <v>6.5</v>
      </c>
      <c r="J3172" t="e">
        <f>+VLOOKUP(B3172,#REF!,1,FALSE)</f>
        <v>#REF!</v>
      </c>
    </row>
    <row r="3173" spans="1:10" hidden="1" x14ac:dyDescent="0.25">
      <c r="A3173" t="s">
        <v>655</v>
      </c>
      <c r="B3173">
        <v>7670</v>
      </c>
      <c r="C3173" t="s">
        <v>2257</v>
      </c>
      <c r="D3173">
        <v>6.5</v>
      </c>
      <c r="J3173" t="e">
        <f>+VLOOKUP(B3173,#REF!,1,FALSE)</f>
        <v>#REF!</v>
      </c>
    </row>
    <row r="3174" spans="1:10" hidden="1" x14ac:dyDescent="0.25">
      <c r="A3174" t="s">
        <v>655</v>
      </c>
      <c r="B3174">
        <v>7673</v>
      </c>
      <c r="C3174" t="s">
        <v>1490</v>
      </c>
      <c r="D3174">
        <v>6.5</v>
      </c>
      <c r="J3174" t="e">
        <f>+VLOOKUP(B3174,#REF!,1,FALSE)</f>
        <v>#REF!</v>
      </c>
    </row>
    <row r="3175" spans="1:10" hidden="1" x14ac:dyDescent="0.25">
      <c r="A3175" t="s">
        <v>655</v>
      </c>
      <c r="B3175">
        <v>7674</v>
      </c>
      <c r="C3175" t="s">
        <v>1491</v>
      </c>
      <c r="D3175">
        <v>6.5</v>
      </c>
      <c r="J3175" t="e">
        <f>+VLOOKUP(B3175,#REF!,1,FALSE)</f>
        <v>#REF!</v>
      </c>
    </row>
    <row r="3176" spans="1:10" hidden="1" x14ac:dyDescent="0.25">
      <c r="A3176" t="s">
        <v>655</v>
      </c>
      <c r="B3176">
        <v>7675</v>
      </c>
      <c r="C3176" t="s">
        <v>344</v>
      </c>
      <c r="D3176">
        <v>6.5</v>
      </c>
      <c r="J3176" t="e">
        <f>+VLOOKUP(B3176,#REF!,1,FALSE)</f>
        <v>#REF!</v>
      </c>
    </row>
    <row r="3177" spans="1:10" hidden="1" x14ac:dyDescent="0.25">
      <c r="A3177" t="s">
        <v>655</v>
      </c>
      <c r="B3177">
        <v>7676</v>
      </c>
      <c r="C3177" t="s">
        <v>1492</v>
      </c>
      <c r="D3177">
        <v>6.5</v>
      </c>
      <c r="J3177" t="e">
        <f>+VLOOKUP(B3177,#REF!,1,FALSE)</f>
        <v>#REF!</v>
      </c>
    </row>
    <row r="3178" spans="1:10" hidden="1" x14ac:dyDescent="0.25">
      <c r="A3178" t="s">
        <v>655</v>
      </c>
      <c r="B3178">
        <v>7679</v>
      </c>
      <c r="C3178" t="s">
        <v>1493</v>
      </c>
      <c r="D3178">
        <v>6.5</v>
      </c>
      <c r="J3178" t="e">
        <f>+VLOOKUP(B3178,#REF!,1,FALSE)</f>
        <v>#REF!</v>
      </c>
    </row>
    <row r="3179" spans="1:10" hidden="1" x14ac:dyDescent="0.25">
      <c r="A3179" t="s">
        <v>655</v>
      </c>
      <c r="B3179" t="s">
        <v>1494</v>
      </c>
      <c r="C3179" t="s">
        <v>1495</v>
      </c>
      <c r="D3179">
        <v>6.5</v>
      </c>
      <c r="J3179" t="e">
        <f>+VLOOKUP(B3179,#REF!,1,FALSE)</f>
        <v>#REF!</v>
      </c>
    </row>
    <row r="3180" spans="1:10" hidden="1" x14ac:dyDescent="0.25">
      <c r="A3180" t="s">
        <v>655</v>
      </c>
      <c r="B3180" t="s">
        <v>1496</v>
      </c>
      <c r="C3180" t="s">
        <v>1497</v>
      </c>
      <c r="D3180">
        <v>6.5</v>
      </c>
      <c r="J3180" t="e">
        <f>+VLOOKUP(B3180,#REF!,1,FALSE)</f>
        <v>#REF!</v>
      </c>
    </row>
    <row r="3181" spans="1:10" hidden="1" x14ac:dyDescent="0.25">
      <c r="A3181" t="s">
        <v>655</v>
      </c>
      <c r="B3181" t="s">
        <v>1498</v>
      </c>
      <c r="C3181" t="s">
        <v>1499</v>
      </c>
      <c r="D3181">
        <v>6.5</v>
      </c>
      <c r="J3181" t="e">
        <f>+VLOOKUP(B3181,#REF!,1,FALSE)</f>
        <v>#REF!</v>
      </c>
    </row>
    <row r="3182" spans="1:10" hidden="1" x14ac:dyDescent="0.25">
      <c r="A3182" t="s">
        <v>655</v>
      </c>
      <c r="B3182" t="s">
        <v>1500</v>
      </c>
      <c r="C3182" t="s">
        <v>1501</v>
      </c>
      <c r="D3182">
        <v>6.5</v>
      </c>
      <c r="J3182" t="e">
        <f>+VLOOKUP(B3182,#REF!,1,FALSE)</f>
        <v>#REF!</v>
      </c>
    </row>
    <row r="3183" spans="1:10" hidden="1" x14ac:dyDescent="0.25">
      <c r="A3183" t="s">
        <v>655</v>
      </c>
      <c r="B3183" t="s">
        <v>1502</v>
      </c>
      <c r="C3183" t="s">
        <v>1503</v>
      </c>
      <c r="D3183">
        <v>6.5</v>
      </c>
      <c r="J3183" t="e">
        <f>+VLOOKUP(B3183,#REF!,1,FALSE)</f>
        <v>#REF!</v>
      </c>
    </row>
    <row r="3184" spans="1:10" hidden="1" x14ac:dyDescent="0.25">
      <c r="A3184" t="s">
        <v>655</v>
      </c>
      <c r="B3184">
        <v>7685</v>
      </c>
      <c r="C3184" t="s">
        <v>640</v>
      </c>
      <c r="D3184">
        <v>6.5</v>
      </c>
      <c r="J3184" t="e">
        <f>+VLOOKUP(B3184,#REF!,1,FALSE)</f>
        <v>#REF!</v>
      </c>
    </row>
    <row r="3185" spans="1:10" hidden="1" x14ac:dyDescent="0.25">
      <c r="A3185" t="s">
        <v>655</v>
      </c>
      <c r="B3185">
        <v>7686</v>
      </c>
      <c r="C3185" t="s">
        <v>641</v>
      </c>
      <c r="D3185">
        <v>6.5</v>
      </c>
      <c r="J3185" t="e">
        <f>+VLOOKUP(B3185,#REF!,1,FALSE)</f>
        <v>#REF!</v>
      </c>
    </row>
    <row r="3186" spans="1:10" hidden="1" x14ac:dyDescent="0.25">
      <c r="A3186" t="s">
        <v>655</v>
      </c>
      <c r="B3186">
        <v>7670</v>
      </c>
      <c r="C3186" t="s">
        <v>2257</v>
      </c>
      <c r="D3186">
        <v>6.5</v>
      </c>
      <c r="J3186" t="e">
        <f>+VLOOKUP(B3186,#REF!,1,FALSE)</f>
        <v>#REF!</v>
      </c>
    </row>
    <row r="3187" spans="1:10" hidden="1" x14ac:dyDescent="0.25">
      <c r="A3187" t="s">
        <v>655</v>
      </c>
      <c r="B3187">
        <v>7690</v>
      </c>
      <c r="C3187" t="s">
        <v>1505</v>
      </c>
      <c r="D3187">
        <v>6.5</v>
      </c>
      <c r="J3187" t="e">
        <f>+VLOOKUP(B3187,#REF!,1,FALSE)</f>
        <v>#REF!</v>
      </c>
    </row>
    <row r="3188" spans="1:10" hidden="1" x14ac:dyDescent="0.25">
      <c r="A3188" t="s">
        <v>655</v>
      </c>
      <c r="B3188" t="s">
        <v>1506</v>
      </c>
      <c r="C3188" t="s">
        <v>1507</v>
      </c>
      <c r="D3188">
        <v>6.5</v>
      </c>
      <c r="J3188" t="e">
        <f>+VLOOKUP(B3188,#REF!,1,FALSE)</f>
        <v>#REF!</v>
      </c>
    </row>
    <row r="3189" spans="1:10" hidden="1" x14ac:dyDescent="0.25">
      <c r="A3189" t="s">
        <v>655</v>
      </c>
      <c r="B3189">
        <v>7694</v>
      </c>
      <c r="C3189" t="s">
        <v>1508</v>
      </c>
      <c r="D3189">
        <v>6.5</v>
      </c>
      <c r="J3189" t="e">
        <f>+VLOOKUP(B3189,#REF!,1,FALSE)</f>
        <v>#REF!</v>
      </c>
    </row>
    <row r="3190" spans="1:10" hidden="1" x14ac:dyDescent="0.25">
      <c r="A3190" t="s">
        <v>655</v>
      </c>
      <c r="B3190">
        <v>7746</v>
      </c>
      <c r="C3190" t="s">
        <v>2258</v>
      </c>
      <c r="D3190">
        <v>1</v>
      </c>
      <c r="J3190" t="e">
        <f>+VLOOKUP(B3190,#REF!,1,FALSE)</f>
        <v>#REF!</v>
      </c>
    </row>
    <row r="3191" spans="1:10" hidden="1" x14ac:dyDescent="0.25">
      <c r="A3191" t="s">
        <v>655</v>
      </c>
      <c r="B3191">
        <v>7751</v>
      </c>
      <c r="C3191" t="s">
        <v>2259</v>
      </c>
      <c r="D3191">
        <v>1</v>
      </c>
      <c r="J3191" t="e">
        <f>+VLOOKUP(B3191,#REF!,1,FALSE)</f>
        <v>#REF!</v>
      </c>
    </row>
    <row r="3192" spans="1:10" hidden="1" x14ac:dyDescent="0.25">
      <c r="A3192" t="s">
        <v>655</v>
      </c>
      <c r="B3192" t="s">
        <v>301</v>
      </c>
      <c r="C3192" t="s">
        <v>300</v>
      </c>
      <c r="D3192">
        <v>4.5</v>
      </c>
      <c r="J3192" t="e">
        <f>+VLOOKUP(B3192,#REF!,1,FALSE)</f>
        <v>#REF!</v>
      </c>
    </row>
    <row r="3193" spans="1:10" hidden="1" x14ac:dyDescent="0.25">
      <c r="A3193" t="s">
        <v>655</v>
      </c>
      <c r="B3193" t="s">
        <v>299</v>
      </c>
      <c r="C3193" t="s">
        <v>300</v>
      </c>
      <c r="D3193">
        <v>6.5</v>
      </c>
      <c r="J3193" t="e">
        <f>+VLOOKUP(B3193,#REF!,1,FALSE)</f>
        <v>#REF!</v>
      </c>
    </row>
    <row r="3194" spans="1:10" hidden="1" x14ac:dyDescent="0.25">
      <c r="A3194" t="s">
        <v>655</v>
      </c>
      <c r="B3194">
        <v>7766</v>
      </c>
      <c r="C3194" t="s">
        <v>1509</v>
      </c>
      <c r="D3194">
        <v>6</v>
      </c>
      <c r="J3194" t="e">
        <f>+VLOOKUP(B3194,#REF!,1,FALSE)</f>
        <v>#REF!</v>
      </c>
    </row>
    <row r="3195" spans="1:10" hidden="1" x14ac:dyDescent="0.25">
      <c r="A3195" t="s">
        <v>655</v>
      </c>
      <c r="B3195">
        <v>7779</v>
      </c>
      <c r="C3195" t="s">
        <v>607</v>
      </c>
      <c r="D3195">
        <v>6.5</v>
      </c>
      <c r="J3195" t="e">
        <f>+VLOOKUP(B3195,#REF!,1,FALSE)</f>
        <v>#REF!</v>
      </c>
    </row>
    <row r="3196" spans="1:10" hidden="1" x14ac:dyDescent="0.25">
      <c r="A3196" t="s">
        <v>655</v>
      </c>
      <c r="B3196">
        <v>7784</v>
      </c>
      <c r="C3196" t="s">
        <v>603</v>
      </c>
      <c r="D3196">
        <v>6.5</v>
      </c>
      <c r="J3196" t="e">
        <f>+VLOOKUP(B3196,#REF!,1,FALSE)</f>
        <v>#REF!</v>
      </c>
    </row>
    <row r="3197" spans="1:10" hidden="1" x14ac:dyDescent="0.25">
      <c r="A3197" t="s">
        <v>655</v>
      </c>
      <c r="B3197" t="s">
        <v>604</v>
      </c>
      <c r="C3197" t="s">
        <v>1510</v>
      </c>
      <c r="D3197">
        <v>4</v>
      </c>
      <c r="J3197" t="e">
        <f>+VLOOKUP(B3197,#REF!,1,FALSE)</f>
        <v>#REF!</v>
      </c>
    </row>
    <row r="3198" spans="1:10" hidden="1" x14ac:dyDescent="0.25">
      <c r="A3198" t="s">
        <v>655</v>
      </c>
      <c r="B3198">
        <v>7785</v>
      </c>
      <c r="C3198" t="s">
        <v>1511</v>
      </c>
      <c r="D3198">
        <v>6.5</v>
      </c>
      <c r="J3198" t="e">
        <f>+VLOOKUP(B3198,#REF!,1,FALSE)</f>
        <v>#REF!</v>
      </c>
    </row>
    <row r="3199" spans="1:10" hidden="1" x14ac:dyDescent="0.25">
      <c r="A3199" t="s">
        <v>655</v>
      </c>
      <c r="B3199" t="s">
        <v>1512</v>
      </c>
      <c r="C3199" t="s">
        <v>1513</v>
      </c>
      <c r="D3199">
        <v>4</v>
      </c>
      <c r="J3199" t="e">
        <f>+VLOOKUP(B3199,#REF!,1,FALSE)</f>
        <v>#REF!</v>
      </c>
    </row>
    <row r="3200" spans="1:10" hidden="1" x14ac:dyDescent="0.25">
      <c r="A3200" t="s">
        <v>655</v>
      </c>
      <c r="B3200">
        <v>7795</v>
      </c>
      <c r="C3200" t="s">
        <v>1514</v>
      </c>
      <c r="D3200">
        <v>6.5</v>
      </c>
      <c r="J3200" t="e">
        <f>+VLOOKUP(B3200,#REF!,1,FALSE)</f>
        <v>#REF!</v>
      </c>
    </row>
    <row r="3201" spans="1:10" hidden="1" x14ac:dyDescent="0.25">
      <c r="A3201" t="s">
        <v>655</v>
      </c>
      <c r="B3201">
        <v>7796</v>
      </c>
      <c r="C3201" t="s">
        <v>605</v>
      </c>
      <c r="D3201">
        <v>6.5</v>
      </c>
      <c r="J3201" t="e">
        <f>+VLOOKUP(B3201,#REF!,1,FALSE)</f>
        <v>#REF!</v>
      </c>
    </row>
    <row r="3202" spans="1:10" hidden="1" x14ac:dyDescent="0.25">
      <c r="A3202" t="s">
        <v>655</v>
      </c>
      <c r="B3202" t="s">
        <v>606</v>
      </c>
      <c r="C3202" t="s">
        <v>605</v>
      </c>
      <c r="D3202">
        <v>4</v>
      </c>
      <c r="J3202" t="e">
        <f>+VLOOKUP(B3202,#REF!,1,FALSE)</f>
        <v>#REF!</v>
      </c>
    </row>
    <row r="3203" spans="1:10" hidden="1" x14ac:dyDescent="0.25">
      <c r="A3203" t="s">
        <v>655</v>
      </c>
      <c r="B3203">
        <v>7605</v>
      </c>
      <c r="C3203" t="s">
        <v>635</v>
      </c>
      <c r="D3203">
        <v>6.5</v>
      </c>
      <c r="J3203" t="e">
        <f>+VLOOKUP(B3203,#REF!,1,FALSE)</f>
        <v>#REF!</v>
      </c>
    </row>
    <row r="3204" spans="1:10" hidden="1" x14ac:dyDescent="0.25">
      <c r="A3204" t="s">
        <v>655</v>
      </c>
      <c r="B3204">
        <v>7605</v>
      </c>
      <c r="C3204" t="s">
        <v>635</v>
      </c>
      <c r="D3204">
        <v>6.5</v>
      </c>
      <c r="J3204" t="e">
        <f>+VLOOKUP(B3204,#REF!,1,FALSE)</f>
        <v>#REF!</v>
      </c>
    </row>
    <row r="3205" spans="1:10" hidden="1" x14ac:dyDescent="0.25">
      <c r="A3205" t="s">
        <v>655</v>
      </c>
      <c r="B3205">
        <v>7816</v>
      </c>
      <c r="C3205" t="s">
        <v>290</v>
      </c>
      <c r="D3205">
        <v>6.5</v>
      </c>
      <c r="J3205" t="e">
        <f>+VLOOKUP(B3205,#REF!,1,FALSE)</f>
        <v>#REF!</v>
      </c>
    </row>
    <row r="3206" spans="1:10" hidden="1" x14ac:dyDescent="0.25">
      <c r="A3206" t="s">
        <v>655</v>
      </c>
      <c r="B3206" t="s">
        <v>1515</v>
      </c>
      <c r="C3206" t="s">
        <v>290</v>
      </c>
      <c r="D3206">
        <v>4.7</v>
      </c>
      <c r="J3206" t="e">
        <f>+VLOOKUP(B3206,#REF!,1,FALSE)</f>
        <v>#REF!</v>
      </c>
    </row>
    <row r="3207" spans="1:10" hidden="1" x14ac:dyDescent="0.25">
      <c r="A3207" t="s">
        <v>655</v>
      </c>
      <c r="B3207" t="s">
        <v>1516</v>
      </c>
      <c r="C3207" t="s">
        <v>290</v>
      </c>
      <c r="D3207">
        <v>4</v>
      </c>
      <c r="J3207" t="e">
        <f>+VLOOKUP(B3207,#REF!,1,FALSE)</f>
        <v>#REF!</v>
      </c>
    </row>
    <row r="3208" spans="1:10" hidden="1" x14ac:dyDescent="0.25">
      <c r="A3208" t="s">
        <v>655</v>
      </c>
      <c r="B3208">
        <v>7817</v>
      </c>
      <c r="C3208" t="s">
        <v>1517</v>
      </c>
      <c r="D3208">
        <v>6.5</v>
      </c>
      <c r="J3208" t="e">
        <f>+VLOOKUP(B3208,#REF!,1,FALSE)</f>
        <v>#REF!</v>
      </c>
    </row>
    <row r="3209" spans="1:10" hidden="1" x14ac:dyDescent="0.25">
      <c r="A3209" t="s">
        <v>655</v>
      </c>
      <c r="B3209">
        <v>7818</v>
      </c>
      <c r="C3209" t="s">
        <v>1518</v>
      </c>
      <c r="D3209">
        <v>6.5</v>
      </c>
      <c r="J3209" t="e">
        <f>+VLOOKUP(B3209,#REF!,1,FALSE)</f>
        <v>#REF!</v>
      </c>
    </row>
    <row r="3210" spans="1:10" hidden="1" x14ac:dyDescent="0.25">
      <c r="A3210" t="s">
        <v>655</v>
      </c>
      <c r="B3210">
        <v>7820</v>
      </c>
      <c r="C3210" t="s">
        <v>1519</v>
      </c>
      <c r="D3210">
        <v>6.5</v>
      </c>
      <c r="J3210" t="e">
        <f>+VLOOKUP(B3210,#REF!,1,FALSE)</f>
        <v>#REF!</v>
      </c>
    </row>
    <row r="3211" spans="1:10" hidden="1" x14ac:dyDescent="0.25">
      <c r="A3211" t="s">
        <v>655</v>
      </c>
      <c r="B3211">
        <v>7824</v>
      </c>
      <c r="C3211" t="s">
        <v>1520</v>
      </c>
      <c r="D3211">
        <v>6.5</v>
      </c>
      <c r="J3211" t="e">
        <f>+VLOOKUP(B3211,#REF!,1,FALSE)</f>
        <v>#REF!</v>
      </c>
    </row>
    <row r="3212" spans="1:10" hidden="1" x14ac:dyDescent="0.25">
      <c r="A3212" t="s">
        <v>655</v>
      </c>
      <c r="B3212">
        <v>7826</v>
      </c>
      <c r="C3212" t="s">
        <v>1521</v>
      </c>
      <c r="D3212">
        <v>6.5</v>
      </c>
      <c r="J3212" t="e">
        <f>+VLOOKUP(B3212,#REF!,1,FALSE)</f>
        <v>#REF!</v>
      </c>
    </row>
    <row r="3213" spans="1:10" hidden="1" x14ac:dyDescent="0.25">
      <c r="A3213" t="s">
        <v>655</v>
      </c>
      <c r="B3213">
        <v>7828</v>
      </c>
      <c r="C3213" t="s">
        <v>1522</v>
      </c>
      <c r="D3213">
        <v>6.5</v>
      </c>
      <c r="J3213" t="e">
        <f>+VLOOKUP(B3213,#REF!,1,FALSE)</f>
        <v>#REF!</v>
      </c>
    </row>
    <row r="3214" spans="1:10" hidden="1" x14ac:dyDescent="0.25">
      <c r="A3214" t="s">
        <v>655</v>
      </c>
      <c r="B3214">
        <v>7835</v>
      </c>
      <c r="C3214" t="s">
        <v>1523</v>
      </c>
      <c r="D3214">
        <v>6.5</v>
      </c>
      <c r="J3214" t="e">
        <f>+VLOOKUP(B3214,#REF!,1,FALSE)</f>
        <v>#REF!</v>
      </c>
    </row>
    <row r="3215" spans="1:10" hidden="1" x14ac:dyDescent="0.25">
      <c r="A3215" t="s">
        <v>655</v>
      </c>
      <c r="B3215">
        <v>7836</v>
      </c>
      <c r="C3215" t="s">
        <v>1524</v>
      </c>
      <c r="D3215">
        <v>6.5</v>
      </c>
      <c r="J3215" t="e">
        <f>+VLOOKUP(B3215,#REF!,1,FALSE)</f>
        <v>#REF!</v>
      </c>
    </row>
    <row r="3216" spans="1:10" hidden="1" x14ac:dyDescent="0.25">
      <c r="A3216" t="s">
        <v>655</v>
      </c>
      <c r="B3216" t="s">
        <v>1525</v>
      </c>
      <c r="C3216" t="s">
        <v>1524</v>
      </c>
      <c r="D3216">
        <v>4.7</v>
      </c>
      <c r="J3216" t="e">
        <f>+VLOOKUP(B3216,#REF!,1,FALSE)</f>
        <v>#REF!</v>
      </c>
    </row>
    <row r="3217" spans="1:10" hidden="1" x14ac:dyDescent="0.25">
      <c r="A3217" t="s">
        <v>655</v>
      </c>
      <c r="B3217">
        <v>8101</v>
      </c>
      <c r="C3217" t="s">
        <v>1526</v>
      </c>
      <c r="D3217">
        <v>6.5</v>
      </c>
      <c r="J3217" t="e">
        <f>+VLOOKUP(B3217,#REF!,1,FALSE)</f>
        <v>#REF!</v>
      </c>
    </row>
    <row r="3218" spans="1:10" hidden="1" x14ac:dyDescent="0.25">
      <c r="A3218" t="s">
        <v>655</v>
      </c>
      <c r="B3218">
        <v>8102</v>
      </c>
      <c r="C3218" t="s">
        <v>1527</v>
      </c>
      <c r="D3218">
        <v>6.5</v>
      </c>
      <c r="J3218" t="e">
        <f>+VLOOKUP(B3218,#REF!,1,FALSE)</f>
        <v>#REF!</v>
      </c>
    </row>
    <row r="3219" spans="1:10" hidden="1" x14ac:dyDescent="0.25">
      <c r="A3219" t="s">
        <v>655</v>
      </c>
      <c r="B3219">
        <v>8103</v>
      </c>
      <c r="C3219" t="s">
        <v>1528</v>
      </c>
      <c r="D3219">
        <v>6.5</v>
      </c>
      <c r="J3219" t="e">
        <f>+VLOOKUP(B3219,#REF!,1,FALSE)</f>
        <v>#REF!</v>
      </c>
    </row>
    <row r="3220" spans="1:10" hidden="1" x14ac:dyDescent="0.25">
      <c r="A3220" t="s">
        <v>655</v>
      </c>
      <c r="B3220">
        <v>8105</v>
      </c>
      <c r="C3220" t="s">
        <v>1532</v>
      </c>
      <c r="D3220">
        <v>6.5</v>
      </c>
      <c r="J3220" t="e">
        <f>+VLOOKUP(B3220,#REF!,1,FALSE)</f>
        <v>#REF!</v>
      </c>
    </row>
    <row r="3221" spans="1:10" hidden="1" x14ac:dyDescent="0.25">
      <c r="A3221" t="s">
        <v>655</v>
      </c>
      <c r="B3221">
        <v>8106</v>
      </c>
      <c r="C3221" t="s">
        <v>1533</v>
      </c>
      <c r="D3221">
        <v>6.5</v>
      </c>
      <c r="J3221" t="e">
        <f>+VLOOKUP(B3221,#REF!,1,FALSE)</f>
        <v>#REF!</v>
      </c>
    </row>
    <row r="3222" spans="1:10" hidden="1" x14ac:dyDescent="0.25">
      <c r="A3222" t="s">
        <v>655</v>
      </c>
      <c r="B3222">
        <v>8108</v>
      </c>
      <c r="C3222" t="s">
        <v>1534</v>
      </c>
      <c r="D3222">
        <v>6.5</v>
      </c>
      <c r="J3222" t="e">
        <f>+VLOOKUP(B3222,#REF!,1,FALSE)</f>
        <v>#REF!</v>
      </c>
    </row>
    <row r="3223" spans="1:10" hidden="1" x14ac:dyDescent="0.25">
      <c r="A3223" t="s">
        <v>655</v>
      </c>
      <c r="B3223">
        <v>8110</v>
      </c>
      <c r="C3223" t="s">
        <v>1535</v>
      </c>
      <c r="D3223">
        <v>6.5</v>
      </c>
      <c r="J3223" t="e">
        <f>+VLOOKUP(B3223,#REF!,1,FALSE)</f>
        <v>#REF!</v>
      </c>
    </row>
    <row r="3224" spans="1:10" hidden="1" x14ac:dyDescent="0.25">
      <c r="A3224" t="s">
        <v>655</v>
      </c>
      <c r="B3224">
        <v>8177</v>
      </c>
      <c r="C3224" t="s">
        <v>2108</v>
      </c>
      <c r="D3224">
        <v>6.5</v>
      </c>
      <c r="J3224" t="e">
        <f>+VLOOKUP(B3224,#REF!,1,FALSE)</f>
        <v>#REF!</v>
      </c>
    </row>
    <row r="3225" spans="1:10" hidden="1" x14ac:dyDescent="0.25">
      <c r="A3225" t="s">
        <v>655</v>
      </c>
      <c r="B3225">
        <v>8178</v>
      </c>
      <c r="C3225" t="s">
        <v>2109</v>
      </c>
      <c r="D3225">
        <v>6.5</v>
      </c>
      <c r="J3225" t="e">
        <f>+VLOOKUP(B3225,#REF!,1,FALSE)</f>
        <v>#REF!</v>
      </c>
    </row>
    <row r="3226" spans="1:10" hidden="1" x14ac:dyDescent="0.25">
      <c r="A3226" t="s">
        <v>655</v>
      </c>
      <c r="B3226">
        <v>8179</v>
      </c>
      <c r="C3226" t="s">
        <v>1536</v>
      </c>
      <c r="D3226">
        <v>6.5</v>
      </c>
      <c r="J3226" t="e">
        <f>+VLOOKUP(B3226,#REF!,1,FALSE)</f>
        <v>#REF!</v>
      </c>
    </row>
    <row r="3227" spans="1:10" hidden="1" x14ac:dyDescent="0.25">
      <c r="A3227" t="s">
        <v>655</v>
      </c>
      <c r="B3227">
        <v>8181</v>
      </c>
      <c r="C3227" t="s">
        <v>1537</v>
      </c>
      <c r="D3227">
        <v>6.5</v>
      </c>
      <c r="J3227" t="e">
        <f>+VLOOKUP(B3227,#REF!,1,FALSE)</f>
        <v>#REF!</v>
      </c>
    </row>
    <row r="3228" spans="1:10" hidden="1" x14ac:dyDescent="0.25">
      <c r="A3228" t="s">
        <v>655</v>
      </c>
      <c r="B3228">
        <v>8183</v>
      </c>
      <c r="C3228" t="s">
        <v>1538</v>
      </c>
      <c r="D3228">
        <v>6.5</v>
      </c>
      <c r="J3228" t="e">
        <f>+VLOOKUP(B3228,#REF!,1,FALSE)</f>
        <v>#REF!</v>
      </c>
    </row>
    <row r="3229" spans="1:10" hidden="1" x14ac:dyDescent="0.25">
      <c r="A3229" t="s">
        <v>655</v>
      </c>
      <c r="B3229">
        <v>8184</v>
      </c>
      <c r="C3229" t="s">
        <v>2110</v>
      </c>
      <c r="D3229">
        <v>6.5</v>
      </c>
      <c r="J3229" t="e">
        <f>+VLOOKUP(B3229,#REF!,1,FALSE)</f>
        <v>#REF!</v>
      </c>
    </row>
    <row r="3230" spans="1:10" hidden="1" x14ac:dyDescent="0.25">
      <c r="A3230" t="s">
        <v>655</v>
      </c>
      <c r="B3230">
        <v>8186</v>
      </c>
      <c r="C3230" t="s">
        <v>2111</v>
      </c>
      <c r="D3230">
        <v>6.5</v>
      </c>
      <c r="J3230" t="e">
        <f>+VLOOKUP(B3230,#REF!,1,FALSE)</f>
        <v>#REF!</v>
      </c>
    </row>
    <row r="3231" spans="1:10" hidden="1" x14ac:dyDescent="0.25">
      <c r="A3231" t="s">
        <v>655</v>
      </c>
      <c r="B3231">
        <v>8187</v>
      </c>
      <c r="C3231" t="s">
        <v>1539</v>
      </c>
      <c r="D3231">
        <v>6.5</v>
      </c>
      <c r="J3231" t="e">
        <f>+VLOOKUP(B3231,#REF!,1,FALSE)</f>
        <v>#REF!</v>
      </c>
    </row>
    <row r="3232" spans="1:10" hidden="1" x14ac:dyDescent="0.25">
      <c r="A3232" t="s">
        <v>655</v>
      </c>
      <c r="B3232">
        <v>8198</v>
      </c>
      <c r="C3232" t="s">
        <v>1540</v>
      </c>
      <c r="D3232">
        <v>6.5</v>
      </c>
      <c r="J3232" t="e">
        <f>+VLOOKUP(B3232,#REF!,1,FALSE)</f>
        <v>#REF!</v>
      </c>
    </row>
    <row r="3233" spans="1:10" hidden="1" x14ac:dyDescent="0.25">
      <c r="A3233" t="s">
        <v>655</v>
      </c>
      <c r="B3233">
        <v>8200</v>
      </c>
      <c r="C3233" t="s">
        <v>1541</v>
      </c>
      <c r="D3233">
        <v>6.5</v>
      </c>
      <c r="J3233" t="e">
        <f>+VLOOKUP(B3233,#REF!,1,FALSE)</f>
        <v>#REF!</v>
      </c>
    </row>
    <row r="3234" spans="1:10" hidden="1" x14ac:dyDescent="0.25">
      <c r="A3234" t="s">
        <v>655</v>
      </c>
      <c r="B3234">
        <v>8201</v>
      </c>
      <c r="C3234" t="s">
        <v>1542</v>
      </c>
      <c r="D3234">
        <v>6.5</v>
      </c>
      <c r="J3234" t="e">
        <f>+VLOOKUP(B3234,#REF!,1,FALSE)</f>
        <v>#REF!</v>
      </c>
    </row>
    <row r="3235" spans="1:10" hidden="1" x14ac:dyDescent="0.25">
      <c r="A3235" t="s">
        <v>655</v>
      </c>
      <c r="B3235">
        <v>8205</v>
      </c>
      <c r="C3235" t="s">
        <v>1543</v>
      </c>
      <c r="D3235">
        <v>6.5</v>
      </c>
      <c r="J3235" t="e">
        <f>+VLOOKUP(B3235,#REF!,1,FALSE)</f>
        <v>#REF!</v>
      </c>
    </row>
    <row r="3236" spans="1:10" hidden="1" x14ac:dyDescent="0.25">
      <c r="A3236" t="s">
        <v>655</v>
      </c>
      <c r="B3236">
        <v>8213</v>
      </c>
      <c r="C3236" t="s">
        <v>1544</v>
      </c>
      <c r="D3236">
        <v>6.5</v>
      </c>
      <c r="J3236" t="e">
        <f>+VLOOKUP(B3236,#REF!,1,FALSE)</f>
        <v>#REF!</v>
      </c>
    </row>
    <row r="3237" spans="1:10" hidden="1" x14ac:dyDescent="0.25">
      <c r="A3237" t="s">
        <v>655</v>
      </c>
      <c r="B3237">
        <v>8242</v>
      </c>
      <c r="C3237" t="s">
        <v>2112</v>
      </c>
      <c r="D3237">
        <v>6.5</v>
      </c>
      <c r="J3237" t="e">
        <f>+VLOOKUP(B3237,#REF!,1,FALSE)</f>
        <v>#REF!</v>
      </c>
    </row>
    <row r="3238" spans="1:10" hidden="1" x14ac:dyDescent="0.25">
      <c r="A3238" t="s">
        <v>655</v>
      </c>
      <c r="B3238">
        <v>8289</v>
      </c>
      <c r="C3238" t="s">
        <v>1545</v>
      </c>
      <c r="D3238">
        <v>6.5</v>
      </c>
      <c r="J3238" t="e">
        <f>+VLOOKUP(B3238,#REF!,1,FALSE)</f>
        <v>#REF!</v>
      </c>
    </row>
    <row r="3239" spans="1:10" hidden="1" x14ac:dyDescent="0.25">
      <c r="A3239" t="s">
        <v>655</v>
      </c>
      <c r="B3239">
        <v>8291</v>
      </c>
      <c r="C3239" t="s">
        <v>1549</v>
      </c>
      <c r="D3239">
        <v>6.5</v>
      </c>
      <c r="J3239" t="e">
        <f>+VLOOKUP(B3239,#REF!,1,FALSE)</f>
        <v>#REF!</v>
      </c>
    </row>
    <row r="3240" spans="1:10" hidden="1" x14ac:dyDescent="0.25">
      <c r="A3240" t="s">
        <v>655</v>
      </c>
      <c r="B3240">
        <v>8292</v>
      </c>
      <c r="C3240" t="s">
        <v>1550</v>
      </c>
      <c r="D3240">
        <v>6.5</v>
      </c>
      <c r="J3240" t="e">
        <f>+VLOOKUP(B3240,#REF!,1,FALSE)</f>
        <v>#REF!</v>
      </c>
    </row>
    <row r="3241" spans="1:10" hidden="1" x14ac:dyDescent="0.25">
      <c r="A3241" t="s">
        <v>655</v>
      </c>
      <c r="B3241">
        <v>8293</v>
      </c>
      <c r="C3241" t="s">
        <v>1551</v>
      </c>
      <c r="D3241">
        <v>6.5</v>
      </c>
      <c r="J3241" t="e">
        <f>+VLOOKUP(B3241,#REF!,1,FALSE)</f>
        <v>#REF!</v>
      </c>
    </row>
    <row r="3242" spans="1:10" hidden="1" x14ac:dyDescent="0.25">
      <c r="A3242" t="s">
        <v>655</v>
      </c>
      <c r="B3242">
        <v>8294</v>
      </c>
      <c r="C3242" t="s">
        <v>1551</v>
      </c>
      <c r="D3242">
        <v>6.5</v>
      </c>
      <c r="J3242" t="e">
        <f>+VLOOKUP(B3242,#REF!,1,FALSE)</f>
        <v>#REF!</v>
      </c>
    </row>
    <row r="3243" spans="1:10" hidden="1" x14ac:dyDescent="0.25">
      <c r="A3243" t="s">
        <v>655</v>
      </c>
      <c r="B3243">
        <v>8298</v>
      </c>
      <c r="C3243" t="s">
        <v>1552</v>
      </c>
      <c r="D3243">
        <v>6.5</v>
      </c>
      <c r="J3243" t="e">
        <f>+VLOOKUP(B3243,#REF!,1,FALSE)</f>
        <v>#REF!</v>
      </c>
    </row>
    <row r="3244" spans="1:10" hidden="1" x14ac:dyDescent="0.25">
      <c r="A3244" t="s">
        <v>655</v>
      </c>
      <c r="B3244">
        <v>8500</v>
      </c>
      <c r="C3244" t="s">
        <v>1555</v>
      </c>
      <c r="D3244">
        <v>6.5</v>
      </c>
      <c r="J3244" t="e">
        <f>+VLOOKUP(B3244,#REF!,1,FALSE)</f>
        <v>#REF!</v>
      </c>
    </row>
    <row r="3245" spans="1:10" hidden="1" x14ac:dyDescent="0.25">
      <c r="A3245" t="s">
        <v>655</v>
      </c>
      <c r="B3245">
        <v>8501</v>
      </c>
      <c r="C3245" t="s">
        <v>1556</v>
      </c>
      <c r="D3245">
        <v>6.5</v>
      </c>
      <c r="J3245" t="e">
        <f>+VLOOKUP(B3245,#REF!,1,FALSE)</f>
        <v>#REF!</v>
      </c>
    </row>
    <row r="3246" spans="1:10" hidden="1" x14ac:dyDescent="0.25">
      <c r="A3246" t="s">
        <v>655</v>
      </c>
      <c r="B3246">
        <v>8502</v>
      </c>
      <c r="C3246" t="s">
        <v>1557</v>
      </c>
      <c r="D3246">
        <v>6.5</v>
      </c>
      <c r="J3246" t="e">
        <f>+VLOOKUP(B3246,#REF!,1,FALSE)</f>
        <v>#REF!</v>
      </c>
    </row>
    <row r="3247" spans="1:10" hidden="1" x14ac:dyDescent="0.25">
      <c r="A3247" t="s">
        <v>655</v>
      </c>
      <c r="B3247">
        <v>8503</v>
      </c>
      <c r="C3247" t="s">
        <v>1558</v>
      </c>
      <c r="D3247">
        <v>6.5</v>
      </c>
      <c r="J3247" t="e">
        <f>+VLOOKUP(B3247,#REF!,1,FALSE)</f>
        <v>#REF!</v>
      </c>
    </row>
    <row r="3248" spans="1:10" hidden="1" x14ac:dyDescent="0.25">
      <c r="A3248" t="s">
        <v>655</v>
      </c>
      <c r="B3248">
        <v>8504</v>
      </c>
      <c r="C3248" t="s">
        <v>1559</v>
      </c>
      <c r="D3248">
        <v>6.5</v>
      </c>
      <c r="J3248" t="e">
        <f>+VLOOKUP(B3248,#REF!,1,FALSE)</f>
        <v>#REF!</v>
      </c>
    </row>
    <row r="3249" spans="1:10" hidden="1" x14ac:dyDescent="0.25">
      <c r="A3249" t="s">
        <v>655</v>
      </c>
      <c r="B3249">
        <v>8505</v>
      </c>
      <c r="C3249" t="s">
        <v>1560</v>
      </c>
      <c r="D3249">
        <v>6.5</v>
      </c>
      <c r="J3249" t="e">
        <f>+VLOOKUP(B3249,#REF!,1,FALSE)</f>
        <v>#REF!</v>
      </c>
    </row>
    <row r="3250" spans="1:10" hidden="1" x14ac:dyDescent="0.25">
      <c r="A3250" t="s">
        <v>655</v>
      </c>
      <c r="B3250">
        <v>8506</v>
      </c>
      <c r="C3250" t="s">
        <v>1561</v>
      </c>
      <c r="D3250">
        <v>6.5</v>
      </c>
      <c r="J3250" t="e">
        <f>+VLOOKUP(B3250,#REF!,1,FALSE)</f>
        <v>#REF!</v>
      </c>
    </row>
    <row r="3251" spans="1:10" hidden="1" x14ac:dyDescent="0.25">
      <c r="A3251" t="s">
        <v>655</v>
      </c>
      <c r="B3251">
        <v>8507</v>
      </c>
      <c r="C3251" t="s">
        <v>1562</v>
      </c>
      <c r="D3251">
        <v>6.5</v>
      </c>
      <c r="J3251" t="e">
        <f>+VLOOKUP(B3251,#REF!,1,FALSE)</f>
        <v>#REF!</v>
      </c>
    </row>
    <row r="3252" spans="1:10" hidden="1" x14ac:dyDescent="0.25">
      <c r="A3252" t="s">
        <v>655</v>
      </c>
      <c r="B3252">
        <v>8508</v>
      </c>
      <c r="C3252" t="s">
        <v>1563</v>
      </c>
      <c r="D3252">
        <v>6.5</v>
      </c>
      <c r="J3252" t="e">
        <f>+VLOOKUP(B3252,#REF!,1,FALSE)</f>
        <v>#REF!</v>
      </c>
    </row>
    <row r="3253" spans="1:10" hidden="1" x14ac:dyDescent="0.25">
      <c r="A3253" t="s">
        <v>655</v>
      </c>
      <c r="B3253">
        <v>8509</v>
      </c>
      <c r="C3253" t="s">
        <v>1564</v>
      </c>
      <c r="D3253">
        <v>6.5</v>
      </c>
      <c r="J3253" t="e">
        <f>+VLOOKUP(B3253,#REF!,1,FALSE)</f>
        <v>#REF!</v>
      </c>
    </row>
    <row r="3254" spans="1:10" hidden="1" x14ac:dyDescent="0.25">
      <c r="A3254" t="s">
        <v>655</v>
      </c>
      <c r="B3254">
        <v>8510</v>
      </c>
      <c r="C3254" t="s">
        <v>1565</v>
      </c>
      <c r="D3254">
        <v>6.5</v>
      </c>
      <c r="J3254" t="e">
        <f>+VLOOKUP(B3254,#REF!,1,FALSE)</f>
        <v>#REF!</v>
      </c>
    </row>
    <row r="3255" spans="1:10" hidden="1" x14ac:dyDescent="0.25">
      <c r="A3255" t="s">
        <v>655</v>
      </c>
      <c r="B3255">
        <v>8511</v>
      </c>
      <c r="C3255" t="s">
        <v>1566</v>
      </c>
      <c r="D3255">
        <v>6.5</v>
      </c>
      <c r="J3255" t="e">
        <f>+VLOOKUP(B3255,#REF!,1,FALSE)</f>
        <v>#REF!</v>
      </c>
    </row>
    <row r="3256" spans="1:10" hidden="1" x14ac:dyDescent="0.25">
      <c r="A3256" t="s">
        <v>655</v>
      </c>
      <c r="B3256">
        <v>8512</v>
      </c>
      <c r="C3256" t="s">
        <v>1567</v>
      </c>
      <c r="D3256">
        <v>6.5</v>
      </c>
      <c r="J3256" t="e">
        <f>+VLOOKUP(B3256,#REF!,1,FALSE)</f>
        <v>#REF!</v>
      </c>
    </row>
    <row r="3257" spans="1:10" hidden="1" x14ac:dyDescent="0.25">
      <c r="A3257" t="s">
        <v>655</v>
      </c>
      <c r="B3257">
        <v>8513</v>
      </c>
      <c r="C3257" t="s">
        <v>1568</v>
      </c>
      <c r="D3257">
        <v>6.5</v>
      </c>
      <c r="J3257" t="e">
        <f>+VLOOKUP(B3257,#REF!,1,FALSE)</f>
        <v>#REF!</v>
      </c>
    </row>
    <row r="3258" spans="1:10" hidden="1" x14ac:dyDescent="0.25">
      <c r="A3258" t="s">
        <v>655</v>
      </c>
      <c r="B3258">
        <v>8514</v>
      </c>
      <c r="C3258" t="s">
        <v>1569</v>
      </c>
      <c r="D3258">
        <v>6.5</v>
      </c>
      <c r="J3258" t="e">
        <f>+VLOOKUP(B3258,#REF!,1,FALSE)</f>
        <v>#REF!</v>
      </c>
    </row>
    <row r="3259" spans="1:10" hidden="1" x14ac:dyDescent="0.25">
      <c r="A3259" t="s">
        <v>655</v>
      </c>
      <c r="B3259">
        <v>8515</v>
      </c>
      <c r="C3259" t="s">
        <v>1570</v>
      </c>
      <c r="D3259">
        <v>6.5</v>
      </c>
      <c r="J3259" t="e">
        <f>+VLOOKUP(B3259,#REF!,1,FALSE)</f>
        <v>#REF!</v>
      </c>
    </row>
    <row r="3260" spans="1:10" hidden="1" x14ac:dyDescent="0.25">
      <c r="A3260" t="s">
        <v>655</v>
      </c>
      <c r="B3260">
        <v>8516</v>
      </c>
      <c r="C3260" t="s">
        <v>1571</v>
      </c>
      <c r="D3260">
        <v>6.5</v>
      </c>
      <c r="J3260" t="e">
        <f>+VLOOKUP(B3260,#REF!,1,FALSE)</f>
        <v>#REF!</v>
      </c>
    </row>
    <row r="3261" spans="1:10" hidden="1" x14ac:dyDescent="0.25">
      <c r="A3261" t="s">
        <v>655</v>
      </c>
      <c r="B3261">
        <v>8518</v>
      </c>
      <c r="C3261" t="s">
        <v>1572</v>
      </c>
      <c r="D3261">
        <v>6.5</v>
      </c>
      <c r="J3261" t="e">
        <f>+VLOOKUP(B3261,#REF!,1,FALSE)</f>
        <v>#REF!</v>
      </c>
    </row>
    <row r="3262" spans="1:10" hidden="1" x14ac:dyDescent="0.25">
      <c r="A3262" t="s">
        <v>655</v>
      </c>
      <c r="B3262">
        <v>8519</v>
      </c>
      <c r="C3262" t="s">
        <v>1573</v>
      </c>
      <c r="D3262">
        <v>6.5</v>
      </c>
      <c r="J3262" t="e">
        <f>+VLOOKUP(B3262,#REF!,1,FALSE)</f>
        <v>#REF!</v>
      </c>
    </row>
    <row r="3263" spans="1:10" hidden="1" x14ac:dyDescent="0.25">
      <c r="A3263" t="s">
        <v>655</v>
      </c>
      <c r="B3263">
        <v>8520</v>
      </c>
      <c r="C3263" t="s">
        <v>1574</v>
      </c>
      <c r="D3263">
        <v>6.5</v>
      </c>
      <c r="J3263" t="e">
        <f>+VLOOKUP(B3263,#REF!,1,FALSE)</f>
        <v>#REF!</v>
      </c>
    </row>
    <row r="3264" spans="1:10" hidden="1" x14ac:dyDescent="0.25">
      <c r="A3264" t="s">
        <v>655</v>
      </c>
      <c r="B3264">
        <v>8521</v>
      </c>
      <c r="C3264" t="s">
        <v>1575</v>
      </c>
      <c r="D3264">
        <v>6.5</v>
      </c>
      <c r="J3264" t="e">
        <f>+VLOOKUP(B3264,#REF!,1,FALSE)</f>
        <v>#REF!</v>
      </c>
    </row>
    <row r="3265" spans="1:10" hidden="1" x14ac:dyDescent="0.25">
      <c r="A3265" t="s">
        <v>655</v>
      </c>
      <c r="B3265">
        <v>8522</v>
      </c>
      <c r="C3265" t="s">
        <v>1576</v>
      </c>
      <c r="D3265">
        <v>6.5</v>
      </c>
      <c r="J3265" t="e">
        <f>+VLOOKUP(B3265,#REF!,1,FALSE)</f>
        <v>#REF!</v>
      </c>
    </row>
    <row r="3266" spans="1:10" hidden="1" x14ac:dyDescent="0.25">
      <c r="A3266" t="s">
        <v>655</v>
      </c>
      <c r="B3266">
        <v>8523</v>
      </c>
      <c r="C3266" t="s">
        <v>1577</v>
      </c>
      <c r="D3266">
        <v>6.5</v>
      </c>
      <c r="J3266" t="e">
        <f>+VLOOKUP(B3266,#REF!,1,FALSE)</f>
        <v>#REF!</v>
      </c>
    </row>
    <row r="3267" spans="1:10" hidden="1" x14ac:dyDescent="0.25">
      <c r="A3267" t="s">
        <v>655</v>
      </c>
      <c r="B3267">
        <v>8524</v>
      </c>
      <c r="C3267" t="s">
        <v>1577</v>
      </c>
      <c r="D3267">
        <v>6.5</v>
      </c>
      <c r="J3267" t="e">
        <f>+VLOOKUP(B3267,#REF!,1,FALSE)</f>
        <v>#REF!</v>
      </c>
    </row>
    <row r="3268" spans="1:10" hidden="1" x14ac:dyDescent="0.25">
      <c r="A3268" t="s">
        <v>655</v>
      </c>
      <c r="B3268">
        <v>8525</v>
      </c>
      <c r="C3268" t="s">
        <v>1578</v>
      </c>
      <c r="D3268">
        <v>6.5</v>
      </c>
      <c r="J3268" t="e">
        <f>+VLOOKUP(B3268,#REF!,1,FALSE)</f>
        <v>#REF!</v>
      </c>
    </row>
    <row r="3269" spans="1:10" hidden="1" x14ac:dyDescent="0.25">
      <c r="A3269" t="s">
        <v>655</v>
      </c>
      <c r="B3269">
        <v>8526</v>
      </c>
      <c r="C3269" t="s">
        <v>1579</v>
      </c>
      <c r="D3269">
        <v>6.5</v>
      </c>
      <c r="J3269" t="e">
        <f>+VLOOKUP(B3269,#REF!,1,FALSE)</f>
        <v>#REF!</v>
      </c>
    </row>
    <row r="3270" spans="1:10" hidden="1" x14ac:dyDescent="0.25">
      <c r="A3270" t="s">
        <v>655</v>
      </c>
      <c r="B3270">
        <v>8535</v>
      </c>
      <c r="C3270" t="s">
        <v>1580</v>
      </c>
      <c r="D3270">
        <v>6.5</v>
      </c>
      <c r="J3270" t="e">
        <f>+VLOOKUP(B3270,#REF!,1,FALSE)</f>
        <v>#REF!</v>
      </c>
    </row>
    <row r="3271" spans="1:10" hidden="1" x14ac:dyDescent="0.25">
      <c r="A3271" t="s">
        <v>655</v>
      </c>
      <c r="B3271">
        <v>8536</v>
      </c>
      <c r="C3271" t="s">
        <v>1581</v>
      </c>
      <c r="D3271">
        <v>6.5</v>
      </c>
      <c r="J3271" t="e">
        <f>+VLOOKUP(B3271,#REF!,1,FALSE)</f>
        <v>#REF!</v>
      </c>
    </row>
    <row r="3272" spans="1:10" hidden="1" x14ac:dyDescent="0.25">
      <c r="A3272" t="s">
        <v>655</v>
      </c>
      <c r="B3272">
        <v>8537</v>
      </c>
      <c r="C3272" t="s">
        <v>1582</v>
      </c>
      <c r="D3272">
        <v>6.5</v>
      </c>
      <c r="J3272" t="e">
        <f>+VLOOKUP(B3272,#REF!,1,FALSE)</f>
        <v>#REF!</v>
      </c>
    </row>
    <row r="3273" spans="1:10" hidden="1" x14ac:dyDescent="0.25">
      <c r="A3273" t="s">
        <v>655</v>
      </c>
      <c r="B3273">
        <v>8541</v>
      </c>
      <c r="C3273" t="s">
        <v>1583</v>
      </c>
      <c r="D3273">
        <v>6.5</v>
      </c>
      <c r="J3273" t="e">
        <f>+VLOOKUP(B3273,#REF!,1,FALSE)</f>
        <v>#REF!</v>
      </c>
    </row>
    <row r="3274" spans="1:10" hidden="1" x14ac:dyDescent="0.25">
      <c r="A3274" t="s">
        <v>655</v>
      </c>
      <c r="B3274">
        <v>8542</v>
      </c>
      <c r="C3274" t="s">
        <v>1584</v>
      </c>
      <c r="D3274">
        <v>6.5</v>
      </c>
      <c r="J3274" t="e">
        <f>+VLOOKUP(B3274,#REF!,1,FALSE)</f>
        <v>#REF!</v>
      </c>
    </row>
    <row r="3275" spans="1:10" hidden="1" x14ac:dyDescent="0.25">
      <c r="A3275" t="s">
        <v>655</v>
      </c>
      <c r="B3275">
        <v>8556</v>
      </c>
      <c r="C3275" t="s">
        <v>1585</v>
      </c>
      <c r="D3275">
        <v>6.5</v>
      </c>
      <c r="J3275" t="e">
        <f>+VLOOKUP(B3275,#REF!,1,FALSE)</f>
        <v>#REF!</v>
      </c>
    </row>
    <row r="3276" spans="1:10" hidden="1" x14ac:dyDescent="0.25">
      <c r="A3276" t="s">
        <v>655</v>
      </c>
      <c r="B3276">
        <v>8557</v>
      </c>
      <c r="C3276" t="s">
        <v>1586</v>
      </c>
      <c r="D3276">
        <v>6.5</v>
      </c>
      <c r="J3276" t="e">
        <f>+VLOOKUP(B3276,#REF!,1,FALSE)</f>
        <v>#REF!</v>
      </c>
    </row>
    <row r="3277" spans="1:10" hidden="1" x14ac:dyDescent="0.25">
      <c r="A3277" t="s">
        <v>655</v>
      </c>
      <c r="B3277">
        <v>8566</v>
      </c>
      <c r="C3277" t="s">
        <v>2260</v>
      </c>
      <c r="D3277">
        <v>6.3</v>
      </c>
      <c r="J3277" t="e">
        <f>+VLOOKUP(B3277,#REF!,1,FALSE)</f>
        <v>#REF!</v>
      </c>
    </row>
    <row r="3278" spans="1:10" hidden="1" x14ac:dyDescent="0.25">
      <c r="A3278" t="s">
        <v>655</v>
      </c>
      <c r="B3278">
        <v>8569</v>
      </c>
      <c r="C3278" t="s">
        <v>2261</v>
      </c>
      <c r="D3278">
        <v>6.5</v>
      </c>
      <c r="J3278" t="e">
        <f>+VLOOKUP(B3278,#REF!,1,FALSE)</f>
        <v>#REF!</v>
      </c>
    </row>
    <row r="3279" spans="1:10" hidden="1" x14ac:dyDescent="0.25">
      <c r="A3279" t="s">
        <v>655</v>
      </c>
      <c r="B3279">
        <v>8570</v>
      </c>
      <c r="C3279" t="s">
        <v>2262</v>
      </c>
      <c r="D3279">
        <v>6.5</v>
      </c>
      <c r="J3279" t="e">
        <f>+VLOOKUP(B3279,#REF!,1,FALSE)</f>
        <v>#REF!</v>
      </c>
    </row>
    <row r="3280" spans="1:10" hidden="1" x14ac:dyDescent="0.25">
      <c r="A3280" t="s">
        <v>655</v>
      </c>
      <c r="B3280">
        <v>8575</v>
      </c>
      <c r="C3280" t="s">
        <v>2113</v>
      </c>
      <c r="D3280">
        <v>6.5</v>
      </c>
      <c r="J3280" t="e">
        <f>+VLOOKUP(B3280,#REF!,1,FALSE)</f>
        <v>#REF!</v>
      </c>
    </row>
    <row r="3281" spans="1:10" hidden="1" x14ac:dyDescent="0.25">
      <c r="A3281" t="s">
        <v>655</v>
      </c>
      <c r="B3281">
        <v>8670</v>
      </c>
      <c r="C3281" t="s">
        <v>1593</v>
      </c>
      <c r="D3281">
        <v>6.5</v>
      </c>
      <c r="J3281" t="e">
        <f>+VLOOKUP(B3281,#REF!,1,FALSE)</f>
        <v>#REF!</v>
      </c>
    </row>
    <row r="3282" spans="1:10" hidden="1" x14ac:dyDescent="0.25">
      <c r="A3282" t="s">
        <v>655</v>
      </c>
      <c r="B3282">
        <v>8671</v>
      </c>
      <c r="C3282" t="s">
        <v>1594</v>
      </c>
      <c r="D3282">
        <v>6.5</v>
      </c>
      <c r="J3282" t="e">
        <f>+VLOOKUP(B3282,#REF!,1,FALSE)</f>
        <v>#REF!</v>
      </c>
    </row>
    <row r="3283" spans="1:10" hidden="1" x14ac:dyDescent="0.25">
      <c r="A3283" t="s">
        <v>655</v>
      </c>
      <c r="B3283">
        <v>8803</v>
      </c>
      <c r="C3283" t="s">
        <v>1595</v>
      </c>
      <c r="D3283">
        <v>6</v>
      </c>
      <c r="J3283" t="e">
        <f>+VLOOKUP(B3283,#REF!,1,FALSE)</f>
        <v>#REF!</v>
      </c>
    </row>
    <row r="3284" spans="1:10" hidden="1" x14ac:dyDescent="0.25">
      <c r="A3284" t="s">
        <v>655</v>
      </c>
      <c r="B3284">
        <v>8810</v>
      </c>
      <c r="C3284" t="s">
        <v>480</v>
      </c>
      <c r="D3284">
        <v>6</v>
      </c>
      <c r="J3284" t="e">
        <f>+VLOOKUP(B3284,#REF!,1,FALSE)</f>
        <v>#REF!</v>
      </c>
    </row>
    <row r="3285" spans="1:10" hidden="1" x14ac:dyDescent="0.25">
      <c r="A3285" t="s">
        <v>655</v>
      </c>
      <c r="B3285">
        <v>8811</v>
      </c>
      <c r="C3285" t="s">
        <v>1596</v>
      </c>
      <c r="D3285">
        <v>6</v>
      </c>
      <c r="J3285" t="e">
        <f>+VLOOKUP(B3285,#REF!,1,FALSE)</f>
        <v>#REF!</v>
      </c>
    </row>
    <row r="3286" spans="1:10" hidden="1" x14ac:dyDescent="0.25">
      <c r="A3286" t="s">
        <v>655</v>
      </c>
      <c r="B3286">
        <v>8813</v>
      </c>
      <c r="C3286" t="s">
        <v>1597</v>
      </c>
      <c r="D3286">
        <v>6.5</v>
      </c>
      <c r="J3286" t="e">
        <f>+VLOOKUP(B3286,#REF!,1,FALSE)</f>
        <v>#REF!</v>
      </c>
    </row>
    <row r="3287" spans="1:10" hidden="1" x14ac:dyDescent="0.25">
      <c r="A3287" t="s">
        <v>655</v>
      </c>
      <c r="B3287">
        <v>8814</v>
      </c>
      <c r="C3287" t="s">
        <v>1598</v>
      </c>
      <c r="D3287">
        <v>6.5</v>
      </c>
      <c r="J3287" t="e">
        <f>+VLOOKUP(B3287,#REF!,1,FALSE)</f>
        <v>#REF!</v>
      </c>
    </row>
    <row r="3288" spans="1:10" hidden="1" x14ac:dyDescent="0.25">
      <c r="A3288" t="s">
        <v>655</v>
      </c>
      <c r="B3288">
        <v>8815</v>
      </c>
      <c r="C3288" t="s">
        <v>1599</v>
      </c>
      <c r="D3288">
        <v>6.5</v>
      </c>
      <c r="J3288" t="e">
        <f>+VLOOKUP(B3288,#REF!,1,FALSE)</f>
        <v>#REF!</v>
      </c>
    </row>
    <row r="3289" spans="1:10" hidden="1" x14ac:dyDescent="0.25">
      <c r="A3289" t="s">
        <v>655</v>
      </c>
      <c r="B3289">
        <v>8822</v>
      </c>
      <c r="C3289" t="s">
        <v>1600</v>
      </c>
      <c r="D3289">
        <v>6</v>
      </c>
      <c r="J3289" t="e">
        <f>+VLOOKUP(B3289,#REF!,1,FALSE)</f>
        <v>#REF!</v>
      </c>
    </row>
    <row r="3290" spans="1:10" hidden="1" x14ac:dyDescent="0.25">
      <c r="A3290" t="s">
        <v>655</v>
      </c>
      <c r="B3290">
        <v>8823</v>
      </c>
      <c r="C3290" t="s">
        <v>1601</v>
      </c>
      <c r="D3290">
        <v>6.5</v>
      </c>
      <c r="J3290" t="e">
        <f>+VLOOKUP(B3290,#REF!,1,FALSE)</f>
        <v>#REF!</v>
      </c>
    </row>
    <row r="3291" spans="1:10" hidden="1" x14ac:dyDescent="0.25">
      <c r="A3291" t="s">
        <v>655</v>
      </c>
      <c r="B3291">
        <v>8830</v>
      </c>
      <c r="C3291" t="s">
        <v>1602</v>
      </c>
      <c r="D3291">
        <v>6</v>
      </c>
      <c r="J3291" t="e">
        <f>+VLOOKUP(B3291,#REF!,1,FALSE)</f>
        <v>#REF!</v>
      </c>
    </row>
    <row r="3292" spans="1:10" hidden="1" x14ac:dyDescent="0.25">
      <c r="A3292" t="s">
        <v>655</v>
      </c>
      <c r="B3292">
        <v>8842</v>
      </c>
      <c r="C3292" t="s">
        <v>1603</v>
      </c>
      <c r="D3292">
        <v>6.5</v>
      </c>
      <c r="J3292" t="e">
        <f>+VLOOKUP(B3292,#REF!,1,FALSE)</f>
        <v>#REF!</v>
      </c>
    </row>
    <row r="3293" spans="1:10" hidden="1" x14ac:dyDescent="0.25">
      <c r="A3293" t="s">
        <v>655</v>
      </c>
      <c r="B3293" t="s">
        <v>1604</v>
      </c>
      <c r="C3293" t="s">
        <v>1605</v>
      </c>
      <c r="D3293">
        <v>6.5</v>
      </c>
      <c r="J3293" t="e">
        <f>+VLOOKUP(B3293,#REF!,1,FALSE)</f>
        <v>#REF!</v>
      </c>
    </row>
    <row r="3294" spans="1:10" hidden="1" x14ac:dyDescent="0.25">
      <c r="A3294" t="s">
        <v>655</v>
      </c>
      <c r="B3294">
        <v>8844</v>
      </c>
      <c r="C3294" t="s">
        <v>1606</v>
      </c>
      <c r="D3294">
        <v>6.5</v>
      </c>
      <c r="J3294" t="e">
        <f>+VLOOKUP(B3294,#REF!,1,FALSE)</f>
        <v>#REF!</v>
      </c>
    </row>
    <row r="3295" spans="1:10" hidden="1" x14ac:dyDescent="0.25">
      <c r="A3295" t="s">
        <v>655</v>
      </c>
      <c r="B3295">
        <v>8853</v>
      </c>
      <c r="C3295" t="s">
        <v>1607</v>
      </c>
      <c r="D3295">
        <v>6.5</v>
      </c>
      <c r="J3295" t="e">
        <f>+VLOOKUP(B3295,#REF!,1,FALSE)</f>
        <v>#REF!</v>
      </c>
    </row>
    <row r="3296" spans="1:10" hidden="1" x14ac:dyDescent="0.25">
      <c r="A3296" t="s">
        <v>655</v>
      </c>
      <c r="B3296">
        <v>8859</v>
      </c>
      <c r="C3296" t="s">
        <v>2118</v>
      </c>
      <c r="D3296">
        <v>6</v>
      </c>
      <c r="J3296" t="e">
        <f>+VLOOKUP(B3296,#REF!,1,FALSE)</f>
        <v>#REF!</v>
      </c>
    </row>
    <row r="3297" spans="1:10" hidden="1" x14ac:dyDescent="0.25">
      <c r="A3297" t="s">
        <v>655</v>
      </c>
      <c r="B3297">
        <v>8873</v>
      </c>
      <c r="C3297" t="s">
        <v>1608</v>
      </c>
      <c r="D3297">
        <v>6.5</v>
      </c>
      <c r="J3297" t="e">
        <f>+VLOOKUP(B3297,#REF!,1,FALSE)</f>
        <v>#REF!</v>
      </c>
    </row>
    <row r="3298" spans="1:10" hidden="1" x14ac:dyDescent="0.25">
      <c r="A3298" t="s">
        <v>655</v>
      </c>
      <c r="B3298">
        <v>8954</v>
      </c>
      <c r="C3298" t="s">
        <v>2263</v>
      </c>
      <c r="D3298">
        <v>1</v>
      </c>
      <c r="J3298" t="e">
        <f>+VLOOKUP(B3298,#REF!,1,FALSE)</f>
        <v>#REF!</v>
      </c>
    </row>
    <row r="3299" spans="1:10" hidden="1" x14ac:dyDescent="0.25">
      <c r="A3299" t="s">
        <v>655</v>
      </c>
      <c r="B3299">
        <v>9002</v>
      </c>
      <c r="C3299" t="s">
        <v>1609</v>
      </c>
      <c r="D3299">
        <v>6.5</v>
      </c>
      <c r="J3299" t="e">
        <f>+VLOOKUP(B3299,#REF!,1,FALSE)</f>
        <v>#REF!</v>
      </c>
    </row>
    <row r="3300" spans="1:10" hidden="1" x14ac:dyDescent="0.25">
      <c r="A3300" t="s">
        <v>655</v>
      </c>
      <c r="B3300">
        <v>9022</v>
      </c>
      <c r="C3300" t="s">
        <v>2121</v>
      </c>
      <c r="D3300">
        <v>6</v>
      </c>
      <c r="J3300" t="e">
        <f>+VLOOKUP(B3300,#REF!,1,FALSE)</f>
        <v>#REF!</v>
      </c>
    </row>
    <row r="3301" spans="1:10" hidden="1" x14ac:dyDescent="0.25">
      <c r="A3301" t="s">
        <v>655</v>
      </c>
      <c r="B3301" t="s">
        <v>2122</v>
      </c>
      <c r="C3301" t="s">
        <v>2123</v>
      </c>
      <c r="D3301">
        <v>3</v>
      </c>
      <c r="J3301" t="e">
        <f>+VLOOKUP(B3301,#REF!,1,FALSE)</f>
        <v>#REF!</v>
      </c>
    </row>
    <row r="3302" spans="1:10" hidden="1" x14ac:dyDescent="0.25">
      <c r="A3302" t="s">
        <v>655</v>
      </c>
      <c r="B3302">
        <v>9023</v>
      </c>
      <c r="C3302" t="s">
        <v>2124</v>
      </c>
      <c r="D3302">
        <v>6</v>
      </c>
      <c r="J3302" t="e">
        <f>+VLOOKUP(B3302,#REF!,1,FALSE)</f>
        <v>#REF!</v>
      </c>
    </row>
    <row r="3303" spans="1:10" hidden="1" x14ac:dyDescent="0.25">
      <c r="A3303" t="s">
        <v>655</v>
      </c>
      <c r="B3303" t="s">
        <v>2125</v>
      </c>
      <c r="C3303" t="s">
        <v>2126</v>
      </c>
      <c r="D3303">
        <v>3</v>
      </c>
      <c r="J3303" t="e">
        <f>+VLOOKUP(B3303,#REF!,1,FALSE)</f>
        <v>#REF!</v>
      </c>
    </row>
    <row r="3304" spans="1:10" hidden="1" x14ac:dyDescent="0.25">
      <c r="A3304" t="s">
        <v>655</v>
      </c>
      <c r="B3304">
        <v>9130</v>
      </c>
      <c r="C3304" t="s">
        <v>1321</v>
      </c>
      <c r="D3304">
        <v>6.5</v>
      </c>
      <c r="J3304" t="e">
        <f>+VLOOKUP(B3304,#REF!,1,FALSE)</f>
        <v>#REF!</v>
      </c>
    </row>
    <row r="3305" spans="1:10" hidden="1" x14ac:dyDescent="0.25">
      <c r="A3305" t="s">
        <v>655</v>
      </c>
      <c r="B3305">
        <v>9131</v>
      </c>
      <c r="C3305" t="s">
        <v>1322</v>
      </c>
      <c r="D3305">
        <v>6.5</v>
      </c>
      <c r="J3305" t="e">
        <f>+VLOOKUP(B3305,#REF!,1,FALSE)</f>
        <v>#REF!</v>
      </c>
    </row>
    <row r="3306" spans="1:10" hidden="1" x14ac:dyDescent="0.25">
      <c r="A3306" t="s">
        <v>655</v>
      </c>
      <c r="B3306">
        <v>9132</v>
      </c>
      <c r="C3306" t="s">
        <v>1323</v>
      </c>
      <c r="D3306">
        <v>6.5</v>
      </c>
      <c r="J3306" t="e">
        <f>+VLOOKUP(B3306,#REF!,1,FALSE)</f>
        <v>#REF!</v>
      </c>
    </row>
    <row r="3307" spans="1:10" hidden="1" x14ac:dyDescent="0.25">
      <c r="A3307" t="s">
        <v>655</v>
      </c>
      <c r="B3307">
        <v>9133</v>
      </c>
      <c r="C3307" t="s">
        <v>1326</v>
      </c>
      <c r="D3307">
        <v>6.5</v>
      </c>
      <c r="J3307" t="e">
        <f>+VLOOKUP(B3307,#REF!,1,FALSE)</f>
        <v>#REF!</v>
      </c>
    </row>
    <row r="3308" spans="1:10" hidden="1" x14ac:dyDescent="0.25">
      <c r="A3308" t="s">
        <v>655</v>
      </c>
      <c r="B3308">
        <v>9142</v>
      </c>
      <c r="C3308" t="s">
        <v>1610</v>
      </c>
      <c r="D3308">
        <v>6.5</v>
      </c>
      <c r="J3308" t="e">
        <f>+VLOOKUP(B3308,#REF!,1,FALSE)</f>
        <v>#REF!</v>
      </c>
    </row>
    <row r="3309" spans="1:10" hidden="1" x14ac:dyDescent="0.25">
      <c r="A3309" t="s">
        <v>655</v>
      </c>
      <c r="B3309">
        <v>9143</v>
      </c>
      <c r="C3309" t="s">
        <v>1611</v>
      </c>
      <c r="D3309">
        <v>6.5</v>
      </c>
      <c r="J3309" t="e">
        <f>+VLOOKUP(B3309,#REF!,1,FALSE)</f>
        <v>#REF!</v>
      </c>
    </row>
    <row r="3310" spans="1:10" hidden="1" x14ac:dyDescent="0.25">
      <c r="A3310" t="s">
        <v>655</v>
      </c>
      <c r="B3310">
        <v>9145</v>
      </c>
      <c r="C3310" t="s">
        <v>679</v>
      </c>
      <c r="D3310">
        <v>6.5</v>
      </c>
      <c r="J3310" t="e">
        <f>+VLOOKUP(B3310,#REF!,1,FALSE)</f>
        <v>#REF!</v>
      </c>
    </row>
    <row r="3311" spans="1:10" hidden="1" x14ac:dyDescent="0.25">
      <c r="A3311" t="s">
        <v>655</v>
      </c>
      <c r="B3311">
        <v>9146</v>
      </c>
      <c r="C3311" t="s">
        <v>1324</v>
      </c>
      <c r="D3311">
        <v>6.5</v>
      </c>
      <c r="J3311" t="e">
        <f>+VLOOKUP(B3311,#REF!,1,FALSE)</f>
        <v>#REF!</v>
      </c>
    </row>
    <row r="3312" spans="1:10" hidden="1" x14ac:dyDescent="0.25">
      <c r="A3312" t="s">
        <v>655</v>
      </c>
      <c r="B3312">
        <v>9147</v>
      </c>
      <c r="C3312" t="s">
        <v>1325</v>
      </c>
      <c r="D3312">
        <v>6.5</v>
      </c>
      <c r="J3312" t="e">
        <f>+VLOOKUP(B3312,#REF!,1,FALSE)</f>
        <v>#REF!</v>
      </c>
    </row>
    <row r="3313" spans="1:10" hidden="1" x14ac:dyDescent="0.25">
      <c r="A3313" t="s">
        <v>655</v>
      </c>
      <c r="B3313">
        <v>9148</v>
      </c>
      <c r="C3313" t="s">
        <v>1612</v>
      </c>
      <c r="D3313">
        <v>6.5</v>
      </c>
      <c r="J3313" t="e">
        <f>+VLOOKUP(B3313,#REF!,1,FALSE)</f>
        <v>#REF!</v>
      </c>
    </row>
    <row r="3314" spans="1:10" hidden="1" x14ac:dyDescent="0.25">
      <c r="A3314" t="s">
        <v>655</v>
      </c>
      <c r="B3314">
        <v>9151</v>
      </c>
      <c r="C3314" t="s">
        <v>679</v>
      </c>
      <c r="D3314">
        <v>6.5</v>
      </c>
      <c r="J3314" t="e">
        <f>+VLOOKUP(B3314,#REF!,1,FALSE)</f>
        <v>#REF!</v>
      </c>
    </row>
    <row r="3315" spans="1:10" hidden="1" x14ac:dyDescent="0.25">
      <c r="A3315" t="s">
        <v>655</v>
      </c>
      <c r="B3315">
        <v>9152</v>
      </c>
      <c r="C3315" t="s">
        <v>1613</v>
      </c>
      <c r="D3315">
        <v>6.5</v>
      </c>
      <c r="J3315" t="e">
        <f>+VLOOKUP(B3315,#REF!,1,FALSE)</f>
        <v>#REF!</v>
      </c>
    </row>
    <row r="3316" spans="1:10" hidden="1" x14ac:dyDescent="0.25">
      <c r="A3316" t="s">
        <v>655</v>
      </c>
      <c r="B3316">
        <v>9154</v>
      </c>
      <c r="C3316" t="s">
        <v>1611</v>
      </c>
      <c r="D3316">
        <v>6.5</v>
      </c>
      <c r="J3316" t="e">
        <f>+VLOOKUP(B3316,#REF!,1,FALSE)</f>
        <v>#REF!</v>
      </c>
    </row>
    <row r="3317" spans="1:10" hidden="1" x14ac:dyDescent="0.25">
      <c r="A3317" t="s">
        <v>655</v>
      </c>
      <c r="B3317">
        <v>9155</v>
      </c>
      <c r="C3317" t="s">
        <v>1331</v>
      </c>
      <c r="D3317">
        <v>6.5</v>
      </c>
      <c r="J3317" t="e">
        <f>+VLOOKUP(B3317,#REF!,1,FALSE)</f>
        <v>#REF!</v>
      </c>
    </row>
    <row r="3318" spans="1:10" hidden="1" x14ac:dyDescent="0.25">
      <c r="A3318" t="s">
        <v>655</v>
      </c>
      <c r="B3318">
        <v>9156</v>
      </c>
      <c r="C3318" t="s">
        <v>1614</v>
      </c>
      <c r="D3318">
        <v>6.5</v>
      </c>
      <c r="J3318" t="e">
        <f>+VLOOKUP(B3318,#REF!,1,FALSE)</f>
        <v>#REF!</v>
      </c>
    </row>
    <row r="3319" spans="1:10" hidden="1" x14ac:dyDescent="0.25">
      <c r="A3319" t="s">
        <v>655</v>
      </c>
      <c r="B3319">
        <v>9157</v>
      </c>
      <c r="C3319" t="s">
        <v>1615</v>
      </c>
      <c r="D3319">
        <v>6.5</v>
      </c>
      <c r="J3319" t="e">
        <f>+VLOOKUP(B3319,#REF!,1,FALSE)</f>
        <v>#REF!</v>
      </c>
    </row>
    <row r="3320" spans="1:10" hidden="1" x14ac:dyDescent="0.25">
      <c r="A3320" t="s">
        <v>655</v>
      </c>
      <c r="B3320">
        <v>9158</v>
      </c>
      <c r="C3320" t="s">
        <v>1616</v>
      </c>
      <c r="D3320">
        <v>6.5</v>
      </c>
      <c r="J3320" t="e">
        <f>+VLOOKUP(B3320,#REF!,1,FALSE)</f>
        <v>#REF!</v>
      </c>
    </row>
    <row r="3321" spans="1:10" hidden="1" x14ac:dyDescent="0.25">
      <c r="A3321" t="s">
        <v>655</v>
      </c>
      <c r="B3321">
        <v>9160</v>
      </c>
      <c r="C3321" t="s">
        <v>1617</v>
      </c>
      <c r="D3321">
        <v>6.5</v>
      </c>
      <c r="J3321" t="e">
        <f>+VLOOKUP(B3321,#REF!,1,FALSE)</f>
        <v>#REF!</v>
      </c>
    </row>
    <row r="3322" spans="1:10" hidden="1" x14ac:dyDescent="0.25">
      <c r="A3322" t="s">
        <v>655</v>
      </c>
      <c r="B3322">
        <v>9161</v>
      </c>
      <c r="C3322" t="s">
        <v>1618</v>
      </c>
      <c r="D3322">
        <v>6.5</v>
      </c>
      <c r="J3322" t="e">
        <f>+VLOOKUP(B3322,#REF!,1,FALSE)</f>
        <v>#REF!</v>
      </c>
    </row>
    <row r="3323" spans="1:10" hidden="1" x14ac:dyDescent="0.25">
      <c r="A3323" t="s">
        <v>655</v>
      </c>
      <c r="B3323">
        <v>9162</v>
      </c>
      <c r="C3323" t="s">
        <v>1619</v>
      </c>
      <c r="D3323">
        <v>6.5</v>
      </c>
      <c r="J3323" t="e">
        <f>+VLOOKUP(B3323,#REF!,1,FALSE)</f>
        <v>#REF!</v>
      </c>
    </row>
    <row r="3324" spans="1:10" hidden="1" x14ac:dyDescent="0.25">
      <c r="A3324" t="s">
        <v>655</v>
      </c>
      <c r="B3324">
        <v>9163</v>
      </c>
      <c r="C3324" t="s">
        <v>1620</v>
      </c>
      <c r="D3324">
        <v>6.5</v>
      </c>
      <c r="J3324" t="e">
        <f>+VLOOKUP(B3324,#REF!,1,FALSE)</f>
        <v>#REF!</v>
      </c>
    </row>
    <row r="3325" spans="1:10" hidden="1" x14ac:dyDescent="0.25">
      <c r="A3325" t="s">
        <v>655</v>
      </c>
      <c r="B3325">
        <v>9174</v>
      </c>
      <c r="C3325" t="s">
        <v>1610</v>
      </c>
      <c r="D3325">
        <v>6.5</v>
      </c>
      <c r="J3325" t="e">
        <f>+VLOOKUP(B3325,#REF!,1,FALSE)</f>
        <v>#REF!</v>
      </c>
    </row>
    <row r="3326" spans="1:10" hidden="1" x14ac:dyDescent="0.25">
      <c r="A3326" t="s">
        <v>655</v>
      </c>
      <c r="B3326">
        <v>9190</v>
      </c>
      <c r="C3326" t="s">
        <v>1621</v>
      </c>
      <c r="D3326">
        <v>6.5</v>
      </c>
      <c r="J3326" t="e">
        <f>+VLOOKUP(B3326,#REF!,1,FALSE)</f>
        <v>#REF!</v>
      </c>
    </row>
    <row r="3327" spans="1:10" hidden="1" x14ac:dyDescent="0.25">
      <c r="A3327" t="s">
        <v>655</v>
      </c>
      <c r="B3327" t="s">
        <v>1622</v>
      </c>
      <c r="C3327" t="s">
        <v>1621</v>
      </c>
      <c r="D3327">
        <v>4.5999999999999996</v>
      </c>
      <c r="J3327" t="e">
        <f>+VLOOKUP(B3327,#REF!,1,FALSE)</f>
        <v>#REF!</v>
      </c>
    </row>
    <row r="3328" spans="1:10" hidden="1" x14ac:dyDescent="0.25">
      <c r="A3328" t="s">
        <v>655</v>
      </c>
      <c r="B3328">
        <v>9191</v>
      </c>
      <c r="C3328" t="s">
        <v>1623</v>
      </c>
      <c r="D3328">
        <v>6.5</v>
      </c>
      <c r="J3328" t="e">
        <f>+VLOOKUP(B3328,#REF!,1,FALSE)</f>
        <v>#REF!</v>
      </c>
    </row>
    <row r="3329" spans="1:10" hidden="1" x14ac:dyDescent="0.25">
      <c r="A3329" t="s">
        <v>655</v>
      </c>
      <c r="B3329" t="s">
        <v>1624</v>
      </c>
      <c r="C3329" t="s">
        <v>1623</v>
      </c>
      <c r="D3329">
        <v>4.5999999999999996</v>
      </c>
      <c r="J3329" t="e">
        <f>+VLOOKUP(B3329,#REF!,1,FALSE)</f>
        <v>#REF!</v>
      </c>
    </row>
    <row r="3330" spans="1:10" hidden="1" x14ac:dyDescent="0.25">
      <c r="A3330" t="s">
        <v>655</v>
      </c>
      <c r="B3330">
        <v>9192</v>
      </c>
      <c r="C3330" t="s">
        <v>1625</v>
      </c>
      <c r="D3330">
        <v>6.5</v>
      </c>
      <c r="J3330" t="e">
        <f>+VLOOKUP(B3330,#REF!,1,FALSE)</f>
        <v>#REF!</v>
      </c>
    </row>
    <row r="3331" spans="1:10" hidden="1" x14ac:dyDescent="0.25">
      <c r="A3331" t="s">
        <v>655</v>
      </c>
      <c r="B3331" t="s">
        <v>1626</v>
      </c>
      <c r="C3331" t="s">
        <v>1625</v>
      </c>
      <c r="D3331">
        <v>4.5999999999999996</v>
      </c>
      <c r="J3331" t="e">
        <f>+VLOOKUP(B3331,#REF!,1,FALSE)</f>
        <v>#REF!</v>
      </c>
    </row>
    <row r="3332" spans="1:10" hidden="1" x14ac:dyDescent="0.25">
      <c r="A3332" t="s">
        <v>655</v>
      </c>
      <c r="B3332">
        <v>9194</v>
      </c>
      <c r="C3332" t="s">
        <v>1627</v>
      </c>
      <c r="D3332">
        <v>6.5</v>
      </c>
      <c r="J3332" t="e">
        <f>+VLOOKUP(B3332,#REF!,1,FALSE)</f>
        <v>#REF!</v>
      </c>
    </row>
    <row r="3333" spans="1:10" hidden="1" x14ac:dyDescent="0.25">
      <c r="A3333" t="s">
        <v>655</v>
      </c>
      <c r="B3333" t="s">
        <v>1628</v>
      </c>
      <c r="C3333" t="s">
        <v>1627</v>
      </c>
      <c r="D3333">
        <v>4.5999999999999996</v>
      </c>
      <c r="J3333" t="e">
        <f>+VLOOKUP(B3333,#REF!,1,FALSE)</f>
        <v>#REF!</v>
      </c>
    </row>
    <row r="3334" spans="1:10" hidden="1" x14ac:dyDescent="0.25">
      <c r="A3334" t="s">
        <v>655</v>
      </c>
      <c r="B3334">
        <v>9195</v>
      </c>
      <c r="C3334" t="s">
        <v>1629</v>
      </c>
      <c r="D3334">
        <v>6.5</v>
      </c>
      <c r="J3334" t="e">
        <f>+VLOOKUP(B3334,#REF!,1,FALSE)</f>
        <v>#REF!</v>
      </c>
    </row>
    <row r="3335" spans="1:10" hidden="1" x14ac:dyDescent="0.25">
      <c r="A3335" t="s">
        <v>655</v>
      </c>
      <c r="B3335">
        <v>9196</v>
      </c>
      <c r="C3335" t="s">
        <v>1073</v>
      </c>
      <c r="D3335">
        <v>6.5</v>
      </c>
      <c r="J3335" t="e">
        <f>+VLOOKUP(B3335,#REF!,1,FALSE)</f>
        <v>#REF!</v>
      </c>
    </row>
    <row r="3336" spans="1:10" hidden="1" x14ac:dyDescent="0.25">
      <c r="A3336" t="s">
        <v>655</v>
      </c>
      <c r="B3336" t="s">
        <v>1630</v>
      </c>
      <c r="C3336" t="s">
        <v>1621</v>
      </c>
      <c r="D3336">
        <v>4.5999999999999996</v>
      </c>
      <c r="J3336" t="e">
        <f>+VLOOKUP(B3336,#REF!,1,FALSE)</f>
        <v>#REF!</v>
      </c>
    </row>
    <row r="3337" spans="1:10" hidden="1" x14ac:dyDescent="0.25">
      <c r="A3337" t="s">
        <v>655</v>
      </c>
      <c r="B3337" t="s">
        <v>1631</v>
      </c>
      <c r="C3337" t="s">
        <v>1621</v>
      </c>
      <c r="D3337">
        <v>6.5</v>
      </c>
      <c r="J3337" t="e">
        <f>+VLOOKUP(B3337,#REF!,1,FALSE)</f>
        <v>#REF!</v>
      </c>
    </row>
    <row r="3338" spans="1:10" hidden="1" x14ac:dyDescent="0.25">
      <c r="A3338" t="s">
        <v>655</v>
      </c>
      <c r="B3338" t="s">
        <v>1632</v>
      </c>
      <c r="C3338" t="s">
        <v>1633</v>
      </c>
      <c r="D3338">
        <v>4.5999999999999996</v>
      </c>
      <c r="J3338" t="e">
        <f>+VLOOKUP(B3338,#REF!,1,FALSE)</f>
        <v>#REF!</v>
      </c>
    </row>
    <row r="3339" spans="1:10" hidden="1" x14ac:dyDescent="0.25">
      <c r="A3339" t="s">
        <v>655</v>
      </c>
      <c r="B3339" t="s">
        <v>1634</v>
      </c>
      <c r="C3339" t="s">
        <v>1633</v>
      </c>
      <c r="D3339">
        <v>6.5</v>
      </c>
      <c r="J3339" t="e">
        <f>+VLOOKUP(B3339,#REF!,1,FALSE)</f>
        <v>#REF!</v>
      </c>
    </row>
    <row r="3340" spans="1:10" hidden="1" x14ac:dyDescent="0.25">
      <c r="A3340" t="s">
        <v>655</v>
      </c>
      <c r="B3340" t="s">
        <v>1635</v>
      </c>
      <c r="C3340" t="s">
        <v>1625</v>
      </c>
      <c r="D3340">
        <v>4.5999999999999996</v>
      </c>
      <c r="J3340" t="e">
        <f>+VLOOKUP(B3340,#REF!,1,FALSE)</f>
        <v>#REF!</v>
      </c>
    </row>
    <row r="3341" spans="1:10" hidden="1" x14ac:dyDescent="0.25">
      <c r="A3341" t="s">
        <v>655</v>
      </c>
      <c r="B3341" t="s">
        <v>1636</v>
      </c>
      <c r="C3341" t="s">
        <v>1625</v>
      </c>
      <c r="D3341">
        <v>6.5</v>
      </c>
      <c r="J3341" t="e">
        <f>+VLOOKUP(B3341,#REF!,1,FALSE)</f>
        <v>#REF!</v>
      </c>
    </row>
    <row r="3342" spans="1:10" hidden="1" x14ac:dyDescent="0.25">
      <c r="A3342" t="s">
        <v>655</v>
      </c>
      <c r="B3342" t="s">
        <v>1637</v>
      </c>
      <c r="C3342" t="s">
        <v>1627</v>
      </c>
      <c r="D3342">
        <v>4.5999999999999996</v>
      </c>
      <c r="J3342" t="e">
        <f>+VLOOKUP(B3342,#REF!,1,FALSE)</f>
        <v>#REF!</v>
      </c>
    </row>
    <row r="3343" spans="1:10" hidden="1" x14ac:dyDescent="0.25">
      <c r="A3343" t="s">
        <v>655</v>
      </c>
      <c r="B3343" t="s">
        <v>1638</v>
      </c>
      <c r="C3343" t="s">
        <v>1627</v>
      </c>
      <c r="D3343">
        <v>6.5</v>
      </c>
      <c r="J3343" t="e">
        <f>+VLOOKUP(B3343,#REF!,1,FALSE)</f>
        <v>#REF!</v>
      </c>
    </row>
    <row r="3344" spans="1:10" hidden="1" x14ac:dyDescent="0.25">
      <c r="A3344" t="s">
        <v>655</v>
      </c>
      <c r="B3344" t="s">
        <v>1639</v>
      </c>
      <c r="C3344" t="s">
        <v>1640</v>
      </c>
      <c r="D3344">
        <v>6.5</v>
      </c>
      <c r="J3344" t="e">
        <f>+VLOOKUP(B3344,#REF!,1,FALSE)</f>
        <v>#REF!</v>
      </c>
    </row>
    <row r="3345" spans="1:10" hidden="1" x14ac:dyDescent="0.25">
      <c r="A3345" t="s">
        <v>655</v>
      </c>
      <c r="B3345" t="s">
        <v>1641</v>
      </c>
      <c r="C3345" t="s">
        <v>1073</v>
      </c>
      <c r="D3345">
        <v>6.5</v>
      </c>
      <c r="J3345" t="e">
        <f>+VLOOKUP(B3345,#REF!,1,FALSE)</f>
        <v>#REF!</v>
      </c>
    </row>
    <row r="3346" spans="1:10" hidden="1" x14ac:dyDescent="0.25">
      <c r="A3346" t="s">
        <v>655</v>
      </c>
      <c r="B3346">
        <v>9303</v>
      </c>
      <c r="C3346" t="s">
        <v>1642</v>
      </c>
      <c r="D3346">
        <v>6.5</v>
      </c>
      <c r="J3346" t="e">
        <f>+VLOOKUP(B3346,#REF!,1,FALSE)</f>
        <v>#REF!</v>
      </c>
    </row>
    <row r="3347" spans="1:10" hidden="1" x14ac:dyDescent="0.25">
      <c r="A3347" t="s">
        <v>655</v>
      </c>
      <c r="B3347">
        <v>9304</v>
      </c>
      <c r="C3347" t="s">
        <v>1642</v>
      </c>
      <c r="D3347">
        <v>6.5</v>
      </c>
      <c r="J3347" t="e">
        <f>+VLOOKUP(B3347,#REF!,1,FALSE)</f>
        <v>#REF!</v>
      </c>
    </row>
    <row r="3348" spans="1:10" hidden="1" x14ac:dyDescent="0.25">
      <c r="A3348" t="s">
        <v>655</v>
      </c>
      <c r="B3348">
        <v>9305</v>
      </c>
      <c r="C3348" t="s">
        <v>1643</v>
      </c>
      <c r="D3348">
        <v>6.5</v>
      </c>
      <c r="J3348" t="e">
        <f>+VLOOKUP(B3348,#REF!,1,FALSE)</f>
        <v>#REF!</v>
      </c>
    </row>
    <row r="3349" spans="1:10" hidden="1" x14ac:dyDescent="0.25">
      <c r="A3349" t="s">
        <v>655</v>
      </c>
      <c r="B3349">
        <v>9309</v>
      </c>
      <c r="C3349" t="s">
        <v>1642</v>
      </c>
      <c r="D3349">
        <v>6.5</v>
      </c>
      <c r="J3349" t="e">
        <f>+VLOOKUP(B3349,#REF!,1,FALSE)</f>
        <v>#REF!</v>
      </c>
    </row>
    <row r="3350" spans="1:10" hidden="1" x14ac:dyDescent="0.25">
      <c r="A3350" t="s">
        <v>655</v>
      </c>
      <c r="B3350">
        <v>9317</v>
      </c>
      <c r="C3350" t="s">
        <v>1644</v>
      </c>
      <c r="D3350">
        <v>6.5</v>
      </c>
      <c r="J3350" t="e">
        <f>+VLOOKUP(B3350,#REF!,1,FALSE)</f>
        <v>#REF!</v>
      </c>
    </row>
    <row r="3351" spans="1:10" hidden="1" x14ac:dyDescent="0.25">
      <c r="A3351" t="s">
        <v>655</v>
      </c>
      <c r="B3351">
        <v>9319</v>
      </c>
      <c r="C3351" t="s">
        <v>1644</v>
      </c>
      <c r="D3351">
        <v>6.5</v>
      </c>
      <c r="J3351" t="e">
        <f>+VLOOKUP(B3351,#REF!,1,FALSE)</f>
        <v>#REF!</v>
      </c>
    </row>
    <row r="3352" spans="1:10" hidden="1" x14ac:dyDescent="0.25">
      <c r="A3352" t="s">
        <v>655</v>
      </c>
      <c r="B3352">
        <v>9323</v>
      </c>
      <c r="C3352" t="s">
        <v>1645</v>
      </c>
      <c r="D3352">
        <v>6.5</v>
      </c>
      <c r="J3352" t="e">
        <f>+VLOOKUP(B3352,#REF!,1,FALSE)</f>
        <v>#REF!</v>
      </c>
    </row>
    <row r="3353" spans="1:10" hidden="1" x14ac:dyDescent="0.25">
      <c r="A3353" t="s">
        <v>655</v>
      </c>
      <c r="B3353">
        <v>9333</v>
      </c>
      <c r="C3353" t="s">
        <v>1646</v>
      </c>
      <c r="D3353">
        <v>6.5</v>
      </c>
      <c r="J3353" t="e">
        <f>+VLOOKUP(B3353,#REF!,1,FALSE)</f>
        <v>#REF!</v>
      </c>
    </row>
    <row r="3354" spans="1:10" hidden="1" x14ac:dyDescent="0.25">
      <c r="A3354" t="s">
        <v>655</v>
      </c>
      <c r="B3354">
        <v>9334</v>
      </c>
      <c r="C3354" t="s">
        <v>1647</v>
      </c>
      <c r="D3354">
        <v>6.5</v>
      </c>
      <c r="J3354" t="e">
        <f>+VLOOKUP(B3354,#REF!,1,FALSE)</f>
        <v>#REF!</v>
      </c>
    </row>
    <row r="3355" spans="1:10" hidden="1" x14ac:dyDescent="0.25">
      <c r="A3355" t="s">
        <v>655</v>
      </c>
      <c r="B3355">
        <v>9335</v>
      </c>
      <c r="C3355" t="s">
        <v>1648</v>
      </c>
      <c r="D3355">
        <v>6.5</v>
      </c>
      <c r="J3355" t="e">
        <f>+VLOOKUP(B3355,#REF!,1,FALSE)</f>
        <v>#REF!</v>
      </c>
    </row>
    <row r="3356" spans="1:10" hidden="1" x14ac:dyDescent="0.25">
      <c r="A3356" t="s">
        <v>655</v>
      </c>
      <c r="B3356">
        <v>9336</v>
      </c>
      <c r="C3356" t="s">
        <v>1649</v>
      </c>
      <c r="D3356">
        <v>6.5</v>
      </c>
      <c r="J3356" t="e">
        <f>+VLOOKUP(B3356,#REF!,1,FALSE)</f>
        <v>#REF!</v>
      </c>
    </row>
    <row r="3357" spans="1:10" hidden="1" x14ac:dyDescent="0.25">
      <c r="A3357" t="s">
        <v>655</v>
      </c>
      <c r="B3357">
        <v>9337</v>
      </c>
      <c r="C3357" t="s">
        <v>1650</v>
      </c>
      <c r="D3357">
        <v>6.5</v>
      </c>
      <c r="J3357" t="e">
        <f>+VLOOKUP(B3357,#REF!,1,FALSE)</f>
        <v>#REF!</v>
      </c>
    </row>
    <row r="3358" spans="1:10" hidden="1" x14ac:dyDescent="0.25">
      <c r="A3358" t="s">
        <v>655</v>
      </c>
      <c r="B3358">
        <v>9338</v>
      </c>
      <c r="C3358" t="s">
        <v>1609</v>
      </c>
      <c r="D3358">
        <v>6.5</v>
      </c>
      <c r="J3358" t="e">
        <f>+VLOOKUP(B3358,#REF!,1,FALSE)</f>
        <v>#REF!</v>
      </c>
    </row>
    <row r="3359" spans="1:10" hidden="1" x14ac:dyDescent="0.25">
      <c r="A3359" t="s">
        <v>655</v>
      </c>
      <c r="B3359">
        <v>9339</v>
      </c>
      <c r="C3359" t="s">
        <v>1651</v>
      </c>
      <c r="D3359">
        <v>6.5</v>
      </c>
      <c r="J3359" t="e">
        <f>+VLOOKUP(B3359,#REF!,1,FALSE)</f>
        <v>#REF!</v>
      </c>
    </row>
    <row r="3360" spans="1:10" hidden="1" x14ac:dyDescent="0.25">
      <c r="A3360" t="s">
        <v>655</v>
      </c>
      <c r="B3360">
        <v>9343</v>
      </c>
      <c r="C3360" t="s">
        <v>1652</v>
      </c>
      <c r="D3360">
        <v>6.5</v>
      </c>
      <c r="J3360" t="e">
        <f>+VLOOKUP(B3360,#REF!,1,FALSE)</f>
        <v>#REF!</v>
      </c>
    </row>
    <row r="3361" spans="1:10" hidden="1" x14ac:dyDescent="0.25">
      <c r="A3361" t="s">
        <v>655</v>
      </c>
      <c r="B3361">
        <v>9348</v>
      </c>
      <c r="C3361" t="s">
        <v>1653</v>
      </c>
      <c r="D3361">
        <v>6.5</v>
      </c>
      <c r="J3361" t="e">
        <f>+VLOOKUP(B3361,#REF!,1,FALSE)</f>
        <v>#REF!</v>
      </c>
    </row>
    <row r="3362" spans="1:10" hidden="1" x14ac:dyDescent="0.25">
      <c r="A3362" t="s">
        <v>655</v>
      </c>
      <c r="B3362">
        <v>9349</v>
      </c>
      <c r="C3362" t="s">
        <v>1654</v>
      </c>
      <c r="D3362">
        <v>6.5</v>
      </c>
      <c r="J3362" t="e">
        <f>+VLOOKUP(B3362,#REF!,1,FALSE)</f>
        <v>#REF!</v>
      </c>
    </row>
    <row r="3363" spans="1:10" hidden="1" x14ac:dyDescent="0.25">
      <c r="A3363" t="s">
        <v>655</v>
      </c>
      <c r="B3363">
        <v>9354</v>
      </c>
      <c r="C3363" t="s">
        <v>1655</v>
      </c>
      <c r="D3363">
        <v>6.5</v>
      </c>
      <c r="J3363" t="e">
        <f>+VLOOKUP(B3363,#REF!,1,FALSE)</f>
        <v>#REF!</v>
      </c>
    </row>
    <row r="3364" spans="1:10" hidden="1" x14ac:dyDescent="0.25">
      <c r="A3364" t="s">
        <v>655</v>
      </c>
      <c r="B3364" t="s">
        <v>1656</v>
      </c>
      <c r="C3364" t="s">
        <v>1657</v>
      </c>
      <c r="D3364">
        <v>6.5</v>
      </c>
      <c r="J3364" t="e">
        <f>+VLOOKUP(B3364,#REF!,1,FALSE)</f>
        <v>#REF!</v>
      </c>
    </row>
    <row r="3365" spans="1:10" hidden="1" x14ac:dyDescent="0.25">
      <c r="A3365" t="s">
        <v>655</v>
      </c>
      <c r="B3365" t="s">
        <v>1658</v>
      </c>
      <c r="C3365" t="s">
        <v>1659</v>
      </c>
      <c r="D3365">
        <v>6.5</v>
      </c>
      <c r="J3365" t="e">
        <f>+VLOOKUP(B3365,#REF!,1,FALSE)</f>
        <v>#REF!</v>
      </c>
    </row>
    <row r="3366" spans="1:10" hidden="1" x14ac:dyDescent="0.25">
      <c r="A3366" t="s">
        <v>655</v>
      </c>
      <c r="B3366" t="s">
        <v>1660</v>
      </c>
      <c r="C3366" t="s">
        <v>1642</v>
      </c>
      <c r="D3366">
        <v>6.5</v>
      </c>
      <c r="J3366" t="e">
        <f>+VLOOKUP(B3366,#REF!,1,FALSE)</f>
        <v>#REF!</v>
      </c>
    </row>
    <row r="3367" spans="1:10" hidden="1" x14ac:dyDescent="0.25">
      <c r="A3367" t="s">
        <v>655</v>
      </c>
      <c r="B3367" t="s">
        <v>1661</v>
      </c>
      <c r="C3367" t="s">
        <v>1642</v>
      </c>
      <c r="D3367">
        <v>6.5</v>
      </c>
      <c r="J3367" t="e">
        <f>+VLOOKUP(B3367,#REF!,1,FALSE)</f>
        <v>#REF!</v>
      </c>
    </row>
    <row r="3368" spans="1:10" hidden="1" x14ac:dyDescent="0.25">
      <c r="A3368" t="s">
        <v>655</v>
      </c>
      <c r="B3368" t="s">
        <v>1662</v>
      </c>
      <c r="C3368" t="s">
        <v>1642</v>
      </c>
      <c r="D3368">
        <v>6.5</v>
      </c>
      <c r="J3368" t="e">
        <f>+VLOOKUP(B3368,#REF!,1,FALSE)</f>
        <v>#REF!</v>
      </c>
    </row>
    <row r="3369" spans="1:10" hidden="1" x14ac:dyDescent="0.25">
      <c r="A3369" t="s">
        <v>655</v>
      </c>
      <c r="B3369" t="s">
        <v>1663</v>
      </c>
      <c r="C3369" t="s">
        <v>1664</v>
      </c>
      <c r="D3369">
        <v>6.5</v>
      </c>
      <c r="J3369" t="e">
        <f>+VLOOKUP(B3369,#REF!,1,FALSE)</f>
        <v>#REF!</v>
      </c>
    </row>
    <row r="3370" spans="1:10" hidden="1" x14ac:dyDescent="0.25">
      <c r="A3370" t="s">
        <v>655</v>
      </c>
      <c r="B3370" t="s">
        <v>1665</v>
      </c>
      <c r="C3370" t="s">
        <v>1666</v>
      </c>
      <c r="D3370">
        <v>6.5</v>
      </c>
      <c r="J3370" t="e">
        <f>+VLOOKUP(B3370,#REF!,1,FALSE)</f>
        <v>#REF!</v>
      </c>
    </row>
    <row r="3371" spans="1:10" hidden="1" x14ac:dyDescent="0.25">
      <c r="A3371" t="s">
        <v>655</v>
      </c>
      <c r="B3371" t="s">
        <v>1667</v>
      </c>
      <c r="C3371" t="s">
        <v>1668</v>
      </c>
      <c r="D3371">
        <v>6.5</v>
      </c>
      <c r="J3371" t="e">
        <f>+VLOOKUP(B3371,#REF!,1,FALSE)</f>
        <v>#REF!</v>
      </c>
    </row>
    <row r="3372" spans="1:10" hidden="1" x14ac:dyDescent="0.25">
      <c r="A3372" t="s">
        <v>655</v>
      </c>
      <c r="B3372" t="s">
        <v>1669</v>
      </c>
      <c r="C3372" t="s">
        <v>1670</v>
      </c>
      <c r="D3372">
        <v>6.5</v>
      </c>
      <c r="J3372" t="e">
        <f>+VLOOKUP(B3372,#REF!,1,FALSE)</f>
        <v>#REF!</v>
      </c>
    </row>
    <row r="3373" spans="1:10" hidden="1" x14ac:dyDescent="0.25">
      <c r="A3373" t="s">
        <v>655</v>
      </c>
      <c r="B3373" t="s">
        <v>1671</v>
      </c>
      <c r="C3373" t="s">
        <v>1644</v>
      </c>
      <c r="D3373">
        <v>6.5</v>
      </c>
      <c r="J3373" t="e">
        <f>+VLOOKUP(B3373,#REF!,1,FALSE)</f>
        <v>#REF!</v>
      </c>
    </row>
    <row r="3374" spans="1:10" hidden="1" x14ac:dyDescent="0.25">
      <c r="A3374" t="s">
        <v>655</v>
      </c>
      <c r="B3374" t="s">
        <v>1672</v>
      </c>
      <c r="C3374" t="s">
        <v>1644</v>
      </c>
      <c r="D3374">
        <v>6.5</v>
      </c>
      <c r="J3374" t="e">
        <f>+VLOOKUP(B3374,#REF!,1,FALSE)</f>
        <v>#REF!</v>
      </c>
    </row>
    <row r="3375" spans="1:10" hidden="1" x14ac:dyDescent="0.25">
      <c r="A3375" t="s">
        <v>655</v>
      </c>
      <c r="B3375" t="s">
        <v>1673</v>
      </c>
      <c r="C3375" t="s">
        <v>1674</v>
      </c>
      <c r="D3375">
        <v>6.5</v>
      </c>
      <c r="J3375" t="e">
        <f>+VLOOKUP(B3375,#REF!,1,FALSE)</f>
        <v>#REF!</v>
      </c>
    </row>
    <row r="3376" spans="1:10" hidden="1" x14ac:dyDescent="0.25">
      <c r="A3376" t="s">
        <v>655</v>
      </c>
      <c r="B3376" t="s">
        <v>1675</v>
      </c>
      <c r="C3376" t="s">
        <v>1676</v>
      </c>
      <c r="D3376">
        <v>6.5</v>
      </c>
      <c r="J3376" t="e">
        <f>+VLOOKUP(B3376,#REF!,1,FALSE)</f>
        <v>#REF!</v>
      </c>
    </row>
    <row r="3377" spans="1:10" hidden="1" x14ac:dyDescent="0.25">
      <c r="A3377" t="s">
        <v>655</v>
      </c>
      <c r="B3377" t="s">
        <v>1677</v>
      </c>
      <c r="C3377" t="s">
        <v>1678</v>
      </c>
      <c r="D3377">
        <v>6.5</v>
      </c>
      <c r="J3377" t="e">
        <f>+VLOOKUP(B3377,#REF!,1,FALSE)</f>
        <v>#REF!</v>
      </c>
    </row>
    <row r="3378" spans="1:10" hidden="1" x14ac:dyDescent="0.25">
      <c r="A3378" t="s">
        <v>655</v>
      </c>
      <c r="B3378" t="s">
        <v>1679</v>
      </c>
      <c r="C3378" t="s">
        <v>1680</v>
      </c>
      <c r="D3378">
        <v>6.5</v>
      </c>
      <c r="J3378" t="e">
        <f>+VLOOKUP(B3378,#REF!,1,FALSE)</f>
        <v>#REF!</v>
      </c>
    </row>
    <row r="3379" spans="1:10" hidden="1" x14ac:dyDescent="0.25">
      <c r="A3379" t="s">
        <v>655</v>
      </c>
      <c r="B3379">
        <v>9390</v>
      </c>
      <c r="C3379" t="s">
        <v>1681</v>
      </c>
      <c r="D3379">
        <v>6.5</v>
      </c>
      <c r="J3379" t="e">
        <f>+VLOOKUP(B3379,#REF!,1,FALSE)</f>
        <v>#REF!</v>
      </c>
    </row>
    <row r="3380" spans="1:10" hidden="1" x14ac:dyDescent="0.25">
      <c r="A3380" t="s">
        <v>655</v>
      </c>
      <c r="B3380">
        <v>9391</v>
      </c>
      <c r="C3380" t="s">
        <v>1682</v>
      </c>
      <c r="D3380">
        <v>6.5</v>
      </c>
      <c r="J3380" t="e">
        <f>+VLOOKUP(B3380,#REF!,1,FALSE)</f>
        <v>#REF!</v>
      </c>
    </row>
    <row r="3381" spans="1:10" hidden="1" x14ac:dyDescent="0.25">
      <c r="A3381" t="s">
        <v>655</v>
      </c>
      <c r="B3381">
        <v>9392</v>
      </c>
      <c r="C3381" t="s">
        <v>1683</v>
      </c>
      <c r="D3381">
        <v>6.5</v>
      </c>
      <c r="J3381" t="e">
        <f>+VLOOKUP(B3381,#REF!,1,FALSE)</f>
        <v>#REF!</v>
      </c>
    </row>
    <row r="3382" spans="1:10" hidden="1" x14ac:dyDescent="0.25">
      <c r="A3382" t="s">
        <v>655</v>
      </c>
      <c r="B3382">
        <v>9393</v>
      </c>
      <c r="C3382" t="s">
        <v>1684</v>
      </c>
      <c r="D3382">
        <v>6.5</v>
      </c>
      <c r="J3382" t="e">
        <f>+VLOOKUP(B3382,#REF!,1,FALSE)</f>
        <v>#REF!</v>
      </c>
    </row>
    <row r="3383" spans="1:10" hidden="1" x14ac:dyDescent="0.25">
      <c r="A3383" t="s">
        <v>655</v>
      </c>
      <c r="B3383">
        <v>9394</v>
      </c>
      <c r="C3383" t="s">
        <v>1685</v>
      </c>
      <c r="D3383">
        <v>6.5</v>
      </c>
      <c r="J3383" t="e">
        <f>+VLOOKUP(B3383,#REF!,1,FALSE)</f>
        <v>#REF!</v>
      </c>
    </row>
    <row r="3384" spans="1:10" hidden="1" x14ac:dyDescent="0.25">
      <c r="A3384" t="s">
        <v>655</v>
      </c>
      <c r="B3384">
        <v>9396</v>
      </c>
      <c r="C3384" t="s">
        <v>1686</v>
      </c>
      <c r="D3384">
        <v>6.5</v>
      </c>
      <c r="J3384" t="e">
        <f>+VLOOKUP(B3384,#REF!,1,FALSE)</f>
        <v>#REF!</v>
      </c>
    </row>
    <row r="3385" spans="1:10" hidden="1" x14ac:dyDescent="0.25">
      <c r="A3385" t="s">
        <v>655</v>
      </c>
      <c r="B3385">
        <v>9397</v>
      </c>
      <c r="C3385" t="s">
        <v>1687</v>
      </c>
      <c r="D3385">
        <v>6.5</v>
      </c>
      <c r="J3385" t="e">
        <f>+VLOOKUP(B3385,#REF!,1,FALSE)</f>
        <v>#REF!</v>
      </c>
    </row>
    <row r="3386" spans="1:10" hidden="1" x14ac:dyDescent="0.25">
      <c r="A3386" t="s">
        <v>655</v>
      </c>
      <c r="B3386">
        <v>9617</v>
      </c>
      <c r="C3386" t="s">
        <v>2128</v>
      </c>
      <c r="D3386">
        <v>1</v>
      </c>
      <c r="J3386" t="e">
        <f>+VLOOKUP(B3386,#REF!,1,FALSE)</f>
        <v>#REF!</v>
      </c>
    </row>
    <row r="3387" spans="1:10" hidden="1" x14ac:dyDescent="0.25">
      <c r="A3387" t="s">
        <v>655</v>
      </c>
      <c r="B3387">
        <v>9714</v>
      </c>
      <c r="C3387" t="s">
        <v>2264</v>
      </c>
      <c r="D3387">
        <v>2</v>
      </c>
      <c r="J3387" t="e">
        <f>+VLOOKUP(B3387,#REF!,1,FALSE)</f>
        <v>#REF!</v>
      </c>
    </row>
    <row r="3388" spans="1:10" hidden="1" x14ac:dyDescent="0.25">
      <c r="A3388" t="s">
        <v>655</v>
      </c>
      <c r="B3388">
        <v>9804</v>
      </c>
      <c r="C3388" t="s">
        <v>2129</v>
      </c>
      <c r="D3388">
        <v>1</v>
      </c>
      <c r="J3388" t="e">
        <f>+VLOOKUP(B3388,#REF!,1,FALSE)</f>
        <v>#REF!</v>
      </c>
    </row>
    <row r="3389" spans="1:10" hidden="1" x14ac:dyDescent="0.25">
      <c r="A3389" t="s">
        <v>655</v>
      </c>
      <c r="B3389">
        <v>9808</v>
      </c>
      <c r="C3389" t="s">
        <v>2130</v>
      </c>
      <c r="D3389">
        <v>1</v>
      </c>
      <c r="J3389" t="e">
        <f>+VLOOKUP(B3389,#REF!,1,FALSE)</f>
        <v>#REF!</v>
      </c>
    </row>
    <row r="3390" spans="1:10" hidden="1" x14ac:dyDescent="0.25">
      <c r="A3390" t="s">
        <v>655</v>
      </c>
      <c r="B3390">
        <v>9847</v>
      </c>
      <c r="C3390" t="s">
        <v>2265</v>
      </c>
      <c r="D3390">
        <v>1</v>
      </c>
      <c r="J3390" t="e">
        <f>+VLOOKUP(B3390,#REF!,1,FALSE)</f>
        <v>#REF!</v>
      </c>
    </row>
    <row r="3391" spans="1:10" hidden="1" x14ac:dyDescent="0.25">
      <c r="A3391" t="s">
        <v>655</v>
      </c>
      <c r="B3391">
        <v>9848</v>
      </c>
      <c r="C3391" t="s">
        <v>2131</v>
      </c>
      <c r="D3391">
        <v>1</v>
      </c>
      <c r="J3391" t="e">
        <f>+VLOOKUP(B3391,#REF!,1,FALSE)</f>
        <v>#REF!</v>
      </c>
    </row>
    <row r="3392" spans="1:10" hidden="1" x14ac:dyDescent="0.25">
      <c r="A3392" t="s">
        <v>655</v>
      </c>
      <c r="B3392">
        <v>9849</v>
      </c>
      <c r="C3392" t="s">
        <v>2266</v>
      </c>
      <c r="D3392">
        <v>1</v>
      </c>
      <c r="J3392" t="e">
        <f>+VLOOKUP(B3392,#REF!,1,FALSE)</f>
        <v>#REF!</v>
      </c>
    </row>
    <row r="3393" spans="1:10" hidden="1" x14ac:dyDescent="0.25">
      <c r="A3393" t="s">
        <v>655</v>
      </c>
      <c r="B3393">
        <v>9864</v>
      </c>
      <c r="C3393" t="s">
        <v>2267</v>
      </c>
      <c r="D3393">
        <v>1</v>
      </c>
      <c r="J3393" t="e">
        <f>+VLOOKUP(B3393,#REF!,1,FALSE)</f>
        <v>#REF!</v>
      </c>
    </row>
    <row r="3394" spans="1:10" hidden="1" x14ac:dyDescent="0.25">
      <c r="A3394" t="s">
        <v>655</v>
      </c>
      <c r="B3394">
        <v>9865</v>
      </c>
      <c r="C3394" t="s">
        <v>2132</v>
      </c>
      <c r="D3394">
        <v>1</v>
      </c>
      <c r="J3394" t="e">
        <f>+VLOOKUP(B3394,#REF!,1,FALSE)</f>
        <v>#REF!</v>
      </c>
    </row>
    <row r="3395" spans="1:10" hidden="1" x14ac:dyDescent="0.25">
      <c r="A3395" t="s">
        <v>655</v>
      </c>
      <c r="B3395">
        <v>9894</v>
      </c>
      <c r="C3395" t="s">
        <v>2268</v>
      </c>
      <c r="D3395">
        <v>1</v>
      </c>
      <c r="J3395" t="e">
        <f>+VLOOKUP(B3395,#REF!,1,FALSE)</f>
        <v>#REF!</v>
      </c>
    </row>
    <row r="3396" spans="1:10" hidden="1" x14ac:dyDescent="0.25">
      <c r="A3396" t="s">
        <v>655</v>
      </c>
      <c r="B3396">
        <v>9895</v>
      </c>
      <c r="C3396" t="s">
        <v>2135</v>
      </c>
      <c r="D3396">
        <v>1</v>
      </c>
      <c r="J3396" t="e">
        <f>+VLOOKUP(B3396,#REF!,1,FALSE)</f>
        <v>#REF!</v>
      </c>
    </row>
    <row r="3397" spans="1:10" hidden="1" x14ac:dyDescent="0.25">
      <c r="A3397" t="s">
        <v>655</v>
      </c>
      <c r="B3397">
        <v>9917</v>
      </c>
      <c r="C3397" t="s">
        <v>2138</v>
      </c>
      <c r="D3397">
        <v>1</v>
      </c>
      <c r="J3397" t="e">
        <f>+VLOOKUP(B3397,#REF!,1,FALSE)</f>
        <v>#REF!</v>
      </c>
    </row>
    <row r="3398" spans="1:10" hidden="1" x14ac:dyDescent="0.25">
      <c r="A3398" t="s">
        <v>655</v>
      </c>
      <c r="B3398">
        <v>9918</v>
      </c>
      <c r="C3398" t="s">
        <v>2139</v>
      </c>
      <c r="D3398">
        <v>1</v>
      </c>
      <c r="J3398" t="e">
        <f>+VLOOKUP(B3398,#REF!,1,FALSE)</f>
        <v>#REF!</v>
      </c>
    </row>
    <row r="3399" spans="1:10" hidden="1" x14ac:dyDescent="0.25">
      <c r="A3399" t="s">
        <v>655</v>
      </c>
      <c r="B3399">
        <v>9920</v>
      </c>
      <c r="C3399" t="s">
        <v>2140</v>
      </c>
      <c r="D3399">
        <v>1</v>
      </c>
      <c r="J3399" t="e">
        <f>+VLOOKUP(B3399,#REF!,1,FALSE)</f>
        <v>#REF!</v>
      </c>
    </row>
    <row r="3400" spans="1:10" hidden="1" x14ac:dyDescent="0.25">
      <c r="A3400" t="s">
        <v>655</v>
      </c>
      <c r="B3400">
        <v>9921</v>
      </c>
      <c r="C3400" t="s">
        <v>2141</v>
      </c>
      <c r="D3400">
        <v>1</v>
      </c>
      <c r="J3400" t="e">
        <f>+VLOOKUP(B3400,#REF!,1,FALSE)</f>
        <v>#REF!</v>
      </c>
    </row>
    <row r="3401" spans="1:10" hidden="1" x14ac:dyDescent="0.25">
      <c r="A3401" t="s">
        <v>655</v>
      </c>
      <c r="B3401">
        <v>9922</v>
      </c>
      <c r="C3401" t="s">
        <v>2130</v>
      </c>
      <c r="D3401">
        <v>1</v>
      </c>
      <c r="J3401" t="e">
        <f>+VLOOKUP(B3401,#REF!,1,FALSE)</f>
        <v>#REF!</v>
      </c>
    </row>
    <row r="3402" spans="1:10" hidden="1" x14ac:dyDescent="0.25">
      <c r="A3402" t="s">
        <v>655</v>
      </c>
      <c r="B3402">
        <v>9923</v>
      </c>
      <c r="C3402" t="s">
        <v>2142</v>
      </c>
      <c r="D3402">
        <v>1</v>
      </c>
      <c r="J3402" t="e">
        <f>+VLOOKUP(B3402,#REF!,1,FALSE)</f>
        <v>#REF!</v>
      </c>
    </row>
    <row r="3403" spans="1:10" hidden="1" x14ac:dyDescent="0.25">
      <c r="A3403" t="s">
        <v>655</v>
      </c>
      <c r="B3403">
        <v>9924</v>
      </c>
      <c r="C3403" t="s">
        <v>2143</v>
      </c>
      <c r="D3403">
        <v>1</v>
      </c>
      <c r="J3403" t="e">
        <f>+VLOOKUP(B3403,#REF!,1,FALSE)</f>
        <v>#REF!</v>
      </c>
    </row>
    <row r="3404" spans="1:10" hidden="1" x14ac:dyDescent="0.25">
      <c r="A3404" t="s">
        <v>655</v>
      </c>
      <c r="B3404">
        <v>9934</v>
      </c>
      <c r="C3404" t="s">
        <v>1688</v>
      </c>
      <c r="D3404">
        <v>1</v>
      </c>
      <c r="J3404" t="e">
        <f>+VLOOKUP(B3404,#REF!,1,FALSE)</f>
        <v>#REF!</v>
      </c>
    </row>
    <row r="3405" spans="1:10" hidden="1" x14ac:dyDescent="0.25">
      <c r="A3405" t="s">
        <v>655</v>
      </c>
      <c r="B3405" t="s">
        <v>2269</v>
      </c>
      <c r="C3405" t="s">
        <v>2270</v>
      </c>
      <c r="D3405">
        <v>1</v>
      </c>
      <c r="J3405" t="e">
        <f>+VLOOKUP(B3405,#REF!,1,FALSE)</f>
        <v>#REF!</v>
      </c>
    </row>
    <row r="3406" spans="1:10" hidden="1" x14ac:dyDescent="0.25">
      <c r="A3406" t="s">
        <v>655</v>
      </c>
      <c r="B3406">
        <v>9935</v>
      </c>
      <c r="C3406" t="s">
        <v>1689</v>
      </c>
      <c r="D3406">
        <v>1</v>
      </c>
      <c r="J3406" t="e">
        <f>+VLOOKUP(B3406,#REF!,1,FALSE)</f>
        <v>#REF!</v>
      </c>
    </row>
    <row r="3407" spans="1:10" hidden="1" x14ac:dyDescent="0.25">
      <c r="A3407" t="s">
        <v>655</v>
      </c>
      <c r="B3407" t="s">
        <v>2145</v>
      </c>
      <c r="C3407" t="s">
        <v>2146</v>
      </c>
      <c r="D3407">
        <v>1</v>
      </c>
      <c r="J3407" t="e">
        <f>+VLOOKUP(B3407,#REF!,1,FALSE)</f>
        <v>#REF!</v>
      </c>
    </row>
    <row r="3408" spans="1:10" hidden="1" x14ac:dyDescent="0.25">
      <c r="A3408" t="s">
        <v>655</v>
      </c>
      <c r="B3408">
        <v>9936</v>
      </c>
      <c r="C3408" t="s">
        <v>1690</v>
      </c>
      <c r="D3408">
        <v>1</v>
      </c>
      <c r="J3408" t="e">
        <f>+VLOOKUP(B3408,#REF!,1,FALSE)</f>
        <v>#REF!</v>
      </c>
    </row>
    <row r="3409" spans="1:10" hidden="1" x14ac:dyDescent="0.25">
      <c r="A3409" t="s">
        <v>655</v>
      </c>
      <c r="B3409" t="s">
        <v>2271</v>
      </c>
      <c r="C3409" t="s">
        <v>2272</v>
      </c>
      <c r="D3409">
        <v>1</v>
      </c>
      <c r="J3409" t="e">
        <f>+VLOOKUP(B3409,#REF!,1,FALSE)</f>
        <v>#REF!</v>
      </c>
    </row>
    <row r="3410" spans="1:10" hidden="1" x14ac:dyDescent="0.25">
      <c r="A3410" t="s">
        <v>655</v>
      </c>
      <c r="B3410">
        <v>9937</v>
      </c>
      <c r="C3410" t="s">
        <v>1691</v>
      </c>
      <c r="D3410">
        <v>1</v>
      </c>
      <c r="J3410" t="e">
        <f>+VLOOKUP(B3410,#REF!,1,FALSE)</f>
        <v>#REF!</v>
      </c>
    </row>
    <row r="3411" spans="1:10" hidden="1" x14ac:dyDescent="0.25">
      <c r="A3411" t="s">
        <v>655</v>
      </c>
      <c r="B3411" t="s">
        <v>2147</v>
      </c>
      <c r="C3411" t="s">
        <v>2148</v>
      </c>
      <c r="D3411">
        <v>1</v>
      </c>
      <c r="J3411" t="e">
        <f>+VLOOKUP(B3411,#REF!,1,FALSE)</f>
        <v>#REF!</v>
      </c>
    </row>
    <row r="3412" spans="1:10" hidden="1" x14ac:dyDescent="0.25">
      <c r="A3412" t="s">
        <v>655</v>
      </c>
      <c r="B3412">
        <v>9948</v>
      </c>
      <c r="C3412" t="s">
        <v>2150</v>
      </c>
      <c r="D3412">
        <v>1</v>
      </c>
      <c r="J3412" t="e">
        <f>+VLOOKUP(B3412,#REF!,1,FALSE)</f>
        <v>#REF!</v>
      </c>
    </row>
    <row r="3413" spans="1:10" hidden="1" x14ac:dyDescent="0.25">
      <c r="A3413" t="s">
        <v>655</v>
      </c>
      <c r="B3413">
        <v>9960</v>
      </c>
      <c r="C3413" t="s">
        <v>2151</v>
      </c>
      <c r="D3413">
        <v>1</v>
      </c>
      <c r="J3413" t="e">
        <f>+VLOOKUP(B3413,#REF!,1,FALSE)</f>
        <v>#REF!</v>
      </c>
    </row>
    <row r="3414" spans="1:10" hidden="1" x14ac:dyDescent="0.25">
      <c r="A3414" t="s">
        <v>655</v>
      </c>
      <c r="B3414">
        <v>9961</v>
      </c>
      <c r="C3414" t="s">
        <v>2152</v>
      </c>
      <c r="D3414">
        <v>1</v>
      </c>
      <c r="J3414" t="e">
        <f>+VLOOKUP(B3414,#REF!,1,FALSE)</f>
        <v>#REF!</v>
      </c>
    </row>
    <row r="3415" spans="1:10" hidden="1" x14ac:dyDescent="0.25">
      <c r="A3415" t="s">
        <v>655</v>
      </c>
      <c r="B3415">
        <v>121001</v>
      </c>
      <c r="C3415" t="s">
        <v>1692</v>
      </c>
      <c r="D3415">
        <v>6.5</v>
      </c>
      <c r="J3415" t="e">
        <f>+VLOOKUP(B3415,#REF!,1,FALSE)</f>
        <v>#REF!</v>
      </c>
    </row>
    <row r="3416" spans="1:10" hidden="1" x14ac:dyDescent="0.25">
      <c r="A3416" t="s">
        <v>655</v>
      </c>
      <c r="B3416">
        <v>121007</v>
      </c>
      <c r="C3416" t="s">
        <v>1693</v>
      </c>
      <c r="D3416">
        <v>4.5</v>
      </c>
      <c r="J3416" t="e">
        <f>+VLOOKUP(B3416,#REF!,1,FALSE)</f>
        <v>#REF!</v>
      </c>
    </row>
    <row r="3417" spans="1:10" hidden="1" x14ac:dyDescent="0.25">
      <c r="A3417" t="s">
        <v>655</v>
      </c>
      <c r="B3417">
        <v>121008</v>
      </c>
      <c r="C3417" t="s">
        <v>1694</v>
      </c>
      <c r="D3417">
        <v>6.5</v>
      </c>
      <c r="J3417" t="e">
        <f>+VLOOKUP(B3417,#REF!,1,FALSE)</f>
        <v>#REF!</v>
      </c>
    </row>
    <row r="3418" spans="1:10" hidden="1" x14ac:dyDescent="0.25">
      <c r="A3418" t="s">
        <v>655</v>
      </c>
      <c r="B3418">
        <v>121009</v>
      </c>
      <c r="C3418" t="s">
        <v>1695</v>
      </c>
      <c r="D3418">
        <v>6.5</v>
      </c>
      <c r="J3418" t="e">
        <f>+VLOOKUP(B3418,#REF!,1,FALSE)</f>
        <v>#REF!</v>
      </c>
    </row>
    <row r="3419" spans="1:10" hidden="1" x14ac:dyDescent="0.25">
      <c r="A3419" t="s">
        <v>655</v>
      </c>
      <c r="B3419">
        <v>121013</v>
      </c>
      <c r="C3419" t="s">
        <v>2154</v>
      </c>
      <c r="D3419">
        <v>6.5</v>
      </c>
      <c r="J3419" t="e">
        <f>+VLOOKUP(B3419,#REF!,1,FALSE)</f>
        <v>#REF!</v>
      </c>
    </row>
    <row r="3420" spans="1:10" hidden="1" x14ac:dyDescent="0.25">
      <c r="A3420" t="s">
        <v>655</v>
      </c>
      <c r="B3420">
        <v>121014</v>
      </c>
      <c r="C3420" t="s">
        <v>1696</v>
      </c>
      <c r="D3420">
        <v>6.5</v>
      </c>
      <c r="J3420" t="e">
        <f>+VLOOKUP(B3420,#REF!,1,FALSE)</f>
        <v>#REF!</v>
      </c>
    </row>
    <row r="3421" spans="1:10" hidden="1" x14ac:dyDescent="0.25">
      <c r="A3421" t="s">
        <v>655</v>
      </c>
      <c r="B3421">
        <v>121018</v>
      </c>
      <c r="C3421" t="s">
        <v>1697</v>
      </c>
      <c r="D3421">
        <v>6.5</v>
      </c>
      <c r="J3421" t="e">
        <f>+VLOOKUP(B3421,#REF!,1,FALSE)</f>
        <v>#REF!</v>
      </c>
    </row>
    <row r="3422" spans="1:10" hidden="1" x14ac:dyDescent="0.25">
      <c r="A3422" t="s">
        <v>655</v>
      </c>
      <c r="B3422">
        <v>121021</v>
      </c>
      <c r="C3422" t="s">
        <v>1073</v>
      </c>
      <c r="D3422">
        <v>6.5</v>
      </c>
      <c r="J3422" t="e">
        <f>+VLOOKUP(B3422,#REF!,1,FALSE)</f>
        <v>#REF!</v>
      </c>
    </row>
    <row r="3423" spans="1:10" hidden="1" x14ac:dyDescent="0.25">
      <c r="A3423" t="s">
        <v>655</v>
      </c>
      <c r="B3423">
        <v>121022</v>
      </c>
      <c r="C3423" t="s">
        <v>801</v>
      </c>
      <c r="D3423">
        <v>6.5</v>
      </c>
      <c r="J3423" t="e">
        <f>+VLOOKUP(B3423,#REF!,1,FALSE)</f>
        <v>#REF!</v>
      </c>
    </row>
    <row r="3424" spans="1:10" hidden="1" x14ac:dyDescent="0.25">
      <c r="A3424" t="s">
        <v>655</v>
      </c>
      <c r="B3424" t="s">
        <v>2273</v>
      </c>
      <c r="C3424" t="s">
        <v>801</v>
      </c>
      <c r="D3424">
        <v>3.2</v>
      </c>
      <c r="J3424" t="e">
        <f>+VLOOKUP(B3424,#REF!,1,FALSE)</f>
        <v>#REF!</v>
      </c>
    </row>
    <row r="3425" spans="1:10" hidden="1" x14ac:dyDescent="0.25">
      <c r="A3425" t="s">
        <v>655</v>
      </c>
      <c r="B3425">
        <v>121027</v>
      </c>
      <c r="C3425" t="s">
        <v>1698</v>
      </c>
      <c r="D3425">
        <v>3.5</v>
      </c>
      <c r="J3425" t="e">
        <f>+VLOOKUP(B3425,#REF!,1,FALSE)</f>
        <v>#REF!</v>
      </c>
    </row>
    <row r="3426" spans="1:10" hidden="1" x14ac:dyDescent="0.25">
      <c r="A3426" t="s">
        <v>655</v>
      </c>
      <c r="B3426">
        <v>410000</v>
      </c>
      <c r="C3426" t="s">
        <v>1699</v>
      </c>
      <c r="D3426">
        <v>6.5</v>
      </c>
      <c r="J3426" t="e">
        <f>+VLOOKUP(B3426,#REF!,1,FALSE)</f>
        <v>#REF!</v>
      </c>
    </row>
    <row r="3427" spans="1:10" hidden="1" x14ac:dyDescent="0.25">
      <c r="A3427" t="s">
        <v>655</v>
      </c>
      <c r="B3427">
        <v>410001</v>
      </c>
      <c r="C3427" t="s">
        <v>1700</v>
      </c>
      <c r="D3427">
        <v>6.5</v>
      </c>
      <c r="J3427" t="e">
        <f>+VLOOKUP(B3427,#REF!,1,FALSE)</f>
        <v>#REF!</v>
      </c>
    </row>
    <row r="3428" spans="1:10" hidden="1" x14ac:dyDescent="0.25">
      <c r="A3428" t="s">
        <v>655</v>
      </c>
      <c r="B3428">
        <v>410002</v>
      </c>
      <c r="C3428" t="s">
        <v>1243</v>
      </c>
      <c r="D3428">
        <v>6.5</v>
      </c>
      <c r="J3428" t="e">
        <f>+VLOOKUP(B3428,#REF!,1,FALSE)</f>
        <v>#REF!</v>
      </c>
    </row>
    <row r="3429" spans="1:10" hidden="1" x14ac:dyDescent="0.25">
      <c r="A3429" t="s">
        <v>655</v>
      </c>
      <c r="B3429">
        <v>410003</v>
      </c>
      <c r="C3429" t="s">
        <v>1701</v>
      </c>
      <c r="D3429">
        <v>6.5</v>
      </c>
      <c r="J3429" t="e">
        <f>+VLOOKUP(B3429,#REF!,1,FALSE)</f>
        <v>#REF!</v>
      </c>
    </row>
    <row r="3430" spans="1:10" hidden="1" x14ac:dyDescent="0.25">
      <c r="A3430" t="s">
        <v>655</v>
      </c>
      <c r="B3430">
        <v>410004</v>
      </c>
      <c r="C3430" t="s">
        <v>1243</v>
      </c>
      <c r="D3430">
        <v>6.5</v>
      </c>
      <c r="J3430" t="e">
        <f>+VLOOKUP(B3430,#REF!,1,FALSE)</f>
        <v>#REF!</v>
      </c>
    </row>
    <row r="3431" spans="1:10" hidden="1" x14ac:dyDescent="0.25">
      <c r="A3431" t="s">
        <v>655</v>
      </c>
      <c r="B3431">
        <v>410005</v>
      </c>
      <c r="C3431" t="s">
        <v>1702</v>
      </c>
      <c r="D3431">
        <v>6.5</v>
      </c>
      <c r="J3431" t="e">
        <f>+VLOOKUP(B3431,#REF!,1,FALSE)</f>
        <v>#REF!</v>
      </c>
    </row>
    <row r="3432" spans="1:10" hidden="1" x14ac:dyDescent="0.25">
      <c r="A3432" t="s">
        <v>655</v>
      </c>
      <c r="B3432">
        <v>410006</v>
      </c>
      <c r="C3432" t="s">
        <v>1703</v>
      </c>
      <c r="D3432">
        <v>6.5</v>
      </c>
      <c r="J3432" t="e">
        <f>+VLOOKUP(B3432,#REF!,1,FALSE)</f>
        <v>#REF!</v>
      </c>
    </row>
    <row r="3433" spans="1:10" hidden="1" x14ac:dyDescent="0.25">
      <c r="A3433" t="s">
        <v>655</v>
      </c>
      <c r="B3433">
        <v>410007</v>
      </c>
      <c r="C3433" t="s">
        <v>1187</v>
      </c>
      <c r="D3433">
        <v>6.5</v>
      </c>
      <c r="J3433" t="e">
        <f>+VLOOKUP(B3433,#REF!,1,FALSE)</f>
        <v>#REF!</v>
      </c>
    </row>
    <row r="3434" spans="1:10" hidden="1" x14ac:dyDescent="0.25">
      <c r="A3434" t="s">
        <v>655</v>
      </c>
      <c r="B3434">
        <v>410009</v>
      </c>
      <c r="C3434" t="s">
        <v>1704</v>
      </c>
      <c r="D3434">
        <v>6.5</v>
      </c>
      <c r="J3434" t="e">
        <f>+VLOOKUP(B3434,#REF!,1,FALSE)</f>
        <v>#REF!</v>
      </c>
    </row>
    <row r="3435" spans="1:10" hidden="1" x14ac:dyDescent="0.25">
      <c r="A3435" t="s">
        <v>655</v>
      </c>
      <c r="B3435">
        <v>410010</v>
      </c>
      <c r="C3435" t="s">
        <v>1705</v>
      </c>
      <c r="D3435">
        <v>6.5</v>
      </c>
      <c r="J3435" t="e">
        <f>+VLOOKUP(B3435,#REF!,1,FALSE)</f>
        <v>#REF!</v>
      </c>
    </row>
    <row r="3436" spans="1:10" hidden="1" x14ac:dyDescent="0.25">
      <c r="A3436" t="s">
        <v>655</v>
      </c>
      <c r="B3436">
        <v>410011</v>
      </c>
      <c r="C3436" t="s">
        <v>1706</v>
      </c>
      <c r="D3436">
        <v>6.5</v>
      </c>
      <c r="J3436" t="e">
        <f>+VLOOKUP(B3436,#REF!,1,FALSE)</f>
        <v>#REF!</v>
      </c>
    </row>
    <row r="3437" spans="1:10" hidden="1" x14ac:dyDescent="0.25">
      <c r="A3437" t="s">
        <v>655</v>
      </c>
      <c r="B3437">
        <v>410015</v>
      </c>
      <c r="C3437" t="s">
        <v>1707</v>
      </c>
      <c r="D3437">
        <v>6.5</v>
      </c>
      <c r="J3437" t="e">
        <f>+VLOOKUP(B3437,#REF!,1,FALSE)</f>
        <v>#REF!</v>
      </c>
    </row>
    <row r="3438" spans="1:10" hidden="1" x14ac:dyDescent="0.25">
      <c r="A3438" t="s">
        <v>655</v>
      </c>
      <c r="B3438">
        <v>410016</v>
      </c>
      <c r="C3438" t="s">
        <v>1708</v>
      </c>
      <c r="D3438">
        <v>6.5</v>
      </c>
      <c r="J3438" t="e">
        <f>+VLOOKUP(B3438,#REF!,1,FALSE)</f>
        <v>#REF!</v>
      </c>
    </row>
    <row r="3439" spans="1:10" hidden="1" x14ac:dyDescent="0.25">
      <c r="A3439" t="s">
        <v>655</v>
      </c>
      <c r="B3439">
        <v>410030</v>
      </c>
      <c r="C3439" t="s">
        <v>1709</v>
      </c>
      <c r="D3439">
        <v>6.5</v>
      </c>
      <c r="J3439" t="e">
        <f>+VLOOKUP(B3439,#REF!,1,FALSE)</f>
        <v>#REF!</v>
      </c>
    </row>
    <row r="3440" spans="1:10" hidden="1" x14ac:dyDescent="0.25">
      <c r="A3440" t="s">
        <v>655</v>
      </c>
      <c r="B3440">
        <v>410031</v>
      </c>
      <c r="C3440" t="s">
        <v>1710</v>
      </c>
      <c r="D3440">
        <v>6.5</v>
      </c>
      <c r="J3440" t="e">
        <f>+VLOOKUP(B3440,#REF!,1,FALSE)</f>
        <v>#REF!</v>
      </c>
    </row>
    <row r="3441" spans="1:10" hidden="1" x14ac:dyDescent="0.25">
      <c r="A3441" t="s">
        <v>655</v>
      </c>
      <c r="B3441" t="s">
        <v>1711</v>
      </c>
      <c r="C3441" t="s">
        <v>1712</v>
      </c>
      <c r="D3441">
        <v>1</v>
      </c>
      <c r="J3441" t="e">
        <f>+VLOOKUP(B3441,#REF!,1,FALSE)</f>
        <v>#REF!</v>
      </c>
    </row>
    <row r="3442" spans="1:10" hidden="1" x14ac:dyDescent="0.25">
      <c r="A3442" t="s">
        <v>655</v>
      </c>
      <c r="B3442">
        <v>410032</v>
      </c>
      <c r="C3442" t="s">
        <v>1713</v>
      </c>
      <c r="D3442">
        <v>6.5</v>
      </c>
      <c r="J3442" t="e">
        <f>+VLOOKUP(B3442,#REF!,1,FALSE)</f>
        <v>#REF!</v>
      </c>
    </row>
    <row r="3443" spans="1:10" hidden="1" x14ac:dyDescent="0.25">
      <c r="A3443" t="s">
        <v>655</v>
      </c>
      <c r="B3443">
        <v>410033</v>
      </c>
      <c r="C3443" t="s">
        <v>1714</v>
      </c>
      <c r="D3443">
        <v>6.5</v>
      </c>
      <c r="J3443" t="e">
        <f>+VLOOKUP(B3443,#REF!,1,FALSE)</f>
        <v>#REF!</v>
      </c>
    </row>
    <row r="3444" spans="1:10" hidden="1" x14ac:dyDescent="0.25">
      <c r="A3444" t="s">
        <v>655</v>
      </c>
      <c r="B3444">
        <v>410034</v>
      </c>
      <c r="C3444" t="s">
        <v>1715</v>
      </c>
      <c r="D3444">
        <v>6.5</v>
      </c>
      <c r="J3444" t="e">
        <f>+VLOOKUP(B3444,#REF!,1,FALSE)</f>
        <v>#REF!</v>
      </c>
    </row>
    <row r="3445" spans="1:10" hidden="1" x14ac:dyDescent="0.25">
      <c r="A3445" t="s">
        <v>655</v>
      </c>
      <c r="B3445">
        <v>410036</v>
      </c>
      <c r="C3445" t="s">
        <v>1716</v>
      </c>
      <c r="D3445">
        <v>6.5</v>
      </c>
      <c r="J3445" t="e">
        <f>+VLOOKUP(B3445,#REF!,1,FALSE)</f>
        <v>#REF!</v>
      </c>
    </row>
    <row r="3446" spans="1:10" hidden="1" x14ac:dyDescent="0.25">
      <c r="A3446" t="s">
        <v>655</v>
      </c>
      <c r="B3446">
        <v>410037</v>
      </c>
      <c r="C3446" t="s">
        <v>1715</v>
      </c>
      <c r="D3446">
        <v>6.5</v>
      </c>
      <c r="J3446" t="e">
        <f>+VLOOKUP(B3446,#REF!,1,FALSE)</f>
        <v>#REF!</v>
      </c>
    </row>
    <row r="3447" spans="1:10" hidden="1" x14ac:dyDescent="0.25">
      <c r="A3447" t="s">
        <v>655</v>
      </c>
      <c r="B3447">
        <v>410040</v>
      </c>
      <c r="C3447" t="s">
        <v>1717</v>
      </c>
      <c r="D3447">
        <v>6.5</v>
      </c>
      <c r="J3447" t="e">
        <f>+VLOOKUP(B3447,#REF!,1,FALSE)</f>
        <v>#REF!</v>
      </c>
    </row>
    <row r="3448" spans="1:10" hidden="1" x14ac:dyDescent="0.25">
      <c r="A3448" t="s">
        <v>655</v>
      </c>
      <c r="B3448">
        <v>410041</v>
      </c>
      <c r="C3448" t="s">
        <v>1717</v>
      </c>
      <c r="D3448">
        <v>6.5</v>
      </c>
      <c r="J3448" t="e">
        <f>+VLOOKUP(B3448,#REF!,1,FALSE)</f>
        <v>#REF!</v>
      </c>
    </row>
    <row r="3449" spans="1:10" hidden="1" x14ac:dyDescent="0.25">
      <c r="A3449" t="s">
        <v>655</v>
      </c>
      <c r="B3449">
        <v>410042</v>
      </c>
      <c r="C3449" t="s">
        <v>1718</v>
      </c>
      <c r="D3449">
        <v>6.5</v>
      </c>
      <c r="J3449" t="e">
        <f>+VLOOKUP(B3449,#REF!,1,FALSE)</f>
        <v>#REF!</v>
      </c>
    </row>
    <row r="3450" spans="1:10" hidden="1" x14ac:dyDescent="0.25">
      <c r="A3450" t="s">
        <v>655</v>
      </c>
      <c r="B3450">
        <v>410043</v>
      </c>
      <c r="C3450" t="s">
        <v>1718</v>
      </c>
      <c r="D3450">
        <v>6.5</v>
      </c>
      <c r="J3450" t="e">
        <f>+VLOOKUP(B3450,#REF!,1,FALSE)</f>
        <v>#REF!</v>
      </c>
    </row>
    <row r="3451" spans="1:10" hidden="1" x14ac:dyDescent="0.25">
      <c r="A3451" t="s">
        <v>655</v>
      </c>
      <c r="B3451">
        <v>410044</v>
      </c>
      <c r="C3451" t="s">
        <v>1719</v>
      </c>
      <c r="D3451">
        <v>6.5</v>
      </c>
      <c r="J3451" t="e">
        <f>+VLOOKUP(B3451,#REF!,1,FALSE)</f>
        <v>#REF!</v>
      </c>
    </row>
    <row r="3452" spans="1:10" hidden="1" x14ac:dyDescent="0.25">
      <c r="A3452" t="s">
        <v>655</v>
      </c>
      <c r="B3452" t="s">
        <v>1720</v>
      </c>
      <c r="C3452" t="s">
        <v>1721</v>
      </c>
      <c r="D3452">
        <v>6.5</v>
      </c>
      <c r="J3452" t="e">
        <f>+VLOOKUP(B3452,#REF!,1,FALSE)</f>
        <v>#REF!</v>
      </c>
    </row>
    <row r="3453" spans="1:10" hidden="1" x14ac:dyDescent="0.25">
      <c r="A3453" t="s">
        <v>655</v>
      </c>
      <c r="B3453">
        <v>410045</v>
      </c>
      <c r="C3453" t="s">
        <v>1722</v>
      </c>
      <c r="D3453">
        <v>6.5</v>
      </c>
      <c r="J3453" t="e">
        <f>+VLOOKUP(B3453,#REF!,1,FALSE)</f>
        <v>#REF!</v>
      </c>
    </row>
    <row r="3454" spans="1:10" hidden="1" x14ac:dyDescent="0.25">
      <c r="A3454" t="s">
        <v>655</v>
      </c>
      <c r="B3454">
        <v>410046</v>
      </c>
      <c r="C3454" t="s">
        <v>1723</v>
      </c>
      <c r="D3454">
        <v>6.5</v>
      </c>
      <c r="J3454" t="e">
        <f>+VLOOKUP(B3454,#REF!,1,FALSE)</f>
        <v>#REF!</v>
      </c>
    </row>
    <row r="3455" spans="1:10" hidden="1" x14ac:dyDescent="0.25">
      <c r="A3455" t="s">
        <v>655</v>
      </c>
      <c r="B3455">
        <v>410047</v>
      </c>
      <c r="C3455" t="s">
        <v>1724</v>
      </c>
      <c r="D3455">
        <v>6.5</v>
      </c>
      <c r="J3455" t="e">
        <f>+VLOOKUP(B3455,#REF!,1,FALSE)</f>
        <v>#REF!</v>
      </c>
    </row>
    <row r="3456" spans="1:10" hidden="1" x14ac:dyDescent="0.25">
      <c r="A3456" t="s">
        <v>655</v>
      </c>
      <c r="B3456">
        <v>410049</v>
      </c>
      <c r="C3456" t="s">
        <v>1725</v>
      </c>
      <c r="D3456">
        <v>6.5</v>
      </c>
      <c r="J3456" t="e">
        <f>+VLOOKUP(B3456,#REF!,1,FALSE)</f>
        <v>#REF!</v>
      </c>
    </row>
    <row r="3457" spans="1:10" hidden="1" x14ac:dyDescent="0.25">
      <c r="A3457" t="s">
        <v>655</v>
      </c>
      <c r="B3457">
        <v>410050</v>
      </c>
      <c r="C3457" t="s">
        <v>1726</v>
      </c>
      <c r="D3457">
        <v>6.5</v>
      </c>
      <c r="J3457" t="e">
        <f>+VLOOKUP(B3457,#REF!,1,FALSE)</f>
        <v>#REF!</v>
      </c>
    </row>
    <row r="3458" spans="1:10" hidden="1" x14ac:dyDescent="0.25">
      <c r="A3458" t="s">
        <v>655</v>
      </c>
      <c r="B3458">
        <v>410051</v>
      </c>
      <c r="C3458" t="s">
        <v>1727</v>
      </c>
      <c r="D3458">
        <v>6.5</v>
      </c>
      <c r="J3458" t="e">
        <f>+VLOOKUP(B3458,#REF!,1,FALSE)</f>
        <v>#REF!</v>
      </c>
    </row>
    <row r="3459" spans="1:10" hidden="1" x14ac:dyDescent="0.25">
      <c r="A3459" t="s">
        <v>655</v>
      </c>
      <c r="B3459">
        <v>410054</v>
      </c>
      <c r="C3459" t="s">
        <v>1728</v>
      </c>
      <c r="D3459">
        <v>6.5</v>
      </c>
      <c r="J3459" t="e">
        <f>+VLOOKUP(B3459,#REF!,1,FALSE)</f>
        <v>#REF!</v>
      </c>
    </row>
    <row r="3460" spans="1:10" hidden="1" x14ac:dyDescent="0.25">
      <c r="A3460" t="s">
        <v>655</v>
      </c>
      <c r="B3460">
        <v>410060</v>
      </c>
      <c r="C3460" t="s">
        <v>1729</v>
      </c>
      <c r="D3460">
        <v>6.5</v>
      </c>
      <c r="J3460" t="e">
        <f>+VLOOKUP(B3460,#REF!,1,FALSE)</f>
        <v>#REF!</v>
      </c>
    </row>
    <row r="3461" spans="1:10" hidden="1" x14ac:dyDescent="0.25">
      <c r="A3461" t="s">
        <v>655</v>
      </c>
      <c r="B3461">
        <v>410061</v>
      </c>
      <c r="C3461" t="s">
        <v>1730</v>
      </c>
      <c r="D3461">
        <v>6.5</v>
      </c>
      <c r="J3461" t="e">
        <f>+VLOOKUP(B3461,#REF!,1,FALSE)</f>
        <v>#REF!</v>
      </c>
    </row>
    <row r="3462" spans="1:10" hidden="1" x14ac:dyDescent="0.25">
      <c r="A3462" t="s">
        <v>655</v>
      </c>
      <c r="B3462">
        <v>410062</v>
      </c>
      <c r="C3462" t="s">
        <v>1731</v>
      </c>
      <c r="D3462">
        <v>6.5</v>
      </c>
      <c r="J3462" t="e">
        <f>+VLOOKUP(B3462,#REF!,1,FALSE)</f>
        <v>#REF!</v>
      </c>
    </row>
    <row r="3463" spans="1:10" hidden="1" x14ac:dyDescent="0.25">
      <c r="A3463" t="s">
        <v>655</v>
      </c>
      <c r="B3463">
        <v>410063</v>
      </c>
      <c r="C3463" t="s">
        <v>1732</v>
      </c>
      <c r="D3463">
        <v>6.5</v>
      </c>
      <c r="J3463" t="e">
        <f>+VLOOKUP(B3463,#REF!,1,FALSE)</f>
        <v>#REF!</v>
      </c>
    </row>
    <row r="3464" spans="1:10" hidden="1" x14ac:dyDescent="0.25">
      <c r="A3464" t="s">
        <v>655</v>
      </c>
      <c r="B3464">
        <v>410065</v>
      </c>
      <c r="C3464" t="s">
        <v>1733</v>
      </c>
      <c r="D3464">
        <v>6.5</v>
      </c>
      <c r="J3464" t="e">
        <f>+VLOOKUP(B3464,#REF!,1,FALSE)</f>
        <v>#REF!</v>
      </c>
    </row>
    <row r="3465" spans="1:10" hidden="1" x14ac:dyDescent="0.25">
      <c r="A3465" t="s">
        <v>655</v>
      </c>
      <c r="B3465">
        <v>410066</v>
      </c>
      <c r="C3465" t="s">
        <v>1734</v>
      </c>
      <c r="D3465">
        <v>6.5</v>
      </c>
      <c r="J3465" t="e">
        <f>+VLOOKUP(B3465,#REF!,1,FALSE)</f>
        <v>#REF!</v>
      </c>
    </row>
    <row r="3466" spans="1:10" hidden="1" x14ac:dyDescent="0.25">
      <c r="A3466" t="s">
        <v>655</v>
      </c>
      <c r="B3466">
        <v>410067</v>
      </c>
      <c r="C3466" t="s">
        <v>454</v>
      </c>
      <c r="D3466">
        <v>6.5</v>
      </c>
      <c r="J3466" t="e">
        <f>+VLOOKUP(B3466,#REF!,1,FALSE)</f>
        <v>#REF!</v>
      </c>
    </row>
    <row r="3467" spans="1:10" hidden="1" x14ac:dyDescent="0.25">
      <c r="A3467" t="s">
        <v>655</v>
      </c>
      <c r="B3467">
        <v>410068</v>
      </c>
      <c r="C3467" t="s">
        <v>1735</v>
      </c>
      <c r="D3467">
        <v>6.5</v>
      </c>
      <c r="J3467" t="e">
        <f>+VLOOKUP(B3467,#REF!,1,FALSE)</f>
        <v>#REF!</v>
      </c>
    </row>
    <row r="3468" spans="1:10" hidden="1" x14ac:dyDescent="0.25">
      <c r="A3468" t="s">
        <v>655</v>
      </c>
      <c r="B3468">
        <v>410069</v>
      </c>
      <c r="C3468" t="s">
        <v>1736</v>
      </c>
      <c r="D3468">
        <v>6.5</v>
      </c>
      <c r="J3468" t="e">
        <f>+VLOOKUP(B3468,#REF!,1,FALSE)</f>
        <v>#REF!</v>
      </c>
    </row>
    <row r="3469" spans="1:10" hidden="1" x14ac:dyDescent="0.25">
      <c r="A3469" t="s">
        <v>655</v>
      </c>
      <c r="B3469">
        <v>410070</v>
      </c>
      <c r="C3469" t="s">
        <v>1150</v>
      </c>
      <c r="D3469">
        <v>6.5</v>
      </c>
      <c r="J3469" t="e">
        <f>+VLOOKUP(B3469,#REF!,1,FALSE)</f>
        <v>#REF!</v>
      </c>
    </row>
    <row r="3470" spans="1:10" hidden="1" x14ac:dyDescent="0.25">
      <c r="A3470" t="s">
        <v>655</v>
      </c>
      <c r="B3470">
        <v>410072</v>
      </c>
      <c r="C3470" t="s">
        <v>1737</v>
      </c>
      <c r="D3470">
        <v>6.5</v>
      </c>
      <c r="J3470" t="e">
        <f>+VLOOKUP(B3470,#REF!,1,FALSE)</f>
        <v>#REF!</v>
      </c>
    </row>
    <row r="3471" spans="1:10" hidden="1" x14ac:dyDescent="0.25">
      <c r="A3471" t="s">
        <v>655</v>
      </c>
      <c r="B3471">
        <v>410073</v>
      </c>
      <c r="C3471" t="s">
        <v>1738</v>
      </c>
      <c r="D3471">
        <v>6.5</v>
      </c>
      <c r="J3471" t="e">
        <f>+VLOOKUP(B3471,#REF!,1,FALSE)</f>
        <v>#REF!</v>
      </c>
    </row>
    <row r="3472" spans="1:10" hidden="1" x14ac:dyDescent="0.25">
      <c r="A3472" t="s">
        <v>655</v>
      </c>
      <c r="B3472">
        <v>410074</v>
      </c>
      <c r="C3472" t="s">
        <v>1739</v>
      </c>
      <c r="D3472">
        <v>6.5</v>
      </c>
      <c r="J3472" t="e">
        <f>+VLOOKUP(B3472,#REF!,1,FALSE)</f>
        <v>#REF!</v>
      </c>
    </row>
    <row r="3473" spans="1:10" hidden="1" x14ac:dyDescent="0.25">
      <c r="A3473" t="s">
        <v>655</v>
      </c>
      <c r="B3473">
        <v>410076</v>
      </c>
      <c r="C3473" t="s">
        <v>1740</v>
      </c>
      <c r="D3473">
        <v>6.5</v>
      </c>
      <c r="J3473" t="e">
        <f>+VLOOKUP(B3473,#REF!,1,FALSE)</f>
        <v>#REF!</v>
      </c>
    </row>
    <row r="3474" spans="1:10" hidden="1" x14ac:dyDescent="0.25">
      <c r="A3474" t="s">
        <v>655</v>
      </c>
      <c r="B3474">
        <v>410078</v>
      </c>
      <c r="C3474" t="s">
        <v>1741</v>
      </c>
      <c r="D3474">
        <v>6.5</v>
      </c>
      <c r="J3474" t="e">
        <f>+VLOOKUP(B3474,#REF!,1,FALSE)</f>
        <v>#REF!</v>
      </c>
    </row>
    <row r="3475" spans="1:10" hidden="1" x14ac:dyDescent="0.25">
      <c r="A3475" t="s">
        <v>655</v>
      </c>
      <c r="B3475">
        <v>410080</v>
      </c>
      <c r="C3475" t="s">
        <v>1742</v>
      </c>
      <c r="D3475">
        <v>6.5</v>
      </c>
      <c r="J3475" t="e">
        <f>+VLOOKUP(B3475,#REF!,1,FALSE)</f>
        <v>#REF!</v>
      </c>
    </row>
    <row r="3476" spans="1:10" hidden="1" x14ac:dyDescent="0.25">
      <c r="A3476" t="s">
        <v>655</v>
      </c>
      <c r="B3476">
        <v>410081</v>
      </c>
      <c r="C3476" t="s">
        <v>1743</v>
      </c>
      <c r="D3476">
        <v>6.5</v>
      </c>
      <c r="J3476" t="e">
        <f>+VLOOKUP(B3476,#REF!,1,FALSE)</f>
        <v>#REF!</v>
      </c>
    </row>
    <row r="3477" spans="1:10" hidden="1" x14ac:dyDescent="0.25">
      <c r="A3477" t="s">
        <v>655</v>
      </c>
      <c r="B3477">
        <v>413000</v>
      </c>
      <c r="C3477" t="s">
        <v>1744</v>
      </c>
      <c r="D3477">
        <v>6.5</v>
      </c>
      <c r="J3477" t="e">
        <f>+VLOOKUP(B3477,#REF!,1,FALSE)</f>
        <v>#REF!</v>
      </c>
    </row>
    <row r="3478" spans="1:10" hidden="1" x14ac:dyDescent="0.25">
      <c r="A3478" t="s">
        <v>655</v>
      </c>
      <c r="B3478">
        <v>413001</v>
      </c>
      <c r="C3478" t="s">
        <v>1745</v>
      </c>
      <c r="D3478">
        <v>6.5</v>
      </c>
      <c r="J3478" t="e">
        <f>+VLOOKUP(B3478,#REF!,1,FALSE)</f>
        <v>#REF!</v>
      </c>
    </row>
    <row r="3479" spans="1:10" hidden="1" x14ac:dyDescent="0.25">
      <c r="A3479" t="s">
        <v>655</v>
      </c>
      <c r="B3479">
        <v>413002</v>
      </c>
      <c r="C3479" t="s">
        <v>1243</v>
      </c>
      <c r="D3479">
        <v>6.5</v>
      </c>
      <c r="J3479" t="e">
        <f>+VLOOKUP(B3479,#REF!,1,FALSE)</f>
        <v>#REF!</v>
      </c>
    </row>
    <row r="3480" spans="1:10" hidden="1" x14ac:dyDescent="0.25">
      <c r="A3480" t="s">
        <v>655</v>
      </c>
      <c r="B3480">
        <v>413003</v>
      </c>
      <c r="C3480" t="s">
        <v>1746</v>
      </c>
      <c r="D3480">
        <v>6.5</v>
      </c>
      <c r="J3480" t="e">
        <f>+VLOOKUP(B3480,#REF!,1,FALSE)</f>
        <v>#REF!</v>
      </c>
    </row>
    <row r="3481" spans="1:10" hidden="1" x14ac:dyDescent="0.25">
      <c r="A3481" t="s">
        <v>655</v>
      </c>
      <c r="B3481">
        <v>413004</v>
      </c>
      <c r="C3481" t="s">
        <v>1747</v>
      </c>
      <c r="D3481">
        <v>6.5</v>
      </c>
      <c r="J3481" t="e">
        <f>+VLOOKUP(B3481,#REF!,1,FALSE)</f>
        <v>#REF!</v>
      </c>
    </row>
    <row r="3482" spans="1:10" hidden="1" x14ac:dyDescent="0.25">
      <c r="A3482" t="s">
        <v>655</v>
      </c>
      <c r="B3482">
        <v>413009</v>
      </c>
      <c r="C3482" t="s">
        <v>1748</v>
      </c>
      <c r="D3482">
        <v>6.5</v>
      </c>
      <c r="J3482" t="e">
        <f>+VLOOKUP(B3482,#REF!,1,FALSE)</f>
        <v>#REF!</v>
      </c>
    </row>
    <row r="3483" spans="1:10" hidden="1" x14ac:dyDescent="0.25">
      <c r="A3483" t="s">
        <v>655</v>
      </c>
      <c r="B3483">
        <v>413016</v>
      </c>
      <c r="C3483" t="s">
        <v>1749</v>
      </c>
      <c r="D3483">
        <v>6.5</v>
      </c>
      <c r="J3483" t="e">
        <f>+VLOOKUP(B3483,#REF!,1,FALSE)</f>
        <v>#REF!</v>
      </c>
    </row>
    <row r="3484" spans="1:10" hidden="1" x14ac:dyDescent="0.25">
      <c r="A3484" t="s">
        <v>655</v>
      </c>
      <c r="B3484">
        <v>7623</v>
      </c>
      <c r="C3484" t="s">
        <v>2274</v>
      </c>
      <c r="D3484">
        <v>6.5</v>
      </c>
      <c r="J3484" t="e">
        <f>+VLOOKUP(B3484,#REF!,1,FALSE)</f>
        <v>#REF!</v>
      </c>
    </row>
    <row r="3485" spans="1:10" hidden="1" x14ac:dyDescent="0.25">
      <c r="A3485" t="s">
        <v>655</v>
      </c>
      <c r="B3485">
        <v>413030</v>
      </c>
      <c r="C3485" t="s">
        <v>1709</v>
      </c>
      <c r="D3485">
        <v>6.5</v>
      </c>
      <c r="J3485" t="e">
        <f>+VLOOKUP(B3485,#REF!,1,FALSE)</f>
        <v>#REF!</v>
      </c>
    </row>
    <row r="3486" spans="1:10" hidden="1" x14ac:dyDescent="0.25">
      <c r="A3486" t="s">
        <v>655</v>
      </c>
      <c r="B3486">
        <v>413031</v>
      </c>
      <c r="C3486" t="s">
        <v>1750</v>
      </c>
      <c r="D3486">
        <v>6.5</v>
      </c>
      <c r="J3486" t="e">
        <f>+VLOOKUP(B3486,#REF!,1,FALSE)</f>
        <v>#REF!</v>
      </c>
    </row>
    <row r="3487" spans="1:10" hidden="1" x14ac:dyDescent="0.25">
      <c r="A3487" t="s">
        <v>655</v>
      </c>
      <c r="B3487">
        <v>413032</v>
      </c>
      <c r="C3487" t="s">
        <v>1751</v>
      </c>
      <c r="D3487">
        <v>6.5</v>
      </c>
      <c r="J3487" t="e">
        <f>+VLOOKUP(B3487,#REF!,1,FALSE)</f>
        <v>#REF!</v>
      </c>
    </row>
    <row r="3488" spans="1:10" hidden="1" x14ac:dyDescent="0.25">
      <c r="A3488" t="s">
        <v>655</v>
      </c>
      <c r="B3488">
        <v>413033</v>
      </c>
      <c r="C3488" t="s">
        <v>1752</v>
      </c>
      <c r="D3488">
        <v>6.5</v>
      </c>
      <c r="J3488" t="e">
        <f>+VLOOKUP(B3488,#REF!,1,FALSE)</f>
        <v>#REF!</v>
      </c>
    </row>
    <row r="3489" spans="1:10" hidden="1" x14ac:dyDescent="0.25">
      <c r="A3489" t="s">
        <v>655</v>
      </c>
      <c r="B3489">
        <v>413035</v>
      </c>
      <c r="C3489" t="s">
        <v>1753</v>
      </c>
      <c r="D3489">
        <v>6.5</v>
      </c>
      <c r="J3489" t="e">
        <f>+VLOOKUP(B3489,#REF!,1,FALSE)</f>
        <v>#REF!</v>
      </c>
    </row>
    <row r="3490" spans="1:10" hidden="1" x14ac:dyDescent="0.25">
      <c r="A3490" t="s">
        <v>655</v>
      </c>
      <c r="B3490">
        <v>413036</v>
      </c>
      <c r="C3490" t="s">
        <v>1754</v>
      </c>
      <c r="D3490">
        <v>6.5</v>
      </c>
      <c r="J3490" t="e">
        <f>+VLOOKUP(B3490,#REF!,1,FALSE)</f>
        <v>#REF!</v>
      </c>
    </row>
    <row r="3491" spans="1:10" hidden="1" x14ac:dyDescent="0.25">
      <c r="A3491" t="s">
        <v>655</v>
      </c>
      <c r="B3491">
        <v>413037</v>
      </c>
      <c r="C3491" t="s">
        <v>1755</v>
      </c>
      <c r="D3491">
        <v>6.5</v>
      </c>
      <c r="J3491" t="e">
        <f>+VLOOKUP(B3491,#REF!,1,FALSE)</f>
        <v>#REF!</v>
      </c>
    </row>
    <row r="3492" spans="1:10" hidden="1" x14ac:dyDescent="0.25">
      <c r="A3492" t="s">
        <v>655</v>
      </c>
      <c r="B3492">
        <v>413038</v>
      </c>
      <c r="C3492" t="s">
        <v>1756</v>
      </c>
      <c r="D3492">
        <v>6.5</v>
      </c>
      <c r="J3492" t="e">
        <f>+VLOOKUP(B3492,#REF!,1,FALSE)</f>
        <v>#REF!</v>
      </c>
    </row>
    <row r="3493" spans="1:10" hidden="1" x14ac:dyDescent="0.25">
      <c r="A3493" t="s">
        <v>655</v>
      </c>
      <c r="B3493">
        <v>413039</v>
      </c>
      <c r="C3493" t="s">
        <v>1750</v>
      </c>
      <c r="D3493">
        <v>6.5</v>
      </c>
      <c r="J3493" t="e">
        <f>+VLOOKUP(B3493,#REF!,1,FALSE)</f>
        <v>#REF!</v>
      </c>
    </row>
    <row r="3494" spans="1:10" hidden="1" x14ac:dyDescent="0.25">
      <c r="A3494" t="s">
        <v>655</v>
      </c>
      <c r="B3494">
        <v>413051</v>
      </c>
      <c r="C3494" t="s">
        <v>1757</v>
      </c>
      <c r="D3494">
        <v>6.5</v>
      </c>
      <c r="J3494" t="e">
        <f>+VLOOKUP(B3494,#REF!,1,FALSE)</f>
        <v>#REF!</v>
      </c>
    </row>
    <row r="3495" spans="1:10" hidden="1" x14ac:dyDescent="0.25">
      <c r="A3495" t="s">
        <v>655</v>
      </c>
      <c r="B3495">
        <v>413053</v>
      </c>
      <c r="C3495" t="s">
        <v>1758</v>
      </c>
      <c r="D3495">
        <v>6.5</v>
      </c>
      <c r="J3495" t="e">
        <f>+VLOOKUP(B3495,#REF!,1,FALSE)</f>
        <v>#REF!</v>
      </c>
    </row>
    <row r="3496" spans="1:10" hidden="1" x14ac:dyDescent="0.25">
      <c r="A3496" t="s">
        <v>655</v>
      </c>
      <c r="B3496">
        <v>413057</v>
      </c>
      <c r="C3496" t="s">
        <v>1759</v>
      </c>
      <c r="D3496">
        <v>6.5</v>
      </c>
      <c r="J3496" t="e">
        <f>+VLOOKUP(B3496,#REF!,1,FALSE)</f>
        <v>#REF!</v>
      </c>
    </row>
    <row r="3497" spans="1:10" hidden="1" x14ac:dyDescent="0.25">
      <c r="A3497" t="s">
        <v>655</v>
      </c>
      <c r="B3497">
        <v>413058</v>
      </c>
      <c r="C3497" t="s">
        <v>1760</v>
      </c>
      <c r="D3497">
        <v>6.5</v>
      </c>
      <c r="J3497" t="e">
        <f>+VLOOKUP(B3497,#REF!,1,FALSE)</f>
        <v>#REF!</v>
      </c>
    </row>
    <row r="3498" spans="1:10" hidden="1" x14ac:dyDescent="0.25">
      <c r="A3498" t="s">
        <v>655</v>
      </c>
      <c r="B3498">
        <v>413059</v>
      </c>
      <c r="C3498" t="s">
        <v>1761</v>
      </c>
      <c r="D3498">
        <v>6.5</v>
      </c>
      <c r="J3498" t="e">
        <f>+VLOOKUP(B3498,#REF!,1,FALSE)</f>
        <v>#REF!</v>
      </c>
    </row>
    <row r="3499" spans="1:10" hidden="1" x14ac:dyDescent="0.25">
      <c r="A3499" t="s">
        <v>655</v>
      </c>
      <c r="B3499">
        <v>413060</v>
      </c>
      <c r="C3499" t="s">
        <v>1762</v>
      </c>
      <c r="D3499">
        <v>6.5</v>
      </c>
      <c r="J3499" t="e">
        <f>+VLOOKUP(B3499,#REF!,1,FALSE)</f>
        <v>#REF!</v>
      </c>
    </row>
    <row r="3500" spans="1:10" hidden="1" x14ac:dyDescent="0.25">
      <c r="A3500" t="s">
        <v>655</v>
      </c>
      <c r="B3500">
        <v>413061</v>
      </c>
      <c r="C3500" t="s">
        <v>1763</v>
      </c>
      <c r="D3500">
        <v>6.5</v>
      </c>
      <c r="J3500" t="e">
        <f>+VLOOKUP(B3500,#REF!,1,FALSE)</f>
        <v>#REF!</v>
      </c>
    </row>
    <row r="3501" spans="1:10" hidden="1" x14ac:dyDescent="0.25">
      <c r="A3501" t="s">
        <v>655</v>
      </c>
      <c r="B3501">
        <v>413065</v>
      </c>
      <c r="C3501" t="s">
        <v>1764</v>
      </c>
      <c r="D3501">
        <v>6.5</v>
      </c>
      <c r="J3501" t="e">
        <f>+VLOOKUP(B3501,#REF!,1,FALSE)</f>
        <v>#REF!</v>
      </c>
    </row>
    <row r="3502" spans="1:10" hidden="1" x14ac:dyDescent="0.25">
      <c r="A3502" t="s">
        <v>655</v>
      </c>
      <c r="B3502">
        <v>413066</v>
      </c>
      <c r="C3502" t="s">
        <v>1765</v>
      </c>
      <c r="D3502">
        <v>6.5</v>
      </c>
      <c r="J3502" t="e">
        <f>+VLOOKUP(B3502,#REF!,1,FALSE)</f>
        <v>#REF!</v>
      </c>
    </row>
    <row r="3503" spans="1:10" hidden="1" x14ac:dyDescent="0.25">
      <c r="A3503" t="s">
        <v>655</v>
      </c>
      <c r="B3503">
        <v>413070</v>
      </c>
      <c r="C3503" t="s">
        <v>1766</v>
      </c>
      <c r="D3503">
        <v>6.5</v>
      </c>
      <c r="J3503" t="e">
        <f>+VLOOKUP(B3503,#REF!,1,FALSE)</f>
        <v>#REF!</v>
      </c>
    </row>
    <row r="3504" spans="1:10" hidden="1" x14ac:dyDescent="0.25">
      <c r="A3504" t="s">
        <v>655</v>
      </c>
      <c r="B3504">
        <v>413071</v>
      </c>
      <c r="C3504" t="s">
        <v>1767</v>
      </c>
      <c r="D3504">
        <v>6.5</v>
      </c>
      <c r="J3504" t="e">
        <f>+VLOOKUP(B3504,#REF!,1,FALSE)</f>
        <v>#REF!</v>
      </c>
    </row>
    <row r="3505" spans="1:10" hidden="1" x14ac:dyDescent="0.25">
      <c r="A3505" t="s">
        <v>655</v>
      </c>
      <c r="B3505">
        <v>413072</v>
      </c>
      <c r="C3505" t="s">
        <v>1768</v>
      </c>
      <c r="D3505">
        <v>6.5</v>
      </c>
      <c r="J3505" t="e">
        <f>+VLOOKUP(B3505,#REF!,1,FALSE)</f>
        <v>#REF!</v>
      </c>
    </row>
    <row r="3506" spans="1:10" hidden="1" x14ac:dyDescent="0.25">
      <c r="A3506" t="s">
        <v>655</v>
      </c>
      <c r="B3506">
        <v>413073</v>
      </c>
      <c r="C3506" t="s">
        <v>1769</v>
      </c>
      <c r="D3506">
        <v>6.5</v>
      </c>
      <c r="J3506" t="e">
        <f>+VLOOKUP(B3506,#REF!,1,FALSE)</f>
        <v>#REF!</v>
      </c>
    </row>
    <row r="3507" spans="1:10" hidden="1" x14ac:dyDescent="0.25">
      <c r="A3507" t="s">
        <v>655</v>
      </c>
      <c r="B3507">
        <v>413074</v>
      </c>
      <c r="C3507" t="s">
        <v>1770</v>
      </c>
      <c r="D3507">
        <v>6.5</v>
      </c>
      <c r="J3507" t="e">
        <f>+VLOOKUP(B3507,#REF!,1,FALSE)</f>
        <v>#REF!</v>
      </c>
    </row>
    <row r="3508" spans="1:10" hidden="1" x14ac:dyDescent="0.25">
      <c r="A3508" t="s">
        <v>655</v>
      </c>
      <c r="B3508">
        <v>413075</v>
      </c>
      <c r="C3508" t="s">
        <v>1771</v>
      </c>
      <c r="D3508">
        <v>6.5</v>
      </c>
      <c r="J3508" t="e">
        <f>+VLOOKUP(B3508,#REF!,1,FALSE)</f>
        <v>#REF!</v>
      </c>
    </row>
    <row r="3509" spans="1:10" hidden="1" x14ac:dyDescent="0.25">
      <c r="A3509" t="s">
        <v>655</v>
      </c>
      <c r="B3509">
        <v>413076</v>
      </c>
      <c r="C3509" t="s">
        <v>1772</v>
      </c>
      <c r="D3509">
        <v>6.5</v>
      </c>
      <c r="J3509" t="e">
        <f>+VLOOKUP(B3509,#REF!,1,FALSE)</f>
        <v>#REF!</v>
      </c>
    </row>
    <row r="3510" spans="1:10" hidden="1" x14ac:dyDescent="0.25">
      <c r="A3510" t="s">
        <v>655</v>
      </c>
      <c r="B3510">
        <v>413078</v>
      </c>
      <c r="C3510" t="s">
        <v>1773</v>
      </c>
      <c r="D3510">
        <v>6.5</v>
      </c>
      <c r="J3510" t="e">
        <f>+VLOOKUP(B3510,#REF!,1,FALSE)</f>
        <v>#REF!</v>
      </c>
    </row>
    <row r="3511" spans="1:10" hidden="1" x14ac:dyDescent="0.25">
      <c r="A3511" t="s">
        <v>655</v>
      </c>
      <c r="B3511">
        <v>413079</v>
      </c>
      <c r="C3511" t="s">
        <v>1243</v>
      </c>
      <c r="D3511">
        <v>6.5</v>
      </c>
      <c r="J3511" t="e">
        <f>+VLOOKUP(B3511,#REF!,1,FALSE)</f>
        <v>#REF!</v>
      </c>
    </row>
    <row r="3512" spans="1:10" hidden="1" x14ac:dyDescent="0.25">
      <c r="A3512" t="s">
        <v>655</v>
      </c>
      <c r="B3512">
        <v>413080</v>
      </c>
      <c r="C3512" t="s">
        <v>1774</v>
      </c>
      <c r="D3512">
        <v>6.5</v>
      </c>
      <c r="J3512" t="e">
        <f>+VLOOKUP(B3512,#REF!,1,FALSE)</f>
        <v>#REF!</v>
      </c>
    </row>
    <row r="3513" spans="1:10" hidden="1" x14ac:dyDescent="0.25">
      <c r="A3513" t="s">
        <v>655</v>
      </c>
      <c r="B3513">
        <v>413083</v>
      </c>
      <c r="C3513" t="s">
        <v>1775</v>
      </c>
      <c r="D3513">
        <v>6.5</v>
      </c>
      <c r="J3513" t="e">
        <f>+VLOOKUP(B3513,#REF!,1,FALSE)</f>
        <v>#REF!</v>
      </c>
    </row>
    <row r="3514" spans="1:10" hidden="1" x14ac:dyDescent="0.25">
      <c r="A3514" t="s">
        <v>655</v>
      </c>
      <c r="B3514">
        <v>413085</v>
      </c>
      <c r="C3514" t="s">
        <v>1740</v>
      </c>
      <c r="D3514">
        <v>6.5</v>
      </c>
      <c r="J3514" t="e">
        <f>+VLOOKUP(B3514,#REF!,1,FALSE)</f>
        <v>#REF!</v>
      </c>
    </row>
    <row r="3515" spans="1:10" hidden="1" x14ac:dyDescent="0.25">
      <c r="A3515" t="s">
        <v>655</v>
      </c>
      <c r="B3515">
        <v>413090</v>
      </c>
      <c r="C3515" t="s">
        <v>1776</v>
      </c>
      <c r="D3515">
        <v>6.5</v>
      </c>
      <c r="J3515" t="e">
        <f>+VLOOKUP(B3515,#REF!,1,FALSE)</f>
        <v>#REF!</v>
      </c>
    </row>
    <row r="3516" spans="1:10" hidden="1" x14ac:dyDescent="0.25">
      <c r="A3516" t="s">
        <v>655</v>
      </c>
      <c r="B3516">
        <v>413091</v>
      </c>
      <c r="C3516" t="s">
        <v>1777</v>
      </c>
      <c r="D3516">
        <v>6.5</v>
      </c>
      <c r="J3516" t="e">
        <f>+VLOOKUP(B3516,#REF!,1,FALSE)</f>
        <v>#REF!</v>
      </c>
    </row>
    <row r="3517" spans="1:10" hidden="1" x14ac:dyDescent="0.25">
      <c r="A3517" t="s">
        <v>655</v>
      </c>
      <c r="B3517">
        <v>420000</v>
      </c>
      <c r="C3517" t="s">
        <v>1287</v>
      </c>
      <c r="D3517">
        <v>6.5</v>
      </c>
      <c r="J3517" t="e">
        <f>+VLOOKUP(B3517,#REF!,1,FALSE)</f>
        <v>#REF!</v>
      </c>
    </row>
    <row r="3518" spans="1:10" hidden="1" x14ac:dyDescent="0.25">
      <c r="A3518" t="s">
        <v>655</v>
      </c>
      <c r="B3518">
        <v>420001</v>
      </c>
      <c r="C3518" t="s">
        <v>1778</v>
      </c>
      <c r="D3518">
        <v>6.5</v>
      </c>
      <c r="J3518" t="e">
        <f>+VLOOKUP(B3518,#REF!,1,FALSE)</f>
        <v>#REF!</v>
      </c>
    </row>
    <row r="3519" spans="1:10" hidden="1" x14ac:dyDescent="0.25">
      <c r="A3519" t="s">
        <v>655</v>
      </c>
      <c r="B3519">
        <v>420002</v>
      </c>
      <c r="C3519" t="s">
        <v>1779</v>
      </c>
      <c r="D3519">
        <v>6.5</v>
      </c>
      <c r="J3519" t="e">
        <f>+VLOOKUP(B3519,#REF!,1,FALSE)</f>
        <v>#REF!</v>
      </c>
    </row>
    <row r="3520" spans="1:10" hidden="1" x14ac:dyDescent="0.25">
      <c r="A3520" t="s">
        <v>655</v>
      </c>
      <c r="B3520">
        <v>420004</v>
      </c>
      <c r="C3520" t="s">
        <v>1781</v>
      </c>
      <c r="D3520">
        <v>6.5</v>
      </c>
      <c r="J3520" t="e">
        <f>+VLOOKUP(B3520,#REF!,1,FALSE)</f>
        <v>#REF!</v>
      </c>
    </row>
    <row r="3521" spans="1:10" hidden="1" x14ac:dyDescent="0.25">
      <c r="A3521" t="s">
        <v>655</v>
      </c>
      <c r="B3521">
        <v>420005</v>
      </c>
      <c r="C3521" t="s">
        <v>1782</v>
      </c>
      <c r="D3521">
        <v>6.5</v>
      </c>
      <c r="J3521" t="e">
        <f>+VLOOKUP(B3521,#REF!,1,FALSE)</f>
        <v>#REF!</v>
      </c>
    </row>
    <row r="3522" spans="1:10" hidden="1" x14ac:dyDescent="0.25">
      <c r="A3522" t="s">
        <v>655</v>
      </c>
      <c r="B3522">
        <v>420006</v>
      </c>
      <c r="C3522" t="s">
        <v>1783</v>
      </c>
      <c r="D3522">
        <v>6.5</v>
      </c>
      <c r="J3522" t="e">
        <f>+VLOOKUP(B3522,#REF!,1,FALSE)</f>
        <v>#REF!</v>
      </c>
    </row>
    <row r="3523" spans="1:10" hidden="1" x14ac:dyDescent="0.25">
      <c r="A3523" t="s">
        <v>655</v>
      </c>
      <c r="B3523">
        <v>420007</v>
      </c>
      <c r="C3523" t="s">
        <v>1784</v>
      </c>
      <c r="D3523">
        <v>6.5</v>
      </c>
      <c r="J3523" t="e">
        <f>+VLOOKUP(B3523,#REF!,1,FALSE)</f>
        <v>#REF!</v>
      </c>
    </row>
    <row r="3524" spans="1:10" hidden="1" x14ac:dyDescent="0.25">
      <c r="A3524" t="s">
        <v>655</v>
      </c>
      <c r="B3524">
        <v>420011</v>
      </c>
      <c r="C3524" t="s">
        <v>1785</v>
      </c>
      <c r="D3524">
        <v>6.5</v>
      </c>
      <c r="J3524" t="e">
        <f>+VLOOKUP(B3524,#REF!,1,FALSE)</f>
        <v>#REF!</v>
      </c>
    </row>
    <row r="3525" spans="1:10" hidden="1" x14ac:dyDescent="0.25">
      <c r="A3525" t="s">
        <v>655</v>
      </c>
      <c r="B3525">
        <v>420012</v>
      </c>
      <c r="C3525" t="s">
        <v>1786</v>
      </c>
      <c r="D3525">
        <v>6.5</v>
      </c>
      <c r="J3525" t="e">
        <f>+VLOOKUP(B3525,#REF!,1,FALSE)</f>
        <v>#REF!</v>
      </c>
    </row>
    <row r="3526" spans="1:10" hidden="1" x14ac:dyDescent="0.25">
      <c r="A3526" t="s">
        <v>655</v>
      </c>
      <c r="B3526">
        <v>420013</v>
      </c>
      <c r="C3526" t="s">
        <v>1787</v>
      </c>
      <c r="D3526">
        <v>6.5</v>
      </c>
      <c r="J3526" t="e">
        <f>+VLOOKUP(B3526,#REF!,1,FALSE)</f>
        <v>#REF!</v>
      </c>
    </row>
    <row r="3527" spans="1:10" hidden="1" x14ac:dyDescent="0.25">
      <c r="A3527" t="s">
        <v>655</v>
      </c>
      <c r="B3527">
        <v>420014</v>
      </c>
      <c r="C3527" t="s">
        <v>1788</v>
      </c>
      <c r="D3527">
        <v>6.5</v>
      </c>
      <c r="J3527" t="e">
        <f>+VLOOKUP(B3527,#REF!,1,FALSE)</f>
        <v>#REF!</v>
      </c>
    </row>
    <row r="3528" spans="1:10" hidden="1" x14ac:dyDescent="0.25">
      <c r="A3528" t="s">
        <v>655</v>
      </c>
      <c r="B3528">
        <v>420018</v>
      </c>
      <c r="C3528" t="s">
        <v>1789</v>
      </c>
      <c r="D3528">
        <v>6.5</v>
      </c>
      <c r="J3528" t="e">
        <f>+VLOOKUP(B3528,#REF!,1,FALSE)</f>
        <v>#REF!</v>
      </c>
    </row>
    <row r="3529" spans="1:10" hidden="1" x14ac:dyDescent="0.25">
      <c r="A3529" t="s">
        <v>655</v>
      </c>
      <c r="B3529">
        <v>420019</v>
      </c>
      <c r="C3529" t="s">
        <v>1790</v>
      </c>
      <c r="D3529">
        <v>6.5</v>
      </c>
      <c r="J3529" t="e">
        <f>+VLOOKUP(B3529,#REF!,1,FALSE)</f>
        <v>#REF!</v>
      </c>
    </row>
    <row r="3530" spans="1:10" hidden="1" x14ac:dyDescent="0.25">
      <c r="A3530" t="s">
        <v>655</v>
      </c>
      <c r="B3530">
        <v>420021</v>
      </c>
      <c r="C3530" t="s">
        <v>1791</v>
      </c>
      <c r="D3530">
        <v>6.5</v>
      </c>
      <c r="J3530" t="e">
        <f>+VLOOKUP(B3530,#REF!,1,FALSE)</f>
        <v>#REF!</v>
      </c>
    </row>
    <row r="3531" spans="1:10" hidden="1" x14ac:dyDescent="0.25">
      <c r="A3531" t="s">
        <v>655</v>
      </c>
      <c r="B3531">
        <v>420023</v>
      </c>
      <c r="C3531" t="s">
        <v>1792</v>
      </c>
      <c r="D3531">
        <v>6.5</v>
      </c>
      <c r="J3531" t="e">
        <f>+VLOOKUP(B3531,#REF!,1,FALSE)</f>
        <v>#REF!</v>
      </c>
    </row>
    <row r="3532" spans="1:10" hidden="1" x14ac:dyDescent="0.25">
      <c r="A3532" t="s">
        <v>655</v>
      </c>
      <c r="B3532">
        <v>420024</v>
      </c>
      <c r="C3532" t="s">
        <v>1793</v>
      </c>
      <c r="D3532">
        <v>6.5</v>
      </c>
      <c r="J3532" t="e">
        <f>+VLOOKUP(B3532,#REF!,1,FALSE)</f>
        <v>#REF!</v>
      </c>
    </row>
    <row r="3533" spans="1:10" hidden="1" x14ac:dyDescent="0.25">
      <c r="A3533" t="s">
        <v>655</v>
      </c>
      <c r="B3533">
        <v>420025</v>
      </c>
      <c r="C3533" t="s">
        <v>1794</v>
      </c>
      <c r="D3533">
        <v>6.5</v>
      </c>
      <c r="J3533" t="e">
        <f>+VLOOKUP(B3533,#REF!,1,FALSE)</f>
        <v>#REF!</v>
      </c>
    </row>
    <row r="3534" spans="1:10" hidden="1" x14ac:dyDescent="0.25">
      <c r="A3534" t="s">
        <v>655</v>
      </c>
      <c r="B3534">
        <v>420026</v>
      </c>
      <c r="C3534" t="s">
        <v>1795</v>
      </c>
      <c r="D3534">
        <v>6.5</v>
      </c>
      <c r="J3534" t="e">
        <f>+VLOOKUP(B3534,#REF!,1,FALSE)</f>
        <v>#REF!</v>
      </c>
    </row>
    <row r="3535" spans="1:10" hidden="1" x14ac:dyDescent="0.25">
      <c r="A3535" t="s">
        <v>655</v>
      </c>
      <c r="B3535">
        <v>420027</v>
      </c>
      <c r="C3535" t="s">
        <v>1796</v>
      </c>
      <c r="D3535">
        <v>6.5</v>
      </c>
      <c r="J3535" t="e">
        <f>+VLOOKUP(B3535,#REF!,1,FALSE)</f>
        <v>#REF!</v>
      </c>
    </row>
    <row r="3536" spans="1:10" hidden="1" x14ac:dyDescent="0.25">
      <c r="A3536" t="s">
        <v>655</v>
      </c>
      <c r="B3536">
        <v>420028</v>
      </c>
      <c r="C3536" t="s">
        <v>1797</v>
      </c>
      <c r="D3536">
        <v>6.5</v>
      </c>
      <c r="J3536" t="e">
        <f>+VLOOKUP(B3536,#REF!,1,FALSE)</f>
        <v>#REF!</v>
      </c>
    </row>
    <row r="3537" spans="1:10" hidden="1" x14ac:dyDescent="0.25">
      <c r="A3537" t="s">
        <v>655</v>
      </c>
      <c r="B3537">
        <v>420029</v>
      </c>
      <c r="C3537" t="s">
        <v>1798</v>
      </c>
      <c r="D3537">
        <v>6.5</v>
      </c>
      <c r="J3537" t="e">
        <f>+VLOOKUP(B3537,#REF!,1,FALSE)</f>
        <v>#REF!</v>
      </c>
    </row>
    <row r="3538" spans="1:10" hidden="1" x14ac:dyDescent="0.25">
      <c r="A3538" t="s">
        <v>655</v>
      </c>
      <c r="B3538">
        <v>420030</v>
      </c>
      <c r="C3538" t="s">
        <v>1799</v>
      </c>
      <c r="D3538">
        <v>6.5</v>
      </c>
      <c r="J3538" t="e">
        <f>+VLOOKUP(B3538,#REF!,1,FALSE)</f>
        <v>#REF!</v>
      </c>
    </row>
    <row r="3539" spans="1:10" hidden="1" x14ac:dyDescent="0.25">
      <c r="A3539" t="s">
        <v>655</v>
      </c>
      <c r="B3539">
        <v>420031</v>
      </c>
      <c r="C3539" t="s">
        <v>1800</v>
      </c>
      <c r="D3539">
        <v>6.5</v>
      </c>
      <c r="J3539" t="e">
        <f>+VLOOKUP(B3539,#REF!,1,FALSE)</f>
        <v>#REF!</v>
      </c>
    </row>
    <row r="3540" spans="1:10" hidden="1" x14ac:dyDescent="0.25">
      <c r="A3540" t="s">
        <v>655</v>
      </c>
      <c r="B3540">
        <v>420032</v>
      </c>
      <c r="C3540" t="s">
        <v>1801</v>
      </c>
      <c r="D3540">
        <v>6.5</v>
      </c>
      <c r="J3540" t="e">
        <f>+VLOOKUP(B3540,#REF!,1,FALSE)</f>
        <v>#REF!</v>
      </c>
    </row>
    <row r="3541" spans="1:10" hidden="1" x14ac:dyDescent="0.25">
      <c r="A3541" t="s">
        <v>655</v>
      </c>
      <c r="B3541">
        <v>420033</v>
      </c>
      <c r="C3541" t="s">
        <v>1802</v>
      </c>
      <c r="D3541">
        <v>6.5</v>
      </c>
      <c r="J3541" t="e">
        <f>+VLOOKUP(B3541,#REF!,1,FALSE)</f>
        <v>#REF!</v>
      </c>
    </row>
    <row r="3542" spans="1:10" hidden="1" x14ac:dyDescent="0.25">
      <c r="A3542" t="s">
        <v>655</v>
      </c>
      <c r="B3542">
        <v>420034</v>
      </c>
      <c r="C3542" t="s">
        <v>1803</v>
      </c>
      <c r="D3542">
        <v>6.5</v>
      </c>
      <c r="J3542" t="e">
        <f>+VLOOKUP(B3542,#REF!,1,FALSE)</f>
        <v>#REF!</v>
      </c>
    </row>
    <row r="3543" spans="1:10" hidden="1" x14ac:dyDescent="0.25">
      <c r="A3543" t="s">
        <v>655</v>
      </c>
      <c r="B3543">
        <v>420035</v>
      </c>
      <c r="C3543" t="s">
        <v>1804</v>
      </c>
      <c r="D3543">
        <v>6.5</v>
      </c>
      <c r="J3543" t="e">
        <f>+VLOOKUP(B3543,#REF!,1,FALSE)</f>
        <v>#REF!</v>
      </c>
    </row>
    <row r="3544" spans="1:10" hidden="1" x14ac:dyDescent="0.25">
      <c r="A3544" t="s">
        <v>655</v>
      </c>
      <c r="B3544">
        <v>420036</v>
      </c>
      <c r="C3544" t="s">
        <v>1805</v>
      </c>
      <c r="D3544">
        <v>6.5</v>
      </c>
      <c r="J3544" t="e">
        <f>+VLOOKUP(B3544,#REF!,1,FALSE)</f>
        <v>#REF!</v>
      </c>
    </row>
    <row r="3545" spans="1:10" hidden="1" x14ac:dyDescent="0.25">
      <c r="A3545" t="s">
        <v>655</v>
      </c>
      <c r="B3545">
        <v>420037</v>
      </c>
      <c r="C3545" t="s">
        <v>1806</v>
      </c>
      <c r="D3545">
        <v>6.5</v>
      </c>
      <c r="J3545" t="e">
        <f>+VLOOKUP(B3545,#REF!,1,FALSE)</f>
        <v>#REF!</v>
      </c>
    </row>
    <row r="3546" spans="1:10" hidden="1" x14ac:dyDescent="0.25">
      <c r="A3546" t="s">
        <v>655</v>
      </c>
      <c r="B3546">
        <v>420038</v>
      </c>
      <c r="C3546" t="s">
        <v>1807</v>
      </c>
      <c r="D3546">
        <v>6.5</v>
      </c>
      <c r="J3546" t="e">
        <f>+VLOOKUP(B3546,#REF!,1,FALSE)</f>
        <v>#REF!</v>
      </c>
    </row>
    <row r="3547" spans="1:10" hidden="1" x14ac:dyDescent="0.25">
      <c r="A3547" t="s">
        <v>655</v>
      </c>
      <c r="B3547">
        <v>420039</v>
      </c>
      <c r="C3547" t="s">
        <v>1808</v>
      </c>
      <c r="D3547">
        <v>6.5</v>
      </c>
      <c r="J3547" t="e">
        <f>+VLOOKUP(B3547,#REF!,1,FALSE)</f>
        <v>#REF!</v>
      </c>
    </row>
    <row r="3548" spans="1:10" hidden="1" x14ac:dyDescent="0.25">
      <c r="A3548" t="s">
        <v>655</v>
      </c>
      <c r="B3548">
        <v>420040</v>
      </c>
      <c r="C3548" t="s">
        <v>1809</v>
      </c>
      <c r="D3548">
        <v>6.5</v>
      </c>
      <c r="J3548" t="e">
        <f>+VLOOKUP(B3548,#REF!,1,FALSE)</f>
        <v>#REF!</v>
      </c>
    </row>
    <row r="3549" spans="1:10" hidden="1" x14ac:dyDescent="0.25">
      <c r="A3549" t="s">
        <v>655</v>
      </c>
      <c r="B3549">
        <v>420041</v>
      </c>
      <c r="C3549" t="s">
        <v>1810</v>
      </c>
      <c r="D3549">
        <v>6.5</v>
      </c>
      <c r="J3549" t="e">
        <f>+VLOOKUP(B3549,#REF!,1,FALSE)</f>
        <v>#REF!</v>
      </c>
    </row>
    <row r="3550" spans="1:10" hidden="1" x14ac:dyDescent="0.25">
      <c r="A3550" t="s">
        <v>655</v>
      </c>
      <c r="B3550">
        <v>420042</v>
      </c>
      <c r="C3550" t="s">
        <v>1811</v>
      </c>
      <c r="D3550">
        <v>6.5</v>
      </c>
      <c r="J3550" t="e">
        <f>+VLOOKUP(B3550,#REF!,1,FALSE)</f>
        <v>#REF!</v>
      </c>
    </row>
    <row r="3551" spans="1:10" hidden="1" x14ac:dyDescent="0.25">
      <c r="A3551" t="s">
        <v>655</v>
      </c>
      <c r="B3551">
        <v>420049</v>
      </c>
      <c r="C3551" t="s">
        <v>1812</v>
      </c>
      <c r="D3551">
        <v>6.5</v>
      </c>
      <c r="J3551" t="e">
        <f>+VLOOKUP(B3551,#REF!,1,FALSE)</f>
        <v>#REF!</v>
      </c>
    </row>
    <row r="3552" spans="1:10" hidden="1" x14ac:dyDescent="0.25">
      <c r="A3552" t="s">
        <v>655</v>
      </c>
      <c r="B3552">
        <v>420050</v>
      </c>
      <c r="C3552" t="s">
        <v>677</v>
      </c>
      <c r="D3552">
        <v>6.5</v>
      </c>
      <c r="J3552" t="e">
        <f>+VLOOKUP(B3552,#REF!,1,FALSE)</f>
        <v>#REF!</v>
      </c>
    </row>
    <row r="3553" spans="1:10" hidden="1" x14ac:dyDescent="0.25">
      <c r="A3553" t="s">
        <v>655</v>
      </c>
      <c r="B3553">
        <v>420051</v>
      </c>
      <c r="C3553" t="s">
        <v>1813</v>
      </c>
      <c r="D3553">
        <v>6.5</v>
      </c>
      <c r="J3553" t="e">
        <f>+VLOOKUP(B3553,#REF!,1,FALSE)</f>
        <v>#REF!</v>
      </c>
    </row>
    <row r="3554" spans="1:10" hidden="1" x14ac:dyDescent="0.25">
      <c r="A3554" t="s">
        <v>655</v>
      </c>
      <c r="B3554">
        <v>420052</v>
      </c>
      <c r="C3554" t="s">
        <v>1814</v>
      </c>
      <c r="D3554">
        <v>6.5</v>
      </c>
      <c r="J3554" t="e">
        <f>+VLOOKUP(B3554,#REF!,1,FALSE)</f>
        <v>#REF!</v>
      </c>
    </row>
    <row r="3555" spans="1:10" hidden="1" x14ac:dyDescent="0.25">
      <c r="A3555" t="s">
        <v>655</v>
      </c>
      <c r="B3555">
        <v>420053</v>
      </c>
      <c r="C3555" t="s">
        <v>1815</v>
      </c>
      <c r="D3555">
        <v>6.5</v>
      </c>
      <c r="J3555" t="e">
        <f>+VLOOKUP(B3555,#REF!,1,FALSE)</f>
        <v>#REF!</v>
      </c>
    </row>
    <row r="3556" spans="1:10" hidden="1" x14ac:dyDescent="0.25">
      <c r="A3556" t="s">
        <v>655</v>
      </c>
      <c r="B3556">
        <v>420054</v>
      </c>
      <c r="C3556" t="s">
        <v>1816</v>
      </c>
      <c r="D3556">
        <v>6.5</v>
      </c>
      <c r="J3556" t="e">
        <f>+VLOOKUP(B3556,#REF!,1,FALSE)</f>
        <v>#REF!</v>
      </c>
    </row>
    <row r="3557" spans="1:10" hidden="1" x14ac:dyDescent="0.25">
      <c r="A3557" t="s">
        <v>655</v>
      </c>
      <c r="B3557">
        <v>420055</v>
      </c>
      <c r="C3557" t="s">
        <v>1796</v>
      </c>
      <c r="D3557">
        <v>6.5</v>
      </c>
      <c r="J3557" t="e">
        <f>+VLOOKUP(B3557,#REF!,1,FALSE)</f>
        <v>#REF!</v>
      </c>
    </row>
    <row r="3558" spans="1:10" hidden="1" x14ac:dyDescent="0.25">
      <c r="A3558" t="s">
        <v>655</v>
      </c>
      <c r="B3558">
        <v>420056</v>
      </c>
      <c r="C3558" t="s">
        <v>1817</v>
      </c>
      <c r="D3558">
        <v>6.5</v>
      </c>
      <c r="J3558" t="e">
        <f>+VLOOKUP(B3558,#REF!,1,FALSE)</f>
        <v>#REF!</v>
      </c>
    </row>
    <row r="3559" spans="1:10" hidden="1" x14ac:dyDescent="0.25">
      <c r="A3559" t="s">
        <v>655</v>
      </c>
      <c r="B3559">
        <v>420057</v>
      </c>
      <c r="C3559" t="s">
        <v>1818</v>
      </c>
      <c r="D3559">
        <v>6.5</v>
      </c>
      <c r="J3559" t="e">
        <f>+VLOOKUP(B3559,#REF!,1,FALSE)</f>
        <v>#REF!</v>
      </c>
    </row>
    <row r="3560" spans="1:10" hidden="1" x14ac:dyDescent="0.25">
      <c r="A3560" t="s">
        <v>655</v>
      </c>
      <c r="B3560">
        <v>420058</v>
      </c>
      <c r="C3560" t="s">
        <v>1819</v>
      </c>
      <c r="D3560">
        <v>6.5</v>
      </c>
      <c r="J3560" t="e">
        <f>+VLOOKUP(B3560,#REF!,1,FALSE)</f>
        <v>#REF!</v>
      </c>
    </row>
    <row r="3561" spans="1:10" hidden="1" x14ac:dyDescent="0.25">
      <c r="A3561" t="s">
        <v>655</v>
      </c>
      <c r="B3561">
        <v>420059</v>
      </c>
      <c r="C3561" t="s">
        <v>1820</v>
      </c>
      <c r="D3561">
        <v>6.5</v>
      </c>
      <c r="J3561" t="e">
        <f>+VLOOKUP(B3561,#REF!,1,FALSE)</f>
        <v>#REF!</v>
      </c>
    </row>
    <row r="3562" spans="1:10" hidden="1" x14ac:dyDescent="0.25">
      <c r="A3562" t="s">
        <v>655</v>
      </c>
      <c r="B3562">
        <v>420062</v>
      </c>
      <c r="C3562" t="s">
        <v>1821</v>
      </c>
      <c r="D3562">
        <v>6.5</v>
      </c>
      <c r="J3562" t="e">
        <f>+VLOOKUP(B3562,#REF!,1,FALSE)</f>
        <v>#REF!</v>
      </c>
    </row>
    <row r="3563" spans="1:10" hidden="1" x14ac:dyDescent="0.25">
      <c r="A3563" t="s">
        <v>655</v>
      </c>
      <c r="B3563">
        <v>420063</v>
      </c>
      <c r="C3563" t="s">
        <v>1822</v>
      </c>
      <c r="D3563">
        <v>6.5</v>
      </c>
      <c r="J3563" t="e">
        <f>+VLOOKUP(B3563,#REF!,1,FALSE)</f>
        <v>#REF!</v>
      </c>
    </row>
    <row r="3564" spans="1:10" hidden="1" x14ac:dyDescent="0.25">
      <c r="A3564" t="s">
        <v>655</v>
      </c>
      <c r="B3564">
        <v>420064</v>
      </c>
      <c r="C3564" t="s">
        <v>1823</v>
      </c>
      <c r="D3564">
        <v>6.5</v>
      </c>
      <c r="J3564" t="e">
        <f>+VLOOKUP(B3564,#REF!,1,FALSE)</f>
        <v>#REF!</v>
      </c>
    </row>
    <row r="3565" spans="1:10" hidden="1" x14ac:dyDescent="0.25">
      <c r="A3565" t="s">
        <v>655</v>
      </c>
      <c r="B3565">
        <v>420067</v>
      </c>
      <c r="C3565" t="s">
        <v>1825</v>
      </c>
      <c r="D3565">
        <v>6.5</v>
      </c>
      <c r="J3565" t="e">
        <f>+VLOOKUP(B3565,#REF!,1,FALSE)</f>
        <v>#REF!</v>
      </c>
    </row>
    <row r="3566" spans="1:10" hidden="1" x14ac:dyDescent="0.25">
      <c r="A3566" t="s">
        <v>655</v>
      </c>
      <c r="B3566">
        <v>420068</v>
      </c>
      <c r="C3566" t="s">
        <v>1826</v>
      </c>
      <c r="D3566">
        <v>6.5</v>
      </c>
      <c r="J3566" t="e">
        <f>+VLOOKUP(B3566,#REF!,1,FALSE)</f>
        <v>#REF!</v>
      </c>
    </row>
    <row r="3567" spans="1:10" hidden="1" x14ac:dyDescent="0.25">
      <c r="A3567" t="s">
        <v>655</v>
      </c>
      <c r="B3567">
        <v>420070</v>
      </c>
      <c r="C3567" t="s">
        <v>677</v>
      </c>
      <c r="D3567">
        <v>6.5</v>
      </c>
      <c r="J3567" t="e">
        <f>+VLOOKUP(B3567,#REF!,1,FALSE)</f>
        <v>#REF!</v>
      </c>
    </row>
    <row r="3568" spans="1:10" hidden="1" x14ac:dyDescent="0.25">
      <c r="A3568" t="s">
        <v>655</v>
      </c>
      <c r="B3568">
        <v>420072</v>
      </c>
      <c r="C3568" t="s">
        <v>1827</v>
      </c>
      <c r="D3568">
        <v>6.5</v>
      </c>
      <c r="J3568" t="e">
        <f>+VLOOKUP(B3568,#REF!,1,FALSE)</f>
        <v>#REF!</v>
      </c>
    </row>
    <row r="3569" spans="1:10" hidden="1" x14ac:dyDescent="0.25">
      <c r="A3569" t="s">
        <v>655</v>
      </c>
      <c r="B3569">
        <v>420160</v>
      </c>
      <c r="C3569" t="s">
        <v>1828</v>
      </c>
      <c r="D3569">
        <v>6.5</v>
      </c>
      <c r="J3569" t="e">
        <f>+VLOOKUP(B3569,#REF!,1,FALSE)</f>
        <v>#REF!</v>
      </c>
    </row>
    <row r="3570" spans="1:10" hidden="1" x14ac:dyDescent="0.25">
      <c r="A3570" t="s">
        <v>655</v>
      </c>
      <c r="B3570">
        <v>420162</v>
      </c>
      <c r="C3570" t="s">
        <v>1829</v>
      </c>
      <c r="D3570">
        <v>6.5</v>
      </c>
      <c r="J3570" t="e">
        <f>+VLOOKUP(B3570,#REF!,1,FALSE)</f>
        <v>#REF!</v>
      </c>
    </row>
    <row r="3571" spans="1:10" hidden="1" x14ac:dyDescent="0.25">
      <c r="A3571" t="s">
        <v>655</v>
      </c>
      <c r="B3571">
        <v>420163</v>
      </c>
      <c r="C3571" t="s">
        <v>1830</v>
      </c>
      <c r="D3571">
        <v>6.5</v>
      </c>
      <c r="J3571" t="e">
        <f>+VLOOKUP(B3571,#REF!,1,FALSE)</f>
        <v>#REF!</v>
      </c>
    </row>
    <row r="3572" spans="1:10" hidden="1" x14ac:dyDescent="0.25">
      <c r="A3572" t="s">
        <v>655</v>
      </c>
      <c r="B3572">
        <v>420164</v>
      </c>
      <c r="C3572" t="s">
        <v>1831</v>
      </c>
      <c r="D3572">
        <v>6.5</v>
      </c>
      <c r="J3572" t="e">
        <f>+VLOOKUP(B3572,#REF!,1,FALSE)</f>
        <v>#REF!</v>
      </c>
    </row>
    <row r="3573" spans="1:10" hidden="1" x14ac:dyDescent="0.25">
      <c r="A3573" t="s">
        <v>655</v>
      </c>
      <c r="B3573">
        <v>420166</v>
      </c>
      <c r="C3573" t="s">
        <v>1832</v>
      </c>
      <c r="D3573">
        <v>6.5</v>
      </c>
      <c r="J3573" t="e">
        <f>+VLOOKUP(B3573,#REF!,1,FALSE)</f>
        <v>#REF!</v>
      </c>
    </row>
    <row r="3574" spans="1:10" hidden="1" x14ac:dyDescent="0.25">
      <c r="A3574" t="s">
        <v>655</v>
      </c>
      <c r="B3574">
        <v>420167</v>
      </c>
      <c r="C3574" t="s">
        <v>1833</v>
      </c>
      <c r="D3574">
        <v>6.5</v>
      </c>
      <c r="J3574" t="e">
        <f>+VLOOKUP(B3574,#REF!,1,FALSE)</f>
        <v>#REF!</v>
      </c>
    </row>
    <row r="3575" spans="1:10" hidden="1" x14ac:dyDescent="0.25">
      <c r="A3575" t="s">
        <v>655</v>
      </c>
      <c r="B3575">
        <v>423003</v>
      </c>
      <c r="C3575" t="s">
        <v>1834</v>
      </c>
      <c r="D3575">
        <v>6.5</v>
      </c>
      <c r="J3575" t="e">
        <f>+VLOOKUP(B3575,#REF!,1,FALSE)</f>
        <v>#REF!</v>
      </c>
    </row>
    <row r="3576" spans="1:10" hidden="1" x14ac:dyDescent="0.25">
      <c r="A3576" t="s">
        <v>655</v>
      </c>
      <c r="B3576">
        <v>423004</v>
      </c>
      <c r="C3576" t="s">
        <v>1835</v>
      </c>
      <c r="D3576">
        <v>6.5</v>
      </c>
      <c r="J3576" t="e">
        <f>+VLOOKUP(B3576,#REF!,1,FALSE)</f>
        <v>#REF!</v>
      </c>
    </row>
    <row r="3577" spans="1:10" hidden="1" x14ac:dyDescent="0.25">
      <c r="A3577" t="s">
        <v>655</v>
      </c>
      <c r="B3577">
        <v>423005</v>
      </c>
      <c r="C3577" t="s">
        <v>1834</v>
      </c>
      <c r="D3577">
        <v>6.5</v>
      </c>
      <c r="J3577" t="e">
        <f>+VLOOKUP(B3577,#REF!,1,FALSE)</f>
        <v>#REF!</v>
      </c>
    </row>
    <row r="3578" spans="1:10" hidden="1" x14ac:dyDescent="0.25">
      <c r="A3578" t="s">
        <v>655</v>
      </c>
      <c r="B3578">
        <v>423006</v>
      </c>
      <c r="C3578" t="s">
        <v>1836</v>
      </c>
      <c r="D3578">
        <v>6.5</v>
      </c>
      <c r="J3578" t="e">
        <f>+VLOOKUP(B3578,#REF!,1,FALSE)</f>
        <v>#REF!</v>
      </c>
    </row>
    <row r="3579" spans="1:10" hidden="1" x14ac:dyDescent="0.25">
      <c r="A3579" t="s">
        <v>655</v>
      </c>
      <c r="B3579">
        <v>423007</v>
      </c>
      <c r="C3579" t="s">
        <v>1837</v>
      </c>
      <c r="D3579">
        <v>6.5</v>
      </c>
      <c r="J3579" t="e">
        <f>+VLOOKUP(B3579,#REF!,1,FALSE)</f>
        <v>#REF!</v>
      </c>
    </row>
    <row r="3580" spans="1:10" hidden="1" x14ac:dyDescent="0.25">
      <c r="A3580" t="s">
        <v>655</v>
      </c>
      <c r="B3580">
        <v>423009</v>
      </c>
      <c r="C3580" t="s">
        <v>1838</v>
      </c>
      <c r="D3580">
        <v>6.5</v>
      </c>
      <c r="J3580" t="e">
        <f>+VLOOKUP(B3580,#REF!,1,FALSE)</f>
        <v>#REF!</v>
      </c>
    </row>
    <row r="3581" spans="1:10" hidden="1" x14ac:dyDescent="0.25">
      <c r="A3581" t="s">
        <v>655</v>
      </c>
      <c r="B3581">
        <v>423010</v>
      </c>
      <c r="C3581" t="s">
        <v>1839</v>
      </c>
      <c r="D3581">
        <v>6.5</v>
      </c>
      <c r="J3581" t="e">
        <f>+VLOOKUP(B3581,#REF!,1,FALSE)</f>
        <v>#REF!</v>
      </c>
    </row>
    <row r="3582" spans="1:10" hidden="1" x14ac:dyDescent="0.25">
      <c r="A3582" t="s">
        <v>655</v>
      </c>
      <c r="B3582">
        <v>423031</v>
      </c>
      <c r="C3582" t="s">
        <v>1840</v>
      </c>
      <c r="D3582">
        <v>6.5</v>
      </c>
      <c r="J3582" t="e">
        <f>+VLOOKUP(B3582,#REF!,1,FALSE)</f>
        <v>#REF!</v>
      </c>
    </row>
    <row r="3583" spans="1:10" hidden="1" x14ac:dyDescent="0.25">
      <c r="A3583" t="s">
        <v>655</v>
      </c>
      <c r="B3583">
        <v>423032</v>
      </c>
      <c r="C3583" t="s">
        <v>1841</v>
      </c>
      <c r="D3583">
        <v>6.5</v>
      </c>
      <c r="J3583" t="e">
        <f>+VLOOKUP(B3583,#REF!,1,FALSE)</f>
        <v>#REF!</v>
      </c>
    </row>
    <row r="3584" spans="1:10" hidden="1" x14ac:dyDescent="0.25">
      <c r="A3584" t="s">
        <v>655</v>
      </c>
      <c r="B3584">
        <v>423033</v>
      </c>
      <c r="C3584" t="s">
        <v>1842</v>
      </c>
      <c r="D3584">
        <v>6.5</v>
      </c>
      <c r="J3584" t="e">
        <f>+VLOOKUP(B3584,#REF!,1,FALSE)</f>
        <v>#REF!</v>
      </c>
    </row>
    <row r="3585" spans="1:10" hidden="1" x14ac:dyDescent="0.25">
      <c r="A3585" t="s">
        <v>655</v>
      </c>
      <c r="B3585">
        <v>423034</v>
      </c>
      <c r="C3585" t="s">
        <v>1843</v>
      </c>
      <c r="D3585">
        <v>6.5</v>
      </c>
      <c r="J3585" t="e">
        <f>+VLOOKUP(B3585,#REF!,1,FALSE)</f>
        <v>#REF!</v>
      </c>
    </row>
    <row r="3586" spans="1:10" hidden="1" x14ac:dyDescent="0.25">
      <c r="A3586" t="s">
        <v>655</v>
      </c>
      <c r="B3586">
        <v>423036</v>
      </c>
      <c r="C3586" t="s">
        <v>1844</v>
      </c>
      <c r="D3586">
        <v>6.5</v>
      </c>
      <c r="J3586" t="e">
        <f>+VLOOKUP(B3586,#REF!,1,FALSE)</f>
        <v>#REF!</v>
      </c>
    </row>
    <row r="3587" spans="1:10" hidden="1" x14ac:dyDescent="0.25">
      <c r="A3587" t="s">
        <v>655</v>
      </c>
      <c r="B3587">
        <v>423037</v>
      </c>
      <c r="C3587" t="s">
        <v>1845</v>
      </c>
      <c r="D3587">
        <v>6.5</v>
      </c>
      <c r="J3587" t="e">
        <f>+VLOOKUP(B3587,#REF!,1,FALSE)</f>
        <v>#REF!</v>
      </c>
    </row>
    <row r="3588" spans="1:10" hidden="1" x14ac:dyDescent="0.25">
      <c r="A3588" t="s">
        <v>655</v>
      </c>
      <c r="B3588">
        <v>423040</v>
      </c>
      <c r="C3588" t="s">
        <v>1846</v>
      </c>
      <c r="D3588">
        <v>6.5</v>
      </c>
      <c r="J3588" t="e">
        <f>+VLOOKUP(B3588,#REF!,1,FALSE)</f>
        <v>#REF!</v>
      </c>
    </row>
    <row r="3589" spans="1:10" hidden="1" x14ac:dyDescent="0.25">
      <c r="A3589" t="s">
        <v>655</v>
      </c>
      <c r="B3589">
        <v>423041</v>
      </c>
      <c r="C3589" t="s">
        <v>677</v>
      </c>
      <c r="D3589">
        <v>6.5</v>
      </c>
      <c r="J3589" t="e">
        <f>+VLOOKUP(B3589,#REF!,1,FALSE)</f>
        <v>#REF!</v>
      </c>
    </row>
    <row r="3590" spans="1:10" hidden="1" x14ac:dyDescent="0.25">
      <c r="A3590" t="s">
        <v>655</v>
      </c>
      <c r="B3590">
        <v>423042</v>
      </c>
      <c r="C3590" t="s">
        <v>1847</v>
      </c>
      <c r="D3590">
        <v>6.5</v>
      </c>
      <c r="J3590" t="e">
        <f>+VLOOKUP(B3590,#REF!,1,FALSE)</f>
        <v>#REF!</v>
      </c>
    </row>
    <row r="3591" spans="1:10" hidden="1" x14ac:dyDescent="0.25">
      <c r="A3591" t="s">
        <v>655</v>
      </c>
      <c r="B3591">
        <v>423043</v>
      </c>
      <c r="C3591" t="s">
        <v>1827</v>
      </c>
      <c r="D3591">
        <v>6.5</v>
      </c>
      <c r="J3591" t="e">
        <f>+VLOOKUP(B3591,#REF!,1,FALSE)</f>
        <v>#REF!</v>
      </c>
    </row>
    <row r="3592" spans="1:10" hidden="1" x14ac:dyDescent="0.25">
      <c r="A3592" t="s">
        <v>655</v>
      </c>
      <c r="B3592">
        <v>423044</v>
      </c>
      <c r="C3592" t="s">
        <v>677</v>
      </c>
      <c r="D3592">
        <v>6.5</v>
      </c>
      <c r="J3592" t="e">
        <f>+VLOOKUP(B3592,#REF!,1,FALSE)</f>
        <v>#REF!</v>
      </c>
    </row>
    <row r="3593" spans="1:10" hidden="1" x14ac:dyDescent="0.25">
      <c r="A3593" t="s">
        <v>655</v>
      </c>
      <c r="B3593">
        <v>510000</v>
      </c>
      <c r="C3593" t="s">
        <v>1850</v>
      </c>
      <c r="D3593">
        <v>6.5</v>
      </c>
      <c r="J3593" t="e">
        <f>+VLOOKUP(B3593,#REF!,1,FALSE)</f>
        <v>#REF!</v>
      </c>
    </row>
    <row r="3594" spans="1:10" hidden="1" x14ac:dyDescent="0.25">
      <c r="A3594" t="s">
        <v>655</v>
      </c>
      <c r="B3594">
        <v>510001</v>
      </c>
      <c r="C3594" t="s">
        <v>1851</v>
      </c>
      <c r="D3594">
        <v>6.5</v>
      </c>
      <c r="J3594" t="e">
        <f>+VLOOKUP(B3594,#REF!,1,FALSE)</f>
        <v>#REF!</v>
      </c>
    </row>
    <row r="3595" spans="1:10" hidden="1" x14ac:dyDescent="0.25">
      <c r="A3595" t="s">
        <v>655</v>
      </c>
      <c r="B3595">
        <v>510002</v>
      </c>
      <c r="C3595" t="s">
        <v>717</v>
      </c>
      <c r="D3595">
        <v>6.5</v>
      </c>
      <c r="J3595" t="e">
        <f>+VLOOKUP(B3595,#REF!,1,FALSE)</f>
        <v>#REF!</v>
      </c>
    </row>
    <row r="3596" spans="1:10" hidden="1" x14ac:dyDescent="0.25">
      <c r="A3596" t="s">
        <v>655</v>
      </c>
      <c r="B3596">
        <v>510003</v>
      </c>
      <c r="C3596" t="s">
        <v>719</v>
      </c>
      <c r="D3596">
        <v>6.5</v>
      </c>
      <c r="J3596" t="e">
        <f>+VLOOKUP(B3596,#REF!,1,FALSE)</f>
        <v>#REF!</v>
      </c>
    </row>
    <row r="3597" spans="1:10" hidden="1" x14ac:dyDescent="0.25">
      <c r="A3597" t="s">
        <v>655</v>
      </c>
      <c r="B3597">
        <v>510004</v>
      </c>
      <c r="C3597" t="s">
        <v>1852</v>
      </c>
      <c r="D3597">
        <v>6.5</v>
      </c>
      <c r="J3597" t="e">
        <f>+VLOOKUP(B3597,#REF!,1,FALSE)</f>
        <v>#REF!</v>
      </c>
    </row>
    <row r="3598" spans="1:10" hidden="1" x14ac:dyDescent="0.25">
      <c r="A3598" t="s">
        <v>655</v>
      </c>
      <c r="B3598">
        <v>510005</v>
      </c>
      <c r="C3598" t="s">
        <v>1853</v>
      </c>
      <c r="D3598">
        <v>6.5</v>
      </c>
      <c r="J3598" t="e">
        <f>+VLOOKUP(B3598,#REF!,1,FALSE)</f>
        <v>#REF!</v>
      </c>
    </row>
    <row r="3599" spans="1:10" hidden="1" x14ac:dyDescent="0.25">
      <c r="A3599" t="s">
        <v>655</v>
      </c>
      <c r="B3599">
        <v>510006</v>
      </c>
      <c r="C3599" t="s">
        <v>693</v>
      </c>
      <c r="D3599">
        <v>6.5</v>
      </c>
      <c r="J3599" t="e">
        <f>+VLOOKUP(B3599,#REF!,1,FALSE)</f>
        <v>#REF!</v>
      </c>
    </row>
    <row r="3600" spans="1:10" hidden="1" x14ac:dyDescent="0.25">
      <c r="A3600" t="s">
        <v>655</v>
      </c>
      <c r="B3600">
        <v>510007</v>
      </c>
      <c r="C3600" t="s">
        <v>695</v>
      </c>
      <c r="D3600">
        <v>6.5</v>
      </c>
      <c r="J3600" t="e">
        <f>+VLOOKUP(B3600,#REF!,1,FALSE)</f>
        <v>#REF!</v>
      </c>
    </row>
    <row r="3601" spans="1:10" hidden="1" x14ac:dyDescent="0.25">
      <c r="A3601" t="s">
        <v>655</v>
      </c>
      <c r="B3601">
        <v>510008</v>
      </c>
      <c r="C3601" t="s">
        <v>1854</v>
      </c>
      <c r="D3601">
        <v>6.5</v>
      </c>
      <c r="J3601" t="e">
        <f>+VLOOKUP(B3601,#REF!,1,FALSE)</f>
        <v>#REF!</v>
      </c>
    </row>
    <row r="3602" spans="1:10" hidden="1" x14ac:dyDescent="0.25">
      <c r="A3602" t="s">
        <v>655</v>
      </c>
      <c r="B3602" t="s">
        <v>1855</v>
      </c>
      <c r="C3602" t="s">
        <v>1856</v>
      </c>
      <c r="D3602">
        <v>1</v>
      </c>
      <c r="J3602" t="e">
        <f>+VLOOKUP(B3602,#REF!,1,FALSE)</f>
        <v>#REF!</v>
      </c>
    </row>
    <row r="3603" spans="1:10" hidden="1" x14ac:dyDescent="0.25">
      <c r="A3603" t="s">
        <v>655</v>
      </c>
      <c r="B3603">
        <v>510010</v>
      </c>
      <c r="C3603" t="s">
        <v>1857</v>
      </c>
      <c r="D3603">
        <v>6.5</v>
      </c>
      <c r="J3603" t="e">
        <f>+VLOOKUP(B3603,#REF!,1,FALSE)</f>
        <v>#REF!</v>
      </c>
    </row>
    <row r="3604" spans="1:10" hidden="1" x14ac:dyDescent="0.25">
      <c r="A3604" t="s">
        <v>655</v>
      </c>
      <c r="B3604">
        <v>510012</v>
      </c>
      <c r="C3604" t="s">
        <v>1858</v>
      </c>
      <c r="D3604">
        <v>6.5</v>
      </c>
      <c r="J3604" t="e">
        <f>+VLOOKUP(B3604,#REF!,1,FALSE)</f>
        <v>#REF!</v>
      </c>
    </row>
    <row r="3605" spans="1:10" hidden="1" x14ac:dyDescent="0.25">
      <c r="A3605" t="s">
        <v>655</v>
      </c>
      <c r="B3605">
        <v>510013</v>
      </c>
      <c r="C3605" t="s">
        <v>1859</v>
      </c>
      <c r="D3605">
        <v>6.5</v>
      </c>
      <c r="J3605" t="e">
        <f>+VLOOKUP(B3605,#REF!,1,FALSE)</f>
        <v>#REF!</v>
      </c>
    </row>
    <row r="3606" spans="1:10" hidden="1" x14ac:dyDescent="0.25">
      <c r="A3606" t="s">
        <v>655</v>
      </c>
      <c r="B3606">
        <v>510014</v>
      </c>
      <c r="C3606" t="s">
        <v>1860</v>
      </c>
      <c r="D3606">
        <v>6.5</v>
      </c>
      <c r="J3606" t="e">
        <f>+VLOOKUP(B3606,#REF!,1,FALSE)</f>
        <v>#REF!</v>
      </c>
    </row>
    <row r="3607" spans="1:10" hidden="1" x14ac:dyDescent="0.25">
      <c r="A3607" t="s">
        <v>655</v>
      </c>
      <c r="B3607">
        <v>510015</v>
      </c>
      <c r="C3607" t="s">
        <v>742</v>
      </c>
      <c r="D3607">
        <v>6.5</v>
      </c>
      <c r="J3607" t="e">
        <f>+VLOOKUP(B3607,#REF!,1,FALSE)</f>
        <v>#REF!</v>
      </c>
    </row>
    <row r="3608" spans="1:10" hidden="1" x14ac:dyDescent="0.25">
      <c r="A3608" t="s">
        <v>655</v>
      </c>
      <c r="B3608">
        <v>510020</v>
      </c>
      <c r="C3608" t="s">
        <v>1861</v>
      </c>
      <c r="D3608">
        <v>6.5</v>
      </c>
      <c r="J3608" t="e">
        <f>+VLOOKUP(B3608,#REF!,1,FALSE)</f>
        <v>#REF!</v>
      </c>
    </row>
    <row r="3609" spans="1:10" hidden="1" x14ac:dyDescent="0.25">
      <c r="A3609" t="s">
        <v>655</v>
      </c>
      <c r="B3609">
        <v>510021</v>
      </c>
      <c r="C3609" t="s">
        <v>1740</v>
      </c>
      <c r="D3609">
        <v>6.5</v>
      </c>
      <c r="J3609" t="e">
        <f>+VLOOKUP(B3609,#REF!,1,FALSE)</f>
        <v>#REF!</v>
      </c>
    </row>
    <row r="3610" spans="1:10" hidden="1" x14ac:dyDescent="0.25">
      <c r="A3610" t="s">
        <v>655</v>
      </c>
      <c r="B3610">
        <v>510022</v>
      </c>
      <c r="C3610" t="s">
        <v>1862</v>
      </c>
      <c r="D3610">
        <v>6.5</v>
      </c>
      <c r="J3610" t="e">
        <f>+VLOOKUP(B3610,#REF!,1,FALSE)</f>
        <v>#REF!</v>
      </c>
    </row>
    <row r="3611" spans="1:10" hidden="1" x14ac:dyDescent="0.25">
      <c r="A3611" t="s">
        <v>655</v>
      </c>
      <c r="B3611">
        <v>510023</v>
      </c>
      <c r="C3611" t="s">
        <v>1863</v>
      </c>
      <c r="D3611">
        <v>6.5</v>
      </c>
      <c r="J3611" t="e">
        <f>+VLOOKUP(B3611,#REF!,1,FALSE)</f>
        <v>#REF!</v>
      </c>
    </row>
    <row r="3612" spans="1:10" hidden="1" x14ac:dyDescent="0.25">
      <c r="A3612" t="s">
        <v>655</v>
      </c>
      <c r="B3612">
        <v>7623</v>
      </c>
      <c r="C3612" t="s">
        <v>2274</v>
      </c>
      <c r="D3612">
        <v>6.5</v>
      </c>
      <c r="J3612" t="e">
        <f>+VLOOKUP(B3612,#REF!,1,FALSE)</f>
        <v>#REF!</v>
      </c>
    </row>
    <row r="3613" spans="1:10" hidden="1" x14ac:dyDescent="0.25">
      <c r="A3613" t="s">
        <v>655</v>
      </c>
      <c r="B3613">
        <v>510026</v>
      </c>
      <c r="C3613" t="s">
        <v>1864</v>
      </c>
      <c r="D3613">
        <v>6.5</v>
      </c>
      <c r="J3613" t="e">
        <f>+VLOOKUP(B3613,#REF!,1,FALSE)</f>
        <v>#REF!</v>
      </c>
    </row>
    <row r="3614" spans="1:10" hidden="1" x14ac:dyDescent="0.25">
      <c r="A3614" t="s">
        <v>655</v>
      </c>
      <c r="B3614">
        <v>510027</v>
      </c>
      <c r="C3614" t="s">
        <v>1865</v>
      </c>
      <c r="D3614">
        <v>6.5</v>
      </c>
      <c r="J3614" t="e">
        <f>+VLOOKUP(B3614,#REF!,1,FALSE)</f>
        <v>#REF!</v>
      </c>
    </row>
    <row r="3615" spans="1:10" hidden="1" x14ac:dyDescent="0.25">
      <c r="A3615" t="s">
        <v>655</v>
      </c>
      <c r="B3615">
        <v>510028</v>
      </c>
      <c r="C3615" t="s">
        <v>1866</v>
      </c>
      <c r="D3615">
        <v>6.5</v>
      </c>
      <c r="J3615" t="e">
        <f>+VLOOKUP(B3615,#REF!,1,FALSE)</f>
        <v>#REF!</v>
      </c>
    </row>
    <row r="3616" spans="1:10" hidden="1" x14ac:dyDescent="0.25">
      <c r="A3616" t="s">
        <v>655</v>
      </c>
      <c r="B3616">
        <v>513004</v>
      </c>
      <c r="C3616" t="s">
        <v>1867</v>
      </c>
      <c r="D3616">
        <v>6.5</v>
      </c>
      <c r="J3616" t="e">
        <f>+VLOOKUP(B3616,#REF!,1,FALSE)</f>
        <v>#REF!</v>
      </c>
    </row>
    <row r="3617" spans="1:10" hidden="1" x14ac:dyDescent="0.25">
      <c r="A3617" t="s">
        <v>655</v>
      </c>
      <c r="B3617">
        <v>513006</v>
      </c>
      <c r="C3617" t="s">
        <v>2196</v>
      </c>
      <c r="D3617">
        <v>6.5</v>
      </c>
      <c r="J3617" t="e">
        <f>+VLOOKUP(B3617,#REF!,1,FALSE)</f>
        <v>#REF!</v>
      </c>
    </row>
    <row r="3618" spans="1:10" hidden="1" x14ac:dyDescent="0.25">
      <c r="A3618" t="s">
        <v>655</v>
      </c>
      <c r="B3618">
        <v>513007</v>
      </c>
      <c r="C3618" t="s">
        <v>1868</v>
      </c>
      <c r="D3618">
        <v>6.5</v>
      </c>
      <c r="J3618" t="e">
        <f>+VLOOKUP(B3618,#REF!,1,FALSE)</f>
        <v>#REF!</v>
      </c>
    </row>
    <row r="3619" spans="1:10" hidden="1" x14ac:dyDescent="0.25">
      <c r="A3619" t="s">
        <v>655</v>
      </c>
      <c r="B3619">
        <v>520002</v>
      </c>
      <c r="C3619" t="s">
        <v>1869</v>
      </c>
      <c r="D3619">
        <v>6.5</v>
      </c>
      <c r="J3619" t="e">
        <f>+VLOOKUP(B3619,#REF!,1,FALSE)</f>
        <v>#REF!</v>
      </c>
    </row>
    <row r="3620" spans="1:10" hidden="1" x14ac:dyDescent="0.25">
      <c r="A3620" t="s">
        <v>655</v>
      </c>
      <c r="B3620">
        <v>520003</v>
      </c>
      <c r="C3620" t="s">
        <v>1870</v>
      </c>
      <c r="D3620">
        <v>6.5</v>
      </c>
      <c r="J3620" t="e">
        <f>+VLOOKUP(B3620,#REF!,1,FALSE)</f>
        <v>#REF!</v>
      </c>
    </row>
    <row r="3621" spans="1:10" hidden="1" x14ac:dyDescent="0.25">
      <c r="A3621" t="s">
        <v>655</v>
      </c>
      <c r="B3621">
        <v>520004</v>
      </c>
      <c r="C3621" t="s">
        <v>1871</v>
      </c>
      <c r="D3621">
        <v>6.5</v>
      </c>
      <c r="J3621" t="e">
        <f>+VLOOKUP(B3621,#REF!,1,FALSE)</f>
        <v>#REF!</v>
      </c>
    </row>
    <row r="3622" spans="1:10" hidden="1" x14ac:dyDescent="0.25">
      <c r="A3622" t="s">
        <v>655</v>
      </c>
      <c r="B3622">
        <v>520005</v>
      </c>
      <c r="C3622" t="s">
        <v>1872</v>
      </c>
      <c r="D3622">
        <v>6.5</v>
      </c>
      <c r="J3622" t="e">
        <f>+VLOOKUP(B3622,#REF!,1,FALSE)</f>
        <v>#REF!</v>
      </c>
    </row>
    <row r="3623" spans="1:10" hidden="1" x14ac:dyDescent="0.25">
      <c r="A3623" t="s">
        <v>655</v>
      </c>
      <c r="B3623">
        <v>520006</v>
      </c>
      <c r="C3623" t="s">
        <v>1873</v>
      </c>
      <c r="D3623">
        <v>4.7</v>
      </c>
      <c r="J3623" t="e">
        <f>+VLOOKUP(B3623,#REF!,1,FALSE)</f>
        <v>#REF!</v>
      </c>
    </row>
    <row r="3624" spans="1:10" hidden="1" x14ac:dyDescent="0.25">
      <c r="A3624" t="s">
        <v>655</v>
      </c>
      <c r="B3624">
        <v>520008</v>
      </c>
      <c r="C3624" t="s">
        <v>1874</v>
      </c>
      <c r="D3624">
        <v>6.5</v>
      </c>
      <c r="J3624" t="e">
        <f>+VLOOKUP(B3624,#REF!,1,FALSE)</f>
        <v>#REF!</v>
      </c>
    </row>
    <row r="3625" spans="1:10" hidden="1" x14ac:dyDescent="0.25">
      <c r="A3625" t="s">
        <v>655</v>
      </c>
      <c r="B3625">
        <v>520010</v>
      </c>
      <c r="C3625" t="s">
        <v>1875</v>
      </c>
      <c r="D3625">
        <v>4.7</v>
      </c>
      <c r="J3625" t="e">
        <f>+VLOOKUP(B3625,#REF!,1,FALSE)</f>
        <v>#REF!</v>
      </c>
    </row>
    <row r="3626" spans="1:10" hidden="1" x14ac:dyDescent="0.25">
      <c r="A3626" t="s">
        <v>655</v>
      </c>
      <c r="B3626">
        <v>520011</v>
      </c>
      <c r="C3626" t="s">
        <v>1876</v>
      </c>
      <c r="D3626">
        <v>6.5</v>
      </c>
      <c r="J3626" t="e">
        <f>+VLOOKUP(B3626,#REF!,1,FALSE)</f>
        <v>#REF!</v>
      </c>
    </row>
    <row r="3627" spans="1:10" hidden="1" x14ac:dyDescent="0.25">
      <c r="A3627" t="s">
        <v>655</v>
      </c>
      <c r="B3627">
        <v>520012</v>
      </c>
      <c r="C3627" t="s">
        <v>1877</v>
      </c>
      <c r="D3627">
        <v>4.7</v>
      </c>
      <c r="J3627" t="e">
        <f>+VLOOKUP(B3627,#REF!,1,FALSE)</f>
        <v>#REF!</v>
      </c>
    </row>
    <row r="3628" spans="1:10" hidden="1" x14ac:dyDescent="0.25">
      <c r="A3628" t="s">
        <v>655</v>
      </c>
      <c r="B3628">
        <v>520013</v>
      </c>
      <c r="C3628" t="s">
        <v>1878</v>
      </c>
      <c r="D3628">
        <v>4.5999999999999996</v>
      </c>
      <c r="J3628" t="e">
        <f>+VLOOKUP(B3628,#REF!,1,FALSE)</f>
        <v>#REF!</v>
      </c>
    </row>
    <row r="3629" spans="1:10" hidden="1" x14ac:dyDescent="0.25">
      <c r="A3629" t="s">
        <v>655</v>
      </c>
      <c r="B3629">
        <v>520014</v>
      </c>
      <c r="C3629" t="s">
        <v>1879</v>
      </c>
      <c r="D3629">
        <v>6.5</v>
      </c>
      <c r="J3629" t="e">
        <f>+VLOOKUP(B3629,#REF!,1,FALSE)</f>
        <v>#REF!</v>
      </c>
    </row>
    <row r="3630" spans="1:10" hidden="1" x14ac:dyDescent="0.25">
      <c r="A3630" t="s">
        <v>655</v>
      </c>
      <c r="B3630">
        <v>550076</v>
      </c>
      <c r="C3630" t="s">
        <v>2208</v>
      </c>
      <c r="D3630">
        <v>1</v>
      </c>
      <c r="J3630" t="e">
        <f>+VLOOKUP(B3630,#REF!,1,FALSE)</f>
        <v>#REF!</v>
      </c>
    </row>
    <row r="3631" spans="1:10" hidden="1" x14ac:dyDescent="0.25">
      <c r="A3631" t="s">
        <v>655</v>
      </c>
      <c r="B3631">
        <v>620003</v>
      </c>
      <c r="C3631" t="s">
        <v>1880</v>
      </c>
      <c r="D3631">
        <v>6.5</v>
      </c>
      <c r="J3631" t="e">
        <f>+VLOOKUP(B3631,#REF!,1,FALSE)</f>
        <v>#REF!</v>
      </c>
    </row>
    <row r="3632" spans="1:10" hidden="1" x14ac:dyDescent="0.25">
      <c r="A3632" t="s">
        <v>655</v>
      </c>
      <c r="B3632">
        <v>620004</v>
      </c>
      <c r="C3632" t="s">
        <v>1881</v>
      </c>
      <c r="D3632">
        <v>6.5</v>
      </c>
      <c r="J3632" t="e">
        <f>+VLOOKUP(B3632,#REF!,1,FALSE)</f>
        <v>#REF!</v>
      </c>
    </row>
    <row r="3633" spans="1:10" hidden="1" x14ac:dyDescent="0.25">
      <c r="A3633" t="s">
        <v>655</v>
      </c>
      <c r="B3633">
        <v>620008</v>
      </c>
      <c r="C3633" t="s">
        <v>1882</v>
      </c>
      <c r="D3633">
        <v>6.5</v>
      </c>
      <c r="J3633" t="e">
        <f>+VLOOKUP(B3633,#REF!,1,FALSE)</f>
        <v>#REF!</v>
      </c>
    </row>
    <row r="3634" spans="1:10" hidden="1" x14ac:dyDescent="0.25">
      <c r="A3634" t="s">
        <v>655</v>
      </c>
      <c r="B3634">
        <v>710001</v>
      </c>
      <c r="C3634" t="s">
        <v>1883</v>
      </c>
      <c r="D3634">
        <v>6.5</v>
      </c>
      <c r="J3634" t="e">
        <f>+VLOOKUP(B3634,#REF!,1,FALSE)</f>
        <v>#REF!</v>
      </c>
    </row>
    <row r="3635" spans="1:10" hidden="1" x14ac:dyDescent="0.25">
      <c r="A3635" t="s">
        <v>655</v>
      </c>
      <c r="B3635">
        <v>710002</v>
      </c>
      <c r="C3635" t="s">
        <v>1884</v>
      </c>
      <c r="D3635">
        <v>6.5</v>
      </c>
      <c r="J3635" t="e">
        <f>+VLOOKUP(B3635,#REF!,1,FALSE)</f>
        <v>#REF!</v>
      </c>
    </row>
    <row r="3636" spans="1:10" hidden="1" x14ac:dyDescent="0.25">
      <c r="A3636" t="s">
        <v>655</v>
      </c>
      <c r="B3636" t="s">
        <v>1885</v>
      </c>
      <c r="C3636" t="s">
        <v>1886</v>
      </c>
      <c r="D3636">
        <v>6.5</v>
      </c>
      <c r="J3636" t="e">
        <f>+VLOOKUP(B3636,#REF!,1,FALSE)</f>
        <v>#REF!</v>
      </c>
    </row>
    <row r="3637" spans="1:10" hidden="1" x14ac:dyDescent="0.25">
      <c r="A3637" t="s">
        <v>655</v>
      </c>
      <c r="B3637">
        <v>710004</v>
      </c>
      <c r="C3637" t="s">
        <v>1887</v>
      </c>
      <c r="D3637">
        <v>6.5</v>
      </c>
      <c r="J3637" t="e">
        <f>+VLOOKUP(B3637,#REF!,1,FALSE)</f>
        <v>#REF!</v>
      </c>
    </row>
    <row r="3638" spans="1:10" hidden="1" x14ac:dyDescent="0.25">
      <c r="A3638" t="s">
        <v>655</v>
      </c>
      <c r="B3638">
        <v>710012</v>
      </c>
      <c r="C3638" t="s">
        <v>1888</v>
      </c>
      <c r="D3638">
        <v>6.5</v>
      </c>
      <c r="J3638" t="e">
        <f>+VLOOKUP(B3638,#REF!,1,FALSE)</f>
        <v>#REF!</v>
      </c>
    </row>
    <row r="3639" spans="1:10" hidden="1" x14ac:dyDescent="0.25">
      <c r="A3639" t="s">
        <v>655</v>
      </c>
      <c r="B3639">
        <v>720001</v>
      </c>
      <c r="C3639" t="s">
        <v>1889</v>
      </c>
      <c r="D3639">
        <v>6.5</v>
      </c>
      <c r="J3639" t="e">
        <f>+VLOOKUP(B3639,#REF!,1,FALSE)</f>
        <v>#REF!</v>
      </c>
    </row>
    <row r="3640" spans="1:10" hidden="1" x14ac:dyDescent="0.25">
      <c r="A3640" t="s">
        <v>655</v>
      </c>
      <c r="B3640">
        <v>720002</v>
      </c>
      <c r="C3640" t="s">
        <v>1890</v>
      </c>
      <c r="D3640">
        <v>6.5</v>
      </c>
      <c r="J3640" t="e">
        <f>+VLOOKUP(B3640,#REF!,1,FALSE)</f>
        <v>#REF!</v>
      </c>
    </row>
    <row r="3641" spans="1:10" hidden="1" x14ac:dyDescent="0.25">
      <c r="A3641" t="s">
        <v>655</v>
      </c>
      <c r="B3641">
        <v>720003</v>
      </c>
      <c r="C3641" t="s">
        <v>1891</v>
      </c>
      <c r="D3641">
        <v>6.5</v>
      </c>
      <c r="J3641" t="e">
        <f>+VLOOKUP(B3641,#REF!,1,FALSE)</f>
        <v>#REF!</v>
      </c>
    </row>
    <row r="3642" spans="1:10" hidden="1" x14ac:dyDescent="0.25">
      <c r="A3642" t="s">
        <v>655</v>
      </c>
      <c r="B3642">
        <v>720004</v>
      </c>
      <c r="C3642" t="s">
        <v>1892</v>
      </c>
      <c r="D3642">
        <v>6.5</v>
      </c>
      <c r="J3642" t="e">
        <f>+VLOOKUP(B3642,#REF!,1,FALSE)</f>
        <v>#REF!</v>
      </c>
    </row>
    <row r="3643" spans="1:10" hidden="1" x14ac:dyDescent="0.25">
      <c r="A3643" t="s">
        <v>655</v>
      </c>
      <c r="B3643">
        <v>720010</v>
      </c>
      <c r="C3643" t="s">
        <v>1893</v>
      </c>
      <c r="D3643">
        <v>6.5</v>
      </c>
      <c r="J3643" t="e">
        <f>+VLOOKUP(B3643,#REF!,1,FALSE)</f>
        <v>#REF!</v>
      </c>
    </row>
    <row r="3644" spans="1:10" hidden="1" x14ac:dyDescent="0.25">
      <c r="A3644" t="s">
        <v>655</v>
      </c>
      <c r="B3644">
        <v>720011</v>
      </c>
      <c r="C3644" t="s">
        <v>1894</v>
      </c>
      <c r="D3644">
        <v>6.5</v>
      </c>
      <c r="J3644" t="e">
        <f>+VLOOKUP(B3644,#REF!,1,FALSE)</f>
        <v>#REF!</v>
      </c>
    </row>
    <row r="3645" spans="1:10" hidden="1" x14ac:dyDescent="0.25">
      <c r="A3645" t="s">
        <v>655</v>
      </c>
      <c r="B3645">
        <v>720012</v>
      </c>
      <c r="C3645" t="s">
        <v>1895</v>
      </c>
      <c r="D3645">
        <v>6.5</v>
      </c>
      <c r="J3645" t="e">
        <f>+VLOOKUP(B3645,#REF!,1,FALSE)</f>
        <v>#REF!</v>
      </c>
    </row>
    <row r="3646" spans="1:10" hidden="1" x14ac:dyDescent="0.25">
      <c r="A3646" t="s">
        <v>655</v>
      </c>
      <c r="B3646">
        <v>720013</v>
      </c>
      <c r="C3646" t="s">
        <v>1896</v>
      </c>
      <c r="D3646">
        <v>6.5</v>
      </c>
      <c r="J3646" t="e">
        <f>+VLOOKUP(B3646,#REF!,1,FALSE)</f>
        <v>#REF!</v>
      </c>
    </row>
    <row r="3647" spans="1:10" hidden="1" x14ac:dyDescent="0.25">
      <c r="A3647" t="s">
        <v>655</v>
      </c>
      <c r="B3647">
        <v>720014</v>
      </c>
      <c r="C3647" t="s">
        <v>1897</v>
      </c>
      <c r="D3647">
        <v>6.5</v>
      </c>
      <c r="J3647" t="e">
        <f>+VLOOKUP(B3647,#REF!,1,FALSE)</f>
        <v>#REF!</v>
      </c>
    </row>
    <row r="3648" spans="1:10" hidden="1" x14ac:dyDescent="0.25">
      <c r="A3648" t="s">
        <v>655</v>
      </c>
      <c r="B3648">
        <v>720020</v>
      </c>
      <c r="C3648" t="s">
        <v>1898</v>
      </c>
      <c r="D3648">
        <v>6.5</v>
      </c>
      <c r="J3648" t="e">
        <f>+VLOOKUP(B3648,#REF!,1,FALSE)</f>
        <v>#REF!</v>
      </c>
    </row>
    <row r="3649" spans="1:10" hidden="1" x14ac:dyDescent="0.25">
      <c r="A3649" t="s">
        <v>655</v>
      </c>
      <c r="B3649">
        <v>720021</v>
      </c>
      <c r="C3649" t="s">
        <v>1899</v>
      </c>
      <c r="D3649">
        <v>6.5</v>
      </c>
      <c r="J3649" t="e">
        <f>+VLOOKUP(B3649,#REF!,1,FALSE)</f>
        <v>#REF!</v>
      </c>
    </row>
    <row r="3650" spans="1:10" hidden="1" x14ac:dyDescent="0.25">
      <c r="A3650" t="s">
        <v>655</v>
      </c>
      <c r="B3650">
        <v>720023</v>
      </c>
      <c r="C3650" t="s">
        <v>1900</v>
      </c>
      <c r="D3650">
        <v>6.5</v>
      </c>
      <c r="J3650" t="e">
        <f>+VLOOKUP(B3650,#REF!,1,FALSE)</f>
        <v>#REF!</v>
      </c>
    </row>
    <row r="3651" spans="1:10" hidden="1" x14ac:dyDescent="0.25">
      <c r="A3651" t="s">
        <v>655</v>
      </c>
      <c r="B3651">
        <v>720024</v>
      </c>
      <c r="C3651" t="s">
        <v>1901</v>
      </c>
      <c r="D3651">
        <v>6.5</v>
      </c>
      <c r="J3651" t="e">
        <f>+VLOOKUP(B3651,#REF!,1,FALSE)</f>
        <v>#REF!</v>
      </c>
    </row>
    <row r="3652" spans="1:10" hidden="1" x14ac:dyDescent="0.25">
      <c r="A3652" t="s">
        <v>655</v>
      </c>
      <c r="B3652">
        <v>720050</v>
      </c>
      <c r="C3652" t="s">
        <v>1902</v>
      </c>
      <c r="D3652">
        <v>6.5</v>
      </c>
      <c r="J3652" t="e">
        <f>+VLOOKUP(B3652,#REF!,1,FALSE)</f>
        <v>#REF!</v>
      </c>
    </row>
    <row r="3653" spans="1:10" hidden="1" x14ac:dyDescent="0.25">
      <c r="A3653" t="s">
        <v>655</v>
      </c>
      <c r="B3653" t="s">
        <v>1903</v>
      </c>
      <c r="C3653" t="s">
        <v>1902</v>
      </c>
      <c r="D3653">
        <v>5</v>
      </c>
      <c r="J3653" t="e">
        <f>+VLOOKUP(B3653,#REF!,1,FALSE)</f>
        <v>#REF!</v>
      </c>
    </row>
    <row r="3654" spans="1:10" hidden="1" x14ac:dyDescent="0.25">
      <c r="A3654" t="s">
        <v>655</v>
      </c>
      <c r="B3654">
        <v>720051</v>
      </c>
      <c r="C3654" t="s">
        <v>1904</v>
      </c>
      <c r="D3654">
        <v>6.5</v>
      </c>
      <c r="J3654" t="e">
        <f>+VLOOKUP(B3654,#REF!,1,FALSE)</f>
        <v>#REF!</v>
      </c>
    </row>
    <row r="3655" spans="1:10" hidden="1" x14ac:dyDescent="0.25">
      <c r="A3655" t="s">
        <v>655</v>
      </c>
      <c r="B3655" t="s">
        <v>1905</v>
      </c>
      <c r="C3655" t="s">
        <v>1904</v>
      </c>
      <c r="D3655">
        <v>5</v>
      </c>
      <c r="J3655" t="e">
        <f>+VLOOKUP(B3655,#REF!,1,FALSE)</f>
        <v>#REF!</v>
      </c>
    </row>
    <row r="3656" spans="1:10" hidden="1" x14ac:dyDescent="0.25">
      <c r="A3656" t="s">
        <v>655</v>
      </c>
      <c r="B3656">
        <v>720053</v>
      </c>
      <c r="C3656" t="s">
        <v>1906</v>
      </c>
      <c r="D3656">
        <v>6.5</v>
      </c>
      <c r="J3656" t="e">
        <f>+VLOOKUP(B3656,#REF!,1,FALSE)</f>
        <v>#REF!</v>
      </c>
    </row>
    <row r="3657" spans="1:10" hidden="1" x14ac:dyDescent="0.25">
      <c r="A3657" t="s">
        <v>655</v>
      </c>
      <c r="B3657" t="s">
        <v>1907</v>
      </c>
      <c r="C3657" t="s">
        <v>1906</v>
      </c>
      <c r="D3657">
        <v>5</v>
      </c>
      <c r="J3657" t="e">
        <f>+VLOOKUP(B3657,#REF!,1,FALSE)</f>
        <v>#REF!</v>
      </c>
    </row>
    <row r="3658" spans="1:10" hidden="1" x14ac:dyDescent="0.25">
      <c r="A3658" t="s">
        <v>655</v>
      </c>
      <c r="B3658">
        <v>720054</v>
      </c>
      <c r="C3658" t="s">
        <v>1908</v>
      </c>
      <c r="D3658">
        <v>6.5</v>
      </c>
      <c r="J3658" t="e">
        <f>+VLOOKUP(B3658,#REF!,1,FALSE)</f>
        <v>#REF!</v>
      </c>
    </row>
    <row r="3659" spans="1:10" hidden="1" x14ac:dyDescent="0.25">
      <c r="A3659" t="s">
        <v>655</v>
      </c>
      <c r="B3659" t="s">
        <v>1909</v>
      </c>
      <c r="C3659" t="s">
        <v>1908</v>
      </c>
      <c r="D3659">
        <v>5</v>
      </c>
      <c r="J3659" t="e">
        <f>+VLOOKUP(B3659,#REF!,1,FALSE)</f>
        <v>#REF!</v>
      </c>
    </row>
    <row r="3660" spans="1:10" hidden="1" x14ac:dyDescent="0.25">
      <c r="A3660" t="s">
        <v>655</v>
      </c>
      <c r="B3660">
        <v>720055</v>
      </c>
      <c r="C3660" t="s">
        <v>1910</v>
      </c>
      <c r="D3660">
        <v>6.5</v>
      </c>
      <c r="J3660" t="e">
        <f>+VLOOKUP(B3660,#REF!,1,FALSE)</f>
        <v>#REF!</v>
      </c>
    </row>
    <row r="3661" spans="1:10" hidden="1" x14ac:dyDescent="0.25">
      <c r="A3661" t="s">
        <v>655</v>
      </c>
      <c r="B3661" t="s">
        <v>1911</v>
      </c>
      <c r="C3661" t="s">
        <v>1910</v>
      </c>
      <c r="D3661">
        <v>5</v>
      </c>
      <c r="J3661" t="e">
        <f>+VLOOKUP(B3661,#REF!,1,FALSE)</f>
        <v>#REF!</v>
      </c>
    </row>
    <row r="3662" spans="1:10" hidden="1" x14ac:dyDescent="0.25">
      <c r="A3662" t="s">
        <v>655</v>
      </c>
      <c r="B3662" t="s">
        <v>1912</v>
      </c>
      <c r="C3662" t="s">
        <v>1913</v>
      </c>
      <c r="D3662">
        <v>6.5</v>
      </c>
      <c r="J3662" t="e">
        <f>+VLOOKUP(B3662,#REF!,1,FALSE)</f>
        <v>#REF!</v>
      </c>
    </row>
    <row r="3663" spans="1:10" hidden="1" x14ac:dyDescent="0.25">
      <c r="A3663" t="s">
        <v>655</v>
      </c>
      <c r="B3663" t="s">
        <v>1914</v>
      </c>
      <c r="C3663" t="s">
        <v>1913</v>
      </c>
      <c r="D3663">
        <v>3.7</v>
      </c>
      <c r="J3663" t="e">
        <f>+VLOOKUP(B3663,#REF!,1,FALSE)</f>
        <v>#REF!</v>
      </c>
    </row>
    <row r="3664" spans="1:10" hidden="1" x14ac:dyDescent="0.25">
      <c r="A3664" t="s">
        <v>655</v>
      </c>
      <c r="B3664">
        <v>720057</v>
      </c>
      <c r="C3664" t="s">
        <v>1915</v>
      </c>
      <c r="D3664">
        <v>6.5</v>
      </c>
      <c r="J3664" t="e">
        <f>+VLOOKUP(B3664,#REF!,1,FALSE)</f>
        <v>#REF!</v>
      </c>
    </row>
    <row r="3665" spans="1:10" hidden="1" x14ac:dyDescent="0.25">
      <c r="A3665" t="s">
        <v>655</v>
      </c>
      <c r="B3665" t="s">
        <v>1916</v>
      </c>
      <c r="C3665" t="s">
        <v>1915</v>
      </c>
      <c r="D3665">
        <v>5</v>
      </c>
      <c r="J3665" t="e">
        <f>+VLOOKUP(B3665,#REF!,1,FALSE)</f>
        <v>#REF!</v>
      </c>
    </row>
    <row r="3666" spans="1:10" hidden="1" x14ac:dyDescent="0.25">
      <c r="A3666" t="s">
        <v>655</v>
      </c>
      <c r="B3666">
        <v>720059</v>
      </c>
      <c r="C3666" t="s">
        <v>1917</v>
      </c>
      <c r="D3666">
        <v>6</v>
      </c>
      <c r="J3666" t="e">
        <f>+VLOOKUP(B3666,#REF!,1,FALSE)</f>
        <v>#REF!</v>
      </c>
    </row>
    <row r="3667" spans="1:10" hidden="1" x14ac:dyDescent="0.25">
      <c r="A3667" t="s">
        <v>655</v>
      </c>
      <c r="B3667">
        <v>720066</v>
      </c>
      <c r="C3667" t="s">
        <v>1918</v>
      </c>
      <c r="D3667">
        <v>6.5</v>
      </c>
      <c r="J3667" t="e">
        <f>+VLOOKUP(B3667,#REF!,1,FALSE)</f>
        <v>#REF!</v>
      </c>
    </row>
    <row r="3668" spans="1:10" hidden="1" x14ac:dyDescent="0.25">
      <c r="A3668" t="s">
        <v>655</v>
      </c>
      <c r="B3668" t="s">
        <v>1919</v>
      </c>
      <c r="C3668" t="s">
        <v>1918</v>
      </c>
      <c r="D3668">
        <v>5.3</v>
      </c>
      <c r="J3668" t="e">
        <f>+VLOOKUP(B3668,#REF!,1,FALSE)</f>
        <v>#REF!</v>
      </c>
    </row>
    <row r="3669" spans="1:10" hidden="1" x14ac:dyDescent="0.25">
      <c r="A3669" t="s">
        <v>655</v>
      </c>
      <c r="B3669">
        <v>910000</v>
      </c>
      <c r="C3669" t="s">
        <v>1922</v>
      </c>
      <c r="D3669">
        <v>6.5</v>
      </c>
      <c r="J3669" t="e">
        <f>+VLOOKUP(B3669,#REF!,1,FALSE)</f>
        <v>#REF!</v>
      </c>
    </row>
    <row r="3670" spans="1:10" hidden="1" x14ac:dyDescent="0.25">
      <c r="A3670" t="s">
        <v>655</v>
      </c>
      <c r="B3670">
        <v>910001</v>
      </c>
      <c r="C3670" t="s">
        <v>1923</v>
      </c>
      <c r="D3670">
        <v>6.5</v>
      </c>
      <c r="J3670" t="e">
        <f>+VLOOKUP(B3670,#REF!,1,FALSE)</f>
        <v>#REF!</v>
      </c>
    </row>
    <row r="3671" spans="1:10" hidden="1" x14ac:dyDescent="0.25">
      <c r="A3671" t="s">
        <v>655</v>
      </c>
      <c r="B3671">
        <v>910002</v>
      </c>
      <c r="C3671" t="s">
        <v>1924</v>
      </c>
      <c r="D3671">
        <v>6.5</v>
      </c>
      <c r="J3671" t="e">
        <f>+VLOOKUP(B3671,#REF!,1,FALSE)</f>
        <v>#REF!</v>
      </c>
    </row>
    <row r="3672" spans="1:10" hidden="1" x14ac:dyDescent="0.25">
      <c r="A3672" t="s">
        <v>655</v>
      </c>
      <c r="B3672">
        <v>910003</v>
      </c>
      <c r="C3672" t="s">
        <v>1925</v>
      </c>
      <c r="D3672">
        <v>6.5</v>
      </c>
      <c r="J3672" t="e">
        <f>+VLOOKUP(B3672,#REF!,1,FALSE)</f>
        <v>#REF!</v>
      </c>
    </row>
    <row r="3673" spans="1:10" hidden="1" x14ac:dyDescent="0.25">
      <c r="A3673" t="s">
        <v>655</v>
      </c>
      <c r="B3673">
        <v>910004</v>
      </c>
      <c r="C3673" t="s">
        <v>1926</v>
      </c>
      <c r="D3673">
        <v>6.5</v>
      </c>
      <c r="J3673" t="e">
        <f>+VLOOKUP(B3673,#REF!,1,FALSE)</f>
        <v>#REF!</v>
      </c>
    </row>
    <row r="3674" spans="1:10" hidden="1" x14ac:dyDescent="0.25">
      <c r="A3674" t="s">
        <v>655</v>
      </c>
      <c r="B3674">
        <v>910005</v>
      </c>
      <c r="C3674" t="s">
        <v>1927</v>
      </c>
      <c r="D3674">
        <v>6.5</v>
      </c>
      <c r="J3674" t="e">
        <f>+VLOOKUP(B3674,#REF!,1,FALSE)</f>
        <v>#REF!</v>
      </c>
    </row>
    <row r="3675" spans="1:10" hidden="1" x14ac:dyDescent="0.25">
      <c r="A3675" t="s">
        <v>655</v>
      </c>
      <c r="B3675">
        <v>910006</v>
      </c>
      <c r="C3675" t="s">
        <v>1928</v>
      </c>
      <c r="D3675">
        <v>6.5</v>
      </c>
      <c r="J3675" t="e">
        <f>+VLOOKUP(B3675,#REF!,1,FALSE)</f>
        <v>#REF!</v>
      </c>
    </row>
    <row r="3676" spans="1:10" hidden="1" x14ac:dyDescent="0.25">
      <c r="A3676" t="s">
        <v>655</v>
      </c>
      <c r="B3676">
        <v>910007</v>
      </c>
      <c r="C3676" t="s">
        <v>1929</v>
      </c>
      <c r="D3676">
        <v>6.5</v>
      </c>
      <c r="J3676" t="e">
        <f>+VLOOKUP(B3676,#REF!,1,FALSE)</f>
        <v>#REF!</v>
      </c>
    </row>
    <row r="3677" spans="1:10" hidden="1" x14ac:dyDescent="0.25">
      <c r="A3677" t="s">
        <v>655</v>
      </c>
      <c r="B3677">
        <v>910008</v>
      </c>
      <c r="C3677" t="s">
        <v>1740</v>
      </c>
      <c r="D3677">
        <v>6.5</v>
      </c>
      <c r="J3677" t="e">
        <f>+VLOOKUP(B3677,#REF!,1,FALSE)</f>
        <v>#REF!</v>
      </c>
    </row>
    <row r="3678" spans="1:10" hidden="1" x14ac:dyDescent="0.25">
      <c r="A3678" t="s">
        <v>655</v>
      </c>
      <c r="B3678">
        <v>910009</v>
      </c>
      <c r="C3678" t="s">
        <v>2275</v>
      </c>
      <c r="D3678">
        <v>6.5</v>
      </c>
      <c r="J3678" t="e">
        <f>+VLOOKUP(B3678,#REF!,1,FALSE)</f>
        <v>#REF!</v>
      </c>
    </row>
    <row r="3679" spans="1:10" hidden="1" x14ac:dyDescent="0.25">
      <c r="A3679" t="s">
        <v>655</v>
      </c>
      <c r="B3679">
        <v>910010</v>
      </c>
      <c r="C3679" t="s">
        <v>1930</v>
      </c>
      <c r="D3679">
        <v>6.5</v>
      </c>
      <c r="J3679" t="e">
        <f>+VLOOKUP(B3679,#REF!,1,FALSE)</f>
        <v>#REF!</v>
      </c>
    </row>
    <row r="3680" spans="1:10" hidden="1" x14ac:dyDescent="0.25">
      <c r="A3680" t="s">
        <v>655</v>
      </c>
      <c r="B3680" t="s">
        <v>1931</v>
      </c>
      <c r="C3680" t="s">
        <v>1930</v>
      </c>
      <c r="D3680">
        <v>4.5999999999999996</v>
      </c>
      <c r="J3680" t="e">
        <f>+VLOOKUP(B3680,#REF!,1,FALSE)</f>
        <v>#REF!</v>
      </c>
    </row>
    <row r="3681" spans="1:10" hidden="1" x14ac:dyDescent="0.25">
      <c r="A3681" t="s">
        <v>655</v>
      </c>
      <c r="B3681" t="s">
        <v>2213</v>
      </c>
      <c r="C3681" t="s">
        <v>2214</v>
      </c>
      <c r="D3681">
        <v>6.5</v>
      </c>
      <c r="J3681" t="e">
        <f>+VLOOKUP(B3681,#REF!,1,FALSE)</f>
        <v>#REF!</v>
      </c>
    </row>
    <row r="3682" spans="1:10" hidden="1" x14ac:dyDescent="0.25">
      <c r="A3682" t="s">
        <v>655</v>
      </c>
      <c r="B3682" t="s">
        <v>2215</v>
      </c>
      <c r="C3682" t="s">
        <v>2214</v>
      </c>
      <c r="D3682">
        <v>4.5999999999999996</v>
      </c>
      <c r="J3682" t="e">
        <f>+VLOOKUP(B3682,#REF!,1,FALSE)</f>
        <v>#REF!</v>
      </c>
    </row>
    <row r="3683" spans="1:10" hidden="1" x14ac:dyDescent="0.25">
      <c r="A3683" t="s">
        <v>655</v>
      </c>
      <c r="B3683">
        <v>910011</v>
      </c>
      <c r="C3683" t="s">
        <v>1932</v>
      </c>
      <c r="D3683">
        <v>6.5</v>
      </c>
      <c r="J3683" t="e">
        <f>+VLOOKUP(B3683,#REF!,1,FALSE)</f>
        <v>#REF!</v>
      </c>
    </row>
    <row r="3684" spans="1:10" hidden="1" x14ac:dyDescent="0.25">
      <c r="A3684" t="s">
        <v>655</v>
      </c>
      <c r="B3684" t="s">
        <v>1933</v>
      </c>
      <c r="C3684" t="s">
        <v>1932</v>
      </c>
      <c r="D3684">
        <v>4.5999999999999996</v>
      </c>
      <c r="J3684" t="e">
        <f>+VLOOKUP(B3684,#REF!,1,FALSE)</f>
        <v>#REF!</v>
      </c>
    </row>
    <row r="3685" spans="1:10" hidden="1" x14ac:dyDescent="0.25">
      <c r="A3685" t="s">
        <v>655</v>
      </c>
      <c r="B3685" t="s">
        <v>2216</v>
      </c>
      <c r="C3685" t="s">
        <v>2217</v>
      </c>
      <c r="D3685">
        <v>4.5999999999999996</v>
      </c>
      <c r="J3685" t="e">
        <f>+VLOOKUP(B3685,#REF!,1,FALSE)</f>
        <v>#REF!</v>
      </c>
    </row>
    <row r="3686" spans="1:10" hidden="1" x14ac:dyDescent="0.25">
      <c r="A3686" t="s">
        <v>655</v>
      </c>
      <c r="B3686">
        <v>910012</v>
      </c>
      <c r="C3686" t="s">
        <v>1934</v>
      </c>
      <c r="D3686">
        <v>6.5</v>
      </c>
      <c r="J3686" t="e">
        <f>+VLOOKUP(B3686,#REF!,1,FALSE)</f>
        <v>#REF!</v>
      </c>
    </row>
    <row r="3687" spans="1:10" hidden="1" x14ac:dyDescent="0.25">
      <c r="A3687" t="s">
        <v>655</v>
      </c>
      <c r="B3687" t="s">
        <v>1935</v>
      </c>
      <c r="C3687" t="s">
        <v>1934</v>
      </c>
      <c r="D3687">
        <v>4.5999999999999996</v>
      </c>
      <c r="J3687" t="e">
        <f>+VLOOKUP(B3687,#REF!,1,FALSE)</f>
        <v>#REF!</v>
      </c>
    </row>
    <row r="3688" spans="1:10" hidden="1" x14ac:dyDescent="0.25">
      <c r="A3688" t="s">
        <v>655</v>
      </c>
      <c r="B3688">
        <v>910013</v>
      </c>
      <c r="C3688" t="s">
        <v>1936</v>
      </c>
      <c r="D3688">
        <v>6.5</v>
      </c>
      <c r="J3688" t="e">
        <f>+VLOOKUP(B3688,#REF!,1,FALSE)</f>
        <v>#REF!</v>
      </c>
    </row>
    <row r="3689" spans="1:10" hidden="1" x14ac:dyDescent="0.25">
      <c r="A3689" t="s">
        <v>655</v>
      </c>
      <c r="B3689" t="s">
        <v>1937</v>
      </c>
      <c r="C3689" t="s">
        <v>1936</v>
      </c>
      <c r="D3689">
        <v>4.5999999999999996</v>
      </c>
      <c r="J3689" t="e">
        <f>+VLOOKUP(B3689,#REF!,1,FALSE)</f>
        <v>#REF!</v>
      </c>
    </row>
    <row r="3690" spans="1:10" hidden="1" x14ac:dyDescent="0.25">
      <c r="A3690" t="s">
        <v>655</v>
      </c>
      <c r="B3690" t="s">
        <v>2218</v>
      </c>
      <c r="C3690" t="s">
        <v>2219</v>
      </c>
      <c r="D3690">
        <v>4.5999999999999996</v>
      </c>
      <c r="J3690" t="e">
        <f>+VLOOKUP(B3690,#REF!,1,FALSE)</f>
        <v>#REF!</v>
      </c>
    </row>
    <row r="3691" spans="1:10" hidden="1" x14ac:dyDescent="0.25">
      <c r="A3691" t="s">
        <v>655</v>
      </c>
      <c r="B3691">
        <v>910014</v>
      </c>
      <c r="C3691" t="s">
        <v>1938</v>
      </c>
      <c r="D3691">
        <v>6.5</v>
      </c>
      <c r="J3691" t="e">
        <f>+VLOOKUP(B3691,#REF!,1,FALSE)</f>
        <v>#REF!</v>
      </c>
    </row>
    <row r="3692" spans="1:10" hidden="1" x14ac:dyDescent="0.25">
      <c r="A3692" t="s">
        <v>655</v>
      </c>
      <c r="B3692" t="s">
        <v>1939</v>
      </c>
      <c r="C3692" t="s">
        <v>1938</v>
      </c>
      <c r="D3692">
        <v>4.5999999999999996</v>
      </c>
      <c r="J3692" t="e">
        <f>+VLOOKUP(B3692,#REF!,1,FALSE)</f>
        <v>#REF!</v>
      </c>
    </row>
    <row r="3693" spans="1:10" hidden="1" x14ac:dyDescent="0.25">
      <c r="A3693" t="s">
        <v>655</v>
      </c>
      <c r="B3693" t="s">
        <v>1940</v>
      </c>
      <c r="C3693" t="s">
        <v>1941</v>
      </c>
      <c r="D3693">
        <v>6.5</v>
      </c>
      <c r="J3693" t="e">
        <f>+VLOOKUP(B3693,#REF!,1,FALSE)</f>
        <v>#REF!</v>
      </c>
    </row>
    <row r="3694" spans="1:10" hidden="1" x14ac:dyDescent="0.25">
      <c r="A3694" t="s">
        <v>655</v>
      </c>
      <c r="B3694">
        <v>910020</v>
      </c>
      <c r="C3694" t="s">
        <v>1942</v>
      </c>
      <c r="D3694">
        <v>6.5</v>
      </c>
      <c r="J3694" t="e">
        <f>+VLOOKUP(B3694,#REF!,1,FALSE)</f>
        <v>#REF!</v>
      </c>
    </row>
    <row r="3695" spans="1:10" hidden="1" x14ac:dyDescent="0.25">
      <c r="A3695" t="s">
        <v>655</v>
      </c>
      <c r="B3695" t="s">
        <v>1943</v>
      </c>
      <c r="C3695" t="s">
        <v>1942</v>
      </c>
      <c r="D3695">
        <v>4.5999999999999996</v>
      </c>
      <c r="J3695" t="e">
        <f>+VLOOKUP(B3695,#REF!,1,FALSE)</f>
        <v>#REF!</v>
      </c>
    </row>
    <row r="3696" spans="1:10" hidden="1" x14ac:dyDescent="0.25">
      <c r="A3696" t="s">
        <v>655</v>
      </c>
      <c r="B3696">
        <v>910021</v>
      </c>
      <c r="C3696" t="s">
        <v>1944</v>
      </c>
      <c r="D3696">
        <v>6.5</v>
      </c>
      <c r="J3696" t="e">
        <f>+VLOOKUP(B3696,#REF!,1,FALSE)</f>
        <v>#REF!</v>
      </c>
    </row>
    <row r="3697" spans="1:10" hidden="1" x14ac:dyDescent="0.25">
      <c r="A3697" t="s">
        <v>655</v>
      </c>
      <c r="B3697" t="s">
        <v>1945</v>
      </c>
      <c r="C3697" t="s">
        <v>1944</v>
      </c>
      <c r="D3697">
        <v>4.5999999999999996</v>
      </c>
      <c r="J3697" t="e">
        <f>+VLOOKUP(B3697,#REF!,1,FALSE)</f>
        <v>#REF!</v>
      </c>
    </row>
    <row r="3698" spans="1:10" hidden="1" x14ac:dyDescent="0.25">
      <c r="A3698" t="s">
        <v>655</v>
      </c>
      <c r="B3698">
        <v>910022</v>
      </c>
      <c r="C3698" t="s">
        <v>1946</v>
      </c>
      <c r="D3698">
        <v>6.5</v>
      </c>
      <c r="J3698" t="e">
        <f>+VLOOKUP(B3698,#REF!,1,FALSE)</f>
        <v>#REF!</v>
      </c>
    </row>
    <row r="3699" spans="1:10" hidden="1" x14ac:dyDescent="0.25">
      <c r="A3699" t="s">
        <v>655</v>
      </c>
      <c r="B3699" t="s">
        <v>1947</v>
      </c>
      <c r="C3699" t="s">
        <v>1946</v>
      </c>
      <c r="D3699">
        <v>4.5999999999999996</v>
      </c>
      <c r="J3699" t="e">
        <f>+VLOOKUP(B3699,#REF!,1,FALSE)</f>
        <v>#REF!</v>
      </c>
    </row>
    <row r="3700" spans="1:10" hidden="1" x14ac:dyDescent="0.25">
      <c r="A3700" t="s">
        <v>655</v>
      </c>
      <c r="B3700">
        <v>910023</v>
      </c>
      <c r="C3700" t="s">
        <v>1948</v>
      </c>
      <c r="D3700">
        <v>6.5</v>
      </c>
      <c r="J3700" t="e">
        <f>+VLOOKUP(B3700,#REF!,1,FALSE)</f>
        <v>#REF!</v>
      </c>
    </row>
    <row r="3701" spans="1:10" hidden="1" x14ac:dyDescent="0.25">
      <c r="A3701" t="s">
        <v>655</v>
      </c>
      <c r="B3701" t="s">
        <v>1949</v>
      </c>
      <c r="C3701" t="s">
        <v>1948</v>
      </c>
      <c r="D3701">
        <v>4.5999999999999996</v>
      </c>
      <c r="J3701" t="e">
        <f>+VLOOKUP(B3701,#REF!,1,FALSE)</f>
        <v>#REF!</v>
      </c>
    </row>
    <row r="3702" spans="1:10" hidden="1" x14ac:dyDescent="0.25">
      <c r="A3702" t="s">
        <v>655</v>
      </c>
      <c r="B3702">
        <v>910030</v>
      </c>
      <c r="C3702" t="s">
        <v>1629</v>
      </c>
      <c r="D3702">
        <v>6.5</v>
      </c>
      <c r="J3702" t="e">
        <f>+VLOOKUP(B3702,#REF!,1,FALSE)</f>
        <v>#REF!</v>
      </c>
    </row>
    <row r="3703" spans="1:10" hidden="1" x14ac:dyDescent="0.25">
      <c r="A3703" t="s">
        <v>655</v>
      </c>
      <c r="B3703">
        <v>910031</v>
      </c>
      <c r="C3703" t="s">
        <v>1073</v>
      </c>
      <c r="D3703">
        <v>6.5</v>
      </c>
      <c r="J3703" t="e">
        <f>+VLOOKUP(B3703,#REF!,1,FALSE)</f>
        <v>#REF!</v>
      </c>
    </row>
    <row r="3704" spans="1:10" hidden="1" x14ac:dyDescent="0.25">
      <c r="A3704" t="s">
        <v>655</v>
      </c>
      <c r="B3704">
        <v>910035</v>
      </c>
      <c r="C3704" t="s">
        <v>1654</v>
      </c>
      <c r="D3704">
        <v>6.5</v>
      </c>
      <c r="J3704" t="e">
        <f>+VLOOKUP(B3704,#REF!,1,FALSE)</f>
        <v>#REF!</v>
      </c>
    </row>
    <row r="3705" spans="1:10" hidden="1" x14ac:dyDescent="0.25">
      <c r="A3705" t="s">
        <v>655</v>
      </c>
      <c r="B3705">
        <v>910041</v>
      </c>
      <c r="C3705" t="s">
        <v>1685</v>
      </c>
      <c r="D3705">
        <v>6.5</v>
      </c>
      <c r="J3705" t="e">
        <f>+VLOOKUP(B3705,#REF!,1,FALSE)</f>
        <v>#REF!</v>
      </c>
    </row>
    <row r="3706" spans="1:10" hidden="1" x14ac:dyDescent="0.25">
      <c r="A3706" t="s">
        <v>655</v>
      </c>
      <c r="B3706">
        <v>910042</v>
      </c>
      <c r="C3706" t="s">
        <v>1950</v>
      </c>
      <c r="D3706">
        <v>6.5</v>
      </c>
      <c r="J3706" t="e">
        <f>+VLOOKUP(B3706,#REF!,1,FALSE)</f>
        <v>#REF!</v>
      </c>
    </row>
    <row r="3707" spans="1:10" hidden="1" x14ac:dyDescent="0.25">
      <c r="A3707" t="s">
        <v>655</v>
      </c>
      <c r="B3707">
        <v>910050</v>
      </c>
      <c r="C3707" t="s">
        <v>1951</v>
      </c>
      <c r="D3707">
        <v>6.5</v>
      </c>
      <c r="J3707" t="e">
        <f>+VLOOKUP(B3707,#REF!,1,FALSE)</f>
        <v>#REF!</v>
      </c>
    </row>
    <row r="3708" spans="1:10" hidden="1" x14ac:dyDescent="0.25">
      <c r="A3708" t="s">
        <v>655</v>
      </c>
      <c r="B3708">
        <v>910051</v>
      </c>
      <c r="C3708" t="s">
        <v>1952</v>
      </c>
      <c r="D3708">
        <v>6.5</v>
      </c>
      <c r="J3708" t="e">
        <f>+VLOOKUP(B3708,#REF!,1,FALSE)</f>
        <v>#REF!</v>
      </c>
    </row>
    <row r="3709" spans="1:10" hidden="1" x14ac:dyDescent="0.25">
      <c r="A3709" t="s">
        <v>655</v>
      </c>
      <c r="B3709" t="s">
        <v>1953</v>
      </c>
      <c r="C3709" t="s">
        <v>1952</v>
      </c>
      <c r="D3709">
        <v>6.5</v>
      </c>
      <c r="J3709" t="e">
        <f>+VLOOKUP(B3709,#REF!,1,FALSE)</f>
        <v>#REF!</v>
      </c>
    </row>
    <row r="3710" spans="1:10" hidden="1" x14ac:dyDescent="0.25">
      <c r="A3710" t="s">
        <v>655</v>
      </c>
      <c r="B3710">
        <v>910052</v>
      </c>
      <c r="C3710" t="s">
        <v>1954</v>
      </c>
      <c r="D3710">
        <v>6.5</v>
      </c>
      <c r="J3710" t="e">
        <f>+VLOOKUP(B3710,#REF!,1,FALSE)</f>
        <v>#REF!</v>
      </c>
    </row>
    <row r="3711" spans="1:10" hidden="1" x14ac:dyDescent="0.25">
      <c r="A3711" t="s">
        <v>655</v>
      </c>
      <c r="B3711">
        <v>910200</v>
      </c>
      <c r="C3711" t="s">
        <v>1922</v>
      </c>
      <c r="D3711">
        <v>6.5</v>
      </c>
      <c r="J3711" t="e">
        <f>+VLOOKUP(B3711,#REF!,1,FALSE)</f>
        <v>#REF!</v>
      </c>
    </row>
    <row r="3712" spans="1:10" hidden="1" x14ac:dyDescent="0.25">
      <c r="A3712" t="s">
        <v>655</v>
      </c>
      <c r="B3712">
        <v>910201</v>
      </c>
      <c r="C3712" t="s">
        <v>1955</v>
      </c>
      <c r="D3712">
        <v>6.5</v>
      </c>
      <c r="J3712" t="e">
        <f>+VLOOKUP(B3712,#REF!,1,FALSE)</f>
        <v>#REF!</v>
      </c>
    </row>
    <row r="3713" spans="1:10" hidden="1" x14ac:dyDescent="0.25">
      <c r="A3713" t="s">
        <v>655</v>
      </c>
      <c r="B3713" t="s">
        <v>1956</v>
      </c>
      <c r="C3713" t="s">
        <v>1957</v>
      </c>
      <c r="D3713">
        <v>6.5</v>
      </c>
      <c r="J3713" t="e">
        <f>+VLOOKUP(B3713,#REF!,1,FALSE)</f>
        <v>#REF!</v>
      </c>
    </row>
    <row r="3714" spans="1:10" hidden="1" x14ac:dyDescent="0.25">
      <c r="A3714" t="s">
        <v>655</v>
      </c>
      <c r="B3714" t="s">
        <v>1958</v>
      </c>
      <c r="C3714" t="s">
        <v>1959</v>
      </c>
      <c r="D3714">
        <v>6.5</v>
      </c>
      <c r="J3714" t="e">
        <f>+VLOOKUP(B3714,#REF!,1,FALSE)</f>
        <v>#REF!</v>
      </c>
    </row>
    <row r="3715" spans="1:10" hidden="1" x14ac:dyDescent="0.25">
      <c r="A3715" t="s">
        <v>655</v>
      </c>
      <c r="B3715">
        <v>910212</v>
      </c>
      <c r="C3715" t="s">
        <v>1960</v>
      </c>
      <c r="D3715">
        <v>6.5</v>
      </c>
      <c r="J3715" t="e">
        <f>+VLOOKUP(B3715,#REF!,1,FALSE)</f>
        <v>#REF!</v>
      </c>
    </row>
    <row r="3716" spans="1:10" hidden="1" x14ac:dyDescent="0.25">
      <c r="A3716" t="s">
        <v>655</v>
      </c>
      <c r="B3716">
        <v>910213</v>
      </c>
      <c r="C3716" t="s">
        <v>1960</v>
      </c>
      <c r="D3716">
        <v>6.5</v>
      </c>
      <c r="J3716" t="e">
        <f>+VLOOKUP(B3716,#REF!,1,FALSE)</f>
        <v>#REF!</v>
      </c>
    </row>
    <row r="3717" spans="1:10" hidden="1" x14ac:dyDescent="0.25">
      <c r="A3717" t="s">
        <v>655</v>
      </c>
      <c r="B3717">
        <v>910221</v>
      </c>
      <c r="C3717" t="s">
        <v>1961</v>
      </c>
      <c r="D3717">
        <v>6.5</v>
      </c>
      <c r="J3717" t="e">
        <f>+VLOOKUP(B3717,#REF!,1,FALSE)</f>
        <v>#REF!</v>
      </c>
    </row>
    <row r="3718" spans="1:10" hidden="1" x14ac:dyDescent="0.25">
      <c r="A3718" t="s">
        <v>655</v>
      </c>
      <c r="B3718">
        <v>910224</v>
      </c>
      <c r="C3718" t="s">
        <v>2276</v>
      </c>
      <c r="D3718">
        <v>6.5</v>
      </c>
      <c r="J3718" t="e">
        <f>+VLOOKUP(B3718,#REF!,1,FALSE)</f>
        <v>#REF!</v>
      </c>
    </row>
    <row r="3719" spans="1:10" hidden="1" x14ac:dyDescent="0.25">
      <c r="A3719" t="s">
        <v>655</v>
      </c>
      <c r="B3719">
        <v>910225</v>
      </c>
      <c r="C3719" t="s">
        <v>1962</v>
      </c>
      <c r="D3719">
        <v>6.5</v>
      </c>
      <c r="J3719" t="e">
        <f>+VLOOKUP(B3719,#REF!,1,FALSE)</f>
        <v>#REF!</v>
      </c>
    </row>
    <row r="3720" spans="1:10" hidden="1" x14ac:dyDescent="0.25">
      <c r="A3720" t="s">
        <v>655</v>
      </c>
      <c r="B3720">
        <v>920003</v>
      </c>
      <c r="C3720" t="s">
        <v>1963</v>
      </c>
      <c r="D3720">
        <v>6.5</v>
      </c>
      <c r="J3720" t="e">
        <f>+VLOOKUP(B3720,#REF!,1,FALSE)</f>
        <v>#REF!</v>
      </c>
    </row>
    <row r="3721" spans="1:10" hidden="1" x14ac:dyDescent="0.25">
      <c r="A3721" t="s">
        <v>655</v>
      </c>
      <c r="B3721">
        <v>920004</v>
      </c>
      <c r="C3721" t="s">
        <v>1964</v>
      </c>
      <c r="D3721">
        <v>6.5</v>
      </c>
      <c r="J3721" t="e">
        <f>+VLOOKUP(B3721,#REF!,1,FALSE)</f>
        <v>#REF!</v>
      </c>
    </row>
    <row r="3722" spans="1:10" hidden="1" x14ac:dyDescent="0.25">
      <c r="A3722" t="s">
        <v>655</v>
      </c>
      <c r="B3722">
        <v>920005</v>
      </c>
      <c r="C3722" t="s">
        <v>1965</v>
      </c>
      <c r="D3722">
        <v>6.5</v>
      </c>
      <c r="J3722" t="e">
        <f>+VLOOKUP(B3722,#REF!,1,FALSE)</f>
        <v>#REF!</v>
      </c>
    </row>
    <row r="3723" spans="1:10" hidden="1" x14ac:dyDescent="0.25">
      <c r="A3723" t="s">
        <v>655</v>
      </c>
      <c r="B3723">
        <v>920006</v>
      </c>
      <c r="C3723" t="s">
        <v>1963</v>
      </c>
      <c r="D3723">
        <v>6.5</v>
      </c>
      <c r="J3723" t="e">
        <f>+VLOOKUP(B3723,#REF!,1,FALSE)</f>
        <v>#REF!</v>
      </c>
    </row>
    <row r="3724" spans="1:10" hidden="1" x14ac:dyDescent="0.25">
      <c r="A3724" t="s">
        <v>655</v>
      </c>
      <c r="B3724">
        <v>920007</v>
      </c>
      <c r="C3724" t="s">
        <v>1966</v>
      </c>
      <c r="D3724">
        <v>6.5</v>
      </c>
      <c r="J3724" t="e">
        <f>+VLOOKUP(B3724,#REF!,1,FALSE)</f>
        <v>#REF!</v>
      </c>
    </row>
    <row r="3725" spans="1:10" hidden="1" x14ac:dyDescent="0.25">
      <c r="A3725" t="s">
        <v>655</v>
      </c>
      <c r="B3725">
        <v>920008</v>
      </c>
      <c r="C3725" t="s">
        <v>1967</v>
      </c>
      <c r="D3725">
        <v>6.5</v>
      </c>
      <c r="J3725" t="e">
        <f>+VLOOKUP(B3725,#REF!,1,FALSE)</f>
        <v>#REF!</v>
      </c>
    </row>
    <row r="3726" spans="1:10" hidden="1" x14ac:dyDescent="0.25">
      <c r="A3726" t="s">
        <v>655</v>
      </c>
      <c r="B3726">
        <v>920009</v>
      </c>
      <c r="C3726" t="s">
        <v>1968</v>
      </c>
      <c r="D3726">
        <v>6.5</v>
      </c>
      <c r="J3726" t="e">
        <f>+VLOOKUP(B3726,#REF!,1,FALSE)</f>
        <v>#REF!</v>
      </c>
    </row>
    <row r="3727" spans="1:10" hidden="1" x14ac:dyDescent="0.25">
      <c r="A3727" t="s">
        <v>655</v>
      </c>
      <c r="B3727">
        <v>920010</v>
      </c>
      <c r="C3727" t="s">
        <v>1969</v>
      </c>
      <c r="D3727">
        <v>6.5</v>
      </c>
      <c r="J3727" t="e">
        <f>+VLOOKUP(B3727,#REF!,1,FALSE)</f>
        <v>#REF!</v>
      </c>
    </row>
    <row r="3728" spans="1:10" hidden="1" x14ac:dyDescent="0.25">
      <c r="A3728" t="s">
        <v>655</v>
      </c>
      <c r="B3728">
        <v>920011</v>
      </c>
      <c r="C3728" t="s">
        <v>1970</v>
      </c>
      <c r="D3728">
        <v>6.5</v>
      </c>
      <c r="J3728" t="e">
        <f>+VLOOKUP(B3728,#REF!,1,FALSE)</f>
        <v>#REF!</v>
      </c>
    </row>
    <row r="3729" spans="1:10" hidden="1" x14ac:dyDescent="0.25">
      <c r="A3729" t="s">
        <v>655</v>
      </c>
      <c r="B3729">
        <v>920012</v>
      </c>
      <c r="C3729" t="s">
        <v>1971</v>
      </c>
      <c r="D3729">
        <v>6.5</v>
      </c>
      <c r="J3729" t="e">
        <f>+VLOOKUP(B3729,#REF!,1,FALSE)</f>
        <v>#REF!</v>
      </c>
    </row>
    <row r="3730" spans="1:10" hidden="1" x14ac:dyDescent="0.25">
      <c r="A3730" t="s">
        <v>655</v>
      </c>
      <c r="B3730">
        <v>920013</v>
      </c>
      <c r="C3730" t="s">
        <v>1972</v>
      </c>
      <c r="D3730">
        <v>6.5</v>
      </c>
      <c r="J3730" t="e">
        <f>+VLOOKUP(B3730,#REF!,1,FALSE)</f>
        <v>#REF!</v>
      </c>
    </row>
    <row r="3731" spans="1:10" hidden="1" x14ac:dyDescent="0.25">
      <c r="A3731" t="s">
        <v>655</v>
      </c>
      <c r="B3731">
        <v>920014</v>
      </c>
      <c r="C3731" t="s">
        <v>1973</v>
      </c>
      <c r="D3731">
        <v>6.5</v>
      </c>
      <c r="J3731" t="e">
        <f>+VLOOKUP(B3731,#REF!,1,FALSE)</f>
        <v>#REF!</v>
      </c>
    </row>
    <row r="3732" spans="1:10" hidden="1" x14ac:dyDescent="0.25">
      <c r="A3732" t="s">
        <v>655</v>
      </c>
      <c r="B3732">
        <v>920017</v>
      </c>
      <c r="C3732" t="s">
        <v>1974</v>
      </c>
      <c r="D3732">
        <v>6.5</v>
      </c>
      <c r="J3732" t="e">
        <f>+VLOOKUP(B3732,#REF!,1,FALSE)</f>
        <v>#REF!</v>
      </c>
    </row>
    <row r="3733" spans="1:10" hidden="1" x14ac:dyDescent="0.25">
      <c r="A3733" t="s">
        <v>655</v>
      </c>
      <c r="B3733">
        <v>920023</v>
      </c>
      <c r="C3733" t="s">
        <v>1975</v>
      </c>
      <c r="D3733">
        <v>6.5</v>
      </c>
      <c r="J3733" t="e">
        <f>+VLOOKUP(B3733,#REF!,1,FALSE)</f>
        <v>#REF!</v>
      </c>
    </row>
    <row r="3734" spans="1:10" hidden="1" x14ac:dyDescent="0.25">
      <c r="A3734" t="s">
        <v>655</v>
      </c>
      <c r="B3734">
        <v>920025</v>
      </c>
      <c r="C3734" t="s">
        <v>1976</v>
      </c>
      <c r="D3734">
        <v>6.5</v>
      </c>
      <c r="J3734" t="e">
        <f>+VLOOKUP(B3734,#REF!,1,FALSE)</f>
        <v>#REF!</v>
      </c>
    </row>
    <row r="3735" spans="1:10" hidden="1" x14ac:dyDescent="0.25">
      <c r="A3735" t="s">
        <v>655</v>
      </c>
      <c r="B3735">
        <v>920042</v>
      </c>
      <c r="C3735" t="s">
        <v>1977</v>
      </c>
      <c r="D3735">
        <v>6.5</v>
      </c>
      <c r="J3735" t="e">
        <f>+VLOOKUP(B3735,#REF!,1,FALSE)</f>
        <v>#REF!</v>
      </c>
    </row>
    <row r="3736" spans="1:10" hidden="1" x14ac:dyDescent="0.25">
      <c r="A3736" t="s">
        <v>655</v>
      </c>
      <c r="B3736">
        <v>920043</v>
      </c>
      <c r="C3736" t="s">
        <v>1978</v>
      </c>
      <c r="D3736">
        <v>6.5</v>
      </c>
      <c r="J3736" t="e">
        <f>+VLOOKUP(B3736,#REF!,1,FALSE)</f>
        <v>#REF!</v>
      </c>
    </row>
    <row r="3737" spans="1:10" hidden="1" x14ac:dyDescent="0.25">
      <c r="A3737" t="s">
        <v>655</v>
      </c>
      <c r="B3737">
        <v>920050</v>
      </c>
      <c r="C3737" t="s">
        <v>1979</v>
      </c>
      <c r="D3737">
        <v>6.5</v>
      </c>
      <c r="J3737" t="e">
        <f>+VLOOKUP(B3737,#REF!,1,FALSE)</f>
        <v>#REF!</v>
      </c>
    </row>
    <row r="3738" spans="1:10" hidden="1" x14ac:dyDescent="0.25">
      <c r="A3738" t="s">
        <v>655</v>
      </c>
      <c r="B3738">
        <v>920051</v>
      </c>
      <c r="C3738" t="s">
        <v>1980</v>
      </c>
      <c r="D3738">
        <v>6.5</v>
      </c>
      <c r="J3738" t="e">
        <f>+VLOOKUP(B3738,#REF!,1,FALSE)</f>
        <v>#REF!</v>
      </c>
    </row>
    <row r="3739" spans="1:10" hidden="1" x14ac:dyDescent="0.25">
      <c r="A3739" t="s">
        <v>655</v>
      </c>
      <c r="B3739">
        <v>920052</v>
      </c>
      <c r="C3739" t="s">
        <v>1981</v>
      </c>
      <c r="D3739">
        <v>6.5</v>
      </c>
      <c r="J3739" t="e">
        <f>+VLOOKUP(B3739,#REF!,1,FALSE)</f>
        <v>#REF!</v>
      </c>
    </row>
    <row r="3740" spans="1:10" hidden="1" x14ac:dyDescent="0.25">
      <c r="A3740" t="s">
        <v>655</v>
      </c>
      <c r="B3740">
        <v>920053</v>
      </c>
      <c r="C3740" t="s">
        <v>1982</v>
      </c>
      <c r="D3740">
        <v>6.5</v>
      </c>
      <c r="J3740" t="e">
        <f>+VLOOKUP(B3740,#REF!,1,FALSE)</f>
        <v>#REF!</v>
      </c>
    </row>
    <row r="3741" spans="1:10" hidden="1" x14ac:dyDescent="0.25">
      <c r="A3741" t="s">
        <v>655</v>
      </c>
      <c r="B3741">
        <v>920220</v>
      </c>
      <c r="C3741" t="s">
        <v>1975</v>
      </c>
      <c r="D3741">
        <v>6.5</v>
      </c>
      <c r="J3741" t="e">
        <f>+VLOOKUP(B3741,#REF!,1,FALSE)</f>
        <v>#REF!</v>
      </c>
    </row>
    <row r="3742" spans="1:10" hidden="1" x14ac:dyDescent="0.25">
      <c r="A3742" t="s">
        <v>655</v>
      </c>
      <c r="B3742">
        <v>920221</v>
      </c>
      <c r="C3742" t="s">
        <v>1983</v>
      </c>
      <c r="D3742">
        <v>6.5</v>
      </c>
      <c r="J3742" t="e">
        <f>+VLOOKUP(B3742,#REF!,1,FALSE)</f>
        <v>#REF!</v>
      </c>
    </row>
    <row r="3743" spans="1:10" hidden="1" x14ac:dyDescent="0.25">
      <c r="A3743" t="s">
        <v>655</v>
      </c>
      <c r="B3743" t="s">
        <v>1984</v>
      </c>
      <c r="C3743" t="s">
        <v>1985</v>
      </c>
      <c r="D3743">
        <v>6.5</v>
      </c>
      <c r="J3743" t="e">
        <f>+VLOOKUP(B3743,#REF!,1,FALSE)</f>
        <v>#REF!</v>
      </c>
    </row>
    <row r="3744" spans="1:10" hidden="1" x14ac:dyDescent="0.25">
      <c r="A3744" t="s">
        <v>655</v>
      </c>
      <c r="B3744">
        <v>920223</v>
      </c>
      <c r="C3744" t="s">
        <v>1986</v>
      </c>
      <c r="D3744">
        <v>6.5</v>
      </c>
      <c r="J3744" t="e">
        <f>+VLOOKUP(B3744,#REF!,1,FALSE)</f>
        <v>#REF!</v>
      </c>
    </row>
    <row r="3745" spans="1:10" hidden="1" x14ac:dyDescent="0.25">
      <c r="A3745" t="s">
        <v>655</v>
      </c>
      <c r="B3745">
        <v>920224</v>
      </c>
      <c r="C3745" t="s">
        <v>1493</v>
      </c>
      <c r="D3745">
        <v>6.5</v>
      </c>
      <c r="J3745" t="e">
        <f>+VLOOKUP(B3745,#REF!,1,FALSE)</f>
        <v>#REF!</v>
      </c>
    </row>
    <row r="3746" spans="1:10" hidden="1" x14ac:dyDescent="0.25">
      <c r="A3746" t="s">
        <v>655</v>
      </c>
      <c r="B3746">
        <v>920230</v>
      </c>
      <c r="C3746" t="s">
        <v>1987</v>
      </c>
      <c r="D3746">
        <v>6.5</v>
      </c>
      <c r="J3746" t="e">
        <f>+VLOOKUP(B3746,#REF!,1,FALSE)</f>
        <v>#REF!</v>
      </c>
    </row>
    <row r="3747" spans="1:10" hidden="1" x14ac:dyDescent="0.25">
      <c r="A3747" t="s">
        <v>655</v>
      </c>
      <c r="B3747" t="s">
        <v>1988</v>
      </c>
      <c r="C3747" t="s">
        <v>1989</v>
      </c>
      <c r="D3747">
        <v>1</v>
      </c>
      <c r="J3747" t="e">
        <f>+VLOOKUP(B3747,#REF!,1,FALSE)</f>
        <v>#REF!</v>
      </c>
    </row>
    <row r="3748" spans="1:10" hidden="1" x14ac:dyDescent="0.25">
      <c r="A3748" t="s">
        <v>655</v>
      </c>
      <c r="B3748" t="s">
        <v>1990</v>
      </c>
      <c r="C3748" t="s">
        <v>1991</v>
      </c>
      <c r="D3748">
        <v>1</v>
      </c>
      <c r="J3748" t="e">
        <f>+VLOOKUP(B3748,#REF!,1,FALSE)</f>
        <v>#REF!</v>
      </c>
    </row>
    <row r="3749" spans="1:10" hidden="1" x14ac:dyDescent="0.25">
      <c r="A3749" t="s">
        <v>655</v>
      </c>
      <c r="B3749" t="s">
        <v>1996</v>
      </c>
      <c r="C3749" t="s">
        <v>1997</v>
      </c>
      <c r="D3749">
        <v>1</v>
      </c>
      <c r="J3749" t="e">
        <f>+VLOOKUP(B3749,#REF!,1,FALSE)</f>
        <v>#REF!</v>
      </c>
    </row>
    <row r="3750" spans="1:10" hidden="1" x14ac:dyDescent="0.25">
      <c r="A3750" t="s">
        <v>655</v>
      </c>
      <c r="B3750" t="s">
        <v>1998</v>
      </c>
      <c r="C3750" t="s">
        <v>1999</v>
      </c>
      <c r="D3750">
        <v>1</v>
      </c>
      <c r="J3750" t="e">
        <f>+VLOOKUP(B3750,#REF!,1,FALSE)</f>
        <v>#REF!</v>
      </c>
    </row>
    <row r="3751" spans="1:10" hidden="1" x14ac:dyDescent="0.25">
      <c r="A3751" t="s">
        <v>655</v>
      </c>
      <c r="B3751" t="s">
        <v>2000</v>
      </c>
      <c r="C3751" t="s">
        <v>2001</v>
      </c>
      <c r="D3751">
        <v>1</v>
      </c>
      <c r="J3751" t="e">
        <f>+VLOOKUP(B3751,#REF!,1,FALSE)</f>
        <v>#REF!</v>
      </c>
    </row>
    <row r="3752" spans="1:10" hidden="1" x14ac:dyDescent="0.25">
      <c r="A3752" t="s">
        <v>655</v>
      </c>
      <c r="B3752" t="s">
        <v>2002</v>
      </c>
      <c r="C3752" t="s">
        <v>2003</v>
      </c>
      <c r="D3752">
        <v>1</v>
      </c>
      <c r="J3752" t="e">
        <f>+VLOOKUP(B3752,#REF!,1,FALSE)</f>
        <v>#REF!</v>
      </c>
    </row>
    <row r="3753" spans="1:10" hidden="1" x14ac:dyDescent="0.25">
      <c r="A3753" t="s">
        <v>655</v>
      </c>
      <c r="B3753" t="s">
        <v>2004</v>
      </c>
      <c r="C3753" t="s">
        <v>2005</v>
      </c>
      <c r="D3753">
        <v>1</v>
      </c>
      <c r="J3753" t="e">
        <f>+VLOOKUP(B3753,#REF!,1,FALSE)</f>
        <v>#REF!</v>
      </c>
    </row>
    <row r="3754" spans="1:10" hidden="1" x14ac:dyDescent="0.25">
      <c r="A3754" t="s">
        <v>655</v>
      </c>
      <c r="B3754" t="s">
        <v>2006</v>
      </c>
      <c r="C3754" t="s">
        <v>2007</v>
      </c>
      <c r="D3754">
        <v>1</v>
      </c>
      <c r="J3754" t="e">
        <f>+VLOOKUP(B3754,#REF!,1,FALSE)</f>
        <v>#REF!</v>
      </c>
    </row>
    <row r="3755" spans="1:10" hidden="1" x14ac:dyDescent="0.25">
      <c r="A3755" t="s">
        <v>655</v>
      </c>
      <c r="B3755" t="s">
        <v>2008</v>
      </c>
      <c r="C3755" t="s">
        <v>2009</v>
      </c>
      <c r="D3755">
        <v>1</v>
      </c>
      <c r="J3755" t="e">
        <f>+VLOOKUP(B3755,#REF!,1,FALSE)</f>
        <v>#REF!</v>
      </c>
    </row>
    <row r="3756" spans="1:10" hidden="1" x14ac:dyDescent="0.25">
      <c r="A3756" t="s">
        <v>655</v>
      </c>
      <c r="B3756" t="s">
        <v>2010</v>
      </c>
      <c r="C3756" t="s">
        <v>2011</v>
      </c>
      <c r="D3756">
        <v>1</v>
      </c>
      <c r="J3756" t="e">
        <f>+VLOOKUP(B3756,#REF!,1,FALSE)</f>
        <v>#REF!</v>
      </c>
    </row>
    <row r="3757" spans="1:10" hidden="1" x14ac:dyDescent="0.25">
      <c r="A3757" t="s">
        <v>655</v>
      </c>
      <c r="B3757" t="s">
        <v>2277</v>
      </c>
      <c r="C3757" t="s">
        <v>2278</v>
      </c>
      <c r="D3757">
        <v>1</v>
      </c>
      <c r="J3757" t="e">
        <f>+VLOOKUP(B3757,#REF!,1,FALSE)</f>
        <v>#REF!</v>
      </c>
    </row>
    <row r="3758" spans="1:10" hidden="1" x14ac:dyDescent="0.25">
      <c r="A3758" t="s">
        <v>655</v>
      </c>
      <c r="B3758" t="s">
        <v>2279</v>
      </c>
      <c r="C3758" t="s">
        <v>2280</v>
      </c>
      <c r="D3758">
        <v>1</v>
      </c>
      <c r="J3758" t="e">
        <f>+VLOOKUP(B3758,#REF!,1,FALSE)</f>
        <v>#REF!</v>
      </c>
    </row>
    <row r="3759" spans="1:10" hidden="1" x14ac:dyDescent="0.25">
      <c r="A3759" t="s">
        <v>655</v>
      </c>
      <c r="B3759" t="s">
        <v>2281</v>
      </c>
      <c r="C3759" t="s">
        <v>2282</v>
      </c>
      <c r="D3759">
        <v>1</v>
      </c>
      <c r="J3759" t="e">
        <f>+VLOOKUP(B3759,#REF!,1,FALSE)</f>
        <v>#REF!</v>
      </c>
    </row>
    <row r="3760" spans="1:10" hidden="1" x14ac:dyDescent="0.25">
      <c r="A3760" t="s">
        <v>655</v>
      </c>
      <c r="B3760" t="s">
        <v>352</v>
      </c>
      <c r="C3760" t="s">
        <v>353</v>
      </c>
      <c r="D3760">
        <v>6.5</v>
      </c>
      <c r="J3760" t="e">
        <f>+VLOOKUP(B3760,#REF!,1,FALSE)</f>
        <v>#REF!</v>
      </c>
    </row>
    <row r="3761" spans="1:10" hidden="1" x14ac:dyDescent="0.25">
      <c r="A3761" t="s">
        <v>655</v>
      </c>
      <c r="B3761" t="s">
        <v>354</v>
      </c>
      <c r="C3761" t="s">
        <v>355</v>
      </c>
      <c r="D3761">
        <v>6.5</v>
      </c>
      <c r="J3761" t="e">
        <f>+VLOOKUP(B3761,#REF!,1,FALSE)</f>
        <v>#REF!</v>
      </c>
    </row>
    <row r="3762" spans="1:10" hidden="1" x14ac:dyDescent="0.25">
      <c r="A3762" t="s">
        <v>655</v>
      </c>
      <c r="B3762" t="s">
        <v>356</v>
      </c>
      <c r="C3762" t="s">
        <v>357</v>
      </c>
      <c r="D3762">
        <v>6.5</v>
      </c>
      <c r="J3762" t="e">
        <f>+VLOOKUP(B3762,#REF!,1,FALSE)</f>
        <v>#REF!</v>
      </c>
    </row>
    <row r="3763" spans="1:10" hidden="1" x14ac:dyDescent="0.25">
      <c r="A3763" t="s">
        <v>655</v>
      </c>
      <c r="B3763" t="s">
        <v>358</v>
      </c>
      <c r="C3763" t="s">
        <v>359</v>
      </c>
      <c r="D3763">
        <v>6.5</v>
      </c>
      <c r="J3763" t="e">
        <f>+VLOOKUP(B3763,#REF!,1,FALSE)</f>
        <v>#REF!</v>
      </c>
    </row>
    <row r="3764" spans="1:10" hidden="1" x14ac:dyDescent="0.25">
      <c r="A3764" t="s">
        <v>655</v>
      </c>
      <c r="B3764" t="s">
        <v>360</v>
      </c>
      <c r="C3764" t="s">
        <v>361</v>
      </c>
      <c r="D3764">
        <v>6.5</v>
      </c>
      <c r="J3764" t="e">
        <f>+VLOOKUP(B3764,#REF!,1,FALSE)</f>
        <v>#REF!</v>
      </c>
    </row>
    <row r="3765" spans="1:10" hidden="1" x14ac:dyDescent="0.25">
      <c r="A3765" t="s">
        <v>655</v>
      </c>
      <c r="B3765" t="s">
        <v>362</v>
      </c>
      <c r="C3765" t="s">
        <v>363</v>
      </c>
      <c r="D3765">
        <v>6.5</v>
      </c>
      <c r="J3765" t="e">
        <f>+VLOOKUP(B3765,#REF!,1,FALSE)</f>
        <v>#REF!</v>
      </c>
    </row>
    <row r="3766" spans="1:10" hidden="1" x14ac:dyDescent="0.25">
      <c r="A3766" t="s">
        <v>655</v>
      </c>
      <c r="B3766" t="s">
        <v>364</v>
      </c>
      <c r="C3766" t="s">
        <v>365</v>
      </c>
      <c r="D3766">
        <v>6.5</v>
      </c>
      <c r="J3766" t="e">
        <f>+VLOOKUP(B3766,#REF!,1,FALSE)</f>
        <v>#REF!</v>
      </c>
    </row>
    <row r="3767" spans="1:10" hidden="1" x14ac:dyDescent="0.25">
      <c r="A3767" t="s">
        <v>655</v>
      </c>
      <c r="B3767" t="s">
        <v>366</v>
      </c>
      <c r="C3767" t="s">
        <v>367</v>
      </c>
      <c r="D3767">
        <v>6.5</v>
      </c>
      <c r="J3767" t="e">
        <f>+VLOOKUP(B3767,#REF!,1,FALSE)</f>
        <v>#REF!</v>
      </c>
    </row>
    <row r="3768" spans="1:10" hidden="1" x14ac:dyDescent="0.25">
      <c r="A3768" t="s">
        <v>655</v>
      </c>
      <c r="B3768" t="s">
        <v>368</v>
      </c>
      <c r="C3768" t="s">
        <v>369</v>
      </c>
      <c r="D3768">
        <v>6.5</v>
      </c>
      <c r="J3768" t="e">
        <f>+VLOOKUP(B3768,#REF!,1,FALSE)</f>
        <v>#REF!</v>
      </c>
    </row>
    <row r="3769" spans="1:10" hidden="1" x14ac:dyDescent="0.25">
      <c r="A3769" t="s">
        <v>655</v>
      </c>
      <c r="B3769" t="s">
        <v>370</v>
      </c>
      <c r="C3769" t="s">
        <v>371</v>
      </c>
      <c r="D3769">
        <v>6.5</v>
      </c>
      <c r="J3769" t="e">
        <f>+VLOOKUP(B3769,#REF!,1,FALSE)</f>
        <v>#REF!</v>
      </c>
    </row>
    <row r="3770" spans="1:10" hidden="1" x14ac:dyDescent="0.25">
      <c r="A3770" t="s">
        <v>655</v>
      </c>
      <c r="B3770" t="s">
        <v>372</v>
      </c>
      <c r="C3770" t="s">
        <v>373</v>
      </c>
      <c r="D3770">
        <v>6.5</v>
      </c>
      <c r="J3770" t="e">
        <f>+VLOOKUP(B3770,#REF!,1,FALSE)</f>
        <v>#REF!</v>
      </c>
    </row>
    <row r="3771" spans="1:10" hidden="1" x14ac:dyDescent="0.25">
      <c r="A3771" t="s">
        <v>655</v>
      </c>
      <c r="B3771" t="s">
        <v>374</v>
      </c>
      <c r="C3771" t="s">
        <v>375</v>
      </c>
      <c r="D3771">
        <v>6.5</v>
      </c>
      <c r="J3771" t="e">
        <f>+VLOOKUP(B3771,#REF!,1,FALSE)</f>
        <v>#REF!</v>
      </c>
    </row>
    <row r="3772" spans="1:10" hidden="1" x14ac:dyDescent="0.25">
      <c r="A3772" t="s">
        <v>655</v>
      </c>
      <c r="B3772" t="s">
        <v>376</v>
      </c>
      <c r="C3772" t="s">
        <v>377</v>
      </c>
      <c r="D3772">
        <v>6.5</v>
      </c>
      <c r="J3772" t="e">
        <f>+VLOOKUP(B3772,#REF!,1,FALSE)</f>
        <v>#REF!</v>
      </c>
    </row>
    <row r="3773" spans="1:10" hidden="1" x14ac:dyDescent="0.25">
      <c r="A3773" t="s">
        <v>655</v>
      </c>
      <c r="B3773" t="s">
        <v>378</v>
      </c>
      <c r="C3773" t="s">
        <v>379</v>
      </c>
      <c r="D3773">
        <v>6.5</v>
      </c>
      <c r="J3773" t="e">
        <f>+VLOOKUP(B3773,#REF!,1,FALSE)</f>
        <v>#REF!</v>
      </c>
    </row>
    <row r="3774" spans="1:10" hidden="1" x14ac:dyDescent="0.25">
      <c r="A3774" t="s">
        <v>655</v>
      </c>
      <c r="B3774" t="s">
        <v>380</v>
      </c>
      <c r="C3774" t="s">
        <v>381</v>
      </c>
      <c r="D3774">
        <v>6.5</v>
      </c>
      <c r="J3774" t="e">
        <f>+VLOOKUP(B3774,#REF!,1,FALSE)</f>
        <v>#REF!</v>
      </c>
    </row>
    <row r="3775" spans="1:10" hidden="1" x14ac:dyDescent="0.25">
      <c r="A3775" t="s">
        <v>655</v>
      </c>
      <c r="B3775" t="s">
        <v>382</v>
      </c>
      <c r="C3775" t="s">
        <v>383</v>
      </c>
      <c r="D3775">
        <v>6.5</v>
      </c>
      <c r="J3775" t="e">
        <f>+VLOOKUP(B3775,#REF!,1,FALSE)</f>
        <v>#REF!</v>
      </c>
    </row>
    <row r="3776" spans="1:10" hidden="1" x14ac:dyDescent="0.25">
      <c r="A3776" t="s">
        <v>655</v>
      </c>
      <c r="B3776" t="s">
        <v>384</v>
      </c>
      <c r="C3776" t="s">
        <v>385</v>
      </c>
      <c r="D3776">
        <v>6.5</v>
      </c>
      <c r="J3776" t="e">
        <f>+VLOOKUP(B3776,#REF!,1,FALSE)</f>
        <v>#REF!</v>
      </c>
    </row>
    <row r="3777" spans="1:10" hidden="1" x14ac:dyDescent="0.25">
      <c r="A3777" t="s">
        <v>655</v>
      </c>
      <c r="B3777" t="s">
        <v>386</v>
      </c>
      <c r="C3777" t="s">
        <v>387</v>
      </c>
      <c r="D3777">
        <v>6.5</v>
      </c>
      <c r="J3777" t="e">
        <f>+VLOOKUP(B3777,#REF!,1,FALSE)</f>
        <v>#REF!</v>
      </c>
    </row>
    <row r="3778" spans="1:10" hidden="1" x14ac:dyDescent="0.25">
      <c r="A3778" t="s">
        <v>655</v>
      </c>
      <c r="B3778" t="s">
        <v>388</v>
      </c>
      <c r="C3778" t="s">
        <v>389</v>
      </c>
      <c r="D3778">
        <v>6.5</v>
      </c>
      <c r="J3778" t="e">
        <f>+VLOOKUP(B3778,#REF!,1,FALSE)</f>
        <v>#REF!</v>
      </c>
    </row>
    <row r="3779" spans="1:10" hidden="1" x14ac:dyDescent="0.25">
      <c r="A3779" t="s">
        <v>655</v>
      </c>
      <c r="B3779" t="s">
        <v>390</v>
      </c>
      <c r="C3779" t="s">
        <v>391</v>
      </c>
      <c r="D3779">
        <v>6.5</v>
      </c>
      <c r="J3779" t="e">
        <f>+VLOOKUP(B3779,#REF!,1,FALSE)</f>
        <v>#REF!</v>
      </c>
    </row>
    <row r="3780" spans="1:10" hidden="1" x14ac:dyDescent="0.25">
      <c r="A3780" t="s">
        <v>655</v>
      </c>
      <c r="B3780" t="s">
        <v>392</v>
      </c>
      <c r="C3780" t="s">
        <v>393</v>
      </c>
      <c r="D3780">
        <v>6.5</v>
      </c>
      <c r="J3780" t="e">
        <f>+VLOOKUP(B3780,#REF!,1,FALSE)</f>
        <v>#REF!</v>
      </c>
    </row>
    <row r="3781" spans="1:10" hidden="1" x14ac:dyDescent="0.25">
      <c r="A3781" t="s">
        <v>655</v>
      </c>
      <c r="B3781" t="s">
        <v>394</v>
      </c>
      <c r="C3781" t="s">
        <v>395</v>
      </c>
      <c r="D3781">
        <v>6.5</v>
      </c>
      <c r="J3781" t="e">
        <f>+VLOOKUP(B3781,#REF!,1,FALSE)</f>
        <v>#REF!</v>
      </c>
    </row>
    <row r="3782" spans="1:10" hidden="1" x14ac:dyDescent="0.25">
      <c r="A3782" t="s">
        <v>655</v>
      </c>
      <c r="B3782" t="s">
        <v>396</v>
      </c>
      <c r="C3782" t="s">
        <v>397</v>
      </c>
      <c r="D3782">
        <v>6.5</v>
      </c>
      <c r="J3782" t="e">
        <f>+VLOOKUP(B3782,#REF!,1,FALSE)</f>
        <v>#REF!</v>
      </c>
    </row>
    <row r="3783" spans="1:10" hidden="1" x14ac:dyDescent="0.25">
      <c r="A3783" t="s">
        <v>655</v>
      </c>
      <c r="B3783" t="s">
        <v>398</v>
      </c>
      <c r="C3783" t="s">
        <v>399</v>
      </c>
      <c r="D3783">
        <v>6.5</v>
      </c>
      <c r="J3783" t="e">
        <f>+VLOOKUP(B3783,#REF!,1,FALSE)</f>
        <v>#REF!</v>
      </c>
    </row>
    <row r="3784" spans="1:10" hidden="1" x14ac:dyDescent="0.25">
      <c r="A3784" t="s">
        <v>655</v>
      </c>
      <c r="B3784" t="s">
        <v>400</v>
      </c>
      <c r="C3784" t="s">
        <v>401</v>
      </c>
      <c r="D3784">
        <v>6.5</v>
      </c>
      <c r="J3784" t="e">
        <f>+VLOOKUP(B3784,#REF!,1,FALSE)</f>
        <v>#REF!</v>
      </c>
    </row>
    <row r="3785" spans="1:10" hidden="1" x14ac:dyDescent="0.25">
      <c r="A3785" t="s">
        <v>655</v>
      </c>
      <c r="B3785" t="s">
        <v>402</v>
      </c>
      <c r="C3785" t="s">
        <v>403</v>
      </c>
      <c r="D3785">
        <v>6.5</v>
      </c>
      <c r="J3785" t="e">
        <f>+VLOOKUP(B3785,#REF!,1,FALSE)</f>
        <v>#REF!</v>
      </c>
    </row>
    <row r="3786" spans="1:10" hidden="1" x14ac:dyDescent="0.25">
      <c r="A3786" t="s">
        <v>655</v>
      </c>
      <c r="B3786" t="s">
        <v>404</v>
      </c>
      <c r="C3786" t="s">
        <v>405</v>
      </c>
      <c r="D3786">
        <v>6.5</v>
      </c>
      <c r="J3786" t="e">
        <f>+VLOOKUP(B3786,#REF!,1,FALSE)</f>
        <v>#REF!</v>
      </c>
    </row>
    <row r="3787" spans="1:10" hidden="1" x14ac:dyDescent="0.25">
      <c r="A3787" t="s">
        <v>655</v>
      </c>
      <c r="B3787" t="s">
        <v>406</v>
      </c>
      <c r="C3787" t="s">
        <v>407</v>
      </c>
      <c r="D3787">
        <v>6.5</v>
      </c>
      <c r="J3787" t="e">
        <f>+VLOOKUP(B3787,#REF!,1,FALSE)</f>
        <v>#REF!</v>
      </c>
    </row>
    <row r="3788" spans="1:10" hidden="1" x14ac:dyDescent="0.25">
      <c r="A3788" t="s">
        <v>655</v>
      </c>
      <c r="B3788" t="s">
        <v>408</v>
      </c>
      <c r="C3788" t="s">
        <v>409</v>
      </c>
      <c r="D3788">
        <v>6.5</v>
      </c>
      <c r="J3788" t="e">
        <f>+VLOOKUP(B3788,#REF!,1,FALSE)</f>
        <v>#REF!</v>
      </c>
    </row>
    <row r="3789" spans="1:10" hidden="1" x14ac:dyDescent="0.25">
      <c r="A3789" t="s">
        <v>655</v>
      </c>
      <c r="B3789" t="s">
        <v>410</v>
      </c>
      <c r="C3789" t="s">
        <v>411</v>
      </c>
      <c r="D3789">
        <v>6.5</v>
      </c>
      <c r="J3789" t="e">
        <f>+VLOOKUP(B3789,#REF!,1,FALSE)</f>
        <v>#REF!</v>
      </c>
    </row>
    <row r="3790" spans="1:10" hidden="1" x14ac:dyDescent="0.25">
      <c r="A3790" t="s">
        <v>655</v>
      </c>
      <c r="B3790" t="s">
        <v>412</v>
      </c>
      <c r="C3790" t="s">
        <v>413</v>
      </c>
      <c r="D3790">
        <v>6.5</v>
      </c>
      <c r="J3790" t="e">
        <f>+VLOOKUP(B3790,#REF!,1,FALSE)</f>
        <v>#REF!</v>
      </c>
    </row>
    <row r="3791" spans="1:10" hidden="1" x14ac:dyDescent="0.25">
      <c r="A3791" t="s">
        <v>655</v>
      </c>
      <c r="B3791" t="s">
        <v>414</v>
      </c>
      <c r="C3791" t="s">
        <v>415</v>
      </c>
      <c r="D3791">
        <v>6.5</v>
      </c>
      <c r="J3791" t="e">
        <f>+VLOOKUP(B3791,#REF!,1,FALSE)</f>
        <v>#REF!</v>
      </c>
    </row>
    <row r="3792" spans="1:10" hidden="1" x14ac:dyDescent="0.25">
      <c r="A3792" t="s">
        <v>655</v>
      </c>
      <c r="B3792" t="s">
        <v>416</v>
      </c>
      <c r="C3792" t="s">
        <v>417</v>
      </c>
      <c r="D3792">
        <v>6.5</v>
      </c>
      <c r="J3792" t="e">
        <f>+VLOOKUP(B3792,#REF!,1,FALSE)</f>
        <v>#REF!</v>
      </c>
    </row>
    <row r="3793" spans="1:10" hidden="1" x14ac:dyDescent="0.25">
      <c r="A3793" t="s">
        <v>655</v>
      </c>
      <c r="B3793" t="s">
        <v>418</v>
      </c>
      <c r="C3793" t="s">
        <v>283</v>
      </c>
      <c r="D3793">
        <v>6.5</v>
      </c>
      <c r="J3793" t="e">
        <f>+VLOOKUP(B3793,#REF!,1,FALSE)</f>
        <v>#REF!</v>
      </c>
    </row>
    <row r="3794" spans="1:10" hidden="1" x14ac:dyDescent="0.25">
      <c r="A3794" t="s">
        <v>655</v>
      </c>
      <c r="B3794" t="s">
        <v>676</v>
      </c>
      <c r="C3794" t="s">
        <v>677</v>
      </c>
      <c r="D3794">
        <v>6.5</v>
      </c>
      <c r="J3794" t="e">
        <f>+VLOOKUP(B3794,#REF!,1,FALSE)</f>
        <v>#REF!</v>
      </c>
    </row>
    <row r="3795" spans="1:10" hidden="1" x14ac:dyDescent="0.25">
      <c r="A3795" t="s">
        <v>655</v>
      </c>
      <c r="B3795" t="s">
        <v>678</v>
      </c>
      <c r="C3795" t="s">
        <v>679</v>
      </c>
      <c r="D3795">
        <v>6.5</v>
      </c>
      <c r="J3795" t="e">
        <f>+VLOOKUP(B3795,#REF!,1,FALSE)</f>
        <v>#REF!</v>
      </c>
    </row>
    <row r="3796" spans="1:10" hidden="1" x14ac:dyDescent="0.25">
      <c r="A3796" t="s">
        <v>655</v>
      </c>
      <c r="B3796" t="s">
        <v>680</v>
      </c>
      <c r="C3796" t="s">
        <v>681</v>
      </c>
      <c r="D3796">
        <v>6.5</v>
      </c>
      <c r="J3796" t="e">
        <f>+VLOOKUP(B3796,#REF!,1,FALSE)</f>
        <v>#REF!</v>
      </c>
    </row>
    <row r="3797" spans="1:10" hidden="1" x14ac:dyDescent="0.25">
      <c r="A3797" t="s">
        <v>655</v>
      </c>
      <c r="B3797" t="s">
        <v>682</v>
      </c>
      <c r="C3797" t="s">
        <v>683</v>
      </c>
      <c r="D3797">
        <v>6.5</v>
      </c>
      <c r="J3797" t="e">
        <f>+VLOOKUP(B3797,#REF!,1,FALSE)</f>
        <v>#REF!</v>
      </c>
    </row>
    <row r="3798" spans="1:10" hidden="1" x14ac:dyDescent="0.25">
      <c r="A3798" t="s">
        <v>655</v>
      </c>
      <c r="B3798" t="s">
        <v>684</v>
      </c>
      <c r="C3798" t="s">
        <v>685</v>
      </c>
      <c r="D3798">
        <v>6.5</v>
      </c>
      <c r="J3798" t="e">
        <f>+VLOOKUP(B3798,#REF!,1,FALSE)</f>
        <v>#REF!</v>
      </c>
    </row>
    <row r="3799" spans="1:10" hidden="1" x14ac:dyDescent="0.25">
      <c r="A3799" t="s">
        <v>655</v>
      </c>
      <c r="B3799" t="s">
        <v>686</v>
      </c>
      <c r="C3799" t="s">
        <v>687</v>
      </c>
      <c r="D3799">
        <v>6.5</v>
      </c>
      <c r="J3799" t="e">
        <f>+VLOOKUP(B3799,#REF!,1,FALSE)</f>
        <v>#REF!</v>
      </c>
    </row>
    <row r="3800" spans="1:10" hidden="1" x14ac:dyDescent="0.25">
      <c r="A3800" t="s">
        <v>655</v>
      </c>
      <c r="B3800" t="s">
        <v>688</v>
      </c>
      <c r="C3800" t="s">
        <v>689</v>
      </c>
      <c r="D3800">
        <v>6.5</v>
      </c>
      <c r="J3800" t="e">
        <f>+VLOOKUP(B3800,#REF!,1,FALSE)</f>
        <v>#REF!</v>
      </c>
    </row>
    <row r="3801" spans="1:10" hidden="1" x14ac:dyDescent="0.25">
      <c r="A3801" t="s">
        <v>655</v>
      </c>
      <c r="B3801" t="s">
        <v>690</v>
      </c>
      <c r="C3801" t="s">
        <v>691</v>
      </c>
      <c r="D3801">
        <v>6.5</v>
      </c>
      <c r="J3801" t="e">
        <f>+VLOOKUP(B3801,#REF!,1,FALSE)</f>
        <v>#REF!</v>
      </c>
    </row>
    <row r="3802" spans="1:10" hidden="1" x14ac:dyDescent="0.25">
      <c r="A3802" t="s">
        <v>655</v>
      </c>
      <c r="B3802" t="s">
        <v>692</v>
      </c>
      <c r="C3802" t="s">
        <v>693</v>
      </c>
      <c r="D3802">
        <v>6.5</v>
      </c>
      <c r="J3802" t="e">
        <f>+VLOOKUP(B3802,#REF!,1,FALSE)</f>
        <v>#REF!</v>
      </c>
    </row>
    <row r="3803" spans="1:10" hidden="1" x14ac:dyDescent="0.25">
      <c r="A3803" t="s">
        <v>655</v>
      </c>
      <c r="B3803" t="s">
        <v>694</v>
      </c>
      <c r="C3803" t="s">
        <v>695</v>
      </c>
      <c r="D3803">
        <v>6.5</v>
      </c>
      <c r="J3803" t="e">
        <f>+VLOOKUP(B3803,#REF!,1,FALSE)</f>
        <v>#REF!</v>
      </c>
    </row>
    <row r="3804" spans="1:10" hidden="1" x14ac:dyDescent="0.25">
      <c r="A3804" t="s">
        <v>655</v>
      </c>
      <c r="B3804" t="s">
        <v>696</v>
      </c>
      <c r="C3804" t="s">
        <v>697</v>
      </c>
      <c r="D3804">
        <v>6.5</v>
      </c>
      <c r="J3804" t="e">
        <f>+VLOOKUP(B3804,#REF!,1,FALSE)</f>
        <v>#REF!</v>
      </c>
    </row>
    <row r="3805" spans="1:10" hidden="1" x14ac:dyDescent="0.25">
      <c r="A3805" t="s">
        <v>655</v>
      </c>
      <c r="B3805" t="s">
        <v>698</v>
      </c>
      <c r="C3805" t="s">
        <v>699</v>
      </c>
      <c r="D3805">
        <v>6.5</v>
      </c>
      <c r="J3805" t="e">
        <f>+VLOOKUP(B3805,#REF!,1,FALSE)</f>
        <v>#REF!</v>
      </c>
    </row>
    <row r="3806" spans="1:10" hidden="1" x14ac:dyDescent="0.25">
      <c r="A3806" t="s">
        <v>655</v>
      </c>
      <c r="B3806" t="s">
        <v>700</v>
      </c>
      <c r="C3806" t="s">
        <v>701</v>
      </c>
      <c r="D3806">
        <v>6.5</v>
      </c>
      <c r="J3806" t="e">
        <f>+VLOOKUP(B3806,#REF!,1,FALSE)</f>
        <v>#REF!</v>
      </c>
    </row>
    <row r="3807" spans="1:10" hidden="1" x14ac:dyDescent="0.25">
      <c r="A3807" t="s">
        <v>655</v>
      </c>
      <c r="B3807" t="s">
        <v>702</v>
      </c>
      <c r="C3807" t="s">
        <v>703</v>
      </c>
      <c r="D3807">
        <v>6.5</v>
      </c>
      <c r="J3807" t="e">
        <f>+VLOOKUP(B3807,#REF!,1,FALSE)</f>
        <v>#REF!</v>
      </c>
    </row>
    <row r="3808" spans="1:10" hidden="1" x14ac:dyDescent="0.25">
      <c r="A3808" t="s">
        <v>655</v>
      </c>
      <c r="B3808" t="s">
        <v>704</v>
      </c>
      <c r="C3808" t="s">
        <v>705</v>
      </c>
      <c r="D3808">
        <v>6.5</v>
      </c>
      <c r="J3808" t="e">
        <f>+VLOOKUP(B3808,#REF!,1,FALSE)</f>
        <v>#REF!</v>
      </c>
    </row>
    <row r="3809" spans="1:10" hidden="1" x14ac:dyDescent="0.25">
      <c r="A3809" t="s">
        <v>655</v>
      </c>
      <c r="B3809" t="s">
        <v>706</v>
      </c>
      <c r="C3809" t="s">
        <v>707</v>
      </c>
      <c r="D3809">
        <v>6.5</v>
      </c>
      <c r="J3809" t="e">
        <f>+VLOOKUP(B3809,#REF!,1,FALSE)</f>
        <v>#REF!</v>
      </c>
    </row>
    <row r="3810" spans="1:10" hidden="1" x14ac:dyDescent="0.25">
      <c r="A3810" t="s">
        <v>655</v>
      </c>
      <c r="B3810" t="s">
        <v>708</v>
      </c>
      <c r="C3810" t="s">
        <v>709</v>
      </c>
      <c r="D3810">
        <v>6.5</v>
      </c>
      <c r="J3810" t="e">
        <f>+VLOOKUP(B3810,#REF!,1,FALSE)</f>
        <v>#REF!</v>
      </c>
    </row>
    <row r="3811" spans="1:10" hidden="1" x14ac:dyDescent="0.25">
      <c r="A3811" t="s">
        <v>655</v>
      </c>
      <c r="B3811" t="s">
        <v>710</v>
      </c>
      <c r="C3811" t="s">
        <v>711</v>
      </c>
      <c r="D3811">
        <v>6.5</v>
      </c>
      <c r="J3811" t="e">
        <f>+VLOOKUP(B3811,#REF!,1,FALSE)</f>
        <v>#REF!</v>
      </c>
    </row>
    <row r="3812" spans="1:10" hidden="1" x14ac:dyDescent="0.25">
      <c r="A3812" t="s">
        <v>655</v>
      </c>
      <c r="B3812" t="s">
        <v>712</v>
      </c>
      <c r="C3812" t="s">
        <v>713</v>
      </c>
      <c r="D3812">
        <v>6.5</v>
      </c>
      <c r="J3812" t="e">
        <f>+VLOOKUP(B3812,#REF!,1,FALSE)</f>
        <v>#REF!</v>
      </c>
    </row>
    <row r="3813" spans="1:10" hidden="1" x14ac:dyDescent="0.25">
      <c r="A3813" t="s">
        <v>655</v>
      </c>
      <c r="B3813" t="s">
        <v>714</v>
      </c>
      <c r="C3813" t="s">
        <v>715</v>
      </c>
      <c r="D3813">
        <v>6.5</v>
      </c>
      <c r="J3813" t="e">
        <f>+VLOOKUP(B3813,#REF!,1,FALSE)</f>
        <v>#REF!</v>
      </c>
    </row>
    <row r="3814" spans="1:10" hidden="1" x14ac:dyDescent="0.25">
      <c r="A3814" t="s">
        <v>655</v>
      </c>
      <c r="B3814" t="s">
        <v>716</v>
      </c>
      <c r="C3814" t="s">
        <v>717</v>
      </c>
      <c r="D3814">
        <v>6.5</v>
      </c>
      <c r="J3814" t="e">
        <f>+VLOOKUP(B3814,#REF!,1,FALSE)</f>
        <v>#REF!</v>
      </c>
    </row>
    <row r="3815" spans="1:10" hidden="1" x14ac:dyDescent="0.25">
      <c r="A3815" t="s">
        <v>655</v>
      </c>
      <c r="B3815" t="s">
        <v>718</v>
      </c>
      <c r="C3815" t="s">
        <v>719</v>
      </c>
      <c r="D3815">
        <v>6.5</v>
      </c>
      <c r="J3815" t="e">
        <f>+VLOOKUP(B3815,#REF!,1,FALSE)</f>
        <v>#REF!</v>
      </c>
    </row>
    <row r="3816" spans="1:10" hidden="1" x14ac:dyDescent="0.25">
      <c r="A3816" t="s">
        <v>655</v>
      </c>
      <c r="B3816" t="s">
        <v>720</v>
      </c>
      <c r="C3816" t="s">
        <v>683</v>
      </c>
      <c r="D3816">
        <v>6.5</v>
      </c>
      <c r="J3816" t="e">
        <f>+VLOOKUP(B3816,#REF!,1,FALSE)</f>
        <v>#REF!</v>
      </c>
    </row>
    <row r="3817" spans="1:10" hidden="1" x14ac:dyDescent="0.25">
      <c r="A3817" t="s">
        <v>655</v>
      </c>
      <c r="B3817" t="s">
        <v>721</v>
      </c>
      <c r="C3817" t="s">
        <v>685</v>
      </c>
      <c r="D3817">
        <v>6.5</v>
      </c>
      <c r="J3817" t="e">
        <f>+VLOOKUP(B3817,#REF!,1,FALSE)</f>
        <v>#REF!</v>
      </c>
    </row>
    <row r="3818" spans="1:10" hidden="1" x14ac:dyDescent="0.25">
      <c r="A3818" t="s">
        <v>655</v>
      </c>
      <c r="B3818" t="s">
        <v>722</v>
      </c>
      <c r="C3818" t="s">
        <v>687</v>
      </c>
      <c r="D3818">
        <v>6.5</v>
      </c>
      <c r="J3818" t="e">
        <f>+VLOOKUP(B3818,#REF!,1,FALSE)</f>
        <v>#REF!</v>
      </c>
    </row>
    <row r="3819" spans="1:10" hidden="1" x14ac:dyDescent="0.25">
      <c r="A3819" t="s">
        <v>655</v>
      </c>
      <c r="B3819" t="s">
        <v>723</v>
      </c>
      <c r="C3819" t="s">
        <v>689</v>
      </c>
      <c r="D3819">
        <v>6.5</v>
      </c>
      <c r="J3819" t="e">
        <f>+VLOOKUP(B3819,#REF!,1,FALSE)</f>
        <v>#REF!</v>
      </c>
    </row>
    <row r="3820" spans="1:10" hidden="1" x14ac:dyDescent="0.25">
      <c r="A3820" t="s">
        <v>655</v>
      </c>
      <c r="B3820" t="s">
        <v>724</v>
      </c>
      <c r="C3820" t="s">
        <v>691</v>
      </c>
      <c r="D3820">
        <v>6.5</v>
      </c>
      <c r="J3820" t="e">
        <f>+VLOOKUP(B3820,#REF!,1,FALSE)</f>
        <v>#REF!</v>
      </c>
    </row>
    <row r="3821" spans="1:10" hidden="1" x14ac:dyDescent="0.25">
      <c r="A3821" t="s">
        <v>655</v>
      </c>
      <c r="B3821" t="s">
        <v>725</v>
      </c>
      <c r="C3821" t="s">
        <v>726</v>
      </c>
      <c r="D3821">
        <v>6.5</v>
      </c>
      <c r="J3821" t="e">
        <f>+VLOOKUP(B3821,#REF!,1,FALSE)</f>
        <v>#REF!</v>
      </c>
    </row>
    <row r="3822" spans="1:10" hidden="1" x14ac:dyDescent="0.25">
      <c r="A3822" t="s">
        <v>655</v>
      </c>
      <c r="B3822" t="s">
        <v>727</v>
      </c>
      <c r="C3822" t="s">
        <v>728</v>
      </c>
      <c r="D3822">
        <v>6.5</v>
      </c>
      <c r="J3822" t="e">
        <f>+VLOOKUP(B3822,#REF!,1,FALSE)</f>
        <v>#REF!</v>
      </c>
    </row>
    <row r="3823" spans="1:10" hidden="1" x14ac:dyDescent="0.25">
      <c r="A3823" t="s">
        <v>655</v>
      </c>
      <c r="B3823" t="s">
        <v>729</v>
      </c>
      <c r="C3823" t="s">
        <v>730</v>
      </c>
      <c r="D3823">
        <v>6.5</v>
      </c>
      <c r="J3823" t="e">
        <f>+VLOOKUP(B3823,#REF!,1,FALSE)</f>
        <v>#REF!</v>
      </c>
    </row>
    <row r="3824" spans="1:10" hidden="1" x14ac:dyDescent="0.25">
      <c r="A3824" t="s">
        <v>655</v>
      </c>
      <c r="B3824" t="s">
        <v>731</v>
      </c>
      <c r="C3824" t="s">
        <v>732</v>
      </c>
      <c r="D3824">
        <v>6.5</v>
      </c>
      <c r="J3824" t="e">
        <f>+VLOOKUP(B3824,#REF!,1,FALSE)</f>
        <v>#REF!</v>
      </c>
    </row>
    <row r="3825" spans="1:10" hidden="1" x14ac:dyDescent="0.25">
      <c r="A3825" t="s">
        <v>655</v>
      </c>
      <c r="B3825" t="s">
        <v>733</v>
      </c>
      <c r="C3825" t="s">
        <v>734</v>
      </c>
      <c r="D3825">
        <v>6.5</v>
      </c>
      <c r="J3825" t="e">
        <f>+VLOOKUP(B3825,#REF!,1,FALSE)</f>
        <v>#REF!</v>
      </c>
    </row>
    <row r="3826" spans="1:10" hidden="1" x14ac:dyDescent="0.25">
      <c r="A3826" t="s">
        <v>655</v>
      </c>
      <c r="B3826" t="s">
        <v>735</v>
      </c>
      <c r="C3826" t="s">
        <v>736</v>
      </c>
      <c r="D3826">
        <v>6.5</v>
      </c>
      <c r="J3826" t="e">
        <f>+VLOOKUP(B3826,#REF!,1,FALSE)</f>
        <v>#REF!</v>
      </c>
    </row>
    <row r="3827" spans="1:10" hidden="1" x14ac:dyDescent="0.25">
      <c r="A3827" t="s">
        <v>655</v>
      </c>
      <c r="B3827" t="s">
        <v>737</v>
      </c>
      <c r="C3827" t="s">
        <v>738</v>
      </c>
      <c r="D3827">
        <v>6.5</v>
      </c>
      <c r="J3827" t="e">
        <f>+VLOOKUP(B3827,#REF!,1,FALSE)</f>
        <v>#REF!</v>
      </c>
    </row>
    <row r="3828" spans="1:10" hidden="1" x14ac:dyDescent="0.25">
      <c r="A3828" t="s">
        <v>655</v>
      </c>
      <c r="B3828" t="s">
        <v>739</v>
      </c>
      <c r="C3828" t="s">
        <v>740</v>
      </c>
      <c r="D3828">
        <v>6.5</v>
      </c>
      <c r="J3828" t="e">
        <f>+VLOOKUP(B3828,#REF!,1,FALSE)</f>
        <v>#REF!</v>
      </c>
    </row>
    <row r="3829" spans="1:10" hidden="1" x14ac:dyDescent="0.25">
      <c r="A3829" t="s">
        <v>655</v>
      </c>
      <c r="B3829" t="s">
        <v>741</v>
      </c>
      <c r="C3829" t="s">
        <v>742</v>
      </c>
      <c r="D3829">
        <v>6.5</v>
      </c>
      <c r="J3829" t="e">
        <f>+VLOOKUP(B3829,#REF!,1,FALSE)</f>
        <v>#REF!</v>
      </c>
    </row>
    <row r="3830" spans="1:10" hidden="1" x14ac:dyDescent="0.25">
      <c r="A3830" t="s">
        <v>655</v>
      </c>
      <c r="B3830" t="s">
        <v>743</v>
      </c>
      <c r="C3830" t="s">
        <v>717</v>
      </c>
      <c r="D3830">
        <v>6.5</v>
      </c>
      <c r="J3830" t="e">
        <f>+VLOOKUP(B3830,#REF!,1,FALSE)</f>
        <v>#REF!</v>
      </c>
    </row>
    <row r="3831" spans="1:10" hidden="1" x14ac:dyDescent="0.25">
      <c r="A3831" t="s">
        <v>655</v>
      </c>
      <c r="B3831" t="s">
        <v>744</v>
      </c>
      <c r="C3831" t="s">
        <v>719</v>
      </c>
      <c r="D3831">
        <v>6.5</v>
      </c>
      <c r="J3831" t="e">
        <f>+VLOOKUP(B3831,#REF!,1,FALSE)</f>
        <v>#REF!</v>
      </c>
    </row>
    <row r="3832" spans="1:10" hidden="1" x14ac:dyDescent="0.25">
      <c r="A3832" t="s">
        <v>655</v>
      </c>
      <c r="B3832" t="s">
        <v>745</v>
      </c>
      <c r="C3832" t="s">
        <v>695</v>
      </c>
      <c r="D3832">
        <v>6.5</v>
      </c>
      <c r="J3832" t="e">
        <f>+VLOOKUP(B3832,#REF!,1,FALSE)</f>
        <v>#REF!</v>
      </c>
    </row>
    <row r="3833" spans="1:10" hidden="1" x14ac:dyDescent="0.25">
      <c r="A3833" t="s">
        <v>655</v>
      </c>
      <c r="B3833" t="s">
        <v>746</v>
      </c>
      <c r="C3833" t="s">
        <v>693</v>
      </c>
      <c r="D3833">
        <v>6.5</v>
      </c>
      <c r="J3833" t="e">
        <f>+VLOOKUP(B3833,#REF!,1,FALSE)</f>
        <v>#REF!</v>
      </c>
    </row>
    <row r="3834" spans="1:10" hidden="1" x14ac:dyDescent="0.25">
      <c r="A3834" t="s">
        <v>655</v>
      </c>
      <c r="B3834" t="s">
        <v>747</v>
      </c>
      <c r="C3834" t="s">
        <v>748</v>
      </c>
      <c r="D3834">
        <v>6.5</v>
      </c>
      <c r="J3834" t="e">
        <f>+VLOOKUP(B3834,#REF!,1,FALSE)</f>
        <v>#REF!</v>
      </c>
    </row>
    <row r="3835" spans="1:10" hidden="1" x14ac:dyDescent="0.25">
      <c r="A3835" t="s">
        <v>655</v>
      </c>
      <c r="B3835" t="s">
        <v>749</v>
      </c>
      <c r="C3835" t="s">
        <v>750</v>
      </c>
      <c r="D3835">
        <v>6.5</v>
      </c>
      <c r="J3835" t="e">
        <f>+VLOOKUP(B3835,#REF!,1,FALSE)</f>
        <v>#REF!</v>
      </c>
    </row>
    <row r="3836" spans="1:10" hidden="1" x14ac:dyDescent="0.25">
      <c r="A3836" t="s">
        <v>655</v>
      </c>
      <c r="B3836" t="s">
        <v>751</v>
      </c>
      <c r="C3836" t="s">
        <v>752</v>
      </c>
      <c r="D3836">
        <v>6.5</v>
      </c>
      <c r="J3836" t="e">
        <f>+VLOOKUP(B3836,#REF!,1,FALSE)</f>
        <v>#REF!</v>
      </c>
    </row>
    <row r="3837" spans="1:10" hidden="1" x14ac:dyDescent="0.25">
      <c r="A3837" t="s">
        <v>655</v>
      </c>
      <c r="B3837" t="s">
        <v>753</v>
      </c>
      <c r="C3837" t="s">
        <v>754</v>
      </c>
      <c r="D3837">
        <v>6.5</v>
      </c>
      <c r="J3837" t="e">
        <f>+VLOOKUP(B3837,#REF!,1,FALSE)</f>
        <v>#REF!</v>
      </c>
    </row>
    <row r="3838" spans="1:10" hidden="1" x14ac:dyDescent="0.25">
      <c r="A3838" t="s">
        <v>655</v>
      </c>
      <c r="B3838" t="s">
        <v>755</v>
      </c>
      <c r="C3838" t="s">
        <v>756</v>
      </c>
      <c r="D3838">
        <v>6.5</v>
      </c>
      <c r="J3838" t="e">
        <f>+VLOOKUP(B3838,#REF!,1,FALSE)</f>
        <v>#REF!</v>
      </c>
    </row>
    <row r="3839" spans="1:10" hidden="1" x14ac:dyDescent="0.25">
      <c r="A3839" t="s">
        <v>655</v>
      </c>
      <c r="B3839" t="s">
        <v>757</v>
      </c>
      <c r="C3839" t="s">
        <v>758</v>
      </c>
      <c r="D3839">
        <v>6.5</v>
      </c>
      <c r="J3839" t="e">
        <f>+VLOOKUP(B3839,#REF!,1,FALSE)</f>
        <v>#REF!</v>
      </c>
    </row>
    <row r="3840" spans="1:10" hidden="1" x14ac:dyDescent="0.25">
      <c r="A3840" t="s">
        <v>655</v>
      </c>
      <c r="B3840" t="s">
        <v>759</v>
      </c>
      <c r="C3840" t="s">
        <v>760</v>
      </c>
      <c r="D3840">
        <v>6.5</v>
      </c>
      <c r="J3840" t="e">
        <f>+VLOOKUP(B3840,#REF!,1,FALSE)</f>
        <v>#REF!</v>
      </c>
    </row>
    <row r="3841" spans="1:10" hidden="1" x14ac:dyDescent="0.25">
      <c r="A3841" t="s">
        <v>655</v>
      </c>
      <c r="B3841" t="s">
        <v>761</v>
      </c>
      <c r="C3841" t="s">
        <v>740</v>
      </c>
      <c r="D3841">
        <v>6.5</v>
      </c>
      <c r="J3841" t="e">
        <f>+VLOOKUP(B3841,#REF!,1,FALSE)</f>
        <v>#REF!</v>
      </c>
    </row>
    <row r="3842" spans="1:10" hidden="1" x14ac:dyDescent="0.25">
      <c r="A3842" t="s">
        <v>655</v>
      </c>
      <c r="B3842" t="s">
        <v>762</v>
      </c>
      <c r="C3842" t="s">
        <v>742</v>
      </c>
      <c r="D3842">
        <v>6.5</v>
      </c>
      <c r="J3842" t="e">
        <f>+VLOOKUP(B3842,#REF!,1,FALSE)</f>
        <v>#REF!</v>
      </c>
    </row>
    <row r="3843" spans="1:10" hidden="1" x14ac:dyDescent="0.25">
      <c r="A3843" t="s">
        <v>655</v>
      </c>
      <c r="B3843" t="s">
        <v>763</v>
      </c>
      <c r="C3843" t="s">
        <v>764</v>
      </c>
      <c r="D3843">
        <v>6.5</v>
      </c>
      <c r="J3843" t="e">
        <f>+VLOOKUP(B3843,#REF!,1,FALSE)</f>
        <v>#REF!</v>
      </c>
    </row>
    <row r="3844" spans="1:10" hidden="1" x14ac:dyDescent="0.25">
      <c r="A3844" t="s">
        <v>655</v>
      </c>
      <c r="B3844" t="s">
        <v>765</v>
      </c>
      <c r="C3844" t="s">
        <v>766</v>
      </c>
      <c r="D3844">
        <v>1</v>
      </c>
      <c r="J3844" t="e">
        <f>+VLOOKUP(B3844,#REF!,1,FALSE)</f>
        <v>#REF!</v>
      </c>
    </row>
    <row r="3845" spans="1:10" hidden="1" x14ac:dyDescent="0.25">
      <c r="A3845" t="s">
        <v>655</v>
      </c>
      <c r="B3845" t="s">
        <v>767</v>
      </c>
      <c r="C3845" t="s">
        <v>768</v>
      </c>
      <c r="D3845">
        <v>6.5</v>
      </c>
      <c r="J3845" t="e">
        <f>+VLOOKUP(B3845,#REF!,1,FALSE)</f>
        <v>#REF!</v>
      </c>
    </row>
    <row r="3846" spans="1:10" hidden="1" x14ac:dyDescent="0.25">
      <c r="A3846" t="s">
        <v>655</v>
      </c>
      <c r="B3846" t="s">
        <v>769</v>
      </c>
      <c r="C3846" t="s">
        <v>764</v>
      </c>
      <c r="D3846">
        <v>6.5</v>
      </c>
      <c r="J3846" t="e">
        <f>+VLOOKUP(B3846,#REF!,1,FALSE)</f>
        <v>#REF!</v>
      </c>
    </row>
    <row r="3847" spans="1:10" hidden="1" x14ac:dyDescent="0.25">
      <c r="A3847" t="s">
        <v>655</v>
      </c>
      <c r="B3847" t="s">
        <v>770</v>
      </c>
      <c r="C3847" t="s">
        <v>771</v>
      </c>
      <c r="D3847">
        <v>1</v>
      </c>
      <c r="J3847" t="e">
        <f>+VLOOKUP(B3847,#REF!,1,FALSE)</f>
        <v>#REF!</v>
      </c>
    </row>
    <row r="3848" spans="1:10" hidden="1" x14ac:dyDescent="0.25">
      <c r="A3848" t="s">
        <v>655</v>
      </c>
      <c r="B3848" t="s">
        <v>772</v>
      </c>
      <c r="C3848" t="s">
        <v>773</v>
      </c>
      <c r="D3848">
        <v>6.5</v>
      </c>
      <c r="J3848" t="e">
        <f>+VLOOKUP(B3848,#REF!,1,FALSE)</f>
        <v>#REF!</v>
      </c>
    </row>
    <row r="3849" spans="1:10" hidden="1" x14ac:dyDescent="0.25">
      <c r="A3849" t="s">
        <v>655</v>
      </c>
      <c r="B3849" t="s">
        <v>774</v>
      </c>
      <c r="C3849" t="s">
        <v>775</v>
      </c>
      <c r="D3849">
        <v>6.5</v>
      </c>
      <c r="J3849" t="e">
        <f>+VLOOKUP(B3849,#REF!,1,FALSE)</f>
        <v>#REF!</v>
      </c>
    </row>
    <row r="3850" spans="1:10" hidden="1" x14ac:dyDescent="0.25">
      <c r="A3850" t="s">
        <v>655</v>
      </c>
      <c r="B3850" t="s">
        <v>776</v>
      </c>
      <c r="C3850" t="s">
        <v>777</v>
      </c>
      <c r="D3850">
        <v>6.5</v>
      </c>
      <c r="J3850" t="e">
        <f>+VLOOKUP(B3850,#REF!,1,FALSE)</f>
        <v>#REF!</v>
      </c>
    </row>
    <row r="3851" spans="1:10" hidden="1" x14ac:dyDescent="0.25">
      <c r="A3851" t="s">
        <v>655</v>
      </c>
      <c r="B3851" t="s">
        <v>778</v>
      </c>
      <c r="C3851" t="s">
        <v>779</v>
      </c>
      <c r="D3851">
        <v>6.5</v>
      </c>
      <c r="J3851" t="e">
        <f>+VLOOKUP(B3851,#REF!,1,FALSE)</f>
        <v>#REF!</v>
      </c>
    </row>
    <row r="3852" spans="1:10" hidden="1" x14ac:dyDescent="0.25">
      <c r="A3852" t="s">
        <v>655</v>
      </c>
      <c r="B3852" t="s">
        <v>780</v>
      </c>
      <c r="C3852" t="s">
        <v>781</v>
      </c>
      <c r="D3852">
        <v>6.5</v>
      </c>
      <c r="J3852" t="e">
        <f>+VLOOKUP(B3852,#REF!,1,FALSE)</f>
        <v>#REF!</v>
      </c>
    </row>
    <row r="3853" spans="1:10" hidden="1" x14ac:dyDescent="0.25">
      <c r="A3853" t="s">
        <v>655</v>
      </c>
      <c r="B3853" t="s">
        <v>782</v>
      </c>
      <c r="C3853" t="s">
        <v>783</v>
      </c>
      <c r="D3853">
        <v>6.5</v>
      </c>
      <c r="J3853" t="e">
        <f>+VLOOKUP(B3853,#REF!,1,FALSE)</f>
        <v>#REF!</v>
      </c>
    </row>
    <row r="3854" spans="1:10" hidden="1" x14ac:dyDescent="0.25">
      <c r="A3854" t="s">
        <v>655</v>
      </c>
      <c r="B3854" t="s">
        <v>784</v>
      </c>
      <c r="C3854" t="s">
        <v>785</v>
      </c>
      <c r="D3854">
        <v>6.5</v>
      </c>
      <c r="J3854" t="e">
        <f>+VLOOKUP(B3854,#REF!,1,FALSE)</f>
        <v>#REF!</v>
      </c>
    </row>
    <row r="3855" spans="1:10" hidden="1" x14ac:dyDescent="0.25">
      <c r="A3855" t="s">
        <v>655</v>
      </c>
      <c r="B3855" t="s">
        <v>786</v>
      </c>
      <c r="C3855" t="s">
        <v>787</v>
      </c>
      <c r="D3855">
        <v>6.5</v>
      </c>
      <c r="J3855" t="e">
        <f>+VLOOKUP(B3855,#REF!,1,FALSE)</f>
        <v>#REF!</v>
      </c>
    </row>
    <row r="3856" spans="1:10" hidden="1" x14ac:dyDescent="0.25">
      <c r="A3856" t="s">
        <v>655</v>
      </c>
      <c r="B3856" t="s">
        <v>788</v>
      </c>
      <c r="C3856" t="s">
        <v>789</v>
      </c>
      <c r="D3856">
        <v>5.8</v>
      </c>
      <c r="J3856" t="e">
        <f>+VLOOKUP(B3856,#REF!,1,FALSE)</f>
        <v>#REF!</v>
      </c>
    </row>
    <row r="3857" spans="1:10" hidden="1" x14ac:dyDescent="0.25">
      <c r="A3857" t="s">
        <v>655</v>
      </c>
      <c r="B3857" t="s">
        <v>790</v>
      </c>
      <c r="C3857" t="s">
        <v>791</v>
      </c>
      <c r="D3857">
        <v>5.8</v>
      </c>
      <c r="J3857" t="e">
        <f>+VLOOKUP(B3857,#REF!,1,FALSE)</f>
        <v>#REF!</v>
      </c>
    </row>
    <row r="3858" spans="1:10" hidden="1" x14ac:dyDescent="0.25">
      <c r="A3858" t="s">
        <v>655</v>
      </c>
      <c r="B3858" t="s">
        <v>792</v>
      </c>
      <c r="C3858" t="s">
        <v>793</v>
      </c>
      <c r="D3858">
        <v>5.8</v>
      </c>
      <c r="J3858" t="e">
        <f>+VLOOKUP(B3858,#REF!,1,FALSE)</f>
        <v>#REF!</v>
      </c>
    </row>
    <row r="3859" spans="1:10" hidden="1" x14ac:dyDescent="0.25">
      <c r="A3859" t="s">
        <v>655</v>
      </c>
      <c r="B3859" t="s">
        <v>794</v>
      </c>
      <c r="C3859" t="s">
        <v>795</v>
      </c>
      <c r="D3859">
        <v>5.8</v>
      </c>
      <c r="J3859" t="e">
        <f>+VLOOKUP(B3859,#REF!,1,FALSE)</f>
        <v>#REF!</v>
      </c>
    </row>
    <row r="3860" spans="1:10" hidden="1" x14ac:dyDescent="0.25">
      <c r="A3860" t="s">
        <v>655</v>
      </c>
      <c r="B3860" t="s">
        <v>796</v>
      </c>
      <c r="C3860" t="s">
        <v>797</v>
      </c>
      <c r="D3860">
        <v>5.8</v>
      </c>
      <c r="J3860" t="e">
        <f>+VLOOKUP(B3860,#REF!,1,FALSE)</f>
        <v>#REF!</v>
      </c>
    </row>
    <row r="3861" spans="1:10" hidden="1" x14ac:dyDescent="0.25">
      <c r="A3861" t="s">
        <v>655</v>
      </c>
      <c r="B3861" t="s">
        <v>2221</v>
      </c>
      <c r="C3861" t="s">
        <v>2222</v>
      </c>
      <c r="D3861">
        <v>6.5</v>
      </c>
      <c r="J3861" t="e">
        <f>+VLOOKUP(B3861,#REF!,1,FALSE)</f>
        <v>#REF!</v>
      </c>
    </row>
    <row r="3862" spans="1:10" hidden="1" x14ac:dyDescent="0.25">
      <c r="A3862" t="s">
        <v>655</v>
      </c>
      <c r="B3862" t="s">
        <v>798</v>
      </c>
      <c r="C3862" t="s">
        <v>799</v>
      </c>
      <c r="D3862">
        <v>5.8</v>
      </c>
      <c r="J3862" t="e">
        <f>+VLOOKUP(B3862,#REF!,1,FALSE)</f>
        <v>#REF!</v>
      </c>
    </row>
    <row r="3863" spans="1:10" hidden="1" x14ac:dyDescent="0.25">
      <c r="A3863" t="s">
        <v>655</v>
      </c>
      <c r="B3863" t="s">
        <v>800</v>
      </c>
      <c r="C3863" t="s">
        <v>801</v>
      </c>
      <c r="D3863">
        <v>5.8</v>
      </c>
      <c r="J3863" t="e">
        <f>+VLOOKUP(B3863,#REF!,1,FALSE)</f>
        <v>#REF!</v>
      </c>
    </row>
    <row r="3864" spans="1:10" hidden="1" x14ac:dyDescent="0.25">
      <c r="A3864" t="s">
        <v>655</v>
      </c>
      <c r="B3864" t="s">
        <v>802</v>
      </c>
      <c r="C3864" t="s">
        <v>803</v>
      </c>
      <c r="D3864">
        <v>5.8</v>
      </c>
      <c r="J3864" t="e">
        <f>+VLOOKUP(B3864,#REF!,1,FALSE)</f>
        <v>#REF!</v>
      </c>
    </row>
    <row r="3865" spans="1:10" hidden="1" x14ac:dyDescent="0.25">
      <c r="A3865" t="s">
        <v>655</v>
      </c>
      <c r="B3865">
        <v>7648</v>
      </c>
      <c r="C3865" t="s">
        <v>2283</v>
      </c>
      <c r="D3865">
        <v>6.5</v>
      </c>
      <c r="J3865" t="e">
        <f>+VLOOKUP(B3865,#REF!,1,FALSE)</f>
        <v>#REF!</v>
      </c>
    </row>
    <row r="3866" spans="1:10" hidden="1" x14ac:dyDescent="0.25">
      <c r="A3866" t="s">
        <v>655</v>
      </c>
      <c r="B3866" t="s">
        <v>805</v>
      </c>
      <c r="C3866" t="s">
        <v>806</v>
      </c>
      <c r="D3866">
        <v>6.5</v>
      </c>
      <c r="J3866" t="e">
        <f>+VLOOKUP(B3866,#REF!,1,FALSE)</f>
        <v>#REF!</v>
      </c>
    </row>
    <row r="3867" spans="1:10" hidden="1" x14ac:dyDescent="0.25">
      <c r="A3867" t="s">
        <v>655</v>
      </c>
      <c r="B3867" t="s">
        <v>807</v>
      </c>
      <c r="C3867" t="s">
        <v>808</v>
      </c>
      <c r="D3867">
        <v>6.5</v>
      </c>
      <c r="J3867" t="e">
        <f>+VLOOKUP(B3867,#REF!,1,FALSE)</f>
        <v>#REF!</v>
      </c>
    </row>
    <row r="3868" spans="1:10" hidden="1" x14ac:dyDescent="0.25">
      <c r="A3868" t="s">
        <v>655</v>
      </c>
      <c r="B3868" t="s">
        <v>809</v>
      </c>
      <c r="C3868" t="s">
        <v>810</v>
      </c>
      <c r="D3868">
        <v>6.5</v>
      </c>
      <c r="J3868" t="e">
        <f>+VLOOKUP(B3868,#REF!,1,FALSE)</f>
        <v>#REF!</v>
      </c>
    </row>
    <row r="3869" spans="1:10" hidden="1" x14ac:dyDescent="0.25">
      <c r="A3869" t="s">
        <v>655</v>
      </c>
      <c r="B3869" t="s">
        <v>811</v>
      </c>
      <c r="C3869" t="s">
        <v>812</v>
      </c>
      <c r="D3869">
        <v>6.5</v>
      </c>
      <c r="J3869" t="e">
        <f>+VLOOKUP(B3869,#REF!,1,FALSE)</f>
        <v>#REF!</v>
      </c>
    </row>
    <row r="3870" spans="1:10" hidden="1" x14ac:dyDescent="0.25">
      <c r="A3870" t="s">
        <v>655</v>
      </c>
      <c r="B3870" t="s">
        <v>813</v>
      </c>
      <c r="C3870" t="s">
        <v>814</v>
      </c>
      <c r="D3870">
        <v>6.5</v>
      </c>
      <c r="J3870" t="e">
        <f>+VLOOKUP(B3870,#REF!,1,FALSE)</f>
        <v>#REF!</v>
      </c>
    </row>
    <row r="3871" spans="1:10" hidden="1" x14ac:dyDescent="0.25">
      <c r="A3871" t="s">
        <v>655</v>
      </c>
      <c r="B3871" t="s">
        <v>815</v>
      </c>
      <c r="C3871" t="s">
        <v>816</v>
      </c>
      <c r="D3871">
        <v>6.5</v>
      </c>
      <c r="J3871" t="e">
        <f>+VLOOKUP(B3871,#REF!,1,FALSE)</f>
        <v>#REF!</v>
      </c>
    </row>
    <row r="3872" spans="1:10" hidden="1" x14ac:dyDescent="0.25">
      <c r="A3872" t="s">
        <v>655</v>
      </c>
      <c r="B3872" t="s">
        <v>817</v>
      </c>
      <c r="C3872" t="s">
        <v>818</v>
      </c>
      <c r="D3872">
        <v>6.5</v>
      </c>
      <c r="J3872" t="e">
        <f>+VLOOKUP(B3872,#REF!,1,FALSE)</f>
        <v>#REF!</v>
      </c>
    </row>
    <row r="3873" spans="1:10" hidden="1" x14ac:dyDescent="0.25">
      <c r="A3873" t="s">
        <v>655</v>
      </c>
      <c r="B3873" t="s">
        <v>2284</v>
      </c>
      <c r="C3873" t="s">
        <v>2285</v>
      </c>
      <c r="D3873">
        <v>2</v>
      </c>
      <c r="J3873" t="e">
        <f>+VLOOKUP(B3873,#REF!,1,FALSE)</f>
        <v>#REF!</v>
      </c>
    </row>
    <row r="3874" spans="1:10" hidden="1" x14ac:dyDescent="0.25">
      <c r="A3874" t="s">
        <v>655</v>
      </c>
      <c r="B3874" t="s">
        <v>2286</v>
      </c>
      <c r="C3874" t="s">
        <v>2287</v>
      </c>
      <c r="D3874">
        <v>2</v>
      </c>
      <c r="J3874" t="e">
        <f>+VLOOKUP(B3874,#REF!,1,FALSE)</f>
        <v>#REF!</v>
      </c>
    </row>
    <row r="3875" spans="1:10" hidden="1" x14ac:dyDescent="0.25">
      <c r="A3875" t="s">
        <v>655</v>
      </c>
      <c r="B3875" t="s">
        <v>819</v>
      </c>
      <c r="C3875" t="s">
        <v>820</v>
      </c>
      <c r="D3875">
        <v>6.5</v>
      </c>
      <c r="J3875" t="e">
        <f>+VLOOKUP(B3875,#REF!,1,FALSE)</f>
        <v>#REF!</v>
      </c>
    </row>
    <row r="3876" spans="1:10" hidden="1" x14ac:dyDescent="0.25">
      <c r="A3876" t="s">
        <v>655</v>
      </c>
      <c r="B3876" t="s">
        <v>821</v>
      </c>
      <c r="C3876" t="s">
        <v>822</v>
      </c>
      <c r="D3876">
        <v>6.5</v>
      </c>
      <c r="J3876" t="e">
        <f>+VLOOKUP(B3876,#REF!,1,FALSE)</f>
        <v>#REF!</v>
      </c>
    </row>
    <row r="3877" spans="1:10" hidden="1" x14ac:dyDescent="0.25">
      <c r="A3877" t="s">
        <v>655</v>
      </c>
      <c r="B3877" t="s">
        <v>823</v>
      </c>
      <c r="C3877" t="s">
        <v>824</v>
      </c>
      <c r="D3877">
        <v>6.5</v>
      </c>
      <c r="J3877" t="e">
        <f>+VLOOKUP(B3877,#REF!,1,FALSE)</f>
        <v>#REF!</v>
      </c>
    </row>
    <row r="3878" spans="1:10" hidden="1" x14ac:dyDescent="0.25">
      <c r="A3878" t="s">
        <v>655</v>
      </c>
      <c r="B3878" t="s">
        <v>825</v>
      </c>
      <c r="C3878" t="s">
        <v>826</v>
      </c>
      <c r="D3878">
        <v>6.5</v>
      </c>
      <c r="J3878" t="e">
        <f>+VLOOKUP(B3878,#REF!,1,FALSE)</f>
        <v>#REF!</v>
      </c>
    </row>
    <row r="3879" spans="1:10" hidden="1" x14ac:dyDescent="0.25">
      <c r="A3879" t="s">
        <v>655</v>
      </c>
      <c r="B3879" t="s">
        <v>827</v>
      </c>
      <c r="C3879" t="s">
        <v>828</v>
      </c>
      <c r="D3879">
        <v>6.5</v>
      </c>
      <c r="J3879" t="e">
        <f>+VLOOKUP(B3879,#REF!,1,FALSE)</f>
        <v>#REF!</v>
      </c>
    </row>
    <row r="3880" spans="1:10" hidden="1" x14ac:dyDescent="0.25">
      <c r="A3880" t="s">
        <v>655</v>
      </c>
      <c r="B3880" t="s">
        <v>829</v>
      </c>
      <c r="C3880" t="s">
        <v>830</v>
      </c>
      <c r="D3880">
        <v>6.5</v>
      </c>
      <c r="J3880" t="e">
        <f>+VLOOKUP(B3880,#REF!,1,FALSE)</f>
        <v>#REF!</v>
      </c>
    </row>
    <row r="3881" spans="1:10" hidden="1" x14ac:dyDescent="0.25">
      <c r="A3881" t="s">
        <v>655</v>
      </c>
      <c r="B3881" t="s">
        <v>831</v>
      </c>
      <c r="C3881" t="s">
        <v>832</v>
      </c>
      <c r="D3881">
        <v>6.5</v>
      </c>
      <c r="J3881" t="e">
        <f>+VLOOKUP(B3881,#REF!,1,FALSE)</f>
        <v>#REF!</v>
      </c>
    </row>
    <row r="3882" spans="1:10" hidden="1" x14ac:dyDescent="0.25">
      <c r="A3882" t="s">
        <v>655</v>
      </c>
      <c r="B3882" t="s">
        <v>833</v>
      </c>
      <c r="C3882" t="s">
        <v>834</v>
      </c>
      <c r="D3882">
        <v>6.5</v>
      </c>
      <c r="J3882" t="e">
        <f>+VLOOKUP(B3882,#REF!,1,FALSE)</f>
        <v>#REF!</v>
      </c>
    </row>
    <row r="3883" spans="1:10" hidden="1" x14ac:dyDescent="0.25">
      <c r="A3883" t="s">
        <v>655</v>
      </c>
      <c r="B3883" t="s">
        <v>835</v>
      </c>
      <c r="C3883" t="s">
        <v>836</v>
      </c>
      <c r="D3883">
        <v>6.5</v>
      </c>
      <c r="J3883" t="e">
        <f>+VLOOKUP(B3883,#REF!,1,FALSE)</f>
        <v>#REF!</v>
      </c>
    </row>
    <row r="3884" spans="1:10" hidden="1" x14ac:dyDescent="0.25">
      <c r="A3884" t="s">
        <v>655</v>
      </c>
      <c r="B3884" t="s">
        <v>837</v>
      </c>
      <c r="C3884" t="s">
        <v>838</v>
      </c>
      <c r="D3884">
        <v>6.5</v>
      </c>
      <c r="J3884" t="e">
        <f>+VLOOKUP(B3884,#REF!,1,FALSE)</f>
        <v>#REF!</v>
      </c>
    </row>
    <row r="3885" spans="1:10" hidden="1" x14ac:dyDescent="0.25">
      <c r="A3885" t="s">
        <v>655</v>
      </c>
      <c r="B3885" t="s">
        <v>839</v>
      </c>
      <c r="C3885" t="s">
        <v>840</v>
      </c>
      <c r="D3885">
        <v>6.5</v>
      </c>
      <c r="J3885" t="e">
        <f>+VLOOKUP(B3885,#REF!,1,FALSE)</f>
        <v>#REF!</v>
      </c>
    </row>
    <row r="3886" spans="1:10" hidden="1" x14ac:dyDescent="0.25">
      <c r="A3886" t="s">
        <v>655</v>
      </c>
      <c r="B3886" t="s">
        <v>841</v>
      </c>
      <c r="C3886" t="s">
        <v>842</v>
      </c>
      <c r="D3886">
        <v>1995</v>
      </c>
      <c r="J3886" t="e">
        <f>+VLOOKUP(B3886,#REF!,1,FALSE)</f>
        <v>#REF!</v>
      </c>
    </row>
    <row r="3887" spans="1:10" hidden="1" x14ac:dyDescent="0.25">
      <c r="A3887" t="s">
        <v>655</v>
      </c>
      <c r="B3887" t="s">
        <v>843</v>
      </c>
      <c r="C3887" t="s">
        <v>844</v>
      </c>
      <c r="D3887">
        <v>6</v>
      </c>
      <c r="J3887" t="e">
        <f>+VLOOKUP(B3887,#REF!,1,FALSE)</f>
        <v>#REF!</v>
      </c>
    </row>
    <row r="3888" spans="1:10" hidden="1" x14ac:dyDescent="0.25">
      <c r="A3888" t="s">
        <v>655</v>
      </c>
      <c r="B3888" t="s">
        <v>845</v>
      </c>
      <c r="C3888" t="s">
        <v>846</v>
      </c>
      <c r="D3888">
        <v>4.5999999999999996</v>
      </c>
      <c r="J3888" t="e">
        <f>+VLOOKUP(B3888,#REF!,1,FALSE)</f>
        <v>#REF!</v>
      </c>
    </row>
    <row r="3889" spans="1:10" hidden="1" x14ac:dyDescent="0.25">
      <c r="A3889" t="s">
        <v>655</v>
      </c>
      <c r="B3889" t="s">
        <v>847</v>
      </c>
      <c r="C3889" t="s">
        <v>848</v>
      </c>
      <c r="D3889">
        <v>6.5</v>
      </c>
      <c r="J3889" t="e">
        <f>+VLOOKUP(B3889,#REF!,1,FALSE)</f>
        <v>#REF!</v>
      </c>
    </row>
    <row r="3890" spans="1:10" hidden="1" x14ac:dyDescent="0.25">
      <c r="A3890" t="s">
        <v>655</v>
      </c>
      <c r="B3890" t="s">
        <v>849</v>
      </c>
      <c r="C3890" t="s">
        <v>850</v>
      </c>
      <c r="D3890">
        <v>6.5</v>
      </c>
      <c r="J3890" t="e">
        <f>+VLOOKUP(B3890,#REF!,1,FALSE)</f>
        <v>#REF!</v>
      </c>
    </row>
    <row r="3891" spans="1:10" hidden="1" x14ac:dyDescent="0.25">
      <c r="A3891" t="s">
        <v>655</v>
      </c>
      <c r="B3891" t="s">
        <v>851</v>
      </c>
      <c r="C3891" t="s">
        <v>852</v>
      </c>
      <c r="D3891">
        <v>3.2</v>
      </c>
      <c r="J3891" t="e">
        <f>+VLOOKUP(B3891,#REF!,1,FALSE)</f>
        <v>#REF!</v>
      </c>
    </row>
    <row r="3892" spans="1:10" hidden="1" x14ac:dyDescent="0.25">
      <c r="A3892" t="s">
        <v>655</v>
      </c>
      <c r="B3892" t="s">
        <v>853</v>
      </c>
      <c r="C3892" t="s">
        <v>854</v>
      </c>
      <c r="D3892">
        <v>6.5</v>
      </c>
      <c r="J3892" t="e">
        <f>+VLOOKUP(B3892,#REF!,1,FALSE)</f>
        <v>#REF!</v>
      </c>
    </row>
    <row r="3893" spans="1:10" hidden="1" x14ac:dyDescent="0.25">
      <c r="A3893" t="s">
        <v>655</v>
      </c>
      <c r="B3893" t="s">
        <v>855</v>
      </c>
      <c r="C3893" t="s">
        <v>856</v>
      </c>
      <c r="D3893">
        <v>6.5</v>
      </c>
      <c r="J3893" t="e">
        <f>+VLOOKUP(B3893,#REF!,1,FALSE)</f>
        <v>#REF!</v>
      </c>
    </row>
    <row r="3894" spans="1:10" hidden="1" x14ac:dyDescent="0.25">
      <c r="A3894" t="s">
        <v>655</v>
      </c>
      <c r="B3894" t="s">
        <v>857</v>
      </c>
      <c r="C3894" t="s">
        <v>858</v>
      </c>
      <c r="D3894">
        <v>6.5</v>
      </c>
      <c r="J3894" t="e">
        <f>+VLOOKUP(B3894,#REF!,1,FALSE)</f>
        <v>#REF!</v>
      </c>
    </row>
    <row r="3895" spans="1:10" hidden="1" x14ac:dyDescent="0.25">
      <c r="A3895" t="s">
        <v>655</v>
      </c>
      <c r="B3895" t="s">
        <v>859</v>
      </c>
      <c r="C3895" t="s">
        <v>860</v>
      </c>
      <c r="D3895">
        <v>6.5</v>
      </c>
      <c r="J3895" t="e">
        <f>+VLOOKUP(B3895,#REF!,1,FALSE)</f>
        <v>#REF!</v>
      </c>
    </row>
    <row r="3896" spans="1:10" hidden="1" x14ac:dyDescent="0.25">
      <c r="A3896" t="s">
        <v>655</v>
      </c>
      <c r="B3896" t="s">
        <v>861</v>
      </c>
      <c r="C3896" t="s">
        <v>862</v>
      </c>
      <c r="D3896">
        <v>6.5</v>
      </c>
      <c r="J3896" t="e">
        <f>+VLOOKUP(B3896,#REF!,1,FALSE)</f>
        <v>#REF!</v>
      </c>
    </row>
    <row r="3897" spans="1:10" hidden="1" x14ac:dyDescent="0.25">
      <c r="A3897" t="s">
        <v>655</v>
      </c>
      <c r="B3897" t="s">
        <v>863</v>
      </c>
      <c r="C3897" t="s">
        <v>864</v>
      </c>
      <c r="D3897">
        <v>6.5</v>
      </c>
      <c r="J3897" t="e">
        <f>+VLOOKUP(B3897,#REF!,1,FALSE)</f>
        <v>#REF!</v>
      </c>
    </row>
    <row r="3898" spans="1:10" hidden="1" x14ac:dyDescent="0.25">
      <c r="A3898" t="s">
        <v>655</v>
      </c>
      <c r="B3898" t="s">
        <v>865</v>
      </c>
      <c r="C3898" t="s">
        <v>866</v>
      </c>
      <c r="D3898">
        <v>6.5</v>
      </c>
      <c r="J3898" t="e">
        <f>+VLOOKUP(B3898,#REF!,1,FALSE)</f>
        <v>#REF!</v>
      </c>
    </row>
    <row r="3899" spans="1:10" hidden="1" x14ac:dyDescent="0.25">
      <c r="A3899" t="s">
        <v>655</v>
      </c>
      <c r="B3899" t="s">
        <v>867</v>
      </c>
      <c r="C3899" t="s">
        <v>868</v>
      </c>
      <c r="D3899">
        <v>6.5</v>
      </c>
      <c r="J3899" t="e">
        <f>+VLOOKUP(B3899,#REF!,1,FALSE)</f>
        <v>#REF!</v>
      </c>
    </row>
    <row r="3900" spans="1:10" hidden="1" x14ac:dyDescent="0.25">
      <c r="A3900" t="s">
        <v>655</v>
      </c>
      <c r="B3900" t="s">
        <v>869</v>
      </c>
      <c r="C3900" t="s">
        <v>870</v>
      </c>
      <c r="D3900">
        <v>6.5</v>
      </c>
      <c r="J3900" t="e">
        <f>+VLOOKUP(B3900,#REF!,1,FALSE)</f>
        <v>#REF!</v>
      </c>
    </row>
    <row r="3901" spans="1:10" hidden="1" x14ac:dyDescent="0.25">
      <c r="A3901" t="s">
        <v>655</v>
      </c>
      <c r="B3901" t="s">
        <v>871</v>
      </c>
      <c r="C3901" t="s">
        <v>872</v>
      </c>
      <c r="D3901">
        <v>6.5</v>
      </c>
      <c r="J3901" t="e">
        <f>+VLOOKUP(B3901,#REF!,1,FALSE)</f>
        <v>#REF!</v>
      </c>
    </row>
    <row r="3902" spans="1:10" hidden="1" x14ac:dyDescent="0.25">
      <c r="A3902" t="s">
        <v>655</v>
      </c>
      <c r="B3902" t="s">
        <v>873</v>
      </c>
      <c r="C3902" t="s">
        <v>874</v>
      </c>
      <c r="D3902">
        <v>6.5</v>
      </c>
      <c r="J3902" t="e">
        <f>+VLOOKUP(B3902,#REF!,1,FALSE)</f>
        <v>#REF!</v>
      </c>
    </row>
    <row r="3903" spans="1:10" hidden="1" x14ac:dyDescent="0.25">
      <c r="A3903" t="s">
        <v>655</v>
      </c>
      <c r="B3903" t="s">
        <v>875</v>
      </c>
      <c r="C3903" t="s">
        <v>876</v>
      </c>
      <c r="D3903">
        <v>6.5</v>
      </c>
      <c r="J3903" t="e">
        <f>+VLOOKUP(B3903,#REF!,1,FALSE)</f>
        <v>#REF!</v>
      </c>
    </row>
    <row r="3904" spans="1:10" hidden="1" x14ac:dyDescent="0.25">
      <c r="A3904" t="s">
        <v>655</v>
      </c>
      <c r="B3904" t="s">
        <v>877</v>
      </c>
      <c r="C3904" t="s">
        <v>878</v>
      </c>
      <c r="D3904">
        <v>6.5</v>
      </c>
      <c r="J3904" t="e">
        <f>+VLOOKUP(B3904,#REF!,1,FALSE)</f>
        <v>#REF!</v>
      </c>
    </row>
    <row r="3905" spans="1:10" hidden="1" x14ac:dyDescent="0.25">
      <c r="A3905" t="s">
        <v>655</v>
      </c>
      <c r="B3905" t="s">
        <v>879</v>
      </c>
      <c r="C3905" t="s">
        <v>880</v>
      </c>
      <c r="D3905">
        <v>6.5</v>
      </c>
      <c r="J3905" t="e">
        <f>+VLOOKUP(B3905,#REF!,1,FALSE)</f>
        <v>#REF!</v>
      </c>
    </row>
    <row r="3906" spans="1:10" hidden="1" x14ac:dyDescent="0.25">
      <c r="A3906" t="s">
        <v>655</v>
      </c>
      <c r="B3906" t="s">
        <v>881</v>
      </c>
      <c r="C3906" t="s">
        <v>882</v>
      </c>
      <c r="D3906">
        <v>6.5</v>
      </c>
      <c r="J3906" t="e">
        <f>+VLOOKUP(B3906,#REF!,1,FALSE)</f>
        <v>#REF!</v>
      </c>
    </row>
    <row r="3907" spans="1:10" hidden="1" x14ac:dyDescent="0.25">
      <c r="A3907" t="s">
        <v>655</v>
      </c>
      <c r="B3907" t="s">
        <v>883</v>
      </c>
      <c r="C3907" t="s">
        <v>884</v>
      </c>
      <c r="D3907">
        <v>6</v>
      </c>
      <c r="J3907" t="e">
        <f>+VLOOKUP(B3907,#REF!,1,FALSE)</f>
        <v>#REF!</v>
      </c>
    </row>
    <row r="3908" spans="1:10" hidden="1" x14ac:dyDescent="0.25">
      <c r="A3908" t="s">
        <v>655</v>
      </c>
      <c r="B3908" t="s">
        <v>885</v>
      </c>
      <c r="C3908" t="s">
        <v>886</v>
      </c>
      <c r="D3908">
        <v>6</v>
      </c>
      <c r="J3908" t="e">
        <f>+VLOOKUP(B3908,#REF!,1,FALSE)</f>
        <v>#REF!</v>
      </c>
    </row>
    <row r="3909" spans="1:10" hidden="1" x14ac:dyDescent="0.25">
      <c r="A3909" t="s">
        <v>655</v>
      </c>
      <c r="B3909" t="s">
        <v>887</v>
      </c>
      <c r="C3909" t="s">
        <v>888</v>
      </c>
      <c r="D3909">
        <v>6</v>
      </c>
      <c r="J3909" t="e">
        <f>+VLOOKUP(B3909,#REF!,1,FALSE)</f>
        <v>#REF!</v>
      </c>
    </row>
    <row r="3910" spans="1:10" hidden="1" x14ac:dyDescent="0.25">
      <c r="A3910" t="s">
        <v>655</v>
      </c>
      <c r="B3910" t="s">
        <v>889</v>
      </c>
      <c r="C3910" t="s">
        <v>886</v>
      </c>
      <c r="D3910">
        <v>6</v>
      </c>
      <c r="J3910" t="e">
        <f>+VLOOKUP(B3910,#REF!,1,FALSE)</f>
        <v>#REF!</v>
      </c>
    </row>
    <row r="3911" spans="1:10" hidden="1" x14ac:dyDescent="0.25">
      <c r="A3911" t="s">
        <v>655</v>
      </c>
      <c r="B3911" t="s">
        <v>890</v>
      </c>
      <c r="C3911" t="s">
        <v>888</v>
      </c>
      <c r="D3911">
        <v>6</v>
      </c>
      <c r="J3911" t="e">
        <f>+VLOOKUP(B3911,#REF!,1,FALSE)</f>
        <v>#REF!</v>
      </c>
    </row>
    <row r="3912" spans="1:10" hidden="1" x14ac:dyDescent="0.25">
      <c r="A3912" t="s">
        <v>655</v>
      </c>
      <c r="B3912" t="s">
        <v>891</v>
      </c>
      <c r="C3912" t="s">
        <v>886</v>
      </c>
      <c r="D3912">
        <v>6</v>
      </c>
      <c r="J3912" t="e">
        <f>+VLOOKUP(B3912,#REF!,1,FALSE)</f>
        <v>#REF!</v>
      </c>
    </row>
    <row r="3913" spans="1:10" hidden="1" x14ac:dyDescent="0.25">
      <c r="A3913" t="s">
        <v>655</v>
      </c>
      <c r="B3913" t="s">
        <v>893</v>
      </c>
      <c r="C3913" t="s">
        <v>886</v>
      </c>
      <c r="D3913">
        <v>6</v>
      </c>
      <c r="J3913" t="e">
        <f>+VLOOKUP(B3913,#REF!,1,FALSE)</f>
        <v>#REF!</v>
      </c>
    </row>
    <row r="3914" spans="1:10" hidden="1" x14ac:dyDescent="0.25">
      <c r="A3914" t="s">
        <v>655</v>
      </c>
      <c r="B3914">
        <v>90</v>
      </c>
      <c r="C3914" t="s">
        <v>894</v>
      </c>
      <c r="D3914">
        <v>6</v>
      </c>
      <c r="J3914" t="e">
        <f>+VLOOKUP(B3914,#REF!,1,FALSE)</f>
        <v>#REF!</v>
      </c>
    </row>
    <row r="3915" spans="1:10" hidden="1" x14ac:dyDescent="0.25">
      <c r="A3915" t="s">
        <v>655</v>
      </c>
      <c r="B3915">
        <v>102</v>
      </c>
      <c r="C3915" t="s">
        <v>895</v>
      </c>
      <c r="D3915">
        <v>6</v>
      </c>
      <c r="J3915" t="e">
        <f>+VLOOKUP(B3915,#REF!,1,FALSE)</f>
        <v>#REF!</v>
      </c>
    </row>
    <row r="3916" spans="1:10" hidden="1" x14ac:dyDescent="0.25">
      <c r="A3916" t="s">
        <v>655</v>
      </c>
      <c r="B3916">
        <v>103</v>
      </c>
      <c r="C3916" t="s">
        <v>896</v>
      </c>
      <c r="D3916">
        <v>6</v>
      </c>
      <c r="J3916" t="e">
        <f>+VLOOKUP(B3916,#REF!,1,FALSE)</f>
        <v>#REF!</v>
      </c>
    </row>
    <row r="3917" spans="1:10" hidden="1" x14ac:dyDescent="0.25">
      <c r="A3917" t="s">
        <v>655</v>
      </c>
      <c r="B3917">
        <v>104</v>
      </c>
      <c r="C3917" t="s">
        <v>897</v>
      </c>
      <c r="D3917">
        <v>6</v>
      </c>
      <c r="J3917" t="e">
        <f>+VLOOKUP(B3917,#REF!,1,FALSE)</f>
        <v>#REF!</v>
      </c>
    </row>
    <row r="3918" spans="1:10" hidden="1" x14ac:dyDescent="0.25">
      <c r="A3918" t="s">
        <v>655</v>
      </c>
      <c r="B3918">
        <v>107</v>
      </c>
      <c r="C3918" t="s">
        <v>898</v>
      </c>
      <c r="D3918">
        <v>6</v>
      </c>
      <c r="J3918" t="e">
        <f>+VLOOKUP(B3918,#REF!,1,FALSE)</f>
        <v>#REF!</v>
      </c>
    </row>
    <row r="3919" spans="1:10" hidden="1" x14ac:dyDescent="0.25">
      <c r="A3919" t="s">
        <v>655</v>
      </c>
      <c r="B3919">
        <v>108</v>
      </c>
      <c r="C3919" t="s">
        <v>899</v>
      </c>
      <c r="D3919">
        <v>6</v>
      </c>
      <c r="J3919" t="e">
        <f>+VLOOKUP(B3919,#REF!,1,FALSE)</f>
        <v>#REF!</v>
      </c>
    </row>
    <row r="3920" spans="1:10" hidden="1" x14ac:dyDescent="0.25">
      <c r="A3920" t="s">
        <v>655</v>
      </c>
      <c r="B3920">
        <v>112</v>
      </c>
      <c r="C3920" t="s">
        <v>900</v>
      </c>
      <c r="D3920">
        <v>6</v>
      </c>
      <c r="J3920" t="e">
        <f>+VLOOKUP(B3920,#REF!,1,FALSE)</f>
        <v>#REF!</v>
      </c>
    </row>
    <row r="3921" spans="1:10" hidden="1" x14ac:dyDescent="0.25">
      <c r="A3921" t="s">
        <v>655</v>
      </c>
      <c r="B3921">
        <v>114</v>
      </c>
      <c r="C3921" t="s">
        <v>901</v>
      </c>
      <c r="D3921">
        <v>6</v>
      </c>
      <c r="J3921" t="e">
        <f>+VLOOKUP(B3921,#REF!,1,FALSE)</f>
        <v>#REF!</v>
      </c>
    </row>
    <row r="3922" spans="1:10" hidden="1" x14ac:dyDescent="0.25">
      <c r="A3922" t="s">
        <v>655</v>
      </c>
      <c r="B3922">
        <v>115</v>
      </c>
      <c r="C3922" t="s">
        <v>902</v>
      </c>
      <c r="D3922">
        <v>6.5</v>
      </c>
      <c r="J3922" t="e">
        <f>+VLOOKUP(B3922,#REF!,1,FALSE)</f>
        <v>#REF!</v>
      </c>
    </row>
    <row r="3923" spans="1:10" hidden="1" x14ac:dyDescent="0.25">
      <c r="A3923" t="s">
        <v>655</v>
      </c>
      <c r="B3923">
        <v>116</v>
      </c>
      <c r="C3923" t="s">
        <v>903</v>
      </c>
      <c r="D3923">
        <v>6.5</v>
      </c>
      <c r="J3923" t="e">
        <f>+VLOOKUP(B3923,#REF!,1,FALSE)</f>
        <v>#REF!</v>
      </c>
    </row>
    <row r="3924" spans="1:10" hidden="1" x14ac:dyDescent="0.25">
      <c r="A3924" t="s">
        <v>655</v>
      </c>
      <c r="B3924">
        <v>139</v>
      </c>
      <c r="C3924" t="s">
        <v>904</v>
      </c>
      <c r="D3924">
        <v>6</v>
      </c>
      <c r="J3924" t="e">
        <f>+VLOOKUP(B3924,#REF!,1,FALSE)</f>
        <v>#REF!</v>
      </c>
    </row>
    <row r="3925" spans="1:10" hidden="1" x14ac:dyDescent="0.25">
      <c r="A3925" t="s">
        <v>655</v>
      </c>
      <c r="B3925">
        <v>140</v>
      </c>
      <c r="C3925" t="s">
        <v>905</v>
      </c>
      <c r="D3925">
        <v>6</v>
      </c>
      <c r="J3925" t="e">
        <f>+VLOOKUP(B3925,#REF!,1,FALSE)</f>
        <v>#REF!</v>
      </c>
    </row>
    <row r="3926" spans="1:10" hidden="1" x14ac:dyDescent="0.25">
      <c r="A3926" t="s">
        <v>655</v>
      </c>
      <c r="B3926" t="s">
        <v>906</v>
      </c>
      <c r="C3926" t="s">
        <v>907</v>
      </c>
      <c r="D3926">
        <v>6</v>
      </c>
      <c r="J3926" t="e">
        <f>+VLOOKUP(B3926,#REF!,1,FALSE)</f>
        <v>#REF!</v>
      </c>
    </row>
    <row r="3927" spans="1:10" hidden="1" x14ac:dyDescent="0.25">
      <c r="A3927" t="s">
        <v>655</v>
      </c>
      <c r="B3927">
        <v>141</v>
      </c>
      <c r="C3927" t="s">
        <v>908</v>
      </c>
      <c r="D3927">
        <v>6</v>
      </c>
      <c r="J3927" t="e">
        <f>+VLOOKUP(B3927,#REF!,1,FALSE)</f>
        <v>#REF!</v>
      </c>
    </row>
    <row r="3928" spans="1:10" hidden="1" x14ac:dyDescent="0.25">
      <c r="A3928" t="s">
        <v>655</v>
      </c>
      <c r="B3928">
        <v>142</v>
      </c>
      <c r="C3928" t="s">
        <v>909</v>
      </c>
      <c r="D3928">
        <v>6</v>
      </c>
      <c r="J3928" t="e">
        <f>+VLOOKUP(B3928,#REF!,1,FALSE)</f>
        <v>#REF!</v>
      </c>
    </row>
    <row r="3929" spans="1:10" hidden="1" x14ac:dyDescent="0.25">
      <c r="A3929" t="s">
        <v>655</v>
      </c>
      <c r="B3929" t="s">
        <v>910</v>
      </c>
      <c r="C3929" t="s">
        <v>911</v>
      </c>
      <c r="D3929">
        <v>6</v>
      </c>
      <c r="J3929" t="e">
        <f>+VLOOKUP(B3929,#REF!,1,FALSE)</f>
        <v>#REF!</v>
      </c>
    </row>
    <row r="3930" spans="1:10" hidden="1" x14ac:dyDescent="0.25">
      <c r="A3930" t="s">
        <v>655</v>
      </c>
      <c r="B3930" t="s">
        <v>912</v>
      </c>
      <c r="C3930" t="s">
        <v>913</v>
      </c>
      <c r="D3930">
        <v>6</v>
      </c>
      <c r="J3930" t="e">
        <f>+VLOOKUP(B3930,#REF!,1,FALSE)</f>
        <v>#REF!</v>
      </c>
    </row>
    <row r="3931" spans="1:10" hidden="1" x14ac:dyDescent="0.25">
      <c r="A3931" t="s">
        <v>655</v>
      </c>
      <c r="B3931" t="s">
        <v>914</v>
      </c>
      <c r="C3931" t="s">
        <v>915</v>
      </c>
      <c r="D3931">
        <v>1</v>
      </c>
      <c r="J3931" t="e">
        <f>+VLOOKUP(B3931,#REF!,1,FALSE)</f>
        <v>#REF!</v>
      </c>
    </row>
    <row r="3932" spans="1:10" hidden="1" x14ac:dyDescent="0.25">
      <c r="A3932" t="s">
        <v>655</v>
      </c>
      <c r="B3932" t="s">
        <v>916</v>
      </c>
      <c r="C3932" t="s">
        <v>917</v>
      </c>
      <c r="D3932">
        <v>6</v>
      </c>
      <c r="J3932" t="e">
        <f>+VLOOKUP(B3932,#REF!,1,FALSE)</f>
        <v>#REF!</v>
      </c>
    </row>
    <row r="3933" spans="1:10" hidden="1" x14ac:dyDescent="0.25">
      <c r="A3933" t="s">
        <v>655</v>
      </c>
      <c r="B3933" t="s">
        <v>918</v>
      </c>
      <c r="C3933" t="s">
        <v>919</v>
      </c>
      <c r="D3933">
        <v>1</v>
      </c>
      <c r="J3933" t="e">
        <f>+VLOOKUP(B3933,#REF!,1,FALSE)</f>
        <v>#REF!</v>
      </c>
    </row>
    <row r="3934" spans="1:10" hidden="1" x14ac:dyDescent="0.25">
      <c r="A3934" t="s">
        <v>655</v>
      </c>
      <c r="B3934" t="s">
        <v>920</v>
      </c>
      <c r="C3934" t="s">
        <v>921</v>
      </c>
      <c r="D3934">
        <v>6</v>
      </c>
      <c r="J3934" t="e">
        <f>+VLOOKUP(B3934,#REF!,1,FALSE)</f>
        <v>#REF!</v>
      </c>
    </row>
    <row r="3935" spans="1:10" hidden="1" x14ac:dyDescent="0.25">
      <c r="A3935" t="s">
        <v>655</v>
      </c>
      <c r="B3935" t="s">
        <v>922</v>
      </c>
      <c r="C3935" t="s">
        <v>923</v>
      </c>
      <c r="D3935">
        <v>6</v>
      </c>
      <c r="J3935" t="e">
        <f>+VLOOKUP(B3935,#REF!,1,FALSE)</f>
        <v>#REF!</v>
      </c>
    </row>
    <row r="3936" spans="1:10" hidden="1" x14ac:dyDescent="0.25">
      <c r="A3936" t="s">
        <v>655</v>
      </c>
      <c r="B3936">
        <v>145</v>
      </c>
      <c r="C3936" t="s">
        <v>924</v>
      </c>
      <c r="D3936">
        <v>6</v>
      </c>
      <c r="J3936" t="e">
        <f>+VLOOKUP(B3936,#REF!,1,FALSE)</f>
        <v>#REF!</v>
      </c>
    </row>
    <row r="3937" spans="1:10" hidden="1" x14ac:dyDescent="0.25">
      <c r="A3937" t="s">
        <v>655</v>
      </c>
      <c r="B3937">
        <v>146</v>
      </c>
      <c r="C3937" t="s">
        <v>925</v>
      </c>
      <c r="D3937">
        <v>6</v>
      </c>
      <c r="J3937" t="e">
        <f>+VLOOKUP(B3937,#REF!,1,FALSE)</f>
        <v>#REF!</v>
      </c>
    </row>
    <row r="3938" spans="1:10" hidden="1" x14ac:dyDescent="0.25">
      <c r="A3938" t="s">
        <v>655</v>
      </c>
      <c r="B3938">
        <v>148</v>
      </c>
      <c r="C3938" t="s">
        <v>926</v>
      </c>
      <c r="D3938">
        <v>6</v>
      </c>
      <c r="J3938" t="e">
        <f>+VLOOKUP(B3938,#REF!,1,FALSE)</f>
        <v>#REF!</v>
      </c>
    </row>
    <row r="3939" spans="1:10" hidden="1" x14ac:dyDescent="0.25">
      <c r="A3939" t="s">
        <v>655</v>
      </c>
      <c r="B3939">
        <v>149</v>
      </c>
      <c r="C3939" t="s">
        <v>927</v>
      </c>
      <c r="D3939">
        <v>6</v>
      </c>
      <c r="J3939" t="e">
        <f>+VLOOKUP(B3939,#REF!,1,FALSE)</f>
        <v>#REF!</v>
      </c>
    </row>
    <row r="3940" spans="1:10" hidden="1" x14ac:dyDescent="0.25">
      <c r="A3940" t="s">
        <v>655</v>
      </c>
      <c r="B3940" t="s">
        <v>929</v>
      </c>
      <c r="C3940" t="s">
        <v>928</v>
      </c>
      <c r="D3940">
        <v>6</v>
      </c>
      <c r="J3940" t="e">
        <f>+VLOOKUP(B3940,#REF!,1,FALSE)</f>
        <v>#REF!</v>
      </c>
    </row>
    <row r="3941" spans="1:10" hidden="1" x14ac:dyDescent="0.25">
      <c r="A3941" t="s">
        <v>655</v>
      </c>
      <c r="B3941">
        <v>151</v>
      </c>
      <c r="C3941" t="s">
        <v>930</v>
      </c>
      <c r="D3941">
        <v>6</v>
      </c>
      <c r="J3941" t="e">
        <f>+VLOOKUP(B3941,#REF!,1,FALSE)</f>
        <v>#REF!</v>
      </c>
    </row>
    <row r="3942" spans="1:10" hidden="1" x14ac:dyDescent="0.25">
      <c r="A3942" t="s">
        <v>655</v>
      </c>
      <c r="B3942" t="s">
        <v>932</v>
      </c>
      <c r="C3942" t="s">
        <v>931</v>
      </c>
      <c r="D3942">
        <v>6</v>
      </c>
      <c r="J3942" t="e">
        <f>+VLOOKUP(B3942,#REF!,1,FALSE)</f>
        <v>#REF!</v>
      </c>
    </row>
    <row r="3943" spans="1:10" hidden="1" x14ac:dyDescent="0.25">
      <c r="A3943" t="s">
        <v>655</v>
      </c>
      <c r="B3943" t="s">
        <v>934</v>
      </c>
      <c r="C3943" t="s">
        <v>933</v>
      </c>
      <c r="D3943">
        <v>6</v>
      </c>
      <c r="J3943" t="e">
        <f>+VLOOKUP(B3943,#REF!,1,FALSE)</f>
        <v>#REF!</v>
      </c>
    </row>
    <row r="3944" spans="1:10" hidden="1" x14ac:dyDescent="0.25">
      <c r="A3944" t="s">
        <v>655</v>
      </c>
      <c r="B3944">
        <v>154</v>
      </c>
      <c r="C3944" t="s">
        <v>935</v>
      </c>
      <c r="D3944">
        <v>6</v>
      </c>
      <c r="J3944" t="e">
        <f>+VLOOKUP(B3944,#REF!,1,FALSE)</f>
        <v>#REF!</v>
      </c>
    </row>
    <row r="3945" spans="1:10" hidden="1" x14ac:dyDescent="0.25">
      <c r="A3945" t="s">
        <v>655</v>
      </c>
      <c r="B3945">
        <v>157</v>
      </c>
      <c r="C3945" t="s">
        <v>936</v>
      </c>
      <c r="D3945">
        <v>6</v>
      </c>
      <c r="J3945" t="e">
        <f>+VLOOKUP(B3945,#REF!,1,FALSE)</f>
        <v>#REF!</v>
      </c>
    </row>
    <row r="3946" spans="1:10" hidden="1" x14ac:dyDescent="0.25">
      <c r="A3946" t="s">
        <v>655</v>
      </c>
      <c r="B3946" t="s">
        <v>937</v>
      </c>
      <c r="C3946" t="s">
        <v>938</v>
      </c>
      <c r="D3946">
        <v>6</v>
      </c>
      <c r="J3946" t="e">
        <f>+VLOOKUP(B3946,#REF!,1,FALSE)</f>
        <v>#REF!</v>
      </c>
    </row>
    <row r="3947" spans="1:10" hidden="1" x14ac:dyDescent="0.25">
      <c r="A3947" t="s">
        <v>655</v>
      </c>
      <c r="B3947" t="s">
        <v>939</v>
      </c>
      <c r="C3947" t="s">
        <v>940</v>
      </c>
      <c r="D3947">
        <v>6</v>
      </c>
      <c r="J3947" t="e">
        <f>+VLOOKUP(B3947,#REF!,1,FALSE)</f>
        <v>#REF!</v>
      </c>
    </row>
    <row r="3948" spans="1:10" hidden="1" x14ac:dyDescent="0.25">
      <c r="A3948" t="s">
        <v>655</v>
      </c>
      <c r="B3948">
        <v>164</v>
      </c>
      <c r="C3948" t="s">
        <v>941</v>
      </c>
      <c r="D3948">
        <v>6</v>
      </c>
      <c r="J3948" t="e">
        <f>+VLOOKUP(B3948,#REF!,1,FALSE)</f>
        <v>#REF!</v>
      </c>
    </row>
    <row r="3949" spans="1:10" hidden="1" x14ac:dyDescent="0.25">
      <c r="A3949" t="s">
        <v>655</v>
      </c>
      <c r="B3949">
        <v>165</v>
      </c>
      <c r="C3949" t="s">
        <v>942</v>
      </c>
      <c r="D3949">
        <v>6</v>
      </c>
      <c r="J3949" t="e">
        <f>+VLOOKUP(B3949,#REF!,1,FALSE)</f>
        <v>#REF!</v>
      </c>
    </row>
    <row r="3950" spans="1:10" hidden="1" x14ac:dyDescent="0.25">
      <c r="A3950" t="s">
        <v>655</v>
      </c>
      <c r="B3950">
        <v>167</v>
      </c>
      <c r="C3950" t="s">
        <v>943</v>
      </c>
      <c r="D3950">
        <v>6</v>
      </c>
      <c r="J3950" t="e">
        <f>+VLOOKUP(B3950,#REF!,1,FALSE)</f>
        <v>#REF!</v>
      </c>
    </row>
    <row r="3951" spans="1:10" hidden="1" x14ac:dyDescent="0.25">
      <c r="A3951" t="s">
        <v>655</v>
      </c>
      <c r="B3951">
        <v>168</v>
      </c>
      <c r="C3951" t="s">
        <v>944</v>
      </c>
      <c r="D3951">
        <v>6</v>
      </c>
      <c r="J3951" t="e">
        <f>+VLOOKUP(B3951,#REF!,1,FALSE)</f>
        <v>#REF!</v>
      </c>
    </row>
    <row r="3952" spans="1:10" hidden="1" x14ac:dyDescent="0.25">
      <c r="A3952" t="s">
        <v>655</v>
      </c>
      <c r="B3952">
        <v>169</v>
      </c>
      <c r="C3952" t="s">
        <v>945</v>
      </c>
      <c r="D3952">
        <v>6</v>
      </c>
      <c r="J3952" t="e">
        <f>+VLOOKUP(B3952,#REF!,1,FALSE)</f>
        <v>#REF!</v>
      </c>
    </row>
    <row r="3953" spans="1:10" hidden="1" x14ac:dyDescent="0.25">
      <c r="A3953" t="s">
        <v>655</v>
      </c>
      <c r="B3953">
        <v>173</v>
      </c>
      <c r="C3953" t="s">
        <v>946</v>
      </c>
      <c r="D3953">
        <v>6</v>
      </c>
      <c r="J3953" t="e">
        <f>+VLOOKUP(B3953,#REF!,1,FALSE)</f>
        <v>#REF!</v>
      </c>
    </row>
    <row r="3954" spans="1:10" hidden="1" x14ac:dyDescent="0.25">
      <c r="A3954" t="s">
        <v>655</v>
      </c>
      <c r="B3954">
        <v>178</v>
      </c>
      <c r="C3954" t="s">
        <v>947</v>
      </c>
      <c r="D3954">
        <v>6</v>
      </c>
      <c r="J3954" t="e">
        <f>+VLOOKUP(B3954,#REF!,1,FALSE)</f>
        <v>#REF!</v>
      </c>
    </row>
    <row r="3955" spans="1:10" hidden="1" x14ac:dyDescent="0.25">
      <c r="A3955" t="s">
        <v>655</v>
      </c>
      <c r="B3955">
        <v>179</v>
      </c>
      <c r="C3955" t="s">
        <v>948</v>
      </c>
      <c r="D3955">
        <v>6</v>
      </c>
      <c r="J3955" t="e">
        <f>+VLOOKUP(B3955,#REF!,1,FALSE)</f>
        <v>#REF!</v>
      </c>
    </row>
    <row r="3956" spans="1:10" hidden="1" x14ac:dyDescent="0.25">
      <c r="A3956" t="s">
        <v>655</v>
      </c>
      <c r="B3956">
        <v>181</v>
      </c>
      <c r="C3956" t="s">
        <v>949</v>
      </c>
      <c r="D3956">
        <v>6</v>
      </c>
      <c r="J3956" t="e">
        <f>+VLOOKUP(B3956,#REF!,1,FALSE)</f>
        <v>#REF!</v>
      </c>
    </row>
    <row r="3957" spans="1:10" hidden="1" x14ac:dyDescent="0.25">
      <c r="A3957" t="s">
        <v>655</v>
      </c>
      <c r="B3957">
        <v>182</v>
      </c>
      <c r="C3957" t="s">
        <v>950</v>
      </c>
      <c r="D3957">
        <v>6</v>
      </c>
      <c r="J3957" t="e">
        <f>+VLOOKUP(B3957,#REF!,1,FALSE)</f>
        <v>#REF!</v>
      </c>
    </row>
    <row r="3958" spans="1:10" hidden="1" x14ac:dyDescent="0.25">
      <c r="A3958" t="s">
        <v>655</v>
      </c>
      <c r="B3958">
        <v>183</v>
      </c>
      <c r="C3958" t="s">
        <v>951</v>
      </c>
      <c r="D3958">
        <v>6</v>
      </c>
      <c r="J3958" t="e">
        <f>+VLOOKUP(B3958,#REF!,1,FALSE)</f>
        <v>#REF!</v>
      </c>
    </row>
    <row r="3959" spans="1:10" hidden="1" x14ac:dyDescent="0.25">
      <c r="A3959" t="s">
        <v>655</v>
      </c>
      <c r="B3959">
        <v>184</v>
      </c>
      <c r="C3959" t="s">
        <v>952</v>
      </c>
      <c r="D3959">
        <v>6</v>
      </c>
      <c r="J3959" t="e">
        <f>+VLOOKUP(B3959,#REF!,1,FALSE)</f>
        <v>#REF!</v>
      </c>
    </row>
    <row r="3960" spans="1:10" hidden="1" x14ac:dyDescent="0.25">
      <c r="A3960" t="s">
        <v>655</v>
      </c>
      <c r="B3960">
        <v>199</v>
      </c>
      <c r="C3960" t="s">
        <v>953</v>
      </c>
      <c r="D3960">
        <v>6</v>
      </c>
      <c r="J3960" t="e">
        <f>+VLOOKUP(B3960,#REF!,1,FALSE)</f>
        <v>#REF!</v>
      </c>
    </row>
    <row r="3961" spans="1:10" hidden="1" x14ac:dyDescent="0.25">
      <c r="A3961" t="s">
        <v>655</v>
      </c>
      <c r="B3961">
        <v>200</v>
      </c>
      <c r="C3961" t="s">
        <v>954</v>
      </c>
      <c r="D3961">
        <v>6</v>
      </c>
      <c r="J3961" t="e">
        <f>+VLOOKUP(B3961,#REF!,1,FALSE)</f>
        <v>#REF!</v>
      </c>
    </row>
    <row r="3962" spans="1:10" hidden="1" x14ac:dyDescent="0.25">
      <c r="A3962" t="s">
        <v>655</v>
      </c>
      <c r="B3962">
        <v>201</v>
      </c>
      <c r="C3962" t="s">
        <v>955</v>
      </c>
      <c r="D3962">
        <v>6.5</v>
      </c>
      <c r="J3962" t="e">
        <f>+VLOOKUP(B3962,#REF!,1,FALSE)</f>
        <v>#REF!</v>
      </c>
    </row>
    <row r="3963" spans="1:10" hidden="1" x14ac:dyDescent="0.25">
      <c r="A3963" t="s">
        <v>655</v>
      </c>
      <c r="B3963">
        <v>203</v>
      </c>
      <c r="C3963" t="s">
        <v>956</v>
      </c>
      <c r="D3963">
        <v>6</v>
      </c>
      <c r="J3963" t="e">
        <f>+VLOOKUP(B3963,#REF!,1,FALSE)</f>
        <v>#REF!</v>
      </c>
    </row>
    <row r="3964" spans="1:10" hidden="1" x14ac:dyDescent="0.25">
      <c r="A3964" t="s">
        <v>655</v>
      </c>
      <c r="B3964">
        <v>205</v>
      </c>
      <c r="C3964" t="s">
        <v>2223</v>
      </c>
      <c r="D3964">
        <v>6.5</v>
      </c>
      <c r="J3964" t="e">
        <f>+VLOOKUP(B3964,#REF!,1,FALSE)</f>
        <v>#REF!</v>
      </c>
    </row>
    <row r="3965" spans="1:10" hidden="1" x14ac:dyDescent="0.25">
      <c r="A3965" t="s">
        <v>655</v>
      </c>
      <c r="B3965">
        <v>218</v>
      </c>
      <c r="C3965" t="s">
        <v>957</v>
      </c>
      <c r="D3965">
        <v>6</v>
      </c>
      <c r="J3965" t="e">
        <f>+VLOOKUP(B3965,#REF!,1,FALSE)</f>
        <v>#REF!</v>
      </c>
    </row>
    <row r="3966" spans="1:10" hidden="1" x14ac:dyDescent="0.25">
      <c r="A3966" t="s">
        <v>655</v>
      </c>
      <c r="B3966">
        <v>219</v>
      </c>
      <c r="C3966" t="s">
        <v>958</v>
      </c>
      <c r="D3966">
        <v>6</v>
      </c>
      <c r="J3966" t="e">
        <f>+VLOOKUP(B3966,#REF!,1,FALSE)</f>
        <v>#REF!</v>
      </c>
    </row>
    <row r="3967" spans="1:10" hidden="1" x14ac:dyDescent="0.25">
      <c r="A3967" t="s">
        <v>655</v>
      </c>
      <c r="B3967">
        <v>220</v>
      </c>
      <c r="C3967" t="s">
        <v>958</v>
      </c>
      <c r="D3967">
        <v>6</v>
      </c>
      <c r="J3967" t="e">
        <f>+VLOOKUP(B3967,#REF!,1,FALSE)</f>
        <v>#REF!</v>
      </c>
    </row>
    <row r="3968" spans="1:10" hidden="1" x14ac:dyDescent="0.25">
      <c r="A3968" t="s">
        <v>655</v>
      </c>
      <c r="B3968">
        <v>223</v>
      </c>
      <c r="C3968" t="s">
        <v>958</v>
      </c>
      <c r="D3968">
        <v>6</v>
      </c>
      <c r="J3968" t="e">
        <f>+VLOOKUP(B3968,#REF!,1,FALSE)</f>
        <v>#REF!</v>
      </c>
    </row>
    <row r="3969" spans="1:10" hidden="1" x14ac:dyDescent="0.25">
      <c r="A3969" t="s">
        <v>655</v>
      </c>
      <c r="B3969">
        <v>226</v>
      </c>
      <c r="C3969" t="s">
        <v>958</v>
      </c>
      <c r="D3969">
        <v>6</v>
      </c>
      <c r="J3969" t="e">
        <f>+VLOOKUP(B3969,#REF!,1,FALSE)</f>
        <v>#REF!</v>
      </c>
    </row>
    <row r="3970" spans="1:10" hidden="1" x14ac:dyDescent="0.25">
      <c r="A3970" t="s">
        <v>655</v>
      </c>
      <c r="B3970">
        <v>300</v>
      </c>
      <c r="C3970" t="s">
        <v>959</v>
      </c>
      <c r="D3970">
        <v>6</v>
      </c>
      <c r="J3970" t="e">
        <f>+VLOOKUP(B3970,#REF!,1,FALSE)</f>
        <v>#REF!</v>
      </c>
    </row>
    <row r="3971" spans="1:10" hidden="1" x14ac:dyDescent="0.25">
      <c r="A3971" t="s">
        <v>655</v>
      </c>
      <c r="B3971">
        <v>301</v>
      </c>
      <c r="C3971" t="s">
        <v>960</v>
      </c>
      <c r="D3971">
        <v>6</v>
      </c>
      <c r="J3971" t="e">
        <f>+VLOOKUP(B3971,#REF!,1,FALSE)</f>
        <v>#REF!</v>
      </c>
    </row>
    <row r="3972" spans="1:10" hidden="1" x14ac:dyDescent="0.25">
      <c r="A3972" t="s">
        <v>655</v>
      </c>
      <c r="B3972">
        <v>302</v>
      </c>
      <c r="C3972" t="s">
        <v>961</v>
      </c>
      <c r="D3972">
        <v>6.5</v>
      </c>
      <c r="J3972" t="e">
        <f>+VLOOKUP(B3972,#REF!,1,FALSE)</f>
        <v>#REF!</v>
      </c>
    </row>
    <row r="3973" spans="1:10" hidden="1" x14ac:dyDescent="0.25">
      <c r="A3973" t="s">
        <v>655</v>
      </c>
      <c r="B3973">
        <v>304</v>
      </c>
      <c r="C3973" t="s">
        <v>962</v>
      </c>
      <c r="D3973">
        <v>6</v>
      </c>
      <c r="J3973" t="e">
        <f>+VLOOKUP(B3973,#REF!,1,FALSE)</f>
        <v>#REF!</v>
      </c>
    </row>
    <row r="3974" spans="1:10" hidden="1" x14ac:dyDescent="0.25">
      <c r="A3974" t="s">
        <v>655</v>
      </c>
      <c r="B3974">
        <v>305</v>
      </c>
      <c r="C3974" t="s">
        <v>963</v>
      </c>
      <c r="D3974">
        <v>6.5</v>
      </c>
      <c r="J3974" t="e">
        <f>+VLOOKUP(B3974,#REF!,1,FALSE)</f>
        <v>#REF!</v>
      </c>
    </row>
    <row r="3975" spans="1:10" hidden="1" x14ac:dyDescent="0.25">
      <c r="A3975" t="s">
        <v>655</v>
      </c>
      <c r="B3975">
        <v>306</v>
      </c>
      <c r="C3975" t="s">
        <v>964</v>
      </c>
      <c r="D3975">
        <v>6.5</v>
      </c>
      <c r="J3975" t="e">
        <f>+VLOOKUP(B3975,#REF!,1,FALSE)</f>
        <v>#REF!</v>
      </c>
    </row>
    <row r="3976" spans="1:10" hidden="1" x14ac:dyDescent="0.25">
      <c r="A3976" t="s">
        <v>655</v>
      </c>
      <c r="B3976">
        <v>307</v>
      </c>
      <c r="C3976" t="s">
        <v>965</v>
      </c>
      <c r="D3976">
        <v>6.5</v>
      </c>
      <c r="J3976" t="e">
        <f>+VLOOKUP(B3976,#REF!,1,FALSE)</f>
        <v>#REF!</v>
      </c>
    </row>
    <row r="3977" spans="1:10" hidden="1" x14ac:dyDescent="0.25">
      <c r="A3977" t="s">
        <v>655</v>
      </c>
      <c r="B3977">
        <v>308</v>
      </c>
      <c r="C3977" t="s">
        <v>966</v>
      </c>
      <c r="D3977">
        <v>6.5</v>
      </c>
      <c r="J3977" t="e">
        <f>+VLOOKUP(B3977,#REF!,1,FALSE)</f>
        <v>#REF!</v>
      </c>
    </row>
    <row r="3978" spans="1:10" hidden="1" x14ac:dyDescent="0.25">
      <c r="A3978" t="s">
        <v>655</v>
      </c>
      <c r="B3978">
        <v>309</v>
      </c>
      <c r="C3978" t="s">
        <v>967</v>
      </c>
      <c r="D3978">
        <v>6.5</v>
      </c>
      <c r="J3978" t="e">
        <f>+VLOOKUP(B3978,#REF!,1,FALSE)</f>
        <v>#REF!</v>
      </c>
    </row>
    <row r="3979" spans="1:10" hidden="1" x14ac:dyDescent="0.25">
      <c r="A3979" t="s">
        <v>655</v>
      </c>
      <c r="B3979">
        <v>310</v>
      </c>
      <c r="C3979" t="s">
        <v>968</v>
      </c>
      <c r="D3979">
        <v>6</v>
      </c>
      <c r="J3979" t="e">
        <f>+VLOOKUP(B3979,#REF!,1,FALSE)</f>
        <v>#REF!</v>
      </c>
    </row>
    <row r="3980" spans="1:10" hidden="1" x14ac:dyDescent="0.25">
      <c r="A3980" t="s">
        <v>655</v>
      </c>
      <c r="B3980">
        <v>311</v>
      </c>
      <c r="C3980" t="s">
        <v>969</v>
      </c>
      <c r="D3980">
        <v>6.5</v>
      </c>
      <c r="J3980" t="e">
        <f>+VLOOKUP(B3980,#REF!,1,FALSE)</f>
        <v>#REF!</v>
      </c>
    </row>
    <row r="3981" spans="1:10" hidden="1" x14ac:dyDescent="0.25">
      <c r="A3981" t="s">
        <v>655</v>
      </c>
      <c r="B3981">
        <v>312</v>
      </c>
      <c r="C3981" t="s">
        <v>970</v>
      </c>
      <c r="D3981">
        <v>6.5</v>
      </c>
      <c r="J3981" t="e">
        <f>+VLOOKUP(B3981,#REF!,1,FALSE)</f>
        <v>#REF!</v>
      </c>
    </row>
    <row r="3982" spans="1:10" hidden="1" x14ac:dyDescent="0.25">
      <c r="A3982" t="s">
        <v>655</v>
      </c>
      <c r="B3982">
        <v>320</v>
      </c>
      <c r="C3982" t="s">
        <v>2288</v>
      </c>
      <c r="D3982">
        <v>1</v>
      </c>
      <c r="J3982" t="e">
        <f>+VLOOKUP(B3982,#REF!,1,FALSE)</f>
        <v>#REF!</v>
      </c>
    </row>
    <row r="3983" spans="1:10" hidden="1" x14ac:dyDescent="0.25">
      <c r="A3983" t="s">
        <v>655</v>
      </c>
      <c r="B3983">
        <v>321</v>
      </c>
      <c r="C3983" t="s">
        <v>971</v>
      </c>
      <c r="D3983">
        <v>6</v>
      </c>
      <c r="J3983" t="e">
        <f>+VLOOKUP(B3983,#REF!,1,FALSE)</f>
        <v>#REF!</v>
      </c>
    </row>
    <row r="3984" spans="1:10" hidden="1" x14ac:dyDescent="0.25">
      <c r="A3984" t="s">
        <v>655</v>
      </c>
      <c r="B3984">
        <v>322</v>
      </c>
      <c r="C3984" t="s">
        <v>972</v>
      </c>
      <c r="D3984">
        <v>6</v>
      </c>
      <c r="J3984" t="e">
        <f>+VLOOKUP(B3984,#REF!,1,FALSE)</f>
        <v>#REF!</v>
      </c>
    </row>
    <row r="3985" spans="1:10" hidden="1" x14ac:dyDescent="0.25">
      <c r="A3985" t="s">
        <v>655</v>
      </c>
      <c r="B3985" t="s">
        <v>973</v>
      </c>
      <c r="C3985" t="s">
        <v>974</v>
      </c>
      <c r="D3985">
        <v>1</v>
      </c>
      <c r="J3985" t="e">
        <f>+VLOOKUP(B3985,#REF!,1,FALSE)</f>
        <v>#REF!</v>
      </c>
    </row>
    <row r="3986" spans="1:10" hidden="1" x14ac:dyDescent="0.25">
      <c r="A3986" t="s">
        <v>655</v>
      </c>
      <c r="B3986" t="s">
        <v>975</v>
      </c>
      <c r="C3986" t="s">
        <v>976</v>
      </c>
      <c r="D3986">
        <v>1</v>
      </c>
      <c r="J3986" t="e">
        <f>+VLOOKUP(B3986,#REF!,1,FALSE)</f>
        <v>#REF!</v>
      </c>
    </row>
    <row r="3987" spans="1:10" hidden="1" x14ac:dyDescent="0.25">
      <c r="A3987" t="s">
        <v>655</v>
      </c>
      <c r="B3987">
        <v>324</v>
      </c>
      <c r="C3987" t="s">
        <v>977</v>
      </c>
      <c r="D3987">
        <v>6</v>
      </c>
      <c r="J3987" t="e">
        <f>+VLOOKUP(B3987,#REF!,1,FALSE)</f>
        <v>#REF!</v>
      </c>
    </row>
    <row r="3988" spans="1:10" hidden="1" x14ac:dyDescent="0.25">
      <c r="A3988" t="s">
        <v>655</v>
      </c>
      <c r="B3988">
        <v>325</v>
      </c>
      <c r="C3988" t="s">
        <v>2289</v>
      </c>
      <c r="D3988">
        <v>1</v>
      </c>
      <c r="J3988" t="e">
        <f>+VLOOKUP(B3988,#REF!,1,FALSE)</f>
        <v>#REF!</v>
      </c>
    </row>
    <row r="3989" spans="1:10" hidden="1" x14ac:dyDescent="0.25">
      <c r="A3989" t="s">
        <v>655</v>
      </c>
      <c r="B3989">
        <v>326</v>
      </c>
      <c r="C3989" t="s">
        <v>978</v>
      </c>
      <c r="D3989">
        <v>6.5</v>
      </c>
      <c r="J3989" t="e">
        <f>+VLOOKUP(B3989,#REF!,1,FALSE)</f>
        <v>#REF!</v>
      </c>
    </row>
    <row r="3990" spans="1:10" hidden="1" x14ac:dyDescent="0.25">
      <c r="A3990" t="s">
        <v>655</v>
      </c>
      <c r="B3990">
        <v>327</v>
      </c>
      <c r="C3990" t="s">
        <v>2290</v>
      </c>
      <c r="D3990">
        <v>1</v>
      </c>
      <c r="J3990" t="e">
        <f>+VLOOKUP(B3990,#REF!,1,FALSE)</f>
        <v>#REF!</v>
      </c>
    </row>
    <row r="3991" spans="1:10" hidden="1" x14ac:dyDescent="0.25">
      <c r="A3991" t="s">
        <v>655</v>
      </c>
      <c r="B3991">
        <v>328</v>
      </c>
      <c r="C3991" t="s">
        <v>979</v>
      </c>
      <c r="D3991">
        <v>6.5</v>
      </c>
      <c r="J3991" t="e">
        <f>+VLOOKUP(B3991,#REF!,1,FALSE)</f>
        <v>#REF!</v>
      </c>
    </row>
    <row r="3992" spans="1:10" hidden="1" x14ac:dyDescent="0.25">
      <c r="A3992" t="s">
        <v>655</v>
      </c>
      <c r="B3992">
        <v>329</v>
      </c>
      <c r="C3992" t="s">
        <v>980</v>
      </c>
      <c r="D3992">
        <v>6.5</v>
      </c>
      <c r="J3992" t="e">
        <f>+VLOOKUP(B3992,#REF!,1,FALSE)</f>
        <v>#REF!</v>
      </c>
    </row>
    <row r="3993" spans="1:10" hidden="1" x14ac:dyDescent="0.25">
      <c r="A3993" t="s">
        <v>655</v>
      </c>
      <c r="B3993">
        <v>330</v>
      </c>
      <c r="C3993" t="s">
        <v>981</v>
      </c>
      <c r="D3993">
        <v>6.5</v>
      </c>
      <c r="J3993" t="e">
        <f>+VLOOKUP(B3993,#REF!,1,FALSE)</f>
        <v>#REF!</v>
      </c>
    </row>
    <row r="3994" spans="1:10" hidden="1" x14ac:dyDescent="0.25">
      <c r="A3994" t="s">
        <v>655</v>
      </c>
      <c r="B3994">
        <v>331</v>
      </c>
      <c r="C3994" t="s">
        <v>2291</v>
      </c>
      <c r="D3994">
        <v>1</v>
      </c>
      <c r="J3994" t="e">
        <f>+VLOOKUP(B3994,#REF!,1,FALSE)</f>
        <v>#REF!</v>
      </c>
    </row>
    <row r="3995" spans="1:10" hidden="1" x14ac:dyDescent="0.25">
      <c r="A3995" t="s">
        <v>655</v>
      </c>
      <c r="B3995">
        <v>332</v>
      </c>
      <c r="C3995" t="s">
        <v>2292</v>
      </c>
      <c r="D3995">
        <v>1</v>
      </c>
      <c r="J3995" t="e">
        <f>+VLOOKUP(B3995,#REF!,1,FALSE)</f>
        <v>#REF!</v>
      </c>
    </row>
    <row r="3996" spans="1:10" hidden="1" x14ac:dyDescent="0.25">
      <c r="A3996" t="s">
        <v>655</v>
      </c>
      <c r="B3996">
        <v>334</v>
      </c>
      <c r="C3996" t="s">
        <v>982</v>
      </c>
      <c r="D3996">
        <v>6.5</v>
      </c>
      <c r="J3996" t="e">
        <f>+VLOOKUP(B3996,#REF!,1,FALSE)</f>
        <v>#REF!</v>
      </c>
    </row>
    <row r="3997" spans="1:10" hidden="1" x14ac:dyDescent="0.25">
      <c r="A3997" t="s">
        <v>655</v>
      </c>
      <c r="B3997">
        <v>335</v>
      </c>
      <c r="C3997" t="s">
        <v>2293</v>
      </c>
      <c r="D3997">
        <v>1</v>
      </c>
      <c r="J3997" t="e">
        <f>+VLOOKUP(B3997,#REF!,1,FALSE)</f>
        <v>#REF!</v>
      </c>
    </row>
    <row r="3998" spans="1:10" hidden="1" x14ac:dyDescent="0.25">
      <c r="A3998" t="s">
        <v>655</v>
      </c>
      <c r="B3998">
        <v>336</v>
      </c>
      <c r="C3998" t="s">
        <v>983</v>
      </c>
      <c r="D3998">
        <v>6.5</v>
      </c>
      <c r="J3998" t="e">
        <f>+VLOOKUP(B3998,#REF!,1,FALSE)</f>
        <v>#REF!</v>
      </c>
    </row>
    <row r="3999" spans="1:10" hidden="1" x14ac:dyDescent="0.25">
      <c r="A3999" t="s">
        <v>655</v>
      </c>
      <c r="B3999">
        <v>337</v>
      </c>
      <c r="C3999" t="s">
        <v>984</v>
      </c>
      <c r="D3999">
        <v>6.5</v>
      </c>
      <c r="J3999" t="e">
        <f>+VLOOKUP(B3999,#REF!,1,FALSE)</f>
        <v>#REF!</v>
      </c>
    </row>
    <row r="4000" spans="1:10" hidden="1" x14ac:dyDescent="0.25">
      <c r="A4000" t="s">
        <v>655</v>
      </c>
      <c r="B4000">
        <v>338</v>
      </c>
      <c r="C4000" t="s">
        <v>985</v>
      </c>
      <c r="D4000">
        <v>6.5</v>
      </c>
      <c r="J4000" t="e">
        <f>+VLOOKUP(B4000,#REF!,1,FALSE)</f>
        <v>#REF!</v>
      </c>
    </row>
    <row r="4001" spans="1:10" hidden="1" x14ac:dyDescent="0.25">
      <c r="A4001" t="s">
        <v>655</v>
      </c>
      <c r="B4001">
        <v>341</v>
      </c>
      <c r="C4001" t="s">
        <v>2018</v>
      </c>
      <c r="D4001">
        <v>1</v>
      </c>
      <c r="J4001" t="e">
        <f>+VLOOKUP(B4001,#REF!,1,FALSE)</f>
        <v>#REF!</v>
      </c>
    </row>
    <row r="4002" spans="1:10" hidden="1" x14ac:dyDescent="0.25">
      <c r="A4002" t="s">
        <v>655</v>
      </c>
      <c r="B4002">
        <v>342</v>
      </c>
      <c r="C4002" t="s">
        <v>2294</v>
      </c>
      <c r="D4002">
        <v>1</v>
      </c>
      <c r="J4002" t="e">
        <f>+VLOOKUP(B4002,#REF!,1,FALSE)</f>
        <v>#REF!</v>
      </c>
    </row>
    <row r="4003" spans="1:10" hidden="1" x14ac:dyDescent="0.25">
      <c r="A4003" t="s">
        <v>655</v>
      </c>
      <c r="B4003">
        <v>343</v>
      </c>
      <c r="C4003" t="s">
        <v>2295</v>
      </c>
      <c r="D4003">
        <v>1</v>
      </c>
      <c r="J4003" t="e">
        <f>+VLOOKUP(B4003,#REF!,1,FALSE)</f>
        <v>#REF!</v>
      </c>
    </row>
    <row r="4004" spans="1:10" hidden="1" x14ac:dyDescent="0.25">
      <c r="A4004" t="s">
        <v>655</v>
      </c>
      <c r="B4004">
        <v>344</v>
      </c>
      <c r="C4004" t="s">
        <v>986</v>
      </c>
      <c r="D4004">
        <v>6.5</v>
      </c>
      <c r="J4004" t="e">
        <f>+VLOOKUP(B4004,#REF!,1,FALSE)</f>
        <v>#REF!</v>
      </c>
    </row>
    <row r="4005" spans="1:10" hidden="1" x14ac:dyDescent="0.25">
      <c r="A4005" t="s">
        <v>655</v>
      </c>
      <c r="B4005">
        <v>345</v>
      </c>
      <c r="C4005" t="s">
        <v>2296</v>
      </c>
      <c r="D4005">
        <v>1</v>
      </c>
      <c r="J4005" t="e">
        <f>+VLOOKUP(B4005,#REF!,1,FALSE)</f>
        <v>#REF!</v>
      </c>
    </row>
    <row r="4006" spans="1:10" hidden="1" x14ac:dyDescent="0.25">
      <c r="A4006" t="s">
        <v>655</v>
      </c>
      <c r="B4006">
        <v>346</v>
      </c>
      <c r="C4006" t="s">
        <v>2297</v>
      </c>
      <c r="D4006">
        <v>4</v>
      </c>
      <c r="J4006" t="e">
        <f>+VLOOKUP(B4006,#REF!,1,FALSE)</f>
        <v>#REF!</v>
      </c>
    </row>
    <row r="4007" spans="1:10" hidden="1" x14ac:dyDescent="0.25">
      <c r="A4007" t="s">
        <v>655</v>
      </c>
      <c r="B4007">
        <v>347</v>
      </c>
      <c r="C4007" t="s">
        <v>987</v>
      </c>
      <c r="D4007">
        <v>6.5</v>
      </c>
      <c r="J4007" t="e">
        <f>+VLOOKUP(B4007,#REF!,1,FALSE)</f>
        <v>#REF!</v>
      </c>
    </row>
    <row r="4008" spans="1:10" hidden="1" x14ac:dyDescent="0.25">
      <c r="A4008" t="s">
        <v>655</v>
      </c>
      <c r="B4008">
        <v>348</v>
      </c>
      <c r="C4008" t="s">
        <v>2298</v>
      </c>
      <c r="D4008">
        <v>1</v>
      </c>
      <c r="J4008" t="e">
        <f>+VLOOKUP(B4008,#REF!,1,FALSE)</f>
        <v>#REF!</v>
      </c>
    </row>
    <row r="4009" spans="1:10" hidden="1" x14ac:dyDescent="0.25">
      <c r="A4009" t="s">
        <v>655</v>
      </c>
      <c r="B4009">
        <v>349</v>
      </c>
      <c r="C4009" t="s">
        <v>988</v>
      </c>
      <c r="D4009">
        <v>6.5</v>
      </c>
      <c r="J4009" t="e">
        <f>+VLOOKUP(B4009,#REF!,1,FALSE)</f>
        <v>#REF!</v>
      </c>
    </row>
    <row r="4010" spans="1:10" hidden="1" x14ac:dyDescent="0.25">
      <c r="A4010" t="s">
        <v>655</v>
      </c>
      <c r="B4010">
        <v>357</v>
      </c>
      <c r="C4010" t="s">
        <v>2224</v>
      </c>
      <c r="D4010">
        <v>1</v>
      </c>
      <c r="J4010" t="e">
        <f>+VLOOKUP(B4010,#REF!,1,FALSE)</f>
        <v>#REF!</v>
      </c>
    </row>
    <row r="4011" spans="1:10" hidden="1" x14ac:dyDescent="0.25">
      <c r="A4011" t="s">
        <v>655</v>
      </c>
      <c r="B4011">
        <v>359</v>
      </c>
      <c r="C4011" t="s">
        <v>2019</v>
      </c>
      <c r="D4011">
        <v>2</v>
      </c>
      <c r="J4011" t="e">
        <f>+VLOOKUP(B4011,#REF!,1,FALSE)</f>
        <v>#REF!</v>
      </c>
    </row>
    <row r="4012" spans="1:10" hidden="1" x14ac:dyDescent="0.25">
      <c r="A4012" t="s">
        <v>655</v>
      </c>
      <c r="B4012">
        <v>361</v>
      </c>
      <c r="C4012" t="s">
        <v>2299</v>
      </c>
      <c r="D4012">
        <v>1</v>
      </c>
      <c r="J4012" t="e">
        <f>+VLOOKUP(B4012,#REF!,1,FALSE)</f>
        <v>#REF!</v>
      </c>
    </row>
    <row r="4013" spans="1:10" hidden="1" x14ac:dyDescent="0.25">
      <c r="A4013" t="s">
        <v>655</v>
      </c>
      <c r="B4013">
        <v>363</v>
      </c>
      <c r="C4013" t="s">
        <v>2020</v>
      </c>
      <c r="D4013">
        <v>1</v>
      </c>
      <c r="J4013" t="e">
        <f>+VLOOKUP(B4013,#REF!,1,FALSE)</f>
        <v>#REF!</v>
      </c>
    </row>
    <row r="4014" spans="1:10" hidden="1" x14ac:dyDescent="0.25">
      <c r="A4014" t="s">
        <v>655</v>
      </c>
      <c r="B4014">
        <v>365</v>
      </c>
      <c r="C4014" t="s">
        <v>2021</v>
      </c>
      <c r="D4014">
        <v>2</v>
      </c>
      <c r="J4014" t="e">
        <f>+VLOOKUP(B4014,#REF!,1,FALSE)</f>
        <v>#REF!</v>
      </c>
    </row>
    <row r="4015" spans="1:10" hidden="1" x14ac:dyDescent="0.25">
      <c r="A4015" t="s">
        <v>655</v>
      </c>
      <c r="B4015">
        <v>368</v>
      </c>
      <c r="C4015" t="s">
        <v>2022</v>
      </c>
      <c r="D4015">
        <v>1</v>
      </c>
      <c r="J4015" t="e">
        <f>+VLOOKUP(B4015,#REF!,1,FALSE)</f>
        <v>#REF!</v>
      </c>
    </row>
    <row r="4016" spans="1:10" hidden="1" x14ac:dyDescent="0.25">
      <c r="A4016" t="s">
        <v>655</v>
      </c>
      <c r="B4016">
        <v>370</v>
      </c>
      <c r="C4016" t="s">
        <v>2023</v>
      </c>
      <c r="D4016">
        <v>1</v>
      </c>
      <c r="J4016" t="e">
        <f>+VLOOKUP(B4016,#REF!,1,FALSE)</f>
        <v>#REF!</v>
      </c>
    </row>
    <row r="4017" spans="1:10" hidden="1" x14ac:dyDescent="0.25">
      <c r="A4017" t="s">
        <v>655</v>
      </c>
      <c r="B4017">
        <v>375</v>
      </c>
      <c r="C4017" t="s">
        <v>989</v>
      </c>
      <c r="D4017">
        <v>6.5</v>
      </c>
      <c r="J4017" t="e">
        <f>+VLOOKUP(B4017,#REF!,1,FALSE)</f>
        <v>#REF!</v>
      </c>
    </row>
    <row r="4018" spans="1:10" hidden="1" x14ac:dyDescent="0.25">
      <c r="A4018" t="s">
        <v>655</v>
      </c>
      <c r="B4018">
        <v>377</v>
      </c>
      <c r="C4018" t="s">
        <v>990</v>
      </c>
      <c r="D4018">
        <v>6.5</v>
      </c>
      <c r="J4018" t="e">
        <f>+VLOOKUP(B4018,#REF!,1,FALSE)</f>
        <v>#REF!</v>
      </c>
    </row>
    <row r="4019" spans="1:10" hidden="1" x14ac:dyDescent="0.25">
      <c r="A4019" t="s">
        <v>655</v>
      </c>
      <c r="B4019">
        <v>381</v>
      </c>
      <c r="C4019" t="s">
        <v>2024</v>
      </c>
      <c r="D4019">
        <v>1</v>
      </c>
      <c r="J4019" t="e">
        <f>+VLOOKUP(B4019,#REF!,1,FALSE)</f>
        <v>#REF!</v>
      </c>
    </row>
    <row r="4020" spans="1:10" hidden="1" x14ac:dyDescent="0.25">
      <c r="A4020" t="s">
        <v>655</v>
      </c>
      <c r="B4020">
        <v>383</v>
      </c>
      <c r="C4020" t="s">
        <v>2300</v>
      </c>
      <c r="D4020">
        <v>1</v>
      </c>
      <c r="J4020" t="e">
        <f>+VLOOKUP(B4020,#REF!,1,FALSE)</f>
        <v>#REF!</v>
      </c>
    </row>
    <row r="4021" spans="1:10" hidden="1" x14ac:dyDescent="0.25">
      <c r="A4021" t="s">
        <v>655</v>
      </c>
      <c r="B4021">
        <v>384</v>
      </c>
      <c r="C4021" t="s">
        <v>2025</v>
      </c>
      <c r="D4021">
        <v>1</v>
      </c>
      <c r="J4021" t="e">
        <f>+VLOOKUP(B4021,#REF!,1,FALSE)</f>
        <v>#REF!</v>
      </c>
    </row>
    <row r="4022" spans="1:10" hidden="1" x14ac:dyDescent="0.25">
      <c r="A4022" t="s">
        <v>655</v>
      </c>
      <c r="B4022">
        <v>385</v>
      </c>
      <c r="C4022" t="s">
        <v>2026</v>
      </c>
      <c r="D4022">
        <v>1</v>
      </c>
      <c r="J4022" t="e">
        <f>+VLOOKUP(B4022,#REF!,1,FALSE)</f>
        <v>#REF!</v>
      </c>
    </row>
    <row r="4023" spans="1:10" hidden="1" x14ac:dyDescent="0.25">
      <c r="A4023" t="s">
        <v>655</v>
      </c>
      <c r="B4023">
        <v>386</v>
      </c>
      <c r="C4023" t="s">
        <v>2225</v>
      </c>
      <c r="D4023">
        <v>1</v>
      </c>
      <c r="J4023" t="e">
        <f>+VLOOKUP(B4023,#REF!,1,FALSE)</f>
        <v>#REF!</v>
      </c>
    </row>
    <row r="4024" spans="1:10" hidden="1" x14ac:dyDescent="0.25">
      <c r="A4024" t="s">
        <v>655</v>
      </c>
      <c r="B4024">
        <v>388</v>
      </c>
      <c r="C4024" t="s">
        <v>2226</v>
      </c>
      <c r="D4024">
        <v>1</v>
      </c>
      <c r="J4024" t="e">
        <f>+VLOOKUP(B4024,#REF!,1,FALSE)</f>
        <v>#REF!</v>
      </c>
    </row>
    <row r="4025" spans="1:10" hidden="1" x14ac:dyDescent="0.25">
      <c r="A4025" t="s">
        <v>655</v>
      </c>
      <c r="B4025">
        <v>395</v>
      </c>
      <c r="C4025" t="s">
        <v>2027</v>
      </c>
      <c r="D4025">
        <v>1</v>
      </c>
      <c r="J4025" t="e">
        <f>+VLOOKUP(B4025,#REF!,1,FALSE)</f>
        <v>#REF!</v>
      </c>
    </row>
    <row r="4026" spans="1:10" hidden="1" x14ac:dyDescent="0.25">
      <c r="A4026" t="s">
        <v>655</v>
      </c>
      <c r="B4026">
        <v>398</v>
      </c>
      <c r="C4026" t="s">
        <v>2301</v>
      </c>
      <c r="D4026">
        <v>1</v>
      </c>
      <c r="J4026" t="e">
        <f>+VLOOKUP(B4026,#REF!,1,FALSE)</f>
        <v>#REF!</v>
      </c>
    </row>
    <row r="4027" spans="1:10" hidden="1" x14ac:dyDescent="0.25">
      <c r="A4027" t="s">
        <v>655</v>
      </c>
      <c r="B4027">
        <v>399</v>
      </c>
      <c r="C4027" t="s">
        <v>991</v>
      </c>
      <c r="D4027">
        <v>6.5</v>
      </c>
      <c r="J4027" t="e">
        <f>+VLOOKUP(B4027,#REF!,1,FALSE)</f>
        <v>#REF!</v>
      </c>
    </row>
    <row r="4028" spans="1:10" hidden="1" x14ac:dyDescent="0.25">
      <c r="A4028" t="s">
        <v>655</v>
      </c>
      <c r="B4028">
        <v>500</v>
      </c>
      <c r="C4028" t="s">
        <v>992</v>
      </c>
      <c r="D4028">
        <v>6.5</v>
      </c>
      <c r="J4028" t="e">
        <f>+VLOOKUP(B4028,#REF!,1,FALSE)</f>
        <v>#REF!</v>
      </c>
    </row>
    <row r="4029" spans="1:10" hidden="1" x14ac:dyDescent="0.25">
      <c r="A4029" t="s">
        <v>655</v>
      </c>
      <c r="B4029" t="s">
        <v>993</v>
      </c>
      <c r="C4029" t="s">
        <v>994</v>
      </c>
      <c r="D4029">
        <v>1</v>
      </c>
      <c r="J4029" t="e">
        <f>+VLOOKUP(B4029,#REF!,1,FALSE)</f>
        <v>#REF!</v>
      </c>
    </row>
    <row r="4030" spans="1:10" hidden="1" x14ac:dyDescent="0.25">
      <c r="A4030" t="s">
        <v>655</v>
      </c>
      <c r="B4030">
        <v>505</v>
      </c>
      <c r="C4030" t="s">
        <v>995</v>
      </c>
      <c r="D4030">
        <v>6.5</v>
      </c>
      <c r="J4030" t="e">
        <f>+VLOOKUP(B4030,#REF!,1,FALSE)</f>
        <v>#REF!</v>
      </c>
    </row>
    <row r="4031" spans="1:10" hidden="1" x14ac:dyDescent="0.25">
      <c r="A4031" t="s">
        <v>655</v>
      </c>
      <c r="B4031">
        <v>506</v>
      </c>
      <c r="C4031" t="s">
        <v>996</v>
      </c>
      <c r="D4031">
        <v>6.5</v>
      </c>
      <c r="J4031" t="e">
        <f>+VLOOKUP(B4031,#REF!,1,FALSE)</f>
        <v>#REF!</v>
      </c>
    </row>
    <row r="4032" spans="1:10" hidden="1" x14ac:dyDescent="0.25">
      <c r="A4032" t="s">
        <v>655</v>
      </c>
      <c r="B4032">
        <v>507</v>
      </c>
      <c r="C4032" t="s">
        <v>997</v>
      </c>
      <c r="D4032">
        <v>1</v>
      </c>
      <c r="J4032" t="e">
        <f>+VLOOKUP(B4032,#REF!,1,FALSE)</f>
        <v>#REF!</v>
      </c>
    </row>
    <row r="4033" spans="1:10" hidden="1" x14ac:dyDescent="0.25">
      <c r="A4033" t="s">
        <v>655</v>
      </c>
      <c r="B4033">
        <v>508</v>
      </c>
      <c r="C4033" t="s">
        <v>998</v>
      </c>
      <c r="D4033">
        <v>6</v>
      </c>
      <c r="J4033" t="e">
        <f>+VLOOKUP(B4033,#REF!,1,FALSE)</f>
        <v>#REF!</v>
      </c>
    </row>
    <row r="4034" spans="1:10" hidden="1" x14ac:dyDescent="0.25">
      <c r="A4034" t="s">
        <v>655</v>
      </c>
      <c r="B4034" t="s">
        <v>999</v>
      </c>
      <c r="C4034" t="s">
        <v>1000</v>
      </c>
      <c r="D4034">
        <v>1995</v>
      </c>
      <c r="J4034" t="e">
        <f>+VLOOKUP(B4034,#REF!,1,FALSE)</f>
        <v>#REF!</v>
      </c>
    </row>
    <row r="4035" spans="1:10" hidden="1" x14ac:dyDescent="0.25">
      <c r="A4035" t="s">
        <v>655</v>
      </c>
      <c r="B4035">
        <v>509</v>
      </c>
      <c r="C4035" t="s">
        <v>1001</v>
      </c>
      <c r="D4035">
        <v>6</v>
      </c>
      <c r="J4035" t="e">
        <f>+VLOOKUP(B4035,#REF!,1,FALSE)</f>
        <v>#REF!</v>
      </c>
    </row>
    <row r="4036" spans="1:10" hidden="1" x14ac:dyDescent="0.25">
      <c r="A4036" t="s">
        <v>655</v>
      </c>
      <c r="B4036" t="s">
        <v>1002</v>
      </c>
      <c r="C4036" t="s">
        <v>1003</v>
      </c>
      <c r="D4036">
        <v>1995</v>
      </c>
      <c r="J4036" t="e">
        <f>+VLOOKUP(B4036,#REF!,1,FALSE)</f>
        <v>#REF!</v>
      </c>
    </row>
    <row r="4037" spans="1:10" hidden="1" x14ac:dyDescent="0.25">
      <c r="A4037" t="s">
        <v>655</v>
      </c>
      <c r="B4037">
        <v>511</v>
      </c>
      <c r="C4037" t="s">
        <v>2302</v>
      </c>
      <c r="D4037">
        <v>1</v>
      </c>
      <c r="J4037" t="e">
        <f>+VLOOKUP(B4037,#REF!,1,FALSE)</f>
        <v>#REF!</v>
      </c>
    </row>
    <row r="4038" spans="1:10" hidden="1" x14ac:dyDescent="0.25">
      <c r="A4038" t="s">
        <v>655</v>
      </c>
      <c r="B4038">
        <v>513</v>
      </c>
      <c r="C4038" t="s">
        <v>1004</v>
      </c>
      <c r="D4038">
        <v>1</v>
      </c>
      <c r="J4038" t="e">
        <f>+VLOOKUP(B4038,#REF!,1,FALSE)</f>
        <v>#REF!</v>
      </c>
    </row>
    <row r="4039" spans="1:10" hidden="1" x14ac:dyDescent="0.25">
      <c r="A4039" t="s">
        <v>655</v>
      </c>
      <c r="B4039">
        <v>516</v>
      </c>
      <c r="C4039" t="s">
        <v>2303</v>
      </c>
      <c r="D4039">
        <v>2</v>
      </c>
      <c r="J4039" t="e">
        <f>+VLOOKUP(B4039,#REF!,1,FALSE)</f>
        <v>#REF!</v>
      </c>
    </row>
    <row r="4040" spans="1:10" hidden="1" x14ac:dyDescent="0.25">
      <c r="A4040" t="s">
        <v>655</v>
      </c>
      <c r="B4040">
        <v>518</v>
      </c>
      <c r="C4040" t="s">
        <v>1005</v>
      </c>
      <c r="D4040">
        <v>6.5</v>
      </c>
      <c r="J4040" t="e">
        <f>+VLOOKUP(B4040,#REF!,1,FALSE)</f>
        <v>#REF!</v>
      </c>
    </row>
    <row r="4041" spans="1:10" hidden="1" x14ac:dyDescent="0.25">
      <c r="A4041" t="s">
        <v>655</v>
      </c>
      <c r="B4041" t="s">
        <v>1006</v>
      </c>
      <c r="C4041" t="s">
        <v>1007</v>
      </c>
      <c r="D4041">
        <v>2.6</v>
      </c>
      <c r="J4041" t="e">
        <f>+VLOOKUP(B4041,#REF!,1,FALSE)</f>
        <v>#REF!</v>
      </c>
    </row>
    <row r="4042" spans="1:10" hidden="1" x14ac:dyDescent="0.25">
      <c r="A4042" t="s">
        <v>655</v>
      </c>
      <c r="B4042">
        <v>519</v>
      </c>
      <c r="C4042" t="s">
        <v>1008</v>
      </c>
      <c r="D4042">
        <v>6.5</v>
      </c>
      <c r="J4042" t="e">
        <f>+VLOOKUP(B4042,#REF!,1,FALSE)</f>
        <v>#REF!</v>
      </c>
    </row>
    <row r="4043" spans="1:10" hidden="1" x14ac:dyDescent="0.25">
      <c r="A4043" t="s">
        <v>655</v>
      </c>
      <c r="B4043">
        <v>520</v>
      </c>
      <c r="C4043" t="s">
        <v>1009</v>
      </c>
      <c r="D4043">
        <v>1</v>
      </c>
      <c r="J4043" t="e">
        <f>+VLOOKUP(B4043,#REF!,1,FALSE)</f>
        <v>#REF!</v>
      </c>
    </row>
    <row r="4044" spans="1:10" hidden="1" x14ac:dyDescent="0.25">
      <c r="A4044" t="s">
        <v>655</v>
      </c>
      <c r="B4044">
        <v>523</v>
      </c>
      <c r="C4044" t="s">
        <v>1010</v>
      </c>
      <c r="D4044">
        <v>6.5</v>
      </c>
      <c r="J4044" t="e">
        <f>+VLOOKUP(B4044,#REF!,1,FALSE)</f>
        <v>#REF!</v>
      </c>
    </row>
    <row r="4045" spans="1:10" hidden="1" x14ac:dyDescent="0.25">
      <c r="A4045" t="s">
        <v>655</v>
      </c>
      <c r="B4045" t="s">
        <v>1011</v>
      </c>
      <c r="C4045" t="s">
        <v>1010</v>
      </c>
      <c r="D4045">
        <v>4</v>
      </c>
      <c r="J4045" t="e">
        <f>+VLOOKUP(B4045,#REF!,1,FALSE)</f>
        <v>#REF!</v>
      </c>
    </row>
    <row r="4046" spans="1:10" hidden="1" x14ac:dyDescent="0.25">
      <c r="A4046" t="s">
        <v>655</v>
      </c>
      <c r="B4046">
        <v>526</v>
      </c>
      <c r="C4046" t="s">
        <v>1012</v>
      </c>
      <c r="D4046">
        <v>6.5</v>
      </c>
      <c r="J4046" t="e">
        <f>+VLOOKUP(B4046,#REF!,1,FALSE)</f>
        <v>#REF!</v>
      </c>
    </row>
    <row r="4047" spans="1:10" hidden="1" x14ac:dyDescent="0.25">
      <c r="A4047" t="s">
        <v>655</v>
      </c>
      <c r="B4047">
        <v>528</v>
      </c>
      <c r="C4047" t="s">
        <v>1013</v>
      </c>
      <c r="D4047">
        <v>1</v>
      </c>
      <c r="J4047" t="e">
        <f>+VLOOKUP(B4047,#REF!,1,FALSE)</f>
        <v>#REF!</v>
      </c>
    </row>
    <row r="4048" spans="1:10" hidden="1" x14ac:dyDescent="0.25">
      <c r="A4048" t="s">
        <v>655</v>
      </c>
      <c r="B4048">
        <v>529</v>
      </c>
      <c r="C4048" t="s">
        <v>1014</v>
      </c>
      <c r="D4048">
        <v>6.5</v>
      </c>
      <c r="J4048" t="e">
        <f>+VLOOKUP(B4048,#REF!,1,FALSE)</f>
        <v>#REF!</v>
      </c>
    </row>
    <row r="4049" spans="1:10" hidden="1" x14ac:dyDescent="0.25">
      <c r="A4049" t="s">
        <v>655</v>
      </c>
      <c r="B4049">
        <v>530</v>
      </c>
      <c r="C4049" t="s">
        <v>2304</v>
      </c>
      <c r="D4049">
        <v>1</v>
      </c>
      <c r="J4049" t="e">
        <f>+VLOOKUP(B4049,#REF!,1,FALSE)</f>
        <v>#REF!</v>
      </c>
    </row>
    <row r="4050" spans="1:10" hidden="1" x14ac:dyDescent="0.25">
      <c r="A4050" t="s">
        <v>655</v>
      </c>
      <c r="B4050">
        <v>532</v>
      </c>
      <c r="C4050" t="s">
        <v>1015</v>
      </c>
      <c r="D4050">
        <v>6.5</v>
      </c>
      <c r="J4050" t="e">
        <f>+VLOOKUP(B4050,#REF!,1,FALSE)</f>
        <v>#REF!</v>
      </c>
    </row>
    <row r="4051" spans="1:10" hidden="1" x14ac:dyDescent="0.25">
      <c r="A4051" t="s">
        <v>655</v>
      </c>
      <c r="B4051" t="s">
        <v>1016</v>
      </c>
      <c r="C4051" t="s">
        <v>1015</v>
      </c>
      <c r="D4051">
        <v>3.2</v>
      </c>
      <c r="J4051" t="e">
        <f>+VLOOKUP(B4051,#REF!,1,FALSE)</f>
        <v>#REF!</v>
      </c>
    </row>
    <row r="4052" spans="1:10" hidden="1" x14ac:dyDescent="0.25">
      <c r="A4052" t="s">
        <v>655</v>
      </c>
      <c r="B4052">
        <v>533</v>
      </c>
      <c r="C4052" t="s">
        <v>1017</v>
      </c>
      <c r="D4052">
        <v>6.5</v>
      </c>
      <c r="J4052" t="e">
        <f>+VLOOKUP(B4052,#REF!,1,FALSE)</f>
        <v>#REF!</v>
      </c>
    </row>
    <row r="4053" spans="1:10" hidden="1" x14ac:dyDescent="0.25">
      <c r="A4053" t="s">
        <v>655</v>
      </c>
      <c r="B4053" t="s">
        <v>1018</v>
      </c>
      <c r="C4053" t="s">
        <v>1017</v>
      </c>
      <c r="D4053">
        <v>2.6</v>
      </c>
      <c r="J4053" t="e">
        <f>+VLOOKUP(B4053,#REF!,1,FALSE)</f>
        <v>#REF!</v>
      </c>
    </row>
    <row r="4054" spans="1:10" hidden="1" x14ac:dyDescent="0.25">
      <c r="A4054" t="s">
        <v>655</v>
      </c>
      <c r="B4054">
        <v>535</v>
      </c>
      <c r="C4054" t="s">
        <v>1019</v>
      </c>
      <c r="D4054">
        <v>1</v>
      </c>
      <c r="J4054" t="e">
        <f>+VLOOKUP(B4054,#REF!,1,FALSE)</f>
        <v>#REF!</v>
      </c>
    </row>
    <row r="4055" spans="1:10" hidden="1" x14ac:dyDescent="0.25">
      <c r="A4055" t="s">
        <v>655</v>
      </c>
      <c r="B4055">
        <v>536</v>
      </c>
      <c r="C4055" t="s">
        <v>1020</v>
      </c>
      <c r="D4055">
        <v>1</v>
      </c>
      <c r="J4055" t="e">
        <f>+VLOOKUP(B4055,#REF!,1,FALSE)</f>
        <v>#REF!</v>
      </c>
    </row>
    <row r="4056" spans="1:10" hidden="1" x14ac:dyDescent="0.25">
      <c r="A4056" t="s">
        <v>655</v>
      </c>
      <c r="B4056">
        <v>538</v>
      </c>
      <c r="C4056" t="s">
        <v>1021</v>
      </c>
      <c r="D4056">
        <v>6.5</v>
      </c>
      <c r="J4056" t="e">
        <f>+VLOOKUP(B4056,#REF!,1,FALSE)</f>
        <v>#REF!</v>
      </c>
    </row>
    <row r="4057" spans="1:10" hidden="1" x14ac:dyDescent="0.25">
      <c r="A4057" t="s">
        <v>655</v>
      </c>
      <c r="B4057" t="s">
        <v>1022</v>
      </c>
      <c r="C4057" t="s">
        <v>1023</v>
      </c>
      <c r="D4057">
        <v>6.5</v>
      </c>
      <c r="J4057" t="e">
        <f>+VLOOKUP(B4057,#REF!,1,FALSE)</f>
        <v>#REF!</v>
      </c>
    </row>
    <row r="4058" spans="1:10" hidden="1" x14ac:dyDescent="0.25">
      <c r="A4058" t="s">
        <v>655</v>
      </c>
      <c r="B4058" t="s">
        <v>1024</v>
      </c>
      <c r="C4058" t="s">
        <v>1023</v>
      </c>
      <c r="D4058">
        <v>4.5</v>
      </c>
      <c r="J4058" t="e">
        <f>+VLOOKUP(B4058,#REF!,1,FALSE)</f>
        <v>#REF!</v>
      </c>
    </row>
    <row r="4059" spans="1:10" hidden="1" x14ac:dyDescent="0.25">
      <c r="A4059" t="s">
        <v>655</v>
      </c>
      <c r="B4059">
        <v>542</v>
      </c>
      <c r="C4059" t="s">
        <v>1025</v>
      </c>
      <c r="D4059">
        <v>6.5</v>
      </c>
      <c r="J4059" t="e">
        <f>+VLOOKUP(B4059,#REF!,1,FALSE)</f>
        <v>#REF!</v>
      </c>
    </row>
    <row r="4060" spans="1:10" hidden="1" x14ac:dyDescent="0.25">
      <c r="A4060" t="s">
        <v>655</v>
      </c>
      <c r="B4060" t="s">
        <v>1026</v>
      </c>
      <c r="C4060" t="s">
        <v>1025</v>
      </c>
      <c r="D4060">
        <v>4.5</v>
      </c>
      <c r="J4060" t="e">
        <f>+VLOOKUP(B4060,#REF!,1,FALSE)</f>
        <v>#REF!</v>
      </c>
    </row>
    <row r="4061" spans="1:10" hidden="1" x14ac:dyDescent="0.25">
      <c r="A4061" t="s">
        <v>655</v>
      </c>
      <c r="B4061" t="s">
        <v>1027</v>
      </c>
      <c r="C4061" t="s">
        <v>1028</v>
      </c>
      <c r="D4061">
        <v>6.5</v>
      </c>
      <c r="J4061" t="e">
        <f>+VLOOKUP(B4061,#REF!,1,FALSE)</f>
        <v>#REF!</v>
      </c>
    </row>
    <row r="4062" spans="1:10" hidden="1" x14ac:dyDescent="0.25">
      <c r="A4062" t="s">
        <v>655</v>
      </c>
      <c r="B4062" t="s">
        <v>1029</v>
      </c>
      <c r="C4062" t="s">
        <v>1028</v>
      </c>
      <c r="D4062">
        <v>4.5</v>
      </c>
      <c r="J4062" t="e">
        <f>+VLOOKUP(B4062,#REF!,1,FALSE)</f>
        <v>#REF!</v>
      </c>
    </row>
    <row r="4063" spans="1:10" hidden="1" x14ac:dyDescent="0.25">
      <c r="A4063" t="s">
        <v>655</v>
      </c>
      <c r="B4063">
        <v>546</v>
      </c>
      <c r="C4063" t="s">
        <v>1030</v>
      </c>
      <c r="D4063">
        <v>1</v>
      </c>
      <c r="J4063" t="e">
        <f>+VLOOKUP(B4063,#REF!,1,FALSE)</f>
        <v>#REF!</v>
      </c>
    </row>
    <row r="4064" spans="1:10" hidden="1" x14ac:dyDescent="0.25">
      <c r="A4064" t="s">
        <v>655</v>
      </c>
      <c r="B4064">
        <v>547</v>
      </c>
      <c r="C4064" t="s">
        <v>1031</v>
      </c>
      <c r="D4064">
        <v>1</v>
      </c>
      <c r="J4064" t="e">
        <f>+VLOOKUP(B4064,#REF!,1,FALSE)</f>
        <v>#REF!</v>
      </c>
    </row>
    <row r="4065" spans="1:10" hidden="1" x14ac:dyDescent="0.25">
      <c r="A4065" t="s">
        <v>655</v>
      </c>
      <c r="B4065">
        <v>550</v>
      </c>
      <c r="C4065" t="s">
        <v>2087</v>
      </c>
      <c r="D4065">
        <v>2</v>
      </c>
      <c r="J4065" t="e">
        <f>+VLOOKUP(B4065,#REF!,1,FALSE)</f>
        <v>#REF!</v>
      </c>
    </row>
    <row r="4066" spans="1:10" hidden="1" x14ac:dyDescent="0.25">
      <c r="A4066" t="s">
        <v>655</v>
      </c>
      <c r="B4066">
        <v>551</v>
      </c>
      <c r="C4066" t="s">
        <v>2305</v>
      </c>
      <c r="D4066">
        <v>1</v>
      </c>
      <c r="J4066" t="e">
        <f>+VLOOKUP(B4066,#REF!,1,FALSE)</f>
        <v>#REF!</v>
      </c>
    </row>
    <row r="4067" spans="1:10" hidden="1" x14ac:dyDescent="0.25">
      <c r="A4067" t="s">
        <v>655</v>
      </c>
      <c r="B4067">
        <v>555</v>
      </c>
      <c r="C4067" t="s">
        <v>1032</v>
      </c>
      <c r="D4067">
        <v>1</v>
      </c>
      <c r="J4067" t="e">
        <f>+VLOOKUP(B4067,#REF!,1,FALSE)</f>
        <v>#REF!</v>
      </c>
    </row>
    <row r="4068" spans="1:10" hidden="1" x14ac:dyDescent="0.25">
      <c r="A4068" t="s">
        <v>655</v>
      </c>
      <c r="B4068">
        <v>557</v>
      </c>
      <c r="C4068" t="s">
        <v>1033</v>
      </c>
      <c r="D4068">
        <v>1</v>
      </c>
      <c r="J4068" t="e">
        <f>+VLOOKUP(B4068,#REF!,1,FALSE)</f>
        <v>#REF!</v>
      </c>
    </row>
    <row r="4069" spans="1:10" hidden="1" x14ac:dyDescent="0.25">
      <c r="A4069" t="s">
        <v>655</v>
      </c>
      <c r="B4069">
        <v>558</v>
      </c>
      <c r="C4069" t="s">
        <v>2227</v>
      </c>
      <c r="D4069">
        <v>1</v>
      </c>
      <c r="J4069" t="e">
        <f>+VLOOKUP(B4069,#REF!,1,FALSE)</f>
        <v>#REF!</v>
      </c>
    </row>
    <row r="4070" spans="1:10" hidden="1" x14ac:dyDescent="0.25">
      <c r="A4070" t="s">
        <v>655</v>
      </c>
      <c r="B4070" t="s">
        <v>2228</v>
      </c>
      <c r="C4070" t="s">
        <v>2229</v>
      </c>
      <c r="D4070">
        <v>1</v>
      </c>
      <c r="J4070" t="e">
        <f>+VLOOKUP(B4070,#REF!,1,FALSE)</f>
        <v>#REF!</v>
      </c>
    </row>
    <row r="4071" spans="1:10" hidden="1" x14ac:dyDescent="0.25">
      <c r="A4071" t="s">
        <v>655</v>
      </c>
      <c r="B4071">
        <v>561</v>
      </c>
      <c r="C4071" t="s">
        <v>2306</v>
      </c>
      <c r="D4071">
        <v>1</v>
      </c>
      <c r="J4071" t="e">
        <f>+VLOOKUP(B4071,#REF!,1,FALSE)</f>
        <v>#REF!</v>
      </c>
    </row>
    <row r="4072" spans="1:10" hidden="1" x14ac:dyDescent="0.25">
      <c r="A4072" t="s">
        <v>655</v>
      </c>
      <c r="B4072">
        <v>562</v>
      </c>
      <c r="C4072" t="s">
        <v>2230</v>
      </c>
      <c r="D4072">
        <v>2</v>
      </c>
      <c r="J4072" t="e">
        <f>+VLOOKUP(B4072,#REF!,1,FALSE)</f>
        <v>#REF!</v>
      </c>
    </row>
    <row r="4073" spans="1:10" hidden="1" x14ac:dyDescent="0.25">
      <c r="A4073" t="s">
        <v>655</v>
      </c>
      <c r="B4073">
        <v>563</v>
      </c>
      <c r="C4073" t="s">
        <v>2307</v>
      </c>
      <c r="D4073">
        <v>2</v>
      </c>
      <c r="J4073" t="e">
        <f>+VLOOKUP(B4073,#REF!,1,FALSE)</f>
        <v>#REF!</v>
      </c>
    </row>
    <row r="4074" spans="1:10" hidden="1" x14ac:dyDescent="0.25">
      <c r="A4074" t="s">
        <v>655</v>
      </c>
      <c r="B4074">
        <v>564</v>
      </c>
      <c r="C4074" t="s">
        <v>2231</v>
      </c>
      <c r="D4074">
        <v>2</v>
      </c>
      <c r="J4074" t="e">
        <f>+VLOOKUP(B4074,#REF!,1,FALSE)</f>
        <v>#REF!</v>
      </c>
    </row>
    <row r="4075" spans="1:10" hidden="1" x14ac:dyDescent="0.25">
      <c r="A4075" t="s">
        <v>655</v>
      </c>
      <c r="B4075">
        <v>565</v>
      </c>
      <c r="C4075" t="s">
        <v>2232</v>
      </c>
      <c r="D4075">
        <v>2</v>
      </c>
      <c r="J4075" t="e">
        <f>+VLOOKUP(B4075,#REF!,1,FALSE)</f>
        <v>#REF!</v>
      </c>
    </row>
    <row r="4076" spans="1:10" hidden="1" x14ac:dyDescent="0.25">
      <c r="A4076" t="s">
        <v>655</v>
      </c>
      <c r="B4076">
        <v>566</v>
      </c>
      <c r="C4076" t="s">
        <v>1035</v>
      </c>
      <c r="D4076">
        <v>1</v>
      </c>
      <c r="J4076" t="e">
        <f>+VLOOKUP(B4076,#REF!,1,FALSE)</f>
        <v>#REF!</v>
      </c>
    </row>
    <row r="4077" spans="1:10" hidden="1" x14ac:dyDescent="0.25">
      <c r="A4077" t="s">
        <v>655</v>
      </c>
      <c r="B4077">
        <v>570</v>
      </c>
      <c r="C4077" t="s">
        <v>2308</v>
      </c>
      <c r="D4077">
        <v>1</v>
      </c>
      <c r="J4077" t="e">
        <f>+VLOOKUP(B4077,#REF!,1,FALSE)</f>
        <v>#REF!</v>
      </c>
    </row>
    <row r="4078" spans="1:10" hidden="1" x14ac:dyDescent="0.25">
      <c r="A4078" t="s">
        <v>655</v>
      </c>
      <c r="B4078">
        <v>574</v>
      </c>
      <c r="C4078" t="s">
        <v>2309</v>
      </c>
      <c r="D4078">
        <v>1</v>
      </c>
      <c r="J4078" t="e">
        <f>+VLOOKUP(B4078,#REF!,1,FALSE)</f>
        <v>#REF!</v>
      </c>
    </row>
    <row r="4079" spans="1:10" hidden="1" x14ac:dyDescent="0.25">
      <c r="A4079" t="s">
        <v>655</v>
      </c>
      <c r="B4079" t="s">
        <v>1036</v>
      </c>
      <c r="C4079" t="s">
        <v>1037</v>
      </c>
      <c r="D4079">
        <v>4</v>
      </c>
      <c r="J4079" t="e">
        <f>+VLOOKUP(B4079,#REF!,1,FALSE)</f>
        <v>#REF!</v>
      </c>
    </row>
    <row r="4080" spans="1:10" hidden="1" x14ac:dyDescent="0.25">
      <c r="A4080" t="s">
        <v>655</v>
      </c>
      <c r="B4080">
        <v>578</v>
      </c>
      <c r="C4080" t="s">
        <v>1038</v>
      </c>
      <c r="D4080">
        <v>1</v>
      </c>
      <c r="J4080" t="e">
        <f>+VLOOKUP(B4080,#REF!,1,FALSE)</f>
        <v>#REF!</v>
      </c>
    </row>
    <row r="4081" spans="1:10" hidden="1" x14ac:dyDescent="0.25">
      <c r="A4081" t="s">
        <v>655</v>
      </c>
      <c r="B4081">
        <v>580</v>
      </c>
      <c r="C4081" t="s">
        <v>1039</v>
      </c>
      <c r="D4081">
        <v>6.5</v>
      </c>
      <c r="J4081" t="e">
        <f>+VLOOKUP(B4081,#REF!,1,FALSE)</f>
        <v>#REF!</v>
      </c>
    </row>
    <row r="4082" spans="1:10" hidden="1" x14ac:dyDescent="0.25">
      <c r="A4082" t="s">
        <v>655</v>
      </c>
      <c r="B4082">
        <v>584</v>
      </c>
      <c r="C4082" t="s">
        <v>2233</v>
      </c>
      <c r="D4082">
        <v>1</v>
      </c>
      <c r="J4082" t="e">
        <f>+VLOOKUP(B4082,#REF!,1,FALSE)</f>
        <v>#REF!</v>
      </c>
    </row>
    <row r="4083" spans="1:10" hidden="1" x14ac:dyDescent="0.25">
      <c r="A4083" t="s">
        <v>655</v>
      </c>
      <c r="B4083">
        <v>585</v>
      </c>
      <c r="C4083" t="s">
        <v>2234</v>
      </c>
      <c r="D4083">
        <v>1</v>
      </c>
      <c r="J4083" t="e">
        <f>+VLOOKUP(B4083,#REF!,1,FALSE)</f>
        <v>#REF!</v>
      </c>
    </row>
    <row r="4084" spans="1:10" hidden="1" x14ac:dyDescent="0.25">
      <c r="A4084" t="s">
        <v>655</v>
      </c>
      <c r="B4084">
        <v>586</v>
      </c>
      <c r="C4084" t="s">
        <v>2310</v>
      </c>
      <c r="D4084">
        <v>2</v>
      </c>
      <c r="J4084" t="e">
        <f>+VLOOKUP(B4084,#REF!,1,FALSE)</f>
        <v>#REF!</v>
      </c>
    </row>
    <row r="4085" spans="1:10" hidden="1" x14ac:dyDescent="0.25">
      <c r="A4085" t="s">
        <v>655</v>
      </c>
      <c r="B4085">
        <v>587</v>
      </c>
      <c r="C4085" t="s">
        <v>2235</v>
      </c>
      <c r="D4085">
        <v>2</v>
      </c>
      <c r="J4085" t="e">
        <f>+VLOOKUP(B4085,#REF!,1,FALSE)</f>
        <v>#REF!</v>
      </c>
    </row>
    <row r="4086" spans="1:10" hidden="1" x14ac:dyDescent="0.25">
      <c r="A4086" t="s">
        <v>655</v>
      </c>
      <c r="B4086">
        <v>589</v>
      </c>
      <c r="C4086" t="s">
        <v>2311</v>
      </c>
      <c r="D4086">
        <v>1</v>
      </c>
      <c r="J4086" t="e">
        <f>+VLOOKUP(B4086,#REF!,1,FALSE)</f>
        <v>#REF!</v>
      </c>
    </row>
    <row r="4087" spans="1:10" hidden="1" x14ac:dyDescent="0.25">
      <c r="A4087" t="s">
        <v>655</v>
      </c>
      <c r="B4087">
        <v>592</v>
      </c>
      <c r="C4087" t="s">
        <v>1041</v>
      </c>
      <c r="D4087">
        <v>6.5</v>
      </c>
      <c r="J4087" t="e">
        <f>+VLOOKUP(B4087,#REF!,1,FALSE)</f>
        <v>#REF!</v>
      </c>
    </row>
    <row r="4088" spans="1:10" hidden="1" x14ac:dyDescent="0.25">
      <c r="A4088" t="s">
        <v>655</v>
      </c>
      <c r="B4088">
        <v>593</v>
      </c>
      <c r="C4088" t="s">
        <v>2312</v>
      </c>
      <c r="D4088">
        <v>2</v>
      </c>
      <c r="J4088" t="e">
        <f>+VLOOKUP(B4088,#REF!,1,FALSE)</f>
        <v>#REF!</v>
      </c>
    </row>
    <row r="4089" spans="1:10" hidden="1" x14ac:dyDescent="0.25">
      <c r="A4089" t="s">
        <v>655</v>
      </c>
      <c r="B4089">
        <v>594</v>
      </c>
      <c r="C4089" t="s">
        <v>2236</v>
      </c>
      <c r="D4089">
        <v>2</v>
      </c>
      <c r="J4089" t="e">
        <f>+VLOOKUP(B4089,#REF!,1,FALSE)</f>
        <v>#REF!</v>
      </c>
    </row>
    <row r="4090" spans="1:10" hidden="1" x14ac:dyDescent="0.25">
      <c r="A4090" t="s">
        <v>655</v>
      </c>
      <c r="B4090">
        <v>595</v>
      </c>
      <c r="C4090" t="s">
        <v>1042</v>
      </c>
      <c r="D4090">
        <v>1</v>
      </c>
      <c r="J4090" t="e">
        <f>+VLOOKUP(B4090,#REF!,1,FALSE)</f>
        <v>#REF!</v>
      </c>
    </row>
    <row r="4091" spans="1:10" hidden="1" x14ac:dyDescent="0.25">
      <c r="A4091" t="s">
        <v>655</v>
      </c>
      <c r="B4091">
        <v>597</v>
      </c>
      <c r="C4091" t="s">
        <v>1043</v>
      </c>
      <c r="D4091">
        <v>6.5</v>
      </c>
      <c r="J4091" t="e">
        <f>+VLOOKUP(B4091,#REF!,1,FALSE)</f>
        <v>#REF!</v>
      </c>
    </row>
    <row r="4092" spans="1:10" hidden="1" x14ac:dyDescent="0.25">
      <c r="A4092" t="s">
        <v>655</v>
      </c>
      <c r="B4092" t="s">
        <v>2313</v>
      </c>
      <c r="C4092" t="s">
        <v>2314</v>
      </c>
      <c r="D4092">
        <v>1</v>
      </c>
      <c r="J4092" t="e">
        <f>+VLOOKUP(B4092,#REF!,1,FALSE)</f>
        <v>#REF!</v>
      </c>
    </row>
    <row r="4093" spans="1:10" hidden="1" x14ac:dyDescent="0.25">
      <c r="A4093" t="s">
        <v>655</v>
      </c>
      <c r="B4093" t="s">
        <v>2315</v>
      </c>
      <c r="C4093" t="s">
        <v>2316</v>
      </c>
      <c r="D4093">
        <v>1</v>
      </c>
      <c r="J4093" t="e">
        <f>+VLOOKUP(B4093,#REF!,1,FALSE)</f>
        <v>#REF!</v>
      </c>
    </row>
    <row r="4094" spans="1:10" hidden="1" x14ac:dyDescent="0.25">
      <c r="A4094" t="s">
        <v>655</v>
      </c>
      <c r="B4094" t="s">
        <v>1044</v>
      </c>
      <c r="C4094" t="s">
        <v>1045</v>
      </c>
      <c r="D4094">
        <v>1</v>
      </c>
      <c r="J4094" t="e">
        <f>+VLOOKUP(B4094,#REF!,1,FALSE)</f>
        <v>#REF!</v>
      </c>
    </row>
    <row r="4095" spans="1:10" hidden="1" x14ac:dyDescent="0.25">
      <c r="A4095" t="s">
        <v>655</v>
      </c>
      <c r="B4095" t="s">
        <v>2317</v>
      </c>
      <c r="C4095" t="s">
        <v>2318</v>
      </c>
      <c r="D4095">
        <v>1</v>
      </c>
      <c r="J4095" t="e">
        <f>+VLOOKUP(B4095,#REF!,1,FALSE)</f>
        <v>#REF!</v>
      </c>
    </row>
    <row r="4096" spans="1:10" hidden="1" x14ac:dyDescent="0.25">
      <c r="A4096" t="s">
        <v>655</v>
      </c>
      <c r="B4096">
        <v>598</v>
      </c>
      <c r="C4096" t="s">
        <v>2237</v>
      </c>
      <c r="D4096">
        <v>1</v>
      </c>
      <c r="J4096" t="e">
        <f>+VLOOKUP(B4096,#REF!,1,FALSE)</f>
        <v>#REF!</v>
      </c>
    </row>
    <row r="4097" spans="1:10" hidden="1" x14ac:dyDescent="0.25">
      <c r="A4097" t="s">
        <v>655</v>
      </c>
      <c r="B4097">
        <v>599</v>
      </c>
      <c r="C4097" t="s">
        <v>2238</v>
      </c>
      <c r="D4097">
        <v>1</v>
      </c>
      <c r="J4097" t="e">
        <f>+VLOOKUP(B4097,#REF!,1,FALSE)</f>
        <v>#REF!</v>
      </c>
    </row>
    <row r="4098" spans="1:10" hidden="1" x14ac:dyDescent="0.25">
      <c r="A4098" t="s">
        <v>655</v>
      </c>
      <c r="B4098">
        <v>601</v>
      </c>
      <c r="C4098" t="s">
        <v>1046</v>
      </c>
      <c r="D4098">
        <v>5</v>
      </c>
      <c r="J4098" t="e">
        <f>+VLOOKUP(B4098,#REF!,1,FALSE)</f>
        <v>#REF!</v>
      </c>
    </row>
    <row r="4099" spans="1:10" hidden="1" x14ac:dyDescent="0.25">
      <c r="A4099" t="s">
        <v>655</v>
      </c>
      <c r="B4099">
        <v>602</v>
      </c>
      <c r="C4099" t="s">
        <v>1047</v>
      </c>
      <c r="D4099">
        <v>10</v>
      </c>
      <c r="J4099" t="e">
        <f>+VLOOKUP(B4099,#REF!,1,FALSE)</f>
        <v>#REF!</v>
      </c>
    </row>
    <row r="4100" spans="1:10" hidden="1" x14ac:dyDescent="0.25">
      <c r="A4100" t="s">
        <v>655</v>
      </c>
      <c r="B4100">
        <v>607</v>
      </c>
      <c r="C4100" t="s">
        <v>1048</v>
      </c>
      <c r="D4100">
        <v>6.5</v>
      </c>
      <c r="J4100" t="e">
        <f>+VLOOKUP(B4100,#REF!,1,FALSE)</f>
        <v>#REF!</v>
      </c>
    </row>
    <row r="4101" spans="1:10" hidden="1" x14ac:dyDescent="0.25">
      <c r="A4101" t="s">
        <v>655</v>
      </c>
      <c r="B4101">
        <v>608</v>
      </c>
      <c r="C4101" t="s">
        <v>1043</v>
      </c>
      <c r="D4101">
        <v>6.5</v>
      </c>
      <c r="J4101" t="e">
        <f>+VLOOKUP(B4101,#REF!,1,FALSE)</f>
        <v>#REF!</v>
      </c>
    </row>
    <row r="4102" spans="1:10" hidden="1" x14ac:dyDescent="0.25">
      <c r="A4102" t="s">
        <v>655</v>
      </c>
      <c r="B4102">
        <v>610</v>
      </c>
      <c r="C4102" t="s">
        <v>1049</v>
      </c>
      <c r="D4102">
        <v>5</v>
      </c>
      <c r="J4102" t="e">
        <f>+VLOOKUP(B4102,#REF!,1,FALSE)</f>
        <v>#REF!</v>
      </c>
    </row>
    <row r="4103" spans="1:10" hidden="1" x14ac:dyDescent="0.25">
      <c r="A4103" t="s">
        <v>655</v>
      </c>
      <c r="B4103">
        <v>611</v>
      </c>
      <c r="C4103" t="s">
        <v>1050</v>
      </c>
      <c r="D4103">
        <v>6.5</v>
      </c>
      <c r="J4103" t="e">
        <f>+VLOOKUP(B4103,#REF!,1,FALSE)</f>
        <v>#REF!</v>
      </c>
    </row>
    <row r="4104" spans="1:10" hidden="1" x14ac:dyDescent="0.25">
      <c r="A4104" t="s">
        <v>655</v>
      </c>
      <c r="B4104">
        <v>612</v>
      </c>
      <c r="C4104" t="s">
        <v>1051</v>
      </c>
      <c r="D4104">
        <v>6.5</v>
      </c>
      <c r="J4104" t="e">
        <f>+VLOOKUP(B4104,#REF!,1,FALSE)</f>
        <v>#REF!</v>
      </c>
    </row>
    <row r="4105" spans="1:10" hidden="1" x14ac:dyDescent="0.25">
      <c r="A4105" t="s">
        <v>655</v>
      </c>
      <c r="B4105">
        <v>613</v>
      </c>
      <c r="C4105" t="s">
        <v>1052</v>
      </c>
      <c r="D4105">
        <v>6.5</v>
      </c>
      <c r="J4105" t="e">
        <f>+VLOOKUP(B4105,#REF!,1,FALSE)</f>
        <v>#REF!</v>
      </c>
    </row>
    <row r="4106" spans="1:10" hidden="1" x14ac:dyDescent="0.25">
      <c r="A4106" t="s">
        <v>655</v>
      </c>
      <c r="B4106">
        <v>615</v>
      </c>
      <c r="C4106" t="s">
        <v>799</v>
      </c>
      <c r="D4106">
        <v>6.5</v>
      </c>
      <c r="J4106" t="e">
        <f>+VLOOKUP(B4106,#REF!,1,FALSE)</f>
        <v>#REF!</v>
      </c>
    </row>
    <row r="4107" spans="1:10" hidden="1" x14ac:dyDescent="0.25">
      <c r="A4107" t="s">
        <v>655</v>
      </c>
      <c r="B4107" t="s">
        <v>1053</v>
      </c>
      <c r="C4107" t="s">
        <v>1054</v>
      </c>
      <c r="D4107">
        <v>1</v>
      </c>
      <c r="J4107" t="e">
        <f>+VLOOKUP(B4107,#REF!,1,FALSE)</f>
        <v>#REF!</v>
      </c>
    </row>
    <row r="4108" spans="1:10" hidden="1" x14ac:dyDescent="0.25">
      <c r="A4108" t="s">
        <v>655</v>
      </c>
      <c r="B4108" t="s">
        <v>1055</v>
      </c>
      <c r="C4108" t="s">
        <v>1056</v>
      </c>
      <c r="D4108">
        <v>1</v>
      </c>
      <c r="J4108" t="e">
        <f>+VLOOKUP(B4108,#REF!,1,FALSE)</f>
        <v>#REF!</v>
      </c>
    </row>
    <row r="4109" spans="1:10" hidden="1" x14ac:dyDescent="0.25">
      <c r="A4109" t="s">
        <v>655</v>
      </c>
      <c r="B4109" t="s">
        <v>1057</v>
      </c>
      <c r="C4109" t="s">
        <v>1058</v>
      </c>
      <c r="D4109">
        <v>1</v>
      </c>
      <c r="J4109" t="e">
        <f>+VLOOKUP(B4109,#REF!,1,FALSE)</f>
        <v>#REF!</v>
      </c>
    </row>
    <row r="4110" spans="1:10" hidden="1" x14ac:dyDescent="0.25">
      <c r="A4110" t="s">
        <v>655</v>
      </c>
      <c r="B4110" t="s">
        <v>1059</v>
      </c>
      <c r="C4110" t="s">
        <v>1060</v>
      </c>
      <c r="D4110">
        <v>1</v>
      </c>
      <c r="J4110" t="e">
        <f>+VLOOKUP(B4110,#REF!,1,FALSE)</f>
        <v>#REF!</v>
      </c>
    </row>
    <row r="4111" spans="1:10" hidden="1" x14ac:dyDescent="0.25">
      <c r="A4111" t="s">
        <v>655</v>
      </c>
      <c r="B4111" t="s">
        <v>1061</v>
      </c>
      <c r="C4111" t="s">
        <v>1062</v>
      </c>
      <c r="D4111">
        <v>1</v>
      </c>
      <c r="J4111" t="e">
        <f>+VLOOKUP(B4111,#REF!,1,FALSE)</f>
        <v>#REF!</v>
      </c>
    </row>
    <row r="4112" spans="1:10" hidden="1" x14ac:dyDescent="0.25">
      <c r="A4112" t="s">
        <v>655</v>
      </c>
      <c r="B4112" t="s">
        <v>1063</v>
      </c>
      <c r="C4112" t="s">
        <v>1064</v>
      </c>
      <c r="D4112">
        <v>1</v>
      </c>
      <c r="J4112" t="e">
        <f>+VLOOKUP(B4112,#REF!,1,FALSE)</f>
        <v>#REF!</v>
      </c>
    </row>
    <row r="4113" spans="1:10" hidden="1" x14ac:dyDescent="0.25">
      <c r="A4113" t="s">
        <v>655</v>
      </c>
      <c r="B4113" t="s">
        <v>1065</v>
      </c>
      <c r="C4113" t="s">
        <v>1066</v>
      </c>
      <c r="D4113">
        <v>1</v>
      </c>
      <c r="J4113" t="e">
        <f>+VLOOKUP(B4113,#REF!,1,FALSE)</f>
        <v>#REF!</v>
      </c>
    </row>
    <row r="4114" spans="1:10" hidden="1" x14ac:dyDescent="0.25">
      <c r="A4114" t="s">
        <v>655</v>
      </c>
      <c r="B4114" t="s">
        <v>1067</v>
      </c>
      <c r="C4114" t="s">
        <v>1068</v>
      </c>
      <c r="D4114">
        <v>1</v>
      </c>
      <c r="J4114" t="e">
        <f>+VLOOKUP(B4114,#REF!,1,FALSE)</f>
        <v>#REF!</v>
      </c>
    </row>
    <row r="4115" spans="1:10" hidden="1" x14ac:dyDescent="0.25">
      <c r="A4115" t="s">
        <v>655</v>
      </c>
      <c r="B4115" t="s">
        <v>1069</v>
      </c>
      <c r="C4115" t="s">
        <v>1070</v>
      </c>
      <c r="D4115">
        <v>1</v>
      </c>
      <c r="J4115" t="e">
        <f>+VLOOKUP(B4115,#REF!,1,FALSE)</f>
        <v>#REF!</v>
      </c>
    </row>
    <row r="4116" spans="1:10" hidden="1" x14ac:dyDescent="0.25">
      <c r="A4116" t="s">
        <v>655</v>
      </c>
      <c r="B4116">
        <v>616</v>
      </c>
      <c r="C4116" t="s">
        <v>2239</v>
      </c>
      <c r="D4116">
        <v>1</v>
      </c>
      <c r="J4116" t="e">
        <f>+VLOOKUP(B4116,#REF!,1,FALSE)</f>
        <v>#REF!</v>
      </c>
    </row>
    <row r="4117" spans="1:10" hidden="1" x14ac:dyDescent="0.25">
      <c r="A4117" t="s">
        <v>655</v>
      </c>
      <c r="B4117">
        <v>620</v>
      </c>
      <c r="C4117" t="s">
        <v>1071</v>
      </c>
      <c r="D4117">
        <v>6.5</v>
      </c>
      <c r="J4117" t="e">
        <f>+VLOOKUP(B4117,#REF!,1,FALSE)</f>
        <v>#REF!</v>
      </c>
    </row>
    <row r="4118" spans="1:10" hidden="1" x14ac:dyDescent="0.25">
      <c r="A4118" t="s">
        <v>655</v>
      </c>
      <c r="B4118" t="s">
        <v>1072</v>
      </c>
      <c r="C4118" t="s">
        <v>1071</v>
      </c>
      <c r="D4118">
        <v>5</v>
      </c>
      <c r="J4118" t="e">
        <f>+VLOOKUP(B4118,#REF!,1,FALSE)</f>
        <v>#REF!</v>
      </c>
    </row>
    <row r="4119" spans="1:10" hidden="1" x14ac:dyDescent="0.25">
      <c r="A4119" t="s">
        <v>655</v>
      </c>
      <c r="B4119">
        <v>621</v>
      </c>
      <c r="C4119" t="s">
        <v>1073</v>
      </c>
      <c r="D4119">
        <v>6.5</v>
      </c>
      <c r="J4119" t="e">
        <f>+VLOOKUP(B4119,#REF!,1,FALSE)</f>
        <v>#REF!</v>
      </c>
    </row>
    <row r="4120" spans="1:10" hidden="1" x14ac:dyDescent="0.25">
      <c r="A4120" t="s">
        <v>655</v>
      </c>
      <c r="B4120" t="s">
        <v>1074</v>
      </c>
      <c r="C4120" t="s">
        <v>1054</v>
      </c>
      <c r="D4120">
        <v>1</v>
      </c>
      <c r="J4120" t="e">
        <f>+VLOOKUP(B4120,#REF!,1,FALSE)</f>
        <v>#REF!</v>
      </c>
    </row>
    <row r="4121" spans="1:10" hidden="1" x14ac:dyDescent="0.25">
      <c r="A4121" t="s">
        <v>655</v>
      </c>
      <c r="B4121" t="s">
        <v>1075</v>
      </c>
      <c r="C4121" t="s">
        <v>1056</v>
      </c>
      <c r="D4121">
        <v>1</v>
      </c>
      <c r="J4121" t="e">
        <f>+VLOOKUP(B4121,#REF!,1,FALSE)</f>
        <v>#REF!</v>
      </c>
    </row>
    <row r="4122" spans="1:10" hidden="1" x14ac:dyDescent="0.25">
      <c r="A4122" t="s">
        <v>655</v>
      </c>
      <c r="B4122" t="s">
        <v>1076</v>
      </c>
      <c r="C4122" t="s">
        <v>1058</v>
      </c>
      <c r="D4122">
        <v>1</v>
      </c>
      <c r="J4122" t="e">
        <f>+VLOOKUP(B4122,#REF!,1,FALSE)</f>
        <v>#REF!</v>
      </c>
    </row>
    <row r="4123" spans="1:10" hidden="1" x14ac:dyDescent="0.25">
      <c r="A4123" t="s">
        <v>655</v>
      </c>
      <c r="B4123" t="s">
        <v>1077</v>
      </c>
      <c r="C4123" t="s">
        <v>1060</v>
      </c>
      <c r="D4123">
        <v>1</v>
      </c>
      <c r="J4123" t="e">
        <f>+VLOOKUP(B4123,#REF!,1,FALSE)</f>
        <v>#REF!</v>
      </c>
    </row>
    <row r="4124" spans="1:10" hidden="1" x14ac:dyDescent="0.25">
      <c r="A4124" t="s">
        <v>655</v>
      </c>
      <c r="B4124" t="s">
        <v>1078</v>
      </c>
      <c r="C4124" t="s">
        <v>1062</v>
      </c>
      <c r="D4124">
        <v>1</v>
      </c>
      <c r="J4124" t="e">
        <f>+VLOOKUP(B4124,#REF!,1,FALSE)</f>
        <v>#REF!</v>
      </c>
    </row>
    <row r="4125" spans="1:10" hidden="1" x14ac:dyDescent="0.25">
      <c r="A4125" t="s">
        <v>655</v>
      </c>
      <c r="B4125" t="s">
        <v>1079</v>
      </c>
      <c r="C4125" t="s">
        <v>1064</v>
      </c>
      <c r="D4125">
        <v>1</v>
      </c>
      <c r="J4125" t="e">
        <f>+VLOOKUP(B4125,#REF!,1,FALSE)</f>
        <v>#REF!</v>
      </c>
    </row>
    <row r="4126" spans="1:10" hidden="1" x14ac:dyDescent="0.25">
      <c r="A4126" t="s">
        <v>655</v>
      </c>
      <c r="B4126" t="s">
        <v>1080</v>
      </c>
      <c r="C4126" t="s">
        <v>1066</v>
      </c>
      <c r="D4126">
        <v>1</v>
      </c>
      <c r="J4126" t="e">
        <f>+VLOOKUP(B4126,#REF!,1,FALSE)</f>
        <v>#REF!</v>
      </c>
    </row>
    <row r="4127" spans="1:10" hidden="1" x14ac:dyDescent="0.25">
      <c r="A4127" t="s">
        <v>655</v>
      </c>
      <c r="B4127" t="s">
        <v>1081</v>
      </c>
      <c r="C4127" t="s">
        <v>1068</v>
      </c>
      <c r="D4127">
        <v>1</v>
      </c>
      <c r="J4127" t="e">
        <f>+VLOOKUP(B4127,#REF!,1,FALSE)</f>
        <v>#REF!</v>
      </c>
    </row>
    <row r="4128" spans="1:10" hidden="1" x14ac:dyDescent="0.25">
      <c r="A4128" t="s">
        <v>655</v>
      </c>
      <c r="B4128" t="s">
        <v>1082</v>
      </c>
      <c r="C4128" t="s">
        <v>1073</v>
      </c>
      <c r="D4128">
        <v>3.2</v>
      </c>
      <c r="J4128" t="e">
        <f>+VLOOKUP(B4128,#REF!,1,FALSE)</f>
        <v>#REF!</v>
      </c>
    </row>
    <row r="4129" spans="1:10" hidden="1" x14ac:dyDescent="0.25">
      <c r="A4129" t="s">
        <v>655</v>
      </c>
      <c r="B4129">
        <v>622</v>
      </c>
      <c r="C4129" t="s">
        <v>801</v>
      </c>
      <c r="D4129">
        <v>6.5</v>
      </c>
      <c r="J4129" t="e">
        <f>+VLOOKUP(B4129,#REF!,1,FALSE)</f>
        <v>#REF!</v>
      </c>
    </row>
    <row r="4130" spans="1:10" hidden="1" x14ac:dyDescent="0.25">
      <c r="A4130" t="s">
        <v>655</v>
      </c>
      <c r="B4130" t="s">
        <v>1083</v>
      </c>
      <c r="C4130" t="s">
        <v>801</v>
      </c>
      <c r="D4130">
        <v>3.2</v>
      </c>
      <c r="J4130" t="e">
        <f>+VLOOKUP(B4130,#REF!,1,FALSE)</f>
        <v>#REF!</v>
      </c>
    </row>
    <row r="4131" spans="1:10" hidden="1" x14ac:dyDescent="0.25">
      <c r="A4131" t="s">
        <v>655</v>
      </c>
      <c r="B4131">
        <v>623</v>
      </c>
      <c r="C4131" t="s">
        <v>1084</v>
      </c>
      <c r="D4131">
        <v>6.5</v>
      </c>
      <c r="J4131" t="e">
        <f>+VLOOKUP(B4131,#REF!,1,FALSE)</f>
        <v>#REF!</v>
      </c>
    </row>
    <row r="4132" spans="1:10" hidden="1" x14ac:dyDescent="0.25">
      <c r="A4132" t="s">
        <v>655</v>
      </c>
      <c r="B4132" t="s">
        <v>1085</v>
      </c>
      <c r="C4132" t="s">
        <v>1084</v>
      </c>
      <c r="D4132">
        <v>4</v>
      </c>
      <c r="J4132" t="e">
        <f>+VLOOKUP(B4132,#REF!,1,FALSE)</f>
        <v>#REF!</v>
      </c>
    </row>
    <row r="4133" spans="1:10" hidden="1" x14ac:dyDescent="0.25">
      <c r="A4133" t="s">
        <v>655</v>
      </c>
      <c r="B4133" t="s">
        <v>1086</v>
      </c>
      <c r="C4133" t="s">
        <v>1087</v>
      </c>
      <c r="D4133">
        <v>5</v>
      </c>
      <c r="J4133" t="e">
        <f>+VLOOKUP(B4133,#REF!,1,FALSE)</f>
        <v>#REF!</v>
      </c>
    </row>
    <row r="4134" spans="1:10" hidden="1" x14ac:dyDescent="0.25">
      <c r="A4134" t="s">
        <v>655</v>
      </c>
      <c r="B4134">
        <v>625</v>
      </c>
      <c r="C4134" t="s">
        <v>1088</v>
      </c>
      <c r="D4134">
        <v>6.5</v>
      </c>
      <c r="J4134" t="e">
        <f>+VLOOKUP(B4134,#REF!,1,FALSE)</f>
        <v>#REF!</v>
      </c>
    </row>
    <row r="4135" spans="1:10" hidden="1" x14ac:dyDescent="0.25">
      <c r="A4135" t="s">
        <v>655</v>
      </c>
      <c r="B4135">
        <v>626</v>
      </c>
      <c r="C4135" t="s">
        <v>1089</v>
      </c>
      <c r="D4135">
        <v>6.5</v>
      </c>
      <c r="J4135" t="e">
        <f>+VLOOKUP(B4135,#REF!,1,FALSE)</f>
        <v>#REF!</v>
      </c>
    </row>
    <row r="4136" spans="1:10" hidden="1" x14ac:dyDescent="0.25">
      <c r="A4136" t="s">
        <v>655</v>
      </c>
      <c r="B4136">
        <v>627</v>
      </c>
      <c r="C4136" t="s">
        <v>1090</v>
      </c>
      <c r="D4136">
        <v>6.5</v>
      </c>
      <c r="J4136" t="e">
        <f>+VLOOKUP(B4136,#REF!,1,FALSE)</f>
        <v>#REF!</v>
      </c>
    </row>
    <row r="4137" spans="1:10" hidden="1" x14ac:dyDescent="0.25">
      <c r="A4137" t="s">
        <v>655</v>
      </c>
      <c r="B4137" t="s">
        <v>1091</v>
      </c>
      <c r="C4137" t="s">
        <v>1090</v>
      </c>
      <c r="D4137">
        <v>3.2</v>
      </c>
      <c r="J4137" t="e">
        <f>+VLOOKUP(B4137,#REF!,1,FALSE)</f>
        <v>#REF!</v>
      </c>
    </row>
    <row r="4138" spans="1:10" hidden="1" x14ac:dyDescent="0.25">
      <c r="A4138" t="s">
        <v>655</v>
      </c>
      <c r="B4138">
        <v>628</v>
      </c>
      <c r="C4138" t="s">
        <v>1092</v>
      </c>
      <c r="D4138">
        <v>6.5</v>
      </c>
      <c r="J4138" t="e">
        <f>+VLOOKUP(B4138,#REF!,1,FALSE)</f>
        <v>#REF!</v>
      </c>
    </row>
    <row r="4139" spans="1:10" hidden="1" x14ac:dyDescent="0.25">
      <c r="A4139" t="s">
        <v>655</v>
      </c>
      <c r="B4139" t="s">
        <v>1093</v>
      </c>
      <c r="C4139" t="s">
        <v>1092</v>
      </c>
      <c r="D4139">
        <v>3.2</v>
      </c>
      <c r="J4139" t="e">
        <f>+VLOOKUP(B4139,#REF!,1,FALSE)</f>
        <v>#REF!</v>
      </c>
    </row>
    <row r="4140" spans="1:10" hidden="1" x14ac:dyDescent="0.25">
      <c r="A4140" t="s">
        <v>655</v>
      </c>
      <c r="B4140">
        <v>629</v>
      </c>
      <c r="C4140" t="s">
        <v>952</v>
      </c>
      <c r="D4140">
        <v>6.5</v>
      </c>
      <c r="J4140" t="e">
        <f>+VLOOKUP(B4140,#REF!,1,FALSE)</f>
        <v>#REF!</v>
      </c>
    </row>
    <row r="4141" spans="1:10" hidden="1" x14ac:dyDescent="0.25">
      <c r="A4141" t="s">
        <v>655</v>
      </c>
      <c r="B4141" t="s">
        <v>1094</v>
      </c>
      <c r="C4141" t="s">
        <v>1095</v>
      </c>
      <c r="D4141">
        <v>1</v>
      </c>
      <c r="J4141" t="e">
        <f>+VLOOKUP(B4141,#REF!,1,FALSE)</f>
        <v>#REF!</v>
      </c>
    </row>
    <row r="4142" spans="1:10" hidden="1" x14ac:dyDescent="0.25">
      <c r="A4142" t="s">
        <v>655</v>
      </c>
      <c r="B4142">
        <v>630</v>
      </c>
      <c r="C4142" t="s">
        <v>1096</v>
      </c>
      <c r="D4142">
        <v>6.5</v>
      </c>
      <c r="J4142" t="e">
        <f>+VLOOKUP(B4142,#REF!,1,FALSE)</f>
        <v>#REF!</v>
      </c>
    </row>
    <row r="4143" spans="1:10" hidden="1" x14ac:dyDescent="0.25">
      <c r="A4143" t="s">
        <v>655</v>
      </c>
      <c r="B4143">
        <v>631</v>
      </c>
      <c r="C4143" t="s">
        <v>1007</v>
      </c>
      <c r="D4143">
        <v>6.5</v>
      </c>
      <c r="J4143" t="e">
        <f>+VLOOKUP(B4143,#REF!,1,FALSE)</f>
        <v>#REF!</v>
      </c>
    </row>
    <row r="4144" spans="1:10" hidden="1" x14ac:dyDescent="0.25">
      <c r="A4144" t="s">
        <v>655</v>
      </c>
      <c r="B4144" t="s">
        <v>1097</v>
      </c>
      <c r="C4144" t="s">
        <v>1007</v>
      </c>
      <c r="D4144">
        <v>2.6</v>
      </c>
      <c r="J4144" t="e">
        <f>+VLOOKUP(B4144,#REF!,1,FALSE)</f>
        <v>#REF!</v>
      </c>
    </row>
    <row r="4145" spans="1:10" hidden="1" x14ac:dyDescent="0.25">
      <c r="A4145" t="s">
        <v>655</v>
      </c>
      <c r="B4145">
        <v>632</v>
      </c>
      <c r="C4145" t="s">
        <v>1098</v>
      </c>
      <c r="D4145">
        <v>6.5</v>
      </c>
      <c r="J4145" t="e">
        <f>+VLOOKUP(B4145,#REF!,1,FALSE)</f>
        <v>#REF!</v>
      </c>
    </row>
    <row r="4146" spans="1:10" hidden="1" x14ac:dyDescent="0.25">
      <c r="A4146" t="s">
        <v>655</v>
      </c>
      <c r="B4146" t="s">
        <v>1099</v>
      </c>
      <c r="C4146" t="s">
        <v>1098</v>
      </c>
      <c r="D4146">
        <v>3.2</v>
      </c>
      <c r="J4146" t="e">
        <f>+VLOOKUP(B4146,#REF!,1,FALSE)</f>
        <v>#REF!</v>
      </c>
    </row>
    <row r="4147" spans="1:10" hidden="1" x14ac:dyDescent="0.25">
      <c r="A4147" t="s">
        <v>655</v>
      </c>
      <c r="B4147">
        <v>633</v>
      </c>
      <c r="C4147" t="s">
        <v>1100</v>
      </c>
      <c r="D4147">
        <v>6.5</v>
      </c>
      <c r="J4147" t="e">
        <f>+VLOOKUP(B4147,#REF!,1,FALSE)</f>
        <v>#REF!</v>
      </c>
    </row>
    <row r="4148" spans="1:10" hidden="1" x14ac:dyDescent="0.25">
      <c r="A4148" t="s">
        <v>655</v>
      </c>
      <c r="B4148">
        <v>634</v>
      </c>
      <c r="C4148" t="s">
        <v>2319</v>
      </c>
      <c r="D4148">
        <v>1</v>
      </c>
      <c r="J4148" t="e">
        <f>+VLOOKUP(B4148,#REF!,1,FALSE)</f>
        <v>#REF!</v>
      </c>
    </row>
    <row r="4149" spans="1:10" hidden="1" x14ac:dyDescent="0.25">
      <c r="A4149" t="s">
        <v>655</v>
      </c>
      <c r="B4149">
        <v>635</v>
      </c>
      <c r="C4149" t="s">
        <v>1101</v>
      </c>
      <c r="D4149">
        <v>6.5</v>
      </c>
      <c r="J4149" t="e">
        <f>+VLOOKUP(B4149,#REF!,1,FALSE)</f>
        <v>#REF!</v>
      </c>
    </row>
    <row r="4150" spans="1:10" hidden="1" x14ac:dyDescent="0.25">
      <c r="A4150" t="s">
        <v>655</v>
      </c>
      <c r="B4150" t="s">
        <v>1102</v>
      </c>
      <c r="C4150" t="s">
        <v>1101</v>
      </c>
      <c r="D4150">
        <v>5</v>
      </c>
      <c r="J4150" t="e">
        <f>+VLOOKUP(B4150,#REF!,1,FALSE)</f>
        <v>#REF!</v>
      </c>
    </row>
    <row r="4151" spans="1:10" hidden="1" x14ac:dyDescent="0.25">
      <c r="A4151" t="s">
        <v>655</v>
      </c>
      <c r="B4151">
        <v>638</v>
      </c>
      <c r="C4151" t="s">
        <v>1103</v>
      </c>
      <c r="D4151">
        <v>6.5</v>
      </c>
      <c r="J4151" t="e">
        <f>+VLOOKUP(B4151,#REF!,1,FALSE)</f>
        <v>#REF!</v>
      </c>
    </row>
    <row r="4152" spans="1:10" hidden="1" x14ac:dyDescent="0.25">
      <c r="A4152" t="s">
        <v>655</v>
      </c>
      <c r="B4152" t="s">
        <v>2240</v>
      </c>
      <c r="C4152" t="s">
        <v>2241</v>
      </c>
      <c r="D4152">
        <v>1</v>
      </c>
      <c r="J4152" t="e">
        <f>+VLOOKUP(B4152,#REF!,1,FALSE)</f>
        <v>#REF!</v>
      </c>
    </row>
    <row r="4153" spans="1:10" hidden="1" x14ac:dyDescent="0.25">
      <c r="A4153" t="s">
        <v>655</v>
      </c>
      <c r="B4153" t="s">
        <v>2242</v>
      </c>
      <c r="C4153" t="s">
        <v>2243</v>
      </c>
      <c r="D4153">
        <v>1</v>
      </c>
      <c r="J4153" t="e">
        <f>+VLOOKUP(B4153,#REF!,1,FALSE)</f>
        <v>#REF!</v>
      </c>
    </row>
    <row r="4154" spans="1:10" hidden="1" x14ac:dyDescent="0.25">
      <c r="A4154" t="s">
        <v>655</v>
      </c>
      <c r="B4154" t="s">
        <v>2244</v>
      </c>
      <c r="C4154" t="s">
        <v>2245</v>
      </c>
      <c r="D4154">
        <v>1</v>
      </c>
      <c r="J4154" t="e">
        <f>+VLOOKUP(B4154,#REF!,1,FALSE)</f>
        <v>#REF!</v>
      </c>
    </row>
    <row r="4155" spans="1:10" hidden="1" x14ac:dyDescent="0.25">
      <c r="A4155" t="s">
        <v>655</v>
      </c>
      <c r="B4155">
        <v>653</v>
      </c>
      <c r="C4155" t="s">
        <v>1104</v>
      </c>
      <c r="D4155">
        <v>4</v>
      </c>
      <c r="J4155" t="e">
        <f>+VLOOKUP(B4155,#REF!,1,FALSE)</f>
        <v>#REF!</v>
      </c>
    </row>
    <row r="4156" spans="1:10" hidden="1" x14ac:dyDescent="0.25">
      <c r="A4156" t="s">
        <v>655</v>
      </c>
      <c r="B4156">
        <v>654</v>
      </c>
      <c r="C4156" t="s">
        <v>1105</v>
      </c>
      <c r="D4156">
        <v>2</v>
      </c>
      <c r="J4156" t="e">
        <f>+VLOOKUP(B4156,#REF!,1,FALSE)</f>
        <v>#REF!</v>
      </c>
    </row>
    <row r="4157" spans="1:10" hidden="1" x14ac:dyDescent="0.25">
      <c r="A4157" t="s">
        <v>655</v>
      </c>
      <c r="B4157">
        <v>655</v>
      </c>
      <c r="C4157" t="s">
        <v>1106</v>
      </c>
      <c r="D4157">
        <v>2</v>
      </c>
      <c r="J4157" t="e">
        <f>+VLOOKUP(B4157,#REF!,1,FALSE)</f>
        <v>#REF!</v>
      </c>
    </row>
    <row r="4158" spans="1:10" hidden="1" x14ac:dyDescent="0.25">
      <c r="A4158" t="s">
        <v>655</v>
      </c>
      <c r="B4158">
        <v>656</v>
      </c>
      <c r="C4158" t="s">
        <v>1107</v>
      </c>
      <c r="D4158">
        <v>10</v>
      </c>
      <c r="J4158" t="e">
        <f>+VLOOKUP(B4158,#REF!,1,FALSE)</f>
        <v>#REF!</v>
      </c>
    </row>
    <row r="4159" spans="1:10" hidden="1" x14ac:dyDescent="0.25">
      <c r="A4159" t="s">
        <v>655</v>
      </c>
      <c r="B4159">
        <v>660</v>
      </c>
      <c r="C4159" t="s">
        <v>1108</v>
      </c>
      <c r="D4159">
        <v>2</v>
      </c>
      <c r="J4159" t="e">
        <f>+VLOOKUP(B4159,#REF!,1,FALSE)</f>
        <v>#REF!</v>
      </c>
    </row>
    <row r="4160" spans="1:10" hidden="1" x14ac:dyDescent="0.25">
      <c r="A4160" t="s">
        <v>655</v>
      </c>
      <c r="B4160">
        <v>661</v>
      </c>
      <c r="C4160" t="s">
        <v>2246</v>
      </c>
      <c r="D4160">
        <v>2</v>
      </c>
      <c r="J4160" t="e">
        <f>+VLOOKUP(B4160,#REF!,1,FALSE)</f>
        <v>#REF!</v>
      </c>
    </row>
    <row r="4161" spans="1:10" hidden="1" x14ac:dyDescent="0.25">
      <c r="A4161" t="s">
        <v>655</v>
      </c>
      <c r="B4161">
        <v>662</v>
      </c>
      <c r="C4161" t="s">
        <v>1109</v>
      </c>
      <c r="D4161">
        <v>2</v>
      </c>
      <c r="J4161" t="e">
        <f>+VLOOKUP(B4161,#REF!,1,FALSE)</f>
        <v>#REF!</v>
      </c>
    </row>
    <row r="4162" spans="1:10" hidden="1" x14ac:dyDescent="0.25">
      <c r="A4162" t="s">
        <v>655</v>
      </c>
      <c r="B4162">
        <v>663</v>
      </c>
      <c r="C4162" t="s">
        <v>1110</v>
      </c>
      <c r="D4162">
        <v>1</v>
      </c>
      <c r="J4162" t="e">
        <f>+VLOOKUP(B4162,#REF!,1,FALSE)</f>
        <v>#REF!</v>
      </c>
    </row>
    <row r="4163" spans="1:10" hidden="1" x14ac:dyDescent="0.25">
      <c r="A4163" t="s">
        <v>655</v>
      </c>
      <c r="B4163">
        <v>664</v>
      </c>
      <c r="C4163" t="s">
        <v>2247</v>
      </c>
      <c r="D4163">
        <v>1</v>
      </c>
      <c r="J4163" t="e">
        <f>+VLOOKUP(B4163,#REF!,1,FALSE)</f>
        <v>#REF!</v>
      </c>
    </row>
    <row r="4164" spans="1:10" hidden="1" x14ac:dyDescent="0.25">
      <c r="A4164" t="s">
        <v>655</v>
      </c>
      <c r="B4164">
        <v>665</v>
      </c>
      <c r="C4164" t="s">
        <v>1111</v>
      </c>
      <c r="D4164">
        <v>10</v>
      </c>
      <c r="J4164" t="e">
        <f>+VLOOKUP(B4164,#REF!,1,FALSE)</f>
        <v>#REF!</v>
      </c>
    </row>
    <row r="4165" spans="1:10" hidden="1" x14ac:dyDescent="0.25">
      <c r="A4165" t="s">
        <v>655</v>
      </c>
      <c r="B4165">
        <v>666</v>
      </c>
      <c r="C4165" t="s">
        <v>1112</v>
      </c>
      <c r="D4165">
        <v>10</v>
      </c>
      <c r="J4165" t="e">
        <f>+VLOOKUP(B4165,#REF!,1,FALSE)</f>
        <v>#REF!</v>
      </c>
    </row>
    <row r="4166" spans="1:10" hidden="1" x14ac:dyDescent="0.25">
      <c r="A4166" t="s">
        <v>655</v>
      </c>
      <c r="B4166">
        <v>667</v>
      </c>
      <c r="C4166" t="s">
        <v>1113</v>
      </c>
      <c r="D4166">
        <v>10</v>
      </c>
      <c r="J4166" t="e">
        <f>+VLOOKUP(B4166,#REF!,1,FALSE)</f>
        <v>#REF!</v>
      </c>
    </row>
    <row r="4167" spans="1:10" hidden="1" x14ac:dyDescent="0.25">
      <c r="A4167" t="s">
        <v>655</v>
      </c>
      <c r="B4167">
        <v>668</v>
      </c>
      <c r="C4167" t="s">
        <v>1114</v>
      </c>
      <c r="D4167">
        <v>10</v>
      </c>
      <c r="J4167" t="e">
        <f>+VLOOKUP(B4167,#REF!,1,FALSE)</f>
        <v>#REF!</v>
      </c>
    </row>
    <row r="4168" spans="1:10" hidden="1" x14ac:dyDescent="0.25">
      <c r="A4168" t="s">
        <v>655</v>
      </c>
      <c r="B4168">
        <v>669</v>
      </c>
      <c r="C4168" t="s">
        <v>1115</v>
      </c>
      <c r="D4168">
        <v>10</v>
      </c>
      <c r="J4168" t="e">
        <f>+VLOOKUP(B4168,#REF!,1,FALSE)</f>
        <v>#REF!</v>
      </c>
    </row>
    <row r="4169" spans="1:10" hidden="1" x14ac:dyDescent="0.25">
      <c r="A4169" t="s">
        <v>655</v>
      </c>
      <c r="B4169">
        <v>678</v>
      </c>
      <c r="C4169" t="s">
        <v>1116</v>
      </c>
      <c r="D4169">
        <v>1</v>
      </c>
      <c r="J4169" t="e">
        <f>+VLOOKUP(B4169,#REF!,1,FALSE)</f>
        <v>#REF!</v>
      </c>
    </row>
    <row r="4170" spans="1:10" hidden="1" x14ac:dyDescent="0.25">
      <c r="A4170" t="s">
        <v>655</v>
      </c>
      <c r="B4170">
        <v>679</v>
      </c>
      <c r="C4170" t="s">
        <v>1117</v>
      </c>
      <c r="D4170">
        <v>1</v>
      </c>
      <c r="J4170" t="e">
        <f>+VLOOKUP(B4170,#REF!,1,FALSE)</f>
        <v>#REF!</v>
      </c>
    </row>
    <row r="4171" spans="1:10" hidden="1" x14ac:dyDescent="0.25">
      <c r="A4171" t="s">
        <v>655</v>
      </c>
      <c r="B4171">
        <v>680</v>
      </c>
      <c r="C4171" t="s">
        <v>1118</v>
      </c>
      <c r="D4171">
        <v>2</v>
      </c>
      <c r="J4171" t="e">
        <f>+VLOOKUP(B4171,#REF!,1,FALSE)</f>
        <v>#REF!</v>
      </c>
    </row>
    <row r="4172" spans="1:10" hidden="1" x14ac:dyDescent="0.25">
      <c r="A4172" t="s">
        <v>655</v>
      </c>
      <c r="B4172">
        <v>683</v>
      </c>
      <c r="C4172" t="s">
        <v>1119</v>
      </c>
      <c r="D4172">
        <v>1</v>
      </c>
      <c r="J4172" t="e">
        <f>+VLOOKUP(B4172,#REF!,1,FALSE)</f>
        <v>#REF!</v>
      </c>
    </row>
    <row r="4173" spans="1:10" hidden="1" x14ac:dyDescent="0.25">
      <c r="A4173" t="s">
        <v>655</v>
      </c>
      <c r="B4173">
        <v>688</v>
      </c>
      <c r="C4173" t="s">
        <v>1120</v>
      </c>
      <c r="D4173">
        <v>1</v>
      </c>
      <c r="J4173" t="e">
        <f>+VLOOKUP(B4173,#REF!,1,FALSE)</f>
        <v>#REF!</v>
      </c>
    </row>
    <row r="4174" spans="1:10" hidden="1" x14ac:dyDescent="0.25">
      <c r="A4174" t="s">
        <v>655</v>
      </c>
      <c r="B4174">
        <v>689</v>
      </c>
      <c r="C4174" t="s">
        <v>2320</v>
      </c>
      <c r="D4174">
        <v>1</v>
      </c>
      <c r="J4174" t="e">
        <f>+VLOOKUP(B4174,#REF!,1,FALSE)</f>
        <v>#REF!</v>
      </c>
    </row>
    <row r="4175" spans="1:10" hidden="1" x14ac:dyDescent="0.25">
      <c r="A4175" t="s">
        <v>655</v>
      </c>
      <c r="B4175">
        <v>1011</v>
      </c>
      <c r="C4175" t="s">
        <v>1121</v>
      </c>
      <c r="D4175">
        <v>6</v>
      </c>
      <c r="J4175" t="e">
        <f>+VLOOKUP(B4175,#REF!,1,FALSE)</f>
        <v>#REF!</v>
      </c>
    </row>
    <row r="4176" spans="1:10" hidden="1" x14ac:dyDescent="0.25">
      <c r="A4176" t="s">
        <v>655</v>
      </c>
      <c r="B4176">
        <v>1050</v>
      </c>
      <c r="C4176" t="s">
        <v>1122</v>
      </c>
      <c r="D4176">
        <v>6.5</v>
      </c>
      <c r="J4176" t="e">
        <f>+VLOOKUP(B4176,#REF!,1,FALSE)</f>
        <v>#REF!</v>
      </c>
    </row>
    <row r="4177" spans="1:10" hidden="1" x14ac:dyDescent="0.25">
      <c r="A4177" t="s">
        <v>655</v>
      </c>
      <c r="B4177">
        <v>1103</v>
      </c>
      <c r="C4177" t="s">
        <v>1123</v>
      </c>
      <c r="D4177">
        <v>6</v>
      </c>
      <c r="J4177" t="e">
        <f>+VLOOKUP(B4177,#REF!,1,FALSE)</f>
        <v>#REF!</v>
      </c>
    </row>
    <row r="4178" spans="1:10" hidden="1" x14ac:dyDescent="0.25">
      <c r="A4178" t="s">
        <v>655</v>
      </c>
      <c r="B4178" t="s">
        <v>1124</v>
      </c>
      <c r="C4178" t="s">
        <v>1125</v>
      </c>
      <c r="D4178">
        <v>1</v>
      </c>
      <c r="J4178" t="e">
        <f>+VLOOKUP(B4178,#REF!,1,FALSE)</f>
        <v>#REF!</v>
      </c>
    </row>
    <row r="4179" spans="1:10" hidden="1" x14ac:dyDescent="0.25">
      <c r="A4179" t="s">
        <v>655</v>
      </c>
      <c r="B4179">
        <v>1160</v>
      </c>
      <c r="C4179" t="s">
        <v>634</v>
      </c>
      <c r="D4179">
        <v>6.5</v>
      </c>
      <c r="J4179" t="e">
        <f>+VLOOKUP(B4179,#REF!,1,FALSE)</f>
        <v>#REF!</v>
      </c>
    </row>
    <row r="4180" spans="1:10" hidden="1" x14ac:dyDescent="0.25">
      <c r="A4180" t="s">
        <v>655</v>
      </c>
      <c r="B4180">
        <v>1233</v>
      </c>
      <c r="C4180" t="s">
        <v>2029</v>
      </c>
      <c r="D4180">
        <v>1</v>
      </c>
      <c r="J4180" t="e">
        <f>+VLOOKUP(B4180,#REF!,1,FALSE)</f>
        <v>#REF!</v>
      </c>
    </row>
    <row r="4181" spans="1:10" hidden="1" x14ac:dyDescent="0.25">
      <c r="A4181" t="s">
        <v>655</v>
      </c>
      <c r="B4181">
        <v>1250</v>
      </c>
      <c r="C4181" t="s">
        <v>2248</v>
      </c>
      <c r="D4181">
        <v>1</v>
      </c>
      <c r="J4181" t="e">
        <f>+VLOOKUP(B4181,#REF!,1,FALSE)</f>
        <v>#REF!</v>
      </c>
    </row>
    <row r="4182" spans="1:10" hidden="1" x14ac:dyDescent="0.25">
      <c r="A4182" t="s">
        <v>655</v>
      </c>
      <c r="B4182">
        <v>1251</v>
      </c>
      <c r="C4182" t="s">
        <v>2249</v>
      </c>
      <c r="D4182">
        <v>1</v>
      </c>
      <c r="J4182" t="e">
        <f>+VLOOKUP(B4182,#REF!,1,FALSE)</f>
        <v>#REF!</v>
      </c>
    </row>
    <row r="4183" spans="1:10" hidden="1" x14ac:dyDescent="0.25">
      <c r="A4183" t="s">
        <v>655</v>
      </c>
      <c r="B4183">
        <v>1253</v>
      </c>
      <c r="C4183" t="s">
        <v>1126</v>
      </c>
      <c r="D4183">
        <v>1</v>
      </c>
      <c r="J4183" t="e">
        <f>+VLOOKUP(B4183,#REF!,1,FALSE)</f>
        <v>#REF!</v>
      </c>
    </row>
    <row r="4184" spans="1:10" hidden="1" x14ac:dyDescent="0.25">
      <c r="A4184" t="s">
        <v>655</v>
      </c>
      <c r="B4184" t="s">
        <v>1127</v>
      </c>
      <c r="C4184" t="s">
        <v>1128</v>
      </c>
      <c r="D4184">
        <v>6.5</v>
      </c>
      <c r="J4184" t="e">
        <f>+VLOOKUP(B4184,#REF!,1,FALSE)</f>
        <v>#REF!</v>
      </c>
    </row>
    <row r="4185" spans="1:10" hidden="1" x14ac:dyDescent="0.25">
      <c r="A4185" t="s">
        <v>655</v>
      </c>
      <c r="B4185">
        <v>1611</v>
      </c>
      <c r="C4185" t="s">
        <v>2030</v>
      </c>
      <c r="D4185">
        <v>1</v>
      </c>
      <c r="J4185" t="e">
        <f>+VLOOKUP(B4185,#REF!,1,FALSE)</f>
        <v>#REF!</v>
      </c>
    </row>
    <row r="4186" spans="1:10" hidden="1" x14ac:dyDescent="0.25">
      <c r="A4186" t="s">
        <v>655</v>
      </c>
      <c r="B4186">
        <v>1618</v>
      </c>
      <c r="C4186" t="s">
        <v>2031</v>
      </c>
      <c r="D4186">
        <v>2</v>
      </c>
      <c r="J4186" t="e">
        <f>+VLOOKUP(B4186,#REF!,1,FALSE)</f>
        <v>#REF!</v>
      </c>
    </row>
    <row r="4187" spans="1:10" hidden="1" x14ac:dyDescent="0.25">
      <c r="A4187" t="s">
        <v>655</v>
      </c>
      <c r="B4187">
        <v>1623</v>
      </c>
      <c r="C4187" t="s">
        <v>2032</v>
      </c>
      <c r="D4187">
        <v>1</v>
      </c>
      <c r="J4187" t="e">
        <f>+VLOOKUP(B4187,#REF!,1,FALSE)</f>
        <v>#REF!</v>
      </c>
    </row>
    <row r="4188" spans="1:10" hidden="1" x14ac:dyDescent="0.25">
      <c r="A4188" t="s">
        <v>655</v>
      </c>
      <c r="B4188">
        <v>1624</v>
      </c>
      <c r="C4188" t="s">
        <v>2033</v>
      </c>
      <c r="D4188">
        <v>1</v>
      </c>
      <c r="J4188" t="e">
        <f>+VLOOKUP(B4188,#REF!,1,FALSE)</f>
        <v>#REF!</v>
      </c>
    </row>
    <row r="4189" spans="1:10" hidden="1" x14ac:dyDescent="0.25">
      <c r="A4189" t="s">
        <v>655</v>
      </c>
      <c r="B4189">
        <v>1627</v>
      </c>
      <c r="C4189" t="s">
        <v>2034</v>
      </c>
      <c r="D4189">
        <v>1</v>
      </c>
      <c r="J4189" t="e">
        <f>+VLOOKUP(B4189,#REF!,1,FALSE)</f>
        <v>#REF!</v>
      </c>
    </row>
    <row r="4190" spans="1:10" hidden="1" x14ac:dyDescent="0.25">
      <c r="A4190" t="s">
        <v>655</v>
      </c>
      <c r="B4190">
        <v>1628</v>
      </c>
      <c r="C4190" t="s">
        <v>2035</v>
      </c>
      <c r="D4190">
        <v>1</v>
      </c>
      <c r="J4190" t="e">
        <f>+VLOOKUP(B4190,#REF!,1,FALSE)</f>
        <v>#REF!</v>
      </c>
    </row>
    <row r="4191" spans="1:10" hidden="1" x14ac:dyDescent="0.25">
      <c r="A4191" t="s">
        <v>655</v>
      </c>
      <c r="B4191">
        <v>1629</v>
      </c>
      <c r="C4191" t="s">
        <v>2036</v>
      </c>
      <c r="D4191">
        <v>1</v>
      </c>
      <c r="J4191" t="e">
        <f>+VLOOKUP(B4191,#REF!,1,FALSE)</f>
        <v>#REF!</v>
      </c>
    </row>
    <row r="4192" spans="1:10" hidden="1" x14ac:dyDescent="0.25">
      <c r="A4192" t="s">
        <v>655</v>
      </c>
      <c r="B4192" t="s">
        <v>2321</v>
      </c>
      <c r="C4192" t="s">
        <v>2322</v>
      </c>
      <c r="D4192">
        <v>2</v>
      </c>
      <c r="J4192" t="e">
        <f>+VLOOKUP(B4192,#REF!,1,FALSE)</f>
        <v>#REF!</v>
      </c>
    </row>
    <row r="4193" spans="1:10" hidden="1" x14ac:dyDescent="0.25">
      <c r="A4193" t="s">
        <v>655</v>
      </c>
      <c r="B4193">
        <v>1641</v>
      </c>
      <c r="C4193" t="s">
        <v>2038</v>
      </c>
      <c r="D4193">
        <v>1</v>
      </c>
      <c r="J4193" t="e">
        <f>+VLOOKUP(B4193,#REF!,1,FALSE)</f>
        <v>#REF!</v>
      </c>
    </row>
    <row r="4194" spans="1:10" hidden="1" x14ac:dyDescent="0.25">
      <c r="A4194" t="s">
        <v>655</v>
      </c>
      <c r="B4194">
        <v>1700</v>
      </c>
      <c r="C4194" t="s">
        <v>2039</v>
      </c>
      <c r="D4194">
        <v>2</v>
      </c>
      <c r="J4194" t="e">
        <f>+VLOOKUP(B4194,#REF!,1,FALSE)</f>
        <v>#REF!</v>
      </c>
    </row>
    <row r="4195" spans="1:10" hidden="1" x14ac:dyDescent="0.25">
      <c r="A4195" t="s">
        <v>655</v>
      </c>
      <c r="B4195">
        <v>1705</v>
      </c>
      <c r="C4195" t="s">
        <v>2040</v>
      </c>
      <c r="D4195">
        <v>1</v>
      </c>
      <c r="J4195" t="e">
        <f>+VLOOKUP(B4195,#REF!,1,FALSE)</f>
        <v>#REF!</v>
      </c>
    </row>
    <row r="4196" spans="1:10" hidden="1" x14ac:dyDescent="0.25">
      <c r="A4196" t="s">
        <v>655</v>
      </c>
      <c r="B4196">
        <v>1710</v>
      </c>
      <c r="C4196" t="s">
        <v>2041</v>
      </c>
      <c r="D4196">
        <v>2</v>
      </c>
      <c r="J4196" t="e">
        <f>+VLOOKUP(B4196,#REF!,1,FALSE)</f>
        <v>#REF!</v>
      </c>
    </row>
    <row r="4197" spans="1:10" hidden="1" x14ac:dyDescent="0.25">
      <c r="A4197" t="s">
        <v>655</v>
      </c>
      <c r="B4197">
        <v>1723</v>
      </c>
      <c r="C4197" t="s">
        <v>2042</v>
      </c>
      <c r="D4197">
        <v>2</v>
      </c>
      <c r="J4197" t="e">
        <f>+VLOOKUP(B4197,#REF!,1,FALSE)</f>
        <v>#REF!</v>
      </c>
    </row>
    <row r="4198" spans="1:10" hidden="1" x14ac:dyDescent="0.25">
      <c r="A4198" t="s">
        <v>655</v>
      </c>
      <c r="B4198">
        <v>1724</v>
      </c>
      <c r="C4198" t="s">
        <v>2043</v>
      </c>
      <c r="D4198">
        <v>2</v>
      </c>
      <c r="J4198" t="e">
        <f>+VLOOKUP(B4198,#REF!,1,FALSE)</f>
        <v>#REF!</v>
      </c>
    </row>
    <row r="4199" spans="1:10" hidden="1" x14ac:dyDescent="0.25">
      <c r="A4199" t="s">
        <v>655</v>
      </c>
      <c r="B4199">
        <v>1725</v>
      </c>
      <c r="C4199" t="s">
        <v>2044</v>
      </c>
      <c r="D4199">
        <v>1</v>
      </c>
      <c r="J4199" t="e">
        <f>+VLOOKUP(B4199,#REF!,1,FALSE)</f>
        <v>#REF!</v>
      </c>
    </row>
    <row r="4200" spans="1:10" hidden="1" x14ac:dyDescent="0.25">
      <c r="A4200" t="s">
        <v>655</v>
      </c>
      <c r="B4200">
        <v>1726</v>
      </c>
      <c r="C4200" t="s">
        <v>2045</v>
      </c>
      <c r="D4200">
        <v>1</v>
      </c>
      <c r="J4200" t="e">
        <f>+VLOOKUP(B4200,#REF!,1,FALSE)</f>
        <v>#REF!</v>
      </c>
    </row>
    <row r="4201" spans="1:10" hidden="1" x14ac:dyDescent="0.25">
      <c r="A4201" t="s">
        <v>655</v>
      </c>
      <c r="B4201">
        <v>1727</v>
      </c>
      <c r="C4201" t="s">
        <v>2046</v>
      </c>
      <c r="D4201">
        <v>1</v>
      </c>
      <c r="J4201" t="e">
        <f>+VLOOKUP(B4201,#REF!,1,FALSE)</f>
        <v>#REF!</v>
      </c>
    </row>
    <row r="4202" spans="1:10" hidden="1" x14ac:dyDescent="0.25">
      <c r="A4202" t="s">
        <v>655</v>
      </c>
      <c r="B4202">
        <v>1728</v>
      </c>
      <c r="C4202" t="s">
        <v>2047</v>
      </c>
      <c r="D4202">
        <v>1</v>
      </c>
      <c r="J4202" t="e">
        <f>+VLOOKUP(B4202,#REF!,1,FALSE)</f>
        <v>#REF!</v>
      </c>
    </row>
    <row r="4203" spans="1:10" hidden="1" x14ac:dyDescent="0.25">
      <c r="A4203" t="s">
        <v>655</v>
      </c>
      <c r="B4203" t="s">
        <v>2048</v>
      </c>
      <c r="C4203" t="s">
        <v>2049</v>
      </c>
      <c r="D4203">
        <v>1</v>
      </c>
      <c r="J4203" t="e">
        <f>+VLOOKUP(B4203,#REF!,1,FALSE)</f>
        <v>#REF!</v>
      </c>
    </row>
    <row r="4204" spans="1:10" hidden="1" x14ac:dyDescent="0.25">
      <c r="A4204" t="s">
        <v>655</v>
      </c>
      <c r="B4204">
        <v>1800</v>
      </c>
      <c r="C4204" t="s">
        <v>2050</v>
      </c>
      <c r="D4204">
        <v>1</v>
      </c>
      <c r="J4204" t="e">
        <f>+VLOOKUP(B4204,#REF!,1,FALSE)</f>
        <v>#REF!</v>
      </c>
    </row>
    <row r="4205" spans="1:10" hidden="1" x14ac:dyDescent="0.25">
      <c r="A4205" t="s">
        <v>655</v>
      </c>
      <c r="B4205">
        <v>1801</v>
      </c>
      <c r="C4205" t="s">
        <v>2051</v>
      </c>
      <c r="D4205">
        <v>1</v>
      </c>
      <c r="J4205" t="e">
        <f>+VLOOKUP(B4205,#REF!,1,FALSE)</f>
        <v>#REF!</v>
      </c>
    </row>
    <row r="4206" spans="1:10" hidden="1" x14ac:dyDescent="0.25">
      <c r="A4206" t="s">
        <v>655</v>
      </c>
      <c r="B4206">
        <v>1812</v>
      </c>
      <c r="C4206" t="s">
        <v>2052</v>
      </c>
      <c r="D4206">
        <v>1</v>
      </c>
      <c r="J4206" t="e">
        <f>+VLOOKUP(B4206,#REF!,1,FALSE)</f>
        <v>#REF!</v>
      </c>
    </row>
    <row r="4207" spans="1:10" hidden="1" x14ac:dyDescent="0.25">
      <c r="A4207" t="s">
        <v>655</v>
      </c>
      <c r="B4207">
        <v>1817</v>
      </c>
      <c r="C4207" t="s">
        <v>2053</v>
      </c>
      <c r="D4207">
        <v>1</v>
      </c>
      <c r="J4207" t="e">
        <f>+VLOOKUP(B4207,#REF!,1,FALSE)</f>
        <v>#REF!</v>
      </c>
    </row>
    <row r="4208" spans="1:10" hidden="1" x14ac:dyDescent="0.25">
      <c r="A4208" t="s">
        <v>655</v>
      </c>
      <c r="B4208">
        <v>1827</v>
      </c>
      <c r="C4208" t="s">
        <v>1131</v>
      </c>
      <c r="D4208">
        <v>1</v>
      </c>
      <c r="J4208" t="e">
        <f>+VLOOKUP(B4208,#REF!,1,FALSE)</f>
        <v>#REF!</v>
      </c>
    </row>
    <row r="4209" spans="1:10" hidden="1" x14ac:dyDescent="0.25">
      <c r="A4209" t="s">
        <v>655</v>
      </c>
      <c r="B4209" t="s">
        <v>2054</v>
      </c>
      <c r="C4209" t="s">
        <v>2055</v>
      </c>
      <c r="D4209">
        <v>1</v>
      </c>
      <c r="J4209" t="e">
        <f>+VLOOKUP(B4209,#REF!,1,FALSE)</f>
        <v>#REF!</v>
      </c>
    </row>
    <row r="4210" spans="1:10" hidden="1" x14ac:dyDescent="0.25">
      <c r="A4210" t="s">
        <v>655</v>
      </c>
      <c r="B4210" t="s">
        <v>2056</v>
      </c>
      <c r="C4210" t="s">
        <v>2057</v>
      </c>
      <c r="D4210">
        <v>1</v>
      </c>
      <c r="J4210" t="e">
        <f>+VLOOKUP(B4210,#REF!,1,FALSE)</f>
        <v>#REF!</v>
      </c>
    </row>
    <row r="4211" spans="1:10" hidden="1" x14ac:dyDescent="0.25">
      <c r="A4211" t="s">
        <v>655</v>
      </c>
      <c r="B4211">
        <v>1859</v>
      </c>
      <c r="C4211" t="s">
        <v>2058</v>
      </c>
      <c r="D4211">
        <v>1</v>
      </c>
      <c r="J4211" t="e">
        <f>+VLOOKUP(B4211,#REF!,1,FALSE)</f>
        <v>#REF!</v>
      </c>
    </row>
    <row r="4212" spans="1:10" hidden="1" x14ac:dyDescent="0.25">
      <c r="A4212" t="s">
        <v>655</v>
      </c>
      <c r="B4212">
        <v>1860</v>
      </c>
      <c r="C4212" t="s">
        <v>2059</v>
      </c>
      <c r="D4212">
        <v>1</v>
      </c>
      <c r="J4212" t="e">
        <f>+VLOOKUP(B4212,#REF!,1,FALSE)</f>
        <v>#REF!</v>
      </c>
    </row>
    <row r="4213" spans="1:10" hidden="1" x14ac:dyDescent="0.25">
      <c r="A4213" t="s">
        <v>655</v>
      </c>
      <c r="B4213">
        <v>1861</v>
      </c>
      <c r="C4213" t="s">
        <v>2323</v>
      </c>
      <c r="D4213">
        <v>1</v>
      </c>
      <c r="J4213" t="e">
        <f>+VLOOKUP(B4213,#REF!,1,FALSE)</f>
        <v>#REF!</v>
      </c>
    </row>
    <row r="4214" spans="1:10" hidden="1" x14ac:dyDescent="0.25">
      <c r="A4214" t="s">
        <v>655</v>
      </c>
      <c r="B4214">
        <v>1868</v>
      </c>
      <c r="C4214" t="s">
        <v>2060</v>
      </c>
      <c r="D4214">
        <v>1</v>
      </c>
      <c r="J4214" t="e">
        <f>+VLOOKUP(B4214,#REF!,1,FALSE)</f>
        <v>#REF!</v>
      </c>
    </row>
    <row r="4215" spans="1:10" hidden="1" x14ac:dyDescent="0.25">
      <c r="A4215" t="s">
        <v>655</v>
      </c>
      <c r="B4215">
        <v>1870</v>
      </c>
      <c r="C4215" t="s">
        <v>2324</v>
      </c>
      <c r="D4215">
        <v>1</v>
      </c>
      <c r="J4215" t="e">
        <f>+VLOOKUP(B4215,#REF!,1,FALSE)</f>
        <v>#REF!</v>
      </c>
    </row>
    <row r="4216" spans="1:10" hidden="1" x14ac:dyDescent="0.25">
      <c r="A4216" t="s">
        <v>655</v>
      </c>
      <c r="B4216">
        <v>1871</v>
      </c>
      <c r="C4216" t="s">
        <v>2062</v>
      </c>
      <c r="D4216">
        <v>1</v>
      </c>
      <c r="J4216" t="e">
        <f>+VLOOKUP(B4216,#REF!,1,FALSE)</f>
        <v>#REF!</v>
      </c>
    </row>
    <row r="4217" spans="1:10" hidden="1" x14ac:dyDescent="0.25">
      <c r="A4217" t="s">
        <v>655</v>
      </c>
      <c r="B4217">
        <v>1874</v>
      </c>
      <c r="C4217" t="s">
        <v>2250</v>
      </c>
      <c r="D4217">
        <v>1</v>
      </c>
      <c r="J4217" t="e">
        <f>+VLOOKUP(B4217,#REF!,1,FALSE)</f>
        <v>#REF!</v>
      </c>
    </row>
    <row r="4218" spans="1:10" hidden="1" x14ac:dyDescent="0.25">
      <c r="A4218" t="s">
        <v>655</v>
      </c>
      <c r="B4218">
        <v>1876</v>
      </c>
      <c r="C4218" t="s">
        <v>2064</v>
      </c>
      <c r="D4218">
        <v>1</v>
      </c>
      <c r="J4218" t="e">
        <f>+VLOOKUP(B4218,#REF!,1,FALSE)</f>
        <v>#REF!</v>
      </c>
    </row>
    <row r="4219" spans="1:10" hidden="1" x14ac:dyDescent="0.25">
      <c r="A4219" t="s">
        <v>655</v>
      </c>
      <c r="B4219">
        <v>5022</v>
      </c>
      <c r="C4219" t="s">
        <v>1132</v>
      </c>
      <c r="D4219">
        <v>6.5</v>
      </c>
      <c r="J4219" t="e">
        <f>+VLOOKUP(B4219,#REF!,1,FALSE)</f>
        <v>#REF!</v>
      </c>
    </row>
    <row r="4220" spans="1:10" hidden="1" x14ac:dyDescent="0.25">
      <c r="A4220" t="s">
        <v>655</v>
      </c>
      <c r="B4220">
        <v>5027</v>
      </c>
      <c r="C4220" t="s">
        <v>1133</v>
      </c>
      <c r="D4220">
        <v>6.5</v>
      </c>
      <c r="J4220" t="e">
        <f>+VLOOKUP(B4220,#REF!,1,FALSE)</f>
        <v>#REF!</v>
      </c>
    </row>
    <row r="4221" spans="1:10" hidden="1" x14ac:dyDescent="0.25">
      <c r="A4221" t="s">
        <v>655</v>
      </c>
      <c r="B4221">
        <v>5040</v>
      </c>
      <c r="C4221" t="s">
        <v>1134</v>
      </c>
      <c r="D4221">
        <v>6.5</v>
      </c>
      <c r="J4221" t="e">
        <f>+VLOOKUP(B4221,#REF!,1,FALSE)</f>
        <v>#REF!</v>
      </c>
    </row>
    <row r="4222" spans="1:10" hidden="1" x14ac:dyDescent="0.25">
      <c r="A4222" t="s">
        <v>655</v>
      </c>
      <c r="B4222">
        <v>5041</v>
      </c>
      <c r="C4222" t="s">
        <v>1135</v>
      </c>
      <c r="D4222">
        <v>6.5</v>
      </c>
      <c r="J4222" t="e">
        <f>+VLOOKUP(B4222,#REF!,1,FALSE)</f>
        <v>#REF!</v>
      </c>
    </row>
    <row r="4223" spans="1:10" hidden="1" x14ac:dyDescent="0.25">
      <c r="A4223" t="s">
        <v>655</v>
      </c>
      <c r="B4223">
        <v>5042</v>
      </c>
      <c r="C4223" t="s">
        <v>1136</v>
      </c>
      <c r="D4223">
        <v>6.5</v>
      </c>
      <c r="J4223" t="e">
        <f>+VLOOKUP(B4223,#REF!,1,FALSE)</f>
        <v>#REF!</v>
      </c>
    </row>
    <row r="4224" spans="1:10" hidden="1" x14ac:dyDescent="0.25">
      <c r="A4224" t="s">
        <v>655</v>
      </c>
      <c r="B4224">
        <v>5048</v>
      </c>
      <c r="C4224" t="s">
        <v>941</v>
      </c>
      <c r="D4224">
        <v>6.5</v>
      </c>
      <c r="J4224" t="e">
        <f>+VLOOKUP(B4224,#REF!,1,FALSE)</f>
        <v>#REF!</v>
      </c>
    </row>
    <row r="4225" spans="1:10" hidden="1" x14ac:dyDescent="0.25">
      <c r="A4225" t="s">
        <v>655</v>
      </c>
      <c r="B4225">
        <v>5049</v>
      </c>
      <c r="C4225" t="s">
        <v>941</v>
      </c>
      <c r="D4225">
        <v>6.5</v>
      </c>
      <c r="J4225" t="e">
        <f>+VLOOKUP(B4225,#REF!,1,FALSE)</f>
        <v>#REF!</v>
      </c>
    </row>
    <row r="4226" spans="1:10" hidden="1" x14ac:dyDescent="0.25">
      <c r="A4226" t="s">
        <v>655</v>
      </c>
      <c r="B4226" t="s">
        <v>1138</v>
      </c>
      <c r="C4226" t="s">
        <v>1139</v>
      </c>
      <c r="D4226">
        <v>6.5</v>
      </c>
      <c r="J4226" t="e">
        <f>+VLOOKUP(B4226,#REF!,1,FALSE)</f>
        <v>#REF!</v>
      </c>
    </row>
    <row r="4227" spans="1:10" hidden="1" x14ac:dyDescent="0.25">
      <c r="A4227" t="s">
        <v>655</v>
      </c>
      <c r="B4227" t="s">
        <v>1141</v>
      </c>
      <c r="C4227" t="s">
        <v>1142</v>
      </c>
      <c r="D4227">
        <v>6.5</v>
      </c>
      <c r="J4227" t="e">
        <f>+VLOOKUP(B4227,#REF!,1,FALSE)</f>
        <v>#REF!</v>
      </c>
    </row>
    <row r="4228" spans="1:10" hidden="1" x14ac:dyDescent="0.25">
      <c r="A4228" t="s">
        <v>655</v>
      </c>
      <c r="B4228">
        <v>5052</v>
      </c>
      <c r="C4228" t="s">
        <v>1143</v>
      </c>
      <c r="D4228">
        <v>6.5</v>
      </c>
      <c r="J4228" t="e">
        <f>+VLOOKUP(B4228,#REF!,1,FALSE)</f>
        <v>#REF!</v>
      </c>
    </row>
    <row r="4229" spans="1:10" hidden="1" x14ac:dyDescent="0.25">
      <c r="A4229" t="s">
        <v>655</v>
      </c>
      <c r="B4229">
        <v>5053</v>
      </c>
      <c r="C4229" t="s">
        <v>1144</v>
      </c>
      <c r="D4229">
        <v>6.5</v>
      </c>
      <c r="J4229" t="e">
        <f>+VLOOKUP(B4229,#REF!,1,FALSE)</f>
        <v>#REF!</v>
      </c>
    </row>
    <row r="4230" spans="1:10" hidden="1" x14ac:dyDescent="0.25">
      <c r="A4230" t="s">
        <v>655</v>
      </c>
      <c r="B4230">
        <v>5054</v>
      </c>
      <c r="C4230" t="s">
        <v>1145</v>
      </c>
      <c r="D4230">
        <v>6.5</v>
      </c>
      <c r="J4230" t="e">
        <f>+VLOOKUP(B4230,#REF!,1,FALSE)</f>
        <v>#REF!</v>
      </c>
    </row>
    <row r="4231" spans="1:10" hidden="1" x14ac:dyDescent="0.25">
      <c r="A4231" t="s">
        <v>655</v>
      </c>
      <c r="B4231">
        <v>5055</v>
      </c>
      <c r="C4231" t="s">
        <v>1146</v>
      </c>
      <c r="D4231">
        <v>6.5</v>
      </c>
      <c r="J4231" t="e">
        <f>+VLOOKUP(B4231,#REF!,1,FALSE)</f>
        <v>#REF!</v>
      </c>
    </row>
    <row r="4232" spans="1:10" hidden="1" x14ac:dyDescent="0.25">
      <c r="A4232" t="s">
        <v>655</v>
      </c>
      <c r="B4232">
        <v>5057</v>
      </c>
      <c r="C4232" t="s">
        <v>1147</v>
      </c>
      <c r="D4232">
        <v>6.5</v>
      </c>
      <c r="J4232" t="e">
        <f>+VLOOKUP(B4232,#REF!,1,FALSE)</f>
        <v>#REF!</v>
      </c>
    </row>
    <row r="4233" spans="1:10" hidden="1" x14ac:dyDescent="0.25">
      <c r="A4233" t="s">
        <v>655</v>
      </c>
      <c r="B4233">
        <v>5058</v>
      </c>
      <c r="C4233" t="s">
        <v>1148</v>
      </c>
      <c r="D4233">
        <v>6.5</v>
      </c>
      <c r="J4233" t="e">
        <f>+VLOOKUP(B4233,#REF!,1,FALSE)</f>
        <v>#REF!</v>
      </c>
    </row>
    <row r="4234" spans="1:10" hidden="1" x14ac:dyDescent="0.25">
      <c r="A4234" t="s">
        <v>655</v>
      </c>
      <c r="B4234">
        <v>5101</v>
      </c>
      <c r="C4234" t="s">
        <v>1149</v>
      </c>
      <c r="D4234">
        <v>6.5</v>
      </c>
      <c r="J4234" t="e">
        <f>+VLOOKUP(B4234,#REF!,1,FALSE)</f>
        <v>#REF!</v>
      </c>
    </row>
    <row r="4235" spans="1:10" hidden="1" x14ac:dyDescent="0.25">
      <c r="A4235" t="s">
        <v>655</v>
      </c>
      <c r="B4235">
        <v>5138</v>
      </c>
      <c r="C4235" t="s">
        <v>1150</v>
      </c>
      <c r="D4235">
        <v>6</v>
      </c>
      <c r="J4235" t="e">
        <f>+VLOOKUP(B4235,#REF!,1,FALSE)</f>
        <v>#REF!</v>
      </c>
    </row>
    <row r="4236" spans="1:10" hidden="1" x14ac:dyDescent="0.25">
      <c r="A4236" t="s">
        <v>655</v>
      </c>
      <c r="B4236">
        <v>5144</v>
      </c>
      <c r="C4236" t="s">
        <v>1151</v>
      </c>
      <c r="D4236">
        <v>6.5</v>
      </c>
      <c r="J4236" t="e">
        <f>+VLOOKUP(B4236,#REF!,1,FALSE)</f>
        <v>#REF!</v>
      </c>
    </row>
    <row r="4237" spans="1:10" hidden="1" x14ac:dyDescent="0.25">
      <c r="A4237" t="s">
        <v>655</v>
      </c>
      <c r="B4237">
        <v>5145</v>
      </c>
      <c r="C4237" t="s">
        <v>1152</v>
      </c>
      <c r="D4237">
        <v>6.5</v>
      </c>
      <c r="J4237" t="e">
        <f>+VLOOKUP(B4237,#REF!,1,FALSE)</f>
        <v>#REF!</v>
      </c>
    </row>
    <row r="4238" spans="1:10" hidden="1" x14ac:dyDescent="0.25">
      <c r="A4238" t="s">
        <v>655</v>
      </c>
      <c r="B4238">
        <v>5146</v>
      </c>
      <c r="C4238" t="s">
        <v>1153</v>
      </c>
      <c r="D4238">
        <v>6</v>
      </c>
      <c r="J4238" t="e">
        <f>+VLOOKUP(B4238,#REF!,1,FALSE)</f>
        <v>#REF!</v>
      </c>
    </row>
    <row r="4239" spans="1:10" hidden="1" x14ac:dyDescent="0.25">
      <c r="A4239" t="s">
        <v>655</v>
      </c>
      <c r="B4239">
        <v>5147</v>
      </c>
      <c r="C4239" t="s">
        <v>1154</v>
      </c>
      <c r="D4239">
        <v>6</v>
      </c>
      <c r="J4239" t="e">
        <f>+VLOOKUP(B4239,#REF!,1,FALSE)</f>
        <v>#REF!</v>
      </c>
    </row>
    <row r="4240" spans="1:10" hidden="1" x14ac:dyDescent="0.25">
      <c r="A4240" t="s">
        <v>655</v>
      </c>
      <c r="B4240">
        <v>5154</v>
      </c>
      <c r="C4240" t="s">
        <v>1155</v>
      </c>
      <c r="D4240">
        <v>6</v>
      </c>
      <c r="J4240" t="e">
        <f>+VLOOKUP(B4240,#REF!,1,FALSE)</f>
        <v>#REF!</v>
      </c>
    </row>
    <row r="4241" spans="1:10" hidden="1" x14ac:dyDescent="0.25">
      <c r="A4241" t="s">
        <v>655</v>
      </c>
      <c r="B4241">
        <v>5155</v>
      </c>
      <c r="C4241" t="s">
        <v>1156</v>
      </c>
      <c r="D4241">
        <v>6</v>
      </c>
      <c r="J4241" t="e">
        <f>+VLOOKUP(B4241,#REF!,1,FALSE)</f>
        <v>#REF!</v>
      </c>
    </row>
    <row r="4242" spans="1:10" hidden="1" x14ac:dyDescent="0.25">
      <c r="A4242" t="s">
        <v>655</v>
      </c>
      <c r="B4242">
        <v>5156</v>
      </c>
      <c r="C4242" t="s">
        <v>1157</v>
      </c>
      <c r="D4242">
        <v>6</v>
      </c>
      <c r="J4242" t="e">
        <f>+VLOOKUP(B4242,#REF!,1,FALSE)</f>
        <v>#REF!</v>
      </c>
    </row>
    <row r="4243" spans="1:10" hidden="1" x14ac:dyDescent="0.25">
      <c r="A4243" t="s">
        <v>655</v>
      </c>
      <c r="B4243" t="s">
        <v>1158</v>
      </c>
      <c r="C4243" t="s">
        <v>1159</v>
      </c>
      <c r="D4243">
        <v>6.5</v>
      </c>
      <c r="J4243" t="e">
        <f>+VLOOKUP(B4243,#REF!,1,FALSE)</f>
        <v>#REF!</v>
      </c>
    </row>
    <row r="4244" spans="1:10" hidden="1" x14ac:dyDescent="0.25">
      <c r="A4244" t="s">
        <v>655</v>
      </c>
      <c r="B4244" t="s">
        <v>1160</v>
      </c>
      <c r="C4244" t="s">
        <v>1161</v>
      </c>
      <c r="D4244">
        <v>6.5</v>
      </c>
      <c r="J4244" t="e">
        <f>+VLOOKUP(B4244,#REF!,1,FALSE)</f>
        <v>#REF!</v>
      </c>
    </row>
    <row r="4245" spans="1:10" hidden="1" x14ac:dyDescent="0.25">
      <c r="A4245" t="s">
        <v>655</v>
      </c>
      <c r="B4245" t="s">
        <v>1162</v>
      </c>
      <c r="C4245" t="s">
        <v>1163</v>
      </c>
      <c r="D4245">
        <v>6.5</v>
      </c>
      <c r="J4245" t="e">
        <f>+VLOOKUP(B4245,#REF!,1,FALSE)</f>
        <v>#REF!</v>
      </c>
    </row>
    <row r="4246" spans="1:10" hidden="1" x14ac:dyDescent="0.25">
      <c r="A4246" t="s">
        <v>655</v>
      </c>
      <c r="B4246">
        <v>5190</v>
      </c>
      <c r="C4246" t="s">
        <v>1164</v>
      </c>
      <c r="D4246">
        <v>6</v>
      </c>
      <c r="J4246" t="e">
        <f>+VLOOKUP(B4246,#REF!,1,FALSE)</f>
        <v>#REF!</v>
      </c>
    </row>
    <row r="4247" spans="1:10" hidden="1" x14ac:dyDescent="0.25">
      <c r="A4247" t="s">
        <v>655</v>
      </c>
      <c r="B4247">
        <v>5191</v>
      </c>
      <c r="C4247" t="s">
        <v>1165</v>
      </c>
      <c r="D4247">
        <v>6</v>
      </c>
      <c r="J4247" t="e">
        <f>+VLOOKUP(B4247,#REF!,1,FALSE)</f>
        <v>#REF!</v>
      </c>
    </row>
    <row r="4248" spans="1:10" hidden="1" x14ac:dyDescent="0.25">
      <c r="A4248" t="s">
        <v>655</v>
      </c>
      <c r="B4248">
        <v>5192</v>
      </c>
      <c r="C4248" t="s">
        <v>1166</v>
      </c>
      <c r="D4248">
        <v>6</v>
      </c>
      <c r="J4248" t="e">
        <f>+VLOOKUP(B4248,#REF!,1,FALSE)</f>
        <v>#REF!</v>
      </c>
    </row>
    <row r="4249" spans="1:10" hidden="1" x14ac:dyDescent="0.25">
      <c r="A4249" t="s">
        <v>655</v>
      </c>
      <c r="B4249">
        <v>5193</v>
      </c>
      <c r="C4249" t="s">
        <v>1167</v>
      </c>
      <c r="D4249">
        <v>6</v>
      </c>
      <c r="J4249" t="e">
        <f>+VLOOKUP(B4249,#REF!,1,FALSE)</f>
        <v>#REF!</v>
      </c>
    </row>
    <row r="4250" spans="1:10" hidden="1" x14ac:dyDescent="0.25">
      <c r="A4250" t="s">
        <v>655</v>
      </c>
      <c r="B4250">
        <v>5194</v>
      </c>
      <c r="C4250" t="s">
        <v>1168</v>
      </c>
      <c r="D4250">
        <v>6</v>
      </c>
      <c r="J4250" t="e">
        <f>+VLOOKUP(B4250,#REF!,1,FALSE)</f>
        <v>#REF!</v>
      </c>
    </row>
    <row r="4251" spans="1:10" hidden="1" x14ac:dyDescent="0.25">
      <c r="A4251" t="s">
        <v>655</v>
      </c>
      <c r="B4251">
        <v>5195</v>
      </c>
      <c r="C4251" t="s">
        <v>1169</v>
      </c>
      <c r="D4251">
        <v>6</v>
      </c>
      <c r="J4251" t="e">
        <f>+VLOOKUP(B4251,#REF!,1,FALSE)</f>
        <v>#REF!</v>
      </c>
    </row>
    <row r="4252" spans="1:10" hidden="1" x14ac:dyDescent="0.25">
      <c r="A4252" t="s">
        <v>655</v>
      </c>
      <c r="B4252" t="s">
        <v>1170</v>
      </c>
      <c r="C4252" t="s">
        <v>1171</v>
      </c>
      <c r="D4252">
        <v>6.5</v>
      </c>
      <c r="J4252" t="e">
        <f>+VLOOKUP(B4252,#REF!,1,FALSE)</f>
        <v>#REF!</v>
      </c>
    </row>
    <row r="4253" spans="1:10" hidden="1" x14ac:dyDescent="0.25">
      <c r="A4253" t="s">
        <v>655</v>
      </c>
      <c r="B4253" t="s">
        <v>1172</v>
      </c>
      <c r="C4253" t="s">
        <v>1173</v>
      </c>
      <c r="D4253">
        <v>6.5</v>
      </c>
      <c r="J4253" t="e">
        <f>+VLOOKUP(B4253,#REF!,1,FALSE)</f>
        <v>#REF!</v>
      </c>
    </row>
    <row r="4254" spans="1:10" hidden="1" x14ac:dyDescent="0.25">
      <c r="A4254" t="s">
        <v>655</v>
      </c>
      <c r="B4254" t="s">
        <v>1174</v>
      </c>
      <c r="C4254" t="s">
        <v>1175</v>
      </c>
      <c r="D4254">
        <v>6.5</v>
      </c>
      <c r="J4254" t="e">
        <f>+VLOOKUP(B4254,#REF!,1,FALSE)</f>
        <v>#REF!</v>
      </c>
    </row>
    <row r="4255" spans="1:10" hidden="1" x14ac:dyDescent="0.25">
      <c r="A4255" t="s">
        <v>655</v>
      </c>
      <c r="B4255" t="s">
        <v>1176</v>
      </c>
      <c r="C4255" t="s">
        <v>1177</v>
      </c>
      <c r="D4255">
        <v>6.5</v>
      </c>
      <c r="J4255" t="e">
        <f>+VLOOKUP(B4255,#REF!,1,FALSE)</f>
        <v>#REF!</v>
      </c>
    </row>
    <row r="4256" spans="1:10" hidden="1" x14ac:dyDescent="0.25">
      <c r="A4256" t="s">
        <v>655</v>
      </c>
      <c r="B4256" t="s">
        <v>1178</v>
      </c>
      <c r="C4256" t="s">
        <v>1171</v>
      </c>
      <c r="D4256">
        <v>6.5</v>
      </c>
      <c r="J4256" t="e">
        <f>+VLOOKUP(B4256,#REF!,1,FALSE)</f>
        <v>#REF!</v>
      </c>
    </row>
    <row r="4257" spans="1:10" hidden="1" x14ac:dyDescent="0.25">
      <c r="A4257" t="s">
        <v>655</v>
      </c>
      <c r="B4257" t="s">
        <v>1179</v>
      </c>
      <c r="C4257" t="s">
        <v>1171</v>
      </c>
      <c r="D4257">
        <v>6.5</v>
      </c>
      <c r="J4257" t="e">
        <f>+VLOOKUP(B4257,#REF!,1,FALSE)</f>
        <v>#REF!</v>
      </c>
    </row>
    <row r="4258" spans="1:10" hidden="1" x14ac:dyDescent="0.25">
      <c r="A4258" t="s">
        <v>655</v>
      </c>
      <c r="B4258" t="s">
        <v>1180</v>
      </c>
      <c r="C4258" t="s">
        <v>1181</v>
      </c>
      <c r="D4258">
        <v>6.5</v>
      </c>
      <c r="J4258" t="e">
        <f>+VLOOKUP(B4258,#REF!,1,FALSE)</f>
        <v>#REF!</v>
      </c>
    </row>
    <row r="4259" spans="1:10" hidden="1" x14ac:dyDescent="0.25">
      <c r="A4259" t="s">
        <v>655</v>
      </c>
      <c r="B4259" t="s">
        <v>1182</v>
      </c>
      <c r="C4259" t="s">
        <v>1183</v>
      </c>
      <c r="D4259">
        <v>6.5</v>
      </c>
      <c r="J4259" t="e">
        <f>+VLOOKUP(B4259,#REF!,1,FALSE)</f>
        <v>#REF!</v>
      </c>
    </row>
    <row r="4260" spans="1:10" hidden="1" x14ac:dyDescent="0.25">
      <c r="A4260" t="s">
        <v>655</v>
      </c>
      <c r="B4260" t="s">
        <v>1184</v>
      </c>
      <c r="C4260" t="s">
        <v>1185</v>
      </c>
      <c r="D4260">
        <v>6.5</v>
      </c>
      <c r="J4260" t="e">
        <f>+VLOOKUP(B4260,#REF!,1,FALSE)</f>
        <v>#REF!</v>
      </c>
    </row>
    <row r="4261" spans="1:10" hidden="1" x14ac:dyDescent="0.25">
      <c r="A4261" t="s">
        <v>655</v>
      </c>
      <c r="B4261" t="s">
        <v>1186</v>
      </c>
      <c r="C4261" t="s">
        <v>1187</v>
      </c>
      <c r="D4261">
        <v>6.5</v>
      </c>
      <c r="J4261" t="e">
        <f>+VLOOKUP(B4261,#REF!,1,FALSE)</f>
        <v>#REF!</v>
      </c>
    </row>
    <row r="4262" spans="1:10" hidden="1" x14ac:dyDescent="0.25">
      <c r="A4262" t="s">
        <v>655</v>
      </c>
      <c r="B4262" t="s">
        <v>1188</v>
      </c>
      <c r="C4262" t="s">
        <v>1189</v>
      </c>
      <c r="D4262">
        <v>6.5</v>
      </c>
      <c r="J4262" t="e">
        <f>+VLOOKUP(B4262,#REF!,1,FALSE)</f>
        <v>#REF!</v>
      </c>
    </row>
    <row r="4263" spans="1:10" hidden="1" x14ac:dyDescent="0.25">
      <c r="A4263" t="s">
        <v>655</v>
      </c>
      <c r="B4263" t="s">
        <v>1190</v>
      </c>
      <c r="C4263" t="s">
        <v>1191</v>
      </c>
      <c r="D4263">
        <v>6.5</v>
      </c>
      <c r="J4263" t="e">
        <f>+VLOOKUP(B4263,#REF!,1,FALSE)</f>
        <v>#REF!</v>
      </c>
    </row>
    <row r="4264" spans="1:10" hidden="1" x14ac:dyDescent="0.25">
      <c r="A4264" t="s">
        <v>655</v>
      </c>
      <c r="B4264" t="s">
        <v>1192</v>
      </c>
      <c r="C4264" t="s">
        <v>1193</v>
      </c>
      <c r="D4264">
        <v>6.5</v>
      </c>
      <c r="J4264" t="e">
        <f>+VLOOKUP(B4264,#REF!,1,FALSE)</f>
        <v>#REF!</v>
      </c>
    </row>
    <row r="4265" spans="1:10" hidden="1" x14ac:dyDescent="0.25">
      <c r="A4265" t="s">
        <v>655</v>
      </c>
      <c r="B4265" t="s">
        <v>1194</v>
      </c>
      <c r="C4265" t="s">
        <v>689</v>
      </c>
      <c r="D4265">
        <v>6.5</v>
      </c>
      <c r="J4265" t="e">
        <f>+VLOOKUP(B4265,#REF!,1,FALSE)</f>
        <v>#REF!</v>
      </c>
    </row>
    <row r="4266" spans="1:10" hidden="1" x14ac:dyDescent="0.25">
      <c r="A4266" t="s">
        <v>655</v>
      </c>
      <c r="B4266" t="s">
        <v>1195</v>
      </c>
      <c r="C4266" t="s">
        <v>691</v>
      </c>
      <c r="D4266">
        <v>6.5</v>
      </c>
      <c r="J4266" t="e">
        <f>+VLOOKUP(B4266,#REF!,1,FALSE)</f>
        <v>#REF!</v>
      </c>
    </row>
    <row r="4267" spans="1:10" hidden="1" x14ac:dyDescent="0.25">
      <c r="A4267" t="s">
        <v>655</v>
      </c>
      <c r="B4267" t="s">
        <v>1196</v>
      </c>
      <c r="C4267" t="s">
        <v>1177</v>
      </c>
      <c r="D4267">
        <v>6.5</v>
      </c>
      <c r="J4267" t="e">
        <f>+VLOOKUP(B4267,#REF!,1,FALSE)</f>
        <v>#REF!</v>
      </c>
    </row>
    <row r="4268" spans="1:10" hidden="1" x14ac:dyDescent="0.25">
      <c r="A4268" t="s">
        <v>655</v>
      </c>
      <c r="B4268" t="s">
        <v>1197</v>
      </c>
      <c r="C4268" t="s">
        <v>1198</v>
      </c>
      <c r="D4268">
        <v>6.5</v>
      </c>
      <c r="J4268" t="e">
        <f>+VLOOKUP(B4268,#REF!,1,FALSE)</f>
        <v>#REF!</v>
      </c>
    </row>
    <row r="4269" spans="1:10" hidden="1" x14ac:dyDescent="0.25">
      <c r="A4269" t="s">
        <v>655</v>
      </c>
      <c r="B4269" t="s">
        <v>1199</v>
      </c>
      <c r="C4269" t="s">
        <v>1200</v>
      </c>
      <c r="D4269">
        <v>6.5</v>
      </c>
      <c r="J4269" t="e">
        <f>+VLOOKUP(B4269,#REF!,1,FALSE)</f>
        <v>#REF!</v>
      </c>
    </row>
    <row r="4270" spans="1:10" hidden="1" x14ac:dyDescent="0.25">
      <c r="A4270" t="s">
        <v>655</v>
      </c>
      <c r="B4270" t="s">
        <v>1201</v>
      </c>
      <c r="C4270" t="s">
        <v>1202</v>
      </c>
      <c r="D4270">
        <v>6.5</v>
      </c>
      <c r="J4270" t="e">
        <f>+VLOOKUP(B4270,#REF!,1,FALSE)</f>
        <v>#REF!</v>
      </c>
    </row>
    <row r="4271" spans="1:10" hidden="1" x14ac:dyDescent="0.25">
      <c r="A4271" t="s">
        <v>655</v>
      </c>
      <c r="B4271" t="s">
        <v>1203</v>
      </c>
      <c r="C4271" t="s">
        <v>1204</v>
      </c>
      <c r="D4271">
        <v>6.5</v>
      </c>
      <c r="J4271" t="e">
        <f>+VLOOKUP(B4271,#REF!,1,FALSE)</f>
        <v>#REF!</v>
      </c>
    </row>
    <row r="4272" spans="1:10" hidden="1" x14ac:dyDescent="0.25">
      <c r="A4272" t="s">
        <v>655</v>
      </c>
      <c r="B4272" t="s">
        <v>1205</v>
      </c>
      <c r="C4272" t="s">
        <v>1206</v>
      </c>
      <c r="D4272">
        <v>6.5</v>
      </c>
      <c r="J4272" t="e">
        <f>+VLOOKUP(B4272,#REF!,1,FALSE)</f>
        <v>#REF!</v>
      </c>
    </row>
    <row r="4273" spans="1:10" hidden="1" x14ac:dyDescent="0.25">
      <c r="A4273" t="s">
        <v>655</v>
      </c>
      <c r="B4273" t="s">
        <v>1207</v>
      </c>
      <c r="C4273" t="s">
        <v>1208</v>
      </c>
      <c r="D4273">
        <v>6.5</v>
      </c>
      <c r="J4273" t="e">
        <f>+VLOOKUP(B4273,#REF!,1,FALSE)</f>
        <v>#REF!</v>
      </c>
    </row>
    <row r="4274" spans="1:10" hidden="1" x14ac:dyDescent="0.25">
      <c r="A4274" t="s">
        <v>655</v>
      </c>
      <c r="B4274" t="s">
        <v>1209</v>
      </c>
      <c r="C4274" t="s">
        <v>1210</v>
      </c>
      <c r="D4274">
        <v>6.5</v>
      </c>
      <c r="J4274" t="e">
        <f>+VLOOKUP(B4274,#REF!,1,FALSE)</f>
        <v>#REF!</v>
      </c>
    </row>
    <row r="4275" spans="1:10" hidden="1" x14ac:dyDescent="0.25">
      <c r="A4275" t="s">
        <v>655</v>
      </c>
      <c r="B4275">
        <v>5428</v>
      </c>
      <c r="C4275" t="s">
        <v>1211</v>
      </c>
      <c r="D4275">
        <v>6.5</v>
      </c>
      <c r="J4275" t="e">
        <f>+VLOOKUP(B4275,#REF!,1,FALSE)</f>
        <v>#REF!</v>
      </c>
    </row>
    <row r="4276" spans="1:10" hidden="1" x14ac:dyDescent="0.25">
      <c r="A4276" t="s">
        <v>655</v>
      </c>
      <c r="B4276" t="s">
        <v>1212</v>
      </c>
      <c r="C4276" t="s">
        <v>1213</v>
      </c>
      <c r="D4276">
        <v>6.5</v>
      </c>
      <c r="J4276" t="e">
        <f>+VLOOKUP(B4276,#REF!,1,FALSE)</f>
        <v>#REF!</v>
      </c>
    </row>
    <row r="4277" spans="1:10" hidden="1" x14ac:dyDescent="0.25">
      <c r="A4277" t="s">
        <v>655</v>
      </c>
      <c r="B4277" t="s">
        <v>1214</v>
      </c>
      <c r="C4277" t="s">
        <v>1215</v>
      </c>
      <c r="D4277">
        <v>6.5</v>
      </c>
      <c r="J4277" t="e">
        <f>+VLOOKUP(B4277,#REF!,1,FALSE)</f>
        <v>#REF!</v>
      </c>
    </row>
    <row r="4278" spans="1:10" hidden="1" x14ac:dyDescent="0.25">
      <c r="A4278" t="s">
        <v>655</v>
      </c>
      <c r="B4278" t="s">
        <v>1216</v>
      </c>
      <c r="C4278" t="s">
        <v>1217</v>
      </c>
      <c r="D4278">
        <v>6.5</v>
      </c>
      <c r="J4278" t="e">
        <f>+VLOOKUP(B4278,#REF!,1,FALSE)</f>
        <v>#REF!</v>
      </c>
    </row>
    <row r="4279" spans="1:10" hidden="1" x14ac:dyDescent="0.25">
      <c r="A4279" t="s">
        <v>655</v>
      </c>
      <c r="B4279" t="s">
        <v>1218</v>
      </c>
      <c r="C4279" t="s">
        <v>1219</v>
      </c>
      <c r="D4279">
        <v>6.5</v>
      </c>
      <c r="J4279" t="e">
        <f>+VLOOKUP(B4279,#REF!,1,FALSE)</f>
        <v>#REF!</v>
      </c>
    </row>
    <row r="4280" spans="1:10" hidden="1" x14ac:dyDescent="0.25">
      <c r="A4280" t="s">
        <v>655</v>
      </c>
      <c r="B4280" t="s">
        <v>1220</v>
      </c>
      <c r="C4280" t="s">
        <v>1221</v>
      </c>
      <c r="D4280">
        <v>6.5</v>
      </c>
      <c r="J4280" t="e">
        <f>+VLOOKUP(B4280,#REF!,1,FALSE)</f>
        <v>#REF!</v>
      </c>
    </row>
    <row r="4281" spans="1:10" hidden="1" x14ac:dyDescent="0.25">
      <c r="A4281" t="s">
        <v>655</v>
      </c>
      <c r="B4281" t="s">
        <v>1222</v>
      </c>
      <c r="C4281" t="s">
        <v>1223</v>
      </c>
      <c r="D4281">
        <v>6.5</v>
      </c>
      <c r="J4281" t="e">
        <f>+VLOOKUP(B4281,#REF!,1,FALSE)</f>
        <v>#REF!</v>
      </c>
    </row>
    <row r="4282" spans="1:10" hidden="1" x14ac:dyDescent="0.25">
      <c r="A4282" t="s">
        <v>655</v>
      </c>
      <c r="B4282">
        <v>5438</v>
      </c>
      <c r="C4282" t="s">
        <v>894</v>
      </c>
      <c r="D4282">
        <v>6</v>
      </c>
      <c r="J4282" t="e">
        <f>+VLOOKUP(B4282,#REF!,1,FALSE)</f>
        <v>#REF!</v>
      </c>
    </row>
    <row r="4283" spans="1:10" hidden="1" x14ac:dyDescent="0.25">
      <c r="A4283" t="s">
        <v>655</v>
      </c>
      <c r="B4283" t="s">
        <v>1224</v>
      </c>
      <c r="C4283" t="s">
        <v>1225</v>
      </c>
      <c r="D4283">
        <v>6.5</v>
      </c>
      <c r="J4283" t="e">
        <f>+VLOOKUP(B4283,#REF!,1,FALSE)</f>
        <v>#REF!</v>
      </c>
    </row>
    <row r="4284" spans="1:10" hidden="1" x14ac:dyDescent="0.25">
      <c r="A4284" t="s">
        <v>655</v>
      </c>
      <c r="B4284" t="s">
        <v>1226</v>
      </c>
      <c r="C4284" t="s">
        <v>1227</v>
      </c>
      <c r="D4284">
        <v>6.5</v>
      </c>
      <c r="J4284" t="e">
        <f>+VLOOKUP(B4284,#REF!,1,FALSE)</f>
        <v>#REF!</v>
      </c>
    </row>
    <row r="4285" spans="1:10" hidden="1" x14ac:dyDescent="0.25">
      <c r="A4285" t="s">
        <v>655</v>
      </c>
      <c r="B4285" t="s">
        <v>1228</v>
      </c>
      <c r="C4285" t="s">
        <v>1229</v>
      </c>
      <c r="D4285">
        <v>6.5</v>
      </c>
      <c r="J4285" t="e">
        <f>+VLOOKUP(B4285,#REF!,1,FALSE)</f>
        <v>#REF!</v>
      </c>
    </row>
    <row r="4286" spans="1:10" hidden="1" x14ac:dyDescent="0.25">
      <c r="A4286" t="s">
        <v>655</v>
      </c>
      <c r="B4286" t="s">
        <v>1230</v>
      </c>
      <c r="C4286" t="s">
        <v>1231</v>
      </c>
      <c r="D4286">
        <v>6.5</v>
      </c>
      <c r="J4286" t="e">
        <f>+VLOOKUP(B4286,#REF!,1,FALSE)</f>
        <v>#REF!</v>
      </c>
    </row>
    <row r="4287" spans="1:10" hidden="1" x14ac:dyDescent="0.25">
      <c r="A4287" t="s">
        <v>655</v>
      </c>
      <c r="B4287" t="s">
        <v>1232</v>
      </c>
      <c r="C4287" t="s">
        <v>1233</v>
      </c>
      <c r="D4287">
        <v>6.5</v>
      </c>
      <c r="J4287" t="e">
        <f>+VLOOKUP(B4287,#REF!,1,FALSE)</f>
        <v>#REF!</v>
      </c>
    </row>
    <row r="4288" spans="1:10" hidden="1" x14ac:dyDescent="0.25">
      <c r="A4288" t="s">
        <v>655</v>
      </c>
      <c r="B4288" t="s">
        <v>1234</v>
      </c>
      <c r="C4288" t="s">
        <v>1235</v>
      </c>
      <c r="D4288">
        <v>6.5</v>
      </c>
      <c r="J4288" t="e">
        <f>+VLOOKUP(B4288,#REF!,1,FALSE)</f>
        <v>#REF!</v>
      </c>
    </row>
    <row r="4289" spans="1:10" hidden="1" x14ac:dyDescent="0.25">
      <c r="A4289" t="s">
        <v>655</v>
      </c>
      <c r="B4289" t="s">
        <v>1236</v>
      </c>
      <c r="C4289" t="s">
        <v>1237</v>
      </c>
      <c r="D4289">
        <v>6.5</v>
      </c>
      <c r="J4289" t="e">
        <f>+VLOOKUP(B4289,#REF!,1,FALSE)</f>
        <v>#REF!</v>
      </c>
    </row>
    <row r="4290" spans="1:10" hidden="1" x14ac:dyDescent="0.25">
      <c r="A4290" t="s">
        <v>655</v>
      </c>
      <c r="B4290" t="s">
        <v>1238</v>
      </c>
      <c r="C4290" t="s">
        <v>1239</v>
      </c>
      <c r="D4290">
        <v>6.5</v>
      </c>
      <c r="J4290" t="e">
        <f>+VLOOKUP(B4290,#REF!,1,FALSE)</f>
        <v>#REF!</v>
      </c>
    </row>
    <row r="4291" spans="1:10" hidden="1" x14ac:dyDescent="0.25">
      <c r="A4291" t="s">
        <v>655</v>
      </c>
      <c r="B4291">
        <v>5500</v>
      </c>
      <c r="C4291" t="s">
        <v>2065</v>
      </c>
      <c r="D4291">
        <v>1</v>
      </c>
      <c r="J4291" t="e">
        <f>+VLOOKUP(B4291,#REF!,1,FALSE)</f>
        <v>#REF!</v>
      </c>
    </row>
    <row r="4292" spans="1:10" hidden="1" x14ac:dyDescent="0.25">
      <c r="A4292" t="s">
        <v>655</v>
      </c>
      <c r="B4292" t="s">
        <v>1240</v>
      </c>
      <c r="C4292" t="s">
        <v>1241</v>
      </c>
      <c r="D4292">
        <v>6.5</v>
      </c>
      <c r="J4292" t="e">
        <f>+VLOOKUP(B4292,#REF!,1,FALSE)</f>
        <v>#REF!</v>
      </c>
    </row>
    <row r="4293" spans="1:10" hidden="1" x14ac:dyDescent="0.25">
      <c r="A4293" t="s">
        <v>655</v>
      </c>
      <c r="B4293" t="s">
        <v>1242</v>
      </c>
      <c r="C4293" t="s">
        <v>1243</v>
      </c>
      <c r="D4293">
        <v>6.5</v>
      </c>
      <c r="J4293" t="e">
        <f>+VLOOKUP(B4293,#REF!,1,FALSE)</f>
        <v>#REF!</v>
      </c>
    </row>
    <row r="4294" spans="1:10" hidden="1" x14ac:dyDescent="0.25">
      <c r="A4294" t="s">
        <v>655</v>
      </c>
      <c r="B4294" t="s">
        <v>1244</v>
      </c>
      <c r="C4294" t="s">
        <v>1245</v>
      </c>
      <c r="D4294">
        <v>6.5</v>
      </c>
      <c r="J4294" t="e">
        <f>+VLOOKUP(B4294,#REF!,1,FALSE)</f>
        <v>#REF!</v>
      </c>
    </row>
    <row r="4295" spans="1:10" hidden="1" x14ac:dyDescent="0.25">
      <c r="A4295" t="s">
        <v>655</v>
      </c>
      <c r="B4295" t="s">
        <v>1246</v>
      </c>
      <c r="C4295" t="s">
        <v>1247</v>
      </c>
      <c r="D4295">
        <v>6.5</v>
      </c>
      <c r="J4295" t="e">
        <f>+VLOOKUP(B4295,#REF!,1,FALSE)</f>
        <v>#REF!</v>
      </c>
    </row>
    <row r="4296" spans="1:10" hidden="1" x14ac:dyDescent="0.25">
      <c r="A4296" t="s">
        <v>655</v>
      </c>
      <c r="B4296" t="s">
        <v>1248</v>
      </c>
      <c r="C4296" t="s">
        <v>1249</v>
      </c>
      <c r="D4296">
        <v>6.5</v>
      </c>
      <c r="J4296" t="e">
        <f>+VLOOKUP(B4296,#REF!,1,FALSE)</f>
        <v>#REF!</v>
      </c>
    </row>
    <row r="4297" spans="1:10" hidden="1" x14ac:dyDescent="0.25">
      <c r="A4297" t="s">
        <v>655</v>
      </c>
      <c r="B4297">
        <v>5510</v>
      </c>
      <c r="C4297" t="s">
        <v>1250</v>
      </c>
      <c r="D4297">
        <v>6.5</v>
      </c>
      <c r="J4297" t="e">
        <f>+VLOOKUP(B4297,#REF!,1,FALSE)</f>
        <v>#REF!</v>
      </c>
    </row>
    <row r="4298" spans="1:10" hidden="1" x14ac:dyDescent="0.25">
      <c r="A4298" t="s">
        <v>655</v>
      </c>
      <c r="B4298">
        <v>5511</v>
      </c>
      <c r="C4298" t="s">
        <v>1251</v>
      </c>
      <c r="D4298">
        <v>6.5</v>
      </c>
      <c r="J4298" t="e">
        <f>+VLOOKUP(B4298,#REF!,1,FALSE)</f>
        <v>#REF!</v>
      </c>
    </row>
    <row r="4299" spans="1:10" hidden="1" x14ac:dyDescent="0.25">
      <c r="A4299" t="s">
        <v>655</v>
      </c>
      <c r="B4299">
        <v>5512</v>
      </c>
      <c r="C4299" t="s">
        <v>1252</v>
      </c>
      <c r="D4299">
        <v>6.5</v>
      </c>
      <c r="J4299" t="e">
        <f>+VLOOKUP(B4299,#REF!,1,FALSE)</f>
        <v>#REF!</v>
      </c>
    </row>
    <row r="4300" spans="1:10" hidden="1" x14ac:dyDescent="0.25">
      <c r="A4300" t="s">
        <v>655</v>
      </c>
      <c r="B4300">
        <v>5514</v>
      </c>
      <c r="C4300" t="s">
        <v>1253</v>
      </c>
      <c r="D4300">
        <v>6.5</v>
      </c>
      <c r="J4300" t="e">
        <f>+VLOOKUP(B4300,#REF!,1,FALSE)</f>
        <v>#REF!</v>
      </c>
    </row>
    <row r="4301" spans="1:10" hidden="1" x14ac:dyDescent="0.25">
      <c r="A4301" t="s">
        <v>655</v>
      </c>
      <c r="B4301">
        <v>5515</v>
      </c>
      <c r="C4301" t="s">
        <v>1254</v>
      </c>
      <c r="D4301">
        <v>6.5</v>
      </c>
      <c r="J4301" t="e">
        <f>+VLOOKUP(B4301,#REF!,1,FALSE)</f>
        <v>#REF!</v>
      </c>
    </row>
    <row r="4302" spans="1:10" hidden="1" x14ac:dyDescent="0.25">
      <c r="A4302" t="s">
        <v>655</v>
      </c>
      <c r="B4302">
        <v>5517</v>
      </c>
      <c r="C4302" t="s">
        <v>1255</v>
      </c>
      <c r="D4302">
        <v>6.5</v>
      </c>
      <c r="J4302" t="e">
        <f>+VLOOKUP(B4302,#REF!,1,FALSE)</f>
        <v>#REF!</v>
      </c>
    </row>
    <row r="4303" spans="1:10" hidden="1" x14ac:dyDescent="0.25">
      <c r="A4303" t="s">
        <v>655</v>
      </c>
      <c r="B4303">
        <v>5518</v>
      </c>
      <c r="C4303" t="s">
        <v>1256</v>
      </c>
      <c r="D4303">
        <v>6.5</v>
      </c>
      <c r="J4303" t="e">
        <f>+VLOOKUP(B4303,#REF!,1,FALSE)</f>
        <v>#REF!</v>
      </c>
    </row>
    <row r="4304" spans="1:10" hidden="1" x14ac:dyDescent="0.25">
      <c r="A4304" t="s">
        <v>655</v>
      </c>
      <c r="B4304">
        <v>5523</v>
      </c>
      <c r="C4304" t="s">
        <v>1257</v>
      </c>
      <c r="D4304">
        <v>6.5</v>
      </c>
      <c r="J4304" t="e">
        <f>+VLOOKUP(B4304,#REF!,1,FALSE)</f>
        <v>#REF!</v>
      </c>
    </row>
    <row r="4305" spans="1:10" hidden="1" x14ac:dyDescent="0.25">
      <c r="A4305" t="s">
        <v>655</v>
      </c>
      <c r="B4305" t="s">
        <v>1258</v>
      </c>
      <c r="C4305" t="s">
        <v>1259</v>
      </c>
      <c r="D4305">
        <v>6.5</v>
      </c>
      <c r="J4305" t="e">
        <f>+VLOOKUP(B4305,#REF!,1,FALSE)</f>
        <v>#REF!</v>
      </c>
    </row>
    <row r="4306" spans="1:10" hidden="1" x14ac:dyDescent="0.25">
      <c r="A4306" t="s">
        <v>655</v>
      </c>
      <c r="B4306" t="s">
        <v>1260</v>
      </c>
      <c r="C4306" t="s">
        <v>1261</v>
      </c>
      <c r="D4306">
        <v>6.5</v>
      </c>
      <c r="J4306" t="e">
        <f>+VLOOKUP(B4306,#REF!,1,FALSE)</f>
        <v>#REF!</v>
      </c>
    </row>
    <row r="4307" spans="1:10" hidden="1" x14ac:dyDescent="0.25">
      <c r="A4307" t="s">
        <v>655</v>
      </c>
      <c r="B4307">
        <v>5672</v>
      </c>
      <c r="C4307" t="s">
        <v>1262</v>
      </c>
      <c r="D4307">
        <v>1</v>
      </c>
      <c r="J4307" t="e">
        <f>+VLOOKUP(B4307,#REF!,1,FALSE)</f>
        <v>#REF!</v>
      </c>
    </row>
    <row r="4308" spans="1:10" hidden="1" x14ac:dyDescent="0.25">
      <c r="A4308" t="s">
        <v>655</v>
      </c>
      <c r="B4308">
        <v>5730</v>
      </c>
      <c r="C4308" t="s">
        <v>2251</v>
      </c>
      <c r="D4308">
        <v>1</v>
      </c>
      <c r="J4308" t="e">
        <f>+VLOOKUP(B4308,#REF!,1,FALSE)</f>
        <v>#REF!</v>
      </c>
    </row>
    <row r="4309" spans="1:10" hidden="1" x14ac:dyDescent="0.25">
      <c r="A4309" t="s">
        <v>655</v>
      </c>
      <c r="B4309">
        <v>5734</v>
      </c>
      <c r="C4309" t="s">
        <v>2251</v>
      </c>
      <c r="D4309">
        <v>1</v>
      </c>
      <c r="J4309" t="e">
        <f>+VLOOKUP(B4309,#REF!,1,FALSE)</f>
        <v>#REF!</v>
      </c>
    </row>
    <row r="4310" spans="1:10" hidden="1" x14ac:dyDescent="0.25">
      <c r="A4310" t="s">
        <v>655</v>
      </c>
      <c r="B4310">
        <v>5754</v>
      </c>
      <c r="C4310" t="s">
        <v>2066</v>
      </c>
      <c r="D4310">
        <v>1</v>
      </c>
      <c r="J4310" t="e">
        <f>+VLOOKUP(B4310,#REF!,1,FALSE)</f>
        <v>#REF!</v>
      </c>
    </row>
    <row r="4311" spans="1:10" hidden="1" x14ac:dyDescent="0.25">
      <c r="A4311" t="s">
        <v>655</v>
      </c>
      <c r="B4311">
        <v>5762</v>
      </c>
      <c r="C4311" t="s">
        <v>2067</v>
      </c>
      <c r="D4311">
        <v>1</v>
      </c>
      <c r="J4311" t="e">
        <f>+VLOOKUP(B4311,#REF!,1,FALSE)</f>
        <v>#REF!</v>
      </c>
    </row>
    <row r="4312" spans="1:10" hidden="1" x14ac:dyDescent="0.25">
      <c r="A4312" t="s">
        <v>655</v>
      </c>
      <c r="B4312">
        <v>5765</v>
      </c>
      <c r="C4312" t="s">
        <v>2068</v>
      </c>
      <c r="D4312">
        <v>1</v>
      </c>
      <c r="J4312" t="e">
        <f>+VLOOKUP(B4312,#REF!,1,FALSE)</f>
        <v>#REF!</v>
      </c>
    </row>
    <row r="4313" spans="1:10" hidden="1" x14ac:dyDescent="0.25">
      <c r="A4313" t="s">
        <v>655</v>
      </c>
      <c r="B4313">
        <v>5766</v>
      </c>
      <c r="C4313" t="s">
        <v>2066</v>
      </c>
      <c r="D4313">
        <v>1</v>
      </c>
      <c r="J4313" t="e">
        <f>+VLOOKUP(B4313,#REF!,1,FALSE)</f>
        <v>#REF!</v>
      </c>
    </row>
    <row r="4314" spans="1:10" hidden="1" x14ac:dyDescent="0.25">
      <c r="A4314" t="s">
        <v>655</v>
      </c>
      <c r="B4314">
        <v>5768</v>
      </c>
      <c r="C4314" t="s">
        <v>2069</v>
      </c>
      <c r="D4314">
        <v>1</v>
      </c>
      <c r="J4314" t="e">
        <f>+VLOOKUP(B4314,#REF!,1,FALSE)</f>
        <v>#REF!</v>
      </c>
    </row>
    <row r="4315" spans="1:10" hidden="1" x14ac:dyDescent="0.25">
      <c r="A4315" t="s">
        <v>655</v>
      </c>
      <c r="B4315">
        <v>5770</v>
      </c>
      <c r="C4315" t="s">
        <v>2325</v>
      </c>
      <c r="D4315">
        <v>1</v>
      </c>
      <c r="J4315" t="e">
        <f>+VLOOKUP(B4315,#REF!,1,FALSE)</f>
        <v>#REF!</v>
      </c>
    </row>
    <row r="4316" spans="1:10" hidden="1" x14ac:dyDescent="0.25">
      <c r="A4316" t="s">
        <v>655</v>
      </c>
      <c r="B4316">
        <v>5773</v>
      </c>
      <c r="C4316" t="s">
        <v>2070</v>
      </c>
      <c r="D4316">
        <v>1</v>
      </c>
      <c r="J4316" t="e">
        <f>+VLOOKUP(B4316,#REF!,1,FALSE)</f>
        <v>#REF!</v>
      </c>
    </row>
    <row r="4317" spans="1:10" hidden="1" x14ac:dyDescent="0.25">
      <c r="A4317" t="s">
        <v>655</v>
      </c>
      <c r="B4317">
        <v>5810</v>
      </c>
      <c r="C4317" t="s">
        <v>2071</v>
      </c>
      <c r="D4317">
        <v>1</v>
      </c>
      <c r="J4317" t="e">
        <f>+VLOOKUP(B4317,#REF!,1,FALSE)</f>
        <v>#REF!</v>
      </c>
    </row>
    <row r="4318" spans="1:10" hidden="1" x14ac:dyDescent="0.25">
      <c r="A4318" t="s">
        <v>655</v>
      </c>
      <c r="B4318">
        <v>5827</v>
      </c>
      <c r="C4318" t="s">
        <v>2072</v>
      </c>
      <c r="D4318">
        <v>1</v>
      </c>
      <c r="J4318" t="e">
        <f>+VLOOKUP(B4318,#REF!,1,FALSE)</f>
        <v>#REF!</v>
      </c>
    </row>
    <row r="4319" spans="1:10" hidden="1" x14ac:dyDescent="0.25">
      <c r="A4319" t="s">
        <v>655</v>
      </c>
      <c r="B4319">
        <v>5828</v>
      </c>
      <c r="C4319" t="s">
        <v>2073</v>
      </c>
      <c r="D4319">
        <v>1</v>
      </c>
      <c r="J4319" t="e">
        <f>+VLOOKUP(B4319,#REF!,1,FALSE)</f>
        <v>#REF!</v>
      </c>
    </row>
    <row r="4320" spans="1:10" hidden="1" x14ac:dyDescent="0.25">
      <c r="A4320" t="s">
        <v>655</v>
      </c>
      <c r="B4320">
        <v>5830</v>
      </c>
      <c r="C4320" t="s">
        <v>2074</v>
      </c>
      <c r="D4320">
        <v>1</v>
      </c>
      <c r="J4320" t="e">
        <f>+VLOOKUP(B4320,#REF!,1,FALSE)</f>
        <v>#REF!</v>
      </c>
    </row>
    <row r="4321" spans="1:10" hidden="1" x14ac:dyDescent="0.25">
      <c r="A4321" t="s">
        <v>655</v>
      </c>
      <c r="B4321">
        <v>5831</v>
      </c>
      <c r="C4321" t="s">
        <v>2075</v>
      </c>
      <c r="D4321">
        <v>1</v>
      </c>
      <c r="J4321" t="e">
        <f>+VLOOKUP(B4321,#REF!,1,FALSE)</f>
        <v>#REF!</v>
      </c>
    </row>
    <row r="4322" spans="1:10" hidden="1" x14ac:dyDescent="0.25">
      <c r="A4322" t="s">
        <v>655</v>
      </c>
      <c r="B4322">
        <v>5832</v>
      </c>
      <c r="C4322" t="s">
        <v>2076</v>
      </c>
      <c r="D4322">
        <v>1</v>
      </c>
      <c r="J4322" t="e">
        <f>+VLOOKUP(B4322,#REF!,1,FALSE)</f>
        <v>#REF!</v>
      </c>
    </row>
    <row r="4323" spans="1:10" hidden="1" x14ac:dyDescent="0.25">
      <c r="A4323" t="s">
        <v>655</v>
      </c>
      <c r="B4323">
        <v>5837</v>
      </c>
      <c r="C4323" t="s">
        <v>2077</v>
      </c>
      <c r="D4323">
        <v>1</v>
      </c>
      <c r="J4323" t="e">
        <f>+VLOOKUP(B4323,#REF!,1,FALSE)</f>
        <v>#REF!</v>
      </c>
    </row>
    <row r="4324" spans="1:10" hidden="1" x14ac:dyDescent="0.25">
      <c r="A4324" t="s">
        <v>655</v>
      </c>
      <c r="B4324">
        <v>5838</v>
      </c>
      <c r="C4324" t="s">
        <v>2078</v>
      </c>
      <c r="D4324">
        <v>1</v>
      </c>
      <c r="J4324" t="e">
        <f>+VLOOKUP(B4324,#REF!,1,FALSE)</f>
        <v>#REF!</v>
      </c>
    </row>
    <row r="4325" spans="1:10" hidden="1" x14ac:dyDescent="0.25">
      <c r="A4325" t="s">
        <v>655</v>
      </c>
      <c r="B4325">
        <v>5839</v>
      </c>
      <c r="C4325" t="s">
        <v>2079</v>
      </c>
      <c r="D4325">
        <v>1</v>
      </c>
      <c r="J4325" t="e">
        <f>+VLOOKUP(B4325,#REF!,1,FALSE)</f>
        <v>#REF!</v>
      </c>
    </row>
    <row r="4326" spans="1:10" hidden="1" x14ac:dyDescent="0.25">
      <c r="A4326" t="s">
        <v>655</v>
      </c>
      <c r="B4326">
        <v>5842</v>
      </c>
      <c r="C4326" t="s">
        <v>2080</v>
      </c>
      <c r="D4326">
        <v>1</v>
      </c>
      <c r="J4326" t="e">
        <f>+VLOOKUP(B4326,#REF!,1,FALSE)</f>
        <v>#REF!</v>
      </c>
    </row>
    <row r="4327" spans="1:10" hidden="1" x14ac:dyDescent="0.25">
      <c r="A4327" t="s">
        <v>655</v>
      </c>
      <c r="B4327">
        <v>5843</v>
      </c>
      <c r="C4327" t="s">
        <v>2326</v>
      </c>
      <c r="D4327">
        <v>1</v>
      </c>
      <c r="J4327" t="e">
        <f>+VLOOKUP(B4327,#REF!,1,FALSE)</f>
        <v>#REF!</v>
      </c>
    </row>
    <row r="4328" spans="1:10" hidden="1" x14ac:dyDescent="0.25">
      <c r="A4328" t="s">
        <v>655</v>
      </c>
      <c r="B4328">
        <v>5848</v>
      </c>
      <c r="C4328" t="s">
        <v>2327</v>
      </c>
      <c r="D4328">
        <v>1</v>
      </c>
      <c r="J4328" t="e">
        <f>+VLOOKUP(B4328,#REF!,1,FALSE)</f>
        <v>#REF!</v>
      </c>
    </row>
    <row r="4329" spans="1:10" hidden="1" x14ac:dyDescent="0.25">
      <c r="A4329" t="s">
        <v>655</v>
      </c>
      <c r="B4329">
        <v>5849</v>
      </c>
      <c r="C4329" t="s">
        <v>2081</v>
      </c>
      <c r="D4329">
        <v>1</v>
      </c>
      <c r="J4329" t="e">
        <f>+VLOOKUP(B4329,#REF!,1,FALSE)</f>
        <v>#REF!</v>
      </c>
    </row>
    <row r="4330" spans="1:10" hidden="1" x14ac:dyDescent="0.25">
      <c r="A4330" t="s">
        <v>655</v>
      </c>
      <c r="B4330">
        <v>5853</v>
      </c>
      <c r="C4330" t="s">
        <v>2082</v>
      </c>
      <c r="D4330">
        <v>1</v>
      </c>
      <c r="J4330" t="e">
        <f>+VLOOKUP(B4330,#REF!,1,FALSE)</f>
        <v>#REF!</v>
      </c>
    </row>
    <row r="4331" spans="1:10" hidden="1" x14ac:dyDescent="0.25">
      <c r="A4331" t="s">
        <v>655</v>
      </c>
      <c r="B4331">
        <v>5854</v>
      </c>
      <c r="C4331" t="s">
        <v>2083</v>
      </c>
      <c r="D4331">
        <v>1</v>
      </c>
      <c r="J4331" t="e">
        <f>+VLOOKUP(B4331,#REF!,1,FALSE)</f>
        <v>#REF!</v>
      </c>
    </row>
    <row r="4332" spans="1:10" hidden="1" x14ac:dyDescent="0.25">
      <c r="A4332" t="s">
        <v>655</v>
      </c>
      <c r="B4332">
        <v>5855</v>
      </c>
      <c r="C4332" t="s">
        <v>2084</v>
      </c>
      <c r="D4332">
        <v>1</v>
      </c>
      <c r="J4332" t="e">
        <f>+VLOOKUP(B4332,#REF!,1,FALSE)</f>
        <v>#REF!</v>
      </c>
    </row>
    <row r="4333" spans="1:10" hidden="1" x14ac:dyDescent="0.25">
      <c r="A4333" t="s">
        <v>655</v>
      </c>
      <c r="B4333">
        <v>5866</v>
      </c>
      <c r="C4333" t="s">
        <v>1264</v>
      </c>
      <c r="D4333">
        <v>2</v>
      </c>
      <c r="J4333" t="e">
        <f>+VLOOKUP(B4333,#REF!,1,FALSE)</f>
        <v>#REF!</v>
      </c>
    </row>
    <row r="4334" spans="1:10" hidden="1" x14ac:dyDescent="0.25">
      <c r="A4334" t="s">
        <v>655</v>
      </c>
      <c r="B4334" t="s">
        <v>1265</v>
      </c>
      <c r="C4334" t="s">
        <v>1266</v>
      </c>
      <c r="D4334">
        <v>2</v>
      </c>
      <c r="J4334" t="e">
        <f>+VLOOKUP(B4334,#REF!,1,FALSE)</f>
        <v>#REF!</v>
      </c>
    </row>
    <row r="4335" spans="1:10" hidden="1" x14ac:dyDescent="0.25">
      <c r="A4335" t="s">
        <v>655</v>
      </c>
      <c r="B4335">
        <v>5867</v>
      </c>
      <c r="C4335" t="s">
        <v>2085</v>
      </c>
      <c r="D4335">
        <v>2</v>
      </c>
      <c r="J4335" t="e">
        <f>+VLOOKUP(B4335,#REF!,1,FALSE)</f>
        <v>#REF!</v>
      </c>
    </row>
    <row r="4336" spans="1:10" hidden="1" x14ac:dyDescent="0.25">
      <c r="A4336" t="s">
        <v>655</v>
      </c>
      <c r="B4336" t="s">
        <v>2086</v>
      </c>
      <c r="C4336" t="s">
        <v>2087</v>
      </c>
      <c r="D4336">
        <v>2</v>
      </c>
      <c r="J4336" t="e">
        <f>+VLOOKUP(B4336,#REF!,1,FALSE)</f>
        <v>#REF!</v>
      </c>
    </row>
    <row r="4337" spans="1:10" hidden="1" x14ac:dyDescent="0.25">
      <c r="A4337" t="s">
        <v>655</v>
      </c>
      <c r="B4337">
        <v>5871</v>
      </c>
      <c r="C4337" t="s">
        <v>2088</v>
      </c>
      <c r="D4337">
        <v>1</v>
      </c>
      <c r="J4337" t="e">
        <f>+VLOOKUP(B4337,#REF!,1,FALSE)</f>
        <v>#REF!</v>
      </c>
    </row>
    <row r="4338" spans="1:10" hidden="1" x14ac:dyDescent="0.25">
      <c r="A4338" t="s">
        <v>655</v>
      </c>
      <c r="B4338" t="s">
        <v>2089</v>
      </c>
      <c r="C4338" t="s">
        <v>2090</v>
      </c>
      <c r="D4338">
        <v>1</v>
      </c>
      <c r="J4338" t="e">
        <f>+VLOOKUP(B4338,#REF!,1,FALSE)</f>
        <v>#REF!</v>
      </c>
    </row>
    <row r="4339" spans="1:10" hidden="1" x14ac:dyDescent="0.25">
      <c r="A4339" t="s">
        <v>655</v>
      </c>
      <c r="B4339" t="s">
        <v>2091</v>
      </c>
      <c r="C4339" t="s">
        <v>2092</v>
      </c>
      <c r="D4339">
        <v>1</v>
      </c>
      <c r="J4339" t="e">
        <f>+VLOOKUP(B4339,#REF!,1,FALSE)</f>
        <v>#REF!</v>
      </c>
    </row>
    <row r="4340" spans="1:10" hidden="1" x14ac:dyDescent="0.25">
      <c r="A4340" t="s">
        <v>655</v>
      </c>
      <c r="B4340" t="s">
        <v>2093</v>
      </c>
      <c r="C4340" t="s">
        <v>2094</v>
      </c>
      <c r="D4340">
        <v>1</v>
      </c>
      <c r="J4340" t="e">
        <f>+VLOOKUP(B4340,#REF!,1,FALSE)</f>
        <v>#REF!</v>
      </c>
    </row>
    <row r="4341" spans="1:10" hidden="1" x14ac:dyDescent="0.25">
      <c r="A4341" t="s">
        <v>655</v>
      </c>
      <c r="B4341" t="s">
        <v>2095</v>
      </c>
      <c r="C4341" t="s">
        <v>2096</v>
      </c>
      <c r="D4341">
        <v>1</v>
      </c>
      <c r="J4341" t="e">
        <f>+VLOOKUP(B4341,#REF!,1,FALSE)</f>
        <v>#REF!</v>
      </c>
    </row>
    <row r="4342" spans="1:10" hidden="1" x14ac:dyDescent="0.25">
      <c r="A4342" t="s">
        <v>655</v>
      </c>
      <c r="B4342" t="s">
        <v>2097</v>
      </c>
      <c r="C4342" t="s">
        <v>2098</v>
      </c>
      <c r="D4342">
        <v>1</v>
      </c>
      <c r="J4342" t="e">
        <f>+VLOOKUP(B4342,#REF!,1,FALSE)</f>
        <v>#REF!</v>
      </c>
    </row>
    <row r="4343" spans="1:10" hidden="1" x14ac:dyDescent="0.25">
      <c r="A4343" t="s">
        <v>655</v>
      </c>
      <c r="B4343" t="s">
        <v>2328</v>
      </c>
      <c r="C4343" t="s">
        <v>2329</v>
      </c>
      <c r="D4343">
        <v>1</v>
      </c>
      <c r="J4343" t="e">
        <f>+VLOOKUP(B4343,#REF!,1,FALSE)</f>
        <v>#REF!</v>
      </c>
    </row>
    <row r="4344" spans="1:10" hidden="1" x14ac:dyDescent="0.25">
      <c r="A4344" t="s">
        <v>655</v>
      </c>
      <c r="B4344" t="s">
        <v>2330</v>
      </c>
      <c r="C4344" t="s">
        <v>2331</v>
      </c>
      <c r="D4344">
        <v>1</v>
      </c>
      <c r="J4344" t="e">
        <f>+VLOOKUP(B4344,#REF!,1,FALSE)</f>
        <v>#REF!</v>
      </c>
    </row>
    <row r="4345" spans="1:10" hidden="1" x14ac:dyDescent="0.25">
      <c r="A4345" t="s">
        <v>655</v>
      </c>
      <c r="B4345" t="s">
        <v>2099</v>
      </c>
      <c r="C4345" t="s">
        <v>2100</v>
      </c>
      <c r="D4345">
        <v>1</v>
      </c>
      <c r="J4345" t="e">
        <f>+VLOOKUP(B4345,#REF!,1,FALSE)</f>
        <v>#REF!</v>
      </c>
    </row>
    <row r="4346" spans="1:10" hidden="1" x14ac:dyDescent="0.25">
      <c r="A4346" t="s">
        <v>655</v>
      </c>
      <c r="B4346" t="s">
        <v>2101</v>
      </c>
      <c r="C4346" t="s">
        <v>2102</v>
      </c>
      <c r="D4346">
        <v>1</v>
      </c>
      <c r="J4346" t="e">
        <f>+VLOOKUP(B4346,#REF!,1,FALSE)</f>
        <v>#REF!</v>
      </c>
    </row>
    <row r="4347" spans="1:10" hidden="1" x14ac:dyDescent="0.25">
      <c r="A4347" t="s">
        <v>655</v>
      </c>
      <c r="B4347">
        <v>5900</v>
      </c>
      <c r="C4347" t="s">
        <v>768</v>
      </c>
      <c r="D4347">
        <v>6</v>
      </c>
      <c r="J4347" t="e">
        <f>+VLOOKUP(B4347,#REF!,1,FALSE)</f>
        <v>#REF!</v>
      </c>
    </row>
    <row r="4348" spans="1:10" hidden="1" x14ac:dyDescent="0.25">
      <c r="A4348" t="s">
        <v>655</v>
      </c>
      <c r="B4348">
        <v>5901</v>
      </c>
      <c r="C4348" t="s">
        <v>1267</v>
      </c>
      <c r="D4348">
        <v>6</v>
      </c>
      <c r="J4348" t="e">
        <f>+VLOOKUP(B4348,#REF!,1,FALSE)</f>
        <v>#REF!</v>
      </c>
    </row>
    <row r="4349" spans="1:10" hidden="1" x14ac:dyDescent="0.25">
      <c r="A4349" t="s">
        <v>655</v>
      </c>
      <c r="B4349">
        <v>5902</v>
      </c>
      <c r="C4349" t="s">
        <v>1268</v>
      </c>
      <c r="D4349">
        <v>6.5</v>
      </c>
      <c r="J4349" t="e">
        <f>+VLOOKUP(B4349,#REF!,1,FALSE)</f>
        <v>#REF!</v>
      </c>
    </row>
    <row r="4350" spans="1:10" hidden="1" x14ac:dyDescent="0.25">
      <c r="A4350" t="s">
        <v>655</v>
      </c>
      <c r="B4350">
        <v>5903</v>
      </c>
      <c r="C4350" t="s">
        <v>1269</v>
      </c>
      <c r="D4350">
        <v>6.5</v>
      </c>
      <c r="J4350" t="e">
        <f>+VLOOKUP(B4350,#REF!,1,FALSE)</f>
        <v>#REF!</v>
      </c>
    </row>
    <row r="4351" spans="1:10" hidden="1" x14ac:dyDescent="0.25">
      <c r="A4351" t="s">
        <v>655</v>
      </c>
      <c r="B4351">
        <v>5905</v>
      </c>
      <c r="C4351" t="s">
        <v>1270</v>
      </c>
      <c r="D4351">
        <v>6</v>
      </c>
      <c r="J4351" t="e">
        <f>+VLOOKUP(B4351,#REF!,1,FALSE)</f>
        <v>#REF!</v>
      </c>
    </row>
    <row r="4352" spans="1:10" hidden="1" x14ac:dyDescent="0.25">
      <c r="A4352" t="s">
        <v>655</v>
      </c>
      <c r="B4352">
        <v>5906</v>
      </c>
      <c r="C4352" t="s">
        <v>1271</v>
      </c>
      <c r="D4352">
        <v>6</v>
      </c>
      <c r="J4352" t="e">
        <f>+VLOOKUP(B4352,#REF!,1,FALSE)</f>
        <v>#REF!</v>
      </c>
    </row>
    <row r="4353" spans="1:10" hidden="1" x14ac:dyDescent="0.25">
      <c r="A4353" t="s">
        <v>655</v>
      </c>
      <c r="B4353">
        <v>5910</v>
      </c>
      <c r="C4353" t="s">
        <v>1272</v>
      </c>
      <c r="D4353">
        <v>6</v>
      </c>
      <c r="J4353" t="e">
        <f>+VLOOKUP(B4353,#REF!,1,FALSE)</f>
        <v>#REF!</v>
      </c>
    </row>
    <row r="4354" spans="1:10" hidden="1" x14ac:dyDescent="0.25">
      <c r="A4354" t="s">
        <v>655</v>
      </c>
      <c r="B4354">
        <v>5911</v>
      </c>
      <c r="C4354" t="s">
        <v>1273</v>
      </c>
      <c r="D4354">
        <v>6</v>
      </c>
      <c r="J4354" t="e">
        <f>+VLOOKUP(B4354,#REF!,1,FALSE)</f>
        <v>#REF!</v>
      </c>
    </row>
    <row r="4355" spans="1:10" hidden="1" x14ac:dyDescent="0.25">
      <c r="A4355" t="s">
        <v>655</v>
      </c>
      <c r="B4355">
        <v>5912</v>
      </c>
      <c r="C4355" t="s">
        <v>1274</v>
      </c>
      <c r="D4355">
        <v>6</v>
      </c>
      <c r="J4355" t="e">
        <f>+VLOOKUP(B4355,#REF!,1,FALSE)</f>
        <v>#REF!</v>
      </c>
    </row>
    <row r="4356" spans="1:10" hidden="1" x14ac:dyDescent="0.25">
      <c r="A4356" t="s">
        <v>655</v>
      </c>
      <c r="B4356">
        <v>5913</v>
      </c>
      <c r="C4356" t="s">
        <v>1275</v>
      </c>
      <c r="D4356">
        <v>6</v>
      </c>
      <c r="J4356" t="e">
        <f>+VLOOKUP(B4356,#REF!,1,FALSE)</f>
        <v>#REF!</v>
      </c>
    </row>
    <row r="4357" spans="1:10" hidden="1" x14ac:dyDescent="0.25">
      <c r="A4357" t="s">
        <v>655</v>
      </c>
      <c r="B4357">
        <v>5920</v>
      </c>
      <c r="C4357" t="s">
        <v>1187</v>
      </c>
      <c r="D4357">
        <v>6</v>
      </c>
      <c r="J4357" t="e">
        <f>+VLOOKUP(B4357,#REF!,1,FALSE)</f>
        <v>#REF!</v>
      </c>
    </row>
    <row r="4358" spans="1:10" hidden="1" x14ac:dyDescent="0.25">
      <c r="A4358" t="s">
        <v>655</v>
      </c>
      <c r="B4358">
        <v>5921</v>
      </c>
      <c r="C4358" t="s">
        <v>1276</v>
      </c>
      <c r="D4358">
        <v>6</v>
      </c>
      <c r="J4358" t="e">
        <f>+VLOOKUP(B4358,#REF!,1,FALSE)</f>
        <v>#REF!</v>
      </c>
    </row>
    <row r="4359" spans="1:10" hidden="1" x14ac:dyDescent="0.25">
      <c r="A4359" t="s">
        <v>655</v>
      </c>
      <c r="B4359">
        <v>5922</v>
      </c>
      <c r="C4359" t="s">
        <v>1277</v>
      </c>
      <c r="D4359">
        <v>6</v>
      </c>
      <c r="J4359" t="e">
        <f>+VLOOKUP(B4359,#REF!,1,FALSE)</f>
        <v>#REF!</v>
      </c>
    </row>
    <row r="4360" spans="1:10" hidden="1" x14ac:dyDescent="0.25">
      <c r="A4360" t="s">
        <v>655</v>
      </c>
      <c r="B4360">
        <v>5923</v>
      </c>
      <c r="C4360" t="s">
        <v>1278</v>
      </c>
      <c r="D4360">
        <v>6</v>
      </c>
      <c r="J4360" t="e">
        <f>+VLOOKUP(B4360,#REF!,1,FALSE)</f>
        <v>#REF!</v>
      </c>
    </row>
    <row r="4361" spans="1:10" hidden="1" x14ac:dyDescent="0.25">
      <c r="A4361" t="s">
        <v>655</v>
      </c>
      <c r="B4361">
        <v>5924</v>
      </c>
      <c r="C4361" t="s">
        <v>1279</v>
      </c>
      <c r="D4361">
        <v>6.5</v>
      </c>
      <c r="J4361" t="e">
        <f>+VLOOKUP(B4361,#REF!,1,FALSE)</f>
        <v>#REF!</v>
      </c>
    </row>
    <row r="4362" spans="1:10" hidden="1" x14ac:dyDescent="0.25">
      <c r="A4362" t="s">
        <v>655</v>
      </c>
      <c r="B4362">
        <v>5930</v>
      </c>
      <c r="C4362" t="s">
        <v>1191</v>
      </c>
      <c r="D4362">
        <v>6</v>
      </c>
      <c r="J4362" t="e">
        <f>+VLOOKUP(B4362,#REF!,1,FALSE)</f>
        <v>#REF!</v>
      </c>
    </row>
    <row r="4363" spans="1:10" hidden="1" x14ac:dyDescent="0.25">
      <c r="A4363" t="s">
        <v>655</v>
      </c>
      <c r="B4363">
        <v>5931</v>
      </c>
      <c r="C4363" t="s">
        <v>1280</v>
      </c>
      <c r="D4363">
        <v>6</v>
      </c>
      <c r="J4363" t="e">
        <f>+VLOOKUP(B4363,#REF!,1,FALSE)</f>
        <v>#REF!</v>
      </c>
    </row>
    <row r="4364" spans="1:10" hidden="1" x14ac:dyDescent="0.25">
      <c r="A4364" t="s">
        <v>655</v>
      </c>
      <c r="B4364">
        <v>5935</v>
      </c>
      <c r="C4364" t="s">
        <v>691</v>
      </c>
      <c r="D4364">
        <v>6</v>
      </c>
      <c r="J4364" t="e">
        <f>+VLOOKUP(B4364,#REF!,1,FALSE)</f>
        <v>#REF!</v>
      </c>
    </row>
    <row r="4365" spans="1:10" hidden="1" x14ac:dyDescent="0.25">
      <c r="A4365" t="s">
        <v>655</v>
      </c>
      <c r="B4365">
        <v>5936</v>
      </c>
      <c r="C4365" t="s">
        <v>689</v>
      </c>
      <c r="D4365">
        <v>6</v>
      </c>
      <c r="J4365" t="e">
        <f>+VLOOKUP(B4365,#REF!,1,FALSE)</f>
        <v>#REF!</v>
      </c>
    </row>
    <row r="4366" spans="1:10" hidden="1" x14ac:dyDescent="0.25">
      <c r="A4366" t="s">
        <v>655</v>
      </c>
      <c r="B4366">
        <v>5939</v>
      </c>
      <c r="C4366" t="s">
        <v>1193</v>
      </c>
      <c r="D4366">
        <v>6</v>
      </c>
      <c r="J4366" t="e">
        <f>+VLOOKUP(B4366,#REF!,1,FALSE)</f>
        <v>#REF!</v>
      </c>
    </row>
    <row r="4367" spans="1:10" hidden="1" x14ac:dyDescent="0.25">
      <c r="A4367" t="s">
        <v>655</v>
      </c>
      <c r="B4367" t="s">
        <v>1281</v>
      </c>
      <c r="C4367" t="s">
        <v>1282</v>
      </c>
      <c r="D4367">
        <v>1</v>
      </c>
      <c r="J4367" t="e">
        <f>+VLOOKUP(B4367,#REF!,1,FALSE)</f>
        <v>#REF!</v>
      </c>
    </row>
    <row r="4368" spans="1:10" hidden="1" x14ac:dyDescent="0.25">
      <c r="A4368" t="s">
        <v>655</v>
      </c>
      <c r="B4368">
        <v>5940</v>
      </c>
      <c r="C4368" t="s">
        <v>1283</v>
      </c>
      <c r="D4368">
        <v>6</v>
      </c>
      <c r="J4368" t="e">
        <f>+VLOOKUP(B4368,#REF!,1,FALSE)</f>
        <v>#REF!</v>
      </c>
    </row>
    <row r="4369" spans="1:10" hidden="1" x14ac:dyDescent="0.25">
      <c r="A4369" t="s">
        <v>655</v>
      </c>
      <c r="B4369">
        <v>5941</v>
      </c>
      <c r="C4369" t="s">
        <v>1284</v>
      </c>
      <c r="D4369">
        <v>6</v>
      </c>
      <c r="J4369" t="e">
        <f>+VLOOKUP(B4369,#REF!,1,FALSE)</f>
        <v>#REF!</v>
      </c>
    </row>
    <row r="4370" spans="1:10" hidden="1" x14ac:dyDescent="0.25">
      <c r="A4370" t="s">
        <v>655</v>
      </c>
      <c r="B4370">
        <v>5942</v>
      </c>
      <c r="C4370" t="s">
        <v>1285</v>
      </c>
      <c r="D4370">
        <v>6</v>
      </c>
      <c r="J4370" t="e">
        <f>+VLOOKUP(B4370,#REF!,1,FALSE)</f>
        <v>#REF!</v>
      </c>
    </row>
    <row r="4371" spans="1:10" hidden="1" x14ac:dyDescent="0.25">
      <c r="A4371" t="s">
        <v>655</v>
      </c>
      <c r="B4371">
        <v>5943</v>
      </c>
      <c r="C4371" t="s">
        <v>1206</v>
      </c>
      <c r="D4371">
        <v>6</v>
      </c>
      <c r="J4371" t="e">
        <f>+VLOOKUP(B4371,#REF!,1,FALSE)</f>
        <v>#REF!</v>
      </c>
    </row>
    <row r="4372" spans="1:10" hidden="1" x14ac:dyDescent="0.25">
      <c r="A4372" t="s">
        <v>655</v>
      </c>
      <c r="B4372">
        <v>5971</v>
      </c>
      <c r="C4372" t="s">
        <v>1286</v>
      </c>
      <c r="D4372">
        <v>6</v>
      </c>
      <c r="J4372" t="e">
        <f>+VLOOKUP(B4372,#REF!,1,FALSE)</f>
        <v>#REF!</v>
      </c>
    </row>
    <row r="4373" spans="1:10" hidden="1" x14ac:dyDescent="0.25">
      <c r="A4373" t="s">
        <v>655</v>
      </c>
      <c r="B4373">
        <v>5972</v>
      </c>
      <c r="C4373" t="s">
        <v>1287</v>
      </c>
      <c r="D4373">
        <v>6</v>
      </c>
      <c r="J4373" t="e">
        <f>+VLOOKUP(B4373,#REF!,1,FALSE)</f>
        <v>#REF!</v>
      </c>
    </row>
    <row r="4374" spans="1:10" hidden="1" x14ac:dyDescent="0.25">
      <c r="A4374" t="s">
        <v>655</v>
      </c>
      <c r="B4374">
        <v>5978</v>
      </c>
      <c r="C4374" t="s">
        <v>1288</v>
      </c>
      <c r="D4374">
        <v>6</v>
      </c>
      <c r="J4374" t="e">
        <f>+VLOOKUP(B4374,#REF!,1,FALSE)</f>
        <v>#REF!</v>
      </c>
    </row>
    <row r="4375" spans="1:10" hidden="1" x14ac:dyDescent="0.25">
      <c r="A4375" t="s">
        <v>655</v>
      </c>
      <c r="B4375">
        <v>5979</v>
      </c>
      <c r="C4375" t="s">
        <v>1289</v>
      </c>
      <c r="D4375">
        <v>6</v>
      </c>
      <c r="J4375" t="e">
        <f>+VLOOKUP(B4375,#REF!,1,FALSE)</f>
        <v>#REF!</v>
      </c>
    </row>
    <row r="4376" spans="1:10" hidden="1" x14ac:dyDescent="0.25">
      <c r="A4376" t="s">
        <v>655</v>
      </c>
      <c r="B4376">
        <v>5980</v>
      </c>
      <c r="C4376" t="s">
        <v>1241</v>
      </c>
      <c r="D4376">
        <v>6.5</v>
      </c>
      <c r="J4376" t="e">
        <f>+VLOOKUP(B4376,#REF!,1,FALSE)</f>
        <v>#REF!</v>
      </c>
    </row>
    <row r="4377" spans="1:10" hidden="1" x14ac:dyDescent="0.25">
      <c r="A4377" t="s">
        <v>655</v>
      </c>
      <c r="B4377">
        <v>5981</v>
      </c>
      <c r="C4377" t="s">
        <v>1243</v>
      </c>
      <c r="D4377">
        <v>6.5</v>
      </c>
      <c r="J4377" t="e">
        <f>+VLOOKUP(B4377,#REF!,1,FALSE)</f>
        <v>#REF!</v>
      </c>
    </row>
    <row r="4378" spans="1:10" hidden="1" x14ac:dyDescent="0.25">
      <c r="A4378" t="s">
        <v>655</v>
      </c>
      <c r="B4378">
        <v>5982</v>
      </c>
      <c r="C4378" t="s">
        <v>1290</v>
      </c>
      <c r="D4378">
        <v>6.5</v>
      </c>
      <c r="J4378" t="e">
        <f>+VLOOKUP(B4378,#REF!,1,FALSE)</f>
        <v>#REF!</v>
      </c>
    </row>
    <row r="4379" spans="1:10" hidden="1" x14ac:dyDescent="0.25">
      <c r="A4379" t="s">
        <v>655</v>
      </c>
      <c r="B4379">
        <v>6590</v>
      </c>
      <c r="C4379" t="s">
        <v>2332</v>
      </c>
      <c r="D4379">
        <v>1</v>
      </c>
      <c r="J4379" t="e">
        <f>+VLOOKUP(B4379,#REF!,1,FALSE)</f>
        <v>#REF!</v>
      </c>
    </row>
    <row r="4380" spans="1:10" hidden="1" x14ac:dyDescent="0.25">
      <c r="A4380" t="s">
        <v>655</v>
      </c>
      <c r="B4380" t="s">
        <v>2333</v>
      </c>
      <c r="C4380" t="s">
        <v>2334</v>
      </c>
      <c r="D4380">
        <v>1</v>
      </c>
      <c r="J4380" t="e">
        <f>+VLOOKUP(B4380,#REF!,1,FALSE)</f>
        <v>#REF!</v>
      </c>
    </row>
    <row r="4381" spans="1:10" hidden="1" x14ac:dyDescent="0.25">
      <c r="A4381" t="s">
        <v>655</v>
      </c>
      <c r="B4381">
        <v>6592</v>
      </c>
      <c r="C4381" t="s">
        <v>2335</v>
      </c>
      <c r="D4381">
        <v>1</v>
      </c>
      <c r="J4381" t="e">
        <f>+VLOOKUP(B4381,#REF!,1,FALSE)</f>
        <v>#REF!</v>
      </c>
    </row>
    <row r="4382" spans="1:10" hidden="1" x14ac:dyDescent="0.25">
      <c r="A4382" t="s">
        <v>655</v>
      </c>
      <c r="B4382">
        <v>6596</v>
      </c>
      <c r="C4382" t="s">
        <v>1291</v>
      </c>
      <c r="D4382">
        <v>6.5</v>
      </c>
      <c r="J4382" t="e">
        <f>+VLOOKUP(B4382,#REF!,1,FALSE)</f>
        <v>#REF!</v>
      </c>
    </row>
    <row r="4383" spans="1:10" hidden="1" x14ac:dyDescent="0.25">
      <c r="A4383" t="s">
        <v>655</v>
      </c>
      <c r="B4383" t="s">
        <v>1292</v>
      </c>
      <c r="C4383" t="s">
        <v>1293</v>
      </c>
      <c r="D4383">
        <v>4.5999999999999996</v>
      </c>
      <c r="J4383" t="e">
        <f>+VLOOKUP(B4383,#REF!,1,FALSE)</f>
        <v>#REF!</v>
      </c>
    </row>
    <row r="4384" spans="1:10" hidden="1" x14ac:dyDescent="0.25">
      <c r="A4384" t="s">
        <v>655</v>
      </c>
      <c r="B4384">
        <v>6599</v>
      </c>
      <c r="C4384" t="s">
        <v>1294</v>
      </c>
      <c r="D4384">
        <v>6.5</v>
      </c>
      <c r="J4384" t="e">
        <f>+VLOOKUP(B4384,#REF!,1,FALSE)</f>
        <v>#REF!</v>
      </c>
    </row>
    <row r="4385" spans="1:10" hidden="1" x14ac:dyDescent="0.25">
      <c r="A4385" t="s">
        <v>655</v>
      </c>
      <c r="B4385" t="s">
        <v>1295</v>
      </c>
      <c r="C4385" t="s">
        <v>1296</v>
      </c>
      <c r="D4385">
        <v>4.5999999999999996</v>
      </c>
      <c r="J4385" t="e">
        <f>+VLOOKUP(B4385,#REF!,1,FALSE)</f>
        <v>#REF!</v>
      </c>
    </row>
    <row r="4386" spans="1:10" hidden="1" x14ac:dyDescent="0.25">
      <c r="A4386" t="s">
        <v>655</v>
      </c>
      <c r="B4386">
        <v>6601</v>
      </c>
      <c r="C4386" t="s">
        <v>1297</v>
      </c>
      <c r="D4386">
        <v>6.5</v>
      </c>
      <c r="J4386" t="e">
        <f>+VLOOKUP(B4386,#REF!,1,FALSE)</f>
        <v>#REF!</v>
      </c>
    </row>
    <row r="4387" spans="1:10" hidden="1" x14ac:dyDescent="0.25">
      <c r="A4387" t="s">
        <v>655</v>
      </c>
      <c r="B4387">
        <v>6602</v>
      </c>
      <c r="C4387" t="s">
        <v>1298</v>
      </c>
      <c r="D4387">
        <v>6.5</v>
      </c>
      <c r="J4387" t="e">
        <f>+VLOOKUP(B4387,#REF!,1,FALSE)</f>
        <v>#REF!</v>
      </c>
    </row>
    <row r="4388" spans="1:10" hidden="1" x14ac:dyDescent="0.25">
      <c r="A4388" t="s">
        <v>655</v>
      </c>
      <c r="B4388">
        <v>6603</v>
      </c>
      <c r="C4388" t="s">
        <v>1299</v>
      </c>
      <c r="D4388">
        <v>6.5</v>
      </c>
      <c r="J4388" t="e">
        <f>+VLOOKUP(B4388,#REF!,1,FALSE)</f>
        <v>#REF!</v>
      </c>
    </row>
    <row r="4389" spans="1:10" hidden="1" x14ac:dyDescent="0.25">
      <c r="A4389" t="s">
        <v>655</v>
      </c>
      <c r="B4389">
        <v>6604</v>
      </c>
      <c r="C4389" t="s">
        <v>1300</v>
      </c>
      <c r="D4389">
        <v>6.5</v>
      </c>
      <c r="J4389" t="e">
        <f>+VLOOKUP(B4389,#REF!,1,FALSE)</f>
        <v>#REF!</v>
      </c>
    </row>
    <row r="4390" spans="1:10" hidden="1" x14ac:dyDescent="0.25">
      <c r="A4390" t="s">
        <v>655</v>
      </c>
      <c r="B4390">
        <v>6605</v>
      </c>
      <c r="C4390" t="s">
        <v>1301</v>
      </c>
      <c r="D4390">
        <v>6.5</v>
      </c>
      <c r="J4390" t="e">
        <f>+VLOOKUP(B4390,#REF!,1,FALSE)</f>
        <v>#REF!</v>
      </c>
    </row>
    <row r="4391" spans="1:10" hidden="1" x14ac:dyDescent="0.25">
      <c r="A4391" t="s">
        <v>655</v>
      </c>
      <c r="B4391">
        <v>6606</v>
      </c>
      <c r="C4391" t="s">
        <v>1302</v>
      </c>
      <c r="D4391">
        <v>6.5</v>
      </c>
      <c r="J4391" t="e">
        <f>+VLOOKUP(B4391,#REF!,1,FALSE)</f>
        <v>#REF!</v>
      </c>
    </row>
    <row r="4392" spans="1:10" hidden="1" x14ac:dyDescent="0.25">
      <c r="A4392" t="s">
        <v>655</v>
      </c>
      <c r="B4392">
        <v>6607</v>
      </c>
      <c r="C4392" t="s">
        <v>1303</v>
      </c>
      <c r="D4392">
        <v>6.5</v>
      </c>
      <c r="J4392" t="e">
        <f>+VLOOKUP(B4392,#REF!,1,FALSE)</f>
        <v>#REF!</v>
      </c>
    </row>
    <row r="4393" spans="1:10" hidden="1" x14ac:dyDescent="0.25">
      <c r="A4393" t="s">
        <v>655</v>
      </c>
      <c r="B4393">
        <v>6608</v>
      </c>
      <c r="C4393" t="s">
        <v>1304</v>
      </c>
      <c r="D4393">
        <v>6.5</v>
      </c>
      <c r="J4393" t="e">
        <f>+VLOOKUP(B4393,#REF!,1,FALSE)</f>
        <v>#REF!</v>
      </c>
    </row>
    <row r="4394" spans="1:10" hidden="1" x14ac:dyDescent="0.25">
      <c r="A4394" t="s">
        <v>655</v>
      </c>
      <c r="B4394">
        <v>6609</v>
      </c>
      <c r="C4394" t="s">
        <v>1305</v>
      </c>
      <c r="D4394">
        <v>6.5</v>
      </c>
      <c r="J4394" t="e">
        <f>+VLOOKUP(B4394,#REF!,1,FALSE)</f>
        <v>#REF!</v>
      </c>
    </row>
    <row r="4395" spans="1:10" hidden="1" x14ac:dyDescent="0.25">
      <c r="A4395" t="s">
        <v>655</v>
      </c>
      <c r="B4395">
        <v>6610</v>
      </c>
      <c r="C4395" t="s">
        <v>1306</v>
      </c>
      <c r="D4395">
        <v>6.5</v>
      </c>
      <c r="J4395" t="e">
        <f>+VLOOKUP(B4395,#REF!,1,FALSE)</f>
        <v>#REF!</v>
      </c>
    </row>
    <row r="4396" spans="1:10" hidden="1" x14ac:dyDescent="0.25">
      <c r="A4396" t="s">
        <v>655</v>
      </c>
      <c r="B4396">
        <v>6611</v>
      </c>
      <c r="C4396" t="s">
        <v>1307</v>
      </c>
      <c r="D4396">
        <v>6.5</v>
      </c>
      <c r="J4396" t="e">
        <f>+VLOOKUP(B4396,#REF!,1,FALSE)</f>
        <v>#REF!</v>
      </c>
    </row>
    <row r="4397" spans="1:10" hidden="1" x14ac:dyDescent="0.25">
      <c r="A4397" t="s">
        <v>655</v>
      </c>
      <c r="B4397">
        <v>6621</v>
      </c>
      <c r="C4397" t="s">
        <v>1308</v>
      </c>
      <c r="D4397">
        <v>6.5</v>
      </c>
      <c r="J4397" t="e">
        <f>+VLOOKUP(B4397,#REF!,1,FALSE)</f>
        <v>#REF!</v>
      </c>
    </row>
    <row r="4398" spans="1:10" hidden="1" x14ac:dyDescent="0.25">
      <c r="A4398" t="s">
        <v>655</v>
      </c>
      <c r="B4398">
        <v>6622</v>
      </c>
      <c r="C4398" t="s">
        <v>1309</v>
      </c>
      <c r="D4398">
        <v>6.5</v>
      </c>
      <c r="J4398" t="e">
        <f>+VLOOKUP(B4398,#REF!,1,FALSE)</f>
        <v>#REF!</v>
      </c>
    </row>
    <row r="4399" spans="1:10" hidden="1" x14ac:dyDescent="0.25">
      <c r="A4399" t="s">
        <v>655</v>
      </c>
      <c r="B4399">
        <v>6623</v>
      </c>
      <c r="C4399" t="s">
        <v>1310</v>
      </c>
      <c r="D4399">
        <v>6.5</v>
      </c>
      <c r="J4399" t="e">
        <f>+VLOOKUP(B4399,#REF!,1,FALSE)</f>
        <v>#REF!</v>
      </c>
    </row>
    <row r="4400" spans="1:10" hidden="1" x14ac:dyDescent="0.25">
      <c r="A4400" t="s">
        <v>655</v>
      </c>
      <c r="B4400">
        <v>6624</v>
      </c>
      <c r="C4400" t="s">
        <v>1311</v>
      </c>
      <c r="D4400">
        <v>6.5</v>
      </c>
      <c r="J4400" t="e">
        <f>+VLOOKUP(B4400,#REF!,1,FALSE)</f>
        <v>#REF!</v>
      </c>
    </row>
    <row r="4401" spans="1:10" hidden="1" x14ac:dyDescent="0.25">
      <c r="A4401" t="s">
        <v>655</v>
      </c>
      <c r="B4401" t="s">
        <v>1312</v>
      </c>
      <c r="C4401" t="s">
        <v>1313</v>
      </c>
      <c r="D4401">
        <v>4.5999999999999996</v>
      </c>
      <c r="J4401" t="e">
        <f>+VLOOKUP(B4401,#REF!,1,FALSE)</f>
        <v>#REF!</v>
      </c>
    </row>
    <row r="4402" spans="1:10" hidden="1" x14ac:dyDescent="0.25">
      <c r="A4402" t="s">
        <v>655</v>
      </c>
      <c r="B4402" t="s">
        <v>1314</v>
      </c>
      <c r="C4402" t="s">
        <v>1315</v>
      </c>
      <c r="D4402">
        <v>4.5999999999999996</v>
      </c>
      <c r="J4402" t="e">
        <f>+VLOOKUP(B4402,#REF!,1,FALSE)</f>
        <v>#REF!</v>
      </c>
    </row>
    <row r="4403" spans="1:10" hidden="1" x14ac:dyDescent="0.25">
      <c r="A4403" t="s">
        <v>655</v>
      </c>
      <c r="B4403" t="s">
        <v>1316</v>
      </c>
      <c r="C4403" t="s">
        <v>1317</v>
      </c>
      <c r="D4403">
        <v>4.5999999999999996</v>
      </c>
      <c r="J4403" t="e">
        <f>+VLOOKUP(B4403,#REF!,1,FALSE)</f>
        <v>#REF!</v>
      </c>
    </row>
    <row r="4404" spans="1:10" hidden="1" x14ac:dyDescent="0.25">
      <c r="A4404" t="s">
        <v>655</v>
      </c>
      <c r="B4404">
        <v>6631</v>
      </c>
      <c r="C4404" t="s">
        <v>1318</v>
      </c>
      <c r="D4404">
        <v>6.5</v>
      </c>
      <c r="J4404" t="e">
        <f>+VLOOKUP(B4404,#REF!,1,FALSE)</f>
        <v>#REF!</v>
      </c>
    </row>
    <row r="4405" spans="1:10" hidden="1" x14ac:dyDescent="0.25">
      <c r="A4405" t="s">
        <v>655</v>
      </c>
      <c r="B4405">
        <v>6635</v>
      </c>
      <c r="C4405" t="s">
        <v>1319</v>
      </c>
      <c r="D4405">
        <v>6.5</v>
      </c>
      <c r="J4405" t="e">
        <f>+VLOOKUP(B4405,#REF!,1,FALSE)</f>
        <v>#REF!</v>
      </c>
    </row>
    <row r="4406" spans="1:10" hidden="1" x14ac:dyDescent="0.25">
      <c r="A4406" t="s">
        <v>655</v>
      </c>
      <c r="B4406">
        <v>6636</v>
      </c>
      <c r="C4406" t="s">
        <v>1320</v>
      </c>
      <c r="D4406">
        <v>6.5</v>
      </c>
      <c r="J4406" t="e">
        <f>+VLOOKUP(B4406,#REF!,1,FALSE)</f>
        <v>#REF!</v>
      </c>
    </row>
    <row r="4407" spans="1:10" hidden="1" x14ac:dyDescent="0.25">
      <c r="A4407" t="s">
        <v>655</v>
      </c>
      <c r="B4407">
        <v>6640</v>
      </c>
      <c r="C4407" t="s">
        <v>1321</v>
      </c>
      <c r="D4407">
        <v>6.5</v>
      </c>
      <c r="J4407" t="e">
        <f>+VLOOKUP(B4407,#REF!,1,FALSE)</f>
        <v>#REF!</v>
      </c>
    </row>
    <row r="4408" spans="1:10" hidden="1" x14ac:dyDescent="0.25">
      <c r="A4408" t="s">
        <v>655</v>
      </c>
      <c r="B4408">
        <v>6641</v>
      </c>
      <c r="C4408" t="s">
        <v>1322</v>
      </c>
      <c r="D4408">
        <v>6.5</v>
      </c>
      <c r="J4408" t="e">
        <f>+VLOOKUP(B4408,#REF!,1,FALSE)</f>
        <v>#REF!</v>
      </c>
    </row>
    <row r="4409" spans="1:10" hidden="1" x14ac:dyDescent="0.25">
      <c r="A4409" t="s">
        <v>655</v>
      </c>
      <c r="B4409">
        <v>6642</v>
      </c>
      <c r="C4409" t="s">
        <v>1323</v>
      </c>
      <c r="D4409">
        <v>6.5</v>
      </c>
      <c r="J4409" t="e">
        <f>+VLOOKUP(B4409,#REF!,1,FALSE)</f>
        <v>#REF!</v>
      </c>
    </row>
    <row r="4410" spans="1:10" hidden="1" x14ac:dyDescent="0.25">
      <c r="A4410" t="s">
        <v>655</v>
      </c>
      <c r="B4410">
        <v>6643</v>
      </c>
      <c r="C4410" t="s">
        <v>1324</v>
      </c>
      <c r="D4410">
        <v>6.5</v>
      </c>
      <c r="J4410" t="e">
        <f>+VLOOKUP(B4410,#REF!,1,FALSE)</f>
        <v>#REF!</v>
      </c>
    </row>
    <row r="4411" spans="1:10" hidden="1" x14ac:dyDescent="0.25">
      <c r="A4411" t="s">
        <v>655</v>
      </c>
      <c r="B4411">
        <v>6644</v>
      </c>
      <c r="C4411" t="s">
        <v>1325</v>
      </c>
      <c r="D4411">
        <v>6.5</v>
      </c>
      <c r="J4411" t="e">
        <f>+VLOOKUP(B4411,#REF!,1,FALSE)</f>
        <v>#REF!</v>
      </c>
    </row>
    <row r="4412" spans="1:10" hidden="1" x14ac:dyDescent="0.25">
      <c r="A4412" t="s">
        <v>655</v>
      </c>
      <c r="B4412">
        <v>6645</v>
      </c>
      <c r="C4412" t="s">
        <v>1326</v>
      </c>
      <c r="D4412">
        <v>6.5</v>
      </c>
      <c r="J4412" t="e">
        <f>+VLOOKUP(B4412,#REF!,1,FALSE)</f>
        <v>#REF!</v>
      </c>
    </row>
    <row r="4413" spans="1:10" hidden="1" x14ac:dyDescent="0.25">
      <c r="A4413" t="s">
        <v>655</v>
      </c>
      <c r="B4413" t="s">
        <v>1327</v>
      </c>
      <c r="C4413" t="s">
        <v>1328</v>
      </c>
      <c r="D4413">
        <v>1</v>
      </c>
      <c r="J4413" t="e">
        <f>+VLOOKUP(B4413,#REF!,1,FALSE)</f>
        <v>#REF!</v>
      </c>
    </row>
    <row r="4414" spans="1:10" hidden="1" x14ac:dyDescent="0.25">
      <c r="A4414" t="s">
        <v>655</v>
      </c>
      <c r="B4414">
        <v>6648</v>
      </c>
      <c r="C4414" t="s">
        <v>1329</v>
      </c>
      <c r="D4414">
        <v>6.5</v>
      </c>
      <c r="J4414" t="e">
        <f>+VLOOKUP(B4414,#REF!,1,FALSE)</f>
        <v>#REF!</v>
      </c>
    </row>
    <row r="4415" spans="1:10" hidden="1" x14ac:dyDescent="0.25">
      <c r="A4415" t="s">
        <v>655</v>
      </c>
      <c r="B4415">
        <v>6649</v>
      </c>
      <c r="C4415" t="s">
        <v>1330</v>
      </c>
      <c r="D4415">
        <v>6.5</v>
      </c>
      <c r="J4415" t="e">
        <f>+VLOOKUP(B4415,#REF!,1,FALSE)</f>
        <v>#REF!</v>
      </c>
    </row>
    <row r="4416" spans="1:10" hidden="1" x14ac:dyDescent="0.25">
      <c r="A4416" t="s">
        <v>655</v>
      </c>
      <c r="B4416">
        <v>6650</v>
      </c>
      <c r="C4416" t="s">
        <v>1331</v>
      </c>
      <c r="D4416">
        <v>6.5</v>
      </c>
      <c r="J4416" t="e">
        <f>+VLOOKUP(B4416,#REF!,1,FALSE)</f>
        <v>#REF!</v>
      </c>
    </row>
    <row r="4417" spans="1:10" hidden="1" x14ac:dyDescent="0.25">
      <c r="A4417" t="s">
        <v>655</v>
      </c>
      <c r="B4417">
        <v>6801</v>
      </c>
      <c r="C4417" t="s">
        <v>1332</v>
      </c>
      <c r="D4417">
        <v>6.5</v>
      </c>
      <c r="J4417" t="e">
        <f>+VLOOKUP(B4417,#REF!,1,FALSE)</f>
        <v>#REF!</v>
      </c>
    </row>
    <row r="4418" spans="1:10" hidden="1" x14ac:dyDescent="0.25">
      <c r="A4418" t="s">
        <v>655</v>
      </c>
      <c r="B4418">
        <v>6804</v>
      </c>
      <c r="C4418" t="s">
        <v>1333</v>
      </c>
      <c r="D4418">
        <v>6.5</v>
      </c>
      <c r="J4418" t="e">
        <f>+VLOOKUP(B4418,#REF!,1,FALSE)</f>
        <v>#REF!</v>
      </c>
    </row>
    <row r="4419" spans="1:10" hidden="1" x14ac:dyDescent="0.25">
      <c r="A4419" t="s">
        <v>655</v>
      </c>
      <c r="B4419">
        <v>6959</v>
      </c>
      <c r="C4419" t="s">
        <v>1334</v>
      </c>
      <c r="D4419">
        <v>6.5</v>
      </c>
      <c r="J4419" t="e">
        <f>+VLOOKUP(B4419,#REF!,1,FALSE)</f>
        <v>#REF!</v>
      </c>
    </row>
    <row r="4420" spans="1:10" hidden="1" x14ac:dyDescent="0.25">
      <c r="A4420" t="s">
        <v>655</v>
      </c>
      <c r="B4420">
        <v>6960</v>
      </c>
      <c r="C4420" t="s">
        <v>1335</v>
      </c>
      <c r="D4420">
        <v>6.5</v>
      </c>
      <c r="J4420" t="e">
        <f>+VLOOKUP(B4420,#REF!,1,FALSE)</f>
        <v>#REF!</v>
      </c>
    </row>
    <row r="4421" spans="1:10" hidden="1" x14ac:dyDescent="0.25">
      <c r="A4421" t="s">
        <v>655</v>
      </c>
      <c r="B4421">
        <v>6963</v>
      </c>
      <c r="C4421" t="s">
        <v>1336</v>
      </c>
      <c r="D4421">
        <v>6.5</v>
      </c>
      <c r="J4421" t="e">
        <f>+VLOOKUP(B4421,#REF!,1,FALSE)</f>
        <v>#REF!</v>
      </c>
    </row>
    <row r="4422" spans="1:10" hidden="1" x14ac:dyDescent="0.25">
      <c r="A4422" t="s">
        <v>655</v>
      </c>
      <c r="B4422">
        <v>6973</v>
      </c>
      <c r="C4422" t="s">
        <v>1337</v>
      </c>
      <c r="D4422">
        <v>6.5</v>
      </c>
      <c r="J4422" t="e">
        <f>+VLOOKUP(B4422,#REF!,1,FALSE)</f>
        <v>#REF!</v>
      </c>
    </row>
    <row r="4423" spans="1:10" hidden="1" x14ac:dyDescent="0.25">
      <c r="A4423" t="s">
        <v>655</v>
      </c>
      <c r="B4423">
        <v>6975</v>
      </c>
      <c r="C4423" t="s">
        <v>1338</v>
      </c>
      <c r="D4423">
        <v>6.5</v>
      </c>
      <c r="J4423" t="e">
        <f>+VLOOKUP(B4423,#REF!,1,FALSE)</f>
        <v>#REF!</v>
      </c>
    </row>
    <row r="4424" spans="1:10" hidden="1" x14ac:dyDescent="0.25">
      <c r="A4424" t="s">
        <v>655</v>
      </c>
      <c r="B4424">
        <v>6976</v>
      </c>
      <c r="C4424" t="s">
        <v>1339</v>
      </c>
      <c r="D4424">
        <v>6.5</v>
      </c>
      <c r="J4424" t="e">
        <f>+VLOOKUP(B4424,#REF!,1,FALSE)</f>
        <v>#REF!</v>
      </c>
    </row>
    <row r="4425" spans="1:10" hidden="1" x14ac:dyDescent="0.25">
      <c r="A4425" t="s">
        <v>655</v>
      </c>
      <c r="B4425">
        <v>6982</v>
      </c>
      <c r="C4425" t="s">
        <v>1340</v>
      </c>
      <c r="D4425">
        <v>1</v>
      </c>
      <c r="J4425" t="e">
        <f>+VLOOKUP(B4425,#REF!,1,FALSE)</f>
        <v>#REF!</v>
      </c>
    </row>
    <row r="4426" spans="1:10" hidden="1" x14ac:dyDescent="0.25">
      <c r="A4426" t="s">
        <v>655</v>
      </c>
      <c r="B4426">
        <v>6984</v>
      </c>
      <c r="C4426" t="s">
        <v>2252</v>
      </c>
      <c r="D4426">
        <v>1</v>
      </c>
      <c r="J4426" t="e">
        <f>+VLOOKUP(B4426,#REF!,1,FALSE)</f>
        <v>#REF!</v>
      </c>
    </row>
    <row r="4427" spans="1:10" hidden="1" x14ac:dyDescent="0.25">
      <c r="A4427" t="s">
        <v>655</v>
      </c>
      <c r="B4427">
        <v>6986</v>
      </c>
      <c r="C4427" t="s">
        <v>2253</v>
      </c>
      <c r="D4427">
        <v>1</v>
      </c>
      <c r="J4427" t="e">
        <f>+VLOOKUP(B4427,#REF!,1,FALSE)</f>
        <v>#REF!</v>
      </c>
    </row>
    <row r="4428" spans="1:10" hidden="1" x14ac:dyDescent="0.25">
      <c r="A4428" t="s">
        <v>655</v>
      </c>
      <c r="B4428">
        <v>7008</v>
      </c>
      <c r="C4428" t="s">
        <v>1341</v>
      </c>
      <c r="D4428">
        <v>6.5</v>
      </c>
      <c r="J4428" t="e">
        <f>+VLOOKUP(B4428,#REF!,1,FALSE)</f>
        <v>#REF!</v>
      </c>
    </row>
    <row r="4429" spans="1:10" hidden="1" x14ac:dyDescent="0.25">
      <c r="A4429" t="s">
        <v>655</v>
      </c>
      <c r="B4429">
        <v>7014</v>
      </c>
      <c r="C4429" t="s">
        <v>1071</v>
      </c>
      <c r="D4429">
        <v>6.5</v>
      </c>
      <c r="J4429" t="e">
        <f>+VLOOKUP(B4429,#REF!,1,FALSE)</f>
        <v>#REF!</v>
      </c>
    </row>
    <row r="4430" spans="1:10" hidden="1" x14ac:dyDescent="0.25">
      <c r="A4430" t="s">
        <v>655</v>
      </c>
      <c r="B4430" t="s">
        <v>1342</v>
      </c>
      <c r="C4430" t="s">
        <v>1343</v>
      </c>
      <c r="D4430">
        <v>4.8</v>
      </c>
      <c r="J4430" t="e">
        <f>+VLOOKUP(B4430,#REF!,1,FALSE)</f>
        <v>#REF!</v>
      </c>
    </row>
    <row r="4431" spans="1:10" hidden="1" x14ac:dyDescent="0.25">
      <c r="A4431" t="s">
        <v>655</v>
      </c>
      <c r="B4431" t="s">
        <v>1344</v>
      </c>
      <c r="C4431" t="s">
        <v>1343</v>
      </c>
      <c r="D4431">
        <v>6.5</v>
      </c>
      <c r="J4431" t="e">
        <f>+VLOOKUP(B4431,#REF!,1,FALSE)</f>
        <v>#REF!</v>
      </c>
    </row>
    <row r="4432" spans="1:10" hidden="1" x14ac:dyDescent="0.25">
      <c r="A4432" t="s">
        <v>655</v>
      </c>
      <c r="B4432" t="s">
        <v>1345</v>
      </c>
      <c r="C4432" t="s">
        <v>1346</v>
      </c>
      <c r="D4432">
        <v>4.8</v>
      </c>
      <c r="J4432" t="e">
        <f>+VLOOKUP(B4432,#REF!,1,FALSE)</f>
        <v>#REF!</v>
      </c>
    </row>
    <row r="4433" spans="1:10" hidden="1" x14ac:dyDescent="0.25">
      <c r="A4433" t="s">
        <v>655</v>
      </c>
      <c r="B4433" t="s">
        <v>1347</v>
      </c>
      <c r="C4433" t="s">
        <v>1346</v>
      </c>
      <c r="D4433">
        <v>6.5</v>
      </c>
      <c r="J4433" t="e">
        <f>+VLOOKUP(B4433,#REF!,1,FALSE)</f>
        <v>#REF!</v>
      </c>
    </row>
    <row r="4434" spans="1:10" hidden="1" x14ac:dyDescent="0.25">
      <c r="A4434" t="s">
        <v>655</v>
      </c>
      <c r="B4434" t="s">
        <v>347</v>
      </c>
      <c r="C4434" t="s">
        <v>1348</v>
      </c>
      <c r="D4434">
        <v>4.8</v>
      </c>
      <c r="J4434" t="e">
        <f>+VLOOKUP(B4434,#REF!,1,FALSE)</f>
        <v>#REF!</v>
      </c>
    </row>
    <row r="4435" spans="1:10" hidden="1" x14ac:dyDescent="0.25">
      <c r="A4435" t="s">
        <v>655</v>
      </c>
      <c r="B4435" t="s">
        <v>345</v>
      </c>
      <c r="C4435" t="s">
        <v>1348</v>
      </c>
      <c r="D4435">
        <v>6.5</v>
      </c>
      <c r="J4435" t="e">
        <f>+VLOOKUP(B4435,#REF!,1,FALSE)</f>
        <v>#REF!</v>
      </c>
    </row>
    <row r="4436" spans="1:10" hidden="1" x14ac:dyDescent="0.25">
      <c r="A4436" t="s">
        <v>655</v>
      </c>
      <c r="B4436">
        <v>7025</v>
      </c>
      <c r="C4436" t="s">
        <v>1349</v>
      </c>
      <c r="D4436">
        <v>6.5</v>
      </c>
      <c r="J4436" t="e">
        <f>+VLOOKUP(B4436,#REF!,1,FALSE)</f>
        <v>#REF!</v>
      </c>
    </row>
    <row r="4437" spans="1:10" hidden="1" x14ac:dyDescent="0.25">
      <c r="A4437" t="s">
        <v>655</v>
      </c>
      <c r="B4437">
        <v>7028</v>
      </c>
      <c r="C4437" t="s">
        <v>1352</v>
      </c>
      <c r="D4437">
        <v>6.5</v>
      </c>
      <c r="J4437" t="e">
        <f>+VLOOKUP(B4437,#REF!,1,FALSE)</f>
        <v>#REF!</v>
      </c>
    </row>
    <row r="4438" spans="1:10" hidden="1" x14ac:dyDescent="0.25">
      <c r="A4438" t="s">
        <v>655</v>
      </c>
      <c r="B4438">
        <v>7038</v>
      </c>
      <c r="C4438" t="s">
        <v>1353</v>
      </c>
      <c r="D4438">
        <v>6.5</v>
      </c>
      <c r="J4438" t="e">
        <f>+VLOOKUP(B4438,#REF!,1,FALSE)</f>
        <v>#REF!</v>
      </c>
    </row>
    <row r="4439" spans="1:10" hidden="1" x14ac:dyDescent="0.25">
      <c r="A4439" t="s">
        <v>655</v>
      </c>
      <c r="B4439">
        <v>7039</v>
      </c>
      <c r="C4439" t="s">
        <v>1354</v>
      </c>
      <c r="D4439">
        <v>6.5</v>
      </c>
      <c r="J4439" t="e">
        <f>+VLOOKUP(B4439,#REF!,1,FALSE)</f>
        <v>#REF!</v>
      </c>
    </row>
    <row r="4440" spans="1:10" hidden="1" x14ac:dyDescent="0.25">
      <c r="A4440" t="s">
        <v>655</v>
      </c>
      <c r="B4440">
        <v>7042</v>
      </c>
      <c r="C4440" t="s">
        <v>1355</v>
      </c>
      <c r="D4440">
        <v>6.5</v>
      </c>
      <c r="J4440" t="e">
        <f>+VLOOKUP(B4440,#REF!,1,FALSE)</f>
        <v>#REF!</v>
      </c>
    </row>
    <row r="4441" spans="1:10" hidden="1" x14ac:dyDescent="0.25">
      <c r="A4441" t="s">
        <v>655</v>
      </c>
      <c r="B4441">
        <v>7044</v>
      </c>
      <c r="C4441" t="s">
        <v>1356</v>
      </c>
      <c r="D4441">
        <v>6.5</v>
      </c>
      <c r="J4441" t="e">
        <f>+VLOOKUP(B4441,#REF!,1,FALSE)</f>
        <v>#REF!</v>
      </c>
    </row>
    <row r="4442" spans="1:10" hidden="1" x14ac:dyDescent="0.25">
      <c r="A4442" t="s">
        <v>655</v>
      </c>
      <c r="B4442">
        <v>7088</v>
      </c>
      <c r="C4442" t="s">
        <v>280</v>
      </c>
      <c r="D4442">
        <v>1</v>
      </c>
      <c r="J4442" t="e">
        <f>+VLOOKUP(B4442,#REF!,1,FALSE)</f>
        <v>#REF!</v>
      </c>
    </row>
    <row r="4443" spans="1:10" hidden="1" x14ac:dyDescent="0.25">
      <c r="A4443" t="s">
        <v>655</v>
      </c>
      <c r="B4443">
        <v>7670</v>
      </c>
      <c r="C4443" t="s">
        <v>2257</v>
      </c>
      <c r="D4443">
        <v>6.5</v>
      </c>
      <c r="J4443" t="e">
        <f>+VLOOKUP(B4443,#REF!,1,FALSE)</f>
        <v>#REF!</v>
      </c>
    </row>
    <row r="4444" spans="1:10" hidden="1" x14ac:dyDescent="0.25">
      <c r="A4444" t="s">
        <v>655</v>
      </c>
      <c r="B4444">
        <v>7110</v>
      </c>
      <c r="C4444" t="s">
        <v>2336</v>
      </c>
      <c r="D4444">
        <v>1</v>
      </c>
      <c r="J4444" t="e">
        <f>+VLOOKUP(B4444,#REF!,1,FALSE)</f>
        <v>#REF!</v>
      </c>
    </row>
    <row r="4445" spans="1:10" hidden="1" x14ac:dyDescent="0.25">
      <c r="A4445" t="s">
        <v>655</v>
      </c>
      <c r="B4445" t="s">
        <v>609</v>
      </c>
      <c r="C4445" t="s">
        <v>306</v>
      </c>
      <c r="D4445">
        <v>6.5</v>
      </c>
      <c r="J4445" t="e">
        <f>+VLOOKUP(B4445,#REF!,1,FALSE)</f>
        <v>#REF!</v>
      </c>
    </row>
    <row r="4446" spans="1:10" hidden="1" x14ac:dyDescent="0.25">
      <c r="A4446" t="s">
        <v>655</v>
      </c>
      <c r="B4446" t="s">
        <v>423</v>
      </c>
      <c r="C4446" t="s">
        <v>306</v>
      </c>
      <c r="D4446">
        <v>4.8</v>
      </c>
      <c r="J4446" t="e">
        <f>+VLOOKUP(B4446,#REF!,1,FALSE)</f>
        <v>#REF!</v>
      </c>
    </row>
    <row r="4447" spans="1:10" hidden="1" x14ac:dyDescent="0.25">
      <c r="A4447" t="s">
        <v>655</v>
      </c>
      <c r="B4447" t="s">
        <v>424</v>
      </c>
      <c r="C4447" t="s">
        <v>306</v>
      </c>
      <c r="D4447">
        <v>6.5</v>
      </c>
      <c r="J4447" t="e">
        <f>+VLOOKUP(B4447,#REF!,1,FALSE)</f>
        <v>#REF!</v>
      </c>
    </row>
    <row r="4448" spans="1:10" hidden="1" x14ac:dyDescent="0.25">
      <c r="A4448" t="s">
        <v>655</v>
      </c>
      <c r="B4448">
        <v>7053</v>
      </c>
      <c r="C4448" t="s">
        <v>425</v>
      </c>
      <c r="D4448">
        <v>6.5</v>
      </c>
      <c r="J4448" t="e">
        <f>+VLOOKUP(B4448,#REF!,1,FALSE)</f>
        <v>#REF!</v>
      </c>
    </row>
    <row r="4449" spans="1:10" hidden="1" x14ac:dyDescent="0.25">
      <c r="A4449" t="s">
        <v>655</v>
      </c>
      <c r="B4449">
        <v>7110</v>
      </c>
      <c r="C4449" t="s">
        <v>2336</v>
      </c>
      <c r="D4449">
        <v>1</v>
      </c>
      <c r="J4449" t="e">
        <f>+VLOOKUP(B4449,#REF!,1,FALSE)</f>
        <v>#REF!</v>
      </c>
    </row>
    <row r="4450" spans="1:10" hidden="1" x14ac:dyDescent="0.25">
      <c r="A4450" t="s">
        <v>655</v>
      </c>
      <c r="B4450" t="s">
        <v>1360</v>
      </c>
      <c r="C4450" t="s">
        <v>1361</v>
      </c>
      <c r="D4450">
        <v>6.5</v>
      </c>
      <c r="J4450" t="e">
        <f>+VLOOKUP(B4450,#REF!,1,FALSE)</f>
        <v>#REF!</v>
      </c>
    </row>
    <row r="4451" spans="1:10" hidden="1" x14ac:dyDescent="0.25">
      <c r="A4451" t="s">
        <v>655</v>
      </c>
      <c r="B4451" t="s">
        <v>428</v>
      </c>
      <c r="C4451" t="s">
        <v>429</v>
      </c>
      <c r="D4451">
        <v>6.5</v>
      </c>
      <c r="J4451" t="e">
        <f>+VLOOKUP(B4451,#REF!,1,FALSE)</f>
        <v>#REF!</v>
      </c>
    </row>
    <row r="4452" spans="1:10" hidden="1" x14ac:dyDescent="0.25">
      <c r="A4452" t="s">
        <v>655</v>
      </c>
      <c r="B4452" t="s">
        <v>1362</v>
      </c>
      <c r="C4452" t="s">
        <v>1363</v>
      </c>
      <c r="D4452">
        <v>6.5</v>
      </c>
      <c r="J4452" t="e">
        <f>+VLOOKUP(B4452,#REF!,1,FALSE)</f>
        <v>#REF!</v>
      </c>
    </row>
    <row r="4453" spans="1:10" hidden="1" x14ac:dyDescent="0.25">
      <c r="A4453" t="s">
        <v>655</v>
      </c>
      <c r="B4453">
        <v>7058</v>
      </c>
      <c r="C4453" t="s">
        <v>351</v>
      </c>
      <c r="D4453">
        <v>6.5</v>
      </c>
      <c r="J4453" t="e">
        <f>+VLOOKUP(B4453,#REF!,1,FALSE)</f>
        <v>#REF!</v>
      </c>
    </row>
    <row r="4454" spans="1:10" hidden="1" x14ac:dyDescent="0.25">
      <c r="A4454" t="s">
        <v>655</v>
      </c>
      <c r="B4454" t="s">
        <v>350</v>
      </c>
      <c r="C4454" t="s">
        <v>351</v>
      </c>
      <c r="D4454">
        <v>4.8</v>
      </c>
      <c r="J4454" t="e">
        <f>+VLOOKUP(B4454,#REF!,1,FALSE)</f>
        <v>#REF!</v>
      </c>
    </row>
    <row r="4455" spans="1:10" hidden="1" x14ac:dyDescent="0.25">
      <c r="A4455" t="s">
        <v>655</v>
      </c>
      <c r="B4455">
        <v>7076</v>
      </c>
      <c r="C4455" t="s">
        <v>1364</v>
      </c>
      <c r="D4455">
        <v>1</v>
      </c>
      <c r="J4455" t="e">
        <f>+VLOOKUP(B4455,#REF!,1,FALSE)</f>
        <v>#REF!</v>
      </c>
    </row>
    <row r="4456" spans="1:10" hidden="1" x14ac:dyDescent="0.25">
      <c r="A4456" t="s">
        <v>655</v>
      </c>
      <c r="B4456">
        <v>7108</v>
      </c>
      <c r="C4456" t="s">
        <v>1365</v>
      </c>
      <c r="D4456">
        <v>6.5</v>
      </c>
      <c r="J4456" t="e">
        <f>+VLOOKUP(B4456,#REF!,1,FALSE)</f>
        <v>#REF!</v>
      </c>
    </row>
    <row r="4457" spans="1:10" hidden="1" x14ac:dyDescent="0.25">
      <c r="A4457" t="s">
        <v>655</v>
      </c>
      <c r="B4457">
        <v>7114</v>
      </c>
      <c r="C4457" t="s">
        <v>2337</v>
      </c>
      <c r="D4457">
        <v>1</v>
      </c>
      <c r="J4457" t="e">
        <f>+VLOOKUP(B4457,#REF!,1,FALSE)</f>
        <v>#REF!</v>
      </c>
    </row>
    <row r="4458" spans="1:10" hidden="1" x14ac:dyDescent="0.25">
      <c r="A4458" t="s">
        <v>655</v>
      </c>
      <c r="B4458">
        <v>7115</v>
      </c>
      <c r="C4458" t="s">
        <v>2338</v>
      </c>
      <c r="D4458">
        <v>1</v>
      </c>
      <c r="J4458" t="e">
        <f>+VLOOKUP(B4458,#REF!,1,FALSE)</f>
        <v>#REF!</v>
      </c>
    </row>
    <row r="4459" spans="1:10" hidden="1" x14ac:dyDescent="0.25">
      <c r="A4459" t="s">
        <v>655</v>
      </c>
      <c r="B4459">
        <v>7117</v>
      </c>
      <c r="C4459" t="s">
        <v>2339</v>
      </c>
      <c r="D4459">
        <v>1</v>
      </c>
      <c r="J4459" t="e">
        <f>+VLOOKUP(B4459,#REF!,1,FALSE)</f>
        <v>#REF!</v>
      </c>
    </row>
    <row r="4460" spans="1:10" hidden="1" x14ac:dyDescent="0.25">
      <c r="A4460" t="s">
        <v>655</v>
      </c>
      <c r="B4460" t="s">
        <v>430</v>
      </c>
      <c r="C4460" t="s">
        <v>431</v>
      </c>
      <c r="D4460">
        <v>6.5</v>
      </c>
      <c r="J4460" t="e">
        <f>+VLOOKUP(B4460,#REF!,1,FALSE)</f>
        <v>#REF!</v>
      </c>
    </row>
    <row r="4461" spans="1:10" hidden="1" x14ac:dyDescent="0.25">
      <c r="A4461" t="s">
        <v>655</v>
      </c>
      <c r="B4461" t="s">
        <v>1366</v>
      </c>
      <c r="C4461" t="s">
        <v>1367</v>
      </c>
      <c r="D4461">
        <v>6.5</v>
      </c>
      <c r="J4461" t="e">
        <f>+VLOOKUP(B4461,#REF!,1,FALSE)</f>
        <v>#REF!</v>
      </c>
    </row>
    <row r="4462" spans="1:10" hidden="1" x14ac:dyDescent="0.25">
      <c r="A4462" t="s">
        <v>655</v>
      </c>
      <c r="B4462" t="s">
        <v>432</v>
      </c>
      <c r="C4462" t="s">
        <v>433</v>
      </c>
      <c r="D4462">
        <v>6.5</v>
      </c>
      <c r="J4462" t="e">
        <f>+VLOOKUP(B4462,#REF!,1,FALSE)</f>
        <v>#REF!</v>
      </c>
    </row>
    <row r="4463" spans="1:10" hidden="1" x14ac:dyDescent="0.25">
      <c r="A4463" t="s">
        <v>655</v>
      </c>
      <c r="B4463" t="s">
        <v>426</v>
      </c>
      <c r="C4463" t="s">
        <v>427</v>
      </c>
      <c r="D4463">
        <v>6.5</v>
      </c>
      <c r="J4463" t="e">
        <f>+VLOOKUP(B4463,#REF!,1,FALSE)</f>
        <v>#REF!</v>
      </c>
    </row>
    <row r="4464" spans="1:10" hidden="1" x14ac:dyDescent="0.25">
      <c r="A4464" t="s">
        <v>655</v>
      </c>
      <c r="B4464" t="s">
        <v>613</v>
      </c>
      <c r="C4464" t="s">
        <v>612</v>
      </c>
      <c r="D4464">
        <v>4.8</v>
      </c>
      <c r="J4464" t="e">
        <f>+VLOOKUP(B4464,#REF!,1,FALSE)</f>
        <v>#REF!</v>
      </c>
    </row>
    <row r="4465" spans="1:10" hidden="1" x14ac:dyDescent="0.25">
      <c r="A4465" t="s">
        <v>655</v>
      </c>
      <c r="B4465" t="s">
        <v>611</v>
      </c>
      <c r="C4465" t="s">
        <v>612</v>
      </c>
      <c r="D4465">
        <v>6.5</v>
      </c>
      <c r="J4465" t="e">
        <f>+VLOOKUP(B4465,#REF!,1,FALSE)</f>
        <v>#REF!</v>
      </c>
    </row>
    <row r="4466" spans="1:10" hidden="1" x14ac:dyDescent="0.25">
      <c r="A4466" t="s">
        <v>655</v>
      </c>
      <c r="B4466" t="s">
        <v>1368</v>
      </c>
      <c r="C4466" t="s">
        <v>1369</v>
      </c>
      <c r="D4466">
        <v>4.8</v>
      </c>
      <c r="J4466" t="e">
        <f>+VLOOKUP(B4466,#REF!,1,FALSE)</f>
        <v>#REF!</v>
      </c>
    </row>
    <row r="4467" spans="1:10" hidden="1" x14ac:dyDescent="0.25">
      <c r="A4467" t="s">
        <v>655</v>
      </c>
      <c r="B4467" t="s">
        <v>1370</v>
      </c>
      <c r="C4467" t="s">
        <v>1371</v>
      </c>
      <c r="D4467">
        <v>6.5</v>
      </c>
      <c r="J4467" t="e">
        <f>+VLOOKUP(B4467,#REF!,1,FALSE)</f>
        <v>#REF!</v>
      </c>
    </row>
    <row r="4468" spans="1:10" hidden="1" x14ac:dyDescent="0.25">
      <c r="A4468" t="s">
        <v>655</v>
      </c>
      <c r="B4468" t="s">
        <v>1372</v>
      </c>
      <c r="C4468" t="s">
        <v>1373</v>
      </c>
      <c r="D4468">
        <v>4.8</v>
      </c>
      <c r="J4468" t="e">
        <f>+VLOOKUP(B4468,#REF!,1,FALSE)</f>
        <v>#REF!</v>
      </c>
    </row>
    <row r="4469" spans="1:10" hidden="1" x14ac:dyDescent="0.25">
      <c r="A4469" t="s">
        <v>655</v>
      </c>
      <c r="B4469" t="s">
        <v>1374</v>
      </c>
      <c r="C4469" t="s">
        <v>1375</v>
      </c>
      <c r="D4469">
        <v>6.5</v>
      </c>
      <c r="J4469" t="e">
        <f>+VLOOKUP(B4469,#REF!,1,FALSE)</f>
        <v>#REF!</v>
      </c>
    </row>
    <row r="4470" spans="1:10" hidden="1" x14ac:dyDescent="0.25">
      <c r="A4470" t="s">
        <v>655</v>
      </c>
      <c r="B4470" t="s">
        <v>1376</v>
      </c>
      <c r="C4470" t="s">
        <v>601</v>
      </c>
      <c r="D4470">
        <v>3.25</v>
      </c>
      <c r="J4470" t="e">
        <f>+VLOOKUP(B4470,#REF!,1,FALSE)</f>
        <v>#REF!</v>
      </c>
    </row>
    <row r="4471" spans="1:10" hidden="1" x14ac:dyDescent="0.25">
      <c r="A4471" t="s">
        <v>655</v>
      </c>
      <c r="B4471" t="s">
        <v>600</v>
      </c>
      <c r="C4471" t="s">
        <v>601</v>
      </c>
      <c r="D4471">
        <v>6.5</v>
      </c>
      <c r="J4471" t="e">
        <f>+VLOOKUP(B4471,#REF!,1,FALSE)</f>
        <v>#REF!</v>
      </c>
    </row>
    <row r="4472" spans="1:10" hidden="1" x14ac:dyDescent="0.25">
      <c r="A4472" t="s">
        <v>655</v>
      </c>
      <c r="B4472">
        <v>7133</v>
      </c>
      <c r="C4472" t="s">
        <v>1377</v>
      </c>
      <c r="D4472">
        <v>6.5</v>
      </c>
      <c r="J4472" t="e">
        <f>+VLOOKUP(B4472,#REF!,1,FALSE)</f>
        <v>#REF!</v>
      </c>
    </row>
    <row r="4473" spans="1:10" hidden="1" x14ac:dyDescent="0.25">
      <c r="A4473" t="s">
        <v>655</v>
      </c>
      <c r="B4473">
        <v>7134</v>
      </c>
      <c r="C4473" t="s">
        <v>1378</v>
      </c>
      <c r="D4473">
        <v>6.5</v>
      </c>
      <c r="J4473" t="e">
        <f>+VLOOKUP(B4473,#REF!,1,FALSE)</f>
        <v>#REF!</v>
      </c>
    </row>
    <row r="4474" spans="1:10" hidden="1" x14ac:dyDescent="0.25">
      <c r="A4474" t="s">
        <v>655</v>
      </c>
      <c r="B4474" t="s">
        <v>1380</v>
      </c>
      <c r="C4474" t="s">
        <v>1381</v>
      </c>
      <c r="D4474">
        <v>6.5</v>
      </c>
      <c r="J4474" t="e">
        <f>+VLOOKUP(B4474,#REF!,1,FALSE)</f>
        <v>#REF!</v>
      </c>
    </row>
    <row r="4475" spans="1:10" hidden="1" x14ac:dyDescent="0.25">
      <c r="A4475" t="s">
        <v>655</v>
      </c>
      <c r="B4475">
        <v>7151</v>
      </c>
      <c r="C4475" t="s">
        <v>1382</v>
      </c>
      <c r="D4475">
        <v>6.5</v>
      </c>
      <c r="J4475" t="e">
        <f>+VLOOKUP(B4475,#REF!,1,FALSE)</f>
        <v>#REF!</v>
      </c>
    </row>
    <row r="4476" spans="1:10" hidden="1" x14ac:dyDescent="0.25">
      <c r="A4476" t="s">
        <v>655</v>
      </c>
      <c r="B4476" t="s">
        <v>1383</v>
      </c>
      <c r="C4476" t="s">
        <v>1384</v>
      </c>
      <c r="D4476">
        <v>4.8</v>
      </c>
      <c r="J4476" t="e">
        <f>+VLOOKUP(B4476,#REF!,1,FALSE)</f>
        <v>#REF!</v>
      </c>
    </row>
    <row r="4477" spans="1:10" hidden="1" x14ac:dyDescent="0.25">
      <c r="A4477" t="s">
        <v>655</v>
      </c>
      <c r="B4477" t="s">
        <v>1385</v>
      </c>
      <c r="C4477" t="s">
        <v>1384</v>
      </c>
      <c r="D4477">
        <v>6.5</v>
      </c>
      <c r="J4477" t="e">
        <f>+VLOOKUP(B4477,#REF!,1,FALSE)</f>
        <v>#REF!</v>
      </c>
    </row>
    <row r="4478" spans="1:10" hidden="1" x14ac:dyDescent="0.25">
      <c r="A4478" t="s">
        <v>655</v>
      </c>
      <c r="B4478">
        <v>7153</v>
      </c>
      <c r="C4478" t="s">
        <v>1386</v>
      </c>
      <c r="D4478">
        <v>6.5</v>
      </c>
      <c r="J4478" t="e">
        <f>+VLOOKUP(B4478,#REF!,1,FALSE)</f>
        <v>#REF!</v>
      </c>
    </row>
    <row r="4479" spans="1:10" hidden="1" x14ac:dyDescent="0.25">
      <c r="A4479" t="s">
        <v>655</v>
      </c>
      <c r="B4479" t="s">
        <v>1387</v>
      </c>
      <c r="C4479" t="s">
        <v>1388</v>
      </c>
      <c r="D4479">
        <v>4.8</v>
      </c>
      <c r="J4479" t="e">
        <f>+VLOOKUP(B4479,#REF!,1,FALSE)</f>
        <v>#REF!</v>
      </c>
    </row>
    <row r="4480" spans="1:10" hidden="1" x14ac:dyDescent="0.25">
      <c r="A4480" t="s">
        <v>655</v>
      </c>
      <c r="B4480">
        <v>7208</v>
      </c>
      <c r="C4480" t="s">
        <v>1073</v>
      </c>
      <c r="D4480">
        <v>6.5</v>
      </c>
      <c r="J4480" t="e">
        <f>+VLOOKUP(B4480,#REF!,1,FALSE)</f>
        <v>#REF!</v>
      </c>
    </row>
    <row r="4481" spans="1:10" hidden="1" x14ac:dyDescent="0.25">
      <c r="A4481" t="s">
        <v>655</v>
      </c>
      <c r="B4481">
        <v>7210</v>
      </c>
      <c r="C4481" t="s">
        <v>1389</v>
      </c>
      <c r="D4481">
        <v>6.5</v>
      </c>
      <c r="J4481" t="e">
        <f>+VLOOKUP(B4481,#REF!,1,FALSE)</f>
        <v>#REF!</v>
      </c>
    </row>
    <row r="4482" spans="1:10" hidden="1" x14ac:dyDescent="0.25">
      <c r="A4482" t="s">
        <v>655</v>
      </c>
      <c r="B4482">
        <v>7211</v>
      </c>
      <c r="C4482" t="s">
        <v>1390</v>
      </c>
      <c r="D4482">
        <v>6.5</v>
      </c>
      <c r="J4482" t="e">
        <f>+VLOOKUP(B4482,#REF!,1,FALSE)</f>
        <v>#REF!</v>
      </c>
    </row>
    <row r="4483" spans="1:10" hidden="1" x14ac:dyDescent="0.25">
      <c r="A4483" t="s">
        <v>655</v>
      </c>
      <c r="B4483" t="s">
        <v>1391</v>
      </c>
      <c r="C4483" t="s">
        <v>1390</v>
      </c>
      <c r="D4483">
        <v>4.7</v>
      </c>
      <c r="J4483" t="e">
        <f>+VLOOKUP(B4483,#REF!,1,FALSE)</f>
        <v>#REF!</v>
      </c>
    </row>
    <row r="4484" spans="1:10" hidden="1" x14ac:dyDescent="0.25">
      <c r="A4484" t="s">
        <v>655</v>
      </c>
      <c r="B4484">
        <v>7212</v>
      </c>
      <c r="C4484" t="s">
        <v>1392</v>
      </c>
      <c r="D4484">
        <v>6.5</v>
      </c>
      <c r="J4484" t="e">
        <f>+VLOOKUP(B4484,#REF!,1,FALSE)</f>
        <v>#REF!</v>
      </c>
    </row>
    <row r="4485" spans="1:10" hidden="1" x14ac:dyDescent="0.25">
      <c r="A4485" t="s">
        <v>655</v>
      </c>
      <c r="B4485">
        <v>7214</v>
      </c>
      <c r="C4485" t="s">
        <v>1393</v>
      </c>
      <c r="D4485">
        <v>6.5</v>
      </c>
      <c r="J4485" t="e">
        <f>+VLOOKUP(B4485,#REF!,1,FALSE)</f>
        <v>#REF!</v>
      </c>
    </row>
    <row r="4486" spans="1:10" hidden="1" x14ac:dyDescent="0.25">
      <c r="A4486" t="s">
        <v>655</v>
      </c>
      <c r="B4486">
        <v>7215</v>
      </c>
      <c r="C4486" t="s">
        <v>1394</v>
      </c>
      <c r="D4486">
        <v>6.5</v>
      </c>
      <c r="J4486" t="e">
        <f>+VLOOKUP(B4486,#REF!,1,FALSE)</f>
        <v>#REF!</v>
      </c>
    </row>
    <row r="4487" spans="1:10" hidden="1" x14ac:dyDescent="0.25">
      <c r="A4487" t="s">
        <v>655</v>
      </c>
      <c r="B4487">
        <v>7216</v>
      </c>
      <c r="C4487" t="s">
        <v>1395</v>
      </c>
      <c r="D4487">
        <v>6.5</v>
      </c>
      <c r="J4487" t="e">
        <f>+VLOOKUP(B4487,#REF!,1,FALSE)</f>
        <v>#REF!</v>
      </c>
    </row>
    <row r="4488" spans="1:10" hidden="1" x14ac:dyDescent="0.25">
      <c r="A4488" t="s">
        <v>655</v>
      </c>
      <c r="B4488">
        <v>7217</v>
      </c>
      <c r="C4488" t="s">
        <v>1396</v>
      </c>
      <c r="D4488">
        <v>6.5</v>
      </c>
      <c r="J4488" t="e">
        <f>+VLOOKUP(B4488,#REF!,1,FALSE)</f>
        <v>#REF!</v>
      </c>
    </row>
    <row r="4489" spans="1:10" hidden="1" x14ac:dyDescent="0.25">
      <c r="A4489" t="s">
        <v>655</v>
      </c>
      <c r="B4489">
        <v>7218</v>
      </c>
      <c r="C4489" t="s">
        <v>277</v>
      </c>
      <c r="D4489">
        <v>6.5</v>
      </c>
      <c r="J4489" t="e">
        <f>+VLOOKUP(B4489,#REF!,1,FALSE)</f>
        <v>#REF!</v>
      </c>
    </row>
    <row r="4490" spans="1:10" hidden="1" x14ac:dyDescent="0.25">
      <c r="A4490" t="s">
        <v>655</v>
      </c>
      <c r="B4490">
        <v>7219</v>
      </c>
      <c r="C4490" t="s">
        <v>1397</v>
      </c>
      <c r="D4490">
        <v>6.5</v>
      </c>
      <c r="J4490" t="e">
        <f>+VLOOKUP(B4490,#REF!,1,FALSE)</f>
        <v>#REF!</v>
      </c>
    </row>
    <row r="4491" spans="1:10" hidden="1" x14ac:dyDescent="0.25">
      <c r="A4491" t="s">
        <v>655</v>
      </c>
      <c r="B4491">
        <v>7225</v>
      </c>
      <c r="C4491" t="s">
        <v>1398</v>
      </c>
      <c r="D4491">
        <v>6.5</v>
      </c>
      <c r="J4491" t="e">
        <f>+VLOOKUP(B4491,#REF!,1,FALSE)</f>
        <v>#REF!</v>
      </c>
    </row>
    <row r="4492" spans="1:10" hidden="1" x14ac:dyDescent="0.25">
      <c r="A4492" t="s">
        <v>655</v>
      </c>
      <c r="B4492">
        <v>7226</v>
      </c>
      <c r="C4492" t="s">
        <v>1399</v>
      </c>
      <c r="D4492">
        <v>6.5</v>
      </c>
      <c r="J4492" t="e">
        <f>+VLOOKUP(B4492,#REF!,1,FALSE)</f>
        <v>#REF!</v>
      </c>
    </row>
    <row r="4493" spans="1:10" hidden="1" x14ac:dyDescent="0.25">
      <c r="A4493" t="s">
        <v>655</v>
      </c>
      <c r="B4493">
        <v>7227</v>
      </c>
      <c r="C4493" t="s">
        <v>1400</v>
      </c>
      <c r="D4493">
        <v>6.5</v>
      </c>
      <c r="J4493" t="e">
        <f>+VLOOKUP(B4493,#REF!,1,FALSE)</f>
        <v>#REF!</v>
      </c>
    </row>
    <row r="4494" spans="1:10" hidden="1" x14ac:dyDescent="0.25">
      <c r="A4494" t="s">
        <v>655</v>
      </c>
      <c r="B4494">
        <v>7670</v>
      </c>
      <c r="C4494" t="s">
        <v>2257</v>
      </c>
      <c r="D4494">
        <v>6.5</v>
      </c>
      <c r="J4494" t="e">
        <f>+VLOOKUP(B4494,#REF!,1,FALSE)</f>
        <v>#REF!</v>
      </c>
    </row>
    <row r="4495" spans="1:10" hidden="1" x14ac:dyDescent="0.25">
      <c r="A4495" t="s">
        <v>655</v>
      </c>
      <c r="B4495" t="s">
        <v>1401</v>
      </c>
      <c r="C4495" t="s">
        <v>1402</v>
      </c>
      <c r="D4495">
        <v>6.5</v>
      </c>
      <c r="J4495" t="e">
        <f>+VLOOKUP(B4495,#REF!,1,FALSE)</f>
        <v>#REF!</v>
      </c>
    </row>
    <row r="4496" spans="1:10" hidden="1" x14ac:dyDescent="0.25">
      <c r="A4496" t="s">
        <v>655</v>
      </c>
      <c r="B4496" t="s">
        <v>1403</v>
      </c>
      <c r="C4496" t="s">
        <v>1404</v>
      </c>
      <c r="D4496">
        <v>6.5</v>
      </c>
      <c r="J4496" t="e">
        <f>+VLOOKUP(B4496,#REF!,1,FALSE)</f>
        <v>#REF!</v>
      </c>
    </row>
    <row r="4497" spans="1:10" hidden="1" x14ac:dyDescent="0.25">
      <c r="A4497" t="s">
        <v>655</v>
      </c>
      <c r="B4497">
        <v>7256</v>
      </c>
      <c r="C4497" t="s">
        <v>2103</v>
      </c>
      <c r="D4497">
        <v>10</v>
      </c>
      <c r="J4497" t="e">
        <f>+VLOOKUP(B4497,#REF!,1,FALSE)</f>
        <v>#REF!</v>
      </c>
    </row>
    <row r="4498" spans="1:10" hidden="1" x14ac:dyDescent="0.25">
      <c r="A4498" t="s">
        <v>655</v>
      </c>
      <c r="B4498">
        <v>7257</v>
      </c>
      <c r="C4498" t="s">
        <v>2104</v>
      </c>
      <c r="D4498">
        <v>1</v>
      </c>
      <c r="J4498" t="e">
        <f>+VLOOKUP(B4498,#REF!,1,FALSE)</f>
        <v>#REF!</v>
      </c>
    </row>
    <row r="4499" spans="1:10" hidden="1" x14ac:dyDescent="0.25">
      <c r="A4499" t="s">
        <v>655</v>
      </c>
      <c r="B4499">
        <v>7258</v>
      </c>
      <c r="C4499" t="s">
        <v>2340</v>
      </c>
      <c r="D4499">
        <v>1</v>
      </c>
      <c r="J4499" t="e">
        <f>+VLOOKUP(B4499,#REF!,1,FALSE)</f>
        <v>#REF!</v>
      </c>
    </row>
    <row r="4500" spans="1:10" hidden="1" x14ac:dyDescent="0.25">
      <c r="A4500" t="s">
        <v>655</v>
      </c>
      <c r="B4500">
        <v>7259</v>
      </c>
      <c r="C4500" t="s">
        <v>2255</v>
      </c>
      <c r="D4500">
        <v>1</v>
      </c>
      <c r="J4500" t="e">
        <f>+VLOOKUP(B4500,#REF!,1,FALSE)</f>
        <v>#REF!</v>
      </c>
    </row>
    <row r="4501" spans="1:10" hidden="1" x14ac:dyDescent="0.25">
      <c r="A4501" t="s">
        <v>655</v>
      </c>
      <c r="B4501">
        <v>7267</v>
      </c>
      <c r="C4501" t="s">
        <v>2256</v>
      </c>
      <c r="D4501">
        <v>1</v>
      </c>
      <c r="J4501" t="e">
        <f>+VLOOKUP(B4501,#REF!,1,FALSE)</f>
        <v>#REF!</v>
      </c>
    </row>
    <row r="4502" spans="1:10" hidden="1" x14ac:dyDescent="0.25">
      <c r="A4502" t="s">
        <v>655</v>
      </c>
      <c r="B4502" t="s">
        <v>1405</v>
      </c>
      <c r="C4502" t="s">
        <v>1406</v>
      </c>
      <c r="D4502">
        <v>4.7</v>
      </c>
      <c r="J4502" t="e">
        <f>+VLOOKUP(B4502,#REF!,1,FALSE)</f>
        <v>#REF!</v>
      </c>
    </row>
    <row r="4503" spans="1:10" hidden="1" x14ac:dyDescent="0.25">
      <c r="A4503" t="s">
        <v>655</v>
      </c>
      <c r="B4503" t="s">
        <v>1407</v>
      </c>
      <c r="C4503" t="s">
        <v>1406</v>
      </c>
      <c r="D4503">
        <v>6.5</v>
      </c>
      <c r="J4503" t="e">
        <f>+VLOOKUP(B4503,#REF!,1,FALSE)</f>
        <v>#REF!</v>
      </c>
    </row>
    <row r="4504" spans="1:10" hidden="1" x14ac:dyDescent="0.25">
      <c r="A4504" t="s">
        <v>655</v>
      </c>
      <c r="B4504" t="s">
        <v>1408</v>
      </c>
      <c r="C4504" t="s">
        <v>1409</v>
      </c>
      <c r="D4504">
        <v>4.7</v>
      </c>
      <c r="J4504" t="e">
        <f>+VLOOKUP(B4504,#REF!,1,FALSE)</f>
        <v>#REF!</v>
      </c>
    </row>
    <row r="4505" spans="1:10" hidden="1" x14ac:dyDescent="0.25">
      <c r="A4505" t="s">
        <v>655</v>
      </c>
      <c r="B4505" t="s">
        <v>1410</v>
      </c>
      <c r="C4505" t="s">
        <v>1409</v>
      </c>
      <c r="D4505">
        <v>6.5</v>
      </c>
      <c r="J4505" t="e">
        <f>+VLOOKUP(B4505,#REF!,1,FALSE)</f>
        <v>#REF!</v>
      </c>
    </row>
    <row r="4506" spans="1:10" hidden="1" x14ac:dyDescent="0.25">
      <c r="A4506" t="s">
        <v>655</v>
      </c>
      <c r="B4506">
        <v>7302</v>
      </c>
      <c r="C4506" t="s">
        <v>1411</v>
      </c>
      <c r="D4506">
        <v>6.5</v>
      </c>
      <c r="J4506" t="e">
        <f>+VLOOKUP(B4506,#REF!,1,FALSE)</f>
        <v>#REF!</v>
      </c>
    </row>
    <row r="4507" spans="1:10" hidden="1" x14ac:dyDescent="0.25">
      <c r="A4507" t="s">
        <v>655</v>
      </c>
      <c r="B4507" t="s">
        <v>1412</v>
      </c>
      <c r="C4507" t="s">
        <v>1413</v>
      </c>
      <c r="D4507">
        <v>4.7</v>
      </c>
      <c r="J4507" t="e">
        <f>+VLOOKUP(B4507,#REF!,1,FALSE)</f>
        <v>#REF!</v>
      </c>
    </row>
    <row r="4508" spans="1:10" hidden="1" x14ac:dyDescent="0.25">
      <c r="A4508" t="s">
        <v>655</v>
      </c>
      <c r="B4508" t="s">
        <v>1414</v>
      </c>
      <c r="C4508" t="s">
        <v>1413</v>
      </c>
      <c r="D4508">
        <v>6.5</v>
      </c>
      <c r="J4508" t="e">
        <f>+VLOOKUP(B4508,#REF!,1,FALSE)</f>
        <v>#REF!</v>
      </c>
    </row>
    <row r="4509" spans="1:10" hidden="1" x14ac:dyDescent="0.25">
      <c r="A4509" t="s">
        <v>655</v>
      </c>
      <c r="B4509" t="s">
        <v>1415</v>
      </c>
      <c r="C4509" t="s">
        <v>1416</v>
      </c>
      <c r="D4509">
        <v>4.7</v>
      </c>
      <c r="J4509" t="e">
        <f>+VLOOKUP(B4509,#REF!,1,FALSE)</f>
        <v>#REF!</v>
      </c>
    </row>
    <row r="4510" spans="1:10" hidden="1" x14ac:dyDescent="0.25">
      <c r="A4510" t="s">
        <v>655</v>
      </c>
      <c r="B4510" t="s">
        <v>1417</v>
      </c>
      <c r="C4510" t="s">
        <v>1416</v>
      </c>
      <c r="D4510">
        <v>6.5</v>
      </c>
      <c r="J4510" t="e">
        <f>+VLOOKUP(B4510,#REF!,1,FALSE)</f>
        <v>#REF!</v>
      </c>
    </row>
    <row r="4511" spans="1:10" hidden="1" x14ac:dyDescent="0.25">
      <c r="A4511" t="s">
        <v>655</v>
      </c>
      <c r="B4511" t="s">
        <v>288</v>
      </c>
      <c r="C4511" t="s">
        <v>287</v>
      </c>
      <c r="D4511">
        <v>4.7</v>
      </c>
      <c r="J4511" t="e">
        <f>+VLOOKUP(B4511,#REF!,1,FALSE)</f>
        <v>#REF!</v>
      </c>
    </row>
    <row r="4512" spans="1:10" hidden="1" x14ac:dyDescent="0.25">
      <c r="A4512" t="s">
        <v>655</v>
      </c>
      <c r="B4512" t="s">
        <v>286</v>
      </c>
      <c r="C4512" t="s">
        <v>287</v>
      </c>
      <c r="D4512">
        <v>6.5</v>
      </c>
      <c r="J4512" t="e">
        <f>+VLOOKUP(B4512,#REF!,1,FALSE)</f>
        <v>#REF!</v>
      </c>
    </row>
    <row r="4513" spans="1:10" hidden="1" x14ac:dyDescent="0.25">
      <c r="A4513" t="s">
        <v>655</v>
      </c>
      <c r="B4513" t="s">
        <v>1418</v>
      </c>
      <c r="C4513" t="s">
        <v>1419</v>
      </c>
      <c r="D4513">
        <v>6.5</v>
      </c>
      <c r="J4513" t="e">
        <f>+VLOOKUP(B4513,#REF!,1,FALSE)</f>
        <v>#REF!</v>
      </c>
    </row>
    <row r="4514" spans="1:10" hidden="1" x14ac:dyDescent="0.25">
      <c r="A4514" t="s">
        <v>655</v>
      </c>
      <c r="B4514">
        <v>7307</v>
      </c>
      <c r="C4514" t="s">
        <v>1420</v>
      </c>
      <c r="D4514">
        <v>6.5</v>
      </c>
      <c r="J4514" t="e">
        <f>+VLOOKUP(B4514,#REF!,1,FALSE)</f>
        <v>#REF!</v>
      </c>
    </row>
    <row r="4515" spans="1:10" hidden="1" x14ac:dyDescent="0.25">
      <c r="A4515" t="s">
        <v>655</v>
      </c>
      <c r="B4515" t="s">
        <v>273</v>
      </c>
      <c r="C4515" t="s">
        <v>1421</v>
      </c>
      <c r="D4515">
        <v>6.5</v>
      </c>
      <c r="J4515" t="e">
        <f>+VLOOKUP(B4515,#REF!,1,FALSE)</f>
        <v>#REF!</v>
      </c>
    </row>
    <row r="4516" spans="1:10" hidden="1" x14ac:dyDescent="0.25">
      <c r="A4516" t="s">
        <v>655</v>
      </c>
      <c r="B4516" t="s">
        <v>273</v>
      </c>
      <c r="C4516" t="s">
        <v>1421</v>
      </c>
      <c r="D4516">
        <v>6.5</v>
      </c>
      <c r="J4516" t="e">
        <f>+VLOOKUP(B4516,#REF!,1,FALSE)</f>
        <v>#REF!</v>
      </c>
    </row>
    <row r="4517" spans="1:10" hidden="1" x14ac:dyDescent="0.25">
      <c r="A4517" t="s">
        <v>655</v>
      </c>
      <c r="B4517" t="s">
        <v>1422</v>
      </c>
      <c r="C4517" t="s">
        <v>1423</v>
      </c>
      <c r="D4517">
        <v>6.5</v>
      </c>
      <c r="J4517" t="e">
        <f>+VLOOKUP(B4517,#REF!,1,FALSE)</f>
        <v>#REF!</v>
      </c>
    </row>
    <row r="4518" spans="1:10" hidden="1" x14ac:dyDescent="0.25">
      <c r="A4518" t="s">
        <v>655</v>
      </c>
      <c r="B4518" t="s">
        <v>1424</v>
      </c>
      <c r="C4518" t="s">
        <v>1425</v>
      </c>
      <c r="D4518">
        <v>4.7</v>
      </c>
      <c r="J4518" t="e">
        <f>+VLOOKUP(B4518,#REF!,1,FALSE)</f>
        <v>#REF!</v>
      </c>
    </row>
    <row r="4519" spans="1:10" hidden="1" x14ac:dyDescent="0.25">
      <c r="A4519" t="s">
        <v>655</v>
      </c>
      <c r="B4519" t="s">
        <v>1426</v>
      </c>
      <c r="C4519" t="s">
        <v>1425</v>
      </c>
      <c r="D4519">
        <v>6.5</v>
      </c>
      <c r="J4519" t="e">
        <f>+VLOOKUP(B4519,#REF!,1,FALSE)</f>
        <v>#REF!</v>
      </c>
    </row>
    <row r="4520" spans="1:10" hidden="1" x14ac:dyDescent="0.25">
      <c r="A4520" t="s">
        <v>655</v>
      </c>
      <c r="B4520" t="s">
        <v>1427</v>
      </c>
      <c r="C4520" t="s">
        <v>1428</v>
      </c>
      <c r="D4520">
        <v>6.5</v>
      </c>
      <c r="J4520" t="e">
        <f>+VLOOKUP(B4520,#REF!,1,FALSE)</f>
        <v>#REF!</v>
      </c>
    </row>
    <row r="4521" spans="1:10" hidden="1" x14ac:dyDescent="0.25">
      <c r="A4521" t="s">
        <v>655</v>
      </c>
      <c r="B4521" t="s">
        <v>1429</v>
      </c>
      <c r="C4521" t="s">
        <v>1430</v>
      </c>
      <c r="D4521">
        <v>6.5</v>
      </c>
      <c r="J4521" t="e">
        <f>+VLOOKUP(B4521,#REF!,1,FALSE)</f>
        <v>#REF!</v>
      </c>
    </row>
    <row r="4522" spans="1:10" hidden="1" x14ac:dyDescent="0.25">
      <c r="A4522" t="s">
        <v>655</v>
      </c>
      <c r="B4522">
        <v>7648</v>
      </c>
      <c r="C4522" t="s">
        <v>2283</v>
      </c>
      <c r="D4522">
        <v>6.5</v>
      </c>
      <c r="J4522" t="e">
        <f>+VLOOKUP(B4522,#REF!,1,FALSE)</f>
        <v>#REF!</v>
      </c>
    </row>
    <row r="4523" spans="1:10" hidden="1" x14ac:dyDescent="0.25">
      <c r="A4523" t="s">
        <v>655</v>
      </c>
      <c r="B4523">
        <v>7650</v>
      </c>
      <c r="C4523" t="s">
        <v>2341</v>
      </c>
      <c r="D4523">
        <v>6.5</v>
      </c>
      <c r="J4523" t="e">
        <f>+VLOOKUP(B4523,#REF!,1,FALSE)</f>
        <v>#REF!</v>
      </c>
    </row>
    <row r="4524" spans="1:10" hidden="1" x14ac:dyDescent="0.25">
      <c r="A4524" t="s">
        <v>655</v>
      </c>
      <c r="B4524">
        <v>7650</v>
      </c>
      <c r="C4524" t="s">
        <v>2341</v>
      </c>
      <c r="D4524">
        <v>6.5</v>
      </c>
      <c r="J4524" t="e">
        <f>+VLOOKUP(B4524,#REF!,1,FALSE)</f>
        <v>#REF!</v>
      </c>
    </row>
    <row r="4525" spans="1:10" hidden="1" x14ac:dyDescent="0.25">
      <c r="A4525" t="s">
        <v>655</v>
      </c>
      <c r="B4525">
        <v>7606</v>
      </c>
      <c r="C4525" t="s">
        <v>632</v>
      </c>
      <c r="D4525">
        <v>6.5</v>
      </c>
      <c r="J4525" t="e">
        <f>+VLOOKUP(B4525,#REF!,1,FALSE)</f>
        <v>#REF!</v>
      </c>
    </row>
    <row r="4526" spans="1:10" hidden="1" x14ac:dyDescent="0.25">
      <c r="A4526" t="s">
        <v>655</v>
      </c>
      <c r="B4526" t="s">
        <v>1437</v>
      </c>
      <c r="C4526" t="s">
        <v>1438</v>
      </c>
      <c r="D4526">
        <v>4.5</v>
      </c>
      <c r="J4526" t="e">
        <f>+VLOOKUP(B4526,#REF!,1,FALSE)</f>
        <v>#REF!</v>
      </c>
    </row>
    <row r="4527" spans="1:10" hidden="1" x14ac:dyDescent="0.25">
      <c r="A4527" t="s">
        <v>655</v>
      </c>
      <c r="B4527" t="s">
        <v>1439</v>
      </c>
      <c r="C4527" t="s">
        <v>1438</v>
      </c>
      <c r="D4527">
        <v>6.5</v>
      </c>
      <c r="J4527" t="e">
        <f>+VLOOKUP(B4527,#REF!,1,FALSE)</f>
        <v>#REF!</v>
      </c>
    </row>
    <row r="4528" spans="1:10" hidden="1" x14ac:dyDescent="0.25">
      <c r="A4528" t="s">
        <v>655</v>
      </c>
      <c r="B4528">
        <v>7617</v>
      </c>
      <c r="C4528" t="s">
        <v>1443</v>
      </c>
      <c r="D4528">
        <v>6.5</v>
      </c>
      <c r="J4528" t="e">
        <f>+VLOOKUP(B4528,#REF!,1,FALSE)</f>
        <v>#REF!</v>
      </c>
    </row>
    <row r="4529" spans="1:10" hidden="1" x14ac:dyDescent="0.25">
      <c r="A4529" t="s">
        <v>655</v>
      </c>
      <c r="B4529">
        <v>7618</v>
      </c>
      <c r="C4529" t="s">
        <v>1443</v>
      </c>
      <c r="D4529">
        <v>6.5</v>
      </c>
      <c r="J4529" t="e">
        <f>+VLOOKUP(B4529,#REF!,1,FALSE)</f>
        <v>#REF!</v>
      </c>
    </row>
    <row r="4530" spans="1:10" hidden="1" x14ac:dyDescent="0.25">
      <c r="A4530" t="s">
        <v>655</v>
      </c>
      <c r="B4530">
        <v>7619</v>
      </c>
      <c r="C4530" t="s">
        <v>1444</v>
      </c>
      <c r="D4530">
        <v>6.5</v>
      </c>
      <c r="J4530" t="e">
        <f>+VLOOKUP(B4530,#REF!,1,FALSE)</f>
        <v>#REF!</v>
      </c>
    </row>
    <row r="4531" spans="1:10" hidden="1" x14ac:dyDescent="0.25">
      <c r="A4531" t="s">
        <v>655</v>
      </c>
      <c r="B4531">
        <v>7621</v>
      </c>
      <c r="C4531" t="s">
        <v>1445</v>
      </c>
      <c r="D4531">
        <v>6.5</v>
      </c>
      <c r="J4531" t="e">
        <f>+VLOOKUP(B4531,#REF!,1,FALSE)</f>
        <v>#REF!</v>
      </c>
    </row>
    <row r="4532" spans="1:10" hidden="1" x14ac:dyDescent="0.25">
      <c r="A4532" t="s">
        <v>655</v>
      </c>
      <c r="B4532">
        <v>7622</v>
      </c>
      <c r="C4532" t="s">
        <v>1446</v>
      </c>
      <c r="D4532">
        <v>6.5</v>
      </c>
      <c r="J4532" t="e">
        <f>+VLOOKUP(B4532,#REF!,1,FALSE)</f>
        <v>#REF!</v>
      </c>
    </row>
    <row r="4533" spans="1:10" hidden="1" x14ac:dyDescent="0.25">
      <c r="A4533" t="s">
        <v>655</v>
      </c>
      <c r="B4533">
        <v>7624</v>
      </c>
      <c r="C4533" t="s">
        <v>1448</v>
      </c>
      <c r="D4533">
        <v>6.5</v>
      </c>
      <c r="J4533" t="e">
        <f>+VLOOKUP(B4533,#REF!,1,FALSE)</f>
        <v>#REF!</v>
      </c>
    </row>
    <row r="4534" spans="1:10" hidden="1" x14ac:dyDescent="0.25">
      <c r="A4534" t="s">
        <v>655</v>
      </c>
      <c r="B4534" t="s">
        <v>1449</v>
      </c>
      <c r="C4534" t="s">
        <v>1448</v>
      </c>
      <c r="D4534">
        <v>4.7</v>
      </c>
      <c r="J4534" t="e">
        <f>+VLOOKUP(B4534,#REF!,1,FALSE)</f>
        <v>#REF!</v>
      </c>
    </row>
    <row r="4535" spans="1:10" hidden="1" x14ac:dyDescent="0.25">
      <c r="A4535" t="s">
        <v>655</v>
      </c>
      <c r="B4535">
        <v>7625</v>
      </c>
      <c r="C4535" t="s">
        <v>1450</v>
      </c>
      <c r="D4535">
        <v>6.5</v>
      </c>
      <c r="J4535" t="e">
        <f>+VLOOKUP(B4535,#REF!,1,FALSE)</f>
        <v>#REF!</v>
      </c>
    </row>
    <row r="4536" spans="1:10" hidden="1" x14ac:dyDescent="0.25">
      <c r="A4536" t="s">
        <v>655</v>
      </c>
      <c r="B4536">
        <v>7626</v>
      </c>
      <c r="C4536" t="s">
        <v>636</v>
      </c>
      <c r="D4536">
        <v>6.5</v>
      </c>
      <c r="J4536" t="e">
        <f>+VLOOKUP(B4536,#REF!,1,FALSE)</f>
        <v>#REF!</v>
      </c>
    </row>
    <row r="4537" spans="1:10" hidden="1" x14ac:dyDescent="0.25">
      <c r="A4537" t="s">
        <v>655</v>
      </c>
      <c r="B4537" t="s">
        <v>1451</v>
      </c>
      <c r="C4537" t="s">
        <v>636</v>
      </c>
      <c r="D4537">
        <v>4.7</v>
      </c>
      <c r="J4537" t="e">
        <f>+VLOOKUP(B4537,#REF!,1,FALSE)</f>
        <v>#REF!</v>
      </c>
    </row>
    <row r="4538" spans="1:10" hidden="1" x14ac:dyDescent="0.25">
      <c r="A4538" t="s">
        <v>655</v>
      </c>
      <c r="B4538">
        <v>7627</v>
      </c>
      <c r="C4538" t="s">
        <v>1452</v>
      </c>
      <c r="D4538">
        <v>6.5</v>
      </c>
      <c r="J4538" t="e">
        <f>+VLOOKUP(B4538,#REF!,1,FALSE)</f>
        <v>#REF!</v>
      </c>
    </row>
    <row r="4539" spans="1:10" hidden="1" x14ac:dyDescent="0.25">
      <c r="A4539" t="s">
        <v>655</v>
      </c>
      <c r="B4539">
        <v>7628</v>
      </c>
      <c r="C4539" t="s">
        <v>1453</v>
      </c>
      <c r="D4539">
        <v>6.5</v>
      </c>
      <c r="J4539" t="e">
        <f>+VLOOKUP(B4539,#REF!,1,FALSE)</f>
        <v>#REF!</v>
      </c>
    </row>
    <row r="4540" spans="1:10" hidden="1" x14ac:dyDescent="0.25">
      <c r="A4540" t="s">
        <v>655</v>
      </c>
      <c r="B4540" t="s">
        <v>1454</v>
      </c>
      <c r="C4540" t="s">
        <v>1453</v>
      </c>
      <c r="D4540">
        <v>4</v>
      </c>
      <c r="J4540" t="e">
        <f>+VLOOKUP(B4540,#REF!,1,FALSE)</f>
        <v>#REF!</v>
      </c>
    </row>
    <row r="4541" spans="1:10" hidden="1" x14ac:dyDescent="0.25">
      <c r="A4541" t="s">
        <v>655</v>
      </c>
      <c r="B4541">
        <v>7629</v>
      </c>
      <c r="C4541" t="s">
        <v>1455</v>
      </c>
      <c r="D4541">
        <v>6.5</v>
      </c>
      <c r="J4541" t="e">
        <f>+VLOOKUP(B4541,#REF!,1,FALSE)</f>
        <v>#REF!</v>
      </c>
    </row>
    <row r="4542" spans="1:10" hidden="1" x14ac:dyDescent="0.25">
      <c r="A4542" t="s">
        <v>655</v>
      </c>
      <c r="B4542">
        <v>7633</v>
      </c>
      <c r="C4542" t="s">
        <v>1456</v>
      </c>
      <c r="D4542">
        <v>6.5</v>
      </c>
      <c r="J4542" t="e">
        <f>+VLOOKUP(B4542,#REF!,1,FALSE)</f>
        <v>#REF!</v>
      </c>
    </row>
    <row r="4543" spans="1:10" hidden="1" x14ac:dyDescent="0.25">
      <c r="A4543" t="s">
        <v>655</v>
      </c>
      <c r="B4543" t="s">
        <v>1458</v>
      </c>
      <c r="C4543" t="s">
        <v>1459</v>
      </c>
      <c r="D4543">
        <v>6.5</v>
      </c>
      <c r="J4543" t="e">
        <f>+VLOOKUP(B4543,#REF!,1,FALSE)</f>
        <v>#REF!</v>
      </c>
    </row>
    <row r="4544" spans="1:10" hidden="1" x14ac:dyDescent="0.25">
      <c r="A4544" t="s">
        <v>655</v>
      </c>
      <c r="B4544" t="s">
        <v>1461</v>
      </c>
      <c r="C4544" t="s">
        <v>1462</v>
      </c>
      <c r="D4544">
        <v>6.5</v>
      </c>
      <c r="J4544" t="e">
        <f>+VLOOKUP(B4544,#REF!,1,FALSE)</f>
        <v>#REF!</v>
      </c>
    </row>
    <row r="4545" spans="1:10" hidden="1" x14ac:dyDescent="0.25">
      <c r="A4545" t="s">
        <v>655</v>
      </c>
      <c r="B4545">
        <v>7670</v>
      </c>
      <c r="C4545" t="s">
        <v>2257</v>
      </c>
      <c r="D4545">
        <v>6.5</v>
      </c>
      <c r="J4545" t="e">
        <f>+VLOOKUP(B4545,#REF!,1,FALSE)</f>
        <v>#REF!</v>
      </c>
    </row>
    <row r="4546" spans="1:10" hidden="1" x14ac:dyDescent="0.25">
      <c r="A4546" t="s">
        <v>655</v>
      </c>
      <c r="B4546">
        <v>7670</v>
      </c>
      <c r="C4546" t="s">
        <v>2257</v>
      </c>
      <c r="D4546">
        <v>6.5</v>
      </c>
      <c r="J4546" t="e">
        <f>+VLOOKUP(B4546,#REF!,1,FALSE)</f>
        <v>#REF!</v>
      </c>
    </row>
    <row r="4547" spans="1:10" hidden="1" x14ac:dyDescent="0.25">
      <c r="A4547" t="s">
        <v>655</v>
      </c>
      <c r="B4547">
        <v>7644</v>
      </c>
      <c r="C4547" t="s">
        <v>1463</v>
      </c>
      <c r="D4547">
        <v>6.5</v>
      </c>
      <c r="J4547" t="e">
        <f>+VLOOKUP(B4547,#REF!,1,FALSE)</f>
        <v>#REF!</v>
      </c>
    </row>
    <row r="4548" spans="1:10" hidden="1" x14ac:dyDescent="0.25">
      <c r="A4548" t="s">
        <v>655</v>
      </c>
      <c r="B4548">
        <v>7689</v>
      </c>
      <c r="C4548" t="s">
        <v>298</v>
      </c>
      <c r="D4548">
        <v>6.5</v>
      </c>
      <c r="J4548" t="e">
        <f>+VLOOKUP(B4548,#REF!,1,FALSE)</f>
        <v>#REF!</v>
      </c>
    </row>
    <row r="4549" spans="1:10" hidden="1" x14ac:dyDescent="0.25">
      <c r="A4549" t="s">
        <v>655</v>
      </c>
      <c r="B4549">
        <v>7646</v>
      </c>
      <c r="C4549" t="s">
        <v>293</v>
      </c>
      <c r="D4549">
        <v>6.5</v>
      </c>
      <c r="J4549" t="e">
        <f>+VLOOKUP(B4549,#REF!,1,FALSE)</f>
        <v>#REF!</v>
      </c>
    </row>
    <row r="4550" spans="1:10" hidden="1" x14ac:dyDescent="0.25">
      <c r="A4550" t="s">
        <v>655</v>
      </c>
      <c r="B4550" t="s">
        <v>1464</v>
      </c>
      <c r="C4550" t="s">
        <v>293</v>
      </c>
      <c r="D4550">
        <v>4.7</v>
      </c>
      <c r="J4550" t="e">
        <f>+VLOOKUP(B4550,#REF!,1,FALSE)</f>
        <v>#REF!</v>
      </c>
    </row>
    <row r="4551" spans="1:10" hidden="1" x14ac:dyDescent="0.25">
      <c r="A4551" t="s">
        <v>655</v>
      </c>
      <c r="B4551">
        <v>7649</v>
      </c>
      <c r="C4551" t="s">
        <v>1465</v>
      </c>
      <c r="D4551">
        <v>6.5</v>
      </c>
      <c r="J4551" t="e">
        <f>+VLOOKUP(B4551,#REF!,1,FALSE)</f>
        <v>#REF!</v>
      </c>
    </row>
    <row r="4552" spans="1:10" hidden="1" x14ac:dyDescent="0.25">
      <c r="A4552" t="s">
        <v>655</v>
      </c>
      <c r="B4552">
        <v>7651</v>
      </c>
      <c r="C4552" t="s">
        <v>1467</v>
      </c>
      <c r="D4552">
        <v>6.5</v>
      </c>
      <c r="J4552" t="e">
        <f>+VLOOKUP(B4552,#REF!,1,FALSE)</f>
        <v>#REF!</v>
      </c>
    </row>
    <row r="4553" spans="1:10" hidden="1" x14ac:dyDescent="0.25">
      <c r="A4553" t="s">
        <v>655</v>
      </c>
      <c r="B4553">
        <v>7689</v>
      </c>
      <c r="C4553" t="s">
        <v>298</v>
      </c>
      <c r="D4553">
        <v>6.5</v>
      </c>
      <c r="J4553" t="e">
        <f>+VLOOKUP(B4553,#REF!,1,FALSE)</f>
        <v>#REF!</v>
      </c>
    </row>
    <row r="4554" spans="1:10" hidden="1" x14ac:dyDescent="0.25">
      <c r="A4554" t="s">
        <v>655</v>
      </c>
      <c r="B4554">
        <v>7653</v>
      </c>
      <c r="C4554" t="s">
        <v>1468</v>
      </c>
      <c r="D4554">
        <v>6.5</v>
      </c>
      <c r="J4554" t="e">
        <f>+VLOOKUP(B4554,#REF!,1,FALSE)</f>
        <v>#REF!</v>
      </c>
    </row>
    <row r="4555" spans="1:10" hidden="1" x14ac:dyDescent="0.25">
      <c r="A4555" t="s">
        <v>655</v>
      </c>
      <c r="B4555" t="s">
        <v>1469</v>
      </c>
      <c r="C4555" t="s">
        <v>1468</v>
      </c>
      <c r="D4555">
        <v>4</v>
      </c>
      <c r="J4555" t="e">
        <f>+VLOOKUP(B4555,#REF!,1,FALSE)</f>
        <v>#REF!</v>
      </c>
    </row>
    <row r="4556" spans="1:10" hidden="1" x14ac:dyDescent="0.25">
      <c r="A4556" t="s">
        <v>655</v>
      </c>
      <c r="B4556" t="s">
        <v>1470</v>
      </c>
      <c r="C4556" t="s">
        <v>1471</v>
      </c>
      <c r="D4556">
        <v>4.7</v>
      </c>
      <c r="J4556" t="e">
        <f>+VLOOKUP(B4556,#REF!,1,FALSE)</f>
        <v>#REF!</v>
      </c>
    </row>
    <row r="4557" spans="1:10" hidden="1" x14ac:dyDescent="0.25">
      <c r="A4557" t="s">
        <v>655</v>
      </c>
      <c r="B4557">
        <v>7657</v>
      </c>
      <c r="C4557" t="s">
        <v>1472</v>
      </c>
      <c r="D4557">
        <v>6.5</v>
      </c>
      <c r="J4557" t="e">
        <f>+VLOOKUP(B4557,#REF!,1,FALSE)</f>
        <v>#REF!</v>
      </c>
    </row>
    <row r="4558" spans="1:10" hidden="1" x14ac:dyDescent="0.25">
      <c r="A4558" t="s">
        <v>655</v>
      </c>
      <c r="B4558" t="s">
        <v>1473</v>
      </c>
      <c r="C4558" t="s">
        <v>1474</v>
      </c>
      <c r="D4558">
        <v>6.5</v>
      </c>
      <c r="J4558" t="e">
        <f>+VLOOKUP(B4558,#REF!,1,FALSE)</f>
        <v>#REF!</v>
      </c>
    </row>
    <row r="4559" spans="1:10" hidden="1" x14ac:dyDescent="0.25">
      <c r="A4559" t="s">
        <v>655</v>
      </c>
      <c r="B4559">
        <v>7659</v>
      </c>
      <c r="C4559" t="s">
        <v>1354</v>
      </c>
      <c r="D4559">
        <v>6.5</v>
      </c>
      <c r="J4559" t="e">
        <f>+VLOOKUP(B4559,#REF!,1,FALSE)</f>
        <v>#REF!</v>
      </c>
    </row>
    <row r="4560" spans="1:10" hidden="1" x14ac:dyDescent="0.25">
      <c r="A4560" t="s">
        <v>655</v>
      </c>
      <c r="B4560">
        <v>7660</v>
      </c>
      <c r="C4560" t="s">
        <v>1475</v>
      </c>
      <c r="D4560">
        <v>6.5</v>
      </c>
      <c r="J4560" t="e">
        <f>+VLOOKUP(B4560,#REF!,1,FALSE)</f>
        <v>#REF!</v>
      </c>
    </row>
    <row r="4561" spans="1:10" hidden="1" x14ac:dyDescent="0.25">
      <c r="A4561" t="s">
        <v>655</v>
      </c>
      <c r="B4561">
        <v>7661</v>
      </c>
      <c r="C4561" t="s">
        <v>1476</v>
      </c>
      <c r="D4561">
        <v>6.5</v>
      </c>
      <c r="J4561" t="e">
        <f>+VLOOKUP(B4561,#REF!,1,FALSE)</f>
        <v>#REF!</v>
      </c>
    </row>
    <row r="4562" spans="1:10" hidden="1" x14ac:dyDescent="0.25">
      <c r="A4562" t="s">
        <v>655</v>
      </c>
      <c r="B4562" t="s">
        <v>1477</v>
      </c>
      <c r="C4562" t="s">
        <v>1476</v>
      </c>
      <c r="D4562">
        <v>4.7</v>
      </c>
      <c r="J4562" t="e">
        <f>+VLOOKUP(B4562,#REF!,1,FALSE)</f>
        <v>#REF!</v>
      </c>
    </row>
    <row r="4563" spans="1:10" hidden="1" x14ac:dyDescent="0.25">
      <c r="A4563" t="s">
        <v>655</v>
      </c>
      <c r="B4563">
        <v>7662</v>
      </c>
      <c r="C4563" t="s">
        <v>1478</v>
      </c>
      <c r="D4563">
        <v>6.5</v>
      </c>
      <c r="J4563" t="e">
        <f>+VLOOKUP(B4563,#REF!,1,FALSE)</f>
        <v>#REF!</v>
      </c>
    </row>
    <row r="4564" spans="1:10" hidden="1" x14ac:dyDescent="0.25">
      <c r="A4564" t="s">
        <v>655</v>
      </c>
      <c r="B4564" t="s">
        <v>1479</v>
      </c>
      <c r="C4564" t="s">
        <v>1478</v>
      </c>
      <c r="D4564">
        <v>4.7</v>
      </c>
      <c r="J4564" t="e">
        <f>+VLOOKUP(B4564,#REF!,1,FALSE)</f>
        <v>#REF!</v>
      </c>
    </row>
    <row r="4565" spans="1:10" hidden="1" x14ac:dyDescent="0.25">
      <c r="A4565" t="s">
        <v>655</v>
      </c>
      <c r="B4565">
        <v>7663</v>
      </c>
      <c r="C4565" t="s">
        <v>1480</v>
      </c>
      <c r="D4565">
        <v>6.5</v>
      </c>
      <c r="J4565" t="e">
        <f>+VLOOKUP(B4565,#REF!,1,FALSE)</f>
        <v>#REF!</v>
      </c>
    </row>
    <row r="4566" spans="1:10" hidden="1" x14ac:dyDescent="0.25">
      <c r="A4566" t="s">
        <v>655</v>
      </c>
      <c r="B4566" t="s">
        <v>1481</v>
      </c>
      <c r="C4566" t="s">
        <v>1482</v>
      </c>
      <c r="D4566">
        <v>4.7</v>
      </c>
      <c r="J4566" t="e">
        <f>+VLOOKUP(B4566,#REF!,1,FALSE)</f>
        <v>#REF!</v>
      </c>
    </row>
    <row r="4567" spans="1:10" hidden="1" x14ac:dyDescent="0.25">
      <c r="A4567" t="s">
        <v>655</v>
      </c>
      <c r="B4567">
        <v>7665</v>
      </c>
      <c r="C4567" t="s">
        <v>1483</v>
      </c>
      <c r="D4567">
        <v>6.5</v>
      </c>
      <c r="J4567" t="e">
        <f>+VLOOKUP(B4567,#REF!,1,FALSE)</f>
        <v>#REF!</v>
      </c>
    </row>
    <row r="4568" spans="1:10" hidden="1" x14ac:dyDescent="0.25">
      <c r="A4568" t="s">
        <v>655</v>
      </c>
      <c r="B4568" t="s">
        <v>1484</v>
      </c>
      <c r="C4568" t="s">
        <v>1483</v>
      </c>
      <c r="D4568">
        <v>4.7</v>
      </c>
      <c r="J4568" t="e">
        <f>+VLOOKUP(B4568,#REF!,1,FALSE)</f>
        <v>#REF!</v>
      </c>
    </row>
    <row r="4569" spans="1:10" hidden="1" x14ac:dyDescent="0.25">
      <c r="A4569" t="s">
        <v>655</v>
      </c>
      <c r="B4569">
        <v>7666</v>
      </c>
      <c r="C4569" t="s">
        <v>1485</v>
      </c>
      <c r="D4569">
        <v>6.5</v>
      </c>
      <c r="J4569" t="e">
        <f>+VLOOKUP(B4569,#REF!,1,FALSE)</f>
        <v>#REF!</v>
      </c>
    </row>
    <row r="4570" spans="1:10" hidden="1" x14ac:dyDescent="0.25">
      <c r="A4570" t="s">
        <v>655</v>
      </c>
      <c r="B4570" t="s">
        <v>1486</v>
      </c>
      <c r="C4570" t="s">
        <v>1487</v>
      </c>
      <c r="D4570">
        <v>6.5</v>
      </c>
      <c r="J4570" t="e">
        <f>+VLOOKUP(B4570,#REF!,1,FALSE)</f>
        <v>#REF!</v>
      </c>
    </row>
    <row r="4571" spans="1:10" hidden="1" x14ac:dyDescent="0.25">
      <c r="A4571" t="s">
        <v>655</v>
      </c>
      <c r="B4571">
        <v>7669</v>
      </c>
      <c r="C4571" t="s">
        <v>1488</v>
      </c>
      <c r="D4571">
        <v>6.5</v>
      </c>
      <c r="J4571" t="e">
        <f>+VLOOKUP(B4571,#REF!,1,FALSE)</f>
        <v>#REF!</v>
      </c>
    </row>
    <row r="4572" spans="1:10" hidden="1" x14ac:dyDescent="0.25">
      <c r="A4572" t="s">
        <v>655</v>
      </c>
      <c r="B4572">
        <v>7689</v>
      </c>
      <c r="C4572" t="s">
        <v>298</v>
      </c>
      <c r="D4572">
        <v>6.5</v>
      </c>
      <c r="J4572" t="e">
        <f>+VLOOKUP(B4572,#REF!,1,FALSE)</f>
        <v>#REF!</v>
      </c>
    </row>
    <row r="4573" spans="1:10" hidden="1" x14ac:dyDescent="0.25">
      <c r="A4573" t="s">
        <v>655</v>
      </c>
      <c r="B4573">
        <v>7673</v>
      </c>
      <c r="C4573" t="s">
        <v>1490</v>
      </c>
      <c r="D4573">
        <v>6.5</v>
      </c>
      <c r="J4573" t="e">
        <f>+VLOOKUP(B4573,#REF!,1,FALSE)</f>
        <v>#REF!</v>
      </c>
    </row>
    <row r="4574" spans="1:10" hidden="1" x14ac:dyDescent="0.25">
      <c r="A4574" t="s">
        <v>655</v>
      </c>
      <c r="B4574">
        <v>7674</v>
      </c>
      <c r="C4574" t="s">
        <v>1491</v>
      </c>
      <c r="D4574">
        <v>6.5</v>
      </c>
      <c r="J4574" t="e">
        <f>+VLOOKUP(B4574,#REF!,1,FALSE)</f>
        <v>#REF!</v>
      </c>
    </row>
    <row r="4575" spans="1:10" hidden="1" x14ac:dyDescent="0.25">
      <c r="A4575" t="s">
        <v>655</v>
      </c>
      <c r="B4575">
        <v>7675</v>
      </c>
      <c r="C4575" t="s">
        <v>344</v>
      </c>
      <c r="D4575">
        <v>6.5</v>
      </c>
      <c r="J4575" t="e">
        <f>+VLOOKUP(B4575,#REF!,1,FALSE)</f>
        <v>#REF!</v>
      </c>
    </row>
    <row r="4576" spans="1:10" hidden="1" x14ac:dyDescent="0.25">
      <c r="A4576" t="s">
        <v>655</v>
      </c>
      <c r="B4576">
        <v>7676</v>
      </c>
      <c r="C4576" t="s">
        <v>1492</v>
      </c>
      <c r="D4576">
        <v>6.5</v>
      </c>
      <c r="J4576" t="e">
        <f>+VLOOKUP(B4576,#REF!,1,FALSE)</f>
        <v>#REF!</v>
      </c>
    </row>
    <row r="4577" spans="1:10" hidden="1" x14ac:dyDescent="0.25">
      <c r="A4577" t="s">
        <v>655</v>
      </c>
      <c r="B4577">
        <v>7679</v>
      </c>
      <c r="C4577" t="s">
        <v>1493</v>
      </c>
      <c r="D4577">
        <v>6.5</v>
      </c>
      <c r="J4577" t="e">
        <f>+VLOOKUP(B4577,#REF!,1,FALSE)</f>
        <v>#REF!</v>
      </c>
    </row>
    <row r="4578" spans="1:10" hidden="1" x14ac:dyDescent="0.25">
      <c r="A4578" t="s">
        <v>655</v>
      </c>
      <c r="B4578" t="s">
        <v>1494</v>
      </c>
      <c r="C4578" t="s">
        <v>1495</v>
      </c>
      <c r="D4578">
        <v>6.5</v>
      </c>
      <c r="J4578" t="e">
        <f>+VLOOKUP(B4578,#REF!,1,FALSE)</f>
        <v>#REF!</v>
      </c>
    </row>
    <row r="4579" spans="1:10" hidden="1" x14ac:dyDescent="0.25">
      <c r="A4579" t="s">
        <v>655</v>
      </c>
      <c r="B4579" t="s">
        <v>1496</v>
      </c>
      <c r="C4579" t="s">
        <v>1497</v>
      </c>
      <c r="D4579">
        <v>6.5</v>
      </c>
      <c r="J4579" t="e">
        <f>+VLOOKUP(B4579,#REF!,1,FALSE)</f>
        <v>#REF!</v>
      </c>
    </row>
    <row r="4580" spans="1:10" hidden="1" x14ac:dyDescent="0.25">
      <c r="A4580" t="s">
        <v>655</v>
      </c>
      <c r="B4580" t="s">
        <v>1498</v>
      </c>
      <c r="C4580" t="s">
        <v>1499</v>
      </c>
      <c r="D4580">
        <v>6.5</v>
      </c>
      <c r="J4580" t="e">
        <f>+VLOOKUP(B4580,#REF!,1,FALSE)</f>
        <v>#REF!</v>
      </c>
    </row>
    <row r="4581" spans="1:10" hidden="1" x14ac:dyDescent="0.25">
      <c r="A4581" t="s">
        <v>655</v>
      </c>
      <c r="B4581" t="s">
        <v>1500</v>
      </c>
      <c r="C4581" t="s">
        <v>1501</v>
      </c>
      <c r="D4581">
        <v>6.5</v>
      </c>
      <c r="J4581" t="e">
        <f>+VLOOKUP(B4581,#REF!,1,FALSE)</f>
        <v>#REF!</v>
      </c>
    </row>
    <row r="4582" spans="1:10" hidden="1" x14ac:dyDescent="0.25">
      <c r="A4582" t="s">
        <v>655</v>
      </c>
      <c r="B4582" t="s">
        <v>1502</v>
      </c>
      <c r="C4582" t="s">
        <v>1503</v>
      </c>
      <c r="D4582">
        <v>6.5</v>
      </c>
      <c r="J4582" t="e">
        <f>+VLOOKUP(B4582,#REF!,1,FALSE)</f>
        <v>#REF!</v>
      </c>
    </row>
    <row r="4583" spans="1:10" hidden="1" x14ac:dyDescent="0.25">
      <c r="A4583" t="s">
        <v>655</v>
      </c>
      <c r="B4583">
        <v>7685</v>
      </c>
      <c r="C4583" t="s">
        <v>640</v>
      </c>
      <c r="D4583">
        <v>6.5</v>
      </c>
      <c r="J4583" t="e">
        <f>+VLOOKUP(B4583,#REF!,1,FALSE)</f>
        <v>#REF!</v>
      </c>
    </row>
    <row r="4584" spans="1:10" hidden="1" x14ac:dyDescent="0.25">
      <c r="A4584" t="s">
        <v>655</v>
      </c>
      <c r="B4584">
        <v>7686</v>
      </c>
      <c r="C4584" t="s">
        <v>641</v>
      </c>
      <c r="D4584">
        <v>6.5</v>
      </c>
      <c r="J4584" t="e">
        <f>+VLOOKUP(B4584,#REF!,1,FALSE)</f>
        <v>#REF!</v>
      </c>
    </row>
    <row r="4585" spans="1:10" hidden="1" x14ac:dyDescent="0.25">
      <c r="A4585" t="s">
        <v>655</v>
      </c>
      <c r="B4585">
        <v>7689</v>
      </c>
      <c r="C4585" t="s">
        <v>298</v>
      </c>
      <c r="D4585">
        <v>6.5</v>
      </c>
      <c r="J4585" t="e">
        <f>+VLOOKUP(B4585,#REF!,1,FALSE)</f>
        <v>#REF!</v>
      </c>
    </row>
    <row r="4586" spans="1:10" hidden="1" x14ac:dyDescent="0.25">
      <c r="A4586" t="s">
        <v>655</v>
      </c>
      <c r="B4586">
        <v>7690</v>
      </c>
      <c r="C4586" t="s">
        <v>1505</v>
      </c>
      <c r="D4586">
        <v>6.5</v>
      </c>
      <c r="J4586" t="e">
        <f>+VLOOKUP(B4586,#REF!,1,FALSE)</f>
        <v>#REF!</v>
      </c>
    </row>
    <row r="4587" spans="1:10" hidden="1" x14ac:dyDescent="0.25">
      <c r="A4587" t="s">
        <v>655</v>
      </c>
      <c r="B4587" t="s">
        <v>1506</v>
      </c>
      <c r="C4587" t="s">
        <v>1507</v>
      </c>
      <c r="D4587">
        <v>6.5</v>
      </c>
      <c r="J4587" t="e">
        <f>+VLOOKUP(B4587,#REF!,1,FALSE)</f>
        <v>#REF!</v>
      </c>
    </row>
    <row r="4588" spans="1:10" hidden="1" x14ac:dyDescent="0.25">
      <c r="A4588" t="s">
        <v>655</v>
      </c>
      <c r="B4588">
        <v>7694</v>
      </c>
      <c r="C4588" t="s">
        <v>1508</v>
      </c>
      <c r="D4588">
        <v>6.5</v>
      </c>
      <c r="J4588" t="e">
        <f>+VLOOKUP(B4588,#REF!,1,FALSE)</f>
        <v>#REF!</v>
      </c>
    </row>
    <row r="4589" spans="1:10" hidden="1" x14ac:dyDescent="0.25">
      <c r="A4589" t="s">
        <v>655</v>
      </c>
      <c r="B4589">
        <v>7179</v>
      </c>
      <c r="C4589" t="s">
        <v>419</v>
      </c>
      <c r="D4589">
        <v>25</v>
      </c>
      <c r="J4589" t="e">
        <f>+VLOOKUP(B4589,#REF!,1,FALSE)</f>
        <v>#REF!</v>
      </c>
    </row>
    <row r="4590" spans="1:10" hidden="1" x14ac:dyDescent="0.25">
      <c r="A4590" t="s">
        <v>655</v>
      </c>
      <c r="B4590">
        <v>7703</v>
      </c>
      <c r="C4590" t="s">
        <v>2342</v>
      </c>
      <c r="D4590">
        <v>10</v>
      </c>
      <c r="J4590" t="e">
        <f>+VLOOKUP(B4590,#REF!,1,FALSE)</f>
        <v>#REF!</v>
      </c>
    </row>
    <row r="4591" spans="1:10" hidden="1" x14ac:dyDescent="0.25">
      <c r="A4591" t="s">
        <v>655</v>
      </c>
      <c r="B4591">
        <v>7746</v>
      </c>
      <c r="C4591" t="s">
        <v>2258</v>
      </c>
      <c r="D4591">
        <v>1</v>
      </c>
      <c r="J4591" t="e">
        <f>+VLOOKUP(B4591,#REF!,1,FALSE)</f>
        <v>#REF!</v>
      </c>
    </row>
    <row r="4592" spans="1:10" hidden="1" x14ac:dyDescent="0.25">
      <c r="A4592" t="s">
        <v>655</v>
      </c>
      <c r="B4592">
        <v>7748</v>
      </c>
      <c r="C4592" t="s">
        <v>2343</v>
      </c>
      <c r="D4592">
        <v>1</v>
      </c>
      <c r="J4592" t="e">
        <f>+VLOOKUP(B4592,#REF!,1,FALSE)</f>
        <v>#REF!</v>
      </c>
    </row>
    <row r="4593" spans="1:10" hidden="1" x14ac:dyDescent="0.25">
      <c r="A4593" t="s">
        <v>655</v>
      </c>
      <c r="B4593">
        <v>7749</v>
      </c>
      <c r="C4593" t="s">
        <v>2344</v>
      </c>
      <c r="D4593">
        <v>1</v>
      </c>
      <c r="J4593" t="e">
        <f>+VLOOKUP(B4593,#REF!,1,FALSE)</f>
        <v>#REF!</v>
      </c>
    </row>
    <row r="4594" spans="1:10" hidden="1" x14ac:dyDescent="0.25">
      <c r="A4594" t="s">
        <v>655</v>
      </c>
      <c r="B4594">
        <v>7750</v>
      </c>
      <c r="C4594" t="s">
        <v>2345</v>
      </c>
      <c r="D4594">
        <v>1</v>
      </c>
      <c r="J4594" t="e">
        <f>+VLOOKUP(B4594,#REF!,1,FALSE)</f>
        <v>#REF!</v>
      </c>
    </row>
    <row r="4595" spans="1:10" hidden="1" x14ac:dyDescent="0.25">
      <c r="A4595" t="s">
        <v>655</v>
      </c>
      <c r="B4595">
        <v>7751</v>
      </c>
      <c r="C4595" t="s">
        <v>2259</v>
      </c>
      <c r="D4595">
        <v>1</v>
      </c>
      <c r="J4595" t="e">
        <f>+VLOOKUP(B4595,#REF!,1,FALSE)</f>
        <v>#REF!</v>
      </c>
    </row>
    <row r="4596" spans="1:10" hidden="1" x14ac:dyDescent="0.25">
      <c r="A4596" t="s">
        <v>655</v>
      </c>
      <c r="B4596">
        <v>7757</v>
      </c>
      <c r="C4596" t="s">
        <v>2346</v>
      </c>
      <c r="D4596">
        <v>10</v>
      </c>
      <c r="J4596" t="e">
        <f>+VLOOKUP(B4596,#REF!,1,FALSE)</f>
        <v>#REF!</v>
      </c>
    </row>
    <row r="4597" spans="1:10" x14ac:dyDescent="0.25">
      <c r="A4597" t="s">
        <v>655</v>
      </c>
      <c r="B4597">
        <v>7758</v>
      </c>
      <c r="C4597" t="s">
        <v>2347</v>
      </c>
      <c r="D4597">
        <v>10</v>
      </c>
      <c r="J4597" t="e">
        <f>+VLOOKUP(B4597,#REF!,1,FALSE)</f>
        <v>#REF!</v>
      </c>
    </row>
    <row r="4598" spans="1:10" hidden="1" x14ac:dyDescent="0.25">
      <c r="A4598" t="s">
        <v>655</v>
      </c>
      <c r="B4598">
        <v>7759</v>
      </c>
      <c r="C4598" t="s">
        <v>2348</v>
      </c>
      <c r="D4598">
        <v>1</v>
      </c>
      <c r="J4598" t="e">
        <f>+VLOOKUP(B4598,#REF!,1,FALSE)</f>
        <v>#REF!</v>
      </c>
    </row>
    <row r="4599" spans="1:10" hidden="1" x14ac:dyDescent="0.25">
      <c r="A4599" t="s">
        <v>655</v>
      </c>
      <c r="B4599" t="s">
        <v>301</v>
      </c>
      <c r="C4599" t="s">
        <v>300</v>
      </c>
      <c r="D4599">
        <v>4.5</v>
      </c>
      <c r="J4599" t="e">
        <f>+VLOOKUP(B4599,#REF!,1,FALSE)</f>
        <v>#REF!</v>
      </c>
    </row>
    <row r="4600" spans="1:10" hidden="1" x14ac:dyDescent="0.25">
      <c r="A4600" t="s">
        <v>655</v>
      </c>
      <c r="B4600" t="s">
        <v>299</v>
      </c>
      <c r="C4600" t="s">
        <v>300</v>
      </c>
      <c r="D4600">
        <v>6.5</v>
      </c>
      <c r="J4600" t="e">
        <f>+VLOOKUP(B4600,#REF!,1,FALSE)</f>
        <v>#REF!</v>
      </c>
    </row>
    <row r="4601" spans="1:10" hidden="1" x14ac:dyDescent="0.25">
      <c r="A4601" t="s">
        <v>655</v>
      </c>
      <c r="B4601">
        <v>7766</v>
      </c>
      <c r="C4601" t="s">
        <v>1509</v>
      </c>
      <c r="D4601">
        <v>6</v>
      </c>
      <c r="J4601" t="e">
        <f>+VLOOKUP(B4601,#REF!,1,FALSE)</f>
        <v>#REF!</v>
      </c>
    </row>
    <row r="4602" spans="1:10" hidden="1" x14ac:dyDescent="0.25">
      <c r="A4602" t="s">
        <v>655</v>
      </c>
      <c r="B4602">
        <v>7770</v>
      </c>
      <c r="C4602" t="s">
        <v>2103</v>
      </c>
      <c r="D4602">
        <v>10</v>
      </c>
      <c r="J4602" t="e">
        <f>+VLOOKUP(B4602,#REF!,1,FALSE)</f>
        <v>#REF!</v>
      </c>
    </row>
    <row r="4603" spans="1:10" hidden="1" x14ac:dyDescent="0.25">
      <c r="A4603" t="s">
        <v>655</v>
      </c>
      <c r="B4603">
        <v>7771</v>
      </c>
      <c r="C4603" t="s">
        <v>2349</v>
      </c>
      <c r="D4603">
        <v>1</v>
      </c>
      <c r="J4603" t="e">
        <f>+VLOOKUP(B4603,#REF!,1,FALSE)</f>
        <v>#REF!</v>
      </c>
    </row>
    <row r="4604" spans="1:10" hidden="1" x14ac:dyDescent="0.25">
      <c r="A4604" t="s">
        <v>655</v>
      </c>
      <c r="B4604">
        <v>7689</v>
      </c>
      <c r="C4604" t="s">
        <v>298</v>
      </c>
      <c r="D4604">
        <v>6.5</v>
      </c>
      <c r="J4604" t="e">
        <f>+VLOOKUP(B4604,#REF!,1,FALSE)</f>
        <v>#REF!</v>
      </c>
    </row>
    <row r="4605" spans="1:10" hidden="1" x14ac:dyDescent="0.25">
      <c r="A4605" t="s">
        <v>655</v>
      </c>
      <c r="B4605">
        <v>7773</v>
      </c>
      <c r="C4605" t="s">
        <v>2350</v>
      </c>
      <c r="D4605">
        <v>2</v>
      </c>
      <c r="J4605" t="e">
        <f>+VLOOKUP(B4605,#REF!,1,FALSE)</f>
        <v>#REF!</v>
      </c>
    </row>
    <row r="4606" spans="1:10" hidden="1" x14ac:dyDescent="0.25">
      <c r="A4606" t="s">
        <v>655</v>
      </c>
      <c r="B4606">
        <v>7774</v>
      </c>
      <c r="C4606" t="s">
        <v>2351</v>
      </c>
      <c r="D4606">
        <v>2</v>
      </c>
      <c r="J4606" t="e">
        <f>+VLOOKUP(B4606,#REF!,1,FALSE)</f>
        <v>#REF!</v>
      </c>
    </row>
    <row r="4607" spans="1:10" hidden="1" x14ac:dyDescent="0.25">
      <c r="A4607" t="s">
        <v>655</v>
      </c>
      <c r="B4607">
        <v>7775</v>
      </c>
      <c r="C4607" t="s">
        <v>2352</v>
      </c>
      <c r="D4607">
        <v>2</v>
      </c>
      <c r="J4607" t="e">
        <f>+VLOOKUP(B4607,#REF!,1,FALSE)</f>
        <v>#REF!</v>
      </c>
    </row>
    <row r="4608" spans="1:10" hidden="1" x14ac:dyDescent="0.25">
      <c r="A4608" t="s">
        <v>655</v>
      </c>
      <c r="B4608">
        <v>7776</v>
      </c>
      <c r="C4608" t="s">
        <v>2353</v>
      </c>
      <c r="D4608">
        <v>2</v>
      </c>
      <c r="J4608" t="e">
        <f>+VLOOKUP(B4608,#REF!,1,FALSE)</f>
        <v>#REF!</v>
      </c>
    </row>
    <row r="4609" spans="1:10" hidden="1" x14ac:dyDescent="0.25">
      <c r="A4609" t="s">
        <v>655</v>
      </c>
      <c r="B4609">
        <v>7779</v>
      </c>
      <c r="C4609" t="s">
        <v>607</v>
      </c>
      <c r="D4609">
        <v>6.5</v>
      </c>
      <c r="J4609" t="e">
        <f>+VLOOKUP(B4609,#REF!,1,FALSE)</f>
        <v>#REF!</v>
      </c>
    </row>
    <row r="4610" spans="1:10" hidden="1" x14ac:dyDescent="0.25">
      <c r="A4610" t="s">
        <v>655</v>
      </c>
      <c r="B4610">
        <v>7784</v>
      </c>
      <c r="C4610" t="s">
        <v>603</v>
      </c>
      <c r="D4610">
        <v>6.5</v>
      </c>
      <c r="J4610" t="e">
        <f>+VLOOKUP(B4610,#REF!,1,FALSE)</f>
        <v>#REF!</v>
      </c>
    </row>
    <row r="4611" spans="1:10" hidden="1" x14ac:dyDescent="0.25">
      <c r="A4611" t="s">
        <v>655</v>
      </c>
      <c r="B4611" t="s">
        <v>604</v>
      </c>
      <c r="C4611" t="s">
        <v>1510</v>
      </c>
      <c r="D4611">
        <v>4</v>
      </c>
      <c r="J4611" t="e">
        <f>+VLOOKUP(B4611,#REF!,1,FALSE)</f>
        <v>#REF!</v>
      </c>
    </row>
    <row r="4612" spans="1:10" hidden="1" x14ac:dyDescent="0.25">
      <c r="A4612" t="s">
        <v>655</v>
      </c>
      <c r="B4612">
        <v>7785</v>
      </c>
      <c r="C4612" t="s">
        <v>1511</v>
      </c>
      <c r="D4612">
        <v>6.5</v>
      </c>
      <c r="J4612" t="e">
        <f>+VLOOKUP(B4612,#REF!,1,FALSE)</f>
        <v>#REF!</v>
      </c>
    </row>
    <row r="4613" spans="1:10" hidden="1" x14ac:dyDescent="0.25">
      <c r="A4613" t="s">
        <v>655</v>
      </c>
      <c r="B4613" t="s">
        <v>1512</v>
      </c>
      <c r="C4613" t="s">
        <v>1513</v>
      </c>
      <c r="D4613">
        <v>4</v>
      </c>
      <c r="J4613" t="e">
        <f>+VLOOKUP(B4613,#REF!,1,FALSE)</f>
        <v>#REF!</v>
      </c>
    </row>
    <row r="4614" spans="1:10" hidden="1" x14ac:dyDescent="0.25">
      <c r="A4614" t="s">
        <v>655</v>
      </c>
      <c r="B4614">
        <v>7786</v>
      </c>
      <c r="C4614" t="s">
        <v>303</v>
      </c>
      <c r="D4614">
        <v>1</v>
      </c>
      <c r="J4614" t="e">
        <f>+VLOOKUP(B4614,#REF!,1,FALSE)</f>
        <v>#REF!</v>
      </c>
    </row>
    <row r="4615" spans="1:10" hidden="1" x14ac:dyDescent="0.25">
      <c r="A4615" t="s">
        <v>655</v>
      </c>
      <c r="B4615">
        <v>7787</v>
      </c>
      <c r="C4615" t="s">
        <v>2354</v>
      </c>
      <c r="D4615">
        <v>1</v>
      </c>
      <c r="J4615" t="e">
        <f>+VLOOKUP(B4615,#REF!,1,FALSE)</f>
        <v>#REF!</v>
      </c>
    </row>
    <row r="4616" spans="1:10" hidden="1" x14ac:dyDescent="0.25">
      <c r="A4616" t="s">
        <v>655</v>
      </c>
      <c r="B4616">
        <v>7789</v>
      </c>
      <c r="C4616" t="s">
        <v>2355</v>
      </c>
      <c r="D4616">
        <v>1</v>
      </c>
      <c r="J4616" t="e">
        <f>+VLOOKUP(B4616,#REF!,1,FALSE)</f>
        <v>#REF!</v>
      </c>
    </row>
    <row r="4617" spans="1:10" hidden="1" x14ac:dyDescent="0.25">
      <c r="A4617" t="s">
        <v>655</v>
      </c>
      <c r="B4617">
        <v>7790</v>
      </c>
      <c r="C4617" t="s">
        <v>2356</v>
      </c>
      <c r="D4617">
        <v>1</v>
      </c>
      <c r="J4617" t="e">
        <f>+VLOOKUP(B4617,#REF!,1,FALSE)</f>
        <v>#REF!</v>
      </c>
    </row>
    <row r="4618" spans="1:10" hidden="1" x14ac:dyDescent="0.25">
      <c r="A4618" t="s">
        <v>655</v>
      </c>
      <c r="B4618">
        <v>7791</v>
      </c>
      <c r="C4618" t="s">
        <v>2357</v>
      </c>
      <c r="D4618">
        <v>1</v>
      </c>
      <c r="J4618" t="e">
        <f>+VLOOKUP(B4618,#REF!,1,FALSE)</f>
        <v>#REF!</v>
      </c>
    </row>
    <row r="4619" spans="1:10" hidden="1" x14ac:dyDescent="0.25">
      <c r="A4619" t="s">
        <v>655</v>
      </c>
      <c r="B4619">
        <v>7792</v>
      </c>
      <c r="C4619" t="s">
        <v>2358</v>
      </c>
      <c r="D4619">
        <v>1</v>
      </c>
      <c r="J4619" t="e">
        <f>+VLOOKUP(B4619,#REF!,1,FALSE)</f>
        <v>#REF!</v>
      </c>
    </row>
    <row r="4620" spans="1:10" hidden="1" x14ac:dyDescent="0.25">
      <c r="A4620" t="s">
        <v>655</v>
      </c>
      <c r="B4620">
        <v>7795</v>
      </c>
      <c r="C4620" t="s">
        <v>1514</v>
      </c>
      <c r="D4620">
        <v>6.5</v>
      </c>
      <c r="J4620" t="e">
        <f>+VLOOKUP(B4620,#REF!,1,FALSE)</f>
        <v>#REF!</v>
      </c>
    </row>
    <row r="4621" spans="1:10" hidden="1" x14ac:dyDescent="0.25">
      <c r="A4621" t="s">
        <v>655</v>
      </c>
      <c r="B4621">
        <v>7796</v>
      </c>
      <c r="C4621" t="s">
        <v>605</v>
      </c>
      <c r="D4621">
        <v>6.5</v>
      </c>
      <c r="J4621" t="e">
        <f>+VLOOKUP(B4621,#REF!,1,FALSE)</f>
        <v>#REF!</v>
      </c>
    </row>
    <row r="4622" spans="1:10" hidden="1" x14ac:dyDescent="0.25">
      <c r="A4622" t="s">
        <v>655</v>
      </c>
      <c r="B4622" t="s">
        <v>606</v>
      </c>
      <c r="C4622" t="s">
        <v>605</v>
      </c>
      <c r="D4622">
        <v>4</v>
      </c>
      <c r="J4622" t="e">
        <f>+VLOOKUP(B4622,#REF!,1,FALSE)</f>
        <v>#REF!</v>
      </c>
    </row>
    <row r="4623" spans="1:10" hidden="1" x14ac:dyDescent="0.25">
      <c r="A4623" t="s">
        <v>655</v>
      </c>
      <c r="B4623">
        <v>7721</v>
      </c>
      <c r="C4623" t="s">
        <v>2359</v>
      </c>
      <c r="D4623">
        <v>100</v>
      </c>
      <c r="J4623" t="e">
        <f>+VLOOKUP(B4623,#REF!,1,FALSE)</f>
        <v>#REF!</v>
      </c>
    </row>
    <row r="4624" spans="1:10" hidden="1" x14ac:dyDescent="0.25">
      <c r="A4624" t="s">
        <v>655</v>
      </c>
      <c r="B4624">
        <v>7797</v>
      </c>
      <c r="C4624" t="s">
        <v>2360</v>
      </c>
      <c r="D4624">
        <v>6.5</v>
      </c>
      <c r="J4624" t="e">
        <f>+VLOOKUP(B4624,#REF!,1,FALSE)</f>
        <v>#REF!</v>
      </c>
    </row>
    <row r="4625" spans="1:10" hidden="1" x14ac:dyDescent="0.25">
      <c r="A4625" t="s">
        <v>655</v>
      </c>
      <c r="B4625">
        <v>7800</v>
      </c>
      <c r="C4625" t="s">
        <v>2361</v>
      </c>
      <c r="D4625">
        <v>2</v>
      </c>
      <c r="J4625" t="e">
        <f>+VLOOKUP(B4625,#REF!,1,FALSE)</f>
        <v>#REF!</v>
      </c>
    </row>
    <row r="4626" spans="1:10" hidden="1" x14ac:dyDescent="0.25">
      <c r="A4626" t="s">
        <v>655</v>
      </c>
      <c r="B4626">
        <v>7801</v>
      </c>
      <c r="C4626" t="s">
        <v>2362</v>
      </c>
      <c r="D4626">
        <v>2</v>
      </c>
      <c r="J4626" t="e">
        <f>+VLOOKUP(B4626,#REF!,1,FALSE)</f>
        <v>#REF!</v>
      </c>
    </row>
    <row r="4627" spans="1:10" hidden="1" x14ac:dyDescent="0.25">
      <c r="A4627" t="s">
        <v>655</v>
      </c>
      <c r="B4627">
        <v>7816</v>
      </c>
      <c r="C4627" t="s">
        <v>290</v>
      </c>
      <c r="D4627">
        <v>6.5</v>
      </c>
      <c r="J4627" t="e">
        <f>+VLOOKUP(B4627,#REF!,1,FALSE)</f>
        <v>#REF!</v>
      </c>
    </row>
    <row r="4628" spans="1:10" hidden="1" x14ac:dyDescent="0.25">
      <c r="A4628" t="s">
        <v>655</v>
      </c>
      <c r="B4628" t="s">
        <v>1515</v>
      </c>
      <c r="C4628" t="s">
        <v>290</v>
      </c>
      <c r="D4628">
        <v>4.7</v>
      </c>
      <c r="J4628" t="e">
        <f>+VLOOKUP(B4628,#REF!,1,FALSE)</f>
        <v>#REF!</v>
      </c>
    </row>
    <row r="4629" spans="1:10" hidden="1" x14ac:dyDescent="0.25">
      <c r="A4629" t="s">
        <v>655</v>
      </c>
      <c r="B4629" t="s">
        <v>1516</v>
      </c>
      <c r="C4629" t="s">
        <v>290</v>
      </c>
      <c r="D4629">
        <v>4</v>
      </c>
      <c r="J4629" t="e">
        <f>+VLOOKUP(B4629,#REF!,1,FALSE)</f>
        <v>#REF!</v>
      </c>
    </row>
    <row r="4630" spans="1:10" hidden="1" x14ac:dyDescent="0.25">
      <c r="A4630" t="s">
        <v>655</v>
      </c>
      <c r="B4630">
        <v>7817</v>
      </c>
      <c r="C4630" t="s">
        <v>1517</v>
      </c>
      <c r="D4630">
        <v>6.5</v>
      </c>
      <c r="J4630" t="e">
        <f>+VLOOKUP(B4630,#REF!,1,FALSE)</f>
        <v>#REF!</v>
      </c>
    </row>
    <row r="4631" spans="1:10" hidden="1" x14ac:dyDescent="0.25">
      <c r="A4631" t="s">
        <v>655</v>
      </c>
      <c r="B4631">
        <v>7818</v>
      </c>
      <c r="C4631" t="s">
        <v>1518</v>
      </c>
      <c r="D4631">
        <v>6.5</v>
      </c>
      <c r="J4631" t="e">
        <f>+VLOOKUP(B4631,#REF!,1,FALSE)</f>
        <v>#REF!</v>
      </c>
    </row>
    <row r="4632" spans="1:10" hidden="1" x14ac:dyDescent="0.25">
      <c r="A4632" t="s">
        <v>655</v>
      </c>
      <c r="B4632">
        <v>7820</v>
      </c>
      <c r="C4632" t="s">
        <v>1519</v>
      </c>
      <c r="D4632">
        <v>6.5</v>
      </c>
      <c r="J4632" t="e">
        <f>+VLOOKUP(B4632,#REF!,1,FALSE)</f>
        <v>#REF!</v>
      </c>
    </row>
    <row r="4633" spans="1:10" hidden="1" x14ac:dyDescent="0.25">
      <c r="A4633" t="s">
        <v>655</v>
      </c>
      <c r="B4633">
        <v>7824</v>
      </c>
      <c r="C4633" t="s">
        <v>1520</v>
      </c>
      <c r="D4633">
        <v>6.5</v>
      </c>
      <c r="J4633" t="e">
        <f>+VLOOKUP(B4633,#REF!,1,FALSE)</f>
        <v>#REF!</v>
      </c>
    </row>
    <row r="4634" spans="1:10" hidden="1" x14ac:dyDescent="0.25">
      <c r="A4634" t="s">
        <v>655</v>
      </c>
      <c r="B4634">
        <v>7826</v>
      </c>
      <c r="C4634" t="s">
        <v>1521</v>
      </c>
      <c r="D4634">
        <v>6.5</v>
      </c>
      <c r="J4634" t="e">
        <f>+VLOOKUP(B4634,#REF!,1,FALSE)</f>
        <v>#REF!</v>
      </c>
    </row>
    <row r="4635" spans="1:10" hidden="1" x14ac:dyDescent="0.25">
      <c r="A4635" t="s">
        <v>655</v>
      </c>
      <c r="B4635">
        <v>7828</v>
      </c>
      <c r="C4635" t="s">
        <v>1522</v>
      </c>
      <c r="D4635">
        <v>6.5</v>
      </c>
      <c r="J4635" t="e">
        <f>+VLOOKUP(B4635,#REF!,1,FALSE)</f>
        <v>#REF!</v>
      </c>
    </row>
    <row r="4636" spans="1:10" hidden="1" x14ac:dyDescent="0.25">
      <c r="A4636" t="s">
        <v>655</v>
      </c>
      <c r="B4636">
        <v>7835</v>
      </c>
      <c r="C4636" t="s">
        <v>1523</v>
      </c>
      <c r="D4636">
        <v>6.5</v>
      </c>
      <c r="J4636" t="e">
        <f>+VLOOKUP(B4636,#REF!,1,FALSE)</f>
        <v>#REF!</v>
      </c>
    </row>
    <row r="4637" spans="1:10" hidden="1" x14ac:dyDescent="0.25">
      <c r="A4637" t="s">
        <v>655</v>
      </c>
      <c r="B4637">
        <v>7836</v>
      </c>
      <c r="C4637" t="s">
        <v>1524</v>
      </c>
      <c r="D4637">
        <v>6.5</v>
      </c>
      <c r="J4637" t="e">
        <f>+VLOOKUP(B4637,#REF!,1,FALSE)</f>
        <v>#REF!</v>
      </c>
    </row>
    <row r="4638" spans="1:10" hidden="1" x14ac:dyDescent="0.25">
      <c r="A4638" t="s">
        <v>655</v>
      </c>
      <c r="B4638" t="s">
        <v>1525</v>
      </c>
      <c r="C4638" t="s">
        <v>1524</v>
      </c>
      <c r="D4638">
        <v>4.7</v>
      </c>
      <c r="J4638" t="e">
        <f>+VLOOKUP(B4638,#REF!,1,FALSE)</f>
        <v>#REF!</v>
      </c>
    </row>
    <row r="4639" spans="1:10" hidden="1" x14ac:dyDescent="0.25">
      <c r="A4639" t="s">
        <v>655</v>
      </c>
      <c r="B4639">
        <v>8101</v>
      </c>
      <c r="C4639" t="s">
        <v>1526</v>
      </c>
      <c r="D4639">
        <v>6.5</v>
      </c>
      <c r="J4639" t="e">
        <f>+VLOOKUP(B4639,#REF!,1,FALSE)</f>
        <v>#REF!</v>
      </c>
    </row>
    <row r="4640" spans="1:10" hidden="1" x14ac:dyDescent="0.25">
      <c r="A4640" t="s">
        <v>655</v>
      </c>
      <c r="B4640">
        <v>8102</v>
      </c>
      <c r="C4640" t="s">
        <v>1527</v>
      </c>
      <c r="D4640">
        <v>6.5</v>
      </c>
      <c r="J4640" t="e">
        <f>+VLOOKUP(B4640,#REF!,1,FALSE)</f>
        <v>#REF!</v>
      </c>
    </row>
    <row r="4641" spans="1:10" hidden="1" x14ac:dyDescent="0.25">
      <c r="A4641" t="s">
        <v>655</v>
      </c>
      <c r="B4641">
        <v>8103</v>
      </c>
      <c r="C4641" t="s">
        <v>1528</v>
      </c>
      <c r="D4641">
        <v>6.5</v>
      </c>
      <c r="J4641" t="e">
        <f>+VLOOKUP(B4641,#REF!,1,FALSE)</f>
        <v>#REF!</v>
      </c>
    </row>
    <row r="4642" spans="1:10" hidden="1" x14ac:dyDescent="0.25">
      <c r="A4642" t="s">
        <v>655</v>
      </c>
      <c r="B4642">
        <v>8105</v>
      </c>
      <c r="C4642" t="s">
        <v>1532</v>
      </c>
      <c r="D4642">
        <v>6.5</v>
      </c>
      <c r="J4642" t="e">
        <f>+VLOOKUP(B4642,#REF!,1,FALSE)</f>
        <v>#REF!</v>
      </c>
    </row>
    <row r="4643" spans="1:10" hidden="1" x14ac:dyDescent="0.25">
      <c r="A4643" t="s">
        <v>655</v>
      </c>
      <c r="B4643">
        <v>8106</v>
      </c>
      <c r="C4643" t="s">
        <v>1533</v>
      </c>
      <c r="D4643">
        <v>6.5</v>
      </c>
      <c r="J4643" t="e">
        <f>+VLOOKUP(B4643,#REF!,1,FALSE)</f>
        <v>#REF!</v>
      </c>
    </row>
    <row r="4644" spans="1:10" hidden="1" x14ac:dyDescent="0.25">
      <c r="A4644" t="s">
        <v>655</v>
      </c>
      <c r="B4644">
        <v>8108</v>
      </c>
      <c r="C4644" t="s">
        <v>1534</v>
      </c>
      <c r="D4644">
        <v>6.5</v>
      </c>
      <c r="J4644" t="e">
        <f>+VLOOKUP(B4644,#REF!,1,FALSE)</f>
        <v>#REF!</v>
      </c>
    </row>
    <row r="4645" spans="1:10" hidden="1" x14ac:dyDescent="0.25">
      <c r="A4645" t="s">
        <v>655</v>
      </c>
      <c r="B4645">
        <v>8110</v>
      </c>
      <c r="C4645" t="s">
        <v>1535</v>
      </c>
      <c r="D4645">
        <v>6.5</v>
      </c>
      <c r="J4645" t="e">
        <f>+VLOOKUP(B4645,#REF!,1,FALSE)</f>
        <v>#REF!</v>
      </c>
    </row>
    <row r="4646" spans="1:10" hidden="1" x14ac:dyDescent="0.25">
      <c r="A4646" t="s">
        <v>655</v>
      </c>
      <c r="B4646">
        <v>8177</v>
      </c>
      <c r="C4646" t="s">
        <v>2108</v>
      </c>
      <c r="D4646">
        <v>6.5</v>
      </c>
      <c r="J4646" t="e">
        <f>+VLOOKUP(B4646,#REF!,1,FALSE)</f>
        <v>#REF!</v>
      </c>
    </row>
    <row r="4647" spans="1:10" hidden="1" x14ac:dyDescent="0.25">
      <c r="A4647" t="s">
        <v>655</v>
      </c>
      <c r="B4647">
        <v>8178</v>
      </c>
      <c r="C4647" t="s">
        <v>2109</v>
      </c>
      <c r="D4647">
        <v>6.5</v>
      </c>
      <c r="J4647" t="e">
        <f>+VLOOKUP(B4647,#REF!,1,FALSE)</f>
        <v>#REF!</v>
      </c>
    </row>
    <row r="4648" spans="1:10" hidden="1" x14ac:dyDescent="0.25">
      <c r="A4648" t="s">
        <v>655</v>
      </c>
      <c r="B4648">
        <v>8179</v>
      </c>
      <c r="C4648" t="s">
        <v>1536</v>
      </c>
      <c r="D4648">
        <v>6.5</v>
      </c>
      <c r="J4648" t="e">
        <f>+VLOOKUP(B4648,#REF!,1,FALSE)</f>
        <v>#REF!</v>
      </c>
    </row>
    <row r="4649" spans="1:10" hidden="1" x14ac:dyDescent="0.25">
      <c r="A4649" t="s">
        <v>655</v>
      </c>
      <c r="B4649">
        <v>8181</v>
      </c>
      <c r="C4649" t="s">
        <v>1537</v>
      </c>
      <c r="D4649">
        <v>6.5</v>
      </c>
      <c r="J4649" t="e">
        <f>+VLOOKUP(B4649,#REF!,1,FALSE)</f>
        <v>#REF!</v>
      </c>
    </row>
    <row r="4650" spans="1:10" hidden="1" x14ac:dyDescent="0.25">
      <c r="A4650" t="s">
        <v>655</v>
      </c>
      <c r="B4650">
        <v>8183</v>
      </c>
      <c r="C4650" t="s">
        <v>1538</v>
      </c>
      <c r="D4650">
        <v>6.5</v>
      </c>
      <c r="J4650" t="e">
        <f>+VLOOKUP(B4650,#REF!,1,FALSE)</f>
        <v>#REF!</v>
      </c>
    </row>
    <row r="4651" spans="1:10" hidden="1" x14ac:dyDescent="0.25">
      <c r="A4651" t="s">
        <v>655</v>
      </c>
      <c r="B4651">
        <v>8184</v>
      </c>
      <c r="C4651" t="s">
        <v>2110</v>
      </c>
      <c r="D4651">
        <v>6.5</v>
      </c>
      <c r="J4651" t="e">
        <f>+VLOOKUP(B4651,#REF!,1,FALSE)</f>
        <v>#REF!</v>
      </c>
    </row>
    <row r="4652" spans="1:10" hidden="1" x14ac:dyDescent="0.25">
      <c r="A4652" t="s">
        <v>655</v>
      </c>
      <c r="B4652">
        <v>8186</v>
      </c>
      <c r="C4652" t="s">
        <v>2111</v>
      </c>
      <c r="D4652">
        <v>6.5</v>
      </c>
      <c r="J4652" t="e">
        <f>+VLOOKUP(B4652,#REF!,1,FALSE)</f>
        <v>#REF!</v>
      </c>
    </row>
    <row r="4653" spans="1:10" hidden="1" x14ac:dyDescent="0.25">
      <c r="A4653" t="s">
        <v>655</v>
      </c>
      <c r="B4653">
        <v>8187</v>
      </c>
      <c r="C4653" t="s">
        <v>1539</v>
      </c>
      <c r="D4653">
        <v>6.5</v>
      </c>
      <c r="J4653" t="e">
        <f>+VLOOKUP(B4653,#REF!,1,FALSE)</f>
        <v>#REF!</v>
      </c>
    </row>
    <row r="4654" spans="1:10" hidden="1" x14ac:dyDescent="0.25">
      <c r="A4654" t="s">
        <v>655</v>
      </c>
      <c r="B4654">
        <v>8198</v>
      </c>
      <c r="C4654" t="s">
        <v>1540</v>
      </c>
      <c r="D4654">
        <v>6.5</v>
      </c>
      <c r="J4654" t="e">
        <f>+VLOOKUP(B4654,#REF!,1,FALSE)</f>
        <v>#REF!</v>
      </c>
    </row>
    <row r="4655" spans="1:10" hidden="1" x14ac:dyDescent="0.25">
      <c r="A4655" t="s">
        <v>655</v>
      </c>
      <c r="B4655">
        <v>8200</v>
      </c>
      <c r="C4655" t="s">
        <v>1541</v>
      </c>
      <c r="D4655">
        <v>6.5</v>
      </c>
      <c r="J4655" t="e">
        <f>+VLOOKUP(B4655,#REF!,1,FALSE)</f>
        <v>#REF!</v>
      </c>
    </row>
    <row r="4656" spans="1:10" hidden="1" x14ac:dyDescent="0.25">
      <c r="A4656" t="s">
        <v>655</v>
      </c>
      <c r="B4656">
        <v>8201</v>
      </c>
      <c r="C4656" t="s">
        <v>1542</v>
      </c>
      <c r="D4656">
        <v>6.5</v>
      </c>
      <c r="J4656" t="e">
        <f>+VLOOKUP(B4656,#REF!,1,FALSE)</f>
        <v>#REF!</v>
      </c>
    </row>
    <row r="4657" spans="1:10" hidden="1" x14ac:dyDescent="0.25">
      <c r="A4657" t="s">
        <v>655</v>
      </c>
      <c r="B4657">
        <v>8205</v>
      </c>
      <c r="C4657" t="s">
        <v>1543</v>
      </c>
      <c r="D4657">
        <v>6.5</v>
      </c>
      <c r="J4657" t="e">
        <f>+VLOOKUP(B4657,#REF!,1,FALSE)</f>
        <v>#REF!</v>
      </c>
    </row>
    <row r="4658" spans="1:10" hidden="1" x14ac:dyDescent="0.25">
      <c r="A4658" t="s">
        <v>655</v>
      </c>
      <c r="B4658">
        <v>8213</v>
      </c>
      <c r="C4658" t="s">
        <v>1544</v>
      </c>
      <c r="D4658">
        <v>6.5</v>
      </c>
      <c r="J4658" t="e">
        <f>+VLOOKUP(B4658,#REF!,1,FALSE)</f>
        <v>#REF!</v>
      </c>
    </row>
    <row r="4659" spans="1:10" hidden="1" x14ac:dyDescent="0.25">
      <c r="A4659" t="s">
        <v>655</v>
      </c>
      <c r="B4659">
        <v>8242</v>
      </c>
      <c r="C4659" t="s">
        <v>2112</v>
      </c>
      <c r="D4659">
        <v>6.5</v>
      </c>
      <c r="J4659" t="e">
        <f>+VLOOKUP(B4659,#REF!,1,FALSE)</f>
        <v>#REF!</v>
      </c>
    </row>
    <row r="4660" spans="1:10" hidden="1" x14ac:dyDescent="0.25">
      <c r="A4660" t="s">
        <v>655</v>
      </c>
      <c r="B4660">
        <v>8289</v>
      </c>
      <c r="C4660" t="s">
        <v>1545</v>
      </c>
      <c r="D4660">
        <v>6.5</v>
      </c>
      <c r="J4660" t="e">
        <f>+VLOOKUP(B4660,#REF!,1,FALSE)</f>
        <v>#REF!</v>
      </c>
    </row>
    <row r="4661" spans="1:10" hidden="1" x14ac:dyDescent="0.25">
      <c r="A4661" t="s">
        <v>655</v>
      </c>
      <c r="B4661">
        <v>8291</v>
      </c>
      <c r="C4661" t="s">
        <v>1549</v>
      </c>
      <c r="D4661">
        <v>6.5</v>
      </c>
      <c r="J4661" t="e">
        <f>+VLOOKUP(B4661,#REF!,1,FALSE)</f>
        <v>#REF!</v>
      </c>
    </row>
    <row r="4662" spans="1:10" hidden="1" x14ac:dyDescent="0.25">
      <c r="A4662" t="s">
        <v>655</v>
      </c>
      <c r="B4662">
        <v>8292</v>
      </c>
      <c r="C4662" t="s">
        <v>1550</v>
      </c>
      <c r="D4662">
        <v>6.5</v>
      </c>
      <c r="J4662" t="e">
        <f>+VLOOKUP(B4662,#REF!,1,FALSE)</f>
        <v>#REF!</v>
      </c>
    </row>
    <row r="4663" spans="1:10" hidden="1" x14ac:dyDescent="0.25">
      <c r="A4663" t="s">
        <v>655</v>
      </c>
      <c r="B4663">
        <v>8293</v>
      </c>
      <c r="C4663" t="s">
        <v>1551</v>
      </c>
      <c r="D4663">
        <v>6.5</v>
      </c>
      <c r="J4663" t="e">
        <f>+VLOOKUP(B4663,#REF!,1,FALSE)</f>
        <v>#REF!</v>
      </c>
    </row>
    <row r="4664" spans="1:10" hidden="1" x14ac:dyDescent="0.25">
      <c r="A4664" t="s">
        <v>655</v>
      </c>
      <c r="B4664">
        <v>8294</v>
      </c>
      <c r="C4664" t="s">
        <v>1551</v>
      </c>
      <c r="D4664">
        <v>6.5</v>
      </c>
      <c r="J4664" t="e">
        <f>+VLOOKUP(B4664,#REF!,1,FALSE)</f>
        <v>#REF!</v>
      </c>
    </row>
    <row r="4665" spans="1:10" hidden="1" x14ac:dyDescent="0.25">
      <c r="A4665" t="s">
        <v>655</v>
      </c>
      <c r="B4665">
        <v>8298</v>
      </c>
      <c r="C4665" t="s">
        <v>1552</v>
      </c>
      <c r="D4665">
        <v>6.5</v>
      </c>
      <c r="J4665" t="e">
        <f>+VLOOKUP(B4665,#REF!,1,FALSE)</f>
        <v>#REF!</v>
      </c>
    </row>
    <row r="4666" spans="1:10" hidden="1" x14ac:dyDescent="0.25">
      <c r="A4666" t="s">
        <v>655</v>
      </c>
      <c r="B4666">
        <v>8500</v>
      </c>
      <c r="C4666" t="s">
        <v>1555</v>
      </c>
      <c r="D4666">
        <v>6.5</v>
      </c>
      <c r="J4666" t="e">
        <f>+VLOOKUP(B4666,#REF!,1,FALSE)</f>
        <v>#REF!</v>
      </c>
    </row>
    <row r="4667" spans="1:10" hidden="1" x14ac:dyDescent="0.25">
      <c r="A4667" t="s">
        <v>655</v>
      </c>
      <c r="B4667">
        <v>8501</v>
      </c>
      <c r="C4667" t="s">
        <v>1556</v>
      </c>
      <c r="D4667">
        <v>6.5</v>
      </c>
      <c r="J4667" t="e">
        <f>+VLOOKUP(B4667,#REF!,1,FALSE)</f>
        <v>#REF!</v>
      </c>
    </row>
    <row r="4668" spans="1:10" hidden="1" x14ac:dyDescent="0.25">
      <c r="A4668" t="s">
        <v>655</v>
      </c>
      <c r="B4668">
        <v>8502</v>
      </c>
      <c r="C4668" t="s">
        <v>1557</v>
      </c>
      <c r="D4668">
        <v>6.5</v>
      </c>
      <c r="J4668" t="e">
        <f>+VLOOKUP(B4668,#REF!,1,FALSE)</f>
        <v>#REF!</v>
      </c>
    </row>
    <row r="4669" spans="1:10" hidden="1" x14ac:dyDescent="0.25">
      <c r="A4669" t="s">
        <v>655</v>
      </c>
      <c r="B4669">
        <v>8503</v>
      </c>
      <c r="C4669" t="s">
        <v>1558</v>
      </c>
      <c r="D4669">
        <v>6.5</v>
      </c>
      <c r="J4669" t="e">
        <f>+VLOOKUP(B4669,#REF!,1,FALSE)</f>
        <v>#REF!</v>
      </c>
    </row>
    <row r="4670" spans="1:10" hidden="1" x14ac:dyDescent="0.25">
      <c r="A4670" t="s">
        <v>655</v>
      </c>
      <c r="B4670">
        <v>8504</v>
      </c>
      <c r="C4670" t="s">
        <v>1559</v>
      </c>
      <c r="D4670">
        <v>6.5</v>
      </c>
      <c r="J4670" t="e">
        <f>+VLOOKUP(B4670,#REF!,1,FALSE)</f>
        <v>#REF!</v>
      </c>
    </row>
    <row r="4671" spans="1:10" hidden="1" x14ac:dyDescent="0.25">
      <c r="A4671" t="s">
        <v>655</v>
      </c>
      <c r="B4671">
        <v>8505</v>
      </c>
      <c r="C4671" t="s">
        <v>1560</v>
      </c>
      <c r="D4671">
        <v>6.5</v>
      </c>
      <c r="J4671" t="e">
        <f>+VLOOKUP(B4671,#REF!,1,FALSE)</f>
        <v>#REF!</v>
      </c>
    </row>
    <row r="4672" spans="1:10" hidden="1" x14ac:dyDescent="0.25">
      <c r="A4672" t="s">
        <v>655</v>
      </c>
      <c r="B4672">
        <v>8506</v>
      </c>
      <c r="C4672" t="s">
        <v>1561</v>
      </c>
      <c r="D4672">
        <v>6.5</v>
      </c>
      <c r="J4672" t="e">
        <f>+VLOOKUP(B4672,#REF!,1,FALSE)</f>
        <v>#REF!</v>
      </c>
    </row>
    <row r="4673" spans="1:10" hidden="1" x14ac:dyDescent="0.25">
      <c r="A4673" t="s">
        <v>655</v>
      </c>
      <c r="B4673">
        <v>8507</v>
      </c>
      <c r="C4673" t="s">
        <v>1562</v>
      </c>
      <c r="D4673">
        <v>6.5</v>
      </c>
      <c r="J4673" t="e">
        <f>+VLOOKUP(B4673,#REF!,1,FALSE)</f>
        <v>#REF!</v>
      </c>
    </row>
    <row r="4674" spans="1:10" hidden="1" x14ac:dyDescent="0.25">
      <c r="A4674" t="s">
        <v>655</v>
      </c>
      <c r="B4674">
        <v>8508</v>
      </c>
      <c r="C4674" t="s">
        <v>1563</v>
      </c>
      <c r="D4674">
        <v>6.5</v>
      </c>
      <c r="J4674" t="e">
        <f>+VLOOKUP(B4674,#REF!,1,FALSE)</f>
        <v>#REF!</v>
      </c>
    </row>
    <row r="4675" spans="1:10" hidden="1" x14ac:dyDescent="0.25">
      <c r="A4675" t="s">
        <v>655</v>
      </c>
      <c r="B4675">
        <v>8509</v>
      </c>
      <c r="C4675" t="s">
        <v>1564</v>
      </c>
      <c r="D4675">
        <v>6.5</v>
      </c>
      <c r="J4675" t="e">
        <f>+VLOOKUP(B4675,#REF!,1,FALSE)</f>
        <v>#REF!</v>
      </c>
    </row>
    <row r="4676" spans="1:10" hidden="1" x14ac:dyDescent="0.25">
      <c r="A4676" t="s">
        <v>655</v>
      </c>
      <c r="B4676">
        <v>8510</v>
      </c>
      <c r="C4676" t="s">
        <v>1565</v>
      </c>
      <c r="D4676">
        <v>6.5</v>
      </c>
      <c r="J4676" t="e">
        <f>+VLOOKUP(B4676,#REF!,1,FALSE)</f>
        <v>#REF!</v>
      </c>
    </row>
    <row r="4677" spans="1:10" hidden="1" x14ac:dyDescent="0.25">
      <c r="A4677" t="s">
        <v>655</v>
      </c>
      <c r="B4677">
        <v>8511</v>
      </c>
      <c r="C4677" t="s">
        <v>1566</v>
      </c>
      <c r="D4677">
        <v>6.5</v>
      </c>
      <c r="J4677" t="e">
        <f>+VLOOKUP(B4677,#REF!,1,FALSE)</f>
        <v>#REF!</v>
      </c>
    </row>
    <row r="4678" spans="1:10" hidden="1" x14ac:dyDescent="0.25">
      <c r="A4678" t="s">
        <v>655</v>
      </c>
      <c r="B4678">
        <v>8512</v>
      </c>
      <c r="C4678" t="s">
        <v>1567</v>
      </c>
      <c r="D4678">
        <v>6.5</v>
      </c>
      <c r="J4678" t="e">
        <f>+VLOOKUP(B4678,#REF!,1,FALSE)</f>
        <v>#REF!</v>
      </c>
    </row>
    <row r="4679" spans="1:10" hidden="1" x14ac:dyDescent="0.25">
      <c r="A4679" t="s">
        <v>655</v>
      </c>
      <c r="B4679">
        <v>8513</v>
      </c>
      <c r="C4679" t="s">
        <v>1568</v>
      </c>
      <c r="D4679">
        <v>6.5</v>
      </c>
      <c r="J4679" t="e">
        <f>+VLOOKUP(B4679,#REF!,1,FALSE)</f>
        <v>#REF!</v>
      </c>
    </row>
    <row r="4680" spans="1:10" hidden="1" x14ac:dyDescent="0.25">
      <c r="A4680" t="s">
        <v>655</v>
      </c>
      <c r="B4680">
        <v>8514</v>
      </c>
      <c r="C4680" t="s">
        <v>1569</v>
      </c>
      <c r="D4680">
        <v>6.5</v>
      </c>
      <c r="J4680" t="e">
        <f>+VLOOKUP(B4680,#REF!,1,FALSE)</f>
        <v>#REF!</v>
      </c>
    </row>
    <row r="4681" spans="1:10" hidden="1" x14ac:dyDescent="0.25">
      <c r="A4681" t="s">
        <v>655</v>
      </c>
      <c r="B4681">
        <v>8515</v>
      </c>
      <c r="C4681" t="s">
        <v>1570</v>
      </c>
      <c r="D4681">
        <v>6.5</v>
      </c>
      <c r="J4681" t="e">
        <f>+VLOOKUP(B4681,#REF!,1,FALSE)</f>
        <v>#REF!</v>
      </c>
    </row>
    <row r="4682" spans="1:10" hidden="1" x14ac:dyDescent="0.25">
      <c r="A4682" t="s">
        <v>655</v>
      </c>
      <c r="B4682">
        <v>8516</v>
      </c>
      <c r="C4682" t="s">
        <v>1571</v>
      </c>
      <c r="D4682">
        <v>6.5</v>
      </c>
      <c r="J4682" t="e">
        <f>+VLOOKUP(B4682,#REF!,1,FALSE)</f>
        <v>#REF!</v>
      </c>
    </row>
    <row r="4683" spans="1:10" hidden="1" x14ac:dyDescent="0.25">
      <c r="A4683" t="s">
        <v>655</v>
      </c>
      <c r="B4683">
        <v>8518</v>
      </c>
      <c r="C4683" t="s">
        <v>1572</v>
      </c>
      <c r="D4683">
        <v>6.5</v>
      </c>
      <c r="J4683" t="e">
        <f>+VLOOKUP(B4683,#REF!,1,FALSE)</f>
        <v>#REF!</v>
      </c>
    </row>
    <row r="4684" spans="1:10" hidden="1" x14ac:dyDescent="0.25">
      <c r="A4684" t="s">
        <v>655</v>
      </c>
      <c r="B4684">
        <v>8519</v>
      </c>
      <c r="C4684" t="s">
        <v>1573</v>
      </c>
      <c r="D4684">
        <v>6.5</v>
      </c>
      <c r="J4684" t="e">
        <f>+VLOOKUP(B4684,#REF!,1,FALSE)</f>
        <v>#REF!</v>
      </c>
    </row>
    <row r="4685" spans="1:10" hidden="1" x14ac:dyDescent="0.25">
      <c r="A4685" t="s">
        <v>655</v>
      </c>
      <c r="B4685">
        <v>8520</v>
      </c>
      <c r="C4685" t="s">
        <v>1574</v>
      </c>
      <c r="D4685">
        <v>6.5</v>
      </c>
      <c r="J4685" t="e">
        <f>+VLOOKUP(B4685,#REF!,1,FALSE)</f>
        <v>#REF!</v>
      </c>
    </row>
    <row r="4686" spans="1:10" hidden="1" x14ac:dyDescent="0.25">
      <c r="A4686" t="s">
        <v>655</v>
      </c>
      <c r="B4686">
        <v>8521</v>
      </c>
      <c r="C4686" t="s">
        <v>1575</v>
      </c>
      <c r="D4686">
        <v>6.5</v>
      </c>
      <c r="J4686" t="e">
        <f>+VLOOKUP(B4686,#REF!,1,FALSE)</f>
        <v>#REF!</v>
      </c>
    </row>
    <row r="4687" spans="1:10" hidden="1" x14ac:dyDescent="0.25">
      <c r="A4687" t="s">
        <v>655</v>
      </c>
      <c r="B4687">
        <v>8522</v>
      </c>
      <c r="C4687" t="s">
        <v>1576</v>
      </c>
      <c r="D4687">
        <v>6.5</v>
      </c>
      <c r="J4687" t="e">
        <f>+VLOOKUP(B4687,#REF!,1,FALSE)</f>
        <v>#REF!</v>
      </c>
    </row>
    <row r="4688" spans="1:10" hidden="1" x14ac:dyDescent="0.25">
      <c r="A4688" t="s">
        <v>655</v>
      </c>
      <c r="B4688">
        <v>8523</v>
      </c>
      <c r="C4688" t="s">
        <v>1577</v>
      </c>
      <c r="D4688">
        <v>6.5</v>
      </c>
      <c r="J4688" t="e">
        <f>+VLOOKUP(B4688,#REF!,1,FALSE)</f>
        <v>#REF!</v>
      </c>
    </row>
    <row r="4689" spans="1:10" hidden="1" x14ac:dyDescent="0.25">
      <c r="A4689" t="s">
        <v>655</v>
      </c>
      <c r="B4689">
        <v>8524</v>
      </c>
      <c r="C4689" t="s">
        <v>1577</v>
      </c>
      <c r="D4689">
        <v>6.5</v>
      </c>
      <c r="J4689" t="e">
        <f>+VLOOKUP(B4689,#REF!,1,FALSE)</f>
        <v>#REF!</v>
      </c>
    </row>
    <row r="4690" spans="1:10" hidden="1" x14ac:dyDescent="0.25">
      <c r="A4690" t="s">
        <v>655</v>
      </c>
      <c r="B4690">
        <v>8525</v>
      </c>
      <c r="C4690" t="s">
        <v>1578</v>
      </c>
      <c r="D4690">
        <v>6.5</v>
      </c>
      <c r="J4690" t="e">
        <f>+VLOOKUP(B4690,#REF!,1,FALSE)</f>
        <v>#REF!</v>
      </c>
    </row>
    <row r="4691" spans="1:10" hidden="1" x14ac:dyDescent="0.25">
      <c r="A4691" t="s">
        <v>655</v>
      </c>
      <c r="B4691">
        <v>8526</v>
      </c>
      <c r="C4691" t="s">
        <v>1579</v>
      </c>
      <c r="D4691">
        <v>6.5</v>
      </c>
      <c r="J4691" t="e">
        <f>+VLOOKUP(B4691,#REF!,1,FALSE)</f>
        <v>#REF!</v>
      </c>
    </row>
    <row r="4692" spans="1:10" hidden="1" x14ac:dyDescent="0.25">
      <c r="A4692" t="s">
        <v>655</v>
      </c>
      <c r="B4692">
        <v>8535</v>
      </c>
      <c r="C4692" t="s">
        <v>1580</v>
      </c>
      <c r="D4692">
        <v>6.5</v>
      </c>
      <c r="J4692" t="e">
        <f>+VLOOKUP(B4692,#REF!,1,FALSE)</f>
        <v>#REF!</v>
      </c>
    </row>
    <row r="4693" spans="1:10" hidden="1" x14ac:dyDescent="0.25">
      <c r="A4693" t="s">
        <v>655</v>
      </c>
      <c r="B4693">
        <v>8536</v>
      </c>
      <c r="C4693" t="s">
        <v>1581</v>
      </c>
      <c r="D4693">
        <v>6.5</v>
      </c>
      <c r="J4693" t="e">
        <f>+VLOOKUP(B4693,#REF!,1,FALSE)</f>
        <v>#REF!</v>
      </c>
    </row>
    <row r="4694" spans="1:10" hidden="1" x14ac:dyDescent="0.25">
      <c r="A4694" t="s">
        <v>655</v>
      </c>
      <c r="B4694">
        <v>8537</v>
      </c>
      <c r="C4694" t="s">
        <v>1582</v>
      </c>
      <c r="D4694">
        <v>6.5</v>
      </c>
      <c r="J4694" t="e">
        <f>+VLOOKUP(B4694,#REF!,1,FALSE)</f>
        <v>#REF!</v>
      </c>
    </row>
    <row r="4695" spans="1:10" hidden="1" x14ac:dyDescent="0.25">
      <c r="A4695" t="s">
        <v>655</v>
      </c>
      <c r="B4695">
        <v>8541</v>
      </c>
      <c r="C4695" t="s">
        <v>1583</v>
      </c>
      <c r="D4695">
        <v>6.5</v>
      </c>
      <c r="J4695" t="e">
        <f>+VLOOKUP(B4695,#REF!,1,FALSE)</f>
        <v>#REF!</v>
      </c>
    </row>
    <row r="4696" spans="1:10" hidden="1" x14ac:dyDescent="0.25">
      <c r="A4696" t="s">
        <v>655</v>
      </c>
      <c r="B4696">
        <v>8542</v>
      </c>
      <c r="C4696" t="s">
        <v>1584</v>
      </c>
      <c r="D4696">
        <v>6.5</v>
      </c>
      <c r="J4696" t="e">
        <f>+VLOOKUP(B4696,#REF!,1,FALSE)</f>
        <v>#REF!</v>
      </c>
    </row>
    <row r="4697" spans="1:10" hidden="1" x14ac:dyDescent="0.25">
      <c r="A4697" t="s">
        <v>655</v>
      </c>
      <c r="B4697">
        <v>8556</v>
      </c>
      <c r="C4697" t="s">
        <v>1585</v>
      </c>
      <c r="D4697">
        <v>6.5</v>
      </c>
      <c r="J4697" t="e">
        <f>+VLOOKUP(B4697,#REF!,1,FALSE)</f>
        <v>#REF!</v>
      </c>
    </row>
    <row r="4698" spans="1:10" hidden="1" x14ac:dyDescent="0.25">
      <c r="A4698" t="s">
        <v>655</v>
      </c>
      <c r="B4698">
        <v>8557</v>
      </c>
      <c r="C4698" t="s">
        <v>1586</v>
      </c>
      <c r="D4698">
        <v>6.5</v>
      </c>
      <c r="J4698" t="e">
        <f>+VLOOKUP(B4698,#REF!,1,FALSE)</f>
        <v>#REF!</v>
      </c>
    </row>
    <row r="4699" spans="1:10" hidden="1" x14ac:dyDescent="0.25">
      <c r="A4699" t="s">
        <v>655</v>
      </c>
      <c r="B4699">
        <v>8566</v>
      </c>
      <c r="C4699" t="s">
        <v>2260</v>
      </c>
      <c r="D4699">
        <v>6.3</v>
      </c>
      <c r="J4699" t="e">
        <f>+VLOOKUP(B4699,#REF!,1,FALSE)</f>
        <v>#REF!</v>
      </c>
    </row>
    <row r="4700" spans="1:10" hidden="1" x14ac:dyDescent="0.25">
      <c r="A4700" t="s">
        <v>655</v>
      </c>
      <c r="B4700">
        <v>8568</v>
      </c>
      <c r="C4700" t="s">
        <v>1589</v>
      </c>
      <c r="D4700">
        <v>6.5</v>
      </c>
      <c r="J4700" t="e">
        <f>+VLOOKUP(B4700,#REF!,1,FALSE)</f>
        <v>#REF!</v>
      </c>
    </row>
    <row r="4701" spans="1:10" hidden="1" x14ac:dyDescent="0.25">
      <c r="A4701" t="s">
        <v>655</v>
      </c>
      <c r="B4701">
        <v>8569</v>
      </c>
      <c r="C4701" t="s">
        <v>2261</v>
      </c>
      <c r="D4701">
        <v>6.5</v>
      </c>
      <c r="J4701" t="e">
        <f>+VLOOKUP(B4701,#REF!,1,FALSE)</f>
        <v>#REF!</v>
      </c>
    </row>
    <row r="4702" spans="1:10" hidden="1" x14ac:dyDescent="0.25">
      <c r="A4702" t="s">
        <v>655</v>
      </c>
      <c r="B4702">
        <v>8570</v>
      </c>
      <c r="C4702" t="s">
        <v>2262</v>
      </c>
      <c r="D4702">
        <v>6.5</v>
      </c>
      <c r="J4702" t="e">
        <f>+VLOOKUP(B4702,#REF!,1,FALSE)</f>
        <v>#REF!</v>
      </c>
    </row>
    <row r="4703" spans="1:10" hidden="1" x14ac:dyDescent="0.25">
      <c r="A4703" t="s">
        <v>655</v>
      </c>
      <c r="B4703">
        <v>8573</v>
      </c>
      <c r="C4703" t="s">
        <v>1591</v>
      </c>
      <c r="D4703">
        <v>6.5</v>
      </c>
      <c r="J4703" t="e">
        <f>+VLOOKUP(B4703,#REF!,1,FALSE)</f>
        <v>#REF!</v>
      </c>
    </row>
    <row r="4704" spans="1:10" hidden="1" x14ac:dyDescent="0.25">
      <c r="A4704" t="s">
        <v>655</v>
      </c>
      <c r="B4704">
        <v>8574</v>
      </c>
      <c r="C4704" t="s">
        <v>1592</v>
      </c>
      <c r="D4704">
        <v>6.5</v>
      </c>
      <c r="J4704" t="e">
        <f>+VLOOKUP(B4704,#REF!,1,FALSE)</f>
        <v>#REF!</v>
      </c>
    </row>
    <row r="4705" spans="1:10" hidden="1" x14ac:dyDescent="0.25">
      <c r="A4705" t="s">
        <v>655</v>
      </c>
      <c r="B4705">
        <v>8575</v>
      </c>
      <c r="C4705" t="s">
        <v>2113</v>
      </c>
      <c r="D4705">
        <v>6.5</v>
      </c>
      <c r="J4705" t="e">
        <f>+VLOOKUP(B4705,#REF!,1,FALSE)</f>
        <v>#REF!</v>
      </c>
    </row>
    <row r="4706" spans="1:10" hidden="1" x14ac:dyDescent="0.25">
      <c r="A4706" t="s">
        <v>655</v>
      </c>
      <c r="B4706">
        <v>8667</v>
      </c>
      <c r="C4706" t="s">
        <v>2115</v>
      </c>
      <c r="D4706">
        <v>1</v>
      </c>
      <c r="J4706" t="e">
        <f>+VLOOKUP(B4706,#REF!,1,FALSE)</f>
        <v>#REF!</v>
      </c>
    </row>
    <row r="4707" spans="1:10" hidden="1" x14ac:dyDescent="0.25">
      <c r="A4707" t="s">
        <v>655</v>
      </c>
      <c r="B4707">
        <v>8668</v>
      </c>
      <c r="C4707" t="s">
        <v>2116</v>
      </c>
      <c r="D4707">
        <v>1</v>
      </c>
      <c r="J4707" t="e">
        <f>+VLOOKUP(B4707,#REF!,1,FALSE)</f>
        <v>#REF!</v>
      </c>
    </row>
    <row r="4708" spans="1:10" hidden="1" x14ac:dyDescent="0.25">
      <c r="A4708" t="s">
        <v>655</v>
      </c>
      <c r="B4708">
        <v>8670</v>
      </c>
      <c r="C4708" t="s">
        <v>1593</v>
      </c>
      <c r="D4708">
        <v>6.5</v>
      </c>
      <c r="J4708" t="e">
        <f>+VLOOKUP(B4708,#REF!,1,FALSE)</f>
        <v>#REF!</v>
      </c>
    </row>
    <row r="4709" spans="1:10" hidden="1" x14ac:dyDescent="0.25">
      <c r="A4709" t="s">
        <v>655</v>
      </c>
      <c r="B4709">
        <v>8671</v>
      </c>
      <c r="C4709" t="s">
        <v>1594</v>
      </c>
      <c r="D4709">
        <v>6.5</v>
      </c>
      <c r="J4709" t="e">
        <f>+VLOOKUP(B4709,#REF!,1,FALSE)</f>
        <v>#REF!</v>
      </c>
    </row>
    <row r="4710" spans="1:10" hidden="1" x14ac:dyDescent="0.25">
      <c r="A4710" t="s">
        <v>655</v>
      </c>
      <c r="B4710">
        <v>8803</v>
      </c>
      <c r="C4710" t="s">
        <v>1595</v>
      </c>
      <c r="D4710">
        <v>6</v>
      </c>
      <c r="J4710" t="e">
        <f>+VLOOKUP(B4710,#REF!,1,FALSE)</f>
        <v>#REF!</v>
      </c>
    </row>
    <row r="4711" spans="1:10" hidden="1" x14ac:dyDescent="0.25">
      <c r="A4711" t="s">
        <v>655</v>
      </c>
      <c r="B4711">
        <v>8810</v>
      </c>
      <c r="C4711" t="s">
        <v>480</v>
      </c>
      <c r="D4711">
        <v>6</v>
      </c>
      <c r="J4711" t="e">
        <f>+VLOOKUP(B4711,#REF!,1,FALSE)</f>
        <v>#REF!</v>
      </c>
    </row>
    <row r="4712" spans="1:10" hidden="1" x14ac:dyDescent="0.25">
      <c r="A4712" t="s">
        <v>655</v>
      </c>
      <c r="B4712">
        <v>8811</v>
      </c>
      <c r="C4712" t="s">
        <v>1596</v>
      </c>
      <c r="D4712">
        <v>6</v>
      </c>
      <c r="J4712" t="e">
        <f>+VLOOKUP(B4712,#REF!,1,FALSE)</f>
        <v>#REF!</v>
      </c>
    </row>
    <row r="4713" spans="1:10" hidden="1" x14ac:dyDescent="0.25">
      <c r="A4713" t="s">
        <v>655</v>
      </c>
      <c r="B4713">
        <v>8813</v>
      </c>
      <c r="C4713" t="s">
        <v>1597</v>
      </c>
      <c r="D4713">
        <v>6.5</v>
      </c>
      <c r="J4713" t="e">
        <f>+VLOOKUP(B4713,#REF!,1,FALSE)</f>
        <v>#REF!</v>
      </c>
    </row>
    <row r="4714" spans="1:10" hidden="1" x14ac:dyDescent="0.25">
      <c r="A4714" t="s">
        <v>655</v>
      </c>
      <c r="B4714">
        <v>8814</v>
      </c>
      <c r="C4714" t="s">
        <v>1598</v>
      </c>
      <c r="D4714">
        <v>6.5</v>
      </c>
      <c r="J4714" t="e">
        <f>+VLOOKUP(B4714,#REF!,1,FALSE)</f>
        <v>#REF!</v>
      </c>
    </row>
    <row r="4715" spans="1:10" hidden="1" x14ac:dyDescent="0.25">
      <c r="A4715" t="s">
        <v>655</v>
      </c>
      <c r="B4715">
        <v>8815</v>
      </c>
      <c r="C4715" t="s">
        <v>1599</v>
      </c>
      <c r="D4715">
        <v>6.5</v>
      </c>
      <c r="J4715" t="e">
        <f>+VLOOKUP(B4715,#REF!,1,FALSE)</f>
        <v>#REF!</v>
      </c>
    </row>
    <row r="4716" spans="1:10" hidden="1" x14ac:dyDescent="0.25">
      <c r="A4716" t="s">
        <v>655</v>
      </c>
      <c r="B4716">
        <v>8822</v>
      </c>
      <c r="C4716" t="s">
        <v>1600</v>
      </c>
      <c r="D4716">
        <v>6</v>
      </c>
      <c r="J4716" t="e">
        <f>+VLOOKUP(B4716,#REF!,1,FALSE)</f>
        <v>#REF!</v>
      </c>
    </row>
    <row r="4717" spans="1:10" hidden="1" x14ac:dyDescent="0.25">
      <c r="A4717" t="s">
        <v>655</v>
      </c>
      <c r="B4717">
        <v>8823</v>
      </c>
      <c r="C4717" t="s">
        <v>1601</v>
      </c>
      <c r="D4717">
        <v>6.5</v>
      </c>
      <c r="J4717" t="e">
        <f>+VLOOKUP(B4717,#REF!,1,FALSE)</f>
        <v>#REF!</v>
      </c>
    </row>
    <row r="4718" spans="1:10" hidden="1" x14ac:dyDescent="0.25">
      <c r="A4718" t="s">
        <v>655</v>
      </c>
      <c r="B4718">
        <v>8830</v>
      </c>
      <c r="C4718" t="s">
        <v>1602</v>
      </c>
      <c r="D4718">
        <v>6</v>
      </c>
      <c r="J4718" t="e">
        <f>+VLOOKUP(B4718,#REF!,1,FALSE)</f>
        <v>#REF!</v>
      </c>
    </row>
    <row r="4719" spans="1:10" hidden="1" x14ac:dyDescent="0.25">
      <c r="A4719" t="s">
        <v>655</v>
      </c>
      <c r="B4719">
        <v>8842</v>
      </c>
      <c r="C4719" t="s">
        <v>1603</v>
      </c>
      <c r="D4719">
        <v>6.5</v>
      </c>
      <c r="J4719" t="e">
        <f>+VLOOKUP(B4719,#REF!,1,FALSE)</f>
        <v>#REF!</v>
      </c>
    </row>
    <row r="4720" spans="1:10" hidden="1" x14ac:dyDescent="0.25">
      <c r="A4720" t="s">
        <v>655</v>
      </c>
      <c r="B4720" t="s">
        <v>1604</v>
      </c>
      <c r="C4720" t="s">
        <v>1605</v>
      </c>
      <c r="D4720">
        <v>6.5</v>
      </c>
      <c r="J4720" t="e">
        <f>+VLOOKUP(B4720,#REF!,1,FALSE)</f>
        <v>#REF!</v>
      </c>
    </row>
    <row r="4721" spans="1:10" hidden="1" x14ac:dyDescent="0.25">
      <c r="A4721" t="s">
        <v>655</v>
      </c>
      <c r="B4721">
        <v>8844</v>
      </c>
      <c r="C4721" t="s">
        <v>1606</v>
      </c>
      <c r="D4721">
        <v>6.5</v>
      </c>
      <c r="J4721" t="e">
        <f>+VLOOKUP(B4721,#REF!,1,FALSE)</f>
        <v>#REF!</v>
      </c>
    </row>
    <row r="4722" spans="1:10" hidden="1" x14ac:dyDescent="0.25">
      <c r="A4722" t="s">
        <v>655</v>
      </c>
      <c r="B4722">
        <v>8853</v>
      </c>
      <c r="C4722" t="s">
        <v>1607</v>
      </c>
      <c r="D4722">
        <v>6.5</v>
      </c>
      <c r="J4722" t="e">
        <f>+VLOOKUP(B4722,#REF!,1,FALSE)</f>
        <v>#REF!</v>
      </c>
    </row>
    <row r="4723" spans="1:10" hidden="1" x14ac:dyDescent="0.25">
      <c r="A4723" t="s">
        <v>655</v>
      </c>
      <c r="B4723">
        <v>8859</v>
      </c>
      <c r="C4723" t="s">
        <v>2118</v>
      </c>
      <c r="D4723">
        <v>6</v>
      </c>
      <c r="J4723" t="e">
        <f>+VLOOKUP(B4723,#REF!,1,FALSE)</f>
        <v>#REF!</v>
      </c>
    </row>
    <row r="4724" spans="1:10" hidden="1" x14ac:dyDescent="0.25">
      <c r="A4724" t="s">
        <v>655</v>
      </c>
      <c r="B4724">
        <v>8873</v>
      </c>
      <c r="C4724" t="s">
        <v>1608</v>
      </c>
      <c r="D4724">
        <v>6.5</v>
      </c>
      <c r="J4724" t="e">
        <f>+VLOOKUP(B4724,#REF!,1,FALSE)</f>
        <v>#REF!</v>
      </c>
    </row>
    <row r="4725" spans="1:10" hidden="1" x14ac:dyDescent="0.25">
      <c r="A4725" t="s">
        <v>655</v>
      </c>
      <c r="B4725">
        <v>8920</v>
      </c>
      <c r="C4725" t="s">
        <v>2119</v>
      </c>
      <c r="D4725">
        <v>1</v>
      </c>
      <c r="J4725" t="e">
        <f>+VLOOKUP(B4725,#REF!,1,FALSE)</f>
        <v>#REF!</v>
      </c>
    </row>
    <row r="4726" spans="1:10" hidden="1" x14ac:dyDescent="0.25">
      <c r="A4726" t="s">
        <v>655</v>
      </c>
      <c r="B4726">
        <v>8921</v>
      </c>
      <c r="C4726" t="s">
        <v>2120</v>
      </c>
      <c r="D4726">
        <v>1</v>
      </c>
      <c r="J4726" t="e">
        <f>+VLOOKUP(B4726,#REF!,1,FALSE)</f>
        <v>#REF!</v>
      </c>
    </row>
    <row r="4727" spans="1:10" hidden="1" x14ac:dyDescent="0.25">
      <c r="A4727" t="s">
        <v>655</v>
      </c>
      <c r="B4727">
        <v>9002</v>
      </c>
      <c r="C4727" t="s">
        <v>1609</v>
      </c>
      <c r="D4727">
        <v>6.5</v>
      </c>
      <c r="J4727" t="e">
        <f>+VLOOKUP(B4727,#REF!,1,FALSE)</f>
        <v>#REF!</v>
      </c>
    </row>
    <row r="4728" spans="1:10" hidden="1" x14ac:dyDescent="0.25">
      <c r="A4728" t="s">
        <v>655</v>
      </c>
      <c r="B4728">
        <v>9017</v>
      </c>
      <c r="C4728" t="s">
        <v>2363</v>
      </c>
      <c r="D4728">
        <v>1</v>
      </c>
      <c r="J4728" t="e">
        <f>+VLOOKUP(B4728,#REF!,1,FALSE)</f>
        <v>#REF!</v>
      </c>
    </row>
    <row r="4729" spans="1:10" hidden="1" x14ac:dyDescent="0.25">
      <c r="A4729" t="s">
        <v>655</v>
      </c>
      <c r="B4729">
        <v>9022</v>
      </c>
      <c r="C4729" t="s">
        <v>2121</v>
      </c>
      <c r="D4729">
        <v>6</v>
      </c>
      <c r="J4729" t="e">
        <f>+VLOOKUP(B4729,#REF!,1,FALSE)</f>
        <v>#REF!</v>
      </c>
    </row>
    <row r="4730" spans="1:10" hidden="1" x14ac:dyDescent="0.25">
      <c r="A4730" t="s">
        <v>655</v>
      </c>
      <c r="B4730" t="s">
        <v>2122</v>
      </c>
      <c r="C4730" t="s">
        <v>2123</v>
      </c>
      <c r="D4730">
        <v>3</v>
      </c>
      <c r="J4730" t="e">
        <f>+VLOOKUP(B4730,#REF!,1,FALSE)</f>
        <v>#REF!</v>
      </c>
    </row>
    <row r="4731" spans="1:10" hidden="1" x14ac:dyDescent="0.25">
      <c r="A4731" t="s">
        <v>655</v>
      </c>
      <c r="B4731">
        <v>9023</v>
      </c>
      <c r="C4731" t="s">
        <v>2124</v>
      </c>
      <c r="D4731">
        <v>6</v>
      </c>
      <c r="J4731" t="e">
        <f>+VLOOKUP(B4731,#REF!,1,FALSE)</f>
        <v>#REF!</v>
      </c>
    </row>
    <row r="4732" spans="1:10" hidden="1" x14ac:dyDescent="0.25">
      <c r="A4732" t="s">
        <v>655</v>
      </c>
      <c r="B4732" t="s">
        <v>2125</v>
      </c>
      <c r="C4732" t="s">
        <v>2126</v>
      </c>
      <c r="D4732">
        <v>3</v>
      </c>
      <c r="J4732" t="e">
        <f>+VLOOKUP(B4732,#REF!,1,FALSE)</f>
        <v>#REF!</v>
      </c>
    </row>
    <row r="4733" spans="1:10" hidden="1" x14ac:dyDescent="0.25">
      <c r="A4733" t="s">
        <v>655</v>
      </c>
      <c r="B4733">
        <v>9130</v>
      </c>
      <c r="C4733" t="s">
        <v>1321</v>
      </c>
      <c r="D4733">
        <v>6.5</v>
      </c>
      <c r="J4733" t="e">
        <f>+VLOOKUP(B4733,#REF!,1,FALSE)</f>
        <v>#REF!</v>
      </c>
    </row>
    <row r="4734" spans="1:10" hidden="1" x14ac:dyDescent="0.25">
      <c r="A4734" t="s">
        <v>655</v>
      </c>
      <c r="B4734">
        <v>9131</v>
      </c>
      <c r="C4734" t="s">
        <v>1322</v>
      </c>
      <c r="D4734">
        <v>6.5</v>
      </c>
      <c r="J4734" t="e">
        <f>+VLOOKUP(B4734,#REF!,1,FALSE)</f>
        <v>#REF!</v>
      </c>
    </row>
    <row r="4735" spans="1:10" hidden="1" x14ac:dyDescent="0.25">
      <c r="A4735" t="s">
        <v>655</v>
      </c>
      <c r="B4735">
        <v>9132</v>
      </c>
      <c r="C4735" t="s">
        <v>1323</v>
      </c>
      <c r="D4735">
        <v>6.5</v>
      </c>
      <c r="J4735" t="e">
        <f>+VLOOKUP(B4735,#REF!,1,FALSE)</f>
        <v>#REF!</v>
      </c>
    </row>
    <row r="4736" spans="1:10" hidden="1" x14ac:dyDescent="0.25">
      <c r="A4736" t="s">
        <v>655</v>
      </c>
      <c r="B4736">
        <v>9133</v>
      </c>
      <c r="C4736" t="s">
        <v>1326</v>
      </c>
      <c r="D4736">
        <v>6.5</v>
      </c>
      <c r="J4736" t="e">
        <f>+VLOOKUP(B4736,#REF!,1,FALSE)</f>
        <v>#REF!</v>
      </c>
    </row>
    <row r="4737" spans="1:10" hidden="1" x14ac:dyDescent="0.25">
      <c r="A4737" t="s">
        <v>655</v>
      </c>
      <c r="B4737">
        <v>9142</v>
      </c>
      <c r="C4737" t="s">
        <v>1610</v>
      </c>
      <c r="D4737">
        <v>6.5</v>
      </c>
      <c r="J4737" t="e">
        <f>+VLOOKUP(B4737,#REF!,1,FALSE)</f>
        <v>#REF!</v>
      </c>
    </row>
    <row r="4738" spans="1:10" hidden="1" x14ac:dyDescent="0.25">
      <c r="A4738" t="s">
        <v>655</v>
      </c>
      <c r="B4738">
        <v>9143</v>
      </c>
      <c r="C4738" t="s">
        <v>1611</v>
      </c>
      <c r="D4738">
        <v>6.5</v>
      </c>
      <c r="J4738" t="e">
        <f>+VLOOKUP(B4738,#REF!,1,FALSE)</f>
        <v>#REF!</v>
      </c>
    </row>
    <row r="4739" spans="1:10" hidden="1" x14ac:dyDescent="0.25">
      <c r="A4739" t="s">
        <v>655</v>
      </c>
      <c r="B4739">
        <v>9145</v>
      </c>
      <c r="C4739" t="s">
        <v>679</v>
      </c>
      <c r="D4739">
        <v>6.5</v>
      </c>
      <c r="J4739" t="e">
        <f>+VLOOKUP(B4739,#REF!,1,FALSE)</f>
        <v>#REF!</v>
      </c>
    </row>
    <row r="4740" spans="1:10" hidden="1" x14ac:dyDescent="0.25">
      <c r="A4740" t="s">
        <v>655</v>
      </c>
      <c r="B4740">
        <v>9146</v>
      </c>
      <c r="C4740" t="s">
        <v>1324</v>
      </c>
      <c r="D4740">
        <v>6.5</v>
      </c>
      <c r="J4740" t="e">
        <f>+VLOOKUP(B4740,#REF!,1,FALSE)</f>
        <v>#REF!</v>
      </c>
    </row>
    <row r="4741" spans="1:10" hidden="1" x14ac:dyDescent="0.25">
      <c r="A4741" t="s">
        <v>655</v>
      </c>
      <c r="B4741">
        <v>9147</v>
      </c>
      <c r="C4741" t="s">
        <v>1325</v>
      </c>
      <c r="D4741">
        <v>6.5</v>
      </c>
      <c r="J4741" t="e">
        <f>+VLOOKUP(B4741,#REF!,1,FALSE)</f>
        <v>#REF!</v>
      </c>
    </row>
    <row r="4742" spans="1:10" hidden="1" x14ac:dyDescent="0.25">
      <c r="A4742" t="s">
        <v>655</v>
      </c>
      <c r="B4742">
        <v>9148</v>
      </c>
      <c r="C4742" t="s">
        <v>1612</v>
      </c>
      <c r="D4742">
        <v>6.5</v>
      </c>
      <c r="J4742" t="e">
        <f>+VLOOKUP(B4742,#REF!,1,FALSE)</f>
        <v>#REF!</v>
      </c>
    </row>
    <row r="4743" spans="1:10" hidden="1" x14ac:dyDescent="0.25">
      <c r="A4743" t="s">
        <v>655</v>
      </c>
      <c r="B4743">
        <v>9151</v>
      </c>
      <c r="C4743" t="s">
        <v>679</v>
      </c>
      <c r="D4743">
        <v>6.5</v>
      </c>
      <c r="J4743" t="e">
        <f>+VLOOKUP(B4743,#REF!,1,FALSE)</f>
        <v>#REF!</v>
      </c>
    </row>
    <row r="4744" spans="1:10" hidden="1" x14ac:dyDescent="0.25">
      <c r="A4744" t="s">
        <v>655</v>
      </c>
      <c r="B4744">
        <v>9152</v>
      </c>
      <c r="C4744" t="s">
        <v>1613</v>
      </c>
      <c r="D4744">
        <v>6.5</v>
      </c>
      <c r="J4744" t="e">
        <f>+VLOOKUP(B4744,#REF!,1,FALSE)</f>
        <v>#REF!</v>
      </c>
    </row>
    <row r="4745" spans="1:10" hidden="1" x14ac:dyDescent="0.25">
      <c r="A4745" t="s">
        <v>655</v>
      </c>
      <c r="B4745">
        <v>9154</v>
      </c>
      <c r="C4745" t="s">
        <v>1611</v>
      </c>
      <c r="D4745">
        <v>6.5</v>
      </c>
      <c r="J4745" t="e">
        <f>+VLOOKUP(B4745,#REF!,1,FALSE)</f>
        <v>#REF!</v>
      </c>
    </row>
    <row r="4746" spans="1:10" hidden="1" x14ac:dyDescent="0.25">
      <c r="A4746" t="s">
        <v>655</v>
      </c>
      <c r="B4746">
        <v>9155</v>
      </c>
      <c r="C4746" t="s">
        <v>1331</v>
      </c>
      <c r="D4746">
        <v>6.5</v>
      </c>
      <c r="J4746" t="e">
        <f>+VLOOKUP(B4746,#REF!,1,FALSE)</f>
        <v>#REF!</v>
      </c>
    </row>
    <row r="4747" spans="1:10" hidden="1" x14ac:dyDescent="0.25">
      <c r="A4747" t="s">
        <v>655</v>
      </c>
      <c r="B4747">
        <v>9156</v>
      </c>
      <c r="C4747" t="s">
        <v>1614</v>
      </c>
      <c r="D4747">
        <v>6.5</v>
      </c>
      <c r="J4747" t="e">
        <f>+VLOOKUP(B4747,#REF!,1,FALSE)</f>
        <v>#REF!</v>
      </c>
    </row>
    <row r="4748" spans="1:10" hidden="1" x14ac:dyDescent="0.25">
      <c r="A4748" t="s">
        <v>655</v>
      </c>
      <c r="B4748">
        <v>9157</v>
      </c>
      <c r="C4748" t="s">
        <v>1615</v>
      </c>
      <c r="D4748">
        <v>6.5</v>
      </c>
      <c r="J4748" t="e">
        <f>+VLOOKUP(B4748,#REF!,1,FALSE)</f>
        <v>#REF!</v>
      </c>
    </row>
    <row r="4749" spans="1:10" hidden="1" x14ac:dyDescent="0.25">
      <c r="A4749" t="s">
        <v>655</v>
      </c>
      <c r="B4749">
        <v>9158</v>
      </c>
      <c r="C4749" t="s">
        <v>1616</v>
      </c>
      <c r="D4749">
        <v>6.5</v>
      </c>
      <c r="J4749" t="e">
        <f>+VLOOKUP(B4749,#REF!,1,FALSE)</f>
        <v>#REF!</v>
      </c>
    </row>
    <row r="4750" spans="1:10" hidden="1" x14ac:dyDescent="0.25">
      <c r="A4750" t="s">
        <v>655</v>
      </c>
      <c r="B4750">
        <v>9160</v>
      </c>
      <c r="C4750" t="s">
        <v>1617</v>
      </c>
      <c r="D4750">
        <v>6.5</v>
      </c>
      <c r="J4750" t="e">
        <f>+VLOOKUP(B4750,#REF!,1,FALSE)</f>
        <v>#REF!</v>
      </c>
    </row>
    <row r="4751" spans="1:10" hidden="1" x14ac:dyDescent="0.25">
      <c r="A4751" t="s">
        <v>655</v>
      </c>
      <c r="B4751">
        <v>9161</v>
      </c>
      <c r="C4751" t="s">
        <v>1618</v>
      </c>
      <c r="D4751">
        <v>6.5</v>
      </c>
      <c r="J4751" t="e">
        <f>+VLOOKUP(B4751,#REF!,1,FALSE)</f>
        <v>#REF!</v>
      </c>
    </row>
    <row r="4752" spans="1:10" hidden="1" x14ac:dyDescent="0.25">
      <c r="A4752" t="s">
        <v>655</v>
      </c>
      <c r="B4752">
        <v>9162</v>
      </c>
      <c r="C4752" t="s">
        <v>1619</v>
      </c>
      <c r="D4752">
        <v>6.5</v>
      </c>
      <c r="J4752" t="e">
        <f>+VLOOKUP(B4752,#REF!,1,FALSE)</f>
        <v>#REF!</v>
      </c>
    </row>
    <row r="4753" spans="1:10" hidden="1" x14ac:dyDescent="0.25">
      <c r="A4753" t="s">
        <v>655</v>
      </c>
      <c r="B4753">
        <v>9163</v>
      </c>
      <c r="C4753" t="s">
        <v>1620</v>
      </c>
      <c r="D4753">
        <v>6.5</v>
      </c>
      <c r="J4753" t="e">
        <f>+VLOOKUP(B4753,#REF!,1,FALSE)</f>
        <v>#REF!</v>
      </c>
    </row>
    <row r="4754" spans="1:10" hidden="1" x14ac:dyDescent="0.25">
      <c r="A4754" t="s">
        <v>655</v>
      </c>
      <c r="B4754">
        <v>9174</v>
      </c>
      <c r="C4754" t="s">
        <v>1610</v>
      </c>
      <c r="D4754">
        <v>6.5</v>
      </c>
      <c r="J4754" t="e">
        <f>+VLOOKUP(B4754,#REF!,1,FALSE)</f>
        <v>#REF!</v>
      </c>
    </row>
    <row r="4755" spans="1:10" hidden="1" x14ac:dyDescent="0.25">
      <c r="A4755" t="s">
        <v>655</v>
      </c>
      <c r="B4755">
        <v>9190</v>
      </c>
      <c r="C4755" t="s">
        <v>1621</v>
      </c>
      <c r="D4755">
        <v>6.5</v>
      </c>
      <c r="J4755" t="e">
        <f>+VLOOKUP(B4755,#REF!,1,FALSE)</f>
        <v>#REF!</v>
      </c>
    </row>
    <row r="4756" spans="1:10" hidden="1" x14ac:dyDescent="0.25">
      <c r="A4756" t="s">
        <v>655</v>
      </c>
      <c r="B4756" t="s">
        <v>1622</v>
      </c>
      <c r="C4756" t="s">
        <v>1621</v>
      </c>
      <c r="D4756">
        <v>4.5999999999999996</v>
      </c>
      <c r="J4756" t="e">
        <f>+VLOOKUP(B4756,#REF!,1,FALSE)</f>
        <v>#REF!</v>
      </c>
    </row>
    <row r="4757" spans="1:10" hidden="1" x14ac:dyDescent="0.25">
      <c r="A4757" t="s">
        <v>655</v>
      </c>
      <c r="B4757">
        <v>9191</v>
      </c>
      <c r="C4757" t="s">
        <v>1623</v>
      </c>
      <c r="D4757">
        <v>6.5</v>
      </c>
      <c r="J4757" t="e">
        <f>+VLOOKUP(B4757,#REF!,1,FALSE)</f>
        <v>#REF!</v>
      </c>
    </row>
    <row r="4758" spans="1:10" hidden="1" x14ac:dyDescent="0.25">
      <c r="A4758" t="s">
        <v>655</v>
      </c>
      <c r="B4758" t="s">
        <v>1624</v>
      </c>
      <c r="C4758" t="s">
        <v>1623</v>
      </c>
      <c r="D4758">
        <v>4.5999999999999996</v>
      </c>
      <c r="J4758" t="e">
        <f>+VLOOKUP(B4758,#REF!,1,FALSE)</f>
        <v>#REF!</v>
      </c>
    </row>
    <row r="4759" spans="1:10" hidden="1" x14ac:dyDescent="0.25">
      <c r="A4759" t="s">
        <v>655</v>
      </c>
      <c r="B4759">
        <v>9192</v>
      </c>
      <c r="C4759" t="s">
        <v>1625</v>
      </c>
      <c r="D4759">
        <v>6.5</v>
      </c>
      <c r="J4759" t="e">
        <f>+VLOOKUP(B4759,#REF!,1,FALSE)</f>
        <v>#REF!</v>
      </c>
    </row>
    <row r="4760" spans="1:10" hidden="1" x14ac:dyDescent="0.25">
      <c r="A4760" t="s">
        <v>655</v>
      </c>
      <c r="B4760" t="s">
        <v>1626</v>
      </c>
      <c r="C4760" t="s">
        <v>1625</v>
      </c>
      <c r="D4760">
        <v>4.5999999999999996</v>
      </c>
      <c r="J4760" t="e">
        <f>+VLOOKUP(B4760,#REF!,1,FALSE)</f>
        <v>#REF!</v>
      </c>
    </row>
    <row r="4761" spans="1:10" hidden="1" x14ac:dyDescent="0.25">
      <c r="A4761" t="s">
        <v>655</v>
      </c>
      <c r="B4761">
        <v>9194</v>
      </c>
      <c r="C4761" t="s">
        <v>1627</v>
      </c>
      <c r="D4761">
        <v>6.5</v>
      </c>
      <c r="J4761" t="e">
        <f>+VLOOKUP(B4761,#REF!,1,FALSE)</f>
        <v>#REF!</v>
      </c>
    </row>
    <row r="4762" spans="1:10" hidden="1" x14ac:dyDescent="0.25">
      <c r="A4762" t="s">
        <v>655</v>
      </c>
      <c r="B4762" t="s">
        <v>1628</v>
      </c>
      <c r="C4762" t="s">
        <v>1627</v>
      </c>
      <c r="D4762">
        <v>4.5999999999999996</v>
      </c>
      <c r="J4762" t="e">
        <f>+VLOOKUP(B4762,#REF!,1,FALSE)</f>
        <v>#REF!</v>
      </c>
    </row>
    <row r="4763" spans="1:10" hidden="1" x14ac:dyDescent="0.25">
      <c r="A4763" t="s">
        <v>655</v>
      </c>
      <c r="B4763">
        <v>9195</v>
      </c>
      <c r="C4763" t="s">
        <v>1629</v>
      </c>
      <c r="D4763">
        <v>6.5</v>
      </c>
      <c r="J4763" t="e">
        <f>+VLOOKUP(B4763,#REF!,1,FALSE)</f>
        <v>#REF!</v>
      </c>
    </row>
    <row r="4764" spans="1:10" hidden="1" x14ac:dyDescent="0.25">
      <c r="A4764" t="s">
        <v>655</v>
      </c>
      <c r="B4764">
        <v>9196</v>
      </c>
      <c r="C4764" t="s">
        <v>1073</v>
      </c>
      <c r="D4764">
        <v>6.5</v>
      </c>
      <c r="J4764" t="e">
        <f>+VLOOKUP(B4764,#REF!,1,FALSE)</f>
        <v>#REF!</v>
      </c>
    </row>
    <row r="4765" spans="1:10" hidden="1" x14ac:dyDescent="0.25">
      <c r="A4765" t="s">
        <v>655</v>
      </c>
      <c r="B4765" t="s">
        <v>1630</v>
      </c>
      <c r="C4765" t="s">
        <v>1621</v>
      </c>
      <c r="D4765">
        <v>4.5999999999999996</v>
      </c>
      <c r="J4765" t="e">
        <f>+VLOOKUP(B4765,#REF!,1,FALSE)</f>
        <v>#REF!</v>
      </c>
    </row>
    <row r="4766" spans="1:10" hidden="1" x14ac:dyDescent="0.25">
      <c r="A4766" t="s">
        <v>655</v>
      </c>
      <c r="B4766" t="s">
        <v>1631</v>
      </c>
      <c r="C4766" t="s">
        <v>1621</v>
      </c>
      <c r="D4766">
        <v>6.5</v>
      </c>
      <c r="J4766" t="e">
        <f>+VLOOKUP(B4766,#REF!,1,FALSE)</f>
        <v>#REF!</v>
      </c>
    </row>
    <row r="4767" spans="1:10" hidden="1" x14ac:dyDescent="0.25">
      <c r="A4767" t="s">
        <v>655</v>
      </c>
      <c r="B4767" t="s">
        <v>1632</v>
      </c>
      <c r="C4767" t="s">
        <v>1633</v>
      </c>
      <c r="D4767">
        <v>4.5999999999999996</v>
      </c>
      <c r="J4767" t="e">
        <f>+VLOOKUP(B4767,#REF!,1,FALSE)</f>
        <v>#REF!</v>
      </c>
    </row>
    <row r="4768" spans="1:10" hidden="1" x14ac:dyDescent="0.25">
      <c r="A4768" t="s">
        <v>655</v>
      </c>
      <c r="B4768" t="s">
        <v>1634</v>
      </c>
      <c r="C4768" t="s">
        <v>1633</v>
      </c>
      <c r="D4768">
        <v>6.5</v>
      </c>
      <c r="J4768" t="e">
        <f>+VLOOKUP(B4768,#REF!,1,FALSE)</f>
        <v>#REF!</v>
      </c>
    </row>
    <row r="4769" spans="1:10" hidden="1" x14ac:dyDescent="0.25">
      <c r="A4769" t="s">
        <v>655</v>
      </c>
      <c r="B4769" t="s">
        <v>1635</v>
      </c>
      <c r="C4769" t="s">
        <v>1625</v>
      </c>
      <c r="D4769">
        <v>4.5999999999999996</v>
      </c>
      <c r="J4769" t="e">
        <f>+VLOOKUP(B4769,#REF!,1,FALSE)</f>
        <v>#REF!</v>
      </c>
    </row>
    <row r="4770" spans="1:10" hidden="1" x14ac:dyDescent="0.25">
      <c r="A4770" t="s">
        <v>655</v>
      </c>
      <c r="B4770" t="s">
        <v>1636</v>
      </c>
      <c r="C4770" t="s">
        <v>1625</v>
      </c>
      <c r="D4770">
        <v>6.5</v>
      </c>
      <c r="J4770" t="e">
        <f>+VLOOKUP(B4770,#REF!,1,FALSE)</f>
        <v>#REF!</v>
      </c>
    </row>
    <row r="4771" spans="1:10" hidden="1" x14ac:dyDescent="0.25">
      <c r="A4771" t="s">
        <v>655</v>
      </c>
      <c r="B4771" t="s">
        <v>1637</v>
      </c>
      <c r="C4771" t="s">
        <v>1627</v>
      </c>
      <c r="D4771">
        <v>4.5999999999999996</v>
      </c>
      <c r="J4771" t="e">
        <f>+VLOOKUP(B4771,#REF!,1,FALSE)</f>
        <v>#REF!</v>
      </c>
    </row>
    <row r="4772" spans="1:10" hidden="1" x14ac:dyDescent="0.25">
      <c r="A4772" t="s">
        <v>655</v>
      </c>
      <c r="B4772" t="s">
        <v>1638</v>
      </c>
      <c r="C4772" t="s">
        <v>1627</v>
      </c>
      <c r="D4772">
        <v>6.5</v>
      </c>
      <c r="J4772" t="e">
        <f>+VLOOKUP(B4772,#REF!,1,FALSE)</f>
        <v>#REF!</v>
      </c>
    </row>
    <row r="4773" spans="1:10" hidden="1" x14ac:dyDescent="0.25">
      <c r="A4773" t="s">
        <v>655</v>
      </c>
      <c r="B4773" t="s">
        <v>1639</v>
      </c>
      <c r="C4773" t="s">
        <v>1640</v>
      </c>
      <c r="D4773">
        <v>6.5</v>
      </c>
      <c r="J4773" t="e">
        <f>+VLOOKUP(B4773,#REF!,1,FALSE)</f>
        <v>#REF!</v>
      </c>
    </row>
    <row r="4774" spans="1:10" hidden="1" x14ac:dyDescent="0.25">
      <c r="A4774" t="s">
        <v>655</v>
      </c>
      <c r="B4774" t="s">
        <v>1641</v>
      </c>
      <c r="C4774" t="s">
        <v>1073</v>
      </c>
      <c r="D4774">
        <v>6.5</v>
      </c>
      <c r="J4774" t="e">
        <f>+VLOOKUP(B4774,#REF!,1,FALSE)</f>
        <v>#REF!</v>
      </c>
    </row>
    <row r="4775" spans="1:10" hidden="1" x14ac:dyDescent="0.25">
      <c r="A4775" t="s">
        <v>655</v>
      </c>
      <c r="B4775">
        <v>9303</v>
      </c>
      <c r="C4775" t="s">
        <v>1642</v>
      </c>
      <c r="D4775">
        <v>6.5</v>
      </c>
      <c r="J4775" t="e">
        <f>+VLOOKUP(B4775,#REF!,1,FALSE)</f>
        <v>#REF!</v>
      </c>
    </row>
    <row r="4776" spans="1:10" hidden="1" x14ac:dyDescent="0.25">
      <c r="A4776" t="s">
        <v>655</v>
      </c>
      <c r="B4776">
        <v>9304</v>
      </c>
      <c r="C4776" t="s">
        <v>1642</v>
      </c>
      <c r="D4776">
        <v>6.5</v>
      </c>
      <c r="J4776" t="e">
        <f>+VLOOKUP(B4776,#REF!,1,FALSE)</f>
        <v>#REF!</v>
      </c>
    </row>
    <row r="4777" spans="1:10" hidden="1" x14ac:dyDescent="0.25">
      <c r="A4777" t="s">
        <v>655</v>
      </c>
      <c r="B4777">
        <v>9305</v>
      </c>
      <c r="C4777" t="s">
        <v>1643</v>
      </c>
      <c r="D4777">
        <v>6.5</v>
      </c>
      <c r="J4777" t="e">
        <f>+VLOOKUP(B4777,#REF!,1,FALSE)</f>
        <v>#REF!</v>
      </c>
    </row>
    <row r="4778" spans="1:10" hidden="1" x14ac:dyDescent="0.25">
      <c r="A4778" t="s">
        <v>655</v>
      </c>
      <c r="B4778">
        <v>9309</v>
      </c>
      <c r="C4778" t="s">
        <v>1642</v>
      </c>
      <c r="D4778">
        <v>6.5</v>
      </c>
      <c r="J4778" t="e">
        <f>+VLOOKUP(B4778,#REF!,1,FALSE)</f>
        <v>#REF!</v>
      </c>
    </row>
    <row r="4779" spans="1:10" hidden="1" x14ac:dyDescent="0.25">
      <c r="A4779" t="s">
        <v>655</v>
      </c>
      <c r="B4779">
        <v>9317</v>
      </c>
      <c r="C4779" t="s">
        <v>1644</v>
      </c>
      <c r="D4779">
        <v>6.5</v>
      </c>
      <c r="J4779" t="e">
        <f>+VLOOKUP(B4779,#REF!,1,FALSE)</f>
        <v>#REF!</v>
      </c>
    </row>
    <row r="4780" spans="1:10" hidden="1" x14ac:dyDescent="0.25">
      <c r="A4780" t="s">
        <v>655</v>
      </c>
      <c r="B4780">
        <v>9319</v>
      </c>
      <c r="C4780" t="s">
        <v>1644</v>
      </c>
      <c r="D4780">
        <v>6.5</v>
      </c>
      <c r="J4780" t="e">
        <f>+VLOOKUP(B4780,#REF!,1,FALSE)</f>
        <v>#REF!</v>
      </c>
    </row>
    <row r="4781" spans="1:10" hidden="1" x14ac:dyDescent="0.25">
      <c r="A4781" t="s">
        <v>655</v>
      </c>
      <c r="B4781">
        <v>9323</v>
      </c>
      <c r="C4781" t="s">
        <v>1645</v>
      </c>
      <c r="D4781">
        <v>6.5</v>
      </c>
      <c r="J4781" t="e">
        <f>+VLOOKUP(B4781,#REF!,1,FALSE)</f>
        <v>#REF!</v>
      </c>
    </row>
    <row r="4782" spans="1:10" hidden="1" x14ac:dyDescent="0.25">
      <c r="A4782" t="s">
        <v>655</v>
      </c>
      <c r="B4782">
        <v>9333</v>
      </c>
      <c r="C4782" t="s">
        <v>1646</v>
      </c>
      <c r="D4782">
        <v>6.5</v>
      </c>
      <c r="J4782" t="e">
        <f>+VLOOKUP(B4782,#REF!,1,FALSE)</f>
        <v>#REF!</v>
      </c>
    </row>
    <row r="4783" spans="1:10" hidden="1" x14ac:dyDescent="0.25">
      <c r="A4783" t="s">
        <v>655</v>
      </c>
      <c r="B4783">
        <v>9334</v>
      </c>
      <c r="C4783" t="s">
        <v>1647</v>
      </c>
      <c r="D4783">
        <v>6.5</v>
      </c>
      <c r="J4783" t="e">
        <f>+VLOOKUP(B4783,#REF!,1,FALSE)</f>
        <v>#REF!</v>
      </c>
    </row>
    <row r="4784" spans="1:10" hidden="1" x14ac:dyDescent="0.25">
      <c r="A4784" t="s">
        <v>655</v>
      </c>
      <c r="B4784">
        <v>9335</v>
      </c>
      <c r="C4784" t="s">
        <v>1648</v>
      </c>
      <c r="D4784">
        <v>6.5</v>
      </c>
      <c r="J4784" t="e">
        <f>+VLOOKUP(B4784,#REF!,1,FALSE)</f>
        <v>#REF!</v>
      </c>
    </row>
    <row r="4785" spans="1:10" hidden="1" x14ac:dyDescent="0.25">
      <c r="A4785" t="s">
        <v>655</v>
      </c>
      <c r="B4785">
        <v>9336</v>
      </c>
      <c r="C4785" t="s">
        <v>1649</v>
      </c>
      <c r="D4785">
        <v>6.5</v>
      </c>
      <c r="J4785" t="e">
        <f>+VLOOKUP(B4785,#REF!,1,FALSE)</f>
        <v>#REF!</v>
      </c>
    </row>
    <row r="4786" spans="1:10" hidden="1" x14ac:dyDescent="0.25">
      <c r="A4786" t="s">
        <v>655</v>
      </c>
      <c r="B4786">
        <v>9337</v>
      </c>
      <c r="C4786" t="s">
        <v>1650</v>
      </c>
      <c r="D4786">
        <v>6.5</v>
      </c>
      <c r="J4786" t="e">
        <f>+VLOOKUP(B4786,#REF!,1,FALSE)</f>
        <v>#REF!</v>
      </c>
    </row>
    <row r="4787" spans="1:10" hidden="1" x14ac:dyDescent="0.25">
      <c r="A4787" t="s">
        <v>655</v>
      </c>
      <c r="B4787">
        <v>9338</v>
      </c>
      <c r="C4787" t="s">
        <v>1609</v>
      </c>
      <c r="D4787">
        <v>6.5</v>
      </c>
      <c r="J4787" t="e">
        <f>+VLOOKUP(B4787,#REF!,1,FALSE)</f>
        <v>#REF!</v>
      </c>
    </row>
    <row r="4788" spans="1:10" hidden="1" x14ac:dyDescent="0.25">
      <c r="A4788" t="s">
        <v>655</v>
      </c>
      <c r="B4788">
        <v>9339</v>
      </c>
      <c r="C4788" t="s">
        <v>1651</v>
      </c>
      <c r="D4788">
        <v>6.5</v>
      </c>
      <c r="J4788" t="e">
        <f>+VLOOKUP(B4788,#REF!,1,FALSE)</f>
        <v>#REF!</v>
      </c>
    </row>
    <row r="4789" spans="1:10" hidden="1" x14ac:dyDescent="0.25">
      <c r="A4789" t="s">
        <v>655</v>
      </c>
      <c r="B4789">
        <v>9343</v>
      </c>
      <c r="C4789" t="s">
        <v>1652</v>
      </c>
      <c r="D4789">
        <v>6.5</v>
      </c>
      <c r="J4789" t="e">
        <f>+VLOOKUP(B4789,#REF!,1,FALSE)</f>
        <v>#REF!</v>
      </c>
    </row>
    <row r="4790" spans="1:10" hidden="1" x14ac:dyDescent="0.25">
      <c r="A4790" t="s">
        <v>655</v>
      </c>
      <c r="B4790">
        <v>9348</v>
      </c>
      <c r="C4790" t="s">
        <v>1653</v>
      </c>
      <c r="D4790">
        <v>6.5</v>
      </c>
      <c r="J4790" t="e">
        <f>+VLOOKUP(B4790,#REF!,1,FALSE)</f>
        <v>#REF!</v>
      </c>
    </row>
    <row r="4791" spans="1:10" hidden="1" x14ac:dyDescent="0.25">
      <c r="A4791" t="s">
        <v>655</v>
      </c>
      <c r="B4791">
        <v>9349</v>
      </c>
      <c r="C4791" t="s">
        <v>1654</v>
      </c>
      <c r="D4791">
        <v>6.5</v>
      </c>
      <c r="J4791" t="e">
        <f>+VLOOKUP(B4791,#REF!,1,FALSE)</f>
        <v>#REF!</v>
      </c>
    </row>
    <row r="4792" spans="1:10" hidden="1" x14ac:dyDescent="0.25">
      <c r="A4792" t="s">
        <v>655</v>
      </c>
      <c r="B4792">
        <v>9354</v>
      </c>
      <c r="C4792" t="s">
        <v>1655</v>
      </c>
      <c r="D4792">
        <v>6.5</v>
      </c>
      <c r="J4792" t="e">
        <f>+VLOOKUP(B4792,#REF!,1,FALSE)</f>
        <v>#REF!</v>
      </c>
    </row>
    <row r="4793" spans="1:10" hidden="1" x14ac:dyDescent="0.25">
      <c r="A4793" t="s">
        <v>655</v>
      </c>
      <c r="B4793" t="s">
        <v>1656</v>
      </c>
      <c r="C4793" t="s">
        <v>1657</v>
      </c>
      <c r="D4793">
        <v>6.5</v>
      </c>
      <c r="J4793" t="e">
        <f>+VLOOKUP(B4793,#REF!,1,FALSE)</f>
        <v>#REF!</v>
      </c>
    </row>
    <row r="4794" spans="1:10" hidden="1" x14ac:dyDescent="0.25">
      <c r="A4794" t="s">
        <v>655</v>
      </c>
      <c r="B4794" t="s">
        <v>1658</v>
      </c>
      <c r="C4794" t="s">
        <v>1659</v>
      </c>
      <c r="D4794">
        <v>6.5</v>
      </c>
      <c r="J4794" t="e">
        <f>+VLOOKUP(B4794,#REF!,1,FALSE)</f>
        <v>#REF!</v>
      </c>
    </row>
    <row r="4795" spans="1:10" hidden="1" x14ac:dyDescent="0.25">
      <c r="A4795" t="s">
        <v>655</v>
      </c>
      <c r="B4795" t="s">
        <v>1660</v>
      </c>
      <c r="C4795" t="s">
        <v>1642</v>
      </c>
      <c r="D4795">
        <v>6.5</v>
      </c>
      <c r="J4795" t="e">
        <f>+VLOOKUP(B4795,#REF!,1,FALSE)</f>
        <v>#REF!</v>
      </c>
    </row>
    <row r="4796" spans="1:10" hidden="1" x14ac:dyDescent="0.25">
      <c r="A4796" t="s">
        <v>655</v>
      </c>
      <c r="B4796" t="s">
        <v>1661</v>
      </c>
      <c r="C4796" t="s">
        <v>1642</v>
      </c>
      <c r="D4796">
        <v>6.5</v>
      </c>
      <c r="J4796" t="e">
        <f>+VLOOKUP(B4796,#REF!,1,FALSE)</f>
        <v>#REF!</v>
      </c>
    </row>
    <row r="4797" spans="1:10" hidden="1" x14ac:dyDescent="0.25">
      <c r="A4797" t="s">
        <v>655</v>
      </c>
      <c r="B4797" t="s">
        <v>1662</v>
      </c>
      <c r="C4797" t="s">
        <v>1642</v>
      </c>
      <c r="D4797">
        <v>6.5</v>
      </c>
      <c r="J4797" t="e">
        <f>+VLOOKUP(B4797,#REF!,1,FALSE)</f>
        <v>#REF!</v>
      </c>
    </row>
    <row r="4798" spans="1:10" hidden="1" x14ac:dyDescent="0.25">
      <c r="A4798" t="s">
        <v>655</v>
      </c>
      <c r="B4798" t="s">
        <v>1663</v>
      </c>
      <c r="C4798" t="s">
        <v>1664</v>
      </c>
      <c r="D4798">
        <v>6.5</v>
      </c>
      <c r="J4798" t="e">
        <f>+VLOOKUP(B4798,#REF!,1,FALSE)</f>
        <v>#REF!</v>
      </c>
    </row>
    <row r="4799" spans="1:10" hidden="1" x14ac:dyDescent="0.25">
      <c r="A4799" t="s">
        <v>655</v>
      </c>
      <c r="B4799" t="s">
        <v>1665</v>
      </c>
      <c r="C4799" t="s">
        <v>1666</v>
      </c>
      <c r="D4799">
        <v>6.5</v>
      </c>
      <c r="J4799" t="e">
        <f>+VLOOKUP(B4799,#REF!,1,FALSE)</f>
        <v>#REF!</v>
      </c>
    </row>
    <row r="4800" spans="1:10" hidden="1" x14ac:dyDescent="0.25">
      <c r="A4800" t="s">
        <v>655</v>
      </c>
      <c r="B4800" t="s">
        <v>1667</v>
      </c>
      <c r="C4800" t="s">
        <v>1668</v>
      </c>
      <c r="D4800">
        <v>6.5</v>
      </c>
      <c r="J4800" t="e">
        <f>+VLOOKUP(B4800,#REF!,1,FALSE)</f>
        <v>#REF!</v>
      </c>
    </row>
    <row r="4801" spans="1:10" hidden="1" x14ac:dyDescent="0.25">
      <c r="A4801" t="s">
        <v>655</v>
      </c>
      <c r="B4801" t="s">
        <v>1669</v>
      </c>
      <c r="C4801" t="s">
        <v>1670</v>
      </c>
      <c r="D4801">
        <v>6.5</v>
      </c>
      <c r="J4801" t="e">
        <f>+VLOOKUP(B4801,#REF!,1,FALSE)</f>
        <v>#REF!</v>
      </c>
    </row>
    <row r="4802" spans="1:10" hidden="1" x14ac:dyDescent="0.25">
      <c r="A4802" t="s">
        <v>655</v>
      </c>
      <c r="B4802" t="s">
        <v>1671</v>
      </c>
      <c r="C4802" t="s">
        <v>1644</v>
      </c>
      <c r="D4802">
        <v>6.5</v>
      </c>
      <c r="J4802" t="e">
        <f>+VLOOKUP(B4802,#REF!,1,FALSE)</f>
        <v>#REF!</v>
      </c>
    </row>
    <row r="4803" spans="1:10" hidden="1" x14ac:dyDescent="0.25">
      <c r="A4803" t="s">
        <v>655</v>
      </c>
      <c r="B4803" t="s">
        <v>1672</v>
      </c>
      <c r="C4803" t="s">
        <v>1644</v>
      </c>
      <c r="D4803">
        <v>6.5</v>
      </c>
      <c r="J4803" t="e">
        <f>+VLOOKUP(B4803,#REF!,1,FALSE)</f>
        <v>#REF!</v>
      </c>
    </row>
    <row r="4804" spans="1:10" hidden="1" x14ac:dyDescent="0.25">
      <c r="A4804" t="s">
        <v>655</v>
      </c>
      <c r="B4804" t="s">
        <v>1673</v>
      </c>
      <c r="C4804" t="s">
        <v>1674</v>
      </c>
      <c r="D4804">
        <v>6.5</v>
      </c>
      <c r="J4804" t="e">
        <f>+VLOOKUP(B4804,#REF!,1,FALSE)</f>
        <v>#REF!</v>
      </c>
    </row>
    <row r="4805" spans="1:10" hidden="1" x14ac:dyDescent="0.25">
      <c r="A4805" t="s">
        <v>655</v>
      </c>
      <c r="B4805" t="s">
        <v>1675</v>
      </c>
      <c r="C4805" t="s">
        <v>1676</v>
      </c>
      <c r="D4805">
        <v>6.5</v>
      </c>
      <c r="J4805" t="e">
        <f>+VLOOKUP(B4805,#REF!,1,FALSE)</f>
        <v>#REF!</v>
      </c>
    </row>
    <row r="4806" spans="1:10" hidden="1" x14ac:dyDescent="0.25">
      <c r="A4806" t="s">
        <v>655</v>
      </c>
      <c r="B4806" t="s">
        <v>1677</v>
      </c>
      <c r="C4806" t="s">
        <v>1678</v>
      </c>
      <c r="D4806">
        <v>6.5</v>
      </c>
      <c r="J4806" t="e">
        <f>+VLOOKUP(B4806,#REF!,1,FALSE)</f>
        <v>#REF!</v>
      </c>
    </row>
    <row r="4807" spans="1:10" hidden="1" x14ac:dyDescent="0.25">
      <c r="A4807" t="s">
        <v>655</v>
      </c>
      <c r="B4807" t="s">
        <v>1679</v>
      </c>
      <c r="C4807" t="s">
        <v>1680</v>
      </c>
      <c r="D4807">
        <v>6.5</v>
      </c>
      <c r="J4807" t="e">
        <f>+VLOOKUP(B4807,#REF!,1,FALSE)</f>
        <v>#REF!</v>
      </c>
    </row>
    <row r="4808" spans="1:10" hidden="1" x14ac:dyDescent="0.25">
      <c r="A4808" t="s">
        <v>655</v>
      </c>
      <c r="B4808">
        <v>9390</v>
      </c>
      <c r="C4808" t="s">
        <v>1681</v>
      </c>
      <c r="D4808">
        <v>6.5</v>
      </c>
      <c r="J4808" t="e">
        <f>+VLOOKUP(B4808,#REF!,1,FALSE)</f>
        <v>#REF!</v>
      </c>
    </row>
    <row r="4809" spans="1:10" hidden="1" x14ac:dyDescent="0.25">
      <c r="A4809" t="s">
        <v>655</v>
      </c>
      <c r="B4809">
        <v>9391</v>
      </c>
      <c r="C4809" t="s">
        <v>1682</v>
      </c>
      <c r="D4809">
        <v>6.5</v>
      </c>
      <c r="J4809" t="e">
        <f>+VLOOKUP(B4809,#REF!,1,FALSE)</f>
        <v>#REF!</v>
      </c>
    </row>
    <row r="4810" spans="1:10" hidden="1" x14ac:dyDescent="0.25">
      <c r="A4810" t="s">
        <v>655</v>
      </c>
      <c r="B4810">
        <v>9392</v>
      </c>
      <c r="C4810" t="s">
        <v>1683</v>
      </c>
      <c r="D4810">
        <v>6.5</v>
      </c>
      <c r="J4810" t="e">
        <f>+VLOOKUP(B4810,#REF!,1,FALSE)</f>
        <v>#REF!</v>
      </c>
    </row>
    <row r="4811" spans="1:10" hidden="1" x14ac:dyDescent="0.25">
      <c r="A4811" t="s">
        <v>655</v>
      </c>
      <c r="B4811">
        <v>9393</v>
      </c>
      <c r="C4811" t="s">
        <v>1684</v>
      </c>
      <c r="D4811">
        <v>6.5</v>
      </c>
      <c r="J4811" t="e">
        <f>+VLOOKUP(B4811,#REF!,1,FALSE)</f>
        <v>#REF!</v>
      </c>
    </row>
    <row r="4812" spans="1:10" hidden="1" x14ac:dyDescent="0.25">
      <c r="A4812" t="s">
        <v>655</v>
      </c>
      <c r="B4812">
        <v>9394</v>
      </c>
      <c r="C4812" t="s">
        <v>1685</v>
      </c>
      <c r="D4812">
        <v>6.5</v>
      </c>
      <c r="J4812" t="e">
        <f>+VLOOKUP(B4812,#REF!,1,FALSE)</f>
        <v>#REF!</v>
      </c>
    </row>
    <row r="4813" spans="1:10" hidden="1" x14ac:dyDescent="0.25">
      <c r="A4813" t="s">
        <v>655</v>
      </c>
      <c r="B4813">
        <v>9396</v>
      </c>
      <c r="C4813" t="s">
        <v>1686</v>
      </c>
      <c r="D4813">
        <v>6.5</v>
      </c>
      <c r="J4813" t="e">
        <f>+VLOOKUP(B4813,#REF!,1,FALSE)</f>
        <v>#REF!</v>
      </c>
    </row>
    <row r="4814" spans="1:10" hidden="1" x14ac:dyDescent="0.25">
      <c r="A4814" t="s">
        <v>655</v>
      </c>
      <c r="B4814">
        <v>9397</v>
      </c>
      <c r="C4814" t="s">
        <v>1687</v>
      </c>
      <c r="D4814">
        <v>6.5</v>
      </c>
      <c r="J4814" t="e">
        <f>+VLOOKUP(B4814,#REF!,1,FALSE)</f>
        <v>#REF!</v>
      </c>
    </row>
    <row r="4815" spans="1:10" hidden="1" x14ac:dyDescent="0.25">
      <c r="A4815" t="s">
        <v>655</v>
      </c>
      <c r="B4815">
        <v>9460</v>
      </c>
      <c r="C4815" t="s">
        <v>2065</v>
      </c>
      <c r="D4815">
        <v>1</v>
      </c>
      <c r="J4815" t="e">
        <f>+VLOOKUP(B4815,#REF!,1,FALSE)</f>
        <v>#REF!</v>
      </c>
    </row>
    <row r="4816" spans="1:10" hidden="1" x14ac:dyDescent="0.25">
      <c r="A4816" t="s">
        <v>655</v>
      </c>
      <c r="B4816">
        <v>9617</v>
      </c>
      <c r="C4816" t="s">
        <v>2128</v>
      </c>
      <c r="D4816">
        <v>1</v>
      </c>
      <c r="J4816" t="e">
        <f>+VLOOKUP(B4816,#REF!,1,FALSE)</f>
        <v>#REF!</v>
      </c>
    </row>
    <row r="4817" spans="1:10" hidden="1" x14ac:dyDescent="0.25">
      <c r="A4817" t="s">
        <v>655</v>
      </c>
      <c r="B4817">
        <v>9714</v>
      </c>
      <c r="C4817" t="s">
        <v>2264</v>
      </c>
      <c r="D4817">
        <v>2</v>
      </c>
      <c r="J4817" t="e">
        <f>+VLOOKUP(B4817,#REF!,1,FALSE)</f>
        <v>#REF!</v>
      </c>
    </row>
    <row r="4818" spans="1:10" hidden="1" x14ac:dyDescent="0.25">
      <c r="A4818" t="s">
        <v>655</v>
      </c>
      <c r="B4818">
        <v>9804</v>
      </c>
      <c r="C4818" t="s">
        <v>2129</v>
      </c>
      <c r="D4818">
        <v>1</v>
      </c>
      <c r="J4818" t="e">
        <f>+VLOOKUP(B4818,#REF!,1,FALSE)</f>
        <v>#REF!</v>
      </c>
    </row>
    <row r="4819" spans="1:10" hidden="1" x14ac:dyDescent="0.25">
      <c r="A4819" t="s">
        <v>655</v>
      </c>
      <c r="B4819">
        <v>9808</v>
      </c>
      <c r="C4819" t="s">
        <v>2130</v>
      </c>
      <c r="D4819">
        <v>1</v>
      </c>
      <c r="J4819" t="e">
        <f>+VLOOKUP(B4819,#REF!,1,FALSE)</f>
        <v>#REF!</v>
      </c>
    </row>
    <row r="4820" spans="1:10" hidden="1" x14ac:dyDescent="0.25">
      <c r="A4820" t="s">
        <v>655</v>
      </c>
      <c r="B4820">
        <v>9847</v>
      </c>
      <c r="C4820" t="s">
        <v>2265</v>
      </c>
      <c r="D4820">
        <v>1</v>
      </c>
      <c r="J4820" t="e">
        <f>+VLOOKUP(B4820,#REF!,1,FALSE)</f>
        <v>#REF!</v>
      </c>
    </row>
    <row r="4821" spans="1:10" hidden="1" x14ac:dyDescent="0.25">
      <c r="A4821" t="s">
        <v>655</v>
      </c>
      <c r="B4821">
        <v>9848</v>
      </c>
      <c r="C4821" t="s">
        <v>2131</v>
      </c>
      <c r="D4821">
        <v>1</v>
      </c>
      <c r="J4821" t="e">
        <f>+VLOOKUP(B4821,#REF!,1,FALSE)</f>
        <v>#REF!</v>
      </c>
    </row>
    <row r="4822" spans="1:10" hidden="1" x14ac:dyDescent="0.25">
      <c r="A4822" t="s">
        <v>655</v>
      </c>
      <c r="B4822">
        <v>9849</v>
      </c>
      <c r="C4822" t="s">
        <v>2266</v>
      </c>
      <c r="D4822">
        <v>1</v>
      </c>
      <c r="J4822" t="e">
        <f>+VLOOKUP(B4822,#REF!,1,FALSE)</f>
        <v>#REF!</v>
      </c>
    </row>
    <row r="4823" spans="1:10" hidden="1" x14ac:dyDescent="0.25">
      <c r="A4823" t="s">
        <v>655</v>
      </c>
      <c r="B4823">
        <v>9864</v>
      </c>
      <c r="C4823" t="s">
        <v>2267</v>
      </c>
      <c r="D4823">
        <v>1</v>
      </c>
      <c r="J4823" t="e">
        <f>+VLOOKUP(B4823,#REF!,1,FALSE)</f>
        <v>#REF!</v>
      </c>
    </row>
    <row r="4824" spans="1:10" hidden="1" x14ac:dyDescent="0.25">
      <c r="A4824" t="s">
        <v>655</v>
      </c>
      <c r="B4824">
        <v>9865</v>
      </c>
      <c r="C4824" t="s">
        <v>2132</v>
      </c>
      <c r="D4824">
        <v>1</v>
      </c>
      <c r="J4824" t="e">
        <f>+VLOOKUP(B4824,#REF!,1,FALSE)</f>
        <v>#REF!</v>
      </c>
    </row>
    <row r="4825" spans="1:10" hidden="1" x14ac:dyDescent="0.25">
      <c r="A4825" t="s">
        <v>655</v>
      </c>
      <c r="B4825">
        <v>9882</v>
      </c>
      <c r="C4825" t="s">
        <v>2133</v>
      </c>
      <c r="D4825">
        <v>1</v>
      </c>
      <c r="J4825" t="e">
        <f>+VLOOKUP(B4825,#REF!,1,FALSE)</f>
        <v>#REF!</v>
      </c>
    </row>
    <row r="4826" spans="1:10" hidden="1" x14ac:dyDescent="0.25">
      <c r="A4826" t="s">
        <v>655</v>
      </c>
      <c r="B4826">
        <v>9890</v>
      </c>
      <c r="C4826" t="s">
        <v>2134</v>
      </c>
      <c r="D4826">
        <v>1</v>
      </c>
      <c r="J4826" t="e">
        <f>+VLOOKUP(B4826,#REF!,1,FALSE)</f>
        <v>#REF!</v>
      </c>
    </row>
    <row r="4827" spans="1:10" hidden="1" x14ac:dyDescent="0.25">
      <c r="A4827" t="s">
        <v>655</v>
      </c>
      <c r="B4827">
        <v>9894</v>
      </c>
      <c r="C4827" t="s">
        <v>2268</v>
      </c>
      <c r="D4827">
        <v>1</v>
      </c>
      <c r="J4827" t="e">
        <f>+VLOOKUP(B4827,#REF!,1,FALSE)</f>
        <v>#REF!</v>
      </c>
    </row>
    <row r="4828" spans="1:10" hidden="1" x14ac:dyDescent="0.25">
      <c r="A4828" t="s">
        <v>655</v>
      </c>
      <c r="B4828">
        <v>9895</v>
      </c>
      <c r="C4828" t="s">
        <v>2135</v>
      </c>
      <c r="D4828">
        <v>1</v>
      </c>
      <c r="J4828" t="e">
        <f>+VLOOKUP(B4828,#REF!,1,FALSE)</f>
        <v>#REF!</v>
      </c>
    </row>
    <row r="4829" spans="1:10" hidden="1" x14ac:dyDescent="0.25">
      <c r="A4829" t="s">
        <v>655</v>
      </c>
      <c r="B4829">
        <v>9897</v>
      </c>
      <c r="C4829" t="s">
        <v>2136</v>
      </c>
      <c r="D4829">
        <v>1</v>
      </c>
      <c r="J4829" t="e">
        <f>+VLOOKUP(B4829,#REF!,1,FALSE)</f>
        <v>#REF!</v>
      </c>
    </row>
    <row r="4830" spans="1:10" hidden="1" x14ac:dyDescent="0.25">
      <c r="A4830" t="s">
        <v>655</v>
      </c>
      <c r="B4830">
        <v>9917</v>
      </c>
      <c r="C4830" t="s">
        <v>2138</v>
      </c>
      <c r="D4830">
        <v>1</v>
      </c>
      <c r="J4830" t="e">
        <f>+VLOOKUP(B4830,#REF!,1,FALSE)</f>
        <v>#REF!</v>
      </c>
    </row>
    <row r="4831" spans="1:10" hidden="1" x14ac:dyDescent="0.25">
      <c r="A4831" t="s">
        <v>655</v>
      </c>
      <c r="B4831">
        <v>9918</v>
      </c>
      <c r="C4831" t="s">
        <v>2139</v>
      </c>
      <c r="D4831">
        <v>1</v>
      </c>
      <c r="J4831" t="e">
        <f>+VLOOKUP(B4831,#REF!,1,FALSE)</f>
        <v>#REF!</v>
      </c>
    </row>
    <row r="4832" spans="1:10" hidden="1" x14ac:dyDescent="0.25">
      <c r="A4832" t="s">
        <v>655</v>
      </c>
      <c r="B4832">
        <v>9920</v>
      </c>
      <c r="C4832" t="s">
        <v>2140</v>
      </c>
      <c r="D4832">
        <v>1</v>
      </c>
      <c r="J4832" t="e">
        <f>+VLOOKUP(B4832,#REF!,1,FALSE)</f>
        <v>#REF!</v>
      </c>
    </row>
    <row r="4833" spans="1:10" hidden="1" x14ac:dyDescent="0.25">
      <c r="A4833" t="s">
        <v>655</v>
      </c>
      <c r="B4833">
        <v>9921</v>
      </c>
      <c r="C4833" t="s">
        <v>2141</v>
      </c>
      <c r="D4833">
        <v>1</v>
      </c>
      <c r="J4833" t="e">
        <f>+VLOOKUP(B4833,#REF!,1,FALSE)</f>
        <v>#REF!</v>
      </c>
    </row>
    <row r="4834" spans="1:10" hidden="1" x14ac:dyDescent="0.25">
      <c r="A4834" t="s">
        <v>655</v>
      </c>
      <c r="B4834">
        <v>9922</v>
      </c>
      <c r="C4834" t="s">
        <v>2130</v>
      </c>
      <c r="D4834">
        <v>1</v>
      </c>
      <c r="J4834" t="e">
        <f>+VLOOKUP(B4834,#REF!,1,FALSE)</f>
        <v>#REF!</v>
      </c>
    </row>
    <row r="4835" spans="1:10" hidden="1" x14ac:dyDescent="0.25">
      <c r="A4835" t="s">
        <v>655</v>
      </c>
      <c r="B4835">
        <v>9923</v>
      </c>
      <c r="C4835" t="s">
        <v>2142</v>
      </c>
      <c r="D4835">
        <v>1</v>
      </c>
      <c r="J4835" t="e">
        <f>+VLOOKUP(B4835,#REF!,1,FALSE)</f>
        <v>#REF!</v>
      </c>
    </row>
    <row r="4836" spans="1:10" hidden="1" x14ac:dyDescent="0.25">
      <c r="A4836" t="s">
        <v>655</v>
      </c>
      <c r="B4836">
        <v>9924</v>
      </c>
      <c r="C4836" t="s">
        <v>2143</v>
      </c>
      <c r="D4836">
        <v>1</v>
      </c>
      <c r="J4836" t="e">
        <f>+VLOOKUP(B4836,#REF!,1,FALSE)</f>
        <v>#REF!</v>
      </c>
    </row>
    <row r="4837" spans="1:10" hidden="1" x14ac:dyDescent="0.25">
      <c r="A4837" t="s">
        <v>655</v>
      </c>
      <c r="B4837">
        <v>9928</v>
      </c>
      <c r="C4837" t="s">
        <v>2144</v>
      </c>
      <c r="D4837">
        <v>1</v>
      </c>
      <c r="J4837" t="e">
        <f>+VLOOKUP(B4837,#REF!,1,FALSE)</f>
        <v>#REF!</v>
      </c>
    </row>
    <row r="4838" spans="1:10" hidden="1" x14ac:dyDescent="0.25">
      <c r="A4838" t="s">
        <v>655</v>
      </c>
      <c r="B4838">
        <v>9934</v>
      </c>
      <c r="C4838" t="s">
        <v>1688</v>
      </c>
      <c r="D4838">
        <v>1</v>
      </c>
      <c r="J4838" t="e">
        <f>+VLOOKUP(B4838,#REF!,1,FALSE)</f>
        <v>#REF!</v>
      </c>
    </row>
    <row r="4839" spans="1:10" hidden="1" x14ac:dyDescent="0.25">
      <c r="A4839" t="s">
        <v>655</v>
      </c>
      <c r="B4839">
        <v>9935</v>
      </c>
      <c r="C4839" t="s">
        <v>1689</v>
      </c>
      <c r="D4839">
        <v>1</v>
      </c>
      <c r="J4839" t="e">
        <f>+VLOOKUP(B4839,#REF!,1,FALSE)</f>
        <v>#REF!</v>
      </c>
    </row>
    <row r="4840" spans="1:10" hidden="1" x14ac:dyDescent="0.25">
      <c r="A4840" t="s">
        <v>655</v>
      </c>
      <c r="B4840">
        <v>9936</v>
      </c>
      <c r="C4840" t="s">
        <v>1690</v>
      </c>
      <c r="D4840">
        <v>1</v>
      </c>
      <c r="J4840" t="e">
        <f>+VLOOKUP(B4840,#REF!,1,FALSE)</f>
        <v>#REF!</v>
      </c>
    </row>
    <row r="4841" spans="1:10" hidden="1" x14ac:dyDescent="0.25">
      <c r="A4841" t="s">
        <v>655</v>
      </c>
      <c r="B4841">
        <v>9937</v>
      </c>
      <c r="C4841" t="s">
        <v>1691</v>
      </c>
      <c r="D4841">
        <v>1</v>
      </c>
      <c r="J4841" t="e">
        <f>+VLOOKUP(B4841,#REF!,1,FALSE)</f>
        <v>#REF!</v>
      </c>
    </row>
    <row r="4842" spans="1:10" hidden="1" x14ac:dyDescent="0.25">
      <c r="A4842" t="s">
        <v>655</v>
      </c>
      <c r="B4842" t="s">
        <v>2147</v>
      </c>
      <c r="C4842" t="s">
        <v>2148</v>
      </c>
      <c r="D4842">
        <v>1</v>
      </c>
      <c r="J4842" t="e">
        <f>+VLOOKUP(B4842,#REF!,1,FALSE)</f>
        <v>#REF!</v>
      </c>
    </row>
    <row r="4843" spans="1:10" hidden="1" x14ac:dyDescent="0.25">
      <c r="A4843" t="s">
        <v>655</v>
      </c>
      <c r="B4843">
        <v>9938</v>
      </c>
      <c r="C4843" t="s">
        <v>2149</v>
      </c>
      <c r="D4843">
        <v>1</v>
      </c>
      <c r="J4843" t="e">
        <f>+VLOOKUP(B4843,#REF!,1,FALSE)</f>
        <v>#REF!</v>
      </c>
    </row>
    <row r="4844" spans="1:10" hidden="1" x14ac:dyDescent="0.25">
      <c r="A4844" t="s">
        <v>655</v>
      </c>
      <c r="B4844">
        <v>9948</v>
      </c>
      <c r="C4844" t="s">
        <v>2150</v>
      </c>
      <c r="D4844">
        <v>1</v>
      </c>
      <c r="J4844" t="e">
        <f>+VLOOKUP(B4844,#REF!,1,FALSE)</f>
        <v>#REF!</v>
      </c>
    </row>
    <row r="4845" spans="1:10" hidden="1" x14ac:dyDescent="0.25">
      <c r="A4845" t="s">
        <v>655</v>
      </c>
      <c r="B4845">
        <v>9960</v>
      </c>
      <c r="C4845" t="s">
        <v>2151</v>
      </c>
      <c r="D4845">
        <v>1</v>
      </c>
      <c r="J4845" t="e">
        <f>+VLOOKUP(B4845,#REF!,1,FALSE)</f>
        <v>#REF!</v>
      </c>
    </row>
    <row r="4846" spans="1:10" hidden="1" x14ac:dyDescent="0.25">
      <c r="A4846" t="s">
        <v>655</v>
      </c>
      <c r="B4846">
        <v>9961</v>
      </c>
      <c r="C4846" t="s">
        <v>2152</v>
      </c>
      <c r="D4846">
        <v>1</v>
      </c>
      <c r="J4846" t="e">
        <f>+VLOOKUP(B4846,#REF!,1,FALSE)</f>
        <v>#REF!</v>
      </c>
    </row>
    <row r="4847" spans="1:10" hidden="1" x14ac:dyDescent="0.25">
      <c r="A4847" t="s">
        <v>655</v>
      </c>
      <c r="B4847">
        <v>9962</v>
      </c>
      <c r="C4847" t="s">
        <v>2364</v>
      </c>
      <c r="D4847">
        <v>1</v>
      </c>
      <c r="J4847" t="e">
        <f>+VLOOKUP(B4847,#REF!,1,FALSE)</f>
        <v>#REF!</v>
      </c>
    </row>
    <row r="4848" spans="1:10" hidden="1" x14ac:dyDescent="0.25">
      <c r="A4848" t="s">
        <v>655</v>
      </c>
      <c r="B4848">
        <v>9963</v>
      </c>
      <c r="C4848" t="s">
        <v>2153</v>
      </c>
      <c r="D4848">
        <v>1</v>
      </c>
      <c r="J4848" t="e">
        <f>+VLOOKUP(B4848,#REF!,1,FALSE)</f>
        <v>#REF!</v>
      </c>
    </row>
    <row r="4849" spans="1:10" hidden="1" x14ac:dyDescent="0.25">
      <c r="A4849" t="s">
        <v>655</v>
      </c>
      <c r="B4849">
        <v>9981</v>
      </c>
      <c r="C4849" t="s">
        <v>2365</v>
      </c>
      <c r="D4849">
        <v>1</v>
      </c>
      <c r="J4849" t="e">
        <f>+VLOOKUP(B4849,#REF!,1,FALSE)</f>
        <v>#REF!</v>
      </c>
    </row>
    <row r="4850" spans="1:10" hidden="1" x14ac:dyDescent="0.25">
      <c r="A4850" t="s">
        <v>655</v>
      </c>
      <c r="B4850">
        <v>40116</v>
      </c>
      <c r="C4850" t="s">
        <v>2366</v>
      </c>
      <c r="D4850">
        <v>1</v>
      </c>
      <c r="J4850" t="e">
        <f>+VLOOKUP(B4850,#REF!,1,FALSE)</f>
        <v>#REF!</v>
      </c>
    </row>
    <row r="4851" spans="1:10" hidden="1" x14ac:dyDescent="0.25">
      <c r="A4851" t="s">
        <v>655</v>
      </c>
      <c r="B4851">
        <v>121001</v>
      </c>
      <c r="C4851" t="s">
        <v>1692</v>
      </c>
      <c r="D4851">
        <v>6.5</v>
      </c>
      <c r="J4851" t="e">
        <f>+VLOOKUP(B4851,#REF!,1,FALSE)</f>
        <v>#REF!</v>
      </c>
    </row>
    <row r="4852" spans="1:10" hidden="1" x14ac:dyDescent="0.25">
      <c r="A4852" t="s">
        <v>655</v>
      </c>
      <c r="B4852">
        <v>121007</v>
      </c>
      <c r="C4852" t="s">
        <v>1693</v>
      </c>
      <c r="D4852">
        <v>4.5</v>
      </c>
      <c r="J4852" t="e">
        <f>+VLOOKUP(B4852,#REF!,1,FALSE)</f>
        <v>#REF!</v>
      </c>
    </row>
    <row r="4853" spans="1:10" hidden="1" x14ac:dyDescent="0.25">
      <c r="A4853" t="s">
        <v>655</v>
      </c>
      <c r="B4853">
        <v>121008</v>
      </c>
      <c r="C4853" t="s">
        <v>1694</v>
      </c>
      <c r="D4853">
        <v>6.5</v>
      </c>
      <c r="J4853" t="e">
        <f>+VLOOKUP(B4853,#REF!,1,FALSE)</f>
        <v>#REF!</v>
      </c>
    </row>
    <row r="4854" spans="1:10" hidden="1" x14ac:dyDescent="0.25">
      <c r="A4854" t="s">
        <v>655</v>
      </c>
      <c r="B4854">
        <v>121009</v>
      </c>
      <c r="C4854" t="s">
        <v>1695</v>
      </c>
      <c r="D4854">
        <v>6.5</v>
      </c>
      <c r="J4854" t="e">
        <f>+VLOOKUP(B4854,#REF!,1,FALSE)</f>
        <v>#REF!</v>
      </c>
    </row>
    <row r="4855" spans="1:10" hidden="1" x14ac:dyDescent="0.25">
      <c r="A4855" t="s">
        <v>655</v>
      </c>
      <c r="B4855">
        <v>121013</v>
      </c>
      <c r="C4855" t="s">
        <v>2154</v>
      </c>
      <c r="D4855">
        <v>6.5</v>
      </c>
      <c r="J4855" t="e">
        <f>+VLOOKUP(B4855,#REF!,1,FALSE)</f>
        <v>#REF!</v>
      </c>
    </row>
    <row r="4856" spans="1:10" hidden="1" x14ac:dyDescent="0.25">
      <c r="A4856" t="s">
        <v>655</v>
      </c>
      <c r="B4856">
        <v>121014</v>
      </c>
      <c r="C4856" t="s">
        <v>1696</v>
      </c>
      <c r="D4856">
        <v>6.5</v>
      </c>
      <c r="J4856" t="e">
        <f>+VLOOKUP(B4856,#REF!,1,FALSE)</f>
        <v>#REF!</v>
      </c>
    </row>
    <row r="4857" spans="1:10" hidden="1" x14ac:dyDescent="0.25">
      <c r="A4857" t="s">
        <v>655</v>
      </c>
      <c r="B4857">
        <v>121018</v>
      </c>
      <c r="C4857" t="s">
        <v>1697</v>
      </c>
      <c r="D4857">
        <v>6.5</v>
      </c>
      <c r="J4857" t="e">
        <f>+VLOOKUP(B4857,#REF!,1,FALSE)</f>
        <v>#REF!</v>
      </c>
    </row>
    <row r="4858" spans="1:10" hidden="1" x14ac:dyDescent="0.25">
      <c r="A4858" t="s">
        <v>655</v>
      </c>
      <c r="B4858">
        <v>121021</v>
      </c>
      <c r="C4858" t="s">
        <v>1073</v>
      </c>
      <c r="D4858">
        <v>6.5</v>
      </c>
      <c r="J4858" t="e">
        <f>+VLOOKUP(B4858,#REF!,1,FALSE)</f>
        <v>#REF!</v>
      </c>
    </row>
    <row r="4859" spans="1:10" hidden="1" x14ac:dyDescent="0.25">
      <c r="A4859" t="s">
        <v>655</v>
      </c>
      <c r="B4859">
        <v>121022</v>
      </c>
      <c r="C4859" t="s">
        <v>801</v>
      </c>
      <c r="D4859">
        <v>6.5</v>
      </c>
      <c r="J4859" t="e">
        <f>+VLOOKUP(B4859,#REF!,1,FALSE)</f>
        <v>#REF!</v>
      </c>
    </row>
    <row r="4860" spans="1:10" hidden="1" x14ac:dyDescent="0.25">
      <c r="A4860" t="s">
        <v>655</v>
      </c>
      <c r="B4860" t="s">
        <v>2273</v>
      </c>
      <c r="C4860" t="s">
        <v>801</v>
      </c>
      <c r="D4860">
        <v>3.2</v>
      </c>
      <c r="J4860" t="e">
        <f>+VLOOKUP(B4860,#REF!,1,FALSE)</f>
        <v>#REF!</v>
      </c>
    </row>
    <row r="4861" spans="1:10" hidden="1" x14ac:dyDescent="0.25">
      <c r="A4861" t="s">
        <v>655</v>
      </c>
      <c r="B4861">
        <v>121027</v>
      </c>
      <c r="C4861" t="s">
        <v>1698</v>
      </c>
      <c r="D4861">
        <v>3.5</v>
      </c>
      <c r="J4861" t="e">
        <f>+VLOOKUP(B4861,#REF!,1,FALSE)</f>
        <v>#REF!</v>
      </c>
    </row>
    <row r="4862" spans="1:10" hidden="1" x14ac:dyDescent="0.25">
      <c r="A4862" t="s">
        <v>655</v>
      </c>
      <c r="B4862">
        <v>160000</v>
      </c>
      <c r="C4862" t="s">
        <v>2367</v>
      </c>
      <c r="D4862">
        <v>1</v>
      </c>
      <c r="J4862" t="e">
        <f>+VLOOKUP(B4862,#REF!,1,FALSE)</f>
        <v>#REF!</v>
      </c>
    </row>
    <row r="4863" spans="1:10" hidden="1" x14ac:dyDescent="0.25">
      <c r="A4863" t="s">
        <v>655</v>
      </c>
      <c r="B4863">
        <v>160002</v>
      </c>
      <c r="C4863" t="s">
        <v>2368</v>
      </c>
      <c r="D4863">
        <v>2</v>
      </c>
      <c r="J4863" t="e">
        <f>+VLOOKUP(B4863,#REF!,1,FALSE)</f>
        <v>#REF!</v>
      </c>
    </row>
    <row r="4864" spans="1:10" hidden="1" x14ac:dyDescent="0.25">
      <c r="A4864" t="s">
        <v>655</v>
      </c>
      <c r="B4864">
        <v>160003</v>
      </c>
      <c r="C4864" t="s">
        <v>2369</v>
      </c>
      <c r="D4864">
        <v>1</v>
      </c>
      <c r="J4864" t="e">
        <f>+VLOOKUP(B4864,#REF!,1,FALSE)</f>
        <v>#REF!</v>
      </c>
    </row>
    <row r="4865" spans="1:10" hidden="1" x14ac:dyDescent="0.25">
      <c r="A4865" t="s">
        <v>655</v>
      </c>
      <c r="B4865">
        <v>160004</v>
      </c>
      <c r="C4865" t="s">
        <v>2370</v>
      </c>
      <c r="D4865">
        <v>1</v>
      </c>
      <c r="J4865" t="e">
        <f>+VLOOKUP(B4865,#REF!,1,FALSE)</f>
        <v>#REF!</v>
      </c>
    </row>
    <row r="4866" spans="1:10" hidden="1" x14ac:dyDescent="0.25">
      <c r="A4866" t="s">
        <v>655</v>
      </c>
      <c r="B4866">
        <v>160011</v>
      </c>
      <c r="C4866" t="s">
        <v>2371</v>
      </c>
      <c r="D4866">
        <v>1</v>
      </c>
      <c r="J4866" t="e">
        <f>+VLOOKUP(B4866,#REF!,1,FALSE)</f>
        <v>#REF!</v>
      </c>
    </row>
    <row r="4867" spans="1:10" hidden="1" x14ac:dyDescent="0.25">
      <c r="A4867" t="s">
        <v>655</v>
      </c>
      <c r="B4867">
        <v>160012</v>
      </c>
      <c r="C4867" t="s">
        <v>2372</v>
      </c>
      <c r="D4867">
        <v>1</v>
      </c>
      <c r="J4867" t="e">
        <f>+VLOOKUP(B4867,#REF!,1,FALSE)</f>
        <v>#REF!</v>
      </c>
    </row>
    <row r="4868" spans="1:10" hidden="1" x14ac:dyDescent="0.25">
      <c r="A4868" t="s">
        <v>655</v>
      </c>
      <c r="B4868">
        <v>160013</v>
      </c>
      <c r="C4868" t="s">
        <v>2373</v>
      </c>
      <c r="D4868">
        <v>1</v>
      </c>
      <c r="J4868" t="e">
        <f>+VLOOKUP(B4868,#REF!,1,FALSE)</f>
        <v>#REF!</v>
      </c>
    </row>
    <row r="4869" spans="1:10" hidden="1" x14ac:dyDescent="0.25">
      <c r="A4869" t="s">
        <v>655</v>
      </c>
      <c r="B4869">
        <v>160014</v>
      </c>
      <c r="C4869" t="s">
        <v>2374</v>
      </c>
      <c r="D4869">
        <v>1</v>
      </c>
      <c r="J4869" t="e">
        <f>+VLOOKUP(B4869,#REF!,1,FALSE)</f>
        <v>#REF!</v>
      </c>
    </row>
    <row r="4870" spans="1:10" hidden="1" x14ac:dyDescent="0.25">
      <c r="A4870" t="s">
        <v>655</v>
      </c>
      <c r="B4870">
        <v>160015</v>
      </c>
      <c r="C4870" t="s">
        <v>2375</v>
      </c>
      <c r="D4870">
        <v>1</v>
      </c>
      <c r="J4870" t="e">
        <f>+VLOOKUP(B4870,#REF!,1,FALSE)</f>
        <v>#REF!</v>
      </c>
    </row>
    <row r="4871" spans="1:10" hidden="1" x14ac:dyDescent="0.25">
      <c r="A4871" t="s">
        <v>655</v>
      </c>
      <c r="B4871">
        <v>160016</v>
      </c>
      <c r="C4871" t="s">
        <v>2376</v>
      </c>
      <c r="D4871">
        <v>1</v>
      </c>
      <c r="J4871" t="e">
        <f>+VLOOKUP(B4871,#REF!,1,FALSE)</f>
        <v>#REF!</v>
      </c>
    </row>
    <row r="4872" spans="1:10" hidden="1" x14ac:dyDescent="0.25">
      <c r="A4872" t="s">
        <v>655</v>
      </c>
      <c r="B4872">
        <v>160017</v>
      </c>
      <c r="C4872" t="s">
        <v>2377</v>
      </c>
      <c r="D4872">
        <v>1</v>
      </c>
      <c r="J4872" t="e">
        <f>+VLOOKUP(B4872,#REF!,1,FALSE)</f>
        <v>#REF!</v>
      </c>
    </row>
    <row r="4873" spans="1:10" hidden="1" x14ac:dyDescent="0.25">
      <c r="A4873" t="s">
        <v>655</v>
      </c>
      <c r="B4873">
        <v>160018</v>
      </c>
      <c r="C4873" t="s">
        <v>2378</v>
      </c>
      <c r="D4873">
        <v>1</v>
      </c>
      <c r="J4873" t="e">
        <f>+VLOOKUP(B4873,#REF!,1,FALSE)</f>
        <v>#REF!</v>
      </c>
    </row>
    <row r="4874" spans="1:10" hidden="1" x14ac:dyDescent="0.25">
      <c r="A4874" t="s">
        <v>655</v>
      </c>
      <c r="B4874">
        <v>160024</v>
      </c>
      <c r="C4874" t="s">
        <v>2379</v>
      </c>
      <c r="D4874">
        <v>1</v>
      </c>
      <c r="J4874" t="e">
        <f>+VLOOKUP(B4874,#REF!,1,FALSE)</f>
        <v>#REF!</v>
      </c>
    </row>
    <row r="4875" spans="1:10" hidden="1" x14ac:dyDescent="0.25">
      <c r="A4875" t="s">
        <v>655</v>
      </c>
      <c r="B4875">
        <v>410000</v>
      </c>
      <c r="C4875" t="s">
        <v>1699</v>
      </c>
      <c r="D4875">
        <v>6.5</v>
      </c>
      <c r="J4875" t="e">
        <f>+VLOOKUP(B4875,#REF!,1,FALSE)</f>
        <v>#REF!</v>
      </c>
    </row>
    <row r="4876" spans="1:10" hidden="1" x14ac:dyDescent="0.25">
      <c r="A4876" t="s">
        <v>655</v>
      </c>
      <c r="B4876">
        <v>410001</v>
      </c>
      <c r="C4876" t="s">
        <v>1700</v>
      </c>
      <c r="D4876">
        <v>6.5</v>
      </c>
      <c r="J4876" t="e">
        <f>+VLOOKUP(B4876,#REF!,1,FALSE)</f>
        <v>#REF!</v>
      </c>
    </row>
    <row r="4877" spans="1:10" hidden="1" x14ac:dyDescent="0.25">
      <c r="A4877" t="s">
        <v>655</v>
      </c>
      <c r="B4877">
        <v>410002</v>
      </c>
      <c r="C4877" t="s">
        <v>1243</v>
      </c>
      <c r="D4877">
        <v>6.5</v>
      </c>
      <c r="J4877" t="e">
        <f>+VLOOKUP(B4877,#REF!,1,FALSE)</f>
        <v>#REF!</v>
      </c>
    </row>
    <row r="4878" spans="1:10" hidden="1" x14ac:dyDescent="0.25">
      <c r="A4878" t="s">
        <v>655</v>
      </c>
      <c r="B4878">
        <v>410003</v>
      </c>
      <c r="C4878" t="s">
        <v>1701</v>
      </c>
      <c r="D4878">
        <v>6.5</v>
      </c>
      <c r="J4878" t="e">
        <f>+VLOOKUP(B4878,#REF!,1,FALSE)</f>
        <v>#REF!</v>
      </c>
    </row>
    <row r="4879" spans="1:10" hidden="1" x14ac:dyDescent="0.25">
      <c r="A4879" t="s">
        <v>655</v>
      </c>
      <c r="B4879">
        <v>410004</v>
      </c>
      <c r="C4879" t="s">
        <v>1243</v>
      </c>
      <c r="D4879">
        <v>6.5</v>
      </c>
      <c r="J4879" t="e">
        <f>+VLOOKUP(B4879,#REF!,1,FALSE)</f>
        <v>#REF!</v>
      </c>
    </row>
    <row r="4880" spans="1:10" hidden="1" x14ac:dyDescent="0.25">
      <c r="A4880" t="s">
        <v>655</v>
      </c>
      <c r="B4880">
        <v>410005</v>
      </c>
      <c r="C4880" t="s">
        <v>1702</v>
      </c>
      <c r="D4880">
        <v>6.5</v>
      </c>
      <c r="J4880" t="e">
        <f>+VLOOKUP(B4880,#REF!,1,FALSE)</f>
        <v>#REF!</v>
      </c>
    </row>
    <row r="4881" spans="1:10" hidden="1" x14ac:dyDescent="0.25">
      <c r="A4881" t="s">
        <v>655</v>
      </c>
      <c r="B4881">
        <v>410006</v>
      </c>
      <c r="C4881" t="s">
        <v>1703</v>
      </c>
      <c r="D4881">
        <v>6.5</v>
      </c>
      <c r="J4881" t="e">
        <f>+VLOOKUP(B4881,#REF!,1,FALSE)</f>
        <v>#REF!</v>
      </c>
    </row>
    <row r="4882" spans="1:10" hidden="1" x14ac:dyDescent="0.25">
      <c r="A4882" t="s">
        <v>655</v>
      </c>
      <c r="B4882">
        <v>410007</v>
      </c>
      <c r="C4882" t="s">
        <v>1187</v>
      </c>
      <c r="D4882">
        <v>6.5</v>
      </c>
      <c r="J4882" t="e">
        <f>+VLOOKUP(B4882,#REF!,1,FALSE)</f>
        <v>#REF!</v>
      </c>
    </row>
    <row r="4883" spans="1:10" hidden="1" x14ac:dyDescent="0.25">
      <c r="A4883" t="s">
        <v>655</v>
      </c>
      <c r="B4883">
        <v>410009</v>
      </c>
      <c r="C4883" t="s">
        <v>1704</v>
      </c>
      <c r="D4883">
        <v>6.5</v>
      </c>
      <c r="J4883" t="e">
        <f>+VLOOKUP(B4883,#REF!,1,FALSE)</f>
        <v>#REF!</v>
      </c>
    </row>
    <row r="4884" spans="1:10" hidden="1" x14ac:dyDescent="0.25">
      <c r="A4884" t="s">
        <v>655</v>
      </c>
      <c r="B4884">
        <v>410010</v>
      </c>
      <c r="C4884" t="s">
        <v>1705</v>
      </c>
      <c r="D4884">
        <v>6.5</v>
      </c>
      <c r="J4884" t="e">
        <f>+VLOOKUP(B4884,#REF!,1,FALSE)</f>
        <v>#REF!</v>
      </c>
    </row>
    <row r="4885" spans="1:10" hidden="1" x14ac:dyDescent="0.25">
      <c r="A4885" t="s">
        <v>655</v>
      </c>
      <c r="B4885">
        <v>410011</v>
      </c>
      <c r="C4885" t="s">
        <v>1706</v>
      </c>
      <c r="D4885">
        <v>6.5</v>
      </c>
      <c r="J4885" t="e">
        <f>+VLOOKUP(B4885,#REF!,1,FALSE)</f>
        <v>#REF!</v>
      </c>
    </row>
    <row r="4886" spans="1:10" hidden="1" x14ac:dyDescent="0.25">
      <c r="A4886" t="s">
        <v>655</v>
      </c>
      <c r="B4886">
        <v>410015</v>
      </c>
      <c r="C4886" t="s">
        <v>1707</v>
      </c>
      <c r="D4886">
        <v>6.5</v>
      </c>
      <c r="J4886" t="e">
        <f>+VLOOKUP(B4886,#REF!,1,FALSE)</f>
        <v>#REF!</v>
      </c>
    </row>
    <row r="4887" spans="1:10" hidden="1" x14ac:dyDescent="0.25">
      <c r="A4887" t="s">
        <v>655</v>
      </c>
      <c r="B4887">
        <v>410016</v>
      </c>
      <c r="C4887" t="s">
        <v>1708</v>
      </c>
      <c r="D4887">
        <v>6.5</v>
      </c>
      <c r="J4887" t="e">
        <f>+VLOOKUP(B4887,#REF!,1,FALSE)</f>
        <v>#REF!</v>
      </c>
    </row>
    <row r="4888" spans="1:10" hidden="1" x14ac:dyDescent="0.25">
      <c r="A4888" t="s">
        <v>655</v>
      </c>
      <c r="B4888">
        <v>410030</v>
      </c>
      <c r="C4888" t="s">
        <v>1709</v>
      </c>
      <c r="D4888">
        <v>6.5</v>
      </c>
      <c r="J4888" t="e">
        <f>+VLOOKUP(B4888,#REF!,1,FALSE)</f>
        <v>#REF!</v>
      </c>
    </row>
    <row r="4889" spans="1:10" hidden="1" x14ac:dyDescent="0.25">
      <c r="A4889" t="s">
        <v>655</v>
      </c>
      <c r="B4889">
        <v>410031</v>
      </c>
      <c r="C4889" t="s">
        <v>1710</v>
      </c>
      <c r="D4889">
        <v>6.5</v>
      </c>
      <c r="J4889" t="e">
        <f>+VLOOKUP(B4889,#REF!,1,FALSE)</f>
        <v>#REF!</v>
      </c>
    </row>
    <row r="4890" spans="1:10" hidden="1" x14ac:dyDescent="0.25">
      <c r="A4890" t="s">
        <v>655</v>
      </c>
      <c r="B4890" t="s">
        <v>1711</v>
      </c>
      <c r="C4890" t="s">
        <v>1712</v>
      </c>
      <c r="D4890">
        <v>1</v>
      </c>
      <c r="J4890" t="e">
        <f>+VLOOKUP(B4890,#REF!,1,FALSE)</f>
        <v>#REF!</v>
      </c>
    </row>
    <row r="4891" spans="1:10" hidden="1" x14ac:dyDescent="0.25">
      <c r="A4891" t="s">
        <v>655</v>
      </c>
      <c r="B4891">
        <v>410032</v>
      </c>
      <c r="C4891" t="s">
        <v>1713</v>
      </c>
      <c r="D4891">
        <v>6.5</v>
      </c>
      <c r="J4891" t="e">
        <f>+VLOOKUP(B4891,#REF!,1,FALSE)</f>
        <v>#REF!</v>
      </c>
    </row>
    <row r="4892" spans="1:10" hidden="1" x14ac:dyDescent="0.25">
      <c r="A4892" t="s">
        <v>655</v>
      </c>
      <c r="B4892">
        <v>410033</v>
      </c>
      <c r="C4892" t="s">
        <v>1714</v>
      </c>
      <c r="D4892">
        <v>6.5</v>
      </c>
      <c r="J4892" t="e">
        <f>+VLOOKUP(B4892,#REF!,1,FALSE)</f>
        <v>#REF!</v>
      </c>
    </row>
    <row r="4893" spans="1:10" hidden="1" x14ac:dyDescent="0.25">
      <c r="A4893" t="s">
        <v>655</v>
      </c>
      <c r="B4893">
        <v>410034</v>
      </c>
      <c r="C4893" t="s">
        <v>1715</v>
      </c>
      <c r="D4893">
        <v>6.5</v>
      </c>
      <c r="J4893" t="e">
        <f>+VLOOKUP(B4893,#REF!,1,FALSE)</f>
        <v>#REF!</v>
      </c>
    </row>
    <row r="4894" spans="1:10" hidden="1" x14ac:dyDescent="0.25">
      <c r="A4894" t="s">
        <v>655</v>
      </c>
      <c r="B4894">
        <v>410036</v>
      </c>
      <c r="C4894" t="s">
        <v>1716</v>
      </c>
      <c r="D4894">
        <v>6.5</v>
      </c>
      <c r="J4894" t="e">
        <f>+VLOOKUP(B4894,#REF!,1,FALSE)</f>
        <v>#REF!</v>
      </c>
    </row>
    <row r="4895" spans="1:10" hidden="1" x14ac:dyDescent="0.25">
      <c r="A4895" t="s">
        <v>655</v>
      </c>
      <c r="B4895">
        <v>410037</v>
      </c>
      <c r="C4895" t="s">
        <v>1715</v>
      </c>
      <c r="D4895">
        <v>6.5</v>
      </c>
      <c r="J4895" t="e">
        <f>+VLOOKUP(B4895,#REF!,1,FALSE)</f>
        <v>#REF!</v>
      </c>
    </row>
    <row r="4896" spans="1:10" hidden="1" x14ac:dyDescent="0.25">
      <c r="A4896" t="s">
        <v>655</v>
      </c>
      <c r="B4896">
        <v>410040</v>
      </c>
      <c r="C4896" t="s">
        <v>1717</v>
      </c>
      <c r="D4896">
        <v>6.5</v>
      </c>
      <c r="J4896" t="e">
        <f>+VLOOKUP(B4896,#REF!,1,FALSE)</f>
        <v>#REF!</v>
      </c>
    </row>
    <row r="4897" spans="1:10" hidden="1" x14ac:dyDescent="0.25">
      <c r="A4897" t="s">
        <v>655</v>
      </c>
      <c r="B4897">
        <v>410041</v>
      </c>
      <c r="C4897" t="s">
        <v>1717</v>
      </c>
      <c r="D4897">
        <v>6.5</v>
      </c>
      <c r="J4897" t="e">
        <f>+VLOOKUP(B4897,#REF!,1,FALSE)</f>
        <v>#REF!</v>
      </c>
    </row>
    <row r="4898" spans="1:10" hidden="1" x14ac:dyDescent="0.25">
      <c r="A4898" t="s">
        <v>655</v>
      </c>
      <c r="B4898">
        <v>410042</v>
      </c>
      <c r="C4898" t="s">
        <v>1718</v>
      </c>
      <c r="D4898">
        <v>6.5</v>
      </c>
      <c r="J4898" t="e">
        <f>+VLOOKUP(B4898,#REF!,1,FALSE)</f>
        <v>#REF!</v>
      </c>
    </row>
    <row r="4899" spans="1:10" hidden="1" x14ac:dyDescent="0.25">
      <c r="A4899" t="s">
        <v>655</v>
      </c>
      <c r="B4899">
        <v>410043</v>
      </c>
      <c r="C4899" t="s">
        <v>1718</v>
      </c>
      <c r="D4899">
        <v>6.5</v>
      </c>
      <c r="J4899" t="e">
        <f>+VLOOKUP(B4899,#REF!,1,FALSE)</f>
        <v>#REF!</v>
      </c>
    </row>
    <row r="4900" spans="1:10" hidden="1" x14ac:dyDescent="0.25">
      <c r="A4900" t="s">
        <v>655</v>
      </c>
      <c r="B4900">
        <v>410044</v>
      </c>
      <c r="C4900" t="s">
        <v>1719</v>
      </c>
      <c r="D4900">
        <v>6.5</v>
      </c>
      <c r="J4900" t="e">
        <f>+VLOOKUP(B4900,#REF!,1,FALSE)</f>
        <v>#REF!</v>
      </c>
    </row>
    <row r="4901" spans="1:10" hidden="1" x14ac:dyDescent="0.25">
      <c r="A4901" t="s">
        <v>655</v>
      </c>
      <c r="B4901" t="s">
        <v>1720</v>
      </c>
      <c r="C4901" t="s">
        <v>1721</v>
      </c>
      <c r="D4901">
        <v>6.5</v>
      </c>
      <c r="J4901" t="e">
        <f>+VLOOKUP(B4901,#REF!,1,FALSE)</f>
        <v>#REF!</v>
      </c>
    </row>
    <row r="4902" spans="1:10" hidden="1" x14ac:dyDescent="0.25">
      <c r="A4902" t="s">
        <v>655</v>
      </c>
      <c r="B4902">
        <v>410045</v>
      </c>
      <c r="C4902" t="s">
        <v>1722</v>
      </c>
      <c r="D4902">
        <v>6.5</v>
      </c>
      <c r="J4902" t="e">
        <f>+VLOOKUP(B4902,#REF!,1,FALSE)</f>
        <v>#REF!</v>
      </c>
    </row>
    <row r="4903" spans="1:10" hidden="1" x14ac:dyDescent="0.25">
      <c r="A4903" t="s">
        <v>655</v>
      </c>
      <c r="B4903">
        <v>410046</v>
      </c>
      <c r="C4903" t="s">
        <v>1723</v>
      </c>
      <c r="D4903">
        <v>6.5</v>
      </c>
      <c r="J4903" t="e">
        <f>+VLOOKUP(B4903,#REF!,1,FALSE)</f>
        <v>#REF!</v>
      </c>
    </row>
    <row r="4904" spans="1:10" hidden="1" x14ac:dyDescent="0.25">
      <c r="A4904" t="s">
        <v>655</v>
      </c>
      <c r="B4904">
        <v>410047</v>
      </c>
      <c r="C4904" t="s">
        <v>1724</v>
      </c>
      <c r="D4904">
        <v>6.5</v>
      </c>
      <c r="J4904" t="e">
        <f>+VLOOKUP(B4904,#REF!,1,FALSE)</f>
        <v>#REF!</v>
      </c>
    </row>
    <row r="4905" spans="1:10" hidden="1" x14ac:dyDescent="0.25">
      <c r="A4905" t="s">
        <v>655</v>
      </c>
      <c r="B4905">
        <v>410049</v>
      </c>
      <c r="C4905" t="s">
        <v>1725</v>
      </c>
      <c r="D4905">
        <v>6.5</v>
      </c>
      <c r="J4905" t="e">
        <f>+VLOOKUP(B4905,#REF!,1,FALSE)</f>
        <v>#REF!</v>
      </c>
    </row>
    <row r="4906" spans="1:10" hidden="1" x14ac:dyDescent="0.25">
      <c r="A4906" t="s">
        <v>655</v>
      </c>
      <c r="B4906">
        <v>410050</v>
      </c>
      <c r="C4906" t="s">
        <v>1726</v>
      </c>
      <c r="D4906">
        <v>6.5</v>
      </c>
      <c r="J4906" t="e">
        <f>+VLOOKUP(B4906,#REF!,1,FALSE)</f>
        <v>#REF!</v>
      </c>
    </row>
    <row r="4907" spans="1:10" hidden="1" x14ac:dyDescent="0.25">
      <c r="A4907" t="s">
        <v>655</v>
      </c>
      <c r="B4907">
        <v>410051</v>
      </c>
      <c r="C4907" t="s">
        <v>1727</v>
      </c>
      <c r="D4907">
        <v>6.5</v>
      </c>
      <c r="J4907" t="e">
        <f>+VLOOKUP(B4907,#REF!,1,FALSE)</f>
        <v>#REF!</v>
      </c>
    </row>
    <row r="4908" spans="1:10" hidden="1" x14ac:dyDescent="0.25">
      <c r="A4908" t="s">
        <v>655</v>
      </c>
      <c r="B4908">
        <v>410054</v>
      </c>
      <c r="C4908" t="s">
        <v>1728</v>
      </c>
      <c r="D4908">
        <v>6.5</v>
      </c>
      <c r="J4908" t="e">
        <f>+VLOOKUP(B4908,#REF!,1,FALSE)</f>
        <v>#REF!</v>
      </c>
    </row>
    <row r="4909" spans="1:10" hidden="1" x14ac:dyDescent="0.25">
      <c r="A4909" t="s">
        <v>655</v>
      </c>
      <c r="B4909">
        <v>410060</v>
      </c>
      <c r="C4909" t="s">
        <v>1729</v>
      </c>
      <c r="D4909">
        <v>6.5</v>
      </c>
      <c r="J4909" t="e">
        <f>+VLOOKUP(B4909,#REF!,1,FALSE)</f>
        <v>#REF!</v>
      </c>
    </row>
    <row r="4910" spans="1:10" hidden="1" x14ac:dyDescent="0.25">
      <c r="A4910" t="s">
        <v>655</v>
      </c>
      <c r="B4910">
        <v>410061</v>
      </c>
      <c r="C4910" t="s">
        <v>1730</v>
      </c>
      <c r="D4910">
        <v>6.5</v>
      </c>
      <c r="J4910" t="e">
        <f>+VLOOKUP(B4910,#REF!,1,FALSE)</f>
        <v>#REF!</v>
      </c>
    </row>
    <row r="4911" spans="1:10" hidden="1" x14ac:dyDescent="0.25">
      <c r="A4911" t="s">
        <v>655</v>
      </c>
      <c r="B4911">
        <v>410062</v>
      </c>
      <c r="C4911" t="s">
        <v>1731</v>
      </c>
      <c r="D4911">
        <v>6.5</v>
      </c>
      <c r="J4911" t="e">
        <f>+VLOOKUP(B4911,#REF!,1,FALSE)</f>
        <v>#REF!</v>
      </c>
    </row>
    <row r="4912" spans="1:10" hidden="1" x14ac:dyDescent="0.25">
      <c r="A4912" t="s">
        <v>655</v>
      </c>
      <c r="B4912">
        <v>410063</v>
      </c>
      <c r="C4912" t="s">
        <v>1732</v>
      </c>
      <c r="D4912">
        <v>6.5</v>
      </c>
      <c r="J4912" t="e">
        <f>+VLOOKUP(B4912,#REF!,1,FALSE)</f>
        <v>#REF!</v>
      </c>
    </row>
    <row r="4913" spans="1:10" hidden="1" x14ac:dyDescent="0.25">
      <c r="A4913" t="s">
        <v>655</v>
      </c>
      <c r="B4913">
        <v>410065</v>
      </c>
      <c r="C4913" t="s">
        <v>1733</v>
      </c>
      <c r="D4913">
        <v>6.5</v>
      </c>
      <c r="J4913" t="e">
        <f>+VLOOKUP(B4913,#REF!,1,FALSE)</f>
        <v>#REF!</v>
      </c>
    </row>
    <row r="4914" spans="1:10" hidden="1" x14ac:dyDescent="0.25">
      <c r="A4914" t="s">
        <v>655</v>
      </c>
      <c r="B4914">
        <v>410066</v>
      </c>
      <c r="C4914" t="s">
        <v>1734</v>
      </c>
      <c r="D4914">
        <v>6.5</v>
      </c>
      <c r="J4914" t="e">
        <f>+VLOOKUP(B4914,#REF!,1,FALSE)</f>
        <v>#REF!</v>
      </c>
    </row>
    <row r="4915" spans="1:10" hidden="1" x14ac:dyDescent="0.25">
      <c r="A4915" t="s">
        <v>655</v>
      </c>
      <c r="B4915">
        <v>410067</v>
      </c>
      <c r="C4915" t="s">
        <v>454</v>
      </c>
      <c r="D4915">
        <v>6.5</v>
      </c>
      <c r="J4915" t="e">
        <f>+VLOOKUP(B4915,#REF!,1,FALSE)</f>
        <v>#REF!</v>
      </c>
    </row>
    <row r="4916" spans="1:10" hidden="1" x14ac:dyDescent="0.25">
      <c r="A4916" t="s">
        <v>655</v>
      </c>
      <c r="B4916">
        <v>410068</v>
      </c>
      <c r="C4916" t="s">
        <v>1735</v>
      </c>
      <c r="D4916">
        <v>6.5</v>
      </c>
      <c r="J4916" t="e">
        <f>+VLOOKUP(B4916,#REF!,1,FALSE)</f>
        <v>#REF!</v>
      </c>
    </row>
    <row r="4917" spans="1:10" hidden="1" x14ac:dyDescent="0.25">
      <c r="A4917" t="s">
        <v>655</v>
      </c>
      <c r="B4917">
        <v>410069</v>
      </c>
      <c r="C4917" t="s">
        <v>1736</v>
      </c>
      <c r="D4917">
        <v>6.5</v>
      </c>
      <c r="J4917" t="e">
        <f>+VLOOKUP(B4917,#REF!,1,FALSE)</f>
        <v>#REF!</v>
      </c>
    </row>
    <row r="4918" spans="1:10" hidden="1" x14ac:dyDescent="0.25">
      <c r="A4918" t="s">
        <v>655</v>
      </c>
      <c r="B4918">
        <v>410070</v>
      </c>
      <c r="C4918" t="s">
        <v>1150</v>
      </c>
      <c r="D4918">
        <v>6.5</v>
      </c>
      <c r="J4918" t="e">
        <f>+VLOOKUP(B4918,#REF!,1,FALSE)</f>
        <v>#REF!</v>
      </c>
    </row>
    <row r="4919" spans="1:10" hidden="1" x14ac:dyDescent="0.25">
      <c r="A4919" t="s">
        <v>655</v>
      </c>
      <c r="B4919">
        <v>410072</v>
      </c>
      <c r="C4919" t="s">
        <v>1737</v>
      </c>
      <c r="D4919">
        <v>6.5</v>
      </c>
      <c r="J4919" t="e">
        <f>+VLOOKUP(B4919,#REF!,1,FALSE)</f>
        <v>#REF!</v>
      </c>
    </row>
    <row r="4920" spans="1:10" hidden="1" x14ac:dyDescent="0.25">
      <c r="A4920" t="s">
        <v>655</v>
      </c>
      <c r="B4920">
        <v>410073</v>
      </c>
      <c r="C4920" t="s">
        <v>1738</v>
      </c>
      <c r="D4920">
        <v>6.5</v>
      </c>
      <c r="J4920" t="e">
        <f>+VLOOKUP(B4920,#REF!,1,FALSE)</f>
        <v>#REF!</v>
      </c>
    </row>
    <row r="4921" spans="1:10" hidden="1" x14ac:dyDescent="0.25">
      <c r="A4921" t="s">
        <v>655</v>
      </c>
      <c r="B4921">
        <v>410074</v>
      </c>
      <c r="C4921" t="s">
        <v>1739</v>
      </c>
      <c r="D4921">
        <v>6.5</v>
      </c>
      <c r="J4921" t="e">
        <f>+VLOOKUP(B4921,#REF!,1,FALSE)</f>
        <v>#REF!</v>
      </c>
    </row>
    <row r="4922" spans="1:10" hidden="1" x14ac:dyDescent="0.25">
      <c r="A4922" t="s">
        <v>655</v>
      </c>
      <c r="B4922">
        <v>410076</v>
      </c>
      <c r="C4922" t="s">
        <v>1740</v>
      </c>
      <c r="D4922">
        <v>6.5</v>
      </c>
      <c r="J4922" t="e">
        <f>+VLOOKUP(B4922,#REF!,1,FALSE)</f>
        <v>#REF!</v>
      </c>
    </row>
    <row r="4923" spans="1:10" hidden="1" x14ac:dyDescent="0.25">
      <c r="A4923" t="s">
        <v>655</v>
      </c>
      <c r="B4923">
        <v>410078</v>
      </c>
      <c r="C4923" t="s">
        <v>1741</v>
      </c>
      <c r="D4923">
        <v>6.5</v>
      </c>
      <c r="J4923" t="e">
        <f>+VLOOKUP(B4923,#REF!,1,FALSE)</f>
        <v>#REF!</v>
      </c>
    </row>
    <row r="4924" spans="1:10" hidden="1" x14ac:dyDescent="0.25">
      <c r="A4924" t="s">
        <v>655</v>
      </c>
      <c r="B4924">
        <v>410080</v>
      </c>
      <c r="C4924" t="s">
        <v>1742</v>
      </c>
      <c r="D4924">
        <v>6.5</v>
      </c>
      <c r="J4924" t="e">
        <f>+VLOOKUP(B4924,#REF!,1,FALSE)</f>
        <v>#REF!</v>
      </c>
    </row>
    <row r="4925" spans="1:10" hidden="1" x14ac:dyDescent="0.25">
      <c r="A4925" t="s">
        <v>655</v>
      </c>
      <c r="B4925">
        <v>410081</v>
      </c>
      <c r="C4925" t="s">
        <v>1743</v>
      </c>
      <c r="D4925">
        <v>6.5</v>
      </c>
      <c r="J4925" t="e">
        <f>+VLOOKUP(B4925,#REF!,1,FALSE)</f>
        <v>#REF!</v>
      </c>
    </row>
    <row r="4926" spans="1:10" hidden="1" x14ac:dyDescent="0.25">
      <c r="A4926" t="s">
        <v>655</v>
      </c>
      <c r="B4926">
        <v>413000</v>
      </c>
      <c r="C4926" t="s">
        <v>1744</v>
      </c>
      <c r="D4926">
        <v>6.5</v>
      </c>
      <c r="J4926" t="e">
        <f>+VLOOKUP(B4926,#REF!,1,FALSE)</f>
        <v>#REF!</v>
      </c>
    </row>
    <row r="4927" spans="1:10" hidden="1" x14ac:dyDescent="0.25">
      <c r="A4927" t="s">
        <v>655</v>
      </c>
      <c r="B4927">
        <v>413001</v>
      </c>
      <c r="C4927" t="s">
        <v>1745</v>
      </c>
      <c r="D4927">
        <v>6.5</v>
      </c>
      <c r="J4927" t="e">
        <f>+VLOOKUP(B4927,#REF!,1,FALSE)</f>
        <v>#REF!</v>
      </c>
    </row>
    <row r="4928" spans="1:10" hidden="1" x14ac:dyDescent="0.25">
      <c r="A4928" t="s">
        <v>655</v>
      </c>
      <c r="B4928">
        <v>413002</v>
      </c>
      <c r="C4928" t="s">
        <v>1243</v>
      </c>
      <c r="D4928">
        <v>6.5</v>
      </c>
      <c r="J4928" t="e">
        <f>+VLOOKUP(B4928,#REF!,1,FALSE)</f>
        <v>#REF!</v>
      </c>
    </row>
    <row r="4929" spans="1:10" hidden="1" x14ac:dyDescent="0.25">
      <c r="A4929" t="s">
        <v>655</v>
      </c>
      <c r="B4929">
        <v>413003</v>
      </c>
      <c r="C4929" t="s">
        <v>1746</v>
      </c>
      <c r="D4929">
        <v>6.5</v>
      </c>
      <c r="J4929" t="e">
        <f>+VLOOKUP(B4929,#REF!,1,FALSE)</f>
        <v>#REF!</v>
      </c>
    </row>
    <row r="4930" spans="1:10" hidden="1" x14ac:dyDescent="0.25">
      <c r="A4930" t="s">
        <v>655</v>
      </c>
      <c r="B4930">
        <v>413004</v>
      </c>
      <c r="C4930" t="s">
        <v>1747</v>
      </c>
      <c r="D4930">
        <v>6.5</v>
      </c>
      <c r="J4930" t="e">
        <f>+VLOOKUP(B4930,#REF!,1,FALSE)</f>
        <v>#REF!</v>
      </c>
    </row>
    <row r="4931" spans="1:10" hidden="1" x14ac:dyDescent="0.25">
      <c r="A4931" t="s">
        <v>655</v>
      </c>
      <c r="B4931">
        <v>413009</v>
      </c>
      <c r="C4931" t="s">
        <v>1748</v>
      </c>
      <c r="D4931">
        <v>6.5</v>
      </c>
      <c r="J4931" t="e">
        <f>+VLOOKUP(B4931,#REF!,1,FALSE)</f>
        <v>#REF!</v>
      </c>
    </row>
    <row r="4932" spans="1:10" hidden="1" x14ac:dyDescent="0.25">
      <c r="A4932" t="s">
        <v>655</v>
      </c>
      <c r="B4932">
        <v>413016</v>
      </c>
      <c r="C4932" t="s">
        <v>1749</v>
      </c>
      <c r="D4932">
        <v>6.5</v>
      </c>
      <c r="J4932" t="e">
        <f>+VLOOKUP(B4932,#REF!,1,FALSE)</f>
        <v>#REF!</v>
      </c>
    </row>
    <row r="4933" spans="1:10" hidden="1" x14ac:dyDescent="0.25">
      <c r="A4933" t="s">
        <v>655</v>
      </c>
      <c r="B4933">
        <v>7797</v>
      </c>
      <c r="C4933" t="s">
        <v>2360</v>
      </c>
      <c r="D4933">
        <v>6.5</v>
      </c>
      <c r="J4933" t="e">
        <f>+VLOOKUP(B4933,#REF!,1,FALSE)</f>
        <v>#REF!</v>
      </c>
    </row>
    <row r="4934" spans="1:10" hidden="1" x14ac:dyDescent="0.25">
      <c r="A4934" t="s">
        <v>655</v>
      </c>
      <c r="B4934">
        <v>413030</v>
      </c>
      <c r="C4934" t="s">
        <v>1709</v>
      </c>
      <c r="D4934">
        <v>6.5</v>
      </c>
      <c r="J4934" t="e">
        <f>+VLOOKUP(B4934,#REF!,1,FALSE)</f>
        <v>#REF!</v>
      </c>
    </row>
    <row r="4935" spans="1:10" hidden="1" x14ac:dyDescent="0.25">
      <c r="A4935" t="s">
        <v>655</v>
      </c>
      <c r="B4935">
        <v>413031</v>
      </c>
      <c r="C4935" t="s">
        <v>1750</v>
      </c>
      <c r="D4935">
        <v>6.5</v>
      </c>
      <c r="J4935" t="e">
        <f>+VLOOKUP(B4935,#REF!,1,FALSE)</f>
        <v>#REF!</v>
      </c>
    </row>
    <row r="4936" spans="1:10" hidden="1" x14ac:dyDescent="0.25">
      <c r="A4936" t="s">
        <v>655</v>
      </c>
      <c r="B4936">
        <v>413032</v>
      </c>
      <c r="C4936" t="s">
        <v>1751</v>
      </c>
      <c r="D4936">
        <v>6.5</v>
      </c>
      <c r="J4936" t="e">
        <f>+VLOOKUP(B4936,#REF!,1,FALSE)</f>
        <v>#REF!</v>
      </c>
    </row>
    <row r="4937" spans="1:10" hidden="1" x14ac:dyDescent="0.25">
      <c r="A4937" t="s">
        <v>655</v>
      </c>
      <c r="B4937">
        <v>413033</v>
      </c>
      <c r="C4937" t="s">
        <v>1752</v>
      </c>
      <c r="D4937">
        <v>6.5</v>
      </c>
      <c r="J4937" t="e">
        <f>+VLOOKUP(B4937,#REF!,1,FALSE)</f>
        <v>#REF!</v>
      </c>
    </row>
    <row r="4938" spans="1:10" hidden="1" x14ac:dyDescent="0.25">
      <c r="A4938" t="s">
        <v>655</v>
      </c>
      <c r="B4938">
        <v>413035</v>
      </c>
      <c r="C4938" t="s">
        <v>1753</v>
      </c>
      <c r="D4938">
        <v>6.5</v>
      </c>
      <c r="J4938" t="e">
        <f>+VLOOKUP(B4938,#REF!,1,FALSE)</f>
        <v>#REF!</v>
      </c>
    </row>
    <row r="4939" spans="1:10" hidden="1" x14ac:dyDescent="0.25">
      <c r="A4939" t="s">
        <v>655</v>
      </c>
      <c r="B4939">
        <v>413036</v>
      </c>
      <c r="C4939" t="s">
        <v>1754</v>
      </c>
      <c r="D4939">
        <v>6.5</v>
      </c>
      <c r="J4939" t="e">
        <f>+VLOOKUP(B4939,#REF!,1,FALSE)</f>
        <v>#REF!</v>
      </c>
    </row>
    <row r="4940" spans="1:10" hidden="1" x14ac:dyDescent="0.25">
      <c r="A4940" t="s">
        <v>655</v>
      </c>
      <c r="B4940">
        <v>413037</v>
      </c>
      <c r="C4940" t="s">
        <v>1755</v>
      </c>
      <c r="D4940">
        <v>6.5</v>
      </c>
      <c r="J4940" t="e">
        <f>+VLOOKUP(B4940,#REF!,1,FALSE)</f>
        <v>#REF!</v>
      </c>
    </row>
    <row r="4941" spans="1:10" hidden="1" x14ac:dyDescent="0.25">
      <c r="A4941" t="s">
        <v>655</v>
      </c>
      <c r="B4941">
        <v>413038</v>
      </c>
      <c r="C4941" t="s">
        <v>1756</v>
      </c>
      <c r="D4941">
        <v>6.5</v>
      </c>
      <c r="J4941" t="e">
        <f>+VLOOKUP(B4941,#REF!,1,FALSE)</f>
        <v>#REF!</v>
      </c>
    </row>
    <row r="4942" spans="1:10" hidden="1" x14ac:dyDescent="0.25">
      <c r="A4942" t="s">
        <v>655</v>
      </c>
      <c r="B4942">
        <v>413039</v>
      </c>
      <c r="C4942" t="s">
        <v>1750</v>
      </c>
      <c r="D4942">
        <v>6.5</v>
      </c>
      <c r="J4942" t="e">
        <f>+VLOOKUP(B4942,#REF!,1,FALSE)</f>
        <v>#REF!</v>
      </c>
    </row>
    <row r="4943" spans="1:10" hidden="1" x14ac:dyDescent="0.25">
      <c r="A4943" t="s">
        <v>655</v>
      </c>
      <c r="B4943" t="s">
        <v>2380</v>
      </c>
      <c r="C4943" t="s">
        <v>2381</v>
      </c>
      <c r="D4943">
        <v>6.5</v>
      </c>
      <c r="J4943" t="e">
        <f>+VLOOKUP(B4943,#REF!,1,FALSE)</f>
        <v>#REF!</v>
      </c>
    </row>
    <row r="4944" spans="1:10" hidden="1" x14ac:dyDescent="0.25">
      <c r="A4944" t="s">
        <v>655</v>
      </c>
      <c r="B4944" t="s">
        <v>2382</v>
      </c>
      <c r="C4944" t="s">
        <v>2383</v>
      </c>
      <c r="D4944">
        <v>6.5</v>
      </c>
      <c r="J4944" t="e">
        <f>+VLOOKUP(B4944,#REF!,1,FALSE)</f>
        <v>#REF!</v>
      </c>
    </row>
    <row r="4945" spans="1:10" hidden="1" x14ac:dyDescent="0.25">
      <c r="A4945" t="s">
        <v>655</v>
      </c>
      <c r="B4945" t="s">
        <v>2384</v>
      </c>
      <c r="C4945" t="s">
        <v>2385</v>
      </c>
      <c r="D4945">
        <v>6.5</v>
      </c>
      <c r="J4945" t="e">
        <f>+VLOOKUP(B4945,#REF!,1,FALSE)</f>
        <v>#REF!</v>
      </c>
    </row>
    <row r="4946" spans="1:10" hidden="1" x14ac:dyDescent="0.25">
      <c r="A4946" t="s">
        <v>655</v>
      </c>
      <c r="B4946" t="s">
        <v>2386</v>
      </c>
      <c r="C4946" t="s">
        <v>2387</v>
      </c>
      <c r="D4946">
        <v>6.5</v>
      </c>
      <c r="J4946" t="e">
        <f>+VLOOKUP(B4946,#REF!,1,FALSE)</f>
        <v>#REF!</v>
      </c>
    </row>
    <row r="4947" spans="1:10" hidden="1" x14ac:dyDescent="0.25">
      <c r="A4947" t="s">
        <v>655</v>
      </c>
      <c r="B4947" t="s">
        <v>2388</v>
      </c>
      <c r="C4947" t="s">
        <v>2389</v>
      </c>
      <c r="D4947">
        <v>6.5</v>
      </c>
      <c r="J4947" t="e">
        <f>+VLOOKUP(B4947,#REF!,1,FALSE)</f>
        <v>#REF!</v>
      </c>
    </row>
    <row r="4948" spans="1:10" hidden="1" x14ac:dyDescent="0.25">
      <c r="A4948" t="s">
        <v>655</v>
      </c>
      <c r="B4948">
        <v>413051</v>
      </c>
      <c r="C4948" t="s">
        <v>1757</v>
      </c>
      <c r="D4948">
        <v>6.5</v>
      </c>
      <c r="J4948" t="e">
        <f>+VLOOKUP(B4948,#REF!,1,FALSE)</f>
        <v>#REF!</v>
      </c>
    </row>
    <row r="4949" spans="1:10" hidden="1" x14ac:dyDescent="0.25">
      <c r="A4949" t="s">
        <v>655</v>
      </c>
      <c r="B4949">
        <v>413053</v>
      </c>
      <c r="C4949" t="s">
        <v>1758</v>
      </c>
      <c r="D4949">
        <v>6.5</v>
      </c>
      <c r="J4949" t="e">
        <f>+VLOOKUP(B4949,#REF!,1,FALSE)</f>
        <v>#REF!</v>
      </c>
    </row>
    <row r="4950" spans="1:10" hidden="1" x14ac:dyDescent="0.25">
      <c r="A4950" t="s">
        <v>655</v>
      </c>
      <c r="B4950">
        <v>413057</v>
      </c>
      <c r="C4950" t="s">
        <v>1759</v>
      </c>
      <c r="D4950">
        <v>6.5</v>
      </c>
      <c r="J4950" t="e">
        <f>+VLOOKUP(B4950,#REF!,1,FALSE)</f>
        <v>#REF!</v>
      </c>
    </row>
    <row r="4951" spans="1:10" hidden="1" x14ac:dyDescent="0.25">
      <c r="A4951" t="s">
        <v>655</v>
      </c>
      <c r="B4951">
        <v>413058</v>
      </c>
      <c r="C4951" t="s">
        <v>1760</v>
      </c>
      <c r="D4951">
        <v>6.5</v>
      </c>
      <c r="J4951" t="e">
        <f>+VLOOKUP(B4951,#REF!,1,FALSE)</f>
        <v>#REF!</v>
      </c>
    </row>
    <row r="4952" spans="1:10" hidden="1" x14ac:dyDescent="0.25">
      <c r="A4952" t="s">
        <v>655</v>
      </c>
      <c r="B4952">
        <v>413059</v>
      </c>
      <c r="C4952" t="s">
        <v>1761</v>
      </c>
      <c r="D4952">
        <v>6.5</v>
      </c>
      <c r="J4952" t="e">
        <f>+VLOOKUP(B4952,#REF!,1,FALSE)</f>
        <v>#REF!</v>
      </c>
    </row>
    <row r="4953" spans="1:10" hidden="1" x14ac:dyDescent="0.25">
      <c r="A4953" t="s">
        <v>655</v>
      </c>
      <c r="B4953">
        <v>413060</v>
      </c>
      <c r="C4953" t="s">
        <v>1762</v>
      </c>
      <c r="D4953">
        <v>6.5</v>
      </c>
      <c r="J4953" t="e">
        <f>+VLOOKUP(B4953,#REF!,1,FALSE)</f>
        <v>#REF!</v>
      </c>
    </row>
    <row r="4954" spans="1:10" hidden="1" x14ac:dyDescent="0.25">
      <c r="A4954" t="s">
        <v>655</v>
      </c>
      <c r="B4954">
        <v>413061</v>
      </c>
      <c r="C4954" t="s">
        <v>1763</v>
      </c>
      <c r="D4954">
        <v>6.5</v>
      </c>
      <c r="J4954" t="e">
        <f>+VLOOKUP(B4954,#REF!,1,FALSE)</f>
        <v>#REF!</v>
      </c>
    </row>
    <row r="4955" spans="1:10" hidden="1" x14ac:dyDescent="0.25">
      <c r="A4955" t="s">
        <v>655</v>
      </c>
      <c r="B4955" t="s">
        <v>2390</v>
      </c>
      <c r="C4955" t="s">
        <v>2391</v>
      </c>
      <c r="D4955">
        <v>6.5</v>
      </c>
      <c r="J4955" t="e">
        <f>+VLOOKUP(B4955,#REF!,1,FALSE)</f>
        <v>#REF!</v>
      </c>
    </row>
    <row r="4956" spans="1:10" hidden="1" x14ac:dyDescent="0.25">
      <c r="A4956" t="s">
        <v>655</v>
      </c>
      <c r="B4956" t="s">
        <v>2392</v>
      </c>
      <c r="C4956" t="s">
        <v>2393</v>
      </c>
      <c r="D4956">
        <v>6.5</v>
      </c>
      <c r="J4956" t="e">
        <f>+VLOOKUP(B4956,#REF!,1,FALSE)</f>
        <v>#REF!</v>
      </c>
    </row>
    <row r="4957" spans="1:10" hidden="1" x14ac:dyDescent="0.25">
      <c r="A4957" t="s">
        <v>655</v>
      </c>
      <c r="B4957">
        <v>413065</v>
      </c>
      <c r="C4957" t="s">
        <v>1764</v>
      </c>
      <c r="D4957">
        <v>6.5</v>
      </c>
      <c r="J4957" t="e">
        <f>+VLOOKUP(B4957,#REF!,1,FALSE)</f>
        <v>#REF!</v>
      </c>
    </row>
    <row r="4958" spans="1:10" hidden="1" x14ac:dyDescent="0.25">
      <c r="A4958" t="s">
        <v>655</v>
      </c>
      <c r="B4958">
        <v>413066</v>
      </c>
      <c r="C4958" t="s">
        <v>1765</v>
      </c>
      <c r="D4958">
        <v>6.5</v>
      </c>
      <c r="J4958" t="e">
        <f>+VLOOKUP(B4958,#REF!,1,FALSE)</f>
        <v>#REF!</v>
      </c>
    </row>
    <row r="4959" spans="1:10" hidden="1" x14ac:dyDescent="0.25">
      <c r="A4959" t="s">
        <v>655</v>
      </c>
      <c r="B4959" t="s">
        <v>2394</v>
      </c>
      <c r="C4959" t="s">
        <v>2395</v>
      </c>
      <c r="D4959">
        <v>6.5</v>
      </c>
      <c r="J4959" t="e">
        <f>+VLOOKUP(B4959,#REF!,1,FALSE)</f>
        <v>#REF!</v>
      </c>
    </row>
    <row r="4960" spans="1:10" hidden="1" x14ac:dyDescent="0.25">
      <c r="A4960" t="s">
        <v>655</v>
      </c>
      <c r="B4960">
        <v>413070</v>
      </c>
      <c r="C4960" t="s">
        <v>1766</v>
      </c>
      <c r="D4960">
        <v>6.5</v>
      </c>
      <c r="J4960" t="e">
        <f>+VLOOKUP(B4960,#REF!,1,FALSE)</f>
        <v>#REF!</v>
      </c>
    </row>
    <row r="4961" spans="1:10" hidden="1" x14ac:dyDescent="0.25">
      <c r="A4961" t="s">
        <v>655</v>
      </c>
      <c r="B4961">
        <v>413071</v>
      </c>
      <c r="C4961" t="s">
        <v>1767</v>
      </c>
      <c r="D4961">
        <v>6.5</v>
      </c>
      <c r="J4961" t="e">
        <f>+VLOOKUP(B4961,#REF!,1,FALSE)</f>
        <v>#REF!</v>
      </c>
    </row>
    <row r="4962" spans="1:10" hidden="1" x14ac:dyDescent="0.25">
      <c r="A4962" t="s">
        <v>655</v>
      </c>
      <c r="B4962">
        <v>413072</v>
      </c>
      <c r="C4962" t="s">
        <v>1768</v>
      </c>
      <c r="D4962">
        <v>6.5</v>
      </c>
      <c r="J4962" t="e">
        <f>+VLOOKUP(B4962,#REF!,1,FALSE)</f>
        <v>#REF!</v>
      </c>
    </row>
    <row r="4963" spans="1:10" hidden="1" x14ac:dyDescent="0.25">
      <c r="A4963" t="s">
        <v>655</v>
      </c>
      <c r="B4963">
        <v>413073</v>
      </c>
      <c r="C4963" t="s">
        <v>1769</v>
      </c>
      <c r="D4963">
        <v>6.5</v>
      </c>
      <c r="J4963" t="e">
        <f>+VLOOKUP(B4963,#REF!,1,FALSE)</f>
        <v>#REF!</v>
      </c>
    </row>
    <row r="4964" spans="1:10" hidden="1" x14ac:dyDescent="0.25">
      <c r="A4964" t="s">
        <v>655</v>
      </c>
      <c r="B4964">
        <v>413074</v>
      </c>
      <c r="C4964" t="s">
        <v>1770</v>
      </c>
      <c r="D4964">
        <v>6.5</v>
      </c>
      <c r="J4964" t="e">
        <f>+VLOOKUP(B4964,#REF!,1,FALSE)</f>
        <v>#REF!</v>
      </c>
    </row>
    <row r="4965" spans="1:10" hidden="1" x14ac:dyDescent="0.25">
      <c r="A4965" t="s">
        <v>655</v>
      </c>
      <c r="B4965">
        <v>413075</v>
      </c>
      <c r="C4965" t="s">
        <v>1771</v>
      </c>
      <c r="D4965">
        <v>6.5</v>
      </c>
      <c r="J4965" t="e">
        <f>+VLOOKUP(B4965,#REF!,1,FALSE)</f>
        <v>#REF!</v>
      </c>
    </row>
    <row r="4966" spans="1:10" hidden="1" x14ac:dyDescent="0.25">
      <c r="A4966" t="s">
        <v>655</v>
      </c>
      <c r="B4966">
        <v>413076</v>
      </c>
      <c r="C4966" t="s">
        <v>1772</v>
      </c>
      <c r="D4966">
        <v>6.5</v>
      </c>
      <c r="J4966" t="e">
        <f>+VLOOKUP(B4966,#REF!,1,FALSE)</f>
        <v>#REF!</v>
      </c>
    </row>
    <row r="4967" spans="1:10" hidden="1" x14ac:dyDescent="0.25">
      <c r="A4967" t="s">
        <v>655</v>
      </c>
      <c r="B4967">
        <v>413078</v>
      </c>
      <c r="C4967" t="s">
        <v>1773</v>
      </c>
      <c r="D4967">
        <v>6.5</v>
      </c>
      <c r="J4967" t="e">
        <f>+VLOOKUP(B4967,#REF!,1,FALSE)</f>
        <v>#REF!</v>
      </c>
    </row>
    <row r="4968" spans="1:10" hidden="1" x14ac:dyDescent="0.25">
      <c r="A4968" t="s">
        <v>655</v>
      </c>
      <c r="B4968">
        <v>413079</v>
      </c>
      <c r="C4968" t="s">
        <v>1243</v>
      </c>
      <c r="D4968">
        <v>6.5</v>
      </c>
      <c r="J4968" t="e">
        <f>+VLOOKUP(B4968,#REF!,1,FALSE)</f>
        <v>#REF!</v>
      </c>
    </row>
    <row r="4969" spans="1:10" hidden="1" x14ac:dyDescent="0.25">
      <c r="A4969" t="s">
        <v>655</v>
      </c>
      <c r="B4969">
        <v>413080</v>
      </c>
      <c r="C4969" t="s">
        <v>1774</v>
      </c>
      <c r="D4969">
        <v>6.5</v>
      </c>
      <c r="J4969" t="e">
        <f>+VLOOKUP(B4969,#REF!,1,FALSE)</f>
        <v>#REF!</v>
      </c>
    </row>
    <row r="4970" spans="1:10" hidden="1" x14ac:dyDescent="0.25">
      <c r="A4970" t="s">
        <v>655</v>
      </c>
      <c r="B4970">
        <v>413083</v>
      </c>
      <c r="C4970" t="s">
        <v>1775</v>
      </c>
      <c r="D4970">
        <v>6.5</v>
      </c>
      <c r="J4970" t="e">
        <f>+VLOOKUP(B4970,#REF!,1,FALSE)</f>
        <v>#REF!</v>
      </c>
    </row>
    <row r="4971" spans="1:10" hidden="1" x14ac:dyDescent="0.25">
      <c r="A4971" t="s">
        <v>655</v>
      </c>
      <c r="B4971">
        <v>413085</v>
      </c>
      <c r="C4971" t="s">
        <v>1740</v>
      </c>
      <c r="D4971">
        <v>6.5</v>
      </c>
      <c r="J4971" t="e">
        <f>+VLOOKUP(B4971,#REF!,1,FALSE)</f>
        <v>#REF!</v>
      </c>
    </row>
    <row r="4972" spans="1:10" hidden="1" x14ac:dyDescent="0.25">
      <c r="A4972" t="s">
        <v>655</v>
      </c>
      <c r="B4972">
        <v>413090</v>
      </c>
      <c r="C4972" t="s">
        <v>1776</v>
      </c>
      <c r="D4972">
        <v>6.5</v>
      </c>
      <c r="J4972" t="e">
        <f>+VLOOKUP(B4972,#REF!,1,FALSE)</f>
        <v>#REF!</v>
      </c>
    </row>
    <row r="4973" spans="1:10" hidden="1" x14ac:dyDescent="0.25">
      <c r="A4973" t="s">
        <v>655</v>
      </c>
      <c r="B4973">
        <v>413091</v>
      </c>
      <c r="C4973" t="s">
        <v>1777</v>
      </c>
      <c r="D4973">
        <v>6.5</v>
      </c>
      <c r="J4973" t="e">
        <f>+VLOOKUP(B4973,#REF!,1,FALSE)</f>
        <v>#REF!</v>
      </c>
    </row>
    <row r="4974" spans="1:10" hidden="1" x14ac:dyDescent="0.25">
      <c r="A4974" t="s">
        <v>655</v>
      </c>
      <c r="B4974">
        <v>420000</v>
      </c>
      <c r="C4974" t="s">
        <v>1287</v>
      </c>
      <c r="D4974">
        <v>6.5</v>
      </c>
      <c r="J4974" t="e">
        <f>+VLOOKUP(B4974,#REF!,1,FALSE)</f>
        <v>#REF!</v>
      </c>
    </row>
    <row r="4975" spans="1:10" hidden="1" x14ac:dyDescent="0.25">
      <c r="A4975" t="s">
        <v>655</v>
      </c>
      <c r="B4975">
        <v>420001</v>
      </c>
      <c r="C4975" t="s">
        <v>1778</v>
      </c>
      <c r="D4975">
        <v>6.5</v>
      </c>
      <c r="J4975" t="e">
        <f>+VLOOKUP(B4975,#REF!,1,FALSE)</f>
        <v>#REF!</v>
      </c>
    </row>
    <row r="4976" spans="1:10" hidden="1" x14ac:dyDescent="0.25">
      <c r="A4976" t="s">
        <v>655</v>
      </c>
      <c r="B4976">
        <v>420002</v>
      </c>
      <c r="C4976" t="s">
        <v>1779</v>
      </c>
      <c r="D4976">
        <v>6.5</v>
      </c>
      <c r="J4976" t="e">
        <f>+VLOOKUP(B4976,#REF!,1,FALSE)</f>
        <v>#REF!</v>
      </c>
    </row>
    <row r="4977" spans="1:10" hidden="1" x14ac:dyDescent="0.25">
      <c r="A4977" t="s">
        <v>655</v>
      </c>
      <c r="B4977">
        <v>420004</v>
      </c>
      <c r="C4977" t="s">
        <v>1781</v>
      </c>
      <c r="D4977">
        <v>6.5</v>
      </c>
      <c r="J4977" t="e">
        <f>+VLOOKUP(B4977,#REF!,1,FALSE)</f>
        <v>#REF!</v>
      </c>
    </row>
    <row r="4978" spans="1:10" hidden="1" x14ac:dyDescent="0.25">
      <c r="A4978" t="s">
        <v>655</v>
      </c>
      <c r="B4978">
        <v>420005</v>
      </c>
      <c r="C4978" t="s">
        <v>1782</v>
      </c>
      <c r="D4978">
        <v>6.5</v>
      </c>
      <c r="J4978" t="e">
        <f>+VLOOKUP(B4978,#REF!,1,FALSE)</f>
        <v>#REF!</v>
      </c>
    </row>
    <row r="4979" spans="1:10" hidden="1" x14ac:dyDescent="0.25">
      <c r="A4979" t="s">
        <v>655</v>
      </c>
      <c r="B4979">
        <v>420006</v>
      </c>
      <c r="C4979" t="s">
        <v>1783</v>
      </c>
      <c r="D4979">
        <v>6.5</v>
      </c>
      <c r="J4979" t="e">
        <f>+VLOOKUP(B4979,#REF!,1,FALSE)</f>
        <v>#REF!</v>
      </c>
    </row>
    <row r="4980" spans="1:10" hidden="1" x14ac:dyDescent="0.25">
      <c r="A4980" t="s">
        <v>655</v>
      </c>
      <c r="B4980">
        <v>420007</v>
      </c>
      <c r="C4980" t="s">
        <v>1784</v>
      </c>
      <c r="D4980">
        <v>6.5</v>
      </c>
      <c r="J4980" t="e">
        <f>+VLOOKUP(B4980,#REF!,1,FALSE)</f>
        <v>#REF!</v>
      </c>
    </row>
    <row r="4981" spans="1:10" hidden="1" x14ac:dyDescent="0.25">
      <c r="A4981" t="s">
        <v>655</v>
      </c>
      <c r="B4981">
        <v>420011</v>
      </c>
      <c r="C4981" t="s">
        <v>1785</v>
      </c>
      <c r="D4981">
        <v>6.5</v>
      </c>
      <c r="J4981" t="e">
        <f>+VLOOKUP(B4981,#REF!,1,FALSE)</f>
        <v>#REF!</v>
      </c>
    </row>
    <row r="4982" spans="1:10" hidden="1" x14ac:dyDescent="0.25">
      <c r="A4982" t="s">
        <v>655</v>
      </c>
      <c r="B4982">
        <v>420012</v>
      </c>
      <c r="C4982" t="s">
        <v>1786</v>
      </c>
      <c r="D4982">
        <v>6.5</v>
      </c>
      <c r="J4982" t="e">
        <f>+VLOOKUP(B4982,#REF!,1,FALSE)</f>
        <v>#REF!</v>
      </c>
    </row>
    <row r="4983" spans="1:10" hidden="1" x14ac:dyDescent="0.25">
      <c r="A4983" t="s">
        <v>655</v>
      </c>
      <c r="B4983">
        <v>420013</v>
      </c>
      <c r="C4983" t="s">
        <v>1787</v>
      </c>
      <c r="D4983">
        <v>6.5</v>
      </c>
      <c r="J4983" t="e">
        <f>+VLOOKUP(B4983,#REF!,1,FALSE)</f>
        <v>#REF!</v>
      </c>
    </row>
    <row r="4984" spans="1:10" hidden="1" x14ac:dyDescent="0.25">
      <c r="A4984" t="s">
        <v>655</v>
      </c>
      <c r="B4984">
        <v>420014</v>
      </c>
      <c r="C4984" t="s">
        <v>1788</v>
      </c>
      <c r="D4984">
        <v>6.5</v>
      </c>
      <c r="J4984" t="e">
        <f>+VLOOKUP(B4984,#REF!,1,FALSE)</f>
        <v>#REF!</v>
      </c>
    </row>
    <row r="4985" spans="1:10" hidden="1" x14ac:dyDescent="0.25">
      <c r="A4985" t="s">
        <v>655</v>
      </c>
      <c r="B4985">
        <v>420018</v>
      </c>
      <c r="C4985" t="s">
        <v>1789</v>
      </c>
      <c r="D4985">
        <v>6.5</v>
      </c>
      <c r="J4985" t="e">
        <f>+VLOOKUP(B4985,#REF!,1,FALSE)</f>
        <v>#REF!</v>
      </c>
    </row>
    <row r="4986" spans="1:10" hidden="1" x14ac:dyDescent="0.25">
      <c r="A4986" t="s">
        <v>655</v>
      </c>
      <c r="B4986">
        <v>420019</v>
      </c>
      <c r="C4986" t="s">
        <v>1790</v>
      </c>
      <c r="D4986">
        <v>6.5</v>
      </c>
      <c r="J4986" t="e">
        <f>+VLOOKUP(B4986,#REF!,1,FALSE)</f>
        <v>#REF!</v>
      </c>
    </row>
    <row r="4987" spans="1:10" hidden="1" x14ac:dyDescent="0.25">
      <c r="A4987" t="s">
        <v>655</v>
      </c>
      <c r="B4987">
        <v>420021</v>
      </c>
      <c r="C4987" t="s">
        <v>1791</v>
      </c>
      <c r="D4987">
        <v>6.5</v>
      </c>
      <c r="J4987" t="e">
        <f>+VLOOKUP(B4987,#REF!,1,FALSE)</f>
        <v>#REF!</v>
      </c>
    </row>
    <row r="4988" spans="1:10" hidden="1" x14ac:dyDescent="0.25">
      <c r="A4988" t="s">
        <v>655</v>
      </c>
      <c r="B4988">
        <v>420023</v>
      </c>
      <c r="C4988" t="s">
        <v>1792</v>
      </c>
      <c r="D4988">
        <v>6.5</v>
      </c>
      <c r="J4988" t="e">
        <f>+VLOOKUP(B4988,#REF!,1,FALSE)</f>
        <v>#REF!</v>
      </c>
    </row>
    <row r="4989" spans="1:10" hidden="1" x14ac:dyDescent="0.25">
      <c r="A4989" t="s">
        <v>655</v>
      </c>
      <c r="B4989">
        <v>420024</v>
      </c>
      <c r="C4989" t="s">
        <v>1793</v>
      </c>
      <c r="D4989">
        <v>6.5</v>
      </c>
      <c r="J4989" t="e">
        <f>+VLOOKUP(B4989,#REF!,1,FALSE)</f>
        <v>#REF!</v>
      </c>
    </row>
    <row r="4990" spans="1:10" hidden="1" x14ac:dyDescent="0.25">
      <c r="A4990" t="s">
        <v>655</v>
      </c>
      <c r="B4990">
        <v>420025</v>
      </c>
      <c r="C4990" t="s">
        <v>1794</v>
      </c>
      <c r="D4990">
        <v>6.5</v>
      </c>
      <c r="J4990" t="e">
        <f>+VLOOKUP(B4990,#REF!,1,FALSE)</f>
        <v>#REF!</v>
      </c>
    </row>
    <row r="4991" spans="1:10" hidden="1" x14ac:dyDescent="0.25">
      <c r="A4991" t="s">
        <v>655</v>
      </c>
      <c r="B4991">
        <v>420026</v>
      </c>
      <c r="C4991" t="s">
        <v>1795</v>
      </c>
      <c r="D4991">
        <v>6.5</v>
      </c>
      <c r="J4991" t="e">
        <f>+VLOOKUP(B4991,#REF!,1,FALSE)</f>
        <v>#REF!</v>
      </c>
    </row>
    <row r="4992" spans="1:10" hidden="1" x14ac:dyDescent="0.25">
      <c r="A4992" t="s">
        <v>655</v>
      </c>
      <c r="B4992">
        <v>420027</v>
      </c>
      <c r="C4992" t="s">
        <v>1796</v>
      </c>
      <c r="D4992">
        <v>6.5</v>
      </c>
      <c r="J4992" t="e">
        <f>+VLOOKUP(B4992,#REF!,1,FALSE)</f>
        <v>#REF!</v>
      </c>
    </row>
    <row r="4993" spans="1:10" hidden="1" x14ac:dyDescent="0.25">
      <c r="A4993" t="s">
        <v>655</v>
      </c>
      <c r="B4993">
        <v>420028</v>
      </c>
      <c r="C4993" t="s">
        <v>1797</v>
      </c>
      <c r="D4993">
        <v>6.5</v>
      </c>
      <c r="J4993" t="e">
        <f>+VLOOKUP(B4993,#REF!,1,FALSE)</f>
        <v>#REF!</v>
      </c>
    </row>
    <row r="4994" spans="1:10" hidden="1" x14ac:dyDescent="0.25">
      <c r="A4994" t="s">
        <v>655</v>
      </c>
      <c r="B4994">
        <v>420029</v>
      </c>
      <c r="C4994" t="s">
        <v>1798</v>
      </c>
      <c r="D4994">
        <v>6.5</v>
      </c>
      <c r="J4994" t="e">
        <f>+VLOOKUP(B4994,#REF!,1,FALSE)</f>
        <v>#REF!</v>
      </c>
    </row>
    <row r="4995" spans="1:10" hidden="1" x14ac:dyDescent="0.25">
      <c r="A4995" t="s">
        <v>655</v>
      </c>
      <c r="B4995">
        <v>420030</v>
      </c>
      <c r="C4995" t="s">
        <v>1799</v>
      </c>
      <c r="D4995">
        <v>6.5</v>
      </c>
      <c r="J4995" t="e">
        <f>+VLOOKUP(B4995,#REF!,1,FALSE)</f>
        <v>#REF!</v>
      </c>
    </row>
    <row r="4996" spans="1:10" hidden="1" x14ac:dyDescent="0.25">
      <c r="A4996" t="s">
        <v>655</v>
      </c>
      <c r="B4996">
        <v>420031</v>
      </c>
      <c r="C4996" t="s">
        <v>1800</v>
      </c>
      <c r="D4996">
        <v>6.5</v>
      </c>
      <c r="J4996" t="e">
        <f>+VLOOKUP(B4996,#REF!,1,FALSE)</f>
        <v>#REF!</v>
      </c>
    </row>
    <row r="4997" spans="1:10" hidden="1" x14ac:dyDescent="0.25">
      <c r="A4997" t="s">
        <v>655</v>
      </c>
      <c r="B4997">
        <v>420032</v>
      </c>
      <c r="C4997" t="s">
        <v>1801</v>
      </c>
      <c r="D4997">
        <v>6.5</v>
      </c>
      <c r="J4997" t="e">
        <f>+VLOOKUP(B4997,#REF!,1,FALSE)</f>
        <v>#REF!</v>
      </c>
    </row>
    <row r="4998" spans="1:10" hidden="1" x14ac:dyDescent="0.25">
      <c r="A4998" t="s">
        <v>655</v>
      </c>
      <c r="B4998">
        <v>420033</v>
      </c>
      <c r="C4998" t="s">
        <v>1802</v>
      </c>
      <c r="D4998">
        <v>6.5</v>
      </c>
      <c r="J4998" t="e">
        <f>+VLOOKUP(B4998,#REF!,1,FALSE)</f>
        <v>#REF!</v>
      </c>
    </row>
    <row r="4999" spans="1:10" hidden="1" x14ac:dyDescent="0.25">
      <c r="A4999" t="s">
        <v>655</v>
      </c>
      <c r="B4999">
        <v>420034</v>
      </c>
      <c r="C4999" t="s">
        <v>1803</v>
      </c>
      <c r="D4999">
        <v>6.5</v>
      </c>
      <c r="J4999" t="e">
        <f>+VLOOKUP(B4999,#REF!,1,FALSE)</f>
        <v>#REF!</v>
      </c>
    </row>
    <row r="5000" spans="1:10" hidden="1" x14ac:dyDescent="0.25">
      <c r="A5000" t="s">
        <v>655</v>
      </c>
      <c r="B5000">
        <v>420035</v>
      </c>
      <c r="C5000" t="s">
        <v>1804</v>
      </c>
      <c r="D5000">
        <v>6.5</v>
      </c>
      <c r="J5000" t="e">
        <f>+VLOOKUP(B5000,#REF!,1,FALSE)</f>
        <v>#REF!</v>
      </c>
    </row>
    <row r="5001" spans="1:10" hidden="1" x14ac:dyDescent="0.25">
      <c r="A5001" t="s">
        <v>655</v>
      </c>
      <c r="B5001">
        <v>420036</v>
      </c>
      <c r="C5001" t="s">
        <v>1805</v>
      </c>
      <c r="D5001">
        <v>6.5</v>
      </c>
      <c r="J5001" t="e">
        <f>+VLOOKUP(B5001,#REF!,1,FALSE)</f>
        <v>#REF!</v>
      </c>
    </row>
    <row r="5002" spans="1:10" hidden="1" x14ac:dyDescent="0.25">
      <c r="A5002" t="s">
        <v>655</v>
      </c>
      <c r="B5002">
        <v>420037</v>
      </c>
      <c r="C5002" t="s">
        <v>1806</v>
      </c>
      <c r="D5002">
        <v>6.5</v>
      </c>
      <c r="J5002" t="e">
        <f>+VLOOKUP(B5002,#REF!,1,FALSE)</f>
        <v>#REF!</v>
      </c>
    </row>
    <row r="5003" spans="1:10" hidden="1" x14ac:dyDescent="0.25">
      <c r="A5003" t="s">
        <v>655</v>
      </c>
      <c r="B5003">
        <v>420038</v>
      </c>
      <c r="C5003" t="s">
        <v>1807</v>
      </c>
      <c r="D5003">
        <v>6.5</v>
      </c>
      <c r="J5003" t="e">
        <f>+VLOOKUP(B5003,#REF!,1,FALSE)</f>
        <v>#REF!</v>
      </c>
    </row>
    <row r="5004" spans="1:10" hidden="1" x14ac:dyDescent="0.25">
      <c r="A5004" t="s">
        <v>655</v>
      </c>
      <c r="B5004">
        <v>420039</v>
      </c>
      <c r="C5004" t="s">
        <v>1808</v>
      </c>
      <c r="D5004">
        <v>6.5</v>
      </c>
      <c r="J5004" t="e">
        <f>+VLOOKUP(B5004,#REF!,1,FALSE)</f>
        <v>#REF!</v>
      </c>
    </row>
    <row r="5005" spans="1:10" hidden="1" x14ac:dyDescent="0.25">
      <c r="A5005" t="s">
        <v>655</v>
      </c>
      <c r="B5005">
        <v>420040</v>
      </c>
      <c r="C5005" t="s">
        <v>1809</v>
      </c>
      <c r="D5005">
        <v>6.5</v>
      </c>
      <c r="J5005" t="e">
        <f>+VLOOKUP(B5005,#REF!,1,FALSE)</f>
        <v>#REF!</v>
      </c>
    </row>
    <row r="5006" spans="1:10" hidden="1" x14ac:dyDescent="0.25">
      <c r="A5006" t="s">
        <v>655</v>
      </c>
      <c r="B5006">
        <v>420041</v>
      </c>
      <c r="C5006" t="s">
        <v>1810</v>
      </c>
      <c r="D5006">
        <v>6.5</v>
      </c>
      <c r="J5006" t="e">
        <f>+VLOOKUP(B5006,#REF!,1,FALSE)</f>
        <v>#REF!</v>
      </c>
    </row>
    <row r="5007" spans="1:10" hidden="1" x14ac:dyDescent="0.25">
      <c r="A5007" t="s">
        <v>655</v>
      </c>
      <c r="B5007">
        <v>420042</v>
      </c>
      <c r="C5007" t="s">
        <v>1811</v>
      </c>
      <c r="D5007">
        <v>6.5</v>
      </c>
      <c r="J5007" t="e">
        <f>+VLOOKUP(B5007,#REF!,1,FALSE)</f>
        <v>#REF!</v>
      </c>
    </row>
    <row r="5008" spans="1:10" hidden="1" x14ac:dyDescent="0.25">
      <c r="A5008" t="s">
        <v>655</v>
      </c>
      <c r="B5008">
        <v>420049</v>
      </c>
      <c r="C5008" t="s">
        <v>1812</v>
      </c>
      <c r="D5008">
        <v>6.5</v>
      </c>
      <c r="J5008" t="e">
        <f>+VLOOKUP(B5008,#REF!,1,FALSE)</f>
        <v>#REF!</v>
      </c>
    </row>
    <row r="5009" spans="1:10" hidden="1" x14ac:dyDescent="0.25">
      <c r="A5009" t="s">
        <v>655</v>
      </c>
      <c r="B5009">
        <v>420050</v>
      </c>
      <c r="C5009" t="s">
        <v>677</v>
      </c>
      <c r="D5009">
        <v>6.5</v>
      </c>
      <c r="J5009" t="e">
        <f>+VLOOKUP(B5009,#REF!,1,FALSE)</f>
        <v>#REF!</v>
      </c>
    </row>
    <row r="5010" spans="1:10" hidden="1" x14ac:dyDescent="0.25">
      <c r="A5010" t="s">
        <v>655</v>
      </c>
      <c r="B5010">
        <v>420051</v>
      </c>
      <c r="C5010" t="s">
        <v>1813</v>
      </c>
      <c r="D5010">
        <v>6.5</v>
      </c>
      <c r="J5010" t="e">
        <f>+VLOOKUP(B5010,#REF!,1,FALSE)</f>
        <v>#REF!</v>
      </c>
    </row>
    <row r="5011" spans="1:10" hidden="1" x14ac:dyDescent="0.25">
      <c r="A5011" t="s">
        <v>655</v>
      </c>
      <c r="B5011">
        <v>420052</v>
      </c>
      <c r="C5011" t="s">
        <v>1814</v>
      </c>
      <c r="D5011">
        <v>6.5</v>
      </c>
      <c r="J5011" t="e">
        <f>+VLOOKUP(B5011,#REF!,1,FALSE)</f>
        <v>#REF!</v>
      </c>
    </row>
    <row r="5012" spans="1:10" hidden="1" x14ac:dyDescent="0.25">
      <c r="A5012" t="s">
        <v>655</v>
      </c>
      <c r="B5012">
        <v>420053</v>
      </c>
      <c r="C5012" t="s">
        <v>1815</v>
      </c>
      <c r="D5012">
        <v>6.5</v>
      </c>
      <c r="J5012" t="e">
        <f>+VLOOKUP(B5012,#REF!,1,FALSE)</f>
        <v>#REF!</v>
      </c>
    </row>
    <row r="5013" spans="1:10" hidden="1" x14ac:dyDescent="0.25">
      <c r="A5013" t="s">
        <v>655</v>
      </c>
      <c r="B5013">
        <v>420054</v>
      </c>
      <c r="C5013" t="s">
        <v>1816</v>
      </c>
      <c r="D5013">
        <v>6.5</v>
      </c>
      <c r="J5013" t="e">
        <f>+VLOOKUP(B5013,#REF!,1,FALSE)</f>
        <v>#REF!</v>
      </c>
    </row>
    <row r="5014" spans="1:10" hidden="1" x14ac:dyDescent="0.25">
      <c r="A5014" t="s">
        <v>655</v>
      </c>
      <c r="B5014">
        <v>420055</v>
      </c>
      <c r="C5014" t="s">
        <v>1796</v>
      </c>
      <c r="D5014">
        <v>6.5</v>
      </c>
      <c r="J5014" t="e">
        <f>+VLOOKUP(B5014,#REF!,1,FALSE)</f>
        <v>#REF!</v>
      </c>
    </row>
    <row r="5015" spans="1:10" hidden="1" x14ac:dyDescent="0.25">
      <c r="A5015" t="s">
        <v>655</v>
      </c>
      <c r="B5015">
        <v>420056</v>
      </c>
      <c r="C5015" t="s">
        <v>1817</v>
      </c>
      <c r="D5015">
        <v>6.5</v>
      </c>
      <c r="J5015" t="e">
        <f>+VLOOKUP(B5015,#REF!,1,FALSE)</f>
        <v>#REF!</v>
      </c>
    </row>
    <row r="5016" spans="1:10" hidden="1" x14ac:dyDescent="0.25">
      <c r="A5016" t="s">
        <v>655</v>
      </c>
      <c r="B5016">
        <v>420057</v>
      </c>
      <c r="C5016" t="s">
        <v>1818</v>
      </c>
      <c r="D5016">
        <v>6.5</v>
      </c>
      <c r="J5016" t="e">
        <f>+VLOOKUP(B5016,#REF!,1,FALSE)</f>
        <v>#REF!</v>
      </c>
    </row>
    <row r="5017" spans="1:10" hidden="1" x14ac:dyDescent="0.25">
      <c r="A5017" t="s">
        <v>655</v>
      </c>
      <c r="B5017">
        <v>420058</v>
      </c>
      <c r="C5017" t="s">
        <v>1819</v>
      </c>
      <c r="D5017">
        <v>6.5</v>
      </c>
      <c r="J5017" t="e">
        <f>+VLOOKUP(B5017,#REF!,1,FALSE)</f>
        <v>#REF!</v>
      </c>
    </row>
    <row r="5018" spans="1:10" hidden="1" x14ac:dyDescent="0.25">
      <c r="A5018" t="s">
        <v>655</v>
      </c>
      <c r="B5018">
        <v>420059</v>
      </c>
      <c r="C5018" t="s">
        <v>1820</v>
      </c>
      <c r="D5018">
        <v>6.5</v>
      </c>
      <c r="J5018" t="e">
        <f>+VLOOKUP(B5018,#REF!,1,FALSE)</f>
        <v>#REF!</v>
      </c>
    </row>
    <row r="5019" spans="1:10" hidden="1" x14ac:dyDescent="0.25">
      <c r="A5019" t="s">
        <v>655</v>
      </c>
      <c r="B5019">
        <v>420062</v>
      </c>
      <c r="C5019" t="s">
        <v>1821</v>
      </c>
      <c r="D5019">
        <v>6.5</v>
      </c>
      <c r="J5019" t="e">
        <f>+VLOOKUP(B5019,#REF!,1,FALSE)</f>
        <v>#REF!</v>
      </c>
    </row>
    <row r="5020" spans="1:10" hidden="1" x14ac:dyDescent="0.25">
      <c r="A5020" t="s">
        <v>655</v>
      </c>
      <c r="B5020">
        <v>420063</v>
      </c>
      <c r="C5020" t="s">
        <v>1822</v>
      </c>
      <c r="D5020">
        <v>6.5</v>
      </c>
      <c r="J5020" t="e">
        <f>+VLOOKUP(B5020,#REF!,1,FALSE)</f>
        <v>#REF!</v>
      </c>
    </row>
    <row r="5021" spans="1:10" hidden="1" x14ac:dyDescent="0.25">
      <c r="A5021" t="s">
        <v>655</v>
      </c>
      <c r="B5021">
        <v>420064</v>
      </c>
      <c r="C5021" t="s">
        <v>1823</v>
      </c>
      <c r="D5021">
        <v>6.5</v>
      </c>
      <c r="J5021" t="e">
        <f>+VLOOKUP(B5021,#REF!,1,FALSE)</f>
        <v>#REF!</v>
      </c>
    </row>
    <row r="5022" spans="1:10" hidden="1" x14ac:dyDescent="0.25">
      <c r="A5022" t="s">
        <v>655</v>
      </c>
      <c r="B5022">
        <v>420067</v>
      </c>
      <c r="C5022" t="s">
        <v>1825</v>
      </c>
      <c r="D5022">
        <v>6.5</v>
      </c>
      <c r="J5022" t="e">
        <f>+VLOOKUP(B5022,#REF!,1,FALSE)</f>
        <v>#REF!</v>
      </c>
    </row>
    <row r="5023" spans="1:10" hidden="1" x14ac:dyDescent="0.25">
      <c r="A5023" t="s">
        <v>655</v>
      </c>
      <c r="B5023">
        <v>420068</v>
      </c>
      <c r="C5023" t="s">
        <v>1826</v>
      </c>
      <c r="D5023">
        <v>6.5</v>
      </c>
      <c r="J5023" t="e">
        <f>+VLOOKUP(B5023,#REF!,1,FALSE)</f>
        <v>#REF!</v>
      </c>
    </row>
    <row r="5024" spans="1:10" hidden="1" x14ac:dyDescent="0.25">
      <c r="A5024" t="s">
        <v>655</v>
      </c>
      <c r="B5024">
        <v>420070</v>
      </c>
      <c r="C5024" t="s">
        <v>677</v>
      </c>
      <c r="D5024">
        <v>6.5</v>
      </c>
      <c r="J5024" t="e">
        <f>+VLOOKUP(B5024,#REF!,1,FALSE)</f>
        <v>#REF!</v>
      </c>
    </row>
    <row r="5025" spans="1:10" hidden="1" x14ac:dyDescent="0.25">
      <c r="A5025" t="s">
        <v>655</v>
      </c>
      <c r="B5025">
        <v>420072</v>
      </c>
      <c r="C5025" t="s">
        <v>1827</v>
      </c>
      <c r="D5025">
        <v>6.5</v>
      </c>
      <c r="J5025" t="e">
        <f>+VLOOKUP(B5025,#REF!,1,FALSE)</f>
        <v>#REF!</v>
      </c>
    </row>
    <row r="5026" spans="1:10" hidden="1" x14ac:dyDescent="0.25">
      <c r="A5026" t="s">
        <v>655</v>
      </c>
      <c r="B5026">
        <v>420160</v>
      </c>
      <c r="C5026" t="s">
        <v>1828</v>
      </c>
      <c r="D5026">
        <v>6.5</v>
      </c>
      <c r="J5026" t="e">
        <f>+VLOOKUP(B5026,#REF!,1,FALSE)</f>
        <v>#REF!</v>
      </c>
    </row>
    <row r="5027" spans="1:10" hidden="1" x14ac:dyDescent="0.25">
      <c r="A5027" t="s">
        <v>655</v>
      </c>
      <c r="B5027">
        <v>420162</v>
      </c>
      <c r="C5027" t="s">
        <v>1829</v>
      </c>
      <c r="D5027">
        <v>6.5</v>
      </c>
      <c r="J5027" t="e">
        <f>+VLOOKUP(B5027,#REF!,1,FALSE)</f>
        <v>#REF!</v>
      </c>
    </row>
    <row r="5028" spans="1:10" hidden="1" x14ac:dyDescent="0.25">
      <c r="A5028" t="s">
        <v>655</v>
      </c>
      <c r="B5028">
        <v>420163</v>
      </c>
      <c r="C5028" t="s">
        <v>1830</v>
      </c>
      <c r="D5028">
        <v>6.5</v>
      </c>
      <c r="J5028" t="e">
        <f>+VLOOKUP(B5028,#REF!,1,FALSE)</f>
        <v>#REF!</v>
      </c>
    </row>
    <row r="5029" spans="1:10" hidden="1" x14ac:dyDescent="0.25">
      <c r="A5029" t="s">
        <v>655</v>
      </c>
      <c r="B5029">
        <v>420164</v>
      </c>
      <c r="C5029" t="s">
        <v>1831</v>
      </c>
      <c r="D5029">
        <v>6.5</v>
      </c>
      <c r="J5029" t="e">
        <f>+VLOOKUP(B5029,#REF!,1,FALSE)</f>
        <v>#REF!</v>
      </c>
    </row>
    <row r="5030" spans="1:10" hidden="1" x14ac:dyDescent="0.25">
      <c r="A5030" t="s">
        <v>655</v>
      </c>
      <c r="B5030">
        <v>420166</v>
      </c>
      <c r="C5030" t="s">
        <v>1832</v>
      </c>
      <c r="D5030">
        <v>6.5</v>
      </c>
      <c r="J5030" t="e">
        <f>+VLOOKUP(B5030,#REF!,1,FALSE)</f>
        <v>#REF!</v>
      </c>
    </row>
    <row r="5031" spans="1:10" hidden="1" x14ac:dyDescent="0.25">
      <c r="A5031" t="s">
        <v>655</v>
      </c>
      <c r="B5031">
        <v>420167</v>
      </c>
      <c r="C5031" t="s">
        <v>1833</v>
      </c>
      <c r="D5031">
        <v>6.5</v>
      </c>
      <c r="J5031" t="e">
        <f>+VLOOKUP(B5031,#REF!,1,FALSE)</f>
        <v>#REF!</v>
      </c>
    </row>
    <row r="5032" spans="1:10" hidden="1" x14ac:dyDescent="0.25">
      <c r="A5032" t="s">
        <v>655</v>
      </c>
      <c r="B5032">
        <v>423003</v>
      </c>
      <c r="C5032" t="s">
        <v>1834</v>
      </c>
      <c r="D5032">
        <v>6.5</v>
      </c>
      <c r="J5032" t="e">
        <f>+VLOOKUP(B5032,#REF!,1,FALSE)</f>
        <v>#REF!</v>
      </c>
    </row>
    <row r="5033" spans="1:10" hidden="1" x14ac:dyDescent="0.25">
      <c r="A5033" t="s">
        <v>655</v>
      </c>
      <c r="B5033">
        <v>423004</v>
      </c>
      <c r="C5033" t="s">
        <v>1835</v>
      </c>
      <c r="D5033">
        <v>6.5</v>
      </c>
      <c r="J5033" t="e">
        <f>+VLOOKUP(B5033,#REF!,1,FALSE)</f>
        <v>#REF!</v>
      </c>
    </row>
    <row r="5034" spans="1:10" hidden="1" x14ac:dyDescent="0.25">
      <c r="A5034" t="s">
        <v>655</v>
      </c>
      <c r="B5034">
        <v>423005</v>
      </c>
      <c r="C5034" t="s">
        <v>1834</v>
      </c>
      <c r="D5034">
        <v>6.5</v>
      </c>
      <c r="J5034" t="e">
        <f>+VLOOKUP(B5034,#REF!,1,FALSE)</f>
        <v>#REF!</v>
      </c>
    </row>
    <row r="5035" spans="1:10" hidden="1" x14ac:dyDescent="0.25">
      <c r="A5035" t="s">
        <v>655</v>
      </c>
      <c r="B5035">
        <v>423006</v>
      </c>
      <c r="C5035" t="s">
        <v>1836</v>
      </c>
      <c r="D5035">
        <v>6.5</v>
      </c>
      <c r="J5035" t="e">
        <f>+VLOOKUP(B5035,#REF!,1,FALSE)</f>
        <v>#REF!</v>
      </c>
    </row>
    <row r="5036" spans="1:10" hidden="1" x14ac:dyDescent="0.25">
      <c r="A5036" t="s">
        <v>655</v>
      </c>
      <c r="B5036">
        <v>423007</v>
      </c>
      <c r="C5036" t="s">
        <v>1837</v>
      </c>
      <c r="D5036">
        <v>6.5</v>
      </c>
      <c r="J5036" t="e">
        <f>+VLOOKUP(B5036,#REF!,1,FALSE)</f>
        <v>#REF!</v>
      </c>
    </row>
    <row r="5037" spans="1:10" hidden="1" x14ac:dyDescent="0.25">
      <c r="A5037" t="s">
        <v>655</v>
      </c>
      <c r="B5037">
        <v>423009</v>
      </c>
      <c r="C5037" t="s">
        <v>1838</v>
      </c>
      <c r="D5037">
        <v>6.5</v>
      </c>
      <c r="J5037" t="e">
        <f>+VLOOKUP(B5037,#REF!,1,FALSE)</f>
        <v>#REF!</v>
      </c>
    </row>
    <row r="5038" spans="1:10" hidden="1" x14ac:dyDescent="0.25">
      <c r="A5038" t="s">
        <v>655</v>
      </c>
      <c r="B5038">
        <v>423010</v>
      </c>
      <c r="C5038" t="s">
        <v>1839</v>
      </c>
      <c r="D5038">
        <v>6.5</v>
      </c>
      <c r="J5038" t="e">
        <f>+VLOOKUP(B5038,#REF!,1,FALSE)</f>
        <v>#REF!</v>
      </c>
    </row>
    <row r="5039" spans="1:10" hidden="1" x14ac:dyDescent="0.25">
      <c r="A5039" t="s">
        <v>655</v>
      </c>
      <c r="B5039">
        <v>423031</v>
      </c>
      <c r="C5039" t="s">
        <v>1840</v>
      </c>
      <c r="D5039">
        <v>6.5</v>
      </c>
      <c r="J5039" t="e">
        <f>+VLOOKUP(B5039,#REF!,1,FALSE)</f>
        <v>#REF!</v>
      </c>
    </row>
    <row r="5040" spans="1:10" hidden="1" x14ac:dyDescent="0.25">
      <c r="A5040" t="s">
        <v>655</v>
      </c>
      <c r="B5040">
        <v>423032</v>
      </c>
      <c r="C5040" t="s">
        <v>1841</v>
      </c>
      <c r="D5040">
        <v>6.5</v>
      </c>
      <c r="J5040" t="e">
        <f>+VLOOKUP(B5040,#REF!,1,FALSE)</f>
        <v>#REF!</v>
      </c>
    </row>
    <row r="5041" spans="1:10" hidden="1" x14ac:dyDescent="0.25">
      <c r="A5041" t="s">
        <v>655</v>
      </c>
      <c r="B5041">
        <v>423033</v>
      </c>
      <c r="C5041" t="s">
        <v>1842</v>
      </c>
      <c r="D5041">
        <v>6.5</v>
      </c>
      <c r="J5041" t="e">
        <f>+VLOOKUP(B5041,#REF!,1,FALSE)</f>
        <v>#REF!</v>
      </c>
    </row>
    <row r="5042" spans="1:10" hidden="1" x14ac:dyDescent="0.25">
      <c r="A5042" t="s">
        <v>655</v>
      </c>
      <c r="B5042">
        <v>423034</v>
      </c>
      <c r="C5042" t="s">
        <v>1843</v>
      </c>
      <c r="D5042">
        <v>6.5</v>
      </c>
      <c r="J5042" t="e">
        <f>+VLOOKUP(B5042,#REF!,1,FALSE)</f>
        <v>#REF!</v>
      </c>
    </row>
    <row r="5043" spans="1:10" hidden="1" x14ac:dyDescent="0.25">
      <c r="A5043" t="s">
        <v>655</v>
      </c>
      <c r="B5043">
        <v>423036</v>
      </c>
      <c r="C5043" t="s">
        <v>1844</v>
      </c>
      <c r="D5043">
        <v>6.5</v>
      </c>
      <c r="J5043" t="e">
        <f>+VLOOKUP(B5043,#REF!,1,FALSE)</f>
        <v>#REF!</v>
      </c>
    </row>
    <row r="5044" spans="1:10" hidden="1" x14ac:dyDescent="0.25">
      <c r="A5044" t="s">
        <v>655</v>
      </c>
      <c r="B5044">
        <v>423037</v>
      </c>
      <c r="C5044" t="s">
        <v>1845</v>
      </c>
      <c r="D5044">
        <v>6.5</v>
      </c>
      <c r="J5044" t="e">
        <f>+VLOOKUP(B5044,#REF!,1,FALSE)</f>
        <v>#REF!</v>
      </c>
    </row>
    <row r="5045" spans="1:10" hidden="1" x14ac:dyDescent="0.25">
      <c r="A5045" t="s">
        <v>655</v>
      </c>
      <c r="B5045">
        <v>423040</v>
      </c>
      <c r="C5045" t="s">
        <v>1846</v>
      </c>
      <c r="D5045">
        <v>6.5</v>
      </c>
      <c r="J5045" t="e">
        <f>+VLOOKUP(B5045,#REF!,1,FALSE)</f>
        <v>#REF!</v>
      </c>
    </row>
    <row r="5046" spans="1:10" hidden="1" x14ac:dyDescent="0.25">
      <c r="A5046" t="s">
        <v>655</v>
      </c>
      <c r="B5046">
        <v>423041</v>
      </c>
      <c r="C5046" t="s">
        <v>677</v>
      </c>
      <c r="D5046">
        <v>6.5</v>
      </c>
      <c r="J5046" t="e">
        <f>+VLOOKUP(B5046,#REF!,1,FALSE)</f>
        <v>#REF!</v>
      </c>
    </row>
    <row r="5047" spans="1:10" hidden="1" x14ac:dyDescent="0.25">
      <c r="A5047" t="s">
        <v>655</v>
      </c>
      <c r="B5047">
        <v>423042</v>
      </c>
      <c r="C5047" t="s">
        <v>1847</v>
      </c>
      <c r="D5047">
        <v>6.5</v>
      </c>
      <c r="J5047" t="e">
        <f>+VLOOKUP(B5047,#REF!,1,FALSE)</f>
        <v>#REF!</v>
      </c>
    </row>
    <row r="5048" spans="1:10" hidden="1" x14ac:dyDescent="0.25">
      <c r="A5048" t="s">
        <v>655</v>
      </c>
      <c r="B5048">
        <v>423043</v>
      </c>
      <c r="C5048" t="s">
        <v>1827</v>
      </c>
      <c r="D5048">
        <v>6.5</v>
      </c>
      <c r="J5048" t="e">
        <f>+VLOOKUP(B5048,#REF!,1,FALSE)</f>
        <v>#REF!</v>
      </c>
    </row>
    <row r="5049" spans="1:10" hidden="1" x14ac:dyDescent="0.25">
      <c r="A5049" t="s">
        <v>655</v>
      </c>
      <c r="B5049">
        <v>423044</v>
      </c>
      <c r="C5049" t="s">
        <v>677</v>
      </c>
      <c r="D5049">
        <v>6.5</v>
      </c>
      <c r="J5049" t="e">
        <f>+VLOOKUP(B5049,#REF!,1,FALSE)</f>
        <v>#REF!</v>
      </c>
    </row>
    <row r="5050" spans="1:10" hidden="1" x14ac:dyDescent="0.25">
      <c r="A5050" t="s">
        <v>655</v>
      </c>
      <c r="B5050">
        <v>450001</v>
      </c>
      <c r="C5050" t="s">
        <v>2396</v>
      </c>
      <c r="D5050">
        <v>1</v>
      </c>
      <c r="J5050" t="e">
        <f>+VLOOKUP(B5050,#REF!,1,FALSE)</f>
        <v>#REF!</v>
      </c>
    </row>
    <row r="5051" spans="1:10" hidden="1" x14ac:dyDescent="0.25">
      <c r="A5051" t="s">
        <v>655</v>
      </c>
      <c r="B5051">
        <v>450002</v>
      </c>
      <c r="C5051" t="s">
        <v>2397</v>
      </c>
      <c r="D5051">
        <v>1</v>
      </c>
      <c r="J5051" t="e">
        <f>+VLOOKUP(B5051,#REF!,1,FALSE)</f>
        <v>#REF!</v>
      </c>
    </row>
    <row r="5052" spans="1:10" hidden="1" x14ac:dyDescent="0.25">
      <c r="A5052" t="s">
        <v>655</v>
      </c>
      <c r="B5052">
        <v>450003</v>
      </c>
      <c r="C5052" t="s">
        <v>2398</v>
      </c>
      <c r="D5052">
        <v>1</v>
      </c>
      <c r="J5052" t="e">
        <f>+VLOOKUP(B5052,#REF!,1,FALSE)</f>
        <v>#REF!</v>
      </c>
    </row>
    <row r="5053" spans="1:10" hidden="1" x14ac:dyDescent="0.25">
      <c r="A5053" t="s">
        <v>655</v>
      </c>
      <c r="B5053">
        <v>450012</v>
      </c>
      <c r="C5053" t="s">
        <v>2098</v>
      </c>
      <c r="D5053">
        <v>1</v>
      </c>
      <c r="J5053" t="e">
        <f>+VLOOKUP(B5053,#REF!,1,FALSE)</f>
        <v>#REF!</v>
      </c>
    </row>
    <row r="5054" spans="1:10" hidden="1" x14ac:dyDescent="0.25">
      <c r="A5054" t="s">
        <v>655</v>
      </c>
      <c r="B5054">
        <v>450013</v>
      </c>
      <c r="C5054" t="s">
        <v>2399</v>
      </c>
      <c r="D5054">
        <v>1</v>
      </c>
      <c r="J5054" t="e">
        <f>+VLOOKUP(B5054,#REF!,1,FALSE)</f>
        <v>#REF!</v>
      </c>
    </row>
    <row r="5055" spans="1:10" hidden="1" x14ac:dyDescent="0.25">
      <c r="A5055" t="s">
        <v>655</v>
      </c>
      <c r="B5055">
        <v>450014</v>
      </c>
      <c r="C5055" t="s">
        <v>2400</v>
      </c>
      <c r="D5055">
        <v>1</v>
      </c>
      <c r="J5055" t="e">
        <f>+VLOOKUP(B5055,#REF!,1,FALSE)</f>
        <v>#REF!</v>
      </c>
    </row>
    <row r="5056" spans="1:10" hidden="1" x14ac:dyDescent="0.25">
      <c r="A5056" t="s">
        <v>655</v>
      </c>
      <c r="B5056">
        <v>450015</v>
      </c>
      <c r="C5056" t="s">
        <v>2401</v>
      </c>
      <c r="D5056">
        <v>1</v>
      </c>
      <c r="J5056" t="e">
        <f>+VLOOKUP(B5056,#REF!,1,FALSE)</f>
        <v>#REF!</v>
      </c>
    </row>
    <row r="5057" spans="1:10" hidden="1" x14ac:dyDescent="0.25">
      <c r="A5057" t="s">
        <v>655</v>
      </c>
      <c r="B5057">
        <v>450024</v>
      </c>
      <c r="C5057" t="s">
        <v>2402</v>
      </c>
      <c r="D5057">
        <v>1</v>
      </c>
      <c r="J5057" t="e">
        <f>+VLOOKUP(B5057,#REF!,1,FALSE)</f>
        <v>#REF!</v>
      </c>
    </row>
    <row r="5058" spans="1:10" hidden="1" x14ac:dyDescent="0.25">
      <c r="A5058" t="s">
        <v>655</v>
      </c>
      <c r="B5058">
        <v>450033</v>
      </c>
      <c r="C5058" t="s">
        <v>2174</v>
      </c>
      <c r="D5058">
        <v>1</v>
      </c>
      <c r="J5058" t="e">
        <f>+VLOOKUP(B5058,#REF!,1,FALSE)</f>
        <v>#REF!</v>
      </c>
    </row>
    <row r="5059" spans="1:10" hidden="1" x14ac:dyDescent="0.25">
      <c r="A5059" t="s">
        <v>655</v>
      </c>
      <c r="B5059">
        <v>450036</v>
      </c>
      <c r="C5059" t="s">
        <v>2403</v>
      </c>
      <c r="D5059">
        <v>1</v>
      </c>
      <c r="J5059" t="e">
        <f>+VLOOKUP(B5059,#REF!,1,FALSE)</f>
        <v>#REF!</v>
      </c>
    </row>
    <row r="5060" spans="1:10" hidden="1" x14ac:dyDescent="0.25">
      <c r="A5060" t="s">
        <v>655</v>
      </c>
      <c r="B5060">
        <v>450037</v>
      </c>
      <c r="C5060" t="s">
        <v>2175</v>
      </c>
      <c r="D5060">
        <v>2</v>
      </c>
      <c r="J5060" t="e">
        <f>+VLOOKUP(B5060,#REF!,1,FALSE)</f>
        <v>#REF!</v>
      </c>
    </row>
    <row r="5061" spans="1:10" hidden="1" x14ac:dyDescent="0.25">
      <c r="A5061" t="s">
        <v>655</v>
      </c>
      <c r="B5061">
        <v>450074</v>
      </c>
      <c r="C5061" t="s">
        <v>1848</v>
      </c>
      <c r="D5061">
        <v>1</v>
      </c>
      <c r="J5061" t="e">
        <f>+VLOOKUP(B5061,#REF!,1,FALSE)</f>
        <v>#REF!</v>
      </c>
    </row>
    <row r="5062" spans="1:10" hidden="1" x14ac:dyDescent="0.25">
      <c r="A5062" t="s">
        <v>655</v>
      </c>
      <c r="B5062" t="s">
        <v>2176</v>
      </c>
      <c r="C5062" t="s">
        <v>2177</v>
      </c>
      <c r="D5062">
        <v>1</v>
      </c>
      <c r="J5062" t="e">
        <f>+VLOOKUP(B5062,#REF!,1,FALSE)</f>
        <v>#REF!</v>
      </c>
    </row>
    <row r="5063" spans="1:10" hidden="1" x14ac:dyDescent="0.25">
      <c r="A5063" t="s">
        <v>655</v>
      </c>
      <c r="B5063" t="s">
        <v>2178</v>
      </c>
      <c r="C5063" t="s">
        <v>2179</v>
      </c>
      <c r="D5063">
        <v>1</v>
      </c>
      <c r="J5063" t="e">
        <f>+VLOOKUP(B5063,#REF!,1,FALSE)</f>
        <v>#REF!</v>
      </c>
    </row>
    <row r="5064" spans="1:10" hidden="1" x14ac:dyDescent="0.25">
      <c r="A5064" t="s">
        <v>655</v>
      </c>
      <c r="B5064" t="s">
        <v>2180</v>
      </c>
      <c r="C5064" t="s">
        <v>2181</v>
      </c>
      <c r="D5064">
        <v>1</v>
      </c>
      <c r="J5064" t="e">
        <f>+VLOOKUP(B5064,#REF!,1,FALSE)</f>
        <v>#REF!</v>
      </c>
    </row>
    <row r="5065" spans="1:10" hidden="1" x14ac:dyDescent="0.25">
      <c r="A5065" t="s">
        <v>655</v>
      </c>
      <c r="B5065">
        <v>450077</v>
      </c>
      <c r="C5065" t="s">
        <v>2184</v>
      </c>
      <c r="D5065">
        <v>1</v>
      </c>
      <c r="J5065" t="e">
        <f>+VLOOKUP(B5065,#REF!,1,FALSE)</f>
        <v>#REF!</v>
      </c>
    </row>
    <row r="5066" spans="1:10" hidden="1" x14ac:dyDescent="0.25">
      <c r="A5066" t="s">
        <v>655</v>
      </c>
      <c r="B5066">
        <v>450088</v>
      </c>
      <c r="C5066" t="s">
        <v>2404</v>
      </c>
      <c r="D5066">
        <v>1</v>
      </c>
      <c r="J5066" t="e">
        <f>+VLOOKUP(B5066,#REF!,1,FALSE)</f>
        <v>#REF!</v>
      </c>
    </row>
    <row r="5067" spans="1:10" hidden="1" x14ac:dyDescent="0.25">
      <c r="A5067" t="s">
        <v>655</v>
      </c>
      <c r="B5067">
        <v>450089</v>
      </c>
      <c r="C5067" t="s">
        <v>2405</v>
      </c>
      <c r="D5067">
        <v>1</v>
      </c>
      <c r="J5067" t="e">
        <f>+VLOOKUP(B5067,#REF!,1,FALSE)</f>
        <v>#REF!</v>
      </c>
    </row>
    <row r="5068" spans="1:10" hidden="1" x14ac:dyDescent="0.25">
      <c r="A5068" t="s">
        <v>655</v>
      </c>
      <c r="B5068">
        <v>450090</v>
      </c>
      <c r="C5068" t="s">
        <v>2185</v>
      </c>
      <c r="D5068">
        <v>1</v>
      </c>
      <c r="J5068" t="e">
        <f>+VLOOKUP(B5068,#REF!,1,FALSE)</f>
        <v>#REF!</v>
      </c>
    </row>
    <row r="5069" spans="1:10" hidden="1" x14ac:dyDescent="0.25">
      <c r="A5069" t="s">
        <v>655</v>
      </c>
      <c r="B5069">
        <v>450097</v>
      </c>
      <c r="C5069" t="s">
        <v>2186</v>
      </c>
      <c r="D5069">
        <v>1</v>
      </c>
      <c r="J5069" t="e">
        <f>+VLOOKUP(B5069,#REF!,1,FALSE)</f>
        <v>#REF!</v>
      </c>
    </row>
    <row r="5070" spans="1:10" hidden="1" x14ac:dyDescent="0.25">
      <c r="A5070" t="s">
        <v>655</v>
      </c>
      <c r="B5070">
        <v>450098</v>
      </c>
      <c r="C5070" t="s">
        <v>1849</v>
      </c>
      <c r="D5070">
        <v>50</v>
      </c>
      <c r="J5070" t="e">
        <f>+VLOOKUP(B5070,#REF!,1,FALSE)</f>
        <v>#REF!</v>
      </c>
    </row>
    <row r="5071" spans="1:10" hidden="1" x14ac:dyDescent="0.25">
      <c r="A5071" t="s">
        <v>655</v>
      </c>
      <c r="B5071">
        <v>450105</v>
      </c>
      <c r="C5071" t="s">
        <v>2406</v>
      </c>
      <c r="D5071">
        <v>1</v>
      </c>
      <c r="J5071" t="e">
        <f>+VLOOKUP(B5071,#REF!,1,FALSE)</f>
        <v>#REF!</v>
      </c>
    </row>
    <row r="5072" spans="1:10" hidden="1" x14ac:dyDescent="0.25">
      <c r="A5072" t="s">
        <v>655</v>
      </c>
      <c r="B5072">
        <v>450127</v>
      </c>
      <c r="C5072" t="s">
        <v>2187</v>
      </c>
      <c r="D5072">
        <v>1</v>
      </c>
      <c r="J5072" t="e">
        <f>+VLOOKUP(B5072,#REF!,1,FALSE)</f>
        <v>#REF!</v>
      </c>
    </row>
    <row r="5073" spans="1:10" hidden="1" x14ac:dyDescent="0.25">
      <c r="A5073" t="s">
        <v>655</v>
      </c>
      <c r="B5073">
        <v>450129</v>
      </c>
      <c r="C5073" t="s">
        <v>2188</v>
      </c>
      <c r="D5073">
        <v>1</v>
      </c>
      <c r="J5073" t="e">
        <f>+VLOOKUP(B5073,#REF!,1,FALSE)</f>
        <v>#REF!</v>
      </c>
    </row>
    <row r="5074" spans="1:10" hidden="1" x14ac:dyDescent="0.25">
      <c r="A5074" t="s">
        <v>655</v>
      </c>
      <c r="B5074">
        <v>450138</v>
      </c>
      <c r="C5074" t="s">
        <v>2189</v>
      </c>
      <c r="D5074">
        <v>1</v>
      </c>
      <c r="J5074" t="e">
        <f>+VLOOKUP(B5074,#REF!,1,FALSE)</f>
        <v>#REF!</v>
      </c>
    </row>
    <row r="5075" spans="1:10" hidden="1" x14ac:dyDescent="0.25">
      <c r="A5075" t="s">
        <v>655</v>
      </c>
      <c r="B5075">
        <v>450139</v>
      </c>
      <c r="C5075" t="s">
        <v>2190</v>
      </c>
      <c r="D5075">
        <v>1</v>
      </c>
      <c r="J5075" t="e">
        <f>+VLOOKUP(B5075,#REF!,1,FALSE)</f>
        <v>#REF!</v>
      </c>
    </row>
    <row r="5076" spans="1:10" hidden="1" x14ac:dyDescent="0.25">
      <c r="A5076" t="s">
        <v>655</v>
      </c>
      <c r="B5076">
        <v>450147</v>
      </c>
      <c r="C5076" t="s">
        <v>2191</v>
      </c>
      <c r="D5076">
        <v>1</v>
      </c>
      <c r="J5076" t="e">
        <f>+VLOOKUP(B5076,#REF!,1,FALSE)</f>
        <v>#REF!</v>
      </c>
    </row>
    <row r="5077" spans="1:10" hidden="1" x14ac:dyDescent="0.25">
      <c r="A5077" t="s">
        <v>655</v>
      </c>
      <c r="B5077">
        <v>450154</v>
      </c>
      <c r="C5077" t="s">
        <v>2407</v>
      </c>
      <c r="D5077">
        <v>1</v>
      </c>
      <c r="J5077" t="e">
        <f>+VLOOKUP(B5077,#REF!,1,FALSE)</f>
        <v>#REF!</v>
      </c>
    </row>
    <row r="5078" spans="1:10" hidden="1" x14ac:dyDescent="0.25">
      <c r="A5078" t="s">
        <v>655</v>
      </c>
      <c r="B5078">
        <v>460046</v>
      </c>
      <c r="C5078" t="s">
        <v>2408</v>
      </c>
      <c r="D5078">
        <v>4</v>
      </c>
      <c r="J5078" t="e">
        <f>+VLOOKUP(B5078,#REF!,1,FALSE)</f>
        <v>#REF!</v>
      </c>
    </row>
    <row r="5079" spans="1:10" hidden="1" x14ac:dyDescent="0.25">
      <c r="A5079" t="s">
        <v>655</v>
      </c>
      <c r="B5079">
        <v>460047</v>
      </c>
      <c r="C5079" t="s">
        <v>2409</v>
      </c>
      <c r="D5079">
        <v>4</v>
      </c>
      <c r="J5079" t="e">
        <f>+VLOOKUP(B5079,#REF!,1,FALSE)</f>
        <v>#REF!</v>
      </c>
    </row>
    <row r="5080" spans="1:10" hidden="1" x14ac:dyDescent="0.25">
      <c r="A5080" t="s">
        <v>655</v>
      </c>
      <c r="B5080">
        <v>460048</v>
      </c>
      <c r="C5080" t="s">
        <v>2410</v>
      </c>
      <c r="D5080">
        <v>4</v>
      </c>
      <c r="J5080" t="e">
        <f>+VLOOKUP(B5080,#REF!,1,FALSE)</f>
        <v>#REF!</v>
      </c>
    </row>
    <row r="5081" spans="1:10" hidden="1" x14ac:dyDescent="0.25">
      <c r="A5081" t="s">
        <v>655</v>
      </c>
      <c r="B5081">
        <v>460049</v>
      </c>
      <c r="C5081" t="s">
        <v>2411</v>
      </c>
      <c r="D5081">
        <v>4</v>
      </c>
      <c r="J5081" t="e">
        <f>+VLOOKUP(B5081,#REF!,1,FALSE)</f>
        <v>#REF!</v>
      </c>
    </row>
    <row r="5082" spans="1:10" hidden="1" x14ac:dyDescent="0.25">
      <c r="A5082" t="s">
        <v>655</v>
      </c>
      <c r="B5082">
        <v>460062</v>
      </c>
      <c r="C5082" t="s">
        <v>2412</v>
      </c>
      <c r="D5082">
        <v>4</v>
      </c>
      <c r="J5082" t="e">
        <f>+VLOOKUP(B5082,#REF!,1,FALSE)</f>
        <v>#REF!</v>
      </c>
    </row>
    <row r="5083" spans="1:10" hidden="1" x14ac:dyDescent="0.25">
      <c r="A5083" t="s">
        <v>655</v>
      </c>
      <c r="B5083">
        <v>460063</v>
      </c>
      <c r="C5083" t="s">
        <v>2413</v>
      </c>
      <c r="D5083">
        <v>4</v>
      </c>
      <c r="J5083" t="e">
        <f>+VLOOKUP(B5083,#REF!,1,FALSE)</f>
        <v>#REF!</v>
      </c>
    </row>
    <row r="5084" spans="1:10" hidden="1" x14ac:dyDescent="0.25">
      <c r="A5084" t="s">
        <v>655</v>
      </c>
      <c r="B5084">
        <v>460100</v>
      </c>
      <c r="C5084" t="s">
        <v>2192</v>
      </c>
      <c r="D5084">
        <v>1</v>
      </c>
      <c r="J5084" t="e">
        <f>+VLOOKUP(B5084,#REF!,1,FALSE)</f>
        <v>#REF!</v>
      </c>
    </row>
    <row r="5085" spans="1:10" hidden="1" x14ac:dyDescent="0.25">
      <c r="A5085" t="s">
        <v>655</v>
      </c>
      <c r="B5085">
        <v>460101</v>
      </c>
      <c r="C5085" t="s">
        <v>2414</v>
      </c>
      <c r="D5085">
        <v>1</v>
      </c>
      <c r="J5085" t="e">
        <f>+VLOOKUP(B5085,#REF!,1,FALSE)</f>
        <v>#REF!</v>
      </c>
    </row>
    <row r="5086" spans="1:10" hidden="1" x14ac:dyDescent="0.25">
      <c r="A5086" t="s">
        <v>655</v>
      </c>
      <c r="B5086">
        <v>460102</v>
      </c>
      <c r="C5086" t="s">
        <v>2415</v>
      </c>
      <c r="D5086">
        <v>1</v>
      </c>
      <c r="J5086" t="e">
        <f>+VLOOKUP(B5086,#REF!,1,FALSE)</f>
        <v>#REF!</v>
      </c>
    </row>
    <row r="5087" spans="1:10" hidden="1" x14ac:dyDescent="0.25">
      <c r="A5087" t="s">
        <v>655</v>
      </c>
      <c r="B5087">
        <v>460103</v>
      </c>
      <c r="C5087" t="s">
        <v>2193</v>
      </c>
      <c r="D5087">
        <v>1</v>
      </c>
      <c r="J5087" t="e">
        <f>+VLOOKUP(B5087,#REF!,1,FALSE)</f>
        <v>#REF!</v>
      </c>
    </row>
    <row r="5088" spans="1:10" hidden="1" x14ac:dyDescent="0.25">
      <c r="A5088" t="s">
        <v>655</v>
      </c>
      <c r="B5088">
        <v>460104</v>
      </c>
      <c r="C5088" t="s">
        <v>2194</v>
      </c>
      <c r="D5088">
        <v>1</v>
      </c>
      <c r="J5088" t="e">
        <f>+VLOOKUP(B5088,#REF!,1,FALSE)</f>
        <v>#REF!</v>
      </c>
    </row>
    <row r="5089" spans="1:10" hidden="1" x14ac:dyDescent="0.25">
      <c r="A5089" t="s">
        <v>655</v>
      </c>
      <c r="B5089">
        <v>510000</v>
      </c>
      <c r="C5089" t="s">
        <v>1850</v>
      </c>
      <c r="D5089">
        <v>6.5</v>
      </c>
      <c r="J5089" t="e">
        <f>+VLOOKUP(B5089,#REF!,1,FALSE)</f>
        <v>#REF!</v>
      </c>
    </row>
    <row r="5090" spans="1:10" hidden="1" x14ac:dyDescent="0.25">
      <c r="A5090" t="s">
        <v>655</v>
      </c>
      <c r="B5090">
        <v>510001</v>
      </c>
      <c r="C5090" t="s">
        <v>1851</v>
      </c>
      <c r="D5090">
        <v>6.5</v>
      </c>
      <c r="J5090" t="e">
        <f>+VLOOKUP(B5090,#REF!,1,FALSE)</f>
        <v>#REF!</v>
      </c>
    </row>
    <row r="5091" spans="1:10" hidden="1" x14ac:dyDescent="0.25">
      <c r="A5091" t="s">
        <v>655</v>
      </c>
      <c r="B5091">
        <v>510002</v>
      </c>
      <c r="C5091" t="s">
        <v>717</v>
      </c>
      <c r="D5091">
        <v>6.5</v>
      </c>
      <c r="J5091" t="e">
        <f>+VLOOKUP(B5091,#REF!,1,FALSE)</f>
        <v>#REF!</v>
      </c>
    </row>
    <row r="5092" spans="1:10" hidden="1" x14ac:dyDescent="0.25">
      <c r="A5092" t="s">
        <v>655</v>
      </c>
      <c r="B5092">
        <v>510003</v>
      </c>
      <c r="C5092" t="s">
        <v>719</v>
      </c>
      <c r="D5092">
        <v>6.5</v>
      </c>
      <c r="J5092" t="e">
        <f>+VLOOKUP(B5092,#REF!,1,FALSE)</f>
        <v>#REF!</v>
      </c>
    </row>
    <row r="5093" spans="1:10" hidden="1" x14ac:dyDescent="0.25">
      <c r="A5093" t="s">
        <v>655</v>
      </c>
      <c r="B5093">
        <v>510004</v>
      </c>
      <c r="C5093" t="s">
        <v>1852</v>
      </c>
      <c r="D5093">
        <v>6.5</v>
      </c>
      <c r="J5093" t="e">
        <f>+VLOOKUP(B5093,#REF!,1,FALSE)</f>
        <v>#REF!</v>
      </c>
    </row>
    <row r="5094" spans="1:10" hidden="1" x14ac:dyDescent="0.25">
      <c r="A5094" t="s">
        <v>655</v>
      </c>
      <c r="B5094">
        <v>510005</v>
      </c>
      <c r="C5094" t="s">
        <v>1853</v>
      </c>
      <c r="D5094">
        <v>6.5</v>
      </c>
      <c r="J5094" t="e">
        <f>+VLOOKUP(B5094,#REF!,1,FALSE)</f>
        <v>#REF!</v>
      </c>
    </row>
    <row r="5095" spans="1:10" hidden="1" x14ac:dyDescent="0.25">
      <c r="A5095" t="s">
        <v>655</v>
      </c>
      <c r="B5095">
        <v>510006</v>
      </c>
      <c r="C5095" t="s">
        <v>693</v>
      </c>
      <c r="D5095">
        <v>6.5</v>
      </c>
      <c r="J5095" t="e">
        <f>+VLOOKUP(B5095,#REF!,1,FALSE)</f>
        <v>#REF!</v>
      </c>
    </row>
    <row r="5096" spans="1:10" hidden="1" x14ac:dyDescent="0.25">
      <c r="A5096" t="s">
        <v>655</v>
      </c>
      <c r="B5096">
        <v>510007</v>
      </c>
      <c r="C5096" t="s">
        <v>695</v>
      </c>
      <c r="D5096">
        <v>6.5</v>
      </c>
      <c r="J5096" t="e">
        <f>+VLOOKUP(B5096,#REF!,1,FALSE)</f>
        <v>#REF!</v>
      </c>
    </row>
    <row r="5097" spans="1:10" hidden="1" x14ac:dyDescent="0.25">
      <c r="A5097" t="s">
        <v>655</v>
      </c>
      <c r="B5097">
        <v>510008</v>
      </c>
      <c r="C5097" t="s">
        <v>1854</v>
      </c>
      <c r="D5097">
        <v>6.5</v>
      </c>
      <c r="J5097" t="e">
        <f>+VLOOKUP(B5097,#REF!,1,FALSE)</f>
        <v>#REF!</v>
      </c>
    </row>
    <row r="5098" spans="1:10" hidden="1" x14ac:dyDescent="0.25">
      <c r="A5098" t="s">
        <v>655</v>
      </c>
      <c r="B5098" t="s">
        <v>1855</v>
      </c>
      <c r="C5098" t="s">
        <v>1856</v>
      </c>
      <c r="D5098">
        <v>1</v>
      </c>
      <c r="J5098" t="e">
        <f>+VLOOKUP(B5098,#REF!,1,FALSE)</f>
        <v>#REF!</v>
      </c>
    </row>
    <row r="5099" spans="1:10" hidden="1" x14ac:dyDescent="0.25">
      <c r="A5099" t="s">
        <v>655</v>
      </c>
      <c r="B5099">
        <v>510010</v>
      </c>
      <c r="C5099" t="s">
        <v>1857</v>
      </c>
      <c r="D5099">
        <v>6.5</v>
      </c>
      <c r="J5099" t="e">
        <f>+VLOOKUP(B5099,#REF!,1,FALSE)</f>
        <v>#REF!</v>
      </c>
    </row>
    <row r="5100" spans="1:10" hidden="1" x14ac:dyDescent="0.25">
      <c r="A5100" t="s">
        <v>655</v>
      </c>
      <c r="B5100">
        <v>510012</v>
      </c>
      <c r="C5100" t="s">
        <v>1858</v>
      </c>
      <c r="D5100">
        <v>6.5</v>
      </c>
      <c r="J5100" t="e">
        <f>+VLOOKUP(B5100,#REF!,1,FALSE)</f>
        <v>#REF!</v>
      </c>
    </row>
    <row r="5101" spans="1:10" hidden="1" x14ac:dyDescent="0.25">
      <c r="A5101" t="s">
        <v>655</v>
      </c>
      <c r="B5101">
        <v>510013</v>
      </c>
      <c r="C5101" t="s">
        <v>1859</v>
      </c>
      <c r="D5101">
        <v>6.5</v>
      </c>
      <c r="J5101" t="e">
        <f>+VLOOKUP(B5101,#REF!,1,FALSE)</f>
        <v>#REF!</v>
      </c>
    </row>
    <row r="5102" spans="1:10" hidden="1" x14ac:dyDescent="0.25">
      <c r="A5102" t="s">
        <v>655</v>
      </c>
      <c r="B5102">
        <v>510014</v>
      </c>
      <c r="C5102" t="s">
        <v>1860</v>
      </c>
      <c r="D5102">
        <v>6.5</v>
      </c>
      <c r="J5102" t="e">
        <f>+VLOOKUP(B5102,#REF!,1,FALSE)</f>
        <v>#REF!</v>
      </c>
    </row>
    <row r="5103" spans="1:10" hidden="1" x14ac:dyDescent="0.25">
      <c r="A5103" t="s">
        <v>655</v>
      </c>
      <c r="B5103">
        <v>510015</v>
      </c>
      <c r="C5103" t="s">
        <v>742</v>
      </c>
      <c r="D5103">
        <v>6.5</v>
      </c>
      <c r="J5103" t="e">
        <f>+VLOOKUP(B5103,#REF!,1,FALSE)</f>
        <v>#REF!</v>
      </c>
    </row>
    <row r="5104" spans="1:10" hidden="1" x14ac:dyDescent="0.25">
      <c r="A5104" t="s">
        <v>655</v>
      </c>
      <c r="B5104">
        <v>510020</v>
      </c>
      <c r="C5104" t="s">
        <v>1861</v>
      </c>
      <c r="D5104">
        <v>6.5</v>
      </c>
      <c r="J5104" t="e">
        <f>+VLOOKUP(B5104,#REF!,1,FALSE)</f>
        <v>#REF!</v>
      </c>
    </row>
    <row r="5105" spans="1:10" hidden="1" x14ac:dyDescent="0.25">
      <c r="A5105" t="s">
        <v>655</v>
      </c>
      <c r="B5105">
        <v>510021</v>
      </c>
      <c r="C5105" t="s">
        <v>1740</v>
      </c>
      <c r="D5105">
        <v>6.5</v>
      </c>
      <c r="J5105" t="e">
        <f>+VLOOKUP(B5105,#REF!,1,FALSE)</f>
        <v>#REF!</v>
      </c>
    </row>
    <row r="5106" spans="1:10" hidden="1" x14ac:dyDescent="0.25">
      <c r="A5106" t="s">
        <v>655</v>
      </c>
      <c r="B5106">
        <v>510022</v>
      </c>
      <c r="C5106" t="s">
        <v>1862</v>
      </c>
      <c r="D5106">
        <v>6.5</v>
      </c>
      <c r="J5106" t="e">
        <f>+VLOOKUP(B5106,#REF!,1,FALSE)</f>
        <v>#REF!</v>
      </c>
    </row>
    <row r="5107" spans="1:10" hidden="1" x14ac:dyDescent="0.25">
      <c r="A5107" t="s">
        <v>655</v>
      </c>
      <c r="B5107">
        <v>510023</v>
      </c>
      <c r="C5107" t="s">
        <v>1863</v>
      </c>
      <c r="D5107">
        <v>6.5</v>
      </c>
      <c r="J5107" t="e">
        <f>+VLOOKUP(B5107,#REF!,1,FALSE)</f>
        <v>#REF!</v>
      </c>
    </row>
    <row r="5108" spans="1:10" hidden="1" x14ac:dyDescent="0.25">
      <c r="A5108" t="s">
        <v>655</v>
      </c>
      <c r="B5108">
        <v>7797</v>
      </c>
      <c r="C5108" t="s">
        <v>2360</v>
      </c>
      <c r="D5108">
        <v>6.5</v>
      </c>
      <c r="J5108" t="e">
        <f>+VLOOKUP(B5108,#REF!,1,FALSE)</f>
        <v>#REF!</v>
      </c>
    </row>
    <row r="5109" spans="1:10" hidden="1" x14ac:dyDescent="0.25">
      <c r="A5109" t="s">
        <v>655</v>
      </c>
      <c r="B5109">
        <v>510026</v>
      </c>
      <c r="C5109" t="s">
        <v>1864</v>
      </c>
      <c r="D5109">
        <v>6.5</v>
      </c>
      <c r="J5109" t="e">
        <f>+VLOOKUP(B5109,#REF!,1,FALSE)</f>
        <v>#REF!</v>
      </c>
    </row>
    <row r="5110" spans="1:10" hidden="1" x14ac:dyDescent="0.25">
      <c r="A5110" t="s">
        <v>655</v>
      </c>
      <c r="B5110">
        <v>510027</v>
      </c>
      <c r="C5110" t="s">
        <v>1865</v>
      </c>
      <c r="D5110">
        <v>6.5</v>
      </c>
      <c r="J5110" t="e">
        <f>+VLOOKUP(B5110,#REF!,1,FALSE)</f>
        <v>#REF!</v>
      </c>
    </row>
    <row r="5111" spans="1:10" hidden="1" x14ac:dyDescent="0.25">
      <c r="A5111" t="s">
        <v>655</v>
      </c>
      <c r="B5111">
        <v>510028</v>
      </c>
      <c r="C5111" t="s">
        <v>1866</v>
      </c>
      <c r="D5111">
        <v>6.5</v>
      </c>
      <c r="J5111" t="e">
        <f>+VLOOKUP(B5111,#REF!,1,FALSE)</f>
        <v>#REF!</v>
      </c>
    </row>
    <row r="5112" spans="1:10" hidden="1" x14ac:dyDescent="0.25">
      <c r="A5112" t="s">
        <v>655</v>
      </c>
      <c r="B5112">
        <v>513004</v>
      </c>
      <c r="C5112" t="s">
        <v>1867</v>
      </c>
      <c r="D5112">
        <v>6.5</v>
      </c>
      <c r="J5112" t="e">
        <f>+VLOOKUP(B5112,#REF!,1,FALSE)</f>
        <v>#REF!</v>
      </c>
    </row>
    <row r="5113" spans="1:10" hidden="1" x14ac:dyDescent="0.25">
      <c r="A5113" t="s">
        <v>655</v>
      </c>
      <c r="B5113">
        <v>513006</v>
      </c>
      <c r="C5113" t="s">
        <v>2196</v>
      </c>
      <c r="D5113">
        <v>6.5</v>
      </c>
      <c r="J5113" t="e">
        <f>+VLOOKUP(B5113,#REF!,1,FALSE)</f>
        <v>#REF!</v>
      </c>
    </row>
    <row r="5114" spans="1:10" hidden="1" x14ac:dyDescent="0.25">
      <c r="A5114" t="s">
        <v>655</v>
      </c>
      <c r="B5114">
        <v>513007</v>
      </c>
      <c r="C5114" t="s">
        <v>1868</v>
      </c>
      <c r="D5114">
        <v>6.5</v>
      </c>
      <c r="J5114" t="e">
        <f>+VLOOKUP(B5114,#REF!,1,FALSE)</f>
        <v>#REF!</v>
      </c>
    </row>
    <row r="5115" spans="1:10" hidden="1" x14ac:dyDescent="0.25">
      <c r="A5115" t="s">
        <v>655</v>
      </c>
      <c r="B5115">
        <v>520002</v>
      </c>
      <c r="C5115" t="s">
        <v>1869</v>
      </c>
      <c r="D5115">
        <v>6.5</v>
      </c>
      <c r="J5115" t="e">
        <f>+VLOOKUP(B5115,#REF!,1,FALSE)</f>
        <v>#REF!</v>
      </c>
    </row>
    <row r="5116" spans="1:10" hidden="1" x14ac:dyDescent="0.25">
      <c r="A5116" t="s">
        <v>655</v>
      </c>
      <c r="B5116">
        <v>520003</v>
      </c>
      <c r="C5116" t="s">
        <v>1870</v>
      </c>
      <c r="D5116">
        <v>6.5</v>
      </c>
      <c r="J5116" t="e">
        <f>+VLOOKUP(B5116,#REF!,1,FALSE)</f>
        <v>#REF!</v>
      </c>
    </row>
    <row r="5117" spans="1:10" hidden="1" x14ac:dyDescent="0.25">
      <c r="A5117" t="s">
        <v>655</v>
      </c>
      <c r="B5117">
        <v>520004</v>
      </c>
      <c r="C5117" t="s">
        <v>1871</v>
      </c>
      <c r="D5117">
        <v>6.5</v>
      </c>
      <c r="J5117" t="e">
        <f>+VLOOKUP(B5117,#REF!,1,FALSE)</f>
        <v>#REF!</v>
      </c>
    </row>
    <row r="5118" spans="1:10" hidden="1" x14ac:dyDescent="0.25">
      <c r="A5118" t="s">
        <v>655</v>
      </c>
      <c r="B5118">
        <v>520005</v>
      </c>
      <c r="C5118" t="s">
        <v>1872</v>
      </c>
      <c r="D5118">
        <v>6.5</v>
      </c>
      <c r="J5118" t="e">
        <f>+VLOOKUP(B5118,#REF!,1,FALSE)</f>
        <v>#REF!</v>
      </c>
    </row>
    <row r="5119" spans="1:10" hidden="1" x14ac:dyDescent="0.25">
      <c r="A5119" t="s">
        <v>655</v>
      </c>
      <c r="B5119">
        <v>520006</v>
      </c>
      <c r="C5119" t="s">
        <v>1873</v>
      </c>
      <c r="D5119">
        <v>4.7</v>
      </c>
      <c r="J5119" t="e">
        <f>+VLOOKUP(B5119,#REF!,1,FALSE)</f>
        <v>#REF!</v>
      </c>
    </row>
    <row r="5120" spans="1:10" hidden="1" x14ac:dyDescent="0.25">
      <c r="A5120" t="s">
        <v>655</v>
      </c>
      <c r="B5120">
        <v>520008</v>
      </c>
      <c r="C5120" t="s">
        <v>1874</v>
      </c>
      <c r="D5120">
        <v>6.5</v>
      </c>
      <c r="J5120" t="e">
        <f>+VLOOKUP(B5120,#REF!,1,FALSE)</f>
        <v>#REF!</v>
      </c>
    </row>
    <row r="5121" spans="1:10" hidden="1" x14ac:dyDescent="0.25">
      <c r="A5121" t="s">
        <v>655</v>
      </c>
      <c r="B5121">
        <v>520010</v>
      </c>
      <c r="C5121" t="s">
        <v>1875</v>
      </c>
      <c r="D5121">
        <v>4.7</v>
      </c>
      <c r="J5121" t="e">
        <f>+VLOOKUP(B5121,#REF!,1,FALSE)</f>
        <v>#REF!</v>
      </c>
    </row>
    <row r="5122" spans="1:10" hidden="1" x14ac:dyDescent="0.25">
      <c r="A5122" t="s">
        <v>655</v>
      </c>
      <c r="B5122">
        <v>520011</v>
      </c>
      <c r="C5122" t="s">
        <v>1876</v>
      </c>
      <c r="D5122">
        <v>6.5</v>
      </c>
      <c r="J5122" t="e">
        <f>+VLOOKUP(B5122,#REF!,1,FALSE)</f>
        <v>#REF!</v>
      </c>
    </row>
    <row r="5123" spans="1:10" hidden="1" x14ac:dyDescent="0.25">
      <c r="A5123" t="s">
        <v>655</v>
      </c>
      <c r="B5123">
        <v>520012</v>
      </c>
      <c r="C5123" t="s">
        <v>1877</v>
      </c>
      <c r="D5123">
        <v>4.7</v>
      </c>
      <c r="J5123" t="e">
        <f>+VLOOKUP(B5123,#REF!,1,FALSE)</f>
        <v>#REF!</v>
      </c>
    </row>
    <row r="5124" spans="1:10" hidden="1" x14ac:dyDescent="0.25">
      <c r="A5124" t="s">
        <v>655</v>
      </c>
      <c r="B5124">
        <v>520013</v>
      </c>
      <c r="C5124" t="s">
        <v>1878</v>
      </c>
      <c r="D5124">
        <v>4.5999999999999996</v>
      </c>
      <c r="J5124" t="e">
        <f>+VLOOKUP(B5124,#REF!,1,FALSE)</f>
        <v>#REF!</v>
      </c>
    </row>
    <row r="5125" spans="1:10" hidden="1" x14ac:dyDescent="0.25">
      <c r="A5125" t="s">
        <v>655</v>
      </c>
      <c r="B5125">
        <v>520014</v>
      </c>
      <c r="C5125" t="s">
        <v>1879</v>
      </c>
      <c r="D5125">
        <v>6.5</v>
      </c>
      <c r="J5125" t="e">
        <f>+VLOOKUP(B5125,#REF!,1,FALSE)</f>
        <v>#REF!</v>
      </c>
    </row>
    <row r="5126" spans="1:10" hidden="1" x14ac:dyDescent="0.25">
      <c r="A5126" t="s">
        <v>655</v>
      </c>
      <c r="B5126">
        <v>550004</v>
      </c>
      <c r="C5126" t="s">
        <v>2197</v>
      </c>
      <c r="D5126">
        <v>1</v>
      </c>
      <c r="J5126" t="e">
        <f>+VLOOKUP(B5126,#REF!,1,FALSE)</f>
        <v>#REF!</v>
      </c>
    </row>
    <row r="5127" spans="1:10" hidden="1" x14ac:dyDescent="0.25">
      <c r="A5127" t="s">
        <v>655</v>
      </c>
      <c r="B5127">
        <v>550005</v>
      </c>
      <c r="C5127" t="s">
        <v>2198</v>
      </c>
      <c r="D5127">
        <v>1</v>
      </c>
      <c r="J5127" t="e">
        <f>+VLOOKUP(B5127,#REF!,1,FALSE)</f>
        <v>#REF!</v>
      </c>
    </row>
    <row r="5128" spans="1:10" hidden="1" x14ac:dyDescent="0.25">
      <c r="A5128" t="s">
        <v>655</v>
      </c>
      <c r="B5128">
        <v>550006</v>
      </c>
      <c r="C5128" t="s">
        <v>2199</v>
      </c>
      <c r="D5128">
        <v>1</v>
      </c>
      <c r="J5128" t="e">
        <f>+VLOOKUP(B5128,#REF!,1,FALSE)</f>
        <v>#REF!</v>
      </c>
    </row>
    <row r="5129" spans="1:10" hidden="1" x14ac:dyDescent="0.25">
      <c r="A5129" t="s">
        <v>655</v>
      </c>
      <c r="B5129">
        <v>550034</v>
      </c>
      <c r="C5129" t="s">
        <v>2200</v>
      </c>
      <c r="D5129">
        <v>1</v>
      </c>
      <c r="J5129" t="e">
        <f>+VLOOKUP(B5129,#REF!,1,FALSE)</f>
        <v>#REF!</v>
      </c>
    </row>
    <row r="5130" spans="1:10" hidden="1" x14ac:dyDescent="0.25">
      <c r="A5130" t="s">
        <v>655</v>
      </c>
      <c r="B5130" t="s">
        <v>2416</v>
      </c>
      <c r="C5130" t="s">
        <v>2417</v>
      </c>
      <c r="D5130">
        <v>1</v>
      </c>
      <c r="J5130" t="e">
        <f>+VLOOKUP(B5130,#REF!,1,FALSE)</f>
        <v>#REF!</v>
      </c>
    </row>
    <row r="5131" spans="1:10" hidden="1" x14ac:dyDescent="0.25">
      <c r="A5131" t="s">
        <v>655</v>
      </c>
      <c r="B5131">
        <v>550043</v>
      </c>
      <c r="C5131" t="s">
        <v>2201</v>
      </c>
      <c r="D5131">
        <v>1</v>
      </c>
      <c r="J5131" t="e">
        <f>+VLOOKUP(B5131,#REF!,1,FALSE)</f>
        <v>#REF!</v>
      </c>
    </row>
    <row r="5132" spans="1:10" hidden="1" x14ac:dyDescent="0.25">
      <c r="A5132" t="s">
        <v>655</v>
      </c>
      <c r="B5132">
        <v>550045</v>
      </c>
      <c r="C5132" t="s">
        <v>2203</v>
      </c>
      <c r="D5132">
        <v>1</v>
      </c>
      <c r="J5132" t="e">
        <f>+VLOOKUP(B5132,#REF!,1,FALSE)</f>
        <v>#REF!</v>
      </c>
    </row>
    <row r="5133" spans="1:10" hidden="1" x14ac:dyDescent="0.25">
      <c r="A5133" t="s">
        <v>655</v>
      </c>
      <c r="B5133">
        <v>550046</v>
      </c>
      <c r="C5133" t="s">
        <v>2204</v>
      </c>
      <c r="D5133">
        <v>1</v>
      </c>
      <c r="J5133" t="e">
        <f>+VLOOKUP(B5133,#REF!,1,FALSE)</f>
        <v>#REF!</v>
      </c>
    </row>
    <row r="5134" spans="1:10" hidden="1" x14ac:dyDescent="0.25">
      <c r="A5134" t="s">
        <v>655</v>
      </c>
      <c r="B5134">
        <v>550047</v>
      </c>
      <c r="C5134" t="s">
        <v>2205</v>
      </c>
      <c r="D5134">
        <v>1</v>
      </c>
      <c r="J5134" t="e">
        <f>+VLOOKUP(B5134,#REF!,1,FALSE)</f>
        <v>#REF!</v>
      </c>
    </row>
    <row r="5135" spans="1:10" hidden="1" x14ac:dyDescent="0.25">
      <c r="A5135" t="s">
        <v>655</v>
      </c>
      <c r="B5135">
        <v>550048</v>
      </c>
      <c r="C5135" t="s">
        <v>2206</v>
      </c>
      <c r="D5135">
        <v>1</v>
      </c>
      <c r="J5135" t="e">
        <f>+VLOOKUP(B5135,#REF!,1,FALSE)</f>
        <v>#REF!</v>
      </c>
    </row>
    <row r="5136" spans="1:10" hidden="1" x14ac:dyDescent="0.25">
      <c r="A5136" t="s">
        <v>655</v>
      </c>
      <c r="B5136">
        <v>550052</v>
      </c>
      <c r="C5136" t="s">
        <v>2207</v>
      </c>
      <c r="D5136">
        <v>1</v>
      </c>
      <c r="J5136" t="e">
        <f>+VLOOKUP(B5136,#REF!,1,FALSE)</f>
        <v>#REF!</v>
      </c>
    </row>
    <row r="5137" spans="1:10" hidden="1" x14ac:dyDescent="0.25">
      <c r="A5137" t="s">
        <v>655</v>
      </c>
      <c r="B5137">
        <v>550062</v>
      </c>
      <c r="C5137" t="s">
        <v>2418</v>
      </c>
      <c r="D5137">
        <v>1</v>
      </c>
      <c r="J5137" t="e">
        <f>+VLOOKUP(B5137,#REF!,1,FALSE)</f>
        <v>#REF!</v>
      </c>
    </row>
    <row r="5138" spans="1:10" hidden="1" x14ac:dyDescent="0.25">
      <c r="A5138" t="s">
        <v>655</v>
      </c>
      <c r="B5138">
        <v>550076</v>
      </c>
      <c r="C5138" t="s">
        <v>2208</v>
      </c>
      <c r="D5138">
        <v>1</v>
      </c>
      <c r="J5138" t="e">
        <f>+VLOOKUP(B5138,#REF!,1,FALSE)</f>
        <v>#REF!</v>
      </c>
    </row>
    <row r="5139" spans="1:10" hidden="1" x14ac:dyDescent="0.25">
      <c r="A5139" t="s">
        <v>655</v>
      </c>
      <c r="B5139">
        <v>560011</v>
      </c>
      <c r="C5139" t="s">
        <v>1989</v>
      </c>
      <c r="D5139">
        <v>1</v>
      </c>
      <c r="J5139" t="e">
        <f>+VLOOKUP(B5139,#REF!,1,FALSE)</f>
        <v>#REF!</v>
      </c>
    </row>
    <row r="5140" spans="1:10" hidden="1" x14ac:dyDescent="0.25">
      <c r="A5140" t="s">
        <v>655</v>
      </c>
      <c r="B5140">
        <v>560017</v>
      </c>
      <c r="C5140" t="s">
        <v>2419</v>
      </c>
      <c r="D5140">
        <v>1</v>
      </c>
      <c r="J5140" t="e">
        <f>+VLOOKUP(B5140,#REF!,1,FALSE)</f>
        <v>#REF!</v>
      </c>
    </row>
    <row r="5141" spans="1:10" hidden="1" x14ac:dyDescent="0.25">
      <c r="A5141" t="s">
        <v>655</v>
      </c>
      <c r="B5141">
        <v>560018</v>
      </c>
      <c r="C5141" t="s">
        <v>1123</v>
      </c>
      <c r="D5141">
        <v>1</v>
      </c>
      <c r="J5141" t="e">
        <f>+VLOOKUP(B5141,#REF!,1,FALSE)</f>
        <v>#REF!</v>
      </c>
    </row>
    <row r="5142" spans="1:10" hidden="1" x14ac:dyDescent="0.25">
      <c r="A5142" t="s">
        <v>655</v>
      </c>
      <c r="B5142">
        <v>560019</v>
      </c>
      <c r="C5142" t="s">
        <v>2420</v>
      </c>
      <c r="D5142">
        <v>2</v>
      </c>
      <c r="J5142" t="e">
        <f>+VLOOKUP(B5142,#REF!,1,FALSE)</f>
        <v>#REF!</v>
      </c>
    </row>
    <row r="5143" spans="1:10" hidden="1" x14ac:dyDescent="0.25">
      <c r="A5143" t="s">
        <v>655</v>
      </c>
      <c r="B5143">
        <v>560024</v>
      </c>
      <c r="C5143" t="s">
        <v>2421</v>
      </c>
      <c r="D5143">
        <v>1</v>
      </c>
      <c r="J5143" t="e">
        <f>+VLOOKUP(B5143,#REF!,1,FALSE)</f>
        <v>#REF!</v>
      </c>
    </row>
    <row r="5144" spans="1:10" hidden="1" x14ac:dyDescent="0.25">
      <c r="A5144" t="s">
        <v>655</v>
      </c>
      <c r="B5144">
        <v>560026</v>
      </c>
      <c r="C5144" t="s">
        <v>2422</v>
      </c>
      <c r="D5144">
        <v>1</v>
      </c>
      <c r="J5144" t="e">
        <f>+VLOOKUP(B5144,#REF!,1,FALSE)</f>
        <v>#REF!</v>
      </c>
    </row>
    <row r="5145" spans="1:10" hidden="1" x14ac:dyDescent="0.25">
      <c r="A5145" t="s">
        <v>655</v>
      </c>
      <c r="B5145">
        <v>560032</v>
      </c>
      <c r="C5145" t="s">
        <v>2209</v>
      </c>
      <c r="D5145">
        <v>1</v>
      </c>
      <c r="J5145" t="e">
        <f>+VLOOKUP(B5145,#REF!,1,FALSE)</f>
        <v>#REF!</v>
      </c>
    </row>
    <row r="5146" spans="1:10" hidden="1" x14ac:dyDescent="0.25">
      <c r="A5146" t="s">
        <v>655</v>
      </c>
      <c r="B5146">
        <v>620003</v>
      </c>
      <c r="C5146" t="s">
        <v>1880</v>
      </c>
      <c r="D5146">
        <v>6.5</v>
      </c>
      <c r="J5146" t="e">
        <f>+VLOOKUP(B5146,#REF!,1,FALSE)</f>
        <v>#REF!</v>
      </c>
    </row>
    <row r="5147" spans="1:10" hidden="1" x14ac:dyDescent="0.25">
      <c r="A5147" t="s">
        <v>655</v>
      </c>
      <c r="B5147">
        <v>620004</v>
      </c>
      <c r="C5147" t="s">
        <v>1881</v>
      </c>
      <c r="D5147">
        <v>6.5</v>
      </c>
      <c r="J5147" t="e">
        <f>+VLOOKUP(B5147,#REF!,1,FALSE)</f>
        <v>#REF!</v>
      </c>
    </row>
    <row r="5148" spans="1:10" hidden="1" x14ac:dyDescent="0.25">
      <c r="A5148" t="s">
        <v>655</v>
      </c>
      <c r="B5148">
        <v>620008</v>
      </c>
      <c r="C5148" t="s">
        <v>1882</v>
      </c>
      <c r="D5148">
        <v>6.5</v>
      </c>
      <c r="J5148" t="e">
        <f>+VLOOKUP(B5148,#REF!,1,FALSE)</f>
        <v>#REF!</v>
      </c>
    </row>
    <row r="5149" spans="1:10" hidden="1" x14ac:dyDescent="0.25">
      <c r="A5149" t="s">
        <v>655</v>
      </c>
      <c r="B5149">
        <v>710001</v>
      </c>
      <c r="C5149" t="s">
        <v>1883</v>
      </c>
      <c r="D5149">
        <v>6.5</v>
      </c>
      <c r="J5149" t="e">
        <f>+VLOOKUP(B5149,#REF!,1,FALSE)</f>
        <v>#REF!</v>
      </c>
    </row>
    <row r="5150" spans="1:10" hidden="1" x14ac:dyDescent="0.25">
      <c r="A5150" t="s">
        <v>655</v>
      </c>
      <c r="B5150">
        <v>710002</v>
      </c>
      <c r="C5150" t="s">
        <v>1884</v>
      </c>
      <c r="D5150">
        <v>6.5</v>
      </c>
      <c r="J5150" t="e">
        <f>+VLOOKUP(B5150,#REF!,1,FALSE)</f>
        <v>#REF!</v>
      </c>
    </row>
    <row r="5151" spans="1:10" hidden="1" x14ac:dyDescent="0.25">
      <c r="A5151" t="s">
        <v>655</v>
      </c>
      <c r="B5151" t="s">
        <v>1885</v>
      </c>
      <c r="C5151" t="s">
        <v>1886</v>
      </c>
      <c r="D5151">
        <v>6.5</v>
      </c>
      <c r="J5151" t="e">
        <f>+VLOOKUP(B5151,#REF!,1,FALSE)</f>
        <v>#REF!</v>
      </c>
    </row>
    <row r="5152" spans="1:10" hidden="1" x14ac:dyDescent="0.25">
      <c r="A5152" t="s">
        <v>655</v>
      </c>
      <c r="B5152">
        <v>710004</v>
      </c>
      <c r="C5152" t="s">
        <v>1887</v>
      </c>
      <c r="D5152">
        <v>6.5</v>
      </c>
      <c r="J5152" t="e">
        <f>+VLOOKUP(B5152,#REF!,1,FALSE)</f>
        <v>#REF!</v>
      </c>
    </row>
    <row r="5153" spans="1:10" hidden="1" x14ac:dyDescent="0.25">
      <c r="A5153" t="s">
        <v>655</v>
      </c>
      <c r="B5153">
        <v>710012</v>
      </c>
      <c r="C5153" t="s">
        <v>1888</v>
      </c>
      <c r="D5153">
        <v>6.5</v>
      </c>
      <c r="J5153" t="e">
        <f>+VLOOKUP(B5153,#REF!,1,FALSE)</f>
        <v>#REF!</v>
      </c>
    </row>
    <row r="5154" spans="1:10" hidden="1" x14ac:dyDescent="0.25">
      <c r="A5154" t="s">
        <v>655</v>
      </c>
      <c r="B5154">
        <v>720001</v>
      </c>
      <c r="C5154" t="s">
        <v>1889</v>
      </c>
      <c r="D5154">
        <v>6.5</v>
      </c>
      <c r="J5154" t="e">
        <f>+VLOOKUP(B5154,#REF!,1,FALSE)</f>
        <v>#REF!</v>
      </c>
    </row>
    <row r="5155" spans="1:10" hidden="1" x14ac:dyDescent="0.25">
      <c r="A5155" t="s">
        <v>655</v>
      </c>
      <c r="B5155">
        <v>720002</v>
      </c>
      <c r="C5155" t="s">
        <v>1890</v>
      </c>
      <c r="D5155">
        <v>6.5</v>
      </c>
      <c r="J5155" t="e">
        <f>+VLOOKUP(B5155,#REF!,1,FALSE)</f>
        <v>#REF!</v>
      </c>
    </row>
    <row r="5156" spans="1:10" hidden="1" x14ac:dyDescent="0.25">
      <c r="A5156" t="s">
        <v>655</v>
      </c>
      <c r="B5156">
        <v>720003</v>
      </c>
      <c r="C5156" t="s">
        <v>1891</v>
      </c>
      <c r="D5156">
        <v>6.5</v>
      </c>
      <c r="J5156" t="e">
        <f>+VLOOKUP(B5156,#REF!,1,FALSE)</f>
        <v>#REF!</v>
      </c>
    </row>
    <row r="5157" spans="1:10" hidden="1" x14ac:dyDescent="0.25">
      <c r="A5157" t="s">
        <v>655</v>
      </c>
      <c r="B5157">
        <v>720004</v>
      </c>
      <c r="C5157" t="s">
        <v>1892</v>
      </c>
      <c r="D5157">
        <v>6.5</v>
      </c>
      <c r="J5157" t="e">
        <f>+VLOOKUP(B5157,#REF!,1,FALSE)</f>
        <v>#REF!</v>
      </c>
    </row>
    <row r="5158" spans="1:10" hidden="1" x14ac:dyDescent="0.25">
      <c r="A5158" t="s">
        <v>655</v>
      </c>
      <c r="B5158">
        <v>720010</v>
      </c>
      <c r="C5158" t="s">
        <v>1893</v>
      </c>
      <c r="D5158">
        <v>6.5</v>
      </c>
      <c r="J5158" t="e">
        <f>+VLOOKUP(B5158,#REF!,1,FALSE)</f>
        <v>#REF!</v>
      </c>
    </row>
    <row r="5159" spans="1:10" hidden="1" x14ac:dyDescent="0.25">
      <c r="A5159" t="s">
        <v>655</v>
      </c>
      <c r="B5159">
        <v>720011</v>
      </c>
      <c r="C5159" t="s">
        <v>1894</v>
      </c>
      <c r="D5159">
        <v>6.5</v>
      </c>
      <c r="J5159" t="e">
        <f>+VLOOKUP(B5159,#REF!,1,FALSE)</f>
        <v>#REF!</v>
      </c>
    </row>
    <row r="5160" spans="1:10" hidden="1" x14ac:dyDescent="0.25">
      <c r="A5160" t="s">
        <v>655</v>
      </c>
      <c r="B5160">
        <v>720012</v>
      </c>
      <c r="C5160" t="s">
        <v>1895</v>
      </c>
      <c r="D5160">
        <v>6.5</v>
      </c>
      <c r="J5160" t="e">
        <f>+VLOOKUP(B5160,#REF!,1,FALSE)</f>
        <v>#REF!</v>
      </c>
    </row>
    <row r="5161" spans="1:10" hidden="1" x14ac:dyDescent="0.25">
      <c r="A5161" t="s">
        <v>655</v>
      </c>
      <c r="B5161">
        <v>720013</v>
      </c>
      <c r="C5161" t="s">
        <v>1896</v>
      </c>
      <c r="D5161">
        <v>6.5</v>
      </c>
      <c r="J5161" t="e">
        <f>+VLOOKUP(B5161,#REF!,1,FALSE)</f>
        <v>#REF!</v>
      </c>
    </row>
    <row r="5162" spans="1:10" hidden="1" x14ac:dyDescent="0.25">
      <c r="A5162" t="s">
        <v>655</v>
      </c>
      <c r="B5162">
        <v>720014</v>
      </c>
      <c r="C5162" t="s">
        <v>1897</v>
      </c>
      <c r="D5162">
        <v>6.5</v>
      </c>
      <c r="J5162" t="e">
        <f>+VLOOKUP(B5162,#REF!,1,FALSE)</f>
        <v>#REF!</v>
      </c>
    </row>
    <row r="5163" spans="1:10" hidden="1" x14ac:dyDescent="0.25">
      <c r="A5163" t="s">
        <v>655</v>
      </c>
      <c r="B5163">
        <v>720020</v>
      </c>
      <c r="C5163" t="s">
        <v>1898</v>
      </c>
      <c r="D5163">
        <v>6.5</v>
      </c>
      <c r="J5163" t="e">
        <f>+VLOOKUP(B5163,#REF!,1,FALSE)</f>
        <v>#REF!</v>
      </c>
    </row>
    <row r="5164" spans="1:10" hidden="1" x14ac:dyDescent="0.25">
      <c r="A5164" t="s">
        <v>655</v>
      </c>
      <c r="B5164">
        <v>720021</v>
      </c>
      <c r="C5164" t="s">
        <v>1899</v>
      </c>
      <c r="D5164">
        <v>6.5</v>
      </c>
      <c r="J5164" t="e">
        <f>+VLOOKUP(B5164,#REF!,1,FALSE)</f>
        <v>#REF!</v>
      </c>
    </row>
    <row r="5165" spans="1:10" hidden="1" x14ac:dyDescent="0.25">
      <c r="A5165" t="s">
        <v>655</v>
      </c>
      <c r="B5165">
        <v>720023</v>
      </c>
      <c r="C5165" t="s">
        <v>1900</v>
      </c>
      <c r="D5165">
        <v>6.5</v>
      </c>
      <c r="J5165" t="e">
        <f>+VLOOKUP(B5165,#REF!,1,FALSE)</f>
        <v>#REF!</v>
      </c>
    </row>
    <row r="5166" spans="1:10" hidden="1" x14ac:dyDescent="0.25">
      <c r="A5166" t="s">
        <v>655</v>
      </c>
      <c r="B5166">
        <v>720024</v>
      </c>
      <c r="C5166" t="s">
        <v>1901</v>
      </c>
      <c r="D5166">
        <v>6.5</v>
      </c>
      <c r="J5166" t="e">
        <f>+VLOOKUP(B5166,#REF!,1,FALSE)</f>
        <v>#REF!</v>
      </c>
    </row>
    <row r="5167" spans="1:10" hidden="1" x14ac:dyDescent="0.25">
      <c r="A5167" t="s">
        <v>655</v>
      </c>
      <c r="B5167">
        <v>720050</v>
      </c>
      <c r="C5167" t="s">
        <v>1902</v>
      </c>
      <c r="D5167">
        <v>6.5</v>
      </c>
      <c r="J5167" t="e">
        <f>+VLOOKUP(B5167,#REF!,1,FALSE)</f>
        <v>#REF!</v>
      </c>
    </row>
    <row r="5168" spans="1:10" hidden="1" x14ac:dyDescent="0.25">
      <c r="A5168" t="s">
        <v>655</v>
      </c>
      <c r="B5168" t="s">
        <v>1903</v>
      </c>
      <c r="C5168" t="s">
        <v>1902</v>
      </c>
      <c r="D5168">
        <v>5</v>
      </c>
      <c r="J5168" t="e">
        <f>+VLOOKUP(B5168,#REF!,1,FALSE)</f>
        <v>#REF!</v>
      </c>
    </row>
    <row r="5169" spans="1:10" hidden="1" x14ac:dyDescent="0.25">
      <c r="A5169" t="s">
        <v>655</v>
      </c>
      <c r="B5169">
        <v>720051</v>
      </c>
      <c r="C5169" t="s">
        <v>1904</v>
      </c>
      <c r="D5169">
        <v>6.5</v>
      </c>
      <c r="J5169" t="e">
        <f>+VLOOKUP(B5169,#REF!,1,FALSE)</f>
        <v>#REF!</v>
      </c>
    </row>
    <row r="5170" spans="1:10" hidden="1" x14ac:dyDescent="0.25">
      <c r="A5170" t="s">
        <v>655</v>
      </c>
      <c r="B5170" t="s">
        <v>1905</v>
      </c>
      <c r="C5170" t="s">
        <v>1904</v>
      </c>
      <c r="D5170">
        <v>5</v>
      </c>
      <c r="J5170" t="e">
        <f>+VLOOKUP(B5170,#REF!,1,FALSE)</f>
        <v>#REF!</v>
      </c>
    </row>
    <row r="5171" spans="1:10" hidden="1" x14ac:dyDescent="0.25">
      <c r="A5171" t="s">
        <v>655</v>
      </c>
      <c r="B5171">
        <v>720053</v>
      </c>
      <c r="C5171" t="s">
        <v>1906</v>
      </c>
      <c r="D5171">
        <v>6.5</v>
      </c>
      <c r="J5171" t="e">
        <f>+VLOOKUP(B5171,#REF!,1,FALSE)</f>
        <v>#REF!</v>
      </c>
    </row>
    <row r="5172" spans="1:10" hidden="1" x14ac:dyDescent="0.25">
      <c r="A5172" t="s">
        <v>655</v>
      </c>
      <c r="B5172" t="s">
        <v>1907</v>
      </c>
      <c r="C5172" t="s">
        <v>1906</v>
      </c>
      <c r="D5172">
        <v>5</v>
      </c>
      <c r="J5172" t="e">
        <f>+VLOOKUP(B5172,#REF!,1,FALSE)</f>
        <v>#REF!</v>
      </c>
    </row>
    <row r="5173" spans="1:10" hidden="1" x14ac:dyDescent="0.25">
      <c r="A5173" t="s">
        <v>655</v>
      </c>
      <c r="B5173">
        <v>720054</v>
      </c>
      <c r="C5173" t="s">
        <v>1908</v>
      </c>
      <c r="D5173">
        <v>6.5</v>
      </c>
      <c r="J5173" t="e">
        <f>+VLOOKUP(B5173,#REF!,1,FALSE)</f>
        <v>#REF!</v>
      </c>
    </row>
    <row r="5174" spans="1:10" hidden="1" x14ac:dyDescent="0.25">
      <c r="A5174" t="s">
        <v>655</v>
      </c>
      <c r="B5174" t="s">
        <v>1909</v>
      </c>
      <c r="C5174" t="s">
        <v>1908</v>
      </c>
      <c r="D5174">
        <v>5</v>
      </c>
      <c r="J5174" t="e">
        <f>+VLOOKUP(B5174,#REF!,1,FALSE)</f>
        <v>#REF!</v>
      </c>
    </row>
    <row r="5175" spans="1:10" hidden="1" x14ac:dyDescent="0.25">
      <c r="A5175" t="s">
        <v>655</v>
      </c>
      <c r="B5175">
        <v>720055</v>
      </c>
      <c r="C5175" t="s">
        <v>1910</v>
      </c>
      <c r="D5175">
        <v>6.5</v>
      </c>
      <c r="J5175" t="e">
        <f>+VLOOKUP(B5175,#REF!,1,FALSE)</f>
        <v>#REF!</v>
      </c>
    </row>
    <row r="5176" spans="1:10" hidden="1" x14ac:dyDescent="0.25">
      <c r="A5176" t="s">
        <v>655</v>
      </c>
      <c r="B5176" t="s">
        <v>1911</v>
      </c>
      <c r="C5176" t="s">
        <v>1910</v>
      </c>
      <c r="D5176">
        <v>5</v>
      </c>
      <c r="J5176" t="e">
        <f>+VLOOKUP(B5176,#REF!,1,FALSE)</f>
        <v>#REF!</v>
      </c>
    </row>
    <row r="5177" spans="1:10" hidden="1" x14ac:dyDescent="0.25">
      <c r="A5177" t="s">
        <v>655</v>
      </c>
      <c r="B5177" t="s">
        <v>1912</v>
      </c>
      <c r="C5177" t="s">
        <v>1913</v>
      </c>
      <c r="D5177">
        <v>6.5</v>
      </c>
      <c r="J5177" t="e">
        <f>+VLOOKUP(B5177,#REF!,1,FALSE)</f>
        <v>#REF!</v>
      </c>
    </row>
    <row r="5178" spans="1:10" hidden="1" x14ac:dyDescent="0.25">
      <c r="A5178" t="s">
        <v>655</v>
      </c>
      <c r="B5178" t="s">
        <v>1914</v>
      </c>
      <c r="C5178" t="s">
        <v>1913</v>
      </c>
      <c r="D5178">
        <v>3.7</v>
      </c>
      <c r="J5178" t="e">
        <f>+VLOOKUP(B5178,#REF!,1,FALSE)</f>
        <v>#REF!</v>
      </c>
    </row>
    <row r="5179" spans="1:10" hidden="1" x14ac:dyDescent="0.25">
      <c r="A5179" t="s">
        <v>655</v>
      </c>
      <c r="B5179">
        <v>720057</v>
      </c>
      <c r="C5179" t="s">
        <v>1915</v>
      </c>
      <c r="D5179">
        <v>6.5</v>
      </c>
      <c r="J5179" t="e">
        <f>+VLOOKUP(B5179,#REF!,1,FALSE)</f>
        <v>#REF!</v>
      </c>
    </row>
    <row r="5180" spans="1:10" hidden="1" x14ac:dyDescent="0.25">
      <c r="A5180" t="s">
        <v>655</v>
      </c>
      <c r="B5180" t="s">
        <v>1916</v>
      </c>
      <c r="C5180" t="s">
        <v>1915</v>
      </c>
      <c r="D5180">
        <v>5</v>
      </c>
      <c r="J5180" t="e">
        <f>+VLOOKUP(B5180,#REF!,1,FALSE)</f>
        <v>#REF!</v>
      </c>
    </row>
    <row r="5181" spans="1:10" hidden="1" x14ac:dyDescent="0.25">
      <c r="A5181" t="s">
        <v>655</v>
      </c>
      <c r="B5181">
        <v>720059</v>
      </c>
      <c r="C5181" t="s">
        <v>1917</v>
      </c>
      <c r="D5181">
        <v>6</v>
      </c>
      <c r="J5181" t="e">
        <f>+VLOOKUP(B5181,#REF!,1,FALSE)</f>
        <v>#REF!</v>
      </c>
    </row>
    <row r="5182" spans="1:10" hidden="1" x14ac:dyDescent="0.25">
      <c r="A5182" t="s">
        <v>655</v>
      </c>
      <c r="B5182">
        <v>720066</v>
      </c>
      <c r="C5182" t="s">
        <v>1918</v>
      </c>
      <c r="D5182">
        <v>6.5</v>
      </c>
      <c r="J5182" t="e">
        <f>+VLOOKUP(B5182,#REF!,1,FALSE)</f>
        <v>#REF!</v>
      </c>
    </row>
    <row r="5183" spans="1:10" hidden="1" x14ac:dyDescent="0.25">
      <c r="A5183" t="s">
        <v>655</v>
      </c>
      <c r="B5183" t="s">
        <v>1919</v>
      </c>
      <c r="C5183" t="s">
        <v>1918</v>
      </c>
      <c r="D5183">
        <v>5.3</v>
      </c>
      <c r="J5183" t="e">
        <f>+VLOOKUP(B5183,#REF!,1,FALSE)</f>
        <v>#REF!</v>
      </c>
    </row>
    <row r="5184" spans="1:10" hidden="1" x14ac:dyDescent="0.25">
      <c r="A5184" t="s">
        <v>655</v>
      </c>
      <c r="B5184">
        <v>760021</v>
      </c>
      <c r="C5184" t="s">
        <v>1921</v>
      </c>
      <c r="D5184">
        <v>1</v>
      </c>
      <c r="J5184" t="e">
        <f>+VLOOKUP(B5184,#REF!,1,FALSE)</f>
        <v>#REF!</v>
      </c>
    </row>
    <row r="5185" spans="1:10" hidden="1" x14ac:dyDescent="0.25">
      <c r="A5185" t="s">
        <v>655</v>
      </c>
      <c r="B5185">
        <v>760042</v>
      </c>
      <c r="C5185" t="s">
        <v>2423</v>
      </c>
      <c r="D5185">
        <v>1</v>
      </c>
      <c r="J5185" t="e">
        <f>+VLOOKUP(B5185,#REF!,1,FALSE)</f>
        <v>#REF!</v>
      </c>
    </row>
    <row r="5186" spans="1:10" hidden="1" x14ac:dyDescent="0.25">
      <c r="A5186" t="s">
        <v>655</v>
      </c>
      <c r="B5186">
        <v>910000</v>
      </c>
      <c r="C5186" t="s">
        <v>1922</v>
      </c>
      <c r="D5186">
        <v>6.5</v>
      </c>
      <c r="J5186" t="e">
        <f>+VLOOKUP(B5186,#REF!,1,FALSE)</f>
        <v>#REF!</v>
      </c>
    </row>
    <row r="5187" spans="1:10" hidden="1" x14ac:dyDescent="0.25">
      <c r="A5187" t="s">
        <v>655</v>
      </c>
      <c r="B5187">
        <v>910001</v>
      </c>
      <c r="C5187" t="s">
        <v>1923</v>
      </c>
      <c r="D5187">
        <v>6.5</v>
      </c>
      <c r="J5187" t="e">
        <f>+VLOOKUP(B5187,#REF!,1,FALSE)</f>
        <v>#REF!</v>
      </c>
    </row>
    <row r="5188" spans="1:10" hidden="1" x14ac:dyDescent="0.25">
      <c r="A5188" t="s">
        <v>655</v>
      </c>
      <c r="B5188">
        <v>910002</v>
      </c>
      <c r="C5188" t="s">
        <v>1924</v>
      </c>
      <c r="D5188">
        <v>6.5</v>
      </c>
      <c r="J5188" t="e">
        <f>+VLOOKUP(B5188,#REF!,1,FALSE)</f>
        <v>#REF!</v>
      </c>
    </row>
    <row r="5189" spans="1:10" hidden="1" x14ac:dyDescent="0.25">
      <c r="A5189" t="s">
        <v>655</v>
      </c>
      <c r="B5189">
        <v>910003</v>
      </c>
      <c r="C5189" t="s">
        <v>1925</v>
      </c>
      <c r="D5189">
        <v>6.5</v>
      </c>
      <c r="J5189" t="e">
        <f>+VLOOKUP(B5189,#REF!,1,FALSE)</f>
        <v>#REF!</v>
      </c>
    </row>
    <row r="5190" spans="1:10" hidden="1" x14ac:dyDescent="0.25">
      <c r="A5190" t="s">
        <v>655</v>
      </c>
      <c r="B5190">
        <v>910004</v>
      </c>
      <c r="C5190" t="s">
        <v>1926</v>
      </c>
      <c r="D5190">
        <v>6.5</v>
      </c>
      <c r="J5190" t="e">
        <f>+VLOOKUP(B5190,#REF!,1,FALSE)</f>
        <v>#REF!</v>
      </c>
    </row>
    <row r="5191" spans="1:10" hidden="1" x14ac:dyDescent="0.25">
      <c r="A5191" t="s">
        <v>655</v>
      </c>
      <c r="B5191">
        <v>910005</v>
      </c>
      <c r="C5191" t="s">
        <v>1927</v>
      </c>
      <c r="D5191">
        <v>6.5</v>
      </c>
      <c r="J5191" t="e">
        <f>+VLOOKUP(B5191,#REF!,1,FALSE)</f>
        <v>#REF!</v>
      </c>
    </row>
    <row r="5192" spans="1:10" hidden="1" x14ac:dyDescent="0.25">
      <c r="A5192" t="s">
        <v>655</v>
      </c>
      <c r="B5192">
        <v>910006</v>
      </c>
      <c r="C5192" t="s">
        <v>1928</v>
      </c>
      <c r="D5192">
        <v>6.5</v>
      </c>
      <c r="J5192" t="e">
        <f>+VLOOKUP(B5192,#REF!,1,FALSE)</f>
        <v>#REF!</v>
      </c>
    </row>
    <row r="5193" spans="1:10" hidden="1" x14ac:dyDescent="0.25">
      <c r="A5193" t="s">
        <v>655</v>
      </c>
      <c r="B5193">
        <v>910007</v>
      </c>
      <c r="C5193" t="s">
        <v>1929</v>
      </c>
      <c r="D5193">
        <v>6.5</v>
      </c>
      <c r="J5193" t="e">
        <f>+VLOOKUP(B5193,#REF!,1,FALSE)</f>
        <v>#REF!</v>
      </c>
    </row>
    <row r="5194" spans="1:10" hidden="1" x14ac:dyDescent="0.25">
      <c r="A5194" t="s">
        <v>655</v>
      </c>
      <c r="B5194">
        <v>910008</v>
      </c>
      <c r="C5194" t="s">
        <v>1740</v>
      </c>
      <c r="D5194">
        <v>6.5</v>
      </c>
      <c r="J5194" t="e">
        <f>+VLOOKUP(B5194,#REF!,1,FALSE)</f>
        <v>#REF!</v>
      </c>
    </row>
    <row r="5195" spans="1:10" hidden="1" x14ac:dyDescent="0.25">
      <c r="A5195" t="s">
        <v>655</v>
      </c>
      <c r="B5195">
        <v>910009</v>
      </c>
      <c r="C5195" t="s">
        <v>2275</v>
      </c>
      <c r="D5195">
        <v>6.5</v>
      </c>
      <c r="J5195" t="e">
        <f>+VLOOKUP(B5195,#REF!,1,FALSE)</f>
        <v>#REF!</v>
      </c>
    </row>
    <row r="5196" spans="1:10" hidden="1" x14ac:dyDescent="0.25">
      <c r="A5196" t="s">
        <v>655</v>
      </c>
      <c r="B5196">
        <v>910010</v>
      </c>
      <c r="C5196" t="s">
        <v>1930</v>
      </c>
      <c r="D5196">
        <v>6.5</v>
      </c>
      <c r="J5196" t="e">
        <f>+VLOOKUP(B5196,#REF!,1,FALSE)</f>
        <v>#REF!</v>
      </c>
    </row>
    <row r="5197" spans="1:10" hidden="1" x14ac:dyDescent="0.25">
      <c r="A5197" t="s">
        <v>655</v>
      </c>
      <c r="B5197" t="s">
        <v>1931</v>
      </c>
      <c r="C5197" t="s">
        <v>1930</v>
      </c>
      <c r="D5197">
        <v>4.5999999999999996</v>
      </c>
      <c r="J5197" t="e">
        <f>+VLOOKUP(B5197,#REF!,1,FALSE)</f>
        <v>#REF!</v>
      </c>
    </row>
    <row r="5198" spans="1:10" hidden="1" x14ac:dyDescent="0.25">
      <c r="A5198" t="s">
        <v>655</v>
      </c>
      <c r="B5198" t="s">
        <v>2213</v>
      </c>
      <c r="C5198" t="s">
        <v>2214</v>
      </c>
      <c r="D5198">
        <v>6.5</v>
      </c>
      <c r="J5198" t="e">
        <f>+VLOOKUP(B5198,#REF!,1,FALSE)</f>
        <v>#REF!</v>
      </c>
    </row>
    <row r="5199" spans="1:10" hidden="1" x14ac:dyDescent="0.25">
      <c r="A5199" t="s">
        <v>655</v>
      </c>
      <c r="B5199" t="s">
        <v>2215</v>
      </c>
      <c r="C5199" t="s">
        <v>2214</v>
      </c>
      <c r="D5199">
        <v>4.5999999999999996</v>
      </c>
      <c r="J5199" t="e">
        <f>+VLOOKUP(B5199,#REF!,1,FALSE)</f>
        <v>#REF!</v>
      </c>
    </row>
    <row r="5200" spans="1:10" hidden="1" x14ac:dyDescent="0.25">
      <c r="A5200" t="s">
        <v>655</v>
      </c>
      <c r="B5200">
        <v>910011</v>
      </c>
      <c r="C5200" t="s">
        <v>1932</v>
      </c>
      <c r="D5200">
        <v>6.5</v>
      </c>
      <c r="J5200" t="e">
        <f>+VLOOKUP(B5200,#REF!,1,FALSE)</f>
        <v>#REF!</v>
      </c>
    </row>
    <row r="5201" spans="1:10" hidden="1" x14ac:dyDescent="0.25">
      <c r="A5201" t="s">
        <v>655</v>
      </c>
      <c r="B5201" t="s">
        <v>1933</v>
      </c>
      <c r="C5201" t="s">
        <v>1932</v>
      </c>
      <c r="D5201">
        <v>4.5999999999999996</v>
      </c>
      <c r="J5201" t="e">
        <f>+VLOOKUP(B5201,#REF!,1,FALSE)</f>
        <v>#REF!</v>
      </c>
    </row>
    <row r="5202" spans="1:10" hidden="1" x14ac:dyDescent="0.25">
      <c r="A5202" t="s">
        <v>655</v>
      </c>
      <c r="B5202" t="s">
        <v>2424</v>
      </c>
      <c r="C5202" t="s">
        <v>2217</v>
      </c>
      <c r="D5202">
        <v>6.5</v>
      </c>
      <c r="J5202" t="e">
        <f>+VLOOKUP(B5202,#REF!,1,FALSE)</f>
        <v>#REF!</v>
      </c>
    </row>
    <row r="5203" spans="1:10" hidden="1" x14ac:dyDescent="0.25">
      <c r="A5203" t="s">
        <v>655</v>
      </c>
      <c r="B5203" t="s">
        <v>2216</v>
      </c>
      <c r="C5203" t="s">
        <v>2217</v>
      </c>
      <c r="D5203">
        <v>4.5999999999999996</v>
      </c>
      <c r="J5203" t="e">
        <f>+VLOOKUP(B5203,#REF!,1,FALSE)</f>
        <v>#REF!</v>
      </c>
    </row>
    <row r="5204" spans="1:10" hidden="1" x14ac:dyDescent="0.25">
      <c r="A5204" t="s">
        <v>655</v>
      </c>
      <c r="B5204">
        <v>910012</v>
      </c>
      <c r="C5204" t="s">
        <v>1934</v>
      </c>
      <c r="D5204">
        <v>6.5</v>
      </c>
      <c r="J5204" t="e">
        <f>+VLOOKUP(B5204,#REF!,1,FALSE)</f>
        <v>#REF!</v>
      </c>
    </row>
    <row r="5205" spans="1:10" hidden="1" x14ac:dyDescent="0.25">
      <c r="A5205" t="s">
        <v>655</v>
      </c>
      <c r="B5205" t="s">
        <v>1935</v>
      </c>
      <c r="C5205" t="s">
        <v>1934</v>
      </c>
      <c r="D5205">
        <v>4.5999999999999996</v>
      </c>
      <c r="J5205" t="e">
        <f>+VLOOKUP(B5205,#REF!,1,FALSE)</f>
        <v>#REF!</v>
      </c>
    </row>
    <row r="5206" spans="1:10" hidden="1" x14ac:dyDescent="0.25">
      <c r="A5206" t="s">
        <v>655</v>
      </c>
      <c r="B5206">
        <v>910013</v>
      </c>
      <c r="C5206" t="s">
        <v>1936</v>
      </c>
      <c r="D5206">
        <v>6.5</v>
      </c>
      <c r="J5206" t="e">
        <f>+VLOOKUP(B5206,#REF!,1,FALSE)</f>
        <v>#REF!</v>
      </c>
    </row>
    <row r="5207" spans="1:10" hidden="1" x14ac:dyDescent="0.25">
      <c r="A5207" t="s">
        <v>655</v>
      </c>
      <c r="B5207" t="s">
        <v>1937</v>
      </c>
      <c r="C5207" t="s">
        <v>1936</v>
      </c>
      <c r="D5207">
        <v>4.5999999999999996</v>
      </c>
      <c r="J5207" t="e">
        <f>+VLOOKUP(B5207,#REF!,1,FALSE)</f>
        <v>#REF!</v>
      </c>
    </row>
    <row r="5208" spans="1:10" hidden="1" x14ac:dyDescent="0.25">
      <c r="A5208" t="s">
        <v>655</v>
      </c>
      <c r="B5208" t="s">
        <v>2425</v>
      </c>
      <c r="C5208" t="s">
        <v>2219</v>
      </c>
      <c r="D5208">
        <v>6.5</v>
      </c>
      <c r="J5208" t="e">
        <f>+VLOOKUP(B5208,#REF!,1,FALSE)</f>
        <v>#REF!</v>
      </c>
    </row>
    <row r="5209" spans="1:10" hidden="1" x14ac:dyDescent="0.25">
      <c r="A5209" t="s">
        <v>655</v>
      </c>
      <c r="B5209" t="s">
        <v>2218</v>
      </c>
      <c r="C5209" t="s">
        <v>2219</v>
      </c>
      <c r="D5209">
        <v>4.5999999999999996</v>
      </c>
      <c r="J5209" t="e">
        <f>+VLOOKUP(B5209,#REF!,1,FALSE)</f>
        <v>#REF!</v>
      </c>
    </row>
    <row r="5210" spans="1:10" hidden="1" x14ac:dyDescent="0.25">
      <c r="A5210" t="s">
        <v>655</v>
      </c>
      <c r="B5210">
        <v>910014</v>
      </c>
      <c r="C5210" t="s">
        <v>1938</v>
      </c>
      <c r="D5210">
        <v>6.5</v>
      </c>
      <c r="J5210" t="e">
        <f>+VLOOKUP(B5210,#REF!,1,FALSE)</f>
        <v>#REF!</v>
      </c>
    </row>
    <row r="5211" spans="1:10" hidden="1" x14ac:dyDescent="0.25">
      <c r="A5211" t="s">
        <v>655</v>
      </c>
      <c r="B5211" t="s">
        <v>1939</v>
      </c>
      <c r="C5211" t="s">
        <v>1938</v>
      </c>
      <c r="D5211">
        <v>4.5999999999999996</v>
      </c>
      <c r="J5211" t="e">
        <f>+VLOOKUP(B5211,#REF!,1,FALSE)</f>
        <v>#REF!</v>
      </c>
    </row>
    <row r="5212" spans="1:10" hidden="1" x14ac:dyDescent="0.25">
      <c r="A5212" t="s">
        <v>655</v>
      </c>
      <c r="B5212" t="s">
        <v>1940</v>
      </c>
      <c r="C5212" t="s">
        <v>1941</v>
      </c>
      <c r="D5212">
        <v>6.5</v>
      </c>
      <c r="J5212" t="e">
        <f>+VLOOKUP(B5212,#REF!,1,FALSE)</f>
        <v>#REF!</v>
      </c>
    </row>
    <row r="5213" spans="1:10" hidden="1" x14ac:dyDescent="0.25">
      <c r="A5213" t="s">
        <v>655</v>
      </c>
      <c r="B5213">
        <v>910020</v>
      </c>
      <c r="C5213" t="s">
        <v>1942</v>
      </c>
      <c r="D5213">
        <v>6.5</v>
      </c>
      <c r="J5213" t="e">
        <f>+VLOOKUP(B5213,#REF!,1,FALSE)</f>
        <v>#REF!</v>
      </c>
    </row>
    <row r="5214" spans="1:10" hidden="1" x14ac:dyDescent="0.25">
      <c r="A5214" t="s">
        <v>655</v>
      </c>
      <c r="B5214" t="s">
        <v>1943</v>
      </c>
      <c r="C5214" t="s">
        <v>1942</v>
      </c>
      <c r="D5214">
        <v>4.5999999999999996</v>
      </c>
      <c r="J5214" t="e">
        <f>+VLOOKUP(B5214,#REF!,1,FALSE)</f>
        <v>#REF!</v>
      </c>
    </row>
    <row r="5215" spans="1:10" hidden="1" x14ac:dyDescent="0.25">
      <c r="A5215" t="s">
        <v>655</v>
      </c>
      <c r="B5215">
        <v>910021</v>
      </c>
      <c r="C5215" t="s">
        <v>1944</v>
      </c>
      <c r="D5215">
        <v>6.5</v>
      </c>
      <c r="J5215" t="e">
        <f>+VLOOKUP(B5215,#REF!,1,FALSE)</f>
        <v>#REF!</v>
      </c>
    </row>
    <row r="5216" spans="1:10" hidden="1" x14ac:dyDescent="0.25">
      <c r="A5216" t="s">
        <v>655</v>
      </c>
      <c r="B5216" t="s">
        <v>1945</v>
      </c>
      <c r="C5216" t="s">
        <v>1944</v>
      </c>
      <c r="D5216">
        <v>4.5999999999999996</v>
      </c>
      <c r="J5216" t="e">
        <f>+VLOOKUP(B5216,#REF!,1,FALSE)</f>
        <v>#REF!</v>
      </c>
    </row>
    <row r="5217" spans="1:10" hidden="1" x14ac:dyDescent="0.25">
      <c r="A5217" t="s">
        <v>655</v>
      </c>
      <c r="B5217">
        <v>910022</v>
      </c>
      <c r="C5217" t="s">
        <v>1946</v>
      </c>
      <c r="D5217">
        <v>6.5</v>
      </c>
      <c r="J5217" t="e">
        <f>+VLOOKUP(B5217,#REF!,1,FALSE)</f>
        <v>#REF!</v>
      </c>
    </row>
    <row r="5218" spans="1:10" hidden="1" x14ac:dyDescent="0.25">
      <c r="A5218" t="s">
        <v>655</v>
      </c>
      <c r="B5218" t="s">
        <v>1947</v>
      </c>
      <c r="C5218" t="s">
        <v>1946</v>
      </c>
      <c r="D5218">
        <v>4.5999999999999996</v>
      </c>
      <c r="J5218" t="e">
        <f>+VLOOKUP(B5218,#REF!,1,FALSE)</f>
        <v>#REF!</v>
      </c>
    </row>
    <row r="5219" spans="1:10" hidden="1" x14ac:dyDescent="0.25">
      <c r="A5219" t="s">
        <v>655</v>
      </c>
      <c r="B5219">
        <v>910023</v>
      </c>
      <c r="C5219" t="s">
        <v>1948</v>
      </c>
      <c r="D5219">
        <v>6.5</v>
      </c>
      <c r="J5219" t="e">
        <f>+VLOOKUP(B5219,#REF!,1,FALSE)</f>
        <v>#REF!</v>
      </c>
    </row>
    <row r="5220" spans="1:10" hidden="1" x14ac:dyDescent="0.25">
      <c r="A5220" t="s">
        <v>655</v>
      </c>
      <c r="B5220" t="s">
        <v>1949</v>
      </c>
      <c r="C5220" t="s">
        <v>1948</v>
      </c>
      <c r="D5220">
        <v>4.5999999999999996</v>
      </c>
      <c r="J5220" t="e">
        <f>+VLOOKUP(B5220,#REF!,1,FALSE)</f>
        <v>#REF!</v>
      </c>
    </row>
    <row r="5221" spans="1:10" hidden="1" x14ac:dyDescent="0.25">
      <c r="A5221" t="s">
        <v>655</v>
      </c>
      <c r="B5221">
        <v>910030</v>
      </c>
      <c r="C5221" t="s">
        <v>1629</v>
      </c>
      <c r="D5221">
        <v>6.5</v>
      </c>
      <c r="J5221" t="e">
        <f>+VLOOKUP(B5221,#REF!,1,FALSE)</f>
        <v>#REF!</v>
      </c>
    </row>
    <row r="5222" spans="1:10" hidden="1" x14ac:dyDescent="0.25">
      <c r="A5222" t="s">
        <v>655</v>
      </c>
      <c r="B5222">
        <v>910031</v>
      </c>
      <c r="C5222" t="s">
        <v>1073</v>
      </c>
      <c r="D5222">
        <v>6.5</v>
      </c>
      <c r="J5222" t="e">
        <f>+VLOOKUP(B5222,#REF!,1,FALSE)</f>
        <v>#REF!</v>
      </c>
    </row>
    <row r="5223" spans="1:10" hidden="1" x14ac:dyDescent="0.25">
      <c r="A5223" t="s">
        <v>655</v>
      </c>
      <c r="B5223">
        <v>910035</v>
      </c>
      <c r="C5223" t="s">
        <v>1654</v>
      </c>
      <c r="D5223">
        <v>6.5</v>
      </c>
      <c r="J5223" t="e">
        <f>+VLOOKUP(B5223,#REF!,1,FALSE)</f>
        <v>#REF!</v>
      </c>
    </row>
    <row r="5224" spans="1:10" hidden="1" x14ac:dyDescent="0.25">
      <c r="A5224" t="s">
        <v>655</v>
      </c>
      <c r="B5224">
        <v>910040</v>
      </c>
      <c r="C5224" t="s">
        <v>2426</v>
      </c>
      <c r="D5224">
        <v>6.5</v>
      </c>
      <c r="J5224" t="e">
        <f>+VLOOKUP(B5224,#REF!,1,FALSE)</f>
        <v>#REF!</v>
      </c>
    </row>
    <row r="5225" spans="1:10" hidden="1" x14ac:dyDescent="0.25">
      <c r="A5225" t="s">
        <v>655</v>
      </c>
      <c r="B5225">
        <v>910041</v>
      </c>
      <c r="C5225" t="s">
        <v>1685</v>
      </c>
      <c r="D5225">
        <v>6.5</v>
      </c>
      <c r="J5225" t="e">
        <f>+VLOOKUP(B5225,#REF!,1,FALSE)</f>
        <v>#REF!</v>
      </c>
    </row>
    <row r="5226" spans="1:10" hidden="1" x14ac:dyDescent="0.25">
      <c r="A5226" t="s">
        <v>655</v>
      </c>
      <c r="B5226">
        <v>910042</v>
      </c>
      <c r="C5226" t="s">
        <v>1950</v>
      </c>
      <c r="D5226">
        <v>6.5</v>
      </c>
      <c r="J5226" t="e">
        <f>+VLOOKUP(B5226,#REF!,1,FALSE)</f>
        <v>#REF!</v>
      </c>
    </row>
    <row r="5227" spans="1:10" hidden="1" x14ac:dyDescent="0.25">
      <c r="A5227" t="s">
        <v>655</v>
      </c>
      <c r="B5227">
        <v>910050</v>
      </c>
      <c r="C5227" t="s">
        <v>1951</v>
      </c>
      <c r="D5227">
        <v>6.5</v>
      </c>
      <c r="J5227" t="e">
        <f>+VLOOKUP(B5227,#REF!,1,FALSE)</f>
        <v>#REF!</v>
      </c>
    </row>
    <row r="5228" spans="1:10" hidden="1" x14ac:dyDescent="0.25">
      <c r="A5228" t="s">
        <v>655</v>
      </c>
      <c r="B5228">
        <v>910051</v>
      </c>
      <c r="C5228" t="s">
        <v>1952</v>
      </c>
      <c r="D5228">
        <v>6.5</v>
      </c>
      <c r="J5228" t="e">
        <f>+VLOOKUP(B5228,#REF!,1,FALSE)</f>
        <v>#REF!</v>
      </c>
    </row>
    <row r="5229" spans="1:10" hidden="1" x14ac:dyDescent="0.25">
      <c r="A5229" t="s">
        <v>655</v>
      </c>
      <c r="B5229" t="s">
        <v>1953</v>
      </c>
      <c r="C5229" t="s">
        <v>1952</v>
      </c>
      <c r="D5229">
        <v>6.5</v>
      </c>
      <c r="J5229" t="e">
        <f>+VLOOKUP(B5229,#REF!,1,FALSE)</f>
        <v>#REF!</v>
      </c>
    </row>
    <row r="5230" spans="1:10" hidden="1" x14ac:dyDescent="0.25">
      <c r="A5230" t="s">
        <v>655</v>
      </c>
      <c r="B5230">
        <v>910052</v>
      </c>
      <c r="C5230" t="s">
        <v>1954</v>
      </c>
      <c r="D5230">
        <v>6.5</v>
      </c>
      <c r="J5230" t="e">
        <f>+VLOOKUP(B5230,#REF!,1,FALSE)</f>
        <v>#REF!</v>
      </c>
    </row>
    <row r="5231" spans="1:10" hidden="1" x14ac:dyDescent="0.25">
      <c r="A5231" t="s">
        <v>655</v>
      </c>
      <c r="B5231">
        <v>910200</v>
      </c>
      <c r="C5231" t="s">
        <v>1922</v>
      </c>
      <c r="D5231">
        <v>6.5</v>
      </c>
      <c r="J5231" t="e">
        <f>+VLOOKUP(B5231,#REF!,1,FALSE)</f>
        <v>#REF!</v>
      </c>
    </row>
    <row r="5232" spans="1:10" hidden="1" x14ac:dyDescent="0.25">
      <c r="A5232" t="s">
        <v>655</v>
      </c>
      <c r="B5232">
        <v>910201</v>
      </c>
      <c r="C5232" t="s">
        <v>1955</v>
      </c>
      <c r="D5232">
        <v>6.5</v>
      </c>
      <c r="J5232" t="e">
        <f>+VLOOKUP(B5232,#REF!,1,FALSE)</f>
        <v>#REF!</v>
      </c>
    </row>
    <row r="5233" spans="1:10" hidden="1" x14ac:dyDescent="0.25">
      <c r="A5233" t="s">
        <v>655</v>
      </c>
      <c r="B5233" t="s">
        <v>1956</v>
      </c>
      <c r="C5233" t="s">
        <v>1957</v>
      </c>
      <c r="D5233">
        <v>6.5</v>
      </c>
      <c r="J5233" t="e">
        <f>+VLOOKUP(B5233,#REF!,1,FALSE)</f>
        <v>#REF!</v>
      </c>
    </row>
    <row r="5234" spans="1:10" hidden="1" x14ac:dyDescent="0.25">
      <c r="A5234" t="s">
        <v>655</v>
      </c>
      <c r="B5234" t="s">
        <v>1958</v>
      </c>
      <c r="C5234" t="s">
        <v>1959</v>
      </c>
      <c r="D5234">
        <v>6.5</v>
      </c>
      <c r="J5234" t="e">
        <f>+VLOOKUP(B5234,#REF!,1,FALSE)</f>
        <v>#REF!</v>
      </c>
    </row>
    <row r="5235" spans="1:10" hidden="1" x14ac:dyDescent="0.25">
      <c r="A5235" t="s">
        <v>655</v>
      </c>
      <c r="B5235">
        <v>910212</v>
      </c>
      <c r="C5235" t="s">
        <v>1960</v>
      </c>
      <c r="D5235">
        <v>6.5</v>
      </c>
      <c r="J5235" t="e">
        <f>+VLOOKUP(B5235,#REF!,1,FALSE)</f>
        <v>#REF!</v>
      </c>
    </row>
    <row r="5236" spans="1:10" hidden="1" x14ac:dyDescent="0.25">
      <c r="A5236" t="s">
        <v>655</v>
      </c>
      <c r="B5236">
        <v>910213</v>
      </c>
      <c r="C5236" t="s">
        <v>1960</v>
      </c>
      <c r="D5236">
        <v>6.5</v>
      </c>
      <c r="J5236" t="e">
        <f>+VLOOKUP(B5236,#REF!,1,FALSE)</f>
        <v>#REF!</v>
      </c>
    </row>
    <row r="5237" spans="1:10" hidden="1" x14ac:dyDescent="0.25">
      <c r="A5237" t="s">
        <v>655</v>
      </c>
      <c r="B5237">
        <v>910221</v>
      </c>
      <c r="C5237" t="s">
        <v>1961</v>
      </c>
      <c r="D5237">
        <v>6.5</v>
      </c>
      <c r="J5237" t="e">
        <f>+VLOOKUP(B5237,#REF!,1,FALSE)</f>
        <v>#REF!</v>
      </c>
    </row>
    <row r="5238" spans="1:10" hidden="1" x14ac:dyDescent="0.25">
      <c r="A5238" t="s">
        <v>655</v>
      </c>
      <c r="B5238">
        <v>910224</v>
      </c>
      <c r="C5238" t="s">
        <v>2276</v>
      </c>
      <c r="D5238">
        <v>6.5</v>
      </c>
      <c r="J5238" t="e">
        <f>+VLOOKUP(B5238,#REF!,1,FALSE)</f>
        <v>#REF!</v>
      </c>
    </row>
    <row r="5239" spans="1:10" hidden="1" x14ac:dyDescent="0.25">
      <c r="A5239" t="s">
        <v>655</v>
      </c>
      <c r="B5239">
        <v>910225</v>
      </c>
      <c r="C5239" t="s">
        <v>1962</v>
      </c>
      <c r="D5239">
        <v>6.5</v>
      </c>
      <c r="J5239" t="e">
        <f>+VLOOKUP(B5239,#REF!,1,FALSE)</f>
        <v>#REF!</v>
      </c>
    </row>
    <row r="5240" spans="1:10" hidden="1" x14ac:dyDescent="0.25">
      <c r="A5240" t="s">
        <v>655</v>
      </c>
      <c r="B5240">
        <v>920003</v>
      </c>
      <c r="C5240" t="s">
        <v>1963</v>
      </c>
      <c r="D5240">
        <v>6.5</v>
      </c>
      <c r="J5240" t="e">
        <f>+VLOOKUP(B5240,#REF!,1,FALSE)</f>
        <v>#REF!</v>
      </c>
    </row>
    <row r="5241" spans="1:10" hidden="1" x14ac:dyDescent="0.25">
      <c r="A5241" t="s">
        <v>655</v>
      </c>
      <c r="B5241">
        <v>920004</v>
      </c>
      <c r="C5241" t="s">
        <v>1964</v>
      </c>
      <c r="D5241">
        <v>6.5</v>
      </c>
      <c r="J5241" t="e">
        <f>+VLOOKUP(B5241,#REF!,1,FALSE)</f>
        <v>#REF!</v>
      </c>
    </row>
    <row r="5242" spans="1:10" hidden="1" x14ac:dyDescent="0.25">
      <c r="A5242" t="s">
        <v>655</v>
      </c>
      <c r="B5242">
        <v>920005</v>
      </c>
      <c r="C5242" t="s">
        <v>1965</v>
      </c>
      <c r="D5242">
        <v>6.5</v>
      </c>
      <c r="J5242" t="e">
        <f>+VLOOKUP(B5242,#REF!,1,FALSE)</f>
        <v>#REF!</v>
      </c>
    </row>
    <row r="5243" spans="1:10" hidden="1" x14ac:dyDescent="0.25">
      <c r="A5243" t="s">
        <v>655</v>
      </c>
      <c r="B5243">
        <v>920006</v>
      </c>
      <c r="C5243" t="s">
        <v>1963</v>
      </c>
      <c r="D5243">
        <v>6.5</v>
      </c>
      <c r="J5243" t="e">
        <f>+VLOOKUP(B5243,#REF!,1,FALSE)</f>
        <v>#REF!</v>
      </c>
    </row>
    <row r="5244" spans="1:10" hidden="1" x14ac:dyDescent="0.25">
      <c r="A5244" t="s">
        <v>655</v>
      </c>
      <c r="B5244">
        <v>920007</v>
      </c>
      <c r="C5244" t="s">
        <v>1966</v>
      </c>
      <c r="D5244">
        <v>6.5</v>
      </c>
      <c r="J5244" t="e">
        <f>+VLOOKUP(B5244,#REF!,1,FALSE)</f>
        <v>#REF!</v>
      </c>
    </row>
    <row r="5245" spans="1:10" hidden="1" x14ac:dyDescent="0.25">
      <c r="A5245" t="s">
        <v>655</v>
      </c>
      <c r="B5245">
        <v>920008</v>
      </c>
      <c r="C5245" t="s">
        <v>1967</v>
      </c>
      <c r="D5245">
        <v>6.5</v>
      </c>
      <c r="J5245" t="e">
        <f>+VLOOKUP(B5245,#REF!,1,FALSE)</f>
        <v>#REF!</v>
      </c>
    </row>
    <row r="5246" spans="1:10" hidden="1" x14ac:dyDescent="0.25">
      <c r="A5246" t="s">
        <v>655</v>
      </c>
      <c r="B5246">
        <v>920009</v>
      </c>
      <c r="C5246" t="s">
        <v>1968</v>
      </c>
      <c r="D5246">
        <v>6.5</v>
      </c>
      <c r="J5246" t="e">
        <f>+VLOOKUP(B5246,#REF!,1,FALSE)</f>
        <v>#REF!</v>
      </c>
    </row>
    <row r="5247" spans="1:10" hidden="1" x14ac:dyDescent="0.25">
      <c r="A5247" t="s">
        <v>655</v>
      </c>
      <c r="B5247">
        <v>920010</v>
      </c>
      <c r="C5247" t="s">
        <v>1969</v>
      </c>
      <c r="D5247">
        <v>6.5</v>
      </c>
      <c r="J5247" t="e">
        <f>+VLOOKUP(B5247,#REF!,1,FALSE)</f>
        <v>#REF!</v>
      </c>
    </row>
    <row r="5248" spans="1:10" hidden="1" x14ac:dyDescent="0.25">
      <c r="A5248" t="s">
        <v>655</v>
      </c>
      <c r="B5248">
        <v>920011</v>
      </c>
      <c r="C5248" t="s">
        <v>1970</v>
      </c>
      <c r="D5248">
        <v>6.5</v>
      </c>
      <c r="J5248" t="e">
        <f>+VLOOKUP(B5248,#REF!,1,FALSE)</f>
        <v>#REF!</v>
      </c>
    </row>
    <row r="5249" spans="1:10" hidden="1" x14ac:dyDescent="0.25">
      <c r="A5249" t="s">
        <v>655</v>
      </c>
      <c r="B5249">
        <v>920012</v>
      </c>
      <c r="C5249" t="s">
        <v>1971</v>
      </c>
      <c r="D5249">
        <v>6.5</v>
      </c>
      <c r="J5249" t="e">
        <f>+VLOOKUP(B5249,#REF!,1,FALSE)</f>
        <v>#REF!</v>
      </c>
    </row>
    <row r="5250" spans="1:10" hidden="1" x14ac:dyDescent="0.25">
      <c r="A5250" t="s">
        <v>655</v>
      </c>
      <c r="B5250">
        <v>920013</v>
      </c>
      <c r="C5250" t="s">
        <v>1972</v>
      </c>
      <c r="D5250">
        <v>6.5</v>
      </c>
      <c r="J5250" t="e">
        <f>+VLOOKUP(B5250,#REF!,1,FALSE)</f>
        <v>#REF!</v>
      </c>
    </row>
    <row r="5251" spans="1:10" hidden="1" x14ac:dyDescent="0.25">
      <c r="A5251" t="s">
        <v>655</v>
      </c>
      <c r="B5251">
        <v>920014</v>
      </c>
      <c r="C5251" t="s">
        <v>1973</v>
      </c>
      <c r="D5251">
        <v>6.5</v>
      </c>
      <c r="J5251" t="e">
        <f>+VLOOKUP(B5251,#REF!,1,FALSE)</f>
        <v>#REF!</v>
      </c>
    </row>
    <row r="5252" spans="1:10" hidden="1" x14ac:dyDescent="0.25">
      <c r="A5252" t="s">
        <v>655</v>
      </c>
      <c r="B5252">
        <v>920017</v>
      </c>
      <c r="C5252" t="s">
        <v>1974</v>
      </c>
      <c r="D5252">
        <v>6.5</v>
      </c>
      <c r="J5252" t="e">
        <f>+VLOOKUP(B5252,#REF!,1,FALSE)</f>
        <v>#REF!</v>
      </c>
    </row>
    <row r="5253" spans="1:10" hidden="1" x14ac:dyDescent="0.25">
      <c r="A5253" t="s">
        <v>655</v>
      </c>
      <c r="B5253">
        <v>920023</v>
      </c>
      <c r="C5253" t="s">
        <v>1975</v>
      </c>
      <c r="D5253">
        <v>6.5</v>
      </c>
      <c r="J5253" t="e">
        <f>+VLOOKUP(B5253,#REF!,1,FALSE)</f>
        <v>#REF!</v>
      </c>
    </row>
    <row r="5254" spans="1:10" hidden="1" x14ac:dyDescent="0.25">
      <c r="A5254" t="s">
        <v>655</v>
      </c>
      <c r="B5254">
        <v>920025</v>
      </c>
      <c r="C5254" t="s">
        <v>1976</v>
      </c>
      <c r="D5254">
        <v>6.5</v>
      </c>
      <c r="J5254" t="e">
        <f>+VLOOKUP(B5254,#REF!,1,FALSE)</f>
        <v>#REF!</v>
      </c>
    </row>
    <row r="5255" spans="1:10" hidden="1" x14ac:dyDescent="0.25">
      <c r="A5255" t="s">
        <v>655</v>
      </c>
      <c r="B5255">
        <v>920042</v>
      </c>
      <c r="C5255" t="s">
        <v>1977</v>
      </c>
      <c r="D5255">
        <v>6.5</v>
      </c>
      <c r="J5255" t="e">
        <f>+VLOOKUP(B5255,#REF!,1,FALSE)</f>
        <v>#REF!</v>
      </c>
    </row>
    <row r="5256" spans="1:10" hidden="1" x14ac:dyDescent="0.25">
      <c r="A5256" t="s">
        <v>655</v>
      </c>
      <c r="B5256">
        <v>920043</v>
      </c>
      <c r="C5256" t="s">
        <v>1978</v>
      </c>
      <c r="D5256">
        <v>6.5</v>
      </c>
      <c r="J5256" t="e">
        <f>+VLOOKUP(B5256,#REF!,1,FALSE)</f>
        <v>#REF!</v>
      </c>
    </row>
    <row r="5257" spans="1:10" hidden="1" x14ac:dyDescent="0.25">
      <c r="A5257" t="s">
        <v>655</v>
      </c>
      <c r="B5257">
        <v>920050</v>
      </c>
      <c r="C5257" t="s">
        <v>1979</v>
      </c>
      <c r="D5257">
        <v>6.5</v>
      </c>
      <c r="J5257" t="e">
        <f>+VLOOKUP(B5257,#REF!,1,FALSE)</f>
        <v>#REF!</v>
      </c>
    </row>
    <row r="5258" spans="1:10" hidden="1" x14ac:dyDescent="0.25">
      <c r="A5258" t="s">
        <v>655</v>
      </c>
      <c r="B5258">
        <v>920051</v>
      </c>
      <c r="C5258" t="s">
        <v>1980</v>
      </c>
      <c r="D5258">
        <v>6.5</v>
      </c>
      <c r="J5258" t="e">
        <f>+VLOOKUP(B5258,#REF!,1,FALSE)</f>
        <v>#REF!</v>
      </c>
    </row>
    <row r="5259" spans="1:10" hidden="1" x14ac:dyDescent="0.25">
      <c r="A5259" t="s">
        <v>655</v>
      </c>
      <c r="B5259">
        <v>920052</v>
      </c>
      <c r="C5259" t="s">
        <v>1981</v>
      </c>
      <c r="D5259">
        <v>6.5</v>
      </c>
      <c r="J5259" t="e">
        <f>+VLOOKUP(B5259,#REF!,1,FALSE)</f>
        <v>#REF!</v>
      </c>
    </row>
    <row r="5260" spans="1:10" hidden="1" x14ac:dyDescent="0.25">
      <c r="A5260" t="s">
        <v>655</v>
      </c>
      <c r="B5260">
        <v>920053</v>
      </c>
      <c r="C5260" t="s">
        <v>1982</v>
      </c>
      <c r="D5260">
        <v>6.5</v>
      </c>
      <c r="J5260" t="e">
        <f>+VLOOKUP(B5260,#REF!,1,FALSE)</f>
        <v>#REF!</v>
      </c>
    </row>
    <row r="5261" spans="1:10" hidden="1" x14ac:dyDescent="0.25">
      <c r="A5261" t="s">
        <v>655</v>
      </c>
      <c r="B5261">
        <v>920220</v>
      </c>
      <c r="C5261" t="s">
        <v>1975</v>
      </c>
      <c r="D5261">
        <v>6.5</v>
      </c>
      <c r="J5261" t="e">
        <f>+VLOOKUP(B5261,#REF!,1,FALSE)</f>
        <v>#REF!</v>
      </c>
    </row>
    <row r="5262" spans="1:10" hidden="1" x14ac:dyDescent="0.25">
      <c r="A5262" t="s">
        <v>655</v>
      </c>
      <c r="B5262">
        <v>920221</v>
      </c>
      <c r="C5262" t="s">
        <v>1983</v>
      </c>
      <c r="D5262">
        <v>6.5</v>
      </c>
      <c r="J5262" t="e">
        <f>+VLOOKUP(B5262,#REF!,1,FALSE)</f>
        <v>#REF!</v>
      </c>
    </row>
    <row r="5263" spans="1:10" hidden="1" x14ac:dyDescent="0.25">
      <c r="A5263" t="s">
        <v>655</v>
      </c>
      <c r="B5263" t="s">
        <v>1984</v>
      </c>
      <c r="C5263" t="s">
        <v>1985</v>
      </c>
      <c r="D5263">
        <v>6.5</v>
      </c>
      <c r="J5263" t="e">
        <f>+VLOOKUP(B5263,#REF!,1,FALSE)</f>
        <v>#REF!</v>
      </c>
    </row>
    <row r="5264" spans="1:10" hidden="1" x14ac:dyDescent="0.25">
      <c r="A5264" t="s">
        <v>655</v>
      </c>
      <c r="B5264">
        <v>920223</v>
      </c>
      <c r="C5264" t="s">
        <v>1986</v>
      </c>
      <c r="D5264">
        <v>6.5</v>
      </c>
      <c r="J5264" t="e">
        <f>+VLOOKUP(B5264,#REF!,1,FALSE)</f>
        <v>#REF!</v>
      </c>
    </row>
    <row r="5265" spans="1:10" hidden="1" x14ac:dyDescent="0.25">
      <c r="A5265" t="s">
        <v>655</v>
      </c>
      <c r="B5265">
        <v>920224</v>
      </c>
      <c r="C5265" t="s">
        <v>1493</v>
      </c>
      <c r="D5265">
        <v>6.5</v>
      </c>
      <c r="J5265" t="e">
        <f>+VLOOKUP(B5265,#REF!,1,FALSE)</f>
        <v>#REF!</v>
      </c>
    </row>
    <row r="5266" spans="1:10" hidden="1" x14ac:dyDescent="0.25">
      <c r="A5266" t="s">
        <v>655</v>
      </c>
      <c r="B5266">
        <v>920230</v>
      </c>
      <c r="C5266" t="s">
        <v>1987</v>
      </c>
      <c r="D5266">
        <v>6.5</v>
      </c>
      <c r="J5266" t="e">
        <f>+VLOOKUP(B5266,#REF!,1,FALSE)</f>
        <v>#REF!</v>
      </c>
    </row>
    <row r="5267" spans="1:10" hidden="1" x14ac:dyDescent="0.25">
      <c r="A5267" t="s">
        <v>655</v>
      </c>
      <c r="B5267">
        <v>950010</v>
      </c>
      <c r="C5267" t="s">
        <v>2427</v>
      </c>
      <c r="D5267">
        <v>1</v>
      </c>
      <c r="J5267" t="e">
        <f>+VLOOKUP(B5267,#REF!,1,FALSE)</f>
        <v>#REF!</v>
      </c>
    </row>
    <row r="5268" spans="1:10" hidden="1" x14ac:dyDescent="0.25">
      <c r="A5268" t="s">
        <v>655</v>
      </c>
      <c r="B5268">
        <v>950011</v>
      </c>
      <c r="C5268" t="s">
        <v>2428</v>
      </c>
      <c r="D5268">
        <v>1</v>
      </c>
      <c r="J5268" t="e">
        <f>+VLOOKUP(B5268,#REF!,1,FALSE)</f>
        <v>#REF!</v>
      </c>
    </row>
    <row r="5269" spans="1:10" hidden="1" x14ac:dyDescent="0.25">
      <c r="A5269" t="s">
        <v>655</v>
      </c>
      <c r="B5269">
        <v>950012</v>
      </c>
      <c r="C5269" t="s">
        <v>2429</v>
      </c>
      <c r="D5269">
        <v>1</v>
      </c>
      <c r="J5269" t="e">
        <f>+VLOOKUP(B5269,#REF!,1,FALSE)</f>
        <v>#REF!</v>
      </c>
    </row>
    <row r="5270" spans="1:10" hidden="1" x14ac:dyDescent="0.25">
      <c r="A5270" t="s">
        <v>655</v>
      </c>
      <c r="B5270">
        <v>950014</v>
      </c>
      <c r="C5270" t="s">
        <v>2430</v>
      </c>
      <c r="D5270">
        <v>1</v>
      </c>
      <c r="J5270" t="e">
        <f>+VLOOKUP(B5270,#REF!,1,FALSE)</f>
        <v>#REF!</v>
      </c>
    </row>
    <row r="5271" spans="1:10" hidden="1" x14ac:dyDescent="0.25">
      <c r="A5271" t="s">
        <v>655</v>
      </c>
      <c r="B5271">
        <v>950015</v>
      </c>
      <c r="C5271" t="s">
        <v>2431</v>
      </c>
      <c r="D5271">
        <v>1</v>
      </c>
      <c r="J5271" t="e">
        <f>+VLOOKUP(B5271,#REF!,1,FALSE)</f>
        <v>#REF!</v>
      </c>
    </row>
    <row r="5272" spans="1:10" hidden="1" x14ac:dyDescent="0.25">
      <c r="A5272" t="s">
        <v>655</v>
      </c>
      <c r="B5272">
        <v>950016</v>
      </c>
      <c r="C5272" t="s">
        <v>2432</v>
      </c>
      <c r="D5272">
        <v>1</v>
      </c>
      <c r="J5272" t="e">
        <f>+VLOOKUP(B5272,#REF!,1,FALSE)</f>
        <v>#REF!</v>
      </c>
    </row>
    <row r="5273" spans="1:10" hidden="1" x14ac:dyDescent="0.25">
      <c r="A5273" t="s">
        <v>655</v>
      </c>
      <c r="B5273">
        <v>950017</v>
      </c>
      <c r="C5273" t="s">
        <v>2433</v>
      </c>
      <c r="D5273">
        <v>1</v>
      </c>
      <c r="J5273" t="e">
        <f>+VLOOKUP(B5273,#REF!,1,FALSE)</f>
        <v>#REF!</v>
      </c>
    </row>
    <row r="5274" spans="1:10" hidden="1" x14ac:dyDescent="0.25">
      <c r="A5274" t="s">
        <v>655</v>
      </c>
      <c r="B5274">
        <v>950020</v>
      </c>
      <c r="C5274" t="s">
        <v>2434</v>
      </c>
      <c r="D5274">
        <v>1</v>
      </c>
      <c r="J5274" t="e">
        <f>+VLOOKUP(B5274,#REF!,1,FALSE)</f>
        <v>#REF!</v>
      </c>
    </row>
    <row r="5275" spans="1:10" hidden="1" x14ac:dyDescent="0.25">
      <c r="A5275" t="s">
        <v>655</v>
      </c>
      <c r="B5275">
        <v>950021</v>
      </c>
      <c r="C5275" t="s">
        <v>2435</v>
      </c>
      <c r="D5275">
        <v>1</v>
      </c>
      <c r="J5275" t="e">
        <f>+VLOOKUP(B5275,#REF!,1,FALSE)</f>
        <v>#REF!</v>
      </c>
    </row>
    <row r="5276" spans="1:10" hidden="1" x14ac:dyDescent="0.25">
      <c r="A5276" t="s">
        <v>655</v>
      </c>
      <c r="B5276">
        <v>950022</v>
      </c>
      <c r="C5276" t="s">
        <v>2436</v>
      </c>
      <c r="D5276">
        <v>1</v>
      </c>
      <c r="J5276" t="e">
        <f>+VLOOKUP(B5276,#REF!,1,FALSE)</f>
        <v>#REF!</v>
      </c>
    </row>
    <row r="5277" spans="1:10" hidden="1" x14ac:dyDescent="0.25">
      <c r="A5277" t="s">
        <v>655</v>
      </c>
      <c r="B5277">
        <v>950023</v>
      </c>
      <c r="C5277" t="s">
        <v>2437</v>
      </c>
      <c r="D5277">
        <v>1</v>
      </c>
      <c r="J5277" t="e">
        <f>+VLOOKUP(B5277,#REF!,1,FALSE)</f>
        <v>#REF!</v>
      </c>
    </row>
    <row r="5278" spans="1:10" hidden="1" x14ac:dyDescent="0.25">
      <c r="A5278" t="s">
        <v>655</v>
      </c>
      <c r="B5278">
        <v>950024</v>
      </c>
      <c r="C5278" t="s">
        <v>2438</v>
      </c>
      <c r="D5278">
        <v>1</v>
      </c>
      <c r="J5278" t="e">
        <f>+VLOOKUP(B5278,#REF!,1,FALSE)</f>
        <v>#REF!</v>
      </c>
    </row>
    <row r="5279" spans="1:10" hidden="1" x14ac:dyDescent="0.25">
      <c r="A5279" t="s">
        <v>655</v>
      </c>
      <c r="B5279">
        <v>950025</v>
      </c>
      <c r="C5279" t="s">
        <v>2439</v>
      </c>
      <c r="D5279">
        <v>1</v>
      </c>
      <c r="J5279" t="e">
        <f>+VLOOKUP(B5279,#REF!,1,FALSE)</f>
        <v>#REF!</v>
      </c>
    </row>
    <row r="5280" spans="1:10" hidden="1" x14ac:dyDescent="0.25">
      <c r="A5280" t="s">
        <v>655</v>
      </c>
      <c r="B5280">
        <v>950026</v>
      </c>
      <c r="C5280" t="s">
        <v>2440</v>
      </c>
      <c r="D5280">
        <v>1</v>
      </c>
      <c r="J5280" t="e">
        <f>+VLOOKUP(B5280,#REF!,1,FALSE)</f>
        <v>#REF!</v>
      </c>
    </row>
    <row r="5281" spans="1:10" hidden="1" x14ac:dyDescent="0.25">
      <c r="A5281" t="s">
        <v>655</v>
      </c>
      <c r="B5281">
        <v>950035</v>
      </c>
      <c r="C5281" t="s">
        <v>2441</v>
      </c>
      <c r="D5281">
        <v>1</v>
      </c>
      <c r="J5281" t="e">
        <f>+VLOOKUP(B5281,#REF!,1,FALSE)</f>
        <v>#REF!</v>
      </c>
    </row>
    <row r="5282" spans="1:10" hidden="1" x14ac:dyDescent="0.25">
      <c r="A5282" t="s">
        <v>655</v>
      </c>
      <c r="B5282">
        <v>950220</v>
      </c>
      <c r="C5282" t="s">
        <v>2442</v>
      </c>
      <c r="D5282">
        <v>1</v>
      </c>
      <c r="J5282" t="e">
        <f>+VLOOKUP(B5282,#REF!,1,FALSE)</f>
        <v>#REF!</v>
      </c>
    </row>
    <row r="5283" spans="1:10" hidden="1" x14ac:dyDescent="0.25">
      <c r="A5283" t="s">
        <v>655</v>
      </c>
      <c r="B5283">
        <v>950222</v>
      </c>
      <c r="C5283" t="s">
        <v>2443</v>
      </c>
      <c r="D5283">
        <v>1</v>
      </c>
      <c r="J5283" t="e">
        <f>+VLOOKUP(B5283,#REF!,1,FALSE)</f>
        <v>#REF!</v>
      </c>
    </row>
    <row r="5284" spans="1:10" hidden="1" x14ac:dyDescent="0.25">
      <c r="A5284" t="s">
        <v>655</v>
      </c>
      <c r="B5284">
        <v>960021</v>
      </c>
      <c r="C5284" t="s">
        <v>2444</v>
      </c>
      <c r="D5284">
        <v>1</v>
      </c>
      <c r="J5284" t="e">
        <f>+VLOOKUP(B5284,#REF!,1,FALSE)</f>
        <v>#REF!</v>
      </c>
    </row>
    <row r="5285" spans="1:10" hidden="1" x14ac:dyDescent="0.25">
      <c r="A5285" t="s">
        <v>655</v>
      </c>
      <c r="B5285">
        <v>960216</v>
      </c>
      <c r="C5285" t="s">
        <v>2445</v>
      </c>
      <c r="D5285">
        <v>1</v>
      </c>
      <c r="J5285" t="e">
        <f>+VLOOKUP(B5285,#REF!,1,FALSE)</f>
        <v>#REF!</v>
      </c>
    </row>
    <row r="5286" spans="1:10" hidden="1" x14ac:dyDescent="0.25">
      <c r="A5286" t="s">
        <v>655</v>
      </c>
      <c r="B5286">
        <v>960221</v>
      </c>
      <c r="C5286" t="s">
        <v>2446</v>
      </c>
      <c r="D5286">
        <v>2</v>
      </c>
      <c r="J5286" t="e">
        <f>+VLOOKUP(B5286,#REF!,1,FALSE)</f>
        <v>#REF!</v>
      </c>
    </row>
    <row r="5287" spans="1:10" hidden="1" x14ac:dyDescent="0.25">
      <c r="A5287" t="s">
        <v>655</v>
      </c>
      <c r="B5287">
        <v>960227</v>
      </c>
      <c r="C5287" t="s">
        <v>2447</v>
      </c>
      <c r="D5287">
        <v>1</v>
      </c>
      <c r="J5287" t="e">
        <f>+VLOOKUP(B5287,#REF!,1,FALSE)</f>
        <v>#REF!</v>
      </c>
    </row>
    <row r="5288" spans="1:10" hidden="1" x14ac:dyDescent="0.25">
      <c r="A5288" t="s">
        <v>655</v>
      </c>
      <c r="B5288" t="s">
        <v>1988</v>
      </c>
      <c r="C5288" t="s">
        <v>1989</v>
      </c>
      <c r="D5288">
        <v>1</v>
      </c>
      <c r="J5288" t="e">
        <f>+VLOOKUP(B5288,#REF!,1,FALSE)</f>
        <v>#REF!</v>
      </c>
    </row>
    <row r="5289" spans="1:10" hidden="1" x14ac:dyDescent="0.25">
      <c r="A5289" t="s">
        <v>655</v>
      </c>
      <c r="B5289" t="s">
        <v>1990</v>
      </c>
      <c r="C5289" t="s">
        <v>1991</v>
      </c>
      <c r="D5289">
        <v>1</v>
      </c>
      <c r="J5289" t="e">
        <f>+VLOOKUP(B5289,#REF!,1,FALSE)</f>
        <v>#REF!</v>
      </c>
    </row>
    <row r="5290" spans="1:10" hidden="1" x14ac:dyDescent="0.25">
      <c r="A5290" t="s">
        <v>655</v>
      </c>
      <c r="B5290" t="s">
        <v>1996</v>
      </c>
      <c r="C5290" t="s">
        <v>1997</v>
      </c>
      <c r="D5290">
        <v>1</v>
      </c>
      <c r="J5290" t="e">
        <f>+VLOOKUP(B5290,#REF!,1,FALSE)</f>
        <v>#REF!</v>
      </c>
    </row>
    <row r="5291" spans="1:10" hidden="1" x14ac:dyDescent="0.25">
      <c r="A5291" t="s">
        <v>655</v>
      </c>
      <c r="B5291" t="s">
        <v>1998</v>
      </c>
      <c r="C5291" t="s">
        <v>1999</v>
      </c>
      <c r="D5291">
        <v>1</v>
      </c>
      <c r="J5291" t="e">
        <f>+VLOOKUP(B5291,#REF!,1,FALSE)</f>
        <v>#REF!</v>
      </c>
    </row>
    <row r="5292" spans="1:10" hidden="1" x14ac:dyDescent="0.25">
      <c r="A5292" t="s">
        <v>655</v>
      </c>
      <c r="B5292" t="s">
        <v>2000</v>
      </c>
      <c r="C5292" t="s">
        <v>2001</v>
      </c>
      <c r="D5292">
        <v>1</v>
      </c>
      <c r="J5292" t="e">
        <f>+VLOOKUP(B5292,#REF!,1,FALSE)</f>
        <v>#REF!</v>
      </c>
    </row>
    <row r="5293" spans="1:10" hidden="1" x14ac:dyDescent="0.25">
      <c r="A5293" t="s">
        <v>655</v>
      </c>
      <c r="B5293" t="s">
        <v>2002</v>
      </c>
      <c r="C5293" t="s">
        <v>2003</v>
      </c>
      <c r="D5293">
        <v>1</v>
      </c>
      <c r="J5293" t="e">
        <f>+VLOOKUP(B5293,#REF!,1,FALSE)</f>
        <v>#REF!</v>
      </c>
    </row>
    <row r="5294" spans="1:10" hidden="1" x14ac:dyDescent="0.25">
      <c r="A5294" t="s">
        <v>655</v>
      </c>
      <c r="B5294" t="s">
        <v>2004</v>
      </c>
      <c r="C5294" t="s">
        <v>2005</v>
      </c>
      <c r="D5294">
        <v>1</v>
      </c>
      <c r="J5294" t="e">
        <f>+VLOOKUP(B5294,#REF!,1,FALSE)</f>
        <v>#REF!</v>
      </c>
    </row>
    <row r="5295" spans="1:10" hidden="1" x14ac:dyDescent="0.25">
      <c r="A5295" t="s">
        <v>655</v>
      </c>
      <c r="B5295" t="s">
        <v>2006</v>
      </c>
      <c r="C5295" t="s">
        <v>2007</v>
      </c>
      <c r="D5295">
        <v>1</v>
      </c>
      <c r="J5295" t="e">
        <f>+VLOOKUP(B5295,#REF!,1,FALSE)</f>
        <v>#REF!</v>
      </c>
    </row>
    <row r="5296" spans="1:10" hidden="1" x14ac:dyDescent="0.25">
      <c r="A5296" t="s">
        <v>655</v>
      </c>
      <c r="B5296" t="s">
        <v>2008</v>
      </c>
      <c r="C5296" t="s">
        <v>2009</v>
      </c>
      <c r="D5296">
        <v>1</v>
      </c>
      <c r="J5296" t="e">
        <f>+VLOOKUP(B5296,#REF!,1,FALSE)</f>
        <v>#REF!</v>
      </c>
    </row>
    <row r="5297" spans="1:10" hidden="1" x14ac:dyDescent="0.25">
      <c r="A5297" t="s">
        <v>655</v>
      </c>
      <c r="B5297" t="s">
        <v>2010</v>
      </c>
      <c r="C5297" t="s">
        <v>2011</v>
      </c>
      <c r="D5297">
        <v>1</v>
      </c>
      <c r="J5297" t="e">
        <f>+VLOOKUP(B5297,#REF!,1,FALSE)</f>
        <v>#REF!</v>
      </c>
    </row>
    <row r="5298" spans="1:10" hidden="1" x14ac:dyDescent="0.25">
      <c r="A5298" t="s">
        <v>655</v>
      </c>
      <c r="B5298" t="s">
        <v>2448</v>
      </c>
      <c r="C5298" t="s">
        <v>2449</v>
      </c>
      <c r="D5298">
        <v>1</v>
      </c>
      <c r="J5298" t="e">
        <f>+VLOOKUP(B5298,#REF!,1,FALSE)</f>
        <v>#REF!</v>
      </c>
    </row>
    <row r="5299" spans="1:10" hidden="1" x14ac:dyDescent="0.25">
      <c r="A5299" t="s">
        <v>655</v>
      </c>
      <c r="B5299" t="s">
        <v>2450</v>
      </c>
      <c r="C5299" t="s">
        <v>2451</v>
      </c>
      <c r="D5299">
        <v>1</v>
      </c>
      <c r="J5299" t="e">
        <f>+VLOOKUP(B5299,#REF!,1,FALSE)</f>
        <v>#REF!</v>
      </c>
    </row>
    <row r="5300" spans="1:10" hidden="1" x14ac:dyDescent="0.25">
      <c r="A5300" t="s">
        <v>655</v>
      </c>
      <c r="B5300" t="s">
        <v>2281</v>
      </c>
      <c r="C5300" t="s">
        <v>2282</v>
      </c>
      <c r="D5300">
        <v>1</v>
      </c>
      <c r="J5300" t="e">
        <f>+VLOOKUP(B5300,#REF!,1,FALSE)</f>
        <v>#REF!</v>
      </c>
    </row>
    <row r="5301" spans="1:10" hidden="1" x14ac:dyDescent="0.25">
      <c r="A5301" t="s">
        <v>655</v>
      </c>
      <c r="B5301" t="s">
        <v>352</v>
      </c>
      <c r="C5301" t="s">
        <v>353</v>
      </c>
      <c r="D5301">
        <v>6.5</v>
      </c>
      <c r="J5301" t="e">
        <f>+VLOOKUP(B5301,#REF!,1,FALSE)</f>
        <v>#REF!</v>
      </c>
    </row>
    <row r="5302" spans="1:10" hidden="1" x14ac:dyDescent="0.25">
      <c r="A5302" t="s">
        <v>655</v>
      </c>
      <c r="B5302" t="s">
        <v>354</v>
      </c>
      <c r="C5302" t="s">
        <v>355</v>
      </c>
      <c r="D5302">
        <v>6.5</v>
      </c>
      <c r="J5302" t="e">
        <f>+VLOOKUP(B5302,#REF!,1,FALSE)</f>
        <v>#REF!</v>
      </c>
    </row>
    <row r="5303" spans="1:10" hidden="1" x14ac:dyDescent="0.25">
      <c r="A5303" t="s">
        <v>655</v>
      </c>
      <c r="B5303" t="s">
        <v>356</v>
      </c>
      <c r="C5303" t="s">
        <v>357</v>
      </c>
      <c r="D5303">
        <v>6.5</v>
      </c>
      <c r="J5303" t="e">
        <f>+VLOOKUP(B5303,#REF!,1,FALSE)</f>
        <v>#REF!</v>
      </c>
    </row>
    <row r="5304" spans="1:10" hidden="1" x14ac:dyDescent="0.25">
      <c r="A5304" t="s">
        <v>655</v>
      </c>
      <c r="B5304" t="s">
        <v>358</v>
      </c>
      <c r="C5304" t="s">
        <v>359</v>
      </c>
      <c r="D5304">
        <v>6.5</v>
      </c>
      <c r="J5304" t="e">
        <f>+VLOOKUP(B5304,#REF!,1,FALSE)</f>
        <v>#REF!</v>
      </c>
    </row>
    <row r="5305" spans="1:10" hidden="1" x14ac:dyDescent="0.25">
      <c r="A5305" t="s">
        <v>655</v>
      </c>
      <c r="B5305" t="s">
        <v>360</v>
      </c>
      <c r="C5305" t="s">
        <v>361</v>
      </c>
      <c r="D5305">
        <v>6.5</v>
      </c>
      <c r="J5305" t="e">
        <f>+VLOOKUP(B5305,#REF!,1,FALSE)</f>
        <v>#REF!</v>
      </c>
    </row>
    <row r="5306" spans="1:10" hidden="1" x14ac:dyDescent="0.25">
      <c r="A5306" t="s">
        <v>655</v>
      </c>
      <c r="B5306" t="s">
        <v>362</v>
      </c>
      <c r="C5306" t="s">
        <v>363</v>
      </c>
      <c r="D5306">
        <v>6.5</v>
      </c>
      <c r="J5306" t="e">
        <f>+VLOOKUP(B5306,#REF!,1,FALSE)</f>
        <v>#REF!</v>
      </c>
    </row>
    <row r="5307" spans="1:10" hidden="1" x14ac:dyDescent="0.25">
      <c r="A5307" t="s">
        <v>655</v>
      </c>
      <c r="B5307" t="s">
        <v>364</v>
      </c>
      <c r="C5307" t="s">
        <v>365</v>
      </c>
      <c r="D5307">
        <v>6.5</v>
      </c>
      <c r="J5307" t="e">
        <f>+VLOOKUP(B5307,#REF!,1,FALSE)</f>
        <v>#REF!</v>
      </c>
    </row>
    <row r="5308" spans="1:10" hidden="1" x14ac:dyDescent="0.25">
      <c r="A5308" t="s">
        <v>655</v>
      </c>
      <c r="B5308" t="s">
        <v>366</v>
      </c>
      <c r="C5308" t="s">
        <v>367</v>
      </c>
      <c r="D5308">
        <v>6.5</v>
      </c>
      <c r="J5308" t="e">
        <f>+VLOOKUP(B5308,#REF!,1,FALSE)</f>
        <v>#REF!</v>
      </c>
    </row>
    <row r="5309" spans="1:10" hidden="1" x14ac:dyDescent="0.25">
      <c r="A5309" t="s">
        <v>655</v>
      </c>
      <c r="B5309" t="s">
        <v>368</v>
      </c>
      <c r="C5309" t="s">
        <v>369</v>
      </c>
      <c r="D5309">
        <v>6.5</v>
      </c>
      <c r="J5309" t="e">
        <f>+VLOOKUP(B5309,#REF!,1,FALSE)</f>
        <v>#REF!</v>
      </c>
    </row>
    <row r="5310" spans="1:10" hidden="1" x14ac:dyDescent="0.25">
      <c r="A5310" t="s">
        <v>655</v>
      </c>
      <c r="B5310" t="s">
        <v>370</v>
      </c>
      <c r="C5310" t="s">
        <v>371</v>
      </c>
      <c r="D5310">
        <v>6.5</v>
      </c>
      <c r="J5310" t="e">
        <f>+VLOOKUP(B5310,#REF!,1,FALSE)</f>
        <v>#REF!</v>
      </c>
    </row>
    <row r="5311" spans="1:10" hidden="1" x14ac:dyDescent="0.25">
      <c r="A5311" t="s">
        <v>655</v>
      </c>
      <c r="B5311" t="s">
        <v>372</v>
      </c>
      <c r="C5311" t="s">
        <v>373</v>
      </c>
      <c r="D5311">
        <v>6.5</v>
      </c>
      <c r="J5311" t="e">
        <f>+VLOOKUP(B5311,#REF!,1,FALSE)</f>
        <v>#REF!</v>
      </c>
    </row>
    <row r="5312" spans="1:10" hidden="1" x14ac:dyDescent="0.25">
      <c r="A5312" t="s">
        <v>655</v>
      </c>
      <c r="B5312" t="s">
        <v>374</v>
      </c>
      <c r="C5312" t="s">
        <v>375</v>
      </c>
      <c r="D5312">
        <v>6.5</v>
      </c>
      <c r="J5312" t="e">
        <f>+VLOOKUP(B5312,#REF!,1,FALSE)</f>
        <v>#REF!</v>
      </c>
    </row>
    <row r="5313" spans="1:10" hidden="1" x14ac:dyDescent="0.25">
      <c r="A5313" t="s">
        <v>655</v>
      </c>
      <c r="B5313" t="s">
        <v>376</v>
      </c>
      <c r="C5313" t="s">
        <v>377</v>
      </c>
      <c r="D5313">
        <v>6.5</v>
      </c>
      <c r="J5313" t="e">
        <f>+VLOOKUP(B5313,#REF!,1,FALSE)</f>
        <v>#REF!</v>
      </c>
    </row>
    <row r="5314" spans="1:10" hidden="1" x14ac:dyDescent="0.25">
      <c r="A5314" t="s">
        <v>655</v>
      </c>
      <c r="B5314" t="s">
        <v>378</v>
      </c>
      <c r="C5314" t="s">
        <v>379</v>
      </c>
      <c r="D5314">
        <v>6.5</v>
      </c>
      <c r="J5314" t="e">
        <f>+VLOOKUP(B5314,#REF!,1,FALSE)</f>
        <v>#REF!</v>
      </c>
    </row>
    <row r="5315" spans="1:10" hidden="1" x14ac:dyDescent="0.25">
      <c r="A5315" t="s">
        <v>655</v>
      </c>
      <c r="B5315" t="s">
        <v>380</v>
      </c>
      <c r="C5315" t="s">
        <v>381</v>
      </c>
      <c r="D5315">
        <v>6.5</v>
      </c>
      <c r="J5315" t="e">
        <f>+VLOOKUP(B5315,#REF!,1,FALSE)</f>
        <v>#REF!</v>
      </c>
    </row>
    <row r="5316" spans="1:10" hidden="1" x14ac:dyDescent="0.25">
      <c r="A5316" t="s">
        <v>655</v>
      </c>
      <c r="B5316" t="s">
        <v>382</v>
      </c>
      <c r="C5316" t="s">
        <v>383</v>
      </c>
      <c r="D5316">
        <v>6.5</v>
      </c>
      <c r="J5316" t="e">
        <f>+VLOOKUP(B5316,#REF!,1,FALSE)</f>
        <v>#REF!</v>
      </c>
    </row>
    <row r="5317" spans="1:10" hidden="1" x14ac:dyDescent="0.25">
      <c r="A5317" t="s">
        <v>655</v>
      </c>
      <c r="B5317" t="s">
        <v>384</v>
      </c>
      <c r="C5317" t="s">
        <v>385</v>
      </c>
      <c r="D5317">
        <v>6.5</v>
      </c>
      <c r="J5317" t="e">
        <f>+VLOOKUP(B5317,#REF!,1,FALSE)</f>
        <v>#REF!</v>
      </c>
    </row>
    <row r="5318" spans="1:10" hidden="1" x14ac:dyDescent="0.25">
      <c r="A5318" t="s">
        <v>655</v>
      </c>
      <c r="B5318" t="s">
        <v>386</v>
      </c>
      <c r="C5318" t="s">
        <v>387</v>
      </c>
      <c r="D5318">
        <v>6.5</v>
      </c>
      <c r="J5318" t="e">
        <f>+VLOOKUP(B5318,#REF!,1,FALSE)</f>
        <v>#REF!</v>
      </c>
    </row>
    <row r="5319" spans="1:10" hidden="1" x14ac:dyDescent="0.25">
      <c r="A5319" t="s">
        <v>655</v>
      </c>
      <c r="B5319" t="s">
        <v>388</v>
      </c>
      <c r="C5319" t="s">
        <v>389</v>
      </c>
      <c r="D5319">
        <v>6.5</v>
      </c>
      <c r="J5319" t="e">
        <f>+VLOOKUP(B5319,#REF!,1,FALSE)</f>
        <v>#REF!</v>
      </c>
    </row>
    <row r="5320" spans="1:10" hidden="1" x14ac:dyDescent="0.25">
      <c r="A5320" t="s">
        <v>655</v>
      </c>
      <c r="B5320" t="s">
        <v>390</v>
      </c>
      <c r="C5320" t="s">
        <v>391</v>
      </c>
      <c r="D5320">
        <v>6.5</v>
      </c>
      <c r="J5320" t="e">
        <f>+VLOOKUP(B5320,#REF!,1,FALSE)</f>
        <v>#REF!</v>
      </c>
    </row>
    <row r="5321" spans="1:10" hidden="1" x14ac:dyDescent="0.25">
      <c r="A5321" t="s">
        <v>655</v>
      </c>
      <c r="B5321" t="s">
        <v>392</v>
      </c>
      <c r="C5321" t="s">
        <v>393</v>
      </c>
      <c r="D5321">
        <v>6.5</v>
      </c>
      <c r="J5321" t="e">
        <f>+VLOOKUP(B5321,#REF!,1,FALSE)</f>
        <v>#REF!</v>
      </c>
    </row>
    <row r="5322" spans="1:10" hidden="1" x14ac:dyDescent="0.25">
      <c r="A5322" t="s">
        <v>655</v>
      </c>
      <c r="B5322" t="s">
        <v>394</v>
      </c>
      <c r="C5322" t="s">
        <v>395</v>
      </c>
      <c r="D5322">
        <v>6.5</v>
      </c>
      <c r="J5322" t="e">
        <f>+VLOOKUP(B5322,#REF!,1,FALSE)</f>
        <v>#REF!</v>
      </c>
    </row>
    <row r="5323" spans="1:10" hidden="1" x14ac:dyDescent="0.25">
      <c r="A5323" t="s">
        <v>655</v>
      </c>
      <c r="B5323" t="s">
        <v>396</v>
      </c>
      <c r="C5323" t="s">
        <v>397</v>
      </c>
      <c r="D5323">
        <v>6.5</v>
      </c>
      <c r="J5323" t="e">
        <f>+VLOOKUP(B5323,#REF!,1,FALSE)</f>
        <v>#REF!</v>
      </c>
    </row>
    <row r="5324" spans="1:10" hidden="1" x14ac:dyDescent="0.25">
      <c r="A5324" t="s">
        <v>655</v>
      </c>
      <c r="B5324" t="s">
        <v>398</v>
      </c>
      <c r="C5324" t="s">
        <v>399</v>
      </c>
      <c r="D5324">
        <v>6.5</v>
      </c>
      <c r="J5324" t="e">
        <f>+VLOOKUP(B5324,#REF!,1,FALSE)</f>
        <v>#REF!</v>
      </c>
    </row>
    <row r="5325" spans="1:10" hidden="1" x14ac:dyDescent="0.25">
      <c r="A5325" t="s">
        <v>655</v>
      </c>
      <c r="B5325" t="s">
        <v>400</v>
      </c>
      <c r="C5325" t="s">
        <v>401</v>
      </c>
      <c r="D5325">
        <v>6.5</v>
      </c>
      <c r="J5325" t="e">
        <f>+VLOOKUP(B5325,#REF!,1,FALSE)</f>
        <v>#REF!</v>
      </c>
    </row>
    <row r="5326" spans="1:10" hidden="1" x14ac:dyDescent="0.25">
      <c r="A5326" t="s">
        <v>655</v>
      </c>
      <c r="B5326" t="s">
        <v>402</v>
      </c>
      <c r="C5326" t="s">
        <v>403</v>
      </c>
      <c r="D5326">
        <v>6.5</v>
      </c>
      <c r="J5326" t="e">
        <f>+VLOOKUP(B5326,#REF!,1,FALSE)</f>
        <v>#REF!</v>
      </c>
    </row>
    <row r="5327" spans="1:10" hidden="1" x14ac:dyDescent="0.25">
      <c r="A5327" t="s">
        <v>655</v>
      </c>
      <c r="B5327" t="s">
        <v>404</v>
      </c>
      <c r="C5327" t="s">
        <v>405</v>
      </c>
      <c r="D5327">
        <v>6.5</v>
      </c>
      <c r="J5327" t="e">
        <f>+VLOOKUP(B5327,#REF!,1,FALSE)</f>
        <v>#REF!</v>
      </c>
    </row>
    <row r="5328" spans="1:10" hidden="1" x14ac:dyDescent="0.25">
      <c r="A5328" t="s">
        <v>655</v>
      </c>
      <c r="B5328" t="s">
        <v>406</v>
      </c>
      <c r="C5328" t="s">
        <v>407</v>
      </c>
      <c r="D5328">
        <v>6.5</v>
      </c>
      <c r="J5328" t="e">
        <f>+VLOOKUP(B5328,#REF!,1,FALSE)</f>
        <v>#REF!</v>
      </c>
    </row>
    <row r="5329" spans="1:10" hidden="1" x14ac:dyDescent="0.25">
      <c r="A5329" t="s">
        <v>655</v>
      </c>
      <c r="B5329" t="s">
        <v>408</v>
      </c>
      <c r="C5329" t="s">
        <v>409</v>
      </c>
      <c r="D5329">
        <v>6.5</v>
      </c>
      <c r="J5329" t="e">
        <f>+VLOOKUP(B5329,#REF!,1,FALSE)</f>
        <v>#REF!</v>
      </c>
    </row>
    <row r="5330" spans="1:10" hidden="1" x14ac:dyDescent="0.25">
      <c r="A5330" t="s">
        <v>655</v>
      </c>
      <c r="B5330" t="s">
        <v>410</v>
      </c>
      <c r="C5330" t="s">
        <v>411</v>
      </c>
      <c r="D5330">
        <v>6.5</v>
      </c>
      <c r="J5330" t="e">
        <f>+VLOOKUP(B5330,#REF!,1,FALSE)</f>
        <v>#REF!</v>
      </c>
    </row>
    <row r="5331" spans="1:10" hidden="1" x14ac:dyDescent="0.25">
      <c r="A5331" t="s">
        <v>655</v>
      </c>
      <c r="B5331" t="s">
        <v>412</v>
      </c>
      <c r="C5331" t="s">
        <v>413</v>
      </c>
      <c r="D5331">
        <v>6.5</v>
      </c>
      <c r="J5331" t="e">
        <f>+VLOOKUP(B5331,#REF!,1,FALSE)</f>
        <v>#REF!</v>
      </c>
    </row>
    <row r="5332" spans="1:10" hidden="1" x14ac:dyDescent="0.25">
      <c r="A5332" t="s">
        <v>655</v>
      </c>
      <c r="B5332" t="s">
        <v>414</v>
      </c>
      <c r="C5332" t="s">
        <v>415</v>
      </c>
      <c r="D5332">
        <v>6.5</v>
      </c>
      <c r="J5332" t="e">
        <f>+VLOOKUP(B5332,#REF!,1,FALSE)</f>
        <v>#REF!</v>
      </c>
    </row>
    <row r="5333" spans="1:10" hidden="1" x14ac:dyDescent="0.25">
      <c r="A5333" t="s">
        <v>655</v>
      </c>
      <c r="B5333" t="s">
        <v>416</v>
      </c>
      <c r="C5333" t="s">
        <v>417</v>
      </c>
      <c r="D5333">
        <v>6.5</v>
      </c>
      <c r="J5333" t="e">
        <f>+VLOOKUP(B5333,#REF!,1,FALSE)</f>
        <v>#REF!</v>
      </c>
    </row>
    <row r="5334" spans="1:10" hidden="1" x14ac:dyDescent="0.25">
      <c r="A5334" t="s">
        <v>655</v>
      </c>
      <c r="B5334" t="s">
        <v>418</v>
      </c>
      <c r="C5334" t="s">
        <v>283</v>
      </c>
      <c r="D5334">
        <v>6.5</v>
      </c>
      <c r="J5334" t="e">
        <f>+VLOOKUP(B5334,#REF!,1,FALSE)</f>
        <v>#REF!</v>
      </c>
    </row>
    <row r="5335" spans="1:10" hidden="1" x14ac:dyDescent="0.25">
      <c r="A5335" t="s">
        <v>655</v>
      </c>
      <c r="B5335" t="s">
        <v>676</v>
      </c>
      <c r="C5335" t="s">
        <v>677</v>
      </c>
      <c r="D5335">
        <v>6.5</v>
      </c>
      <c r="J5335" t="e">
        <f>+VLOOKUP(B5335,#REF!,1,FALSE)</f>
        <v>#REF!</v>
      </c>
    </row>
    <row r="5336" spans="1:10" hidden="1" x14ac:dyDescent="0.25">
      <c r="A5336" t="s">
        <v>655</v>
      </c>
      <c r="B5336" t="s">
        <v>678</v>
      </c>
      <c r="C5336" t="s">
        <v>679</v>
      </c>
      <c r="D5336">
        <v>6.5</v>
      </c>
      <c r="J5336" t="e">
        <f>+VLOOKUP(B5336,#REF!,1,FALSE)</f>
        <v>#REF!</v>
      </c>
    </row>
    <row r="5337" spans="1:10" hidden="1" x14ac:dyDescent="0.25">
      <c r="A5337" t="s">
        <v>655</v>
      </c>
      <c r="B5337" t="s">
        <v>680</v>
      </c>
      <c r="C5337" t="s">
        <v>681</v>
      </c>
      <c r="D5337">
        <v>6.5</v>
      </c>
      <c r="J5337" t="e">
        <f>+VLOOKUP(B5337,#REF!,1,FALSE)</f>
        <v>#REF!</v>
      </c>
    </row>
    <row r="5338" spans="1:10" hidden="1" x14ac:dyDescent="0.25">
      <c r="A5338" t="s">
        <v>655</v>
      </c>
      <c r="B5338" t="s">
        <v>682</v>
      </c>
      <c r="C5338" t="s">
        <v>683</v>
      </c>
      <c r="D5338">
        <v>6.5</v>
      </c>
      <c r="J5338" t="e">
        <f>+VLOOKUP(B5338,#REF!,1,FALSE)</f>
        <v>#REF!</v>
      </c>
    </row>
    <row r="5339" spans="1:10" hidden="1" x14ac:dyDescent="0.25">
      <c r="A5339" t="s">
        <v>655</v>
      </c>
      <c r="B5339" t="s">
        <v>684</v>
      </c>
      <c r="C5339" t="s">
        <v>685</v>
      </c>
      <c r="D5339">
        <v>6.5</v>
      </c>
      <c r="J5339" t="e">
        <f>+VLOOKUP(B5339,#REF!,1,FALSE)</f>
        <v>#REF!</v>
      </c>
    </row>
    <row r="5340" spans="1:10" hidden="1" x14ac:dyDescent="0.25">
      <c r="A5340" t="s">
        <v>655</v>
      </c>
      <c r="B5340" t="s">
        <v>686</v>
      </c>
      <c r="C5340" t="s">
        <v>687</v>
      </c>
      <c r="D5340">
        <v>6.5</v>
      </c>
      <c r="J5340" t="e">
        <f>+VLOOKUP(B5340,#REF!,1,FALSE)</f>
        <v>#REF!</v>
      </c>
    </row>
    <row r="5341" spans="1:10" hidden="1" x14ac:dyDescent="0.25">
      <c r="A5341" t="s">
        <v>655</v>
      </c>
      <c r="B5341" t="s">
        <v>688</v>
      </c>
      <c r="C5341" t="s">
        <v>689</v>
      </c>
      <c r="D5341">
        <v>6.5</v>
      </c>
      <c r="J5341" t="e">
        <f>+VLOOKUP(B5341,#REF!,1,FALSE)</f>
        <v>#REF!</v>
      </c>
    </row>
    <row r="5342" spans="1:10" hidden="1" x14ac:dyDescent="0.25">
      <c r="A5342" t="s">
        <v>655</v>
      </c>
      <c r="B5342" t="s">
        <v>690</v>
      </c>
      <c r="C5342" t="s">
        <v>691</v>
      </c>
      <c r="D5342">
        <v>6.5</v>
      </c>
      <c r="J5342" t="e">
        <f>+VLOOKUP(B5342,#REF!,1,FALSE)</f>
        <v>#REF!</v>
      </c>
    </row>
    <row r="5343" spans="1:10" hidden="1" x14ac:dyDescent="0.25">
      <c r="A5343" t="s">
        <v>655</v>
      </c>
      <c r="B5343" t="s">
        <v>692</v>
      </c>
      <c r="C5343" t="s">
        <v>693</v>
      </c>
      <c r="D5343">
        <v>6.5</v>
      </c>
      <c r="J5343" t="e">
        <f>+VLOOKUP(B5343,#REF!,1,FALSE)</f>
        <v>#REF!</v>
      </c>
    </row>
    <row r="5344" spans="1:10" hidden="1" x14ac:dyDescent="0.25">
      <c r="A5344" t="s">
        <v>655</v>
      </c>
      <c r="B5344" t="s">
        <v>694</v>
      </c>
      <c r="C5344" t="s">
        <v>695</v>
      </c>
      <c r="D5344">
        <v>6.5</v>
      </c>
      <c r="J5344" t="e">
        <f>+VLOOKUP(B5344,#REF!,1,FALSE)</f>
        <v>#REF!</v>
      </c>
    </row>
    <row r="5345" spans="1:10" hidden="1" x14ac:dyDescent="0.25">
      <c r="A5345" t="s">
        <v>655</v>
      </c>
      <c r="B5345" t="s">
        <v>696</v>
      </c>
      <c r="C5345" t="s">
        <v>697</v>
      </c>
      <c r="D5345">
        <v>6.5</v>
      </c>
      <c r="J5345" t="e">
        <f>+VLOOKUP(B5345,#REF!,1,FALSE)</f>
        <v>#REF!</v>
      </c>
    </row>
    <row r="5346" spans="1:10" hidden="1" x14ac:dyDescent="0.25">
      <c r="A5346" t="s">
        <v>655</v>
      </c>
      <c r="B5346" t="s">
        <v>698</v>
      </c>
      <c r="C5346" t="s">
        <v>699</v>
      </c>
      <c r="D5346">
        <v>6.5</v>
      </c>
      <c r="J5346" t="e">
        <f>+VLOOKUP(B5346,#REF!,1,FALSE)</f>
        <v>#REF!</v>
      </c>
    </row>
    <row r="5347" spans="1:10" hidden="1" x14ac:dyDescent="0.25">
      <c r="A5347" t="s">
        <v>655</v>
      </c>
      <c r="B5347" t="s">
        <v>700</v>
      </c>
      <c r="C5347" t="s">
        <v>701</v>
      </c>
      <c r="D5347">
        <v>6.5</v>
      </c>
      <c r="J5347" t="e">
        <f>+VLOOKUP(B5347,#REF!,1,FALSE)</f>
        <v>#REF!</v>
      </c>
    </row>
    <row r="5348" spans="1:10" hidden="1" x14ac:dyDescent="0.25">
      <c r="A5348" t="s">
        <v>655</v>
      </c>
      <c r="B5348" t="s">
        <v>702</v>
      </c>
      <c r="C5348" t="s">
        <v>703</v>
      </c>
      <c r="D5348">
        <v>6.5</v>
      </c>
      <c r="J5348" t="e">
        <f>+VLOOKUP(B5348,#REF!,1,FALSE)</f>
        <v>#REF!</v>
      </c>
    </row>
    <row r="5349" spans="1:10" hidden="1" x14ac:dyDescent="0.25">
      <c r="A5349" t="s">
        <v>655</v>
      </c>
      <c r="B5349" t="s">
        <v>704</v>
      </c>
      <c r="C5349" t="s">
        <v>705</v>
      </c>
      <c r="D5349">
        <v>6.5</v>
      </c>
      <c r="J5349" t="e">
        <f>+VLOOKUP(B5349,#REF!,1,FALSE)</f>
        <v>#REF!</v>
      </c>
    </row>
    <row r="5350" spans="1:10" hidden="1" x14ac:dyDescent="0.25">
      <c r="A5350" t="s">
        <v>655</v>
      </c>
      <c r="B5350" t="s">
        <v>706</v>
      </c>
      <c r="C5350" t="s">
        <v>707</v>
      </c>
      <c r="D5350">
        <v>6.5</v>
      </c>
      <c r="J5350" t="e">
        <f>+VLOOKUP(B5350,#REF!,1,FALSE)</f>
        <v>#REF!</v>
      </c>
    </row>
    <row r="5351" spans="1:10" hidden="1" x14ac:dyDescent="0.25">
      <c r="A5351" t="s">
        <v>655</v>
      </c>
      <c r="B5351" t="s">
        <v>708</v>
      </c>
      <c r="C5351" t="s">
        <v>709</v>
      </c>
      <c r="D5351">
        <v>6.5</v>
      </c>
      <c r="J5351" t="e">
        <f>+VLOOKUP(B5351,#REF!,1,FALSE)</f>
        <v>#REF!</v>
      </c>
    </row>
    <row r="5352" spans="1:10" hidden="1" x14ac:dyDescent="0.25">
      <c r="A5352" t="s">
        <v>655</v>
      </c>
      <c r="B5352" t="s">
        <v>710</v>
      </c>
      <c r="C5352" t="s">
        <v>711</v>
      </c>
      <c r="D5352">
        <v>6.5</v>
      </c>
      <c r="J5352" t="e">
        <f>+VLOOKUP(B5352,#REF!,1,FALSE)</f>
        <v>#REF!</v>
      </c>
    </row>
    <row r="5353" spans="1:10" hidden="1" x14ac:dyDescent="0.25">
      <c r="A5353" t="s">
        <v>655</v>
      </c>
      <c r="B5353" t="s">
        <v>712</v>
      </c>
      <c r="C5353" t="s">
        <v>713</v>
      </c>
      <c r="D5353">
        <v>6.5</v>
      </c>
      <c r="J5353" t="e">
        <f>+VLOOKUP(B5353,#REF!,1,FALSE)</f>
        <v>#REF!</v>
      </c>
    </row>
    <row r="5354" spans="1:10" hidden="1" x14ac:dyDescent="0.25">
      <c r="A5354" t="s">
        <v>655</v>
      </c>
      <c r="B5354" t="s">
        <v>714</v>
      </c>
      <c r="C5354" t="s">
        <v>715</v>
      </c>
      <c r="D5354">
        <v>6.5</v>
      </c>
      <c r="J5354" t="e">
        <f>+VLOOKUP(B5354,#REF!,1,FALSE)</f>
        <v>#REF!</v>
      </c>
    </row>
    <row r="5355" spans="1:10" hidden="1" x14ac:dyDescent="0.25">
      <c r="A5355" t="s">
        <v>655</v>
      </c>
      <c r="B5355" t="s">
        <v>716</v>
      </c>
      <c r="C5355" t="s">
        <v>717</v>
      </c>
      <c r="D5355">
        <v>6.5</v>
      </c>
      <c r="J5355" t="e">
        <f>+VLOOKUP(B5355,#REF!,1,FALSE)</f>
        <v>#REF!</v>
      </c>
    </row>
    <row r="5356" spans="1:10" hidden="1" x14ac:dyDescent="0.25">
      <c r="A5356" t="s">
        <v>655</v>
      </c>
      <c r="B5356" t="s">
        <v>718</v>
      </c>
      <c r="C5356" t="s">
        <v>719</v>
      </c>
      <c r="D5356">
        <v>6.5</v>
      </c>
      <c r="J5356" t="e">
        <f>+VLOOKUP(B5356,#REF!,1,FALSE)</f>
        <v>#REF!</v>
      </c>
    </row>
    <row r="5357" spans="1:10" hidden="1" x14ac:dyDescent="0.25">
      <c r="A5357" t="s">
        <v>655</v>
      </c>
      <c r="B5357" t="s">
        <v>720</v>
      </c>
      <c r="C5357" t="s">
        <v>683</v>
      </c>
      <c r="D5357">
        <v>6.5</v>
      </c>
      <c r="J5357" t="e">
        <f>+VLOOKUP(B5357,#REF!,1,FALSE)</f>
        <v>#REF!</v>
      </c>
    </row>
    <row r="5358" spans="1:10" hidden="1" x14ac:dyDescent="0.25">
      <c r="A5358" t="s">
        <v>655</v>
      </c>
      <c r="B5358" t="s">
        <v>721</v>
      </c>
      <c r="C5358" t="s">
        <v>685</v>
      </c>
      <c r="D5358">
        <v>6.5</v>
      </c>
      <c r="J5358" t="e">
        <f>+VLOOKUP(B5358,#REF!,1,FALSE)</f>
        <v>#REF!</v>
      </c>
    </row>
    <row r="5359" spans="1:10" hidden="1" x14ac:dyDescent="0.25">
      <c r="A5359" t="s">
        <v>655</v>
      </c>
      <c r="B5359" t="s">
        <v>722</v>
      </c>
      <c r="C5359" t="s">
        <v>687</v>
      </c>
      <c r="D5359">
        <v>6.5</v>
      </c>
      <c r="J5359" t="e">
        <f>+VLOOKUP(B5359,#REF!,1,FALSE)</f>
        <v>#REF!</v>
      </c>
    </row>
    <row r="5360" spans="1:10" hidden="1" x14ac:dyDescent="0.25">
      <c r="A5360" t="s">
        <v>655</v>
      </c>
      <c r="B5360" t="s">
        <v>723</v>
      </c>
      <c r="C5360" t="s">
        <v>689</v>
      </c>
      <c r="D5360">
        <v>6.5</v>
      </c>
      <c r="J5360" t="e">
        <f>+VLOOKUP(B5360,#REF!,1,FALSE)</f>
        <v>#REF!</v>
      </c>
    </row>
    <row r="5361" spans="1:10" hidden="1" x14ac:dyDescent="0.25">
      <c r="A5361" t="s">
        <v>655</v>
      </c>
      <c r="B5361" t="s">
        <v>724</v>
      </c>
      <c r="C5361" t="s">
        <v>691</v>
      </c>
      <c r="D5361">
        <v>6.5</v>
      </c>
      <c r="J5361" t="e">
        <f>+VLOOKUP(B5361,#REF!,1,FALSE)</f>
        <v>#REF!</v>
      </c>
    </row>
    <row r="5362" spans="1:10" hidden="1" x14ac:dyDescent="0.25">
      <c r="A5362" t="s">
        <v>655</v>
      </c>
      <c r="B5362" t="s">
        <v>725</v>
      </c>
      <c r="C5362" t="s">
        <v>726</v>
      </c>
      <c r="D5362">
        <v>6.5</v>
      </c>
      <c r="J5362" t="e">
        <f>+VLOOKUP(B5362,#REF!,1,FALSE)</f>
        <v>#REF!</v>
      </c>
    </row>
    <row r="5363" spans="1:10" hidden="1" x14ac:dyDescent="0.25">
      <c r="A5363" t="s">
        <v>655</v>
      </c>
      <c r="B5363" t="s">
        <v>727</v>
      </c>
      <c r="C5363" t="s">
        <v>728</v>
      </c>
      <c r="D5363">
        <v>6.5</v>
      </c>
      <c r="J5363" t="e">
        <f>+VLOOKUP(B5363,#REF!,1,FALSE)</f>
        <v>#REF!</v>
      </c>
    </row>
    <row r="5364" spans="1:10" hidden="1" x14ac:dyDescent="0.25">
      <c r="A5364" t="s">
        <v>655</v>
      </c>
      <c r="B5364" t="s">
        <v>729</v>
      </c>
      <c r="C5364" t="s">
        <v>730</v>
      </c>
      <c r="D5364">
        <v>6.5</v>
      </c>
      <c r="J5364" t="e">
        <f>+VLOOKUP(B5364,#REF!,1,FALSE)</f>
        <v>#REF!</v>
      </c>
    </row>
    <row r="5365" spans="1:10" hidden="1" x14ac:dyDescent="0.25">
      <c r="A5365" t="s">
        <v>655</v>
      </c>
      <c r="B5365" t="s">
        <v>731</v>
      </c>
      <c r="C5365" t="s">
        <v>732</v>
      </c>
      <c r="D5365">
        <v>6.5</v>
      </c>
      <c r="J5365" t="e">
        <f>+VLOOKUP(B5365,#REF!,1,FALSE)</f>
        <v>#REF!</v>
      </c>
    </row>
    <row r="5366" spans="1:10" hidden="1" x14ac:dyDescent="0.25">
      <c r="A5366" t="s">
        <v>655</v>
      </c>
      <c r="B5366" t="s">
        <v>733</v>
      </c>
      <c r="C5366" t="s">
        <v>734</v>
      </c>
      <c r="D5366">
        <v>6.5</v>
      </c>
      <c r="J5366" t="e">
        <f>+VLOOKUP(B5366,#REF!,1,FALSE)</f>
        <v>#REF!</v>
      </c>
    </row>
    <row r="5367" spans="1:10" hidden="1" x14ac:dyDescent="0.25">
      <c r="A5367" t="s">
        <v>655</v>
      </c>
      <c r="B5367" t="s">
        <v>735</v>
      </c>
      <c r="C5367" t="s">
        <v>736</v>
      </c>
      <c r="D5367">
        <v>6.5</v>
      </c>
      <c r="J5367" t="e">
        <f>+VLOOKUP(B5367,#REF!,1,FALSE)</f>
        <v>#REF!</v>
      </c>
    </row>
    <row r="5368" spans="1:10" hidden="1" x14ac:dyDescent="0.25">
      <c r="A5368" t="s">
        <v>655</v>
      </c>
      <c r="B5368" t="s">
        <v>737</v>
      </c>
      <c r="C5368" t="s">
        <v>738</v>
      </c>
      <c r="D5368">
        <v>6.5</v>
      </c>
      <c r="J5368" t="e">
        <f>+VLOOKUP(B5368,#REF!,1,FALSE)</f>
        <v>#REF!</v>
      </c>
    </row>
    <row r="5369" spans="1:10" hidden="1" x14ac:dyDescent="0.25">
      <c r="A5369" t="s">
        <v>655</v>
      </c>
      <c r="B5369" t="s">
        <v>739</v>
      </c>
      <c r="C5369" t="s">
        <v>740</v>
      </c>
      <c r="D5369">
        <v>6.5</v>
      </c>
      <c r="J5369" t="e">
        <f>+VLOOKUP(B5369,#REF!,1,FALSE)</f>
        <v>#REF!</v>
      </c>
    </row>
    <row r="5370" spans="1:10" hidden="1" x14ac:dyDescent="0.25">
      <c r="A5370" t="s">
        <v>655</v>
      </c>
      <c r="B5370" t="s">
        <v>741</v>
      </c>
      <c r="C5370" t="s">
        <v>742</v>
      </c>
      <c r="D5370">
        <v>6.5</v>
      </c>
      <c r="J5370" t="e">
        <f>+VLOOKUP(B5370,#REF!,1,FALSE)</f>
        <v>#REF!</v>
      </c>
    </row>
    <row r="5371" spans="1:10" hidden="1" x14ac:dyDescent="0.25">
      <c r="A5371" t="s">
        <v>655</v>
      </c>
      <c r="B5371" t="s">
        <v>743</v>
      </c>
      <c r="C5371" t="s">
        <v>717</v>
      </c>
      <c r="D5371">
        <v>6.5</v>
      </c>
      <c r="J5371" t="e">
        <f>+VLOOKUP(B5371,#REF!,1,FALSE)</f>
        <v>#REF!</v>
      </c>
    </row>
    <row r="5372" spans="1:10" hidden="1" x14ac:dyDescent="0.25">
      <c r="A5372" t="s">
        <v>655</v>
      </c>
      <c r="B5372" t="s">
        <v>744</v>
      </c>
      <c r="C5372" t="s">
        <v>719</v>
      </c>
      <c r="D5372">
        <v>6.5</v>
      </c>
      <c r="J5372" t="e">
        <f>+VLOOKUP(B5372,#REF!,1,FALSE)</f>
        <v>#REF!</v>
      </c>
    </row>
    <row r="5373" spans="1:10" hidden="1" x14ac:dyDescent="0.25">
      <c r="A5373" t="s">
        <v>655</v>
      </c>
      <c r="B5373" t="s">
        <v>745</v>
      </c>
      <c r="C5373" t="s">
        <v>695</v>
      </c>
      <c r="D5373">
        <v>6.5</v>
      </c>
      <c r="J5373" t="e">
        <f>+VLOOKUP(B5373,#REF!,1,FALSE)</f>
        <v>#REF!</v>
      </c>
    </row>
    <row r="5374" spans="1:10" hidden="1" x14ac:dyDescent="0.25">
      <c r="A5374" t="s">
        <v>655</v>
      </c>
      <c r="B5374" t="s">
        <v>746</v>
      </c>
      <c r="C5374" t="s">
        <v>693</v>
      </c>
      <c r="D5374">
        <v>6.5</v>
      </c>
      <c r="J5374" t="e">
        <f>+VLOOKUP(B5374,#REF!,1,FALSE)</f>
        <v>#REF!</v>
      </c>
    </row>
    <row r="5375" spans="1:10" hidden="1" x14ac:dyDescent="0.25">
      <c r="A5375" t="s">
        <v>655</v>
      </c>
      <c r="B5375" t="s">
        <v>747</v>
      </c>
      <c r="C5375" t="s">
        <v>748</v>
      </c>
      <c r="D5375">
        <v>6.5</v>
      </c>
      <c r="J5375" t="e">
        <f>+VLOOKUP(B5375,#REF!,1,FALSE)</f>
        <v>#REF!</v>
      </c>
    </row>
    <row r="5376" spans="1:10" hidden="1" x14ac:dyDescent="0.25">
      <c r="A5376" t="s">
        <v>655</v>
      </c>
      <c r="B5376" t="s">
        <v>749</v>
      </c>
      <c r="C5376" t="s">
        <v>750</v>
      </c>
      <c r="D5376">
        <v>6.5</v>
      </c>
      <c r="J5376" t="e">
        <f>+VLOOKUP(B5376,#REF!,1,FALSE)</f>
        <v>#REF!</v>
      </c>
    </row>
    <row r="5377" spans="1:10" hidden="1" x14ac:dyDescent="0.25">
      <c r="A5377" t="s">
        <v>655</v>
      </c>
      <c r="B5377" t="s">
        <v>751</v>
      </c>
      <c r="C5377" t="s">
        <v>752</v>
      </c>
      <c r="D5377">
        <v>6.5</v>
      </c>
      <c r="J5377" t="e">
        <f>+VLOOKUP(B5377,#REF!,1,FALSE)</f>
        <v>#REF!</v>
      </c>
    </row>
    <row r="5378" spans="1:10" hidden="1" x14ac:dyDescent="0.25">
      <c r="A5378" t="s">
        <v>655</v>
      </c>
      <c r="B5378" t="s">
        <v>753</v>
      </c>
      <c r="C5378" t="s">
        <v>754</v>
      </c>
      <c r="D5378">
        <v>6.5</v>
      </c>
      <c r="J5378" t="e">
        <f>+VLOOKUP(B5378,#REF!,1,FALSE)</f>
        <v>#REF!</v>
      </c>
    </row>
    <row r="5379" spans="1:10" hidden="1" x14ac:dyDescent="0.25">
      <c r="A5379" t="s">
        <v>655</v>
      </c>
      <c r="B5379" t="s">
        <v>755</v>
      </c>
      <c r="C5379" t="s">
        <v>756</v>
      </c>
      <c r="D5379">
        <v>6.5</v>
      </c>
      <c r="J5379" t="e">
        <f>+VLOOKUP(B5379,#REF!,1,FALSE)</f>
        <v>#REF!</v>
      </c>
    </row>
    <row r="5380" spans="1:10" hidden="1" x14ac:dyDescent="0.25">
      <c r="A5380" t="s">
        <v>655</v>
      </c>
      <c r="B5380" t="s">
        <v>757</v>
      </c>
      <c r="C5380" t="s">
        <v>758</v>
      </c>
      <c r="D5380">
        <v>6.5</v>
      </c>
      <c r="J5380" t="e">
        <f>+VLOOKUP(B5380,#REF!,1,FALSE)</f>
        <v>#REF!</v>
      </c>
    </row>
    <row r="5381" spans="1:10" hidden="1" x14ac:dyDescent="0.25">
      <c r="A5381" t="s">
        <v>655</v>
      </c>
      <c r="B5381" t="s">
        <v>759</v>
      </c>
      <c r="C5381" t="s">
        <v>760</v>
      </c>
      <c r="D5381">
        <v>6.5</v>
      </c>
      <c r="J5381" t="e">
        <f>+VLOOKUP(B5381,#REF!,1,FALSE)</f>
        <v>#REF!</v>
      </c>
    </row>
    <row r="5382" spans="1:10" hidden="1" x14ac:dyDescent="0.25">
      <c r="A5382" t="s">
        <v>655</v>
      </c>
      <c r="B5382" t="s">
        <v>761</v>
      </c>
      <c r="C5382" t="s">
        <v>740</v>
      </c>
      <c r="D5382">
        <v>6.5</v>
      </c>
      <c r="J5382" t="e">
        <f>+VLOOKUP(B5382,#REF!,1,FALSE)</f>
        <v>#REF!</v>
      </c>
    </row>
    <row r="5383" spans="1:10" hidden="1" x14ac:dyDescent="0.25">
      <c r="A5383" t="s">
        <v>655</v>
      </c>
      <c r="B5383" t="s">
        <v>762</v>
      </c>
      <c r="C5383" t="s">
        <v>742</v>
      </c>
      <c r="D5383">
        <v>6.5</v>
      </c>
      <c r="J5383" t="e">
        <f>+VLOOKUP(B5383,#REF!,1,FALSE)</f>
        <v>#REF!</v>
      </c>
    </row>
    <row r="5384" spans="1:10" hidden="1" x14ac:dyDescent="0.25">
      <c r="A5384" t="s">
        <v>655</v>
      </c>
      <c r="B5384" t="s">
        <v>763</v>
      </c>
      <c r="C5384" t="s">
        <v>764</v>
      </c>
      <c r="D5384">
        <v>6.5</v>
      </c>
      <c r="J5384" t="e">
        <f>+VLOOKUP(B5384,#REF!,1,FALSE)</f>
        <v>#REF!</v>
      </c>
    </row>
    <row r="5385" spans="1:10" hidden="1" x14ac:dyDescent="0.25">
      <c r="A5385" t="s">
        <v>655</v>
      </c>
      <c r="B5385" t="s">
        <v>765</v>
      </c>
      <c r="C5385" t="s">
        <v>766</v>
      </c>
      <c r="D5385">
        <v>1</v>
      </c>
      <c r="J5385" t="e">
        <f>+VLOOKUP(B5385,#REF!,1,FALSE)</f>
        <v>#REF!</v>
      </c>
    </row>
    <row r="5386" spans="1:10" hidden="1" x14ac:dyDescent="0.25">
      <c r="A5386" t="s">
        <v>655</v>
      </c>
      <c r="B5386" t="s">
        <v>767</v>
      </c>
      <c r="C5386" t="s">
        <v>768</v>
      </c>
      <c r="D5386">
        <v>6.5</v>
      </c>
      <c r="J5386" t="e">
        <f>+VLOOKUP(B5386,#REF!,1,FALSE)</f>
        <v>#REF!</v>
      </c>
    </row>
    <row r="5387" spans="1:10" hidden="1" x14ac:dyDescent="0.25">
      <c r="A5387" t="s">
        <v>655</v>
      </c>
      <c r="B5387" t="s">
        <v>769</v>
      </c>
      <c r="C5387" t="s">
        <v>764</v>
      </c>
      <c r="D5387">
        <v>6.5</v>
      </c>
      <c r="J5387" t="e">
        <f>+VLOOKUP(B5387,#REF!,1,FALSE)</f>
        <v>#REF!</v>
      </c>
    </row>
    <row r="5388" spans="1:10" hidden="1" x14ac:dyDescent="0.25">
      <c r="A5388" t="s">
        <v>655</v>
      </c>
      <c r="B5388" t="s">
        <v>770</v>
      </c>
      <c r="C5388" t="s">
        <v>771</v>
      </c>
      <c r="D5388">
        <v>1</v>
      </c>
      <c r="J5388" t="e">
        <f>+VLOOKUP(B5388,#REF!,1,FALSE)</f>
        <v>#REF!</v>
      </c>
    </row>
    <row r="5389" spans="1:10" hidden="1" x14ac:dyDescent="0.25">
      <c r="A5389" t="s">
        <v>655</v>
      </c>
      <c r="B5389" t="s">
        <v>772</v>
      </c>
      <c r="C5389" t="s">
        <v>773</v>
      </c>
      <c r="D5389">
        <v>6.5</v>
      </c>
      <c r="J5389" t="e">
        <f>+VLOOKUP(B5389,#REF!,1,FALSE)</f>
        <v>#REF!</v>
      </c>
    </row>
    <row r="5390" spans="1:10" hidden="1" x14ac:dyDescent="0.25">
      <c r="A5390" t="s">
        <v>655</v>
      </c>
      <c r="B5390" t="s">
        <v>774</v>
      </c>
      <c r="C5390" t="s">
        <v>775</v>
      </c>
      <c r="D5390">
        <v>6.5</v>
      </c>
      <c r="J5390" t="e">
        <f>+VLOOKUP(B5390,#REF!,1,FALSE)</f>
        <v>#REF!</v>
      </c>
    </row>
    <row r="5391" spans="1:10" hidden="1" x14ac:dyDescent="0.25">
      <c r="A5391" t="s">
        <v>655</v>
      </c>
      <c r="B5391" t="s">
        <v>776</v>
      </c>
      <c r="C5391" t="s">
        <v>777</v>
      </c>
      <c r="D5391">
        <v>6.5</v>
      </c>
      <c r="J5391" t="e">
        <f>+VLOOKUP(B5391,#REF!,1,FALSE)</f>
        <v>#REF!</v>
      </c>
    </row>
    <row r="5392" spans="1:10" hidden="1" x14ac:dyDescent="0.25">
      <c r="A5392" t="s">
        <v>655</v>
      </c>
      <c r="B5392" t="s">
        <v>778</v>
      </c>
      <c r="C5392" t="s">
        <v>779</v>
      </c>
      <c r="D5392">
        <v>6.5</v>
      </c>
      <c r="J5392" t="e">
        <f>+VLOOKUP(B5392,#REF!,1,FALSE)</f>
        <v>#REF!</v>
      </c>
    </row>
    <row r="5393" spans="1:10" hidden="1" x14ac:dyDescent="0.25">
      <c r="A5393" t="s">
        <v>655</v>
      </c>
      <c r="B5393" t="s">
        <v>780</v>
      </c>
      <c r="C5393" t="s">
        <v>781</v>
      </c>
      <c r="D5393">
        <v>6.5</v>
      </c>
      <c r="J5393" t="e">
        <f>+VLOOKUP(B5393,#REF!,1,FALSE)</f>
        <v>#REF!</v>
      </c>
    </row>
    <row r="5394" spans="1:10" hidden="1" x14ac:dyDescent="0.25">
      <c r="A5394" t="s">
        <v>655</v>
      </c>
      <c r="B5394" t="s">
        <v>782</v>
      </c>
      <c r="C5394" t="s">
        <v>783</v>
      </c>
      <c r="D5394">
        <v>6.5</v>
      </c>
      <c r="J5394" t="e">
        <f>+VLOOKUP(B5394,#REF!,1,FALSE)</f>
        <v>#REF!</v>
      </c>
    </row>
    <row r="5395" spans="1:10" hidden="1" x14ac:dyDescent="0.25">
      <c r="A5395" t="s">
        <v>655</v>
      </c>
      <c r="B5395" t="s">
        <v>784</v>
      </c>
      <c r="C5395" t="s">
        <v>785</v>
      </c>
      <c r="D5395">
        <v>6.5</v>
      </c>
      <c r="J5395" t="e">
        <f>+VLOOKUP(B5395,#REF!,1,FALSE)</f>
        <v>#REF!</v>
      </c>
    </row>
    <row r="5396" spans="1:10" hidden="1" x14ac:dyDescent="0.25">
      <c r="A5396" t="s">
        <v>655</v>
      </c>
      <c r="B5396" t="s">
        <v>786</v>
      </c>
      <c r="C5396" t="s">
        <v>787</v>
      </c>
      <c r="D5396">
        <v>6.5</v>
      </c>
      <c r="J5396" t="e">
        <f>+VLOOKUP(B5396,#REF!,1,FALSE)</f>
        <v>#REF!</v>
      </c>
    </row>
    <row r="5397" spans="1:10" hidden="1" x14ac:dyDescent="0.25">
      <c r="A5397" t="s">
        <v>655</v>
      </c>
      <c r="B5397" t="s">
        <v>788</v>
      </c>
      <c r="C5397" t="s">
        <v>789</v>
      </c>
      <c r="D5397">
        <v>5.8</v>
      </c>
      <c r="J5397" t="e">
        <f>+VLOOKUP(B5397,#REF!,1,FALSE)</f>
        <v>#REF!</v>
      </c>
    </row>
    <row r="5398" spans="1:10" hidden="1" x14ac:dyDescent="0.25">
      <c r="A5398" t="s">
        <v>655</v>
      </c>
      <c r="B5398" t="s">
        <v>790</v>
      </c>
      <c r="C5398" t="s">
        <v>791</v>
      </c>
      <c r="D5398">
        <v>5.8</v>
      </c>
      <c r="J5398" t="e">
        <f>+VLOOKUP(B5398,#REF!,1,FALSE)</f>
        <v>#REF!</v>
      </c>
    </row>
    <row r="5399" spans="1:10" hidden="1" x14ac:dyDescent="0.25">
      <c r="A5399" t="s">
        <v>655</v>
      </c>
      <c r="B5399" t="s">
        <v>792</v>
      </c>
      <c r="C5399" t="s">
        <v>793</v>
      </c>
      <c r="D5399">
        <v>5.8</v>
      </c>
      <c r="J5399" t="e">
        <f>+VLOOKUP(B5399,#REF!,1,FALSE)</f>
        <v>#REF!</v>
      </c>
    </row>
    <row r="5400" spans="1:10" hidden="1" x14ac:dyDescent="0.25">
      <c r="A5400" t="s">
        <v>655</v>
      </c>
      <c r="B5400" t="s">
        <v>794</v>
      </c>
      <c r="C5400" t="s">
        <v>795</v>
      </c>
      <c r="D5400">
        <v>5.8</v>
      </c>
      <c r="J5400" t="e">
        <f>+VLOOKUP(B5400,#REF!,1,FALSE)</f>
        <v>#REF!</v>
      </c>
    </row>
    <row r="5401" spans="1:10" hidden="1" x14ac:dyDescent="0.25">
      <c r="A5401" t="s">
        <v>655</v>
      </c>
      <c r="B5401" t="s">
        <v>796</v>
      </c>
      <c r="C5401" t="s">
        <v>797</v>
      </c>
      <c r="D5401">
        <v>5.8</v>
      </c>
      <c r="J5401" t="e">
        <f>+VLOOKUP(B5401,#REF!,1,FALSE)</f>
        <v>#REF!</v>
      </c>
    </row>
    <row r="5402" spans="1:10" hidden="1" x14ac:dyDescent="0.25">
      <c r="A5402" t="s">
        <v>655</v>
      </c>
      <c r="B5402" t="s">
        <v>2221</v>
      </c>
      <c r="C5402" t="s">
        <v>2222</v>
      </c>
      <c r="D5402">
        <v>6.5</v>
      </c>
      <c r="J5402" t="e">
        <f>+VLOOKUP(B5402,#REF!,1,FALSE)</f>
        <v>#REF!</v>
      </c>
    </row>
    <row r="5403" spans="1:10" hidden="1" x14ac:dyDescent="0.25">
      <c r="A5403" t="s">
        <v>655</v>
      </c>
      <c r="B5403" t="s">
        <v>798</v>
      </c>
      <c r="C5403" t="s">
        <v>799</v>
      </c>
      <c r="D5403">
        <v>5.8</v>
      </c>
      <c r="J5403" t="e">
        <f>+VLOOKUP(B5403,#REF!,1,FALSE)</f>
        <v>#REF!</v>
      </c>
    </row>
    <row r="5404" spans="1:10" hidden="1" x14ac:dyDescent="0.25">
      <c r="A5404" t="s">
        <v>655</v>
      </c>
      <c r="B5404" t="s">
        <v>800</v>
      </c>
      <c r="C5404" t="s">
        <v>801</v>
      </c>
      <c r="D5404">
        <v>5.8</v>
      </c>
      <c r="J5404" t="e">
        <f>+VLOOKUP(B5404,#REF!,1,FALSE)</f>
        <v>#REF!</v>
      </c>
    </row>
    <row r="5405" spans="1:10" hidden="1" x14ac:dyDescent="0.25">
      <c r="A5405" t="s">
        <v>655</v>
      </c>
      <c r="B5405" t="s">
        <v>802</v>
      </c>
      <c r="C5405" t="s">
        <v>803</v>
      </c>
      <c r="D5405">
        <v>5.8</v>
      </c>
      <c r="J5405" t="e">
        <f>+VLOOKUP(B5405,#REF!,1,FALSE)</f>
        <v>#REF!</v>
      </c>
    </row>
    <row r="5406" spans="1:10" hidden="1" x14ac:dyDescent="0.25">
      <c r="A5406" t="s">
        <v>655</v>
      </c>
      <c r="B5406">
        <v>7797</v>
      </c>
      <c r="C5406" t="s">
        <v>2360</v>
      </c>
      <c r="D5406">
        <v>6.5</v>
      </c>
      <c r="J5406" t="e">
        <f>+VLOOKUP(B5406,#REF!,1,FALSE)</f>
        <v>#REF!</v>
      </c>
    </row>
    <row r="5407" spans="1:10" hidden="1" x14ac:dyDescent="0.25">
      <c r="A5407" t="s">
        <v>655</v>
      </c>
      <c r="B5407" t="s">
        <v>805</v>
      </c>
      <c r="C5407" t="s">
        <v>806</v>
      </c>
      <c r="D5407">
        <v>6.5</v>
      </c>
      <c r="J5407" t="e">
        <f>+VLOOKUP(B5407,#REF!,1,FALSE)</f>
        <v>#REF!</v>
      </c>
    </row>
    <row r="5408" spans="1:10" hidden="1" x14ac:dyDescent="0.25">
      <c r="A5408" t="s">
        <v>655</v>
      </c>
      <c r="B5408" t="s">
        <v>807</v>
      </c>
      <c r="C5408" t="s">
        <v>808</v>
      </c>
      <c r="D5408">
        <v>6.5</v>
      </c>
      <c r="J5408" t="e">
        <f>+VLOOKUP(B5408,#REF!,1,FALSE)</f>
        <v>#REF!</v>
      </c>
    </row>
    <row r="5409" spans="1:10" hidden="1" x14ac:dyDescent="0.25">
      <c r="A5409" t="s">
        <v>655</v>
      </c>
      <c r="B5409" t="s">
        <v>809</v>
      </c>
      <c r="C5409" t="s">
        <v>810</v>
      </c>
      <c r="D5409">
        <v>6.5</v>
      </c>
      <c r="J5409" t="e">
        <f>+VLOOKUP(B5409,#REF!,1,FALSE)</f>
        <v>#REF!</v>
      </c>
    </row>
    <row r="5410" spans="1:10" hidden="1" x14ac:dyDescent="0.25">
      <c r="A5410" t="s">
        <v>655</v>
      </c>
      <c r="B5410" t="s">
        <v>811</v>
      </c>
      <c r="C5410" t="s">
        <v>812</v>
      </c>
      <c r="D5410">
        <v>6.5</v>
      </c>
      <c r="J5410" t="e">
        <f>+VLOOKUP(B5410,#REF!,1,FALSE)</f>
        <v>#REF!</v>
      </c>
    </row>
    <row r="5411" spans="1:10" hidden="1" x14ac:dyDescent="0.25">
      <c r="A5411" t="s">
        <v>655</v>
      </c>
      <c r="B5411" t="s">
        <v>813</v>
      </c>
      <c r="C5411" t="s">
        <v>814</v>
      </c>
      <c r="D5411">
        <v>6.5</v>
      </c>
      <c r="J5411" t="e">
        <f>+VLOOKUP(B5411,#REF!,1,FALSE)</f>
        <v>#REF!</v>
      </c>
    </row>
    <row r="5412" spans="1:10" hidden="1" x14ac:dyDescent="0.25">
      <c r="A5412" t="s">
        <v>655</v>
      </c>
      <c r="B5412" t="s">
        <v>815</v>
      </c>
      <c r="C5412" t="s">
        <v>816</v>
      </c>
      <c r="D5412">
        <v>6.5</v>
      </c>
      <c r="J5412" t="e">
        <f>+VLOOKUP(B5412,#REF!,1,FALSE)</f>
        <v>#REF!</v>
      </c>
    </row>
    <row r="5413" spans="1:10" hidden="1" x14ac:dyDescent="0.25">
      <c r="A5413" t="s">
        <v>655</v>
      </c>
      <c r="B5413" t="s">
        <v>817</v>
      </c>
      <c r="C5413" t="s">
        <v>818</v>
      </c>
      <c r="D5413">
        <v>6.5</v>
      </c>
      <c r="J5413" t="e">
        <f>+VLOOKUP(B5413,#REF!,1,FALSE)</f>
        <v>#REF!</v>
      </c>
    </row>
    <row r="5414" spans="1:10" hidden="1" x14ac:dyDescent="0.25">
      <c r="A5414" t="s">
        <v>655</v>
      </c>
      <c r="B5414" t="s">
        <v>2284</v>
      </c>
      <c r="C5414" t="s">
        <v>2285</v>
      </c>
      <c r="D5414">
        <v>2</v>
      </c>
      <c r="J5414" t="e">
        <f>+VLOOKUP(B5414,#REF!,1,FALSE)</f>
        <v>#REF!</v>
      </c>
    </row>
    <row r="5415" spans="1:10" hidden="1" x14ac:dyDescent="0.25">
      <c r="A5415" t="s">
        <v>655</v>
      </c>
      <c r="B5415" t="s">
        <v>2286</v>
      </c>
      <c r="C5415" t="s">
        <v>2287</v>
      </c>
      <c r="D5415">
        <v>2</v>
      </c>
      <c r="J5415" t="e">
        <f>+VLOOKUP(B5415,#REF!,1,FALSE)</f>
        <v>#REF!</v>
      </c>
    </row>
    <row r="5416" spans="1:10" hidden="1" x14ac:dyDescent="0.25">
      <c r="A5416" t="s">
        <v>655</v>
      </c>
      <c r="B5416" t="s">
        <v>819</v>
      </c>
      <c r="C5416" t="s">
        <v>820</v>
      </c>
      <c r="D5416">
        <v>6.5</v>
      </c>
      <c r="J5416" t="e">
        <f>+VLOOKUP(B5416,#REF!,1,FALSE)</f>
        <v>#REF!</v>
      </c>
    </row>
    <row r="5417" spans="1:10" hidden="1" x14ac:dyDescent="0.25">
      <c r="A5417" t="s">
        <v>655</v>
      </c>
      <c r="B5417" t="s">
        <v>821</v>
      </c>
      <c r="C5417" t="s">
        <v>822</v>
      </c>
      <c r="D5417">
        <v>6.5</v>
      </c>
      <c r="J5417" t="e">
        <f>+VLOOKUP(B5417,#REF!,1,FALSE)</f>
        <v>#REF!</v>
      </c>
    </row>
    <row r="5418" spans="1:10" hidden="1" x14ac:dyDescent="0.25">
      <c r="A5418" t="s">
        <v>655</v>
      </c>
      <c r="B5418" t="s">
        <v>823</v>
      </c>
      <c r="C5418" t="s">
        <v>824</v>
      </c>
      <c r="D5418">
        <v>6.5</v>
      </c>
      <c r="J5418" t="e">
        <f>+VLOOKUP(B5418,#REF!,1,FALSE)</f>
        <v>#REF!</v>
      </c>
    </row>
    <row r="5419" spans="1:10" hidden="1" x14ac:dyDescent="0.25">
      <c r="A5419" t="s">
        <v>655</v>
      </c>
      <c r="B5419" t="s">
        <v>825</v>
      </c>
      <c r="C5419" t="s">
        <v>826</v>
      </c>
      <c r="D5419">
        <v>6.5</v>
      </c>
      <c r="J5419" t="e">
        <f>+VLOOKUP(B5419,#REF!,1,FALSE)</f>
        <v>#REF!</v>
      </c>
    </row>
    <row r="5420" spans="1:10" hidden="1" x14ac:dyDescent="0.25">
      <c r="A5420" t="s">
        <v>655</v>
      </c>
      <c r="B5420" t="s">
        <v>827</v>
      </c>
      <c r="C5420" t="s">
        <v>828</v>
      </c>
      <c r="D5420">
        <v>6.5</v>
      </c>
      <c r="J5420" t="e">
        <f>+VLOOKUP(B5420,#REF!,1,FALSE)</f>
        <v>#REF!</v>
      </c>
    </row>
    <row r="5421" spans="1:10" hidden="1" x14ac:dyDescent="0.25">
      <c r="A5421" t="s">
        <v>655</v>
      </c>
      <c r="B5421" t="s">
        <v>829</v>
      </c>
      <c r="C5421" t="s">
        <v>830</v>
      </c>
      <c r="D5421">
        <v>6.5</v>
      </c>
      <c r="J5421" t="e">
        <f>+VLOOKUP(B5421,#REF!,1,FALSE)</f>
        <v>#REF!</v>
      </c>
    </row>
    <row r="5422" spans="1:10" hidden="1" x14ac:dyDescent="0.25">
      <c r="A5422" t="s">
        <v>655</v>
      </c>
      <c r="B5422" t="s">
        <v>831</v>
      </c>
      <c r="C5422" t="s">
        <v>832</v>
      </c>
      <c r="D5422">
        <v>6.5</v>
      </c>
      <c r="J5422" t="e">
        <f>+VLOOKUP(B5422,#REF!,1,FALSE)</f>
        <v>#REF!</v>
      </c>
    </row>
    <row r="5423" spans="1:10" hidden="1" x14ac:dyDescent="0.25">
      <c r="A5423" t="s">
        <v>655</v>
      </c>
      <c r="B5423" t="s">
        <v>833</v>
      </c>
      <c r="C5423" t="s">
        <v>834</v>
      </c>
      <c r="D5423">
        <v>6.5</v>
      </c>
      <c r="J5423" t="e">
        <f>+VLOOKUP(B5423,#REF!,1,FALSE)</f>
        <v>#REF!</v>
      </c>
    </row>
    <row r="5424" spans="1:10" hidden="1" x14ac:dyDescent="0.25">
      <c r="A5424" t="s">
        <v>655</v>
      </c>
      <c r="B5424" t="s">
        <v>835</v>
      </c>
      <c r="C5424" t="s">
        <v>836</v>
      </c>
      <c r="D5424">
        <v>6.5</v>
      </c>
      <c r="J5424" t="e">
        <f>+VLOOKUP(B5424,#REF!,1,FALSE)</f>
        <v>#REF!</v>
      </c>
    </row>
    <row r="5425" spans="1:10" hidden="1" x14ac:dyDescent="0.25">
      <c r="A5425" t="s">
        <v>655</v>
      </c>
      <c r="B5425" t="s">
        <v>837</v>
      </c>
      <c r="C5425" t="s">
        <v>838</v>
      </c>
      <c r="D5425">
        <v>6.5</v>
      </c>
      <c r="J5425" t="e">
        <f>+VLOOKUP(B5425,#REF!,1,FALSE)</f>
        <v>#REF!</v>
      </c>
    </row>
    <row r="5426" spans="1:10" hidden="1" x14ac:dyDescent="0.25">
      <c r="A5426" t="s">
        <v>655</v>
      </c>
      <c r="B5426" t="s">
        <v>839</v>
      </c>
      <c r="C5426" t="s">
        <v>840</v>
      </c>
      <c r="D5426">
        <v>6.5</v>
      </c>
      <c r="J5426" t="e">
        <f>+VLOOKUP(B5426,#REF!,1,FALSE)</f>
        <v>#REF!</v>
      </c>
    </row>
    <row r="5427" spans="1:10" hidden="1" x14ac:dyDescent="0.25">
      <c r="A5427" t="s">
        <v>655</v>
      </c>
      <c r="B5427" t="s">
        <v>841</v>
      </c>
      <c r="C5427" t="s">
        <v>842</v>
      </c>
      <c r="D5427">
        <v>1995</v>
      </c>
      <c r="J5427" t="e">
        <f>+VLOOKUP(B5427,#REF!,1,FALSE)</f>
        <v>#REF!</v>
      </c>
    </row>
    <row r="5428" spans="1:10" hidden="1" x14ac:dyDescent="0.25">
      <c r="A5428" t="s">
        <v>655</v>
      </c>
      <c r="B5428" t="s">
        <v>843</v>
      </c>
      <c r="C5428" t="s">
        <v>844</v>
      </c>
      <c r="D5428">
        <v>6</v>
      </c>
      <c r="J5428" t="e">
        <f>+VLOOKUP(B5428,#REF!,1,FALSE)</f>
        <v>#REF!</v>
      </c>
    </row>
    <row r="5429" spans="1:10" hidden="1" x14ac:dyDescent="0.25">
      <c r="A5429" t="s">
        <v>655</v>
      </c>
      <c r="B5429" t="s">
        <v>845</v>
      </c>
      <c r="C5429" t="s">
        <v>846</v>
      </c>
      <c r="D5429">
        <v>4.5999999999999996</v>
      </c>
      <c r="J5429" t="e">
        <f>+VLOOKUP(B5429,#REF!,1,FALSE)</f>
        <v>#REF!</v>
      </c>
    </row>
    <row r="5430" spans="1:10" hidden="1" x14ac:dyDescent="0.25">
      <c r="A5430" t="s">
        <v>655</v>
      </c>
      <c r="B5430" t="s">
        <v>847</v>
      </c>
      <c r="C5430" t="s">
        <v>848</v>
      </c>
      <c r="D5430">
        <v>6.5</v>
      </c>
      <c r="J5430" t="e">
        <f>+VLOOKUP(B5430,#REF!,1,FALSE)</f>
        <v>#REF!</v>
      </c>
    </row>
    <row r="5431" spans="1:10" hidden="1" x14ac:dyDescent="0.25">
      <c r="A5431" t="s">
        <v>655</v>
      </c>
      <c r="B5431" t="s">
        <v>849</v>
      </c>
      <c r="C5431" t="s">
        <v>850</v>
      </c>
      <c r="D5431">
        <v>6.5</v>
      </c>
      <c r="J5431" t="e">
        <f>+VLOOKUP(B5431,#REF!,1,FALSE)</f>
        <v>#REF!</v>
      </c>
    </row>
    <row r="5432" spans="1:10" hidden="1" x14ac:dyDescent="0.25">
      <c r="A5432" t="s">
        <v>655</v>
      </c>
      <c r="B5432" t="s">
        <v>851</v>
      </c>
      <c r="C5432" t="s">
        <v>852</v>
      </c>
      <c r="D5432">
        <v>3.2</v>
      </c>
      <c r="J5432" t="e">
        <f>+VLOOKUP(B5432,#REF!,1,FALSE)</f>
        <v>#REF!</v>
      </c>
    </row>
    <row r="5433" spans="1:10" hidden="1" x14ac:dyDescent="0.25">
      <c r="A5433" t="s">
        <v>655</v>
      </c>
      <c r="B5433" t="s">
        <v>853</v>
      </c>
      <c r="C5433" t="s">
        <v>854</v>
      </c>
      <c r="D5433">
        <v>6.5</v>
      </c>
      <c r="J5433" t="e">
        <f>+VLOOKUP(B5433,#REF!,1,FALSE)</f>
        <v>#REF!</v>
      </c>
    </row>
    <row r="5434" spans="1:10" hidden="1" x14ac:dyDescent="0.25">
      <c r="A5434" t="s">
        <v>655</v>
      </c>
      <c r="B5434" t="s">
        <v>855</v>
      </c>
      <c r="C5434" t="s">
        <v>856</v>
      </c>
      <c r="D5434">
        <v>6.5</v>
      </c>
      <c r="J5434" t="e">
        <f>+VLOOKUP(B5434,#REF!,1,FALSE)</f>
        <v>#REF!</v>
      </c>
    </row>
    <row r="5435" spans="1:10" hidden="1" x14ac:dyDescent="0.25">
      <c r="A5435" t="s">
        <v>655</v>
      </c>
      <c r="B5435" t="s">
        <v>857</v>
      </c>
      <c r="C5435" t="s">
        <v>858</v>
      </c>
      <c r="D5435">
        <v>6.5</v>
      </c>
      <c r="J5435" t="e">
        <f>+VLOOKUP(B5435,#REF!,1,FALSE)</f>
        <v>#REF!</v>
      </c>
    </row>
    <row r="5436" spans="1:10" hidden="1" x14ac:dyDescent="0.25">
      <c r="A5436" t="s">
        <v>655</v>
      </c>
      <c r="B5436" t="s">
        <v>859</v>
      </c>
      <c r="C5436" t="s">
        <v>860</v>
      </c>
      <c r="D5436">
        <v>6.5</v>
      </c>
      <c r="J5436" t="e">
        <f>+VLOOKUP(B5436,#REF!,1,FALSE)</f>
        <v>#REF!</v>
      </c>
    </row>
    <row r="5437" spans="1:10" hidden="1" x14ac:dyDescent="0.25">
      <c r="A5437" t="s">
        <v>655</v>
      </c>
      <c r="B5437" t="s">
        <v>861</v>
      </c>
      <c r="C5437" t="s">
        <v>862</v>
      </c>
      <c r="D5437">
        <v>6.5</v>
      </c>
      <c r="J5437" t="e">
        <f>+VLOOKUP(B5437,#REF!,1,FALSE)</f>
        <v>#REF!</v>
      </c>
    </row>
    <row r="5438" spans="1:10" hidden="1" x14ac:dyDescent="0.25">
      <c r="A5438" t="s">
        <v>655</v>
      </c>
      <c r="B5438" t="s">
        <v>863</v>
      </c>
      <c r="C5438" t="s">
        <v>864</v>
      </c>
      <c r="D5438">
        <v>6.5</v>
      </c>
      <c r="J5438" t="e">
        <f>+VLOOKUP(B5438,#REF!,1,FALSE)</f>
        <v>#REF!</v>
      </c>
    </row>
    <row r="5439" spans="1:10" hidden="1" x14ac:dyDescent="0.25">
      <c r="A5439" t="s">
        <v>655</v>
      </c>
      <c r="B5439" t="s">
        <v>865</v>
      </c>
      <c r="C5439" t="s">
        <v>866</v>
      </c>
      <c r="D5439">
        <v>6.5</v>
      </c>
      <c r="J5439" t="e">
        <f>+VLOOKUP(B5439,#REF!,1,FALSE)</f>
        <v>#REF!</v>
      </c>
    </row>
    <row r="5440" spans="1:10" hidden="1" x14ac:dyDescent="0.25">
      <c r="A5440" t="s">
        <v>655</v>
      </c>
      <c r="B5440" t="s">
        <v>867</v>
      </c>
      <c r="C5440" t="s">
        <v>868</v>
      </c>
      <c r="D5440">
        <v>6.5</v>
      </c>
      <c r="J5440" t="e">
        <f>+VLOOKUP(B5440,#REF!,1,FALSE)</f>
        <v>#REF!</v>
      </c>
    </row>
    <row r="5441" spans="1:10" hidden="1" x14ac:dyDescent="0.25">
      <c r="A5441" t="s">
        <v>655</v>
      </c>
      <c r="B5441" t="s">
        <v>869</v>
      </c>
      <c r="C5441" t="s">
        <v>870</v>
      </c>
      <c r="D5441">
        <v>6.5</v>
      </c>
      <c r="J5441" t="e">
        <f>+VLOOKUP(B5441,#REF!,1,FALSE)</f>
        <v>#REF!</v>
      </c>
    </row>
    <row r="5442" spans="1:10" hidden="1" x14ac:dyDescent="0.25">
      <c r="A5442" t="s">
        <v>655</v>
      </c>
      <c r="B5442" t="s">
        <v>871</v>
      </c>
      <c r="C5442" t="s">
        <v>872</v>
      </c>
      <c r="D5442">
        <v>6.5</v>
      </c>
      <c r="J5442" t="e">
        <f>+VLOOKUP(B5442,#REF!,1,FALSE)</f>
        <v>#REF!</v>
      </c>
    </row>
    <row r="5443" spans="1:10" hidden="1" x14ac:dyDescent="0.25">
      <c r="A5443" t="s">
        <v>655</v>
      </c>
      <c r="B5443" t="s">
        <v>873</v>
      </c>
      <c r="C5443" t="s">
        <v>874</v>
      </c>
      <c r="D5443">
        <v>6.5</v>
      </c>
      <c r="J5443" t="e">
        <f>+VLOOKUP(B5443,#REF!,1,FALSE)</f>
        <v>#REF!</v>
      </c>
    </row>
    <row r="5444" spans="1:10" hidden="1" x14ac:dyDescent="0.25">
      <c r="A5444" t="s">
        <v>655</v>
      </c>
      <c r="B5444" t="s">
        <v>875</v>
      </c>
      <c r="C5444" t="s">
        <v>876</v>
      </c>
      <c r="D5444">
        <v>6.5</v>
      </c>
      <c r="J5444" t="e">
        <f>+VLOOKUP(B5444,#REF!,1,FALSE)</f>
        <v>#REF!</v>
      </c>
    </row>
    <row r="5445" spans="1:10" hidden="1" x14ac:dyDescent="0.25">
      <c r="A5445" t="s">
        <v>655</v>
      </c>
      <c r="B5445" t="s">
        <v>877</v>
      </c>
      <c r="C5445" t="s">
        <v>878</v>
      </c>
      <c r="D5445">
        <v>6.5</v>
      </c>
      <c r="J5445" t="e">
        <f>+VLOOKUP(B5445,#REF!,1,FALSE)</f>
        <v>#REF!</v>
      </c>
    </row>
    <row r="5446" spans="1:10" hidden="1" x14ac:dyDescent="0.25">
      <c r="A5446" t="s">
        <v>655</v>
      </c>
      <c r="B5446" t="s">
        <v>879</v>
      </c>
      <c r="C5446" t="s">
        <v>880</v>
      </c>
      <c r="D5446">
        <v>6.5</v>
      </c>
      <c r="J5446" t="e">
        <f>+VLOOKUP(B5446,#REF!,1,FALSE)</f>
        <v>#REF!</v>
      </c>
    </row>
    <row r="5447" spans="1:10" hidden="1" x14ac:dyDescent="0.25">
      <c r="A5447" t="s">
        <v>655</v>
      </c>
      <c r="B5447" t="s">
        <v>881</v>
      </c>
      <c r="C5447" t="s">
        <v>882</v>
      </c>
      <c r="D5447">
        <v>6.5</v>
      </c>
      <c r="J5447" t="e">
        <f>+VLOOKUP(B5447,#REF!,1,FALSE)</f>
        <v>#REF!</v>
      </c>
    </row>
    <row r="5448" spans="1:10" hidden="1" x14ac:dyDescent="0.25">
      <c r="A5448" t="s">
        <v>655</v>
      </c>
      <c r="B5448" t="s">
        <v>883</v>
      </c>
      <c r="C5448" t="s">
        <v>884</v>
      </c>
      <c r="D5448">
        <v>6</v>
      </c>
      <c r="J5448" t="e">
        <f>+VLOOKUP(B5448,#REF!,1,FALSE)</f>
        <v>#REF!</v>
      </c>
    </row>
    <row r="5449" spans="1:10" hidden="1" x14ac:dyDescent="0.25">
      <c r="A5449" t="s">
        <v>655</v>
      </c>
      <c r="B5449" t="s">
        <v>885</v>
      </c>
      <c r="C5449" t="s">
        <v>886</v>
      </c>
      <c r="D5449">
        <v>6</v>
      </c>
      <c r="J5449" t="e">
        <f>+VLOOKUP(B5449,#REF!,1,FALSE)</f>
        <v>#REF!</v>
      </c>
    </row>
    <row r="5450" spans="1:10" hidden="1" x14ac:dyDescent="0.25">
      <c r="A5450" t="s">
        <v>655</v>
      </c>
      <c r="B5450" t="s">
        <v>887</v>
      </c>
      <c r="C5450" t="s">
        <v>888</v>
      </c>
      <c r="D5450">
        <v>6</v>
      </c>
      <c r="J5450" t="e">
        <f>+VLOOKUP(B5450,#REF!,1,FALSE)</f>
        <v>#REF!</v>
      </c>
    </row>
    <row r="5451" spans="1:10" hidden="1" x14ac:dyDescent="0.25">
      <c r="A5451" t="s">
        <v>655</v>
      </c>
      <c r="B5451" t="s">
        <v>889</v>
      </c>
      <c r="C5451" t="s">
        <v>886</v>
      </c>
      <c r="D5451">
        <v>6</v>
      </c>
      <c r="J5451" t="e">
        <f>+VLOOKUP(B5451,#REF!,1,FALSE)</f>
        <v>#REF!</v>
      </c>
    </row>
    <row r="5452" spans="1:10" hidden="1" x14ac:dyDescent="0.25">
      <c r="A5452" t="s">
        <v>655</v>
      </c>
      <c r="B5452" t="s">
        <v>890</v>
      </c>
      <c r="C5452" t="s">
        <v>888</v>
      </c>
      <c r="D5452">
        <v>6</v>
      </c>
      <c r="J5452" t="e">
        <f>+VLOOKUP(B5452,#REF!,1,FALSE)</f>
        <v>#REF!</v>
      </c>
    </row>
    <row r="5453" spans="1:10" hidden="1" x14ac:dyDescent="0.25">
      <c r="A5453" t="s">
        <v>655</v>
      </c>
      <c r="B5453" t="s">
        <v>891</v>
      </c>
      <c r="C5453" t="s">
        <v>886</v>
      </c>
      <c r="D5453">
        <v>6</v>
      </c>
      <c r="J5453" t="e">
        <f>+VLOOKUP(B5453,#REF!,1,FALSE)</f>
        <v>#REF!</v>
      </c>
    </row>
    <row r="5454" spans="1:10" hidden="1" x14ac:dyDescent="0.25">
      <c r="A5454" t="s">
        <v>655</v>
      </c>
      <c r="B5454" t="s">
        <v>893</v>
      </c>
      <c r="C5454" t="s">
        <v>886</v>
      </c>
      <c r="D5454">
        <v>6</v>
      </c>
      <c r="J5454" t="e">
        <f>+VLOOKUP(B5454,#REF!,1,FALSE)</f>
        <v>#REF!</v>
      </c>
    </row>
    <row r="5455" spans="1:10" hidden="1" x14ac:dyDescent="0.25">
      <c r="A5455" t="s">
        <v>655</v>
      </c>
      <c r="B5455">
        <v>90</v>
      </c>
      <c r="C5455" t="s">
        <v>894</v>
      </c>
      <c r="D5455">
        <v>6</v>
      </c>
      <c r="J5455" t="e">
        <f>+VLOOKUP(B5455,#REF!,1,FALSE)</f>
        <v>#REF!</v>
      </c>
    </row>
    <row r="5456" spans="1:10" hidden="1" x14ac:dyDescent="0.25">
      <c r="A5456" t="s">
        <v>655</v>
      </c>
      <c r="B5456">
        <v>102</v>
      </c>
      <c r="C5456" t="s">
        <v>895</v>
      </c>
      <c r="D5456">
        <v>6</v>
      </c>
      <c r="J5456" t="e">
        <f>+VLOOKUP(B5456,#REF!,1,FALSE)</f>
        <v>#REF!</v>
      </c>
    </row>
    <row r="5457" spans="1:10" hidden="1" x14ac:dyDescent="0.25">
      <c r="A5457" t="s">
        <v>655</v>
      </c>
      <c r="B5457">
        <v>103</v>
      </c>
      <c r="C5457" t="s">
        <v>896</v>
      </c>
      <c r="D5457">
        <v>6</v>
      </c>
      <c r="J5457" t="e">
        <f>+VLOOKUP(B5457,#REF!,1,FALSE)</f>
        <v>#REF!</v>
      </c>
    </row>
    <row r="5458" spans="1:10" hidden="1" x14ac:dyDescent="0.25">
      <c r="A5458" t="s">
        <v>655</v>
      </c>
      <c r="B5458">
        <v>104</v>
      </c>
      <c r="C5458" t="s">
        <v>897</v>
      </c>
      <c r="D5458">
        <v>6</v>
      </c>
      <c r="J5458" t="e">
        <f>+VLOOKUP(B5458,#REF!,1,FALSE)</f>
        <v>#REF!</v>
      </c>
    </row>
    <row r="5459" spans="1:10" hidden="1" x14ac:dyDescent="0.25">
      <c r="A5459" t="s">
        <v>655</v>
      </c>
      <c r="B5459">
        <v>107</v>
      </c>
      <c r="C5459" t="s">
        <v>898</v>
      </c>
      <c r="D5459">
        <v>6</v>
      </c>
      <c r="J5459" t="e">
        <f>+VLOOKUP(B5459,#REF!,1,FALSE)</f>
        <v>#REF!</v>
      </c>
    </row>
    <row r="5460" spans="1:10" hidden="1" x14ac:dyDescent="0.25">
      <c r="A5460" t="s">
        <v>655</v>
      </c>
      <c r="B5460">
        <v>108</v>
      </c>
      <c r="C5460" t="s">
        <v>899</v>
      </c>
      <c r="D5460">
        <v>6</v>
      </c>
      <c r="J5460" t="e">
        <f>+VLOOKUP(B5460,#REF!,1,FALSE)</f>
        <v>#REF!</v>
      </c>
    </row>
    <row r="5461" spans="1:10" hidden="1" x14ac:dyDescent="0.25">
      <c r="A5461" t="s">
        <v>655</v>
      </c>
      <c r="B5461">
        <v>112</v>
      </c>
      <c r="C5461" t="s">
        <v>900</v>
      </c>
      <c r="D5461">
        <v>6</v>
      </c>
      <c r="J5461" t="e">
        <f>+VLOOKUP(B5461,#REF!,1,FALSE)</f>
        <v>#REF!</v>
      </c>
    </row>
    <row r="5462" spans="1:10" hidden="1" x14ac:dyDescent="0.25">
      <c r="A5462" t="s">
        <v>655</v>
      </c>
      <c r="B5462">
        <v>114</v>
      </c>
      <c r="C5462" t="s">
        <v>901</v>
      </c>
      <c r="D5462">
        <v>6</v>
      </c>
      <c r="J5462" t="e">
        <f>+VLOOKUP(B5462,#REF!,1,FALSE)</f>
        <v>#REF!</v>
      </c>
    </row>
    <row r="5463" spans="1:10" hidden="1" x14ac:dyDescent="0.25">
      <c r="A5463" t="s">
        <v>655</v>
      </c>
      <c r="B5463">
        <v>115</v>
      </c>
      <c r="C5463" t="s">
        <v>902</v>
      </c>
      <c r="D5463">
        <v>6.5</v>
      </c>
      <c r="J5463" t="e">
        <f>+VLOOKUP(B5463,#REF!,1,FALSE)</f>
        <v>#REF!</v>
      </c>
    </row>
    <row r="5464" spans="1:10" hidden="1" x14ac:dyDescent="0.25">
      <c r="A5464" t="s">
        <v>655</v>
      </c>
      <c r="B5464">
        <v>116</v>
      </c>
      <c r="C5464" t="s">
        <v>903</v>
      </c>
      <c r="D5464">
        <v>6.5</v>
      </c>
      <c r="J5464" t="e">
        <f>+VLOOKUP(B5464,#REF!,1,FALSE)</f>
        <v>#REF!</v>
      </c>
    </row>
    <row r="5465" spans="1:10" hidden="1" x14ac:dyDescent="0.25">
      <c r="A5465" t="s">
        <v>655</v>
      </c>
      <c r="B5465">
        <v>139</v>
      </c>
      <c r="C5465" t="s">
        <v>904</v>
      </c>
      <c r="D5465">
        <v>6</v>
      </c>
      <c r="J5465" t="e">
        <f>+VLOOKUP(B5465,#REF!,1,FALSE)</f>
        <v>#REF!</v>
      </c>
    </row>
    <row r="5466" spans="1:10" hidden="1" x14ac:dyDescent="0.25">
      <c r="A5466" t="s">
        <v>655</v>
      </c>
      <c r="B5466">
        <v>140</v>
      </c>
      <c r="C5466" t="s">
        <v>905</v>
      </c>
      <c r="D5466">
        <v>6</v>
      </c>
      <c r="J5466" t="e">
        <f>+VLOOKUP(B5466,#REF!,1,FALSE)</f>
        <v>#REF!</v>
      </c>
    </row>
    <row r="5467" spans="1:10" hidden="1" x14ac:dyDescent="0.25">
      <c r="A5467" t="s">
        <v>655</v>
      </c>
      <c r="B5467" t="s">
        <v>906</v>
      </c>
      <c r="C5467" t="s">
        <v>907</v>
      </c>
      <c r="D5467">
        <v>6</v>
      </c>
      <c r="J5467" t="e">
        <f>+VLOOKUP(B5467,#REF!,1,FALSE)</f>
        <v>#REF!</v>
      </c>
    </row>
    <row r="5468" spans="1:10" hidden="1" x14ac:dyDescent="0.25">
      <c r="A5468" t="s">
        <v>655</v>
      </c>
      <c r="B5468">
        <v>141</v>
      </c>
      <c r="C5468" t="s">
        <v>908</v>
      </c>
      <c r="D5468">
        <v>6</v>
      </c>
      <c r="J5468" t="e">
        <f>+VLOOKUP(B5468,#REF!,1,FALSE)</f>
        <v>#REF!</v>
      </c>
    </row>
    <row r="5469" spans="1:10" hidden="1" x14ac:dyDescent="0.25">
      <c r="A5469" t="s">
        <v>655</v>
      </c>
      <c r="B5469">
        <v>142</v>
      </c>
      <c r="C5469" t="s">
        <v>909</v>
      </c>
      <c r="D5469">
        <v>6</v>
      </c>
      <c r="J5469" t="e">
        <f>+VLOOKUP(B5469,#REF!,1,FALSE)</f>
        <v>#REF!</v>
      </c>
    </row>
    <row r="5470" spans="1:10" hidden="1" x14ac:dyDescent="0.25">
      <c r="A5470" t="s">
        <v>655</v>
      </c>
      <c r="B5470" t="s">
        <v>910</v>
      </c>
      <c r="C5470" t="s">
        <v>911</v>
      </c>
      <c r="D5470">
        <v>6</v>
      </c>
      <c r="J5470" t="e">
        <f>+VLOOKUP(B5470,#REF!,1,FALSE)</f>
        <v>#REF!</v>
      </c>
    </row>
    <row r="5471" spans="1:10" hidden="1" x14ac:dyDescent="0.25">
      <c r="A5471" t="s">
        <v>655</v>
      </c>
      <c r="B5471" t="s">
        <v>912</v>
      </c>
      <c r="C5471" t="s">
        <v>913</v>
      </c>
      <c r="D5471">
        <v>6</v>
      </c>
      <c r="J5471" t="e">
        <f>+VLOOKUP(B5471,#REF!,1,FALSE)</f>
        <v>#REF!</v>
      </c>
    </row>
    <row r="5472" spans="1:10" hidden="1" x14ac:dyDescent="0.25">
      <c r="A5472" t="s">
        <v>655</v>
      </c>
      <c r="B5472" t="s">
        <v>914</v>
      </c>
      <c r="C5472" t="s">
        <v>915</v>
      </c>
      <c r="D5472">
        <v>1</v>
      </c>
      <c r="J5472" t="e">
        <f>+VLOOKUP(B5472,#REF!,1,FALSE)</f>
        <v>#REF!</v>
      </c>
    </row>
    <row r="5473" spans="1:10" hidden="1" x14ac:dyDescent="0.25">
      <c r="A5473" t="s">
        <v>655</v>
      </c>
      <c r="B5473" t="s">
        <v>916</v>
      </c>
      <c r="C5473" t="s">
        <v>917</v>
      </c>
      <c r="D5473">
        <v>6</v>
      </c>
      <c r="J5473" t="e">
        <f>+VLOOKUP(B5473,#REF!,1,FALSE)</f>
        <v>#REF!</v>
      </c>
    </row>
    <row r="5474" spans="1:10" hidden="1" x14ac:dyDescent="0.25">
      <c r="A5474" t="s">
        <v>655</v>
      </c>
      <c r="B5474" t="s">
        <v>918</v>
      </c>
      <c r="C5474" t="s">
        <v>919</v>
      </c>
      <c r="D5474">
        <v>1</v>
      </c>
      <c r="J5474" t="e">
        <f>+VLOOKUP(B5474,#REF!,1,FALSE)</f>
        <v>#REF!</v>
      </c>
    </row>
    <row r="5475" spans="1:10" hidden="1" x14ac:dyDescent="0.25">
      <c r="A5475" t="s">
        <v>655</v>
      </c>
      <c r="B5475" t="s">
        <v>920</v>
      </c>
      <c r="C5475" t="s">
        <v>921</v>
      </c>
      <c r="D5475">
        <v>6</v>
      </c>
      <c r="J5475" t="e">
        <f>+VLOOKUP(B5475,#REF!,1,FALSE)</f>
        <v>#REF!</v>
      </c>
    </row>
    <row r="5476" spans="1:10" hidden="1" x14ac:dyDescent="0.25">
      <c r="A5476" t="s">
        <v>655</v>
      </c>
      <c r="B5476" t="s">
        <v>922</v>
      </c>
      <c r="C5476" t="s">
        <v>923</v>
      </c>
      <c r="D5476">
        <v>6</v>
      </c>
      <c r="J5476" t="e">
        <f>+VLOOKUP(B5476,#REF!,1,FALSE)</f>
        <v>#REF!</v>
      </c>
    </row>
    <row r="5477" spans="1:10" hidden="1" x14ac:dyDescent="0.25">
      <c r="A5477" t="s">
        <v>655</v>
      </c>
      <c r="B5477">
        <v>145</v>
      </c>
      <c r="C5477" t="s">
        <v>924</v>
      </c>
      <c r="D5477">
        <v>6</v>
      </c>
      <c r="J5477" t="e">
        <f>+VLOOKUP(B5477,#REF!,1,FALSE)</f>
        <v>#REF!</v>
      </c>
    </row>
    <row r="5478" spans="1:10" hidden="1" x14ac:dyDescent="0.25">
      <c r="A5478" t="s">
        <v>655</v>
      </c>
      <c r="B5478">
        <v>146</v>
      </c>
      <c r="C5478" t="s">
        <v>925</v>
      </c>
      <c r="D5478">
        <v>6</v>
      </c>
      <c r="J5478" t="e">
        <f>+VLOOKUP(B5478,#REF!,1,FALSE)</f>
        <v>#REF!</v>
      </c>
    </row>
    <row r="5479" spans="1:10" hidden="1" x14ac:dyDescent="0.25">
      <c r="A5479" t="s">
        <v>655</v>
      </c>
      <c r="B5479">
        <v>148</v>
      </c>
      <c r="C5479" t="s">
        <v>926</v>
      </c>
      <c r="D5479">
        <v>6</v>
      </c>
      <c r="J5479" t="e">
        <f>+VLOOKUP(B5479,#REF!,1,FALSE)</f>
        <v>#REF!</v>
      </c>
    </row>
    <row r="5480" spans="1:10" hidden="1" x14ac:dyDescent="0.25">
      <c r="A5480" t="s">
        <v>655</v>
      </c>
      <c r="B5480">
        <v>149</v>
      </c>
      <c r="C5480" t="s">
        <v>927</v>
      </c>
      <c r="D5480">
        <v>6</v>
      </c>
      <c r="J5480" t="e">
        <f>+VLOOKUP(B5480,#REF!,1,FALSE)</f>
        <v>#REF!</v>
      </c>
    </row>
    <row r="5481" spans="1:10" hidden="1" x14ac:dyDescent="0.25">
      <c r="A5481" t="s">
        <v>655</v>
      </c>
      <c r="B5481" t="s">
        <v>929</v>
      </c>
      <c r="C5481" t="s">
        <v>928</v>
      </c>
      <c r="D5481">
        <v>6</v>
      </c>
      <c r="J5481" t="e">
        <f>+VLOOKUP(B5481,#REF!,1,FALSE)</f>
        <v>#REF!</v>
      </c>
    </row>
    <row r="5482" spans="1:10" hidden="1" x14ac:dyDescent="0.25">
      <c r="A5482" t="s">
        <v>655</v>
      </c>
      <c r="B5482">
        <v>151</v>
      </c>
      <c r="C5482" t="s">
        <v>930</v>
      </c>
      <c r="D5482">
        <v>6</v>
      </c>
      <c r="J5482" t="e">
        <f>+VLOOKUP(B5482,#REF!,1,FALSE)</f>
        <v>#REF!</v>
      </c>
    </row>
    <row r="5483" spans="1:10" hidden="1" x14ac:dyDescent="0.25">
      <c r="A5483" t="s">
        <v>655</v>
      </c>
      <c r="B5483" t="s">
        <v>932</v>
      </c>
      <c r="C5483" t="s">
        <v>931</v>
      </c>
      <c r="D5483">
        <v>6</v>
      </c>
      <c r="J5483" t="e">
        <f>+VLOOKUP(B5483,#REF!,1,FALSE)</f>
        <v>#REF!</v>
      </c>
    </row>
    <row r="5484" spans="1:10" hidden="1" x14ac:dyDescent="0.25">
      <c r="A5484" t="s">
        <v>655</v>
      </c>
      <c r="B5484" t="s">
        <v>934</v>
      </c>
      <c r="C5484" t="s">
        <v>933</v>
      </c>
      <c r="D5484">
        <v>6</v>
      </c>
      <c r="J5484" t="e">
        <f>+VLOOKUP(B5484,#REF!,1,FALSE)</f>
        <v>#REF!</v>
      </c>
    </row>
    <row r="5485" spans="1:10" hidden="1" x14ac:dyDescent="0.25">
      <c r="A5485" t="s">
        <v>655</v>
      </c>
      <c r="B5485">
        <v>154</v>
      </c>
      <c r="C5485" t="s">
        <v>935</v>
      </c>
      <c r="D5485">
        <v>6</v>
      </c>
      <c r="J5485" t="e">
        <f>+VLOOKUP(B5485,#REF!,1,FALSE)</f>
        <v>#REF!</v>
      </c>
    </row>
    <row r="5486" spans="1:10" hidden="1" x14ac:dyDescent="0.25">
      <c r="A5486" t="s">
        <v>655</v>
      </c>
      <c r="B5486">
        <v>157</v>
      </c>
      <c r="C5486" t="s">
        <v>936</v>
      </c>
      <c r="D5486">
        <v>6</v>
      </c>
      <c r="J5486" t="e">
        <f>+VLOOKUP(B5486,#REF!,1,FALSE)</f>
        <v>#REF!</v>
      </c>
    </row>
    <row r="5487" spans="1:10" hidden="1" x14ac:dyDescent="0.25">
      <c r="A5487" t="s">
        <v>655</v>
      </c>
      <c r="B5487" t="s">
        <v>937</v>
      </c>
      <c r="C5487" t="s">
        <v>938</v>
      </c>
      <c r="D5487">
        <v>6</v>
      </c>
      <c r="J5487" t="e">
        <f>+VLOOKUP(B5487,#REF!,1,FALSE)</f>
        <v>#REF!</v>
      </c>
    </row>
    <row r="5488" spans="1:10" hidden="1" x14ac:dyDescent="0.25">
      <c r="A5488" t="s">
        <v>655</v>
      </c>
      <c r="B5488" t="s">
        <v>939</v>
      </c>
      <c r="C5488" t="s">
        <v>940</v>
      </c>
      <c r="D5488">
        <v>6</v>
      </c>
      <c r="J5488" t="e">
        <f>+VLOOKUP(B5488,#REF!,1,FALSE)</f>
        <v>#REF!</v>
      </c>
    </row>
    <row r="5489" spans="1:10" hidden="1" x14ac:dyDescent="0.25">
      <c r="A5489" t="s">
        <v>655</v>
      </c>
      <c r="B5489">
        <v>164</v>
      </c>
      <c r="C5489" t="s">
        <v>941</v>
      </c>
      <c r="D5489">
        <v>6</v>
      </c>
      <c r="J5489" t="e">
        <f>+VLOOKUP(B5489,#REF!,1,FALSE)</f>
        <v>#REF!</v>
      </c>
    </row>
    <row r="5490" spans="1:10" hidden="1" x14ac:dyDescent="0.25">
      <c r="A5490" t="s">
        <v>655</v>
      </c>
      <c r="B5490">
        <v>165</v>
      </c>
      <c r="C5490" t="s">
        <v>942</v>
      </c>
      <c r="D5490">
        <v>6</v>
      </c>
      <c r="J5490" t="e">
        <f>+VLOOKUP(B5490,#REF!,1,FALSE)</f>
        <v>#REF!</v>
      </c>
    </row>
    <row r="5491" spans="1:10" hidden="1" x14ac:dyDescent="0.25">
      <c r="A5491" t="s">
        <v>655</v>
      </c>
      <c r="B5491">
        <v>167</v>
      </c>
      <c r="C5491" t="s">
        <v>943</v>
      </c>
      <c r="D5491">
        <v>6</v>
      </c>
      <c r="J5491" t="e">
        <f>+VLOOKUP(B5491,#REF!,1,FALSE)</f>
        <v>#REF!</v>
      </c>
    </row>
    <row r="5492" spans="1:10" hidden="1" x14ac:dyDescent="0.25">
      <c r="A5492" t="s">
        <v>655</v>
      </c>
      <c r="B5492">
        <v>168</v>
      </c>
      <c r="C5492" t="s">
        <v>944</v>
      </c>
      <c r="D5492">
        <v>6</v>
      </c>
      <c r="J5492" t="e">
        <f>+VLOOKUP(B5492,#REF!,1,FALSE)</f>
        <v>#REF!</v>
      </c>
    </row>
    <row r="5493" spans="1:10" hidden="1" x14ac:dyDescent="0.25">
      <c r="A5493" t="s">
        <v>655</v>
      </c>
      <c r="B5493">
        <v>169</v>
      </c>
      <c r="C5493" t="s">
        <v>945</v>
      </c>
      <c r="D5493">
        <v>6</v>
      </c>
      <c r="J5493" t="e">
        <f>+VLOOKUP(B5493,#REF!,1,FALSE)</f>
        <v>#REF!</v>
      </c>
    </row>
    <row r="5494" spans="1:10" hidden="1" x14ac:dyDescent="0.25">
      <c r="A5494" t="s">
        <v>655</v>
      </c>
      <c r="B5494">
        <v>173</v>
      </c>
      <c r="C5494" t="s">
        <v>946</v>
      </c>
      <c r="D5494">
        <v>6</v>
      </c>
      <c r="J5494" t="e">
        <f>+VLOOKUP(B5494,#REF!,1,FALSE)</f>
        <v>#REF!</v>
      </c>
    </row>
    <row r="5495" spans="1:10" hidden="1" x14ac:dyDescent="0.25">
      <c r="A5495" t="s">
        <v>655</v>
      </c>
      <c r="B5495">
        <v>178</v>
      </c>
      <c r="C5495" t="s">
        <v>947</v>
      </c>
      <c r="D5495">
        <v>6</v>
      </c>
      <c r="J5495" t="e">
        <f>+VLOOKUP(B5495,#REF!,1,FALSE)</f>
        <v>#REF!</v>
      </c>
    </row>
    <row r="5496" spans="1:10" hidden="1" x14ac:dyDescent="0.25">
      <c r="A5496" t="s">
        <v>655</v>
      </c>
      <c r="B5496">
        <v>179</v>
      </c>
      <c r="C5496" t="s">
        <v>948</v>
      </c>
      <c r="D5496">
        <v>6</v>
      </c>
      <c r="J5496" t="e">
        <f>+VLOOKUP(B5496,#REF!,1,FALSE)</f>
        <v>#REF!</v>
      </c>
    </row>
    <row r="5497" spans="1:10" hidden="1" x14ac:dyDescent="0.25">
      <c r="A5497" t="s">
        <v>655</v>
      </c>
      <c r="B5497">
        <v>181</v>
      </c>
      <c r="C5497" t="s">
        <v>949</v>
      </c>
      <c r="D5497">
        <v>6</v>
      </c>
      <c r="J5497" t="e">
        <f>+VLOOKUP(B5497,#REF!,1,FALSE)</f>
        <v>#REF!</v>
      </c>
    </row>
    <row r="5498" spans="1:10" hidden="1" x14ac:dyDescent="0.25">
      <c r="A5498" t="s">
        <v>655</v>
      </c>
      <c r="B5498">
        <v>182</v>
      </c>
      <c r="C5498" t="s">
        <v>950</v>
      </c>
      <c r="D5498">
        <v>6</v>
      </c>
      <c r="J5498" t="e">
        <f>+VLOOKUP(B5498,#REF!,1,FALSE)</f>
        <v>#REF!</v>
      </c>
    </row>
    <row r="5499" spans="1:10" hidden="1" x14ac:dyDescent="0.25">
      <c r="A5499" t="s">
        <v>655</v>
      </c>
      <c r="B5499">
        <v>183</v>
      </c>
      <c r="C5499" t="s">
        <v>951</v>
      </c>
      <c r="D5499">
        <v>6</v>
      </c>
      <c r="J5499" t="e">
        <f>+VLOOKUP(B5499,#REF!,1,FALSE)</f>
        <v>#REF!</v>
      </c>
    </row>
    <row r="5500" spans="1:10" hidden="1" x14ac:dyDescent="0.25">
      <c r="A5500" t="s">
        <v>655</v>
      </c>
      <c r="B5500">
        <v>184</v>
      </c>
      <c r="C5500" t="s">
        <v>952</v>
      </c>
      <c r="D5500">
        <v>6</v>
      </c>
      <c r="J5500" t="e">
        <f>+VLOOKUP(B5500,#REF!,1,FALSE)</f>
        <v>#REF!</v>
      </c>
    </row>
    <row r="5501" spans="1:10" hidden="1" x14ac:dyDescent="0.25">
      <c r="A5501" t="s">
        <v>655</v>
      </c>
      <c r="B5501">
        <v>199</v>
      </c>
      <c r="C5501" t="s">
        <v>953</v>
      </c>
      <c r="D5501">
        <v>6</v>
      </c>
      <c r="J5501" t="e">
        <f>+VLOOKUP(B5501,#REF!,1,FALSE)</f>
        <v>#REF!</v>
      </c>
    </row>
    <row r="5502" spans="1:10" hidden="1" x14ac:dyDescent="0.25">
      <c r="A5502" t="s">
        <v>655</v>
      </c>
      <c r="B5502">
        <v>200</v>
      </c>
      <c r="C5502" t="s">
        <v>954</v>
      </c>
      <c r="D5502">
        <v>6</v>
      </c>
      <c r="J5502" t="e">
        <f>+VLOOKUP(B5502,#REF!,1,FALSE)</f>
        <v>#REF!</v>
      </c>
    </row>
    <row r="5503" spans="1:10" hidden="1" x14ac:dyDescent="0.25">
      <c r="A5503" t="s">
        <v>655</v>
      </c>
      <c r="B5503">
        <v>201</v>
      </c>
      <c r="C5503" t="s">
        <v>955</v>
      </c>
      <c r="D5503">
        <v>6.5</v>
      </c>
      <c r="J5503" t="e">
        <f>+VLOOKUP(B5503,#REF!,1,FALSE)</f>
        <v>#REF!</v>
      </c>
    </row>
    <row r="5504" spans="1:10" hidden="1" x14ac:dyDescent="0.25">
      <c r="A5504" t="s">
        <v>655</v>
      </c>
      <c r="B5504">
        <v>203</v>
      </c>
      <c r="C5504" t="s">
        <v>956</v>
      </c>
      <c r="D5504">
        <v>6</v>
      </c>
      <c r="J5504" t="e">
        <f>+VLOOKUP(B5504,#REF!,1,FALSE)</f>
        <v>#REF!</v>
      </c>
    </row>
    <row r="5505" spans="1:10" hidden="1" x14ac:dyDescent="0.25">
      <c r="A5505" t="s">
        <v>655</v>
      </c>
      <c r="B5505">
        <v>205</v>
      </c>
      <c r="C5505" t="s">
        <v>2223</v>
      </c>
      <c r="D5505">
        <v>6.5</v>
      </c>
      <c r="J5505" t="e">
        <f>+VLOOKUP(B5505,#REF!,1,FALSE)</f>
        <v>#REF!</v>
      </c>
    </row>
    <row r="5506" spans="1:10" hidden="1" x14ac:dyDescent="0.25">
      <c r="A5506" t="s">
        <v>655</v>
      </c>
      <c r="B5506">
        <v>218</v>
      </c>
      <c r="C5506" t="s">
        <v>957</v>
      </c>
      <c r="D5506">
        <v>6</v>
      </c>
      <c r="J5506" t="e">
        <f>+VLOOKUP(B5506,#REF!,1,FALSE)</f>
        <v>#REF!</v>
      </c>
    </row>
    <row r="5507" spans="1:10" hidden="1" x14ac:dyDescent="0.25">
      <c r="A5507" t="s">
        <v>655</v>
      </c>
      <c r="B5507">
        <v>219</v>
      </c>
      <c r="C5507" t="s">
        <v>958</v>
      </c>
      <c r="D5507">
        <v>6</v>
      </c>
      <c r="J5507" t="e">
        <f>+VLOOKUP(B5507,#REF!,1,FALSE)</f>
        <v>#REF!</v>
      </c>
    </row>
    <row r="5508" spans="1:10" hidden="1" x14ac:dyDescent="0.25">
      <c r="A5508" t="s">
        <v>655</v>
      </c>
      <c r="B5508">
        <v>220</v>
      </c>
      <c r="C5508" t="s">
        <v>958</v>
      </c>
      <c r="D5508">
        <v>6</v>
      </c>
      <c r="J5508" t="e">
        <f>+VLOOKUP(B5508,#REF!,1,FALSE)</f>
        <v>#REF!</v>
      </c>
    </row>
    <row r="5509" spans="1:10" hidden="1" x14ac:dyDescent="0.25">
      <c r="A5509" t="s">
        <v>655</v>
      </c>
      <c r="B5509">
        <v>223</v>
      </c>
      <c r="C5509" t="s">
        <v>958</v>
      </c>
      <c r="D5509">
        <v>6</v>
      </c>
      <c r="J5509" t="e">
        <f>+VLOOKUP(B5509,#REF!,1,FALSE)</f>
        <v>#REF!</v>
      </c>
    </row>
    <row r="5510" spans="1:10" hidden="1" x14ac:dyDescent="0.25">
      <c r="A5510" t="s">
        <v>655</v>
      </c>
      <c r="B5510">
        <v>226</v>
      </c>
      <c r="C5510" t="s">
        <v>958</v>
      </c>
      <c r="D5510">
        <v>6</v>
      </c>
      <c r="J5510" t="e">
        <f>+VLOOKUP(B5510,#REF!,1,FALSE)</f>
        <v>#REF!</v>
      </c>
    </row>
    <row r="5511" spans="1:10" hidden="1" x14ac:dyDescent="0.25">
      <c r="A5511" t="s">
        <v>655</v>
      </c>
      <c r="B5511">
        <v>300</v>
      </c>
      <c r="C5511" t="s">
        <v>959</v>
      </c>
      <c r="D5511">
        <v>6</v>
      </c>
      <c r="J5511" t="e">
        <f>+VLOOKUP(B5511,#REF!,1,FALSE)</f>
        <v>#REF!</v>
      </c>
    </row>
    <row r="5512" spans="1:10" hidden="1" x14ac:dyDescent="0.25">
      <c r="A5512" t="s">
        <v>655</v>
      </c>
      <c r="B5512">
        <v>301</v>
      </c>
      <c r="C5512" t="s">
        <v>960</v>
      </c>
      <c r="D5512">
        <v>6</v>
      </c>
      <c r="J5512" t="e">
        <f>+VLOOKUP(B5512,#REF!,1,FALSE)</f>
        <v>#REF!</v>
      </c>
    </row>
    <row r="5513" spans="1:10" hidden="1" x14ac:dyDescent="0.25">
      <c r="A5513" t="s">
        <v>655</v>
      </c>
      <c r="B5513">
        <v>302</v>
      </c>
      <c r="C5513" t="s">
        <v>961</v>
      </c>
      <c r="D5513">
        <v>6.5</v>
      </c>
      <c r="J5513" t="e">
        <f>+VLOOKUP(B5513,#REF!,1,FALSE)</f>
        <v>#REF!</v>
      </c>
    </row>
    <row r="5514" spans="1:10" hidden="1" x14ac:dyDescent="0.25">
      <c r="A5514" t="s">
        <v>655</v>
      </c>
      <c r="B5514">
        <v>304</v>
      </c>
      <c r="C5514" t="s">
        <v>962</v>
      </c>
      <c r="D5514">
        <v>6</v>
      </c>
      <c r="J5514" t="e">
        <f>+VLOOKUP(B5514,#REF!,1,FALSE)</f>
        <v>#REF!</v>
      </c>
    </row>
    <row r="5515" spans="1:10" hidden="1" x14ac:dyDescent="0.25">
      <c r="A5515" t="s">
        <v>655</v>
      </c>
      <c r="B5515">
        <v>305</v>
      </c>
      <c r="C5515" t="s">
        <v>963</v>
      </c>
      <c r="D5515">
        <v>6.5</v>
      </c>
      <c r="J5515" t="e">
        <f>+VLOOKUP(B5515,#REF!,1,FALSE)</f>
        <v>#REF!</v>
      </c>
    </row>
    <row r="5516" spans="1:10" hidden="1" x14ac:dyDescent="0.25">
      <c r="A5516" t="s">
        <v>655</v>
      </c>
      <c r="B5516">
        <v>306</v>
      </c>
      <c r="C5516" t="s">
        <v>964</v>
      </c>
      <c r="D5516">
        <v>6.5</v>
      </c>
      <c r="J5516" t="e">
        <f>+VLOOKUP(B5516,#REF!,1,FALSE)</f>
        <v>#REF!</v>
      </c>
    </row>
    <row r="5517" spans="1:10" hidden="1" x14ac:dyDescent="0.25">
      <c r="A5517" t="s">
        <v>655</v>
      </c>
      <c r="B5517">
        <v>307</v>
      </c>
      <c r="C5517" t="s">
        <v>965</v>
      </c>
      <c r="D5517">
        <v>6.5</v>
      </c>
      <c r="J5517" t="e">
        <f>+VLOOKUP(B5517,#REF!,1,FALSE)</f>
        <v>#REF!</v>
      </c>
    </row>
    <row r="5518" spans="1:10" hidden="1" x14ac:dyDescent="0.25">
      <c r="A5518" t="s">
        <v>655</v>
      </c>
      <c r="B5518">
        <v>308</v>
      </c>
      <c r="C5518" t="s">
        <v>966</v>
      </c>
      <c r="D5518">
        <v>6.5</v>
      </c>
      <c r="J5518" t="e">
        <f>+VLOOKUP(B5518,#REF!,1,FALSE)</f>
        <v>#REF!</v>
      </c>
    </row>
    <row r="5519" spans="1:10" hidden="1" x14ac:dyDescent="0.25">
      <c r="A5519" t="s">
        <v>655</v>
      </c>
      <c r="B5519">
        <v>309</v>
      </c>
      <c r="C5519" t="s">
        <v>967</v>
      </c>
      <c r="D5519">
        <v>6.5</v>
      </c>
      <c r="J5519" t="e">
        <f>+VLOOKUP(B5519,#REF!,1,FALSE)</f>
        <v>#REF!</v>
      </c>
    </row>
    <row r="5520" spans="1:10" hidden="1" x14ac:dyDescent="0.25">
      <c r="A5520" t="s">
        <v>655</v>
      </c>
      <c r="B5520">
        <v>310</v>
      </c>
      <c r="C5520" t="s">
        <v>968</v>
      </c>
      <c r="D5520">
        <v>6</v>
      </c>
      <c r="J5520" t="e">
        <f>+VLOOKUP(B5520,#REF!,1,FALSE)</f>
        <v>#REF!</v>
      </c>
    </row>
    <row r="5521" spans="1:10" hidden="1" x14ac:dyDescent="0.25">
      <c r="A5521" t="s">
        <v>655</v>
      </c>
      <c r="B5521">
        <v>311</v>
      </c>
      <c r="C5521" t="s">
        <v>969</v>
      </c>
      <c r="D5521">
        <v>6.5</v>
      </c>
      <c r="J5521" t="e">
        <f>+VLOOKUP(B5521,#REF!,1,FALSE)</f>
        <v>#REF!</v>
      </c>
    </row>
    <row r="5522" spans="1:10" hidden="1" x14ac:dyDescent="0.25">
      <c r="A5522" t="s">
        <v>655</v>
      </c>
      <c r="B5522">
        <v>312</v>
      </c>
      <c r="C5522" t="s">
        <v>970</v>
      </c>
      <c r="D5522">
        <v>6.5</v>
      </c>
      <c r="J5522" t="e">
        <f>+VLOOKUP(B5522,#REF!,1,FALSE)</f>
        <v>#REF!</v>
      </c>
    </row>
    <row r="5523" spans="1:10" hidden="1" x14ac:dyDescent="0.25">
      <c r="A5523" t="s">
        <v>655</v>
      </c>
      <c r="B5523">
        <v>320</v>
      </c>
      <c r="C5523" t="s">
        <v>2288</v>
      </c>
      <c r="D5523">
        <v>1</v>
      </c>
      <c r="J5523" t="e">
        <f>+VLOOKUP(B5523,#REF!,1,FALSE)</f>
        <v>#REF!</v>
      </c>
    </row>
    <row r="5524" spans="1:10" hidden="1" x14ac:dyDescent="0.25">
      <c r="A5524" t="s">
        <v>655</v>
      </c>
      <c r="B5524">
        <v>321</v>
      </c>
      <c r="C5524" t="s">
        <v>971</v>
      </c>
      <c r="D5524">
        <v>6</v>
      </c>
      <c r="J5524" t="e">
        <f>+VLOOKUP(B5524,#REF!,1,FALSE)</f>
        <v>#REF!</v>
      </c>
    </row>
    <row r="5525" spans="1:10" hidden="1" x14ac:dyDescent="0.25">
      <c r="A5525" t="s">
        <v>655</v>
      </c>
      <c r="B5525">
        <v>322</v>
      </c>
      <c r="C5525" t="s">
        <v>972</v>
      </c>
      <c r="D5525">
        <v>6</v>
      </c>
      <c r="J5525" t="e">
        <f>+VLOOKUP(B5525,#REF!,1,FALSE)</f>
        <v>#REF!</v>
      </c>
    </row>
    <row r="5526" spans="1:10" hidden="1" x14ac:dyDescent="0.25">
      <c r="A5526" t="s">
        <v>655</v>
      </c>
      <c r="B5526" t="s">
        <v>973</v>
      </c>
      <c r="C5526" t="s">
        <v>974</v>
      </c>
      <c r="D5526">
        <v>1</v>
      </c>
      <c r="J5526" t="e">
        <f>+VLOOKUP(B5526,#REF!,1,FALSE)</f>
        <v>#REF!</v>
      </c>
    </row>
    <row r="5527" spans="1:10" hidden="1" x14ac:dyDescent="0.25">
      <c r="A5527" t="s">
        <v>655</v>
      </c>
      <c r="B5527" t="s">
        <v>975</v>
      </c>
      <c r="C5527" t="s">
        <v>976</v>
      </c>
      <c r="D5527">
        <v>1</v>
      </c>
      <c r="J5527" t="e">
        <f>+VLOOKUP(B5527,#REF!,1,FALSE)</f>
        <v>#REF!</v>
      </c>
    </row>
    <row r="5528" spans="1:10" hidden="1" x14ac:dyDescent="0.25">
      <c r="A5528" t="s">
        <v>655</v>
      </c>
      <c r="B5528">
        <v>324</v>
      </c>
      <c r="C5528" t="s">
        <v>977</v>
      </c>
      <c r="D5528">
        <v>6</v>
      </c>
      <c r="J5528" t="e">
        <f>+VLOOKUP(B5528,#REF!,1,FALSE)</f>
        <v>#REF!</v>
      </c>
    </row>
    <row r="5529" spans="1:10" hidden="1" x14ac:dyDescent="0.25">
      <c r="A5529" t="s">
        <v>655</v>
      </c>
      <c r="B5529">
        <v>325</v>
      </c>
      <c r="C5529" t="s">
        <v>2289</v>
      </c>
      <c r="D5529">
        <v>1</v>
      </c>
      <c r="J5529" t="e">
        <f>+VLOOKUP(B5529,#REF!,1,FALSE)</f>
        <v>#REF!</v>
      </c>
    </row>
    <row r="5530" spans="1:10" hidden="1" x14ac:dyDescent="0.25">
      <c r="A5530" t="s">
        <v>655</v>
      </c>
      <c r="B5530">
        <v>326</v>
      </c>
      <c r="C5530" t="s">
        <v>978</v>
      </c>
      <c r="D5530">
        <v>6.5</v>
      </c>
      <c r="J5530" t="e">
        <f>+VLOOKUP(B5530,#REF!,1,FALSE)</f>
        <v>#REF!</v>
      </c>
    </row>
    <row r="5531" spans="1:10" hidden="1" x14ac:dyDescent="0.25">
      <c r="A5531" t="s">
        <v>655</v>
      </c>
      <c r="B5531">
        <v>327</v>
      </c>
      <c r="C5531" t="s">
        <v>2290</v>
      </c>
      <c r="D5531">
        <v>1</v>
      </c>
      <c r="J5531" t="e">
        <f>+VLOOKUP(B5531,#REF!,1,FALSE)</f>
        <v>#REF!</v>
      </c>
    </row>
    <row r="5532" spans="1:10" hidden="1" x14ac:dyDescent="0.25">
      <c r="A5532" t="s">
        <v>655</v>
      </c>
      <c r="B5532">
        <v>328</v>
      </c>
      <c r="C5532" t="s">
        <v>979</v>
      </c>
      <c r="D5532">
        <v>6.5</v>
      </c>
      <c r="J5532" t="e">
        <f>+VLOOKUP(B5532,#REF!,1,FALSE)</f>
        <v>#REF!</v>
      </c>
    </row>
    <row r="5533" spans="1:10" hidden="1" x14ac:dyDescent="0.25">
      <c r="A5533" t="s">
        <v>655</v>
      </c>
      <c r="B5533">
        <v>329</v>
      </c>
      <c r="C5533" t="s">
        <v>980</v>
      </c>
      <c r="D5533">
        <v>6.5</v>
      </c>
      <c r="J5533" t="e">
        <f>+VLOOKUP(B5533,#REF!,1,FALSE)</f>
        <v>#REF!</v>
      </c>
    </row>
    <row r="5534" spans="1:10" hidden="1" x14ac:dyDescent="0.25">
      <c r="A5534" t="s">
        <v>655</v>
      </c>
      <c r="B5534">
        <v>330</v>
      </c>
      <c r="C5534" t="s">
        <v>981</v>
      </c>
      <c r="D5534">
        <v>6.5</v>
      </c>
      <c r="J5534" t="e">
        <f>+VLOOKUP(B5534,#REF!,1,FALSE)</f>
        <v>#REF!</v>
      </c>
    </row>
    <row r="5535" spans="1:10" hidden="1" x14ac:dyDescent="0.25">
      <c r="A5535" t="s">
        <v>655</v>
      </c>
      <c r="B5535">
        <v>331</v>
      </c>
      <c r="C5535" t="s">
        <v>2291</v>
      </c>
      <c r="D5535">
        <v>1</v>
      </c>
      <c r="J5535" t="e">
        <f>+VLOOKUP(B5535,#REF!,1,FALSE)</f>
        <v>#REF!</v>
      </c>
    </row>
    <row r="5536" spans="1:10" hidden="1" x14ac:dyDescent="0.25">
      <c r="A5536" t="s">
        <v>655</v>
      </c>
      <c r="B5536">
        <v>332</v>
      </c>
      <c r="C5536" t="s">
        <v>2292</v>
      </c>
      <c r="D5536">
        <v>1</v>
      </c>
      <c r="J5536" t="e">
        <f>+VLOOKUP(B5536,#REF!,1,FALSE)</f>
        <v>#REF!</v>
      </c>
    </row>
    <row r="5537" spans="1:10" hidden="1" x14ac:dyDescent="0.25">
      <c r="A5537" t="s">
        <v>655</v>
      </c>
      <c r="B5537">
        <v>334</v>
      </c>
      <c r="C5537" t="s">
        <v>982</v>
      </c>
      <c r="D5537">
        <v>6.5</v>
      </c>
      <c r="J5537" t="e">
        <f>+VLOOKUP(B5537,#REF!,1,FALSE)</f>
        <v>#REF!</v>
      </c>
    </row>
    <row r="5538" spans="1:10" hidden="1" x14ac:dyDescent="0.25">
      <c r="A5538" t="s">
        <v>655</v>
      </c>
      <c r="B5538">
        <v>335</v>
      </c>
      <c r="C5538" t="s">
        <v>2293</v>
      </c>
      <c r="D5538">
        <v>1</v>
      </c>
      <c r="J5538" t="e">
        <f>+VLOOKUP(B5538,#REF!,1,FALSE)</f>
        <v>#REF!</v>
      </c>
    </row>
    <row r="5539" spans="1:10" hidden="1" x14ac:dyDescent="0.25">
      <c r="A5539" t="s">
        <v>655</v>
      </c>
      <c r="B5539">
        <v>336</v>
      </c>
      <c r="C5539" t="s">
        <v>983</v>
      </c>
      <c r="D5539">
        <v>6.5</v>
      </c>
      <c r="J5539" t="e">
        <f>+VLOOKUP(B5539,#REF!,1,FALSE)</f>
        <v>#REF!</v>
      </c>
    </row>
    <row r="5540" spans="1:10" hidden="1" x14ac:dyDescent="0.25">
      <c r="A5540" t="s">
        <v>655</v>
      </c>
      <c r="B5540">
        <v>337</v>
      </c>
      <c r="C5540" t="s">
        <v>984</v>
      </c>
      <c r="D5540">
        <v>6.5</v>
      </c>
      <c r="J5540" t="e">
        <f>+VLOOKUP(B5540,#REF!,1,FALSE)</f>
        <v>#REF!</v>
      </c>
    </row>
    <row r="5541" spans="1:10" hidden="1" x14ac:dyDescent="0.25">
      <c r="A5541" t="s">
        <v>655</v>
      </c>
      <c r="B5541">
        <v>338</v>
      </c>
      <c r="C5541" t="s">
        <v>985</v>
      </c>
      <c r="D5541">
        <v>6.5</v>
      </c>
      <c r="J5541" t="e">
        <f>+VLOOKUP(B5541,#REF!,1,FALSE)</f>
        <v>#REF!</v>
      </c>
    </row>
    <row r="5542" spans="1:10" hidden="1" x14ac:dyDescent="0.25">
      <c r="A5542" t="s">
        <v>655</v>
      </c>
      <c r="B5542">
        <v>341</v>
      </c>
      <c r="C5542" t="s">
        <v>2018</v>
      </c>
      <c r="D5542">
        <v>1</v>
      </c>
      <c r="J5542" t="e">
        <f>+VLOOKUP(B5542,#REF!,1,FALSE)</f>
        <v>#REF!</v>
      </c>
    </row>
    <row r="5543" spans="1:10" hidden="1" x14ac:dyDescent="0.25">
      <c r="A5543" t="s">
        <v>655</v>
      </c>
      <c r="B5543">
        <v>342</v>
      </c>
      <c r="C5543" t="s">
        <v>2294</v>
      </c>
      <c r="D5543">
        <v>1</v>
      </c>
      <c r="J5543" t="e">
        <f>+VLOOKUP(B5543,#REF!,1,FALSE)</f>
        <v>#REF!</v>
      </c>
    </row>
    <row r="5544" spans="1:10" hidden="1" x14ac:dyDescent="0.25">
      <c r="A5544" t="s">
        <v>655</v>
      </c>
      <c r="B5544">
        <v>343</v>
      </c>
      <c r="C5544" t="s">
        <v>2295</v>
      </c>
      <c r="D5544">
        <v>1</v>
      </c>
      <c r="J5544" t="e">
        <f>+VLOOKUP(B5544,#REF!,1,FALSE)</f>
        <v>#REF!</v>
      </c>
    </row>
    <row r="5545" spans="1:10" hidden="1" x14ac:dyDescent="0.25">
      <c r="A5545" t="s">
        <v>655</v>
      </c>
      <c r="B5545">
        <v>344</v>
      </c>
      <c r="C5545" t="s">
        <v>986</v>
      </c>
      <c r="D5545">
        <v>6.5</v>
      </c>
      <c r="J5545" t="e">
        <f>+VLOOKUP(B5545,#REF!,1,FALSE)</f>
        <v>#REF!</v>
      </c>
    </row>
    <row r="5546" spans="1:10" hidden="1" x14ac:dyDescent="0.25">
      <c r="A5546" t="s">
        <v>655</v>
      </c>
      <c r="B5546">
        <v>345</v>
      </c>
      <c r="C5546" t="s">
        <v>2296</v>
      </c>
      <c r="D5546">
        <v>1</v>
      </c>
      <c r="J5546" t="e">
        <f>+VLOOKUP(B5546,#REF!,1,FALSE)</f>
        <v>#REF!</v>
      </c>
    </row>
    <row r="5547" spans="1:10" hidden="1" x14ac:dyDescent="0.25">
      <c r="A5547" t="s">
        <v>655</v>
      </c>
      <c r="B5547">
        <v>346</v>
      </c>
      <c r="C5547" t="s">
        <v>2297</v>
      </c>
      <c r="D5547">
        <v>4</v>
      </c>
      <c r="J5547" t="e">
        <f>+VLOOKUP(B5547,#REF!,1,FALSE)</f>
        <v>#REF!</v>
      </c>
    </row>
    <row r="5548" spans="1:10" hidden="1" x14ac:dyDescent="0.25">
      <c r="A5548" t="s">
        <v>655</v>
      </c>
      <c r="B5548">
        <v>347</v>
      </c>
      <c r="C5548" t="s">
        <v>987</v>
      </c>
      <c r="D5548">
        <v>6.5</v>
      </c>
      <c r="J5548" t="e">
        <f>+VLOOKUP(B5548,#REF!,1,FALSE)</f>
        <v>#REF!</v>
      </c>
    </row>
    <row r="5549" spans="1:10" hidden="1" x14ac:dyDescent="0.25">
      <c r="A5549" t="s">
        <v>655</v>
      </c>
      <c r="B5549">
        <v>348</v>
      </c>
      <c r="C5549" t="s">
        <v>2298</v>
      </c>
      <c r="D5549">
        <v>1</v>
      </c>
      <c r="J5549" t="e">
        <f>+VLOOKUP(B5549,#REF!,1,FALSE)</f>
        <v>#REF!</v>
      </c>
    </row>
    <row r="5550" spans="1:10" hidden="1" x14ac:dyDescent="0.25">
      <c r="A5550" t="s">
        <v>655</v>
      </c>
      <c r="B5550">
        <v>349</v>
      </c>
      <c r="C5550" t="s">
        <v>988</v>
      </c>
      <c r="D5550">
        <v>6.5</v>
      </c>
      <c r="J5550" t="e">
        <f>+VLOOKUP(B5550,#REF!,1,FALSE)</f>
        <v>#REF!</v>
      </c>
    </row>
    <row r="5551" spans="1:10" hidden="1" x14ac:dyDescent="0.25">
      <c r="A5551" t="s">
        <v>655</v>
      </c>
      <c r="B5551">
        <v>357</v>
      </c>
      <c r="C5551" t="s">
        <v>2224</v>
      </c>
      <c r="D5551">
        <v>1</v>
      </c>
      <c r="J5551" t="e">
        <f>+VLOOKUP(B5551,#REF!,1,FALSE)</f>
        <v>#REF!</v>
      </c>
    </row>
    <row r="5552" spans="1:10" hidden="1" x14ac:dyDescent="0.25">
      <c r="A5552" t="s">
        <v>655</v>
      </c>
      <c r="B5552">
        <v>359</v>
      </c>
      <c r="C5552" t="s">
        <v>2019</v>
      </c>
      <c r="D5552">
        <v>2</v>
      </c>
      <c r="J5552" t="e">
        <f>+VLOOKUP(B5552,#REF!,1,FALSE)</f>
        <v>#REF!</v>
      </c>
    </row>
    <row r="5553" spans="1:10" hidden="1" x14ac:dyDescent="0.25">
      <c r="A5553" t="s">
        <v>655</v>
      </c>
      <c r="B5553">
        <v>361</v>
      </c>
      <c r="C5553" t="s">
        <v>2299</v>
      </c>
      <c r="D5553">
        <v>1</v>
      </c>
      <c r="J5553" t="e">
        <f>+VLOOKUP(B5553,#REF!,1,FALSE)</f>
        <v>#REF!</v>
      </c>
    </row>
    <row r="5554" spans="1:10" hidden="1" x14ac:dyDescent="0.25">
      <c r="A5554" t="s">
        <v>655</v>
      </c>
      <c r="B5554">
        <v>363</v>
      </c>
      <c r="C5554" t="s">
        <v>2020</v>
      </c>
      <c r="D5554">
        <v>1</v>
      </c>
      <c r="J5554" t="e">
        <f>+VLOOKUP(B5554,#REF!,1,FALSE)</f>
        <v>#REF!</v>
      </c>
    </row>
    <row r="5555" spans="1:10" hidden="1" x14ac:dyDescent="0.25">
      <c r="A5555" t="s">
        <v>655</v>
      </c>
      <c r="B5555">
        <v>365</v>
      </c>
      <c r="C5555" t="s">
        <v>2021</v>
      </c>
      <c r="D5555">
        <v>2</v>
      </c>
      <c r="J5555" t="e">
        <f>+VLOOKUP(B5555,#REF!,1,FALSE)</f>
        <v>#REF!</v>
      </c>
    </row>
    <row r="5556" spans="1:10" hidden="1" x14ac:dyDescent="0.25">
      <c r="A5556" t="s">
        <v>655</v>
      </c>
      <c r="B5556">
        <v>368</v>
      </c>
      <c r="C5556" t="s">
        <v>2022</v>
      </c>
      <c r="D5556">
        <v>1</v>
      </c>
      <c r="J5556" t="e">
        <f>+VLOOKUP(B5556,#REF!,1,FALSE)</f>
        <v>#REF!</v>
      </c>
    </row>
    <row r="5557" spans="1:10" hidden="1" x14ac:dyDescent="0.25">
      <c r="A5557" t="s">
        <v>655</v>
      </c>
      <c r="B5557">
        <v>370</v>
      </c>
      <c r="C5557" t="s">
        <v>2023</v>
      </c>
      <c r="D5557">
        <v>1</v>
      </c>
      <c r="J5557" t="e">
        <f>+VLOOKUP(B5557,#REF!,1,FALSE)</f>
        <v>#REF!</v>
      </c>
    </row>
    <row r="5558" spans="1:10" hidden="1" x14ac:dyDescent="0.25">
      <c r="A5558" t="s">
        <v>655</v>
      </c>
      <c r="B5558">
        <v>375</v>
      </c>
      <c r="C5558" t="s">
        <v>989</v>
      </c>
      <c r="D5558">
        <v>6.5</v>
      </c>
      <c r="J5558" t="e">
        <f>+VLOOKUP(B5558,#REF!,1,FALSE)</f>
        <v>#REF!</v>
      </c>
    </row>
    <row r="5559" spans="1:10" hidden="1" x14ac:dyDescent="0.25">
      <c r="A5559" t="s">
        <v>655</v>
      </c>
      <c r="B5559">
        <v>377</v>
      </c>
      <c r="C5559" t="s">
        <v>990</v>
      </c>
      <c r="D5559">
        <v>6.5</v>
      </c>
      <c r="J5559" t="e">
        <f>+VLOOKUP(B5559,#REF!,1,FALSE)</f>
        <v>#REF!</v>
      </c>
    </row>
    <row r="5560" spans="1:10" hidden="1" x14ac:dyDescent="0.25">
      <c r="A5560" t="s">
        <v>655</v>
      </c>
      <c r="B5560">
        <v>381</v>
      </c>
      <c r="C5560" t="s">
        <v>2024</v>
      </c>
      <c r="D5560">
        <v>1</v>
      </c>
      <c r="J5560" t="e">
        <f>+VLOOKUP(B5560,#REF!,1,FALSE)</f>
        <v>#REF!</v>
      </c>
    </row>
    <row r="5561" spans="1:10" hidden="1" x14ac:dyDescent="0.25">
      <c r="A5561" t="s">
        <v>655</v>
      </c>
      <c r="B5561">
        <v>383</v>
      </c>
      <c r="C5561" t="s">
        <v>2300</v>
      </c>
      <c r="D5561">
        <v>1</v>
      </c>
      <c r="J5561" t="e">
        <f>+VLOOKUP(B5561,#REF!,1,FALSE)</f>
        <v>#REF!</v>
      </c>
    </row>
    <row r="5562" spans="1:10" hidden="1" x14ac:dyDescent="0.25">
      <c r="A5562" t="s">
        <v>655</v>
      </c>
      <c r="B5562">
        <v>384</v>
      </c>
      <c r="C5562" t="s">
        <v>2025</v>
      </c>
      <c r="D5562">
        <v>1</v>
      </c>
      <c r="J5562" t="e">
        <f>+VLOOKUP(B5562,#REF!,1,FALSE)</f>
        <v>#REF!</v>
      </c>
    </row>
    <row r="5563" spans="1:10" hidden="1" x14ac:dyDescent="0.25">
      <c r="A5563" t="s">
        <v>655</v>
      </c>
      <c r="B5563">
        <v>385</v>
      </c>
      <c r="C5563" t="s">
        <v>2026</v>
      </c>
      <c r="D5563">
        <v>1</v>
      </c>
      <c r="J5563" t="e">
        <f>+VLOOKUP(B5563,#REF!,1,FALSE)</f>
        <v>#REF!</v>
      </c>
    </row>
    <row r="5564" spans="1:10" hidden="1" x14ac:dyDescent="0.25">
      <c r="A5564" t="s">
        <v>655</v>
      </c>
      <c r="B5564">
        <v>386</v>
      </c>
      <c r="C5564" t="s">
        <v>2225</v>
      </c>
      <c r="D5564">
        <v>1</v>
      </c>
      <c r="J5564" t="e">
        <f>+VLOOKUP(B5564,#REF!,1,FALSE)</f>
        <v>#REF!</v>
      </c>
    </row>
    <row r="5565" spans="1:10" hidden="1" x14ac:dyDescent="0.25">
      <c r="A5565" t="s">
        <v>655</v>
      </c>
      <c r="B5565">
        <v>388</v>
      </c>
      <c r="C5565" t="s">
        <v>2226</v>
      </c>
      <c r="D5565">
        <v>1</v>
      </c>
      <c r="J5565" t="e">
        <f>+VLOOKUP(B5565,#REF!,1,FALSE)</f>
        <v>#REF!</v>
      </c>
    </row>
    <row r="5566" spans="1:10" hidden="1" x14ac:dyDescent="0.25">
      <c r="A5566" t="s">
        <v>655</v>
      </c>
      <c r="B5566">
        <v>395</v>
      </c>
      <c r="C5566" t="s">
        <v>2027</v>
      </c>
      <c r="D5566">
        <v>1</v>
      </c>
      <c r="J5566" t="e">
        <f>+VLOOKUP(B5566,#REF!,1,FALSE)</f>
        <v>#REF!</v>
      </c>
    </row>
    <row r="5567" spans="1:10" hidden="1" x14ac:dyDescent="0.25">
      <c r="A5567" t="s">
        <v>655</v>
      </c>
      <c r="B5567">
        <v>398</v>
      </c>
      <c r="C5567" t="s">
        <v>2301</v>
      </c>
      <c r="D5567">
        <v>1</v>
      </c>
      <c r="J5567" t="e">
        <f>+VLOOKUP(B5567,#REF!,1,FALSE)</f>
        <v>#REF!</v>
      </c>
    </row>
    <row r="5568" spans="1:10" hidden="1" x14ac:dyDescent="0.25">
      <c r="A5568" t="s">
        <v>655</v>
      </c>
      <c r="B5568">
        <v>399</v>
      </c>
      <c r="C5568" t="s">
        <v>991</v>
      </c>
      <c r="D5568">
        <v>6.5</v>
      </c>
      <c r="J5568" t="e">
        <f>+VLOOKUP(B5568,#REF!,1,FALSE)</f>
        <v>#REF!</v>
      </c>
    </row>
    <row r="5569" spans="1:10" hidden="1" x14ac:dyDescent="0.25">
      <c r="A5569" t="s">
        <v>655</v>
      </c>
      <c r="B5569">
        <v>500</v>
      </c>
      <c r="C5569" t="s">
        <v>992</v>
      </c>
      <c r="D5569">
        <v>6.5</v>
      </c>
      <c r="J5569" t="e">
        <f>+VLOOKUP(B5569,#REF!,1,FALSE)</f>
        <v>#REF!</v>
      </c>
    </row>
    <row r="5570" spans="1:10" hidden="1" x14ac:dyDescent="0.25">
      <c r="A5570" t="s">
        <v>655</v>
      </c>
      <c r="B5570" t="s">
        <v>993</v>
      </c>
      <c r="C5570" t="s">
        <v>994</v>
      </c>
      <c r="D5570">
        <v>1</v>
      </c>
      <c r="J5570" t="e">
        <f>+VLOOKUP(B5570,#REF!,1,FALSE)</f>
        <v>#REF!</v>
      </c>
    </row>
    <row r="5571" spans="1:10" hidden="1" x14ac:dyDescent="0.25">
      <c r="A5571" t="s">
        <v>655</v>
      </c>
      <c r="B5571">
        <v>505</v>
      </c>
      <c r="C5571" t="s">
        <v>995</v>
      </c>
      <c r="D5571">
        <v>6.5</v>
      </c>
      <c r="J5571" t="e">
        <f>+VLOOKUP(B5571,#REF!,1,FALSE)</f>
        <v>#REF!</v>
      </c>
    </row>
    <row r="5572" spans="1:10" hidden="1" x14ac:dyDescent="0.25">
      <c r="A5572" t="s">
        <v>655</v>
      </c>
      <c r="B5572">
        <v>506</v>
      </c>
      <c r="C5572" t="s">
        <v>996</v>
      </c>
      <c r="D5572">
        <v>6.5</v>
      </c>
      <c r="J5572" t="e">
        <f>+VLOOKUP(B5572,#REF!,1,FALSE)</f>
        <v>#REF!</v>
      </c>
    </row>
    <row r="5573" spans="1:10" hidden="1" x14ac:dyDescent="0.25">
      <c r="A5573" t="s">
        <v>655</v>
      </c>
      <c r="B5573">
        <v>507</v>
      </c>
      <c r="C5573" t="s">
        <v>997</v>
      </c>
      <c r="D5573">
        <v>1</v>
      </c>
      <c r="J5573" t="e">
        <f>+VLOOKUP(B5573,#REF!,1,FALSE)</f>
        <v>#REF!</v>
      </c>
    </row>
    <row r="5574" spans="1:10" hidden="1" x14ac:dyDescent="0.25">
      <c r="A5574" t="s">
        <v>655</v>
      </c>
      <c r="B5574">
        <v>508</v>
      </c>
      <c r="C5574" t="s">
        <v>998</v>
      </c>
      <c r="D5574">
        <v>6</v>
      </c>
      <c r="J5574" t="e">
        <f>+VLOOKUP(B5574,#REF!,1,FALSE)</f>
        <v>#REF!</v>
      </c>
    </row>
    <row r="5575" spans="1:10" hidden="1" x14ac:dyDescent="0.25">
      <c r="A5575" t="s">
        <v>655</v>
      </c>
      <c r="B5575" t="s">
        <v>999</v>
      </c>
      <c r="C5575" t="s">
        <v>1000</v>
      </c>
      <c r="D5575">
        <v>1995</v>
      </c>
      <c r="J5575" t="e">
        <f>+VLOOKUP(B5575,#REF!,1,FALSE)</f>
        <v>#REF!</v>
      </c>
    </row>
    <row r="5576" spans="1:10" hidden="1" x14ac:dyDescent="0.25">
      <c r="A5576" t="s">
        <v>655</v>
      </c>
      <c r="B5576">
        <v>509</v>
      </c>
      <c r="C5576" t="s">
        <v>1001</v>
      </c>
      <c r="D5576">
        <v>6</v>
      </c>
      <c r="J5576" t="e">
        <f>+VLOOKUP(B5576,#REF!,1,FALSE)</f>
        <v>#REF!</v>
      </c>
    </row>
    <row r="5577" spans="1:10" hidden="1" x14ac:dyDescent="0.25">
      <c r="A5577" t="s">
        <v>655</v>
      </c>
      <c r="B5577" t="s">
        <v>1002</v>
      </c>
      <c r="C5577" t="s">
        <v>1003</v>
      </c>
      <c r="D5577">
        <v>1995</v>
      </c>
      <c r="J5577" t="e">
        <f>+VLOOKUP(B5577,#REF!,1,FALSE)</f>
        <v>#REF!</v>
      </c>
    </row>
    <row r="5578" spans="1:10" hidden="1" x14ac:dyDescent="0.25">
      <c r="A5578" t="s">
        <v>655</v>
      </c>
      <c r="B5578">
        <v>511</v>
      </c>
      <c r="C5578" t="s">
        <v>2302</v>
      </c>
      <c r="D5578">
        <v>1</v>
      </c>
      <c r="J5578" t="e">
        <f>+VLOOKUP(B5578,#REF!,1,FALSE)</f>
        <v>#REF!</v>
      </c>
    </row>
    <row r="5579" spans="1:10" hidden="1" x14ac:dyDescent="0.25">
      <c r="A5579" t="s">
        <v>655</v>
      </c>
      <c r="B5579">
        <v>513</v>
      </c>
      <c r="C5579" t="s">
        <v>1004</v>
      </c>
      <c r="D5579">
        <v>1</v>
      </c>
      <c r="J5579" t="e">
        <f>+VLOOKUP(B5579,#REF!,1,FALSE)</f>
        <v>#REF!</v>
      </c>
    </row>
    <row r="5580" spans="1:10" hidden="1" x14ac:dyDescent="0.25">
      <c r="A5580" t="s">
        <v>655</v>
      </c>
      <c r="B5580">
        <v>516</v>
      </c>
      <c r="C5580" t="s">
        <v>2303</v>
      </c>
      <c r="D5580">
        <v>2</v>
      </c>
      <c r="J5580" t="e">
        <f>+VLOOKUP(B5580,#REF!,1,FALSE)</f>
        <v>#REF!</v>
      </c>
    </row>
    <row r="5581" spans="1:10" hidden="1" x14ac:dyDescent="0.25">
      <c r="A5581" t="s">
        <v>655</v>
      </c>
      <c r="B5581">
        <v>518</v>
      </c>
      <c r="C5581" t="s">
        <v>1005</v>
      </c>
      <c r="D5581">
        <v>6.5</v>
      </c>
      <c r="J5581" t="e">
        <f>+VLOOKUP(B5581,#REF!,1,FALSE)</f>
        <v>#REF!</v>
      </c>
    </row>
    <row r="5582" spans="1:10" hidden="1" x14ac:dyDescent="0.25">
      <c r="A5582" t="s">
        <v>655</v>
      </c>
      <c r="B5582" t="s">
        <v>1006</v>
      </c>
      <c r="C5582" t="s">
        <v>1007</v>
      </c>
      <c r="D5582">
        <v>2.6</v>
      </c>
      <c r="J5582" t="e">
        <f>+VLOOKUP(B5582,#REF!,1,FALSE)</f>
        <v>#REF!</v>
      </c>
    </row>
    <row r="5583" spans="1:10" hidden="1" x14ac:dyDescent="0.25">
      <c r="A5583" t="s">
        <v>655</v>
      </c>
      <c r="B5583">
        <v>519</v>
      </c>
      <c r="C5583" t="s">
        <v>1008</v>
      </c>
      <c r="D5583">
        <v>6.5</v>
      </c>
      <c r="J5583" t="e">
        <f>+VLOOKUP(B5583,#REF!,1,FALSE)</f>
        <v>#REF!</v>
      </c>
    </row>
    <row r="5584" spans="1:10" hidden="1" x14ac:dyDescent="0.25">
      <c r="A5584" t="s">
        <v>655</v>
      </c>
      <c r="B5584">
        <v>520</v>
      </c>
      <c r="C5584" t="s">
        <v>1009</v>
      </c>
      <c r="D5584">
        <v>1</v>
      </c>
      <c r="J5584" t="e">
        <f>+VLOOKUP(B5584,#REF!,1,FALSE)</f>
        <v>#REF!</v>
      </c>
    </row>
    <row r="5585" spans="1:10" hidden="1" x14ac:dyDescent="0.25">
      <c r="A5585" t="s">
        <v>655</v>
      </c>
      <c r="B5585">
        <v>523</v>
      </c>
      <c r="C5585" t="s">
        <v>1010</v>
      </c>
      <c r="D5585">
        <v>6.5</v>
      </c>
      <c r="J5585" t="e">
        <f>+VLOOKUP(B5585,#REF!,1,FALSE)</f>
        <v>#REF!</v>
      </c>
    </row>
    <row r="5586" spans="1:10" hidden="1" x14ac:dyDescent="0.25">
      <c r="A5586" t="s">
        <v>655</v>
      </c>
      <c r="B5586" t="s">
        <v>1011</v>
      </c>
      <c r="C5586" t="s">
        <v>1010</v>
      </c>
      <c r="D5586">
        <v>4</v>
      </c>
      <c r="J5586" t="e">
        <f>+VLOOKUP(B5586,#REF!,1,FALSE)</f>
        <v>#REF!</v>
      </c>
    </row>
    <row r="5587" spans="1:10" hidden="1" x14ac:dyDescent="0.25">
      <c r="A5587" t="s">
        <v>655</v>
      </c>
      <c r="B5587">
        <v>526</v>
      </c>
      <c r="C5587" t="s">
        <v>1012</v>
      </c>
      <c r="D5587">
        <v>6.5</v>
      </c>
      <c r="J5587" t="e">
        <f>+VLOOKUP(B5587,#REF!,1,FALSE)</f>
        <v>#REF!</v>
      </c>
    </row>
    <row r="5588" spans="1:10" hidden="1" x14ac:dyDescent="0.25">
      <c r="A5588" t="s">
        <v>655</v>
      </c>
      <c r="B5588">
        <v>528</v>
      </c>
      <c r="C5588" t="s">
        <v>1013</v>
      </c>
      <c r="D5588">
        <v>1</v>
      </c>
      <c r="J5588" t="e">
        <f>+VLOOKUP(B5588,#REF!,1,FALSE)</f>
        <v>#REF!</v>
      </c>
    </row>
    <row r="5589" spans="1:10" hidden="1" x14ac:dyDescent="0.25">
      <c r="A5589" t="s">
        <v>655</v>
      </c>
      <c r="B5589">
        <v>529</v>
      </c>
      <c r="C5589" t="s">
        <v>1014</v>
      </c>
      <c r="D5589">
        <v>6.5</v>
      </c>
      <c r="J5589" t="e">
        <f>+VLOOKUP(B5589,#REF!,1,FALSE)</f>
        <v>#REF!</v>
      </c>
    </row>
    <row r="5590" spans="1:10" hidden="1" x14ac:dyDescent="0.25">
      <c r="A5590" t="s">
        <v>655</v>
      </c>
      <c r="B5590">
        <v>530</v>
      </c>
      <c r="C5590" t="s">
        <v>2304</v>
      </c>
      <c r="D5590">
        <v>1</v>
      </c>
      <c r="J5590" t="e">
        <f>+VLOOKUP(B5590,#REF!,1,FALSE)</f>
        <v>#REF!</v>
      </c>
    </row>
    <row r="5591" spans="1:10" hidden="1" x14ac:dyDescent="0.25">
      <c r="A5591" t="s">
        <v>655</v>
      </c>
      <c r="B5591">
        <v>532</v>
      </c>
      <c r="C5591" t="s">
        <v>1015</v>
      </c>
      <c r="D5591">
        <v>6.5</v>
      </c>
      <c r="J5591" t="e">
        <f>+VLOOKUP(B5591,#REF!,1,FALSE)</f>
        <v>#REF!</v>
      </c>
    </row>
    <row r="5592" spans="1:10" hidden="1" x14ac:dyDescent="0.25">
      <c r="A5592" t="s">
        <v>655</v>
      </c>
      <c r="B5592" t="s">
        <v>1016</v>
      </c>
      <c r="C5592" t="s">
        <v>1015</v>
      </c>
      <c r="D5592">
        <v>3.2</v>
      </c>
      <c r="J5592" t="e">
        <f>+VLOOKUP(B5592,#REF!,1,FALSE)</f>
        <v>#REF!</v>
      </c>
    </row>
    <row r="5593" spans="1:10" hidden="1" x14ac:dyDescent="0.25">
      <c r="A5593" t="s">
        <v>655</v>
      </c>
      <c r="B5593">
        <v>533</v>
      </c>
      <c r="C5593" t="s">
        <v>1017</v>
      </c>
      <c r="D5593">
        <v>6.5</v>
      </c>
      <c r="J5593" t="e">
        <f>+VLOOKUP(B5593,#REF!,1,FALSE)</f>
        <v>#REF!</v>
      </c>
    </row>
    <row r="5594" spans="1:10" hidden="1" x14ac:dyDescent="0.25">
      <c r="A5594" t="s">
        <v>655</v>
      </c>
      <c r="B5594" t="s">
        <v>1018</v>
      </c>
      <c r="C5594" t="s">
        <v>1017</v>
      </c>
      <c r="D5594">
        <v>2.6</v>
      </c>
      <c r="J5594" t="e">
        <f>+VLOOKUP(B5594,#REF!,1,FALSE)</f>
        <v>#REF!</v>
      </c>
    </row>
    <row r="5595" spans="1:10" hidden="1" x14ac:dyDescent="0.25">
      <c r="A5595" t="s">
        <v>655</v>
      </c>
      <c r="B5595">
        <v>535</v>
      </c>
      <c r="C5595" t="s">
        <v>1019</v>
      </c>
      <c r="D5595">
        <v>1</v>
      </c>
      <c r="J5595" t="e">
        <f>+VLOOKUP(B5595,#REF!,1,FALSE)</f>
        <v>#REF!</v>
      </c>
    </row>
    <row r="5596" spans="1:10" hidden="1" x14ac:dyDescent="0.25">
      <c r="A5596" t="s">
        <v>655</v>
      </c>
      <c r="B5596">
        <v>536</v>
      </c>
      <c r="C5596" t="s">
        <v>1020</v>
      </c>
      <c r="D5596">
        <v>1</v>
      </c>
      <c r="J5596" t="e">
        <f>+VLOOKUP(B5596,#REF!,1,FALSE)</f>
        <v>#REF!</v>
      </c>
    </row>
    <row r="5597" spans="1:10" hidden="1" x14ac:dyDescent="0.25">
      <c r="A5597" t="s">
        <v>655</v>
      </c>
      <c r="B5597">
        <v>538</v>
      </c>
      <c r="C5597" t="s">
        <v>1021</v>
      </c>
      <c r="D5597">
        <v>6.5</v>
      </c>
      <c r="J5597" t="e">
        <f>+VLOOKUP(B5597,#REF!,1,FALSE)</f>
        <v>#REF!</v>
      </c>
    </row>
    <row r="5598" spans="1:10" hidden="1" x14ac:dyDescent="0.25">
      <c r="A5598" t="s">
        <v>655</v>
      </c>
      <c r="B5598" t="s">
        <v>1022</v>
      </c>
      <c r="C5598" t="s">
        <v>1023</v>
      </c>
      <c r="D5598">
        <v>6.5</v>
      </c>
      <c r="J5598" t="e">
        <f>+VLOOKUP(B5598,#REF!,1,FALSE)</f>
        <v>#REF!</v>
      </c>
    </row>
    <row r="5599" spans="1:10" hidden="1" x14ac:dyDescent="0.25">
      <c r="A5599" t="s">
        <v>655</v>
      </c>
      <c r="B5599" t="s">
        <v>1024</v>
      </c>
      <c r="C5599" t="s">
        <v>1023</v>
      </c>
      <c r="D5599">
        <v>4.5</v>
      </c>
      <c r="J5599" t="e">
        <f>+VLOOKUP(B5599,#REF!,1,FALSE)</f>
        <v>#REF!</v>
      </c>
    </row>
    <row r="5600" spans="1:10" hidden="1" x14ac:dyDescent="0.25">
      <c r="A5600" t="s">
        <v>655</v>
      </c>
      <c r="B5600">
        <v>542</v>
      </c>
      <c r="C5600" t="s">
        <v>1025</v>
      </c>
      <c r="D5600">
        <v>6.5</v>
      </c>
      <c r="J5600" t="e">
        <f>+VLOOKUP(B5600,#REF!,1,FALSE)</f>
        <v>#REF!</v>
      </c>
    </row>
    <row r="5601" spans="1:10" hidden="1" x14ac:dyDescent="0.25">
      <c r="A5601" t="s">
        <v>655</v>
      </c>
      <c r="B5601" t="s">
        <v>1026</v>
      </c>
      <c r="C5601" t="s">
        <v>1025</v>
      </c>
      <c r="D5601">
        <v>4.5</v>
      </c>
      <c r="J5601" t="e">
        <f>+VLOOKUP(B5601,#REF!,1,FALSE)</f>
        <v>#REF!</v>
      </c>
    </row>
    <row r="5602" spans="1:10" hidden="1" x14ac:dyDescent="0.25">
      <c r="A5602" t="s">
        <v>655</v>
      </c>
      <c r="B5602" t="s">
        <v>1027</v>
      </c>
      <c r="C5602" t="s">
        <v>1028</v>
      </c>
      <c r="D5602">
        <v>6.5</v>
      </c>
      <c r="J5602" t="e">
        <f>+VLOOKUP(B5602,#REF!,1,FALSE)</f>
        <v>#REF!</v>
      </c>
    </row>
    <row r="5603" spans="1:10" hidden="1" x14ac:dyDescent="0.25">
      <c r="A5603" t="s">
        <v>655</v>
      </c>
      <c r="B5603" t="s">
        <v>1029</v>
      </c>
      <c r="C5603" t="s">
        <v>1028</v>
      </c>
      <c r="D5603">
        <v>4.5</v>
      </c>
      <c r="J5603" t="e">
        <f>+VLOOKUP(B5603,#REF!,1,FALSE)</f>
        <v>#REF!</v>
      </c>
    </row>
    <row r="5604" spans="1:10" hidden="1" x14ac:dyDescent="0.25">
      <c r="A5604" t="s">
        <v>655</v>
      </c>
      <c r="B5604">
        <v>546</v>
      </c>
      <c r="C5604" t="s">
        <v>1030</v>
      </c>
      <c r="D5604">
        <v>1</v>
      </c>
      <c r="J5604" t="e">
        <f>+VLOOKUP(B5604,#REF!,1,FALSE)</f>
        <v>#REF!</v>
      </c>
    </row>
    <row r="5605" spans="1:10" hidden="1" x14ac:dyDescent="0.25">
      <c r="A5605" t="s">
        <v>655</v>
      </c>
      <c r="B5605">
        <v>547</v>
      </c>
      <c r="C5605" t="s">
        <v>1031</v>
      </c>
      <c r="D5605">
        <v>1</v>
      </c>
      <c r="J5605" t="e">
        <f>+VLOOKUP(B5605,#REF!,1,FALSE)</f>
        <v>#REF!</v>
      </c>
    </row>
    <row r="5606" spans="1:10" hidden="1" x14ac:dyDescent="0.25">
      <c r="A5606" t="s">
        <v>655</v>
      </c>
      <c r="B5606">
        <v>550</v>
      </c>
      <c r="C5606" t="s">
        <v>2087</v>
      </c>
      <c r="D5606">
        <v>2</v>
      </c>
      <c r="J5606" t="e">
        <f>+VLOOKUP(B5606,#REF!,1,FALSE)</f>
        <v>#REF!</v>
      </c>
    </row>
    <row r="5607" spans="1:10" hidden="1" x14ac:dyDescent="0.25">
      <c r="A5607" t="s">
        <v>655</v>
      </c>
      <c r="B5607">
        <v>551</v>
      </c>
      <c r="C5607" t="s">
        <v>2305</v>
      </c>
      <c r="D5607">
        <v>1</v>
      </c>
      <c r="J5607" t="e">
        <f>+VLOOKUP(B5607,#REF!,1,FALSE)</f>
        <v>#REF!</v>
      </c>
    </row>
    <row r="5608" spans="1:10" hidden="1" x14ac:dyDescent="0.25">
      <c r="A5608" t="s">
        <v>655</v>
      </c>
      <c r="B5608">
        <v>555</v>
      </c>
      <c r="C5608" t="s">
        <v>1032</v>
      </c>
      <c r="D5608">
        <v>1</v>
      </c>
      <c r="J5608" t="e">
        <f>+VLOOKUP(B5608,#REF!,1,FALSE)</f>
        <v>#REF!</v>
      </c>
    </row>
    <row r="5609" spans="1:10" hidden="1" x14ac:dyDescent="0.25">
      <c r="A5609" t="s">
        <v>655</v>
      </c>
      <c r="B5609">
        <v>557</v>
      </c>
      <c r="C5609" t="s">
        <v>1033</v>
      </c>
      <c r="D5609">
        <v>1</v>
      </c>
      <c r="J5609" t="e">
        <f>+VLOOKUP(B5609,#REF!,1,FALSE)</f>
        <v>#REF!</v>
      </c>
    </row>
    <row r="5610" spans="1:10" hidden="1" x14ac:dyDescent="0.25">
      <c r="A5610" t="s">
        <v>655</v>
      </c>
      <c r="B5610">
        <v>558</v>
      </c>
      <c r="C5610" t="s">
        <v>2227</v>
      </c>
      <c r="D5610">
        <v>1</v>
      </c>
      <c r="J5610" t="e">
        <f>+VLOOKUP(B5610,#REF!,1,FALSE)</f>
        <v>#REF!</v>
      </c>
    </row>
    <row r="5611" spans="1:10" hidden="1" x14ac:dyDescent="0.25">
      <c r="A5611" t="s">
        <v>655</v>
      </c>
      <c r="B5611" t="s">
        <v>2228</v>
      </c>
      <c r="C5611" t="s">
        <v>2229</v>
      </c>
      <c r="D5611">
        <v>1</v>
      </c>
      <c r="J5611" t="e">
        <f>+VLOOKUP(B5611,#REF!,1,FALSE)</f>
        <v>#REF!</v>
      </c>
    </row>
    <row r="5612" spans="1:10" hidden="1" x14ac:dyDescent="0.25">
      <c r="A5612" t="s">
        <v>655</v>
      </c>
      <c r="B5612">
        <v>559</v>
      </c>
      <c r="C5612" t="s">
        <v>1034</v>
      </c>
      <c r="D5612">
        <v>2</v>
      </c>
      <c r="J5612" t="e">
        <f>+VLOOKUP(B5612,#REF!,1,FALSE)</f>
        <v>#REF!</v>
      </c>
    </row>
    <row r="5613" spans="1:10" hidden="1" x14ac:dyDescent="0.25">
      <c r="A5613" t="s">
        <v>655</v>
      </c>
      <c r="B5613">
        <v>561</v>
      </c>
      <c r="C5613" t="s">
        <v>2306</v>
      </c>
      <c r="D5613">
        <v>1</v>
      </c>
      <c r="J5613" t="e">
        <f>+VLOOKUP(B5613,#REF!,1,FALSE)</f>
        <v>#REF!</v>
      </c>
    </row>
    <row r="5614" spans="1:10" hidden="1" x14ac:dyDescent="0.25">
      <c r="A5614" t="s">
        <v>655</v>
      </c>
      <c r="B5614">
        <v>562</v>
      </c>
      <c r="C5614" t="s">
        <v>2230</v>
      </c>
      <c r="D5614">
        <v>2</v>
      </c>
      <c r="J5614" t="e">
        <f>+VLOOKUP(B5614,#REF!,1,FALSE)</f>
        <v>#REF!</v>
      </c>
    </row>
    <row r="5615" spans="1:10" hidden="1" x14ac:dyDescent="0.25">
      <c r="A5615" t="s">
        <v>655</v>
      </c>
      <c r="B5615">
        <v>563</v>
      </c>
      <c r="C5615" t="s">
        <v>2307</v>
      </c>
      <c r="D5615">
        <v>2</v>
      </c>
      <c r="J5615" t="e">
        <f>+VLOOKUP(B5615,#REF!,1,FALSE)</f>
        <v>#REF!</v>
      </c>
    </row>
    <row r="5616" spans="1:10" hidden="1" x14ac:dyDescent="0.25">
      <c r="A5616" t="s">
        <v>655</v>
      </c>
      <c r="B5616">
        <v>564</v>
      </c>
      <c r="C5616" t="s">
        <v>2231</v>
      </c>
      <c r="D5616">
        <v>2</v>
      </c>
      <c r="J5616" t="e">
        <f>+VLOOKUP(B5616,#REF!,1,FALSE)</f>
        <v>#REF!</v>
      </c>
    </row>
    <row r="5617" spans="1:10" hidden="1" x14ac:dyDescent="0.25">
      <c r="A5617" t="s">
        <v>655</v>
      </c>
      <c r="B5617">
        <v>565</v>
      </c>
      <c r="C5617" t="s">
        <v>2232</v>
      </c>
      <c r="D5617">
        <v>2</v>
      </c>
      <c r="J5617" t="e">
        <f>+VLOOKUP(B5617,#REF!,1,FALSE)</f>
        <v>#REF!</v>
      </c>
    </row>
    <row r="5618" spans="1:10" hidden="1" x14ac:dyDescent="0.25">
      <c r="A5618" t="s">
        <v>655</v>
      </c>
      <c r="B5618">
        <v>566</v>
      </c>
      <c r="C5618" t="s">
        <v>1035</v>
      </c>
      <c r="D5618">
        <v>1</v>
      </c>
      <c r="J5618" t="e">
        <f>+VLOOKUP(B5618,#REF!,1,FALSE)</f>
        <v>#REF!</v>
      </c>
    </row>
    <row r="5619" spans="1:10" hidden="1" x14ac:dyDescent="0.25">
      <c r="A5619" t="s">
        <v>655</v>
      </c>
      <c r="B5619">
        <v>570</v>
      </c>
      <c r="C5619" t="s">
        <v>2308</v>
      </c>
      <c r="D5619">
        <v>1</v>
      </c>
      <c r="J5619" t="e">
        <f>+VLOOKUP(B5619,#REF!,1,FALSE)</f>
        <v>#REF!</v>
      </c>
    </row>
    <row r="5620" spans="1:10" hidden="1" x14ac:dyDescent="0.25">
      <c r="A5620" t="s">
        <v>655</v>
      </c>
      <c r="B5620">
        <v>574</v>
      </c>
      <c r="C5620" t="s">
        <v>2309</v>
      </c>
      <c r="D5620">
        <v>1</v>
      </c>
      <c r="J5620" t="e">
        <f>+VLOOKUP(B5620,#REF!,1,FALSE)</f>
        <v>#REF!</v>
      </c>
    </row>
    <row r="5621" spans="1:10" hidden="1" x14ac:dyDescent="0.25">
      <c r="A5621" t="s">
        <v>655</v>
      </c>
      <c r="B5621" t="s">
        <v>1036</v>
      </c>
      <c r="C5621" t="s">
        <v>1037</v>
      </c>
      <c r="D5621">
        <v>4</v>
      </c>
      <c r="J5621" t="e">
        <f>+VLOOKUP(B5621,#REF!,1,FALSE)</f>
        <v>#REF!</v>
      </c>
    </row>
    <row r="5622" spans="1:10" hidden="1" x14ac:dyDescent="0.25">
      <c r="A5622" t="s">
        <v>655</v>
      </c>
      <c r="B5622">
        <v>578</v>
      </c>
      <c r="C5622" t="s">
        <v>1038</v>
      </c>
      <c r="D5622">
        <v>1</v>
      </c>
      <c r="J5622" t="e">
        <f>+VLOOKUP(B5622,#REF!,1,FALSE)</f>
        <v>#REF!</v>
      </c>
    </row>
    <row r="5623" spans="1:10" hidden="1" x14ac:dyDescent="0.25">
      <c r="A5623" t="s">
        <v>655</v>
      </c>
      <c r="B5623">
        <v>580</v>
      </c>
      <c r="C5623" t="s">
        <v>1039</v>
      </c>
      <c r="D5623">
        <v>6.5</v>
      </c>
      <c r="J5623" t="e">
        <f>+VLOOKUP(B5623,#REF!,1,FALSE)</f>
        <v>#REF!</v>
      </c>
    </row>
    <row r="5624" spans="1:10" hidden="1" x14ac:dyDescent="0.25">
      <c r="A5624" t="s">
        <v>655</v>
      </c>
      <c r="B5624">
        <v>584</v>
      </c>
      <c r="C5624" t="s">
        <v>2233</v>
      </c>
      <c r="D5624">
        <v>1</v>
      </c>
      <c r="J5624" t="e">
        <f>+VLOOKUP(B5624,#REF!,1,FALSE)</f>
        <v>#REF!</v>
      </c>
    </row>
    <row r="5625" spans="1:10" hidden="1" x14ac:dyDescent="0.25">
      <c r="A5625" t="s">
        <v>655</v>
      </c>
      <c r="B5625">
        <v>585</v>
      </c>
      <c r="C5625" t="s">
        <v>2234</v>
      </c>
      <c r="D5625">
        <v>1</v>
      </c>
      <c r="J5625" t="e">
        <f>+VLOOKUP(B5625,#REF!,1,FALSE)</f>
        <v>#REF!</v>
      </c>
    </row>
    <row r="5626" spans="1:10" hidden="1" x14ac:dyDescent="0.25">
      <c r="A5626" t="s">
        <v>655</v>
      </c>
      <c r="B5626">
        <v>586</v>
      </c>
      <c r="C5626" t="s">
        <v>2310</v>
      </c>
      <c r="D5626">
        <v>2</v>
      </c>
      <c r="J5626" t="e">
        <f>+VLOOKUP(B5626,#REF!,1,FALSE)</f>
        <v>#REF!</v>
      </c>
    </row>
    <row r="5627" spans="1:10" hidden="1" x14ac:dyDescent="0.25">
      <c r="A5627" t="s">
        <v>655</v>
      </c>
      <c r="B5627">
        <v>587</v>
      </c>
      <c r="C5627" t="s">
        <v>2235</v>
      </c>
      <c r="D5627">
        <v>2</v>
      </c>
      <c r="J5627" t="e">
        <f>+VLOOKUP(B5627,#REF!,1,FALSE)</f>
        <v>#REF!</v>
      </c>
    </row>
    <row r="5628" spans="1:10" hidden="1" x14ac:dyDescent="0.25">
      <c r="A5628" t="s">
        <v>655</v>
      </c>
      <c r="B5628">
        <v>589</v>
      </c>
      <c r="C5628" t="s">
        <v>2311</v>
      </c>
      <c r="D5628">
        <v>1</v>
      </c>
      <c r="J5628" t="e">
        <f>+VLOOKUP(B5628,#REF!,1,FALSE)</f>
        <v>#REF!</v>
      </c>
    </row>
    <row r="5629" spans="1:10" hidden="1" x14ac:dyDescent="0.25">
      <c r="A5629" t="s">
        <v>655</v>
      </c>
      <c r="B5629">
        <v>592</v>
      </c>
      <c r="C5629" t="s">
        <v>1041</v>
      </c>
      <c r="D5629">
        <v>6.5</v>
      </c>
      <c r="J5629" t="e">
        <f>+VLOOKUP(B5629,#REF!,1,FALSE)</f>
        <v>#REF!</v>
      </c>
    </row>
    <row r="5630" spans="1:10" hidden="1" x14ac:dyDescent="0.25">
      <c r="A5630" t="s">
        <v>655</v>
      </c>
      <c r="B5630">
        <v>593</v>
      </c>
      <c r="C5630" t="s">
        <v>2312</v>
      </c>
      <c r="D5630">
        <v>2</v>
      </c>
      <c r="J5630" t="e">
        <f>+VLOOKUP(B5630,#REF!,1,FALSE)</f>
        <v>#REF!</v>
      </c>
    </row>
    <row r="5631" spans="1:10" hidden="1" x14ac:dyDescent="0.25">
      <c r="A5631" t="s">
        <v>655</v>
      </c>
      <c r="B5631">
        <v>594</v>
      </c>
      <c r="C5631" t="s">
        <v>2236</v>
      </c>
      <c r="D5631">
        <v>2</v>
      </c>
      <c r="J5631" t="e">
        <f>+VLOOKUP(B5631,#REF!,1,FALSE)</f>
        <v>#REF!</v>
      </c>
    </row>
    <row r="5632" spans="1:10" hidden="1" x14ac:dyDescent="0.25">
      <c r="A5632" t="s">
        <v>655</v>
      </c>
      <c r="B5632">
        <v>595</v>
      </c>
      <c r="C5632" t="s">
        <v>1042</v>
      </c>
      <c r="D5632">
        <v>1</v>
      </c>
      <c r="J5632" t="e">
        <f>+VLOOKUP(B5632,#REF!,1,FALSE)</f>
        <v>#REF!</v>
      </c>
    </row>
    <row r="5633" spans="1:10" hidden="1" x14ac:dyDescent="0.25">
      <c r="A5633" t="s">
        <v>655</v>
      </c>
      <c r="B5633">
        <v>597</v>
      </c>
      <c r="C5633" t="s">
        <v>1043</v>
      </c>
      <c r="D5633">
        <v>6.5</v>
      </c>
      <c r="J5633" t="e">
        <f>+VLOOKUP(B5633,#REF!,1,FALSE)</f>
        <v>#REF!</v>
      </c>
    </row>
    <row r="5634" spans="1:10" hidden="1" x14ac:dyDescent="0.25">
      <c r="A5634" t="s">
        <v>655</v>
      </c>
      <c r="B5634" t="s">
        <v>2313</v>
      </c>
      <c r="C5634" t="s">
        <v>2314</v>
      </c>
      <c r="D5634">
        <v>1</v>
      </c>
      <c r="J5634" t="e">
        <f>+VLOOKUP(B5634,#REF!,1,FALSE)</f>
        <v>#REF!</v>
      </c>
    </row>
    <row r="5635" spans="1:10" hidden="1" x14ac:dyDescent="0.25">
      <c r="A5635" t="s">
        <v>655</v>
      </c>
      <c r="B5635" t="s">
        <v>2315</v>
      </c>
      <c r="C5635" t="s">
        <v>2316</v>
      </c>
      <c r="D5635">
        <v>1</v>
      </c>
      <c r="J5635" t="e">
        <f>+VLOOKUP(B5635,#REF!,1,FALSE)</f>
        <v>#REF!</v>
      </c>
    </row>
    <row r="5636" spans="1:10" hidden="1" x14ac:dyDescent="0.25">
      <c r="A5636" t="s">
        <v>655</v>
      </c>
      <c r="B5636" t="s">
        <v>1044</v>
      </c>
      <c r="C5636" t="s">
        <v>1045</v>
      </c>
      <c r="D5636">
        <v>1</v>
      </c>
      <c r="J5636" t="e">
        <f>+VLOOKUP(B5636,#REF!,1,FALSE)</f>
        <v>#REF!</v>
      </c>
    </row>
    <row r="5637" spans="1:10" hidden="1" x14ac:dyDescent="0.25">
      <c r="A5637" t="s">
        <v>655</v>
      </c>
      <c r="B5637" t="s">
        <v>2317</v>
      </c>
      <c r="C5637" t="s">
        <v>2318</v>
      </c>
      <c r="D5637">
        <v>1</v>
      </c>
      <c r="J5637" t="e">
        <f>+VLOOKUP(B5637,#REF!,1,FALSE)</f>
        <v>#REF!</v>
      </c>
    </row>
    <row r="5638" spans="1:10" hidden="1" x14ac:dyDescent="0.25">
      <c r="A5638" t="s">
        <v>655</v>
      </c>
      <c r="B5638">
        <v>598</v>
      </c>
      <c r="C5638" t="s">
        <v>2237</v>
      </c>
      <c r="D5638">
        <v>1</v>
      </c>
      <c r="J5638" t="e">
        <f>+VLOOKUP(B5638,#REF!,1,FALSE)</f>
        <v>#REF!</v>
      </c>
    </row>
    <row r="5639" spans="1:10" hidden="1" x14ac:dyDescent="0.25">
      <c r="A5639" t="s">
        <v>655</v>
      </c>
      <c r="B5639">
        <v>599</v>
      </c>
      <c r="C5639" t="s">
        <v>2238</v>
      </c>
      <c r="D5639">
        <v>1</v>
      </c>
      <c r="J5639" t="e">
        <f>+VLOOKUP(B5639,#REF!,1,FALSE)</f>
        <v>#REF!</v>
      </c>
    </row>
    <row r="5640" spans="1:10" hidden="1" x14ac:dyDescent="0.25">
      <c r="A5640" t="s">
        <v>655</v>
      </c>
      <c r="B5640">
        <v>601</v>
      </c>
      <c r="C5640" t="s">
        <v>1046</v>
      </c>
      <c r="D5640">
        <v>5</v>
      </c>
      <c r="J5640" t="e">
        <f>+VLOOKUP(B5640,#REF!,1,FALSE)</f>
        <v>#REF!</v>
      </c>
    </row>
    <row r="5641" spans="1:10" hidden="1" x14ac:dyDescent="0.25">
      <c r="A5641" t="s">
        <v>655</v>
      </c>
      <c r="B5641">
        <v>602</v>
      </c>
      <c r="C5641" t="s">
        <v>1047</v>
      </c>
      <c r="D5641">
        <v>10</v>
      </c>
      <c r="J5641" t="e">
        <f>+VLOOKUP(B5641,#REF!,1,FALSE)</f>
        <v>#REF!</v>
      </c>
    </row>
    <row r="5642" spans="1:10" hidden="1" x14ac:dyDescent="0.25">
      <c r="A5642" t="s">
        <v>655</v>
      </c>
      <c r="B5642">
        <v>603</v>
      </c>
      <c r="C5642" t="s">
        <v>2452</v>
      </c>
      <c r="D5642">
        <v>1</v>
      </c>
      <c r="J5642" t="e">
        <f>+VLOOKUP(B5642,#REF!,1,FALSE)</f>
        <v>#REF!</v>
      </c>
    </row>
    <row r="5643" spans="1:10" hidden="1" x14ac:dyDescent="0.25">
      <c r="A5643" t="s">
        <v>655</v>
      </c>
      <c r="B5643">
        <v>607</v>
      </c>
      <c r="C5643" t="s">
        <v>1048</v>
      </c>
      <c r="D5643">
        <v>6.5</v>
      </c>
      <c r="J5643" t="e">
        <f>+VLOOKUP(B5643,#REF!,1,FALSE)</f>
        <v>#REF!</v>
      </c>
    </row>
    <row r="5644" spans="1:10" hidden="1" x14ac:dyDescent="0.25">
      <c r="A5644" t="s">
        <v>655</v>
      </c>
      <c r="B5644">
        <v>608</v>
      </c>
      <c r="C5644" t="s">
        <v>1043</v>
      </c>
      <c r="D5644">
        <v>6.5</v>
      </c>
      <c r="J5644" t="e">
        <f>+VLOOKUP(B5644,#REF!,1,FALSE)</f>
        <v>#REF!</v>
      </c>
    </row>
    <row r="5645" spans="1:10" hidden="1" x14ac:dyDescent="0.25">
      <c r="A5645" t="s">
        <v>655</v>
      </c>
      <c r="B5645">
        <v>610</v>
      </c>
      <c r="C5645" t="s">
        <v>1049</v>
      </c>
      <c r="D5645">
        <v>5</v>
      </c>
      <c r="J5645" t="e">
        <f>+VLOOKUP(B5645,#REF!,1,FALSE)</f>
        <v>#REF!</v>
      </c>
    </row>
    <row r="5646" spans="1:10" hidden="1" x14ac:dyDescent="0.25">
      <c r="A5646" t="s">
        <v>655</v>
      </c>
      <c r="B5646">
        <v>611</v>
      </c>
      <c r="C5646" t="s">
        <v>1050</v>
      </c>
      <c r="D5646">
        <v>6.5</v>
      </c>
      <c r="J5646" t="e">
        <f>+VLOOKUP(B5646,#REF!,1,FALSE)</f>
        <v>#REF!</v>
      </c>
    </row>
    <row r="5647" spans="1:10" hidden="1" x14ac:dyDescent="0.25">
      <c r="A5647" t="s">
        <v>655</v>
      </c>
      <c r="B5647">
        <v>612</v>
      </c>
      <c r="C5647" t="s">
        <v>1051</v>
      </c>
      <c r="D5647">
        <v>6.5</v>
      </c>
      <c r="J5647" t="e">
        <f>+VLOOKUP(B5647,#REF!,1,FALSE)</f>
        <v>#REF!</v>
      </c>
    </row>
    <row r="5648" spans="1:10" hidden="1" x14ac:dyDescent="0.25">
      <c r="A5648" t="s">
        <v>655</v>
      </c>
      <c r="B5648">
        <v>613</v>
      </c>
      <c r="C5648" t="s">
        <v>1052</v>
      </c>
      <c r="D5648">
        <v>6.5</v>
      </c>
      <c r="J5648" t="e">
        <f>+VLOOKUP(B5648,#REF!,1,FALSE)</f>
        <v>#REF!</v>
      </c>
    </row>
    <row r="5649" spans="1:10" hidden="1" x14ac:dyDescent="0.25">
      <c r="A5649" t="s">
        <v>655</v>
      </c>
      <c r="B5649">
        <v>615</v>
      </c>
      <c r="C5649" t="s">
        <v>799</v>
      </c>
      <c r="D5649">
        <v>6.5</v>
      </c>
      <c r="J5649" t="e">
        <f>+VLOOKUP(B5649,#REF!,1,FALSE)</f>
        <v>#REF!</v>
      </c>
    </row>
    <row r="5650" spans="1:10" hidden="1" x14ac:dyDescent="0.25">
      <c r="A5650" t="s">
        <v>655</v>
      </c>
      <c r="B5650" t="s">
        <v>1053</v>
      </c>
      <c r="C5650" t="s">
        <v>1054</v>
      </c>
      <c r="D5650">
        <v>1</v>
      </c>
      <c r="J5650" t="e">
        <f>+VLOOKUP(B5650,#REF!,1,FALSE)</f>
        <v>#REF!</v>
      </c>
    </row>
    <row r="5651" spans="1:10" hidden="1" x14ac:dyDescent="0.25">
      <c r="A5651" t="s">
        <v>655</v>
      </c>
      <c r="B5651" t="s">
        <v>1055</v>
      </c>
      <c r="C5651" t="s">
        <v>1056</v>
      </c>
      <c r="D5651">
        <v>1</v>
      </c>
      <c r="J5651" t="e">
        <f>+VLOOKUP(B5651,#REF!,1,FALSE)</f>
        <v>#REF!</v>
      </c>
    </row>
    <row r="5652" spans="1:10" hidden="1" x14ac:dyDescent="0.25">
      <c r="A5652" t="s">
        <v>655</v>
      </c>
      <c r="B5652" t="s">
        <v>1057</v>
      </c>
      <c r="C5652" t="s">
        <v>1058</v>
      </c>
      <c r="D5652">
        <v>1</v>
      </c>
      <c r="J5652" t="e">
        <f>+VLOOKUP(B5652,#REF!,1,FALSE)</f>
        <v>#REF!</v>
      </c>
    </row>
    <row r="5653" spans="1:10" hidden="1" x14ac:dyDescent="0.25">
      <c r="A5653" t="s">
        <v>655</v>
      </c>
      <c r="B5653" t="s">
        <v>1059</v>
      </c>
      <c r="C5653" t="s">
        <v>1060</v>
      </c>
      <c r="D5653">
        <v>1</v>
      </c>
      <c r="J5653" t="e">
        <f>+VLOOKUP(B5653,#REF!,1,FALSE)</f>
        <v>#REF!</v>
      </c>
    </row>
    <row r="5654" spans="1:10" hidden="1" x14ac:dyDescent="0.25">
      <c r="A5654" t="s">
        <v>655</v>
      </c>
      <c r="B5654" t="s">
        <v>1061</v>
      </c>
      <c r="C5654" t="s">
        <v>1062</v>
      </c>
      <c r="D5654">
        <v>1</v>
      </c>
      <c r="J5654" t="e">
        <f>+VLOOKUP(B5654,#REF!,1,FALSE)</f>
        <v>#REF!</v>
      </c>
    </row>
    <row r="5655" spans="1:10" hidden="1" x14ac:dyDescent="0.25">
      <c r="A5655" t="s">
        <v>655</v>
      </c>
      <c r="B5655" t="s">
        <v>1063</v>
      </c>
      <c r="C5655" t="s">
        <v>1064</v>
      </c>
      <c r="D5655">
        <v>1</v>
      </c>
      <c r="J5655" t="e">
        <f>+VLOOKUP(B5655,#REF!,1,FALSE)</f>
        <v>#REF!</v>
      </c>
    </row>
    <row r="5656" spans="1:10" hidden="1" x14ac:dyDescent="0.25">
      <c r="A5656" t="s">
        <v>655</v>
      </c>
      <c r="B5656" t="s">
        <v>1065</v>
      </c>
      <c r="C5656" t="s">
        <v>1066</v>
      </c>
      <c r="D5656">
        <v>1</v>
      </c>
      <c r="J5656" t="e">
        <f>+VLOOKUP(B5656,#REF!,1,FALSE)</f>
        <v>#REF!</v>
      </c>
    </row>
    <row r="5657" spans="1:10" hidden="1" x14ac:dyDescent="0.25">
      <c r="A5657" t="s">
        <v>655</v>
      </c>
      <c r="B5657" t="s">
        <v>1067</v>
      </c>
      <c r="C5657" t="s">
        <v>1068</v>
      </c>
      <c r="D5657">
        <v>1</v>
      </c>
      <c r="J5657" t="e">
        <f>+VLOOKUP(B5657,#REF!,1,FALSE)</f>
        <v>#REF!</v>
      </c>
    </row>
    <row r="5658" spans="1:10" hidden="1" x14ac:dyDescent="0.25">
      <c r="A5658" t="s">
        <v>655</v>
      </c>
      <c r="B5658" t="s">
        <v>1069</v>
      </c>
      <c r="C5658" t="s">
        <v>1070</v>
      </c>
      <c r="D5658">
        <v>1</v>
      </c>
      <c r="J5658" t="e">
        <f>+VLOOKUP(B5658,#REF!,1,FALSE)</f>
        <v>#REF!</v>
      </c>
    </row>
    <row r="5659" spans="1:10" hidden="1" x14ac:dyDescent="0.25">
      <c r="A5659" t="s">
        <v>655</v>
      </c>
      <c r="B5659">
        <v>616</v>
      </c>
      <c r="C5659" t="s">
        <v>2239</v>
      </c>
      <c r="D5659">
        <v>1</v>
      </c>
      <c r="J5659" t="e">
        <f>+VLOOKUP(B5659,#REF!,1,FALSE)</f>
        <v>#REF!</v>
      </c>
    </row>
    <row r="5660" spans="1:10" hidden="1" x14ac:dyDescent="0.25">
      <c r="A5660" t="s">
        <v>655</v>
      </c>
      <c r="B5660">
        <v>620</v>
      </c>
      <c r="C5660" t="s">
        <v>1071</v>
      </c>
      <c r="D5660">
        <v>6.5</v>
      </c>
      <c r="J5660" t="e">
        <f>+VLOOKUP(B5660,#REF!,1,FALSE)</f>
        <v>#REF!</v>
      </c>
    </row>
    <row r="5661" spans="1:10" hidden="1" x14ac:dyDescent="0.25">
      <c r="A5661" t="s">
        <v>655</v>
      </c>
      <c r="B5661" t="s">
        <v>1072</v>
      </c>
      <c r="C5661" t="s">
        <v>1071</v>
      </c>
      <c r="D5661">
        <v>5</v>
      </c>
      <c r="J5661" t="e">
        <f>+VLOOKUP(B5661,#REF!,1,FALSE)</f>
        <v>#REF!</v>
      </c>
    </row>
    <row r="5662" spans="1:10" hidden="1" x14ac:dyDescent="0.25">
      <c r="A5662" t="s">
        <v>655</v>
      </c>
      <c r="B5662">
        <v>621</v>
      </c>
      <c r="C5662" t="s">
        <v>1073</v>
      </c>
      <c r="D5662">
        <v>6.5</v>
      </c>
      <c r="J5662" t="e">
        <f>+VLOOKUP(B5662,#REF!,1,FALSE)</f>
        <v>#REF!</v>
      </c>
    </row>
    <row r="5663" spans="1:10" hidden="1" x14ac:dyDescent="0.25">
      <c r="A5663" t="s">
        <v>655</v>
      </c>
      <c r="B5663" t="s">
        <v>1074</v>
      </c>
      <c r="C5663" t="s">
        <v>1054</v>
      </c>
      <c r="D5663">
        <v>1</v>
      </c>
      <c r="J5663" t="e">
        <f>+VLOOKUP(B5663,#REF!,1,FALSE)</f>
        <v>#REF!</v>
      </c>
    </row>
    <row r="5664" spans="1:10" hidden="1" x14ac:dyDescent="0.25">
      <c r="A5664" t="s">
        <v>655</v>
      </c>
      <c r="B5664" t="s">
        <v>1075</v>
      </c>
      <c r="C5664" t="s">
        <v>1056</v>
      </c>
      <c r="D5664">
        <v>1</v>
      </c>
      <c r="J5664" t="e">
        <f>+VLOOKUP(B5664,#REF!,1,FALSE)</f>
        <v>#REF!</v>
      </c>
    </row>
    <row r="5665" spans="1:10" hidden="1" x14ac:dyDescent="0.25">
      <c r="A5665" t="s">
        <v>655</v>
      </c>
      <c r="B5665" t="s">
        <v>1076</v>
      </c>
      <c r="C5665" t="s">
        <v>1058</v>
      </c>
      <c r="D5665">
        <v>1</v>
      </c>
      <c r="J5665" t="e">
        <f>+VLOOKUP(B5665,#REF!,1,FALSE)</f>
        <v>#REF!</v>
      </c>
    </row>
    <row r="5666" spans="1:10" hidden="1" x14ac:dyDescent="0.25">
      <c r="A5666" t="s">
        <v>655</v>
      </c>
      <c r="B5666" t="s">
        <v>1077</v>
      </c>
      <c r="C5666" t="s">
        <v>1060</v>
      </c>
      <c r="D5666">
        <v>1</v>
      </c>
      <c r="J5666" t="e">
        <f>+VLOOKUP(B5666,#REF!,1,FALSE)</f>
        <v>#REF!</v>
      </c>
    </row>
    <row r="5667" spans="1:10" hidden="1" x14ac:dyDescent="0.25">
      <c r="A5667" t="s">
        <v>655</v>
      </c>
      <c r="B5667" t="s">
        <v>1078</v>
      </c>
      <c r="C5667" t="s">
        <v>1062</v>
      </c>
      <c r="D5667">
        <v>1</v>
      </c>
      <c r="J5667" t="e">
        <f>+VLOOKUP(B5667,#REF!,1,FALSE)</f>
        <v>#REF!</v>
      </c>
    </row>
    <row r="5668" spans="1:10" hidden="1" x14ac:dyDescent="0.25">
      <c r="A5668" t="s">
        <v>655</v>
      </c>
      <c r="B5668" t="s">
        <v>1079</v>
      </c>
      <c r="C5668" t="s">
        <v>1064</v>
      </c>
      <c r="D5668">
        <v>1</v>
      </c>
      <c r="J5668" t="e">
        <f>+VLOOKUP(B5668,#REF!,1,FALSE)</f>
        <v>#REF!</v>
      </c>
    </row>
    <row r="5669" spans="1:10" hidden="1" x14ac:dyDescent="0.25">
      <c r="A5669" t="s">
        <v>655</v>
      </c>
      <c r="B5669" t="s">
        <v>1080</v>
      </c>
      <c r="C5669" t="s">
        <v>1066</v>
      </c>
      <c r="D5669">
        <v>1</v>
      </c>
      <c r="J5669" t="e">
        <f>+VLOOKUP(B5669,#REF!,1,FALSE)</f>
        <v>#REF!</v>
      </c>
    </row>
    <row r="5670" spans="1:10" hidden="1" x14ac:dyDescent="0.25">
      <c r="A5670" t="s">
        <v>655</v>
      </c>
      <c r="B5670" t="s">
        <v>1081</v>
      </c>
      <c r="C5670" t="s">
        <v>1068</v>
      </c>
      <c r="D5670">
        <v>1</v>
      </c>
      <c r="J5670" t="e">
        <f>+VLOOKUP(B5670,#REF!,1,FALSE)</f>
        <v>#REF!</v>
      </c>
    </row>
    <row r="5671" spans="1:10" hidden="1" x14ac:dyDescent="0.25">
      <c r="A5671" t="s">
        <v>655</v>
      </c>
      <c r="B5671" t="s">
        <v>1082</v>
      </c>
      <c r="C5671" t="s">
        <v>1073</v>
      </c>
      <c r="D5671">
        <v>3.2</v>
      </c>
      <c r="J5671" t="e">
        <f>+VLOOKUP(B5671,#REF!,1,FALSE)</f>
        <v>#REF!</v>
      </c>
    </row>
    <row r="5672" spans="1:10" hidden="1" x14ac:dyDescent="0.25">
      <c r="A5672" t="s">
        <v>655</v>
      </c>
      <c r="B5672">
        <v>622</v>
      </c>
      <c r="C5672" t="s">
        <v>801</v>
      </c>
      <c r="D5672">
        <v>6.5</v>
      </c>
      <c r="J5672" t="e">
        <f>+VLOOKUP(B5672,#REF!,1,FALSE)</f>
        <v>#REF!</v>
      </c>
    </row>
    <row r="5673" spans="1:10" hidden="1" x14ac:dyDescent="0.25">
      <c r="A5673" t="s">
        <v>655</v>
      </c>
      <c r="B5673" t="s">
        <v>1083</v>
      </c>
      <c r="C5673" t="s">
        <v>801</v>
      </c>
      <c r="D5673">
        <v>3.2</v>
      </c>
      <c r="J5673" t="e">
        <f>+VLOOKUP(B5673,#REF!,1,FALSE)</f>
        <v>#REF!</v>
      </c>
    </row>
    <row r="5674" spans="1:10" hidden="1" x14ac:dyDescent="0.25">
      <c r="A5674" t="s">
        <v>655</v>
      </c>
      <c r="B5674">
        <v>623</v>
      </c>
      <c r="C5674" t="s">
        <v>1084</v>
      </c>
      <c r="D5674">
        <v>6.5</v>
      </c>
      <c r="J5674" t="e">
        <f>+VLOOKUP(B5674,#REF!,1,FALSE)</f>
        <v>#REF!</v>
      </c>
    </row>
    <row r="5675" spans="1:10" hidden="1" x14ac:dyDescent="0.25">
      <c r="A5675" t="s">
        <v>655</v>
      </c>
      <c r="B5675" t="s">
        <v>1085</v>
      </c>
      <c r="C5675" t="s">
        <v>1084</v>
      </c>
      <c r="D5675">
        <v>4</v>
      </c>
      <c r="J5675" t="e">
        <f>+VLOOKUP(B5675,#REF!,1,FALSE)</f>
        <v>#REF!</v>
      </c>
    </row>
    <row r="5676" spans="1:10" hidden="1" x14ac:dyDescent="0.25">
      <c r="A5676" t="s">
        <v>655</v>
      </c>
      <c r="B5676" t="s">
        <v>1086</v>
      </c>
      <c r="C5676" t="s">
        <v>1087</v>
      </c>
      <c r="D5676">
        <v>5</v>
      </c>
      <c r="J5676" t="e">
        <f>+VLOOKUP(B5676,#REF!,1,FALSE)</f>
        <v>#REF!</v>
      </c>
    </row>
    <row r="5677" spans="1:10" hidden="1" x14ac:dyDescent="0.25">
      <c r="A5677" t="s">
        <v>655</v>
      </c>
      <c r="B5677">
        <v>625</v>
      </c>
      <c r="C5677" t="s">
        <v>1088</v>
      </c>
      <c r="D5677">
        <v>6.5</v>
      </c>
      <c r="J5677" t="e">
        <f>+VLOOKUP(B5677,#REF!,1,FALSE)</f>
        <v>#REF!</v>
      </c>
    </row>
    <row r="5678" spans="1:10" hidden="1" x14ac:dyDescent="0.25">
      <c r="A5678" t="s">
        <v>655</v>
      </c>
      <c r="B5678">
        <v>626</v>
      </c>
      <c r="C5678" t="s">
        <v>1089</v>
      </c>
      <c r="D5678">
        <v>6.5</v>
      </c>
      <c r="J5678" t="e">
        <f>+VLOOKUP(B5678,#REF!,1,FALSE)</f>
        <v>#REF!</v>
      </c>
    </row>
    <row r="5679" spans="1:10" hidden="1" x14ac:dyDescent="0.25">
      <c r="A5679" t="s">
        <v>655</v>
      </c>
      <c r="B5679">
        <v>627</v>
      </c>
      <c r="C5679" t="s">
        <v>1090</v>
      </c>
      <c r="D5679">
        <v>6.5</v>
      </c>
      <c r="J5679" t="e">
        <f>+VLOOKUP(B5679,#REF!,1,FALSE)</f>
        <v>#REF!</v>
      </c>
    </row>
    <row r="5680" spans="1:10" hidden="1" x14ac:dyDescent="0.25">
      <c r="A5680" t="s">
        <v>655</v>
      </c>
      <c r="B5680" t="s">
        <v>1091</v>
      </c>
      <c r="C5680" t="s">
        <v>1090</v>
      </c>
      <c r="D5680">
        <v>3.2</v>
      </c>
      <c r="J5680" t="e">
        <f>+VLOOKUP(B5680,#REF!,1,FALSE)</f>
        <v>#REF!</v>
      </c>
    </row>
    <row r="5681" spans="1:10" hidden="1" x14ac:dyDescent="0.25">
      <c r="A5681" t="s">
        <v>655</v>
      </c>
      <c r="B5681">
        <v>628</v>
      </c>
      <c r="C5681" t="s">
        <v>1092</v>
      </c>
      <c r="D5681">
        <v>6.5</v>
      </c>
      <c r="J5681" t="e">
        <f>+VLOOKUP(B5681,#REF!,1,FALSE)</f>
        <v>#REF!</v>
      </c>
    </row>
    <row r="5682" spans="1:10" hidden="1" x14ac:dyDescent="0.25">
      <c r="A5682" t="s">
        <v>655</v>
      </c>
      <c r="B5682" t="s">
        <v>1093</v>
      </c>
      <c r="C5682" t="s">
        <v>1092</v>
      </c>
      <c r="D5682">
        <v>3.2</v>
      </c>
      <c r="J5682" t="e">
        <f>+VLOOKUP(B5682,#REF!,1,FALSE)</f>
        <v>#REF!</v>
      </c>
    </row>
    <row r="5683" spans="1:10" hidden="1" x14ac:dyDescent="0.25">
      <c r="A5683" t="s">
        <v>655</v>
      </c>
      <c r="B5683">
        <v>629</v>
      </c>
      <c r="C5683" t="s">
        <v>952</v>
      </c>
      <c r="D5683">
        <v>6.5</v>
      </c>
      <c r="J5683" t="e">
        <f>+VLOOKUP(B5683,#REF!,1,FALSE)</f>
        <v>#REF!</v>
      </c>
    </row>
    <row r="5684" spans="1:10" hidden="1" x14ac:dyDescent="0.25">
      <c r="A5684" t="s">
        <v>655</v>
      </c>
      <c r="B5684" t="s">
        <v>1094</v>
      </c>
      <c r="C5684" t="s">
        <v>1095</v>
      </c>
      <c r="D5684">
        <v>1</v>
      </c>
      <c r="J5684" t="e">
        <f>+VLOOKUP(B5684,#REF!,1,FALSE)</f>
        <v>#REF!</v>
      </c>
    </row>
    <row r="5685" spans="1:10" hidden="1" x14ac:dyDescent="0.25">
      <c r="A5685" t="s">
        <v>655</v>
      </c>
      <c r="B5685">
        <v>630</v>
      </c>
      <c r="C5685" t="s">
        <v>1096</v>
      </c>
      <c r="D5685">
        <v>6.5</v>
      </c>
      <c r="J5685" t="e">
        <f>+VLOOKUP(B5685,#REF!,1,FALSE)</f>
        <v>#REF!</v>
      </c>
    </row>
    <row r="5686" spans="1:10" hidden="1" x14ac:dyDescent="0.25">
      <c r="A5686" t="s">
        <v>655</v>
      </c>
      <c r="B5686">
        <v>631</v>
      </c>
      <c r="C5686" t="s">
        <v>1007</v>
      </c>
      <c r="D5686">
        <v>6.5</v>
      </c>
      <c r="J5686" t="e">
        <f>+VLOOKUP(B5686,#REF!,1,FALSE)</f>
        <v>#REF!</v>
      </c>
    </row>
    <row r="5687" spans="1:10" hidden="1" x14ac:dyDescent="0.25">
      <c r="A5687" t="s">
        <v>655</v>
      </c>
      <c r="B5687" t="s">
        <v>1097</v>
      </c>
      <c r="C5687" t="s">
        <v>1007</v>
      </c>
      <c r="D5687">
        <v>2.6</v>
      </c>
      <c r="J5687" t="e">
        <f>+VLOOKUP(B5687,#REF!,1,FALSE)</f>
        <v>#REF!</v>
      </c>
    </row>
    <row r="5688" spans="1:10" hidden="1" x14ac:dyDescent="0.25">
      <c r="A5688" t="s">
        <v>655</v>
      </c>
      <c r="B5688">
        <v>632</v>
      </c>
      <c r="C5688" t="s">
        <v>1098</v>
      </c>
      <c r="D5688">
        <v>6.5</v>
      </c>
      <c r="J5688" t="e">
        <f>+VLOOKUP(B5688,#REF!,1,FALSE)</f>
        <v>#REF!</v>
      </c>
    </row>
    <row r="5689" spans="1:10" hidden="1" x14ac:dyDescent="0.25">
      <c r="A5689" t="s">
        <v>655</v>
      </c>
      <c r="B5689" t="s">
        <v>1099</v>
      </c>
      <c r="C5689" t="s">
        <v>1098</v>
      </c>
      <c r="D5689">
        <v>3.2</v>
      </c>
      <c r="J5689" t="e">
        <f>+VLOOKUP(B5689,#REF!,1,FALSE)</f>
        <v>#REF!</v>
      </c>
    </row>
    <row r="5690" spans="1:10" hidden="1" x14ac:dyDescent="0.25">
      <c r="A5690" t="s">
        <v>655</v>
      </c>
      <c r="B5690">
        <v>633</v>
      </c>
      <c r="C5690" t="s">
        <v>1100</v>
      </c>
      <c r="D5690">
        <v>6.5</v>
      </c>
      <c r="J5690" t="e">
        <f>+VLOOKUP(B5690,#REF!,1,FALSE)</f>
        <v>#REF!</v>
      </c>
    </row>
    <row r="5691" spans="1:10" hidden="1" x14ac:dyDescent="0.25">
      <c r="A5691" t="s">
        <v>655</v>
      </c>
      <c r="B5691">
        <v>634</v>
      </c>
      <c r="C5691" t="s">
        <v>2319</v>
      </c>
      <c r="D5691">
        <v>1</v>
      </c>
      <c r="J5691" t="e">
        <f>+VLOOKUP(B5691,#REF!,1,FALSE)</f>
        <v>#REF!</v>
      </c>
    </row>
    <row r="5692" spans="1:10" hidden="1" x14ac:dyDescent="0.25">
      <c r="A5692" t="s">
        <v>655</v>
      </c>
      <c r="B5692">
        <v>635</v>
      </c>
      <c r="C5692" t="s">
        <v>1101</v>
      </c>
      <c r="D5692">
        <v>6.5</v>
      </c>
      <c r="J5692" t="e">
        <f>+VLOOKUP(B5692,#REF!,1,FALSE)</f>
        <v>#REF!</v>
      </c>
    </row>
    <row r="5693" spans="1:10" hidden="1" x14ac:dyDescent="0.25">
      <c r="A5693" t="s">
        <v>655</v>
      </c>
      <c r="B5693" t="s">
        <v>1102</v>
      </c>
      <c r="C5693" t="s">
        <v>1101</v>
      </c>
      <c r="D5693">
        <v>5</v>
      </c>
      <c r="J5693" t="e">
        <f>+VLOOKUP(B5693,#REF!,1,FALSE)</f>
        <v>#REF!</v>
      </c>
    </row>
    <row r="5694" spans="1:10" hidden="1" x14ac:dyDescent="0.25">
      <c r="A5694" t="s">
        <v>655</v>
      </c>
      <c r="B5694">
        <v>638</v>
      </c>
      <c r="C5694" t="s">
        <v>1103</v>
      </c>
      <c r="D5694">
        <v>6.5</v>
      </c>
      <c r="J5694" t="e">
        <f>+VLOOKUP(B5694,#REF!,1,FALSE)</f>
        <v>#REF!</v>
      </c>
    </row>
    <row r="5695" spans="1:10" hidden="1" x14ac:dyDescent="0.25">
      <c r="A5695" t="s">
        <v>655</v>
      </c>
      <c r="B5695" t="s">
        <v>2240</v>
      </c>
      <c r="C5695" t="s">
        <v>2241</v>
      </c>
      <c r="D5695">
        <v>1</v>
      </c>
      <c r="J5695" t="e">
        <f>+VLOOKUP(B5695,#REF!,1,FALSE)</f>
        <v>#REF!</v>
      </c>
    </row>
    <row r="5696" spans="1:10" hidden="1" x14ac:dyDescent="0.25">
      <c r="A5696" t="s">
        <v>655</v>
      </c>
      <c r="B5696" t="s">
        <v>2242</v>
      </c>
      <c r="C5696" t="s">
        <v>2243</v>
      </c>
      <c r="D5696">
        <v>1</v>
      </c>
      <c r="J5696" t="e">
        <f>+VLOOKUP(B5696,#REF!,1,FALSE)</f>
        <v>#REF!</v>
      </c>
    </row>
    <row r="5697" spans="1:10" hidden="1" x14ac:dyDescent="0.25">
      <c r="A5697" t="s">
        <v>655</v>
      </c>
      <c r="B5697" t="s">
        <v>2244</v>
      </c>
      <c r="C5697" t="s">
        <v>2245</v>
      </c>
      <c r="D5697">
        <v>1</v>
      </c>
      <c r="J5697" t="e">
        <f>+VLOOKUP(B5697,#REF!,1,FALSE)</f>
        <v>#REF!</v>
      </c>
    </row>
    <row r="5698" spans="1:10" hidden="1" x14ac:dyDescent="0.25">
      <c r="A5698" t="s">
        <v>655</v>
      </c>
      <c r="B5698">
        <v>653</v>
      </c>
      <c r="C5698" t="s">
        <v>1104</v>
      </c>
      <c r="D5698">
        <v>4</v>
      </c>
      <c r="J5698" t="e">
        <f>+VLOOKUP(B5698,#REF!,1,FALSE)</f>
        <v>#REF!</v>
      </c>
    </row>
    <row r="5699" spans="1:10" hidden="1" x14ac:dyDescent="0.25">
      <c r="A5699" t="s">
        <v>655</v>
      </c>
      <c r="B5699">
        <v>654</v>
      </c>
      <c r="C5699" t="s">
        <v>1105</v>
      </c>
      <c r="D5699">
        <v>2</v>
      </c>
      <c r="J5699" t="e">
        <f>+VLOOKUP(B5699,#REF!,1,FALSE)</f>
        <v>#REF!</v>
      </c>
    </row>
    <row r="5700" spans="1:10" hidden="1" x14ac:dyDescent="0.25">
      <c r="A5700" t="s">
        <v>655</v>
      </c>
      <c r="B5700">
        <v>655</v>
      </c>
      <c r="C5700" t="s">
        <v>1106</v>
      </c>
      <c r="D5700">
        <v>2</v>
      </c>
      <c r="J5700" t="e">
        <f>+VLOOKUP(B5700,#REF!,1,FALSE)</f>
        <v>#REF!</v>
      </c>
    </row>
    <row r="5701" spans="1:10" hidden="1" x14ac:dyDescent="0.25">
      <c r="A5701" t="s">
        <v>655</v>
      </c>
      <c r="B5701">
        <v>656</v>
      </c>
      <c r="C5701" t="s">
        <v>1107</v>
      </c>
      <c r="D5701">
        <v>10</v>
      </c>
      <c r="J5701" t="e">
        <f>+VLOOKUP(B5701,#REF!,1,FALSE)</f>
        <v>#REF!</v>
      </c>
    </row>
    <row r="5702" spans="1:10" hidden="1" x14ac:dyDescent="0.25">
      <c r="A5702" t="s">
        <v>655</v>
      </c>
      <c r="B5702">
        <v>660</v>
      </c>
      <c r="C5702" t="s">
        <v>1108</v>
      </c>
      <c r="D5702">
        <v>2</v>
      </c>
      <c r="J5702" t="e">
        <f>+VLOOKUP(B5702,#REF!,1,FALSE)</f>
        <v>#REF!</v>
      </c>
    </row>
    <row r="5703" spans="1:10" hidden="1" x14ac:dyDescent="0.25">
      <c r="A5703" t="s">
        <v>655</v>
      </c>
      <c r="B5703">
        <v>661</v>
      </c>
      <c r="C5703" t="s">
        <v>2246</v>
      </c>
      <c r="D5703">
        <v>2</v>
      </c>
      <c r="J5703" t="e">
        <f>+VLOOKUP(B5703,#REF!,1,FALSE)</f>
        <v>#REF!</v>
      </c>
    </row>
    <row r="5704" spans="1:10" hidden="1" x14ac:dyDescent="0.25">
      <c r="A5704" t="s">
        <v>655</v>
      </c>
      <c r="B5704">
        <v>662</v>
      </c>
      <c r="C5704" t="s">
        <v>1109</v>
      </c>
      <c r="D5704">
        <v>2</v>
      </c>
      <c r="J5704" t="e">
        <f>+VLOOKUP(B5704,#REF!,1,FALSE)</f>
        <v>#REF!</v>
      </c>
    </row>
    <row r="5705" spans="1:10" hidden="1" x14ac:dyDescent="0.25">
      <c r="A5705" t="s">
        <v>655</v>
      </c>
      <c r="B5705">
        <v>663</v>
      </c>
      <c r="C5705" t="s">
        <v>1110</v>
      </c>
      <c r="D5705">
        <v>1</v>
      </c>
      <c r="J5705" t="e">
        <f>+VLOOKUP(B5705,#REF!,1,FALSE)</f>
        <v>#REF!</v>
      </c>
    </row>
    <row r="5706" spans="1:10" hidden="1" x14ac:dyDescent="0.25">
      <c r="A5706" t="s">
        <v>655</v>
      </c>
      <c r="B5706" t="s">
        <v>2453</v>
      </c>
      <c r="C5706" t="s">
        <v>2454</v>
      </c>
      <c r="D5706">
        <v>10</v>
      </c>
      <c r="J5706" t="e">
        <f>+VLOOKUP(B5706,#REF!,1,FALSE)</f>
        <v>#REF!</v>
      </c>
    </row>
    <row r="5707" spans="1:10" hidden="1" x14ac:dyDescent="0.25">
      <c r="A5707" t="s">
        <v>655</v>
      </c>
      <c r="B5707">
        <v>664</v>
      </c>
      <c r="C5707" t="s">
        <v>2247</v>
      </c>
      <c r="D5707">
        <v>1</v>
      </c>
      <c r="J5707" t="e">
        <f>+VLOOKUP(B5707,#REF!,1,FALSE)</f>
        <v>#REF!</v>
      </c>
    </row>
    <row r="5708" spans="1:10" hidden="1" x14ac:dyDescent="0.25">
      <c r="A5708" t="s">
        <v>655</v>
      </c>
      <c r="B5708">
        <v>665</v>
      </c>
      <c r="C5708" t="s">
        <v>1111</v>
      </c>
      <c r="D5708">
        <v>10</v>
      </c>
      <c r="J5708" t="e">
        <f>+VLOOKUP(B5708,#REF!,1,FALSE)</f>
        <v>#REF!</v>
      </c>
    </row>
    <row r="5709" spans="1:10" hidden="1" x14ac:dyDescent="0.25">
      <c r="A5709" t="s">
        <v>655</v>
      </c>
      <c r="B5709">
        <v>666</v>
      </c>
      <c r="C5709" t="s">
        <v>1112</v>
      </c>
      <c r="D5709">
        <v>10</v>
      </c>
      <c r="J5709" t="e">
        <f>+VLOOKUP(B5709,#REF!,1,FALSE)</f>
        <v>#REF!</v>
      </c>
    </row>
    <row r="5710" spans="1:10" hidden="1" x14ac:dyDescent="0.25">
      <c r="A5710" t="s">
        <v>655</v>
      </c>
      <c r="B5710">
        <v>667</v>
      </c>
      <c r="C5710" t="s">
        <v>1113</v>
      </c>
      <c r="D5710">
        <v>10</v>
      </c>
      <c r="J5710" t="e">
        <f>+VLOOKUP(B5710,#REF!,1,FALSE)</f>
        <v>#REF!</v>
      </c>
    </row>
    <row r="5711" spans="1:10" hidden="1" x14ac:dyDescent="0.25">
      <c r="A5711" t="s">
        <v>655</v>
      </c>
      <c r="B5711">
        <v>668</v>
      </c>
      <c r="C5711" t="s">
        <v>1114</v>
      </c>
      <c r="D5711">
        <v>10</v>
      </c>
      <c r="J5711" t="e">
        <f>+VLOOKUP(B5711,#REF!,1,FALSE)</f>
        <v>#REF!</v>
      </c>
    </row>
    <row r="5712" spans="1:10" hidden="1" x14ac:dyDescent="0.25">
      <c r="A5712" t="s">
        <v>655</v>
      </c>
      <c r="B5712">
        <v>669</v>
      </c>
      <c r="C5712" t="s">
        <v>1115</v>
      </c>
      <c r="D5712">
        <v>10</v>
      </c>
      <c r="J5712" t="e">
        <f>+VLOOKUP(B5712,#REF!,1,FALSE)</f>
        <v>#REF!</v>
      </c>
    </row>
    <row r="5713" spans="1:10" hidden="1" x14ac:dyDescent="0.25">
      <c r="A5713" t="s">
        <v>655</v>
      </c>
      <c r="B5713">
        <v>678</v>
      </c>
      <c r="C5713" t="s">
        <v>1116</v>
      </c>
      <c r="D5713">
        <v>1</v>
      </c>
      <c r="J5713" t="e">
        <f>+VLOOKUP(B5713,#REF!,1,FALSE)</f>
        <v>#REF!</v>
      </c>
    </row>
    <row r="5714" spans="1:10" hidden="1" x14ac:dyDescent="0.25">
      <c r="A5714" t="s">
        <v>655</v>
      </c>
      <c r="B5714">
        <v>679</v>
      </c>
      <c r="C5714" t="s">
        <v>1117</v>
      </c>
      <c r="D5714">
        <v>1</v>
      </c>
      <c r="J5714" t="e">
        <f>+VLOOKUP(B5714,#REF!,1,FALSE)</f>
        <v>#REF!</v>
      </c>
    </row>
    <row r="5715" spans="1:10" hidden="1" x14ac:dyDescent="0.25">
      <c r="A5715" t="s">
        <v>655</v>
      </c>
      <c r="B5715">
        <v>680</v>
      </c>
      <c r="C5715" t="s">
        <v>1118</v>
      </c>
      <c r="D5715">
        <v>2</v>
      </c>
      <c r="J5715" t="e">
        <f>+VLOOKUP(B5715,#REF!,1,FALSE)</f>
        <v>#REF!</v>
      </c>
    </row>
    <row r="5716" spans="1:10" hidden="1" x14ac:dyDescent="0.25">
      <c r="A5716" t="s">
        <v>655</v>
      </c>
      <c r="B5716">
        <v>683</v>
      </c>
      <c r="C5716" t="s">
        <v>1119</v>
      </c>
      <c r="D5716">
        <v>1</v>
      </c>
      <c r="J5716" t="e">
        <f>+VLOOKUP(B5716,#REF!,1,FALSE)</f>
        <v>#REF!</v>
      </c>
    </row>
    <row r="5717" spans="1:10" hidden="1" x14ac:dyDescent="0.25">
      <c r="A5717" t="s">
        <v>655</v>
      </c>
      <c r="B5717">
        <v>688</v>
      </c>
      <c r="C5717" t="s">
        <v>1120</v>
      </c>
      <c r="D5717">
        <v>1</v>
      </c>
      <c r="J5717" t="e">
        <f>+VLOOKUP(B5717,#REF!,1,FALSE)</f>
        <v>#REF!</v>
      </c>
    </row>
    <row r="5718" spans="1:10" hidden="1" x14ac:dyDescent="0.25">
      <c r="A5718" t="s">
        <v>655</v>
      </c>
      <c r="B5718">
        <v>689</v>
      </c>
      <c r="C5718" t="s">
        <v>2320</v>
      </c>
      <c r="D5718">
        <v>1</v>
      </c>
      <c r="J5718" t="e">
        <f>+VLOOKUP(B5718,#REF!,1,FALSE)</f>
        <v>#REF!</v>
      </c>
    </row>
    <row r="5719" spans="1:10" hidden="1" x14ac:dyDescent="0.25">
      <c r="A5719" t="s">
        <v>655</v>
      </c>
      <c r="B5719">
        <v>1011</v>
      </c>
      <c r="C5719" t="s">
        <v>1121</v>
      </c>
      <c r="D5719">
        <v>6</v>
      </c>
      <c r="J5719" t="e">
        <f>+VLOOKUP(B5719,#REF!,1,FALSE)</f>
        <v>#REF!</v>
      </c>
    </row>
    <row r="5720" spans="1:10" hidden="1" x14ac:dyDescent="0.25">
      <c r="A5720" t="s">
        <v>655</v>
      </c>
      <c r="B5720">
        <v>1050</v>
      </c>
      <c r="C5720" t="s">
        <v>1122</v>
      </c>
      <c r="D5720">
        <v>6.5</v>
      </c>
      <c r="J5720" t="e">
        <f>+VLOOKUP(B5720,#REF!,1,FALSE)</f>
        <v>#REF!</v>
      </c>
    </row>
    <row r="5721" spans="1:10" hidden="1" x14ac:dyDescent="0.25">
      <c r="A5721" t="s">
        <v>655</v>
      </c>
      <c r="B5721">
        <v>1103</v>
      </c>
      <c r="C5721" t="s">
        <v>1123</v>
      </c>
      <c r="D5721">
        <v>6</v>
      </c>
      <c r="J5721" t="e">
        <f>+VLOOKUP(B5721,#REF!,1,FALSE)</f>
        <v>#REF!</v>
      </c>
    </row>
    <row r="5722" spans="1:10" hidden="1" x14ac:dyDescent="0.25">
      <c r="A5722" t="s">
        <v>655</v>
      </c>
      <c r="B5722" t="s">
        <v>1124</v>
      </c>
      <c r="C5722" t="s">
        <v>1125</v>
      </c>
      <c r="D5722">
        <v>1</v>
      </c>
      <c r="J5722" t="e">
        <f>+VLOOKUP(B5722,#REF!,1,FALSE)</f>
        <v>#REF!</v>
      </c>
    </row>
    <row r="5723" spans="1:10" hidden="1" x14ac:dyDescent="0.25">
      <c r="A5723" t="s">
        <v>655</v>
      </c>
      <c r="B5723">
        <v>1160</v>
      </c>
      <c r="C5723" t="s">
        <v>634</v>
      </c>
      <c r="D5723">
        <v>6.5</v>
      </c>
      <c r="J5723" t="e">
        <f>+VLOOKUP(B5723,#REF!,1,FALSE)</f>
        <v>#REF!</v>
      </c>
    </row>
    <row r="5724" spans="1:10" hidden="1" x14ac:dyDescent="0.25">
      <c r="A5724" t="s">
        <v>655</v>
      </c>
      <c r="B5724">
        <v>1233</v>
      </c>
      <c r="C5724" t="s">
        <v>2029</v>
      </c>
      <c r="D5724">
        <v>1</v>
      </c>
      <c r="J5724" t="e">
        <f>+VLOOKUP(B5724,#REF!,1,FALSE)</f>
        <v>#REF!</v>
      </c>
    </row>
    <row r="5725" spans="1:10" hidden="1" x14ac:dyDescent="0.25">
      <c r="A5725" t="s">
        <v>655</v>
      </c>
      <c r="B5725">
        <v>1250</v>
      </c>
      <c r="C5725" t="s">
        <v>2248</v>
      </c>
      <c r="D5725">
        <v>1</v>
      </c>
      <c r="J5725" t="e">
        <f>+VLOOKUP(B5725,#REF!,1,FALSE)</f>
        <v>#REF!</v>
      </c>
    </row>
    <row r="5726" spans="1:10" hidden="1" x14ac:dyDescent="0.25">
      <c r="A5726" t="s">
        <v>655</v>
      </c>
      <c r="B5726">
        <v>1251</v>
      </c>
      <c r="C5726" t="s">
        <v>2249</v>
      </c>
      <c r="D5726">
        <v>1</v>
      </c>
      <c r="J5726" t="e">
        <f>+VLOOKUP(B5726,#REF!,1,FALSE)</f>
        <v>#REF!</v>
      </c>
    </row>
    <row r="5727" spans="1:10" hidden="1" x14ac:dyDescent="0.25">
      <c r="A5727" t="s">
        <v>655</v>
      </c>
      <c r="B5727">
        <v>1253</v>
      </c>
      <c r="C5727" t="s">
        <v>1126</v>
      </c>
      <c r="D5727">
        <v>1</v>
      </c>
      <c r="J5727" t="e">
        <f>+VLOOKUP(B5727,#REF!,1,FALSE)</f>
        <v>#REF!</v>
      </c>
    </row>
    <row r="5728" spans="1:10" hidden="1" x14ac:dyDescent="0.25">
      <c r="A5728" t="s">
        <v>655</v>
      </c>
      <c r="B5728" t="s">
        <v>1127</v>
      </c>
      <c r="C5728" t="s">
        <v>1128</v>
      </c>
      <c r="D5728">
        <v>6.5</v>
      </c>
      <c r="J5728" t="e">
        <f>+VLOOKUP(B5728,#REF!,1,FALSE)</f>
        <v>#REF!</v>
      </c>
    </row>
    <row r="5729" spans="1:10" hidden="1" x14ac:dyDescent="0.25">
      <c r="A5729" t="s">
        <v>655</v>
      </c>
      <c r="B5729">
        <v>1611</v>
      </c>
      <c r="C5729" t="s">
        <v>2030</v>
      </c>
      <c r="D5729">
        <v>1</v>
      </c>
      <c r="J5729" t="e">
        <f>+VLOOKUP(B5729,#REF!,1,FALSE)</f>
        <v>#REF!</v>
      </c>
    </row>
    <row r="5730" spans="1:10" hidden="1" x14ac:dyDescent="0.25">
      <c r="A5730" t="s">
        <v>655</v>
      </c>
      <c r="B5730">
        <v>1618</v>
      </c>
      <c r="C5730" t="s">
        <v>2031</v>
      </c>
      <c r="D5730">
        <v>2</v>
      </c>
      <c r="J5730" t="e">
        <f>+VLOOKUP(B5730,#REF!,1,FALSE)</f>
        <v>#REF!</v>
      </c>
    </row>
    <row r="5731" spans="1:10" hidden="1" x14ac:dyDescent="0.25">
      <c r="A5731" t="s">
        <v>655</v>
      </c>
      <c r="B5731">
        <v>1623</v>
      </c>
      <c r="C5731" t="s">
        <v>2032</v>
      </c>
      <c r="D5731">
        <v>1</v>
      </c>
      <c r="J5731" t="e">
        <f>+VLOOKUP(B5731,#REF!,1,FALSE)</f>
        <v>#REF!</v>
      </c>
    </row>
    <row r="5732" spans="1:10" hidden="1" x14ac:dyDescent="0.25">
      <c r="A5732" t="s">
        <v>655</v>
      </c>
      <c r="B5732">
        <v>1624</v>
      </c>
      <c r="C5732" t="s">
        <v>2033</v>
      </c>
      <c r="D5732">
        <v>1</v>
      </c>
      <c r="J5732" t="e">
        <f>+VLOOKUP(B5732,#REF!,1,FALSE)</f>
        <v>#REF!</v>
      </c>
    </row>
    <row r="5733" spans="1:10" hidden="1" x14ac:dyDescent="0.25">
      <c r="A5733" t="s">
        <v>655</v>
      </c>
      <c r="B5733">
        <v>1627</v>
      </c>
      <c r="C5733" t="s">
        <v>2034</v>
      </c>
      <c r="D5733">
        <v>1</v>
      </c>
      <c r="J5733" t="e">
        <f>+VLOOKUP(B5733,#REF!,1,FALSE)</f>
        <v>#REF!</v>
      </c>
    </row>
    <row r="5734" spans="1:10" hidden="1" x14ac:dyDescent="0.25">
      <c r="A5734" t="s">
        <v>655</v>
      </c>
      <c r="B5734">
        <v>1628</v>
      </c>
      <c r="C5734" t="s">
        <v>2035</v>
      </c>
      <c r="D5734">
        <v>1</v>
      </c>
      <c r="J5734" t="e">
        <f>+VLOOKUP(B5734,#REF!,1,FALSE)</f>
        <v>#REF!</v>
      </c>
    </row>
    <row r="5735" spans="1:10" hidden="1" x14ac:dyDescent="0.25">
      <c r="A5735" t="s">
        <v>655</v>
      </c>
      <c r="B5735">
        <v>1629</v>
      </c>
      <c r="C5735" t="s">
        <v>2036</v>
      </c>
      <c r="D5735">
        <v>1</v>
      </c>
      <c r="J5735" t="e">
        <f>+VLOOKUP(B5735,#REF!,1,FALSE)</f>
        <v>#REF!</v>
      </c>
    </row>
    <row r="5736" spans="1:10" hidden="1" x14ac:dyDescent="0.25">
      <c r="A5736" t="s">
        <v>655</v>
      </c>
      <c r="B5736" t="s">
        <v>1129</v>
      </c>
      <c r="C5736" t="s">
        <v>1130</v>
      </c>
      <c r="D5736">
        <v>2</v>
      </c>
      <c r="J5736" t="e">
        <f>+VLOOKUP(B5736,#REF!,1,FALSE)</f>
        <v>#REF!</v>
      </c>
    </row>
    <row r="5737" spans="1:10" hidden="1" x14ac:dyDescent="0.25">
      <c r="A5737" t="s">
        <v>655</v>
      </c>
      <c r="B5737" t="s">
        <v>2321</v>
      </c>
      <c r="C5737" t="s">
        <v>2322</v>
      </c>
      <c r="D5737">
        <v>2</v>
      </c>
      <c r="J5737" t="e">
        <f>+VLOOKUP(B5737,#REF!,1,FALSE)</f>
        <v>#REF!</v>
      </c>
    </row>
    <row r="5738" spans="1:10" hidden="1" x14ac:dyDescent="0.25">
      <c r="A5738" t="s">
        <v>655</v>
      </c>
      <c r="B5738">
        <v>1641</v>
      </c>
      <c r="C5738" t="s">
        <v>2038</v>
      </c>
      <c r="D5738">
        <v>1</v>
      </c>
      <c r="J5738" t="e">
        <f>+VLOOKUP(B5738,#REF!,1,FALSE)</f>
        <v>#REF!</v>
      </c>
    </row>
    <row r="5739" spans="1:10" hidden="1" x14ac:dyDescent="0.25">
      <c r="A5739" t="s">
        <v>655</v>
      </c>
      <c r="B5739">
        <v>1700</v>
      </c>
      <c r="C5739" t="s">
        <v>2039</v>
      </c>
      <c r="D5739">
        <v>2</v>
      </c>
      <c r="J5739" t="e">
        <f>+VLOOKUP(B5739,#REF!,1,FALSE)</f>
        <v>#REF!</v>
      </c>
    </row>
    <row r="5740" spans="1:10" hidden="1" x14ac:dyDescent="0.25">
      <c r="A5740" t="s">
        <v>655</v>
      </c>
      <c r="B5740">
        <v>1705</v>
      </c>
      <c r="C5740" t="s">
        <v>2040</v>
      </c>
      <c r="D5740">
        <v>1</v>
      </c>
      <c r="J5740" t="e">
        <f>+VLOOKUP(B5740,#REF!,1,FALSE)</f>
        <v>#REF!</v>
      </c>
    </row>
    <row r="5741" spans="1:10" hidden="1" x14ac:dyDescent="0.25">
      <c r="A5741" t="s">
        <v>655</v>
      </c>
      <c r="B5741">
        <v>1710</v>
      </c>
      <c r="C5741" t="s">
        <v>2041</v>
      </c>
      <c r="D5741">
        <v>2</v>
      </c>
      <c r="J5741" t="e">
        <f>+VLOOKUP(B5741,#REF!,1,FALSE)</f>
        <v>#REF!</v>
      </c>
    </row>
    <row r="5742" spans="1:10" hidden="1" x14ac:dyDescent="0.25">
      <c r="A5742" t="s">
        <v>655</v>
      </c>
      <c r="B5742">
        <v>1723</v>
      </c>
      <c r="C5742" t="s">
        <v>2042</v>
      </c>
      <c r="D5742">
        <v>2</v>
      </c>
      <c r="J5742" t="e">
        <f>+VLOOKUP(B5742,#REF!,1,FALSE)</f>
        <v>#REF!</v>
      </c>
    </row>
    <row r="5743" spans="1:10" hidden="1" x14ac:dyDescent="0.25">
      <c r="A5743" t="s">
        <v>655</v>
      </c>
      <c r="B5743">
        <v>1724</v>
      </c>
      <c r="C5743" t="s">
        <v>2043</v>
      </c>
      <c r="D5743">
        <v>2</v>
      </c>
      <c r="J5743" t="e">
        <f>+VLOOKUP(B5743,#REF!,1,FALSE)</f>
        <v>#REF!</v>
      </c>
    </row>
    <row r="5744" spans="1:10" hidden="1" x14ac:dyDescent="0.25">
      <c r="A5744" t="s">
        <v>655</v>
      </c>
      <c r="B5744">
        <v>1725</v>
      </c>
      <c r="C5744" t="s">
        <v>2044</v>
      </c>
      <c r="D5744">
        <v>1</v>
      </c>
      <c r="J5744" t="e">
        <f>+VLOOKUP(B5744,#REF!,1,FALSE)</f>
        <v>#REF!</v>
      </c>
    </row>
    <row r="5745" spans="1:10" hidden="1" x14ac:dyDescent="0.25">
      <c r="A5745" t="s">
        <v>655</v>
      </c>
      <c r="B5745">
        <v>1726</v>
      </c>
      <c r="C5745" t="s">
        <v>2045</v>
      </c>
      <c r="D5745">
        <v>1</v>
      </c>
      <c r="J5745" t="e">
        <f>+VLOOKUP(B5745,#REF!,1,FALSE)</f>
        <v>#REF!</v>
      </c>
    </row>
    <row r="5746" spans="1:10" hidden="1" x14ac:dyDescent="0.25">
      <c r="A5746" t="s">
        <v>655</v>
      </c>
      <c r="B5746">
        <v>1727</v>
      </c>
      <c r="C5746" t="s">
        <v>2046</v>
      </c>
      <c r="D5746">
        <v>1</v>
      </c>
      <c r="J5746" t="e">
        <f>+VLOOKUP(B5746,#REF!,1,FALSE)</f>
        <v>#REF!</v>
      </c>
    </row>
    <row r="5747" spans="1:10" hidden="1" x14ac:dyDescent="0.25">
      <c r="A5747" t="s">
        <v>655</v>
      </c>
      <c r="B5747">
        <v>1728</v>
      </c>
      <c r="C5747" t="s">
        <v>2047</v>
      </c>
      <c r="D5747">
        <v>1</v>
      </c>
      <c r="J5747" t="e">
        <f>+VLOOKUP(B5747,#REF!,1,FALSE)</f>
        <v>#REF!</v>
      </c>
    </row>
    <row r="5748" spans="1:10" hidden="1" x14ac:dyDescent="0.25">
      <c r="A5748" t="s">
        <v>655</v>
      </c>
      <c r="B5748" t="s">
        <v>2048</v>
      </c>
      <c r="C5748" t="s">
        <v>2049</v>
      </c>
      <c r="D5748">
        <v>1</v>
      </c>
      <c r="J5748" t="e">
        <f>+VLOOKUP(B5748,#REF!,1,FALSE)</f>
        <v>#REF!</v>
      </c>
    </row>
    <row r="5749" spans="1:10" hidden="1" x14ac:dyDescent="0.25">
      <c r="A5749" t="s">
        <v>655</v>
      </c>
      <c r="B5749">
        <v>1827</v>
      </c>
      <c r="C5749" t="s">
        <v>1131</v>
      </c>
      <c r="D5749">
        <v>1</v>
      </c>
      <c r="J5749" t="e">
        <f>+VLOOKUP(B5749,#REF!,1,FALSE)</f>
        <v>#REF!</v>
      </c>
    </row>
    <row r="5750" spans="1:10" hidden="1" x14ac:dyDescent="0.25">
      <c r="A5750" t="s">
        <v>655</v>
      </c>
      <c r="B5750" t="s">
        <v>2054</v>
      </c>
      <c r="C5750" t="s">
        <v>2055</v>
      </c>
      <c r="D5750">
        <v>1</v>
      </c>
      <c r="J5750" t="e">
        <f>+VLOOKUP(B5750,#REF!,1,FALSE)</f>
        <v>#REF!</v>
      </c>
    </row>
    <row r="5751" spans="1:10" hidden="1" x14ac:dyDescent="0.25">
      <c r="A5751" t="s">
        <v>655</v>
      </c>
      <c r="B5751" t="s">
        <v>2056</v>
      </c>
      <c r="C5751" t="s">
        <v>2057</v>
      </c>
      <c r="D5751">
        <v>1</v>
      </c>
      <c r="J5751" t="e">
        <f>+VLOOKUP(B5751,#REF!,1,FALSE)</f>
        <v>#REF!</v>
      </c>
    </row>
    <row r="5752" spans="1:10" hidden="1" x14ac:dyDescent="0.25">
      <c r="A5752" t="s">
        <v>655</v>
      </c>
      <c r="B5752">
        <v>1859</v>
      </c>
      <c r="C5752" t="s">
        <v>2058</v>
      </c>
      <c r="D5752">
        <v>1</v>
      </c>
      <c r="J5752" t="e">
        <f>+VLOOKUP(B5752,#REF!,1,FALSE)</f>
        <v>#REF!</v>
      </c>
    </row>
    <row r="5753" spans="1:10" hidden="1" x14ac:dyDescent="0.25">
      <c r="A5753" t="s">
        <v>655</v>
      </c>
      <c r="B5753">
        <v>1860</v>
      </c>
      <c r="C5753" t="s">
        <v>2059</v>
      </c>
      <c r="D5753">
        <v>1</v>
      </c>
      <c r="J5753" t="e">
        <f>+VLOOKUP(B5753,#REF!,1,FALSE)</f>
        <v>#REF!</v>
      </c>
    </row>
    <row r="5754" spans="1:10" hidden="1" x14ac:dyDescent="0.25">
      <c r="A5754" t="s">
        <v>655</v>
      </c>
      <c r="B5754">
        <v>1861</v>
      </c>
      <c r="C5754" t="s">
        <v>2323</v>
      </c>
      <c r="D5754">
        <v>1</v>
      </c>
      <c r="J5754" t="e">
        <f>+VLOOKUP(B5754,#REF!,1,FALSE)</f>
        <v>#REF!</v>
      </c>
    </row>
    <row r="5755" spans="1:10" hidden="1" x14ac:dyDescent="0.25">
      <c r="A5755" t="s">
        <v>655</v>
      </c>
      <c r="B5755">
        <v>1870</v>
      </c>
      <c r="C5755" t="s">
        <v>2324</v>
      </c>
      <c r="D5755">
        <v>1</v>
      </c>
      <c r="J5755" t="e">
        <f>+VLOOKUP(B5755,#REF!,1,FALSE)</f>
        <v>#REF!</v>
      </c>
    </row>
    <row r="5756" spans="1:10" hidden="1" x14ac:dyDescent="0.25">
      <c r="A5756" t="s">
        <v>655</v>
      </c>
      <c r="B5756">
        <v>1876</v>
      </c>
      <c r="C5756" t="s">
        <v>2064</v>
      </c>
      <c r="D5756">
        <v>1</v>
      </c>
      <c r="J5756" t="e">
        <f>+VLOOKUP(B5756,#REF!,1,FALSE)</f>
        <v>#REF!</v>
      </c>
    </row>
    <row r="5757" spans="1:10" hidden="1" x14ac:dyDescent="0.25">
      <c r="A5757" t="s">
        <v>655</v>
      </c>
      <c r="B5757">
        <v>5022</v>
      </c>
      <c r="C5757" t="s">
        <v>1132</v>
      </c>
      <c r="D5757">
        <v>6.5</v>
      </c>
      <c r="J5757" t="e">
        <f>+VLOOKUP(B5757,#REF!,1,FALSE)</f>
        <v>#REF!</v>
      </c>
    </row>
    <row r="5758" spans="1:10" hidden="1" x14ac:dyDescent="0.25">
      <c r="A5758" t="s">
        <v>655</v>
      </c>
      <c r="B5758">
        <v>5027</v>
      </c>
      <c r="C5758" t="s">
        <v>1133</v>
      </c>
      <c r="D5758">
        <v>6.5</v>
      </c>
      <c r="J5758" t="e">
        <f>+VLOOKUP(B5758,#REF!,1,FALSE)</f>
        <v>#REF!</v>
      </c>
    </row>
    <row r="5759" spans="1:10" hidden="1" x14ac:dyDescent="0.25">
      <c r="A5759" t="s">
        <v>655</v>
      </c>
      <c r="B5759">
        <v>5040</v>
      </c>
      <c r="C5759" t="s">
        <v>1134</v>
      </c>
      <c r="D5759">
        <v>6.5</v>
      </c>
      <c r="J5759" t="e">
        <f>+VLOOKUP(B5759,#REF!,1,FALSE)</f>
        <v>#REF!</v>
      </c>
    </row>
    <row r="5760" spans="1:10" hidden="1" x14ac:dyDescent="0.25">
      <c r="A5760" t="s">
        <v>655</v>
      </c>
      <c r="B5760">
        <v>5041</v>
      </c>
      <c r="C5760" t="s">
        <v>1135</v>
      </c>
      <c r="D5760">
        <v>6.5</v>
      </c>
      <c r="J5760" t="e">
        <f>+VLOOKUP(B5760,#REF!,1,FALSE)</f>
        <v>#REF!</v>
      </c>
    </row>
    <row r="5761" spans="1:10" hidden="1" x14ac:dyDescent="0.25">
      <c r="A5761" t="s">
        <v>655</v>
      </c>
      <c r="B5761">
        <v>5042</v>
      </c>
      <c r="C5761" t="s">
        <v>1136</v>
      </c>
      <c r="D5761">
        <v>6.5</v>
      </c>
      <c r="J5761" t="e">
        <f>+VLOOKUP(B5761,#REF!,1,FALSE)</f>
        <v>#REF!</v>
      </c>
    </row>
    <row r="5762" spans="1:10" hidden="1" x14ac:dyDescent="0.25">
      <c r="A5762" t="s">
        <v>655</v>
      </c>
      <c r="B5762">
        <v>5048</v>
      </c>
      <c r="C5762" t="s">
        <v>941</v>
      </c>
      <c r="D5762">
        <v>6.5</v>
      </c>
      <c r="J5762" t="e">
        <f>+VLOOKUP(B5762,#REF!,1,FALSE)</f>
        <v>#REF!</v>
      </c>
    </row>
    <row r="5763" spans="1:10" hidden="1" x14ac:dyDescent="0.25">
      <c r="A5763" t="s">
        <v>655</v>
      </c>
      <c r="B5763">
        <v>5049</v>
      </c>
      <c r="C5763" t="s">
        <v>941</v>
      </c>
      <c r="D5763">
        <v>6.5</v>
      </c>
      <c r="J5763" t="e">
        <f>+VLOOKUP(B5763,#REF!,1,FALSE)</f>
        <v>#REF!</v>
      </c>
    </row>
    <row r="5764" spans="1:10" hidden="1" x14ac:dyDescent="0.25">
      <c r="A5764" t="s">
        <v>655</v>
      </c>
      <c r="B5764" t="s">
        <v>1138</v>
      </c>
      <c r="C5764" t="s">
        <v>1139</v>
      </c>
      <c r="D5764">
        <v>6.5</v>
      </c>
      <c r="J5764" t="e">
        <f>+VLOOKUP(B5764,#REF!,1,FALSE)</f>
        <v>#REF!</v>
      </c>
    </row>
    <row r="5765" spans="1:10" hidden="1" x14ac:dyDescent="0.25">
      <c r="A5765" t="s">
        <v>655</v>
      </c>
      <c r="B5765" t="s">
        <v>1141</v>
      </c>
      <c r="C5765" t="s">
        <v>1142</v>
      </c>
      <c r="D5765">
        <v>6.5</v>
      </c>
      <c r="J5765" t="e">
        <f>+VLOOKUP(B5765,#REF!,1,FALSE)</f>
        <v>#REF!</v>
      </c>
    </row>
    <row r="5766" spans="1:10" hidden="1" x14ac:dyDescent="0.25">
      <c r="A5766" t="s">
        <v>655</v>
      </c>
      <c r="B5766">
        <v>5052</v>
      </c>
      <c r="C5766" t="s">
        <v>1143</v>
      </c>
      <c r="D5766">
        <v>6.5</v>
      </c>
      <c r="J5766" t="e">
        <f>+VLOOKUP(B5766,#REF!,1,FALSE)</f>
        <v>#REF!</v>
      </c>
    </row>
    <row r="5767" spans="1:10" hidden="1" x14ac:dyDescent="0.25">
      <c r="A5767" t="s">
        <v>655</v>
      </c>
      <c r="B5767">
        <v>5053</v>
      </c>
      <c r="C5767" t="s">
        <v>1144</v>
      </c>
      <c r="D5767">
        <v>6.5</v>
      </c>
      <c r="J5767" t="e">
        <f>+VLOOKUP(B5767,#REF!,1,FALSE)</f>
        <v>#REF!</v>
      </c>
    </row>
    <row r="5768" spans="1:10" hidden="1" x14ac:dyDescent="0.25">
      <c r="A5768" t="s">
        <v>655</v>
      </c>
      <c r="B5768">
        <v>5054</v>
      </c>
      <c r="C5768" t="s">
        <v>1145</v>
      </c>
      <c r="D5768">
        <v>6.5</v>
      </c>
      <c r="J5768" t="e">
        <f>+VLOOKUP(B5768,#REF!,1,FALSE)</f>
        <v>#REF!</v>
      </c>
    </row>
    <row r="5769" spans="1:10" hidden="1" x14ac:dyDescent="0.25">
      <c r="A5769" t="s">
        <v>655</v>
      </c>
      <c r="B5769">
        <v>5055</v>
      </c>
      <c r="C5769" t="s">
        <v>1146</v>
      </c>
      <c r="D5769">
        <v>6.5</v>
      </c>
      <c r="J5769" t="e">
        <f>+VLOOKUP(B5769,#REF!,1,FALSE)</f>
        <v>#REF!</v>
      </c>
    </row>
    <row r="5770" spans="1:10" hidden="1" x14ac:dyDescent="0.25">
      <c r="A5770" t="s">
        <v>655</v>
      </c>
      <c r="B5770">
        <v>5057</v>
      </c>
      <c r="C5770" t="s">
        <v>1147</v>
      </c>
      <c r="D5770">
        <v>6.5</v>
      </c>
      <c r="J5770" t="e">
        <f>+VLOOKUP(B5770,#REF!,1,FALSE)</f>
        <v>#REF!</v>
      </c>
    </row>
    <row r="5771" spans="1:10" hidden="1" x14ac:dyDescent="0.25">
      <c r="A5771" t="s">
        <v>655</v>
      </c>
      <c r="B5771">
        <v>5058</v>
      </c>
      <c r="C5771" t="s">
        <v>1148</v>
      </c>
      <c r="D5771">
        <v>6.5</v>
      </c>
      <c r="J5771" t="e">
        <f>+VLOOKUP(B5771,#REF!,1,FALSE)</f>
        <v>#REF!</v>
      </c>
    </row>
    <row r="5772" spans="1:10" hidden="1" x14ac:dyDescent="0.25">
      <c r="A5772" t="s">
        <v>655</v>
      </c>
      <c r="B5772">
        <v>5101</v>
      </c>
      <c r="C5772" t="s">
        <v>1149</v>
      </c>
      <c r="D5772">
        <v>6.5</v>
      </c>
      <c r="J5772" t="e">
        <f>+VLOOKUP(B5772,#REF!,1,FALSE)</f>
        <v>#REF!</v>
      </c>
    </row>
    <row r="5773" spans="1:10" hidden="1" x14ac:dyDescent="0.25">
      <c r="A5773" t="s">
        <v>655</v>
      </c>
      <c r="B5773">
        <v>5138</v>
      </c>
      <c r="C5773" t="s">
        <v>1150</v>
      </c>
      <c r="D5773">
        <v>6</v>
      </c>
      <c r="J5773" t="e">
        <f>+VLOOKUP(B5773,#REF!,1,FALSE)</f>
        <v>#REF!</v>
      </c>
    </row>
    <row r="5774" spans="1:10" hidden="1" x14ac:dyDescent="0.25">
      <c r="A5774" t="s">
        <v>655</v>
      </c>
      <c r="B5774">
        <v>5144</v>
      </c>
      <c r="C5774" t="s">
        <v>1151</v>
      </c>
      <c r="D5774">
        <v>6.5</v>
      </c>
      <c r="J5774" t="e">
        <f>+VLOOKUP(B5774,#REF!,1,FALSE)</f>
        <v>#REF!</v>
      </c>
    </row>
    <row r="5775" spans="1:10" hidden="1" x14ac:dyDescent="0.25">
      <c r="A5775" t="s">
        <v>655</v>
      </c>
      <c r="B5775">
        <v>5145</v>
      </c>
      <c r="C5775" t="s">
        <v>1152</v>
      </c>
      <c r="D5775">
        <v>6.5</v>
      </c>
      <c r="J5775" t="e">
        <f>+VLOOKUP(B5775,#REF!,1,FALSE)</f>
        <v>#REF!</v>
      </c>
    </row>
    <row r="5776" spans="1:10" hidden="1" x14ac:dyDescent="0.25">
      <c r="A5776" t="s">
        <v>655</v>
      </c>
      <c r="B5776">
        <v>5146</v>
      </c>
      <c r="C5776" t="s">
        <v>1153</v>
      </c>
      <c r="D5776">
        <v>6</v>
      </c>
      <c r="J5776" t="e">
        <f>+VLOOKUP(B5776,#REF!,1,FALSE)</f>
        <v>#REF!</v>
      </c>
    </row>
    <row r="5777" spans="1:10" hidden="1" x14ac:dyDescent="0.25">
      <c r="A5777" t="s">
        <v>655</v>
      </c>
      <c r="B5777">
        <v>5147</v>
      </c>
      <c r="C5777" t="s">
        <v>1154</v>
      </c>
      <c r="D5777">
        <v>6</v>
      </c>
      <c r="J5777" t="e">
        <f>+VLOOKUP(B5777,#REF!,1,FALSE)</f>
        <v>#REF!</v>
      </c>
    </row>
    <row r="5778" spans="1:10" hidden="1" x14ac:dyDescent="0.25">
      <c r="A5778" t="s">
        <v>655</v>
      </c>
      <c r="B5778">
        <v>5154</v>
      </c>
      <c r="C5778" t="s">
        <v>1155</v>
      </c>
      <c r="D5778">
        <v>6</v>
      </c>
      <c r="J5778" t="e">
        <f>+VLOOKUP(B5778,#REF!,1,FALSE)</f>
        <v>#REF!</v>
      </c>
    </row>
    <row r="5779" spans="1:10" hidden="1" x14ac:dyDescent="0.25">
      <c r="A5779" t="s">
        <v>655</v>
      </c>
      <c r="B5779">
        <v>5155</v>
      </c>
      <c r="C5779" t="s">
        <v>1156</v>
      </c>
      <c r="D5779">
        <v>6</v>
      </c>
      <c r="J5779" t="e">
        <f>+VLOOKUP(B5779,#REF!,1,FALSE)</f>
        <v>#REF!</v>
      </c>
    </row>
    <row r="5780" spans="1:10" hidden="1" x14ac:dyDescent="0.25">
      <c r="A5780" t="s">
        <v>655</v>
      </c>
      <c r="B5780">
        <v>5156</v>
      </c>
      <c r="C5780" t="s">
        <v>1157</v>
      </c>
      <c r="D5780">
        <v>6</v>
      </c>
      <c r="J5780" t="e">
        <f>+VLOOKUP(B5780,#REF!,1,FALSE)</f>
        <v>#REF!</v>
      </c>
    </row>
    <row r="5781" spans="1:10" hidden="1" x14ac:dyDescent="0.25">
      <c r="A5781" t="s">
        <v>655</v>
      </c>
      <c r="B5781" t="s">
        <v>1158</v>
      </c>
      <c r="C5781" t="s">
        <v>1159</v>
      </c>
      <c r="D5781">
        <v>6.5</v>
      </c>
      <c r="J5781" t="e">
        <f>+VLOOKUP(B5781,#REF!,1,FALSE)</f>
        <v>#REF!</v>
      </c>
    </row>
    <row r="5782" spans="1:10" hidden="1" x14ac:dyDescent="0.25">
      <c r="A5782" t="s">
        <v>655</v>
      </c>
      <c r="B5782" t="s">
        <v>1160</v>
      </c>
      <c r="C5782" t="s">
        <v>1161</v>
      </c>
      <c r="D5782">
        <v>6.5</v>
      </c>
      <c r="J5782" t="e">
        <f>+VLOOKUP(B5782,#REF!,1,FALSE)</f>
        <v>#REF!</v>
      </c>
    </row>
    <row r="5783" spans="1:10" hidden="1" x14ac:dyDescent="0.25">
      <c r="A5783" t="s">
        <v>655</v>
      </c>
      <c r="B5783" t="s">
        <v>1162</v>
      </c>
      <c r="C5783" t="s">
        <v>1163</v>
      </c>
      <c r="D5783">
        <v>6.5</v>
      </c>
      <c r="J5783" t="e">
        <f>+VLOOKUP(B5783,#REF!,1,FALSE)</f>
        <v>#REF!</v>
      </c>
    </row>
    <row r="5784" spans="1:10" hidden="1" x14ac:dyDescent="0.25">
      <c r="A5784" t="s">
        <v>655</v>
      </c>
      <c r="B5784">
        <v>5190</v>
      </c>
      <c r="C5784" t="s">
        <v>1164</v>
      </c>
      <c r="D5784">
        <v>6</v>
      </c>
      <c r="J5784" t="e">
        <f>+VLOOKUP(B5784,#REF!,1,FALSE)</f>
        <v>#REF!</v>
      </c>
    </row>
    <row r="5785" spans="1:10" hidden="1" x14ac:dyDescent="0.25">
      <c r="A5785" t="s">
        <v>655</v>
      </c>
      <c r="B5785">
        <v>5191</v>
      </c>
      <c r="C5785" t="s">
        <v>1165</v>
      </c>
      <c r="D5785">
        <v>6</v>
      </c>
      <c r="J5785" t="e">
        <f>+VLOOKUP(B5785,#REF!,1,FALSE)</f>
        <v>#REF!</v>
      </c>
    </row>
    <row r="5786" spans="1:10" hidden="1" x14ac:dyDescent="0.25">
      <c r="A5786" t="s">
        <v>655</v>
      </c>
      <c r="B5786">
        <v>5192</v>
      </c>
      <c r="C5786" t="s">
        <v>1166</v>
      </c>
      <c r="D5786">
        <v>6</v>
      </c>
      <c r="J5786" t="e">
        <f>+VLOOKUP(B5786,#REF!,1,FALSE)</f>
        <v>#REF!</v>
      </c>
    </row>
    <row r="5787" spans="1:10" hidden="1" x14ac:dyDescent="0.25">
      <c r="A5787" t="s">
        <v>655</v>
      </c>
      <c r="B5787">
        <v>5193</v>
      </c>
      <c r="C5787" t="s">
        <v>1167</v>
      </c>
      <c r="D5787">
        <v>6</v>
      </c>
      <c r="J5787" t="e">
        <f>+VLOOKUP(B5787,#REF!,1,FALSE)</f>
        <v>#REF!</v>
      </c>
    </row>
    <row r="5788" spans="1:10" hidden="1" x14ac:dyDescent="0.25">
      <c r="A5788" t="s">
        <v>655</v>
      </c>
      <c r="B5788">
        <v>5194</v>
      </c>
      <c r="C5788" t="s">
        <v>1168</v>
      </c>
      <c r="D5788">
        <v>6</v>
      </c>
      <c r="J5788" t="e">
        <f>+VLOOKUP(B5788,#REF!,1,FALSE)</f>
        <v>#REF!</v>
      </c>
    </row>
    <row r="5789" spans="1:10" hidden="1" x14ac:dyDescent="0.25">
      <c r="A5789" t="s">
        <v>655</v>
      </c>
      <c r="B5789">
        <v>5195</v>
      </c>
      <c r="C5789" t="s">
        <v>1169</v>
      </c>
      <c r="D5789">
        <v>6</v>
      </c>
      <c r="J5789" t="e">
        <f>+VLOOKUP(B5789,#REF!,1,FALSE)</f>
        <v>#REF!</v>
      </c>
    </row>
    <row r="5790" spans="1:10" hidden="1" x14ac:dyDescent="0.25">
      <c r="A5790" t="s">
        <v>655</v>
      </c>
      <c r="B5790" t="s">
        <v>1170</v>
      </c>
      <c r="C5790" t="s">
        <v>1171</v>
      </c>
      <c r="D5790">
        <v>6.5</v>
      </c>
      <c r="J5790" t="e">
        <f>+VLOOKUP(B5790,#REF!,1,FALSE)</f>
        <v>#REF!</v>
      </c>
    </row>
    <row r="5791" spans="1:10" hidden="1" x14ac:dyDescent="0.25">
      <c r="A5791" t="s">
        <v>655</v>
      </c>
      <c r="B5791" t="s">
        <v>1172</v>
      </c>
      <c r="C5791" t="s">
        <v>1173</v>
      </c>
      <c r="D5791">
        <v>6.5</v>
      </c>
      <c r="J5791" t="e">
        <f>+VLOOKUP(B5791,#REF!,1,FALSE)</f>
        <v>#REF!</v>
      </c>
    </row>
    <row r="5792" spans="1:10" hidden="1" x14ac:dyDescent="0.25">
      <c r="A5792" t="s">
        <v>655</v>
      </c>
      <c r="B5792" t="s">
        <v>1174</v>
      </c>
      <c r="C5792" t="s">
        <v>1175</v>
      </c>
      <c r="D5792">
        <v>6.5</v>
      </c>
      <c r="J5792" t="e">
        <f>+VLOOKUP(B5792,#REF!,1,FALSE)</f>
        <v>#REF!</v>
      </c>
    </row>
    <row r="5793" spans="1:10" hidden="1" x14ac:dyDescent="0.25">
      <c r="A5793" t="s">
        <v>655</v>
      </c>
      <c r="B5793" t="s">
        <v>1176</v>
      </c>
      <c r="C5793" t="s">
        <v>1177</v>
      </c>
      <c r="D5793">
        <v>6.5</v>
      </c>
      <c r="J5793" t="e">
        <f>+VLOOKUP(B5793,#REF!,1,FALSE)</f>
        <v>#REF!</v>
      </c>
    </row>
    <row r="5794" spans="1:10" hidden="1" x14ac:dyDescent="0.25">
      <c r="A5794" t="s">
        <v>655</v>
      </c>
      <c r="B5794" t="s">
        <v>1178</v>
      </c>
      <c r="C5794" t="s">
        <v>1171</v>
      </c>
      <c r="D5794">
        <v>6.5</v>
      </c>
      <c r="J5794" t="e">
        <f>+VLOOKUP(B5794,#REF!,1,FALSE)</f>
        <v>#REF!</v>
      </c>
    </row>
    <row r="5795" spans="1:10" hidden="1" x14ac:dyDescent="0.25">
      <c r="A5795" t="s">
        <v>655</v>
      </c>
      <c r="B5795" t="s">
        <v>1179</v>
      </c>
      <c r="C5795" t="s">
        <v>1171</v>
      </c>
      <c r="D5795">
        <v>6.5</v>
      </c>
      <c r="J5795" t="e">
        <f>+VLOOKUP(B5795,#REF!,1,FALSE)</f>
        <v>#REF!</v>
      </c>
    </row>
    <row r="5796" spans="1:10" hidden="1" x14ac:dyDescent="0.25">
      <c r="A5796" t="s">
        <v>655</v>
      </c>
      <c r="B5796" t="s">
        <v>1180</v>
      </c>
      <c r="C5796" t="s">
        <v>1181</v>
      </c>
      <c r="D5796">
        <v>6.5</v>
      </c>
      <c r="J5796" t="e">
        <f>+VLOOKUP(B5796,#REF!,1,FALSE)</f>
        <v>#REF!</v>
      </c>
    </row>
    <row r="5797" spans="1:10" hidden="1" x14ac:dyDescent="0.25">
      <c r="A5797" t="s">
        <v>655</v>
      </c>
      <c r="B5797" t="s">
        <v>1182</v>
      </c>
      <c r="C5797" t="s">
        <v>1183</v>
      </c>
      <c r="D5797">
        <v>6.5</v>
      </c>
      <c r="J5797" t="e">
        <f>+VLOOKUP(B5797,#REF!,1,FALSE)</f>
        <v>#REF!</v>
      </c>
    </row>
    <row r="5798" spans="1:10" hidden="1" x14ac:dyDescent="0.25">
      <c r="A5798" t="s">
        <v>655</v>
      </c>
      <c r="B5798" t="s">
        <v>1184</v>
      </c>
      <c r="C5798" t="s">
        <v>1185</v>
      </c>
      <c r="D5798">
        <v>6.5</v>
      </c>
      <c r="J5798" t="e">
        <f>+VLOOKUP(B5798,#REF!,1,FALSE)</f>
        <v>#REF!</v>
      </c>
    </row>
    <row r="5799" spans="1:10" hidden="1" x14ac:dyDescent="0.25">
      <c r="A5799" t="s">
        <v>655</v>
      </c>
      <c r="B5799" t="s">
        <v>1186</v>
      </c>
      <c r="C5799" t="s">
        <v>1187</v>
      </c>
      <c r="D5799">
        <v>6.5</v>
      </c>
      <c r="J5799" t="e">
        <f>+VLOOKUP(B5799,#REF!,1,FALSE)</f>
        <v>#REF!</v>
      </c>
    </row>
    <row r="5800" spans="1:10" hidden="1" x14ac:dyDescent="0.25">
      <c r="A5800" t="s">
        <v>655</v>
      </c>
      <c r="B5800" t="s">
        <v>1188</v>
      </c>
      <c r="C5800" t="s">
        <v>1189</v>
      </c>
      <c r="D5800">
        <v>6.5</v>
      </c>
      <c r="J5800" t="e">
        <f>+VLOOKUP(B5800,#REF!,1,FALSE)</f>
        <v>#REF!</v>
      </c>
    </row>
    <row r="5801" spans="1:10" hidden="1" x14ac:dyDescent="0.25">
      <c r="A5801" t="s">
        <v>655</v>
      </c>
      <c r="B5801" t="s">
        <v>1190</v>
      </c>
      <c r="C5801" t="s">
        <v>1191</v>
      </c>
      <c r="D5801">
        <v>6.5</v>
      </c>
      <c r="J5801" t="e">
        <f>+VLOOKUP(B5801,#REF!,1,FALSE)</f>
        <v>#REF!</v>
      </c>
    </row>
    <row r="5802" spans="1:10" hidden="1" x14ac:dyDescent="0.25">
      <c r="A5802" t="s">
        <v>655</v>
      </c>
      <c r="B5802" t="s">
        <v>1192</v>
      </c>
      <c r="C5802" t="s">
        <v>1193</v>
      </c>
      <c r="D5802">
        <v>6.5</v>
      </c>
      <c r="J5802" t="e">
        <f>+VLOOKUP(B5802,#REF!,1,FALSE)</f>
        <v>#REF!</v>
      </c>
    </row>
    <row r="5803" spans="1:10" hidden="1" x14ac:dyDescent="0.25">
      <c r="A5803" t="s">
        <v>655</v>
      </c>
      <c r="B5803" t="s">
        <v>1194</v>
      </c>
      <c r="C5803" t="s">
        <v>689</v>
      </c>
      <c r="D5803">
        <v>6.5</v>
      </c>
      <c r="J5803" t="e">
        <f>+VLOOKUP(B5803,#REF!,1,FALSE)</f>
        <v>#REF!</v>
      </c>
    </row>
    <row r="5804" spans="1:10" hidden="1" x14ac:dyDescent="0.25">
      <c r="A5804" t="s">
        <v>655</v>
      </c>
      <c r="B5804" t="s">
        <v>1195</v>
      </c>
      <c r="C5804" t="s">
        <v>691</v>
      </c>
      <c r="D5804">
        <v>6.5</v>
      </c>
      <c r="J5804" t="e">
        <f>+VLOOKUP(B5804,#REF!,1,FALSE)</f>
        <v>#REF!</v>
      </c>
    </row>
    <row r="5805" spans="1:10" hidden="1" x14ac:dyDescent="0.25">
      <c r="A5805" t="s">
        <v>655</v>
      </c>
      <c r="B5805" t="s">
        <v>1196</v>
      </c>
      <c r="C5805" t="s">
        <v>1177</v>
      </c>
      <c r="D5805">
        <v>6.5</v>
      </c>
      <c r="J5805" t="e">
        <f>+VLOOKUP(B5805,#REF!,1,FALSE)</f>
        <v>#REF!</v>
      </c>
    </row>
    <row r="5806" spans="1:10" hidden="1" x14ac:dyDescent="0.25">
      <c r="A5806" t="s">
        <v>655</v>
      </c>
      <c r="B5806" t="s">
        <v>1197</v>
      </c>
      <c r="C5806" t="s">
        <v>1198</v>
      </c>
      <c r="D5806">
        <v>6.5</v>
      </c>
      <c r="J5806" t="e">
        <f>+VLOOKUP(B5806,#REF!,1,FALSE)</f>
        <v>#REF!</v>
      </c>
    </row>
    <row r="5807" spans="1:10" hidden="1" x14ac:dyDescent="0.25">
      <c r="A5807" t="s">
        <v>655</v>
      </c>
      <c r="B5807" t="s">
        <v>1199</v>
      </c>
      <c r="C5807" t="s">
        <v>1200</v>
      </c>
      <c r="D5807">
        <v>6.5</v>
      </c>
      <c r="J5807" t="e">
        <f>+VLOOKUP(B5807,#REF!,1,FALSE)</f>
        <v>#REF!</v>
      </c>
    </row>
    <row r="5808" spans="1:10" hidden="1" x14ac:dyDescent="0.25">
      <c r="A5808" t="s">
        <v>655</v>
      </c>
      <c r="B5808" t="s">
        <v>1201</v>
      </c>
      <c r="C5808" t="s">
        <v>1202</v>
      </c>
      <c r="D5808">
        <v>6.5</v>
      </c>
      <c r="J5808" t="e">
        <f>+VLOOKUP(B5808,#REF!,1,FALSE)</f>
        <v>#REF!</v>
      </c>
    </row>
    <row r="5809" spans="1:10" hidden="1" x14ac:dyDescent="0.25">
      <c r="A5809" t="s">
        <v>655</v>
      </c>
      <c r="B5809" t="s">
        <v>1203</v>
      </c>
      <c r="C5809" t="s">
        <v>1204</v>
      </c>
      <c r="D5809">
        <v>6.5</v>
      </c>
      <c r="J5809" t="e">
        <f>+VLOOKUP(B5809,#REF!,1,FALSE)</f>
        <v>#REF!</v>
      </c>
    </row>
    <row r="5810" spans="1:10" hidden="1" x14ac:dyDescent="0.25">
      <c r="A5810" t="s">
        <v>655</v>
      </c>
      <c r="B5810" t="s">
        <v>1205</v>
      </c>
      <c r="C5810" t="s">
        <v>1206</v>
      </c>
      <c r="D5810">
        <v>6.5</v>
      </c>
      <c r="J5810" t="e">
        <f>+VLOOKUP(B5810,#REF!,1,FALSE)</f>
        <v>#REF!</v>
      </c>
    </row>
    <row r="5811" spans="1:10" hidden="1" x14ac:dyDescent="0.25">
      <c r="A5811" t="s">
        <v>655</v>
      </c>
      <c r="B5811" t="s">
        <v>1207</v>
      </c>
      <c r="C5811" t="s">
        <v>1208</v>
      </c>
      <c r="D5811">
        <v>6.5</v>
      </c>
      <c r="J5811" t="e">
        <f>+VLOOKUP(B5811,#REF!,1,FALSE)</f>
        <v>#REF!</v>
      </c>
    </row>
    <row r="5812" spans="1:10" hidden="1" x14ac:dyDescent="0.25">
      <c r="A5812" t="s">
        <v>655</v>
      </c>
      <c r="B5812" t="s">
        <v>1209</v>
      </c>
      <c r="C5812" t="s">
        <v>1210</v>
      </c>
      <c r="D5812">
        <v>6.5</v>
      </c>
      <c r="J5812" t="e">
        <f>+VLOOKUP(B5812,#REF!,1,FALSE)</f>
        <v>#REF!</v>
      </c>
    </row>
    <row r="5813" spans="1:10" hidden="1" x14ac:dyDescent="0.25">
      <c r="A5813" t="s">
        <v>655</v>
      </c>
      <c r="B5813">
        <v>5428</v>
      </c>
      <c r="C5813" t="s">
        <v>1211</v>
      </c>
      <c r="D5813">
        <v>6.5</v>
      </c>
      <c r="J5813" t="e">
        <f>+VLOOKUP(B5813,#REF!,1,FALSE)</f>
        <v>#REF!</v>
      </c>
    </row>
    <row r="5814" spans="1:10" hidden="1" x14ac:dyDescent="0.25">
      <c r="A5814" t="s">
        <v>655</v>
      </c>
      <c r="B5814" t="s">
        <v>1212</v>
      </c>
      <c r="C5814" t="s">
        <v>1213</v>
      </c>
      <c r="D5814">
        <v>6.5</v>
      </c>
      <c r="J5814" t="e">
        <f>+VLOOKUP(B5814,#REF!,1,FALSE)</f>
        <v>#REF!</v>
      </c>
    </row>
    <row r="5815" spans="1:10" hidden="1" x14ac:dyDescent="0.25">
      <c r="A5815" t="s">
        <v>655</v>
      </c>
      <c r="B5815" t="s">
        <v>1214</v>
      </c>
      <c r="C5815" t="s">
        <v>1215</v>
      </c>
      <c r="D5815">
        <v>6.5</v>
      </c>
      <c r="J5815" t="e">
        <f>+VLOOKUP(B5815,#REF!,1,FALSE)</f>
        <v>#REF!</v>
      </c>
    </row>
    <row r="5816" spans="1:10" hidden="1" x14ac:dyDescent="0.25">
      <c r="A5816" t="s">
        <v>655</v>
      </c>
      <c r="B5816" t="s">
        <v>1216</v>
      </c>
      <c r="C5816" t="s">
        <v>1217</v>
      </c>
      <c r="D5816">
        <v>6.5</v>
      </c>
      <c r="J5816" t="e">
        <f>+VLOOKUP(B5816,#REF!,1,FALSE)</f>
        <v>#REF!</v>
      </c>
    </row>
    <row r="5817" spans="1:10" hidden="1" x14ac:dyDescent="0.25">
      <c r="A5817" t="s">
        <v>655</v>
      </c>
      <c r="B5817" t="s">
        <v>1218</v>
      </c>
      <c r="C5817" t="s">
        <v>1219</v>
      </c>
      <c r="D5817">
        <v>6.5</v>
      </c>
      <c r="J5817" t="e">
        <f>+VLOOKUP(B5817,#REF!,1,FALSE)</f>
        <v>#REF!</v>
      </c>
    </row>
    <row r="5818" spans="1:10" hidden="1" x14ac:dyDescent="0.25">
      <c r="A5818" t="s">
        <v>655</v>
      </c>
      <c r="B5818" t="s">
        <v>1220</v>
      </c>
      <c r="C5818" t="s">
        <v>1221</v>
      </c>
      <c r="D5818">
        <v>6.5</v>
      </c>
      <c r="J5818" t="e">
        <f>+VLOOKUP(B5818,#REF!,1,FALSE)</f>
        <v>#REF!</v>
      </c>
    </row>
    <row r="5819" spans="1:10" hidden="1" x14ac:dyDescent="0.25">
      <c r="A5819" t="s">
        <v>655</v>
      </c>
      <c r="B5819" t="s">
        <v>1222</v>
      </c>
      <c r="C5819" t="s">
        <v>1223</v>
      </c>
      <c r="D5819">
        <v>6.5</v>
      </c>
      <c r="J5819" t="e">
        <f>+VLOOKUP(B5819,#REF!,1,FALSE)</f>
        <v>#REF!</v>
      </c>
    </row>
    <row r="5820" spans="1:10" hidden="1" x14ac:dyDescent="0.25">
      <c r="A5820" t="s">
        <v>655</v>
      </c>
      <c r="B5820">
        <v>5438</v>
      </c>
      <c r="C5820" t="s">
        <v>894</v>
      </c>
      <c r="D5820">
        <v>6</v>
      </c>
      <c r="J5820" t="e">
        <f>+VLOOKUP(B5820,#REF!,1,FALSE)</f>
        <v>#REF!</v>
      </c>
    </row>
    <row r="5821" spans="1:10" hidden="1" x14ac:dyDescent="0.25">
      <c r="A5821" t="s">
        <v>655</v>
      </c>
      <c r="B5821" t="s">
        <v>1224</v>
      </c>
      <c r="C5821" t="s">
        <v>1225</v>
      </c>
      <c r="D5821">
        <v>6.5</v>
      </c>
      <c r="J5821" t="e">
        <f>+VLOOKUP(B5821,#REF!,1,FALSE)</f>
        <v>#REF!</v>
      </c>
    </row>
    <row r="5822" spans="1:10" hidden="1" x14ac:dyDescent="0.25">
      <c r="A5822" t="s">
        <v>655</v>
      </c>
      <c r="B5822" t="s">
        <v>1226</v>
      </c>
      <c r="C5822" t="s">
        <v>1227</v>
      </c>
      <c r="D5822">
        <v>6.5</v>
      </c>
      <c r="J5822" t="e">
        <f>+VLOOKUP(B5822,#REF!,1,FALSE)</f>
        <v>#REF!</v>
      </c>
    </row>
    <row r="5823" spans="1:10" hidden="1" x14ac:dyDescent="0.25">
      <c r="A5823" t="s">
        <v>655</v>
      </c>
      <c r="B5823" t="s">
        <v>1228</v>
      </c>
      <c r="C5823" t="s">
        <v>1229</v>
      </c>
      <c r="D5823">
        <v>6.5</v>
      </c>
      <c r="J5823" t="e">
        <f>+VLOOKUP(B5823,#REF!,1,FALSE)</f>
        <v>#REF!</v>
      </c>
    </row>
    <row r="5824" spans="1:10" hidden="1" x14ac:dyDescent="0.25">
      <c r="A5824" t="s">
        <v>655</v>
      </c>
      <c r="B5824" t="s">
        <v>1230</v>
      </c>
      <c r="C5824" t="s">
        <v>1231</v>
      </c>
      <c r="D5824">
        <v>6.5</v>
      </c>
      <c r="J5824" t="e">
        <f>+VLOOKUP(B5824,#REF!,1,FALSE)</f>
        <v>#REF!</v>
      </c>
    </row>
    <row r="5825" spans="1:10" hidden="1" x14ac:dyDescent="0.25">
      <c r="A5825" t="s">
        <v>655</v>
      </c>
      <c r="B5825" t="s">
        <v>1232</v>
      </c>
      <c r="C5825" t="s">
        <v>1233</v>
      </c>
      <c r="D5825">
        <v>6.5</v>
      </c>
      <c r="J5825" t="e">
        <f>+VLOOKUP(B5825,#REF!,1,FALSE)</f>
        <v>#REF!</v>
      </c>
    </row>
    <row r="5826" spans="1:10" hidden="1" x14ac:dyDescent="0.25">
      <c r="A5826" t="s">
        <v>655</v>
      </c>
      <c r="B5826" t="s">
        <v>1234</v>
      </c>
      <c r="C5826" t="s">
        <v>1235</v>
      </c>
      <c r="D5826">
        <v>6.5</v>
      </c>
      <c r="J5826" t="e">
        <f>+VLOOKUP(B5826,#REF!,1,FALSE)</f>
        <v>#REF!</v>
      </c>
    </row>
    <row r="5827" spans="1:10" hidden="1" x14ac:dyDescent="0.25">
      <c r="A5827" t="s">
        <v>655</v>
      </c>
      <c r="B5827" t="s">
        <v>1236</v>
      </c>
      <c r="C5827" t="s">
        <v>1237</v>
      </c>
      <c r="D5827">
        <v>6.5</v>
      </c>
      <c r="J5827" t="e">
        <f>+VLOOKUP(B5827,#REF!,1,FALSE)</f>
        <v>#REF!</v>
      </c>
    </row>
    <row r="5828" spans="1:10" hidden="1" x14ac:dyDescent="0.25">
      <c r="A5828" t="s">
        <v>655</v>
      </c>
      <c r="B5828" t="s">
        <v>1238</v>
      </c>
      <c r="C5828" t="s">
        <v>1239</v>
      </c>
      <c r="D5828">
        <v>6.5</v>
      </c>
      <c r="J5828" t="e">
        <f>+VLOOKUP(B5828,#REF!,1,FALSE)</f>
        <v>#REF!</v>
      </c>
    </row>
    <row r="5829" spans="1:10" hidden="1" x14ac:dyDescent="0.25">
      <c r="A5829" t="s">
        <v>655</v>
      </c>
      <c r="B5829" t="s">
        <v>1240</v>
      </c>
      <c r="C5829" t="s">
        <v>1241</v>
      </c>
      <c r="D5829">
        <v>6.5</v>
      </c>
      <c r="J5829" t="e">
        <f>+VLOOKUP(B5829,#REF!,1,FALSE)</f>
        <v>#REF!</v>
      </c>
    </row>
    <row r="5830" spans="1:10" hidden="1" x14ac:dyDescent="0.25">
      <c r="A5830" t="s">
        <v>655</v>
      </c>
      <c r="B5830" t="s">
        <v>1242</v>
      </c>
      <c r="C5830" t="s">
        <v>1243</v>
      </c>
      <c r="D5830">
        <v>6.5</v>
      </c>
      <c r="J5830" t="e">
        <f>+VLOOKUP(B5830,#REF!,1,FALSE)</f>
        <v>#REF!</v>
      </c>
    </row>
    <row r="5831" spans="1:10" hidden="1" x14ac:dyDescent="0.25">
      <c r="A5831" t="s">
        <v>655</v>
      </c>
      <c r="B5831" t="s">
        <v>1244</v>
      </c>
      <c r="C5831" t="s">
        <v>1245</v>
      </c>
      <c r="D5831">
        <v>6.5</v>
      </c>
      <c r="J5831" t="e">
        <f>+VLOOKUP(B5831,#REF!,1,FALSE)</f>
        <v>#REF!</v>
      </c>
    </row>
    <row r="5832" spans="1:10" hidden="1" x14ac:dyDescent="0.25">
      <c r="A5832" t="s">
        <v>655</v>
      </c>
      <c r="B5832" t="s">
        <v>1246</v>
      </c>
      <c r="C5832" t="s">
        <v>1247</v>
      </c>
      <c r="D5832">
        <v>6.5</v>
      </c>
      <c r="J5832" t="e">
        <f>+VLOOKUP(B5832,#REF!,1,FALSE)</f>
        <v>#REF!</v>
      </c>
    </row>
    <row r="5833" spans="1:10" hidden="1" x14ac:dyDescent="0.25">
      <c r="A5833" t="s">
        <v>655</v>
      </c>
      <c r="B5833" t="s">
        <v>1248</v>
      </c>
      <c r="C5833" t="s">
        <v>1249</v>
      </c>
      <c r="D5833">
        <v>6.5</v>
      </c>
      <c r="J5833" t="e">
        <f>+VLOOKUP(B5833,#REF!,1,FALSE)</f>
        <v>#REF!</v>
      </c>
    </row>
    <row r="5834" spans="1:10" hidden="1" x14ac:dyDescent="0.25">
      <c r="A5834" t="s">
        <v>655</v>
      </c>
      <c r="B5834">
        <v>5510</v>
      </c>
      <c r="C5834" t="s">
        <v>1250</v>
      </c>
      <c r="D5834">
        <v>6.5</v>
      </c>
      <c r="J5834" t="e">
        <f>+VLOOKUP(B5834,#REF!,1,FALSE)</f>
        <v>#REF!</v>
      </c>
    </row>
    <row r="5835" spans="1:10" hidden="1" x14ac:dyDescent="0.25">
      <c r="A5835" t="s">
        <v>655</v>
      </c>
      <c r="B5835">
        <v>5511</v>
      </c>
      <c r="C5835" t="s">
        <v>1251</v>
      </c>
      <c r="D5835">
        <v>6.5</v>
      </c>
      <c r="J5835" t="e">
        <f>+VLOOKUP(B5835,#REF!,1,FALSE)</f>
        <v>#REF!</v>
      </c>
    </row>
    <row r="5836" spans="1:10" hidden="1" x14ac:dyDescent="0.25">
      <c r="A5836" t="s">
        <v>655</v>
      </c>
      <c r="B5836">
        <v>5512</v>
      </c>
      <c r="C5836" t="s">
        <v>1252</v>
      </c>
      <c r="D5836">
        <v>6.5</v>
      </c>
      <c r="J5836" t="e">
        <f>+VLOOKUP(B5836,#REF!,1,FALSE)</f>
        <v>#REF!</v>
      </c>
    </row>
    <row r="5837" spans="1:10" hidden="1" x14ac:dyDescent="0.25">
      <c r="A5837" t="s">
        <v>655</v>
      </c>
      <c r="B5837">
        <v>5514</v>
      </c>
      <c r="C5837" t="s">
        <v>1253</v>
      </c>
      <c r="D5837">
        <v>6.5</v>
      </c>
      <c r="J5837" t="e">
        <f>+VLOOKUP(B5837,#REF!,1,FALSE)</f>
        <v>#REF!</v>
      </c>
    </row>
    <row r="5838" spans="1:10" hidden="1" x14ac:dyDescent="0.25">
      <c r="A5838" t="s">
        <v>655</v>
      </c>
      <c r="B5838">
        <v>5515</v>
      </c>
      <c r="C5838" t="s">
        <v>1254</v>
      </c>
      <c r="D5838">
        <v>6.5</v>
      </c>
      <c r="J5838" t="e">
        <f>+VLOOKUP(B5838,#REF!,1,FALSE)</f>
        <v>#REF!</v>
      </c>
    </row>
    <row r="5839" spans="1:10" hidden="1" x14ac:dyDescent="0.25">
      <c r="A5839" t="s">
        <v>655</v>
      </c>
      <c r="B5839">
        <v>5517</v>
      </c>
      <c r="C5839" t="s">
        <v>1255</v>
      </c>
      <c r="D5839">
        <v>6.5</v>
      </c>
      <c r="J5839" t="e">
        <f>+VLOOKUP(B5839,#REF!,1,FALSE)</f>
        <v>#REF!</v>
      </c>
    </row>
    <row r="5840" spans="1:10" hidden="1" x14ac:dyDescent="0.25">
      <c r="A5840" t="s">
        <v>655</v>
      </c>
      <c r="B5840">
        <v>5518</v>
      </c>
      <c r="C5840" t="s">
        <v>1256</v>
      </c>
      <c r="D5840">
        <v>6.5</v>
      </c>
      <c r="J5840" t="e">
        <f>+VLOOKUP(B5840,#REF!,1,FALSE)</f>
        <v>#REF!</v>
      </c>
    </row>
    <row r="5841" spans="1:10" hidden="1" x14ac:dyDescent="0.25">
      <c r="A5841" t="s">
        <v>655</v>
      </c>
      <c r="B5841">
        <v>5523</v>
      </c>
      <c r="C5841" t="s">
        <v>1257</v>
      </c>
      <c r="D5841">
        <v>6.5</v>
      </c>
      <c r="J5841" t="e">
        <f>+VLOOKUP(B5841,#REF!,1,FALSE)</f>
        <v>#REF!</v>
      </c>
    </row>
    <row r="5842" spans="1:10" hidden="1" x14ac:dyDescent="0.25">
      <c r="A5842" t="s">
        <v>655</v>
      </c>
      <c r="B5842" t="s">
        <v>1258</v>
      </c>
      <c r="C5842" t="s">
        <v>1259</v>
      </c>
      <c r="D5842">
        <v>6.5</v>
      </c>
      <c r="J5842" t="e">
        <f>+VLOOKUP(B5842,#REF!,1,FALSE)</f>
        <v>#REF!</v>
      </c>
    </row>
    <row r="5843" spans="1:10" hidden="1" x14ac:dyDescent="0.25">
      <c r="A5843" t="s">
        <v>655</v>
      </c>
      <c r="B5843" t="s">
        <v>1260</v>
      </c>
      <c r="C5843" t="s">
        <v>1261</v>
      </c>
      <c r="D5843">
        <v>6.5</v>
      </c>
      <c r="J5843" t="e">
        <f>+VLOOKUP(B5843,#REF!,1,FALSE)</f>
        <v>#REF!</v>
      </c>
    </row>
    <row r="5844" spans="1:10" hidden="1" x14ac:dyDescent="0.25">
      <c r="A5844" t="s">
        <v>655</v>
      </c>
      <c r="B5844">
        <v>5672</v>
      </c>
      <c r="C5844" t="s">
        <v>1262</v>
      </c>
      <c r="D5844">
        <v>1</v>
      </c>
      <c r="J5844" t="e">
        <f>+VLOOKUP(B5844,#REF!,1,FALSE)</f>
        <v>#REF!</v>
      </c>
    </row>
    <row r="5845" spans="1:10" hidden="1" x14ac:dyDescent="0.25">
      <c r="A5845" t="s">
        <v>655</v>
      </c>
      <c r="B5845">
        <v>5730</v>
      </c>
      <c r="C5845" t="s">
        <v>2251</v>
      </c>
      <c r="D5845">
        <v>1</v>
      </c>
      <c r="J5845" t="e">
        <f>+VLOOKUP(B5845,#REF!,1,FALSE)</f>
        <v>#REF!</v>
      </c>
    </row>
    <row r="5846" spans="1:10" hidden="1" x14ac:dyDescent="0.25">
      <c r="A5846" t="s">
        <v>655</v>
      </c>
      <c r="B5846">
        <v>5734</v>
      </c>
      <c r="C5846" t="s">
        <v>2251</v>
      </c>
      <c r="D5846">
        <v>1</v>
      </c>
      <c r="J5846" t="e">
        <f>+VLOOKUP(B5846,#REF!,1,FALSE)</f>
        <v>#REF!</v>
      </c>
    </row>
    <row r="5847" spans="1:10" hidden="1" x14ac:dyDescent="0.25">
      <c r="A5847" t="s">
        <v>655</v>
      </c>
      <c r="B5847">
        <v>5765</v>
      </c>
      <c r="C5847" t="s">
        <v>2068</v>
      </c>
      <c r="D5847">
        <v>1</v>
      </c>
      <c r="J5847" t="e">
        <f>+VLOOKUP(B5847,#REF!,1,FALSE)</f>
        <v>#REF!</v>
      </c>
    </row>
    <row r="5848" spans="1:10" hidden="1" x14ac:dyDescent="0.25">
      <c r="A5848" t="s">
        <v>655</v>
      </c>
      <c r="B5848">
        <v>5770</v>
      </c>
      <c r="C5848" t="s">
        <v>2325</v>
      </c>
      <c r="D5848">
        <v>1</v>
      </c>
      <c r="J5848" t="e">
        <f>+VLOOKUP(B5848,#REF!,1,FALSE)</f>
        <v>#REF!</v>
      </c>
    </row>
    <row r="5849" spans="1:10" hidden="1" x14ac:dyDescent="0.25">
      <c r="A5849" t="s">
        <v>655</v>
      </c>
      <c r="B5849">
        <v>5773</v>
      </c>
      <c r="C5849" t="s">
        <v>2070</v>
      </c>
      <c r="D5849">
        <v>1</v>
      </c>
      <c r="J5849" t="e">
        <f>+VLOOKUP(B5849,#REF!,1,FALSE)</f>
        <v>#REF!</v>
      </c>
    </row>
    <row r="5850" spans="1:10" hidden="1" x14ac:dyDescent="0.25">
      <c r="A5850" t="s">
        <v>655</v>
      </c>
      <c r="B5850">
        <v>5810</v>
      </c>
      <c r="C5850" t="s">
        <v>2071</v>
      </c>
      <c r="D5850">
        <v>1</v>
      </c>
      <c r="J5850" t="e">
        <f>+VLOOKUP(B5850,#REF!,1,FALSE)</f>
        <v>#REF!</v>
      </c>
    </row>
    <row r="5851" spans="1:10" hidden="1" x14ac:dyDescent="0.25">
      <c r="A5851" t="s">
        <v>655</v>
      </c>
      <c r="B5851">
        <v>5827</v>
      </c>
      <c r="C5851" t="s">
        <v>2072</v>
      </c>
      <c r="D5851">
        <v>1</v>
      </c>
      <c r="J5851" t="e">
        <f>+VLOOKUP(B5851,#REF!,1,FALSE)</f>
        <v>#REF!</v>
      </c>
    </row>
    <row r="5852" spans="1:10" hidden="1" x14ac:dyDescent="0.25">
      <c r="A5852" t="s">
        <v>655</v>
      </c>
      <c r="B5852">
        <v>5828</v>
      </c>
      <c r="C5852" t="s">
        <v>2073</v>
      </c>
      <c r="D5852">
        <v>1</v>
      </c>
      <c r="J5852" t="e">
        <f>+VLOOKUP(B5852,#REF!,1,FALSE)</f>
        <v>#REF!</v>
      </c>
    </row>
    <row r="5853" spans="1:10" hidden="1" x14ac:dyDescent="0.25">
      <c r="A5853" t="s">
        <v>655</v>
      </c>
      <c r="B5853">
        <v>5831</v>
      </c>
      <c r="C5853" t="s">
        <v>2075</v>
      </c>
      <c r="D5853">
        <v>1</v>
      </c>
      <c r="J5853" t="e">
        <f>+VLOOKUP(B5853,#REF!,1,FALSE)</f>
        <v>#REF!</v>
      </c>
    </row>
    <row r="5854" spans="1:10" hidden="1" x14ac:dyDescent="0.25">
      <c r="A5854" t="s">
        <v>655</v>
      </c>
      <c r="B5854">
        <v>5832</v>
      </c>
      <c r="C5854" t="s">
        <v>2076</v>
      </c>
      <c r="D5854">
        <v>1</v>
      </c>
      <c r="J5854" t="e">
        <f>+VLOOKUP(B5854,#REF!,1,FALSE)</f>
        <v>#REF!</v>
      </c>
    </row>
    <row r="5855" spans="1:10" hidden="1" x14ac:dyDescent="0.25">
      <c r="A5855" t="s">
        <v>655</v>
      </c>
      <c r="B5855">
        <v>5842</v>
      </c>
      <c r="C5855" t="s">
        <v>2080</v>
      </c>
      <c r="D5855">
        <v>1</v>
      </c>
      <c r="J5855" t="e">
        <f>+VLOOKUP(B5855,#REF!,1,FALSE)</f>
        <v>#REF!</v>
      </c>
    </row>
    <row r="5856" spans="1:10" hidden="1" x14ac:dyDescent="0.25">
      <c r="A5856" t="s">
        <v>655</v>
      </c>
      <c r="B5856">
        <v>5843</v>
      </c>
      <c r="C5856" t="s">
        <v>2326</v>
      </c>
      <c r="D5856">
        <v>1</v>
      </c>
      <c r="J5856" t="e">
        <f>+VLOOKUP(B5856,#REF!,1,FALSE)</f>
        <v>#REF!</v>
      </c>
    </row>
    <row r="5857" spans="1:10" hidden="1" x14ac:dyDescent="0.25">
      <c r="A5857" t="s">
        <v>655</v>
      </c>
      <c r="B5857">
        <v>5849</v>
      </c>
      <c r="C5857" t="s">
        <v>2081</v>
      </c>
      <c r="D5857">
        <v>1</v>
      </c>
      <c r="J5857" t="e">
        <f>+VLOOKUP(B5857,#REF!,1,FALSE)</f>
        <v>#REF!</v>
      </c>
    </row>
    <row r="5858" spans="1:10" hidden="1" x14ac:dyDescent="0.25">
      <c r="A5858" t="s">
        <v>655</v>
      </c>
      <c r="B5858">
        <v>5853</v>
      </c>
      <c r="C5858" t="s">
        <v>2082</v>
      </c>
      <c r="D5858">
        <v>1</v>
      </c>
      <c r="J5858" t="e">
        <f>+VLOOKUP(B5858,#REF!,1,FALSE)</f>
        <v>#REF!</v>
      </c>
    </row>
    <row r="5859" spans="1:10" hidden="1" x14ac:dyDescent="0.25">
      <c r="A5859" t="s">
        <v>655</v>
      </c>
      <c r="B5859">
        <v>5854</v>
      </c>
      <c r="C5859" t="s">
        <v>2083</v>
      </c>
      <c r="D5859">
        <v>1</v>
      </c>
      <c r="J5859" t="e">
        <f>+VLOOKUP(B5859,#REF!,1,FALSE)</f>
        <v>#REF!</v>
      </c>
    </row>
    <row r="5860" spans="1:10" hidden="1" x14ac:dyDescent="0.25">
      <c r="A5860" t="s">
        <v>655</v>
      </c>
      <c r="B5860">
        <v>5855</v>
      </c>
      <c r="C5860" t="s">
        <v>2084</v>
      </c>
      <c r="D5860">
        <v>1</v>
      </c>
      <c r="J5860" t="e">
        <f>+VLOOKUP(B5860,#REF!,1,FALSE)</f>
        <v>#REF!</v>
      </c>
    </row>
    <row r="5861" spans="1:10" hidden="1" x14ac:dyDescent="0.25">
      <c r="A5861" t="s">
        <v>655</v>
      </c>
      <c r="B5861">
        <v>5866</v>
      </c>
      <c r="C5861" t="s">
        <v>1264</v>
      </c>
      <c r="D5861">
        <v>2</v>
      </c>
      <c r="J5861" t="e">
        <f>+VLOOKUP(B5861,#REF!,1,FALSE)</f>
        <v>#REF!</v>
      </c>
    </row>
    <row r="5862" spans="1:10" hidden="1" x14ac:dyDescent="0.25">
      <c r="A5862" t="s">
        <v>655</v>
      </c>
      <c r="B5862" t="s">
        <v>1265</v>
      </c>
      <c r="C5862" t="s">
        <v>1266</v>
      </c>
      <c r="D5862">
        <v>2</v>
      </c>
      <c r="J5862" t="e">
        <f>+VLOOKUP(B5862,#REF!,1,FALSE)</f>
        <v>#REF!</v>
      </c>
    </row>
    <row r="5863" spans="1:10" hidden="1" x14ac:dyDescent="0.25">
      <c r="A5863" t="s">
        <v>655</v>
      </c>
      <c r="B5863">
        <v>5867</v>
      </c>
      <c r="C5863" t="s">
        <v>2085</v>
      </c>
      <c r="D5863">
        <v>2</v>
      </c>
      <c r="J5863" t="e">
        <f>+VLOOKUP(B5863,#REF!,1,FALSE)</f>
        <v>#REF!</v>
      </c>
    </row>
    <row r="5864" spans="1:10" hidden="1" x14ac:dyDescent="0.25">
      <c r="A5864" t="s">
        <v>655</v>
      </c>
      <c r="B5864" t="s">
        <v>2086</v>
      </c>
      <c r="C5864" t="s">
        <v>2087</v>
      </c>
      <c r="D5864">
        <v>2</v>
      </c>
      <c r="J5864" t="e">
        <f>+VLOOKUP(B5864,#REF!,1,FALSE)</f>
        <v>#REF!</v>
      </c>
    </row>
    <row r="5865" spans="1:10" hidden="1" x14ac:dyDescent="0.25">
      <c r="A5865" t="s">
        <v>655</v>
      </c>
      <c r="B5865">
        <v>5871</v>
      </c>
      <c r="C5865" t="s">
        <v>2088</v>
      </c>
      <c r="D5865">
        <v>1</v>
      </c>
      <c r="J5865" t="e">
        <f>+VLOOKUP(B5865,#REF!,1,FALSE)</f>
        <v>#REF!</v>
      </c>
    </row>
    <row r="5866" spans="1:10" hidden="1" x14ac:dyDescent="0.25">
      <c r="A5866" t="s">
        <v>655</v>
      </c>
      <c r="B5866" t="s">
        <v>2089</v>
      </c>
      <c r="C5866" t="s">
        <v>2090</v>
      </c>
      <c r="D5866">
        <v>1</v>
      </c>
      <c r="J5866" t="e">
        <f>+VLOOKUP(B5866,#REF!,1,FALSE)</f>
        <v>#REF!</v>
      </c>
    </row>
    <row r="5867" spans="1:10" hidden="1" x14ac:dyDescent="0.25">
      <c r="A5867" t="s">
        <v>655</v>
      </c>
      <c r="B5867" t="s">
        <v>2091</v>
      </c>
      <c r="C5867" t="s">
        <v>2092</v>
      </c>
      <c r="D5867">
        <v>1</v>
      </c>
      <c r="J5867" t="e">
        <f>+VLOOKUP(B5867,#REF!,1,FALSE)</f>
        <v>#REF!</v>
      </c>
    </row>
    <row r="5868" spans="1:10" hidden="1" x14ac:dyDescent="0.25">
      <c r="A5868" t="s">
        <v>655</v>
      </c>
      <c r="B5868" t="s">
        <v>2093</v>
      </c>
      <c r="C5868" t="s">
        <v>2094</v>
      </c>
      <c r="D5868">
        <v>1</v>
      </c>
      <c r="J5868" t="e">
        <f>+VLOOKUP(B5868,#REF!,1,FALSE)</f>
        <v>#REF!</v>
      </c>
    </row>
    <row r="5869" spans="1:10" hidden="1" x14ac:dyDescent="0.25">
      <c r="A5869" t="s">
        <v>655</v>
      </c>
      <c r="B5869" t="s">
        <v>2095</v>
      </c>
      <c r="C5869" t="s">
        <v>2096</v>
      </c>
      <c r="D5869">
        <v>1</v>
      </c>
      <c r="J5869" t="e">
        <f>+VLOOKUP(B5869,#REF!,1,FALSE)</f>
        <v>#REF!</v>
      </c>
    </row>
    <row r="5870" spans="1:10" hidden="1" x14ac:dyDescent="0.25">
      <c r="A5870" t="s">
        <v>655</v>
      </c>
      <c r="B5870" t="s">
        <v>2097</v>
      </c>
      <c r="C5870" t="s">
        <v>2098</v>
      </c>
      <c r="D5870">
        <v>1</v>
      </c>
      <c r="J5870" t="e">
        <f>+VLOOKUP(B5870,#REF!,1,FALSE)</f>
        <v>#REF!</v>
      </c>
    </row>
    <row r="5871" spans="1:10" hidden="1" x14ac:dyDescent="0.25">
      <c r="A5871" t="s">
        <v>655</v>
      </c>
      <c r="B5871" t="s">
        <v>2328</v>
      </c>
      <c r="C5871" t="s">
        <v>2329</v>
      </c>
      <c r="D5871">
        <v>1</v>
      </c>
      <c r="J5871" t="e">
        <f>+VLOOKUP(B5871,#REF!,1,FALSE)</f>
        <v>#REF!</v>
      </c>
    </row>
    <row r="5872" spans="1:10" hidden="1" x14ac:dyDescent="0.25">
      <c r="A5872" t="s">
        <v>655</v>
      </c>
      <c r="B5872" t="s">
        <v>2330</v>
      </c>
      <c r="C5872" t="s">
        <v>2331</v>
      </c>
      <c r="D5872">
        <v>1</v>
      </c>
      <c r="J5872" t="e">
        <f>+VLOOKUP(B5872,#REF!,1,FALSE)</f>
        <v>#REF!</v>
      </c>
    </row>
    <row r="5873" spans="1:10" hidden="1" x14ac:dyDescent="0.25">
      <c r="A5873" t="s">
        <v>655</v>
      </c>
      <c r="B5873" t="s">
        <v>2099</v>
      </c>
      <c r="C5873" t="s">
        <v>2100</v>
      </c>
      <c r="D5873">
        <v>1</v>
      </c>
      <c r="J5873" t="e">
        <f>+VLOOKUP(B5873,#REF!,1,FALSE)</f>
        <v>#REF!</v>
      </c>
    </row>
    <row r="5874" spans="1:10" hidden="1" x14ac:dyDescent="0.25">
      <c r="A5874" t="s">
        <v>655</v>
      </c>
      <c r="B5874" t="s">
        <v>2101</v>
      </c>
      <c r="C5874" t="s">
        <v>2102</v>
      </c>
      <c r="D5874">
        <v>1</v>
      </c>
      <c r="J5874" t="e">
        <f>+VLOOKUP(B5874,#REF!,1,FALSE)</f>
        <v>#REF!</v>
      </c>
    </row>
    <row r="5875" spans="1:10" hidden="1" x14ac:dyDescent="0.25">
      <c r="A5875" t="s">
        <v>655</v>
      </c>
      <c r="B5875">
        <v>5900</v>
      </c>
      <c r="C5875" t="s">
        <v>768</v>
      </c>
      <c r="D5875">
        <v>6</v>
      </c>
      <c r="J5875" t="e">
        <f>+VLOOKUP(B5875,#REF!,1,FALSE)</f>
        <v>#REF!</v>
      </c>
    </row>
    <row r="5876" spans="1:10" hidden="1" x14ac:dyDescent="0.25">
      <c r="A5876" t="s">
        <v>655</v>
      </c>
      <c r="B5876">
        <v>5901</v>
      </c>
      <c r="C5876" t="s">
        <v>1267</v>
      </c>
      <c r="D5876">
        <v>6</v>
      </c>
      <c r="J5876" t="e">
        <f>+VLOOKUP(B5876,#REF!,1,FALSE)</f>
        <v>#REF!</v>
      </c>
    </row>
    <row r="5877" spans="1:10" hidden="1" x14ac:dyDescent="0.25">
      <c r="A5877" t="s">
        <v>655</v>
      </c>
      <c r="B5877">
        <v>5902</v>
      </c>
      <c r="C5877" t="s">
        <v>1268</v>
      </c>
      <c r="D5877">
        <v>6.5</v>
      </c>
      <c r="J5877" t="e">
        <f>+VLOOKUP(B5877,#REF!,1,FALSE)</f>
        <v>#REF!</v>
      </c>
    </row>
    <row r="5878" spans="1:10" hidden="1" x14ac:dyDescent="0.25">
      <c r="A5878" t="s">
        <v>655</v>
      </c>
      <c r="B5878">
        <v>5903</v>
      </c>
      <c r="C5878" t="s">
        <v>1269</v>
      </c>
      <c r="D5878">
        <v>6.5</v>
      </c>
      <c r="J5878" t="e">
        <f>+VLOOKUP(B5878,#REF!,1,FALSE)</f>
        <v>#REF!</v>
      </c>
    </row>
    <row r="5879" spans="1:10" hidden="1" x14ac:dyDescent="0.25">
      <c r="A5879" t="s">
        <v>655</v>
      </c>
      <c r="B5879">
        <v>5905</v>
      </c>
      <c r="C5879" t="s">
        <v>1270</v>
      </c>
      <c r="D5879">
        <v>6</v>
      </c>
      <c r="J5879" t="e">
        <f>+VLOOKUP(B5879,#REF!,1,FALSE)</f>
        <v>#REF!</v>
      </c>
    </row>
    <row r="5880" spans="1:10" hidden="1" x14ac:dyDescent="0.25">
      <c r="A5880" t="s">
        <v>655</v>
      </c>
      <c r="B5880">
        <v>5906</v>
      </c>
      <c r="C5880" t="s">
        <v>1271</v>
      </c>
      <c r="D5880">
        <v>6</v>
      </c>
      <c r="J5880" t="e">
        <f>+VLOOKUP(B5880,#REF!,1,FALSE)</f>
        <v>#REF!</v>
      </c>
    </row>
    <row r="5881" spans="1:10" hidden="1" x14ac:dyDescent="0.25">
      <c r="A5881" t="s">
        <v>655</v>
      </c>
      <c r="B5881">
        <v>5910</v>
      </c>
      <c r="C5881" t="s">
        <v>1272</v>
      </c>
      <c r="D5881">
        <v>6</v>
      </c>
      <c r="J5881" t="e">
        <f>+VLOOKUP(B5881,#REF!,1,FALSE)</f>
        <v>#REF!</v>
      </c>
    </row>
    <row r="5882" spans="1:10" hidden="1" x14ac:dyDescent="0.25">
      <c r="A5882" t="s">
        <v>655</v>
      </c>
      <c r="B5882">
        <v>5911</v>
      </c>
      <c r="C5882" t="s">
        <v>1273</v>
      </c>
      <c r="D5882">
        <v>6</v>
      </c>
      <c r="J5882" t="e">
        <f>+VLOOKUP(B5882,#REF!,1,FALSE)</f>
        <v>#REF!</v>
      </c>
    </row>
    <row r="5883" spans="1:10" hidden="1" x14ac:dyDescent="0.25">
      <c r="A5883" t="s">
        <v>655</v>
      </c>
      <c r="B5883">
        <v>5912</v>
      </c>
      <c r="C5883" t="s">
        <v>1274</v>
      </c>
      <c r="D5883">
        <v>6</v>
      </c>
      <c r="J5883" t="e">
        <f>+VLOOKUP(B5883,#REF!,1,FALSE)</f>
        <v>#REF!</v>
      </c>
    </row>
    <row r="5884" spans="1:10" hidden="1" x14ac:dyDescent="0.25">
      <c r="A5884" t="s">
        <v>655</v>
      </c>
      <c r="B5884">
        <v>5913</v>
      </c>
      <c r="C5884" t="s">
        <v>1275</v>
      </c>
      <c r="D5884">
        <v>6</v>
      </c>
      <c r="J5884" t="e">
        <f>+VLOOKUP(B5884,#REF!,1,FALSE)</f>
        <v>#REF!</v>
      </c>
    </row>
    <row r="5885" spans="1:10" hidden="1" x14ac:dyDescent="0.25">
      <c r="A5885" t="s">
        <v>655</v>
      </c>
      <c r="B5885">
        <v>5920</v>
      </c>
      <c r="C5885" t="s">
        <v>1187</v>
      </c>
      <c r="D5885">
        <v>6</v>
      </c>
      <c r="J5885" t="e">
        <f>+VLOOKUP(B5885,#REF!,1,FALSE)</f>
        <v>#REF!</v>
      </c>
    </row>
    <row r="5886" spans="1:10" hidden="1" x14ac:dyDescent="0.25">
      <c r="A5886" t="s">
        <v>655</v>
      </c>
      <c r="B5886">
        <v>5921</v>
      </c>
      <c r="C5886" t="s">
        <v>1276</v>
      </c>
      <c r="D5886">
        <v>6</v>
      </c>
      <c r="J5886" t="e">
        <f>+VLOOKUP(B5886,#REF!,1,FALSE)</f>
        <v>#REF!</v>
      </c>
    </row>
    <row r="5887" spans="1:10" hidden="1" x14ac:dyDescent="0.25">
      <c r="A5887" t="s">
        <v>655</v>
      </c>
      <c r="B5887">
        <v>5922</v>
      </c>
      <c r="C5887" t="s">
        <v>1277</v>
      </c>
      <c r="D5887">
        <v>6</v>
      </c>
      <c r="J5887" t="e">
        <f>+VLOOKUP(B5887,#REF!,1,FALSE)</f>
        <v>#REF!</v>
      </c>
    </row>
    <row r="5888" spans="1:10" hidden="1" x14ac:dyDescent="0.25">
      <c r="A5888" t="s">
        <v>655</v>
      </c>
      <c r="B5888">
        <v>5923</v>
      </c>
      <c r="C5888" t="s">
        <v>1278</v>
      </c>
      <c r="D5888">
        <v>6</v>
      </c>
      <c r="J5888" t="e">
        <f>+VLOOKUP(B5888,#REF!,1,FALSE)</f>
        <v>#REF!</v>
      </c>
    </row>
    <row r="5889" spans="1:10" hidden="1" x14ac:dyDescent="0.25">
      <c r="A5889" t="s">
        <v>655</v>
      </c>
      <c r="B5889">
        <v>5924</v>
      </c>
      <c r="C5889" t="s">
        <v>1279</v>
      </c>
      <c r="D5889">
        <v>6.5</v>
      </c>
      <c r="J5889" t="e">
        <f>+VLOOKUP(B5889,#REF!,1,FALSE)</f>
        <v>#REF!</v>
      </c>
    </row>
    <row r="5890" spans="1:10" hidden="1" x14ac:dyDescent="0.25">
      <c r="A5890" t="s">
        <v>655</v>
      </c>
      <c r="B5890">
        <v>5930</v>
      </c>
      <c r="C5890" t="s">
        <v>1191</v>
      </c>
      <c r="D5890">
        <v>6</v>
      </c>
      <c r="J5890" t="e">
        <f>+VLOOKUP(B5890,#REF!,1,FALSE)</f>
        <v>#REF!</v>
      </c>
    </row>
    <row r="5891" spans="1:10" hidden="1" x14ac:dyDescent="0.25">
      <c r="A5891" t="s">
        <v>655</v>
      </c>
      <c r="B5891">
        <v>5931</v>
      </c>
      <c r="C5891" t="s">
        <v>1280</v>
      </c>
      <c r="D5891">
        <v>6</v>
      </c>
      <c r="J5891" t="e">
        <f>+VLOOKUP(B5891,#REF!,1,FALSE)</f>
        <v>#REF!</v>
      </c>
    </row>
    <row r="5892" spans="1:10" hidden="1" x14ac:dyDescent="0.25">
      <c r="A5892" t="s">
        <v>655</v>
      </c>
      <c r="B5892">
        <v>5935</v>
      </c>
      <c r="C5892" t="s">
        <v>691</v>
      </c>
      <c r="D5892">
        <v>6</v>
      </c>
      <c r="J5892" t="e">
        <f>+VLOOKUP(B5892,#REF!,1,FALSE)</f>
        <v>#REF!</v>
      </c>
    </row>
    <row r="5893" spans="1:10" hidden="1" x14ac:dyDescent="0.25">
      <c r="A5893" t="s">
        <v>655</v>
      </c>
      <c r="B5893">
        <v>5936</v>
      </c>
      <c r="C5893" t="s">
        <v>689</v>
      </c>
      <c r="D5893">
        <v>6</v>
      </c>
      <c r="J5893" t="e">
        <f>+VLOOKUP(B5893,#REF!,1,FALSE)</f>
        <v>#REF!</v>
      </c>
    </row>
    <row r="5894" spans="1:10" hidden="1" x14ac:dyDescent="0.25">
      <c r="A5894" t="s">
        <v>655</v>
      </c>
      <c r="B5894">
        <v>5939</v>
      </c>
      <c r="C5894" t="s">
        <v>1193</v>
      </c>
      <c r="D5894">
        <v>6</v>
      </c>
      <c r="J5894" t="e">
        <f>+VLOOKUP(B5894,#REF!,1,FALSE)</f>
        <v>#REF!</v>
      </c>
    </row>
    <row r="5895" spans="1:10" hidden="1" x14ac:dyDescent="0.25">
      <c r="A5895" t="s">
        <v>655</v>
      </c>
      <c r="B5895" t="s">
        <v>1281</v>
      </c>
      <c r="C5895" t="s">
        <v>1282</v>
      </c>
      <c r="D5895">
        <v>1</v>
      </c>
      <c r="J5895" t="e">
        <f>+VLOOKUP(B5895,#REF!,1,FALSE)</f>
        <v>#REF!</v>
      </c>
    </row>
    <row r="5896" spans="1:10" hidden="1" x14ac:dyDescent="0.25">
      <c r="A5896" t="s">
        <v>655</v>
      </c>
      <c r="B5896">
        <v>5940</v>
      </c>
      <c r="C5896" t="s">
        <v>1283</v>
      </c>
      <c r="D5896">
        <v>6</v>
      </c>
      <c r="J5896" t="e">
        <f>+VLOOKUP(B5896,#REF!,1,FALSE)</f>
        <v>#REF!</v>
      </c>
    </row>
    <row r="5897" spans="1:10" hidden="1" x14ac:dyDescent="0.25">
      <c r="A5897" t="s">
        <v>655</v>
      </c>
      <c r="B5897">
        <v>5941</v>
      </c>
      <c r="C5897" t="s">
        <v>1284</v>
      </c>
      <c r="D5897">
        <v>6</v>
      </c>
      <c r="J5897" t="e">
        <f>+VLOOKUP(B5897,#REF!,1,FALSE)</f>
        <v>#REF!</v>
      </c>
    </row>
    <row r="5898" spans="1:10" hidden="1" x14ac:dyDescent="0.25">
      <c r="A5898" t="s">
        <v>655</v>
      </c>
      <c r="B5898">
        <v>5942</v>
      </c>
      <c r="C5898" t="s">
        <v>1285</v>
      </c>
      <c r="D5898">
        <v>6</v>
      </c>
      <c r="J5898" t="e">
        <f>+VLOOKUP(B5898,#REF!,1,FALSE)</f>
        <v>#REF!</v>
      </c>
    </row>
    <row r="5899" spans="1:10" hidden="1" x14ac:dyDescent="0.25">
      <c r="A5899" t="s">
        <v>655</v>
      </c>
      <c r="B5899">
        <v>5943</v>
      </c>
      <c r="C5899" t="s">
        <v>1206</v>
      </c>
      <c r="D5899">
        <v>6</v>
      </c>
      <c r="J5899" t="e">
        <f>+VLOOKUP(B5899,#REF!,1,FALSE)</f>
        <v>#REF!</v>
      </c>
    </row>
    <row r="5900" spans="1:10" hidden="1" x14ac:dyDescent="0.25">
      <c r="A5900" t="s">
        <v>655</v>
      </c>
      <c r="B5900">
        <v>5971</v>
      </c>
      <c r="C5900" t="s">
        <v>1286</v>
      </c>
      <c r="D5900">
        <v>6</v>
      </c>
      <c r="J5900" t="e">
        <f>+VLOOKUP(B5900,#REF!,1,FALSE)</f>
        <v>#REF!</v>
      </c>
    </row>
    <row r="5901" spans="1:10" hidden="1" x14ac:dyDescent="0.25">
      <c r="A5901" t="s">
        <v>655</v>
      </c>
      <c r="B5901">
        <v>5972</v>
      </c>
      <c r="C5901" t="s">
        <v>1287</v>
      </c>
      <c r="D5901">
        <v>6</v>
      </c>
      <c r="J5901" t="e">
        <f>+VLOOKUP(B5901,#REF!,1,FALSE)</f>
        <v>#REF!</v>
      </c>
    </row>
    <row r="5902" spans="1:10" hidden="1" x14ac:dyDescent="0.25">
      <c r="A5902" t="s">
        <v>655</v>
      </c>
      <c r="B5902">
        <v>5978</v>
      </c>
      <c r="C5902" t="s">
        <v>1288</v>
      </c>
      <c r="D5902">
        <v>6</v>
      </c>
      <c r="J5902" t="e">
        <f>+VLOOKUP(B5902,#REF!,1,FALSE)</f>
        <v>#REF!</v>
      </c>
    </row>
    <row r="5903" spans="1:10" hidden="1" x14ac:dyDescent="0.25">
      <c r="A5903" t="s">
        <v>655</v>
      </c>
      <c r="B5903">
        <v>5979</v>
      </c>
      <c r="C5903" t="s">
        <v>1289</v>
      </c>
      <c r="D5903">
        <v>6</v>
      </c>
      <c r="J5903" t="e">
        <f>+VLOOKUP(B5903,#REF!,1,FALSE)</f>
        <v>#REF!</v>
      </c>
    </row>
    <row r="5904" spans="1:10" hidden="1" x14ac:dyDescent="0.25">
      <c r="A5904" t="s">
        <v>655</v>
      </c>
      <c r="B5904">
        <v>5980</v>
      </c>
      <c r="C5904" t="s">
        <v>1241</v>
      </c>
      <c r="D5904">
        <v>6.5</v>
      </c>
      <c r="J5904" t="e">
        <f>+VLOOKUP(B5904,#REF!,1,FALSE)</f>
        <v>#REF!</v>
      </c>
    </row>
    <row r="5905" spans="1:10" hidden="1" x14ac:dyDescent="0.25">
      <c r="A5905" t="s">
        <v>655</v>
      </c>
      <c r="B5905">
        <v>5981</v>
      </c>
      <c r="C5905" t="s">
        <v>1243</v>
      </c>
      <c r="D5905">
        <v>6.5</v>
      </c>
      <c r="J5905" t="e">
        <f>+VLOOKUP(B5905,#REF!,1,FALSE)</f>
        <v>#REF!</v>
      </c>
    </row>
    <row r="5906" spans="1:10" hidden="1" x14ac:dyDescent="0.25">
      <c r="A5906" t="s">
        <v>655</v>
      </c>
      <c r="B5906">
        <v>5982</v>
      </c>
      <c r="C5906" t="s">
        <v>1290</v>
      </c>
      <c r="D5906">
        <v>6.5</v>
      </c>
      <c r="J5906" t="e">
        <f>+VLOOKUP(B5906,#REF!,1,FALSE)</f>
        <v>#REF!</v>
      </c>
    </row>
    <row r="5907" spans="1:10" hidden="1" x14ac:dyDescent="0.25">
      <c r="A5907" t="s">
        <v>655</v>
      </c>
      <c r="B5907">
        <v>6590</v>
      </c>
      <c r="C5907" t="s">
        <v>2332</v>
      </c>
      <c r="D5907">
        <v>1</v>
      </c>
      <c r="J5907" t="e">
        <f>+VLOOKUP(B5907,#REF!,1,FALSE)</f>
        <v>#REF!</v>
      </c>
    </row>
    <row r="5908" spans="1:10" hidden="1" x14ac:dyDescent="0.25">
      <c r="A5908" t="s">
        <v>655</v>
      </c>
      <c r="B5908" t="s">
        <v>2333</v>
      </c>
      <c r="C5908" t="s">
        <v>2334</v>
      </c>
      <c r="D5908">
        <v>1</v>
      </c>
      <c r="J5908" t="e">
        <f>+VLOOKUP(B5908,#REF!,1,FALSE)</f>
        <v>#REF!</v>
      </c>
    </row>
    <row r="5909" spans="1:10" hidden="1" x14ac:dyDescent="0.25">
      <c r="A5909" t="s">
        <v>655</v>
      </c>
      <c r="B5909">
        <v>6592</v>
      </c>
      <c r="C5909" t="s">
        <v>2335</v>
      </c>
      <c r="D5909">
        <v>1</v>
      </c>
      <c r="J5909" t="e">
        <f>+VLOOKUP(B5909,#REF!,1,FALSE)</f>
        <v>#REF!</v>
      </c>
    </row>
    <row r="5910" spans="1:10" hidden="1" x14ac:dyDescent="0.25">
      <c r="A5910" t="s">
        <v>655</v>
      </c>
      <c r="B5910">
        <v>6595</v>
      </c>
      <c r="C5910" t="s">
        <v>2455</v>
      </c>
      <c r="D5910">
        <v>1</v>
      </c>
      <c r="J5910" t="e">
        <f>+VLOOKUP(B5910,#REF!,1,FALSE)</f>
        <v>#REF!</v>
      </c>
    </row>
    <row r="5911" spans="1:10" hidden="1" x14ac:dyDescent="0.25">
      <c r="A5911" t="s">
        <v>655</v>
      </c>
      <c r="B5911">
        <v>6596</v>
      </c>
      <c r="C5911" t="s">
        <v>1291</v>
      </c>
      <c r="D5911">
        <v>6.5</v>
      </c>
      <c r="J5911" t="e">
        <f>+VLOOKUP(B5911,#REF!,1,FALSE)</f>
        <v>#REF!</v>
      </c>
    </row>
    <row r="5912" spans="1:10" hidden="1" x14ac:dyDescent="0.25">
      <c r="A5912" t="s">
        <v>655</v>
      </c>
      <c r="B5912" t="s">
        <v>1292</v>
      </c>
      <c r="C5912" t="s">
        <v>1293</v>
      </c>
      <c r="D5912">
        <v>4.5999999999999996</v>
      </c>
      <c r="J5912" t="e">
        <f>+VLOOKUP(B5912,#REF!,1,FALSE)</f>
        <v>#REF!</v>
      </c>
    </row>
    <row r="5913" spans="1:10" hidden="1" x14ac:dyDescent="0.25">
      <c r="A5913" t="s">
        <v>655</v>
      </c>
      <c r="B5913">
        <v>6599</v>
      </c>
      <c r="C5913" t="s">
        <v>1294</v>
      </c>
      <c r="D5913">
        <v>6.5</v>
      </c>
      <c r="J5913" t="e">
        <f>+VLOOKUP(B5913,#REF!,1,FALSE)</f>
        <v>#REF!</v>
      </c>
    </row>
    <row r="5914" spans="1:10" hidden="1" x14ac:dyDescent="0.25">
      <c r="A5914" t="s">
        <v>655</v>
      </c>
      <c r="B5914" t="s">
        <v>1295</v>
      </c>
      <c r="C5914" t="s">
        <v>1296</v>
      </c>
      <c r="D5914">
        <v>4.5999999999999996</v>
      </c>
      <c r="J5914" t="e">
        <f>+VLOOKUP(B5914,#REF!,1,FALSE)</f>
        <v>#REF!</v>
      </c>
    </row>
    <row r="5915" spans="1:10" hidden="1" x14ac:dyDescent="0.25">
      <c r="A5915" t="s">
        <v>655</v>
      </c>
      <c r="B5915">
        <v>6601</v>
      </c>
      <c r="C5915" t="s">
        <v>1297</v>
      </c>
      <c r="D5915">
        <v>6.5</v>
      </c>
      <c r="J5915" t="e">
        <f>+VLOOKUP(B5915,#REF!,1,FALSE)</f>
        <v>#REF!</v>
      </c>
    </row>
    <row r="5916" spans="1:10" hidden="1" x14ac:dyDescent="0.25">
      <c r="A5916" t="s">
        <v>655</v>
      </c>
      <c r="B5916">
        <v>6602</v>
      </c>
      <c r="C5916" t="s">
        <v>1298</v>
      </c>
      <c r="D5916">
        <v>6.5</v>
      </c>
      <c r="J5916" t="e">
        <f>+VLOOKUP(B5916,#REF!,1,FALSE)</f>
        <v>#REF!</v>
      </c>
    </row>
    <row r="5917" spans="1:10" hidden="1" x14ac:dyDescent="0.25">
      <c r="A5917" t="s">
        <v>655</v>
      </c>
      <c r="B5917">
        <v>6603</v>
      </c>
      <c r="C5917" t="s">
        <v>1299</v>
      </c>
      <c r="D5917">
        <v>6.5</v>
      </c>
      <c r="J5917" t="e">
        <f>+VLOOKUP(B5917,#REF!,1,FALSE)</f>
        <v>#REF!</v>
      </c>
    </row>
    <row r="5918" spans="1:10" hidden="1" x14ac:dyDescent="0.25">
      <c r="A5918" t="s">
        <v>655</v>
      </c>
      <c r="B5918">
        <v>6604</v>
      </c>
      <c r="C5918" t="s">
        <v>1300</v>
      </c>
      <c r="D5918">
        <v>6.5</v>
      </c>
      <c r="J5918" t="e">
        <f>+VLOOKUP(B5918,#REF!,1,FALSE)</f>
        <v>#REF!</v>
      </c>
    </row>
    <row r="5919" spans="1:10" hidden="1" x14ac:dyDescent="0.25">
      <c r="A5919" t="s">
        <v>655</v>
      </c>
      <c r="B5919">
        <v>6605</v>
      </c>
      <c r="C5919" t="s">
        <v>1301</v>
      </c>
      <c r="D5919">
        <v>6.5</v>
      </c>
      <c r="J5919" t="e">
        <f>+VLOOKUP(B5919,#REF!,1,FALSE)</f>
        <v>#REF!</v>
      </c>
    </row>
    <row r="5920" spans="1:10" hidden="1" x14ac:dyDescent="0.25">
      <c r="A5920" t="s">
        <v>655</v>
      </c>
      <c r="B5920">
        <v>6606</v>
      </c>
      <c r="C5920" t="s">
        <v>1302</v>
      </c>
      <c r="D5920">
        <v>6.5</v>
      </c>
      <c r="J5920" t="e">
        <f>+VLOOKUP(B5920,#REF!,1,FALSE)</f>
        <v>#REF!</v>
      </c>
    </row>
    <row r="5921" spans="1:10" hidden="1" x14ac:dyDescent="0.25">
      <c r="A5921" t="s">
        <v>655</v>
      </c>
      <c r="B5921">
        <v>6607</v>
      </c>
      <c r="C5921" t="s">
        <v>1303</v>
      </c>
      <c r="D5921">
        <v>6.5</v>
      </c>
      <c r="J5921" t="e">
        <f>+VLOOKUP(B5921,#REF!,1,FALSE)</f>
        <v>#REF!</v>
      </c>
    </row>
    <row r="5922" spans="1:10" hidden="1" x14ac:dyDescent="0.25">
      <c r="A5922" t="s">
        <v>655</v>
      </c>
      <c r="B5922">
        <v>6608</v>
      </c>
      <c r="C5922" t="s">
        <v>1304</v>
      </c>
      <c r="D5922">
        <v>6.5</v>
      </c>
      <c r="J5922" t="e">
        <f>+VLOOKUP(B5922,#REF!,1,FALSE)</f>
        <v>#REF!</v>
      </c>
    </row>
    <row r="5923" spans="1:10" hidden="1" x14ac:dyDescent="0.25">
      <c r="A5923" t="s">
        <v>655</v>
      </c>
      <c r="B5923">
        <v>6609</v>
      </c>
      <c r="C5923" t="s">
        <v>1305</v>
      </c>
      <c r="D5923">
        <v>6.5</v>
      </c>
      <c r="J5923" t="e">
        <f>+VLOOKUP(B5923,#REF!,1,FALSE)</f>
        <v>#REF!</v>
      </c>
    </row>
    <row r="5924" spans="1:10" hidden="1" x14ac:dyDescent="0.25">
      <c r="A5924" t="s">
        <v>655</v>
      </c>
      <c r="B5924">
        <v>6610</v>
      </c>
      <c r="C5924" t="s">
        <v>1306</v>
      </c>
      <c r="D5924">
        <v>6.5</v>
      </c>
      <c r="J5924" t="e">
        <f>+VLOOKUP(B5924,#REF!,1,FALSE)</f>
        <v>#REF!</v>
      </c>
    </row>
    <row r="5925" spans="1:10" hidden="1" x14ac:dyDescent="0.25">
      <c r="A5925" t="s">
        <v>655</v>
      </c>
      <c r="B5925">
        <v>6611</v>
      </c>
      <c r="C5925" t="s">
        <v>1307</v>
      </c>
      <c r="D5925">
        <v>6.5</v>
      </c>
      <c r="J5925" t="e">
        <f>+VLOOKUP(B5925,#REF!,1,FALSE)</f>
        <v>#REF!</v>
      </c>
    </row>
    <row r="5926" spans="1:10" hidden="1" x14ac:dyDescent="0.25">
      <c r="A5926" t="s">
        <v>655</v>
      </c>
      <c r="B5926">
        <v>6621</v>
      </c>
      <c r="C5926" t="s">
        <v>1308</v>
      </c>
      <c r="D5926">
        <v>6.5</v>
      </c>
      <c r="J5926" t="e">
        <f>+VLOOKUP(B5926,#REF!,1,FALSE)</f>
        <v>#REF!</v>
      </c>
    </row>
    <row r="5927" spans="1:10" hidden="1" x14ac:dyDescent="0.25">
      <c r="A5927" t="s">
        <v>655</v>
      </c>
      <c r="B5927">
        <v>6622</v>
      </c>
      <c r="C5927" t="s">
        <v>1309</v>
      </c>
      <c r="D5927">
        <v>6.5</v>
      </c>
      <c r="J5927" t="e">
        <f>+VLOOKUP(B5927,#REF!,1,FALSE)</f>
        <v>#REF!</v>
      </c>
    </row>
    <row r="5928" spans="1:10" hidden="1" x14ac:dyDescent="0.25">
      <c r="A5928" t="s">
        <v>655</v>
      </c>
      <c r="B5928">
        <v>6623</v>
      </c>
      <c r="C5928" t="s">
        <v>1310</v>
      </c>
      <c r="D5928">
        <v>6.5</v>
      </c>
      <c r="J5928" t="e">
        <f>+VLOOKUP(B5928,#REF!,1,FALSE)</f>
        <v>#REF!</v>
      </c>
    </row>
    <row r="5929" spans="1:10" hidden="1" x14ac:dyDescent="0.25">
      <c r="A5929" t="s">
        <v>655</v>
      </c>
      <c r="B5929">
        <v>6624</v>
      </c>
      <c r="C5929" t="s">
        <v>1311</v>
      </c>
      <c r="D5929">
        <v>6.5</v>
      </c>
      <c r="J5929" t="e">
        <f>+VLOOKUP(B5929,#REF!,1,FALSE)</f>
        <v>#REF!</v>
      </c>
    </row>
    <row r="5930" spans="1:10" hidden="1" x14ac:dyDescent="0.25">
      <c r="A5930" t="s">
        <v>655</v>
      </c>
      <c r="B5930" t="s">
        <v>1312</v>
      </c>
      <c r="C5930" t="s">
        <v>1313</v>
      </c>
      <c r="D5930">
        <v>4.5999999999999996</v>
      </c>
      <c r="J5930" t="e">
        <f>+VLOOKUP(B5930,#REF!,1,FALSE)</f>
        <v>#REF!</v>
      </c>
    </row>
    <row r="5931" spans="1:10" hidden="1" x14ac:dyDescent="0.25">
      <c r="A5931" t="s">
        <v>655</v>
      </c>
      <c r="B5931" t="s">
        <v>1314</v>
      </c>
      <c r="C5931" t="s">
        <v>1315</v>
      </c>
      <c r="D5931">
        <v>4.5999999999999996</v>
      </c>
      <c r="J5931" t="e">
        <f>+VLOOKUP(B5931,#REF!,1,FALSE)</f>
        <v>#REF!</v>
      </c>
    </row>
    <row r="5932" spans="1:10" hidden="1" x14ac:dyDescent="0.25">
      <c r="A5932" t="s">
        <v>655</v>
      </c>
      <c r="B5932" t="s">
        <v>1316</v>
      </c>
      <c r="C5932" t="s">
        <v>1317</v>
      </c>
      <c r="D5932">
        <v>4.5999999999999996</v>
      </c>
      <c r="J5932" t="e">
        <f>+VLOOKUP(B5932,#REF!,1,FALSE)</f>
        <v>#REF!</v>
      </c>
    </row>
    <row r="5933" spans="1:10" hidden="1" x14ac:dyDescent="0.25">
      <c r="A5933" t="s">
        <v>655</v>
      </c>
      <c r="B5933">
        <v>6631</v>
      </c>
      <c r="C5933" t="s">
        <v>1318</v>
      </c>
      <c r="D5933">
        <v>6.5</v>
      </c>
      <c r="J5933" t="e">
        <f>+VLOOKUP(B5933,#REF!,1,FALSE)</f>
        <v>#REF!</v>
      </c>
    </row>
    <row r="5934" spans="1:10" hidden="1" x14ac:dyDescent="0.25">
      <c r="A5934" t="s">
        <v>655</v>
      </c>
      <c r="B5934">
        <v>6635</v>
      </c>
      <c r="C5934" t="s">
        <v>1319</v>
      </c>
      <c r="D5934">
        <v>6.5</v>
      </c>
      <c r="J5934" t="e">
        <f>+VLOOKUP(B5934,#REF!,1,FALSE)</f>
        <v>#REF!</v>
      </c>
    </row>
    <row r="5935" spans="1:10" hidden="1" x14ac:dyDescent="0.25">
      <c r="A5935" t="s">
        <v>655</v>
      </c>
      <c r="B5935">
        <v>6636</v>
      </c>
      <c r="C5935" t="s">
        <v>1320</v>
      </c>
      <c r="D5935">
        <v>6.5</v>
      </c>
      <c r="J5935" t="e">
        <f>+VLOOKUP(B5935,#REF!,1,FALSE)</f>
        <v>#REF!</v>
      </c>
    </row>
    <row r="5936" spans="1:10" hidden="1" x14ac:dyDescent="0.25">
      <c r="A5936" t="s">
        <v>655</v>
      </c>
      <c r="B5936">
        <v>6640</v>
      </c>
      <c r="C5936" t="s">
        <v>1321</v>
      </c>
      <c r="D5936">
        <v>6.5</v>
      </c>
      <c r="J5936" t="e">
        <f>+VLOOKUP(B5936,#REF!,1,FALSE)</f>
        <v>#REF!</v>
      </c>
    </row>
    <row r="5937" spans="1:10" hidden="1" x14ac:dyDescent="0.25">
      <c r="A5937" t="s">
        <v>655</v>
      </c>
      <c r="B5937">
        <v>6641</v>
      </c>
      <c r="C5937" t="s">
        <v>1322</v>
      </c>
      <c r="D5937">
        <v>6.5</v>
      </c>
      <c r="J5937" t="e">
        <f>+VLOOKUP(B5937,#REF!,1,FALSE)</f>
        <v>#REF!</v>
      </c>
    </row>
    <row r="5938" spans="1:10" hidden="1" x14ac:dyDescent="0.25">
      <c r="A5938" t="s">
        <v>655</v>
      </c>
      <c r="B5938">
        <v>6642</v>
      </c>
      <c r="C5938" t="s">
        <v>1323</v>
      </c>
      <c r="D5938">
        <v>6.5</v>
      </c>
      <c r="J5938" t="e">
        <f>+VLOOKUP(B5938,#REF!,1,FALSE)</f>
        <v>#REF!</v>
      </c>
    </row>
    <row r="5939" spans="1:10" hidden="1" x14ac:dyDescent="0.25">
      <c r="A5939" t="s">
        <v>655</v>
      </c>
      <c r="B5939">
        <v>6643</v>
      </c>
      <c r="C5939" t="s">
        <v>1324</v>
      </c>
      <c r="D5939">
        <v>6.5</v>
      </c>
      <c r="J5939" t="e">
        <f>+VLOOKUP(B5939,#REF!,1,FALSE)</f>
        <v>#REF!</v>
      </c>
    </row>
    <row r="5940" spans="1:10" hidden="1" x14ac:dyDescent="0.25">
      <c r="A5940" t="s">
        <v>655</v>
      </c>
      <c r="B5940">
        <v>6644</v>
      </c>
      <c r="C5940" t="s">
        <v>1325</v>
      </c>
      <c r="D5940">
        <v>6.5</v>
      </c>
      <c r="J5940" t="e">
        <f>+VLOOKUP(B5940,#REF!,1,FALSE)</f>
        <v>#REF!</v>
      </c>
    </row>
    <row r="5941" spans="1:10" hidden="1" x14ac:dyDescent="0.25">
      <c r="A5941" t="s">
        <v>655</v>
      </c>
      <c r="B5941">
        <v>6645</v>
      </c>
      <c r="C5941" t="s">
        <v>1326</v>
      </c>
      <c r="D5941">
        <v>6.5</v>
      </c>
      <c r="J5941" t="e">
        <f>+VLOOKUP(B5941,#REF!,1,FALSE)</f>
        <v>#REF!</v>
      </c>
    </row>
    <row r="5942" spans="1:10" hidden="1" x14ac:dyDescent="0.25">
      <c r="A5942" t="s">
        <v>655</v>
      </c>
      <c r="B5942" t="s">
        <v>1327</v>
      </c>
      <c r="C5942" t="s">
        <v>1328</v>
      </c>
      <c r="D5942">
        <v>1</v>
      </c>
      <c r="J5942" t="e">
        <f>+VLOOKUP(B5942,#REF!,1,FALSE)</f>
        <v>#REF!</v>
      </c>
    </row>
    <row r="5943" spans="1:10" hidden="1" x14ac:dyDescent="0.25">
      <c r="A5943" t="s">
        <v>655</v>
      </c>
      <c r="B5943">
        <v>6648</v>
      </c>
      <c r="C5943" t="s">
        <v>1329</v>
      </c>
      <c r="D5943">
        <v>6.5</v>
      </c>
      <c r="J5943" t="e">
        <f>+VLOOKUP(B5943,#REF!,1,FALSE)</f>
        <v>#REF!</v>
      </c>
    </row>
    <row r="5944" spans="1:10" hidden="1" x14ac:dyDescent="0.25">
      <c r="A5944" t="s">
        <v>655</v>
      </c>
      <c r="B5944">
        <v>6649</v>
      </c>
      <c r="C5944" t="s">
        <v>1330</v>
      </c>
      <c r="D5944">
        <v>6.5</v>
      </c>
      <c r="J5944" t="e">
        <f>+VLOOKUP(B5944,#REF!,1,FALSE)</f>
        <v>#REF!</v>
      </c>
    </row>
    <row r="5945" spans="1:10" hidden="1" x14ac:dyDescent="0.25">
      <c r="A5945" t="s">
        <v>655</v>
      </c>
      <c r="B5945">
        <v>6650</v>
      </c>
      <c r="C5945" t="s">
        <v>1331</v>
      </c>
      <c r="D5945">
        <v>6.5</v>
      </c>
      <c r="J5945" t="e">
        <f>+VLOOKUP(B5945,#REF!,1,FALSE)</f>
        <v>#REF!</v>
      </c>
    </row>
    <row r="5946" spans="1:10" hidden="1" x14ac:dyDescent="0.25">
      <c r="A5946" t="s">
        <v>655</v>
      </c>
      <c r="B5946">
        <v>6801</v>
      </c>
      <c r="C5946" t="s">
        <v>1332</v>
      </c>
      <c r="D5946">
        <v>6.5</v>
      </c>
      <c r="J5946" t="e">
        <f>+VLOOKUP(B5946,#REF!,1,FALSE)</f>
        <v>#REF!</v>
      </c>
    </row>
    <row r="5947" spans="1:10" hidden="1" x14ac:dyDescent="0.25">
      <c r="A5947" t="s">
        <v>655</v>
      </c>
      <c r="B5947">
        <v>6804</v>
      </c>
      <c r="C5947" t="s">
        <v>1333</v>
      </c>
      <c r="D5947">
        <v>6.5</v>
      </c>
      <c r="J5947" t="e">
        <f>+VLOOKUP(B5947,#REF!,1,FALSE)</f>
        <v>#REF!</v>
      </c>
    </row>
    <row r="5948" spans="1:10" hidden="1" x14ac:dyDescent="0.25">
      <c r="A5948" t="s">
        <v>655</v>
      </c>
      <c r="B5948">
        <v>6959</v>
      </c>
      <c r="C5948" t="s">
        <v>1334</v>
      </c>
      <c r="D5948">
        <v>6.5</v>
      </c>
      <c r="J5948" t="e">
        <f>+VLOOKUP(B5948,#REF!,1,FALSE)</f>
        <v>#REF!</v>
      </c>
    </row>
    <row r="5949" spans="1:10" hidden="1" x14ac:dyDescent="0.25">
      <c r="A5949" t="s">
        <v>655</v>
      </c>
      <c r="B5949">
        <v>6960</v>
      </c>
      <c r="C5949" t="s">
        <v>1335</v>
      </c>
      <c r="D5949">
        <v>6.5</v>
      </c>
      <c r="J5949" t="e">
        <f>+VLOOKUP(B5949,#REF!,1,FALSE)</f>
        <v>#REF!</v>
      </c>
    </row>
    <row r="5950" spans="1:10" hidden="1" x14ac:dyDescent="0.25">
      <c r="A5950" t="s">
        <v>655</v>
      </c>
      <c r="B5950">
        <v>6963</v>
      </c>
      <c r="C5950" t="s">
        <v>1336</v>
      </c>
      <c r="D5950">
        <v>6.5</v>
      </c>
      <c r="J5950" t="e">
        <f>+VLOOKUP(B5950,#REF!,1,FALSE)</f>
        <v>#REF!</v>
      </c>
    </row>
    <row r="5951" spans="1:10" hidden="1" x14ac:dyDescent="0.25">
      <c r="A5951" t="s">
        <v>655</v>
      </c>
      <c r="B5951">
        <v>6973</v>
      </c>
      <c r="C5951" t="s">
        <v>1337</v>
      </c>
      <c r="D5951">
        <v>6.5</v>
      </c>
      <c r="J5951" t="e">
        <f>+VLOOKUP(B5951,#REF!,1,FALSE)</f>
        <v>#REF!</v>
      </c>
    </row>
    <row r="5952" spans="1:10" hidden="1" x14ac:dyDescent="0.25">
      <c r="A5952" t="s">
        <v>655</v>
      </c>
      <c r="B5952">
        <v>6975</v>
      </c>
      <c r="C5952" t="s">
        <v>1338</v>
      </c>
      <c r="D5952">
        <v>6.5</v>
      </c>
      <c r="J5952" t="e">
        <f>+VLOOKUP(B5952,#REF!,1,FALSE)</f>
        <v>#REF!</v>
      </c>
    </row>
    <row r="5953" spans="1:10" hidden="1" x14ac:dyDescent="0.25">
      <c r="A5953" t="s">
        <v>655</v>
      </c>
      <c r="B5953">
        <v>6976</v>
      </c>
      <c r="C5953" t="s">
        <v>1339</v>
      </c>
      <c r="D5953">
        <v>6.5</v>
      </c>
      <c r="J5953" t="e">
        <f>+VLOOKUP(B5953,#REF!,1,FALSE)</f>
        <v>#REF!</v>
      </c>
    </row>
    <row r="5954" spans="1:10" hidden="1" x14ac:dyDescent="0.25">
      <c r="A5954" t="s">
        <v>655</v>
      </c>
      <c r="B5954">
        <v>6982</v>
      </c>
      <c r="C5954" t="s">
        <v>1340</v>
      </c>
      <c r="D5954">
        <v>1</v>
      </c>
      <c r="J5954" t="e">
        <f>+VLOOKUP(B5954,#REF!,1,FALSE)</f>
        <v>#REF!</v>
      </c>
    </row>
    <row r="5955" spans="1:10" hidden="1" x14ac:dyDescent="0.25">
      <c r="A5955" t="s">
        <v>655</v>
      </c>
      <c r="B5955">
        <v>6984</v>
      </c>
      <c r="C5955" t="s">
        <v>2252</v>
      </c>
      <c r="D5955">
        <v>1</v>
      </c>
      <c r="J5955" t="e">
        <f>+VLOOKUP(B5955,#REF!,1,FALSE)</f>
        <v>#REF!</v>
      </c>
    </row>
    <row r="5956" spans="1:10" hidden="1" x14ac:dyDescent="0.25">
      <c r="A5956" t="s">
        <v>655</v>
      </c>
      <c r="B5956">
        <v>6986</v>
      </c>
      <c r="C5956" t="s">
        <v>2253</v>
      </c>
      <c r="D5956">
        <v>1</v>
      </c>
      <c r="J5956" t="e">
        <f>+VLOOKUP(B5956,#REF!,1,FALSE)</f>
        <v>#REF!</v>
      </c>
    </row>
    <row r="5957" spans="1:10" hidden="1" x14ac:dyDescent="0.25">
      <c r="A5957" t="s">
        <v>655</v>
      </c>
      <c r="B5957">
        <v>7008</v>
      </c>
      <c r="C5957" t="s">
        <v>1341</v>
      </c>
      <c r="D5957">
        <v>6.5</v>
      </c>
      <c r="J5957" t="e">
        <f>+VLOOKUP(B5957,#REF!,1,FALSE)</f>
        <v>#REF!</v>
      </c>
    </row>
    <row r="5958" spans="1:10" hidden="1" x14ac:dyDescent="0.25">
      <c r="A5958" t="s">
        <v>655</v>
      </c>
      <c r="B5958">
        <v>7014</v>
      </c>
      <c r="C5958" t="s">
        <v>1071</v>
      </c>
      <c r="D5958">
        <v>6.5</v>
      </c>
      <c r="J5958" t="e">
        <f>+VLOOKUP(B5958,#REF!,1,FALSE)</f>
        <v>#REF!</v>
      </c>
    </row>
    <row r="5959" spans="1:10" hidden="1" x14ac:dyDescent="0.25">
      <c r="A5959" t="s">
        <v>655</v>
      </c>
      <c r="B5959" t="s">
        <v>1342</v>
      </c>
      <c r="C5959" t="s">
        <v>1343</v>
      </c>
      <c r="D5959">
        <v>4.8</v>
      </c>
      <c r="J5959" t="e">
        <f>+VLOOKUP(B5959,#REF!,1,FALSE)</f>
        <v>#REF!</v>
      </c>
    </row>
    <row r="5960" spans="1:10" hidden="1" x14ac:dyDescent="0.25">
      <c r="A5960" t="s">
        <v>655</v>
      </c>
      <c r="B5960" t="s">
        <v>1344</v>
      </c>
      <c r="C5960" t="s">
        <v>1343</v>
      </c>
      <c r="D5960">
        <v>6.5</v>
      </c>
      <c r="J5960" t="e">
        <f>+VLOOKUP(B5960,#REF!,1,FALSE)</f>
        <v>#REF!</v>
      </c>
    </row>
    <row r="5961" spans="1:10" hidden="1" x14ac:dyDescent="0.25">
      <c r="A5961" t="s">
        <v>655</v>
      </c>
      <c r="B5961" t="s">
        <v>1345</v>
      </c>
      <c r="C5961" t="s">
        <v>1346</v>
      </c>
      <c r="D5961">
        <v>4.8</v>
      </c>
      <c r="J5961" t="e">
        <f>+VLOOKUP(B5961,#REF!,1,FALSE)</f>
        <v>#REF!</v>
      </c>
    </row>
    <row r="5962" spans="1:10" hidden="1" x14ac:dyDescent="0.25">
      <c r="A5962" t="s">
        <v>655</v>
      </c>
      <c r="B5962" t="s">
        <v>1347</v>
      </c>
      <c r="C5962" t="s">
        <v>1346</v>
      </c>
      <c r="D5962">
        <v>6.5</v>
      </c>
      <c r="J5962" t="e">
        <f>+VLOOKUP(B5962,#REF!,1,FALSE)</f>
        <v>#REF!</v>
      </c>
    </row>
    <row r="5963" spans="1:10" hidden="1" x14ac:dyDescent="0.25">
      <c r="A5963" t="s">
        <v>655</v>
      </c>
      <c r="B5963" t="s">
        <v>347</v>
      </c>
      <c r="C5963" t="s">
        <v>1348</v>
      </c>
      <c r="D5963">
        <v>4.8</v>
      </c>
      <c r="J5963" t="e">
        <f>+VLOOKUP(B5963,#REF!,1,FALSE)</f>
        <v>#REF!</v>
      </c>
    </row>
    <row r="5964" spans="1:10" hidden="1" x14ac:dyDescent="0.25">
      <c r="A5964" t="s">
        <v>655</v>
      </c>
      <c r="B5964" t="s">
        <v>345</v>
      </c>
      <c r="C5964" t="s">
        <v>1348</v>
      </c>
      <c r="D5964">
        <v>6.5</v>
      </c>
      <c r="J5964" t="e">
        <f>+VLOOKUP(B5964,#REF!,1,FALSE)</f>
        <v>#REF!</v>
      </c>
    </row>
    <row r="5965" spans="1:10" hidden="1" x14ac:dyDescent="0.25">
      <c r="A5965" t="s">
        <v>655</v>
      </c>
      <c r="B5965">
        <v>7025</v>
      </c>
      <c r="C5965" t="s">
        <v>1349</v>
      </c>
      <c r="D5965">
        <v>6.5</v>
      </c>
      <c r="J5965" t="e">
        <f>+VLOOKUP(B5965,#REF!,1,FALSE)</f>
        <v>#REF!</v>
      </c>
    </row>
    <row r="5966" spans="1:10" hidden="1" x14ac:dyDescent="0.25">
      <c r="A5966" t="s">
        <v>655</v>
      </c>
      <c r="B5966">
        <v>7028</v>
      </c>
      <c r="C5966" t="s">
        <v>1352</v>
      </c>
      <c r="D5966">
        <v>6.5</v>
      </c>
      <c r="J5966" t="e">
        <f>+VLOOKUP(B5966,#REF!,1,FALSE)</f>
        <v>#REF!</v>
      </c>
    </row>
    <row r="5967" spans="1:10" hidden="1" x14ac:dyDescent="0.25">
      <c r="A5967" t="s">
        <v>655</v>
      </c>
      <c r="B5967">
        <v>7038</v>
      </c>
      <c r="C5967" t="s">
        <v>1353</v>
      </c>
      <c r="D5967">
        <v>6.5</v>
      </c>
      <c r="J5967" t="e">
        <f>+VLOOKUP(B5967,#REF!,1,FALSE)</f>
        <v>#REF!</v>
      </c>
    </row>
    <row r="5968" spans="1:10" hidden="1" x14ac:dyDescent="0.25">
      <c r="A5968" t="s">
        <v>655</v>
      </c>
      <c r="B5968">
        <v>7039</v>
      </c>
      <c r="C5968" t="s">
        <v>1354</v>
      </c>
      <c r="D5968">
        <v>6.5</v>
      </c>
      <c r="J5968" t="e">
        <f>+VLOOKUP(B5968,#REF!,1,FALSE)</f>
        <v>#REF!</v>
      </c>
    </row>
    <row r="5969" spans="1:10" hidden="1" x14ac:dyDescent="0.25">
      <c r="A5969" t="s">
        <v>655</v>
      </c>
      <c r="B5969">
        <v>7042</v>
      </c>
      <c r="C5969" t="s">
        <v>1355</v>
      </c>
      <c r="D5969">
        <v>6.5</v>
      </c>
      <c r="J5969" t="e">
        <f>+VLOOKUP(B5969,#REF!,1,FALSE)</f>
        <v>#REF!</v>
      </c>
    </row>
    <row r="5970" spans="1:10" hidden="1" x14ac:dyDescent="0.25">
      <c r="A5970" t="s">
        <v>655</v>
      </c>
      <c r="B5970">
        <v>7044</v>
      </c>
      <c r="C5970" t="s">
        <v>1356</v>
      </c>
      <c r="D5970">
        <v>6.5</v>
      </c>
      <c r="J5970" t="e">
        <f>+VLOOKUP(B5970,#REF!,1,FALSE)</f>
        <v>#REF!</v>
      </c>
    </row>
    <row r="5971" spans="1:10" hidden="1" x14ac:dyDescent="0.25">
      <c r="A5971" t="s">
        <v>655</v>
      </c>
      <c r="B5971">
        <v>7701</v>
      </c>
      <c r="C5971" t="s">
        <v>2456</v>
      </c>
      <c r="D5971">
        <v>10</v>
      </c>
      <c r="J5971" t="e">
        <f>+VLOOKUP(B5971,#REF!,1,FALSE)</f>
        <v>#REF!</v>
      </c>
    </row>
    <row r="5972" spans="1:10" hidden="1" x14ac:dyDescent="0.25">
      <c r="A5972" t="s">
        <v>655</v>
      </c>
      <c r="B5972">
        <v>7689</v>
      </c>
      <c r="C5972" t="s">
        <v>298</v>
      </c>
      <c r="D5972">
        <v>6.5</v>
      </c>
      <c r="J5972" t="e">
        <f>+VLOOKUP(B5972,#REF!,1,FALSE)</f>
        <v>#REF!</v>
      </c>
    </row>
    <row r="5973" spans="1:10" hidden="1" x14ac:dyDescent="0.25">
      <c r="A5973" t="s">
        <v>655</v>
      </c>
      <c r="B5973">
        <v>7702</v>
      </c>
      <c r="C5973" t="s">
        <v>2457</v>
      </c>
      <c r="D5973">
        <v>10</v>
      </c>
      <c r="J5973" t="e">
        <f>+VLOOKUP(B5973,#REF!,1,FALSE)</f>
        <v>#REF!</v>
      </c>
    </row>
    <row r="5974" spans="1:10" hidden="1" x14ac:dyDescent="0.25">
      <c r="A5974" t="s">
        <v>655</v>
      </c>
      <c r="B5974" t="s">
        <v>609</v>
      </c>
      <c r="C5974" t="s">
        <v>306</v>
      </c>
      <c r="D5974">
        <v>6.5</v>
      </c>
      <c r="J5974" t="e">
        <f>+VLOOKUP(B5974,#REF!,1,FALSE)</f>
        <v>#REF!</v>
      </c>
    </row>
    <row r="5975" spans="1:10" hidden="1" x14ac:dyDescent="0.25">
      <c r="A5975" t="s">
        <v>655</v>
      </c>
      <c r="B5975" t="s">
        <v>423</v>
      </c>
      <c r="C5975" t="s">
        <v>306</v>
      </c>
      <c r="D5975">
        <v>4.8</v>
      </c>
      <c r="J5975" t="e">
        <f>+VLOOKUP(B5975,#REF!,1,FALSE)</f>
        <v>#REF!</v>
      </c>
    </row>
    <row r="5976" spans="1:10" hidden="1" x14ac:dyDescent="0.25">
      <c r="A5976" t="s">
        <v>655</v>
      </c>
      <c r="B5976" t="s">
        <v>424</v>
      </c>
      <c r="C5976" t="s">
        <v>306</v>
      </c>
      <c r="D5976">
        <v>6.5</v>
      </c>
      <c r="J5976" t="e">
        <f>+VLOOKUP(B5976,#REF!,1,FALSE)</f>
        <v>#REF!</v>
      </c>
    </row>
    <row r="5977" spans="1:10" hidden="1" x14ac:dyDescent="0.25">
      <c r="A5977" t="s">
        <v>655</v>
      </c>
      <c r="B5977">
        <v>7053</v>
      </c>
      <c r="C5977" t="s">
        <v>425</v>
      </c>
      <c r="D5977">
        <v>6.5</v>
      </c>
      <c r="J5977" t="e">
        <f>+VLOOKUP(B5977,#REF!,1,FALSE)</f>
        <v>#REF!</v>
      </c>
    </row>
    <row r="5978" spans="1:10" hidden="1" x14ac:dyDescent="0.25">
      <c r="A5978" t="s">
        <v>655</v>
      </c>
      <c r="B5978">
        <v>7702</v>
      </c>
      <c r="C5978" t="s">
        <v>2457</v>
      </c>
      <c r="D5978">
        <v>10</v>
      </c>
      <c r="J5978" t="e">
        <f>+VLOOKUP(B5978,#REF!,1,FALSE)</f>
        <v>#REF!</v>
      </c>
    </row>
    <row r="5979" spans="1:10" hidden="1" x14ac:dyDescent="0.25">
      <c r="A5979" t="s">
        <v>655</v>
      </c>
      <c r="B5979" t="s">
        <v>1360</v>
      </c>
      <c r="C5979" t="s">
        <v>1361</v>
      </c>
      <c r="D5979">
        <v>6.5</v>
      </c>
      <c r="J5979" t="e">
        <f>+VLOOKUP(B5979,#REF!,1,FALSE)</f>
        <v>#REF!</v>
      </c>
    </row>
    <row r="5980" spans="1:10" hidden="1" x14ac:dyDescent="0.25">
      <c r="A5980" t="s">
        <v>655</v>
      </c>
      <c r="B5980" t="s">
        <v>428</v>
      </c>
      <c r="C5980" t="s">
        <v>429</v>
      </c>
      <c r="D5980">
        <v>6.5</v>
      </c>
      <c r="J5980" t="e">
        <f>+VLOOKUP(B5980,#REF!,1,FALSE)</f>
        <v>#REF!</v>
      </c>
    </row>
    <row r="5981" spans="1:10" hidden="1" x14ac:dyDescent="0.25">
      <c r="A5981" t="s">
        <v>655</v>
      </c>
      <c r="B5981" t="s">
        <v>1362</v>
      </c>
      <c r="C5981" t="s">
        <v>1363</v>
      </c>
      <c r="D5981">
        <v>6.5</v>
      </c>
      <c r="J5981" t="e">
        <f>+VLOOKUP(B5981,#REF!,1,FALSE)</f>
        <v>#REF!</v>
      </c>
    </row>
    <row r="5982" spans="1:10" hidden="1" x14ac:dyDescent="0.25">
      <c r="A5982" t="s">
        <v>655</v>
      </c>
      <c r="B5982">
        <v>7058</v>
      </c>
      <c r="C5982" t="s">
        <v>351</v>
      </c>
      <c r="D5982">
        <v>6.5</v>
      </c>
      <c r="J5982" t="e">
        <f>+VLOOKUP(B5982,#REF!,1,FALSE)</f>
        <v>#REF!</v>
      </c>
    </row>
    <row r="5983" spans="1:10" hidden="1" x14ac:dyDescent="0.25">
      <c r="A5983" t="s">
        <v>655</v>
      </c>
      <c r="B5983" t="s">
        <v>350</v>
      </c>
      <c r="C5983" t="s">
        <v>351</v>
      </c>
      <c r="D5983">
        <v>4.8</v>
      </c>
      <c r="J5983" t="e">
        <f>+VLOOKUP(B5983,#REF!,1,FALSE)</f>
        <v>#REF!</v>
      </c>
    </row>
    <row r="5984" spans="1:10" hidden="1" x14ac:dyDescent="0.25">
      <c r="A5984" t="s">
        <v>655</v>
      </c>
      <c r="B5984">
        <v>7076</v>
      </c>
      <c r="C5984" t="s">
        <v>1364</v>
      </c>
      <c r="D5984">
        <v>1</v>
      </c>
      <c r="J5984" t="e">
        <f>+VLOOKUP(B5984,#REF!,1,FALSE)</f>
        <v>#REF!</v>
      </c>
    </row>
    <row r="5985" spans="1:10" hidden="1" x14ac:dyDescent="0.25">
      <c r="A5985" t="s">
        <v>655</v>
      </c>
      <c r="B5985">
        <v>7108</v>
      </c>
      <c r="C5985" t="s">
        <v>1365</v>
      </c>
      <c r="D5985">
        <v>6.5</v>
      </c>
      <c r="J5985" t="e">
        <f>+VLOOKUP(B5985,#REF!,1,FALSE)</f>
        <v>#REF!</v>
      </c>
    </row>
    <row r="5986" spans="1:10" hidden="1" x14ac:dyDescent="0.25">
      <c r="A5986" t="s">
        <v>655</v>
      </c>
      <c r="B5986">
        <v>7114</v>
      </c>
      <c r="C5986" t="s">
        <v>2337</v>
      </c>
      <c r="D5986">
        <v>1</v>
      </c>
      <c r="J5986" t="e">
        <f>+VLOOKUP(B5986,#REF!,1,FALSE)</f>
        <v>#REF!</v>
      </c>
    </row>
    <row r="5987" spans="1:10" hidden="1" x14ac:dyDescent="0.25">
      <c r="A5987" t="s">
        <v>655</v>
      </c>
      <c r="B5987">
        <v>7115</v>
      </c>
      <c r="C5987" t="s">
        <v>2338</v>
      </c>
      <c r="D5987">
        <v>1</v>
      </c>
      <c r="J5987" t="e">
        <f>+VLOOKUP(B5987,#REF!,1,FALSE)</f>
        <v>#REF!</v>
      </c>
    </row>
    <row r="5988" spans="1:10" hidden="1" x14ac:dyDescent="0.25">
      <c r="A5988" t="s">
        <v>655</v>
      </c>
      <c r="B5988">
        <v>7117</v>
      </c>
      <c r="C5988" t="s">
        <v>2339</v>
      </c>
      <c r="D5988">
        <v>1</v>
      </c>
      <c r="J5988" t="e">
        <f>+VLOOKUP(B5988,#REF!,1,FALSE)</f>
        <v>#REF!</v>
      </c>
    </row>
    <row r="5989" spans="1:10" hidden="1" x14ac:dyDescent="0.25">
      <c r="A5989" t="s">
        <v>655</v>
      </c>
      <c r="B5989" t="s">
        <v>430</v>
      </c>
      <c r="C5989" t="s">
        <v>431</v>
      </c>
      <c r="D5989">
        <v>6.5</v>
      </c>
      <c r="J5989" t="e">
        <f>+VLOOKUP(B5989,#REF!,1,FALSE)</f>
        <v>#REF!</v>
      </c>
    </row>
    <row r="5990" spans="1:10" hidden="1" x14ac:dyDescent="0.25">
      <c r="A5990" t="s">
        <v>655</v>
      </c>
      <c r="B5990" t="s">
        <v>1366</v>
      </c>
      <c r="C5990" t="s">
        <v>1367</v>
      </c>
      <c r="D5990">
        <v>6.5</v>
      </c>
      <c r="J5990" t="e">
        <f>+VLOOKUP(B5990,#REF!,1,FALSE)</f>
        <v>#REF!</v>
      </c>
    </row>
    <row r="5991" spans="1:10" hidden="1" x14ac:dyDescent="0.25">
      <c r="A5991" t="s">
        <v>655</v>
      </c>
      <c r="B5991" t="s">
        <v>432</v>
      </c>
      <c r="C5991" t="s">
        <v>433</v>
      </c>
      <c r="D5991">
        <v>6.5</v>
      </c>
      <c r="J5991" t="e">
        <f>+VLOOKUP(B5991,#REF!,1,FALSE)</f>
        <v>#REF!</v>
      </c>
    </row>
    <row r="5992" spans="1:10" hidden="1" x14ac:dyDescent="0.25">
      <c r="A5992" t="s">
        <v>655</v>
      </c>
      <c r="B5992" t="s">
        <v>426</v>
      </c>
      <c r="C5992" t="s">
        <v>427</v>
      </c>
      <c r="D5992">
        <v>6.5</v>
      </c>
      <c r="J5992" t="e">
        <f>+VLOOKUP(B5992,#REF!,1,FALSE)</f>
        <v>#REF!</v>
      </c>
    </row>
    <row r="5993" spans="1:10" hidden="1" x14ac:dyDescent="0.25">
      <c r="A5993" t="s">
        <v>655</v>
      </c>
      <c r="B5993" t="s">
        <v>613</v>
      </c>
      <c r="C5993" t="s">
        <v>612</v>
      </c>
      <c r="D5993">
        <v>4.8</v>
      </c>
      <c r="J5993" t="e">
        <f>+VLOOKUP(B5993,#REF!,1,FALSE)</f>
        <v>#REF!</v>
      </c>
    </row>
    <row r="5994" spans="1:10" hidden="1" x14ac:dyDescent="0.25">
      <c r="A5994" t="s">
        <v>655</v>
      </c>
      <c r="B5994" t="s">
        <v>611</v>
      </c>
      <c r="C5994" t="s">
        <v>612</v>
      </c>
      <c r="D5994">
        <v>6.5</v>
      </c>
      <c r="J5994" t="e">
        <f>+VLOOKUP(B5994,#REF!,1,FALSE)</f>
        <v>#REF!</v>
      </c>
    </row>
    <row r="5995" spans="1:10" hidden="1" x14ac:dyDescent="0.25">
      <c r="A5995" t="s">
        <v>655</v>
      </c>
      <c r="B5995" t="s">
        <v>1368</v>
      </c>
      <c r="C5995" t="s">
        <v>1369</v>
      </c>
      <c r="D5995">
        <v>4.8</v>
      </c>
      <c r="J5995" t="e">
        <f>+VLOOKUP(B5995,#REF!,1,FALSE)</f>
        <v>#REF!</v>
      </c>
    </row>
    <row r="5996" spans="1:10" hidden="1" x14ac:dyDescent="0.25">
      <c r="A5996" t="s">
        <v>655</v>
      </c>
      <c r="B5996" t="s">
        <v>1370</v>
      </c>
      <c r="C5996" t="s">
        <v>1371</v>
      </c>
      <c r="D5996">
        <v>6.5</v>
      </c>
      <c r="J5996" t="e">
        <f>+VLOOKUP(B5996,#REF!,1,FALSE)</f>
        <v>#REF!</v>
      </c>
    </row>
    <row r="5997" spans="1:10" hidden="1" x14ac:dyDescent="0.25">
      <c r="A5997" t="s">
        <v>655</v>
      </c>
      <c r="B5997" t="s">
        <v>1372</v>
      </c>
      <c r="C5997" t="s">
        <v>1373</v>
      </c>
      <c r="D5997">
        <v>4.8</v>
      </c>
      <c r="J5997" t="e">
        <f>+VLOOKUP(B5997,#REF!,1,FALSE)</f>
        <v>#REF!</v>
      </c>
    </row>
    <row r="5998" spans="1:10" hidden="1" x14ac:dyDescent="0.25">
      <c r="A5998" t="s">
        <v>655</v>
      </c>
      <c r="B5998" t="s">
        <v>1374</v>
      </c>
      <c r="C5998" t="s">
        <v>1375</v>
      </c>
      <c r="D5998">
        <v>6.5</v>
      </c>
      <c r="J5998" t="e">
        <f>+VLOOKUP(B5998,#REF!,1,FALSE)</f>
        <v>#REF!</v>
      </c>
    </row>
    <row r="5999" spans="1:10" hidden="1" x14ac:dyDescent="0.25">
      <c r="A5999" t="s">
        <v>655</v>
      </c>
      <c r="B5999" t="s">
        <v>1376</v>
      </c>
      <c r="C5999" t="s">
        <v>601</v>
      </c>
      <c r="D5999">
        <v>3.25</v>
      </c>
      <c r="J5999" t="e">
        <f>+VLOOKUP(B5999,#REF!,1,FALSE)</f>
        <v>#REF!</v>
      </c>
    </row>
    <row r="6000" spans="1:10" hidden="1" x14ac:dyDescent="0.25">
      <c r="A6000" t="s">
        <v>655</v>
      </c>
      <c r="B6000" t="s">
        <v>600</v>
      </c>
      <c r="C6000" t="s">
        <v>601</v>
      </c>
      <c r="D6000">
        <v>6.5</v>
      </c>
      <c r="J6000" t="e">
        <f>+VLOOKUP(B6000,#REF!,1,FALSE)</f>
        <v>#REF!</v>
      </c>
    </row>
    <row r="6001" spans="1:10" hidden="1" x14ac:dyDescent="0.25">
      <c r="A6001" t="s">
        <v>655</v>
      </c>
      <c r="B6001">
        <v>7133</v>
      </c>
      <c r="C6001" t="s">
        <v>1377</v>
      </c>
      <c r="D6001">
        <v>6.5</v>
      </c>
      <c r="J6001" t="e">
        <f>+VLOOKUP(B6001,#REF!,1,FALSE)</f>
        <v>#REF!</v>
      </c>
    </row>
    <row r="6002" spans="1:10" hidden="1" x14ac:dyDescent="0.25">
      <c r="A6002" t="s">
        <v>655</v>
      </c>
      <c r="B6002">
        <v>7134</v>
      </c>
      <c r="C6002" t="s">
        <v>1378</v>
      </c>
      <c r="D6002">
        <v>6.5</v>
      </c>
      <c r="J6002" t="e">
        <f>+VLOOKUP(B6002,#REF!,1,FALSE)</f>
        <v>#REF!</v>
      </c>
    </row>
    <row r="6003" spans="1:10" hidden="1" x14ac:dyDescent="0.25">
      <c r="A6003" t="s">
        <v>655</v>
      </c>
      <c r="B6003" t="s">
        <v>1380</v>
      </c>
      <c r="C6003" t="s">
        <v>1381</v>
      </c>
      <c r="D6003">
        <v>6.5</v>
      </c>
      <c r="J6003" t="e">
        <f>+VLOOKUP(B6003,#REF!,1,FALSE)</f>
        <v>#REF!</v>
      </c>
    </row>
    <row r="6004" spans="1:10" hidden="1" x14ac:dyDescent="0.25">
      <c r="A6004" t="s">
        <v>655</v>
      </c>
      <c r="B6004">
        <v>7151</v>
      </c>
      <c r="C6004" t="s">
        <v>1382</v>
      </c>
      <c r="D6004">
        <v>6.5</v>
      </c>
      <c r="J6004" t="e">
        <f>+VLOOKUP(B6004,#REF!,1,FALSE)</f>
        <v>#REF!</v>
      </c>
    </row>
    <row r="6005" spans="1:10" hidden="1" x14ac:dyDescent="0.25">
      <c r="A6005" t="s">
        <v>655</v>
      </c>
      <c r="B6005" t="s">
        <v>1383</v>
      </c>
      <c r="C6005" t="s">
        <v>1384</v>
      </c>
      <c r="D6005">
        <v>4.8</v>
      </c>
      <c r="J6005" t="e">
        <f>+VLOOKUP(B6005,#REF!,1,FALSE)</f>
        <v>#REF!</v>
      </c>
    </row>
    <row r="6006" spans="1:10" hidden="1" x14ac:dyDescent="0.25">
      <c r="A6006" t="s">
        <v>655</v>
      </c>
      <c r="B6006" t="s">
        <v>1385</v>
      </c>
      <c r="C6006" t="s">
        <v>1384</v>
      </c>
      <c r="D6006">
        <v>6.5</v>
      </c>
      <c r="J6006" t="e">
        <f>+VLOOKUP(B6006,#REF!,1,FALSE)</f>
        <v>#REF!</v>
      </c>
    </row>
    <row r="6007" spans="1:10" hidden="1" x14ac:dyDescent="0.25">
      <c r="A6007" t="s">
        <v>655</v>
      </c>
      <c r="B6007">
        <v>7153</v>
      </c>
      <c r="C6007" t="s">
        <v>1386</v>
      </c>
      <c r="D6007">
        <v>6.5</v>
      </c>
      <c r="J6007" t="e">
        <f>+VLOOKUP(B6007,#REF!,1,FALSE)</f>
        <v>#REF!</v>
      </c>
    </row>
    <row r="6008" spans="1:10" hidden="1" x14ac:dyDescent="0.25">
      <c r="A6008" t="s">
        <v>655</v>
      </c>
      <c r="B6008" t="s">
        <v>1387</v>
      </c>
      <c r="C6008" t="s">
        <v>1388</v>
      </c>
      <c r="D6008">
        <v>4.8</v>
      </c>
      <c r="J6008" t="e">
        <f>+VLOOKUP(B6008,#REF!,1,FALSE)</f>
        <v>#REF!</v>
      </c>
    </row>
    <row r="6009" spans="1:10" hidden="1" x14ac:dyDescent="0.25">
      <c r="A6009" t="s">
        <v>655</v>
      </c>
      <c r="B6009">
        <v>7208</v>
      </c>
      <c r="C6009" t="s">
        <v>1073</v>
      </c>
      <c r="D6009">
        <v>6.5</v>
      </c>
      <c r="J6009" t="e">
        <f>+VLOOKUP(B6009,#REF!,1,FALSE)</f>
        <v>#REF!</v>
      </c>
    </row>
    <row r="6010" spans="1:10" hidden="1" x14ac:dyDescent="0.25">
      <c r="A6010" t="s">
        <v>655</v>
      </c>
      <c r="B6010">
        <v>7210</v>
      </c>
      <c r="C6010" t="s">
        <v>1389</v>
      </c>
      <c r="D6010">
        <v>6.5</v>
      </c>
      <c r="J6010" t="e">
        <f>+VLOOKUP(B6010,#REF!,1,FALSE)</f>
        <v>#REF!</v>
      </c>
    </row>
    <row r="6011" spans="1:10" hidden="1" x14ac:dyDescent="0.25">
      <c r="A6011" t="s">
        <v>655</v>
      </c>
      <c r="B6011">
        <v>7211</v>
      </c>
      <c r="C6011" t="s">
        <v>1390</v>
      </c>
      <c r="D6011">
        <v>6.5</v>
      </c>
      <c r="J6011" t="e">
        <f>+VLOOKUP(B6011,#REF!,1,FALSE)</f>
        <v>#REF!</v>
      </c>
    </row>
    <row r="6012" spans="1:10" hidden="1" x14ac:dyDescent="0.25">
      <c r="A6012" t="s">
        <v>655</v>
      </c>
      <c r="B6012" t="s">
        <v>1391</v>
      </c>
      <c r="C6012" t="s">
        <v>1390</v>
      </c>
      <c r="D6012">
        <v>4.7</v>
      </c>
      <c r="J6012" t="e">
        <f>+VLOOKUP(B6012,#REF!,1,FALSE)</f>
        <v>#REF!</v>
      </c>
    </row>
    <row r="6013" spans="1:10" hidden="1" x14ac:dyDescent="0.25">
      <c r="A6013" t="s">
        <v>655</v>
      </c>
      <c r="B6013">
        <v>7212</v>
      </c>
      <c r="C6013" t="s">
        <v>1392</v>
      </c>
      <c r="D6013">
        <v>6.5</v>
      </c>
      <c r="J6013" t="e">
        <f>+VLOOKUP(B6013,#REF!,1,FALSE)</f>
        <v>#REF!</v>
      </c>
    </row>
    <row r="6014" spans="1:10" hidden="1" x14ac:dyDescent="0.25">
      <c r="A6014" t="s">
        <v>655</v>
      </c>
      <c r="B6014">
        <v>7214</v>
      </c>
      <c r="C6014" t="s">
        <v>1393</v>
      </c>
      <c r="D6014">
        <v>6.5</v>
      </c>
      <c r="J6014" t="e">
        <f>+VLOOKUP(B6014,#REF!,1,FALSE)</f>
        <v>#REF!</v>
      </c>
    </row>
    <row r="6015" spans="1:10" hidden="1" x14ac:dyDescent="0.25">
      <c r="A6015" t="s">
        <v>655</v>
      </c>
      <c r="B6015">
        <v>7215</v>
      </c>
      <c r="C6015" t="s">
        <v>1394</v>
      </c>
      <c r="D6015">
        <v>6.5</v>
      </c>
      <c r="J6015" t="e">
        <f>+VLOOKUP(B6015,#REF!,1,FALSE)</f>
        <v>#REF!</v>
      </c>
    </row>
    <row r="6016" spans="1:10" hidden="1" x14ac:dyDescent="0.25">
      <c r="A6016" t="s">
        <v>655</v>
      </c>
      <c r="B6016">
        <v>7216</v>
      </c>
      <c r="C6016" t="s">
        <v>1395</v>
      </c>
      <c r="D6016">
        <v>6.5</v>
      </c>
      <c r="J6016" t="e">
        <f>+VLOOKUP(B6016,#REF!,1,FALSE)</f>
        <v>#REF!</v>
      </c>
    </row>
    <row r="6017" spans="1:10" hidden="1" x14ac:dyDescent="0.25">
      <c r="A6017" t="s">
        <v>655</v>
      </c>
      <c r="B6017">
        <v>7217</v>
      </c>
      <c r="C6017" t="s">
        <v>1396</v>
      </c>
      <c r="D6017">
        <v>6.5</v>
      </c>
      <c r="J6017" t="e">
        <f>+VLOOKUP(B6017,#REF!,1,FALSE)</f>
        <v>#REF!</v>
      </c>
    </row>
    <row r="6018" spans="1:10" hidden="1" x14ac:dyDescent="0.25">
      <c r="A6018" t="s">
        <v>655</v>
      </c>
      <c r="B6018">
        <v>7218</v>
      </c>
      <c r="C6018" t="s">
        <v>277</v>
      </c>
      <c r="D6018">
        <v>6.5</v>
      </c>
      <c r="J6018" t="e">
        <f>+VLOOKUP(B6018,#REF!,1,FALSE)</f>
        <v>#REF!</v>
      </c>
    </row>
    <row r="6019" spans="1:10" hidden="1" x14ac:dyDescent="0.25">
      <c r="A6019" t="s">
        <v>655</v>
      </c>
      <c r="B6019">
        <v>7219</v>
      </c>
      <c r="C6019" t="s">
        <v>1397</v>
      </c>
      <c r="D6019">
        <v>6.5</v>
      </c>
      <c r="J6019" t="e">
        <f>+VLOOKUP(B6019,#REF!,1,FALSE)</f>
        <v>#REF!</v>
      </c>
    </row>
    <row r="6020" spans="1:10" hidden="1" x14ac:dyDescent="0.25">
      <c r="A6020" t="s">
        <v>655</v>
      </c>
      <c r="B6020">
        <v>7225</v>
      </c>
      <c r="C6020" t="s">
        <v>1398</v>
      </c>
      <c r="D6020">
        <v>6.5</v>
      </c>
      <c r="J6020" t="e">
        <f>+VLOOKUP(B6020,#REF!,1,FALSE)</f>
        <v>#REF!</v>
      </c>
    </row>
    <row r="6021" spans="1:10" hidden="1" x14ac:dyDescent="0.25">
      <c r="A6021" t="s">
        <v>655</v>
      </c>
      <c r="B6021">
        <v>7226</v>
      </c>
      <c r="C6021" t="s">
        <v>1399</v>
      </c>
      <c r="D6021">
        <v>6.5</v>
      </c>
      <c r="J6021" t="e">
        <f>+VLOOKUP(B6021,#REF!,1,FALSE)</f>
        <v>#REF!</v>
      </c>
    </row>
    <row r="6022" spans="1:10" hidden="1" x14ac:dyDescent="0.25">
      <c r="A6022" t="s">
        <v>655</v>
      </c>
      <c r="B6022">
        <v>7227</v>
      </c>
      <c r="C6022" t="s">
        <v>1400</v>
      </c>
      <c r="D6022">
        <v>6.5</v>
      </c>
      <c r="J6022" t="e">
        <f>+VLOOKUP(B6022,#REF!,1,FALSE)</f>
        <v>#REF!</v>
      </c>
    </row>
    <row r="6023" spans="1:10" hidden="1" x14ac:dyDescent="0.25">
      <c r="A6023" t="s">
        <v>655</v>
      </c>
      <c r="B6023">
        <v>7772</v>
      </c>
      <c r="C6023" t="s">
        <v>2458</v>
      </c>
      <c r="D6023">
        <v>2</v>
      </c>
      <c r="J6023" t="e">
        <f>+VLOOKUP(B6023,#REF!,1,FALSE)</f>
        <v>#REF!</v>
      </c>
    </row>
    <row r="6024" spans="1:10" hidden="1" x14ac:dyDescent="0.25">
      <c r="A6024" t="s">
        <v>655</v>
      </c>
      <c r="B6024" t="s">
        <v>1401</v>
      </c>
      <c r="C6024" t="s">
        <v>1402</v>
      </c>
      <c r="D6024">
        <v>6.5</v>
      </c>
      <c r="J6024" t="e">
        <f>+VLOOKUP(B6024,#REF!,1,FALSE)</f>
        <v>#REF!</v>
      </c>
    </row>
    <row r="6025" spans="1:10" hidden="1" x14ac:dyDescent="0.25">
      <c r="A6025" t="s">
        <v>655</v>
      </c>
      <c r="B6025" t="s">
        <v>1403</v>
      </c>
      <c r="C6025" t="s">
        <v>1404</v>
      </c>
      <c r="D6025">
        <v>6.5</v>
      </c>
      <c r="J6025" t="e">
        <f>+VLOOKUP(B6025,#REF!,1,FALSE)</f>
        <v>#REF!</v>
      </c>
    </row>
    <row r="6026" spans="1:10" hidden="1" x14ac:dyDescent="0.25">
      <c r="A6026" t="s">
        <v>655</v>
      </c>
      <c r="B6026">
        <v>7256</v>
      </c>
      <c r="C6026" t="s">
        <v>2103</v>
      </c>
      <c r="D6026">
        <v>10</v>
      </c>
      <c r="J6026" t="e">
        <f>+VLOOKUP(B6026,#REF!,1,FALSE)</f>
        <v>#REF!</v>
      </c>
    </row>
    <row r="6027" spans="1:10" hidden="1" x14ac:dyDescent="0.25">
      <c r="A6027" t="s">
        <v>655</v>
      </c>
      <c r="B6027">
        <v>7257</v>
      </c>
      <c r="C6027" t="s">
        <v>2104</v>
      </c>
      <c r="D6027">
        <v>1</v>
      </c>
      <c r="J6027" t="e">
        <f>+VLOOKUP(B6027,#REF!,1,FALSE)</f>
        <v>#REF!</v>
      </c>
    </row>
    <row r="6028" spans="1:10" hidden="1" x14ac:dyDescent="0.25">
      <c r="A6028" t="s">
        <v>655</v>
      </c>
      <c r="B6028">
        <v>7258</v>
      </c>
      <c r="C6028" t="s">
        <v>2340</v>
      </c>
      <c r="D6028">
        <v>1</v>
      </c>
      <c r="J6028" t="e">
        <f>+VLOOKUP(B6028,#REF!,1,FALSE)</f>
        <v>#REF!</v>
      </c>
    </row>
    <row r="6029" spans="1:10" hidden="1" x14ac:dyDescent="0.25">
      <c r="A6029" t="s">
        <v>655</v>
      </c>
      <c r="B6029">
        <v>7259</v>
      </c>
      <c r="C6029" t="s">
        <v>2255</v>
      </c>
      <c r="D6029">
        <v>1</v>
      </c>
      <c r="J6029" t="e">
        <f>+VLOOKUP(B6029,#REF!,1,FALSE)</f>
        <v>#REF!</v>
      </c>
    </row>
    <row r="6030" spans="1:10" hidden="1" x14ac:dyDescent="0.25">
      <c r="A6030" t="s">
        <v>655</v>
      </c>
      <c r="B6030">
        <v>7267</v>
      </c>
      <c r="C6030" t="s">
        <v>2256</v>
      </c>
      <c r="D6030">
        <v>1</v>
      </c>
      <c r="J6030" t="e">
        <f>+VLOOKUP(B6030,#REF!,1,FALSE)</f>
        <v>#REF!</v>
      </c>
    </row>
    <row r="6031" spans="1:10" hidden="1" x14ac:dyDescent="0.25">
      <c r="A6031" t="s">
        <v>655</v>
      </c>
      <c r="B6031" t="s">
        <v>1405</v>
      </c>
      <c r="C6031" t="s">
        <v>1406</v>
      </c>
      <c r="D6031">
        <v>4.7</v>
      </c>
      <c r="J6031" t="e">
        <f>+VLOOKUP(B6031,#REF!,1,FALSE)</f>
        <v>#REF!</v>
      </c>
    </row>
    <row r="6032" spans="1:10" hidden="1" x14ac:dyDescent="0.25">
      <c r="A6032" t="s">
        <v>655</v>
      </c>
      <c r="B6032" t="s">
        <v>1407</v>
      </c>
      <c r="C6032" t="s">
        <v>1406</v>
      </c>
      <c r="D6032">
        <v>6.5</v>
      </c>
      <c r="J6032" t="e">
        <f>+VLOOKUP(B6032,#REF!,1,FALSE)</f>
        <v>#REF!</v>
      </c>
    </row>
    <row r="6033" spans="1:10" hidden="1" x14ac:dyDescent="0.25">
      <c r="A6033" t="s">
        <v>655</v>
      </c>
      <c r="B6033" t="s">
        <v>1408</v>
      </c>
      <c r="C6033" t="s">
        <v>1409</v>
      </c>
      <c r="D6033">
        <v>4.7</v>
      </c>
      <c r="J6033" t="e">
        <f>+VLOOKUP(B6033,#REF!,1,FALSE)</f>
        <v>#REF!</v>
      </c>
    </row>
    <row r="6034" spans="1:10" hidden="1" x14ac:dyDescent="0.25">
      <c r="A6034" t="s">
        <v>655</v>
      </c>
      <c r="B6034" t="s">
        <v>1410</v>
      </c>
      <c r="C6034" t="s">
        <v>1409</v>
      </c>
      <c r="D6034">
        <v>6.5</v>
      </c>
      <c r="J6034" t="e">
        <f>+VLOOKUP(B6034,#REF!,1,FALSE)</f>
        <v>#REF!</v>
      </c>
    </row>
    <row r="6035" spans="1:10" hidden="1" x14ac:dyDescent="0.25">
      <c r="A6035" t="s">
        <v>655</v>
      </c>
      <c r="B6035">
        <v>7302</v>
      </c>
      <c r="C6035" t="s">
        <v>1411</v>
      </c>
      <c r="D6035">
        <v>6.5</v>
      </c>
      <c r="J6035" t="e">
        <f>+VLOOKUP(B6035,#REF!,1,FALSE)</f>
        <v>#REF!</v>
      </c>
    </row>
    <row r="6036" spans="1:10" hidden="1" x14ac:dyDescent="0.25">
      <c r="A6036" t="s">
        <v>655</v>
      </c>
      <c r="B6036" t="s">
        <v>1412</v>
      </c>
      <c r="C6036" t="s">
        <v>1413</v>
      </c>
      <c r="D6036">
        <v>4.7</v>
      </c>
      <c r="J6036" t="e">
        <f>+VLOOKUP(B6036,#REF!,1,FALSE)</f>
        <v>#REF!</v>
      </c>
    </row>
    <row r="6037" spans="1:10" hidden="1" x14ac:dyDescent="0.25">
      <c r="A6037" t="s">
        <v>655</v>
      </c>
      <c r="B6037" t="s">
        <v>1414</v>
      </c>
      <c r="C6037" t="s">
        <v>1413</v>
      </c>
      <c r="D6037">
        <v>6.5</v>
      </c>
      <c r="J6037" t="e">
        <f>+VLOOKUP(B6037,#REF!,1,FALSE)</f>
        <v>#REF!</v>
      </c>
    </row>
    <row r="6038" spans="1:10" hidden="1" x14ac:dyDescent="0.25">
      <c r="A6038" t="s">
        <v>655</v>
      </c>
      <c r="B6038" t="s">
        <v>1415</v>
      </c>
      <c r="C6038" t="s">
        <v>1416</v>
      </c>
      <c r="D6038">
        <v>4.7</v>
      </c>
      <c r="J6038" t="e">
        <f>+VLOOKUP(B6038,#REF!,1,FALSE)</f>
        <v>#REF!</v>
      </c>
    </row>
    <row r="6039" spans="1:10" hidden="1" x14ac:dyDescent="0.25">
      <c r="A6039" t="s">
        <v>655</v>
      </c>
      <c r="B6039" t="s">
        <v>1417</v>
      </c>
      <c r="C6039" t="s">
        <v>1416</v>
      </c>
      <c r="D6039">
        <v>6.5</v>
      </c>
      <c r="J6039" t="e">
        <f>+VLOOKUP(B6039,#REF!,1,FALSE)</f>
        <v>#REF!</v>
      </c>
    </row>
    <row r="6040" spans="1:10" hidden="1" x14ac:dyDescent="0.25">
      <c r="A6040" t="s">
        <v>655</v>
      </c>
      <c r="B6040" t="s">
        <v>288</v>
      </c>
      <c r="C6040" t="s">
        <v>287</v>
      </c>
      <c r="D6040">
        <v>4.7</v>
      </c>
      <c r="J6040" t="e">
        <f>+VLOOKUP(B6040,#REF!,1,FALSE)</f>
        <v>#REF!</v>
      </c>
    </row>
    <row r="6041" spans="1:10" hidden="1" x14ac:dyDescent="0.25">
      <c r="A6041" t="s">
        <v>655</v>
      </c>
      <c r="B6041" t="s">
        <v>286</v>
      </c>
      <c r="C6041" t="s">
        <v>287</v>
      </c>
      <c r="D6041">
        <v>6.5</v>
      </c>
      <c r="J6041" t="e">
        <f>+VLOOKUP(B6041,#REF!,1,FALSE)</f>
        <v>#REF!</v>
      </c>
    </row>
    <row r="6042" spans="1:10" hidden="1" x14ac:dyDescent="0.25">
      <c r="A6042" t="s">
        <v>655</v>
      </c>
      <c r="B6042" t="s">
        <v>1418</v>
      </c>
      <c r="C6042" t="s">
        <v>1419</v>
      </c>
      <c r="D6042">
        <v>6.5</v>
      </c>
      <c r="J6042" t="e">
        <f>+VLOOKUP(B6042,#REF!,1,FALSE)</f>
        <v>#REF!</v>
      </c>
    </row>
    <row r="6043" spans="1:10" hidden="1" x14ac:dyDescent="0.25">
      <c r="A6043" t="s">
        <v>655</v>
      </c>
      <c r="B6043">
        <v>7307</v>
      </c>
      <c r="C6043" t="s">
        <v>1420</v>
      </c>
      <c r="D6043">
        <v>6.5</v>
      </c>
      <c r="J6043" t="e">
        <f>+VLOOKUP(B6043,#REF!,1,FALSE)</f>
        <v>#REF!</v>
      </c>
    </row>
    <row r="6044" spans="1:10" hidden="1" x14ac:dyDescent="0.25">
      <c r="A6044" t="s">
        <v>655</v>
      </c>
      <c r="B6044" t="s">
        <v>273</v>
      </c>
      <c r="C6044" t="s">
        <v>1421</v>
      </c>
      <c r="D6044">
        <v>6.5</v>
      </c>
      <c r="J6044" t="e">
        <f>+VLOOKUP(B6044,#REF!,1,FALSE)</f>
        <v>#REF!</v>
      </c>
    </row>
    <row r="6045" spans="1:10" hidden="1" x14ac:dyDescent="0.25">
      <c r="A6045" t="s">
        <v>655</v>
      </c>
      <c r="B6045" t="s">
        <v>273</v>
      </c>
      <c r="C6045" t="s">
        <v>1421</v>
      </c>
      <c r="D6045">
        <v>6.5</v>
      </c>
      <c r="J6045" t="e">
        <f>+VLOOKUP(B6045,#REF!,1,FALSE)</f>
        <v>#REF!</v>
      </c>
    </row>
    <row r="6046" spans="1:10" hidden="1" x14ac:dyDescent="0.25">
      <c r="A6046" t="s">
        <v>655</v>
      </c>
      <c r="B6046" t="s">
        <v>1422</v>
      </c>
      <c r="C6046" t="s">
        <v>1423</v>
      </c>
      <c r="D6046">
        <v>6.5</v>
      </c>
      <c r="J6046" t="e">
        <f>+VLOOKUP(B6046,#REF!,1,FALSE)</f>
        <v>#REF!</v>
      </c>
    </row>
    <row r="6047" spans="1:10" hidden="1" x14ac:dyDescent="0.25">
      <c r="A6047" t="s">
        <v>655</v>
      </c>
      <c r="B6047" t="s">
        <v>1424</v>
      </c>
      <c r="C6047" t="s">
        <v>1425</v>
      </c>
      <c r="D6047">
        <v>4.7</v>
      </c>
      <c r="J6047" t="e">
        <f>+VLOOKUP(B6047,#REF!,1,FALSE)</f>
        <v>#REF!</v>
      </c>
    </row>
    <row r="6048" spans="1:10" hidden="1" x14ac:dyDescent="0.25">
      <c r="A6048" t="s">
        <v>655</v>
      </c>
      <c r="B6048" t="s">
        <v>1426</v>
      </c>
      <c r="C6048" t="s">
        <v>1425</v>
      </c>
      <c r="D6048">
        <v>6.5</v>
      </c>
      <c r="J6048" t="e">
        <f>+VLOOKUP(B6048,#REF!,1,FALSE)</f>
        <v>#REF!</v>
      </c>
    </row>
    <row r="6049" spans="1:10" hidden="1" x14ac:dyDescent="0.25">
      <c r="A6049" t="s">
        <v>655</v>
      </c>
      <c r="B6049" t="s">
        <v>1427</v>
      </c>
      <c r="C6049" t="s">
        <v>1428</v>
      </c>
      <c r="D6049">
        <v>6.5</v>
      </c>
      <c r="J6049" t="e">
        <f>+VLOOKUP(B6049,#REF!,1,FALSE)</f>
        <v>#REF!</v>
      </c>
    </row>
    <row r="6050" spans="1:10" hidden="1" x14ac:dyDescent="0.25">
      <c r="A6050" t="s">
        <v>655</v>
      </c>
      <c r="B6050" t="s">
        <v>1429</v>
      </c>
      <c r="C6050" t="s">
        <v>1430</v>
      </c>
      <c r="D6050">
        <v>6.5</v>
      </c>
      <c r="J6050" t="e">
        <f>+VLOOKUP(B6050,#REF!,1,FALSE)</f>
        <v>#REF!</v>
      </c>
    </row>
    <row r="6051" spans="1:10" hidden="1" x14ac:dyDescent="0.25">
      <c r="A6051" t="s">
        <v>655</v>
      </c>
      <c r="B6051">
        <v>7797</v>
      </c>
      <c r="C6051" t="s">
        <v>2360</v>
      </c>
      <c r="D6051">
        <v>6.5</v>
      </c>
      <c r="J6051" t="e">
        <f>+VLOOKUP(B6051,#REF!,1,FALSE)</f>
        <v>#REF!</v>
      </c>
    </row>
    <row r="6052" spans="1:10" hidden="1" x14ac:dyDescent="0.25">
      <c r="A6052" t="s">
        <v>655</v>
      </c>
      <c r="B6052">
        <v>7797</v>
      </c>
      <c r="C6052" t="s">
        <v>2360</v>
      </c>
      <c r="D6052">
        <v>6.5</v>
      </c>
      <c r="J6052" t="e">
        <f>+VLOOKUP(B6052,#REF!,1,FALSE)</f>
        <v>#REF!</v>
      </c>
    </row>
    <row r="6053" spans="1:10" hidden="1" x14ac:dyDescent="0.25">
      <c r="A6053" t="s">
        <v>655</v>
      </c>
      <c r="B6053">
        <v>7798</v>
      </c>
      <c r="C6053" t="s">
        <v>422</v>
      </c>
      <c r="D6053">
        <v>6.5</v>
      </c>
      <c r="J6053" t="e">
        <f>+VLOOKUP(B6053,#REF!,1,FALSE)</f>
        <v>#REF!</v>
      </c>
    </row>
    <row r="6054" spans="1:10" hidden="1" x14ac:dyDescent="0.25">
      <c r="A6054" t="s">
        <v>655</v>
      </c>
      <c r="B6054">
        <v>7606</v>
      </c>
      <c r="C6054" t="s">
        <v>632</v>
      </c>
      <c r="D6054">
        <v>6.5</v>
      </c>
      <c r="J6054" t="e">
        <f>+VLOOKUP(B6054,#REF!,1,FALSE)</f>
        <v>#REF!</v>
      </c>
    </row>
    <row r="6055" spans="1:10" hidden="1" x14ac:dyDescent="0.25">
      <c r="A6055" t="s">
        <v>655</v>
      </c>
      <c r="B6055" t="s">
        <v>1437</v>
      </c>
      <c r="C6055" t="s">
        <v>1438</v>
      </c>
      <c r="D6055">
        <v>4.5</v>
      </c>
      <c r="J6055" t="e">
        <f>+VLOOKUP(B6055,#REF!,1,FALSE)</f>
        <v>#REF!</v>
      </c>
    </row>
    <row r="6056" spans="1:10" hidden="1" x14ac:dyDescent="0.25">
      <c r="A6056" t="s">
        <v>655</v>
      </c>
      <c r="B6056" t="s">
        <v>1439</v>
      </c>
      <c r="C6056" t="s">
        <v>1438</v>
      </c>
      <c r="D6056">
        <v>6.5</v>
      </c>
      <c r="J6056" t="e">
        <f>+VLOOKUP(B6056,#REF!,1,FALSE)</f>
        <v>#REF!</v>
      </c>
    </row>
    <row r="6057" spans="1:10" hidden="1" x14ac:dyDescent="0.25">
      <c r="A6057" t="s">
        <v>655</v>
      </c>
      <c r="B6057">
        <v>7617</v>
      </c>
      <c r="C6057" t="s">
        <v>1443</v>
      </c>
      <c r="D6057">
        <v>6.5</v>
      </c>
      <c r="J6057" t="e">
        <f>+VLOOKUP(B6057,#REF!,1,FALSE)</f>
        <v>#REF!</v>
      </c>
    </row>
    <row r="6058" spans="1:10" hidden="1" x14ac:dyDescent="0.25">
      <c r="A6058" t="s">
        <v>655</v>
      </c>
      <c r="B6058">
        <v>7618</v>
      </c>
      <c r="C6058" t="s">
        <v>1443</v>
      </c>
      <c r="D6058">
        <v>6.5</v>
      </c>
      <c r="J6058" t="e">
        <f>+VLOOKUP(B6058,#REF!,1,FALSE)</f>
        <v>#REF!</v>
      </c>
    </row>
    <row r="6059" spans="1:10" hidden="1" x14ac:dyDescent="0.25">
      <c r="A6059" t="s">
        <v>655</v>
      </c>
      <c r="B6059">
        <v>7619</v>
      </c>
      <c r="C6059" t="s">
        <v>1444</v>
      </c>
      <c r="D6059">
        <v>6.5</v>
      </c>
      <c r="J6059" t="e">
        <f>+VLOOKUP(B6059,#REF!,1,FALSE)</f>
        <v>#REF!</v>
      </c>
    </row>
    <row r="6060" spans="1:10" hidden="1" x14ac:dyDescent="0.25">
      <c r="A6060" t="s">
        <v>655</v>
      </c>
      <c r="B6060">
        <v>7621</v>
      </c>
      <c r="C6060" t="s">
        <v>1445</v>
      </c>
      <c r="D6060">
        <v>6.5</v>
      </c>
      <c r="J6060" t="e">
        <f>+VLOOKUP(B6060,#REF!,1,FALSE)</f>
        <v>#REF!</v>
      </c>
    </row>
    <row r="6061" spans="1:10" hidden="1" x14ac:dyDescent="0.25">
      <c r="A6061" t="s">
        <v>655</v>
      </c>
      <c r="B6061">
        <v>7622</v>
      </c>
      <c r="C6061" t="s">
        <v>1446</v>
      </c>
      <c r="D6061">
        <v>6.5</v>
      </c>
      <c r="J6061" t="e">
        <f>+VLOOKUP(B6061,#REF!,1,FALSE)</f>
        <v>#REF!</v>
      </c>
    </row>
    <row r="6062" spans="1:10" hidden="1" x14ac:dyDescent="0.25">
      <c r="A6062" t="s">
        <v>655</v>
      </c>
      <c r="B6062">
        <v>7624</v>
      </c>
      <c r="C6062" t="s">
        <v>1448</v>
      </c>
      <c r="D6062">
        <v>6.5</v>
      </c>
      <c r="J6062" t="e">
        <f>+VLOOKUP(B6062,#REF!,1,FALSE)</f>
        <v>#REF!</v>
      </c>
    </row>
    <row r="6063" spans="1:10" hidden="1" x14ac:dyDescent="0.25">
      <c r="A6063" t="s">
        <v>655</v>
      </c>
      <c r="B6063" t="s">
        <v>1449</v>
      </c>
      <c r="C6063" t="s">
        <v>1448</v>
      </c>
      <c r="D6063">
        <v>4.7</v>
      </c>
      <c r="J6063" t="e">
        <f>+VLOOKUP(B6063,#REF!,1,FALSE)</f>
        <v>#REF!</v>
      </c>
    </row>
    <row r="6064" spans="1:10" hidden="1" x14ac:dyDescent="0.25">
      <c r="A6064" t="s">
        <v>655</v>
      </c>
      <c r="B6064">
        <v>7625</v>
      </c>
      <c r="C6064" t="s">
        <v>1450</v>
      </c>
      <c r="D6064">
        <v>6.5</v>
      </c>
      <c r="J6064" t="e">
        <f>+VLOOKUP(B6064,#REF!,1,FALSE)</f>
        <v>#REF!</v>
      </c>
    </row>
    <row r="6065" spans="1:10" hidden="1" x14ac:dyDescent="0.25">
      <c r="A6065" t="s">
        <v>655</v>
      </c>
      <c r="B6065">
        <v>7626</v>
      </c>
      <c r="C6065" t="s">
        <v>636</v>
      </c>
      <c r="D6065">
        <v>6.5</v>
      </c>
      <c r="J6065" t="e">
        <f>+VLOOKUP(B6065,#REF!,1,FALSE)</f>
        <v>#REF!</v>
      </c>
    </row>
    <row r="6066" spans="1:10" hidden="1" x14ac:dyDescent="0.25">
      <c r="A6066" t="s">
        <v>655</v>
      </c>
      <c r="B6066" t="s">
        <v>1451</v>
      </c>
      <c r="C6066" t="s">
        <v>636</v>
      </c>
      <c r="D6066">
        <v>4.7</v>
      </c>
      <c r="J6066" t="e">
        <f>+VLOOKUP(B6066,#REF!,1,FALSE)</f>
        <v>#REF!</v>
      </c>
    </row>
    <row r="6067" spans="1:10" hidden="1" x14ac:dyDescent="0.25">
      <c r="A6067" t="s">
        <v>655</v>
      </c>
      <c r="B6067">
        <v>7627</v>
      </c>
      <c r="C6067" t="s">
        <v>1452</v>
      </c>
      <c r="D6067">
        <v>6.5</v>
      </c>
      <c r="J6067" t="e">
        <f>+VLOOKUP(B6067,#REF!,1,FALSE)</f>
        <v>#REF!</v>
      </c>
    </row>
    <row r="6068" spans="1:10" hidden="1" x14ac:dyDescent="0.25">
      <c r="A6068" t="s">
        <v>655</v>
      </c>
      <c r="B6068">
        <v>7628</v>
      </c>
      <c r="C6068" t="s">
        <v>1453</v>
      </c>
      <c r="D6068">
        <v>6.5</v>
      </c>
      <c r="J6068" t="e">
        <f>+VLOOKUP(B6068,#REF!,1,FALSE)</f>
        <v>#REF!</v>
      </c>
    </row>
    <row r="6069" spans="1:10" hidden="1" x14ac:dyDescent="0.25">
      <c r="A6069" t="s">
        <v>655</v>
      </c>
      <c r="B6069" t="s">
        <v>1454</v>
      </c>
      <c r="C6069" t="s">
        <v>1453</v>
      </c>
      <c r="D6069">
        <v>4</v>
      </c>
      <c r="J6069" t="e">
        <f>+VLOOKUP(B6069,#REF!,1,FALSE)</f>
        <v>#REF!</v>
      </c>
    </row>
    <row r="6070" spans="1:10" hidden="1" x14ac:dyDescent="0.25">
      <c r="A6070" t="s">
        <v>655</v>
      </c>
      <c r="B6070">
        <v>7629</v>
      </c>
      <c r="C6070" t="s">
        <v>1455</v>
      </c>
      <c r="D6070">
        <v>6.5</v>
      </c>
      <c r="J6070" t="e">
        <f>+VLOOKUP(B6070,#REF!,1,FALSE)</f>
        <v>#REF!</v>
      </c>
    </row>
    <row r="6071" spans="1:10" hidden="1" x14ac:dyDescent="0.25">
      <c r="A6071" t="s">
        <v>655</v>
      </c>
      <c r="B6071">
        <v>7633</v>
      </c>
      <c r="C6071" t="s">
        <v>1456</v>
      </c>
      <c r="D6071">
        <v>6.5</v>
      </c>
      <c r="J6071" t="e">
        <f>+VLOOKUP(B6071,#REF!,1,FALSE)</f>
        <v>#REF!</v>
      </c>
    </row>
    <row r="6072" spans="1:10" hidden="1" x14ac:dyDescent="0.25">
      <c r="A6072" t="s">
        <v>655</v>
      </c>
      <c r="B6072" t="s">
        <v>1458</v>
      </c>
      <c r="C6072" t="s">
        <v>1459</v>
      </c>
      <c r="D6072">
        <v>6.5</v>
      </c>
      <c r="J6072" t="e">
        <f>+VLOOKUP(B6072,#REF!,1,FALSE)</f>
        <v>#REF!</v>
      </c>
    </row>
    <row r="6073" spans="1:10" hidden="1" x14ac:dyDescent="0.25">
      <c r="A6073" t="s">
        <v>655</v>
      </c>
      <c r="B6073" t="s">
        <v>1461</v>
      </c>
      <c r="C6073" t="s">
        <v>1462</v>
      </c>
      <c r="D6073">
        <v>6.5</v>
      </c>
      <c r="J6073" t="e">
        <f>+VLOOKUP(B6073,#REF!,1,FALSE)</f>
        <v>#REF!</v>
      </c>
    </row>
    <row r="6074" spans="1:10" hidden="1" x14ac:dyDescent="0.25">
      <c r="A6074" t="s">
        <v>655</v>
      </c>
      <c r="B6074">
        <v>7772</v>
      </c>
      <c r="C6074" t="s">
        <v>2458</v>
      </c>
      <c r="D6074">
        <v>2</v>
      </c>
      <c r="J6074" t="e">
        <f>+VLOOKUP(B6074,#REF!,1,FALSE)</f>
        <v>#REF!</v>
      </c>
    </row>
    <row r="6075" spans="1:10" hidden="1" x14ac:dyDescent="0.25">
      <c r="A6075" t="s">
        <v>655</v>
      </c>
      <c r="B6075">
        <v>7772</v>
      </c>
      <c r="C6075" t="s">
        <v>2458</v>
      </c>
      <c r="D6075">
        <v>2</v>
      </c>
      <c r="J6075" t="e">
        <f>+VLOOKUP(B6075,#REF!,1,FALSE)</f>
        <v>#REF!</v>
      </c>
    </row>
    <row r="6076" spans="1:10" hidden="1" x14ac:dyDescent="0.25">
      <c r="A6076" t="s">
        <v>655</v>
      </c>
      <c r="B6076">
        <v>7644</v>
      </c>
      <c r="C6076" t="s">
        <v>1463</v>
      </c>
      <c r="D6076">
        <v>6.5</v>
      </c>
      <c r="J6076" t="e">
        <f>+VLOOKUP(B6076,#REF!,1,FALSE)</f>
        <v>#REF!</v>
      </c>
    </row>
    <row r="6077" spans="1:10" hidden="1" x14ac:dyDescent="0.25">
      <c r="A6077" t="s">
        <v>655</v>
      </c>
      <c r="B6077" t="s">
        <v>2459</v>
      </c>
      <c r="C6077" t="s">
        <v>2460</v>
      </c>
      <c r="D6077">
        <v>6.5</v>
      </c>
      <c r="J6077" t="e">
        <f>+VLOOKUP(B6077,#REF!,1,FALSE)</f>
        <v>#REF!</v>
      </c>
    </row>
    <row r="6078" spans="1:10" hidden="1" x14ac:dyDescent="0.25">
      <c r="A6078" t="s">
        <v>655</v>
      </c>
      <c r="B6078">
        <v>7646</v>
      </c>
      <c r="C6078" t="s">
        <v>293</v>
      </c>
      <c r="D6078">
        <v>6.5</v>
      </c>
      <c r="J6078" t="e">
        <f>+VLOOKUP(B6078,#REF!,1,FALSE)</f>
        <v>#REF!</v>
      </c>
    </row>
    <row r="6079" spans="1:10" hidden="1" x14ac:dyDescent="0.25">
      <c r="A6079" t="s">
        <v>655</v>
      </c>
      <c r="B6079" t="s">
        <v>1464</v>
      </c>
      <c r="C6079" t="s">
        <v>293</v>
      </c>
      <c r="D6079">
        <v>4.7</v>
      </c>
      <c r="J6079" t="e">
        <f>+VLOOKUP(B6079,#REF!,1,FALSE)</f>
        <v>#REF!</v>
      </c>
    </row>
    <row r="6080" spans="1:10" hidden="1" x14ac:dyDescent="0.25">
      <c r="A6080" t="s">
        <v>655</v>
      </c>
      <c r="B6080">
        <v>7649</v>
      </c>
      <c r="C6080" t="s">
        <v>1465</v>
      </c>
      <c r="D6080">
        <v>6.5</v>
      </c>
      <c r="J6080" t="e">
        <f>+VLOOKUP(B6080,#REF!,1,FALSE)</f>
        <v>#REF!</v>
      </c>
    </row>
    <row r="6081" spans="1:10" hidden="1" x14ac:dyDescent="0.25">
      <c r="A6081" t="s">
        <v>655</v>
      </c>
      <c r="B6081">
        <v>7651</v>
      </c>
      <c r="C6081" t="s">
        <v>1467</v>
      </c>
      <c r="D6081">
        <v>6.5</v>
      </c>
      <c r="J6081" t="e">
        <f>+VLOOKUP(B6081,#REF!,1,FALSE)</f>
        <v>#REF!</v>
      </c>
    </row>
    <row r="6082" spans="1:10" hidden="1" x14ac:dyDescent="0.25">
      <c r="A6082" t="s">
        <v>655</v>
      </c>
      <c r="B6082" t="s">
        <v>2459</v>
      </c>
      <c r="C6082" t="s">
        <v>2460</v>
      </c>
      <c r="D6082">
        <v>6.5</v>
      </c>
      <c r="J6082" t="e">
        <f>+VLOOKUP(B6082,#REF!,1,FALSE)</f>
        <v>#REF!</v>
      </c>
    </row>
    <row r="6083" spans="1:10" hidden="1" x14ac:dyDescent="0.25">
      <c r="A6083" t="s">
        <v>655</v>
      </c>
      <c r="B6083">
        <v>7653</v>
      </c>
      <c r="C6083" t="s">
        <v>1468</v>
      </c>
      <c r="D6083">
        <v>6.5</v>
      </c>
      <c r="J6083" t="e">
        <f>+VLOOKUP(B6083,#REF!,1,FALSE)</f>
        <v>#REF!</v>
      </c>
    </row>
    <row r="6084" spans="1:10" hidden="1" x14ac:dyDescent="0.25">
      <c r="A6084" t="s">
        <v>655</v>
      </c>
      <c r="B6084" t="s">
        <v>1469</v>
      </c>
      <c r="C6084" t="s">
        <v>1468</v>
      </c>
      <c r="D6084">
        <v>4</v>
      </c>
      <c r="J6084" t="e">
        <f>+VLOOKUP(B6084,#REF!,1,FALSE)</f>
        <v>#REF!</v>
      </c>
    </row>
    <row r="6085" spans="1:10" hidden="1" x14ac:dyDescent="0.25">
      <c r="A6085" t="s">
        <v>655</v>
      </c>
      <c r="B6085" t="s">
        <v>1470</v>
      </c>
      <c r="C6085" t="s">
        <v>1471</v>
      </c>
      <c r="D6085">
        <v>4.7</v>
      </c>
      <c r="J6085" t="e">
        <f>+VLOOKUP(B6085,#REF!,1,FALSE)</f>
        <v>#REF!</v>
      </c>
    </row>
    <row r="6086" spans="1:10" hidden="1" x14ac:dyDescent="0.25">
      <c r="A6086" t="s">
        <v>655</v>
      </c>
      <c r="B6086">
        <v>7657</v>
      </c>
      <c r="C6086" t="s">
        <v>1472</v>
      </c>
      <c r="D6086">
        <v>6.5</v>
      </c>
      <c r="J6086" t="e">
        <f>+VLOOKUP(B6086,#REF!,1,FALSE)</f>
        <v>#REF!</v>
      </c>
    </row>
    <row r="6087" spans="1:10" hidden="1" x14ac:dyDescent="0.25">
      <c r="A6087" t="s">
        <v>655</v>
      </c>
      <c r="B6087" t="s">
        <v>1473</v>
      </c>
      <c r="C6087" t="s">
        <v>1474</v>
      </c>
      <c r="D6087">
        <v>6.5</v>
      </c>
      <c r="J6087" t="e">
        <f>+VLOOKUP(B6087,#REF!,1,FALSE)</f>
        <v>#REF!</v>
      </c>
    </row>
    <row r="6088" spans="1:10" hidden="1" x14ac:dyDescent="0.25">
      <c r="A6088" t="s">
        <v>655</v>
      </c>
      <c r="B6088">
        <v>7659</v>
      </c>
      <c r="C6088" t="s">
        <v>1354</v>
      </c>
      <c r="D6088">
        <v>6.5</v>
      </c>
      <c r="J6088" t="e">
        <f>+VLOOKUP(B6088,#REF!,1,FALSE)</f>
        <v>#REF!</v>
      </c>
    </row>
    <row r="6089" spans="1:10" hidden="1" x14ac:dyDescent="0.25">
      <c r="A6089" t="s">
        <v>655</v>
      </c>
      <c r="B6089">
        <v>7660</v>
      </c>
      <c r="C6089" t="s">
        <v>1475</v>
      </c>
      <c r="D6089">
        <v>6.5</v>
      </c>
      <c r="J6089" t="e">
        <f>+VLOOKUP(B6089,#REF!,1,FALSE)</f>
        <v>#REF!</v>
      </c>
    </row>
    <row r="6090" spans="1:10" hidden="1" x14ac:dyDescent="0.25">
      <c r="A6090" t="s">
        <v>655</v>
      </c>
      <c r="B6090">
        <v>7661</v>
      </c>
      <c r="C6090" t="s">
        <v>1476</v>
      </c>
      <c r="D6090">
        <v>6.5</v>
      </c>
      <c r="J6090" t="e">
        <f>+VLOOKUP(B6090,#REF!,1,FALSE)</f>
        <v>#REF!</v>
      </c>
    </row>
    <row r="6091" spans="1:10" hidden="1" x14ac:dyDescent="0.25">
      <c r="A6091" t="s">
        <v>655</v>
      </c>
      <c r="B6091" t="s">
        <v>1477</v>
      </c>
      <c r="C6091" t="s">
        <v>1476</v>
      </c>
      <c r="D6091">
        <v>4.7</v>
      </c>
      <c r="J6091" t="e">
        <f>+VLOOKUP(B6091,#REF!,1,FALSE)</f>
        <v>#REF!</v>
      </c>
    </row>
    <row r="6092" spans="1:10" hidden="1" x14ac:dyDescent="0.25">
      <c r="A6092" t="s">
        <v>655</v>
      </c>
      <c r="B6092">
        <v>7662</v>
      </c>
      <c r="C6092" t="s">
        <v>1478</v>
      </c>
      <c r="D6092">
        <v>6.5</v>
      </c>
      <c r="J6092" t="e">
        <f>+VLOOKUP(B6092,#REF!,1,FALSE)</f>
        <v>#REF!</v>
      </c>
    </row>
    <row r="6093" spans="1:10" hidden="1" x14ac:dyDescent="0.25">
      <c r="A6093" t="s">
        <v>655</v>
      </c>
      <c r="B6093" t="s">
        <v>1479</v>
      </c>
      <c r="C6093" t="s">
        <v>1478</v>
      </c>
      <c r="D6093">
        <v>4.7</v>
      </c>
      <c r="J6093" t="e">
        <f>+VLOOKUP(B6093,#REF!,1,FALSE)</f>
        <v>#REF!</v>
      </c>
    </row>
    <row r="6094" spans="1:10" hidden="1" x14ac:dyDescent="0.25">
      <c r="A6094" t="s">
        <v>655</v>
      </c>
      <c r="B6094">
        <v>7663</v>
      </c>
      <c r="C6094" t="s">
        <v>1480</v>
      </c>
      <c r="D6094">
        <v>6.5</v>
      </c>
      <c r="J6094" t="e">
        <f>+VLOOKUP(B6094,#REF!,1,FALSE)</f>
        <v>#REF!</v>
      </c>
    </row>
    <row r="6095" spans="1:10" hidden="1" x14ac:dyDescent="0.25">
      <c r="A6095" t="s">
        <v>655</v>
      </c>
      <c r="B6095" t="s">
        <v>1481</v>
      </c>
      <c r="C6095" t="s">
        <v>1482</v>
      </c>
      <c r="D6095">
        <v>4.7</v>
      </c>
      <c r="J6095" t="e">
        <f>+VLOOKUP(B6095,#REF!,1,FALSE)</f>
        <v>#REF!</v>
      </c>
    </row>
    <row r="6096" spans="1:10" hidden="1" x14ac:dyDescent="0.25">
      <c r="A6096" t="s">
        <v>655</v>
      </c>
      <c r="B6096">
        <v>7665</v>
      </c>
      <c r="C6096" t="s">
        <v>1483</v>
      </c>
      <c r="D6096">
        <v>6.5</v>
      </c>
      <c r="J6096" t="e">
        <f>+VLOOKUP(B6096,#REF!,1,FALSE)</f>
        <v>#REF!</v>
      </c>
    </row>
    <row r="6097" spans="1:10" hidden="1" x14ac:dyDescent="0.25">
      <c r="A6097" t="s">
        <v>655</v>
      </c>
      <c r="B6097" t="s">
        <v>1484</v>
      </c>
      <c r="C6097" t="s">
        <v>1483</v>
      </c>
      <c r="D6097">
        <v>4.7</v>
      </c>
      <c r="J6097" t="e">
        <f>+VLOOKUP(B6097,#REF!,1,FALSE)</f>
        <v>#REF!</v>
      </c>
    </row>
    <row r="6098" spans="1:10" hidden="1" x14ac:dyDescent="0.25">
      <c r="A6098" t="s">
        <v>655</v>
      </c>
      <c r="B6098">
        <v>7666</v>
      </c>
      <c r="C6098" t="s">
        <v>1485</v>
      </c>
      <c r="D6098">
        <v>6.5</v>
      </c>
      <c r="J6098" t="e">
        <f>+VLOOKUP(B6098,#REF!,1,FALSE)</f>
        <v>#REF!</v>
      </c>
    </row>
    <row r="6099" spans="1:10" hidden="1" x14ac:dyDescent="0.25">
      <c r="A6099" t="s">
        <v>655</v>
      </c>
      <c r="B6099" t="s">
        <v>1486</v>
      </c>
      <c r="C6099" t="s">
        <v>1487</v>
      </c>
      <c r="D6099">
        <v>6.5</v>
      </c>
      <c r="J6099" t="e">
        <f>+VLOOKUP(B6099,#REF!,1,FALSE)</f>
        <v>#REF!</v>
      </c>
    </row>
    <row r="6100" spans="1:10" hidden="1" x14ac:dyDescent="0.25">
      <c r="A6100" t="s">
        <v>655</v>
      </c>
      <c r="B6100" t="s">
        <v>2459</v>
      </c>
      <c r="C6100" t="s">
        <v>2460</v>
      </c>
      <c r="D6100">
        <v>6.5</v>
      </c>
      <c r="J6100" t="e">
        <f>+VLOOKUP(B6100,#REF!,1,FALSE)</f>
        <v>#REF!</v>
      </c>
    </row>
    <row r="6101" spans="1:10" hidden="1" x14ac:dyDescent="0.25">
      <c r="A6101" t="s">
        <v>655</v>
      </c>
      <c r="B6101">
        <v>7673</v>
      </c>
      <c r="C6101" t="s">
        <v>1490</v>
      </c>
      <c r="D6101">
        <v>6.5</v>
      </c>
      <c r="J6101" t="e">
        <f>+VLOOKUP(B6101,#REF!,1,FALSE)</f>
        <v>#REF!</v>
      </c>
    </row>
    <row r="6102" spans="1:10" hidden="1" x14ac:dyDescent="0.25">
      <c r="A6102" t="s">
        <v>655</v>
      </c>
      <c r="B6102">
        <v>7674</v>
      </c>
      <c r="C6102" t="s">
        <v>1491</v>
      </c>
      <c r="D6102">
        <v>6.5</v>
      </c>
      <c r="J6102" t="e">
        <f>+VLOOKUP(B6102,#REF!,1,FALSE)</f>
        <v>#REF!</v>
      </c>
    </row>
    <row r="6103" spans="1:10" hidden="1" x14ac:dyDescent="0.25">
      <c r="A6103" t="s">
        <v>655</v>
      </c>
      <c r="B6103">
        <v>7675</v>
      </c>
      <c r="C6103" t="s">
        <v>344</v>
      </c>
      <c r="D6103">
        <v>6.5</v>
      </c>
      <c r="J6103" t="e">
        <f>+VLOOKUP(B6103,#REF!,1,FALSE)</f>
        <v>#REF!</v>
      </c>
    </row>
    <row r="6104" spans="1:10" hidden="1" x14ac:dyDescent="0.25">
      <c r="A6104" t="s">
        <v>655</v>
      </c>
      <c r="B6104">
        <v>7676</v>
      </c>
      <c r="C6104" t="s">
        <v>1492</v>
      </c>
      <c r="D6104">
        <v>6.5</v>
      </c>
      <c r="J6104" t="e">
        <f>+VLOOKUP(B6104,#REF!,1,FALSE)</f>
        <v>#REF!</v>
      </c>
    </row>
    <row r="6105" spans="1:10" hidden="1" x14ac:dyDescent="0.25">
      <c r="A6105" t="s">
        <v>655</v>
      </c>
      <c r="B6105">
        <v>7679</v>
      </c>
      <c r="C6105" t="s">
        <v>1493</v>
      </c>
      <c r="D6105">
        <v>6.5</v>
      </c>
      <c r="J6105" t="e">
        <f>+VLOOKUP(B6105,#REF!,1,FALSE)</f>
        <v>#REF!</v>
      </c>
    </row>
    <row r="6106" spans="1:10" hidden="1" x14ac:dyDescent="0.25">
      <c r="A6106" t="s">
        <v>655</v>
      </c>
      <c r="B6106" t="s">
        <v>1494</v>
      </c>
      <c r="C6106" t="s">
        <v>1495</v>
      </c>
      <c r="D6106">
        <v>6.5</v>
      </c>
      <c r="J6106" t="e">
        <f>+VLOOKUP(B6106,#REF!,1,FALSE)</f>
        <v>#REF!</v>
      </c>
    </row>
    <row r="6107" spans="1:10" hidden="1" x14ac:dyDescent="0.25">
      <c r="A6107" t="s">
        <v>655</v>
      </c>
      <c r="B6107" t="s">
        <v>1496</v>
      </c>
      <c r="C6107" t="s">
        <v>1497</v>
      </c>
      <c r="D6107">
        <v>6.5</v>
      </c>
      <c r="J6107" t="e">
        <f>+VLOOKUP(B6107,#REF!,1,FALSE)</f>
        <v>#REF!</v>
      </c>
    </row>
    <row r="6108" spans="1:10" hidden="1" x14ac:dyDescent="0.25">
      <c r="A6108" t="s">
        <v>655</v>
      </c>
      <c r="B6108" t="s">
        <v>1498</v>
      </c>
      <c r="C6108" t="s">
        <v>1499</v>
      </c>
      <c r="D6108">
        <v>6.5</v>
      </c>
      <c r="J6108" t="e">
        <f>+VLOOKUP(B6108,#REF!,1,FALSE)</f>
        <v>#REF!</v>
      </c>
    </row>
    <row r="6109" spans="1:10" hidden="1" x14ac:dyDescent="0.25">
      <c r="A6109" t="s">
        <v>655</v>
      </c>
      <c r="B6109" t="s">
        <v>1500</v>
      </c>
      <c r="C6109" t="s">
        <v>1501</v>
      </c>
      <c r="D6109">
        <v>6.5</v>
      </c>
      <c r="J6109" t="e">
        <f>+VLOOKUP(B6109,#REF!,1,FALSE)</f>
        <v>#REF!</v>
      </c>
    </row>
    <row r="6110" spans="1:10" hidden="1" x14ac:dyDescent="0.25">
      <c r="A6110" t="s">
        <v>655</v>
      </c>
      <c r="B6110" t="s">
        <v>1502</v>
      </c>
      <c r="C6110" t="s">
        <v>1503</v>
      </c>
      <c r="D6110">
        <v>6.5</v>
      </c>
      <c r="J6110" t="e">
        <f>+VLOOKUP(B6110,#REF!,1,FALSE)</f>
        <v>#REF!</v>
      </c>
    </row>
    <row r="6111" spans="1:10" hidden="1" x14ac:dyDescent="0.25">
      <c r="A6111" t="s">
        <v>655</v>
      </c>
      <c r="B6111">
        <v>7685</v>
      </c>
      <c r="C6111" t="s">
        <v>640</v>
      </c>
      <c r="D6111">
        <v>6.5</v>
      </c>
      <c r="J6111" t="e">
        <f>+VLOOKUP(B6111,#REF!,1,FALSE)</f>
        <v>#REF!</v>
      </c>
    </row>
    <row r="6112" spans="1:10" hidden="1" x14ac:dyDescent="0.25">
      <c r="A6112" t="s">
        <v>655</v>
      </c>
      <c r="B6112">
        <v>7686</v>
      </c>
      <c r="C6112" t="s">
        <v>641</v>
      </c>
      <c r="D6112">
        <v>6.5</v>
      </c>
      <c r="J6112" t="e">
        <f>+VLOOKUP(B6112,#REF!,1,FALSE)</f>
        <v>#REF!</v>
      </c>
    </row>
    <row r="6113" spans="1:10" hidden="1" x14ac:dyDescent="0.25">
      <c r="A6113" t="s">
        <v>655</v>
      </c>
      <c r="B6113" t="s">
        <v>2459</v>
      </c>
      <c r="C6113" t="s">
        <v>2460</v>
      </c>
      <c r="D6113">
        <v>6.5</v>
      </c>
      <c r="J6113" t="e">
        <f>+VLOOKUP(B6113,#REF!,1,FALSE)</f>
        <v>#REF!</v>
      </c>
    </row>
    <row r="6114" spans="1:10" hidden="1" x14ac:dyDescent="0.25">
      <c r="A6114" t="s">
        <v>655</v>
      </c>
      <c r="B6114">
        <v>7690</v>
      </c>
      <c r="C6114" t="s">
        <v>1505</v>
      </c>
      <c r="D6114">
        <v>6.5</v>
      </c>
      <c r="J6114" t="e">
        <f>+VLOOKUP(B6114,#REF!,1,FALSE)</f>
        <v>#REF!</v>
      </c>
    </row>
    <row r="6115" spans="1:10" hidden="1" x14ac:dyDescent="0.25">
      <c r="A6115" t="s">
        <v>655</v>
      </c>
      <c r="B6115" t="s">
        <v>1506</v>
      </c>
      <c r="C6115" t="s">
        <v>1507</v>
      </c>
      <c r="D6115">
        <v>6.5</v>
      </c>
      <c r="J6115" t="e">
        <f>+VLOOKUP(B6115,#REF!,1,FALSE)</f>
        <v>#REF!</v>
      </c>
    </row>
    <row r="6116" spans="1:10" hidden="1" x14ac:dyDescent="0.25">
      <c r="A6116" t="s">
        <v>655</v>
      </c>
      <c r="B6116">
        <v>7694</v>
      </c>
      <c r="C6116" t="s">
        <v>1508</v>
      </c>
      <c r="D6116">
        <v>6.5</v>
      </c>
      <c r="J6116" t="e">
        <f>+VLOOKUP(B6116,#REF!,1,FALSE)</f>
        <v>#REF!</v>
      </c>
    </row>
    <row r="6117" spans="1:10" hidden="1" x14ac:dyDescent="0.25">
      <c r="A6117" t="s">
        <v>655</v>
      </c>
      <c r="B6117">
        <v>7702</v>
      </c>
      <c r="C6117" t="s">
        <v>2457</v>
      </c>
      <c r="D6117">
        <v>10</v>
      </c>
      <c r="J6117" t="e">
        <f>+VLOOKUP(B6117,#REF!,1,FALSE)</f>
        <v>#REF!</v>
      </c>
    </row>
    <row r="6118" spans="1:10" hidden="1" x14ac:dyDescent="0.25">
      <c r="A6118" t="s">
        <v>655</v>
      </c>
      <c r="B6118">
        <v>7703</v>
      </c>
      <c r="C6118" t="s">
        <v>2342</v>
      </c>
      <c r="D6118">
        <v>10</v>
      </c>
      <c r="J6118" t="e">
        <f>+VLOOKUP(B6118,#REF!,1,FALSE)</f>
        <v>#REF!</v>
      </c>
    </row>
    <row r="6119" spans="1:10" hidden="1" x14ac:dyDescent="0.25">
      <c r="A6119" t="s">
        <v>655</v>
      </c>
      <c r="B6119">
        <v>7746</v>
      </c>
      <c r="C6119" t="s">
        <v>2258</v>
      </c>
      <c r="D6119">
        <v>1</v>
      </c>
      <c r="J6119" t="e">
        <f>+VLOOKUP(B6119,#REF!,1,FALSE)</f>
        <v>#REF!</v>
      </c>
    </row>
    <row r="6120" spans="1:10" hidden="1" x14ac:dyDescent="0.25">
      <c r="A6120" t="s">
        <v>655</v>
      </c>
      <c r="B6120">
        <v>7748</v>
      </c>
      <c r="C6120" t="s">
        <v>2343</v>
      </c>
      <c r="D6120">
        <v>1</v>
      </c>
      <c r="J6120" t="e">
        <f>+VLOOKUP(B6120,#REF!,1,FALSE)</f>
        <v>#REF!</v>
      </c>
    </row>
    <row r="6121" spans="1:10" hidden="1" x14ac:dyDescent="0.25">
      <c r="A6121" t="s">
        <v>655</v>
      </c>
      <c r="B6121">
        <v>7749</v>
      </c>
      <c r="C6121" t="s">
        <v>2344</v>
      </c>
      <c r="D6121">
        <v>1</v>
      </c>
      <c r="J6121" t="e">
        <f>+VLOOKUP(B6121,#REF!,1,FALSE)</f>
        <v>#REF!</v>
      </c>
    </row>
    <row r="6122" spans="1:10" hidden="1" x14ac:dyDescent="0.25">
      <c r="A6122" t="s">
        <v>655</v>
      </c>
      <c r="B6122">
        <v>7750</v>
      </c>
      <c r="C6122" t="s">
        <v>2345</v>
      </c>
      <c r="D6122">
        <v>1</v>
      </c>
      <c r="J6122" t="e">
        <f>+VLOOKUP(B6122,#REF!,1,FALSE)</f>
        <v>#REF!</v>
      </c>
    </row>
    <row r="6123" spans="1:10" hidden="1" x14ac:dyDescent="0.25">
      <c r="A6123" t="s">
        <v>655</v>
      </c>
      <c r="B6123">
        <v>7751</v>
      </c>
      <c r="C6123" t="s">
        <v>2259</v>
      </c>
      <c r="D6123">
        <v>1</v>
      </c>
      <c r="J6123" t="e">
        <f>+VLOOKUP(B6123,#REF!,1,FALSE)</f>
        <v>#REF!</v>
      </c>
    </row>
    <row r="6124" spans="1:10" hidden="1" x14ac:dyDescent="0.25">
      <c r="A6124" t="s">
        <v>655</v>
      </c>
      <c r="B6124">
        <v>7757</v>
      </c>
      <c r="C6124" t="s">
        <v>2346</v>
      </c>
      <c r="D6124">
        <v>10</v>
      </c>
      <c r="J6124" t="e">
        <f>+VLOOKUP(B6124,#REF!,1,FALSE)</f>
        <v>#REF!</v>
      </c>
    </row>
    <row r="6125" spans="1:10" x14ac:dyDescent="0.25">
      <c r="A6125" t="s">
        <v>655</v>
      </c>
      <c r="B6125">
        <v>7758</v>
      </c>
      <c r="C6125" t="s">
        <v>2347</v>
      </c>
      <c r="D6125">
        <v>10</v>
      </c>
      <c r="J6125" t="e">
        <f>+VLOOKUP(B6125,#REF!,1,FALSE)</f>
        <v>#REF!</v>
      </c>
    </row>
    <row r="6126" spans="1:10" hidden="1" x14ac:dyDescent="0.25">
      <c r="A6126" t="s">
        <v>655</v>
      </c>
      <c r="B6126">
        <v>7759</v>
      </c>
      <c r="C6126" t="s">
        <v>2348</v>
      </c>
      <c r="D6126">
        <v>1</v>
      </c>
      <c r="J6126" t="e">
        <f>+VLOOKUP(B6126,#REF!,1,FALSE)</f>
        <v>#REF!</v>
      </c>
    </row>
    <row r="6127" spans="1:10" hidden="1" x14ac:dyDescent="0.25">
      <c r="A6127" t="s">
        <v>655</v>
      </c>
      <c r="B6127" t="s">
        <v>301</v>
      </c>
      <c r="C6127" t="s">
        <v>300</v>
      </c>
      <c r="D6127">
        <v>4.5</v>
      </c>
      <c r="J6127" t="e">
        <f>+VLOOKUP(B6127,#REF!,1,FALSE)</f>
        <v>#REF!</v>
      </c>
    </row>
    <row r="6128" spans="1:10" hidden="1" x14ac:dyDescent="0.25">
      <c r="A6128" t="s">
        <v>655</v>
      </c>
      <c r="B6128" t="s">
        <v>299</v>
      </c>
      <c r="C6128" t="s">
        <v>300</v>
      </c>
      <c r="D6128">
        <v>6.5</v>
      </c>
      <c r="J6128" t="e">
        <f>+VLOOKUP(B6128,#REF!,1,FALSE)</f>
        <v>#REF!</v>
      </c>
    </row>
    <row r="6129" spans="1:10" hidden="1" x14ac:dyDescent="0.25">
      <c r="A6129" t="s">
        <v>655</v>
      </c>
      <c r="B6129">
        <v>7766</v>
      </c>
      <c r="C6129" t="s">
        <v>1509</v>
      </c>
      <c r="D6129">
        <v>6</v>
      </c>
      <c r="J6129" t="e">
        <f>+VLOOKUP(B6129,#REF!,1,FALSE)</f>
        <v>#REF!</v>
      </c>
    </row>
    <row r="6130" spans="1:10" hidden="1" x14ac:dyDescent="0.25">
      <c r="A6130" t="s">
        <v>655</v>
      </c>
      <c r="B6130">
        <v>7770</v>
      </c>
      <c r="C6130" t="s">
        <v>2103</v>
      </c>
      <c r="D6130">
        <v>10</v>
      </c>
      <c r="J6130" t="e">
        <f>+VLOOKUP(B6130,#REF!,1,FALSE)</f>
        <v>#REF!</v>
      </c>
    </row>
    <row r="6131" spans="1:10" hidden="1" x14ac:dyDescent="0.25">
      <c r="A6131" t="s">
        <v>655</v>
      </c>
      <c r="B6131">
        <v>7771</v>
      </c>
      <c r="C6131" t="s">
        <v>2349</v>
      </c>
      <c r="D6131">
        <v>1</v>
      </c>
      <c r="J6131" t="e">
        <f>+VLOOKUP(B6131,#REF!,1,FALSE)</f>
        <v>#REF!</v>
      </c>
    </row>
    <row r="6132" spans="1:10" hidden="1" x14ac:dyDescent="0.25">
      <c r="A6132" t="s">
        <v>655</v>
      </c>
      <c r="B6132" t="s">
        <v>2459</v>
      </c>
      <c r="C6132" t="s">
        <v>2460</v>
      </c>
      <c r="D6132">
        <v>6.5</v>
      </c>
      <c r="J6132" t="e">
        <f>+VLOOKUP(B6132,#REF!,1,FALSE)</f>
        <v>#REF!</v>
      </c>
    </row>
    <row r="6133" spans="1:10" hidden="1" x14ac:dyDescent="0.25">
      <c r="A6133" t="s">
        <v>655</v>
      </c>
      <c r="B6133">
        <v>7773</v>
      </c>
      <c r="C6133" t="s">
        <v>2350</v>
      </c>
      <c r="D6133">
        <v>2</v>
      </c>
      <c r="J6133" t="e">
        <f>+VLOOKUP(B6133,#REF!,1,FALSE)</f>
        <v>#REF!</v>
      </c>
    </row>
    <row r="6134" spans="1:10" hidden="1" x14ac:dyDescent="0.25">
      <c r="A6134" t="s">
        <v>655</v>
      </c>
      <c r="B6134">
        <v>7774</v>
      </c>
      <c r="C6134" t="s">
        <v>2351</v>
      </c>
      <c r="D6134">
        <v>2</v>
      </c>
      <c r="J6134" t="e">
        <f>+VLOOKUP(B6134,#REF!,1,FALSE)</f>
        <v>#REF!</v>
      </c>
    </row>
    <row r="6135" spans="1:10" hidden="1" x14ac:dyDescent="0.25">
      <c r="A6135" t="s">
        <v>655</v>
      </c>
      <c r="B6135">
        <v>7775</v>
      </c>
      <c r="C6135" t="s">
        <v>2352</v>
      </c>
      <c r="D6135">
        <v>2</v>
      </c>
      <c r="J6135" t="e">
        <f>+VLOOKUP(B6135,#REF!,1,FALSE)</f>
        <v>#REF!</v>
      </c>
    </row>
    <row r="6136" spans="1:10" hidden="1" x14ac:dyDescent="0.25">
      <c r="A6136" t="s">
        <v>655</v>
      </c>
      <c r="B6136">
        <v>7776</v>
      </c>
      <c r="C6136" t="s">
        <v>2353</v>
      </c>
      <c r="D6136">
        <v>2</v>
      </c>
      <c r="J6136" t="e">
        <f>+VLOOKUP(B6136,#REF!,1,FALSE)</f>
        <v>#REF!</v>
      </c>
    </row>
    <row r="6137" spans="1:10" hidden="1" x14ac:dyDescent="0.25">
      <c r="A6137" t="s">
        <v>655</v>
      </c>
      <c r="B6137">
        <v>7779</v>
      </c>
      <c r="C6137" t="s">
        <v>607</v>
      </c>
      <c r="D6137">
        <v>6.5</v>
      </c>
      <c r="J6137" t="e">
        <f>+VLOOKUP(B6137,#REF!,1,FALSE)</f>
        <v>#REF!</v>
      </c>
    </row>
    <row r="6138" spans="1:10" hidden="1" x14ac:dyDescent="0.25">
      <c r="A6138" t="s">
        <v>655</v>
      </c>
      <c r="B6138">
        <v>7784</v>
      </c>
      <c r="C6138" t="s">
        <v>603</v>
      </c>
      <c r="D6138">
        <v>6.5</v>
      </c>
      <c r="J6138" t="e">
        <f>+VLOOKUP(B6138,#REF!,1,FALSE)</f>
        <v>#REF!</v>
      </c>
    </row>
    <row r="6139" spans="1:10" hidden="1" x14ac:dyDescent="0.25">
      <c r="A6139" t="s">
        <v>655</v>
      </c>
      <c r="B6139" t="s">
        <v>604</v>
      </c>
      <c r="C6139" t="s">
        <v>1510</v>
      </c>
      <c r="D6139">
        <v>4</v>
      </c>
      <c r="J6139" t="e">
        <f>+VLOOKUP(B6139,#REF!,1,FALSE)</f>
        <v>#REF!</v>
      </c>
    </row>
    <row r="6140" spans="1:10" hidden="1" x14ac:dyDescent="0.25">
      <c r="A6140" t="s">
        <v>655</v>
      </c>
      <c r="B6140">
        <v>7785</v>
      </c>
      <c r="C6140" t="s">
        <v>1511</v>
      </c>
      <c r="D6140">
        <v>6.5</v>
      </c>
      <c r="J6140" t="e">
        <f>+VLOOKUP(B6140,#REF!,1,FALSE)</f>
        <v>#REF!</v>
      </c>
    </row>
    <row r="6141" spans="1:10" hidden="1" x14ac:dyDescent="0.25">
      <c r="A6141" t="s">
        <v>655</v>
      </c>
      <c r="B6141" t="s">
        <v>1512</v>
      </c>
      <c r="C6141" t="s">
        <v>1513</v>
      </c>
      <c r="D6141">
        <v>4</v>
      </c>
      <c r="J6141" t="e">
        <f>+VLOOKUP(B6141,#REF!,1,FALSE)</f>
        <v>#REF!</v>
      </c>
    </row>
    <row r="6142" spans="1:10" hidden="1" x14ac:dyDescent="0.25">
      <c r="A6142" t="s">
        <v>655</v>
      </c>
      <c r="B6142">
        <v>7786</v>
      </c>
      <c r="C6142" t="s">
        <v>303</v>
      </c>
      <c r="D6142">
        <v>1</v>
      </c>
      <c r="J6142" t="e">
        <f>+VLOOKUP(B6142,#REF!,1,FALSE)</f>
        <v>#REF!</v>
      </c>
    </row>
    <row r="6143" spans="1:10" hidden="1" x14ac:dyDescent="0.25">
      <c r="A6143" t="s">
        <v>655</v>
      </c>
      <c r="B6143">
        <v>7787</v>
      </c>
      <c r="C6143" t="s">
        <v>2354</v>
      </c>
      <c r="D6143">
        <v>1</v>
      </c>
      <c r="J6143" t="e">
        <f>+VLOOKUP(B6143,#REF!,1,FALSE)</f>
        <v>#REF!</v>
      </c>
    </row>
    <row r="6144" spans="1:10" hidden="1" x14ac:dyDescent="0.25">
      <c r="A6144" t="s">
        <v>655</v>
      </c>
      <c r="B6144">
        <v>7789</v>
      </c>
      <c r="C6144" t="s">
        <v>2355</v>
      </c>
      <c r="D6144">
        <v>1</v>
      </c>
      <c r="J6144" t="e">
        <f>+VLOOKUP(B6144,#REF!,1,FALSE)</f>
        <v>#REF!</v>
      </c>
    </row>
    <row r="6145" spans="1:10" hidden="1" x14ac:dyDescent="0.25">
      <c r="A6145" t="s">
        <v>655</v>
      </c>
      <c r="B6145">
        <v>7790</v>
      </c>
      <c r="C6145" t="s">
        <v>2356</v>
      </c>
      <c r="D6145">
        <v>1</v>
      </c>
      <c r="J6145" t="e">
        <f>+VLOOKUP(B6145,#REF!,1,FALSE)</f>
        <v>#REF!</v>
      </c>
    </row>
    <row r="6146" spans="1:10" hidden="1" x14ac:dyDescent="0.25">
      <c r="A6146" t="s">
        <v>655</v>
      </c>
      <c r="B6146">
        <v>7791</v>
      </c>
      <c r="C6146" t="s">
        <v>2357</v>
      </c>
      <c r="D6146">
        <v>1</v>
      </c>
      <c r="J6146" t="e">
        <f>+VLOOKUP(B6146,#REF!,1,FALSE)</f>
        <v>#REF!</v>
      </c>
    </row>
    <row r="6147" spans="1:10" hidden="1" x14ac:dyDescent="0.25">
      <c r="A6147" t="s">
        <v>655</v>
      </c>
      <c r="B6147">
        <v>7792</v>
      </c>
      <c r="C6147" t="s">
        <v>2358</v>
      </c>
      <c r="D6147">
        <v>1</v>
      </c>
      <c r="J6147" t="e">
        <f>+VLOOKUP(B6147,#REF!,1,FALSE)</f>
        <v>#REF!</v>
      </c>
    </row>
    <row r="6148" spans="1:10" hidden="1" x14ac:dyDescent="0.25">
      <c r="A6148" t="s">
        <v>655</v>
      </c>
      <c r="B6148">
        <v>7795</v>
      </c>
      <c r="C6148" t="s">
        <v>1514</v>
      </c>
      <c r="D6148">
        <v>6.5</v>
      </c>
      <c r="J6148" t="e">
        <f>+VLOOKUP(B6148,#REF!,1,FALSE)</f>
        <v>#REF!</v>
      </c>
    </row>
    <row r="6149" spans="1:10" hidden="1" x14ac:dyDescent="0.25">
      <c r="A6149" t="s">
        <v>655</v>
      </c>
      <c r="B6149">
        <v>7796</v>
      </c>
      <c r="C6149" t="s">
        <v>605</v>
      </c>
      <c r="D6149">
        <v>6.5</v>
      </c>
      <c r="J6149" t="e">
        <f>+VLOOKUP(B6149,#REF!,1,FALSE)</f>
        <v>#REF!</v>
      </c>
    </row>
    <row r="6150" spans="1:10" hidden="1" x14ac:dyDescent="0.25">
      <c r="A6150" t="s">
        <v>655</v>
      </c>
      <c r="B6150" t="s">
        <v>606</v>
      </c>
      <c r="C6150" t="s">
        <v>605</v>
      </c>
      <c r="D6150">
        <v>4</v>
      </c>
      <c r="J6150" t="e">
        <f>+VLOOKUP(B6150,#REF!,1,FALSE)</f>
        <v>#REF!</v>
      </c>
    </row>
    <row r="6151" spans="1:10" hidden="1" x14ac:dyDescent="0.25">
      <c r="A6151" t="s">
        <v>655</v>
      </c>
      <c r="B6151">
        <v>7798</v>
      </c>
      <c r="C6151" t="s">
        <v>422</v>
      </c>
      <c r="D6151">
        <v>6.5</v>
      </c>
      <c r="J6151" t="e">
        <f>+VLOOKUP(B6151,#REF!,1,FALSE)</f>
        <v>#REF!</v>
      </c>
    </row>
    <row r="6152" spans="1:10" hidden="1" x14ac:dyDescent="0.25">
      <c r="A6152" t="s">
        <v>655</v>
      </c>
      <c r="B6152">
        <v>7798</v>
      </c>
      <c r="C6152" t="s">
        <v>422</v>
      </c>
      <c r="D6152">
        <v>6.5</v>
      </c>
      <c r="J6152" t="e">
        <f>+VLOOKUP(B6152,#REF!,1,FALSE)</f>
        <v>#REF!</v>
      </c>
    </row>
    <row r="6153" spans="1:10" hidden="1" x14ac:dyDescent="0.25">
      <c r="A6153" t="s">
        <v>655</v>
      </c>
      <c r="B6153">
        <v>7800</v>
      </c>
      <c r="C6153" t="s">
        <v>2361</v>
      </c>
      <c r="D6153">
        <v>2</v>
      </c>
      <c r="J6153" t="e">
        <f>+VLOOKUP(B6153,#REF!,1,FALSE)</f>
        <v>#REF!</v>
      </c>
    </row>
    <row r="6154" spans="1:10" hidden="1" x14ac:dyDescent="0.25">
      <c r="A6154" t="s">
        <v>655</v>
      </c>
      <c r="B6154">
        <v>7801</v>
      </c>
      <c r="C6154" t="s">
        <v>2362</v>
      </c>
      <c r="D6154">
        <v>2</v>
      </c>
      <c r="J6154" t="e">
        <f>+VLOOKUP(B6154,#REF!,1,FALSE)</f>
        <v>#REF!</v>
      </c>
    </row>
    <row r="6155" spans="1:10" hidden="1" x14ac:dyDescent="0.25">
      <c r="A6155" t="s">
        <v>655</v>
      </c>
      <c r="B6155">
        <v>7802</v>
      </c>
      <c r="C6155" t="s">
        <v>2461</v>
      </c>
      <c r="D6155">
        <v>1</v>
      </c>
      <c r="J6155" t="e">
        <f>+VLOOKUP(B6155,#REF!,1,FALSE)</f>
        <v>#REF!</v>
      </c>
    </row>
    <row r="6156" spans="1:10" hidden="1" x14ac:dyDescent="0.25">
      <c r="A6156" t="s">
        <v>655</v>
      </c>
      <c r="B6156">
        <v>7816</v>
      </c>
      <c r="C6156" t="s">
        <v>290</v>
      </c>
      <c r="D6156">
        <v>6.5</v>
      </c>
      <c r="J6156" t="e">
        <f>+VLOOKUP(B6156,#REF!,1,FALSE)</f>
        <v>#REF!</v>
      </c>
    </row>
    <row r="6157" spans="1:10" hidden="1" x14ac:dyDescent="0.25">
      <c r="A6157" t="s">
        <v>655</v>
      </c>
      <c r="B6157" t="s">
        <v>1515</v>
      </c>
      <c r="C6157" t="s">
        <v>290</v>
      </c>
      <c r="D6157">
        <v>4.7</v>
      </c>
      <c r="J6157" t="e">
        <f>+VLOOKUP(B6157,#REF!,1,FALSE)</f>
        <v>#REF!</v>
      </c>
    </row>
    <row r="6158" spans="1:10" hidden="1" x14ac:dyDescent="0.25">
      <c r="A6158" t="s">
        <v>655</v>
      </c>
      <c r="B6158" t="s">
        <v>1516</v>
      </c>
      <c r="C6158" t="s">
        <v>290</v>
      </c>
      <c r="D6158">
        <v>4</v>
      </c>
      <c r="J6158" t="e">
        <f>+VLOOKUP(B6158,#REF!,1,FALSE)</f>
        <v>#REF!</v>
      </c>
    </row>
    <row r="6159" spans="1:10" hidden="1" x14ac:dyDescent="0.25">
      <c r="A6159" t="s">
        <v>655</v>
      </c>
      <c r="B6159">
        <v>7817</v>
      </c>
      <c r="C6159" t="s">
        <v>1517</v>
      </c>
      <c r="D6159">
        <v>6.5</v>
      </c>
      <c r="J6159" t="e">
        <f>+VLOOKUP(B6159,#REF!,1,FALSE)</f>
        <v>#REF!</v>
      </c>
    </row>
    <row r="6160" spans="1:10" hidden="1" x14ac:dyDescent="0.25">
      <c r="A6160" t="s">
        <v>655</v>
      </c>
      <c r="B6160">
        <v>7818</v>
      </c>
      <c r="C6160" t="s">
        <v>1518</v>
      </c>
      <c r="D6160">
        <v>6.5</v>
      </c>
      <c r="J6160" t="e">
        <f>+VLOOKUP(B6160,#REF!,1,FALSE)</f>
        <v>#REF!</v>
      </c>
    </row>
    <row r="6161" spans="1:10" hidden="1" x14ac:dyDescent="0.25">
      <c r="A6161" t="s">
        <v>655</v>
      </c>
      <c r="B6161">
        <v>7820</v>
      </c>
      <c r="C6161" t="s">
        <v>1519</v>
      </c>
      <c r="D6161">
        <v>6.5</v>
      </c>
      <c r="J6161" t="e">
        <f>+VLOOKUP(B6161,#REF!,1,FALSE)</f>
        <v>#REF!</v>
      </c>
    </row>
    <row r="6162" spans="1:10" hidden="1" x14ac:dyDescent="0.25">
      <c r="A6162" t="s">
        <v>655</v>
      </c>
      <c r="B6162">
        <v>7824</v>
      </c>
      <c r="C6162" t="s">
        <v>1520</v>
      </c>
      <c r="D6162">
        <v>6.5</v>
      </c>
      <c r="J6162" t="e">
        <f>+VLOOKUP(B6162,#REF!,1,FALSE)</f>
        <v>#REF!</v>
      </c>
    </row>
    <row r="6163" spans="1:10" hidden="1" x14ac:dyDescent="0.25">
      <c r="A6163" t="s">
        <v>655</v>
      </c>
      <c r="B6163">
        <v>7826</v>
      </c>
      <c r="C6163" t="s">
        <v>1521</v>
      </c>
      <c r="D6163">
        <v>6.5</v>
      </c>
      <c r="J6163" t="e">
        <f>+VLOOKUP(B6163,#REF!,1,FALSE)</f>
        <v>#REF!</v>
      </c>
    </row>
    <row r="6164" spans="1:10" hidden="1" x14ac:dyDescent="0.25">
      <c r="A6164" t="s">
        <v>655</v>
      </c>
      <c r="B6164">
        <v>7828</v>
      </c>
      <c r="C6164" t="s">
        <v>1522</v>
      </c>
      <c r="D6164">
        <v>6.5</v>
      </c>
      <c r="J6164" t="e">
        <f>+VLOOKUP(B6164,#REF!,1,FALSE)</f>
        <v>#REF!</v>
      </c>
    </row>
    <row r="6165" spans="1:10" hidden="1" x14ac:dyDescent="0.25">
      <c r="A6165" t="s">
        <v>655</v>
      </c>
      <c r="B6165">
        <v>7835</v>
      </c>
      <c r="C6165" t="s">
        <v>1523</v>
      </c>
      <c r="D6165">
        <v>6.5</v>
      </c>
      <c r="J6165" t="e">
        <f>+VLOOKUP(B6165,#REF!,1,FALSE)</f>
        <v>#REF!</v>
      </c>
    </row>
    <row r="6166" spans="1:10" hidden="1" x14ac:dyDescent="0.25">
      <c r="A6166" t="s">
        <v>655</v>
      </c>
      <c r="B6166">
        <v>7836</v>
      </c>
      <c r="C6166" t="s">
        <v>1524</v>
      </c>
      <c r="D6166">
        <v>6.5</v>
      </c>
      <c r="J6166" t="e">
        <f>+VLOOKUP(B6166,#REF!,1,FALSE)</f>
        <v>#REF!</v>
      </c>
    </row>
    <row r="6167" spans="1:10" hidden="1" x14ac:dyDescent="0.25">
      <c r="A6167" t="s">
        <v>655</v>
      </c>
      <c r="B6167" t="s">
        <v>1525</v>
      </c>
      <c r="C6167" t="s">
        <v>1524</v>
      </c>
      <c r="D6167">
        <v>4.7</v>
      </c>
      <c r="J6167" t="e">
        <f>+VLOOKUP(B6167,#REF!,1,FALSE)</f>
        <v>#REF!</v>
      </c>
    </row>
    <row r="6168" spans="1:10" hidden="1" x14ac:dyDescent="0.25">
      <c r="A6168" t="s">
        <v>655</v>
      </c>
      <c r="B6168">
        <v>8101</v>
      </c>
      <c r="C6168" t="s">
        <v>1526</v>
      </c>
      <c r="D6168">
        <v>6.5</v>
      </c>
      <c r="J6168" t="e">
        <f>+VLOOKUP(B6168,#REF!,1,FALSE)</f>
        <v>#REF!</v>
      </c>
    </row>
    <row r="6169" spans="1:10" hidden="1" x14ac:dyDescent="0.25">
      <c r="A6169" t="s">
        <v>655</v>
      </c>
      <c r="B6169">
        <v>8102</v>
      </c>
      <c r="C6169" t="s">
        <v>1527</v>
      </c>
      <c r="D6169">
        <v>6.5</v>
      </c>
      <c r="J6169" t="e">
        <f>+VLOOKUP(B6169,#REF!,1,FALSE)</f>
        <v>#REF!</v>
      </c>
    </row>
    <row r="6170" spans="1:10" hidden="1" x14ac:dyDescent="0.25">
      <c r="A6170" t="s">
        <v>655</v>
      </c>
      <c r="B6170">
        <v>8103</v>
      </c>
      <c r="C6170" t="s">
        <v>1528</v>
      </c>
      <c r="D6170">
        <v>6.5</v>
      </c>
      <c r="J6170" t="e">
        <f>+VLOOKUP(B6170,#REF!,1,FALSE)</f>
        <v>#REF!</v>
      </c>
    </row>
    <row r="6171" spans="1:10" hidden="1" x14ac:dyDescent="0.25">
      <c r="A6171" t="s">
        <v>655</v>
      </c>
      <c r="B6171">
        <v>8105</v>
      </c>
      <c r="C6171" t="s">
        <v>1532</v>
      </c>
      <c r="D6171">
        <v>6.5</v>
      </c>
      <c r="J6171" t="e">
        <f>+VLOOKUP(B6171,#REF!,1,FALSE)</f>
        <v>#REF!</v>
      </c>
    </row>
    <row r="6172" spans="1:10" hidden="1" x14ac:dyDescent="0.25">
      <c r="A6172" t="s">
        <v>655</v>
      </c>
      <c r="B6172">
        <v>8106</v>
      </c>
      <c r="C6172" t="s">
        <v>1533</v>
      </c>
      <c r="D6172">
        <v>6.5</v>
      </c>
      <c r="J6172" t="e">
        <f>+VLOOKUP(B6172,#REF!,1,FALSE)</f>
        <v>#REF!</v>
      </c>
    </row>
    <row r="6173" spans="1:10" hidden="1" x14ac:dyDescent="0.25">
      <c r="A6173" t="s">
        <v>655</v>
      </c>
      <c r="B6173">
        <v>8108</v>
      </c>
      <c r="C6173" t="s">
        <v>1534</v>
      </c>
      <c r="D6173">
        <v>6.5</v>
      </c>
      <c r="J6173" t="e">
        <f>+VLOOKUP(B6173,#REF!,1,FALSE)</f>
        <v>#REF!</v>
      </c>
    </row>
    <row r="6174" spans="1:10" hidden="1" x14ac:dyDescent="0.25">
      <c r="A6174" t="s">
        <v>655</v>
      </c>
      <c r="B6174">
        <v>8110</v>
      </c>
      <c r="C6174" t="s">
        <v>1535</v>
      </c>
      <c r="D6174">
        <v>6.5</v>
      </c>
      <c r="J6174" t="e">
        <f>+VLOOKUP(B6174,#REF!,1,FALSE)</f>
        <v>#REF!</v>
      </c>
    </row>
    <row r="6175" spans="1:10" hidden="1" x14ac:dyDescent="0.25">
      <c r="A6175" t="s">
        <v>655</v>
      </c>
      <c r="B6175">
        <v>8177</v>
      </c>
      <c r="C6175" t="s">
        <v>2108</v>
      </c>
      <c r="D6175">
        <v>6.5</v>
      </c>
      <c r="J6175" t="e">
        <f>+VLOOKUP(B6175,#REF!,1,FALSE)</f>
        <v>#REF!</v>
      </c>
    </row>
    <row r="6176" spans="1:10" hidden="1" x14ac:dyDescent="0.25">
      <c r="A6176" t="s">
        <v>655</v>
      </c>
      <c r="B6176">
        <v>8178</v>
      </c>
      <c r="C6176" t="s">
        <v>2109</v>
      </c>
      <c r="D6176">
        <v>6.5</v>
      </c>
      <c r="J6176" t="e">
        <f>+VLOOKUP(B6176,#REF!,1,FALSE)</f>
        <v>#REF!</v>
      </c>
    </row>
    <row r="6177" spans="1:10" hidden="1" x14ac:dyDescent="0.25">
      <c r="A6177" t="s">
        <v>655</v>
      </c>
      <c r="B6177">
        <v>8179</v>
      </c>
      <c r="C6177" t="s">
        <v>1536</v>
      </c>
      <c r="D6177">
        <v>6.5</v>
      </c>
      <c r="J6177" t="e">
        <f>+VLOOKUP(B6177,#REF!,1,FALSE)</f>
        <v>#REF!</v>
      </c>
    </row>
    <row r="6178" spans="1:10" hidden="1" x14ac:dyDescent="0.25">
      <c r="A6178" t="s">
        <v>655</v>
      </c>
      <c r="B6178">
        <v>8181</v>
      </c>
      <c r="C6178" t="s">
        <v>1537</v>
      </c>
      <c r="D6178">
        <v>6.5</v>
      </c>
      <c r="J6178" t="e">
        <f>+VLOOKUP(B6178,#REF!,1,FALSE)</f>
        <v>#REF!</v>
      </c>
    </row>
    <row r="6179" spans="1:10" hidden="1" x14ac:dyDescent="0.25">
      <c r="A6179" t="s">
        <v>655</v>
      </c>
      <c r="B6179">
        <v>8183</v>
      </c>
      <c r="C6179" t="s">
        <v>1538</v>
      </c>
      <c r="D6179">
        <v>6.5</v>
      </c>
      <c r="J6179" t="e">
        <f>+VLOOKUP(B6179,#REF!,1,FALSE)</f>
        <v>#REF!</v>
      </c>
    </row>
    <row r="6180" spans="1:10" hidden="1" x14ac:dyDescent="0.25">
      <c r="A6180" t="s">
        <v>655</v>
      </c>
      <c r="B6180">
        <v>8184</v>
      </c>
      <c r="C6180" t="s">
        <v>2110</v>
      </c>
      <c r="D6180">
        <v>6.5</v>
      </c>
      <c r="J6180" t="e">
        <f>+VLOOKUP(B6180,#REF!,1,FALSE)</f>
        <v>#REF!</v>
      </c>
    </row>
    <row r="6181" spans="1:10" hidden="1" x14ac:dyDescent="0.25">
      <c r="A6181" t="s">
        <v>655</v>
      </c>
      <c r="B6181">
        <v>8186</v>
      </c>
      <c r="C6181" t="s">
        <v>2111</v>
      </c>
      <c r="D6181">
        <v>6.5</v>
      </c>
      <c r="J6181" t="e">
        <f>+VLOOKUP(B6181,#REF!,1,FALSE)</f>
        <v>#REF!</v>
      </c>
    </row>
    <row r="6182" spans="1:10" hidden="1" x14ac:dyDescent="0.25">
      <c r="A6182" t="s">
        <v>655</v>
      </c>
      <c r="B6182">
        <v>8187</v>
      </c>
      <c r="C6182" t="s">
        <v>1539</v>
      </c>
      <c r="D6182">
        <v>6.5</v>
      </c>
      <c r="J6182" t="e">
        <f>+VLOOKUP(B6182,#REF!,1,FALSE)</f>
        <v>#REF!</v>
      </c>
    </row>
    <row r="6183" spans="1:10" hidden="1" x14ac:dyDescent="0.25">
      <c r="A6183" t="s">
        <v>655</v>
      </c>
      <c r="B6183">
        <v>8198</v>
      </c>
      <c r="C6183" t="s">
        <v>1540</v>
      </c>
      <c r="D6183">
        <v>6.5</v>
      </c>
      <c r="J6183" t="e">
        <f>+VLOOKUP(B6183,#REF!,1,FALSE)</f>
        <v>#REF!</v>
      </c>
    </row>
    <row r="6184" spans="1:10" hidden="1" x14ac:dyDescent="0.25">
      <c r="A6184" t="s">
        <v>655</v>
      </c>
      <c r="B6184">
        <v>8200</v>
      </c>
      <c r="C6184" t="s">
        <v>1541</v>
      </c>
      <c r="D6184">
        <v>6.5</v>
      </c>
      <c r="J6184" t="e">
        <f>+VLOOKUP(B6184,#REF!,1,FALSE)</f>
        <v>#REF!</v>
      </c>
    </row>
    <row r="6185" spans="1:10" hidden="1" x14ac:dyDescent="0.25">
      <c r="A6185" t="s">
        <v>655</v>
      </c>
      <c r="B6185">
        <v>8201</v>
      </c>
      <c r="C6185" t="s">
        <v>1542</v>
      </c>
      <c r="D6185">
        <v>6.5</v>
      </c>
      <c r="J6185" t="e">
        <f>+VLOOKUP(B6185,#REF!,1,FALSE)</f>
        <v>#REF!</v>
      </c>
    </row>
    <row r="6186" spans="1:10" hidden="1" x14ac:dyDescent="0.25">
      <c r="A6186" t="s">
        <v>655</v>
      </c>
      <c r="B6186">
        <v>8205</v>
      </c>
      <c r="C6186" t="s">
        <v>1543</v>
      </c>
      <c r="D6186">
        <v>6.5</v>
      </c>
      <c r="J6186" t="e">
        <f>+VLOOKUP(B6186,#REF!,1,FALSE)</f>
        <v>#REF!</v>
      </c>
    </row>
    <row r="6187" spans="1:10" hidden="1" x14ac:dyDescent="0.25">
      <c r="A6187" t="s">
        <v>655</v>
      </c>
      <c r="B6187">
        <v>8213</v>
      </c>
      <c r="C6187" t="s">
        <v>1544</v>
      </c>
      <c r="D6187">
        <v>6.5</v>
      </c>
      <c r="J6187" t="e">
        <f>+VLOOKUP(B6187,#REF!,1,FALSE)</f>
        <v>#REF!</v>
      </c>
    </row>
    <row r="6188" spans="1:10" hidden="1" x14ac:dyDescent="0.25">
      <c r="A6188" t="s">
        <v>655</v>
      </c>
      <c r="B6188">
        <v>8242</v>
      </c>
      <c r="C6188" t="s">
        <v>2112</v>
      </c>
      <c r="D6188">
        <v>6.5</v>
      </c>
      <c r="J6188" t="e">
        <f>+VLOOKUP(B6188,#REF!,1,FALSE)</f>
        <v>#REF!</v>
      </c>
    </row>
    <row r="6189" spans="1:10" hidden="1" x14ac:dyDescent="0.25">
      <c r="A6189" t="s">
        <v>655</v>
      </c>
      <c r="B6189">
        <v>8289</v>
      </c>
      <c r="C6189" t="s">
        <v>1545</v>
      </c>
      <c r="D6189">
        <v>6.5</v>
      </c>
      <c r="J6189" t="e">
        <f>+VLOOKUP(B6189,#REF!,1,FALSE)</f>
        <v>#REF!</v>
      </c>
    </row>
    <row r="6190" spans="1:10" hidden="1" x14ac:dyDescent="0.25">
      <c r="A6190" t="s">
        <v>655</v>
      </c>
      <c r="B6190">
        <v>8291</v>
      </c>
      <c r="C6190" t="s">
        <v>1549</v>
      </c>
      <c r="D6190">
        <v>6.5</v>
      </c>
      <c r="J6190" t="e">
        <f>+VLOOKUP(B6190,#REF!,1,FALSE)</f>
        <v>#REF!</v>
      </c>
    </row>
    <row r="6191" spans="1:10" hidden="1" x14ac:dyDescent="0.25">
      <c r="A6191" t="s">
        <v>655</v>
      </c>
      <c r="B6191">
        <v>8292</v>
      </c>
      <c r="C6191" t="s">
        <v>1550</v>
      </c>
      <c r="D6191">
        <v>6.5</v>
      </c>
      <c r="J6191" t="e">
        <f>+VLOOKUP(B6191,#REF!,1,FALSE)</f>
        <v>#REF!</v>
      </c>
    </row>
    <row r="6192" spans="1:10" hidden="1" x14ac:dyDescent="0.25">
      <c r="A6192" t="s">
        <v>655</v>
      </c>
      <c r="B6192">
        <v>8293</v>
      </c>
      <c r="C6192" t="s">
        <v>1551</v>
      </c>
      <c r="D6192">
        <v>6.5</v>
      </c>
      <c r="J6192" t="e">
        <f>+VLOOKUP(B6192,#REF!,1,FALSE)</f>
        <v>#REF!</v>
      </c>
    </row>
    <row r="6193" spans="1:10" hidden="1" x14ac:dyDescent="0.25">
      <c r="A6193" t="s">
        <v>655</v>
      </c>
      <c r="B6193">
        <v>8294</v>
      </c>
      <c r="C6193" t="s">
        <v>1551</v>
      </c>
      <c r="D6193">
        <v>6.5</v>
      </c>
      <c r="J6193" t="e">
        <f>+VLOOKUP(B6193,#REF!,1,FALSE)</f>
        <v>#REF!</v>
      </c>
    </row>
    <row r="6194" spans="1:10" hidden="1" x14ac:dyDescent="0.25">
      <c r="A6194" t="s">
        <v>655</v>
      </c>
      <c r="B6194">
        <v>8298</v>
      </c>
      <c r="C6194" t="s">
        <v>1552</v>
      </c>
      <c r="D6194">
        <v>6.5</v>
      </c>
      <c r="J6194" t="e">
        <f>+VLOOKUP(B6194,#REF!,1,FALSE)</f>
        <v>#REF!</v>
      </c>
    </row>
    <row r="6195" spans="1:10" hidden="1" x14ac:dyDescent="0.25">
      <c r="A6195" t="s">
        <v>655</v>
      </c>
      <c r="B6195">
        <v>8500</v>
      </c>
      <c r="C6195" t="s">
        <v>1555</v>
      </c>
      <c r="D6195">
        <v>6.5</v>
      </c>
      <c r="J6195" t="e">
        <f>+VLOOKUP(B6195,#REF!,1,FALSE)</f>
        <v>#REF!</v>
      </c>
    </row>
    <row r="6196" spans="1:10" hidden="1" x14ac:dyDescent="0.25">
      <c r="A6196" t="s">
        <v>655</v>
      </c>
      <c r="B6196">
        <v>8501</v>
      </c>
      <c r="C6196" t="s">
        <v>1556</v>
      </c>
      <c r="D6196">
        <v>6.5</v>
      </c>
      <c r="J6196" t="e">
        <f>+VLOOKUP(B6196,#REF!,1,FALSE)</f>
        <v>#REF!</v>
      </c>
    </row>
    <row r="6197" spans="1:10" hidden="1" x14ac:dyDescent="0.25">
      <c r="A6197" t="s">
        <v>655</v>
      </c>
      <c r="B6197">
        <v>8502</v>
      </c>
      <c r="C6197" t="s">
        <v>1557</v>
      </c>
      <c r="D6197">
        <v>6.5</v>
      </c>
      <c r="J6197" t="e">
        <f>+VLOOKUP(B6197,#REF!,1,FALSE)</f>
        <v>#REF!</v>
      </c>
    </row>
    <row r="6198" spans="1:10" hidden="1" x14ac:dyDescent="0.25">
      <c r="A6198" t="s">
        <v>655</v>
      </c>
      <c r="B6198">
        <v>8503</v>
      </c>
      <c r="C6198" t="s">
        <v>1558</v>
      </c>
      <c r="D6198">
        <v>6.5</v>
      </c>
      <c r="J6198" t="e">
        <f>+VLOOKUP(B6198,#REF!,1,FALSE)</f>
        <v>#REF!</v>
      </c>
    </row>
    <row r="6199" spans="1:10" hidden="1" x14ac:dyDescent="0.25">
      <c r="A6199" t="s">
        <v>655</v>
      </c>
      <c r="B6199">
        <v>8504</v>
      </c>
      <c r="C6199" t="s">
        <v>1559</v>
      </c>
      <c r="D6199">
        <v>6.5</v>
      </c>
      <c r="J6199" t="e">
        <f>+VLOOKUP(B6199,#REF!,1,FALSE)</f>
        <v>#REF!</v>
      </c>
    </row>
    <row r="6200" spans="1:10" hidden="1" x14ac:dyDescent="0.25">
      <c r="A6200" t="s">
        <v>655</v>
      </c>
      <c r="B6200">
        <v>8505</v>
      </c>
      <c r="C6200" t="s">
        <v>1560</v>
      </c>
      <c r="D6200">
        <v>6.5</v>
      </c>
      <c r="J6200" t="e">
        <f>+VLOOKUP(B6200,#REF!,1,FALSE)</f>
        <v>#REF!</v>
      </c>
    </row>
    <row r="6201" spans="1:10" hidden="1" x14ac:dyDescent="0.25">
      <c r="A6201" t="s">
        <v>655</v>
      </c>
      <c r="B6201">
        <v>8506</v>
      </c>
      <c r="C6201" t="s">
        <v>1561</v>
      </c>
      <c r="D6201">
        <v>6.5</v>
      </c>
      <c r="J6201" t="e">
        <f>+VLOOKUP(B6201,#REF!,1,FALSE)</f>
        <v>#REF!</v>
      </c>
    </row>
    <row r="6202" spans="1:10" hidden="1" x14ac:dyDescent="0.25">
      <c r="A6202" t="s">
        <v>655</v>
      </c>
      <c r="B6202">
        <v>8507</v>
      </c>
      <c r="C6202" t="s">
        <v>1562</v>
      </c>
      <c r="D6202">
        <v>6.5</v>
      </c>
      <c r="J6202" t="e">
        <f>+VLOOKUP(B6202,#REF!,1,FALSE)</f>
        <v>#REF!</v>
      </c>
    </row>
    <row r="6203" spans="1:10" hidden="1" x14ac:dyDescent="0.25">
      <c r="A6203" t="s">
        <v>655</v>
      </c>
      <c r="B6203">
        <v>8508</v>
      </c>
      <c r="C6203" t="s">
        <v>1563</v>
      </c>
      <c r="D6203">
        <v>6.5</v>
      </c>
      <c r="J6203" t="e">
        <f>+VLOOKUP(B6203,#REF!,1,FALSE)</f>
        <v>#REF!</v>
      </c>
    </row>
    <row r="6204" spans="1:10" hidden="1" x14ac:dyDescent="0.25">
      <c r="A6204" t="s">
        <v>655</v>
      </c>
      <c r="B6204">
        <v>8509</v>
      </c>
      <c r="C6204" t="s">
        <v>1564</v>
      </c>
      <c r="D6204">
        <v>6.5</v>
      </c>
      <c r="J6204" t="e">
        <f>+VLOOKUP(B6204,#REF!,1,FALSE)</f>
        <v>#REF!</v>
      </c>
    </row>
    <row r="6205" spans="1:10" hidden="1" x14ac:dyDescent="0.25">
      <c r="A6205" t="s">
        <v>655</v>
      </c>
      <c r="B6205">
        <v>8510</v>
      </c>
      <c r="C6205" t="s">
        <v>1565</v>
      </c>
      <c r="D6205">
        <v>6.5</v>
      </c>
      <c r="J6205" t="e">
        <f>+VLOOKUP(B6205,#REF!,1,FALSE)</f>
        <v>#REF!</v>
      </c>
    </row>
    <row r="6206" spans="1:10" hidden="1" x14ac:dyDescent="0.25">
      <c r="A6206" t="s">
        <v>655</v>
      </c>
      <c r="B6206">
        <v>8511</v>
      </c>
      <c r="C6206" t="s">
        <v>1566</v>
      </c>
      <c r="D6206">
        <v>6.5</v>
      </c>
      <c r="J6206" t="e">
        <f>+VLOOKUP(B6206,#REF!,1,FALSE)</f>
        <v>#REF!</v>
      </c>
    </row>
    <row r="6207" spans="1:10" hidden="1" x14ac:dyDescent="0.25">
      <c r="A6207" t="s">
        <v>655</v>
      </c>
      <c r="B6207">
        <v>8512</v>
      </c>
      <c r="C6207" t="s">
        <v>1567</v>
      </c>
      <c r="D6207">
        <v>6.5</v>
      </c>
      <c r="J6207" t="e">
        <f>+VLOOKUP(B6207,#REF!,1,FALSE)</f>
        <v>#REF!</v>
      </c>
    </row>
    <row r="6208" spans="1:10" hidden="1" x14ac:dyDescent="0.25">
      <c r="A6208" t="s">
        <v>655</v>
      </c>
      <c r="B6208">
        <v>8513</v>
      </c>
      <c r="C6208" t="s">
        <v>1568</v>
      </c>
      <c r="D6208">
        <v>6.5</v>
      </c>
      <c r="J6208" t="e">
        <f>+VLOOKUP(B6208,#REF!,1,FALSE)</f>
        <v>#REF!</v>
      </c>
    </row>
    <row r="6209" spans="1:10" hidden="1" x14ac:dyDescent="0.25">
      <c r="A6209" t="s">
        <v>655</v>
      </c>
      <c r="B6209">
        <v>8514</v>
      </c>
      <c r="C6209" t="s">
        <v>1569</v>
      </c>
      <c r="D6209">
        <v>6.5</v>
      </c>
      <c r="J6209" t="e">
        <f>+VLOOKUP(B6209,#REF!,1,FALSE)</f>
        <v>#REF!</v>
      </c>
    </row>
    <row r="6210" spans="1:10" hidden="1" x14ac:dyDescent="0.25">
      <c r="A6210" t="s">
        <v>655</v>
      </c>
      <c r="B6210">
        <v>8515</v>
      </c>
      <c r="C6210" t="s">
        <v>1570</v>
      </c>
      <c r="D6210">
        <v>6.5</v>
      </c>
      <c r="J6210" t="e">
        <f>+VLOOKUP(B6210,#REF!,1,FALSE)</f>
        <v>#REF!</v>
      </c>
    </row>
    <row r="6211" spans="1:10" hidden="1" x14ac:dyDescent="0.25">
      <c r="A6211" t="s">
        <v>655</v>
      </c>
      <c r="B6211">
        <v>8516</v>
      </c>
      <c r="C6211" t="s">
        <v>1571</v>
      </c>
      <c r="D6211">
        <v>6.5</v>
      </c>
      <c r="J6211" t="e">
        <f>+VLOOKUP(B6211,#REF!,1,FALSE)</f>
        <v>#REF!</v>
      </c>
    </row>
    <row r="6212" spans="1:10" hidden="1" x14ac:dyDescent="0.25">
      <c r="A6212" t="s">
        <v>655</v>
      </c>
      <c r="B6212">
        <v>8518</v>
      </c>
      <c r="C6212" t="s">
        <v>1572</v>
      </c>
      <c r="D6212">
        <v>6.5</v>
      </c>
      <c r="J6212" t="e">
        <f>+VLOOKUP(B6212,#REF!,1,FALSE)</f>
        <v>#REF!</v>
      </c>
    </row>
    <row r="6213" spans="1:10" hidden="1" x14ac:dyDescent="0.25">
      <c r="A6213" t="s">
        <v>655</v>
      </c>
      <c r="B6213">
        <v>8519</v>
      </c>
      <c r="C6213" t="s">
        <v>1573</v>
      </c>
      <c r="D6213">
        <v>6.5</v>
      </c>
      <c r="J6213" t="e">
        <f>+VLOOKUP(B6213,#REF!,1,FALSE)</f>
        <v>#REF!</v>
      </c>
    </row>
    <row r="6214" spans="1:10" hidden="1" x14ac:dyDescent="0.25">
      <c r="A6214" t="s">
        <v>655</v>
      </c>
      <c r="B6214">
        <v>8520</v>
      </c>
      <c r="C6214" t="s">
        <v>1574</v>
      </c>
      <c r="D6214">
        <v>6.5</v>
      </c>
      <c r="J6214" t="e">
        <f>+VLOOKUP(B6214,#REF!,1,FALSE)</f>
        <v>#REF!</v>
      </c>
    </row>
    <row r="6215" spans="1:10" hidden="1" x14ac:dyDescent="0.25">
      <c r="A6215" t="s">
        <v>655</v>
      </c>
      <c r="B6215">
        <v>8521</v>
      </c>
      <c r="C6215" t="s">
        <v>1575</v>
      </c>
      <c r="D6215">
        <v>6.5</v>
      </c>
      <c r="J6215" t="e">
        <f>+VLOOKUP(B6215,#REF!,1,FALSE)</f>
        <v>#REF!</v>
      </c>
    </row>
    <row r="6216" spans="1:10" hidden="1" x14ac:dyDescent="0.25">
      <c r="A6216" t="s">
        <v>655</v>
      </c>
      <c r="B6216">
        <v>8522</v>
      </c>
      <c r="C6216" t="s">
        <v>1576</v>
      </c>
      <c r="D6216">
        <v>6.5</v>
      </c>
      <c r="J6216" t="e">
        <f>+VLOOKUP(B6216,#REF!,1,FALSE)</f>
        <v>#REF!</v>
      </c>
    </row>
    <row r="6217" spans="1:10" hidden="1" x14ac:dyDescent="0.25">
      <c r="A6217" t="s">
        <v>655</v>
      </c>
      <c r="B6217">
        <v>8523</v>
      </c>
      <c r="C6217" t="s">
        <v>1577</v>
      </c>
      <c r="D6217">
        <v>6.5</v>
      </c>
      <c r="J6217" t="e">
        <f>+VLOOKUP(B6217,#REF!,1,FALSE)</f>
        <v>#REF!</v>
      </c>
    </row>
    <row r="6218" spans="1:10" hidden="1" x14ac:dyDescent="0.25">
      <c r="A6218" t="s">
        <v>655</v>
      </c>
      <c r="B6218">
        <v>8524</v>
      </c>
      <c r="C6218" t="s">
        <v>1577</v>
      </c>
      <c r="D6218">
        <v>6.5</v>
      </c>
      <c r="J6218" t="e">
        <f>+VLOOKUP(B6218,#REF!,1,FALSE)</f>
        <v>#REF!</v>
      </c>
    </row>
    <row r="6219" spans="1:10" hidden="1" x14ac:dyDescent="0.25">
      <c r="A6219" t="s">
        <v>655</v>
      </c>
      <c r="B6219">
        <v>8525</v>
      </c>
      <c r="C6219" t="s">
        <v>1578</v>
      </c>
      <c r="D6219">
        <v>6.5</v>
      </c>
      <c r="J6219" t="e">
        <f>+VLOOKUP(B6219,#REF!,1,FALSE)</f>
        <v>#REF!</v>
      </c>
    </row>
    <row r="6220" spans="1:10" hidden="1" x14ac:dyDescent="0.25">
      <c r="A6220" t="s">
        <v>655</v>
      </c>
      <c r="B6220">
        <v>8526</v>
      </c>
      <c r="C6220" t="s">
        <v>1579</v>
      </c>
      <c r="D6220">
        <v>6.5</v>
      </c>
      <c r="J6220" t="e">
        <f>+VLOOKUP(B6220,#REF!,1,FALSE)</f>
        <v>#REF!</v>
      </c>
    </row>
    <row r="6221" spans="1:10" hidden="1" x14ac:dyDescent="0.25">
      <c r="A6221" t="s">
        <v>655</v>
      </c>
      <c r="B6221">
        <v>8535</v>
      </c>
      <c r="C6221" t="s">
        <v>1580</v>
      </c>
      <c r="D6221">
        <v>6.5</v>
      </c>
      <c r="J6221" t="e">
        <f>+VLOOKUP(B6221,#REF!,1,FALSE)</f>
        <v>#REF!</v>
      </c>
    </row>
    <row r="6222" spans="1:10" hidden="1" x14ac:dyDescent="0.25">
      <c r="A6222" t="s">
        <v>655</v>
      </c>
      <c r="B6222">
        <v>8536</v>
      </c>
      <c r="C6222" t="s">
        <v>1581</v>
      </c>
      <c r="D6222">
        <v>6.5</v>
      </c>
      <c r="J6222" t="e">
        <f>+VLOOKUP(B6222,#REF!,1,FALSE)</f>
        <v>#REF!</v>
      </c>
    </row>
    <row r="6223" spans="1:10" hidden="1" x14ac:dyDescent="0.25">
      <c r="A6223" t="s">
        <v>655</v>
      </c>
      <c r="B6223">
        <v>8537</v>
      </c>
      <c r="C6223" t="s">
        <v>1582</v>
      </c>
      <c r="D6223">
        <v>6.5</v>
      </c>
      <c r="J6223" t="e">
        <f>+VLOOKUP(B6223,#REF!,1,FALSE)</f>
        <v>#REF!</v>
      </c>
    </row>
    <row r="6224" spans="1:10" hidden="1" x14ac:dyDescent="0.25">
      <c r="A6224" t="s">
        <v>655</v>
      </c>
      <c r="B6224">
        <v>8541</v>
      </c>
      <c r="C6224" t="s">
        <v>1583</v>
      </c>
      <c r="D6224">
        <v>6.5</v>
      </c>
      <c r="J6224" t="e">
        <f>+VLOOKUP(B6224,#REF!,1,FALSE)</f>
        <v>#REF!</v>
      </c>
    </row>
    <row r="6225" spans="1:10" hidden="1" x14ac:dyDescent="0.25">
      <c r="A6225" t="s">
        <v>655</v>
      </c>
      <c r="B6225">
        <v>8542</v>
      </c>
      <c r="C6225" t="s">
        <v>1584</v>
      </c>
      <c r="D6225">
        <v>6.5</v>
      </c>
      <c r="J6225" t="e">
        <f>+VLOOKUP(B6225,#REF!,1,FALSE)</f>
        <v>#REF!</v>
      </c>
    </row>
    <row r="6226" spans="1:10" hidden="1" x14ac:dyDescent="0.25">
      <c r="A6226" t="s">
        <v>655</v>
      </c>
      <c r="B6226">
        <v>8556</v>
      </c>
      <c r="C6226" t="s">
        <v>1585</v>
      </c>
      <c r="D6226">
        <v>6.5</v>
      </c>
      <c r="J6226" t="e">
        <f>+VLOOKUP(B6226,#REF!,1,FALSE)</f>
        <v>#REF!</v>
      </c>
    </row>
    <row r="6227" spans="1:10" hidden="1" x14ac:dyDescent="0.25">
      <c r="A6227" t="s">
        <v>655</v>
      </c>
      <c r="B6227">
        <v>8557</v>
      </c>
      <c r="C6227" t="s">
        <v>1586</v>
      </c>
      <c r="D6227">
        <v>6.5</v>
      </c>
      <c r="J6227" t="e">
        <f>+VLOOKUP(B6227,#REF!,1,FALSE)</f>
        <v>#REF!</v>
      </c>
    </row>
    <row r="6228" spans="1:10" hidden="1" x14ac:dyDescent="0.25">
      <c r="A6228" t="s">
        <v>655</v>
      </c>
      <c r="B6228">
        <v>8566</v>
      </c>
      <c r="C6228" t="s">
        <v>2260</v>
      </c>
      <c r="D6228">
        <v>6.3</v>
      </c>
      <c r="J6228" t="e">
        <f>+VLOOKUP(B6228,#REF!,1,FALSE)</f>
        <v>#REF!</v>
      </c>
    </row>
    <row r="6229" spans="1:10" hidden="1" x14ac:dyDescent="0.25">
      <c r="A6229" t="s">
        <v>655</v>
      </c>
      <c r="B6229">
        <v>8568</v>
      </c>
      <c r="C6229" t="s">
        <v>1589</v>
      </c>
      <c r="D6229">
        <v>6.5</v>
      </c>
      <c r="J6229" t="e">
        <f>+VLOOKUP(B6229,#REF!,1,FALSE)</f>
        <v>#REF!</v>
      </c>
    </row>
    <row r="6230" spans="1:10" hidden="1" x14ac:dyDescent="0.25">
      <c r="A6230" t="s">
        <v>655</v>
      </c>
      <c r="B6230">
        <v>8569</v>
      </c>
      <c r="C6230" t="s">
        <v>2261</v>
      </c>
      <c r="D6230">
        <v>6.5</v>
      </c>
      <c r="J6230" t="e">
        <f>+VLOOKUP(B6230,#REF!,1,FALSE)</f>
        <v>#REF!</v>
      </c>
    </row>
    <row r="6231" spans="1:10" hidden="1" x14ac:dyDescent="0.25">
      <c r="A6231" t="s">
        <v>655</v>
      </c>
      <c r="B6231">
        <v>8570</v>
      </c>
      <c r="C6231" t="s">
        <v>2262</v>
      </c>
      <c r="D6231">
        <v>6.5</v>
      </c>
      <c r="J6231" t="e">
        <f>+VLOOKUP(B6231,#REF!,1,FALSE)</f>
        <v>#REF!</v>
      </c>
    </row>
    <row r="6232" spans="1:10" hidden="1" x14ac:dyDescent="0.25">
      <c r="A6232" t="s">
        <v>655</v>
      </c>
      <c r="B6232">
        <v>8573</v>
      </c>
      <c r="C6232" t="s">
        <v>1591</v>
      </c>
      <c r="D6232">
        <v>6.5</v>
      </c>
      <c r="J6232" t="e">
        <f>+VLOOKUP(B6232,#REF!,1,FALSE)</f>
        <v>#REF!</v>
      </c>
    </row>
    <row r="6233" spans="1:10" hidden="1" x14ac:dyDescent="0.25">
      <c r="A6233" t="s">
        <v>655</v>
      </c>
      <c r="B6233">
        <v>8574</v>
      </c>
      <c r="C6233" t="s">
        <v>1592</v>
      </c>
      <c r="D6233">
        <v>6.5</v>
      </c>
      <c r="J6233" t="e">
        <f>+VLOOKUP(B6233,#REF!,1,FALSE)</f>
        <v>#REF!</v>
      </c>
    </row>
    <row r="6234" spans="1:10" hidden="1" x14ac:dyDescent="0.25">
      <c r="A6234" t="s">
        <v>655</v>
      </c>
      <c r="B6234">
        <v>8575</v>
      </c>
      <c r="C6234" t="s">
        <v>2113</v>
      </c>
      <c r="D6234">
        <v>6.5</v>
      </c>
      <c r="J6234" t="e">
        <f>+VLOOKUP(B6234,#REF!,1,FALSE)</f>
        <v>#REF!</v>
      </c>
    </row>
    <row r="6235" spans="1:10" hidden="1" x14ac:dyDescent="0.25">
      <c r="A6235" t="s">
        <v>655</v>
      </c>
      <c r="B6235">
        <v>8667</v>
      </c>
      <c r="C6235" t="s">
        <v>2115</v>
      </c>
      <c r="D6235">
        <v>1</v>
      </c>
      <c r="J6235" t="e">
        <f>+VLOOKUP(B6235,#REF!,1,FALSE)</f>
        <v>#REF!</v>
      </c>
    </row>
    <row r="6236" spans="1:10" hidden="1" x14ac:dyDescent="0.25">
      <c r="A6236" t="s">
        <v>655</v>
      </c>
      <c r="B6236">
        <v>8668</v>
      </c>
      <c r="C6236" t="s">
        <v>2116</v>
      </c>
      <c r="D6236">
        <v>1</v>
      </c>
      <c r="J6236" t="e">
        <f>+VLOOKUP(B6236,#REF!,1,FALSE)</f>
        <v>#REF!</v>
      </c>
    </row>
    <row r="6237" spans="1:10" hidden="1" x14ac:dyDescent="0.25">
      <c r="A6237" t="s">
        <v>655</v>
      </c>
      <c r="B6237">
        <v>8670</v>
      </c>
      <c r="C6237" t="s">
        <v>1593</v>
      </c>
      <c r="D6237">
        <v>6.5</v>
      </c>
      <c r="J6237" t="e">
        <f>+VLOOKUP(B6237,#REF!,1,FALSE)</f>
        <v>#REF!</v>
      </c>
    </row>
    <row r="6238" spans="1:10" hidden="1" x14ac:dyDescent="0.25">
      <c r="A6238" t="s">
        <v>655</v>
      </c>
      <c r="B6238">
        <v>8671</v>
      </c>
      <c r="C6238" t="s">
        <v>1594</v>
      </c>
      <c r="D6238">
        <v>6.5</v>
      </c>
      <c r="J6238" t="e">
        <f>+VLOOKUP(B6238,#REF!,1,FALSE)</f>
        <v>#REF!</v>
      </c>
    </row>
    <row r="6239" spans="1:10" hidden="1" x14ac:dyDescent="0.25">
      <c r="A6239" t="s">
        <v>655</v>
      </c>
      <c r="B6239">
        <v>8803</v>
      </c>
      <c r="C6239" t="s">
        <v>1595</v>
      </c>
      <c r="D6239">
        <v>6</v>
      </c>
      <c r="J6239" t="e">
        <f>+VLOOKUP(B6239,#REF!,1,FALSE)</f>
        <v>#REF!</v>
      </c>
    </row>
    <row r="6240" spans="1:10" hidden="1" x14ac:dyDescent="0.25">
      <c r="A6240" t="s">
        <v>655</v>
      </c>
      <c r="B6240">
        <v>8810</v>
      </c>
      <c r="C6240" t="s">
        <v>480</v>
      </c>
      <c r="D6240">
        <v>6</v>
      </c>
      <c r="J6240" t="e">
        <f>+VLOOKUP(B6240,#REF!,1,FALSE)</f>
        <v>#REF!</v>
      </c>
    </row>
    <row r="6241" spans="1:10" hidden="1" x14ac:dyDescent="0.25">
      <c r="A6241" t="s">
        <v>655</v>
      </c>
      <c r="B6241">
        <v>8811</v>
      </c>
      <c r="C6241" t="s">
        <v>1596</v>
      </c>
      <c r="D6241">
        <v>6</v>
      </c>
      <c r="J6241" t="e">
        <f>+VLOOKUP(B6241,#REF!,1,FALSE)</f>
        <v>#REF!</v>
      </c>
    </row>
    <row r="6242" spans="1:10" hidden="1" x14ac:dyDescent="0.25">
      <c r="A6242" t="s">
        <v>655</v>
      </c>
      <c r="B6242">
        <v>8813</v>
      </c>
      <c r="C6242" t="s">
        <v>1597</v>
      </c>
      <c r="D6242">
        <v>6.5</v>
      </c>
      <c r="J6242" t="e">
        <f>+VLOOKUP(B6242,#REF!,1,FALSE)</f>
        <v>#REF!</v>
      </c>
    </row>
    <row r="6243" spans="1:10" hidden="1" x14ac:dyDescent="0.25">
      <c r="A6243" t="s">
        <v>655</v>
      </c>
      <c r="B6243">
        <v>8814</v>
      </c>
      <c r="C6243" t="s">
        <v>1598</v>
      </c>
      <c r="D6243">
        <v>6.5</v>
      </c>
      <c r="J6243" t="e">
        <f>+VLOOKUP(B6243,#REF!,1,FALSE)</f>
        <v>#REF!</v>
      </c>
    </row>
    <row r="6244" spans="1:10" hidden="1" x14ac:dyDescent="0.25">
      <c r="A6244" t="s">
        <v>655</v>
      </c>
      <c r="B6244">
        <v>8815</v>
      </c>
      <c r="C6244" t="s">
        <v>1599</v>
      </c>
      <c r="D6244">
        <v>6.5</v>
      </c>
      <c r="J6244" t="e">
        <f>+VLOOKUP(B6244,#REF!,1,FALSE)</f>
        <v>#REF!</v>
      </c>
    </row>
    <row r="6245" spans="1:10" hidden="1" x14ac:dyDescent="0.25">
      <c r="A6245" t="s">
        <v>655</v>
      </c>
      <c r="B6245">
        <v>8822</v>
      </c>
      <c r="C6245" t="s">
        <v>1600</v>
      </c>
      <c r="D6245">
        <v>6</v>
      </c>
      <c r="J6245" t="e">
        <f>+VLOOKUP(B6245,#REF!,1,FALSE)</f>
        <v>#REF!</v>
      </c>
    </row>
    <row r="6246" spans="1:10" hidden="1" x14ac:dyDescent="0.25">
      <c r="A6246" t="s">
        <v>655</v>
      </c>
      <c r="B6246">
        <v>8823</v>
      </c>
      <c r="C6246" t="s">
        <v>1601</v>
      </c>
      <c r="D6246">
        <v>6.5</v>
      </c>
      <c r="J6246" t="e">
        <f>+VLOOKUP(B6246,#REF!,1,FALSE)</f>
        <v>#REF!</v>
      </c>
    </row>
    <row r="6247" spans="1:10" hidden="1" x14ac:dyDescent="0.25">
      <c r="A6247" t="s">
        <v>655</v>
      </c>
      <c r="B6247">
        <v>8830</v>
      </c>
      <c r="C6247" t="s">
        <v>1602</v>
      </c>
      <c r="D6247">
        <v>6</v>
      </c>
      <c r="J6247" t="e">
        <f>+VLOOKUP(B6247,#REF!,1,FALSE)</f>
        <v>#REF!</v>
      </c>
    </row>
    <row r="6248" spans="1:10" hidden="1" x14ac:dyDescent="0.25">
      <c r="A6248" t="s">
        <v>655</v>
      </c>
      <c r="B6248">
        <v>8842</v>
      </c>
      <c r="C6248" t="s">
        <v>1603</v>
      </c>
      <c r="D6248">
        <v>6.5</v>
      </c>
      <c r="J6248" t="e">
        <f>+VLOOKUP(B6248,#REF!,1,FALSE)</f>
        <v>#REF!</v>
      </c>
    </row>
    <row r="6249" spans="1:10" hidden="1" x14ac:dyDescent="0.25">
      <c r="A6249" t="s">
        <v>655</v>
      </c>
      <c r="B6249" t="s">
        <v>1604</v>
      </c>
      <c r="C6249" t="s">
        <v>1605</v>
      </c>
      <c r="D6249">
        <v>6.5</v>
      </c>
      <c r="J6249" t="e">
        <f>+VLOOKUP(B6249,#REF!,1,FALSE)</f>
        <v>#REF!</v>
      </c>
    </row>
    <row r="6250" spans="1:10" hidden="1" x14ac:dyDescent="0.25">
      <c r="A6250" t="s">
        <v>655</v>
      </c>
      <c r="B6250">
        <v>8844</v>
      </c>
      <c r="C6250" t="s">
        <v>1606</v>
      </c>
      <c r="D6250">
        <v>6.5</v>
      </c>
      <c r="J6250" t="e">
        <f>+VLOOKUP(B6250,#REF!,1,FALSE)</f>
        <v>#REF!</v>
      </c>
    </row>
    <row r="6251" spans="1:10" hidden="1" x14ac:dyDescent="0.25">
      <c r="A6251" t="s">
        <v>655</v>
      </c>
      <c r="B6251">
        <v>8853</v>
      </c>
      <c r="C6251" t="s">
        <v>1607</v>
      </c>
      <c r="D6251">
        <v>6.5</v>
      </c>
      <c r="J6251" t="e">
        <f>+VLOOKUP(B6251,#REF!,1,FALSE)</f>
        <v>#REF!</v>
      </c>
    </row>
    <row r="6252" spans="1:10" hidden="1" x14ac:dyDescent="0.25">
      <c r="A6252" t="s">
        <v>655</v>
      </c>
      <c r="B6252">
        <v>8859</v>
      </c>
      <c r="C6252" t="s">
        <v>2118</v>
      </c>
      <c r="D6252">
        <v>6</v>
      </c>
      <c r="J6252" t="e">
        <f>+VLOOKUP(B6252,#REF!,1,FALSE)</f>
        <v>#REF!</v>
      </c>
    </row>
    <row r="6253" spans="1:10" hidden="1" x14ac:dyDescent="0.25">
      <c r="A6253" t="s">
        <v>655</v>
      </c>
      <c r="B6253">
        <v>8873</v>
      </c>
      <c r="C6253" t="s">
        <v>1608</v>
      </c>
      <c r="D6253">
        <v>6.5</v>
      </c>
      <c r="J6253" t="e">
        <f>+VLOOKUP(B6253,#REF!,1,FALSE)</f>
        <v>#REF!</v>
      </c>
    </row>
    <row r="6254" spans="1:10" hidden="1" x14ac:dyDescent="0.25">
      <c r="A6254" t="s">
        <v>655</v>
      </c>
      <c r="B6254">
        <v>8920</v>
      </c>
      <c r="C6254" t="s">
        <v>2119</v>
      </c>
      <c r="D6254">
        <v>1</v>
      </c>
      <c r="J6254" t="e">
        <f>+VLOOKUP(B6254,#REF!,1,FALSE)</f>
        <v>#REF!</v>
      </c>
    </row>
    <row r="6255" spans="1:10" hidden="1" x14ac:dyDescent="0.25">
      <c r="A6255" t="s">
        <v>655</v>
      </c>
      <c r="B6255">
        <v>8921</v>
      </c>
      <c r="C6255" t="s">
        <v>2120</v>
      </c>
      <c r="D6255">
        <v>1</v>
      </c>
      <c r="J6255" t="e">
        <f>+VLOOKUP(B6255,#REF!,1,FALSE)</f>
        <v>#REF!</v>
      </c>
    </row>
    <row r="6256" spans="1:10" hidden="1" x14ac:dyDescent="0.25">
      <c r="A6256" t="s">
        <v>655</v>
      </c>
      <c r="B6256">
        <v>8954</v>
      </c>
      <c r="C6256" t="s">
        <v>2263</v>
      </c>
      <c r="D6256">
        <v>1</v>
      </c>
      <c r="J6256" t="e">
        <f>+VLOOKUP(B6256,#REF!,1,FALSE)</f>
        <v>#REF!</v>
      </c>
    </row>
    <row r="6257" spans="1:10" hidden="1" x14ac:dyDescent="0.25">
      <c r="A6257" t="s">
        <v>655</v>
      </c>
      <c r="B6257">
        <v>9002</v>
      </c>
      <c r="C6257" t="s">
        <v>1609</v>
      </c>
      <c r="D6257">
        <v>6.5</v>
      </c>
      <c r="J6257" t="e">
        <f>+VLOOKUP(B6257,#REF!,1,FALSE)</f>
        <v>#REF!</v>
      </c>
    </row>
    <row r="6258" spans="1:10" hidden="1" x14ac:dyDescent="0.25">
      <c r="A6258" t="s">
        <v>655</v>
      </c>
      <c r="B6258">
        <v>9017</v>
      </c>
      <c r="C6258" t="s">
        <v>2363</v>
      </c>
      <c r="D6258">
        <v>1</v>
      </c>
      <c r="J6258" t="e">
        <f>+VLOOKUP(B6258,#REF!,1,FALSE)</f>
        <v>#REF!</v>
      </c>
    </row>
    <row r="6259" spans="1:10" hidden="1" x14ac:dyDescent="0.25">
      <c r="A6259" t="s">
        <v>655</v>
      </c>
      <c r="B6259">
        <v>9022</v>
      </c>
      <c r="C6259" t="s">
        <v>2121</v>
      </c>
      <c r="D6259">
        <v>6</v>
      </c>
      <c r="J6259" t="e">
        <f>+VLOOKUP(B6259,#REF!,1,FALSE)</f>
        <v>#REF!</v>
      </c>
    </row>
    <row r="6260" spans="1:10" hidden="1" x14ac:dyDescent="0.25">
      <c r="A6260" t="s">
        <v>655</v>
      </c>
      <c r="B6260" t="s">
        <v>2122</v>
      </c>
      <c r="C6260" t="s">
        <v>2123</v>
      </c>
      <c r="D6260">
        <v>3</v>
      </c>
      <c r="J6260" t="e">
        <f>+VLOOKUP(B6260,#REF!,1,FALSE)</f>
        <v>#REF!</v>
      </c>
    </row>
    <row r="6261" spans="1:10" hidden="1" x14ac:dyDescent="0.25">
      <c r="A6261" t="s">
        <v>655</v>
      </c>
      <c r="B6261">
        <v>9023</v>
      </c>
      <c r="C6261" t="s">
        <v>2124</v>
      </c>
      <c r="D6261">
        <v>6</v>
      </c>
      <c r="J6261" t="e">
        <f>+VLOOKUP(B6261,#REF!,1,FALSE)</f>
        <v>#REF!</v>
      </c>
    </row>
    <row r="6262" spans="1:10" hidden="1" x14ac:dyDescent="0.25">
      <c r="A6262" t="s">
        <v>655</v>
      </c>
      <c r="B6262" t="s">
        <v>2125</v>
      </c>
      <c r="C6262" t="s">
        <v>2126</v>
      </c>
      <c r="D6262">
        <v>3</v>
      </c>
      <c r="J6262" t="e">
        <f>+VLOOKUP(B6262,#REF!,1,FALSE)</f>
        <v>#REF!</v>
      </c>
    </row>
    <row r="6263" spans="1:10" hidden="1" x14ac:dyDescent="0.25">
      <c r="A6263" t="s">
        <v>655</v>
      </c>
      <c r="B6263">
        <v>9130</v>
      </c>
      <c r="C6263" t="s">
        <v>1321</v>
      </c>
      <c r="D6263">
        <v>6.5</v>
      </c>
      <c r="J6263" t="e">
        <f>+VLOOKUP(B6263,#REF!,1,FALSE)</f>
        <v>#REF!</v>
      </c>
    </row>
    <row r="6264" spans="1:10" hidden="1" x14ac:dyDescent="0.25">
      <c r="A6264" t="s">
        <v>655</v>
      </c>
      <c r="B6264">
        <v>9131</v>
      </c>
      <c r="C6264" t="s">
        <v>1322</v>
      </c>
      <c r="D6264">
        <v>6.5</v>
      </c>
      <c r="J6264" t="e">
        <f>+VLOOKUP(B6264,#REF!,1,FALSE)</f>
        <v>#REF!</v>
      </c>
    </row>
    <row r="6265" spans="1:10" hidden="1" x14ac:dyDescent="0.25">
      <c r="A6265" t="s">
        <v>655</v>
      </c>
      <c r="B6265">
        <v>9132</v>
      </c>
      <c r="C6265" t="s">
        <v>1323</v>
      </c>
      <c r="D6265">
        <v>6.5</v>
      </c>
      <c r="J6265" t="e">
        <f>+VLOOKUP(B6265,#REF!,1,FALSE)</f>
        <v>#REF!</v>
      </c>
    </row>
    <row r="6266" spans="1:10" hidden="1" x14ac:dyDescent="0.25">
      <c r="A6266" t="s">
        <v>655</v>
      </c>
      <c r="B6266">
        <v>9133</v>
      </c>
      <c r="C6266" t="s">
        <v>1326</v>
      </c>
      <c r="D6266">
        <v>6.5</v>
      </c>
      <c r="J6266" t="e">
        <f>+VLOOKUP(B6266,#REF!,1,FALSE)</f>
        <v>#REF!</v>
      </c>
    </row>
    <row r="6267" spans="1:10" hidden="1" x14ac:dyDescent="0.25">
      <c r="A6267" t="s">
        <v>655</v>
      </c>
      <c r="B6267">
        <v>9142</v>
      </c>
      <c r="C6267" t="s">
        <v>1610</v>
      </c>
      <c r="D6267">
        <v>6.5</v>
      </c>
      <c r="J6267" t="e">
        <f>+VLOOKUP(B6267,#REF!,1,FALSE)</f>
        <v>#REF!</v>
      </c>
    </row>
    <row r="6268" spans="1:10" hidden="1" x14ac:dyDescent="0.25">
      <c r="A6268" t="s">
        <v>655</v>
      </c>
      <c r="B6268">
        <v>9143</v>
      </c>
      <c r="C6268" t="s">
        <v>1611</v>
      </c>
      <c r="D6268">
        <v>6.5</v>
      </c>
      <c r="J6268" t="e">
        <f>+VLOOKUP(B6268,#REF!,1,FALSE)</f>
        <v>#REF!</v>
      </c>
    </row>
    <row r="6269" spans="1:10" hidden="1" x14ac:dyDescent="0.25">
      <c r="A6269" t="s">
        <v>655</v>
      </c>
      <c r="B6269">
        <v>9145</v>
      </c>
      <c r="C6269" t="s">
        <v>679</v>
      </c>
      <c r="D6269">
        <v>6.5</v>
      </c>
      <c r="J6269" t="e">
        <f>+VLOOKUP(B6269,#REF!,1,FALSE)</f>
        <v>#REF!</v>
      </c>
    </row>
    <row r="6270" spans="1:10" hidden="1" x14ac:dyDescent="0.25">
      <c r="A6270" t="s">
        <v>655</v>
      </c>
      <c r="B6270">
        <v>9146</v>
      </c>
      <c r="C6270" t="s">
        <v>1324</v>
      </c>
      <c r="D6270">
        <v>6.5</v>
      </c>
      <c r="J6270" t="e">
        <f>+VLOOKUP(B6270,#REF!,1,FALSE)</f>
        <v>#REF!</v>
      </c>
    </row>
    <row r="6271" spans="1:10" hidden="1" x14ac:dyDescent="0.25">
      <c r="A6271" t="s">
        <v>655</v>
      </c>
      <c r="B6271">
        <v>9147</v>
      </c>
      <c r="C6271" t="s">
        <v>1325</v>
      </c>
      <c r="D6271">
        <v>6.5</v>
      </c>
      <c r="J6271" t="e">
        <f>+VLOOKUP(B6271,#REF!,1,FALSE)</f>
        <v>#REF!</v>
      </c>
    </row>
    <row r="6272" spans="1:10" hidden="1" x14ac:dyDescent="0.25">
      <c r="A6272" t="s">
        <v>655</v>
      </c>
      <c r="B6272">
        <v>9148</v>
      </c>
      <c r="C6272" t="s">
        <v>1612</v>
      </c>
      <c r="D6272">
        <v>6.5</v>
      </c>
      <c r="J6272" t="e">
        <f>+VLOOKUP(B6272,#REF!,1,FALSE)</f>
        <v>#REF!</v>
      </c>
    </row>
    <row r="6273" spans="1:10" hidden="1" x14ac:dyDescent="0.25">
      <c r="A6273" t="s">
        <v>655</v>
      </c>
      <c r="B6273">
        <v>9151</v>
      </c>
      <c r="C6273" t="s">
        <v>679</v>
      </c>
      <c r="D6273">
        <v>6.5</v>
      </c>
      <c r="J6273" t="e">
        <f>+VLOOKUP(B6273,#REF!,1,FALSE)</f>
        <v>#REF!</v>
      </c>
    </row>
    <row r="6274" spans="1:10" hidden="1" x14ac:dyDescent="0.25">
      <c r="A6274" t="s">
        <v>655</v>
      </c>
      <c r="B6274">
        <v>9152</v>
      </c>
      <c r="C6274" t="s">
        <v>1613</v>
      </c>
      <c r="D6274">
        <v>6.5</v>
      </c>
      <c r="J6274" t="e">
        <f>+VLOOKUP(B6274,#REF!,1,FALSE)</f>
        <v>#REF!</v>
      </c>
    </row>
    <row r="6275" spans="1:10" hidden="1" x14ac:dyDescent="0.25">
      <c r="A6275" t="s">
        <v>655</v>
      </c>
      <c r="B6275">
        <v>9154</v>
      </c>
      <c r="C6275" t="s">
        <v>1611</v>
      </c>
      <c r="D6275">
        <v>6.5</v>
      </c>
      <c r="J6275" t="e">
        <f>+VLOOKUP(B6275,#REF!,1,FALSE)</f>
        <v>#REF!</v>
      </c>
    </row>
    <row r="6276" spans="1:10" hidden="1" x14ac:dyDescent="0.25">
      <c r="A6276" t="s">
        <v>655</v>
      </c>
      <c r="B6276">
        <v>9155</v>
      </c>
      <c r="C6276" t="s">
        <v>1331</v>
      </c>
      <c r="D6276">
        <v>6.5</v>
      </c>
      <c r="J6276" t="e">
        <f>+VLOOKUP(B6276,#REF!,1,FALSE)</f>
        <v>#REF!</v>
      </c>
    </row>
    <row r="6277" spans="1:10" hidden="1" x14ac:dyDescent="0.25">
      <c r="A6277" t="s">
        <v>655</v>
      </c>
      <c r="B6277">
        <v>9156</v>
      </c>
      <c r="C6277" t="s">
        <v>1614</v>
      </c>
      <c r="D6277">
        <v>6.5</v>
      </c>
      <c r="J6277" t="e">
        <f>+VLOOKUP(B6277,#REF!,1,FALSE)</f>
        <v>#REF!</v>
      </c>
    </row>
    <row r="6278" spans="1:10" hidden="1" x14ac:dyDescent="0.25">
      <c r="A6278" t="s">
        <v>655</v>
      </c>
      <c r="B6278">
        <v>9157</v>
      </c>
      <c r="C6278" t="s">
        <v>1615</v>
      </c>
      <c r="D6278">
        <v>6.5</v>
      </c>
      <c r="J6278" t="e">
        <f>+VLOOKUP(B6278,#REF!,1,FALSE)</f>
        <v>#REF!</v>
      </c>
    </row>
    <row r="6279" spans="1:10" hidden="1" x14ac:dyDescent="0.25">
      <c r="A6279" t="s">
        <v>655</v>
      </c>
      <c r="B6279">
        <v>9158</v>
      </c>
      <c r="C6279" t="s">
        <v>1616</v>
      </c>
      <c r="D6279">
        <v>6.5</v>
      </c>
      <c r="J6279" t="e">
        <f>+VLOOKUP(B6279,#REF!,1,FALSE)</f>
        <v>#REF!</v>
      </c>
    </row>
    <row r="6280" spans="1:10" hidden="1" x14ac:dyDescent="0.25">
      <c r="A6280" t="s">
        <v>655</v>
      </c>
      <c r="B6280">
        <v>9160</v>
      </c>
      <c r="C6280" t="s">
        <v>1617</v>
      </c>
      <c r="D6280">
        <v>6.5</v>
      </c>
      <c r="J6280" t="e">
        <f>+VLOOKUP(B6280,#REF!,1,FALSE)</f>
        <v>#REF!</v>
      </c>
    </row>
    <row r="6281" spans="1:10" hidden="1" x14ac:dyDescent="0.25">
      <c r="A6281" t="s">
        <v>655</v>
      </c>
      <c r="B6281">
        <v>9161</v>
      </c>
      <c r="C6281" t="s">
        <v>1618</v>
      </c>
      <c r="D6281">
        <v>6.5</v>
      </c>
      <c r="J6281" t="e">
        <f>+VLOOKUP(B6281,#REF!,1,FALSE)</f>
        <v>#REF!</v>
      </c>
    </row>
    <row r="6282" spans="1:10" hidden="1" x14ac:dyDescent="0.25">
      <c r="A6282" t="s">
        <v>655</v>
      </c>
      <c r="B6282">
        <v>9162</v>
      </c>
      <c r="C6282" t="s">
        <v>1619</v>
      </c>
      <c r="D6282">
        <v>6.5</v>
      </c>
      <c r="J6282" t="e">
        <f>+VLOOKUP(B6282,#REF!,1,FALSE)</f>
        <v>#REF!</v>
      </c>
    </row>
    <row r="6283" spans="1:10" hidden="1" x14ac:dyDescent="0.25">
      <c r="A6283" t="s">
        <v>655</v>
      </c>
      <c r="B6283">
        <v>9163</v>
      </c>
      <c r="C6283" t="s">
        <v>1620</v>
      </c>
      <c r="D6283">
        <v>6.5</v>
      </c>
      <c r="J6283" t="e">
        <f>+VLOOKUP(B6283,#REF!,1,FALSE)</f>
        <v>#REF!</v>
      </c>
    </row>
    <row r="6284" spans="1:10" hidden="1" x14ac:dyDescent="0.25">
      <c r="A6284" t="s">
        <v>655</v>
      </c>
      <c r="B6284">
        <v>9174</v>
      </c>
      <c r="C6284" t="s">
        <v>1610</v>
      </c>
      <c r="D6284">
        <v>6.5</v>
      </c>
      <c r="J6284" t="e">
        <f>+VLOOKUP(B6284,#REF!,1,FALSE)</f>
        <v>#REF!</v>
      </c>
    </row>
    <row r="6285" spans="1:10" hidden="1" x14ac:dyDescent="0.25">
      <c r="A6285" t="s">
        <v>655</v>
      </c>
      <c r="B6285">
        <v>9190</v>
      </c>
      <c r="C6285" t="s">
        <v>1621</v>
      </c>
      <c r="D6285">
        <v>6.5</v>
      </c>
      <c r="J6285" t="e">
        <f>+VLOOKUP(B6285,#REF!,1,FALSE)</f>
        <v>#REF!</v>
      </c>
    </row>
    <row r="6286" spans="1:10" hidden="1" x14ac:dyDescent="0.25">
      <c r="A6286" t="s">
        <v>655</v>
      </c>
      <c r="B6286" t="s">
        <v>1622</v>
      </c>
      <c r="C6286" t="s">
        <v>1621</v>
      </c>
      <c r="D6286">
        <v>4.5999999999999996</v>
      </c>
      <c r="J6286" t="e">
        <f>+VLOOKUP(B6286,#REF!,1,FALSE)</f>
        <v>#REF!</v>
      </c>
    </row>
    <row r="6287" spans="1:10" hidden="1" x14ac:dyDescent="0.25">
      <c r="A6287" t="s">
        <v>655</v>
      </c>
      <c r="B6287">
        <v>9191</v>
      </c>
      <c r="C6287" t="s">
        <v>1623</v>
      </c>
      <c r="D6287">
        <v>6.5</v>
      </c>
      <c r="J6287" t="e">
        <f>+VLOOKUP(B6287,#REF!,1,FALSE)</f>
        <v>#REF!</v>
      </c>
    </row>
    <row r="6288" spans="1:10" hidden="1" x14ac:dyDescent="0.25">
      <c r="A6288" t="s">
        <v>655</v>
      </c>
      <c r="B6288" t="s">
        <v>1624</v>
      </c>
      <c r="C6288" t="s">
        <v>1623</v>
      </c>
      <c r="D6288">
        <v>4.5999999999999996</v>
      </c>
      <c r="J6288" t="e">
        <f>+VLOOKUP(B6288,#REF!,1,FALSE)</f>
        <v>#REF!</v>
      </c>
    </row>
    <row r="6289" spans="1:10" hidden="1" x14ac:dyDescent="0.25">
      <c r="A6289" t="s">
        <v>655</v>
      </c>
      <c r="B6289">
        <v>9192</v>
      </c>
      <c r="C6289" t="s">
        <v>1625</v>
      </c>
      <c r="D6289">
        <v>6.5</v>
      </c>
      <c r="J6289" t="e">
        <f>+VLOOKUP(B6289,#REF!,1,FALSE)</f>
        <v>#REF!</v>
      </c>
    </row>
    <row r="6290" spans="1:10" hidden="1" x14ac:dyDescent="0.25">
      <c r="A6290" t="s">
        <v>655</v>
      </c>
      <c r="B6290" t="s">
        <v>1626</v>
      </c>
      <c r="C6290" t="s">
        <v>1625</v>
      </c>
      <c r="D6290">
        <v>4.5999999999999996</v>
      </c>
      <c r="J6290" t="e">
        <f>+VLOOKUP(B6290,#REF!,1,FALSE)</f>
        <v>#REF!</v>
      </c>
    </row>
    <row r="6291" spans="1:10" hidden="1" x14ac:dyDescent="0.25">
      <c r="A6291" t="s">
        <v>655</v>
      </c>
      <c r="B6291">
        <v>9194</v>
      </c>
      <c r="C6291" t="s">
        <v>1627</v>
      </c>
      <c r="D6291">
        <v>6.5</v>
      </c>
      <c r="J6291" t="e">
        <f>+VLOOKUP(B6291,#REF!,1,FALSE)</f>
        <v>#REF!</v>
      </c>
    </row>
    <row r="6292" spans="1:10" hidden="1" x14ac:dyDescent="0.25">
      <c r="A6292" t="s">
        <v>655</v>
      </c>
      <c r="B6292" t="s">
        <v>1628</v>
      </c>
      <c r="C6292" t="s">
        <v>1627</v>
      </c>
      <c r="D6292">
        <v>4.5999999999999996</v>
      </c>
      <c r="J6292" t="e">
        <f>+VLOOKUP(B6292,#REF!,1,FALSE)</f>
        <v>#REF!</v>
      </c>
    </row>
    <row r="6293" spans="1:10" hidden="1" x14ac:dyDescent="0.25">
      <c r="A6293" t="s">
        <v>655</v>
      </c>
      <c r="B6293">
        <v>9195</v>
      </c>
      <c r="C6293" t="s">
        <v>1629</v>
      </c>
      <c r="D6293">
        <v>6.5</v>
      </c>
      <c r="J6293" t="e">
        <f>+VLOOKUP(B6293,#REF!,1,FALSE)</f>
        <v>#REF!</v>
      </c>
    </row>
    <row r="6294" spans="1:10" hidden="1" x14ac:dyDescent="0.25">
      <c r="A6294" t="s">
        <v>655</v>
      </c>
      <c r="B6294">
        <v>9196</v>
      </c>
      <c r="C6294" t="s">
        <v>1073</v>
      </c>
      <c r="D6294">
        <v>6.5</v>
      </c>
      <c r="J6294" t="e">
        <f>+VLOOKUP(B6294,#REF!,1,FALSE)</f>
        <v>#REF!</v>
      </c>
    </row>
    <row r="6295" spans="1:10" hidden="1" x14ac:dyDescent="0.25">
      <c r="A6295" t="s">
        <v>655</v>
      </c>
      <c r="B6295" t="s">
        <v>1630</v>
      </c>
      <c r="C6295" t="s">
        <v>1621</v>
      </c>
      <c r="D6295">
        <v>4.5999999999999996</v>
      </c>
      <c r="J6295" t="e">
        <f>+VLOOKUP(B6295,#REF!,1,FALSE)</f>
        <v>#REF!</v>
      </c>
    </row>
    <row r="6296" spans="1:10" hidden="1" x14ac:dyDescent="0.25">
      <c r="A6296" t="s">
        <v>655</v>
      </c>
      <c r="B6296" t="s">
        <v>1631</v>
      </c>
      <c r="C6296" t="s">
        <v>1621</v>
      </c>
      <c r="D6296">
        <v>6.5</v>
      </c>
      <c r="J6296" t="e">
        <f>+VLOOKUP(B6296,#REF!,1,FALSE)</f>
        <v>#REF!</v>
      </c>
    </row>
    <row r="6297" spans="1:10" hidden="1" x14ac:dyDescent="0.25">
      <c r="A6297" t="s">
        <v>655</v>
      </c>
      <c r="B6297" t="s">
        <v>1632</v>
      </c>
      <c r="C6297" t="s">
        <v>1633</v>
      </c>
      <c r="D6297">
        <v>4.5999999999999996</v>
      </c>
      <c r="J6297" t="e">
        <f>+VLOOKUP(B6297,#REF!,1,FALSE)</f>
        <v>#REF!</v>
      </c>
    </row>
    <row r="6298" spans="1:10" hidden="1" x14ac:dyDescent="0.25">
      <c r="A6298" t="s">
        <v>655</v>
      </c>
      <c r="B6298" t="s">
        <v>1634</v>
      </c>
      <c r="C6298" t="s">
        <v>1633</v>
      </c>
      <c r="D6298">
        <v>6.5</v>
      </c>
      <c r="J6298" t="e">
        <f>+VLOOKUP(B6298,#REF!,1,FALSE)</f>
        <v>#REF!</v>
      </c>
    </row>
    <row r="6299" spans="1:10" hidden="1" x14ac:dyDescent="0.25">
      <c r="A6299" t="s">
        <v>655</v>
      </c>
      <c r="B6299" t="s">
        <v>1635</v>
      </c>
      <c r="C6299" t="s">
        <v>1625</v>
      </c>
      <c r="D6299">
        <v>4.5999999999999996</v>
      </c>
      <c r="J6299" t="e">
        <f>+VLOOKUP(B6299,#REF!,1,FALSE)</f>
        <v>#REF!</v>
      </c>
    </row>
    <row r="6300" spans="1:10" hidden="1" x14ac:dyDescent="0.25">
      <c r="A6300" t="s">
        <v>655</v>
      </c>
      <c r="B6300" t="s">
        <v>1636</v>
      </c>
      <c r="C6300" t="s">
        <v>1625</v>
      </c>
      <c r="D6300">
        <v>6.5</v>
      </c>
      <c r="J6300" t="e">
        <f>+VLOOKUP(B6300,#REF!,1,FALSE)</f>
        <v>#REF!</v>
      </c>
    </row>
    <row r="6301" spans="1:10" hidden="1" x14ac:dyDescent="0.25">
      <c r="A6301" t="s">
        <v>655</v>
      </c>
      <c r="B6301" t="s">
        <v>1637</v>
      </c>
      <c r="C6301" t="s">
        <v>1627</v>
      </c>
      <c r="D6301">
        <v>4.5999999999999996</v>
      </c>
      <c r="J6301" t="e">
        <f>+VLOOKUP(B6301,#REF!,1,FALSE)</f>
        <v>#REF!</v>
      </c>
    </row>
    <row r="6302" spans="1:10" hidden="1" x14ac:dyDescent="0.25">
      <c r="A6302" t="s">
        <v>655</v>
      </c>
      <c r="B6302" t="s">
        <v>1638</v>
      </c>
      <c r="C6302" t="s">
        <v>1627</v>
      </c>
      <c r="D6302">
        <v>6.5</v>
      </c>
      <c r="J6302" t="e">
        <f>+VLOOKUP(B6302,#REF!,1,FALSE)</f>
        <v>#REF!</v>
      </c>
    </row>
    <row r="6303" spans="1:10" hidden="1" x14ac:dyDescent="0.25">
      <c r="A6303" t="s">
        <v>655</v>
      </c>
      <c r="B6303" t="s">
        <v>1639</v>
      </c>
      <c r="C6303" t="s">
        <v>1640</v>
      </c>
      <c r="D6303">
        <v>6.5</v>
      </c>
      <c r="J6303" t="e">
        <f>+VLOOKUP(B6303,#REF!,1,FALSE)</f>
        <v>#REF!</v>
      </c>
    </row>
    <row r="6304" spans="1:10" hidden="1" x14ac:dyDescent="0.25">
      <c r="A6304" t="s">
        <v>655</v>
      </c>
      <c r="B6304" t="s">
        <v>1641</v>
      </c>
      <c r="C6304" t="s">
        <v>1073</v>
      </c>
      <c r="D6304">
        <v>6.5</v>
      </c>
      <c r="J6304" t="e">
        <f>+VLOOKUP(B6304,#REF!,1,FALSE)</f>
        <v>#REF!</v>
      </c>
    </row>
    <row r="6305" spans="1:10" hidden="1" x14ac:dyDescent="0.25">
      <c r="A6305" t="s">
        <v>655</v>
      </c>
      <c r="B6305">
        <v>9303</v>
      </c>
      <c r="C6305" t="s">
        <v>1642</v>
      </c>
      <c r="D6305">
        <v>6.5</v>
      </c>
      <c r="J6305" t="e">
        <f>+VLOOKUP(B6305,#REF!,1,FALSE)</f>
        <v>#REF!</v>
      </c>
    </row>
    <row r="6306" spans="1:10" hidden="1" x14ac:dyDescent="0.25">
      <c r="A6306" t="s">
        <v>655</v>
      </c>
      <c r="B6306">
        <v>9304</v>
      </c>
      <c r="C6306" t="s">
        <v>1642</v>
      </c>
      <c r="D6306">
        <v>6.5</v>
      </c>
      <c r="J6306" t="e">
        <f>+VLOOKUP(B6306,#REF!,1,FALSE)</f>
        <v>#REF!</v>
      </c>
    </row>
    <row r="6307" spans="1:10" hidden="1" x14ac:dyDescent="0.25">
      <c r="A6307" t="s">
        <v>655</v>
      </c>
      <c r="B6307">
        <v>9305</v>
      </c>
      <c r="C6307" t="s">
        <v>1643</v>
      </c>
      <c r="D6307">
        <v>6.5</v>
      </c>
      <c r="J6307" t="e">
        <f>+VLOOKUP(B6307,#REF!,1,FALSE)</f>
        <v>#REF!</v>
      </c>
    </row>
    <row r="6308" spans="1:10" hidden="1" x14ac:dyDescent="0.25">
      <c r="A6308" t="s">
        <v>655</v>
      </c>
      <c r="B6308">
        <v>9309</v>
      </c>
      <c r="C6308" t="s">
        <v>1642</v>
      </c>
      <c r="D6308">
        <v>6.5</v>
      </c>
      <c r="J6308" t="e">
        <f>+VLOOKUP(B6308,#REF!,1,FALSE)</f>
        <v>#REF!</v>
      </c>
    </row>
    <row r="6309" spans="1:10" hidden="1" x14ac:dyDescent="0.25">
      <c r="A6309" t="s">
        <v>655</v>
      </c>
      <c r="B6309">
        <v>9317</v>
      </c>
      <c r="C6309" t="s">
        <v>1644</v>
      </c>
      <c r="D6309">
        <v>6.5</v>
      </c>
      <c r="J6309" t="e">
        <f>+VLOOKUP(B6309,#REF!,1,FALSE)</f>
        <v>#REF!</v>
      </c>
    </row>
    <row r="6310" spans="1:10" hidden="1" x14ac:dyDescent="0.25">
      <c r="A6310" t="s">
        <v>655</v>
      </c>
      <c r="B6310">
        <v>9319</v>
      </c>
      <c r="C6310" t="s">
        <v>1644</v>
      </c>
      <c r="D6310">
        <v>6.5</v>
      </c>
      <c r="J6310" t="e">
        <f>+VLOOKUP(B6310,#REF!,1,FALSE)</f>
        <v>#REF!</v>
      </c>
    </row>
    <row r="6311" spans="1:10" hidden="1" x14ac:dyDescent="0.25">
      <c r="A6311" t="s">
        <v>655</v>
      </c>
      <c r="B6311">
        <v>9323</v>
      </c>
      <c r="C6311" t="s">
        <v>1645</v>
      </c>
      <c r="D6311">
        <v>6.5</v>
      </c>
      <c r="J6311" t="e">
        <f>+VLOOKUP(B6311,#REF!,1,FALSE)</f>
        <v>#REF!</v>
      </c>
    </row>
    <row r="6312" spans="1:10" hidden="1" x14ac:dyDescent="0.25">
      <c r="A6312" t="s">
        <v>655</v>
      </c>
      <c r="B6312">
        <v>9333</v>
      </c>
      <c r="C6312" t="s">
        <v>1646</v>
      </c>
      <c r="D6312">
        <v>6.5</v>
      </c>
      <c r="J6312" t="e">
        <f>+VLOOKUP(B6312,#REF!,1,FALSE)</f>
        <v>#REF!</v>
      </c>
    </row>
    <row r="6313" spans="1:10" hidden="1" x14ac:dyDescent="0.25">
      <c r="A6313" t="s">
        <v>655</v>
      </c>
      <c r="B6313">
        <v>9334</v>
      </c>
      <c r="C6313" t="s">
        <v>1647</v>
      </c>
      <c r="D6313">
        <v>6.5</v>
      </c>
      <c r="J6313" t="e">
        <f>+VLOOKUP(B6313,#REF!,1,FALSE)</f>
        <v>#REF!</v>
      </c>
    </row>
    <row r="6314" spans="1:10" hidden="1" x14ac:dyDescent="0.25">
      <c r="A6314" t="s">
        <v>655</v>
      </c>
      <c r="B6314">
        <v>9335</v>
      </c>
      <c r="C6314" t="s">
        <v>1648</v>
      </c>
      <c r="D6314">
        <v>6.5</v>
      </c>
      <c r="J6314" t="e">
        <f>+VLOOKUP(B6314,#REF!,1,FALSE)</f>
        <v>#REF!</v>
      </c>
    </row>
    <row r="6315" spans="1:10" hidden="1" x14ac:dyDescent="0.25">
      <c r="A6315" t="s">
        <v>655</v>
      </c>
      <c r="B6315">
        <v>9336</v>
      </c>
      <c r="C6315" t="s">
        <v>1649</v>
      </c>
      <c r="D6315">
        <v>6.5</v>
      </c>
      <c r="J6315" t="e">
        <f>+VLOOKUP(B6315,#REF!,1,FALSE)</f>
        <v>#REF!</v>
      </c>
    </row>
    <row r="6316" spans="1:10" hidden="1" x14ac:dyDescent="0.25">
      <c r="A6316" t="s">
        <v>655</v>
      </c>
      <c r="B6316">
        <v>9337</v>
      </c>
      <c r="C6316" t="s">
        <v>1650</v>
      </c>
      <c r="D6316">
        <v>6.5</v>
      </c>
      <c r="J6316" t="e">
        <f>+VLOOKUP(B6316,#REF!,1,FALSE)</f>
        <v>#REF!</v>
      </c>
    </row>
    <row r="6317" spans="1:10" hidden="1" x14ac:dyDescent="0.25">
      <c r="A6317" t="s">
        <v>655</v>
      </c>
      <c r="B6317">
        <v>9338</v>
      </c>
      <c r="C6317" t="s">
        <v>1609</v>
      </c>
      <c r="D6317">
        <v>6.5</v>
      </c>
      <c r="J6317" t="e">
        <f>+VLOOKUP(B6317,#REF!,1,FALSE)</f>
        <v>#REF!</v>
      </c>
    </row>
    <row r="6318" spans="1:10" hidden="1" x14ac:dyDescent="0.25">
      <c r="A6318" t="s">
        <v>655</v>
      </c>
      <c r="B6318">
        <v>9339</v>
      </c>
      <c r="C6318" t="s">
        <v>1651</v>
      </c>
      <c r="D6318">
        <v>6.5</v>
      </c>
      <c r="J6318" t="e">
        <f>+VLOOKUP(B6318,#REF!,1,FALSE)</f>
        <v>#REF!</v>
      </c>
    </row>
    <row r="6319" spans="1:10" hidden="1" x14ac:dyDescent="0.25">
      <c r="A6319" t="s">
        <v>655</v>
      </c>
      <c r="B6319">
        <v>9343</v>
      </c>
      <c r="C6319" t="s">
        <v>1652</v>
      </c>
      <c r="D6319">
        <v>6.5</v>
      </c>
      <c r="J6319" t="e">
        <f>+VLOOKUP(B6319,#REF!,1,FALSE)</f>
        <v>#REF!</v>
      </c>
    </row>
    <row r="6320" spans="1:10" hidden="1" x14ac:dyDescent="0.25">
      <c r="A6320" t="s">
        <v>655</v>
      </c>
      <c r="B6320">
        <v>9348</v>
      </c>
      <c r="C6320" t="s">
        <v>1653</v>
      </c>
      <c r="D6320">
        <v>6.5</v>
      </c>
      <c r="J6320" t="e">
        <f>+VLOOKUP(B6320,#REF!,1,FALSE)</f>
        <v>#REF!</v>
      </c>
    </row>
    <row r="6321" spans="1:10" hidden="1" x14ac:dyDescent="0.25">
      <c r="A6321" t="s">
        <v>655</v>
      </c>
      <c r="B6321">
        <v>9349</v>
      </c>
      <c r="C6321" t="s">
        <v>1654</v>
      </c>
      <c r="D6321">
        <v>6.5</v>
      </c>
      <c r="J6321" t="e">
        <f>+VLOOKUP(B6321,#REF!,1,FALSE)</f>
        <v>#REF!</v>
      </c>
    </row>
    <row r="6322" spans="1:10" hidden="1" x14ac:dyDescent="0.25">
      <c r="A6322" t="s">
        <v>655</v>
      </c>
      <c r="B6322">
        <v>9354</v>
      </c>
      <c r="C6322" t="s">
        <v>1655</v>
      </c>
      <c r="D6322">
        <v>6.5</v>
      </c>
      <c r="J6322" t="e">
        <f>+VLOOKUP(B6322,#REF!,1,FALSE)</f>
        <v>#REF!</v>
      </c>
    </row>
    <row r="6323" spans="1:10" hidden="1" x14ac:dyDescent="0.25">
      <c r="A6323" t="s">
        <v>655</v>
      </c>
      <c r="B6323" t="s">
        <v>1656</v>
      </c>
      <c r="C6323" t="s">
        <v>1657</v>
      </c>
      <c r="D6323">
        <v>6.5</v>
      </c>
      <c r="J6323" t="e">
        <f>+VLOOKUP(B6323,#REF!,1,FALSE)</f>
        <v>#REF!</v>
      </c>
    </row>
    <row r="6324" spans="1:10" hidden="1" x14ac:dyDescent="0.25">
      <c r="A6324" t="s">
        <v>655</v>
      </c>
      <c r="B6324" t="s">
        <v>1658</v>
      </c>
      <c r="C6324" t="s">
        <v>1659</v>
      </c>
      <c r="D6324">
        <v>6.5</v>
      </c>
      <c r="J6324" t="e">
        <f>+VLOOKUP(B6324,#REF!,1,FALSE)</f>
        <v>#REF!</v>
      </c>
    </row>
    <row r="6325" spans="1:10" hidden="1" x14ac:dyDescent="0.25">
      <c r="A6325" t="s">
        <v>655</v>
      </c>
      <c r="B6325" t="s">
        <v>1660</v>
      </c>
      <c r="C6325" t="s">
        <v>1642</v>
      </c>
      <c r="D6325">
        <v>6.5</v>
      </c>
      <c r="J6325" t="e">
        <f>+VLOOKUP(B6325,#REF!,1,FALSE)</f>
        <v>#REF!</v>
      </c>
    </row>
    <row r="6326" spans="1:10" hidden="1" x14ac:dyDescent="0.25">
      <c r="A6326" t="s">
        <v>655</v>
      </c>
      <c r="B6326" t="s">
        <v>1661</v>
      </c>
      <c r="C6326" t="s">
        <v>1642</v>
      </c>
      <c r="D6326">
        <v>6.5</v>
      </c>
      <c r="J6326" t="e">
        <f>+VLOOKUP(B6326,#REF!,1,FALSE)</f>
        <v>#REF!</v>
      </c>
    </row>
    <row r="6327" spans="1:10" hidden="1" x14ac:dyDescent="0.25">
      <c r="A6327" t="s">
        <v>655</v>
      </c>
      <c r="B6327" t="s">
        <v>1662</v>
      </c>
      <c r="C6327" t="s">
        <v>1642</v>
      </c>
      <c r="D6327">
        <v>6.5</v>
      </c>
      <c r="J6327" t="e">
        <f>+VLOOKUP(B6327,#REF!,1,FALSE)</f>
        <v>#REF!</v>
      </c>
    </row>
    <row r="6328" spans="1:10" hidden="1" x14ac:dyDescent="0.25">
      <c r="A6328" t="s">
        <v>655</v>
      </c>
      <c r="B6328" t="s">
        <v>1663</v>
      </c>
      <c r="C6328" t="s">
        <v>1664</v>
      </c>
      <c r="D6328">
        <v>6.5</v>
      </c>
      <c r="J6328" t="e">
        <f>+VLOOKUP(B6328,#REF!,1,FALSE)</f>
        <v>#REF!</v>
      </c>
    </row>
    <row r="6329" spans="1:10" hidden="1" x14ac:dyDescent="0.25">
      <c r="A6329" t="s">
        <v>655</v>
      </c>
      <c r="B6329" t="s">
        <v>1665</v>
      </c>
      <c r="C6329" t="s">
        <v>1666</v>
      </c>
      <c r="D6329">
        <v>6.5</v>
      </c>
      <c r="J6329" t="e">
        <f>+VLOOKUP(B6329,#REF!,1,FALSE)</f>
        <v>#REF!</v>
      </c>
    </row>
    <row r="6330" spans="1:10" hidden="1" x14ac:dyDescent="0.25">
      <c r="A6330" t="s">
        <v>655</v>
      </c>
      <c r="B6330" t="s">
        <v>1667</v>
      </c>
      <c r="C6330" t="s">
        <v>1668</v>
      </c>
      <c r="D6330">
        <v>6.5</v>
      </c>
      <c r="J6330" t="e">
        <f>+VLOOKUP(B6330,#REF!,1,FALSE)</f>
        <v>#REF!</v>
      </c>
    </row>
    <row r="6331" spans="1:10" hidden="1" x14ac:dyDescent="0.25">
      <c r="A6331" t="s">
        <v>655</v>
      </c>
      <c r="B6331" t="s">
        <v>1669</v>
      </c>
      <c r="C6331" t="s">
        <v>1670</v>
      </c>
      <c r="D6331">
        <v>6.5</v>
      </c>
      <c r="J6331" t="e">
        <f>+VLOOKUP(B6331,#REF!,1,FALSE)</f>
        <v>#REF!</v>
      </c>
    </row>
    <row r="6332" spans="1:10" hidden="1" x14ac:dyDescent="0.25">
      <c r="A6332" t="s">
        <v>655</v>
      </c>
      <c r="B6332" t="s">
        <v>1671</v>
      </c>
      <c r="C6332" t="s">
        <v>1644</v>
      </c>
      <c r="D6332">
        <v>6.5</v>
      </c>
      <c r="J6332" t="e">
        <f>+VLOOKUP(B6332,#REF!,1,FALSE)</f>
        <v>#REF!</v>
      </c>
    </row>
    <row r="6333" spans="1:10" hidden="1" x14ac:dyDescent="0.25">
      <c r="A6333" t="s">
        <v>655</v>
      </c>
      <c r="B6333" t="s">
        <v>1672</v>
      </c>
      <c r="C6333" t="s">
        <v>1644</v>
      </c>
      <c r="D6333">
        <v>6.5</v>
      </c>
      <c r="J6333" t="e">
        <f>+VLOOKUP(B6333,#REF!,1,FALSE)</f>
        <v>#REF!</v>
      </c>
    </row>
    <row r="6334" spans="1:10" hidden="1" x14ac:dyDescent="0.25">
      <c r="A6334" t="s">
        <v>655</v>
      </c>
      <c r="B6334" t="s">
        <v>1673</v>
      </c>
      <c r="C6334" t="s">
        <v>1674</v>
      </c>
      <c r="D6334">
        <v>6.5</v>
      </c>
      <c r="J6334" t="e">
        <f>+VLOOKUP(B6334,#REF!,1,FALSE)</f>
        <v>#REF!</v>
      </c>
    </row>
    <row r="6335" spans="1:10" hidden="1" x14ac:dyDescent="0.25">
      <c r="A6335" t="s">
        <v>655</v>
      </c>
      <c r="B6335" t="s">
        <v>1675</v>
      </c>
      <c r="C6335" t="s">
        <v>1676</v>
      </c>
      <c r="D6335">
        <v>6.5</v>
      </c>
      <c r="J6335" t="e">
        <f>+VLOOKUP(B6335,#REF!,1,FALSE)</f>
        <v>#REF!</v>
      </c>
    </row>
    <row r="6336" spans="1:10" hidden="1" x14ac:dyDescent="0.25">
      <c r="A6336" t="s">
        <v>655</v>
      </c>
      <c r="B6336" t="s">
        <v>1677</v>
      </c>
      <c r="C6336" t="s">
        <v>1678</v>
      </c>
      <c r="D6336">
        <v>6.5</v>
      </c>
      <c r="J6336" t="e">
        <f>+VLOOKUP(B6336,#REF!,1,FALSE)</f>
        <v>#REF!</v>
      </c>
    </row>
    <row r="6337" spans="1:10" hidden="1" x14ac:dyDescent="0.25">
      <c r="A6337" t="s">
        <v>655</v>
      </c>
      <c r="B6337" t="s">
        <v>1679</v>
      </c>
      <c r="C6337" t="s">
        <v>1680</v>
      </c>
      <c r="D6337">
        <v>6.5</v>
      </c>
      <c r="J6337" t="e">
        <f>+VLOOKUP(B6337,#REF!,1,FALSE)</f>
        <v>#REF!</v>
      </c>
    </row>
    <row r="6338" spans="1:10" hidden="1" x14ac:dyDescent="0.25">
      <c r="A6338" t="s">
        <v>655</v>
      </c>
      <c r="B6338">
        <v>9390</v>
      </c>
      <c r="C6338" t="s">
        <v>1681</v>
      </c>
      <c r="D6338">
        <v>6.5</v>
      </c>
      <c r="J6338" t="e">
        <f>+VLOOKUP(B6338,#REF!,1,FALSE)</f>
        <v>#REF!</v>
      </c>
    </row>
    <row r="6339" spans="1:10" hidden="1" x14ac:dyDescent="0.25">
      <c r="A6339" t="s">
        <v>655</v>
      </c>
      <c r="B6339">
        <v>9391</v>
      </c>
      <c r="C6339" t="s">
        <v>1682</v>
      </c>
      <c r="D6339">
        <v>6.5</v>
      </c>
      <c r="J6339" t="e">
        <f>+VLOOKUP(B6339,#REF!,1,FALSE)</f>
        <v>#REF!</v>
      </c>
    </row>
    <row r="6340" spans="1:10" hidden="1" x14ac:dyDescent="0.25">
      <c r="A6340" t="s">
        <v>655</v>
      </c>
      <c r="B6340">
        <v>9392</v>
      </c>
      <c r="C6340" t="s">
        <v>1683</v>
      </c>
      <c r="D6340">
        <v>6.5</v>
      </c>
      <c r="J6340" t="e">
        <f>+VLOOKUP(B6340,#REF!,1,FALSE)</f>
        <v>#REF!</v>
      </c>
    </row>
    <row r="6341" spans="1:10" hidden="1" x14ac:dyDescent="0.25">
      <c r="A6341" t="s">
        <v>655</v>
      </c>
      <c r="B6341">
        <v>9393</v>
      </c>
      <c r="C6341" t="s">
        <v>1684</v>
      </c>
      <c r="D6341">
        <v>6.5</v>
      </c>
      <c r="J6341" t="e">
        <f>+VLOOKUP(B6341,#REF!,1,FALSE)</f>
        <v>#REF!</v>
      </c>
    </row>
    <row r="6342" spans="1:10" hidden="1" x14ac:dyDescent="0.25">
      <c r="A6342" t="s">
        <v>655</v>
      </c>
      <c r="B6342">
        <v>9394</v>
      </c>
      <c r="C6342" t="s">
        <v>1685</v>
      </c>
      <c r="D6342">
        <v>6.5</v>
      </c>
      <c r="J6342" t="e">
        <f>+VLOOKUP(B6342,#REF!,1,FALSE)</f>
        <v>#REF!</v>
      </c>
    </row>
    <row r="6343" spans="1:10" hidden="1" x14ac:dyDescent="0.25">
      <c r="A6343" t="s">
        <v>655</v>
      </c>
      <c r="B6343">
        <v>9396</v>
      </c>
      <c r="C6343" t="s">
        <v>1686</v>
      </c>
      <c r="D6343">
        <v>6.5</v>
      </c>
      <c r="J6343" t="e">
        <f>+VLOOKUP(B6343,#REF!,1,FALSE)</f>
        <v>#REF!</v>
      </c>
    </row>
    <row r="6344" spans="1:10" hidden="1" x14ac:dyDescent="0.25">
      <c r="A6344" t="s">
        <v>655</v>
      </c>
      <c r="B6344">
        <v>9397</v>
      </c>
      <c r="C6344" t="s">
        <v>1687</v>
      </c>
      <c r="D6344">
        <v>6.5</v>
      </c>
      <c r="J6344" t="e">
        <f>+VLOOKUP(B6344,#REF!,1,FALSE)</f>
        <v>#REF!</v>
      </c>
    </row>
    <row r="6345" spans="1:10" hidden="1" x14ac:dyDescent="0.25">
      <c r="A6345" t="s">
        <v>655</v>
      </c>
      <c r="B6345">
        <v>9617</v>
      </c>
      <c r="C6345" t="s">
        <v>2128</v>
      </c>
      <c r="D6345">
        <v>1</v>
      </c>
      <c r="J6345" t="e">
        <f>+VLOOKUP(B6345,#REF!,1,FALSE)</f>
        <v>#REF!</v>
      </c>
    </row>
    <row r="6346" spans="1:10" hidden="1" x14ac:dyDescent="0.25">
      <c r="A6346" t="s">
        <v>655</v>
      </c>
      <c r="B6346">
        <v>9714</v>
      </c>
      <c r="C6346" t="s">
        <v>2264</v>
      </c>
      <c r="D6346">
        <v>2</v>
      </c>
      <c r="J6346" t="e">
        <f>+VLOOKUP(B6346,#REF!,1,FALSE)</f>
        <v>#REF!</v>
      </c>
    </row>
    <row r="6347" spans="1:10" hidden="1" x14ac:dyDescent="0.25">
      <c r="A6347" t="s">
        <v>655</v>
      </c>
      <c r="B6347">
        <v>9804</v>
      </c>
      <c r="C6347" t="s">
        <v>2129</v>
      </c>
      <c r="D6347">
        <v>1</v>
      </c>
      <c r="J6347" t="e">
        <f>+VLOOKUP(B6347,#REF!,1,FALSE)</f>
        <v>#REF!</v>
      </c>
    </row>
    <row r="6348" spans="1:10" hidden="1" x14ac:dyDescent="0.25">
      <c r="A6348" t="s">
        <v>655</v>
      </c>
      <c r="B6348">
        <v>9808</v>
      </c>
      <c r="C6348" t="s">
        <v>2130</v>
      </c>
      <c r="D6348">
        <v>1</v>
      </c>
      <c r="J6348" t="e">
        <f>+VLOOKUP(B6348,#REF!,1,FALSE)</f>
        <v>#REF!</v>
      </c>
    </row>
    <row r="6349" spans="1:10" hidden="1" x14ac:dyDescent="0.25">
      <c r="A6349" t="s">
        <v>655</v>
      </c>
      <c r="B6349">
        <v>9847</v>
      </c>
      <c r="C6349" t="s">
        <v>2265</v>
      </c>
      <c r="D6349">
        <v>1</v>
      </c>
      <c r="J6349" t="e">
        <f>+VLOOKUP(B6349,#REF!,1,FALSE)</f>
        <v>#REF!</v>
      </c>
    </row>
    <row r="6350" spans="1:10" hidden="1" x14ac:dyDescent="0.25">
      <c r="A6350" t="s">
        <v>655</v>
      </c>
      <c r="B6350">
        <v>9848</v>
      </c>
      <c r="C6350" t="s">
        <v>2131</v>
      </c>
      <c r="D6350">
        <v>1</v>
      </c>
      <c r="J6350" t="e">
        <f>+VLOOKUP(B6350,#REF!,1,FALSE)</f>
        <v>#REF!</v>
      </c>
    </row>
    <row r="6351" spans="1:10" hidden="1" x14ac:dyDescent="0.25">
      <c r="A6351" t="s">
        <v>655</v>
      </c>
      <c r="B6351">
        <v>9849</v>
      </c>
      <c r="C6351" t="s">
        <v>2266</v>
      </c>
      <c r="D6351">
        <v>1</v>
      </c>
      <c r="J6351" t="e">
        <f>+VLOOKUP(B6351,#REF!,1,FALSE)</f>
        <v>#REF!</v>
      </c>
    </row>
    <row r="6352" spans="1:10" hidden="1" x14ac:dyDescent="0.25">
      <c r="A6352" t="s">
        <v>655</v>
      </c>
      <c r="B6352">
        <v>9864</v>
      </c>
      <c r="C6352" t="s">
        <v>2267</v>
      </c>
      <c r="D6352">
        <v>1</v>
      </c>
      <c r="J6352" t="e">
        <f>+VLOOKUP(B6352,#REF!,1,FALSE)</f>
        <v>#REF!</v>
      </c>
    </row>
    <row r="6353" spans="1:10" hidden="1" x14ac:dyDescent="0.25">
      <c r="A6353" t="s">
        <v>655</v>
      </c>
      <c r="B6353">
        <v>9865</v>
      </c>
      <c r="C6353" t="s">
        <v>2132</v>
      </c>
      <c r="D6353">
        <v>1</v>
      </c>
      <c r="J6353" t="e">
        <f>+VLOOKUP(B6353,#REF!,1,FALSE)</f>
        <v>#REF!</v>
      </c>
    </row>
    <row r="6354" spans="1:10" hidden="1" x14ac:dyDescent="0.25">
      <c r="A6354" t="s">
        <v>655</v>
      </c>
      <c r="B6354">
        <v>9882</v>
      </c>
      <c r="C6354" t="s">
        <v>2133</v>
      </c>
      <c r="D6354">
        <v>1</v>
      </c>
      <c r="J6354" t="e">
        <f>+VLOOKUP(B6354,#REF!,1,FALSE)</f>
        <v>#REF!</v>
      </c>
    </row>
    <row r="6355" spans="1:10" hidden="1" x14ac:dyDescent="0.25">
      <c r="A6355" t="s">
        <v>655</v>
      </c>
      <c r="B6355">
        <v>9894</v>
      </c>
      <c r="C6355" t="s">
        <v>2268</v>
      </c>
      <c r="D6355">
        <v>1</v>
      </c>
      <c r="J6355" t="e">
        <f>+VLOOKUP(B6355,#REF!,1,FALSE)</f>
        <v>#REF!</v>
      </c>
    </row>
    <row r="6356" spans="1:10" hidden="1" x14ac:dyDescent="0.25">
      <c r="A6356" t="s">
        <v>655</v>
      </c>
      <c r="B6356">
        <v>9897</v>
      </c>
      <c r="C6356" t="s">
        <v>2136</v>
      </c>
      <c r="D6356">
        <v>1</v>
      </c>
      <c r="J6356" t="e">
        <f>+VLOOKUP(B6356,#REF!,1,FALSE)</f>
        <v>#REF!</v>
      </c>
    </row>
    <row r="6357" spans="1:10" hidden="1" x14ac:dyDescent="0.25">
      <c r="A6357" t="s">
        <v>655</v>
      </c>
      <c r="B6357">
        <v>9917</v>
      </c>
      <c r="C6357" t="s">
        <v>2138</v>
      </c>
      <c r="D6357">
        <v>1</v>
      </c>
      <c r="J6357" t="e">
        <f>+VLOOKUP(B6357,#REF!,1,FALSE)</f>
        <v>#REF!</v>
      </c>
    </row>
    <row r="6358" spans="1:10" hidden="1" x14ac:dyDescent="0.25">
      <c r="A6358" t="s">
        <v>655</v>
      </c>
      <c r="B6358">
        <v>9918</v>
      </c>
      <c r="C6358" t="s">
        <v>2139</v>
      </c>
      <c r="D6358">
        <v>1</v>
      </c>
      <c r="J6358" t="e">
        <f>+VLOOKUP(B6358,#REF!,1,FALSE)</f>
        <v>#REF!</v>
      </c>
    </row>
    <row r="6359" spans="1:10" hidden="1" x14ac:dyDescent="0.25">
      <c r="A6359" t="s">
        <v>655</v>
      </c>
      <c r="B6359">
        <v>9920</v>
      </c>
      <c r="C6359" t="s">
        <v>2140</v>
      </c>
      <c r="D6359">
        <v>1</v>
      </c>
      <c r="J6359" t="e">
        <f>+VLOOKUP(B6359,#REF!,1,FALSE)</f>
        <v>#REF!</v>
      </c>
    </row>
    <row r="6360" spans="1:10" hidden="1" x14ac:dyDescent="0.25">
      <c r="A6360" t="s">
        <v>655</v>
      </c>
      <c r="B6360">
        <v>9921</v>
      </c>
      <c r="C6360" t="s">
        <v>2141</v>
      </c>
      <c r="D6360">
        <v>1</v>
      </c>
      <c r="J6360" t="e">
        <f>+VLOOKUP(B6360,#REF!,1,FALSE)</f>
        <v>#REF!</v>
      </c>
    </row>
    <row r="6361" spans="1:10" hidden="1" x14ac:dyDescent="0.25">
      <c r="A6361" t="s">
        <v>655</v>
      </c>
      <c r="B6361">
        <v>9922</v>
      </c>
      <c r="C6361" t="s">
        <v>2130</v>
      </c>
      <c r="D6361">
        <v>1</v>
      </c>
      <c r="J6361" t="e">
        <f>+VLOOKUP(B6361,#REF!,1,FALSE)</f>
        <v>#REF!</v>
      </c>
    </row>
    <row r="6362" spans="1:10" hidden="1" x14ac:dyDescent="0.25">
      <c r="A6362" t="s">
        <v>655</v>
      </c>
      <c r="B6362">
        <v>9923</v>
      </c>
      <c r="C6362" t="s">
        <v>2142</v>
      </c>
      <c r="D6362">
        <v>1</v>
      </c>
      <c r="J6362" t="e">
        <f>+VLOOKUP(B6362,#REF!,1,FALSE)</f>
        <v>#REF!</v>
      </c>
    </row>
    <row r="6363" spans="1:10" hidden="1" x14ac:dyDescent="0.25">
      <c r="A6363" t="s">
        <v>655</v>
      </c>
      <c r="B6363">
        <v>9924</v>
      </c>
      <c r="C6363" t="s">
        <v>2143</v>
      </c>
      <c r="D6363">
        <v>1</v>
      </c>
      <c r="J6363" t="e">
        <f>+VLOOKUP(B6363,#REF!,1,FALSE)</f>
        <v>#REF!</v>
      </c>
    </row>
    <row r="6364" spans="1:10" hidden="1" x14ac:dyDescent="0.25">
      <c r="A6364" t="s">
        <v>655</v>
      </c>
      <c r="B6364">
        <v>9928</v>
      </c>
      <c r="C6364" t="s">
        <v>2144</v>
      </c>
      <c r="D6364">
        <v>1</v>
      </c>
      <c r="J6364" t="e">
        <f>+VLOOKUP(B6364,#REF!,1,FALSE)</f>
        <v>#REF!</v>
      </c>
    </row>
    <row r="6365" spans="1:10" hidden="1" x14ac:dyDescent="0.25">
      <c r="A6365" t="s">
        <v>655</v>
      </c>
      <c r="B6365">
        <v>9934</v>
      </c>
      <c r="C6365" t="s">
        <v>1688</v>
      </c>
      <c r="D6365">
        <v>1</v>
      </c>
      <c r="J6365" t="e">
        <f>+VLOOKUP(B6365,#REF!,1,FALSE)</f>
        <v>#REF!</v>
      </c>
    </row>
    <row r="6366" spans="1:10" hidden="1" x14ac:dyDescent="0.25">
      <c r="A6366" t="s">
        <v>655</v>
      </c>
      <c r="B6366" t="s">
        <v>2269</v>
      </c>
      <c r="C6366" t="s">
        <v>2270</v>
      </c>
      <c r="D6366">
        <v>1</v>
      </c>
      <c r="J6366" t="e">
        <f>+VLOOKUP(B6366,#REF!,1,FALSE)</f>
        <v>#REF!</v>
      </c>
    </row>
    <row r="6367" spans="1:10" hidden="1" x14ac:dyDescent="0.25">
      <c r="A6367" t="s">
        <v>655</v>
      </c>
      <c r="B6367">
        <v>9935</v>
      </c>
      <c r="C6367" t="s">
        <v>1689</v>
      </c>
      <c r="D6367">
        <v>1</v>
      </c>
      <c r="J6367" t="e">
        <f>+VLOOKUP(B6367,#REF!,1,FALSE)</f>
        <v>#REF!</v>
      </c>
    </row>
    <row r="6368" spans="1:10" hidden="1" x14ac:dyDescent="0.25">
      <c r="A6368" t="s">
        <v>655</v>
      </c>
      <c r="B6368" t="s">
        <v>2145</v>
      </c>
      <c r="C6368" t="s">
        <v>2146</v>
      </c>
      <c r="D6368">
        <v>1</v>
      </c>
      <c r="J6368" t="e">
        <f>+VLOOKUP(B6368,#REF!,1,FALSE)</f>
        <v>#REF!</v>
      </c>
    </row>
    <row r="6369" spans="1:10" hidden="1" x14ac:dyDescent="0.25">
      <c r="A6369" t="s">
        <v>655</v>
      </c>
      <c r="B6369">
        <v>9936</v>
      </c>
      <c r="C6369" t="s">
        <v>1690</v>
      </c>
      <c r="D6369">
        <v>1</v>
      </c>
      <c r="J6369" t="e">
        <f>+VLOOKUP(B6369,#REF!,1,FALSE)</f>
        <v>#REF!</v>
      </c>
    </row>
    <row r="6370" spans="1:10" hidden="1" x14ac:dyDescent="0.25">
      <c r="A6370" t="s">
        <v>655</v>
      </c>
      <c r="B6370" t="s">
        <v>2271</v>
      </c>
      <c r="C6370" t="s">
        <v>2272</v>
      </c>
      <c r="D6370">
        <v>1</v>
      </c>
      <c r="J6370" t="e">
        <f>+VLOOKUP(B6370,#REF!,1,FALSE)</f>
        <v>#REF!</v>
      </c>
    </row>
    <row r="6371" spans="1:10" hidden="1" x14ac:dyDescent="0.25">
      <c r="A6371" t="s">
        <v>655</v>
      </c>
      <c r="B6371">
        <v>9937</v>
      </c>
      <c r="C6371" t="s">
        <v>1691</v>
      </c>
      <c r="D6371">
        <v>1</v>
      </c>
      <c r="J6371" t="e">
        <f>+VLOOKUP(B6371,#REF!,1,FALSE)</f>
        <v>#REF!</v>
      </c>
    </row>
    <row r="6372" spans="1:10" hidden="1" x14ac:dyDescent="0.25">
      <c r="A6372" t="s">
        <v>655</v>
      </c>
      <c r="B6372" t="s">
        <v>2147</v>
      </c>
      <c r="C6372" t="s">
        <v>2148</v>
      </c>
      <c r="D6372">
        <v>1</v>
      </c>
      <c r="J6372" t="e">
        <f>+VLOOKUP(B6372,#REF!,1,FALSE)</f>
        <v>#REF!</v>
      </c>
    </row>
    <row r="6373" spans="1:10" hidden="1" x14ac:dyDescent="0.25">
      <c r="A6373" t="s">
        <v>655</v>
      </c>
      <c r="B6373">
        <v>9938</v>
      </c>
      <c r="C6373" t="s">
        <v>2149</v>
      </c>
      <c r="D6373">
        <v>1</v>
      </c>
      <c r="J6373" t="e">
        <f>+VLOOKUP(B6373,#REF!,1,FALSE)</f>
        <v>#REF!</v>
      </c>
    </row>
    <row r="6374" spans="1:10" hidden="1" x14ac:dyDescent="0.25">
      <c r="A6374" t="s">
        <v>655</v>
      </c>
      <c r="B6374">
        <v>9948</v>
      </c>
      <c r="C6374" t="s">
        <v>2150</v>
      </c>
      <c r="D6374">
        <v>1</v>
      </c>
      <c r="J6374" t="e">
        <f>+VLOOKUP(B6374,#REF!,1,FALSE)</f>
        <v>#REF!</v>
      </c>
    </row>
    <row r="6375" spans="1:10" hidden="1" x14ac:dyDescent="0.25">
      <c r="A6375" t="s">
        <v>655</v>
      </c>
      <c r="B6375">
        <v>9960</v>
      </c>
      <c r="C6375" t="s">
        <v>2151</v>
      </c>
      <c r="D6375">
        <v>1</v>
      </c>
      <c r="J6375" t="e">
        <f>+VLOOKUP(B6375,#REF!,1,FALSE)</f>
        <v>#REF!</v>
      </c>
    </row>
    <row r="6376" spans="1:10" hidden="1" x14ac:dyDescent="0.25">
      <c r="A6376" t="s">
        <v>655</v>
      </c>
      <c r="B6376">
        <v>9961</v>
      </c>
      <c r="C6376" t="s">
        <v>2152</v>
      </c>
      <c r="D6376">
        <v>1</v>
      </c>
      <c r="J6376" t="e">
        <f>+VLOOKUP(B6376,#REF!,1,FALSE)</f>
        <v>#REF!</v>
      </c>
    </row>
    <row r="6377" spans="1:10" hidden="1" x14ac:dyDescent="0.25">
      <c r="A6377" t="s">
        <v>655</v>
      </c>
      <c r="B6377">
        <v>9962</v>
      </c>
      <c r="C6377" t="s">
        <v>2364</v>
      </c>
      <c r="D6377">
        <v>1</v>
      </c>
      <c r="J6377" t="e">
        <f>+VLOOKUP(B6377,#REF!,1,FALSE)</f>
        <v>#REF!</v>
      </c>
    </row>
    <row r="6378" spans="1:10" hidden="1" x14ac:dyDescent="0.25">
      <c r="A6378" t="s">
        <v>655</v>
      </c>
      <c r="B6378">
        <v>9963</v>
      </c>
      <c r="C6378" t="s">
        <v>2153</v>
      </c>
      <c r="D6378">
        <v>1</v>
      </c>
      <c r="J6378" t="e">
        <f>+VLOOKUP(B6378,#REF!,1,FALSE)</f>
        <v>#REF!</v>
      </c>
    </row>
    <row r="6379" spans="1:10" hidden="1" x14ac:dyDescent="0.25">
      <c r="A6379" t="s">
        <v>655</v>
      </c>
      <c r="B6379">
        <v>9981</v>
      </c>
      <c r="C6379" t="s">
        <v>2365</v>
      </c>
      <c r="D6379">
        <v>1</v>
      </c>
      <c r="J6379" t="e">
        <f>+VLOOKUP(B6379,#REF!,1,FALSE)</f>
        <v>#REF!</v>
      </c>
    </row>
    <row r="6380" spans="1:10" hidden="1" x14ac:dyDescent="0.25">
      <c r="A6380" t="s">
        <v>655</v>
      </c>
      <c r="B6380">
        <v>40115</v>
      </c>
      <c r="C6380" t="s">
        <v>2462</v>
      </c>
      <c r="D6380">
        <v>1</v>
      </c>
      <c r="J6380" t="e">
        <f>+VLOOKUP(B6380,#REF!,1,FALSE)</f>
        <v>#REF!</v>
      </c>
    </row>
    <row r="6381" spans="1:10" hidden="1" x14ac:dyDescent="0.25">
      <c r="A6381" t="s">
        <v>655</v>
      </c>
      <c r="B6381">
        <v>40116</v>
      </c>
      <c r="C6381" t="s">
        <v>2366</v>
      </c>
      <c r="D6381">
        <v>1</v>
      </c>
      <c r="J6381" t="e">
        <f>+VLOOKUP(B6381,#REF!,1,FALSE)</f>
        <v>#REF!</v>
      </c>
    </row>
    <row r="6382" spans="1:10" hidden="1" x14ac:dyDescent="0.25">
      <c r="A6382" t="s">
        <v>655</v>
      </c>
      <c r="B6382">
        <v>121001</v>
      </c>
      <c r="C6382" t="s">
        <v>1692</v>
      </c>
      <c r="D6382">
        <v>6.5</v>
      </c>
      <c r="J6382" t="e">
        <f>+VLOOKUP(B6382,#REF!,1,FALSE)</f>
        <v>#REF!</v>
      </c>
    </row>
    <row r="6383" spans="1:10" hidden="1" x14ac:dyDescent="0.25">
      <c r="A6383" t="s">
        <v>655</v>
      </c>
      <c r="B6383">
        <v>121007</v>
      </c>
      <c r="C6383" t="s">
        <v>1693</v>
      </c>
      <c r="D6383">
        <v>4.5</v>
      </c>
      <c r="J6383" t="e">
        <f>+VLOOKUP(B6383,#REF!,1,FALSE)</f>
        <v>#REF!</v>
      </c>
    </row>
    <row r="6384" spans="1:10" hidden="1" x14ac:dyDescent="0.25">
      <c r="A6384" t="s">
        <v>655</v>
      </c>
      <c r="B6384">
        <v>121008</v>
      </c>
      <c r="C6384" t="s">
        <v>1694</v>
      </c>
      <c r="D6384">
        <v>6.5</v>
      </c>
      <c r="J6384" t="e">
        <f>+VLOOKUP(B6384,#REF!,1,FALSE)</f>
        <v>#REF!</v>
      </c>
    </row>
    <row r="6385" spans="1:10" hidden="1" x14ac:dyDescent="0.25">
      <c r="A6385" t="s">
        <v>655</v>
      </c>
      <c r="B6385">
        <v>121009</v>
      </c>
      <c r="C6385" t="s">
        <v>1695</v>
      </c>
      <c r="D6385">
        <v>6.5</v>
      </c>
      <c r="J6385" t="e">
        <f>+VLOOKUP(B6385,#REF!,1,FALSE)</f>
        <v>#REF!</v>
      </c>
    </row>
    <row r="6386" spans="1:10" hidden="1" x14ac:dyDescent="0.25">
      <c r="A6386" t="s">
        <v>655</v>
      </c>
      <c r="B6386">
        <v>121013</v>
      </c>
      <c r="C6386" t="s">
        <v>2154</v>
      </c>
      <c r="D6386">
        <v>6.5</v>
      </c>
      <c r="J6386" t="e">
        <f>+VLOOKUP(B6386,#REF!,1,FALSE)</f>
        <v>#REF!</v>
      </c>
    </row>
    <row r="6387" spans="1:10" hidden="1" x14ac:dyDescent="0.25">
      <c r="A6387" t="s">
        <v>655</v>
      </c>
      <c r="B6387">
        <v>121014</v>
      </c>
      <c r="C6387" t="s">
        <v>1696</v>
      </c>
      <c r="D6387">
        <v>6.5</v>
      </c>
      <c r="J6387" t="e">
        <f>+VLOOKUP(B6387,#REF!,1,FALSE)</f>
        <v>#REF!</v>
      </c>
    </row>
    <row r="6388" spans="1:10" hidden="1" x14ac:dyDescent="0.25">
      <c r="A6388" t="s">
        <v>655</v>
      </c>
      <c r="B6388">
        <v>121018</v>
      </c>
      <c r="C6388" t="s">
        <v>1697</v>
      </c>
      <c r="D6388">
        <v>6.5</v>
      </c>
      <c r="J6388" t="e">
        <f>+VLOOKUP(B6388,#REF!,1,FALSE)</f>
        <v>#REF!</v>
      </c>
    </row>
    <row r="6389" spans="1:10" hidden="1" x14ac:dyDescent="0.25">
      <c r="A6389" t="s">
        <v>655</v>
      </c>
      <c r="B6389">
        <v>121021</v>
      </c>
      <c r="C6389" t="s">
        <v>1073</v>
      </c>
      <c r="D6389">
        <v>6.5</v>
      </c>
      <c r="J6389" t="e">
        <f>+VLOOKUP(B6389,#REF!,1,FALSE)</f>
        <v>#REF!</v>
      </c>
    </row>
    <row r="6390" spans="1:10" hidden="1" x14ac:dyDescent="0.25">
      <c r="A6390" t="s">
        <v>655</v>
      </c>
      <c r="B6390">
        <v>121022</v>
      </c>
      <c r="C6390" t="s">
        <v>801</v>
      </c>
      <c r="D6390">
        <v>6.5</v>
      </c>
      <c r="J6390" t="e">
        <f>+VLOOKUP(B6390,#REF!,1,FALSE)</f>
        <v>#REF!</v>
      </c>
    </row>
    <row r="6391" spans="1:10" hidden="1" x14ac:dyDescent="0.25">
      <c r="A6391" t="s">
        <v>655</v>
      </c>
      <c r="B6391" t="s">
        <v>2273</v>
      </c>
      <c r="C6391" t="s">
        <v>801</v>
      </c>
      <c r="D6391">
        <v>3.2</v>
      </c>
      <c r="J6391" t="e">
        <f>+VLOOKUP(B6391,#REF!,1,FALSE)</f>
        <v>#REF!</v>
      </c>
    </row>
    <row r="6392" spans="1:10" hidden="1" x14ac:dyDescent="0.25">
      <c r="A6392" t="s">
        <v>655</v>
      </c>
      <c r="B6392">
        <v>121027</v>
      </c>
      <c r="C6392" t="s">
        <v>1698</v>
      </c>
      <c r="D6392">
        <v>3.5</v>
      </c>
      <c r="J6392" t="e">
        <f>+VLOOKUP(B6392,#REF!,1,FALSE)</f>
        <v>#REF!</v>
      </c>
    </row>
    <row r="6393" spans="1:10" hidden="1" x14ac:dyDescent="0.25">
      <c r="A6393" t="s">
        <v>655</v>
      </c>
      <c r="B6393">
        <v>160000</v>
      </c>
      <c r="C6393" t="s">
        <v>2367</v>
      </c>
      <c r="D6393">
        <v>1</v>
      </c>
      <c r="J6393" t="e">
        <f>+VLOOKUP(B6393,#REF!,1,FALSE)</f>
        <v>#REF!</v>
      </c>
    </row>
    <row r="6394" spans="1:10" hidden="1" x14ac:dyDescent="0.25">
      <c r="A6394" t="s">
        <v>655</v>
      </c>
      <c r="B6394">
        <v>160002</v>
      </c>
      <c r="C6394" t="s">
        <v>2368</v>
      </c>
      <c r="D6394">
        <v>2</v>
      </c>
      <c r="J6394" t="e">
        <f>+VLOOKUP(B6394,#REF!,1,FALSE)</f>
        <v>#REF!</v>
      </c>
    </row>
    <row r="6395" spans="1:10" hidden="1" x14ac:dyDescent="0.25">
      <c r="A6395" t="s">
        <v>655</v>
      </c>
      <c r="B6395">
        <v>160003</v>
      </c>
      <c r="C6395" t="s">
        <v>2369</v>
      </c>
      <c r="D6395">
        <v>1</v>
      </c>
      <c r="J6395" t="e">
        <f>+VLOOKUP(B6395,#REF!,1,FALSE)</f>
        <v>#REF!</v>
      </c>
    </row>
    <row r="6396" spans="1:10" hidden="1" x14ac:dyDescent="0.25">
      <c r="A6396" t="s">
        <v>655</v>
      </c>
      <c r="B6396">
        <v>160004</v>
      </c>
      <c r="C6396" t="s">
        <v>2370</v>
      </c>
      <c r="D6396">
        <v>1</v>
      </c>
      <c r="J6396" t="e">
        <f>+VLOOKUP(B6396,#REF!,1,FALSE)</f>
        <v>#REF!</v>
      </c>
    </row>
    <row r="6397" spans="1:10" hidden="1" x14ac:dyDescent="0.25">
      <c r="A6397" t="s">
        <v>655</v>
      </c>
      <c r="B6397">
        <v>160011</v>
      </c>
      <c r="C6397" t="s">
        <v>2371</v>
      </c>
      <c r="D6397">
        <v>1</v>
      </c>
      <c r="J6397" t="e">
        <f>+VLOOKUP(B6397,#REF!,1,FALSE)</f>
        <v>#REF!</v>
      </c>
    </row>
    <row r="6398" spans="1:10" hidden="1" x14ac:dyDescent="0.25">
      <c r="A6398" t="s">
        <v>655</v>
      </c>
      <c r="B6398">
        <v>160012</v>
      </c>
      <c r="C6398" t="s">
        <v>2372</v>
      </c>
      <c r="D6398">
        <v>1</v>
      </c>
      <c r="J6398" t="e">
        <f>+VLOOKUP(B6398,#REF!,1,FALSE)</f>
        <v>#REF!</v>
      </c>
    </row>
    <row r="6399" spans="1:10" hidden="1" x14ac:dyDescent="0.25">
      <c r="A6399" t="s">
        <v>655</v>
      </c>
      <c r="B6399">
        <v>160013</v>
      </c>
      <c r="C6399" t="s">
        <v>2373</v>
      </c>
      <c r="D6399">
        <v>1</v>
      </c>
      <c r="J6399" t="e">
        <f>+VLOOKUP(B6399,#REF!,1,FALSE)</f>
        <v>#REF!</v>
      </c>
    </row>
    <row r="6400" spans="1:10" hidden="1" x14ac:dyDescent="0.25">
      <c r="A6400" t="s">
        <v>655</v>
      </c>
      <c r="B6400">
        <v>160014</v>
      </c>
      <c r="C6400" t="s">
        <v>2374</v>
      </c>
      <c r="D6400">
        <v>1</v>
      </c>
      <c r="J6400" t="e">
        <f>+VLOOKUP(B6400,#REF!,1,FALSE)</f>
        <v>#REF!</v>
      </c>
    </row>
    <row r="6401" spans="1:10" hidden="1" x14ac:dyDescent="0.25">
      <c r="A6401" t="s">
        <v>655</v>
      </c>
      <c r="B6401">
        <v>160015</v>
      </c>
      <c r="C6401" t="s">
        <v>2375</v>
      </c>
      <c r="D6401">
        <v>1</v>
      </c>
      <c r="J6401" t="e">
        <f>+VLOOKUP(B6401,#REF!,1,FALSE)</f>
        <v>#REF!</v>
      </c>
    </row>
    <row r="6402" spans="1:10" hidden="1" x14ac:dyDescent="0.25">
      <c r="A6402" t="s">
        <v>655</v>
      </c>
      <c r="B6402">
        <v>160016</v>
      </c>
      <c r="C6402" t="s">
        <v>2376</v>
      </c>
      <c r="D6402">
        <v>1</v>
      </c>
      <c r="J6402" t="e">
        <f>+VLOOKUP(B6402,#REF!,1,FALSE)</f>
        <v>#REF!</v>
      </c>
    </row>
    <row r="6403" spans="1:10" hidden="1" x14ac:dyDescent="0.25">
      <c r="A6403" t="s">
        <v>655</v>
      </c>
      <c r="B6403">
        <v>160017</v>
      </c>
      <c r="C6403" t="s">
        <v>2377</v>
      </c>
      <c r="D6403">
        <v>1</v>
      </c>
      <c r="J6403" t="e">
        <f>+VLOOKUP(B6403,#REF!,1,FALSE)</f>
        <v>#REF!</v>
      </c>
    </row>
    <row r="6404" spans="1:10" hidden="1" x14ac:dyDescent="0.25">
      <c r="A6404" t="s">
        <v>655</v>
      </c>
      <c r="B6404">
        <v>160018</v>
      </c>
      <c r="C6404" t="s">
        <v>2378</v>
      </c>
      <c r="D6404">
        <v>1</v>
      </c>
      <c r="J6404" t="e">
        <f>+VLOOKUP(B6404,#REF!,1,FALSE)</f>
        <v>#REF!</v>
      </c>
    </row>
    <row r="6405" spans="1:10" hidden="1" x14ac:dyDescent="0.25">
      <c r="A6405" t="s">
        <v>655</v>
      </c>
      <c r="B6405">
        <v>160024</v>
      </c>
      <c r="C6405" t="s">
        <v>2379</v>
      </c>
      <c r="D6405">
        <v>1</v>
      </c>
      <c r="J6405" t="e">
        <f>+VLOOKUP(B6405,#REF!,1,FALSE)</f>
        <v>#REF!</v>
      </c>
    </row>
    <row r="6406" spans="1:10" hidden="1" x14ac:dyDescent="0.25">
      <c r="A6406" t="s">
        <v>655</v>
      </c>
      <c r="B6406">
        <v>410000</v>
      </c>
      <c r="C6406" t="s">
        <v>1699</v>
      </c>
      <c r="D6406">
        <v>6.5</v>
      </c>
      <c r="J6406" t="e">
        <f>+VLOOKUP(B6406,#REF!,1,FALSE)</f>
        <v>#REF!</v>
      </c>
    </row>
    <row r="6407" spans="1:10" hidden="1" x14ac:dyDescent="0.25">
      <c r="A6407" t="s">
        <v>655</v>
      </c>
      <c r="B6407">
        <v>410001</v>
      </c>
      <c r="C6407" t="s">
        <v>1700</v>
      </c>
      <c r="D6407">
        <v>6.5</v>
      </c>
      <c r="J6407" t="e">
        <f>+VLOOKUP(B6407,#REF!,1,FALSE)</f>
        <v>#REF!</v>
      </c>
    </row>
    <row r="6408" spans="1:10" hidden="1" x14ac:dyDescent="0.25">
      <c r="A6408" t="s">
        <v>655</v>
      </c>
      <c r="B6408">
        <v>410002</v>
      </c>
      <c r="C6408" t="s">
        <v>1243</v>
      </c>
      <c r="D6408">
        <v>6.5</v>
      </c>
      <c r="J6408" t="e">
        <f>+VLOOKUP(B6408,#REF!,1,FALSE)</f>
        <v>#REF!</v>
      </c>
    </row>
    <row r="6409" spans="1:10" hidden="1" x14ac:dyDescent="0.25">
      <c r="A6409" t="s">
        <v>655</v>
      </c>
      <c r="B6409">
        <v>410003</v>
      </c>
      <c r="C6409" t="s">
        <v>1701</v>
      </c>
      <c r="D6409">
        <v>6.5</v>
      </c>
      <c r="J6409" t="e">
        <f>+VLOOKUP(B6409,#REF!,1,FALSE)</f>
        <v>#REF!</v>
      </c>
    </row>
    <row r="6410" spans="1:10" hidden="1" x14ac:dyDescent="0.25">
      <c r="A6410" t="s">
        <v>655</v>
      </c>
      <c r="B6410">
        <v>410004</v>
      </c>
      <c r="C6410" t="s">
        <v>1243</v>
      </c>
      <c r="D6410">
        <v>6.5</v>
      </c>
      <c r="J6410" t="e">
        <f>+VLOOKUP(B6410,#REF!,1,FALSE)</f>
        <v>#REF!</v>
      </c>
    </row>
    <row r="6411" spans="1:10" hidden="1" x14ac:dyDescent="0.25">
      <c r="A6411" t="s">
        <v>655</v>
      </c>
      <c r="B6411">
        <v>410005</v>
      </c>
      <c r="C6411" t="s">
        <v>1702</v>
      </c>
      <c r="D6411">
        <v>6.5</v>
      </c>
      <c r="J6411" t="e">
        <f>+VLOOKUP(B6411,#REF!,1,FALSE)</f>
        <v>#REF!</v>
      </c>
    </row>
    <row r="6412" spans="1:10" hidden="1" x14ac:dyDescent="0.25">
      <c r="A6412" t="s">
        <v>655</v>
      </c>
      <c r="B6412">
        <v>410006</v>
      </c>
      <c r="C6412" t="s">
        <v>1703</v>
      </c>
      <c r="D6412">
        <v>6.5</v>
      </c>
      <c r="J6412" t="e">
        <f>+VLOOKUP(B6412,#REF!,1,FALSE)</f>
        <v>#REF!</v>
      </c>
    </row>
    <row r="6413" spans="1:10" hidden="1" x14ac:dyDescent="0.25">
      <c r="A6413" t="s">
        <v>655</v>
      </c>
      <c r="B6413">
        <v>410007</v>
      </c>
      <c r="C6413" t="s">
        <v>1187</v>
      </c>
      <c r="D6413">
        <v>6.5</v>
      </c>
      <c r="J6413" t="e">
        <f>+VLOOKUP(B6413,#REF!,1,FALSE)</f>
        <v>#REF!</v>
      </c>
    </row>
    <row r="6414" spans="1:10" hidden="1" x14ac:dyDescent="0.25">
      <c r="A6414" t="s">
        <v>655</v>
      </c>
      <c r="B6414">
        <v>410009</v>
      </c>
      <c r="C6414" t="s">
        <v>1704</v>
      </c>
      <c r="D6414">
        <v>6.5</v>
      </c>
      <c r="J6414" t="e">
        <f>+VLOOKUP(B6414,#REF!,1,FALSE)</f>
        <v>#REF!</v>
      </c>
    </row>
    <row r="6415" spans="1:10" hidden="1" x14ac:dyDescent="0.25">
      <c r="A6415" t="s">
        <v>655</v>
      </c>
      <c r="B6415">
        <v>410010</v>
      </c>
      <c r="C6415" t="s">
        <v>1705</v>
      </c>
      <c r="D6415">
        <v>6.5</v>
      </c>
      <c r="J6415" t="e">
        <f>+VLOOKUP(B6415,#REF!,1,FALSE)</f>
        <v>#REF!</v>
      </c>
    </row>
    <row r="6416" spans="1:10" hidden="1" x14ac:dyDescent="0.25">
      <c r="A6416" t="s">
        <v>655</v>
      </c>
      <c r="B6416">
        <v>410011</v>
      </c>
      <c r="C6416" t="s">
        <v>1706</v>
      </c>
      <c r="D6416">
        <v>6.5</v>
      </c>
      <c r="J6416" t="e">
        <f>+VLOOKUP(B6416,#REF!,1,FALSE)</f>
        <v>#REF!</v>
      </c>
    </row>
    <row r="6417" spans="1:10" hidden="1" x14ac:dyDescent="0.25">
      <c r="A6417" t="s">
        <v>655</v>
      </c>
      <c r="B6417">
        <v>410015</v>
      </c>
      <c r="C6417" t="s">
        <v>1707</v>
      </c>
      <c r="D6417">
        <v>6.5</v>
      </c>
      <c r="J6417" t="e">
        <f>+VLOOKUP(B6417,#REF!,1,FALSE)</f>
        <v>#REF!</v>
      </c>
    </row>
    <row r="6418" spans="1:10" hidden="1" x14ac:dyDescent="0.25">
      <c r="A6418" t="s">
        <v>655</v>
      </c>
      <c r="B6418">
        <v>410016</v>
      </c>
      <c r="C6418" t="s">
        <v>1708</v>
      </c>
      <c r="D6418">
        <v>6.5</v>
      </c>
      <c r="J6418" t="e">
        <f>+VLOOKUP(B6418,#REF!,1,FALSE)</f>
        <v>#REF!</v>
      </c>
    </row>
    <row r="6419" spans="1:10" hidden="1" x14ac:dyDescent="0.25">
      <c r="A6419" t="s">
        <v>655</v>
      </c>
      <c r="B6419">
        <v>410030</v>
      </c>
      <c r="C6419" t="s">
        <v>1709</v>
      </c>
      <c r="D6419">
        <v>6.5</v>
      </c>
      <c r="J6419" t="e">
        <f>+VLOOKUP(B6419,#REF!,1,FALSE)</f>
        <v>#REF!</v>
      </c>
    </row>
    <row r="6420" spans="1:10" hidden="1" x14ac:dyDescent="0.25">
      <c r="A6420" t="s">
        <v>655</v>
      </c>
      <c r="B6420">
        <v>410031</v>
      </c>
      <c r="C6420" t="s">
        <v>1710</v>
      </c>
      <c r="D6420">
        <v>6.5</v>
      </c>
      <c r="J6420" t="e">
        <f>+VLOOKUP(B6420,#REF!,1,FALSE)</f>
        <v>#REF!</v>
      </c>
    </row>
    <row r="6421" spans="1:10" hidden="1" x14ac:dyDescent="0.25">
      <c r="A6421" t="s">
        <v>655</v>
      </c>
      <c r="B6421" t="s">
        <v>1711</v>
      </c>
      <c r="C6421" t="s">
        <v>1712</v>
      </c>
      <c r="D6421">
        <v>1</v>
      </c>
      <c r="J6421" t="e">
        <f>+VLOOKUP(B6421,#REF!,1,FALSE)</f>
        <v>#REF!</v>
      </c>
    </row>
    <row r="6422" spans="1:10" hidden="1" x14ac:dyDescent="0.25">
      <c r="A6422" t="s">
        <v>655</v>
      </c>
      <c r="B6422">
        <v>410032</v>
      </c>
      <c r="C6422" t="s">
        <v>1713</v>
      </c>
      <c r="D6422">
        <v>6.5</v>
      </c>
      <c r="J6422" t="e">
        <f>+VLOOKUP(B6422,#REF!,1,FALSE)</f>
        <v>#REF!</v>
      </c>
    </row>
    <row r="6423" spans="1:10" hidden="1" x14ac:dyDescent="0.25">
      <c r="A6423" t="s">
        <v>655</v>
      </c>
      <c r="B6423">
        <v>410033</v>
      </c>
      <c r="C6423" t="s">
        <v>1714</v>
      </c>
      <c r="D6423">
        <v>6.5</v>
      </c>
      <c r="J6423" t="e">
        <f>+VLOOKUP(B6423,#REF!,1,FALSE)</f>
        <v>#REF!</v>
      </c>
    </row>
    <row r="6424" spans="1:10" hidden="1" x14ac:dyDescent="0.25">
      <c r="A6424" t="s">
        <v>655</v>
      </c>
      <c r="B6424">
        <v>410034</v>
      </c>
      <c r="C6424" t="s">
        <v>1715</v>
      </c>
      <c r="D6424">
        <v>6.5</v>
      </c>
      <c r="J6424" t="e">
        <f>+VLOOKUP(B6424,#REF!,1,FALSE)</f>
        <v>#REF!</v>
      </c>
    </row>
    <row r="6425" spans="1:10" hidden="1" x14ac:dyDescent="0.25">
      <c r="A6425" t="s">
        <v>655</v>
      </c>
      <c r="B6425">
        <v>410036</v>
      </c>
      <c r="C6425" t="s">
        <v>1716</v>
      </c>
      <c r="D6425">
        <v>6.5</v>
      </c>
      <c r="J6425" t="e">
        <f>+VLOOKUP(B6425,#REF!,1,FALSE)</f>
        <v>#REF!</v>
      </c>
    </row>
    <row r="6426" spans="1:10" hidden="1" x14ac:dyDescent="0.25">
      <c r="A6426" t="s">
        <v>655</v>
      </c>
      <c r="B6426">
        <v>410037</v>
      </c>
      <c r="C6426" t="s">
        <v>1715</v>
      </c>
      <c r="D6426">
        <v>6.5</v>
      </c>
      <c r="J6426" t="e">
        <f>+VLOOKUP(B6426,#REF!,1,FALSE)</f>
        <v>#REF!</v>
      </c>
    </row>
    <row r="6427" spans="1:10" hidden="1" x14ac:dyDescent="0.25">
      <c r="A6427" t="s">
        <v>655</v>
      </c>
      <c r="B6427">
        <v>410040</v>
      </c>
      <c r="C6427" t="s">
        <v>1717</v>
      </c>
      <c r="D6427">
        <v>6.5</v>
      </c>
      <c r="J6427" t="e">
        <f>+VLOOKUP(B6427,#REF!,1,FALSE)</f>
        <v>#REF!</v>
      </c>
    </row>
    <row r="6428" spans="1:10" hidden="1" x14ac:dyDescent="0.25">
      <c r="A6428" t="s">
        <v>655</v>
      </c>
      <c r="B6428">
        <v>410041</v>
      </c>
      <c r="C6428" t="s">
        <v>1717</v>
      </c>
      <c r="D6428">
        <v>6.5</v>
      </c>
      <c r="J6428" t="e">
        <f>+VLOOKUP(B6428,#REF!,1,FALSE)</f>
        <v>#REF!</v>
      </c>
    </row>
    <row r="6429" spans="1:10" hidden="1" x14ac:dyDescent="0.25">
      <c r="A6429" t="s">
        <v>655</v>
      </c>
      <c r="B6429">
        <v>410042</v>
      </c>
      <c r="C6429" t="s">
        <v>1718</v>
      </c>
      <c r="D6429">
        <v>6.5</v>
      </c>
      <c r="J6429" t="e">
        <f>+VLOOKUP(B6429,#REF!,1,FALSE)</f>
        <v>#REF!</v>
      </c>
    </row>
    <row r="6430" spans="1:10" hidden="1" x14ac:dyDescent="0.25">
      <c r="A6430" t="s">
        <v>655</v>
      </c>
      <c r="B6430">
        <v>410043</v>
      </c>
      <c r="C6430" t="s">
        <v>1718</v>
      </c>
      <c r="D6430">
        <v>6.5</v>
      </c>
      <c r="J6430" t="e">
        <f>+VLOOKUP(B6430,#REF!,1,FALSE)</f>
        <v>#REF!</v>
      </c>
    </row>
    <row r="6431" spans="1:10" hidden="1" x14ac:dyDescent="0.25">
      <c r="A6431" t="s">
        <v>655</v>
      </c>
      <c r="B6431">
        <v>410044</v>
      </c>
      <c r="C6431" t="s">
        <v>1719</v>
      </c>
      <c r="D6431">
        <v>6.5</v>
      </c>
      <c r="J6431" t="e">
        <f>+VLOOKUP(B6431,#REF!,1,FALSE)</f>
        <v>#REF!</v>
      </c>
    </row>
    <row r="6432" spans="1:10" hidden="1" x14ac:dyDescent="0.25">
      <c r="A6432" t="s">
        <v>655</v>
      </c>
      <c r="B6432" t="s">
        <v>1720</v>
      </c>
      <c r="C6432" t="s">
        <v>1721</v>
      </c>
      <c r="D6432">
        <v>6.5</v>
      </c>
      <c r="J6432" t="e">
        <f>+VLOOKUP(B6432,#REF!,1,FALSE)</f>
        <v>#REF!</v>
      </c>
    </row>
    <row r="6433" spans="1:10" hidden="1" x14ac:dyDescent="0.25">
      <c r="A6433" t="s">
        <v>655</v>
      </c>
      <c r="B6433">
        <v>410045</v>
      </c>
      <c r="C6433" t="s">
        <v>1722</v>
      </c>
      <c r="D6433">
        <v>6.5</v>
      </c>
      <c r="J6433" t="e">
        <f>+VLOOKUP(B6433,#REF!,1,FALSE)</f>
        <v>#REF!</v>
      </c>
    </row>
    <row r="6434" spans="1:10" hidden="1" x14ac:dyDescent="0.25">
      <c r="A6434" t="s">
        <v>655</v>
      </c>
      <c r="B6434">
        <v>410046</v>
      </c>
      <c r="C6434" t="s">
        <v>1723</v>
      </c>
      <c r="D6434">
        <v>6.5</v>
      </c>
      <c r="J6434" t="e">
        <f>+VLOOKUP(B6434,#REF!,1,FALSE)</f>
        <v>#REF!</v>
      </c>
    </row>
    <row r="6435" spans="1:10" hidden="1" x14ac:dyDescent="0.25">
      <c r="A6435" t="s">
        <v>655</v>
      </c>
      <c r="B6435">
        <v>410047</v>
      </c>
      <c r="C6435" t="s">
        <v>1724</v>
      </c>
      <c r="D6435">
        <v>6.5</v>
      </c>
      <c r="J6435" t="e">
        <f>+VLOOKUP(B6435,#REF!,1,FALSE)</f>
        <v>#REF!</v>
      </c>
    </row>
    <row r="6436" spans="1:10" hidden="1" x14ac:dyDescent="0.25">
      <c r="A6436" t="s">
        <v>655</v>
      </c>
      <c r="B6436">
        <v>410049</v>
      </c>
      <c r="C6436" t="s">
        <v>1725</v>
      </c>
      <c r="D6436">
        <v>6.5</v>
      </c>
      <c r="J6436" t="e">
        <f>+VLOOKUP(B6436,#REF!,1,FALSE)</f>
        <v>#REF!</v>
      </c>
    </row>
    <row r="6437" spans="1:10" hidden="1" x14ac:dyDescent="0.25">
      <c r="A6437" t="s">
        <v>655</v>
      </c>
      <c r="B6437">
        <v>410050</v>
      </c>
      <c r="C6437" t="s">
        <v>1726</v>
      </c>
      <c r="D6437">
        <v>6.5</v>
      </c>
      <c r="J6437" t="e">
        <f>+VLOOKUP(B6437,#REF!,1,FALSE)</f>
        <v>#REF!</v>
      </c>
    </row>
    <row r="6438" spans="1:10" hidden="1" x14ac:dyDescent="0.25">
      <c r="A6438" t="s">
        <v>655</v>
      </c>
      <c r="B6438">
        <v>410051</v>
      </c>
      <c r="C6438" t="s">
        <v>1727</v>
      </c>
      <c r="D6438">
        <v>6.5</v>
      </c>
      <c r="J6438" t="e">
        <f>+VLOOKUP(B6438,#REF!,1,FALSE)</f>
        <v>#REF!</v>
      </c>
    </row>
    <row r="6439" spans="1:10" hidden="1" x14ac:dyDescent="0.25">
      <c r="A6439" t="s">
        <v>655</v>
      </c>
      <c r="B6439">
        <v>410054</v>
      </c>
      <c r="C6439" t="s">
        <v>1728</v>
      </c>
      <c r="D6439">
        <v>6.5</v>
      </c>
      <c r="J6439" t="e">
        <f>+VLOOKUP(B6439,#REF!,1,FALSE)</f>
        <v>#REF!</v>
      </c>
    </row>
    <row r="6440" spans="1:10" hidden="1" x14ac:dyDescent="0.25">
      <c r="A6440" t="s">
        <v>655</v>
      </c>
      <c r="B6440">
        <v>410060</v>
      </c>
      <c r="C6440" t="s">
        <v>1729</v>
      </c>
      <c r="D6440">
        <v>6.5</v>
      </c>
      <c r="J6440" t="e">
        <f>+VLOOKUP(B6440,#REF!,1,FALSE)</f>
        <v>#REF!</v>
      </c>
    </row>
    <row r="6441" spans="1:10" hidden="1" x14ac:dyDescent="0.25">
      <c r="A6441" t="s">
        <v>655</v>
      </c>
      <c r="B6441">
        <v>410061</v>
      </c>
      <c r="C6441" t="s">
        <v>1730</v>
      </c>
      <c r="D6441">
        <v>6.5</v>
      </c>
      <c r="J6441" t="e">
        <f>+VLOOKUP(B6441,#REF!,1,FALSE)</f>
        <v>#REF!</v>
      </c>
    </row>
    <row r="6442" spans="1:10" hidden="1" x14ac:dyDescent="0.25">
      <c r="A6442" t="s">
        <v>655</v>
      </c>
      <c r="B6442">
        <v>410062</v>
      </c>
      <c r="C6442" t="s">
        <v>1731</v>
      </c>
      <c r="D6442">
        <v>6.5</v>
      </c>
      <c r="J6442" t="e">
        <f>+VLOOKUP(B6442,#REF!,1,FALSE)</f>
        <v>#REF!</v>
      </c>
    </row>
    <row r="6443" spans="1:10" hidden="1" x14ac:dyDescent="0.25">
      <c r="A6443" t="s">
        <v>655</v>
      </c>
      <c r="B6443">
        <v>410063</v>
      </c>
      <c r="C6443" t="s">
        <v>1732</v>
      </c>
      <c r="D6443">
        <v>6.5</v>
      </c>
      <c r="J6443" t="e">
        <f>+VLOOKUP(B6443,#REF!,1,FALSE)</f>
        <v>#REF!</v>
      </c>
    </row>
    <row r="6444" spans="1:10" hidden="1" x14ac:dyDescent="0.25">
      <c r="A6444" t="s">
        <v>655</v>
      </c>
      <c r="B6444">
        <v>410065</v>
      </c>
      <c r="C6444" t="s">
        <v>1733</v>
      </c>
      <c r="D6444">
        <v>6.5</v>
      </c>
      <c r="J6444" t="e">
        <f>+VLOOKUP(B6444,#REF!,1,FALSE)</f>
        <v>#REF!</v>
      </c>
    </row>
    <row r="6445" spans="1:10" hidden="1" x14ac:dyDescent="0.25">
      <c r="A6445" t="s">
        <v>655</v>
      </c>
      <c r="B6445">
        <v>410066</v>
      </c>
      <c r="C6445" t="s">
        <v>1734</v>
      </c>
      <c r="D6445">
        <v>6.5</v>
      </c>
      <c r="J6445" t="e">
        <f>+VLOOKUP(B6445,#REF!,1,FALSE)</f>
        <v>#REF!</v>
      </c>
    </row>
    <row r="6446" spans="1:10" hidden="1" x14ac:dyDescent="0.25">
      <c r="A6446" t="s">
        <v>655</v>
      </c>
      <c r="B6446">
        <v>410067</v>
      </c>
      <c r="C6446" t="s">
        <v>454</v>
      </c>
      <c r="D6446">
        <v>6.5</v>
      </c>
      <c r="J6446" t="e">
        <f>+VLOOKUP(B6446,#REF!,1,FALSE)</f>
        <v>#REF!</v>
      </c>
    </row>
    <row r="6447" spans="1:10" hidden="1" x14ac:dyDescent="0.25">
      <c r="A6447" t="s">
        <v>655</v>
      </c>
      <c r="B6447">
        <v>410068</v>
      </c>
      <c r="C6447" t="s">
        <v>1735</v>
      </c>
      <c r="D6447">
        <v>6.5</v>
      </c>
      <c r="J6447" t="e">
        <f>+VLOOKUP(B6447,#REF!,1,FALSE)</f>
        <v>#REF!</v>
      </c>
    </row>
    <row r="6448" spans="1:10" hidden="1" x14ac:dyDescent="0.25">
      <c r="A6448" t="s">
        <v>655</v>
      </c>
      <c r="B6448">
        <v>410069</v>
      </c>
      <c r="C6448" t="s">
        <v>1736</v>
      </c>
      <c r="D6448">
        <v>6.5</v>
      </c>
      <c r="J6448" t="e">
        <f>+VLOOKUP(B6448,#REF!,1,FALSE)</f>
        <v>#REF!</v>
      </c>
    </row>
    <row r="6449" spans="1:10" hidden="1" x14ac:dyDescent="0.25">
      <c r="A6449" t="s">
        <v>655</v>
      </c>
      <c r="B6449">
        <v>410070</v>
      </c>
      <c r="C6449" t="s">
        <v>1150</v>
      </c>
      <c r="D6449">
        <v>6.5</v>
      </c>
      <c r="J6449" t="e">
        <f>+VLOOKUP(B6449,#REF!,1,FALSE)</f>
        <v>#REF!</v>
      </c>
    </row>
    <row r="6450" spans="1:10" hidden="1" x14ac:dyDescent="0.25">
      <c r="A6450" t="s">
        <v>655</v>
      </c>
      <c r="B6450">
        <v>410072</v>
      </c>
      <c r="C6450" t="s">
        <v>1737</v>
      </c>
      <c r="D6450">
        <v>6.5</v>
      </c>
      <c r="J6450" t="e">
        <f>+VLOOKUP(B6450,#REF!,1,FALSE)</f>
        <v>#REF!</v>
      </c>
    </row>
    <row r="6451" spans="1:10" hidden="1" x14ac:dyDescent="0.25">
      <c r="A6451" t="s">
        <v>655</v>
      </c>
      <c r="B6451">
        <v>410073</v>
      </c>
      <c r="C6451" t="s">
        <v>1738</v>
      </c>
      <c r="D6451">
        <v>6.5</v>
      </c>
      <c r="J6451" t="e">
        <f>+VLOOKUP(B6451,#REF!,1,FALSE)</f>
        <v>#REF!</v>
      </c>
    </row>
    <row r="6452" spans="1:10" hidden="1" x14ac:dyDescent="0.25">
      <c r="A6452" t="s">
        <v>655</v>
      </c>
      <c r="B6452">
        <v>410074</v>
      </c>
      <c r="C6452" t="s">
        <v>1739</v>
      </c>
      <c r="D6452">
        <v>6.5</v>
      </c>
      <c r="J6452" t="e">
        <f>+VLOOKUP(B6452,#REF!,1,FALSE)</f>
        <v>#REF!</v>
      </c>
    </row>
    <row r="6453" spans="1:10" hidden="1" x14ac:dyDescent="0.25">
      <c r="A6453" t="s">
        <v>655</v>
      </c>
      <c r="B6453">
        <v>410076</v>
      </c>
      <c r="C6453" t="s">
        <v>1740</v>
      </c>
      <c r="D6453">
        <v>6.5</v>
      </c>
      <c r="J6453" t="e">
        <f>+VLOOKUP(B6453,#REF!,1,FALSE)</f>
        <v>#REF!</v>
      </c>
    </row>
    <row r="6454" spans="1:10" hidden="1" x14ac:dyDescent="0.25">
      <c r="A6454" t="s">
        <v>655</v>
      </c>
      <c r="B6454">
        <v>410078</v>
      </c>
      <c r="C6454" t="s">
        <v>1741</v>
      </c>
      <c r="D6454">
        <v>6.5</v>
      </c>
      <c r="J6454" t="e">
        <f>+VLOOKUP(B6454,#REF!,1,FALSE)</f>
        <v>#REF!</v>
      </c>
    </row>
    <row r="6455" spans="1:10" hidden="1" x14ac:dyDescent="0.25">
      <c r="A6455" t="s">
        <v>655</v>
      </c>
      <c r="B6455">
        <v>410080</v>
      </c>
      <c r="C6455" t="s">
        <v>1742</v>
      </c>
      <c r="D6455">
        <v>6.5</v>
      </c>
      <c r="J6455" t="e">
        <f>+VLOOKUP(B6455,#REF!,1,FALSE)</f>
        <v>#REF!</v>
      </c>
    </row>
    <row r="6456" spans="1:10" hidden="1" x14ac:dyDescent="0.25">
      <c r="A6456" t="s">
        <v>655</v>
      </c>
      <c r="B6456">
        <v>410081</v>
      </c>
      <c r="C6456" t="s">
        <v>1743</v>
      </c>
      <c r="D6456">
        <v>6.5</v>
      </c>
      <c r="J6456" t="e">
        <f>+VLOOKUP(B6456,#REF!,1,FALSE)</f>
        <v>#REF!</v>
      </c>
    </row>
    <row r="6457" spans="1:10" hidden="1" x14ac:dyDescent="0.25">
      <c r="A6457" t="s">
        <v>655</v>
      </c>
      <c r="B6457">
        <v>413000</v>
      </c>
      <c r="C6457" t="s">
        <v>1744</v>
      </c>
      <c r="D6457">
        <v>6.5</v>
      </c>
      <c r="J6457" t="e">
        <f>+VLOOKUP(B6457,#REF!,1,FALSE)</f>
        <v>#REF!</v>
      </c>
    </row>
    <row r="6458" spans="1:10" hidden="1" x14ac:dyDescent="0.25">
      <c r="A6458" t="s">
        <v>655</v>
      </c>
      <c r="B6458">
        <v>413001</v>
      </c>
      <c r="C6458" t="s">
        <v>1745</v>
      </c>
      <c r="D6458">
        <v>6.5</v>
      </c>
      <c r="J6458" t="e">
        <f>+VLOOKUP(B6458,#REF!,1,FALSE)</f>
        <v>#REF!</v>
      </c>
    </row>
    <row r="6459" spans="1:10" hidden="1" x14ac:dyDescent="0.25">
      <c r="A6459" t="s">
        <v>655</v>
      </c>
      <c r="B6459">
        <v>413002</v>
      </c>
      <c r="C6459" t="s">
        <v>1243</v>
      </c>
      <c r="D6459">
        <v>6.5</v>
      </c>
      <c r="J6459" t="e">
        <f>+VLOOKUP(B6459,#REF!,1,FALSE)</f>
        <v>#REF!</v>
      </c>
    </row>
    <row r="6460" spans="1:10" hidden="1" x14ac:dyDescent="0.25">
      <c r="A6460" t="s">
        <v>655</v>
      </c>
      <c r="B6460">
        <v>413003</v>
      </c>
      <c r="C6460" t="s">
        <v>1746</v>
      </c>
      <c r="D6460">
        <v>6.5</v>
      </c>
      <c r="J6460" t="e">
        <f>+VLOOKUP(B6460,#REF!,1,FALSE)</f>
        <v>#REF!</v>
      </c>
    </row>
    <row r="6461" spans="1:10" hidden="1" x14ac:dyDescent="0.25">
      <c r="A6461" t="s">
        <v>655</v>
      </c>
      <c r="B6461">
        <v>413004</v>
      </c>
      <c r="C6461" t="s">
        <v>1747</v>
      </c>
      <c r="D6461">
        <v>6.5</v>
      </c>
      <c r="J6461" t="e">
        <f>+VLOOKUP(B6461,#REF!,1,FALSE)</f>
        <v>#REF!</v>
      </c>
    </row>
    <row r="6462" spans="1:10" hidden="1" x14ac:dyDescent="0.25">
      <c r="A6462" t="s">
        <v>655</v>
      </c>
      <c r="B6462">
        <v>413009</v>
      </c>
      <c r="C6462" t="s">
        <v>1748</v>
      </c>
      <c r="D6462">
        <v>6.5</v>
      </c>
      <c r="J6462" t="e">
        <f>+VLOOKUP(B6462,#REF!,1,FALSE)</f>
        <v>#REF!</v>
      </c>
    </row>
    <row r="6463" spans="1:10" hidden="1" x14ac:dyDescent="0.25">
      <c r="A6463" t="s">
        <v>655</v>
      </c>
      <c r="B6463">
        <v>413016</v>
      </c>
      <c r="C6463" t="s">
        <v>1749</v>
      </c>
      <c r="D6463">
        <v>6.5</v>
      </c>
      <c r="J6463" t="e">
        <f>+VLOOKUP(B6463,#REF!,1,FALSE)</f>
        <v>#REF!</v>
      </c>
    </row>
    <row r="6464" spans="1:10" hidden="1" x14ac:dyDescent="0.25">
      <c r="A6464" t="s">
        <v>655</v>
      </c>
      <c r="B6464">
        <v>7798</v>
      </c>
      <c r="C6464" t="s">
        <v>422</v>
      </c>
      <c r="D6464">
        <v>6.5</v>
      </c>
      <c r="J6464" t="e">
        <f>+VLOOKUP(B6464,#REF!,1,FALSE)</f>
        <v>#REF!</v>
      </c>
    </row>
    <row r="6465" spans="1:10" hidden="1" x14ac:dyDescent="0.25">
      <c r="A6465" t="s">
        <v>655</v>
      </c>
      <c r="B6465">
        <v>413030</v>
      </c>
      <c r="C6465" t="s">
        <v>1709</v>
      </c>
      <c r="D6465">
        <v>6.5</v>
      </c>
      <c r="J6465" t="e">
        <f>+VLOOKUP(B6465,#REF!,1,FALSE)</f>
        <v>#REF!</v>
      </c>
    </row>
    <row r="6466" spans="1:10" hidden="1" x14ac:dyDescent="0.25">
      <c r="A6466" t="s">
        <v>655</v>
      </c>
      <c r="B6466">
        <v>413031</v>
      </c>
      <c r="C6466" t="s">
        <v>1750</v>
      </c>
      <c r="D6466">
        <v>6.5</v>
      </c>
      <c r="J6466" t="e">
        <f>+VLOOKUP(B6466,#REF!,1,FALSE)</f>
        <v>#REF!</v>
      </c>
    </row>
    <row r="6467" spans="1:10" hidden="1" x14ac:dyDescent="0.25">
      <c r="A6467" t="s">
        <v>655</v>
      </c>
      <c r="B6467">
        <v>413032</v>
      </c>
      <c r="C6467" t="s">
        <v>1751</v>
      </c>
      <c r="D6467">
        <v>6.5</v>
      </c>
      <c r="J6467" t="e">
        <f>+VLOOKUP(B6467,#REF!,1,FALSE)</f>
        <v>#REF!</v>
      </c>
    </row>
    <row r="6468" spans="1:10" hidden="1" x14ac:dyDescent="0.25">
      <c r="A6468" t="s">
        <v>655</v>
      </c>
      <c r="B6468">
        <v>413033</v>
      </c>
      <c r="C6468" t="s">
        <v>1752</v>
      </c>
      <c r="D6468">
        <v>6.5</v>
      </c>
      <c r="J6468" t="e">
        <f>+VLOOKUP(B6468,#REF!,1,FALSE)</f>
        <v>#REF!</v>
      </c>
    </row>
    <row r="6469" spans="1:10" hidden="1" x14ac:dyDescent="0.25">
      <c r="A6469" t="s">
        <v>655</v>
      </c>
      <c r="B6469">
        <v>413035</v>
      </c>
      <c r="C6469" t="s">
        <v>1753</v>
      </c>
      <c r="D6469">
        <v>6.5</v>
      </c>
      <c r="J6469" t="e">
        <f>+VLOOKUP(B6469,#REF!,1,FALSE)</f>
        <v>#REF!</v>
      </c>
    </row>
    <row r="6470" spans="1:10" hidden="1" x14ac:dyDescent="0.25">
      <c r="A6470" t="s">
        <v>655</v>
      </c>
      <c r="B6470">
        <v>413036</v>
      </c>
      <c r="C6470" t="s">
        <v>1754</v>
      </c>
      <c r="D6470">
        <v>6.5</v>
      </c>
      <c r="J6470" t="e">
        <f>+VLOOKUP(B6470,#REF!,1,FALSE)</f>
        <v>#REF!</v>
      </c>
    </row>
    <row r="6471" spans="1:10" hidden="1" x14ac:dyDescent="0.25">
      <c r="A6471" t="s">
        <v>655</v>
      </c>
      <c r="B6471">
        <v>413037</v>
      </c>
      <c r="C6471" t="s">
        <v>1755</v>
      </c>
      <c r="D6471">
        <v>6.5</v>
      </c>
      <c r="J6471" t="e">
        <f>+VLOOKUP(B6471,#REF!,1,FALSE)</f>
        <v>#REF!</v>
      </c>
    </row>
    <row r="6472" spans="1:10" hidden="1" x14ac:dyDescent="0.25">
      <c r="A6472" t="s">
        <v>655</v>
      </c>
      <c r="B6472">
        <v>413038</v>
      </c>
      <c r="C6472" t="s">
        <v>1756</v>
      </c>
      <c r="D6472">
        <v>6.5</v>
      </c>
      <c r="J6472" t="e">
        <f>+VLOOKUP(B6472,#REF!,1,FALSE)</f>
        <v>#REF!</v>
      </c>
    </row>
    <row r="6473" spans="1:10" hidden="1" x14ac:dyDescent="0.25">
      <c r="A6473" t="s">
        <v>655</v>
      </c>
      <c r="B6473">
        <v>413039</v>
      </c>
      <c r="C6473" t="s">
        <v>1750</v>
      </c>
      <c r="D6473">
        <v>6.5</v>
      </c>
      <c r="J6473" t="e">
        <f>+VLOOKUP(B6473,#REF!,1,FALSE)</f>
        <v>#REF!</v>
      </c>
    </row>
    <row r="6474" spans="1:10" hidden="1" x14ac:dyDescent="0.25">
      <c r="A6474" t="s">
        <v>655</v>
      </c>
      <c r="B6474" t="s">
        <v>2380</v>
      </c>
      <c r="C6474" t="s">
        <v>2381</v>
      </c>
      <c r="D6474">
        <v>6.5</v>
      </c>
      <c r="J6474" t="e">
        <f>+VLOOKUP(B6474,#REF!,1,FALSE)</f>
        <v>#REF!</v>
      </c>
    </row>
    <row r="6475" spans="1:10" hidden="1" x14ac:dyDescent="0.25">
      <c r="A6475" t="s">
        <v>655</v>
      </c>
      <c r="B6475" t="s">
        <v>2155</v>
      </c>
      <c r="C6475" t="s">
        <v>2156</v>
      </c>
      <c r="D6475">
        <v>6.5</v>
      </c>
      <c r="J6475" t="e">
        <f>+VLOOKUP(B6475,#REF!,1,FALSE)</f>
        <v>#REF!</v>
      </c>
    </row>
    <row r="6476" spans="1:10" hidden="1" x14ac:dyDescent="0.25">
      <c r="A6476" t="s">
        <v>655</v>
      </c>
      <c r="B6476" t="s">
        <v>2382</v>
      </c>
      <c r="C6476" t="s">
        <v>2383</v>
      </c>
      <c r="D6476">
        <v>6.5</v>
      </c>
      <c r="J6476" t="e">
        <f>+VLOOKUP(B6476,#REF!,1,FALSE)</f>
        <v>#REF!</v>
      </c>
    </row>
    <row r="6477" spans="1:10" hidden="1" x14ac:dyDescent="0.25">
      <c r="A6477" t="s">
        <v>655</v>
      </c>
      <c r="B6477" t="s">
        <v>2157</v>
      </c>
      <c r="C6477" t="s">
        <v>2158</v>
      </c>
      <c r="D6477">
        <v>6.5</v>
      </c>
      <c r="J6477" t="e">
        <f>+VLOOKUP(B6477,#REF!,1,FALSE)</f>
        <v>#REF!</v>
      </c>
    </row>
    <row r="6478" spans="1:10" hidden="1" x14ac:dyDescent="0.25">
      <c r="A6478" t="s">
        <v>655</v>
      </c>
      <c r="B6478" t="s">
        <v>2384</v>
      </c>
      <c r="C6478" t="s">
        <v>2385</v>
      </c>
      <c r="D6478">
        <v>6.5</v>
      </c>
      <c r="J6478" t="e">
        <f>+VLOOKUP(B6478,#REF!,1,FALSE)</f>
        <v>#REF!</v>
      </c>
    </row>
    <row r="6479" spans="1:10" hidden="1" x14ac:dyDescent="0.25">
      <c r="A6479" t="s">
        <v>655</v>
      </c>
      <c r="B6479" t="s">
        <v>2159</v>
      </c>
      <c r="C6479" t="s">
        <v>2160</v>
      </c>
      <c r="D6479">
        <v>6.5</v>
      </c>
      <c r="J6479" t="e">
        <f>+VLOOKUP(B6479,#REF!,1,FALSE)</f>
        <v>#REF!</v>
      </c>
    </row>
    <row r="6480" spans="1:10" hidden="1" x14ac:dyDescent="0.25">
      <c r="A6480" t="s">
        <v>655</v>
      </c>
      <c r="B6480" t="s">
        <v>2386</v>
      </c>
      <c r="C6480" t="s">
        <v>2387</v>
      </c>
      <c r="D6480">
        <v>6.5</v>
      </c>
      <c r="J6480" t="e">
        <f>+VLOOKUP(B6480,#REF!,1,FALSE)</f>
        <v>#REF!</v>
      </c>
    </row>
    <row r="6481" spans="1:10" hidden="1" x14ac:dyDescent="0.25">
      <c r="A6481" t="s">
        <v>655</v>
      </c>
      <c r="B6481" t="s">
        <v>2161</v>
      </c>
      <c r="C6481" t="s">
        <v>2162</v>
      </c>
      <c r="D6481">
        <v>6.5</v>
      </c>
      <c r="J6481" t="e">
        <f>+VLOOKUP(B6481,#REF!,1,FALSE)</f>
        <v>#REF!</v>
      </c>
    </row>
    <row r="6482" spans="1:10" hidden="1" x14ac:dyDescent="0.25">
      <c r="A6482" t="s">
        <v>655</v>
      </c>
      <c r="B6482" t="s">
        <v>2388</v>
      </c>
      <c r="C6482" t="s">
        <v>2389</v>
      </c>
      <c r="D6482">
        <v>6.5</v>
      </c>
      <c r="J6482" t="e">
        <f>+VLOOKUP(B6482,#REF!,1,FALSE)</f>
        <v>#REF!</v>
      </c>
    </row>
    <row r="6483" spans="1:10" hidden="1" x14ac:dyDescent="0.25">
      <c r="A6483" t="s">
        <v>655</v>
      </c>
      <c r="B6483" t="s">
        <v>2164</v>
      </c>
      <c r="C6483" t="s">
        <v>2165</v>
      </c>
      <c r="D6483">
        <v>6.5</v>
      </c>
      <c r="J6483" t="e">
        <f>+VLOOKUP(B6483,#REF!,1,FALSE)</f>
        <v>#REF!</v>
      </c>
    </row>
    <row r="6484" spans="1:10" hidden="1" x14ac:dyDescent="0.25">
      <c r="A6484" t="s">
        <v>655</v>
      </c>
      <c r="B6484">
        <v>413051</v>
      </c>
      <c r="C6484" t="s">
        <v>1757</v>
      </c>
      <c r="D6484">
        <v>6.5</v>
      </c>
      <c r="J6484" t="e">
        <f>+VLOOKUP(B6484,#REF!,1,FALSE)</f>
        <v>#REF!</v>
      </c>
    </row>
    <row r="6485" spans="1:10" hidden="1" x14ac:dyDescent="0.25">
      <c r="A6485" t="s">
        <v>655</v>
      </c>
      <c r="B6485">
        <v>413053</v>
      </c>
      <c r="C6485" t="s">
        <v>1758</v>
      </c>
      <c r="D6485">
        <v>6.5</v>
      </c>
      <c r="J6485" t="e">
        <f>+VLOOKUP(B6485,#REF!,1,FALSE)</f>
        <v>#REF!</v>
      </c>
    </row>
    <row r="6486" spans="1:10" hidden="1" x14ac:dyDescent="0.25">
      <c r="A6486" t="s">
        <v>655</v>
      </c>
      <c r="B6486">
        <v>413057</v>
      </c>
      <c r="C6486" t="s">
        <v>1759</v>
      </c>
      <c r="D6486">
        <v>6.5</v>
      </c>
      <c r="J6486" t="e">
        <f>+VLOOKUP(B6486,#REF!,1,FALSE)</f>
        <v>#REF!</v>
      </c>
    </row>
    <row r="6487" spans="1:10" hidden="1" x14ac:dyDescent="0.25">
      <c r="A6487" t="s">
        <v>655</v>
      </c>
      <c r="B6487">
        <v>413058</v>
      </c>
      <c r="C6487" t="s">
        <v>1760</v>
      </c>
      <c r="D6487">
        <v>6.5</v>
      </c>
      <c r="J6487" t="e">
        <f>+VLOOKUP(B6487,#REF!,1,FALSE)</f>
        <v>#REF!</v>
      </c>
    </row>
    <row r="6488" spans="1:10" hidden="1" x14ac:dyDescent="0.25">
      <c r="A6488" t="s">
        <v>655</v>
      </c>
      <c r="B6488">
        <v>413059</v>
      </c>
      <c r="C6488" t="s">
        <v>1761</v>
      </c>
      <c r="D6488">
        <v>6.5</v>
      </c>
      <c r="J6488" t="e">
        <f>+VLOOKUP(B6488,#REF!,1,FALSE)</f>
        <v>#REF!</v>
      </c>
    </row>
    <row r="6489" spans="1:10" hidden="1" x14ac:dyDescent="0.25">
      <c r="A6489" t="s">
        <v>655</v>
      </c>
      <c r="B6489">
        <v>413060</v>
      </c>
      <c r="C6489" t="s">
        <v>1762</v>
      </c>
      <c r="D6489">
        <v>6.5</v>
      </c>
      <c r="J6489" t="e">
        <f>+VLOOKUP(B6489,#REF!,1,FALSE)</f>
        <v>#REF!</v>
      </c>
    </row>
    <row r="6490" spans="1:10" hidden="1" x14ac:dyDescent="0.25">
      <c r="A6490" t="s">
        <v>655</v>
      </c>
      <c r="B6490">
        <v>413061</v>
      </c>
      <c r="C6490" t="s">
        <v>1763</v>
      </c>
      <c r="D6490">
        <v>6.5</v>
      </c>
      <c r="J6490" t="e">
        <f>+VLOOKUP(B6490,#REF!,1,FALSE)</f>
        <v>#REF!</v>
      </c>
    </row>
    <row r="6491" spans="1:10" hidden="1" x14ac:dyDescent="0.25">
      <c r="A6491" t="s">
        <v>655</v>
      </c>
      <c r="B6491" t="s">
        <v>2390</v>
      </c>
      <c r="C6491" t="s">
        <v>2391</v>
      </c>
      <c r="D6491">
        <v>6.5</v>
      </c>
      <c r="J6491" t="e">
        <f>+VLOOKUP(B6491,#REF!,1,FALSE)</f>
        <v>#REF!</v>
      </c>
    </row>
    <row r="6492" spans="1:10" hidden="1" x14ac:dyDescent="0.25">
      <c r="A6492" t="s">
        <v>655</v>
      </c>
      <c r="B6492" t="s">
        <v>2166</v>
      </c>
      <c r="C6492" t="s">
        <v>2167</v>
      </c>
      <c r="D6492">
        <v>6.5</v>
      </c>
      <c r="J6492" t="e">
        <f>+VLOOKUP(B6492,#REF!,1,FALSE)</f>
        <v>#REF!</v>
      </c>
    </row>
    <row r="6493" spans="1:10" hidden="1" x14ac:dyDescent="0.25">
      <c r="A6493" t="s">
        <v>655</v>
      </c>
      <c r="B6493" t="s">
        <v>2392</v>
      </c>
      <c r="C6493" t="s">
        <v>2393</v>
      </c>
      <c r="D6493">
        <v>6.5</v>
      </c>
      <c r="J6493" t="e">
        <f>+VLOOKUP(B6493,#REF!,1,FALSE)</f>
        <v>#REF!</v>
      </c>
    </row>
    <row r="6494" spans="1:10" hidden="1" x14ac:dyDescent="0.25">
      <c r="A6494" t="s">
        <v>655</v>
      </c>
      <c r="B6494" t="s">
        <v>2168</v>
      </c>
      <c r="C6494" t="s">
        <v>2169</v>
      </c>
      <c r="D6494">
        <v>6.5</v>
      </c>
      <c r="J6494" t="e">
        <f>+VLOOKUP(B6494,#REF!,1,FALSE)</f>
        <v>#REF!</v>
      </c>
    </row>
    <row r="6495" spans="1:10" hidden="1" x14ac:dyDescent="0.25">
      <c r="A6495" t="s">
        <v>655</v>
      </c>
      <c r="B6495">
        <v>413065</v>
      </c>
      <c r="C6495" t="s">
        <v>1764</v>
      </c>
      <c r="D6495">
        <v>6.5</v>
      </c>
      <c r="J6495" t="e">
        <f>+VLOOKUP(B6495,#REF!,1,FALSE)</f>
        <v>#REF!</v>
      </c>
    </row>
    <row r="6496" spans="1:10" hidden="1" x14ac:dyDescent="0.25">
      <c r="A6496" t="s">
        <v>655</v>
      </c>
      <c r="B6496">
        <v>413066</v>
      </c>
      <c r="C6496" t="s">
        <v>1765</v>
      </c>
      <c r="D6496">
        <v>6.5</v>
      </c>
      <c r="J6496" t="e">
        <f>+VLOOKUP(B6496,#REF!,1,FALSE)</f>
        <v>#REF!</v>
      </c>
    </row>
    <row r="6497" spans="1:10" hidden="1" x14ac:dyDescent="0.25">
      <c r="A6497" t="s">
        <v>655</v>
      </c>
      <c r="B6497" t="s">
        <v>2170</v>
      </c>
      <c r="C6497" t="s">
        <v>2171</v>
      </c>
      <c r="D6497">
        <v>6.5</v>
      </c>
      <c r="J6497" t="e">
        <f>+VLOOKUP(B6497,#REF!,1,FALSE)</f>
        <v>#REF!</v>
      </c>
    </row>
    <row r="6498" spans="1:10" hidden="1" x14ac:dyDescent="0.25">
      <c r="A6498" t="s">
        <v>655</v>
      </c>
      <c r="B6498" t="s">
        <v>2394</v>
      </c>
      <c r="C6498" t="s">
        <v>2395</v>
      </c>
      <c r="D6498">
        <v>6.5</v>
      </c>
      <c r="J6498" t="e">
        <f>+VLOOKUP(B6498,#REF!,1,FALSE)</f>
        <v>#REF!</v>
      </c>
    </row>
    <row r="6499" spans="1:10" hidden="1" x14ac:dyDescent="0.25">
      <c r="A6499" t="s">
        <v>655</v>
      </c>
      <c r="B6499" t="s">
        <v>2463</v>
      </c>
      <c r="C6499" t="s">
        <v>2464</v>
      </c>
      <c r="D6499">
        <v>6.5</v>
      </c>
      <c r="J6499" t="e">
        <f>+VLOOKUP(B6499,#REF!,1,FALSE)</f>
        <v>#REF!</v>
      </c>
    </row>
    <row r="6500" spans="1:10" hidden="1" x14ac:dyDescent="0.25">
      <c r="A6500" t="s">
        <v>655</v>
      </c>
      <c r="B6500">
        <v>413070</v>
      </c>
      <c r="C6500" t="s">
        <v>1766</v>
      </c>
      <c r="D6500">
        <v>6.5</v>
      </c>
      <c r="J6500" t="e">
        <f>+VLOOKUP(B6500,#REF!,1,FALSE)</f>
        <v>#REF!</v>
      </c>
    </row>
    <row r="6501" spans="1:10" hidden="1" x14ac:dyDescent="0.25">
      <c r="A6501" t="s">
        <v>655</v>
      </c>
      <c r="B6501">
        <v>413071</v>
      </c>
      <c r="C6501" t="s">
        <v>1767</v>
      </c>
      <c r="D6501">
        <v>6.5</v>
      </c>
      <c r="J6501" t="e">
        <f>+VLOOKUP(B6501,#REF!,1,FALSE)</f>
        <v>#REF!</v>
      </c>
    </row>
    <row r="6502" spans="1:10" hidden="1" x14ac:dyDescent="0.25">
      <c r="A6502" t="s">
        <v>655</v>
      </c>
      <c r="B6502">
        <v>413072</v>
      </c>
      <c r="C6502" t="s">
        <v>1768</v>
      </c>
      <c r="D6502">
        <v>6.5</v>
      </c>
      <c r="J6502" t="e">
        <f>+VLOOKUP(B6502,#REF!,1,FALSE)</f>
        <v>#REF!</v>
      </c>
    </row>
    <row r="6503" spans="1:10" hidden="1" x14ac:dyDescent="0.25">
      <c r="A6503" t="s">
        <v>655</v>
      </c>
      <c r="B6503">
        <v>413073</v>
      </c>
      <c r="C6503" t="s">
        <v>1769</v>
      </c>
      <c r="D6503">
        <v>6.5</v>
      </c>
      <c r="J6503" t="e">
        <f>+VLOOKUP(B6503,#REF!,1,FALSE)</f>
        <v>#REF!</v>
      </c>
    </row>
    <row r="6504" spans="1:10" hidden="1" x14ac:dyDescent="0.25">
      <c r="A6504" t="s">
        <v>655</v>
      </c>
      <c r="B6504">
        <v>413074</v>
      </c>
      <c r="C6504" t="s">
        <v>1770</v>
      </c>
      <c r="D6504">
        <v>6.5</v>
      </c>
      <c r="J6504" t="e">
        <f>+VLOOKUP(B6504,#REF!,1,FALSE)</f>
        <v>#REF!</v>
      </c>
    </row>
    <row r="6505" spans="1:10" hidden="1" x14ac:dyDescent="0.25">
      <c r="A6505" t="s">
        <v>655</v>
      </c>
      <c r="B6505">
        <v>413075</v>
      </c>
      <c r="C6505" t="s">
        <v>1771</v>
      </c>
      <c r="D6505">
        <v>6.5</v>
      </c>
      <c r="J6505" t="e">
        <f>+VLOOKUP(B6505,#REF!,1,FALSE)</f>
        <v>#REF!</v>
      </c>
    </row>
    <row r="6506" spans="1:10" hidden="1" x14ac:dyDescent="0.25">
      <c r="A6506" t="s">
        <v>655</v>
      </c>
      <c r="B6506">
        <v>413076</v>
      </c>
      <c r="C6506" t="s">
        <v>1772</v>
      </c>
      <c r="D6506">
        <v>6.5</v>
      </c>
      <c r="J6506" t="e">
        <f>+VLOOKUP(B6506,#REF!,1,FALSE)</f>
        <v>#REF!</v>
      </c>
    </row>
    <row r="6507" spans="1:10" hidden="1" x14ac:dyDescent="0.25">
      <c r="A6507" t="s">
        <v>655</v>
      </c>
      <c r="B6507">
        <v>413078</v>
      </c>
      <c r="C6507" t="s">
        <v>1773</v>
      </c>
      <c r="D6507">
        <v>6.5</v>
      </c>
      <c r="J6507" t="e">
        <f>+VLOOKUP(B6507,#REF!,1,FALSE)</f>
        <v>#REF!</v>
      </c>
    </row>
    <row r="6508" spans="1:10" hidden="1" x14ac:dyDescent="0.25">
      <c r="A6508" t="s">
        <v>655</v>
      </c>
      <c r="B6508">
        <v>413079</v>
      </c>
      <c r="C6508" t="s">
        <v>1243</v>
      </c>
      <c r="D6508">
        <v>6.5</v>
      </c>
      <c r="J6508" t="e">
        <f>+VLOOKUP(B6508,#REF!,1,FALSE)</f>
        <v>#REF!</v>
      </c>
    </row>
    <row r="6509" spans="1:10" hidden="1" x14ac:dyDescent="0.25">
      <c r="A6509" t="s">
        <v>655</v>
      </c>
      <c r="B6509">
        <v>413080</v>
      </c>
      <c r="C6509" t="s">
        <v>1774</v>
      </c>
      <c r="D6509">
        <v>6.5</v>
      </c>
      <c r="J6509" t="e">
        <f>+VLOOKUP(B6509,#REF!,1,FALSE)</f>
        <v>#REF!</v>
      </c>
    </row>
    <row r="6510" spans="1:10" hidden="1" x14ac:dyDescent="0.25">
      <c r="A6510" t="s">
        <v>655</v>
      </c>
      <c r="B6510">
        <v>413083</v>
      </c>
      <c r="C6510" t="s">
        <v>1775</v>
      </c>
      <c r="D6510">
        <v>6.5</v>
      </c>
      <c r="J6510" t="e">
        <f>+VLOOKUP(B6510,#REF!,1,FALSE)</f>
        <v>#REF!</v>
      </c>
    </row>
    <row r="6511" spans="1:10" hidden="1" x14ac:dyDescent="0.25">
      <c r="A6511" t="s">
        <v>655</v>
      </c>
      <c r="B6511">
        <v>413085</v>
      </c>
      <c r="C6511" t="s">
        <v>1740</v>
      </c>
      <c r="D6511">
        <v>6.5</v>
      </c>
      <c r="J6511" t="e">
        <f>+VLOOKUP(B6511,#REF!,1,FALSE)</f>
        <v>#REF!</v>
      </c>
    </row>
    <row r="6512" spans="1:10" hidden="1" x14ac:dyDescent="0.25">
      <c r="A6512" t="s">
        <v>655</v>
      </c>
      <c r="B6512">
        <v>413090</v>
      </c>
      <c r="C6512" t="s">
        <v>1776</v>
      </c>
      <c r="D6512">
        <v>6.5</v>
      </c>
      <c r="J6512" t="e">
        <f>+VLOOKUP(B6512,#REF!,1,FALSE)</f>
        <v>#REF!</v>
      </c>
    </row>
    <row r="6513" spans="1:10" hidden="1" x14ac:dyDescent="0.25">
      <c r="A6513" t="s">
        <v>655</v>
      </c>
      <c r="B6513">
        <v>413091</v>
      </c>
      <c r="C6513" t="s">
        <v>1777</v>
      </c>
      <c r="D6513">
        <v>6.5</v>
      </c>
      <c r="J6513" t="e">
        <f>+VLOOKUP(B6513,#REF!,1,FALSE)</f>
        <v>#REF!</v>
      </c>
    </row>
    <row r="6514" spans="1:10" hidden="1" x14ac:dyDescent="0.25">
      <c r="A6514" t="s">
        <v>655</v>
      </c>
      <c r="B6514">
        <v>420000</v>
      </c>
      <c r="C6514" t="s">
        <v>1287</v>
      </c>
      <c r="D6514">
        <v>6.5</v>
      </c>
      <c r="J6514" t="e">
        <f>+VLOOKUP(B6514,#REF!,1,FALSE)</f>
        <v>#REF!</v>
      </c>
    </row>
    <row r="6515" spans="1:10" hidden="1" x14ac:dyDescent="0.25">
      <c r="A6515" t="s">
        <v>655</v>
      </c>
      <c r="B6515">
        <v>420001</v>
      </c>
      <c r="C6515" t="s">
        <v>1778</v>
      </c>
      <c r="D6515">
        <v>6.5</v>
      </c>
      <c r="J6515" t="e">
        <f>+VLOOKUP(B6515,#REF!,1,FALSE)</f>
        <v>#REF!</v>
      </c>
    </row>
    <row r="6516" spans="1:10" hidden="1" x14ac:dyDescent="0.25">
      <c r="A6516" t="s">
        <v>655</v>
      </c>
      <c r="B6516">
        <v>420002</v>
      </c>
      <c r="C6516" t="s">
        <v>1779</v>
      </c>
      <c r="D6516">
        <v>6.5</v>
      </c>
      <c r="J6516" t="e">
        <f>+VLOOKUP(B6516,#REF!,1,FALSE)</f>
        <v>#REF!</v>
      </c>
    </row>
    <row r="6517" spans="1:10" hidden="1" x14ac:dyDescent="0.25">
      <c r="A6517" t="s">
        <v>655</v>
      </c>
      <c r="B6517">
        <v>420004</v>
      </c>
      <c r="C6517" t="s">
        <v>1781</v>
      </c>
      <c r="D6517">
        <v>6.5</v>
      </c>
      <c r="J6517" t="e">
        <f>+VLOOKUP(B6517,#REF!,1,FALSE)</f>
        <v>#REF!</v>
      </c>
    </row>
    <row r="6518" spans="1:10" hidden="1" x14ac:dyDescent="0.25">
      <c r="A6518" t="s">
        <v>655</v>
      </c>
      <c r="B6518">
        <v>420005</v>
      </c>
      <c r="C6518" t="s">
        <v>1782</v>
      </c>
      <c r="D6518">
        <v>6.5</v>
      </c>
      <c r="J6518" t="e">
        <f>+VLOOKUP(B6518,#REF!,1,FALSE)</f>
        <v>#REF!</v>
      </c>
    </row>
    <row r="6519" spans="1:10" hidden="1" x14ac:dyDescent="0.25">
      <c r="A6519" t="s">
        <v>655</v>
      </c>
      <c r="B6519">
        <v>420006</v>
      </c>
      <c r="C6519" t="s">
        <v>1783</v>
      </c>
      <c r="D6519">
        <v>6.5</v>
      </c>
      <c r="J6519" t="e">
        <f>+VLOOKUP(B6519,#REF!,1,FALSE)</f>
        <v>#REF!</v>
      </c>
    </row>
    <row r="6520" spans="1:10" hidden="1" x14ac:dyDescent="0.25">
      <c r="A6520" t="s">
        <v>655</v>
      </c>
      <c r="B6520">
        <v>420007</v>
      </c>
      <c r="C6520" t="s">
        <v>1784</v>
      </c>
      <c r="D6520">
        <v>6.5</v>
      </c>
      <c r="J6520" t="e">
        <f>+VLOOKUP(B6520,#REF!,1,FALSE)</f>
        <v>#REF!</v>
      </c>
    </row>
    <row r="6521" spans="1:10" hidden="1" x14ac:dyDescent="0.25">
      <c r="A6521" t="s">
        <v>655</v>
      </c>
      <c r="B6521">
        <v>420011</v>
      </c>
      <c r="C6521" t="s">
        <v>1785</v>
      </c>
      <c r="D6521">
        <v>6.5</v>
      </c>
      <c r="J6521" t="e">
        <f>+VLOOKUP(B6521,#REF!,1,FALSE)</f>
        <v>#REF!</v>
      </c>
    </row>
    <row r="6522" spans="1:10" hidden="1" x14ac:dyDescent="0.25">
      <c r="A6522" t="s">
        <v>655</v>
      </c>
      <c r="B6522">
        <v>420012</v>
      </c>
      <c r="C6522" t="s">
        <v>1786</v>
      </c>
      <c r="D6522">
        <v>6.5</v>
      </c>
      <c r="J6522" t="e">
        <f>+VLOOKUP(B6522,#REF!,1,FALSE)</f>
        <v>#REF!</v>
      </c>
    </row>
    <row r="6523" spans="1:10" hidden="1" x14ac:dyDescent="0.25">
      <c r="A6523" t="s">
        <v>655</v>
      </c>
      <c r="B6523">
        <v>420013</v>
      </c>
      <c r="C6523" t="s">
        <v>1787</v>
      </c>
      <c r="D6523">
        <v>6.5</v>
      </c>
      <c r="J6523" t="e">
        <f>+VLOOKUP(B6523,#REF!,1,FALSE)</f>
        <v>#REF!</v>
      </c>
    </row>
    <row r="6524" spans="1:10" hidden="1" x14ac:dyDescent="0.25">
      <c r="A6524" t="s">
        <v>655</v>
      </c>
      <c r="B6524">
        <v>420014</v>
      </c>
      <c r="C6524" t="s">
        <v>1788</v>
      </c>
      <c r="D6524">
        <v>6.5</v>
      </c>
      <c r="J6524" t="e">
        <f>+VLOOKUP(B6524,#REF!,1,FALSE)</f>
        <v>#REF!</v>
      </c>
    </row>
    <row r="6525" spans="1:10" hidden="1" x14ac:dyDescent="0.25">
      <c r="A6525" t="s">
        <v>655</v>
      </c>
      <c r="B6525">
        <v>420018</v>
      </c>
      <c r="C6525" t="s">
        <v>1789</v>
      </c>
      <c r="D6525">
        <v>6.5</v>
      </c>
      <c r="J6525" t="e">
        <f>+VLOOKUP(B6525,#REF!,1,FALSE)</f>
        <v>#REF!</v>
      </c>
    </row>
    <row r="6526" spans="1:10" hidden="1" x14ac:dyDescent="0.25">
      <c r="A6526" t="s">
        <v>655</v>
      </c>
      <c r="B6526">
        <v>420019</v>
      </c>
      <c r="C6526" t="s">
        <v>1790</v>
      </c>
      <c r="D6526">
        <v>6.5</v>
      </c>
      <c r="J6526" t="e">
        <f>+VLOOKUP(B6526,#REF!,1,FALSE)</f>
        <v>#REF!</v>
      </c>
    </row>
    <row r="6527" spans="1:10" hidden="1" x14ac:dyDescent="0.25">
      <c r="A6527" t="s">
        <v>655</v>
      </c>
      <c r="B6527">
        <v>420021</v>
      </c>
      <c r="C6527" t="s">
        <v>1791</v>
      </c>
      <c r="D6527">
        <v>6.5</v>
      </c>
      <c r="J6527" t="e">
        <f>+VLOOKUP(B6527,#REF!,1,FALSE)</f>
        <v>#REF!</v>
      </c>
    </row>
    <row r="6528" spans="1:10" hidden="1" x14ac:dyDescent="0.25">
      <c r="A6528" t="s">
        <v>655</v>
      </c>
      <c r="B6528">
        <v>420023</v>
      </c>
      <c r="C6528" t="s">
        <v>1792</v>
      </c>
      <c r="D6528">
        <v>6.5</v>
      </c>
      <c r="J6528" t="e">
        <f>+VLOOKUP(B6528,#REF!,1,FALSE)</f>
        <v>#REF!</v>
      </c>
    </row>
    <row r="6529" spans="1:10" hidden="1" x14ac:dyDescent="0.25">
      <c r="A6529" t="s">
        <v>655</v>
      </c>
      <c r="B6529">
        <v>420024</v>
      </c>
      <c r="C6529" t="s">
        <v>1793</v>
      </c>
      <c r="D6529">
        <v>6.5</v>
      </c>
      <c r="J6529" t="e">
        <f>+VLOOKUP(B6529,#REF!,1,FALSE)</f>
        <v>#REF!</v>
      </c>
    </row>
    <row r="6530" spans="1:10" hidden="1" x14ac:dyDescent="0.25">
      <c r="A6530" t="s">
        <v>655</v>
      </c>
      <c r="B6530">
        <v>420025</v>
      </c>
      <c r="C6530" t="s">
        <v>1794</v>
      </c>
      <c r="D6530">
        <v>6.5</v>
      </c>
      <c r="J6530" t="e">
        <f>+VLOOKUP(B6530,#REF!,1,FALSE)</f>
        <v>#REF!</v>
      </c>
    </row>
    <row r="6531" spans="1:10" hidden="1" x14ac:dyDescent="0.25">
      <c r="A6531" t="s">
        <v>655</v>
      </c>
      <c r="B6531">
        <v>420026</v>
      </c>
      <c r="C6531" t="s">
        <v>1795</v>
      </c>
      <c r="D6531">
        <v>6.5</v>
      </c>
      <c r="J6531" t="e">
        <f>+VLOOKUP(B6531,#REF!,1,FALSE)</f>
        <v>#REF!</v>
      </c>
    </row>
    <row r="6532" spans="1:10" hidden="1" x14ac:dyDescent="0.25">
      <c r="A6532" t="s">
        <v>655</v>
      </c>
      <c r="B6532">
        <v>420027</v>
      </c>
      <c r="C6532" t="s">
        <v>1796</v>
      </c>
      <c r="D6532">
        <v>6.5</v>
      </c>
      <c r="J6532" t="e">
        <f>+VLOOKUP(B6532,#REF!,1,FALSE)</f>
        <v>#REF!</v>
      </c>
    </row>
    <row r="6533" spans="1:10" hidden="1" x14ac:dyDescent="0.25">
      <c r="A6533" t="s">
        <v>655</v>
      </c>
      <c r="B6533">
        <v>420028</v>
      </c>
      <c r="C6533" t="s">
        <v>1797</v>
      </c>
      <c r="D6533">
        <v>6.5</v>
      </c>
      <c r="J6533" t="e">
        <f>+VLOOKUP(B6533,#REF!,1,FALSE)</f>
        <v>#REF!</v>
      </c>
    </row>
    <row r="6534" spans="1:10" hidden="1" x14ac:dyDescent="0.25">
      <c r="A6534" t="s">
        <v>655</v>
      </c>
      <c r="B6534">
        <v>420029</v>
      </c>
      <c r="C6534" t="s">
        <v>1798</v>
      </c>
      <c r="D6534">
        <v>6.5</v>
      </c>
      <c r="J6534" t="e">
        <f>+VLOOKUP(B6534,#REF!,1,FALSE)</f>
        <v>#REF!</v>
      </c>
    </row>
    <row r="6535" spans="1:10" hidden="1" x14ac:dyDescent="0.25">
      <c r="A6535" t="s">
        <v>655</v>
      </c>
      <c r="B6535">
        <v>420030</v>
      </c>
      <c r="C6535" t="s">
        <v>1799</v>
      </c>
      <c r="D6535">
        <v>6.5</v>
      </c>
      <c r="J6535" t="e">
        <f>+VLOOKUP(B6535,#REF!,1,FALSE)</f>
        <v>#REF!</v>
      </c>
    </row>
    <row r="6536" spans="1:10" hidden="1" x14ac:dyDescent="0.25">
      <c r="A6536" t="s">
        <v>655</v>
      </c>
      <c r="B6536">
        <v>420031</v>
      </c>
      <c r="C6536" t="s">
        <v>1800</v>
      </c>
      <c r="D6536">
        <v>6.5</v>
      </c>
      <c r="J6536" t="e">
        <f>+VLOOKUP(B6536,#REF!,1,FALSE)</f>
        <v>#REF!</v>
      </c>
    </row>
    <row r="6537" spans="1:10" hidden="1" x14ac:dyDescent="0.25">
      <c r="A6537" t="s">
        <v>655</v>
      </c>
      <c r="B6537">
        <v>420032</v>
      </c>
      <c r="C6537" t="s">
        <v>1801</v>
      </c>
      <c r="D6537">
        <v>6.5</v>
      </c>
      <c r="J6537" t="e">
        <f>+VLOOKUP(B6537,#REF!,1,FALSE)</f>
        <v>#REF!</v>
      </c>
    </row>
    <row r="6538" spans="1:10" hidden="1" x14ac:dyDescent="0.25">
      <c r="A6538" t="s">
        <v>655</v>
      </c>
      <c r="B6538">
        <v>420033</v>
      </c>
      <c r="C6538" t="s">
        <v>1802</v>
      </c>
      <c r="D6538">
        <v>6.5</v>
      </c>
      <c r="J6538" t="e">
        <f>+VLOOKUP(B6538,#REF!,1,FALSE)</f>
        <v>#REF!</v>
      </c>
    </row>
    <row r="6539" spans="1:10" hidden="1" x14ac:dyDescent="0.25">
      <c r="A6539" t="s">
        <v>655</v>
      </c>
      <c r="B6539">
        <v>420034</v>
      </c>
      <c r="C6539" t="s">
        <v>1803</v>
      </c>
      <c r="D6539">
        <v>6.5</v>
      </c>
      <c r="J6539" t="e">
        <f>+VLOOKUP(B6539,#REF!,1,FALSE)</f>
        <v>#REF!</v>
      </c>
    </row>
    <row r="6540" spans="1:10" hidden="1" x14ac:dyDescent="0.25">
      <c r="A6540" t="s">
        <v>655</v>
      </c>
      <c r="B6540">
        <v>420035</v>
      </c>
      <c r="C6540" t="s">
        <v>1804</v>
      </c>
      <c r="D6540">
        <v>6.5</v>
      </c>
      <c r="J6540" t="e">
        <f>+VLOOKUP(B6540,#REF!,1,FALSE)</f>
        <v>#REF!</v>
      </c>
    </row>
    <row r="6541" spans="1:10" hidden="1" x14ac:dyDescent="0.25">
      <c r="A6541" t="s">
        <v>655</v>
      </c>
      <c r="B6541">
        <v>420036</v>
      </c>
      <c r="C6541" t="s">
        <v>1805</v>
      </c>
      <c r="D6541">
        <v>6.5</v>
      </c>
      <c r="J6541" t="e">
        <f>+VLOOKUP(B6541,#REF!,1,FALSE)</f>
        <v>#REF!</v>
      </c>
    </row>
    <row r="6542" spans="1:10" hidden="1" x14ac:dyDescent="0.25">
      <c r="A6542" t="s">
        <v>655</v>
      </c>
      <c r="B6542">
        <v>420037</v>
      </c>
      <c r="C6542" t="s">
        <v>1806</v>
      </c>
      <c r="D6542">
        <v>6.5</v>
      </c>
      <c r="J6542" t="e">
        <f>+VLOOKUP(B6542,#REF!,1,FALSE)</f>
        <v>#REF!</v>
      </c>
    </row>
    <row r="6543" spans="1:10" hidden="1" x14ac:dyDescent="0.25">
      <c r="A6543" t="s">
        <v>655</v>
      </c>
      <c r="B6543">
        <v>420038</v>
      </c>
      <c r="C6543" t="s">
        <v>1807</v>
      </c>
      <c r="D6543">
        <v>6.5</v>
      </c>
      <c r="J6543" t="e">
        <f>+VLOOKUP(B6543,#REF!,1,FALSE)</f>
        <v>#REF!</v>
      </c>
    </row>
    <row r="6544" spans="1:10" hidden="1" x14ac:dyDescent="0.25">
      <c r="A6544" t="s">
        <v>655</v>
      </c>
      <c r="B6544">
        <v>420039</v>
      </c>
      <c r="C6544" t="s">
        <v>1808</v>
      </c>
      <c r="D6544">
        <v>6.5</v>
      </c>
      <c r="J6544" t="e">
        <f>+VLOOKUP(B6544,#REF!,1,FALSE)</f>
        <v>#REF!</v>
      </c>
    </row>
    <row r="6545" spans="1:10" hidden="1" x14ac:dyDescent="0.25">
      <c r="A6545" t="s">
        <v>655</v>
      </c>
      <c r="B6545">
        <v>420040</v>
      </c>
      <c r="C6545" t="s">
        <v>1809</v>
      </c>
      <c r="D6545">
        <v>6.5</v>
      </c>
      <c r="J6545" t="e">
        <f>+VLOOKUP(B6545,#REF!,1,FALSE)</f>
        <v>#REF!</v>
      </c>
    </row>
    <row r="6546" spans="1:10" hidden="1" x14ac:dyDescent="0.25">
      <c r="A6546" t="s">
        <v>655</v>
      </c>
      <c r="B6546">
        <v>420041</v>
      </c>
      <c r="C6546" t="s">
        <v>1810</v>
      </c>
      <c r="D6546">
        <v>6.5</v>
      </c>
      <c r="J6546" t="e">
        <f>+VLOOKUP(B6546,#REF!,1,FALSE)</f>
        <v>#REF!</v>
      </c>
    </row>
    <row r="6547" spans="1:10" hidden="1" x14ac:dyDescent="0.25">
      <c r="A6547" t="s">
        <v>655</v>
      </c>
      <c r="B6547">
        <v>420042</v>
      </c>
      <c r="C6547" t="s">
        <v>1811</v>
      </c>
      <c r="D6547">
        <v>6.5</v>
      </c>
      <c r="J6547" t="e">
        <f>+VLOOKUP(B6547,#REF!,1,FALSE)</f>
        <v>#REF!</v>
      </c>
    </row>
    <row r="6548" spans="1:10" hidden="1" x14ac:dyDescent="0.25">
      <c r="A6548" t="s">
        <v>655</v>
      </c>
      <c r="B6548">
        <v>420049</v>
      </c>
      <c r="C6548" t="s">
        <v>1812</v>
      </c>
      <c r="D6548">
        <v>6.5</v>
      </c>
      <c r="J6548" t="e">
        <f>+VLOOKUP(B6548,#REF!,1,FALSE)</f>
        <v>#REF!</v>
      </c>
    </row>
    <row r="6549" spans="1:10" hidden="1" x14ac:dyDescent="0.25">
      <c r="A6549" t="s">
        <v>655</v>
      </c>
      <c r="B6549">
        <v>420050</v>
      </c>
      <c r="C6549" t="s">
        <v>677</v>
      </c>
      <c r="D6549">
        <v>6.5</v>
      </c>
      <c r="J6549" t="e">
        <f>+VLOOKUP(B6549,#REF!,1,FALSE)</f>
        <v>#REF!</v>
      </c>
    </row>
    <row r="6550" spans="1:10" hidden="1" x14ac:dyDescent="0.25">
      <c r="A6550" t="s">
        <v>655</v>
      </c>
      <c r="B6550">
        <v>420051</v>
      </c>
      <c r="C6550" t="s">
        <v>1813</v>
      </c>
      <c r="D6550">
        <v>6.5</v>
      </c>
      <c r="J6550" t="e">
        <f>+VLOOKUP(B6550,#REF!,1,FALSE)</f>
        <v>#REF!</v>
      </c>
    </row>
    <row r="6551" spans="1:10" hidden="1" x14ac:dyDescent="0.25">
      <c r="A6551" t="s">
        <v>655</v>
      </c>
      <c r="B6551">
        <v>420052</v>
      </c>
      <c r="C6551" t="s">
        <v>1814</v>
      </c>
      <c r="D6551">
        <v>6.5</v>
      </c>
      <c r="J6551" t="e">
        <f>+VLOOKUP(B6551,#REF!,1,FALSE)</f>
        <v>#REF!</v>
      </c>
    </row>
    <row r="6552" spans="1:10" hidden="1" x14ac:dyDescent="0.25">
      <c r="A6552" t="s">
        <v>655</v>
      </c>
      <c r="B6552">
        <v>420053</v>
      </c>
      <c r="C6552" t="s">
        <v>1815</v>
      </c>
      <c r="D6552">
        <v>6.5</v>
      </c>
      <c r="J6552" t="e">
        <f>+VLOOKUP(B6552,#REF!,1,FALSE)</f>
        <v>#REF!</v>
      </c>
    </row>
    <row r="6553" spans="1:10" hidden="1" x14ac:dyDescent="0.25">
      <c r="A6553" t="s">
        <v>655</v>
      </c>
      <c r="B6553">
        <v>420054</v>
      </c>
      <c r="C6553" t="s">
        <v>1816</v>
      </c>
      <c r="D6553">
        <v>6.5</v>
      </c>
      <c r="J6553" t="e">
        <f>+VLOOKUP(B6553,#REF!,1,FALSE)</f>
        <v>#REF!</v>
      </c>
    </row>
    <row r="6554" spans="1:10" hidden="1" x14ac:dyDescent="0.25">
      <c r="A6554" t="s">
        <v>655</v>
      </c>
      <c r="B6554">
        <v>420055</v>
      </c>
      <c r="C6554" t="s">
        <v>1796</v>
      </c>
      <c r="D6554">
        <v>6.5</v>
      </c>
      <c r="J6554" t="e">
        <f>+VLOOKUP(B6554,#REF!,1,FALSE)</f>
        <v>#REF!</v>
      </c>
    </row>
    <row r="6555" spans="1:10" hidden="1" x14ac:dyDescent="0.25">
      <c r="A6555" t="s">
        <v>655</v>
      </c>
      <c r="B6555">
        <v>420056</v>
      </c>
      <c r="C6555" t="s">
        <v>1817</v>
      </c>
      <c r="D6555">
        <v>6.5</v>
      </c>
      <c r="J6555" t="e">
        <f>+VLOOKUP(B6555,#REF!,1,FALSE)</f>
        <v>#REF!</v>
      </c>
    </row>
    <row r="6556" spans="1:10" hidden="1" x14ac:dyDescent="0.25">
      <c r="A6556" t="s">
        <v>655</v>
      </c>
      <c r="B6556">
        <v>420057</v>
      </c>
      <c r="C6556" t="s">
        <v>1818</v>
      </c>
      <c r="D6556">
        <v>6.5</v>
      </c>
      <c r="J6556" t="e">
        <f>+VLOOKUP(B6556,#REF!,1,FALSE)</f>
        <v>#REF!</v>
      </c>
    </row>
    <row r="6557" spans="1:10" hidden="1" x14ac:dyDescent="0.25">
      <c r="A6557" t="s">
        <v>655</v>
      </c>
      <c r="B6557">
        <v>420058</v>
      </c>
      <c r="C6557" t="s">
        <v>1819</v>
      </c>
      <c r="D6557">
        <v>6.5</v>
      </c>
      <c r="J6557" t="e">
        <f>+VLOOKUP(B6557,#REF!,1,FALSE)</f>
        <v>#REF!</v>
      </c>
    </row>
    <row r="6558" spans="1:10" hidden="1" x14ac:dyDescent="0.25">
      <c r="A6558" t="s">
        <v>655</v>
      </c>
      <c r="B6558">
        <v>420059</v>
      </c>
      <c r="C6558" t="s">
        <v>1820</v>
      </c>
      <c r="D6558">
        <v>6.5</v>
      </c>
      <c r="J6558" t="e">
        <f>+VLOOKUP(B6558,#REF!,1,FALSE)</f>
        <v>#REF!</v>
      </c>
    </row>
    <row r="6559" spans="1:10" hidden="1" x14ac:dyDescent="0.25">
      <c r="A6559" t="s">
        <v>655</v>
      </c>
      <c r="B6559">
        <v>420062</v>
      </c>
      <c r="C6559" t="s">
        <v>1821</v>
      </c>
      <c r="D6559">
        <v>6.5</v>
      </c>
      <c r="J6559" t="e">
        <f>+VLOOKUP(B6559,#REF!,1,FALSE)</f>
        <v>#REF!</v>
      </c>
    </row>
    <row r="6560" spans="1:10" hidden="1" x14ac:dyDescent="0.25">
      <c r="A6560" t="s">
        <v>655</v>
      </c>
      <c r="B6560">
        <v>420063</v>
      </c>
      <c r="C6560" t="s">
        <v>1822</v>
      </c>
      <c r="D6560">
        <v>6.5</v>
      </c>
      <c r="J6560" t="e">
        <f>+VLOOKUP(B6560,#REF!,1,FALSE)</f>
        <v>#REF!</v>
      </c>
    </row>
    <row r="6561" spans="1:10" hidden="1" x14ac:dyDescent="0.25">
      <c r="A6561" t="s">
        <v>655</v>
      </c>
      <c r="B6561">
        <v>420064</v>
      </c>
      <c r="C6561" t="s">
        <v>1823</v>
      </c>
      <c r="D6561">
        <v>6.5</v>
      </c>
      <c r="J6561" t="e">
        <f>+VLOOKUP(B6561,#REF!,1,FALSE)</f>
        <v>#REF!</v>
      </c>
    </row>
    <row r="6562" spans="1:10" hidden="1" x14ac:dyDescent="0.25">
      <c r="A6562" t="s">
        <v>655</v>
      </c>
      <c r="B6562">
        <v>420067</v>
      </c>
      <c r="C6562" t="s">
        <v>1825</v>
      </c>
      <c r="D6562">
        <v>6.5</v>
      </c>
      <c r="J6562" t="e">
        <f>+VLOOKUP(B6562,#REF!,1,FALSE)</f>
        <v>#REF!</v>
      </c>
    </row>
    <row r="6563" spans="1:10" hidden="1" x14ac:dyDescent="0.25">
      <c r="A6563" t="s">
        <v>655</v>
      </c>
      <c r="B6563">
        <v>420068</v>
      </c>
      <c r="C6563" t="s">
        <v>1826</v>
      </c>
      <c r="D6563">
        <v>6.5</v>
      </c>
      <c r="J6563" t="e">
        <f>+VLOOKUP(B6563,#REF!,1,FALSE)</f>
        <v>#REF!</v>
      </c>
    </row>
    <row r="6564" spans="1:10" hidden="1" x14ac:dyDescent="0.25">
      <c r="A6564" t="s">
        <v>655</v>
      </c>
      <c r="B6564">
        <v>420070</v>
      </c>
      <c r="C6564" t="s">
        <v>677</v>
      </c>
      <c r="D6564">
        <v>6.5</v>
      </c>
      <c r="J6564" t="e">
        <f>+VLOOKUP(B6564,#REF!,1,FALSE)</f>
        <v>#REF!</v>
      </c>
    </row>
    <row r="6565" spans="1:10" hidden="1" x14ac:dyDescent="0.25">
      <c r="A6565" t="s">
        <v>655</v>
      </c>
      <c r="B6565">
        <v>420072</v>
      </c>
      <c r="C6565" t="s">
        <v>1827</v>
      </c>
      <c r="D6565">
        <v>6.5</v>
      </c>
      <c r="J6565" t="e">
        <f>+VLOOKUP(B6565,#REF!,1,FALSE)</f>
        <v>#REF!</v>
      </c>
    </row>
    <row r="6566" spans="1:10" hidden="1" x14ac:dyDescent="0.25">
      <c r="A6566" t="s">
        <v>655</v>
      </c>
      <c r="B6566">
        <v>420160</v>
      </c>
      <c r="C6566" t="s">
        <v>1828</v>
      </c>
      <c r="D6566">
        <v>6.5</v>
      </c>
      <c r="J6566" t="e">
        <f>+VLOOKUP(B6566,#REF!,1,FALSE)</f>
        <v>#REF!</v>
      </c>
    </row>
    <row r="6567" spans="1:10" hidden="1" x14ac:dyDescent="0.25">
      <c r="A6567" t="s">
        <v>655</v>
      </c>
      <c r="B6567">
        <v>420162</v>
      </c>
      <c r="C6567" t="s">
        <v>1829</v>
      </c>
      <c r="D6567">
        <v>6.5</v>
      </c>
      <c r="J6567" t="e">
        <f>+VLOOKUP(B6567,#REF!,1,FALSE)</f>
        <v>#REF!</v>
      </c>
    </row>
    <row r="6568" spans="1:10" hidden="1" x14ac:dyDescent="0.25">
      <c r="A6568" t="s">
        <v>655</v>
      </c>
      <c r="B6568">
        <v>420163</v>
      </c>
      <c r="C6568" t="s">
        <v>1830</v>
      </c>
      <c r="D6568">
        <v>6.5</v>
      </c>
      <c r="J6568" t="e">
        <f>+VLOOKUP(B6568,#REF!,1,FALSE)</f>
        <v>#REF!</v>
      </c>
    </row>
    <row r="6569" spans="1:10" hidden="1" x14ac:dyDescent="0.25">
      <c r="A6569" t="s">
        <v>655</v>
      </c>
      <c r="B6569">
        <v>420164</v>
      </c>
      <c r="C6569" t="s">
        <v>1831</v>
      </c>
      <c r="D6569">
        <v>6.5</v>
      </c>
      <c r="J6569" t="e">
        <f>+VLOOKUP(B6569,#REF!,1,FALSE)</f>
        <v>#REF!</v>
      </c>
    </row>
    <row r="6570" spans="1:10" hidden="1" x14ac:dyDescent="0.25">
      <c r="A6570" t="s">
        <v>655</v>
      </c>
      <c r="B6570">
        <v>420166</v>
      </c>
      <c r="C6570" t="s">
        <v>1832</v>
      </c>
      <c r="D6570">
        <v>6.5</v>
      </c>
      <c r="J6570" t="e">
        <f>+VLOOKUP(B6570,#REF!,1,FALSE)</f>
        <v>#REF!</v>
      </c>
    </row>
    <row r="6571" spans="1:10" hidden="1" x14ac:dyDescent="0.25">
      <c r="A6571" t="s">
        <v>655</v>
      </c>
      <c r="B6571">
        <v>420167</v>
      </c>
      <c r="C6571" t="s">
        <v>1833</v>
      </c>
      <c r="D6571">
        <v>6.5</v>
      </c>
      <c r="J6571" t="e">
        <f>+VLOOKUP(B6571,#REF!,1,FALSE)</f>
        <v>#REF!</v>
      </c>
    </row>
    <row r="6572" spans="1:10" hidden="1" x14ac:dyDescent="0.25">
      <c r="A6572" t="s">
        <v>655</v>
      </c>
      <c r="B6572">
        <v>423003</v>
      </c>
      <c r="C6572" t="s">
        <v>1834</v>
      </c>
      <c r="D6572">
        <v>6.5</v>
      </c>
      <c r="J6572" t="e">
        <f>+VLOOKUP(B6572,#REF!,1,FALSE)</f>
        <v>#REF!</v>
      </c>
    </row>
    <row r="6573" spans="1:10" hidden="1" x14ac:dyDescent="0.25">
      <c r="A6573" t="s">
        <v>655</v>
      </c>
      <c r="B6573">
        <v>423004</v>
      </c>
      <c r="C6573" t="s">
        <v>1835</v>
      </c>
      <c r="D6573">
        <v>6.5</v>
      </c>
      <c r="J6573" t="e">
        <f>+VLOOKUP(B6573,#REF!,1,FALSE)</f>
        <v>#REF!</v>
      </c>
    </row>
    <row r="6574" spans="1:10" hidden="1" x14ac:dyDescent="0.25">
      <c r="A6574" t="s">
        <v>655</v>
      </c>
      <c r="B6574">
        <v>423005</v>
      </c>
      <c r="C6574" t="s">
        <v>1834</v>
      </c>
      <c r="D6574">
        <v>6.5</v>
      </c>
      <c r="J6574" t="e">
        <f>+VLOOKUP(B6574,#REF!,1,FALSE)</f>
        <v>#REF!</v>
      </c>
    </row>
    <row r="6575" spans="1:10" hidden="1" x14ac:dyDescent="0.25">
      <c r="A6575" t="s">
        <v>655</v>
      </c>
      <c r="B6575">
        <v>423006</v>
      </c>
      <c r="C6575" t="s">
        <v>1836</v>
      </c>
      <c r="D6575">
        <v>6.5</v>
      </c>
      <c r="J6575" t="e">
        <f>+VLOOKUP(B6575,#REF!,1,FALSE)</f>
        <v>#REF!</v>
      </c>
    </row>
    <row r="6576" spans="1:10" hidden="1" x14ac:dyDescent="0.25">
      <c r="A6576" t="s">
        <v>655</v>
      </c>
      <c r="B6576">
        <v>423007</v>
      </c>
      <c r="C6576" t="s">
        <v>1837</v>
      </c>
      <c r="D6576">
        <v>6.5</v>
      </c>
      <c r="J6576" t="e">
        <f>+VLOOKUP(B6576,#REF!,1,FALSE)</f>
        <v>#REF!</v>
      </c>
    </row>
    <row r="6577" spans="1:10" hidden="1" x14ac:dyDescent="0.25">
      <c r="A6577" t="s">
        <v>655</v>
      </c>
      <c r="B6577">
        <v>423009</v>
      </c>
      <c r="C6577" t="s">
        <v>1838</v>
      </c>
      <c r="D6577">
        <v>6.5</v>
      </c>
      <c r="J6577" t="e">
        <f>+VLOOKUP(B6577,#REF!,1,FALSE)</f>
        <v>#REF!</v>
      </c>
    </row>
    <row r="6578" spans="1:10" hidden="1" x14ac:dyDescent="0.25">
      <c r="A6578" t="s">
        <v>655</v>
      </c>
      <c r="B6578">
        <v>423010</v>
      </c>
      <c r="C6578" t="s">
        <v>1839</v>
      </c>
      <c r="D6578">
        <v>6.5</v>
      </c>
      <c r="J6578" t="e">
        <f>+VLOOKUP(B6578,#REF!,1,FALSE)</f>
        <v>#REF!</v>
      </c>
    </row>
    <row r="6579" spans="1:10" hidden="1" x14ac:dyDescent="0.25">
      <c r="A6579" t="s">
        <v>655</v>
      </c>
      <c r="B6579">
        <v>423031</v>
      </c>
      <c r="C6579" t="s">
        <v>1840</v>
      </c>
      <c r="D6579">
        <v>6.5</v>
      </c>
      <c r="J6579" t="e">
        <f>+VLOOKUP(B6579,#REF!,1,FALSE)</f>
        <v>#REF!</v>
      </c>
    </row>
    <row r="6580" spans="1:10" hidden="1" x14ac:dyDescent="0.25">
      <c r="A6580" t="s">
        <v>655</v>
      </c>
      <c r="B6580">
        <v>423032</v>
      </c>
      <c r="C6580" t="s">
        <v>1841</v>
      </c>
      <c r="D6580">
        <v>6.5</v>
      </c>
      <c r="J6580" t="e">
        <f>+VLOOKUP(B6580,#REF!,1,FALSE)</f>
        <v>#REF!</v>
      </c>
    </row>
    <row r="6581" spans="1:10" hidden="1" x14ac:dyDescent="0.25">
      <c r="A6581" t="s">
        <v>655</v>
      </c>
      <c r="B6581">
        <v>423033</v>
      </c>
      <c r="C6581" t="s">
        <v>1842</v>
      </c>
      <c r="D6581">
        <v>6.5</v>
      </c>
      <c r="J6581" t="e">
        <f>+VLOOKUP(B6581,#REF!,1,FALSE)</f>
        <v>#REF!</v>
      </c>
    </row>
    <row r="6582" spans="1:10" hidden="1" x14ac:dyDescent="0.25">
      <c r="A6582" t="s">
        <v>655</v>
      </c>
      <c r="B6582">
        <v>423034</v>
      </c>
      <c r="C6582" t="s">
        <v>1843</v>
      </c>
      <c r="D6582">
        <v>6.5</v>
      </c>
      <c r="J6582" t="e">
        <f>+VLOOKUP(B6582,#REF!,1,FALSE)</f>
        <v>#REF!</v>
      </c>
    </row>
    <row r="6583" spans="1:10" hidden="1" x14ac:dyDescent="0.25">
      <c r="A6583" t="s">
        <v>655</v>
      </c>
      <c r="B6583">
        <v>423036</v>
      </c>
      <c r="C6583" t="s">
        <v>1844</v>
      </c>
      <c r="D6583">
        <v>6.5</v>
      </c>
      <c r="J6583" t="e">
        <f>+VLOOKUP(B6583,#REF!,1,FALSE)</f>
        <v>#REF!</v>
      </c>
    </row>
    <row r="6584" spans="1:10" hidden="1" x14ac:dyDescent="0.25">
      <c r="A6584" t="s">
        <v>655</v>
      </c>
      <c r="B6584">
        <v>423037</v>
      </c>
      <c r="C6584" t="s">
        <v>1845</v>
      </c>
      <c r="D6584">
        <v>6.5</v>
      </c>
      <c r="J6584" t="e">
        <f>+VLOOKUP(B6584,#REF!,1,FALSE)</f>
        <v>#REF!</v>
      </c>
    </row>
    <row r="6585" spans="1:10" hidden="1" x14ac:dyDescent="0.25">
      <c r="A6585" t="s">
        <v>655</v>
      </c>
      <c r="B6585">
        <v>423040</v>
      </c>
      <c r="C6585" t="s">
        <v>1846</v>
      </c>
      <c r="D6585">
        <v>6.5</v>
      </c>
      <c r="J6585" t="e">
        <f>+VLOOKUP(B6585,#REF!,1,FALSE)</f>
        <v>#REF!</v>
      </c>
    </row>
    <row r="6586" spans="1:10" hidden="1" x14ac:dyDescent="0.25">
      <c r="A6586" t="s">
        <v>655</v>
      </c>
      <c r="B6586">
        <v>423041</v>
      </c>
      <c r="C6586" t="s">
        <v>677</v>
      </c>
      <c r="D6586">
        <v>6.5</v>
      </c>
      <c r="J6586" t="e">
        <f>+VLOOKUP(B6586,#REF!,1,FALSE)</f>
        <v>#REF!</v>
      </c>
    </row>
    <row r="6587" spans="1:10" hidden="1" x14ac:dyDescent="0.25">
      <c r="A6587" t="s">
        <v>655</v>
      </c>
      <c r="B6587">
        <v>423042</v>
      </c>
      <c r="C6587" t="s">
        <v>1847</v>
      </c>
      <c r="D6587">
        <v>6.5</v>
      </c>
      <c r="J6587" t="e">
        <f>+VLOOKUP(B6587,#REF!,1,FALSE)</f>
        <v>#REF!</v>
      </c>
    </row>
    <row r="6588" spans="1:10" hidden="1" x14ac:dyDescent="0.25">
      <c r="A6588" t="s">
        <v>655</v>
      </c>
      <c r="B6588">
        <v>423043</v>
      </c>
      <c r="C6588" t="s">
        <v>1827</v>
      </c>
      <c r="D6588">
        <v>6.5</v>
      </c>
      <c r="J6588" t="e">
        <f>+VLOOKUP(B6588,#REF!,1,FALSE)</f>
        <v>#REF!</v>
      </c>
    </row>
    <row r="6589" spans="1:10" hidden="1" x14ac:dyDescent="0.25">
      <c r="A6589" t="s">
        <v>655</v>
      </c>
      <c r="B6589">
        <v>423044</v>
      </c>
      <c r="C6589" t="s">
        <v>677</v>
      </c>
      <c r="D6589">
        <v>6.5</v>
      </c>
      <c r="J6589" t="e">
        <f>+VLOOKUP(B6589,#REF!,1,FALSE)</f>
        <v>#REF!</v>
      </c>
    </row>
    <row r="6590" spans="1:10" hidden="1" x14ac:dyDescent="0.25">
      <c r="A6590" t="s">
        <v>655</v>
      </c>
      <c r="B6590">
        <v>450001</v>
      </c>
      <c r="C6590" t="s">
        <v>2396</v>
      </c>
      <c r="D6590">
        <v>1</v>
      </c>
      <c r="J6590" t="e">
        <f>+VLOOKUP(B6590,#REF!,1,FALSE)</f>
        <v>#REF!</v>
      </c>
    </row>
    <row r="6591" spans="1:10" hidden="1" x14ac:dyDescent="0.25">
      <c r="A6591" t="s">
        <v>655</v>
      </c>
      <c r="B6591">
        <v>450002</v>
      </c>
      <c r="C6591" t="s">
        <v>2397</v>
      </c>
      <c r="D6591">
        <v>1</v>
      </c>
      <c r="J6591" t="e">
        <f>+VLOOKUP(B6591,#REF!,1,FALSE)</f>
        <v>#REF!</v>
      </c>
    </row>
    <row r="6592" spans="1:10" hidden="1" x14ac:dyDescent="0.25">
      <c r="A6592" t="s">
        <v>655</v>
      </c>
      <c r="B6592">
        <v>450003</v>
      </c>
      <c r="C6592" t="s">
        <v>2398</v>
      </c>
      <c r="D6592">
        <v>1</v>
      </c>
      <c r="J6592" t="e">
        <f>+VLOOKUP(B6592,#REF!,1,FALSE)</f>
        <v>#REF!</v>
      </c>
    </row>
    <row r="6593" spans="1:10" hidden="1" x14ac:dyDescent="0.25">
      <c r="A6593" t="s">
        <v>655</v>
      </c>
      <c r="B6593">
        <v>450012</v>
      </c>
      <c r="C6593" t="s">
        <v>2098</v>
      </c>
      <c r="D6593">
        <v>1</v>
      </c>
      <c r="J6593" t="e">
        <f>+VLOOKUP(B6593,#REF!,1,FALSE)</f>
        <v>#REF!</v>
      </c>
    </row>
    <row r="6594" spans="1:10" hidden="1" x14ac:dyDescent="0.25">
      <c r="A6594" t="s">
        <v>655</v>
      </c>
      <c r="B6594">
        <v>450013</v>
      </c>
      <c r="C6594" t="s">
        <v>2399</v>
      </c>
      <c r="D6594">
        <v>1</v>
      </c>
      <c r="J6594" t="e">
        <f>+VLOOKUP(B6594,#REF!,1,FALSE)</f>
        <v>#REF!</v>
      </c>
    </row>
    <row r="6595" spans="1:10" hidden="1" x14ac:dyDescent="0.25">
      <c r="A6595" t="s">
        <v>655</v>
      </c>
      <c r="B6595">
        <v>450014</v>
      </c>
      <c r="C6595" t="s">
        <v>2400</v>
      </c>
      <c r="D6595">
        <v>1</v>
      </c>
      <c r="J6595" t="e">
        <f>+VLOOKUP(B6595,#REF!,1,FALSE)</f>
        <v>#REF!</v>
      </c>
    </row>
    <row r="6596" spans="1:10" hidden="1" x14ac:dyDescent="0.25">
      <c r="A6596" t="s">
        <v>655</v>
      </c>
      <c r="B6596">
        <v>450015</v>
      </c>
      <c r="C6596" t="s">
        <v>2401</v>
      </c>
      <c r="D6596">
        <v>1</v>
      </c>
      <c r="J6596" t="e">
        <f>+VLOOKUP(B6596,#REF!,1,FALSE)</f>
        <v>#REF!</v>
      </c>
    </row>
    <row r="6597" spans="1:10" hidden="1" x14ac:dyDescent="0.25">
      <c r="A6597" t="s">
        <v>655</v>
      </c>
      <c r="B6597">
        <v>450024</v>
      </c>
      <c r="C6597" t="s">
        <v>2402</v>
      </c>
      <c r="D6597">
        <v>1</v>
      </c>
      <c r="J6597" t="e">
        <f>+VLOOKUP(B6597,#REF!,1,FALSE)</f>
        <v>#REF!</v>
      </c>
    </row>
    <row r="6598" spans="1:10" hidden="1" x14ac:dyDescent="0.25">
      <c r="A6598" t="s">
        <v>655</v>
      </c>
      <c r="B6598">
        <v>450033</v>
      </c>
      <c r="C6598" t="s">
        <v>2174</v>
      </c>
      <c r="D6598">
        <v>1</v>
      </c>
      <c r="J6598" t="e">
        <f>+VLOOKUP(B6598,#REF!,1,FALSE)</f>
        <v>#REF!</v>
      </c>
    </row>
    <row r="6599" spans="1:10" hidden="1" x14ac:dyDescent="0.25">
      <c r="A6599" t="s">
        <v>655</v>
      </c>
      <c r="B6599">
        <v>450036</v>
      </c>
      <c r="C6599" t="s">
        <v>2403</v>
      </c>
      <c r="D6599">
        <v>1</v>
      </c>
      <c r="J6599" t="e">
        <f>+VLOOKUP(B6599,#REF!,1,FALSE)</f>
        <v>#REF!</v>
      </c>
    </row>
    <row r="6600" spans="1:10" hidden="1" x14ac:dyDescent="0.25">
      <c r="A6600" t="s">
        <v>655</v>
      </c>
      <c r="B6600">
        <v>450037</v>
      </c>
      <c r="C6600" t="s">
        <v>2175</v>
      </c>
      <c r="D6600">
        <v>2</v>
      </c>
      <c r="J6600" t="e">
        <f>+VLOOKUP(B6600,#REF!,1,FALSE)</f>
        <v>#REF!</v>
      </c>
    </row>
    <row r="6601" spans="1:10" hidden="1" x14ac:dyDescent="0.25">
      <c r="A6601" t="s">
        <v>655</v>
      </c>
      <c r="B6601">
        <v>450074</v>
      </c>
      <c r="C6601" t="s">
        <v>1848</v>
      </c>
      <c r="D6601">
        <v>1</v>
      </c>
      <c r="J6601" t="e">
        <f>+VLOOKUP(B6601,#REF!,1,FALSE)</f>
        <v>#REF!</v>
      </c>
    </row>
    <row r="6602" spans="1:10" hidden="1" x14ac:dyDescent="0.25">
      <c r="A6602" t="s">
        <v>655</v>
      </c>
      <c r="B6602">
        <v>450075</v>
      </c>
      <c r="C6602" t="s">
        <v>2465</v>
      </c>
      <c r="D6602">
        <v>1</v>
      </c>
      <c r="J6602" t="e">
        <f>+VLOOKUP(B6602,#REF!,1,FALSE)</f>
        <v>#REF!</v>
      </c>
    </row>
    <row r="6603" spans="1:10" hidden="1" x14ac:dyDescent="0.25">
      <c r="A6603" t="s">
        <v>655</v>
      </c>
      <c r="B6603" t="s">
        <v>2180</v>
      </c>
      <c r="C6603" t="s">
        <v>2181</v>
      </c>
      <c r="D6603">
        <v>1</v>
      </c>
      <c r="J6603" t="e">
        <f>+VLOOKUP(B6603,#REF!,1,FALSE)</f>
        <v>#REF!</v>
      </c>
    </row>
    <row r="6604" spans="1:10" hidden="1" x14ac:dyDescent="0.25">
      <c r="A6604" t="s">
        <v>655</v>
      </c>
      <c r="B6604">
        <v>450077</v>
      </c>
      <c r="C6604" t="s">
        <v>2184</v>
      </c>
      <c r="D6604">
        <v>1</v>
      </c>
      <c r="J6604" t="e">
        <f>+VLOOKUP(B6604,#REF!,1,FALSE)</f>
        <v>#REF!</v>
      </c>
    </row>
    <row r="6605" spans="1:10" hidden="1" x14ac:dyDescent="0.25">
      <c r="A6605" t="s">
        <v>655</v>
      </c>
      <c r="B6605">
        <v>450088</v>
      </c>
      <c r="C6605" t="s">
        <v>2404</v>
      </c>
      <c r="D6605">
        <v>1</v>
      </c>
      <c r="J6605" t="e">
        <f>+VLOOKUP(B6605,#REF!,1,FALSE)</f>
        <v>#REF!</v>
      </c>
    </row>
    <row r="6606" spans="1:10" hidden="1" x14ac:dyDescent="0.25">
      <c r="A6606" t="s">
        <v>655</v>
      </c>
      <c r="B6606">
        <v>450089</v>
      </c>
      <c r="C6606" t="s">
        <v>2405</v>
      </c>
      <c r="D6606">
        <v>1</v>
      </c>
      <c r="J6606" t="e">
        <f>+VLOOKUP(B6606,#REF!,1,FALSE)</f>
        <v>#REF!</v>
      </c>
    </row>
    <row r="6607" spans="1:10" hidden="1" x14ac:dyDescent="0.25">
      <c r="A6607" t="s">
        <v>655</v>
      </c>
      <c r="B6607">
        <v>450090</v>
      </c>
      <c r="C6607" t="s">
        <v>2185</v>
      </c>
      <c r="D6607">
        <v>1</v>
      </c>
      <c r="J6607" t="e">
        <f>+VLOOKUP(B6607,#REF!,1,FALSE)</f>
        <v>#REF!</v>
      </c>
    </row>
    <row r="6608" spans="1:10" hidden="1" x14ac:dyDescent="0.25">
      <c r="A6608" t="s">
        <v>655</v>
      </c>
      <c r="B6608">
        <v>450097</v>
      </c>
      <c r="C6608" t="s">
        <v>2186</v>
      </c>
      <c r="D6608">
        <v>1</v>
      </c>
      <c r="J6608" t="e">
        <f>+VLOOKUP(B6608,#REF!,1,FALSE)</f>
        <v>#REF!</v>
      </c>
    </row>
    <row r="6609" spans="1:10" hidden="1" x14ac:dyDescent="0.25">
      <c r="A6609" t="s">
        <v>655</v>
      </c>
      <c r="B6609">
        <v>450098</v>
      </c>
      <c r="C6609" t="s">
        <v>1849</v>
      </c>
      <c r="D6609">
        <v>50</v>
      </c>
      <c r="J6609" t="e">
        <f>+VLOOKUP(B6609,#REF!,1,FALSE)</f>
        <v>#REF!</v>
      </c>
    </row>
    <row r="6610" spans="1:10" hidden="1" x14ac:dyDescent="0.25">
      <c r="A6610" t="s">
        <v>655</v>
      </c>
      <c r="B6610">
        <v>450105</v>
      </c>
      <c r="C6610" t="s">
        <v>2406</v>
      </c>
      <c r="D6610">
        <v>1</v>
      </c>
      <c r="J6610" t="e">
        <f>+VLOOKUP(B6610,#REF!,1,FALSE)</f>
        <v>#REF!</v>
      </c>
    </row>
    <row r="6611" spans="1:10" hidden="1" x14ac:dyDescent="0.25">
      <c r="A6611" t="s">
        <v>655</v>
      </c>
      <c r="B6611">
        <v>450127</v>
      </c>
      <c r="C6611" t="s">
        <v>2187</v>
      </c>
      <c r="D6611">
        <v>1</v>
      </c>
      <c r="J6611" t="e">
        <f>+VLOOKUP(B6611,#REF!,1,FALSE)</f>
        <v>#REF!</v>
      </c>
    </row>
    <row r="6612" spans="1:10" hidden="1" x14ac:dyDescent="0.25">
      <c r="A6612" t="s">
        <v>655</v>
      </c>
      <c r="B6612">
        <v>450129</v>
      </c>
      <c r="C6612" t="s">
        <v>2188</v>
      </c>
      <c r="D6612">
        <v>1</v>
      </c>
      <c r="J6612" t="e">
        <f>+VLOOKUP(B6612,#REF!,1,FALSE)</f>
        <v>#REF!</v>
      </c>
    </row>
    <row r="6613" spans="1:10" hidden="1" x14ac:dyDescent="0.25">
      <c r="A6613" t="s">
        <v>655</v>
      </c>
      <c r="B6613">
        <v>450138</v>
      </c>
      <c r="C6613" t="s">
        <v>2189</v>
      </c>
      <c r="D6613">
        <v>1</v>
      </c>
      <c r="J6613" t="e">
        <f>+VLOOKUP(B6613,#REF!,1,FALSE)</f>
        <v>#REF!</v>
      </c>
    </row>
    <row r="6614" spans="1:10" hidden="1" x14ac:dyDescent="0.25">
      <c r="A6614" t="s">
        <v>655</v>
      </c>
      <c r="B6614">
        <v>450139</v>
      </c>
      <c r="C6614" t="s">
        <v>2190</v>
      </c>
      <c r="D6614">
        <v>1</v>
      </c>
      <c r="J6614" t="e">
        <f>+VLOOKUP(B6614,#REF!,1,FALSE)</f>
        <v>#REF!</v>
      </c>
    </row>
    <row r="6615" spans="1:10" hidden="1" x14ac:dyDescent="0.25">
      <c r="A6615" t="s">
        <v>655</v>
      </c>
      <c r="B6615">
        <v>450154</v>
      </c>
      <c r="C6615" t="s">
        <v>2407</v>
      </c>
      <c r="D6615">
        <v>1</v>
      </c>
      <c r="J6615" t="e">
        <f>+VLOOKUP(B6615,#REF!,1,FALSE)</f>
        <v>#REF!</v>
      </c>
    </row>
    <row r="6616" spans="1:10" hidden="1" x14ac:dyDescent="0.25">
      <c r="A6616" t="s">
        <v>655</v>
      </c>
      <c r="B6616">
        <v>460046</v>
      </c>
      <c r="C6616" t="s">
        <v>2408</v>
      </c>
      <c r="D6616">
        <v>4</v>
      </c>
      <c r="J6616" t="e">
        <f>+VLOOKUP(B6616,#REF!,1,FALSE)</f>
        <v>#REF!</v>
      </c>
    </row>
    <row r="6617" spans="1:10" hidden="1" x14ac:dyDescent="0.25">
      <c r="A6617" t="s">
        <v>655</v>
      </c>
      <c r="B6617">
        <v>460047</v>
      </c>
      <c r="C6617" t="s">
        <v>2409</v>
      </c>
      <c r="D6617">
        <v>4</v>
      </c>
      <c r="J6617" t="e">
        <f>+VLOOKUP(B6617,#REF!,1,FALSE)</f>
        <v>#REF!</v>
      </c>
    </row>
    <row r="6618" spans="1:10" hidden="1" x14ac:dyDescent="0.25">
      <c r="A6618" t="s">
        <v>655</v>
      </c>
      <c r="B6618">
        <v>460048</v>
      </c>
      <c r="C6618" t="s">
        <v>2410</v>
      </c>
      <c r="D6618">
        <v>4</v>
      </c>
      <c r="J6618" t="e">
        <f>+VLOOKUP(B6618,#REF!,1,FALSE)</f>
        <v>#REF!</v>
      </c>
    </row>
    <row r="6619" spans="1:10" hidden="1" x14ac:dyDescent="0.25">
      <c r="A6619" t="s">
        <v>655</v>
      </c>
      <c r="B6619">
        <v>460049</v>
      </c>
      <c r="C6619" t="s">
        <v>2411</v>
      </c>
      <c r="D6619">
        <v>4</v>
      </c>
      <c r="J6619" t="e">
        <f>+VLOOKUP(B6619,#REF!,1,FALSE)</f>
        <v>#REF!</v>
      </c>
    </row>
    <row r="6620" spans="1:10" hidden="1" x14ac:dyDescent="0.25">
      <c r="A6620" t="s">
        <v>655</v>
      </c>
      <c r="B6620">
        <v>460062</v>
      </c>
      <c r="C6620" t="s">
        <v>2412</v>
      </c>
      <c r="D6620">
        <v>4</v>
      </c>
      <c r="J6620" t="e">
        <f>+VLOOKUP(B6620,#REF!,1,FALSE)</f>
        <v>#REF!</v>
      </c>
    </row>
    <row r="6621" spans="1:10" hidden="1" x14ac:dyDescent="0.25">
      <c r="A6621" t="s">
        <v>655</v>
      </c>
      <c r="B6621">
        <v>460063</v>
      </c>
      <c r="C6621" t="s">
        <v>2413</v>
      </c>
      <c r="D6621">
        <v>4</v>
      </c>
      <c r="J6621" t="e">
        <f>+VLOOKUP(B6621,#REF!,1,FALSE)</f>
        <v>#REF!</v>
      </c>
    </row>
    <row r="6622" spans="1:10" hidden="1" x14ac:dyDescent="0.25">
      <c r="A6622" t="s">
        <v>655</v>
      </c>
      <c r="B6622">
        <v>460100</v>
      </c>
      <c r="C6622" t="s">
        <v>2192</v>
      </c>
      <c r="D6622">
        <v>1</v>
      </c>
      <c r="J6622" t="e">
        <f>+VLOOKUP(B6622,#REF!,1,FALSE)</f>
        <v>#REF!</v>
      </c>
    </row>
    <row r="6623" spans="1:10" hidden="1" x14ac:dyDescent="0.25">
      <c r="A6623" t="s">
        <v>655</v>
      </c>
      <c r="B6623">
        <v>460101</v>
      </c>
      <c r="C6623" t="s">
        <v>2414</v>
      </c>
      <c r="D6623">
        <v>1</v>
      </c>
      <c r="J6623" t="e">
        <f>+VLOOKUP(B6623,#REF!,1,FALSE)</f>
        <v>#REF!</v>
      </c>
    </row>
    <row r="6624" spans="1:10" hidden="1" x14ac:dyDescent="0.25">
      <c r="A6624" t="s">
        <v>655</v>
      </c>
      <c r="B6624">
        <v>460102</v>
      </c>
      <c r="C6624" t="s">
        <v>2415</v>
      </c>
      <c r="D6624">
        <v>1</v>
      </c>
      <c r="J6624" t="e">
        <f>+VLOOKUP(B6624,#REF!,1,FALSE)</f>
        <v>#REF!</v>
      </c>
    </row>
    <row r="6625" spans="1:10" hidden="1" x14ac:dyDescent="0.25">
      <c r="A6625" t="s">
        <v>655</v>
      </c>
      <c r="B6625">
        <v>460103</v>
      </c>
      <c r="C6625" t="s">
        <v>2193</v>
      </c>
      <c r="D6625">
        <v>1</v>
      </c>
      <c r="J6625" t="e">
        <f>+VLOOKUP(B6625,#REF!,1,FALSE)</f>
        <v>#REF!</v>
      </c>
    </row>
    <row r="6626" spans="1:10" hidden="1" x14ac:dyDescent="0.25">
      <c r="A6626" t="s">
        <v>655</v>
      </c>
      <c r="B6626">
        <v>460104</v>
      </c>
      <c r="C6626" t="s">
        <v>2194</v>
      </c>
      <c r="D6626">
        <v>1</v>
      </c>
      <c r="J6626" t="e">
        <f>+VLOOKUP(B6626,#REF!,1,FALSE)</f>
        <v>#REF!</v>
      </c>
    </row>
    <row r="6627" spans="1:10" hidden="1" x14ac:dyDescent="0.25">
      <c r="A6627" t="s">
        <v>655</v>
      </c>
      <c r="B6627">
        <v>510000</v>
      </c>
      <c r="C6627" t="s">
        <v>1850</v>
      </c>
      <c r="D6627">
        <v>6.5</v>
      </c>
      <c r="J6627" t="e">
        <f>+VLOOKUP(B6627,#REF!,1,FALSE)</f>
        <v>#REF!</v>
      </c>
    </row>
    <row r="6628" spans="1:10" hidden="1" x14ac:dyDescent="0.25">
      <c r="A6628" t="s">
        <v>655</v>
      </c>
      <c r="B6628">
        <v>510001</v>
      </c>
      <c r="C6628" t="s">
        <v>1851</v>
      </c>
      <c r="D6628">
        <v>6.5</v>
      </c>
      <c r="J6628" t="e">
        <f>+VLOOKUP(B6628,#REF!,1,FALSE)</f>
        <v>#REF!</v>
      </c>
    </row>
    <row r="6629" spans="1:10" hidden="1" x14ac:dyDescent="0.25">
      <c r="A6629" t="s">
        <v>655</v>
      </c>
      <c r="B6629">
        <v>510002</v>
      </c>
      <c r="C6629" t="s">
        <v>717</v>
      </c>
      <c r="D6629">
        <v>6.5</v>
      </c>
      <c r="J6629" t="e">
        <f>+VLOOKUP(B6629,#REF!,1,FALSE)</f>
        <v>#REF!</v>
      </c>
    </row>
    <row r="6630" spans="1:10" hidden="1" x14ac:dyDescent="0.25">
      <c r="A6630" t="s">
        <v>655</v>
      </c>
      <c r="B6630">
        <v>510003</v>
      </c>
      <c r="C6630" t="s">
        <v>719</v>
      </c>
      <c r="D6630">
        <v>6.5</v>
      </c>
      <c r="J6630" t="e">
        <f>+VLOOKUP(B6630,#REF!,1,FALSE)</f>
        <v>#REF!</v>
      </c>
    </row>
    <row r="6631" spans="1:10" hidden="1" x14ac:dyDescent="0.25">
      <c r="A6631" t="s">
        <v>655</v>
      </c>
      <c r="B6631">
        <v>510004</v>
      </c>
      <c r="C6631" t="s">
        <v>1852</v>
      </c>
      <c r="D6631">
        <v>6.5</v>
      </c>
      <c r="J6631" t="e">
        <f>+VLOOKUP(B6631,#REF!,1,FALSE)</f>
        <v>#REF!</v>
      </c>
    </row>
    <row r="6632" spans="1:10" hidden="1" x14ac:dyDescent="0.25">
      <c r="A6632" t="s">
        <v>655</v>
      </c>
      <c r="B6632">
        <v>510005</v>
      </c>
      <c r="C6632" t="s">
        <v>1853</v>
      </c>
      <c r="D6632">
        <v>6.5</v>
      </c>
      <c r="J6632" t="e">
        <f>+VLOOKUP(B6632,#REF!,1,FALSE)</f>
        <v>#REF!</v>
      </c>
    </row>
    <row r="6633" spans="1:10" hidden="1" x14ac:dyDescent="0.25">
      <c r="A6633" t="s">
        <v>655</v>
      </c>
      <c r="B6633">
        <v>510006</v>
      </c>
      <c r="C6633" t="s">
        <v>693</v>
      </c>
      <c r="D6633">
        <v>6.5</v>
      </c>
      <c r="J6633" t="e">
        <f>+VLOOKUP(B6633,#REF!,1,FALSE)</f>
        <v>#REF!</v>
      </c>
    </row>
    <row r="6634" spans="1:10" hidden="1" x14ac:dyDescent="0.25">
      <c r="A6634" t="s">
        <v>655</v>
      </c>
      <c r="B6634">
        <v>510007</v>
      </c>
      <c r="C6634" t="s">
        <v>695</v>
      </c>
      <c r="D6634">
        <v>6.5</v>
      </c>
      <c r="J6634" t="e">
        <f>+VLOOKUP(B6634,#REF!,1,FALSE)</f>
        <v>#REF!</v>
      </c>
    </row>
    <row r="6635" spans="1:10" hidden="1" x14ac:dyDescent="0.25">
      <c r="A6635" t="s">
        <v>655</v>
      </c>
      <c r="B6635">
        <v>510008</v>
      </c>
      <c r="C6635" t="s">
        <v>1854</v>
      </c>
      <c r="D6635">
        <v>6.5</v>
      </c>
      <c r="J6635" t="e">
        <f>+VLOOKUP(B6635,#REF!,1,FALSE)</f>
        <v>#REF!</v>
      </c>
    </row>
    <row r="6636" spans="1:10" hidden="1" x14ac:dyDescent="0.25">
      <c r="A6636" t="s">
        <v>655</v>
      </c>
      <c r="B6636" t="s">
        <v>1855</v>
      </c>
      <c r="C6636" t="s">
        <v>1856</v>
      </c>
      <c r="D6636">
        <v>1</v>
      </c>
      <c r="J6636" t="e">
        <f>+VLOOKUP(B6636,#REF!,1,FALSE)</f>
        <v>#REF!</v>
      </c>
    </row>
    <row r="6637" spans="1:10" hidden="1" x14ac:dyDescent="0.25">
      <c r="A6637" t="s">
        <v>655</v>
      </c>
      <c r="B6637">
        <v>510010</v>
      </c>
      <c r="C6637" t="s">
        <v>1857</v>
      </c>
      <c r="D6637">
        <v>6.5</v>
      </c>
      <c r="J6637" t="e">
        <f>+VLOOKUP(B6637,#REF!,1,FALSE)</f>
        <v>#REF!</v>
      </c>
    </row>
    <row r="6638" spans="1:10" hidden="1" x14ac:dyDescent="0.25">
      <c r="A6638" t="s">
        <v>655</v>
      </c>
      <c r="B6638">
        <v>510012</v>
      </c>
      <c r="C6638" t="s">
        <v>1858</v>
      </c>
      <c r="D6638">
        <v>6.5</v>
      </c>
      <c r="J6638" t="e">
        <f>+VLOOKUP(B6638,#REF!,1,FALSE)</f>
        <v>#REF!</v>
      </c>
    </row>
    <row r="6639" spans="1:10" hidden="1" x14ac:dyDescent="0.25">
      <c r="A6639" t="s">
        <v>655</v>
      </c>
      <c r="B6639">
        <v>510013</v>
      </c>
      <c r="C6639" t="s">
        <v>1859</v>
      </c>
      <c r="D6639">
        <v>6.5</v>
      </c>
      <c r="J6639" t="e">
        <f>+VLOOKUP(B6639,#REF!,1,FALSE)</f>
        <v>#REF!</v>
      </c>
    </row>
    <row r="6640" spans="1:10" hidden="1" x14ac:dyDescent="0.25">
      <c r="A6640" t="s">
        <v>655</v>
      </c>
      <c r="B6640">
        <v>510014</v>
      </c>
      <c r="C6640" t="s">
        <v>1860</v>
      </c>
      <c r="D6640">
        <v>6.5</v>
      </c>
      <c r="J6640" t="e">
        <f>+VLOOKUP(B6640,#REF!,1,FALSE)</f>
        <v>#REF!</v>
      </c>
    </row>
    <row r="6641" spans="1:10" hidden="1" x14ac:dyDescent="0.25">
      <c r="A6641" t="s">
        <v>655</v>
      </c>
      <c r="B6641">
        <v>510015</v>
      </c>
      <c r="C6641" t="s">
        <v>742</v>
      </c>
      <c r="D6641">
        <v>6.5</v>
      </c>
      <c r="J6641" t="e">
        <f>+VLOOKUP(B6641,#REF!,1,FALSE)</f>
        <v>#REF!</v>
      </c>
    </row>
    <row r="6642" spans="1:10" hidden="1" x14ac:dyDescent="0.25">
      <c r="A6642" t="s">
        <v>655</v>
      </c>
      <c r="B6642">
        <v>510020</v>
      </c>
      <c r="C6642" t="s">
        <v>1861</v>
      </c>
      <c r="D6642">
        <v>6.5</v>
      </c>
      <c r="J6642" t="e">
        <f>+VLOOKUP(B6642,#REF!,1,FALSE)</f>
        <v>#REF!</v>
      </c>
    </row>
    <row r="6643" spans="1:10" hidden="1" x14ac:dyDescent="0.25">
      <c r="A6643" t="s">
        <v>655</v>
      </c>
      <c r="B6643">
        <v>510021</v>
      </c>
      <c r="C6643" t="s">
        <v>1740</v>
      </c>
      <c r="D6643">
        <v>6.5</v>
      </c>
      <c r="J6643" t="e">
        <f>+VLOOKUP(B6643,#REF!,1,FALSE)</f>
        <v>#REF!</v>
      </c>
    </row>
    <row r="6644" spans="1:10" hidden="1" x14ac:dyDescent="0.25">
      <c r="A6644" t="s">
        <v>655</v>
      </c>
      <c r="B6644">
        <v>510022</v>
      </c>
      <c r="C6644" t="s">
        <v>1862</v>
      </c>
      <c r="D6644">
        <v>6.5</v>
      </c>
      <c r="J6644" t="e">
        <f>+VLOOKUP(B6644,#REF!,1,FALSE)</f>
        <v>#REF!</v>
      </c>
    </row>
    <row r="6645" spans="1:10" hidden="1" x14ac:dyDescent="0.25">
      <c r="A6645" t="s">
        <v>655</v>
      </c>
      <c r="B6645">
        <v>510023</v>
      </c>
      <c r="C6645" t="s">
        <v>1863</v>
      </c>
      <c r="D6645">
        <v>6.5</v>
      </c>
      <c r="J6645" t="e">
        <f>+VLOOKUP(B6645,#REF!,1,FALSE)</f>
        <v>#REF!</v>
      </c>
    </row>
    <row r="6646" spans="1:10" hidden="1" x14ac:dyDescent="0.25">
      <c r="A6646" t="s">
        <v>655</v>
      </c>
      <c r="B6646">
        <v>7798</v>
      </c>
      <c r="C6646" t="s">
        <v>422</v>
      </c>
      <c r="D6646">
        <v>6.5</v>
      </c>
      <c r="J6646" t="e">
        <f>+VLOOKUP(B6646,#REF!,1,FALSE)</f>
        <v>#REF!</v>
      </c>
    </row>
    <row r="6647" spans="1:10" hidden="1" x14ac:dyDescent="0.25">
      <c r="A6647" t="s">
        <v>655</v>
      </c>
      <c r="B6647">
        <v>510026</v>
      </c>
      <c r="C6647" t="s">
        <v>1864</v>
      </c>
      <c r="D6647">
        <v>6.5</v>
      </c>
      <c r="J6647" t="e">
        <f>+VLOOKUP(B6647,#REF!,1,FALSE)</f>
        <v>#REF!</v>
      </c>
    </row>
    <row r="6648" spans="1:10" hidden="1" x14ac:dyDescent="0.25">
      <c r="A6648" t="s">
        <v>655</v>
      </c>
      <c r="B6648">
        <v>510027</v>
      </c>
      <c r="C6648" t="s">
        <v>1865</v>
      </c>
      <c r="D6648">
        <v>6.5</v>
      </c>
      <c r="J6648" t="e">
        <f>+VLOOKUP(B6648,#REF!,1,FALSE)</f>
        <v>#REF!</v>
      </c>
    </row>
    <row r="6649" spans="1:10" hidden="1" x14ac:dyDescent="0.25">
      <c r="A6649" t="s">
        <v>655</v>
      </c>
      <c r="B6649">
        <v>510028</v>
      </c>
      <c r="C6649" t="s">
        <v>1866</v>
      </c>
      <c r="D6649">
        <v>6.5</v>
      </c>
      <c r="J6649" t="e">
        <f>+VLOOKUP(B6649,#REF!,1,FALSE)</f>
        <v>#REF!</v>
      </c>
    </row>
    <row r="6650" spans="1:10" hidden="1" x14ac:dyDescent="0.25">
      <c r="A6650" t="s">
        <v>655</v>
      </c>
      <c r="B6650">
        <v>513004</v>
      </c>
      <c r="C6650" t="s">
        <v>1867</v>
      </c>
      <c r="D6650">
        <v>6.5</v>
      </c>
      <c r="J6650" t="e">
        <f>+VLOOKUP(B6650,#REF!,1,FALSE)</f>
        <v>#REF!</v>
      </c>
    </row>
    <row r="6651" spans="1:10" hidden="1" x14ac:dyDescent="0.25">
      <c r="A6651" t="s">
        <v>655</v>
      </c>
      <c r="B6651">
        <v>513006</v>
      </c>
      <c r="C6651" t="s">
        <v>2196</v>
      </c>
      <c r="D6651">
        <v>6.5</v>
      </c>
      <c r="J6651" t="e">
        <f>+VLOOKUP(B6651,#REF!,1,FALSE)</f>
        <v>#REF!</v>
      </c>
    </row>
    <row r="6652" spans="1:10" hidden="1" x14ac:dyDescent="0.25">
      <c r="A6652" t="s">
        <v>655</v>
      </c>
      <c r="B6652">
        <v>513007</v>
      </c>
      <c r="C6652" t="s">
        <v>1868</v>
      </c>
      <c r="D6652">
        <v>6.5</v>
      </c>
      <c r="J6652" t="e">
        <f>+VLOOKUP(B6652,#REF!,1,FALSE)</f>
        <v>#REF!</v>
      </c>
    </row>
    <row r="6653" spans="1:10" hidden="1" x14ac:dyDescent="0.25">
      <c r="A6653" t="s">
        <v>655</v>
      </c>
      <c r="B6653">
        <v>520002</v>
      </c>
      <c r="C6653" t="s">
        <v>1869</v>
      </c>
      <c r="D6653">
        <v>6.5</v>
      </c>
      <c r="J6653" t="e">
        <f>+VLOOKUP(B6653,#REF!,1,FALSE)</f>
        <v>#REF!</v>
      </c>
    </row>
    <row r="6654" spans="1:10" hidden="1" x14ac:dyDescent="0.25">
      <c r="A6654" t="s">
        <v>655</v>
      </c>
      <c r="B6654">
        <v>520003</v>
      </c>
      <c r="C6654" t="s">
        <v>1870</v>
      </c>
      <c r="D6654">
        <v>6.5</v>
      </c>
      <c r="J6654" t="e">
        <f>+VLOOKUP(B6654,#REF!,1,FALSE)</f>
        <v>#REF!</v>
      </c>
    </row>
    <row r="6655" spans="1:10" hidden="1" x14ac:dyDescent="0.25">
      <c r="A6655" t="s">
        <v>655</v>
      </c>
      <c r="B6655">
        <v>520004</v>
      </c>
      <c r="C6655" t="s">
        <v>1871</v>
      </c>
      <c r="D6655">
        <v>6.5</v>
      </c>
      <c r="J6655" t="e">
        <f>+VLOOKUP(B6655,#REF!,1,FALSE)</f>
        <v>#REF!</v>
      </c>
    </row>
    <row r="6656" spans="1:10" hidden="1" x14ac:dyDescent="0.25">
      <c r="A6656" t="s">
        <v>655</v>
      </c>
      <c r="B6656">
        <v>520005</v>
      </c>
      <c r="C6656" t="s">
        <v>1872</v>
      </c>
      <c r="D6656">
        <v>6.5</v>
      </c>
      <c r="J6656" t="e">
        <f>+VLOOKUP(B6656,#REF!,1,FALSE)</f>
        <v>#REF!</v>
      </c>
    </row>
    <row r="6657" spans="1:10" hidden="1" x14ac:dyDescent="0.25">
      <c r="A6657" t="s">
        <v>655</v>
      </c>
      <c r="B6657">
        <v>520006</v>
      </c>
      <c r="C6657" t="s">
        <v>1873</v>
      </c>
      <c r="D6657">
        <v>4.7</v>
      </c>
      <c r="J6657" t="e">
        <f>+VLOOKUP(B6657,#REF!,1,FALSE)</f>
        <v>#REF!</v>
      </c>
    </row>
    <row r="6658" spans="1:10" hidden="1" x14ac:dyDescent="0.25">
      <c r="A6658" t="s">
        <v>655</v>
      </c>
      <c r="B6658">
        <v>520008</v>
      </c>
      <c r="C6658" t="s">
        <v>1874</v>
      </c>
      <c r="D6658">
        <v>6.5</v>
      </c>
      <c r="J6658" t="e">
        <f>+VLOOKUP(B6658,#REF!,1,FALSE)</f>
        <v>#REF!</v>
      </c>
    </row>
    <row r="6659" spans="1:10" hidden="1" x14ac:dyDescent="0.25">
      <c r="A6659" t="s">
        <v>655</v>
      </c>
      <c r="B6659">
        <v>520010</v>
      </c>
      <c r="C6659" t="s">
        <v>1875</v>
      </c>
      <c r="D6659">
        <v>4.7</v>
      </c>
      <c r="J6659" t="e">
        <f>+VLOOKUP(B6659,#REF!,1,FALSE)</f>
        <v>#REF!</v>
      </c>
    </row>
    <row r="6660" spans="1:10" hidden="1" x14ac:dyDescent="0.25">
      <c r="A6660" t="s">
        <v>655</v>
      </c>
      <c r="B6660">
        <v>520011</v>
      </c>
      <c r="C6660" t="s">
        <v>1876</v>
      </c>
      <c r="D6660">
        <v>6.5</v>
      </c>
      <c r="J6660" t="e">
        <f>+VLOOKUP(B6660,#REF!,1,FALSE)</f>
        <v>#REF!</v>
      </c>
    </row>
    <row r="6661" spans="1:10" hidden="1" x14ac:dyDescent="0.25">
      <c r="A6661" t="s">
        <v>655</v>
      </c>
      <c r="B6661">
        <v>520012</v>
      </c>
      <c r="C6661" t="s">
        <v>1877</v>
      </c>
      <c r="D6661">
        <v>4.7</v>
      </c>
      <c r="J6661" t="e">
        <f>+VLOOKUP(B6661,#REF!,1,FALSE)</f>
        <v>#REF!</v>
      </c>
    </row>
    <row r="6662" spans="1:10" hidden="1" x14ac:dyDescent="0.25">
      <c r="A6662" t="s">
        <v>655</v>
      </c>
      <c r="B6662">
        <v>520013</v>
      </c>
      <c r="C6662" t="s">
        <v>1878</v>
      </c>
      <c r="D6662">
        <v>4.5999999999999996</v>
      </c>
      <c r="J6662" t="e">
        <f>+VLOOKUP(B6662,#REF!,1,FALSE)</f>
        <v>#REF!</v>
      </c>
    </row>
    <row r="6663" spans="1:10" hidden="1" x14ac:dyDescent="0.25">
      <c r="A6663" t="s">
        <v>655</v>
      </c>
      <c r="B6663">
        <v>520014</v>
      </c>
      <c r="C6663" t="s">
        <v>1879</v>
      </c>
      <c r="D6663">
        <v>6.5</v>
      </c>
      <c r="J6663" t="e">
        <f>+VLOOKUP(B6663,#REF!,1,FALSE)</f>
        <v>#REF!</v>
      </c>
    </row>
    <row r="6664" spans="1:10" hidden="1" x14ac:dyDescent="0.25">
      <c r="A6664" t="s">
        <v>655</v>
      </c>
      <c r="B6664">
        <v>550062</v>
      </c>
      <c r="C6664" t="s">
        <v>2418</v>
      </c>
      <c r="D6664">
        <v>1</v>
      </c>
      <c r="J6664" t="e">
        <f>+VLOOKUP(B6664,#REF!,1,FALSE)</f>
        <v>#REF!</v>
      </c>
    </row>
    <row r="6665" spans="1:10" hidden="1" x14ac:dyDescent="0.25">
      <c r="A6665" t="s">
        <v>655</v>
      </c>
      <c r="B6665">
        <v>560011</v>
      </c>
      <c r="C6665" t="s">
        <v>1989</v>
      </c>
      <c r="D6665">
        <v>1</v>
      </c>
      <c r="J6665" t="e">
        <f>+VLOOKUP(B6665,#REF!,1,FALSE)</f>
        <v>#REF!</v>
      </c>
    </row>
    <row r="6666" spans="1:10" hidden="1" x14ac:dyDescent="0.25">
      <c r="A6666" t="s">
        <v>655</v>
      </c>
      <c r="B6666">
        <v>560017</v>
      </c>
      <c r="C6666" t="s">
        <v>2419</v>
      </c>
      <c r="D6666">
        <v>1</v>
      </c>
      <c r="J6666" t="e">
        <f>+VLOOKUP(B6666,#REF!,1,FALSE)</f>
        <v>#REF!</v>
      </c>
    </row>
    <row r="6667" spans="1:10" hidden="1" x14ac:dyDescent="0.25">
      <c r="A6667" t="s">
        <v>655</v>
      </c>
      <c r="B6667">
        <v>560018</v>
      </c>
      <c r="C6667" t="s">
        <v>1123</v>
      </c>
      <c r="D6667">
        <v>1</v>
      </c>
      <c r="J6667" t="e">
        <f>+VLOOKUP(B6667,#REF!,1,FALSE)</f>
        <v>#REF!</v>
      </c>
    </row>
    <row r="6668" spans="1:10" hidden="1" x14ac:dyDescent="0.25">
      <c r="A6668" t="s">
        <v>655</v>
      </c>
      <c r="B6668">
        <v>560019</v>
      </c>
      <c r="C6668" t="s">
        <v>2420</v>
      </c>
      <c r="D6668">
        <v>2</v>
      </c>
      <c r="J6668" t="e">
        <f>+VLOOKUP(B6668,#REF!,1,FALSE)</f>
        <v>#REF!</v>
      </c>
    </row>
    <row r="6669" spans="1:10" hidden="1" x14ac:dyDescent="0.25">
      <c r="A6669" t="s">
        <v>655</v>
      </c>
      <c r="B6669">
        <v>560032</v>
      </c>
      <c r="C6669" t="s">
        <v>2209</v>
      </c>
      <c r="D6669">
        <v>1</v>
      </c>
      <c r="J6669" t="e">
        <f>+VLOOKUP(B6669,#REF!,1,FALSE)</f>
        <v>#REF!</v>
      </c>
    </row>
    <row r="6670" spans="1:10" hidden="1" x14ac:dyDescent="0.25">
      <c r="A6670" t="s">
        <v>655</v>
      </c>
      <c r="B6670">
        <v>620003</v>
      </c>
      <c r="C6670" t="s">
        <v>1880</v>
      </c>
      <c r="D6670">
        <v>6.5</v>
      </c>
      <c r="J6670" t="e">
        <f>+VLOOKUP(B6670,#REF!,1,FALSE)</f>
        <v>#REF!</v>
      </c>
    </row>
    <row r="6671" spans="1:10" hidden="1" x14ac:dyDescent="0.25">
      <c r="A6671" t="s">
        <v>655</v>
      </c>
      <c r="B6671">
        <v>620004</v>
      </c>
      <c r="C6671" t="s">
        <v>1881</v>
      </c>
      <c r="D6671">
        <v>6.5</v>
      </c>
      <c r="J6671" t="e">
        <f>+VLOOKUP(B6671,#REF!,1,FALSE)</f>
        <v>#REF!</v>
      </c>
    </row>
    <row r="6672" spans="1:10" hidden="1" x14ac:dyDescent="0.25">
      <c r="A6672" t="s">
        <v>655</v>
      </c>
      <c r="B6672">
        <v>620008</v>
      </c>
      <c r="C6672" t="s">
        <v>1882</v>
      </c>
      <c r="D6672">
        <v>6.5</v>
      </c>
      <c r="J6672" t="e">
        <f>+VLOOKUP(B6672,#REF!,1,FALSE)</f>
        <v>#REF!</v>
      </c>
    </row>
    <row r="6673" spans="1:10" hidden="1" x14ac:dyDescent="0.25">
      <c r="A6673" t="s">
        <v>655</v>
      </c>
      <c r="B6673">
        <v>710001</v>
      </c>
      <c r="C6673" t="s">
        <v>1883</v>
      </c>
      <c r="D6673">
        <v>6.5</v>
      </c>
      <c r="J6673" t="e">
        <f>+VLOOKUP(B6673,#REF!,1,FALSE)</f>
        <v>#REF!</v>
      </c>
    </row>
    <row r="6674" spans="1:10" hidden="1" x14ac:dyDescent="0.25">
      <c r="A6674" t="s">
        <v>655</v>
      </c>
      <c r="B6674">
        <v>710002</v>
      </c>
      <c r="C6674" t="s">
        <v>1884</v>
      </c>
      <c r="D6674">
        <v>6.5</v>
      </c>
      <c r="J6674" t="e">
        <f>+VLOOKUP(B6674,#REF!,1,FALSE)</f>
        <v>#REF!</v>
      </c>
    </row>
    <row r="6675" spans="1:10" hidden="1" x14ac:dyDescent="0.25">
      <c r="A6675" t="s">
        <v>655</v>
      </c>
      <c r="B6675" t="s">
        <v>1885</v>
      </c>
      <c r="C6675" t="s">
        <v>1886</v>
      </c>
      <c r="D6675">
        <v>6.5</v>
      </c>
      <c r="J6675" t="e">
        <f>+VLOOKUP(B6675,#REF!,1,FALSE)</f>
        <v>#REF!</v>
      </c>
    </row>
    <row r="6676" spans="1:10" hidden="1" x14ac:dyDescent="0.25">
      <c r="A6676" t="s">
        <v>655</v>
      </c>
      <c r="B6676">
        <v>710004</v>
      </c>
      <c r="C6676" t="s">
        <v>1887</v>
      </c>
      <c r="D6676">
        <v>6.5</v>
      </c>
      <c r="J6676" t="e">
        <f>+VLOOKUP(B6676,#REF!,1,FALSE)</f>
        <v>#REF!</v>
      </c>
    </row>
    <row r="6677" spans="1:10" hidden="1" x14ac:dyDescent="0.25">
      <c r="A6677" t="s">
        <v>655</v>
      </c>
      <c r="B6677">
        <v>710012</v>
      </c>
      <c r="C6677" t="s">
        <v>1888</v>
      </c>
      <c r="D6677">
        <v>6.5</v>
      </c>
      <c r="J6677" t="e">
        <f>+VLOOKUP(B6677,#REF!,1,FALSE)</f>
        <v>#REF!</v>
      </c>
    </row>
    <row r="6678" spans="1:10" hidden="1" x14ac:dyDescent="0.25">
      <c r="A6678" t="s">
        <v>655</v>
      </c>
      <c r="B6678">
        <v>720001</v>
      </c>
      <c r="C6678" t="s">
        <v>1889</v>
      </c>
      <c r="D6678">
        <v>6.5</v>
      </c>
      <c r="J6678" t="e">
        <f>+VLOOKUP(B6678,#REF!,1,FALSE)</f>
        <v>#REF!</v>
      </c>
    </row>
    <row r="6679" spans="1:10" hidden="1" x14ac:dyDescent="0.25">
      <c r="A6679" t="s">
        <v>655</v>
      </c>
      <c r="B6679">
        <v>720002</v>
      </c>
      <c r="C6679" t="s">
        <v>1890</v>
      </c>
      <c r="D6679">
        <v>6.5</v>
      </c>
      <c r="J6679" t="e">
        <f>+VLOOKUP(B6679,#REF!,1,FALSE)</f>
        <v>#REF!</v>
      </c>
    </row>
    <row r="6680" spans="1:10" hidden="1" x14ac:dyDescent="0.25">
      <c r="A6680" t="s">
        <v>655</v>
      </c>
      <c r="B6680">
        <v>720003</v>
      </c>
      <c r="C6680" t="s">
        <v>1891</v>
      </c>
      <c r="D6680">
        <v>6.5</v>
      </c>
      <c r="J6680" t="e">
        <f>+VLOOKUP(B6680,#REF!,1,FALSE)</f>
        <v>#REF!</v>
      </c>
    </row>
    <row r="6681" spans="1:10" hidden="1" x14ac:dyDescent="0.25">
      <c r="A6681" t="s">
        <v>655</v>
      </c>
      <c r="B6681">
        <v>720004</v>
      </c>
      <c r="C6681" t="s">
        <v>1892</v>
      </c>
      <c r="D6681">
        <v>6.5</v>
      </c>
      <c r="J6681" t="e">
        <f>+VLOOKUP(B6681,#REF!,1,FALSE)</f>
        <v>#REF!</v>
      </c>
    </row>
    <row r="6682" spans="1:10" hidden="1" x14ac:dyDescent="0.25">
      <c r="A6682" t="s">
        <v>655</v>
      </c>
      <c r="B6682">
        <v>720010</v>
      </c>
      <c r="C6682" t="s">
        <v>1893</v>
      </c>
      <c r="D6682">
        <v>6.5</v>
      </c>
      <c r="J6682" t="e">
        <f>+VLOOKUP(B6682,#REF!,1,FALSE)</f>
        <v>#REF!</v>
      </c>
    </row>
    <row r="6683" spans="1:10" hidden="1" x14ac:dyDescent="0.25">
      <c r="A6683" t="s">
        <v>655</v>
      </c>
      <c r="B6683">
        <v>720011</v>
      </c>
      <c r="C6683" t="s">
        <v>1894</v>
      </c>
      <c r="D6683">
        <v>6.5</v>
      </c>
      <c r="J6683" t="e">
        <f>+VLOOKUP(B6683,#REF!,1,FALSE)</f>
        <v>#REF!</v>
      </c>
    </row>
    <row r="6684" spans="1:10" hidden="1" x14ac:dyDescent="0.25">
      <c r="A6684" t="s">
        <v>655</v>
      </c>
      <c r="B6684">
        <v>720012</v>
      </c>
      <c r="C6684" t="s">
        <v>1895</v>
      </c>
      <c r="D6684">
        <v>6.5</v>
      </c>
      <c r="J6684" t="e">
        <f>+VLOOKUP(B6684,#REF!,1,FALSE)</f>
        <v>#REF!</v>
      </c>
    </row>
    <row r="6685" spans="1:10" hidden="1" x14ac:dyDescent="0.25">
      <c r="A6685" t="s">
        <v>655</v>
      </c>
      <c r="B6685">
        <v>720013</v>
      </c>
      <c r="C6685" t="s">
        <v>1896</v>
      </c>
      <c r="D6685">
        <v>6.5</v>
      </c>
      <c r="J6685" t="e">
        <f>+VLOOKUP(B6685,#REF!,1,FALSE)</f>
        <v>#REF!</v>
      </c>
    </row>
    <row r="6686" spans="1:10" hidden="1" x14ac:dyDescent="0.25">
      <c r="A6686" t="s">
        <v>655</v>
      </c>
      <c r="B6686">
        <v>720014</v>
      </c>
      <c r="C6686" t="s">
        <v>1897</v>
      </c>
      <c r="D6686">
        <v>6.5</v>
      </c>
      <c r="J6686" t="e">
        <f>+VLOOKUP(B6686,#REF!,1,FALSE)</f>
        <v>#REF!</v>
      </c>
    </row>
    <row r="6687" spans="1:10" hidden="1" x14ac:dyDescent="0.25">
      <c r="A6687" t="s">
        <v>655</v>
      </c>
      <c r="B6687">
        <v>720020</v>
      </c>
      <c r="C6687" t="s">
        <v>1898</v>
      </c>
      <c r="D6687">
        <v>6.5</v>
      </c>
      <c r="J6687" t="e">
        <f>+VLOOKUP(B6687,#REF!,1,FALSE)</f>
        <v>#REF!</v>
      </c>
    </row>
    <row r="6688" spans="1:10" hidden="1" x14ac:dyDescent="0.25">
      <c r="A6688" t="s">
        <v>655</v>
      </c>
      <c r="B6688">
        <v>720021</v>
      </c>
      <c r="C6688" t="s">
        <v>1899</v>
      </c>
      <c r="D6688">
        <v>6.5</v>
      </c>
      <c r="J6688" t="e">
        <f>+VLOOKUP(B6688,#REF!,1,FALSE)</f>
        <v>#REF!</v>
      </c>
    </row>
    <row r="6689" spans="1:10" hidden="1" x14ac:dyDescent="0.25">
      <c r="A6689" t="s">
        <v>655</v>
      </c>
      <c r="B6689">
        <v>720023</v>
      </c>
      <c r="C6689" t="s">
        <v>1900</v>
      </c>
      <c r="D6689">
        <v>6.5</v>
      </c>
      <c r="J6689" t="e">
        <f>+VLOOKUP(B6689,#REF!,1,FALSE)</f>
        <v>#REF!</v>
      </c>
    </row>
    <row r="6690" spans="1:10" hidden="1" x14ac:dyDescent="0.25">
      <c r="A6690" t="s">
        <v>655</v>
      </c>
      <c r="B6690">
        <v>720024</v>
      </c>
      <c r="C6690" t="s">
        <v>1901</v>
      </c>
      <c r="D6690">
        <v>6.5</v>
      </c>
      <c r="J6690" t="e">
        <f>+VLOOKUP(B6690,#REF!,1,FALSE)</f>
        <v>#REF!</v>
      </c>
    </row>
    <row r="6691" spans="1:10" hidden="1" x14ac:dyDescent="0.25">
      <c r="A6691" t="s">
        <v>655</v>
      </c>
      <c r="B6691">
        <v>720050</v>
      </c>
      <c r="C6691" t="s">
        <v>1902</v>
      </c>
      <c r="D6691">
        <v>6.5</v>
      </c>
      <c r="J6691" t="e">
        <f>+VLOOKUP(B6691,#REF!,1,FALSE)</f>
        <v>#REF!</v>
      </c>
    </row>
    <row r="6692" spans="1:10" hidden="1" x14ac:dyDescent="0.25">
      <c r="A6692" t="s">
        <v>655</v>
      </c>
      <c r="B6692" t="s">
        <v>1903</v>
      </c>
      <c r="C6692" t="s">
        <v>1902</v>
      </c>
      <c r="D6692">
        <v>5</v>
      </c>
      <c r="J6692" t="e">
        <f>+VLOOKUP(B6692,#REF!,1,FALSE)</f>
        <v>#REF!</v>
      </c>
    </row>
    <row r="6693" spans="1:10" hidden="1" x14ac:dyDescent="0.25">
      <c r="A6693" t="s">
        <v>655</v>
      </c>
      <c r="B6693">
        <v>720051</v>
      </c>
      <c r="C6693" t="s">
        <v>1904</v>
      </c>
      <c r="D6693">
        <v>6.5</v>
      </c>
      <c r="J6693" t="e">
        <f>+VLOOKUP(B6693,#REF!,1,FALSE)</f>
        <v>#REF!</v>
      </c>
    </row>
    <row r="6694" spans="1:10" hidden="1" x14ac:dyDescent="0.25">
      <c r="A6694" t="s">
        <v>655</v>
      </c>
      <c r="B6694" t="s">
        <v>1905</v>
      </c>
      <c r="C6694" t="s">
        <v>1904</v>
      </c>
      <c r="D6694">
        <v>5</v>
      </c>
      <c r="J6694" t="e">
        <f>+VLOOKUP(B6694,#REF!,1,FALSE)</f>
        <v>#REF!</v>
      </c>
    </row>
    <row r="6695" spans="1:10" hidden="1" x14ac:dyDescent="0.25">
      <c r="A6695" t="s">
        <v>655</v>
      </c>
      <c r="B6695">
        <v>720053</v>
      </c>
      <c r="C6695" t="s">
        <v>1906</v>
      </c>
      <c r="D6695">
        <v>6.5</v>
      </c>
      <c r="J6695" t="e">
        <f>+VLOOKUP(B6695,#REF!,1,FALSE)</f>
        <v>#REF!</v>
      </c>
    </row>
    <row r="6696" spans="1:10" hidden="1" x14ac:dyDescent="0.25">
      <c r="A6696" t="s">
        <v>655</v>
      </c>
      <c r="B6696" t="s">
        <v>1907</v>
      </c>
      <c r="C6696" t="s">
        <v>1906</v>
      </c>
      <c r="D6696">
        <v>5</v>
      </c>
      <c r="J6696" t="e">
        <f>+VLOOKUP(B6696,#REF!,1,FALSE)</f>
        <v>#REF!</v>
      </c>
    </row>
    <row r="6697" spans="1:10" hidden="1" x14ac:dyDescent="0.25">
      <c r="A6697" t="s">
        <v>655</v>
      </c>
      <c r="B6697">
        <v>720054</v>
      </c>
      <c r="C6697" t="s">
        <v>1908</v>
      </c>
      <c r="D6697">
        <v>6.5</v>
      </c>
      <c r="J6697" t="e">
        <f>+VLOOKUP(B6697,#REF!,1,FALSE)</f>
        <v>#REF!</v>
      </c>
    </row>
    <row r="6698" spans="1:10" hidden="1" x14ac:dyDescent="0.25">
      <c r="A6698" t="s">
        <v>655</v>
      </c>
      <c r="B6698" t="s">
        <v>1909</v>
      </c>
      <c r="C6698" t="s">
        <v>1908</v>
      </c>
      <c r="D6698">
        <v>5</v>
      </c>
      <c r="J6698" t="e">
        <f>+VLOOKUP(B6698,#REF!,1,FALSE)</f>
        <v>#REF!</v>
      </c>
    </row>
    <row r="6699" spans="1:10" hidden="1" x14ac:dyDescent="0.25">
      <c r="A6699" t="s">
        <v>655</v>
      </c>
      <c r="B6699">
        <v>720055</v>
      </c>
      <c r="C6699" t="s">
        <v>1910</v>
      </c>
      <c r="D6699">
        <v>6.5</v>
      </c>
      <c r="J6699" t="e">
        <f>+VLOOKUP(B6699,#REF!,1,FALSE)</f>
        <v>#REF!</v>
      </c>
    </row>
    <row r="6700" spans="1:10" hidden="1" x14ac:dyDescent="0.25">
      <c r="A6700" t="s">
        <v>655</v>
      </c>
      <c r="B6700" t="s">
        <v>1911</v>
      </c>
      <c r="C6700" t="s">
        <v>1910</v>
      </c>
      <c r="D6700">
        <v>5</v>
      </c>
      <c r="J6700" t="e">
        <f>+VLOOKUP(B6700,#REF!,1,FALSE)</f>
        <v>#REF!</v>
      </c>
    </row>
    <row r="6701" spans="1:10" hidden="1" x14ac:dyDescent="0.25">
      <c r="A6701" t="s">
        <v>655</v>
      </c>
      <c r="B6701" t="s">
        <v>1912</v>
      </c>
      <c r="C6701" t="s">
        <v>1913</v>
      </c>
      <c r="D6701">
        <v>6.5</v>
      </c>
      <c r="J6701" t="e">
        <f>+VLOOKUP(B6701,#REF!,1,FALSE)</f>
        <v>#REF!</v>
      </c>
    </row>
    <row r="6702" spans="1:10" hidden="1" x14ac:dyDescent="0.25">
      <c r="A6702" t="s">
        <v>655</v>
      </c>
      <c r="B6702" t="s">
        <v>1914</v>
      </c>
      <c r="C6702" t="s">
        <v>1913</v>
      </c>
      <c r="D6702">
        <v>3.7</v>
      </c>
      <c r="J6702" t="e">
        <f>+VLOOKUP(B6702,#REF!,1,FALSE)</f>
        <v>#REF!</v>
      </c>
    </row>
    <row r="6703" spans="1:10" hidden="1" x14ac:dyDescent="0.25">
      <c r="A6703" t="s">
        <v>655</v>
      </c>
      <c r="B6703">
        <v>720057</v>
      </c>
      <c r="C6703" t="s">
        <v>1915</v>
      </c>
      <c r="D6703">
        <v>6.5</v>
      </c>
      <c r="J6703" t="e">
        <f>+VLOOKUP(B6703,#REF!,1,FALSE)</f>
        <v>#REF!</v>
      </c>
    </row>
    <row r="6704" spans="1:10" hidden="1" x14ac:dyDescent="0.25">
      <c r="A6704" t="s">
        <v>655</v>
      </c>
      <c r="B6704" t="s">
        <v>1916</v>
      </c>
      <c r="C6704" t="s">
        <v>1915</v>
      </c>
      <c r="D6704">
        <v>5</v>
      </c>
      <c r="J6704" t="e">
        <f>+VLOOKUP(B6704,#REF!,1,FALSE)</f>
        <v>#REF!</v>
      </c>
    </row>
    <row r="6705" spans="1:10" hidden="1" x14ac:dyDescent="0.25">
      <c r="A6705" t="s">
        <v>655</v>
      </c>
      <c r="B6705">
        <v>720059</v>
      </c>
      <c r="C6705" t="s">
        <v>1917</v>
      </c>
      <c r="D6705">
        <v>6</v>
      </c>
      <c r="J6705" t="e">
        <f>+VLOOKUP(B6705,#REF!,1,FALSE)</f>
        <v>#REF!</v>
      </c>
    </row>
    <row r="6706" spans="1:10" hidden="1" x14ac:dyDescent="0.25">
      <c r="A6706" t="s">
        <v>655</v>
      </c>
      <c r="B6706" t="s">
        <v>2466</v>
      </c>
      <c r="C6706" t="s">
        <v>2467</v>
      </c>
      <c r="D6706">
        <v>6.5</v>
      </c>
      <c r="J6706" t="e">
        <f>+VLOOKUP(B6706,#REF!,1,FALSE)</f>
        <v>#REF!</v>
      </c>
    </row>
    <row r="6707" spans="1:10" hidden="1" x14ac:dyDescent="0.25">
      <c r="A6707" t="s">
        <v>655</v>
      </c>
      <c r="B6707" t="s">
        <v>2468</v>
      </c>
      <c r="C6707" t="s">
        <v>2467</v>
      </c>
      <c r="D6707">
        <v>5</v>
      </c>
      <c r="J6707" t="e">
        <f>+VLOOKUP(B6707,#REF!,1,FALSE)</f>
        <v>#REF!</v>
      </c>
    </row>
    <row r="6708" spans="1:10" hidden="1" x14ac:dyDescent="0.25">
      <c r="A6708" t="s">
        <v>655</v>
      </c>
      <c r="B6708" t="s">
        <v>2469</v>
      </c>
      <c r="C6708" t="s">
        <v>2470</v>
      </c>
      <c r="D6708">
        <v>6.5</v>
      </c>
      <c r="J6708" t="e">
        <f>+VLOOKUP(B6708,#REF!,1,FALSE)</f>
        <v>#REF!</v>
      </c>
    </row>
    <row r="6709" spans="1:10" hidden="1" x14ac:dyDescent="0.25">
      <c r="A6709" t="s">
        <v>655</v>
      </c>
      <c r="B6709" t="s">
        <v>2471</v>
      </c>
      <c r="C6709" t="s">
        <v>2470</v>
      </c>
      <c r="D6709">
        <v>5</v>
      </c>
      <c r="J6709" t="e">
        <f>+VLOOKUP(B6709,#REF!,1,FALSE)</f>
        <v>#REF!</v>
      </c>
    </row>
    <row r="6710" spans="1:10" hidden="1" x14ac:dyDescent="0.25">
      <c r="A6710" t="s">
        <v>655</v>
      </c>
      <c r="B6710">
        <v>720066</v>
      </c>
      <c r="C6710" t="s">
        <v>1918</v>
      </c>
      <c r="D6710">
        <v>6.5</v>
      </c>
      <c r="J6710" t="e">
        <f>+VLOOKUP(B6710,#REF!,1,FALSE)</f>
        <v>#REF!</v>
      </c>
    </row>
    <row r="6711" spans="1:10" hidden="1" x14ac:dyDescent="0.25">
      <c r="A6711" t="s">
        <v>655</v>
      </c>
      <c r="B6711" t="s">
        <v>1919</v>
      </c>
      <c r="C6711" t="s">
        <v>1918</v>
      </c>
      <c r="D6711">
        <v>5.3</v>
      </c>
      <c r="J6711" t="e">
        <f>+VLOOKUP(B6711,#REF!,1,FALSE)</f>
        <v>#REF!</v>
      </c>
    </row>
    <row r="6712" spans="1:10" hidden="1" x14ac:dyDescent="0.25">
      <c r="A6712" t="s">
        <v>655</v>
      </c>
      <c r="B6712">
        <v>760021</v>
      </c>
      <c r="C6712" t="s">
        <v>1921</v>
      </c>
      <c r="D6712">
        <v>1</v>
      </c>
      <c r="J6712" t="e">
        <f>+VLOOKUP(B6712,#REF!,1,FALSE)</f>
        <v>#REF!</v>
      </c>
    </row>
    <row r="6713" spans="1:10" hidden="1" x14ac:dyDescent="0.25">
      <c r="A6713" t="s">
        <v>655</v>
      </c>
      <c r="B6713">
        <v>760042</v>
      </c>
      <c r="C6713" t="s">
        <v>2423</v>
      </c>
      <c r="D6713">
        <v>1</v>
      </c>
      <c r="J6713" t="e">
        <f>+VLOOKUP(B6713,#REF!,1,FALSE)</f>
        <v>#REF!</v>
      </c>
    </row>
    <row r="6714" spans="1:10" hidden="1" x14ac:dyDescent="0.25">
      <c r="A6714" t="s">
        <v>655</v>
      </c>
      <c r="B6714">
        <v>910000</v>
      </c>
      <c r="C6714" t="s">
        <v>1922</v>
      </c>
      <c r="D6714">
        <v>6.5</v>
      </c>
      <c r="J6714" t="e">
        <f>+VLOOKUP(B6714,#REF!,1,FALSE)</f>
        <v>#REF!</v>
      </c>
    </row>
    <row r="6715" spans="1:10" hidden="1" x14ac:dyDescent="0.25">
      <c r="A6715" t="s">
        <v>655</v>
      </c>
      <c r="B6715">
        <v>910001</v>
      </c>
      <c r="C6715" t="s">
        <v>1923</v>
      </c>
      <c r="D6715">
        <v>6.5</v>
      </c>
      <c r="J6715" t="e">
        <f>+VLOOKUP(B6715,#REF!,1,FALSE)</f>
        <v>#REF!</v>
      </c>
    </row>
    <row r="6716" spans="1:10" hidden="1" x14ac:dyDescent="0.25">
      <c r="A6716" t="s">
        <v>655</v>
      </c>
      <c r="B6716">
        <v>910002</v>
      </c>
      <c r="C6716" t="s">
        <v>1924</v>
      </c>
      <c r="D6716">
        <v>6.5</v>
      </c>
      <c r="J6716" t="e">
        <f>+VLOOKUP(B6716,#REF!,1,FALSE)</f>
        <v>#REF!</v>
      </c>
    </row>
    <row r="6717" spans="1:10" hidden="1" x14ac:dyDescent="0.25">
      <c r="A6717" t="s">
        <v>655</v>
      </c>
      <c r="B6717">
        <v>910003</v>
      </c>
      <c r="C6717" t="s">
        <v>1925</v>
      </c>
      <c r="D6717">
        <v>6.5</v>
      </c>
      <c r="J6717" t="e">
        <f>+VLOOKUP(B6717,#REF!,1,FALSE)</f>
        <v>#REF!</v>
      </c>
    </row>
    <row r="6718" spans="1:10" hidden="1" x14ac:dyDescent="0.25">
      <c r="A6718" t="s">
        <v>655</v>
      </c>
      <c r="B6718">
        <v>910004</v>
      </c>
      <c r="C6718" t="s">
        <v>1926</v>
      </c>
      <c r="D6718">
        <v>6.5</v>
      </c>
      <c r="J6718" t="e">
        <f>+VLOOKUP(B6718,#REF!,1,FALSE)</f>
        <v>#REF!</v>
      </c>
    </row>
    <row r="6719" spans="1:10" hidden="1" x14ac:dyDescent="0.25">
      <c r="A6719" t="s">
        <v>655</v>
      </c>
      <c r="B6719">
        <v>910005</v>
      </c>
      <c r="C6719" t="s">
        <v>1927</v>
      </c>
      <c r="D6719">
        <v>6.5</v>
      </c>
      <c r="J6719" t="e">
        <f>+VLOOKUP(B6719,#REF!,1,FALSE)</f>
        <v>#REF!</v>
      </c>
    </row>
    <row r="6720" spans="1:10" hidden="1" x14ac:dyDescent="0.25">
      <c r="A6720" t="s">
        <v>655</v>
      </c>
      <c r="B6720">
        <v>910006</v>
      </c>
      <c r="C6720" t="s">
        <v>1928</v>
      </c>
      <c r="D6720">
        <v>6.5</v>
      </c>
      <c r="J6720" t="e">
        <f>+VLOOKUP(B6720,#REF!,1,FALSE)</f>
        <v>#REF!</v>
      </c>
    </row>
    <row r="6721" spans="1:10" hidden="1" x14ac:dyDescent="0.25">
      <c r="A6721" t="s">
        <v>655</v>
      </c>
      <c r="B6721">
        <v>910007</v>
      </c>
      <c r="C6721" t="s">
        <v>1929</v>
      </c>
      <c r="D6721">
        <v>6.5</v>
      </c>
      <c r="J6721" t="e">
        <f>+VLOOKUP(B6721,#REF!,1,FALSE)</f>
        <v>#REF!</v>
      </c>
    </row>
    <row r="6722" spans="1:10" hidden="1" x14ac:dyDescent="0.25">
      <c r="A6722" t="s">
        <v>655</v>
      </c>
      <c r="B6722">
        <v>910008</v>
      </c>
      <c r="C6722" t="s">
        <v>1740</v>
      </c>
      <c r="D6722">
        <v>6.5</v>
      </c>
      <c r="J6722" t="e">
        <f>+VLOOKUP(B6722,#REF!,1,FALSE)</f>
        <v>#REF!</v>
      </c>
    </row>
    <row r="6723" spans="1:10" hidden="1" x14ac:dyDescent="0.25">
      <c r="A6723" t="s">
        <v>655</v>
      </c>
      <c r="B6723">
        <v>910009</v>
      </c>
      <c r="C6723" t="s">
        <v>2275</v>
      </c>
      <c r="D6723">
        <v>6.5</v>
      </c>
      <c r="J6723" t="e">
        <f>+VLOOKUP(B6723,#REF!,1,FALSE)</f>
        <v>#REF!</v>
      </c>
    </row>
    <row r="6724" spans="1:10" hidden="1" x14ac:dyDescent="0.25">
      <c r="A6724" t="s">
        <v>655</v>
      </c>
      <c r="B6724">
        <v>910010</v>
      </c>
      <c r="C6724" t="s">
        <v>1930</v>
      </c>
      <c r="D6724">
        <v>6.5</v>
      </c>
      <c r="J6724" t="e">
        <f>+VLOOKUP(B6724,#REF!,1,FALSE)</f>
        <v>#REF!</v>
      </c>
    </row>
    <row r="6725" spans="1:10" hidden="1" x14ac:dyDescent="0.25">
      <c r="A6725" t="s">
        <v>655</v>
      </c>
      <c r="B6725" t="s">
        <v>1931</v>
      </c>
      <c r="C6725" t="s">
        <v>1930</v>
      </c>
      <c r="D6725">
        <v>4.5999999999999996</v>
      </c>
      <c r="J6725" t="e">
        <f>+VLOOKUP(B6725,#REF!,1,FALSE)</f>
        <v>#REF!</v>
      </c>
    </row>
    <row r="6726" spans="1:10" hidden="1" x14ac:dyDescent="0.25">
      <c r="A6726" t="s">
        <v>655</v>
      </c>
      <c r="B6726" t="s">
        <v>2213</v>
      </c>
      <c r="C6726" t="s">
        <v>2214</v>
      </c>
      <c r="D6726">
        <v>6.5</v>
      </c>
      <c r="J6726" t="e">
        <f>+VLOOKUP(B6726,#REF!,1,FALSE)</f>
        <v>#REF!</v>
      </c>
    </row>
    <row r="6727" spans="1:10" hidden="1" x14ac:dyDescent="0.25">
      <c r="A6727" t="s">
        <v>655</v>
      </c>
      <c r="B6727" t="s">
        <v>2215</v>
      </c>
      <c r="C6727" t="s">
        <v>2214</v>
      </c>
      <c r="D6727">
        <v>4.5999999999999996</v>
      </c>
      <c r="J6727" t="e">
        <f>+VLOOKUP(B6727,#REF!,1,FALSE)</f>
        <v>#REF!</v>
      </c>
    </row>
    <row r="6728" spans="1:10" hidden="1" x14ac:dyDescent="0.25">
      <c r="A6728" t="s">
        <v>655</v>
      </c>
      <c r="B6728">
        <v>910011</v>
      </c>
      <c r="C6728" t="s">
        <v>1932</v>
      </c>
      <c r="D6728">
        <v>6.5</v>
      </c>
      <c r="J6728" t="e">
        <f>+VLOOKUP(B6728,#REF!,1,FALSE)</f>
        <v>#REF!</v>
      </c>
    </row>
    <row r="6729" spans="1:10" hidden="1" x14ac:dyDescent="0.25">
      <c r="A6729" t="s">
        <v>655</v>
      </c>
      <c r="B6729" t="s">
        <v>1933</v>
      </c>
      <c r="C6729" t="s">
        <v>1932</v>
      </c>
      <c r="D6729">
        <v>4.5999999999999996</v>
      </c>
      <c r="J6729" t="e">
        <f>+VLOOKUP(B6729,#REF!,1,FALSE)</f>
        <v>#REF!</v>
      </c>
    </row>
    <row r="6730" spans="1:10" hidden="1" x14ac:dyDescent="0.25">
      <c r="A6730" t="s">
        <v>655</v>
      </c>
      <c r="B6730" t="s">
        <v>2424</v>
      </c>
      <c r="C6730" t="s">
        <v>2217</v>
      </c>
      <c r="D6730">
        <v>6.5</v>
      </c>
      <c r="J6730" t="e">
        <f>+VLOOKUP(B6730,#REF!,1,FALSE)</f>
        <v>#REF!</v>
      </c>
    </row>
    <row r="6731" spans="1:10" hidden="1" x14ac:dyDescent="0.25">
      <c r="A6731" t="s">
        <v>655</v>
      </c>
      <c r="B6731" t="s">
        <v>2216</v>
      </c>
      <c r="C6731" t="s">
        <v>2217</v>
      </c>
      <c r="D6731">
        <v>4.5999999999999996</v>
      </c>
      <c r="J6731" t="e">
        <f>+VLOOKUP(B6731,#REF!,1,FALSE)</f>
        <v>#REF!</v>
      </c>
    </row>
    <row r="6732" spans="1:10" hidden="1" x14ac:dyDescent="0.25">
      <c r="A6732" t="s">
        <v>655</v>
      </c>
      <c r="B6732">
        <v>910012</v>
      </c>
      <c r="C6732" t="s">
        <v>1934</v>
      </c>
      <c r="D6732">
        <v>6.5</v>
      </c>
      <c r="J6732" t="e">
        <f>+VLOOKUP(B6732,#REF!,1,FALSE)</f>
        <v>#REF!</v>
      </c>
    </row>
    <row r="6733" spans="1:10" hidden="1" x14ac:dyDescent="0.25">
      <c r="A6733" t="s">
        <v>655</v>
      </c>
      <c r="B6733" t="s">
        <v>1935</v>
      </c>
      <c r="C6733" t="s">
        <v>1934</v>
      </c>
      <c r="D6733">
        <v>4.5999999999999996</v>
      </c>
      <c r="J6733" t="e">
        <f>+VLOOKUP(B6733,#REF!,1,FALSE)</f>
        <v>#REF!</v>
      </c>
    </row>
    <row r="6734" spans="1:10" hidden="1" x14ac:dyDescent="0.25">
      <c r="A6734" t="s">
        <v>655</v>
      </c>
      <c r="B6734">
        <v>910013</v>
      </c>
      <c r="C6734" t="s">
        <v>1936</v>
      </c>
      <c r="D6734">
        <v>6.5</v>
      </c>
      <c r="J6734" t="e">
        <f>+VLOOKUP(B6734,#REF!,1,FALSE)</f>
        <v>#REF!</v>
      </c>
    </row>
    <row r="6735" spans="1:10" hidden="1" x14ac:dyDescent="0.25">
      <c r="A6735" t="s">
        <v>655</v>
      </c>
      <c r="B6735" t="s">
        <v>1937</v>
      </c>
      <c r="C6735" t="s">
        <v>1936</v>
      </c>
      <c r="D6735">
        <v>4.5999999999999996</v>
      </c>
      <c r="J6735" t="e">
        <f>+VLOOKUP(B6735,#REF!,1,FALSE)</f>
        <v>#REF!</v>
      </c>
    </row>
    <row r="6736" spans="1:10" hidden="1" x14ac:dyDescent="0.25">
      <c r="A6736" t="s">
        <v>655</v>
      </c>
      <c r="B6736" t="s">
        <v>2425</v>
      </c>
      <c r="C6736" t="s">
        <v>2219</v>
      </c>
      <c r="D6736">
        <v>6.5</v>
      </c>
      <c r="J6736" t="e">
        <f>+VLOOKUP(B6736,#REF!,1,FALSE)</f>
        <v>#REF!</v>
      </c>
    </row>
    <row r="6737" spans="1:10" hidden="1" x14ac:dyDescent="0.25">
      <c r="A6737" t="s">
        <v>655</v>
      </c>
      <c r="B6737" t="s">
        <v>2218</v>
      </c>
      <c r="C6737" t="s">
        <v>2219</v>
      </c>
      <c r="D6737">
        <v>4.5999999999999996</v>
      </c>
      <c r="J6737" t="e">
        <f>+VLOOKUP(B6737,#REF!,1,FALSE)</f>
        <v>#REF!</v>
      </c>
    </row>
    <row r="6738" spans="1:10" hidden="1" x14ac:dyDescent="0.25">
      <c r="A6738" t="s">
        <v>655</v>
      </c>
      <c r="B6738">
        <v>910014</v>
      </c>
      <c r="C6738" t="s">
        <v>1938</v>
      </c>
      <c r="D6738">
        <v>6.5</v>
      </c>
      <c r="J6738" t="e">
        <f>+VLOOKUP(B6738,#REF!,1,FALSE)</f>
        <v>#REF!</v>
      </c>
    </row>
    <row r="6739" spans="1:10" hidden="1" x14ac:dyDescent="0.25">
      <c r="A6739" t="s">
        <v>655</v>
      </c>
      <c r="B6739" t="s">
        <v>1939</v>
      </c>
      <c r="C6739" t="s">
        <v>1938</v>
      </c>
      <c r="D6739">
        <v>4.5999999999999996</v>
      </c>
      <c r="J6739" t="e">
        <f>+VLOOKUP(B6739,#REF!,1,FALSE)</f>
        <v>#REF!</v>
      </c>
    </row>
    <row r="6740" spans="1:10" hidden="1" x14ac:dyDescent="0.25">
      <c r="A6740" t="s">
        <v>655</v>
      </c>
      <c r="B6740" t="s">
        <v>1940</v>
      </c>
      <c r="C6740" t="s">
        <v>1941</v>
      </c>
      <c r="D6740">
        <v>6.5</v>
      </c>
      <c r="J6740" t="e">
        <f>+VLOOKUP(B6740,#REF!,1,FALSE)</f>
        <v>#REF!</v>
      </c>
    </row>
    <row r="6741" spans="1:10" hidden="1" x14ac:dyDescent="0.25">
      <c r="A6741" t="s">
        <v>655</v>
      </c>
      <c r="B6741">
        <v>910020</v>
      </c>
      <c r="C6741" t="s">
        <v>1942</v>
      </c>
      <c r="D6741">
        <v>6.5</v>
      </c>
      <c r="J6741" t="e">
        <f>+VLOOKUP(B6741,#REF!,1,FALSE)</f>
        <v>#REF!</v>
      </c>
    </row>
    <row r="6742" spans="1:10" hidden="1" x14ac:dyDescent="0.25">
      <c r="A6742" t="s">
        <v>655</v>
      </c>
      <c r="B6742" t="s">
        <v>1943</v>
      </c>
      <c r="C6742" t="s">
        <v>1942</v>
      </c>
      <c r="D6742">
        <v>4.5999999999999996</v>
      </c>
      <c r="J6742" t="e">
        <f>+VLOOKUP(B6742,#REF!,1,FALSE)</f>
        <v>#REF!</v>
      </c>
    </row>
    <row r="6743" spans="1:10" hidden="1" x14ac:dyDescent="0.25">
      <c r="A6743" t="s">
        <v>655</v>
      </c>
      <c r="B6743">
        <v>910021</v>
      </c>
      <c r="C6743" t="s">
        <v>1944</v>
      </c>
      <c r="D6743">
        <v>6.5</v>
      </c>
      <c r="J6743" t="e">
        <f>+VLOOKUP(B6743,#REF!,1,FALSE)</f>
        <v>#REF!</v>
      </c>
    </row>
    <row r="6744" spans="1:10" hidden="1" x14ac:dyDescent="0.25">
      <c r="A6744" t="s">
        <v>655</v>
      </c>
      <c r="B6744" t="s">
        <v>1945</v>
      </c>
      <c r="C6744" t="s">
        <v>1944</v>
      </c>
      <c r="D6744">
        <v>4.5999999999999996</v>
      </c>
      <c r="J6744" t="e">
        <f>+VLOOKUP(B6744,#REF!,1,FALSE)</f>
        <v>#REF!</v>
      </c>
    </row>
    <row r="6745" spans="1:10" hidden="1" x14ac:dyDescent="0.25">
      <c r="A6745" t="s">
        <v>655</v>
      </c>
      <c r="B6745">
        <v>910022</v>
      </c>
      <c r="C6745" t="s">
        <v>1946</v>
      </c>
      <c r="D6745">
        <v>6.5</v>
      </c>
      <c r="J6745" t="e">
        <f>+VLOOKUP(B6745,#REF!,1,FALSE)</f>
        <v>#REF!</v>
      </c>
    </row>
    <row r="6746" spans="1:10" hidden="1" x14ac:dyDescent="0.25">
      <c r="A6746" t="s">
        <v>655</v>
      </c>
      <c r="B6746" t="s">
        <v>1947</v>
      </c>
      <c r="C6746" t="s">
        <v>1946</v>
      </c>
      <c r="D6746">
        <v>4.5999999999999996</v>
      </c>
      <c r="J6746" t="e">
        <f>+VLOOKUP(B6746,#REF!,1,FALSE)</f>
        <v>#REF!</v>
      </c>
    </row>
    <row r="6747" spans="1:10" hidden="1" x14ac:dyDescent="0.25">
      <c r="A6747" t="s">
        <v>655</v>
      </c>
      <c r="B6747">
        <v>910023</v>
      </c>
      <c r="C6747" t="s">
        <v>1948</v>
      </c>
      <c r="D6747">
        <v>6.5</v>
      </c>
      <c r="J6747" t="e">
        <f>+VLOOKUP(B6747,#REF!,1,FALSE)</f>
        <v>#REF!</v>
      </c>
    </row>
    <row r="6748" spans="1:10" hidden="1" x14ac:dyDescent="0.25">
      <c r="A6748" t="s">
        <v>655</v>
      </c>
      <c r="B6748" t="s">
        <v>1949</v>
      </c>
      <c r="C6748" t="s">
        <v>1948</v>
      </c>
      <c r="D6748">
        <v>4.5999999999999996</v>
      </c>
      <c r="J6748" t="e">
        <f>+VLOOKUP(B6748,#REF!,1,FALSE)</f>
        <v>#REF!</v>
      </c>
    </row>
    <row r="6749" spans="1:10" hidden="1" x14ac:dyDescent="0.25">
      <c r="A6749" t="s">
        <v>655</v>
      </c>
      <c r="B6749">
        <v>910030</v>
      </c>
      <c r="C6749" t="s">
        <v>1629</v>
      </c>
      <c r="D6749">
        <v>6.5</v>
      </c>
      <c r="J6749" t="e">
        <f>+VLOOKUP(B6749,#REF!,1,FALSE)</f>
        <v>#REF!</v>
      </c>
    </row>
    <row r="6750" spans="1:10" hidden="1" x14ac:dyDescent="0.25">
      <c r="A6750" t="s">
        <v>655</v>
      </c>
      <c r="B6750">
        <v>910031</v>
      </c>
      <c r="C6750" t="s">
        <v>1073</v>
      </c>
      <c r="D6750">
        <v>6.5</v>
      </c>
      <c r="J6750" t="e">
        <f>+VLOOKUP(B6750,#REF!,1,FALSE)</f>
        <v>#REF!</v>
      </c>
    </row>
    <row r="6751" spans="1:10" hidden="1" x14ac:dyDescent="0.25">
      <c r="A6751" t="s">
        <v>655</v>
      </c>
      <c r="B6751">
        <v>910035</v>
      </c>
      <c r="C6751" t="s">
        <v>1654</v>
      </c>
      <c r="D6751">
        <v>6.5</v>
      </c>
      <c r="J6751" t="e">
        <f>+VLOOKUP(B6751,#REF!,1,FALSE)</f>
        <v>#REF!</v>
      </c>
    </row>
    <row r="6752" spans="1:10" hidden="1" x14ac:dyDescent="0.25">
      <c r="A6752" t="s">
        <v>655</v>
      </c>
      <c r="B6752">
        <v>910040</v>
      </c>
      <c r="C6752" t="s">
        <v>2426</v>
      </c>
      <c r="D6752">
        <v>6.5</v>
      </c>
      <c r="J6752" t="e">
        <f>+VLOOKUP(B6752,#REF!,1,FALSE)</f>
        <v>#REF!</v>
      </c>
    </row>
    <row r="6753" spans="1:10" hidden="1" x14ac:dyDescent="0.25">
      <c r="A6753" t="s">
        <v>655</v>
      </c>
      <c r="B6753">
        <v>910041</v>
      </c>
      <c r="C6753" t="s">
        <v>1685</v>
      </c>
      <c r="D6753">
        <v>6.5</v>
      </c>
      <c r="J6753" t="e">
        <f>+VLOOKUP(B6753,#REF!,1,FALSE)</f>
        <v>#REF!</v>
      </c>
    </row>
    <row r="6754" spans="1:10" hidden="1" x14ac:dyDescent="0.25">
      <c r="A6754" t="s">
        <v>655</v>
      </c>
      <c r="B6754">
        <v>910042</v>
      </c>
      <c r="C6754" t="s">
        <v>1950</v>
      </c>
      <c r="D6754">
        <v>6.5</v>
      </c>
      <c r="J6754" t="e">
        <f>+VLOOKUP(B6754,#REF!,1,FALSE)</f>
        <v>#REF!</v>
      </c>
    </row>
    <row r="6755" spans="1:10" hidden="1" x14ac:dyDescent="0.25">
      <c r="A6755" t="s">
        <v>655</v>
      </c>
      <c r="B6755">
        <v>910050</v>
      </c>
      <c r="C6755" t="s">
        <v>1951</v>
      </c>
      <c r="D6755">
        <v>6.5</v>
      </c>
      <c r="J6755" t="e">
        <f>+VLOOKUP(B6755,#REF!,1,FALSE)</f>
        <v>#REF!</v>
      </c>
    </row>
    <row r="6756" spans="1:10" hidden="1" x14ac:dyDescent="0.25">
      <c r="A6756" t="s">
        <v>655</v>
      </c>
      <c r="B6756">
        <v>910051</v>
      </c>
      <c r="C6756" t="s">
        <v>1952</v>
      </c>
      <c r="D6756">
        <v>6.5</v>
      </c>
      <c r="J6756" t="e">
        <f>+VLOOKUP(B6756,#REF!,1,FALSE)</f>
        <v>#REF!</v>
      </c>
    </row>
    <row r="6757" spans="1:10" hidden="1" x14ac:dyDescent="0.25">
      <c r="A6757" t="s">
        <v>655</v>
      </c>
      <c r="B6757" t="s">
        <v>1953</v>
      </c>
      <c r="C6757" t="s">
        <v>1952</v>
      </c>
      <c r="D6757">
        <v>6.5</v>
      </c>
      <c r="J6757" t="e">
        <f>+VLOOKUP(B6757,#REF!,1,FALSE)</f>
        <v>#REF!</v>
      </c>
    </row>
    <row r="6758" spans="1:10" hidden="1" x14ac:dyDescent="0.25">
      <c r="A6758" t="s">
        <v>655</v>
      </c>
      <c r="B6758">
        <v>910052</v>
      </c>
      <c r="C6758" t="s">
        <v>1954</v>
      </c>
      <c r="D6758">
        <v>6.5</v>
      </c>
      <c r="J6758" t="e">
        <f>+VLOOKUP(B6758,#REF!,1,FALSE)</f>
        <v>#REF!</v>
      </c>
    </row>
    <row r="6759" spans="1:10" hidden="1" x14ac:dyDescent="0.25">
      <c r="A6759" t="s">
        <v>655</v>
      </c>
      <c r="B6759">
        <v>910200</v>
      </c>
      <c r="C6759" t="s">
        <v>1922</v>
      </c>
      <c r="D6759">
        <v>6.5</v>
      </c>
      <c r="J6759" t="e">
        <f>+VLOOKUP(B6759,#REF!,1,FALSE)</f>
        <v>#REF!</v>
      </c>
    </row>
    <row r="6760" spans="1:10" hidden="1" x14ac:dyDescent="0.25">
      <c r="A6760" t="s">
        <v>655</v>
      </c>
      <c r="B6760">
        <v>910201</v>
      </c>
      <c r="C6760" t="s">
        <v>1955</v>
      </c>
      <c r="D6760">
        <v>6.5</v>
      </c>
      <c r="J6760" t="e">
        <f>+VLOOKUP(B6760,#REF!,1,FALSE)</f>
        <v>#REF!</v>
      </c>
    </row>
    <row r="6761" spans="1:10" hidden="1" x14ac:dyDescent="0.25">
      <c r="A6761" t="s">
        <v>655</v>
      </c>
      <c r="B6761" t="s">
        <v>1956</v>
      </c>
      <c r="C6761" t="s">
        <v>1957</v>
      </c>
      <c r="D6761">
        <v>6.5</v>
      </c>
      <c r="J6761" t="e">
        <f>+VLOOKUP(B6761,#REF!,1,FALSE)</f>
        <v>#REF!</v>
      </c>
    </row>
    <row r="6762" spans="1:10" hidden="1" x14ac:dyDescent="0.25">
      <c r="A6762" t="s">
        <v>655</v>
      </c>
      <c r="B6762" t="s">
        <v>1958</v>
      </c>
      <c r="C6762" t="s">
        <v>1959</v>
      </c>
      <c r="D6762">
        <v>6.5</v>
      </c>
      <c r="J6762" t="e">
        <f>+VLOOKUP(B6762,#REF!,1,FALSE)</f>
        <v>#REF!</v>
      </c>
    </row>
    <row r="6763" spans="1:10" hidden="1" x14ac:dyDescent="0.25">
      <c r="A6763" t="s">
        <v>655</v>
      </c>
      <c r="B6763">
        <v>910212</v>
      </c>
      <c r="C6763" t="s">
        <v>1960</v>
      </c>
      <c r="D6763">
        <v>6.5</v>
      </c>
      <c r="J6763" t="e">
        <f>+VLOOKUP(B6763,#REF!,1,FALSE)</f>
        <v>#REF!</v>
      </c>
    </row>
    <row r="6764" spans="1:10" hidden="1" x14ac:dyDescent="0.25">
      <c r="A6764" t="s">
        <v>655</v>
      </c>
      <c r="B6764">
        <v>910213</v>
      </c>
      <c r="C6764" t="s">
        <v>1960</v>
      </c>
      <c r="D6764">
        <v>6.5</v>
      </c>
      <c r="J6764" t="e">
        <f>+VLOOKUP(B6764,#REF!,1,FALSE)</f>
        <v>#REF!</v>
      </c>
    </row>
    <row r="6765" spans="1:10" hidden="1" x14ac:dyDescent="0.25">
      <c r="A6765" t="s">
        <v>655</v>
      </c>
      <c r="B6765">
        <v>910221</v>
      </c>
      <c r="C6765" t="s">
        <v>1961</v>
      </c>
      <c r="D6765">
        <v>6.5</v>
      </c>
      <c r="J6765" t="e">
        <f>+VLOOKUP(B6765,#REF!,1,FALSE)</f>
        <v>#REF!</v>
      </c>
    </row>
    <row r="6766" spans="1:10" hidden="1" x14ac:dyDescent="0.25">
      <c r="A6766" t="s">
        <v>655</v>
      </c>
      <c r="B6766">
        <v>910224</v>
      </c>
      <c r="C6766" t="s">
        <v>2276</v>
      </c>
      <c r="D6766">
        <v>6.5</v>
      </c>
      <c r="J6766" t="e">
        <f>+VLOOKUP(B6766,#REF!,1,FALSE)</f>
        <v>#REF!</v>
      </c>
    </row>
    <row r="6767" spans="1:10" hidden="1" x14ac:dyDescent="0.25">
      <c r="A6767" t="s">
        <v>655</v>
      </c>
      <c r="B6767">
        <v>910225</v>
      </c>
      <c r="C6767" t="s">
        <v>1962</v>
      </c>
      <c r="D6767">
        <v>6.5</v>
      </c>
      <c r="J6767" t="e">
        <f>+VLOOKUP(B6767,#REF!,1,FALSE)</f>
        <v>#REF!</v>
      </c>
    </row>
    <row r="6768" spans="1:10" hidden="1" x14ac:dyDescent="0.25">
      <c r="A6768" t="s">
        <v>655</v>
      </c>
      <c r="B6768">
        <v>920003</v>
      </c>
      <c r="C6768" t="s">
        <v>1963</v>
      </c>
      <c r="D6768">
        <v>6.5</v>
      </c>
      <c r="J6768" t="e">
        <f>+VLOOKUP(B6768,#REF!,1,FALSE)</f>
        <v>#REF!</v>
      </c>
    </row>
    <row r="6769" spans="1:10" hidden="1" x14ac:dyDescent="0.25">
      <c r="A6769" t="s">
        <v>655</v>
      </c>
      <c r="B6769">
        <v>920004</v>
      </c>
      <c r="C6769" t="s">
        <v>1964</v>
      </c>
      <c r="D6769">
        <v>6.5</v>
      </c>
      <c r="J6769" t="e">
        <f>+VLOOKUP(B6769,#REF!,1,FALSE)</f>
        <v>#REF!</v>
      </c>
    </row>
    <row r="6770" spans="1:10" hidden="1" x14ac:dyDescent="0.25">
      <c r="A6770" t="s">
        <v>655</v>
      </c>
      <c r="B6770">
        <v>920005</v>
      </c>
      <c r="C6770" t="s">
        <v>1965</v>
      </c>
      <c r="D6770">
        <v>6.5</v>
      </c>
      <c r="J6770" t="e">
        <f>+VLOOKUP(B6770,#REF!,1,FALSE)</f>
        <v>#REF!</v>
      </c>
    </row>
    <row r="6771" spans="1:10" hidden="1" x14ac:dyDescent="0.25">
      <c r="A6771" t="s">
        <v>655</v>
      </c>
      <c r="B6771">
        <v>920006</v>
      </c>
      <c r="C6771" t="s">
        <v>1963</v>
      </c>
      <c r="D6771">
        <v>6.5</v>
      </c>
      <c r="J6771" t="e">
        <f>+VLOOKUP(B6771,#REF!,1,FALSE)</f>
        <v>#REF!</v>
      </c>
    </row>
    <row r="6772" spans="1:10" hidden="1" x14ac:dyDescent="0.25">
      <c r="A6772" t="s">
        <v>655</v>
      </c>
      <c r="B6772">
        <v>920007</v>
      </c>
      <c r="C6772" t="s">
        <v>1966</v>
      </c>
      <c r="D6772">
        <v>6.5</v>
      </c>
      <c r="J6772" t="e">
        <f>+VLOOKUP(B6772,#REF!,1,FALSE)</f>
        <v>#REF!</v>
      </c>
    </row>
    <row r="6773" spans="1:10" hidden="1" x14ac:dyDescent="0.25">
      <c r="A6773" t="s">
        <v>655</v>
      </c>
      <c r="B6773">
        <v>920008</v>
      </c>
      <c r="C6773" t="s">
        <v>1967</v>
      </c>
      <c r="D6773">
        <v>6.5</v>
      </c>
      <c r="J6773" t="e">
        <f>+VLOOKUP(B6773,#REF!,1,FALSE)</f>
        <v>#REF!</v>
      </c>
    </row>
    <row r="6774" spans="1:10" hidden="1" x14ac:dyDescent="0.25">
      <c r="A6774" t="s">
        <v>655</v>
      </c>
      <c r="B6774">
        <v>920009</v>
      </c>
      <c r="C6774" t="s">
        <v>1968</v>
      </c>
      <c r="D6774">
        <v>6.5</v>
      </c>
      <c r="J6774" t="e">
        <f>+VLOOKUP(B6774,#REF!,1,FALSE)</f>
        <v>#REF!</v>
      </c>
    </row>
    <row r="6775" spans="1:10" hidden="1" x14ac:dyDescent="0.25">
      <c r="A6775" t="s">
        <v>655</v>
      </c>
      <c r="B6775">
        <v>920010</v>
      </c>
      <c r="C6775" t="s">
        <v>1969</v>
      </c>
      <c r="D6775">
        <v>6.5</v>
      </c>
      <c r="J6775" t="e">
        <f>+VLOOKUP(B6775,#REF!,1,FALSE)</f>
        <v>#REF!</v>
      </c>
    </row>
    <row r="6776" spans="1:10" hidden="1" x14ac:dyDescent="0.25">
      <c r="A6776" t="s">
        <v>655</v>
      </c>
      <c r="B6776">
        <v>920011</v>
      </c>
      <c r="C6776" t="s">
        <v>1970</v>
      </c>
      <c r="D6776">
        <v>6.5</v>
      </c>
      <c r="J6776" t="e">
        <f>+VLOOKUP(B6776,#REF!,1,FALSE)</f>
        <v>#REF!</v>
      </c>
    </row>
    <row r="6777" spans="1:10" hidden="1" x14ac:dyDescent="0.25">
      <c r="A6777" t="s">
        <v>655</v>
      </c>
      <c r="B6777">
        <v>920012</v>
      </c>
      <c r="C6777" t="s">
        <v>1971</v>
      </c>
      <c r="D6777">
        <v>6.5</v>
      </c>
      <c r="J6777" t="e">
        <f>+VLOOKUP(B6777,#REF!,1,FALSE)</f>
        <v>#REF!</v>
      </c>
    </row>
    <row r="6778" spans="1:10" hidden="1" x14ac:dyDescent="0.25">
      <c r="A6778" t="s">
        <v>655</v>
      </c>
      <c r="B6778">
        <v>920013</v>
      </c>
      <c r="C6778" t="s">
        <v>1972</v>
      </c>
      <c r="D6778">
        <v>6.5</v>
      </c>
      <c r="J6778" t="e">
        <f>+VLOOKUP(B6778,#REF!,1,FALSE)</f>
        <v>#REF!</v>
      </c>
    </row>
    <row r="6779" spans="1:10" hidden="1" x14ac:dyDescent="0.25">
      <c r="A6779" t="s">
        <v>655</v>
      </c>
      <c r="B6779">
        <v>920014</v>
      </c>
      <c r="C6779" t="s">
        <v>1973</v>
      </c>
      <c r="D6779">
        <v>6.5</v>
      </c>
      <c r="J6779" t="e">
        <f>+VLOOKUP(B6779,#REF!,1,FALSE)</f>
        <v>#REF!</v>
      </c>
    </row>
    <row r="6780" spans="1:10" hidden="1" x14ac:dyDescent="0.25">
      <c r="A6780" t="s">
        <v>655</v>
      </c>
      <c r="B6780">
        <v>920017</v>
      </c>
      <c r="C6780" t="s">
        <v>1974</v>
      </c>
      <c r="D6780">
        <v>6.5</v>
      </c>
      <c r="J6780" t="e">
        <f>+VLOOKUP(B6780,#REF!,1,FALSE)</f>
        <v>#REF!</v>
      </c>
    </row>
    <row r="6781" spans="1:10" hidden="1" x14ac:dyDescent="0.25">
      <c r="A6781" t="s">
        <v>655</v>
      </c>
      <c r="B6781">
        <v>920023</v>
      </c>
      <c r="C6781" t="s">
        <v>1975</v>
      </c>
      <c r="D6781">
        <v>6.5</v>
      </c>
      <c r="J6781" t="e">
        <f>+VLOOKUP(B6781,#REF!,1,FALSE)</f>
        <v>#REF!</v>
      </c>
    </row>
    <row r="6782" spans="1:10" hidden="1" x14ac:dyDescent="0.25">
      <c r="A6782" t="s">
        <v>655</v>
      </c>
      <c r="B6782">
        <v>920025</v>
      </c>
      <c r="C6782" t="s">
        <v>1976</v>
      </c>
      <c r="D6782">
        <v>6.5</v>
      </c>
      <c r="J6782" t="e">
        <f>+VLOOKUP(B6782,#REF!,1,FALSE)</f>
        <v>#REF!</v>
      </c>
    </row>
    <row r="6783" spans="1:10" hidden="1" x14ac:dyDescent="0.25">
      <c r="A6783" t="s">
        <v>655</v>
      </c>
      <c r="B6783">
        <v>920042</v>
      </c>
      <c r="C6783" t="s">
        <v>1977</v>
      </c>
      <c r="D6783">
        <v>6.5</v>
      </c>
      <c r="J6783" t="e">
        <f>+VLOOKUP(B6783,#REF!,1,FALSE)</f>
        <v>#REF!</v>
      </c>
    </row>
    <row r="6784" spans="1:10" hidden="1" x14ac:dyDescent="0.25">
      <c r="A6784" t="s">
        <v>655</v>
      </c>
      <c r="B6784">
        <v>920043</v>
      </c>
      <c r="C6784" t="s">
        <v>1978</v>
      </c>
      <c r="D6784">
        <v>6.5</v>
      </c>
      <c r="J6784" t="e">
        <f>+VLOOKUP(B6784,#REF!,1,FALSE)</f>
        <v>#REF!</v>
      </c>
    </row>
    <row r="6785" spans="1:10" hidden="1" x14ac:dyDescent="0.25">
      <c r="A6785" t="s">
        <v>655</v>
      </c>
      <c r="B6785">
        <v>920050</v>
      </c>
      <c r="C6785" t="s">
        <v>1979</v>
      </c>
      <c r="D6785">
        <v>6.5</v>
      </c>
      <c r="J6785" t="e">
        <f>+VLOOKUP(B6785,#REF!,1,FALSE)</f>
        <v>#REF!</v>
      </c>
    </row>
    <row r="6786" spans="1:10" hidden="1" x14ac:dyDescent="0.25">
      <c r="A6786" t="s">
        <v>655</v>
      </c>
      <c r="B6786">
        <v>920051</v>
      </c>
      <c r="C6786" t="s">
        <v>1980</v>
      </c>
      <c r="D6786">
        <v>6.5</v>
      </c>
      <c r="J6786" t="e">
        <f>+VLOOKUP(B6786,#REF!,1,FALSE)</f>
        <v>#REF!</v>
      </c>
    </row>
    <row r="6787" spans="1:10" hidden="1" x14ac:dyDescent="0.25">
      <c r="A6787" t="s">
        <v>655</v>
      </c>
      <c r="B6787">
        <v>920052</v>
      </c>
      <c r="C6787" t="s">
        <v>1981</v>
      </c>
      <c r="D6787">
        <v>6.5</v>
      </c>
      <c r="J6787" t="e">
        <f>+VLOOKUP(B6787,#REF!,1,FALSE)</f>
        <v>#REF!</v>
      </c>
    </row>
    <row r="6788" spans="1:10" hidden="1" x14ac:dyDescent="0.25">
      <c r="A6788" t="s">
        <v>655</v>
      </c>
      <c r="B6788">
        <v>920053</v>
      </c>
      <c r="C6788" t="s">
        <v>1982</v>
      </c>
      <c r="D6788">
        <v>6.5</v>
      </c>
      <c r="J6788" t="e">
        <f>+VLOOKUP(B6788,#REF!,1,FALSE)</f>
        <v>#REF!</v>
      </c>
    </row>
    <row r="6789" spans="1:10" hidden="1" x14ac:dyDescent="0.25">
      <c r="A6789" t="s">
        <v>655</v>
      </c>
      <c r="B6789">
        <v>920220</v>
      </c>
      <c r="C6789" t="s">
        <v>1975</v>
      </c>
      <c r="D6789">
        <v>6.5</v>
      </c>
      <c r="J6789" t="e">
        <f>+VLOOKUP(B6789,#REF!,1,FALSE)</f>
        <v>#REF!</v>
      </c>
    </row>
    <row r="6790" spans="1:10" hidden="1" x14ac:dyDescent="0.25">
      <c r="A6790" t="s">
        <v>655</v>
      </c>
      <c r="B6790">
        <v>920221</v>
      </c>
      <c r="C6790" t="s">
        <v>1983</v>
      </c>
      <c r="D6790">
        <v>6.5</v>
      </c>
      <c r="J6790" t="e">
        <f>+VLOOKUP(B6790,#REF!,1,FALSE)</f>
        <v>#REF!</v>
      </c>
    </row>
    <row r="6791" spans="1:10" hidden="1" x14ac:dyDescent="0.25">
      <c r="A6791" t="s">
        <v>655</v>
      </c>
      <c r="B6791" t="s">
        <v>1984</v>
      </c>
      <c r="C6791" t="s">
        <v>1985</v>
      </c>
      <c r="D6791">
        <v>6.5</v>
      </c>
      <c r="J6791" t="e">
        <f>+VLOOKUP(B6791,#REF!,1,FALSE)</f>
        <v>#REF!</v>
      </c>
    </row>
    <row r="6792" spans="1:10" hidden="1" x14ac:dyDescent="0.25">
      <c r="A6792" t="s">
        <v>655</v>
      </c>
      <c r="B6792">
        <v>920223</v>
      </c>
      <c r="C6792" t="s">
        <v>1986</v>
      </c>
      <c r="D6792">
        <v>6.5</v>
      </c>
      <c r="J6792" t="e">
        <f>+VLOOKUP(B6792,#REF!,1,FALSE)</f>
        <v>#REF!</v>
      </c>
    </row>
    <row r="6793" spans="1:10" hidden="1" x14ac:dyDescent="0.25">
      <c r="A6793" t="s">
        <v>655</v>
      </c>
      <c r="B6793">
        <v>920224</v>
      </c>
      <c r="C6793" t="s">
        <v>1493</v>
      </c>
      <c r="D6793">
        <v>6.5</v>
      </c>
      <c r="J6793" t="e">
        <f>+VLOOKUP(B6793,#REF!,1,FALSE)</f>
        <v>#REF!</v>
      </c>
    </row>
    <row r="6794" spans="1:10" hidden="1" x14ac:dyDescent="0.25">
      <c r="A6794" t="s">
        <v>655</v>
      </c>
      <c r="B6794">
        <v>920230</v>
      </c>
      <c r="C6794" t="s">
        <v>1987</v>
      </c>
      <c r="D6794">
        <v>6.5</v>
      </c>
      <c r="J6794" t="e">
        <f>+VLOOKUP(B6794,#REF!,1,FALSE)</f>
        <v>#REF!</v>
      </c>
    </row>
    <row r="6795" spans="1:10" hidden="1" x14ac:dyDescent="0.25">
      <c r="A6795" t="s">
        <v>655</v>
      </c>
      <c r="B6795">
        <v>950010</v>
      </c>
      <c r="C6795" t="s">
        <v>2427</v>
      </c>
      <c r="D6795">
        <v>1</v>
      </c>
      <c r="J6795" t="e">
        <f>+VLOOKUP(B6795,#REF!,1,FALSE)</f>
        <v>#REF!</v>
      </c>
    </row>
    <row r="6796" spans="1:10" hidden="1" x14ac:dyDescent="0.25">
      <c r="A6796" t="s">
        <v>655</v>
      </c>
      <c r="B6796">
        <v>950011</v>
      </c>
      <c r="C6796" t="s">
        <v>2428</v>
      </c>
      <c r="D6796">
        <v>1</v>
      </c>
      <c r="J6796" t="e">
        <f>+VLOOKUP(B6796,#REF!,1,FALSE)</f>
        <v>#REF!</v>
      </c>
    </row>
    <row r="6797" spans="1:10" hidden="1" x14ac:dyDescent="0.25">
      <c r="A6797" t="s">
        <v>655</v>
      </c>
      <c r="B6797">
        <v>950012</v>
      </c>
      <c r="C6797" t="s">
        <v>2429</v>
      </c>
      <c r="D6797">
        <v>1</v>
      </c>
      <c r="J6797" t="e">
        <f>+VLOOKUP(B6797,#REF!,1,FALSE)</f>
        <v>#REF!</v>
      </c>
    </row>
    <row r="6798" spans="1:10" hidden="1" x14ac:dyDescent="0.25">
      <c r="A6798" t="s">
        <v>655</v>
      </c>
      <c r="B6798">
        <v>950014</v>
      </c>
      <c r="C6798" t="s">
        <v>2430</v>
      </c>
      <c r="D6798">
        <v>1</v>
      </c>
      <c r="J6798" t="e">
        <f>+VLOOKUP(B6798,#REF!,1,FALSE)</f>
        <v>#REF!</v>
      </c>
    </row>
    <row r="6799" spans="1:10" hidden="1" x14ac:dyDescent="0.25">
      <c r="A6799" t="s">
        <v>655</v>
      </c>
      <c r="B6799">
        <v>950015</v>
      </c>
      <c r="C6799" t="s">
        <v>2431</v>
      </c>
      <c r="D6799">
        <v>1</v>
      </c>
      <c r="J6799" t="e">
        <f>+VLOOKUP(B6799,#REF!,1,FALSE)</f>
        <v>#REF!</v>
      </c>
    </row>
    <row r="6800" spans="1:10" hidden="1" x14ac:dyDescent="0.25">
      <c r="A6800" t="s">
        <v>655</v>
      </c>
      <c r="B6800">
        <v>950016</v>
      </c>
      <c r="C6800" t="s">
        <v>2432</v>
      </c>
      <c r="D6800">
        <v>1</v>
      </c>
      <c r="J6800" t="e">
        <f>+VLOOKUP(B6800,#REF!,1,FALSE)</f>
        <v>#REF!</v>
      </c>
    </row>
    <row r="6801" spans="1:10" hidden="1" x14ac:dyDescent="0.25">
      <c r="A6801" t="s">
        <v>655</v>
      </c>
      <c r="B6801">
        <v>950017</v>
      </c>
      <c r="C6801" t="s">
        <v>2433</v>
      </c>
      <c r="D6801">
        <v>1</v>
      </c>
      <c r="J6801" t="e">
        <f>+VLOOKUP(B6801,#REF!,1,FALSE)</f>
        <v>#REF!</v>
      </c>
    </row>
    <row r="6802" spans="1:10" hidden="1" x14ac:dyDescent="0.25">
      <c r="A6802" t="s">
        <v>655</v>
      </c>
      <c r="B6802">
        <v>950020</v>
      </c>
      <c r="C6802" t="s">
        <v>2434</v>
      </c>
      <c r="D6802">
        <v>1</v>
      </c>
      <c r="J6802" t="e">
        <f>+VLOOKUP(B6802,#REF!,1,FALSE)</f>
        <v>#REF!</v>
      </c>
    </row>
    <row r="6803" spans="1:10" hidden="1" x14ac:dyDescent="0.25">
      <c r="A6803" t="s">
        <v>655</v>
      </c>
      <c r="B6803">
        <v>950021</v>
      </c>
      <c r="C6803" t="s">
        <v>2435</v>
      </c>
      <c r="D6803">
        <v>1</v>
      </c>
      <c r="J6803" t="e">
        <f>+VLOOKUP(B6803,#REF!,1,FALSE)</f>
        <v>#REF!</v>
      </c>
    </row>
    <row r="6804" spans="1:10" hidden="1" x14ac:dyDescent="0.25">
      <c r="A6804" t="s">
        <v>655</v>
      </c>
      <c r="B6804">
        <v>950022</v>
      </c>
      <c r="C6804" t="s">
        <v>2436</v>
      </c>
      <c r="D6804">
        <v>1</v>
      </c>
      <c r="J6804" t="e">
        <f>+VLOOKUP(B6804,#REF!,1,FALSE)</f>
        <v>#REF!</v>
      </c>
    </row>
    <row r="6805" spans="1:10" hidden="1" x14ac:dyDescent="0.25">
      <c r="A6805" t="s">
        <v>655</v>
      </c>
      <c r="B6805">
        <v>950023</v>
      </c>
      <c r="C6805" t="s">
        <v>2437</v>
      </c>
      <c r="D6805">
        <v>1</v>
      </c>
      <c r="J6805" t="e">
        <f>+VLOOKUP(B6805,#REF!,1,FALSE)</f>
        <v>#REF!</v>
      </c>
    </row>
    <row r="6806" spans="1:10" hidden="1" x14ac:dyDescent="0.25">
      <c r="A6806" t="s">
        <v>655</v>
      </c>
      <c r="B6806">
        <v>950024</v>
      </c>
      <c r="C6806" t="s">
        <v>2438</v>
      </c>
      <c r="D6806">
        <v>1</v>
      </c>
      <c r="J6806" t="e">
        <f>+VLOOKUP(B6806,#REF!,1,FALSE)</f>
        <v>#REF!</v>
      </c>
    </row>
    <row r="6807" spans="1:10" hidden="1" x14ac:dyDescent="0.25">
      <c r="A6807" t="s">
        <v>655</v>
      </c>
      <c r="B6807">
        <v>950025</v>
      </c>
      <c r="C6807" t="s">
        <v>2439</v>
      </c>
      <c r="D6807">
        <v>1</v>
      </c>
      <c r="J6807" t="e">
        <f>+VLOOKUP(B6807,#REF!,1,FALSE)</f>
        <v>#REF!</v>
      </c>
    </row>
    <row r="6808" spans="1:10" hidden="1" x14ac:dyDescent="0.25">
      <c r="A6808" t="s">
        <v>655</v>
      </c>
      <c r="B6808">
        <v>950026</v>
      </c>
      <c r="C6808" t="s">
        <v>2440</v>
      </c>
      <c r="D6808">
        <v>1</v>
      </c>
      <c r="J6808" t="e">
        <f>+VLOOKUP(B6808,#REF!,1,FALSE)</f>
        <v>#REF!</v>
      </c>
    </row>
    <row r="6809" spans="1:10" hidden="1" x14ac:dyDescent="0.25">
      <c r="A6809" t="s">
        <v>655</v>
      </c>
      <c r="B6809">
        <v>960021</v>
      </c>
      <c r="C6809" t="s">
        <v>2444</v>
      </c>
      <c r="D6809">
        <v>1</v>
      </c>
      <c r="J6809" t="e">
        <f>+VLOOKUP(B6809,#REF!,1,FALSE)</f>
        <v>#REF!</v>
      </c>
    </row>
    <row r="6810" spans="1:10" hidden="1" x14ac:dyDescent="0.25">
      <c r="A6810" t="s">
        <v>655</v>
      </c>
      <c r="B6810">
        <v>960216</v>
      </c>
      <c r="C6810" t="s">
        <v>2445</v>
      </c>
      <c r="D6810">
        <v>1</v>
      </c>
      <c r="J6810" t="e">
        <f>+VLOOKUP(B6810,#REF!,1,FALSE)</f>
        <v>#REF!</v>
      </c>
    </row>
    <row r="6811" spans="1:10" hidden="1" x14ac:dyDescent="0.25">
      <c r="A6811" t="s">
        <v>655</v>
      </c>
      <c r="B6811">
        <v>960221</v>
      </c>
      <c r="C6811" t="s">
        <v>2446</v>
      </c>
      <c r="D6811">
        <v>2</v>
      </c>
      <c r="J6811" t="e">
        <f>+VLOOKUP(B6811,#REF!,1,FALSE)</f>
        <v>#REF!</v>
      </c>
    </row>
    <row r="6812" spans="1:10" hidden="1" x14ac:dyDescent="0.25">
      <c r="A6812" t="s">
        <v>655</v>
      </c>
      <c r="B6812">
        <v>960227</v>
      </c>
      <c r="C6812" t="s">
        <v>2447</v>
      </c>
      <c r="D6812">
        <v>1</v>
      </c>
      <c r="J6812" t="e">
        <f>+VLOOKUP(B6812,#REF!,1,FALSE)</f>
        <v>#REF!</v>
      </c>
    </row>
    <row r="6813" spans="1:10" hidden="1" x14ac:dyDescent="0.25">
      <c r="A6813" t="s">
        <v>655</v>
      </c>
      <c r="B6813" t="s">
        <v>1988</v>
      </c>
      <c r="C6813" t="s">
        <v>1989</v>
      </c>
      <c r="D6813">
        <v>1</v>
      </c>
      <c r="J6813" t="e">
        <f>+VLOOKUP(B6813,#REF!,1,FALSE)</f>
        <v>#REF!</v>
      </c>
    </row>
    <row r="6814" spans="1:10" hidden="1" x14ac:dyDescent="0.25">
      <c r="A6814" t="s">
        <v>655</v>
      </c>
      <c r="B6814" t="s">
        <v>1990</v>
      </c>
      <c r="C6814" t="s">
        <v>1991</v>
      </c>
      <c r="D6814">
        <v>1</v>
      </c>
      <c r="J6814" t="e">
        <f>+VLOOKUP(B6814,#REF!,1,FALSE)</f>
        <v>#REF!</v>
      </c>
    </row>
    <row r="6815" spans="1:10" hidden="1" x14ac:dyDescent="0.25">
      <c r="A6815" t="s">
        <v>655</v>
      </c>
      <c r="B6815" t="s">
        <v>1996</v>
      </c>
      <c r="C6815" t="s">
        <v>1997</v>
      </c>
      <c r="D6815">
        <v>1</v>
      </c>
      <c r="J6815" t="e">
        <f>+VLOOKUP(B6815,#REF!,1,FALSE)</f>
        <v>#REF!</v>
      </c>
    </row>
    <row r="6816" spans="1:10" hidden="1" x14ac:dyDescent="0.25">
      <c r="A6816" t="s">
        <v>655</v>
      </c>
      <c r="B6816" t="s">
        <v>1998</v>
      </c>
      <c r="C6816" t="s">
        <v>1999</v>
      </c>
      <c r="D6816">
        <v>1</v>
      </c>
      <c r="J6816" t="e">
        <f>+VLOOKUP(B6816,#REF!,1,FALSE)</f>
        <v>#REF!</v>
      </c>
    </row>
    <row r="6817" spans="1:10" hidden="1" x14ac:dyDescent="0.25">
      <c r="A6817" t="s">
        <v>655</v>
      </c>
      <c r="B6817" t="s">
        <v>2000</v>
      </c>
      <c r="C6817" t="s">
        <v>2001</v>
      </c>
      <c r="D6817">
        <v>1</v>
      </c>
      <c r="J6817" t="e">
        <f>+VLOOKUP(B6817,#REF!,1,FALSE)</f>
        <v>#REF!</v>
      </c>
    </row>
    <row r="6818" spans="1:10" hidden="1" x14ac:dyDescent="0.25">
      <c r="A6818" t="s">
        <v>655</v>
      </c>
      <c r="B6818" t="s">
        <v>2002</v>
      </c>
      <c r="C6818" t="s">
        <v>2003</v>
      </c>
      <c r="D6818">
        <v>1</v>
      </c>
      <c r="J6818" t="e">
        <f>+VLOOKUP(B6818,#REF!,1,FALSE)</f>
        <v>#REF!</v>
      </c>
    </row>
    <row r="6819" spans="1:10" hidden="1" x14ac:dyDescent="0.25">
      <c r="A6819" t="s">
        <v>655</v>
      </c>
      <c r="B6819" t="s">
        <v>2004</v>
      </c>
      <c r="C6819" t="s">
        <v>2005</v>
      </c>
      <c r="D6819">
        <v>1</v>
      </c>
      <c r="J6819" t="e">
        <f>+VLOOKUP(B6819,#REF!,1,FALSE)</f>
        <v>#REF!</v>
      </c>
    </row>
    <row r="6820" spans="1:10" hidden="1" x14ac:dyDescent="0.25">
      <c r="A6820" t="s">
        <v>655</v>
      </c>
      <c r="B6820" t="s">
        <v>2006</v>
      </c>
      <c r="C6820" t="s">
        <v>2007</v>
      </c>
      <c r="D6820">
        <v>1</v>
      </c>
      <c r="J6820" t="e">
        <f>+VLOOKUP(B6820,#REF!,1,FALSE)</f>
        <v>#REF!</v>
      </c>
    </row>
    <row r="6821" spans="1:10" hidden="1" x14ac:dyDescent="0.25">
      <c r="A6821" t="s">
        <v>655</v>
      </c>
      <c r="B6821" t="s">
        <v>2008</v>
      </c>
      <c r="C6821" t="s">
        <v>2009</v>
      </c>
      <c r="D6821">
        <v>1</v>
      </c>
      <c r="J6821" t="e">
        <f>+VLOOKUP(B6821,#REF!,1,FALSE)</f>
        <v>#REF!</v>
      </c>
    </row>
    <row r="6822" spans="1:10" hidden="1" x14ac:dyDescent="0.25">
      <c r="A6822" t="s">
        <v>655</v>
      </c>
      <c r="B6822" t="s">
        <v>2010</v>
      </c>
      <c r="C6822" t="s">
        <v>2011</v>
      </c>
      <c r="D6822">
        <v>1</v>
      </c>
      <c r="J6822" t="e">
        <f>+VLOOKUP(B6822,#REF!,1,FALSE)</f>
        <v>#REF!</v>
      </c>
    </row>
    <row r="6823" spans="1:10" hidden="1" x14ac:dyDescent="0.25">
      <c r="A6823" t="s">
        <v>655</v>
      </c>
      <c r="B6823" t="s">
        <v>2281</v>
      </c>
      <c r="C6823" t="s">
        <v>2282</v>
      </c>
      <c r="D6823">
        <v>1</v>
      </c>
      <c r="J6823" t="e">
        <f>+VLOOKUP(B6823,#REF!,1,FALSE)</f>
        <v>#REF!</v>
      </c>
    </row>
    <row r="6824" spans="1:10" hidden="1" x14ac:dyDescent="0.25">
      <c r="A6824" t="s">
        <v>655</v>
      </c>
      <c r="B6824" t="s">
        <v>352</v>
      </c>
      <c r="C6824" t="s">
        <v>353</v>
      </c>
      <c r="D6824">
        <v>6.5</v>
      </c>
      <c r="J6824" t="e">
        <f>+VLOOKUP(B6824,#REF!,1,FALSE)</f>
        <v>#REF!</v>
      </c>
    </row>
    <row r="6825" spans="1:10" hidden="1" x14ac:dyDescent="0.25">
      <c r="A6825" t="s">
        <v>655</v>
      </c>
      <c r="B6825" t="s">
        <v>354</v>
      </c>
      <c r="C6825" t="s">
        <v>355</v>
      </c>
      <c r="D6825">
        <v>6.5</v>
      </c>
      <c r="J6825" t="e">
        <f>+VLOOKUP(B6825,#REF!,1,FALSE)</f>
        <v>#REF!</v>
      </c>
    </row>
    <row r="6826" spans="1:10" hidden="1" x14ac:dyDescent="0.25">
      <c r="A6826" t="s">
        <v>655</v>
      </c>
      <c r="B6826" t="s">
        <v>356</v>
      </c>
      <c r="C6826" t="s">
        <v>357</v>
      </c>
      <c r="D6826">
        <v>6.5</v>
      </c>
      <c r="J6826" t="e">
        <f>+VLOOKUP(B6826,#REF!,1,FALSE)</f>
        <v>#REF!</v>
      </c>
    </row>
    <row r="6827" spans="1:10" hidden="1" x14ac:dyDescent="0.25">
      <c r="A6827" t="s">
        <v>655</v>
      </c>
      <c r="B6827" t="s">
        <v>358</v>
      </c>
      <c r="C6827" t="s">
        <v>359</v>
      </c>
      <c r="D6827">
        <v>6.5</v>
      </c>
      <c r="J6827" t="e">
        <f>+VLOOKUP(B6827,#REF!,1,FALSE)</f>
        <v>#REF!</v>
      </c>
    </row>
    <row r="6828" spans="1:10" hidden="1" x14ac:dyDescent="0.25">
      <c r="A6828" t="s">
        <v>655</v>
      </c>
      <c r="B6828" t="s">
        <v>360</v>
      </c>
      <c r="C6828" t="s">
        <v>361</v>
      </c>
      <c r="D6828">
        <v>6.5</v>
      </c>
      <c r="J6828" t="e">
        <f>+VLOOKUP(B6828,#REF!,1,FALSE)</f>
        <v>#REF!</v>
      </c>
    </row>
    <row r="6829" spans="1:10" hidden="1" x14ac:dyDescent="0.25">
      <c r="A6829" t="s">
        <v>655</v>
      </c>
      <c r="B6829" t="s">
        <v>362</v>
      </c>
      <c r="C6829" t="s">
        <v>363</v>
      </c>
      <c r="D6829">
        <v>6.5</v>
      </c>
      <c r="J6829" t="e">
        <f>+VLOOKUP(B6829,#REF!,1,FALSE)</f>
        <v>#REF!</v>
      </c>
    </row>
    <row r="6830" spans="1:10" hidden="1" x14ac:dyDescent="0.25">
      <c r="A6830" t="s">
        <v>655</v>
      </c>
      <c r="B6830" t="s">
        <v>364</v>
      </c>
      <c r="C6830" t="s">
        <v>365</v>
      </c>
      <c r="D6830">
        <v>6.5</v>
      </c>
      <c r="J6830" t="e">
        <f>+VLOOKUP(B6830,#REF!,1,FALSE)</f>
        <v>#REF!</v>
      </c>
    </row>
    <row r="6831" spans="1:10" hidden="1" x14ac:dyDescent="0.25">
      <c r="A6831" t="s">
        <v>655</v>
      </c>
      <c r="B6831" t="s">
        <v>366</v>
      </c>
      <c r="C6831" t="s">
        <v>367</v>
      </c>
      <c r="D6831">
        <v>6.5</v>
      </c>
      <c r="J6831" t="e">
        <f>+VLOOKUP(B6831,#REF!,1,FALSE)</f>
        <v>#REF!</v>
      </c>
    </row>
    <row r="6832" spans="1:10" hidden="1" x14ac:dyDescent="0.25">
      <c r="A6832" t="s">
        <v>655</v>
      </c>
      <c r="B6832" t="s">
        <v>368</v>
      </c>
      <c r="C6832" t="s">
        <v>369</v>
      </c>
      <c r="D6832">
        <v>6.5</v>
      </c>
      <c r="J6832" t="e">
        <f>+VLOOKUP(B6832,#REF!,1,FALSE)</f>
        <v>#REF!</v>
      </c>
    </row>
    <row r="6833" spans="1:10" hidden="1" x14ac:dyDescent="0.25">
      <c r="A6833" t="s">
        <v>655</v>
      </c>
      <c r="B6833" t="s">
        <v>370</v>
      </c>
      <c r="C6833" t="s">
        <v>371</v>
      </c>
      <c r="D6833">
        <v>6.5</v>
      </c>
      <c r="J6833" t="e">
        <f>+VLOOKUP(B6833,#REF!,1,FALSE)</f>
        <v>#REF!</v>
      </c>
    </row>
    <row r="6834" spans="1:10" hidden="1" x14ac:dyDescent="0.25">
      <c r="A6834" t="s">
        <v>655</v>
      </c>
      <c r="B6834" t="s">
        <v>372</v>
      </c>
      <c r="C6834" t="s">
        <v>373</v>
      </c>
      <c r="D6834">
        <v>6.5</v>
      </c>
      <c r="J6834" t="e">
        <f>+VLOOKUP(B6834,#REF!,1,FALSE)</f>
        <v>#REF!</v>
      </c>
    </row>
    <row r="6835" spans="1:10" hidden="1" x14ac:dyDescent="0.25">
      <c r="A6835" t="s">
        <v>655</v>
      </c>
      <c r="B6835" t="s">
        <v>374</v>
      </c>
      <c r="C6835" t="s">
        <v>375</v>
      </c>
      <c r="D6835">
        <v>6.5</v>
      </c>
      <c r="J6835" t="e">
        <f>+VLOOKUP(B6835,#REF!,1,FALSE)</f>
        <v>#REF!</v>
      </c>
    </row>
    <row r="6836" spans="1:10" hidden="1" x14ac:dyDescent="0.25">
      <c r="A6836" t="s">
        <v>655</v>
      </c>
      <c r="B6836" t="s">
        <v>376</v>
      </c>
      <c r="C6836" t="s">
        <v>377</v>
      </c>
      <c r="D6836">
        <v>6.5</v>
      </c>
      <c r="J6836" t="e">
        <f>+VLOOKUP(B6836,#REF!,1,FALSE)</f>
        <v>#REF!</v>
      </c>
    </row>
    <row r="6837" spans="1:10" hidden="1" x14ac:dyDescent="0.25">
      <c r="A6837" t="s">
        <v>655</v>
      </c>
      <c r="B6837" t="s">
        <v>378</v>
      </c>
      <c r="C6837" t="s">
        <v>379</v>
      </c>
      <c r="D6837">
        <v>6.5</v>
      </c>
      <c r="J6837" t="e">
        <f>+VLOOKUP(B6837,#REF!,1,FALSE)</f>
        <v>#REF!</v>
      </c>
    </row>
    <row r="6838" spans="1:10" hidden="1" x14ac:dyDescent="0.25">
      <c r="A6838" t="s">
        <v>655</v>
      </c>
      <c r="B6838" t="s">
        <v>380</v>
      </c>
      <c r="C6838" t="s">
        <v>381</v>
      </c>
      <c r="D6838">
        <v>6.5</v>
      </c>
      <c r="J6838" t="e">
        <f>+VLOOKUP(B6838,#REF!,1,FALSE)</f>
        <v>#REF!</v>
      </c>
    </row>
    <row r="6839" spans="1:10" hidden="1" x14ac:dyDescent="0.25">
      <c r="A6839" t="s">
        <v>655</v>
      </c>
      <c r="B6839" t="s">
        <v>382</v>
      </c>
      <c r="C6839" t="s">
        <v>383</v>
      </c>
      <c r="D6839">
        <v>6.5</v>
      </c>
      <c r="J6839" t="e">
        <f>+VLOOKUP(B6839,#REF!,1,FALSE)</f>
        <v>#REF!</v>
      </c>
    </row>
    <row r="6840" spans="1:10" hidden="1" x14ac:dyDescent="0.25">
      <c r="A6840" t="s">
        <v>655</v>
      </c>
      <c r="B6840" t="s">
        <v>384</v>
      </c>
      <c r="C6840" t="s">
        <v>385</v>
      </c>
      <c r="D6840">
        <v>6.5</v>
      </c>
      <c r="J6840" t="e">
        <f>+VLOOKUP(B6840,#REF!,1,FALSE)</f>
        <v>#REF!</v>
      </c>
    </row>
    <row r="6841" spans="1:10" hidden="1" x14ac:dyDescent="0.25">
      <c r="A6841" t="s">
        <v>655</v>
      </c>
      <c r="B6841" t="s">
        <v>386</v>
      </c>
      <c r="C6841" t="s">
        <v>387</v>
      </c>
      <c r="D6841">
        <v>6.5</v>
      </c>
      <c r="J6841" t="e">
        <f>+VLOOKUP(B6841,#REF!,1,FALSE)</f>
        <v>#REF!</v>
      </c>
    </row>
    <row r="6842" spans="1:10" hidden="1" x14ac:dyDescent="0.25">
      <c r="A6842" t="s">
        <v>655</v>
      </c>
      <c r="B6842" t="s">
        <v>388</v>
      </c>
      <c r="C6842" t="s">
        <v>389</v>
      </c>
      <c r="D6842">
        <v>6.5</v>
      </c>
      <c r="J6842" t="e">
        <f>+VLOOKUP(B6842,#REF!,1,FALSE)</f>
        <v>#REF!</v>
      </c>
    </row>
    <row r="6843" spans="1:10" hidden="1" x14ac:dyDescent="0.25">
      <c r="A6843" t="s">
        <v>655</v>
      </c>
      <c r="B6843" t="s">
        <v>390</v>
      </c>
      <c r="C6843" t="s">
        <v>391</v>
      </c>
      <c r="D6843">
        <v>6.5</v>
      </c>
      <c r="J6843" t="e">
        <f>+VLOOKUP(B6843,#REF!,1,FALSE)</f>
        <v>#REF!</v>
      </c>
    </row>
    <row r="6844" spans="1:10" hidden="1" x14ac:dyDescent="0.25">
      <c r="A6844" t="s">
        <v>655</v>
      </c>
      <c r="B6844" t="s">
        <v>392</v>
      </c>
      <c r="C6844" t="s">
        <v>393</v>
      </c>
      <c r="D6844">
        <v>6.5</v>
      </c>
      <c r="J6844" t="e">
        <f>+VLOOKUP(B6844,#REF!,1,FALSE)</f>
        <v>#REF!</v>
      </c>
    </row>
    <row r="6845" spans="1:10" hidden="1" x14ac:dyDescent="0.25">
      <c r="A6845" t="s">
        <v>655</v>
      </c>
      <c r="B6845" t="s">
        <v>394</v>
      </c>
      <c r="C6845" t="s">
        <v>395</v>
      </c>
      <c r="D6845">
        <v>6.5</v>
      </c>
      <c r="J6845" t="e">
        <f>+VLOOKUP(B6845,#REF!,1,FALSE)</f>
        <v>#REF!</v>
      </c>
    </row>
    <row r="6846" spans="1:10" hidden="1" x14ac:dyDescent="0.25">
      <c r="A6846" t="s">
        <v>655</v>
      </c>
      <c r="B6846" t="s">
        <v>396</v>
      </c>
      <c r="C6846" t="s">
        <v>397</v>
      </c>
      <c r="D6846">
        <v>6.5</v>
      </c>
      <c r="J6846" t="e">
        <f>+VLOOKUP(B6846,#REF!,1,FALSE)</f>
        <v>#REF!</v>
      </c>
    </row>
    <row r="6847" spans="1:10" hidden="1" x14ac:dyDescent="0.25">
      <c r="A6847" t="s">
        <v>655</v>
      </c>
      <c r="B6847" t="s">
        <v>398</v>
      </c>
      <c r="C6847" t="s">
        <v>399</v>
      </c>
      <c r="D6847">
        <v>6.5</v>
      </c>
      <c r="J6847" t="e">
        <f>+VLOOKUP(B6847,#REF!,1,FALSE)</f>
        <v>#REF!</v>
      </c>
    </row>
    <row r="6848" spans="1:10" hidden="1" x14ac:dyDescent="0.25">
      <c r="A6848" t="s">
        <v>655</v>
      </c>
      <c r="B6848" t="s">
        <v>400</v>
      </c>
      <c r="C6848" t="s">
        <v>401</v>
      </c>
      <c r="D6848">
        <v>6.5</v>
      </c>
      <c r="J6848" t="e">
        <f>+VLOOKUP(B6848,#REF!,1,FALSE)</f>
        <v>#REF!</v>
      </c>
    </row>
    <row r="6849" spans="1:10" hidden="1" x14ac:dyDescent="0.25">
      <c r="A6849" t="s">
        <v>655</v>
      </c>
      <c r="B6849" t="s">
        <v>402</v>
      </c>
      <c r="C6849" t="s">
        <v>403</v>
      </c>
      <c r="D6849">
        <v>6.5</v>
      </c>
      <c r="J6849" t="e">
        <f>+VLOOKUP(B6849,#REF!,1,FALSE)</f>
        <v>#REF!</v>
      </c>
    </row>
    <row r="6850" spans="1:10" hidden="1" x14ac:dyDescent="0.25">
      <c r="A6850" t="s">
        <v>655</v>
      </c>
      <c r="B6850" t="s">
        <v>404</v>
      </c>
      <c r="C6850" t="s">
        <v>405</v>
      </c>
      <c r="D6850">
        <v>6.5</v>
      </c>
      <c r="J6850" t="e">
        <f>+VLOOKUP(B6850,#REF!,1,FALSE)</f>
        <v>#REF!</v>
      </c>
    </row>
    <row r="6851" spans="1:10" hidden="1" x14ac:dyDescent="0.25">
      <c r="A6851" t="s">
        <v>655</v>
      </c>
      <c r="B6851" t="s">
        <v>406</v>
      </c>
      <c r="C6851" t="s">
        <v>407</v>
      </c>
      <c r="D6851">
        <v>6.5</v>
      </c>
      <c r="J6851" t="e">
        <f>+VLOOKUP(B6851,#REF!,1,FALSE)</f>
        <v>#REF!</v>
      </c>
    </row>
    <row r="6852" spans="1:10" hidden="1" x14ac:dyDescent="0.25">
      <c r="A6852" t="s">
        <v>655</v>
      </c>
      <c r="B6852" t="s">
        <v>408</v>
      </c>
      <c r="C6852" t="s">
        <v>409</v>
      </c>
      <c r="D6852">
        <v>6.5</v>
      </c>
      <c r="J6852" t="e">
        <f>+VLOOKUP(B6852,#REF!,1,FALSE)</f>
        <v>#REF!</v>
      </c>
    </row>
    <row r="6853" spans="1:10" hidden="1" x14ac:dyDescent="0.25">
      <c r="A6853" t="s">
        <v>655</v>
      </c>
      <c r="B6853" t="s">
        <v>410</v>
      </c>
      <c r="C6853" t="s">
        <v>411</v>
      </c>
      <c r="D6853">
        <v>6.5</v>
      </c>
      <c r="J6853" t="e">
        <f>+VLOOKUP(B6853,#REF!,1,FALSE)</f>
        <v>#REF!</v>
      </c>
    </row>
    <row r="6854" spans="1:10" hidden="1" x14ac:dyDescent="0.25">
      <c r="A6854" t="s">
        <v>655</v>
      </c>
      <c r="B6854" t="s">
        <v>412</v>
      </c>
      <c r="C6854" t="s">
        <v>413</v>
      </c>
      <c r="D6854">
        <v>6.5</v>
      </c>
      <c r="J6854" t="e">
        <f>+VLOOKUP(B6854,#REF!,1,FALSE)</f>
        <v>#REF!</v>
      </c>
    </row>
    <row r="6855" spans="1:10" hidden="1" x14ac:dyDescent="0.25">
      <c r="A6855" t="s">
        <v>655</v>
      </c>
      <c r="B6855" t="s">
        <v>414</v>
      </c>
      <c r="C6855" t="s">
        <v>415</v>
      </c>
      <c r="D6855">
        <v>6.5</v>
      </c>
      <c r="J6855" t="e">
        <f>+VLOOKUP(B6855,#REF!,1,FALSE)</f>
        <v>#REF!</v>
      </c>
    </row>
    <row r="6856" spans="1:10" hidden="1" x14ac:dyDescent="0.25">
      <c r="A6856" t="s">
        <v>655</v>
      </c>
      <c r="B6856" t="s">
        <v>416</v>
      </c>
      <c r="C6856" t="s">
        <v>417</v>
      </c>
      <c r="D6856">
        <v>6.5</v>
      </c>
      <c r="J6856" t="e">
        <f>+VLOOKUP(B6856,#REF!,1,FALSE)</f>
        <v>#REF!</v>
      </c>
    </row>
    <row r="6857" spans="1:10" hidden="1" x14ac:dyDescent="0.25">
      <c r="A6857" t="s">
        <v>655</v>
      </c>
      <c r="B6857" t="s">
        <v>418</v>
      </c>
      <c r="C6857" t="s">
        <v>283</v>
      </c>
      <c r="D6857">
        <v>6.5</v>
      </c>
      <c r="J6857" t="e">
        <f>+VLOOKUP(B6857,#REF!,1,FALSE)</f>
        <v>#REF!</v>
      </c>
    </row>
    <row r="6858" spans="1:10" hidden="1" x14ac:dyDescent="0.25">
      <c r="A6858" t="s">
        <v>655</v>
      </c>
      <c r="B6858" t="s">
        <v>676</v>
      </c>
      <c r="C6858" t="s">
        <v>677</v>
      </c>
      <c r="D6858">
        <v>6.5</v>
      </c>
      <c r="J6858" t="e">
        <f>+VLOOKUP(B6858,#REF!,1,FALSE)</f>
        <v>#REF!</v>
      </c>
    </row>
    <row r="6859" spans="1:10" hidden="1" x14ac:dyDescent="0.25">
      <c r="A6859" t="s">
        <v>655</v>
      </c>
      <c r="B6859" t="s">
        <v>678</v>
      </c>
      <c r="C6859" t="s">
        <v>679</v>
      </c>
      <c r="D6859">
        <v>6.5</v>
      </c>
      <c r="J6859" t="e">
        <f>+VLOOKUP(B6859,#REF!,1,FALSE)</f>
        <v>#REF!</v>
      </c>
    </row>
    <row r="6860" spans="1:10" hidden="1" x14ac:dyDescent="0.25">
      <c r="A6860" t="s">
        <v>655</v>
      </c>
      <c r="B6860" t="s">
        <v>680</v>
      </c>
      <c r="C6860" t="s">
        <v>681</v>
      </c>
      <c r="D6860">
        <v>6.5</v>
      </c>
      <c r="J6860" t="e">
        <f>+VLOOKUP(B6860,#REF!,1,FALSE)</f>
        <v>#REF!</v>
      </c>
    </row>
    <row r="6861" spans="1:10" hidden="1" x14ac:dyDescent="0.25">
      <c r="A6861" t="s">
        <v>655</v>
      </c>
      <c r="B6861" t="s">
        <v>682</v>
      </c>
      <c r="C6861" t="s">
        <v>683</v>
      </c>
      <c r="D6861">
        <v>6.5</v>
      </c>
      <c r="J6861" t="e">
        <f>+VLOOKUP(B6861,#REF!,1,FALSE)</f>
        <v>#REF!</v>
      </c>
    </row>
    <row r="6862" spans="1:10" hidden="1" x14ac:dyDescent="0.25">
      <c r="A6862" t="s">
        <v>655</v>
      </c>
      <c r="B6862" t="s">
        <v>684</v>
      </c>
      <c r="C6862" t="s">
        <v>685</v>
      </c>
      <c r="D6862">
        <v>6.5</v>
      </c>
      <c r="J6862" t="e">
        <f>+VLOOKUP(B6862,#REF!,1,FALSE)</f>
        <v>#REF!</v>
      </c>
    </row>
    <row r="6863" spans="1:10" hidden="1" x14ac:dyDescent="0.25">
      <c r="A6863" t="s">
        <v>655</v>
      </c>
      <c r="B6863" t="s">
        <v>686</v>
      </c>
      <c r="C6863" t="s">
        <v>687</v>
      </c>
      <c r="D6863">
        <v>6.5</v>
      </c>
      <c r="J6863" t="e">
        <f>+VLOOKUP(B6863,#REF!,1,FALSE)</f>
        <v>#REF!</v>
      </c>
    </row>
    <row r="6864" spans="1:10" hidden="1" x14ac:dyDescent="0.25">
      <c r="A6864" t="s">
        <v>655</v>
      </c>
      <c r="B6864" t="s">
        <v>688</v>
      </c>
      <c r="C6864" t="s">
        <v>689</v>
      </c>
      <c r="D6864">
        <v>6.5</v>
      </c>
      <c r="J6864" t="e">
        <f>+VLOOKUP(B6864,#REF!,1,FALSE)</f>
        <v>#REF!</v>
      </c>
    </row>
    <row r="6865" spans="1:10" hidden="1" x14ac:dyDescent="0.25">
      <c r="A6865" t="s">
        <v>655</v>
      </c>
      <c r="B6865" t="s">
        <v>690</v>
      </c>
      <c r="C6865" t="s">
        <v>691</v>
      </c>
      <c r="D6865">
        <v>6.5</v>
      </c>
      <c r="J6865" t="e">
        <f>+VLOOKUP(B6865,#REF!,1,FALSE)</f>
        <v>#REF!</v>
      </c>
    </row>
    <row r="6866" spans="1:10" hidden="1" x14ac:dyDescent="0.25">
      <c r="A6866" t="s">
        <v>655</v>
      </c>
      <c r="B6866" t="s">
        <v>692</v>
      </c>
      <c r="C6866" t="s">
        <v>693</v>
      </c>
      <c r="D6866">
        <v>6.5</v>
      </c>
      <c r="J6866" t="e">
        <f>+VLOOKUP(B6866,#REF!,1,FALSE)</f>
        <v>#REF!</v>
      </c>
    </row>
    <row r="6867" spans="1:10" hidden="1" x14ac:dyDescent="0.25">
      <c r="A6867" t="s">
        <v>655</v>
      </c>
      <c r="B6867" t="s">
        <v>694</v>
      </c>
      <c r="C6867" t="s">
        <v>695</v>
      </c>
      <c r="D6867">
        <v>6.5</v>
      </c>
      <c r="J6867" t="e">
        <f>+VLOOKUP(B6867,#REF!,1,FALSE)</f>
        <v>#REF!</v>
      </c>
    </row>
    <row r="6868" spans="1:10" hidden="1" x14ac:dyDescent="0.25">
      <c r="A6868" t="s">
        <v>655</v>
      </c>
      <c r="B6868" t="s">
        <v>696</v>
      </c>
      <c r="C6868" t="s">
        <v>697</v>
      </c>
      <c r="D6868">
        <v>6.5</v>
      </c>
      <c r="J6868" t="e">
        <f>+VLOOKUP(B6868,#REF!,1,FALSE)</f>
        <v>#REF!</v>
      </c>
    </row>
    <row r="6869" spans="1:10" hidden="1" x14ac:dyDescent="0.25">
      <c r="A6869" t="s">
        <v>655</v>
      </c>
      <c r="B6869" t="s">
        <v>698</v>
      </c>
      <c r="C6869" t="s">
        <v>699</v>
      </c>
      <c r="D6869">
        <v>6.5</v>
      </c>
      <c r="J6869" t="e">
        <f>+VLOOKUP(B6869,#REF!,1,FALSE)</f>
        <v>#REF!</v>
      </c>
    </row>
    <row r="6870" spans="1:10" hidden="1" x14ac:dyDescent="0.25">
      <c r="A6870" t="s">
        <v>655</v>
      </c>
      <c r="B6870" t="s">
        <v>700</v>
      </c>
      <c r="C6870" t="s">
        <v>701</v>
      </c>
      <c r="D6870">
        <v>6.5</v>
      </c>
      <c r="J6870" t="e">
        <f>+VLOOKUP(B6870,#REF!,1,FALSE)</f>
        <v>#REF!</v>
      </c>
    </row>
    <row r="6871" spans="1:10" hidden="1" x14ac:dyDescent="0.25">
      <c r="A6871" t="s">
        <v>655</v>
      </c>
      <c r="B6871" t="s">
        <v>702</v>
      </c>
      <c r="C6871" t="s">
        <v>703</v>
      </c>
      <c r="D6871">
        <v>6.5</v>
      </c>
      <c r="J6871" t="e">
        <f>+VLOOKUP(B6871,#REF!,1,FALSE)</f>
        <v>#REF!</v>
      </c>
    </row>
    <row r="6872" spans="1:10" hidden="1" x14ac:dyDescent="0.25">
      <c r="A6872" t="s">
        <v>655</v>
      </c>
      <c r="B6872" t="s">
        <v>704</v>
      </c>
      <c r="C6872" t="s">
        <v>705</v>
      </c>
      <c r="D6872">
        <v>6.5</v>
      </c>
      <c r="J6872" t="e">
        <f>+VLOOKUP(B6872,#REF!,1,FALSE)</f>
        <v>#REF!</v>
      </c>
    </row>
    <row r="6873" spans="1:10" hidden="1" x14ac:dyDescent="0.25">
      <c r="A6873" t="s">
        <v>655</v>
      </c>
      <c r="B6873" t="s">
        <v>706</v>
      </c>
      <c r="C6873" t="s">
        <v>707</v>
      </c>
      <c r="D6873">
        <v>6.5</v>
      </c>
      <c r="J6873" t="e">
        <f>+VLOOKUP(B6873,#REF!,1,FALSE)</f>
        <v>#REF!</v>
      </c>
    </row>
    <row r="6874" spans="1:10" hidden="1" x14ac:dyDescent="0.25">
      <c r="A6874" t="s">
        <v>655</v>
      </c>
      <c r="B6874" t="s">
        <v>708</v>
      </c>
      <c r="C6874" t="s">
        <v>709</v>
      </c>
      <c r="D6874">
        <v>6.5</v>
      </c>
      <c r="J6874" t="e">
        <f>+VLOOKUP(B6874,#REF!,1,FALSE)</f>
        <v>#REF!</v>
      </c>
    </row>
    <row r="6875" spans="1:10" hidden="1" x14ac:dyDescent="0.25">
      <c r="A6875" t="s">
        <v>655</v>
      </c>
      <c r="B6875" t="s">
        <v>710</v>
      </c>
      <c r="C6875" t="s">
        <v>711</v>
      </c>
      <c r="D6875">
        <v>6.5</v>
      </c>
      <c r="J6875" t="e">
        <f>+VLOOKUP(B6875,#REF!,1,FALSE)</f>
        <v>#REF!</v>
      </c>
    </row>
    <row r="6876" spans="1:10" hidden="1" x14ac:dyDescent="0.25">
      <c r="A6876" t="s">
        <v>655</v>
      </c>
      <c r="B6876" t="s">
        <v>712</v>
      </c>
      <c r="C6876" t="s">
        <v>713</v>
      </c>
      <c r="D6876">
        <v>6.5</v>
      </c>
      <c r="J6876" t="e">
        <f>+VLOOKUP(B6876,#REF!,1,FALSE)</f>
        <v>#REF!</v>
      </c>
    </row>
    <row r="6877" spans="1:10" hidden="1" x14ac:dyDescent="0.25">
      <c r="A6877" t="s">
        <v>655</v>
      </c>
      <c r="B6877" t="s">
        <v>714</v>
      </c>
      <c r="C6877" t="s">
        <v>715</v>
      </c>
      <c r="D6877">
        <v>6.5</v>
      </c>
      <c r="J6877" t="e">
        <f>+VLOOKUP(B6877,#REF!,1,FALSE)</f>
        <v>#REF!</v>
      </c>
    </row>
    <row r="6878" spans="1:10" hidden="1" x14ac:dyDescent="0.25">
      <c r="A6878" t="s">
        <v>655</v>
      </c>
      <c r="B6878" t="s">
        <v>716</v>
      </c>
      <c r="C6878" t="s">
        <v>717</v>
      </c>
      <c r="D6878">
        <v>6.5</v>
      </c>
      <c r="J6878" t="e">
        <f>+VLOOKUP(B6878,#REF!,1,FALSE)</f>
        <v>#REF!</v>
      </c>
    </row>
    <row r="6879" spans="1:10" hidden="1" x14ac:dyDescent="0.25">
      <c r="A6879" t="s">
        <v>655</v>
      </c>
      <c r="B6879" t="s">
        <v>718</v>
      </c>
      <c r="C6879" t="s">
        <v>719</v>
      </c>
      <c r="D6879">
        <v>6.5</v>
      </c>
      <c r="J6879" t="e">
        <f>+VLOOKUP(B6879,#REF!,1,FALSE)</f>
        <v>#REF!</v>
      </c>
    </row>
    <row r="6880" spans="1:10" hidden="1" x14ac:dyDescent="0.25">
      <c r="A6880" t="s">
        <v>655</v>
      </c>
      <c r="B6880" t="s">
        <v>720</v>
      </c>
      <c r="C6880" t="s">
        <v>683</v>
      </c>
      <c r="D6880">
        <v>6.5</v>
      </c>
      <c r="J6880" t="e">
        <f>+VLOOKUP(B6880,#REF!,1,FALSE)</f>
        <v>#REF!</v>
      </c>
    </row>
    <row r="6881" spans="1:10" hidden="1" x14ac:dyDescent="0.25">
      <c r="A6881" t="s">
        <v>655</v>
      </c>
      <c r="B6881" t="s">
        <v>721</v>
      </c>
      <c r="C6881" t="s">
        <v>685</v>
      </c>
      <c r="D6881">
        <v>6.5</v>
      </c>
      <c r="J6881" t="e">
        <f>+VLOOKUP(B6881,#REF!,1,FALSE)</f>
        <v>#REF!</v>
      </c>
    </row>
    <row r="6882" spans="1:10" hidden="1" x14ac:dyDescent="0.25">
      <c r="A6882" t="s">
        <v>655</v>
      </c>
      <c r="B6882" t="s">
        <v>722</v>
      </c>
      <c r="C6882" t="s">
        <v>687</v>
      </c>
      <c r="D6882">
        <v>6.5</v>
      </c>
      <c r="J6882" t="e">
        <f>+VLOOKUP(B6882,#REF!,1,FALSE)</f>
        <v>#REF!</v>
      </c>
    </row>
    <row r="6883" spans="1:10" hidden="1" x14ac:dyDescent="0.25">
      <c r="A6883" t="s">
        <v>655</v>
      </c>
      <c r="B6883" t="s">
        <v>723</v>
      </c>
      <c r="C6883" t="s">
        <v>689</v>
      </c>
      <c r="D6883">
        <v>6.5</v>
      </c>
      <c r="J6883" t="e">
        <f>+VLOOKUP(B6883,#REF!,1,FALSE)</f>
        <v>#REF!</v>
      </c>
    </row>
    <row r="6884" spans="1:10" hidden="1" x14ac:dyDescent="0.25">
      <c r="A6884" t="s">
        <v>655</v>
      </c>
      <c r="B6884" t="s">
        <v>724</v>
      </c>
      <c r="C6884" t="s">
        <v>691</v>
      </c>
      <c r="D6884">
        <v>6.5</v>
      </c>
      <c r="J6884" t="e">
        <f>+VLOOKUP(B6884,#REF!,1,FALSE)</f>
        <v>#REF!</v>
      </c>
    </row>
    <row r="6885" spans="1:10" hidden="1" x14ac:dyDescent="0.25">
      <c r="A6885" t="s">
        <v>655</v>
      </c>
      <c r="B6885" t="s">
        <v>725</v>
      </c>
      <c r="C6885" t="s">
        <v>726</v>
      </c>
      <c r="D6885">
        <v>6.5</v>
      </c>
      <c r="J6885" t="e">
        <f>+VLOOKUP(B6885,#REF!,1,FALSE)</f>
        <v>#REF!</v>
      </c>
    </row>
    <row r="6886" spans="1:10" hidden="1" x14ac:dyDescent="0.25">
      <c r="A6886" t="s">
        <v>655</v>
      </c>
      <c r="B6886" t="s">
        <v>727</v>
      </c>
      <c r="C6886" t="s">
        <v>728</v>
      </c>
      <c r="D6886">
        <v>6.5</v>
      </c>
      <c r="J6886" t="e">
        <f>+VLOOKUP(B6886,#REF!,1,FALSE)</f>
        <v>#REF!</v>
      </c>
    </row>
    <row r="6887" spans="1:10" hidden="1" x14ac:dyDescent="0.25">
      <c r="A6887" t="s">
        <v>655</v>
      </c>
      <c r="B6887" t="s">
        <v>729</v>
      </c>
      <c r="C6887" t="s">
        <v>730</v>
      </c>
      <c r="D6887">
        <v>6.5</v>
      </c>
      <c r="J6887" t="e">
        <f>+VLOOKUP(B6887,#REF!,1,FALSE)</f>
        <v>#REF!</v>
      </c>
    </row>
    <row r="6888" spans="1:10" hidden="1" x14ac:dyDescent="0.25">
      <c r="A6888" t="s">
        <v>655</v>
      </c>
      <c r="B6888" t="s">
        <v>731</v>
      </c>
      <c r="C6888" t="s">
        <v>732</v>
      </c>
      <c r="D6888">
        <v>6.5</v>
      </c>
      <c r="J6888" t="e">
        <f>+VLOOKUP(B6888,#REF!,1,FALSE)</f>
        <v>#REF!</v>
      </c>
    </row>
    <row r="6889" spans="1:10" hidden="1" x14ac:dyDescent="0.25">
      <c r="A6889" t="s">
        <v>655</v>
      </c>
      <c r="B6889" t="s">
        <v>733</v>
      </c>
      <c r="C6889" t="s">
        <v>734</v>
      </c>
      <c r="D6889">
        <v>6.5</v>
      </c>
      <c r="J6889" t="e">
        <f>+VLOOKUP(B6889,#REF!,1,FALSE)</f>
        <v>#REF!</v>
      </c>
    </row>
    <row r="6890" spans="1:10" hidden="1" x14ac:dyDescent="0.25">
      <c r="A6890" t="s">
        <v>655</v>
      </c>
      <c r="B6890" t="s">
        <v>735</v>
      </c>
      <c r="C6890" t="s">
        <v>736</v>
      </c>
      <c r="D6890">
        <v>6.5</v>
      </c>
      <c r="J6890" t="e">
        <f>+VLOOKUP(B6890,#REF!,1,FALSE)</f>
        <v>#REF!</v>
      </c>
    </row>
    <row r="6891" spans="1:10" hidden="1" x14ac:dyDescent="0.25">
      <c r="A6891" t="s">
        <v>655</v>
      </c>
      <c r="B6891" t="s">
        <v>737</v>
      </c>
      <c r="C6891" t="s">
        <v>738</v>
      </c>
      <c r="D6891">
        <v>6.5</v>
      </c>
      <c r="J6891" t="e">
        <f>+VLOOKUP(B6891,#REF!,1,FALSE)</f>
        <v>#REF!</v>
      </c>
    </row>
    <row r="6892" spans="1:10" hidden="1" x14ac:dyDescent="0.25">
      <c r="A6892" t="s">
        <v>655</v>
      </c>
      <c r="B6892" t="s">
        <v>739</v>
      </c>
      <c r="C6892" t="s">
        <v>740</v>
      </c>
      <c r="D6892">
        <v>6.5</v>
      </c>
      <c r="J6892" t="e">
        <f>+VLOOKUP(B6892,#REF!,1,FALSE)</f>
        <v>#REF!</v>
      </c>
    </row>
    <row r="6893" spans="1:10" hidden="1" x14ac:dyDescent="0.25">
      <c r="A6893" t="s">
        <v>655</v>
      </c>
      <c r="B6893" t="s">
        <v>741</v>
      </c>
      <c r="C6893" t="s">
        <v>742</v>
      </c>
      <c r="D6893">
        <v>6.5</v>
      </c>
      <c r="J6893" t="e">
        <f>+VLOOKUP(B6893,#REF!,1,FALSE)</f>
        <v>#REF!</v>
      </c>
    </row>
    <row r="6894" spans="1:10" hidden="1" x14ac:dyDescent="0.25">
      <c r="A6894" t="s">
        <v>655</v>
      </c>
      <c r="B6894" t="s">
        <v>743</v>
      </c>
      <c r="C6894" t="s">
        <v>717</v>
      </c>
      <c r="D6894">
        <v>6.5</v>
      </c>
      <c r="J6894" t="e">
        <f>+VLOOKUP(B6894,#REF!,1,FALSE)</f>
        <v>#REF!</v>
      </c>
    </row>
    <row r="6895" spans="1:10" hidden="1" x14ac:dyDescent="0.25">
      <c r="A6895" t="s">
        <v>655</v>
      </c>
      <c r="B6895" t="s">
        <v>744</v>
      </c>
      <c r="C6895" t="s">
        <v>719</v>
      </c>
      <c r="D6895">
        <v>6.5</v>
      </c>
      <c r="J6895" t="e">
        <f>+VLOOKUP(B6895,#REF!,1,FALSE)</f>
        <v>#REF!</v>
      </c>
    </row>
    <row r="6896" spans="1:10" hidden="1" x14ac:dyDescent="0.25">
      <c r="A6896" t="s">
        <v>655</v>
      </c>
      <c r="B6896" t="s">
        <v>745</v>
      </c>
      <c r="C6896" t="s">
        <v>695</v>
      </c>
      <c r="D6896">
        <v>6.5</v>
      </c>
      <c r="J6896" t="e">
        <f>+VLOOKUP(B6896,#REF!,1,FALSE)</f>
        <v>#REF!</v>
      </c>
    </row>
    <row r="6897" spans="1:10" hidden="1" x14ac:dyDescent="0.25">
      <c r="A6897" t="s">
        <v>655</v>
      </c>
      <c r="B6897" t="s">
        <v>746</v>
      </c>
      <c r="C6897" t="s">
        <v>693</v>
      </c>
      <c r="D6897">
        <v>6.5</v>
      </c>
      <c r="J6897" t="e">
        <f>+VLOOKUP(B6897,#REF!,1,FALSE)</f>
        <v>#REF!</v>
      </c>
    </row>
    <row r="6898" spans="1:10" hidden="1" x14ac:dyDescent="0.25">
      <c r="A6898" t="s">
        <v>655</v>
      </c>
      <c r="B6898" t="s">
        <v>747</v>
      </c>
      <c r="C6898" t="s">
        <v>748</v>
      </c>
      <c r="D6898">
        <v>6.5</v>
      </c>
      <c r="J6898" t="e">
        <f>+VLOOKUP(B6898,#REF!,1,FALSE)</f>
        <v>#REF!</v>
      </c>
    </row>
    <row r="6899" spans="1:10" hidden="1" x14ac:dyDescent="0.25">
      <c r="A6899" t="s">
        <v>655</v>
      </c>
      <c r="B6899" t="s">
        <v>749</v>
      </c>
      <c r="C6899" t="s">
        <v>750</v>
      </c>
      <c r="D6899">
        <v>6.5</v>
      </c>
      <c r="J6899" t="e">
        <f>+VLOOKUP(B6899,#REF!,1,FALSE)</f>
        <v>#REF!</v>
      </c>
    </row>
    <row r="6900" spans="1:10" hidden="1" x14ac:dyDescent="0.25">
      <c r="A6900" t="s">
        <v>655</v>
      </c>
      <c r="B6900" t="s">
        <v>751</v>
      </c>
      <c r="C6900" t="s">
        <v>752</v>
      </c>
      <c r="D6900">
        <v>6.5</v>
      </c>
      <c r="J6900" t="e">
        <f>+VLOOKUP(B6900,#REF!,1,FALSE)</f>
        <v>#REF!</v>
      </c>
    </row>
    <row r="6901" spans="1:10" hidden="1" x14ac:dyDescent="0.25">
      <c r="A6901" t="s">
        <v>655</v>
      </c>
      <c r="B6901" t="s">
        <v>753</v>
      </c>
      <c r="C6901" t="s">
        <v>754</v>
      </c>
      <c r="D6901">
        <v>6.5</v>
      </c>
      <c r="J6901" t="e">
        <f>+VLOOKUP(B6901,#REF!,1,FALSE)</f>
        <v>#REF!</v>
      </c>
    </row>
    <row r="6902" spans="1:10" hidden="1" x14ac:dyDescent="0.25">
      <c r="A6902" t="s">
        <v>655</v>
      </c>
      <c r="B6902" t="s">
        <v>755</v>
      </c>
      <c r="C6902" t="s">
        <v>756</v>
      </c>
      <c r="D6902">
        <v>6.5</v>
      </c>
      <c r="J6902" t="e">
        <f>+VLOOKUP(B6902,#REF!,1,FALSE)</f>
        <v>#REF!</v>
      </c>
    </row>
    <row r="6903" spans="1:10" hidden="1" x14ac:dyDescent="0.25">
      <c r="A6903" t="s">
        <v>655</v>
      </c>
      <c r="B6903" t="s">
        <v>757</v>
      </c>
      <c r="C6903" t="s">
        <v>758</v>
      </c>
      <c r="D6903">
        <v>6.5</v>
      </c>
      <c r="J6903" t="e">
        <f>+VLOOKUP(B6903,#REF!,1,FALSE)</f>
        <v>#REF!</v>
      </c>
    </row>
    <row r="6904" spans="1:10" hidden="1" x14ac:dyDescent="0.25">
      <c r="A6904" t="s">
        <v>655</v>
      </c>
      <c r="B6904" t="s">
        <v>759</v>
      </c>
      <c r="C6904" t="s">
        <v>760</v>
      </c>
      <c r="D6904">
        <v>6.5</v>
      </c>
      <c r="J6904" t="e">
        <f>+VLOOKUP(B6904,#REF!,1,FALSE)</f>
        <v>#REF!</v>
      </c>
    </row>
    <row r="6905" spans="1:10" hidden="1" x14ac:dyDescent="0.25">
      <c r="A6905" t="s">
        <v>655</v>
      </c>
      <c r="B6905" t="s">
        <v>761</v>
      </c>
      <c r="C6905" t="s">
        <v>740</v>
      </c>
      <c r="D6905">
        <v>6.5</v>
      </c>
      <c r="J6905" t="e">
        <f>+VLOOKUP(B6905,#REF!,1,FALSE)</f>
        <v>#REF!</v>
      </c>
    </row>
    <row r="6906" spans="1:10" hidden="1" x14ac:dyDescent="0.25">
      <c r="A6906" t="s">
        <v>655</v>
      </c>
      <c r="B6906" t="s">
        <v>762</v>
      </c>
      <c r="C6906" t="s">
        <v>742</v>
      </c>
      <c r="D6906">
        <v>6.5</v>
      </c>
      <c r="J6906" t="e">
        <f>+VLOOKUP(B6906,#REF!,1,FALSE)</f>
        <v>#REF!</v>
      </c>
    </row>
    <row r="6907" spans="1:10" hidden="1" x14ac:dyDescent="0.25">
      <c r="A6907" t="s">
        <v>655</v>
      </c>
      <c r="B6907" t="s">
        <v>763</v>
      </c>
      <c r="C6907" t="s">
        <v>764</v>
      </c>
      <c r="D6907">
        <v>6.5</v>
      </c>
      <c r="J6907" t="e">
        <f>+VLOOKUP(B6907,#REF!,1,FALSE)</f>
        <v>#REF!</v>
      </c>
    </row>
    <row r="6908" spans="1:10" hidden="1" x14ac:dyDescent="0.25">
      <c r="A6908" t="s">
        <v>655</v>
      </c>
      <c r="B6908" t="s">
        <v>765</v>
      </c>
      <c r="C6908" t="s">
        <v>766</v>
      </c>
      <c r="D6908">
        <v>1</v>
      </c>
      <c r="J6908" t="e">
        <f>+VLOOKUP(B6908,#REF!,1,FALSE)</f>
        <v>#REF!</v>
      </c>
    </row>
    <row r="6909" spans="1:10" hidden="1" x14ac:dyDescent="0.25">
      <c r="A6909" t="s">
        <v>655</v>
      </c>
      <c r="B6909" t="s">
        <v>767</v>
      </c>
      <c r="C6909" t="s">
        <v>768</v>
      </c>
      <c r="D6909">
        <v>6.5</v>
      </c>
      <c r="J6909" t="e">
        <f>+VLOOKUP(B6909,#REF!,1,FALSE)</f>
        <v>#REF!</v>
      </c>
    </row>
    <row r="6910" spans="1:10" hidden="1" x14ac:dyDescent="0.25">
      <c r="A6910" t="s">
        <v>655</v>
      </c>
      <c r="B6910" t="s">
        <v>769</v>
      </c>
      <c r="C6910" t="s">
        <v>764</v>
      </c>
      <c r="D6910">
        <v>6.5</v>
      </c>
      <c r="J6910" t="e">
        <f>+VLOOKUP(B6910,#REF!,1,FALSE)</f>
        <v>#REF!</v>
      </c>
    </row>
    <row r="6911" spans="1:10" hidden="1" x14ac:dyDescent="0.25">
      <c r="A6911" t="s">
        <v>655</v>
      </c>
      <c r="B6911" t="s">
        <v>770</v>
      </c>
      <c r="C6911" t="s">
        <v>771</v>
      </c>
      <c r="D6911">
        <v>1</v>
      </c>
      <c r="J6911" t="e">
        <f>+VLOOKUP(B6911,#REF!,1,FALSE)</f>
        <v>#REF!</v>
      </c>
    </row>
    <row r="6912" spans="1:10" hidden="1" x14ac:dyDescent="0.25">
      <c r="A6912" t="s">
        <v>655</v>
      </c>
      <c r="B6912" t="s">
        <v>772</v>
      </c>
      <c r="C6912" t="s">
        <v>773</v>
      </c>
      <c r="D6912">
        <v>6.5</v>
      </c>
      <c r="J6912" t="e">
        <f>+VLOOKUP(B6912,#REF!,1,FALSE)</f>
        <v>#REF!</v>
      </c>
    </row>
    <row r="6913" spans="1:10" hidden="1" x14ac:dyDescent="0.25">
      <c r="A6913" t="s">
        <v>655</v>
      </c>
      <c r="B6913" t="s">
        <v>774</v>
      </c>
      <c r="C6913" t="s">
        <v>775</v>
      </c>
      <c r="D6913">
        <v>6.5</v>
      </c>
      <c r="J6913" t="e">
        <f>+VLOOKUP(B6913,#REF!,1,FALSE)</f>
        <v>#REF!</v>
      </c>
    </row>
    <row r="6914" spans="1:10" hidden="1" x14ac:dyDescent="0.25">
      <c r="A6914" t="s">
        <v>655</v>
      </c>
      <c r="B6914" t="s">
        <v>776</v>
      </c>
      <c r="C6914" t="s">
        <v>777</v>
      </c>
      <c r="D6914">
        <v>6.5</v>
      </c>
      <c r="J6914" t="e">
        <f>+VLOOKUP(B6914,#REF!,1,FALSE)</f>
        <v>#REF!</v>
      </c>
    </row>
    <row r="6915" spans="1:10" hidden="1" x14ac:dyDescent="0.25">
      <c r="A6915" t="s">
        <v>655</v>
      </c>
      <c r="B6915" t="s">
        <v>778</v>
      </c>
      <c r="C6915" t="s">
        <v>779</v>
      </c>
      <c r="D6915">
        <v>6.5</v>
      </c>
      <c r="J6915" t="e">
        <f>+VLOOKUP(B6915,#REF!,1,FALSE)</f>
        <v>#REF!</v>
      </c>
    </row>
    <row r="6916" spans="1:10" hidden="1" x14ac:dyDescent="0.25">
      <c r="A6916" t="s">
        <v>655</v>
      </c>
      <c r="B6916" t="s">
        <v>780</v>
      </c>
      <c r="C6916" t="s">
        <v>781</v>
      </c>
      <c r="D6916">
        <v>6.5</v>
      </c>
      <c r="J6916" t="e">
        <f>+VLOOKUP(B6916,#REF!,1,FALSE)</f>
        <v>#REF!</v>
      </c>
    </row>
    <row r="6917" spans="1:10" hidden="1" x14ac:dyDescent="0.25">
      <c r="A6917" t="s">
        <v>655</v>
      </c>
      <c r="B6917" t="s">
        <v>782</v>
      </c>
      <c r="C6917" t="s">
        <v>783</v>
      </c>
      <c r="D6917">
        <v>6.5</v>
      </c>
      <c r="J6917" t="e">
        <f>+VLOOKUP(B6917,#REF!,1,FALSE)</f>
        <v>#REF!</v>
      </c>
    </row>
    <row r="6918" spans="1:10" hidden="1" x14ac:dyDescent="0.25">
      <c r="A6918" t="s">
        <v>655</v>
      </c>
      <c r="B6918" t="s">
        <v>784</v>
      </c>
      <c r="C6918" t="s">
        <v>785</v>
      </c>
      <c r="D6918">
        <v>6.5</v>
      </c>
      <c r="J6918" t="e">
        <f>+VLOOKUP(B6918,#REF!,1,FALSE)</f>
        <v>#REF!</v>
      </c>
    </row>
    <row r="6919" spans="1:10" hidden="1" x14ac:dyDescent="0.25">
      <c r="A6919" t="s">
        <v>655</v>
      </c>
      <c r="B6919" t="s">
        <v>786</v>
      </c>
      <c r="C6919" t="s">
        <v>787</v>
      </c>
      <c r="D6919">
        <v>6.5</v>
      </c>
      <c r="J6919" t="e">
        <f>+VLOOKUP(B6919,#REF!,1,FALSE)</f>
        <v>#REF!</v>
      </c>
    </row>
    <row r="6920" spans="1:10" hidden="1" x14ac:dyDescent="0.25">
      <c r="A6920" t="s">
        <v>655</v>
      </c>
      <c r="B6920" t="s">
        <v>788</v>
      </c>
      <c r="C6920" t="s">
        <v>789</v>
      </c>
      <c r="D6920">
        <v>5.8</v>
      </c>
      <c r="J6920" t="e">
        <f>+VLOOKUP(B6920,#REF!,1,FALSE)</f>
        <v>#REF!</v>
      </c>
    </row>
    <row r="6921" spans="1:10" hidden="1" x14ac:dyDescent="0.25">
      <c r="A6921" t="s">
        <v>655</v>
      </c>
      <c r="B6921" t="s">
        <v>790</v>
      </c>
      <c r="C6921" t="s">
        <v>791</v>
      </c>
      <c r="D6921">
        <v>5.8</v>
      </c>
      <c r="J6921" t="e">
        <f>+VLOOKUP(B6921,#REF!,1,FALSE)</f>
        <v>#REF!</v>
      </c>
    </row>
    <row r="6922" spans="1:10" hidden="1" x14ac:dyDescent="0.25">
      <c r="A6922" t="s">
        <v>655</v>
      </c>
      <c r="B6922" t="s">
        <v>792</v>
      </c>
      <c r="C6922" t="s">
        <v>793</v>
      </c>
      <c r="D6922">
        <v>5.8</v>
      </c>
      <c r="J6922" t="e">
        <f>+VLOOKUP(B6922,#REF!,1,FALSE)</f>
        <v>#REF!</v>
      </c>
    </row>
    <row r="6923" spans="1:10" hidden="1" x14ac:dyDescent="0.25">
      <c r="A6923" t="s">
        <v>655</v>
      </c>
      <c r="B6923" t="s">
        <v>794</v>
      </c>
      <c r="C6923" t="s">
        <v>795</v>
      </c>
      <c r="D6923">
        <v>5.8</v>
      </c>
      <c r="J6923" t="e">
        <f>+VLOOKUP(B6923,#REF!,1,FALSE)</f>
        <v>#REF!</v>
      </c>
    </row>
    <row r="6924" spans="1:10" hidden="1" x14ac:dyDescent="0.25">
      <c r="A6924" t="s">
        <v>655</v>
      </c>
      <c r="B6924" t="s">
        <v>796</v>
      </c>
      <c r="C6924" t="s">
        <v>797</v>
      </c>
      <c r="D6924">
        <v>5.8</v>
      </c>
      <c r="J6924" t="e">
        <f>+VLOOKUP(B6924,#REF!,1,FALSE)</f>
        <v>#REF!</v>
      </c>
    </row>
    <row r="6925" spans="1:10" hidden="1" x14ac:dyDescent="0.25">
      <c r="A6925" t="s">
        <v>655</v>
      </c>
      <c r="B6925" t="s">
        <v>2221</v>
      </c>
      <c r="C6925" t="s">
        <v>2222</v>
      </c>
      <c r="D6925">
        <v>6.5</v>
      </c>
      <c r="J6925" t="e">
        <f>+VLOOKUP(B6925,#REF!,1,FALSE)</f>
        <v>#REF!</v>
      </c>
    </row>
    <row r="6926" spans="1:10" hidden="1" x14ac:dyDescent="0.25">
      <c r="A6926" t="s">
        <v>655</v>
      </c>
      <c r="B6926" t="s">
        <v>798</v>
      </c>
      <c r="C6926" t="s">
        <v>799</v>
      </c>
      <c r="D6926">
        <v>5.8</v>
      </c>
      <c r="J6926" t="e">
        <f>+VLOOKUP(B6926,#REF!,1,FALSE)</f>
        <v>#REF!</v>
      </c>
    </row>
    <row r="6927" spans="1:10" hidden="1" x14ac:dyDescent="0.25">
      <c r="A6927" t="s">
        <v>655</v>
      </c>
      <c r="B6927" t="s">
        <v>800</v>
      </c>
      <c r="C6927" t="s">
        <v>801</v>
      </c>
      <c r="D6927">
        <v>5.8</v>
      </c>
      <c r="J6927" t="e">
        <f>+VLOOKUP(B6927,#REF!,1,FALSE)</f>
        <v>#REF!</v>
      </c>
    </row>
    <row r="6928" spans="1:10" hidden="1" x14ac:dyDescent="0.25">
      <c r="A6928" t="s">
        <v>655</v>
      </c>
      <c r="B6928" t="s">
        <v>802</v>
      </c>
      <c r="C6928" t="s">
        <v>803</v>
      </c>
      <c r="D6928">
        <v>5.8</v>
      </c>
      <c r="J6928" t="e">
        <f>+VLOOKUP(B6928,#REF!,1,FALSE)</f>
        <v>#REF!</v>
      </c>
    </row>
    <row r="6929" spans="1:10" hidden="1" x14ac:dyDescent="0.25">
      <c r="A6929" t="s">
        <v>655</v>
      </c>
      <c r="B6929">
        <v>7798</v>
      </c>
      <c r="C6929" t="s">
        <v>422</v>
      </c>
      <c r="D6929">
        <v>6.5</v>
      </c>
      <c r="J6929" t="e">
        <f>+VLOOKUP(B6929,#REF!,1,FALSE)</f>
        <v>#REF!</v>
      </c>
    </row>
    <row r="6930" spans="1:10" hidden="1" x14ac:dyDescent="0.25">
      <c r="A6930" t="s">
        <v>655</v>
      </c>
      <c r="B6930" t="s">
        <v>805</v>
      </c>
      <c r="C6930" t="s">
        <v>806</v>
      </c>
      <c r="D6930">
        <v>6.5</v>
      </c>
      <c r="J6930" t="e">
        <f>+VLOOKUP(B6930,#REF!,1,FALSE)</f>
        <v>#REF!</v>
      </c>
    </row>
    <row r="6931" spans="1:10" hidden="1" x14ac:dyDescent="0.25">
      <c r="A6931" t="s">
        <v>655</v>
      </c>
      <c r="B6931" t="s">
        <v>807</v>
      </c>
      <c r="C6931" t="s">
        <v>808</v>
      </c>
      <c r="D6931">
        <v>6.5</v>
      </c>
      <c r="J6931" t="e">
        <f>+VLOOKUP(B6931,#REF!,1,FALSE)</f>
        <v>#REF!</v>
      </c>
    </row>
    <row r="6932" spans="1:10" hidden="1" x14ac:dyDescent="0.25">
      <c r="A6932" t="s">
        <v>655</v>
      </c>
      <c r="B6932" t="s">
        <v>809</v>
      </c>
      <c r="C6932" t="s">
        <v>810</v>
      </c>
      <c r="D6932">
        <v>6.5</v>
      </c>
      <c r="J6932" t="e">
        <f>+VLOOKUP(B6932,#REF!,1,FALSE)</f>
        <v>#REF!</v>
      </c>
    </row>
    <row r="6933" spans="1:10" hidden="1" x14ac:dyDescent="0.25">
      <c r="A6933" t="s">
        <v>655</v>
      </c>
      <c r="B6933" t="s">
        <v>811</v>
      </c>
      <c r="C6933" t="s">
        <v>812</v>
      </c>
      <c r="D6933">
        <v>6.5</v>
      </c>
      <c r="J6933" t="e">
        <f>+VLOOKUP(B6933,#REF!,1,FALSE)</f>
        <v>#REF!</v>
      </c>
    </row>
    <row r="6934" spans="1:10" hidden="1" x14ac:dyDescent="0.25">
      <c r="A6934" t="s">
        <v>655</v>
      </c>
      <c r="B6934" t="s">
        <v>813</v>
      </c>
      <c r="C6934" t="s">
        <v>814</v>
      </c>
      <c r="D6934">
        <v>6.5</v>
      </c>
      <c r="J6934" t="e">
        <f>+VLOOKUP(B6934,#REF!,1,FALSE)</f>
        <v>#REF!</v>
      </c>
    </row>
    <row r="6935" spans="1:10" hidden="1" x14ac:dyDescent="0.25">
      <c r="A6935" t="s">
        <v>655</v>
      </c>
      <c r="B6935" t="s">
        <v>815</v>
      </c>
      <c r="C6935" t="s">
        <v>816</v>
      </c>
      <c r="D6935">
        <v>6.5</v>
      </c>
      <c r="J6935" t="e">
        <f>+VLOOKUP(B6935,#REF!,1,FALSE)</f>
        <v>#REF!</v>
      </c>
    </row>
    <row r="6936" spans="1:10" hidden="1" x14ac:dyDescent="0.25">
      <c r="A6936" t="s">
        <v>655</v>
      </c>
      <c r="B6936" t="s">
        <v>817</v>
      </c>
      <c r="C6936" t="s">
        <v>818</v>
      </c>
      <c r="D6936">
        <v>6.5</v>
      </c>
      <c r="J6936" t="e">
        <f>+VLOOKUP(B6936,#REF!,1,FALSE)</f>
        <v>#REF!</v>
      </c>
    </row>
    <row r="6937" spans="1:10" hidden="1" x14ac:dyDescent="0.25">
      <c r="A6937" t="s">
        <v>655</v>
      </c>
      <c r="B6937" t="s">
        <v>2284</v>
      </c>
      <c r="C6937" t="s">
        <v>2285</v>
      </c>
      <c r="D6937">
        <v>2</v>
      </c>
      <c r="J6937" t="e">
        <f>+VLOOKUP(B6937,#REF!,1,FALSE)</f>
        <v>#REF!</v>
      </c>
    </row>
    <row r="6938" spans="1:10" hidden="1" x14ac:dyDescent="0.25">
      <c r="A6938" t="s">
        <v>655</v>
      </c>
      <c r="B6938" t="s">
        <v>2286</v>
      </c>
      <c r="C6938" t="s">
        <v>2287</v>
      </c>
      <c r="D6938">
        <v>2</v>
      </c>
      <c r="J6938" t="e">
        <f>+VLOOKUP(B6938,#REF!,1,FALSE)</f>
        <v>#REF!</v>
      </c>
    </row>
    <row r="6939" spans="1:10" hidden="1" x14ac:dyDescent="0.25">
      <c r="A6939" t="s">
        <v>655</v>
      </c>
      <c r="B6939" t="s">
        <v>819</v>
      </c>
      <c r="C6939" t="s">
        <v>820</v>
      </c>
      <c r="D6939">
        <v>6.5</v>
      </c>
      <c r="J6939" t="e">
        <f>+VLOOKUP(B6939,#REF!,1,FALSE)</f>
        <v>#REF!</v>
      </c>
    </row>
    <row r="6940" spans="1:10" hidden="1" x14ac:dyDescent="0.25">
      <c r="A6940" t="s">
        <v>655</v>
      </c>
      <c r="B6940" t="s">
        <v>821</v>
      </c>
      <c r="C6940" t="s">
        <v>822</v>
      </c>
      <c r="D6940">
        <v>6.5</v>
      </c>
      <c r="J6940" t="e">
        <f>+VLOOKUP(B6940,#REF!,1,FALSE)</f>
        <v>#REF!</v>
      </c>
    </row>
    <row r="6941" spans="1:10" hidden="1" x14ac:dyDescent="0.25">
      <c r="A6941" t="s">
        <v>655</v>
      </c>
      <c r="B6941" t="s">
        <v>823</v>
      </c>
      <c r="C6941" t="s">
        <v>824</v>
      </c>
      <c r="D6941">
        <v>6.5</v>
      </c>
      <c r="J6941" t="e">
        <f>+VLOOKUP(B6941,#REF!,1,FALSE)</f>
        <v>#REF!</v>
      </c>
    </row>
    <row r="6942" spans="1:10" hidden="1" x14ac:dyDescent="0.25">
      <c r="A6942" t="s">
        <v>655</v>
      </c>
      <c r="B6942" t="s">
        <v>825</v>
      </c>
      <c r="C6942" t="s">
        <v>826</v>
      </c>
      <c r="D6942">
        <v>6.5</v>
      </c>
      <c r="J6942" t="e">
        <f>+VLOOKUP(B6942,#REF!,1,FALSE)</f>
        <v>#REF!</v>
      </c>
    </row>
    <row r="6943" spans="1:10" hidden="1" x14ac:dyDescent="0.25">
      <c r="A6943" t="s">
        <v>655</v>
      </c>
      <c r="B6943" t="s">
        <v>827</v>
      </c>
      <c r="C6943" t="s">
        <v>828</v>
      </c>
      <c r="D6943">
        <v>6.5</v>
      </c>
      <c r="J6943" t="e">
        <f>+VLOOKUP(B6943,#REF!,1,FALSE)</f>
        <v>#REF!</v>
      </c>
    </row>
    <row r="6944" spans="1:10" hidden="1" x14ac:dyDescent="0.25">
      <c r="A6944" t="s">
        <v>655</v>
      </c>
      <c r="B6944" t="s">
        <v>829</v>
      </c>
      <c r="C6944" t="s">
        <v>830</v>
      </c>
      <c r="D6944">
        <v>6.5</v>
      </c>
      <c r="J6944" t="e">
        <f>+VLOOKUP(B6944,#REF!,1,FALSE)</f>
        <v>#REF!</v>
      </c>
    </row>
    <row r="6945" spans="1:10" hidden="1" x14ac:dyDescent="0.25">
      <c r="A6945" t="s">
        <v>655</v>
      </c>
      <c r="B6945" t="s">
        <v>831</v>
      </c>
      <c r="C6945" t="s">
        <v>832</v>
      </c>
      <c r="D6945">
        <v>6.5</v>
      </c>
      <c r="J6945" t="e">
        <f>+VLOOKUP(B6945,#REF!,1,FALSE)</f>
        <v>#REF!</v>
      </c>
    </row>
    <row r="6946" spans="1:10" hidden="1" x14ac:dyDescent="0.25">
      <c r="A6946" t="s">
        <v>655</v>
      </c>
      <c r="B6946" t="s">
        <v>833</v>
      </c>
      <c r="C6946" t="s">
        <v>834</v>
      </c>
      <c r="D6946">
        <v>6.5</v>
      </c>
      <c r="J6946" t="e">
        <f>+VLOOKUP(B6946,#REF!,1,FALSE)</f>
        <v>#REF!</v>
      </c>
    </row>
    <row r="6947" spans="1:10" hidden="1" x14ac:dyDescent="0.25">
      <c r="A6947" t="s">
        <v>655</v>
      </c>
      <c r="B6947" t="s">
        <v>835</v>
      </c>
      <c r="C6947" t="s">
        <v>836</v>
      </c>
      <c r="D6947">
        <v>6.5</v>
      </c>
      <c r="J6947" t="e">
        <f>+VLOOKUP(B6947,#REF!,1,FALSE)</f>
        <v>#REF!</v>
      </c>
    </row>
    <row r="6948" spans="1:10" hidden="1" x14ac:dyDescent="0.25">
      <c r="A6948" t="s">
        <v>655</v>
      </c>
      <c r="B6948" t="s">
        <v>837</v>
      </c>
      <c r="C6948" t="s">
        <v>838</v>
      </c>
      <c r="D6948">
        <v>6.5</v>
      </c>
      <c r="J6948" t="e">
        <f>+VLOOKUP(B6948,#REF!,1,FALSE)</f>
        <v>#REF!</v>
      </c>
    </row>
    <row r="6949" spans="1:10" hidden="1" x14ac:dyDescent="0.25">
      <c r="A6949" t="s">
        <v>655</v>
      </c>
      <c r="B6949" t="s">
        <v>839</v>
      </c>
      <c r="C6949" t="s">
        <v>840</v>
      </c>
      <c r="D6949">
        <v>6.5</v>
      </c>
      <c r="J6949" t="e">
        <f>+VLOOKUP(B6949,#REF!,1,FALSE)</f>
        <v>#REF!</v>
      </c>
    </row>
    <row r="6950" spans="1:10" hidden="1" x14ac:dyDescent="0.25">
      <c r="A6950" t="s">
        <v>655</v>
      </c>
      <c r="B6950" t="s">
        <v>841</v>
      </c>
      <c r="C6950" t="s">
        <v>842</v>
      </c>
      <c r="D6950">
        <v>1995</v>
      </c>
      <c r="J6950" t="e">
        <f>+VLOOKUP(B6950,#REF!,1,FALSE)</f>
        <v>#REF!</v>
      </c>
    </row>
    <row r="6951" spans="1:10" hidden="1" x14ac:dyDescent="0.25">
      <c r="A6951" t="s">
        <v>655</v>
      </c>
      <c r="B6951" t="s">
        <v>843</v>
      </c>
      <c r="C6951" t="s">
        <v>844</v>
      </c>
      <c r="D6951">
        <v>6</v>
      </c>
      <c r="J6951" t="e">
        <f>+VLOOKUP(B6951,#REF!,1,FALSE)</f>
        <v>#REF!</v>
      </c>
    </row>
    <row r="6952" spans="1:10" hidden="1" x14ac:dyDescent="0.25">
      <c r="A6952" t="s">
        <v>655</v>
      </c>
      <c r="B6952" t="s">
        <v>845</v>
      </c>
      <c r="C6952" t="s">
        <v>846</v>
      </c>
      <c r="D6952">
        <v>4.5999999999999996</v>
      </c>
      <c r="J6952" t="e">
        <f>+VLOOKUP(B6952,#REF!,1,FALSE)</f>
        <v>#REF!</v>
      </c>
    </row>
    <row r="6953" spans="1:10" hidden="1" x14ac:dyDescent="0.25">
      <c r="A6953" t="s">
        <v>655</v>
      </c>
      <c r="B6953" t="s">
        <v>847</v>
      </c>
      <c r="C6953" t="s">
        <v>848</v>
      </c>
      <c r="D6953">
        <v>6.5</v>
      </c>
      <c r="J6953" t="e">
        <f>+VLOOKUP(B6953,#REF!,1,FALSE)</f>
        <v>#REF!</v>
      </c>
    </row>
    <row r="6954" spans="1:10" hidden="1" x14ac:dyDescent="0.25">
      <c r="A6954" t="s">
        <v>655</v>
      </c>
      <c r="B6954" t="s">
        <v>849</v>
      </c>
      <c r="C6954" t="s">
        <v>850</v>
      </c>
      <c r="D6954">
        <v>6.5</v>
      </c>
      <c r="J6954" t="e">
        <f>+VLOOKUP(B6954,#REF!,1,FALSE)</f>
        <v>#REF!</v>
      </c>
    </row>
    <row r="6955" spans="1:10" hidden="1" x14ac:dyDescent="0.25">
      <c r="A6955" t="s">
        <v>655</v>
      </c>
      <c r="B6955" t="s">
        <v>851</v>
      </c>
      <c r="C6955" t="s">
        <v>852</v>
      </c>
      <c r="D6955">
        <v>3.2</v>
      </c>
      <c r="J6955" t="e">
        <f>+VLOOKUP(B6955,#REF!,1,FALSE)</f>
        <v>#REF!</v>
      </c>
    </row>
    <row r="6956" spans="1:10" hidden="1" x14ac:dyDescent="0.25">
      <c r="A6956" t="s">
        <v>655</v>
      </c>
      <c r="B6956" t="s">
        <v>853</v>
      </c>
      <c r="C6956" t="s">
        <v>854</v>
      </c>
      <c r="D6956">
        <v>6.5</v>
      </c>
      <c r="J6956" t="e">
        <f>+VLOOKUP(B6956,#REF!,1,FALSE)</f>
        <v>#REF!</v>
      </c>
    </row>
    <row r="6957" spans="1:10" hidden="1" x14ac:dyDescent="0.25">
      <c r="A6957" t="s">
        <v>655</v>
      </c>
      <c r="B6957" t="s">
        <v>855</v>
      </c>
      <c r="C6957" t="s">
        <v>856</v>
      </c>
      <c r="D6957">
        <v>6.5</v>
      </c>
      <c r="J6957" t="e">
        <f>+VLOOKUP(B6957,#REF!,1,FALSE)</f>
        <v>#REF!</v>
      </c>
    </row>
    <row r="6958" spans="1:10" hidden="1" x14ac:dyDescent="0.25">
      <c r="A6958" t="s">
        <v>655</v>
      </c>
      <c r="B6958" t="s">
        <v>857</v>
      </c>
      <c r="C6958" t="s">
        <v>858</v>
      </c>
      <c r="D6958">
        <v>6.5</v>
      </c>
      <c r="J6958" t="e">
        <f>+VLOOKUP(B6958,#REF!,1,FALSE)</f>
        <v>#REF!</v>
      </c>
    </row>
    <row r="6959" spans="1:10" hidden="1" x14ac:dyDescent="0.25">
      <c r="A6959" t="s">
        <v>655</v>
      </c>
      <c r="B6959" t="s">
        <v>859</v>
      </c>
      <c r="C6959" t="s">
        <v>860</v>
      </c>
      <c r="D6959">
        <v>6.5</v>
      </c>
      <c r="J6959" t="e">
        <f>+VLOOKUP(B6959,#REF!,1,FALSE)</f>
        <v>#REF!</v>
      </c>
    </row>
    <row r="6960" spans="1:10" hidden="1" x14ac:dyDescent="0.25">
      <c r="A6960" t="s">
        <v>655</v>
      </c>
      <c r="B6960" t="s">
        <v>861</v>
      </c>
      <c r="C6960" t="s">
        <v>862</v>
      </c>
      <c r="D6960">
        <v>6.5</v>
      </c>
      <c r="J6960" t="e">
        <f>+VLOOKUP(B6960,#REF!,1,FALSE)</f>
        <v>#REF!</v>
      </c>
    </row>
    <row r="6961" spans="1:10" hidden="1" x14ac:dyDescent="0.25">
      <c r="A6961" t="s">
        <v>655</v>
      </c>
      <c r="B6961" t="s">
        <v>863</v>
      </c>
      <c r="C6961" t="s">
        <v>864</v>
      </c>
      <c r="D6961">
        <v>6.5</v>
      </c>
      <c r="J6961" t="e">
        <f>+VLOOKUP(B6961,#REF!,1,FALSE)</f>
        <v>#REF!</v>
      </c>
    </row>
    <row r="6962" spans="1:10" hidden="1" x14ac:dyDescent="0.25">
      <c r="A6962" t="s">
        <v>655</v>
      </c>
      <c r="B6962" t="s">
        <v>865</v>
      </c>
      <c r="C6962" t="s">
        <v>866</v>
      </c>
      <c r="D6962">
        <v>6.5</v>
      </c>
      <c r="J6962" t="e">
        <f>+VLOOKUP(B6962,#REF!,1,FALSE)</f>
        <v>#REF!</v>
      </c>
    </row>
    <row r="6963" spans="1:10" hidden="1" x14ac:dyDescent="0.25">
      <c r="A6963" t="s">
        <v>655</v>
      </c>
      <c r="B6963" t="s">
        <v>867</v>
      </c>
      <c r="C6963" t="s">
        <v>868</v>
      </c>
      <c r="D6963">
        <v>6.5</v>
      </c>
      <c r="J6963" t="e">
        <f>+VLOOKUP(B6963,#REF!,1,FALSE)</f>
        <v>#REF!</v>
      </c>
    </row>
    <row r="6964" spans="1:10" hidden="1" x14ac:dyDescent="0.25">
      <c r="A6964" t="s">
        <v>655</v>
      </c>
      <c r="B6964" t="s">
        <v>869</v>
      </c>
      <c r="C6964" t="s">
        <v>870</v>
      </c>
      <c r="D6964">
        <v>6.5</v>
      </c>
      <c r="J6964" t="e">
        <f>+VLOOKUP(B6964,#REF!,1,FALSE)</f>
        <v>#REF!</v>
      </c>
    </row>
    <row r="6965" spans="1:10" hidden="1" x14ac:dyDescent="0.25">
      <c r="A6965" t="s">
        <v>655</v>
      </c>
      <c r="B6965" t="s">
        <v>871</v>
      </c>
      <c r="C6965" t="s">
        <v>872</v>
      </c>
      <c r="D6965">
        <v>6.5</v>
      </c>
      <c r="J6965" t="e">
        <f>+VLOOKUP(B6965,#REF!,1,FALSE)</f>
        <v>#REF!</v>
      </c>
    </row>
    <row r="6966" spans="1:10" hidden="1" x14ac:dyDescent="0.25">
      <c r="A6966" t="s">
        <v>655</v>
      </c>
      <c r="B6966" t="s">
        <v>873</v>
      </c>
      <c r="C6966" t="s">
        <v>874</v>
      </c>
      <c r="D6966">
        <v>6.5</v>
      </c>
      <c r="J6966" t="e">
        <f>+VLOOKUP(B6966,#REF!,1,FALSE)</f>
        <v>#REF!</v>
      </c>
    </row>
    <row r="6967" spans="1:10" hidden="1" x14ac:dyDescent="0.25">
      <c r="A6967" t="s">
        <v>655</v>
      </c>
      <c r="B6967" t="s">
        <v>875</v>
      </c>
      <c r="C6967" t="s">
        <v>876</v>
      </c>
      <c r="D6967">
        <v>6.5</v>
      </c>
      <c r="J6967" t="e">
        <f>+VLOOKUP(B6967,#REF!,1,FALSE)</f>
        <v>#REF!</v>
      </c>
    </row>
    <row r="6968" spans="1:10" hidden="1" x14ac:dyDescent="0.25">
      <c r="A6968" t="s">
        <v>655</v>
      </c>
      <c r="B6968" t="s">
        <v>877</v>
      </c>
      <c r="C6968" t="s">
        <v>878</v>
      </c>
      <c r="D6968">
        <v>6.5</v>
      </c>
      <c r="J6968" t="e">
        <f>+VLOOKUP(B6968,#REF!,1,FALSE)</f>
        <v>#REF!</v>
      </c>
    </row>
    <row r="6969" spans="1:10" hidden="1" x14ac:dyDescent="0.25">
      <c r="A6969" t="s">
        <v>655</v>
      </c>
      <c r="B6969" t="s">
        <v>879</v>
      </c>
      <c r="C6969" t="s">
        <v>880</v>
      </c>
      <c r="D6969">
        <v>6.5</v>
      </c>
      <c r="J6969" t="e">
        <f>+VLOOKUP(B6969,#REF!,1,FALSE)</f>
        <v>#REF!</v>
      </c>
    </row>
    <row r="6970" spans="1:10" hidden="1" x14ac:dyDescent="0.25">
      <c r="A6970" t="s">
        <v>655</v>
      </c>
      <c r="B6970" t="s">
        <v>881</v>
      </c>
      <c r="C6970" t="s">
        <v>882</v>
      </c>
      <c r="D6970">
        <v>6.5</v>
      </c>
      <c r="J6970" t="e">
        <f>+VLOOKUP(B6970,#REF!,1,FALSE)</f>
        <v>#REF!</v>
      </c>
    </row>
    <row r="6971" spans="1:10" hidden="1" x14ac:dyDescent="0.25">
      <c r="A6971" t="s">
        <v>655</v>
      </c>
      <c r="B6971" t="s">
        <v>883</v>
      </c>
      <c r="C6971" t="s">
        <v>884</v>
      </c>
      <c r="D6971">
        <v>6</v>
      </c>
      <c r="J6971" t="e">
        <f>+VLOOKUP(B6971,#REF!,1,FALSE)</f>
        <v>#REF!</v>
      </c>
    </row>
    <row r="6972" spans="1:10" hidden="1" x14ac:dyDescent="0.25">
      <c r="A6972" t="s">
        <v>655</v>
      </c>
      <c r="B6972" t="s">
        <v>885</v>
      </c>
      <c r="C6972" t="s">
        <v>886</v>
      </c>
      <c r="D6972">
        <v>6</v>
      </c>
      <c r="J6972" t="e">
        <f>+VLOOKUP(B6972,#REF!,1,FALSE)</f>
        <v>#REF!</v>
      </c>
    </row>
    <row r="6973" spans="1:10" hidden="1" x14ac:dyDescent="0.25">
      <c r="A6973" t="s">
        <v>655</v>
      </c>
      <c r="B6973" t="s">
        <v>887</v>
      </c>
      <c r="C6973" t="s">
        <v>888</v>
      </c>
      <c r="D6973">
        <v>6</v>
      </c>
      <c r="J6973" t="e">
        <f>+VLOOKUP(B6973,#REF!,1,FALSE)</f>
        <v>#REF!</v>
      </c>
    </row>
    <row r="6974" spans="1:10" hidden="1" x14ac:dyDescent="0.25">
      <c r="A6974" t="s">
        <v>655</v>
      </c>
      <c r="B6974" t="s">
        <v>889</v>
      </c>
      <c r="C6974" t="s">
        <v>886</v>
      </c>
      <c r="D6974">
        <v>6</v>
      </c>
      <c r="J6974" t="e">
        <f>+VLOOKUP(B6974,#REF!,1,FALSE)</f>
        <v>#REF!</v>
      </c>
    </row>
    <row r="6975" spans="1:10" hidden="1" x14ac:dyDescent="0.25">
      <c r="A6975" t="s">
        <v>655</v>
      </c>
      <c r="B6975" t="s">
        <v>890</v>
      </c>
      <c r="C6975" t="s">
        <v>888</v>
      </c>
      <c r="D6975">
        <v>6</v>
      </c>
      <c r="J6975" t="e">
        <f>+VLOOKUP(B6975,#REF!,1,FALSE)</f>
        <v>#REF!</v>
      </c>
    </row>
    <row r="6976" spans="1:10" hidden="1" x14ac:dyDescent="0.25">
      <c r="A6976" t="s">
        <v>655</v>
      </c>
      <c r="B6976" t="s">
        <v>891</v>
      </c>
      <c r="C6976" t="s">
        <v>886</v>
      </c>
      <c r="D6976">
        <v>6</v>
      </c>
      <c r="J6976" t="e">
        <f>+VLOOKUP(B6976,#REF!,1,FALSE)</f>
        <v>#REF!</v>
      </c>
    </row>
    <row r="6977" spans="1:10" hidden="1" x14ac:dyDescent="0.25">
      <c r="A6977" t="s">
        <v>655</v>
      </c>
      <c r="B6977" t="s">
        <v>893</v>
      </c>
      <c r="C6977" t="s">
        <v>886</v>
      </c>
      <c r="D6977">
        <v>6</v>
      </c>
      <c r="J6977" t="e">
        <f>+VLOOKUP(B6977,#REF!,1,FALSE)</f>
        <v>#REF!</v>
      </c>
    </row>
    <row r="6978" spans="1:10" hidden="1" x14ac:dyDescent="0.25">
      <c r="A6978" t="s">
        <v>655</v>
      </c>
      <c r="B6978">
        <v>90</v>
      </c>
      <c r="C6978" t="s">
        <v>894</v>
      </c>
      <c r="D6978">
        <v>6</v>
      </c>
      <c r="J6978" t="e">
        <f>+VLOOKUP(B6978,#REF!,1,FALSE)</f>
        <v>#REF!</v>
      </c>
    </row>
    <row r="6979" spans="1:10" hidden="1" x14ac:dyDescent="0.25">
      <c r="A6979" t="s">
        <v>655</v>
      </c>
      <c r="B6979">
        <v>102</v>
      </c>
      <c r="C6979" t="s">
        <v>895</v>
      </c>
      <c r="D6979">
        <v>6</v>
      </c>
      <c r="J6979" t="e">
        <f>+VLOOKUP(B6979,#REF!,1,FALSE)</f>
        <v>#REF!</v>
      </c>
    </row>
    <row r="6980" spans="1:10" hidden="1" x14ac:dyDescent="0.25">
      <c r="A6980" t="s">
        <v>655</v>
      </c>
      <c r="B6980">
        <v>103</v>
      </c>
      <c r="C6980" t="s">
        <v>896</v>
      </c>
      <c r="D6980">
        <v>6</v>
      </c>
      <c r="J6980" t="e">
        <f>+VLOOKUP(B6980,#REF!,1,FALSE)</f>
        <v>#REF!</v>
      </c>
    </row>
    <row r="6981" spans="1:10" hidden="1" x14ac:dyDescent="0.25">
      <c r="A6981" t="s">
        <v>655</v>
      </c>
      <c r="B6981">
        <v>104</v>
      </c>
      <c r="C6981" t="s">
        <v>897</v>
      </c>
      <c r="D6981">
        <v>6</v>
      </c>
      <c r="J6981" t="e">
        <f>+VLOOKUP(B6981,#REF!,1,FALSE)</f>
        <v>#REF!</v>
      </c>
    </row>
    <row r="6982" spans="1:10" hidden="1" x14ac:dyDescent="0.25">
      <c r="A6982" t="s">
        <v>655</v>
      </c>
      <c r="B6982">
        <v>107</v>
      </c>
      <c r="C6982" t="s">
        <v>898</v>
      </c>
      <c r="D6982">
        <v>6</v>
      </c>
      <c r="J6982" t="e">
        <f>+VLOOKUP(B6982,#REF!,1,FALSE)</f>
        <v>#REF!</v>
      </c>
    </row>
    <row r="6983" spans="1:10" hidden="1" x14ac:dyDescent="0.25">
      <c r="A6983" t="s">
        <v>655</v>
      </c>
      <c r="B6983">
        <v>108</v>
      </c>
      <c r="C6983" t="s">
        <v>899</v>
      </c>
      <c r="D6983">
        <v>6</v>
      </c>
      <c r="J6983" t="e">
        <f>+VLOOKUP(B6983,#REF!,1,FALSE)</f>
        <v>#REF!</v>
      </c>
    </row>
    <row r="6984" spans="1:10" hidden="1" x14ac:dyDescent="0.25">
      <c r="A6984" t="s">
        <v>655</v>
      </c>
      <c r="B6984">
        <v>112</v>
      </c>
      <c r="C6984" t="s">
        <v>900</v>
      </c>
      <c r="D6984">
        <v>6</v>
      </c>
      <c r="J6984" t="e">
        <f>+VLOOKUP(B6984,#REF!,1,FALSE)</f>
        <v>#REF!</v>
      </c>
    </row>
    <row r="6985" spans="1:10" hidden="1" x14ac:dyDescent="0.25">
      <c r="A6985" t="s">
        <v>655</v>
      </c>
      <c r="B6985">
        <v>114</v>
      </c>
      <c r="C6985" t="s">
        <v>901</v>
      </c>
      <c r="D6985">
        <v>6</v>
      </c>
      <c r="J6985" t="e">
        <f>+VLOOKUP(B6985,#REF!,1,FALSE)</f>
        <v>#REF!</v>
      </c>
    </row>
    <row r="6986" spans="1:10" hidden="1" x14ac:dyDescent="0.25">
      <c r="A6986" t="s">
        <v>655</v>
      </c>
      <c r="B6986">
        <v>115</v>
      </c>
      <c r="C6986" t="s">
        <v>902</v>
      </c>
      <c r="D6986">
        <v>6.5</v>
      </c>
      <c r="J6986" t="e">
        <f>+VLOOKUP(B6986,#REF!,1,FALSE)</f>
        <v>#REF!</v>
      </c>
    </row>
    <row r="6987" spans="1:10" hidden="1" x14ac:dyDescent="0.25">
      <c r="A6987" t="s">
        <v>655</v>
      </c>
      <c r="B6987">
        <v>116</v>
      </c>
      <c r="C6987" t="s">
        <v>903</v>
      </c>
      <c r="D6987">
        <v>6.5</v>
      </c>
      <c r="J6987" t="e">
        <f>+VLOOKUP(B6987,#REF!,1,FALSE)</f>
        <v>#REF!</v>
      </c>
    </row>
    <row r="6988" spans="1:10" hidden="1" x14ac:dyDescent="0.25">
      <c r="A6988" t="s">
        <v>655</v>
      </c>
      <c r="B6988">
        <v>139</v>
      </c>
      <c r="C6988" t="s">
        <v>904</v>
      </c>
      <c r="D6988">
        <v>6</v>
      </c>
      <c r="J6988" t="e">
        <f>+VLOOKUP(B6988,#REF!,1,FALSE)</f>
        <v>#REF!</v>
      </c>
    </row>
    <row r="6989" spans="1:10" hidden="1" x14ac:dyDescent="0.25">
      <c r="A6989" t="s">
        <v>655</v>
      </c>
      <c r="B6989">
        <v>140</v>
      </c>
      <c r="C6989" t="s">
        <v>905</v>
      </c>
      <c r="D6989">
        <v>6</v>
      </c>
      <c r="J6989" t="e">
        <f>+VLOOKUP(B6989,#REF!,1,FALSE)</f>
        <v>#REF!</v>
      </c>
    </row>
    <row r="6990" spans="1:10" hidden="1" x14ac:dyDescent="0.25">
      <c r="A6990" t="s">
        <v>655</v>
      </c>
      <c r="B6990" t="s">
        <v>906</v>
      </c>
      <c r="C6990" t="s">
        <v>907</v>
      </c>
      <c r="D6990">
        <v>6</v>
      </c>
      <c r="J6990" t="e">
        <f>+VLOOKUP(B6990,#REF!,1,FALSE)</f>
        <v>#REF!</v>
      </c>
    </row>
    <row r="6991" spans="1:10" hidden="1" x14ac:dyDescent="0.25">
      <c r="A6991" t="s">
        <v>655</v>
      </c>
      <c r="B6991">
        <v>141</v>
      </c>
      <c r="C6991" t="s">
        <v>908</v>
      </c>
      <c r="D6991">
        <v>6</v>
      </c>
      <c r="J6991" t="e">
        <f>+VLOOKUP(B6991,#REF!,1,FALSE)</f>
        <v>#REF!</v>
      </c>
    </row>
    <row r="6992" spans="1:10" hidden="1" x14ac:dyDescent="0.25">
      <c r="A6992" t="s">
        <v>655</v>
      </c>
      <c r="B6992">
        <v>142</v>
      </c>
      <c r="C6992" t="s">
        <v>909</v>
      </c>
      <c r="D6992">
        <v>6</v>
      </c>
      <c r="J6992" t="e">
        <f>+VLOOKUP(B6992,#REF!,1,FALSE)</f>
        <v>#REF!</v>
      </c>
    </row>
    <row r="6993" spans="1:10" hidden="1" x14ac:dyDescent="0.25">
      <c r="A6993" t="s">
        <v>655</v>
      </c>
      <c r="B6993" t="s">
        <v>910</v>
      </c>
      <c r="C6993" t="s">
        <v>911</v>
      </c>
      <c r="D6993">
        <v>6</v>
      </c>
      <c r="J6993" t="e">
        <f>+VLOOKUP(B6993,#REF!,1,FALSE)</f>
        <v>#REF!</v>
      </c>
    </row>
    <row r="6994" spans="1:10" hidden="1" x14ac:dyDescent="0.25">
      <c r="A6994" t="s">
        <v>655</v>
      </c>
      <c r="B6994" t="s">
        <v>912</v>
      </c>
      <c r="C6994" t="s">
        <v>913</v>
      </c>
      <c r="D6994">
        <v>6</v>
      </c>
      <c r="J6994" t="e">
        <f>+VLOOKUP(B6994,#REF!,1,FALSE)</f>
        <v>#REF!</v>
      </c>
    </row>
    <row r="6995" spans="1:10" hidden="1" x14ac:dyDescent="0.25">
      <c r="A6995" t="s">
        <v>655</v>
      </c>
      <c r="B6995" t="s">
        <v>914</v>
      </c>
      <c r="C6995" t="s">
        <v>915</v>
      </c>
      <c r="D6995">
        <v>1</v>
      </c>
      <c r="J6995" t="e">
        <f>+VLOOKUP(B6995,#REF!,1,FALSE)</f>
        <v>#REF!</v>
      </c>
    </row>
    <row r="6996" spans="1:10" hidden="1" x14ac:dyDescent="0.25">
      <c r="A6996" t="s">
        <v>655</v>
      </c>
      <c r="B6996" t="s">
        <v>916</v>
      </c>
      <c r="C6996" t="s">
        <v>917</v>
      </c>
      <c r="D6996">
        <v>6</v>
      </c>
      <c r="J6996" t="e">
        <f>+VLOOKUP(B6996,#REF!,1,FALSE)</f>
        <v>#REF!</v>
      </c>
    </row>
    <row r="6997" spans="1:10" hidden="1" x14ac:dyDescent="0.25">
      <c r="A6997" t="s">
        <v>655</v>
      </c>
      <c r="B6997" t="s">
        <v>918</v>
      </c>
      <c r="C6997" t="s">
        <v>919</v>
      </c>
      <c r="D6997">
        <v>1</v>
      </c>
      <c r="J6997" t="e">
        <f>+VLOOKUP(B6997,#REF!,1,FALSE)</f>
        <v>#REF!</v>
      </c>
    </row>
    <row r="6998" spans="1:10" hidden="1" x14ac:dyDescent="0.25">
      <c r="A6998" t="s">
        <v>655</v>
      </c>
      <c r="B6998" t="s">
        <v>920</v>
      </c>
      <c r="C6998" t="s">
        <v>921</v>
      </c>
      <c r="D6998">
        <v>6</v>
      </c>
      <c r="J6998" t="e">
        <f>+VLOOKUP(B6998,#REF!,1,FALSE)</f>
        <v>#REF!</v>
      </c>
    </row>
    <row r="6999" spans="1:10" hidden="1" x14ac:dyDescent="0.25">
      <c r="A6999" t="s">
        <v>655</v>
      </c>
      <c r="B6999" t="s">
        <v>922</v>
      </c>
      <c r="C6999" t="s">
        <v>923</v>
      </c>
      <c r="D6999">
        <v>6</v>
      </c>
      <c r="J6999" t="e">
        <f>+VLOOKUP(B6999,#REF!,1,FALSE)</f>
        <v>#REF!</v>
      </c>
    </row>
    <row r="7000" spans="1:10" hidden="1" x14ac:dyDescent="0.25">
      <c r="A7000" t="s">
        <v>655</v>
      </c>
      <c r="B7000">
        <v>145</v>
      </c>
      <c r="C7000" t="s">
        <v>924</v>
      </c>
      <c r="D7000">
        <v>6</v>
      </c>
      <c r="J7000" t="e">
        <f>+VLOOKUP(B7000,#REF!,1,FALSE)</f>
        <v>#REF!</v>
      </c>
    </row>
    <row r="7001" spans="1:10" hidden="1" x14ac:dyDescent="0.25">
      <c r="A7001" t="s">
        <v>655</v>
      </c>
      <c r="B7001">
        <v>146</v>
      </c>
      <c r="C7001" t="s">
        <v>925</v>
      </c>
      <c r="D7001">
        <v>6</v>
      </c>
      <c r="J7001" t="e">
        <f>+VLOOKUP(B7001,#REF!,1,FALSE)</f>
        <v>#REF!</v>
      </c>
    </row>
    <row r="7002" spans="1:10" hidden="1" x14ac:dyDescent="0.25">
      <c r="A7002" t="s">
        <v>655</v>
      </c>
      <c r="B7002">
        <v>148</v>
      </c>
      <c r="C7002" t="s">
        <v>926</v>
      </c>
      <c r="D7002">
        <v>6</v>
      </c>
      <c r="J7002" t="e">
        <f>+VLOOKUP(B7002,#REF!,1,FALSE)</f>
        <v>#REF!</v>
      </c>
    </row>
    <row r="7003" spans="1:10" hidden="1" x14ac:dyDescent="0.25">
      <c r="A7003" t="s">
        <v>655</v>
      </c>
      <c r="B7003">
        <v>149</v>
      </c>
      <c r="C7003" t="s">
        <v>927</v>
      </c>
      <c r="D7003">
        <v>6</v>
      </c>
      <c r="J7003" t="e">
        <f>+VLOOKUP(B7003,#REF!,1,FALSE)</f>
        <v>#REF!</v>
      </c>
    </row>
    <row r="7004" spans="1:10" hidden="1" x14ac:dyDescent="0.25">
      <c r="A7004" t="s">
        <v>655</v>
      </c>
      <c r="B7004" t="s">
        <v>929</v>
      </c>
      <c r="C7004" t="s">
        <v>928</v>
      </c>
      <c r="D7004">
        <v>6</v>
      </c>
      <c r="J7004" t="e">
        <f>+VLOOKUP(B7004,#REF!,1,FALSE)</f>
        <v>#REF!</v>
      </c>
    </row>
    <row r="7005" spans="1:10" hidden="1" x14ac:dyDescent="0.25">
      <c r="A7005" t="s">
        <v>655</v>
      </c>
      <c r="B7005">
        <v>151</v>
      </c>
      <c r="C7005" t="s">
        <v>930</v>
      </c>
      <c r="D7005">
        <v>6</v>
      </c>
      <c r="J7005" t="e">
        <f>+VLOOKUP(B7005,#REF!,1,FALSE)</f>
        <v>#REF!</v>
      </c>
    </row>
    <row r="7006" spans="1:10" hidden="1" x14ac:dyDescent="0.25">
      <c r="A7006" t="s">
        <v>655</v>
      </c>
      <c r="B7006" t="s">
        <v>932</v>
      </c>
      <c r="C7006" t="s">
        <v>931</v>
      </c>
      <c r="D7006">
        <v>6</v>
      </c>
      <c r="J7006" t="e">
        <f>+VLOOKUP(B7006,#REF!,1,FALSE)</f>
        <v>#REF!</v>
      </c>
    </row>
    <row r="7007" spans="1:10" hidden="1" x14ac:dyDescent="0.25">
      <c r="A7007" t="s">
        <v>655</v>
      </c>
      <c r="B7007" t="s">
        <v>934</v>
      </c>
      <c r="C7007" t="s">
        <v>933</v>
      </c>
      <c r="D7007">
        <v>6</v>
      </c>
      <c r="J7007" t="e">
        <f>+VLOOKUP(B7007,#REF!,1,FALSE)</f>
        <v>#REF!</v>
      </c>
    </row>
    <row r="7008" spans="1:10" hidden="1" x14ac:dyDescent="0.25">
      <c r="A7008" t="s">
        <v>655</v>
      </c>
      <c r="B7008">
        <v>154</v>
      </c>
      <c r="C7008" t="s">
        <v>935</v>
      </c>
      <c r="D7008">
        <v>6</v>
      </c>
      <c r="J7008" t="e">
        <f>+VLOOKUP(B7008,#REF!,1,FALSE)</f>
        <v>#REF!</v>
      </c>
    </row>
    <row r="7009" spans="1:10" hidden="1" x14ac:dyDescent="0.25">
      <c r="A7009" t="s">
        <v>655</v>
      </c>
      <c r="B7009">
        <v>157</v>
      </c>
      <c r="C7009" t="s">
        <v>936</v>
      </c>
      <c r="D7009">
        <v>6</v>
      </c>
      <c r="J7009" t="e">
        <f>+VLOOKUP(B7009,#REF!,1,FALSE)</f>
        <v>#REF!</v>
      </c>
    </row>
    <row r="7010" spans="1:10" hidden="1" x14ac:dyDescent="0.25">
      <c r="A7010" t="s">
        <v>655</v>
      </c>
      <c r="B7010" t="s">
        <v>937</v>
      </c>
      <c r="C7010" t="s">
        <v>938</v>
      </c>
      <c r="D7010">
        <v>6</v>
      </c>
      <c r="J7010" t="e">
        <f>+VLOOKUP(B7010,#REF!,1,FALSE)</f>
        <v>#REF!</v>
      </c>
    </row>
    <row r="7011" spans="1:10" hidden="1" x14ac:dyDescent="0.25">
      <c r="A7011" t="s">
        <v>655</v>
      </c>
      <c r="B7011" t="s">
        <v>939</v>
      </c>
      <c r="C7011" t="s">
        <v>940</v>
      </c>
      <c r="D7011">
        <v>6</v>
      </c>
      <c r="J7011" t="e">
        <f>+VLOOKUP(B7011,#REF!,1,FALSE)</f>
        <v>#REF!</v>
      </c>
    </row>
    <row r="7012" spans="1:10" hidden="1" x14ac:dyDescent="0.25">
      <c r="A7012" t="s">
        <v>655</v>
      </c>
      <c r="B7012">
        <v>164</v>
      </c>
      <c r="C7012" t="s">
        <v>941</v>
      </c>
      <c r="D7012">
        <v>6</v>
      </c>
      <c r="J7012" t="e">
        <f>+VLOOKUP(B7012,#REF!,1,FALSE)</f>
        <v>#REF!</v>
      </c>
    </row>
    <row r="7013" spans="1:10" hidden="1" x14ac:dyDescent="0.25">
      <c r="A7013" t="s">
        <v>655</v>
      </c>
      <c r="B7013">
        <v>165</v>
      </c>
      <c r="C7013" t="s">
        <v>942</v>
      </c>
      <c r="D7013">
        <v>6</v>
      </c>
      <c r="J7013" t="e">
        <f>+VLOOKUP(B7013,#REF!,1,FALSE)</f>
        <v>#REF!</v>
      </c>
    </row>
    <row r="7014" spans="1:10" hidden="1" x14ac:dyDescent="0.25">
      <c r="A7014" t="s">
        <v>655</v>
      </c>
      <c r="B7014">
        <v>167</v>
      </c>
      <c r="C7014" t="s">
        <v>943</v>
      </c>
      <c r="D7014">
        <v>6</v>
      </c>
      <c r="J7014" t="e">
        <f>+VLOOKUP(B7014,#REF!,1,FALSE)</f>
        <v>#REF!</v>
      </c>
    </row>
    <row r="7015" spans="1:10" hidden="1" x14ac:dyDescent="0.25">
      <c r="A7015" t="s">
        <v>655</v>
      </c>
      <c r="B7015">
        <v>168</v>
      </c>
      <c r="C7015" t="s">
        <v>944</v>
      </c>
      <c r="D7015">
        <v>6</v>
      </c>
      <c r="J7015" t="e">
        <f>+VLOOKUP(B7015,#REF!,1,FALSE)</f>
        <v>#REF!</v>
      </c>
    </row>
    <row r="7016" spans="1:10" hidden="1" x14ac:dyDescent="0.25">
      <c r="A7016" t="s">
        <v>655</v>
      </c>
      <c r="B7016">
        <v>169</v>
      </c>
      <c r="C7016" t="s">
        <v>945</v>
      </c>
      <c r="D7016">
        <v>6</v>
      </c>
      <c r="J7016" t="e">
        <f>+VLOOKUP(B7016,#REF!,1,FALSE)</f>
        <v>#REF!</v>
      </c>
    </row>
    <row r="7017" spans="1:10" hidden="1" x14ac:dyDescent="0.25">
      <c r="A7017" t="s">
        <v>655</v>
      </c>
      <c r="B7017">
        <v>173</v>
      </c>
      <c r="C7017" t="s">
        <v>946</v>
      </c>
      <c r="D7017">
        <v>6</v>
      </c>
      <c r="J7017" t="e">
        <f>+VLOOKUP(B7017,#REF!,1,FALSE)</f>
        <v>#REF!</v>
      </c>
    </row>
    <row r="7018" spans="1:10" hidden="1" x14ac:dyDescent="0.25">
      <c r="A7018" t="s">
        <v>655</v>
      </c>
      <c r="B7018">
        <v>178</v>
      </c>
      <c r="C7018" t="s">
        <v>947</v>
      </c>
      <c r="D7018">
        <v>6</v>
      </c>
      <c r="J7018" t="e">
        <f>+VLOOKUP(B7018,#REF!,1,FALSE)</f>
        <v>#REF!</v>
      </c>
    </row>
    <row r="7019" spans="1:10" hidden="1" x14ac:dyDescent="0.25">
      <c r="A7019" t="s">
        <v>655</v>
      </c>
      <c r="B7019">
        <v>179</v>
      </c>
      <c r="C7019" t="s">
        <v>948</v>
      </c>
      <c r="D7019">
        <v>6</v>
      </c>
      <c r="J7019" t="e">
        <f>+VLOOKUP(B7019,#REF!,1,FALSE)</f>
        <v>#REF!</v>
      </c>
    </row>
    <row r="7020" spans="1:10" hidden="1" x14ac:dyDescent="0.25">
      <c r="A7020" t="s">
        <v>655</v>
      </c>
      <c r="B7020">
        <v>181</v>
      </c>
      <c r="C7020" t="s">
        <v>949</v>
      </c>
      <c r="D7020">
        <v>6</v>
      </c>
      <c r="J7020" t="e">
        <f>+VLOOKUP(B7020,#REF!,1,FALSE)</f>
        <v>#REF!</v>
      </c>
    </row>
    <row r="7021" spans="1:10" hidden="1" x14ac:dyDescent="0.25">
      <c r="A7021" t="s">
        <v>655</v>
      </c>
      <c r="B7021">
        <v>182</v>
      </c>
      <c r="C7021" t="s">
        <v>950</v>
      </c>
      <c r="D7021">
        <v>6</v>
      </c>
      <c r="J7021" t="e">
        <f>+VLOOKUP(B7021,#REF!,1,FALSE)</f>
        <v>#REF!</v>
      </c>
    </row>
    <row r="7022" spans="1:10" hidden="1" x14ac:dyDescent="0.25">
      <c r="A7022" t="s">
        <v>655</v>
      </c>
      <c r="B7022">
        <v>183</v>
      </c>
      <c r="C7022" t="s">
        <v>951</v>
      </c>
      <c r="D7022">
        <v>6</v>
      </c>
      <c r="J7022" t="e">
        <f>+VLOOKUP(B7022,#REF!,1,FALSE)</f>
        <v>#REF!</v>
      </c>
    </row>
    <row r="7023" spans="1:10" hidden="1" x14ac:dyDescent="0.25">
      <c r="A7023" t="s">
        <v>655</v>
      </c>
      <c r="B7023">
        <v>184</v>
      </c>
      <c r="C7023" t="s">
        <v>952</v>
      </c>
      <c r="D7023">
        <v>6</v>
      </c>
      <c r="J7023" t="e">
        <f>+VLOOKUP(B7023,#REF!,1,FALSE)</f>
        <v>#REF!</v>
      </c>
    </row>
    <row r="7024" spans="1:10" hidden="1" x14ac:dyDescent="0.25">
      <c r="A7024" t="s">
        <v>655</v>
      </c>
      <c r="B7024">
        <v>199</v>
      </c>
      <c r="C7024" t="s">
        <v>953</v>
      </c>
      <c r="D7024">
        <v>6</v>
      </c>
      <c r="J7024" t="e">
        <f>+VLOOKUP(B7024,#REF!,1,FALSE)</f>
        <v>#REF!</v>
      </c>
    </row>
    <row r="7025" spans="1:10" hidden="1" x14ac:dyDescent="0.25">
      <c r="A7025" t="s">
        <v>655</v>
      </c>
      <c r="B7025">
        <v>200</v>
      </c>
      <c r="C7025" t="s">
        <v>954</v>
      </c>
      <c r="D7025">
        <v>6</v>
      </c>
      <c r="J7025" t="e">
        <f>+VLOOKUP(B7025,#REF!,1,FALSE)</f>
        <v>#REF!</v>
      </c>
    </row>
    <row r="7026" spans="1:10" hidden="1" x14ac:dyDescent="0.25">
      <c r="A7026" t="s">
        <v>655</v>
      </c>
      <c r="B7026">
        <v>201</v>
      </c>
      <c r="C7026" t="s">
        <v>955</v>
      </c>
      <c r="D7026">
        <v>6.5</v>
      </c>
      <c r="J7026" t="e">
        <f>+VLOOKUP(B7026,#REF!,1,FALSE)</f>
        <v>#REF!</v>
      </c>
    </row>
    <row r="7027" spans="1:10" hidden="1" x14ac:dyDescent="0.25">
      <c r="A7027" t="s">
        <v>655</v>
      </c>
      <c r="B7027">
        <v>203</v>
      </c>
      <c r="C7027" t="s">
        <v>956</v>
      </c>
      <c r="D7027">
        <v>6</v>
      </c>
      <c r="J7027" t="e">
        <f>+VLOOKUP(B7027,#REF!,1,FALSE)</f>
        <v>#REF!</v>
      </c>
    </row>
    <row r="7028" spans="1:10" hidden="1" x14ac:dyDescent="0.25">
      <c r="A7028" t="s">
        <v>655</v>
      </c>
      <c r="B7028">
        <v>205</v>
      </c>
      <c r="C7028" t="s">
        <v>2223</v>
      </c>
      <c r="D7028">
        <v>6.5</v>
      </c>
      <c r="J7028" t="e">
        <f>+VLOOKUP(B7028,#REF!,1,FALSE)</f>
        <v>#REF!</v>
      </c>
    </row>
    <row r="7029" spans="1:10" hidden="1" x14ac:dyDescent="0.25">
      <c r="A7029" t="s">
        <v>655</v>
      </c>
      <c r="B7029">
        <v>218</v>
      </c>
      <c r="C7029" t="s">
        <v>957</v>
      </c>
      <c r="D7029">
        <v>6</v>
      </c>
      <c r="J7029" t="e">
        <f>+VLOOKUP(B7029,#REF!,1,FALSE)</f>
        <v>#REF!</v>
      </c>
    </row>
    <row r="7030" spans="1:10" hidden="1" x14ac:dyDescent="0.25">
      <c r="A7030" t="s">
        <v>655</v>
      </c>
      <c r="B7030">
        <v>219</v>
      </c>
      <c r="C7030" t="s">
        <v>958</v>
      </c>
      <c r="D7030">
        <v>6</v>
      </c>
      <c r="J7030" t="e">
        <f>+VLOOKUP(B7030,#REF!,1,FALSE)</f>
        <v>#REF!</v>
      </c>
    </row>
    <row r="7031" spans="1:10" hidden="1" x14ac:dyDescent="0.25">
      <c r="A7031" t="s">
        <v>655</v>
      </c>
      <c r="B7031">
        <v>220</v>
      </c>
      <c r="C7031" t="s">
        <v>958</v>
      </c>
      <c r="D7031">
        <v>6</v>
      </c>
      <c r="J7031" t="e">
        <f>+VLOOKUP(B7031,#REF!,1,FALSE)</f>
        <v>#REF!</v>
      </c>
    </row>
    <row r="7032" spans="1:10" hidden="1" x14ac:dyDescent="0.25">
      <c r="A7032" t="s">
        <v>655</v>
      </c>
      <c r="B7032">
        <v>223</v>
      </c>
      <c r="C7032" t="s">
        <v>958</v>
      </c>
      <c r="D7032">
        <v>6</v>
      </c>
      <c r="J7032" t="e">
        <f>+VLOOKUP(B7032,#REF!,1,FALSE)</f>
        <v>#REF!</v>
      </c>
    </row>
    <row r="7033" spans="1:10" hidden="1" x14ac:dyDescent="0.25">
      <c r="A7033" t="s">
        <v>655</v>
      </c>
      <c r="B7033">
        <v>226</v>
      </c>
      <c r="C7033" t="s">
        <v>958</v>
      </c>
      <c r="D7033">
        <v>6</v>
      </c>
      <c r="J7033" t="e">
        <f>+VLOOKUP(B7033,#REF!,1,FALSE)</f>
        <v>#REF!</v>
      </c>
    </row>
    <row r="7034" spans="1:10" hidden="1" x14ac:dyDescent="0.25">
      <c r="A7034" t="s">
        <v>655</v>
      </c>
      <c r="B7034">
        <v>300</v>
      </c>
      <c r="C7034" t="s">
        <v>959</v>
      </c>
      <c r="D7034">
        <v>6</v>
      </c>
      <c r="J7034" t="e">
        <f>+VLOOKUP(B7034,#REF!,1,FALSE)</f>
        <v>#REF!</v>
      </c>
    </row>
    <row r="7035" spans="1:10" hidden="1" x14ac:dyDescent="0.25">
      <c r="A7035" t="s">
        <v>655</v>
      </c>
      <c r="B7035">
        <v>301</v>
      </c>
      <c r="C7035" t="s">
        <v>960</v>
      </c>
      <c r="D7035">
        <v>6</v>
      </c>
      <c r="J7035" t="e">
        <f>+VLOOKUP(B7035,#REF!,1,FALSE)</f>
        <v>#REF!</v>
      </c>
    </row>
    <row r="7036" spans="1:10" hidden="1" x14ac:dyDescent="0.25">
      <c r="A7036" t="s">
        <v>655</v>
      </c>
      <c r="B7036">
        <v>302</v>
      </c>
      <c r="C7036" t="s">
        <v>961</v>
      </c>
      <c r="D7036">
        <v>6.5</v>
      </c>
      <c r="J7036" t="e">
        <f>+VLOOKUP(B7036,#REF!,1,FALSE)</f>
        <v>#REF!</v>
      </c>
    </row>
    <row r="7037" spans="1:10" hidden="1" x14ac:dyDescent="0.25">
      <c r="A7037" t="s">
        <v>655</v>
      </c>
      <c r="B7037">
        <v>304</v>
      </c>
      <c r="C7037" t="s">
        <v>962</v>
      </c>
      <c r="D7037">
        <v>6</v>
      </c>
      <c r="J7037" t="e">
        <f>+VLOOKUP(B7037,#REF!,1,FALSE)</f>
        <v>#REF!</v>
      </c>
    </row>
    <row r="7038" spans="1:10" hidden="1" x14ac:dyDescent="0.25">
      <c r="A7038" t="s">
        <v>655</v>
      </c>
      <c r="B7038">
        <v>305</v>
      </c>
      <c r="C7038" t="s">
        <v>963</v>
      </c>
      <c r="D7038">
        <v>6.5</v>
      </c>
      <c r="J7038" t="e">
        <f>+VLOOKUP(B7038,#REF!,1,FALSE)</f>
        <v>#REF!</v>
      </c>
    </row>
    <row r="7039" spans="1:10" hidden="1" x14ac:dyDescent="0.25">
      <c r="A7039" t="s">
        <v>655</v>
      </c>
      <c r="B7039">
        <v>306</v>
      </c>
      <c r="C7039" t="s">
        <v>964</v>
      </c>
      <c r="D7039">
        <v>6.5</v>
      </c>
      <c r="J7039" t="e">
        <f>+VLOOKUP(B7039,#REF!,1,FALSE)</f>
        <v>#REF!</v>
      </c>
    </row>
    <row r="7040" spans="1:10" hidden="1" x14ac:dyDescent="0.25">
      <c r="A7040" t="s">
        <v>655</v>
      </c>
      <c r="B7040">
        <v>307</v>
      </c>
      <c r="C7040" t="s">
        <v>965</v>
      </c>
      <c r="D7040">
        <v>6.5</v>
      </c>
      <c r="J7040" t="e">
        <f>+VLOOKUP(B7040,#REF!,1,FALSE)</f>
        <v>#REF!</v>
      </c>
    </row>
    <row r="7041" spans="1:10" hidden="1" x14ac:dyDescent="0.25">
      <c r="A7041" t="s">
        <v>655</v>
      </c>
      <c r="B7041">
        <v>308</v>
      </c>
      <c r="C7041" t="s">
        <v>966</v>
      </c>
      <c r="D7041">
        <v>6.5</v>
      </c>
      <c r="J7041" t="e">
        <f>+VLOOKUP(B7041,#REF!,1,FALSE)</f>
        <v>#REF!</v>
      </c>
    </row>
    <row r="7042" spans="1:10" hidden="1" x14ac:dyDescent="0.25">
      <c r="A7042" t="s">
        <v>655</v>
      </c>
      <c r="B7042">
        <v>309</v>
      </c>
      <c r="C7042" t="s">
        <v>967</v>
      </c>
      <c r="D7042">
        <v>6.5</v>
      </c>
      <c r="J7042" t="e">
        <f>+VLOOKUP(B7042,#REF!,1,FALSE)</f>
        <v>#REF!</v>
      </c>
    </row>
    <row r="7043" spans="1:10" hidden="1" x14ac:dyDescent="0.25">
      <c r="A7043" t="s">
        <v>655</v>
      </c>
      <c r="B7043">
        <v>310</v>
      </c>
      <c r="C7043" t="s">
        <v>968</v>
      </c>
      <c r="D7043">
        <v>6</v>
      </c>
      <c r="J7043" t="e">
        <f>+VLOOKUP(B7043,#REF!,1,FALSE)</f>
        <v>#REF!</v>
      </c>
    </row>
    <row r="7044" spans="1:10" hidden="1" x14ac:dyDescent="0.25">
      <c r="A7044" t="s">
        <v>655</v>
      </c>
      <c r="B7044">
        <v>311</v>
      </c>
      <c r="C7044" t="s">
        <v>969</v>
      </c>
      <c r="D7044">
        <v>6.5</v>
      </c>
      <c r="J7044" t="e">
        <f>+VLOOKUP(B7044,#REF!,1,FALSE)</f>
        <v>#REF!</v>
      </c>
    </row>
    <row r="7045" spans="1:10" hidden="1" x14ac:dyDescent="0.25">
      <c r="A7045" t="s">
        <v>655</v>
      </c>
      <c r="B7045">
        <v>312</v>
      </c>
      <c r="C7045" t="s">
        <v>970</v>
      </c>
      <c r="D7045">
        <v>6.5</v>
      </c>
      <c r="J7045" t="e">
        <f>+VLOOKUP(B7045,#REF!,1,FALSE)</f>
        <v>#REF!</v>
      </c>
    </row>
    <row r="7046" spans="1:10" hidden="1" x14ac:dyDescent="0.25">
      <c r="A7046" t="s">
        <v>655</v>
      </c>
      <c r="B7046">
        <v>320</v>
      </c>
      <c r="C7046" t="s">
        <v>2288</v>
      </c>
      <c r="D7046">
        <v>1</v>
      </c>
      <c r="J7046" t="e">
        <f>+VLOOKUP(B7046,#REF!,1,FALSE)</f>
        <v>#REF!</v>
      </c>
    </row>
    <row r="7047" spans="1:10" hidden="1" x14ac:dyDescent="0.25">
      <c r="A7047" t="s">
        <v>655</v>
      </c>
      <c r="B7047">
        <v>321</v>
      </c>
      <c r="C7047" t="s">
        <v>971</v>
      </c>
      <c r="D7047">
        <v>6</v>
      </c>
      <c r="J7047" t="e">
        <f>+VLOOKUP(B7047,#REF!,1,FALSE)</f>
        <v>#REF!</v>
      </c>
    </row>
    <row r="7048" spans="1:10" hidden="1" x14ac:dyDescent="0.25">
      <c r="A7048" t="s">
        <v>655</v>
      </c>
      <c r="B7048">
        <v>322</v>
      </c>
      <c r="C7048" t="s">
        <v>972</v>
      </c>
      <c r="D7048">
        <v>6</v>
      </c>
      <c r="J7048" t="e">
        <f>+VLOOKUP(B7048,#REF!,1,FALSE)</f>
        <v>#REF!</v>
      </c>
    </row>
    <row r="7049" spans="1:10" hidden="1" x14ac:dyDescent="0.25">
      <c r="A7049" t="s">
        <v>655</v>
      </c>
      <c r="B7049" t="s">
        <v>973</v>
      </c>
      <c r="C7049" t="s">
        <v>974</v>
      </c>
      <c r="D7049">
        <v>1</v>
      </c>
      <c r="J7049" t="e">
        <f>+VLOOKUP(B7049,#REF!,1,FALSE)</f>
        <v>#REF!</v>
      </c>
    </row>
    <row r="7050" spans="1:10" hidden="1" x14ac:dyDescent="0.25">
      <c r="A7050" t="s">
        <v>655</v>
      </c>
      <c r="B7050" t="s">
        <v>975</v>
      </c>
      <c r="C7050" t="s">
        <v>976</v>
      </c>
      <c r="D7050">
        <v>1</v>
      </c>
      <c r="J7050" t="e">
        <f>+VLOOKUP(B7050,#REF!,1,FALSE)</f>
        <v>#REF!</v>
      </c>
    </row>
    <row r="7051" spans="1:10" hidden="1" x14ac:dyDescent="0.25">
      <c r="A7051" t="s">
        <v>655</v>
      </c>
      <c r="B7051">
        <v>324</v>
      </c>
      <c r="C7051" t="s">
        <v>977</v>
      </c>
      <c r="D7051">
        <v>6</v>
      </c>
      <c r="J7051" t="e">
        <f>+VLOOKUP(B7051,#REF!,1,FALSE)</f>
        <v>#REF!</v>
      </c>
    </row>
    <row r="7052" spans="1:10" hidden="1" x14ac:dyDescent="0.25">
      <c r="A7052" t="s">
        <v>655</v>
      </c>
      <c r="B7052">
        <v>325</v>
      </c>
      <c r="C7052" t="s">
        <v>2289</v>
      </c>
      <c r="D7052">
        <v>1</v>
      </c>
      <c r="J7052" t="e">
        <f>+VLOOKUP(B7052,#REF!,1,FALSE)</f>
        <v>#REF!</v>
      </c>
    </row>
    <row r="7053" spans="1:10" hidden="1" x14ac:dyDescent="0.25">
      <c r="A7053" t="s">
        <v>655</v>
      </c>
      <c r="B7053">
        <v>326</v>
      </c>
      <c r="C7053" t="s">
        <v>978</v>
      </c>
      <c r="D7053">
        <v>6.5</v>
      </c>
      <c r="J7053" t="e">
        <f>+VLOOKUP(B7053,#REF!,1,FALSE)</f>
        <v>#REF!</v>
      </c>
    </row>
    <row r="7054" spans="1:10" hidden="1" x14ac:dyDescent="0.25">
      <c r="A7054" t="s">
        <v>655</v>
      </c>
      <c r="B7054">
        <v>327</v>
      </c>
      <c r="C7054" t="s">
        <v>2290</v>
      </c>
      <c r="D7054">
        <v>1</v>
      </c>
      <c r="J7054" t="e">
        <f>+VLOOKUP(B7054,#REF!,1,FALSE)</f>
        <v>#REF!</v>
      </c>
    </row>
    <row r="7055" spans="1:10" hidden="1" x14ac:dyDescent="0.25">
      <c r="A7055" t="s">
        <v>655</v>
      </c>
      <c r="B7055">
        <v>328</v>
      </c>
      <c r="C7055" t="s">
        <v>979</v>
      </c>
      <c r="D7055">
        <v>6.5</v>
      </c>
      <c r="J7055" t="e">
        <f>+VLOOKUP(B7055,#REF!,1,FALSE)</f>
        <v>#REF!</v>
      </c>
    </row>
    <row r="7056" spans="1:10" hidden="1" x14ac:dyDescent="0.25">
      <c r="A7056" t="s">
        <v>655</v>
      </c>
      <c r="B7056">
        <v>329</v>
      </c>
      <c r="C7056" t="s">
        <v>980</v>
      </c>
      <c r="D7056">
        <v>6.5</v>
      </c>
      <c r="J7056" t="e">
        <f>+VLOOKUP(B7056,#REF!,1,FALSE)</f>
        <v>#REF!</v>
      </c>
    </row>
    <row r="7057" spans="1:10" hidden="1" x14ac:dyDescent="0.25">
      <c r="A7057" t="s">
        <v>655</v>
      </c>
      <c r="B7057">
        <v>330</v>
      </c>
      <c r="C7057" t="s">
        <v>981</v>
      </c>
      <c r="D7057">
        <v>6.5</v>
      </c>
      <c r="J7057" t="e">
        <f>+VLOOKUP(B7057,#REF!,1,FALSE)</f>
        <v>#REF!</v>
      </c>
    </row>
    <row r="7058" spans="1:10" hidden="1" x14ac:dyDescent="0.25">
      <c r="A7058" t="s">
        <v>655</v>
      </c>
      <c r="B7058">
        <v>331</v>
      </c>
      <c r="C7058" t="s">
        <v>2291</v>
      </c>
      <c r="D7058">
        <v>1</v>
      </c>
      <c r="J7058" t="e">
        <f>+VLOOKUP(B7058,#REF!,1,FALSE)</f>
        <v>#REF!</v>
      </c>
    </row>
    <row r="7059" spans="1:10" hidden="1" x14ac:dyDescent="0.25">
      <c r="A7059" t="s">
        <v>655</v>
      </c>
      <c r="B7059">
        <v>332</v>
      </c>
      <c r="C7059" t="s">
        <v>2292</v>
      </c>
      <c r="D7059">
        <v>1</v>
      </c>
      <c r="J7059" t="e">
        <f>+VLOOKUP(B7059,#REF!,1,FALSE)</f>
        <v>#REF!</v>
      </c>
    </row>
    <row r="7060" spans="1:10" hidden="1" x14ac:dyDescent="0.25">
      <c r="A7060" t="s">
        <v>655</v>
      </c>
      <c r="B7060">
        <v>334</v>
      </c>
      <c r="C7060" t="s">
        <v>982</v>
      </c>
      <c r="D7060">
        <v>6.5</v>
      </c>
      <c r="J7060" t="e">
        <f>+VLOOKUP(B7060,#REF!,1,FALSE)</f>
        <v>#REF!</v>
      </c>
    </row>
    <row r="7061" spans="1:10" hidden="1" x14ac:dyDescent="0.25">
      <c r="A7061" t="s">
        <v>655</v>
      </c>
      <c r="B7061">
        <v>335</v>
      </c>
      <c r="C7061" t="s">
        <v>2293</v>
      </c>
      <c r="D7061">
        <v>1</v>
      </c>
      <c r="J7061" t="e">
        <f>+VLOOKUP(B7061,#REF!,1,FALSE)</f>
        <v>#REF!</v>
      </c>
    </row>
    <row r="7062" spans="1:10" hidden="1" x14ac:dyDescent="0.25">
      <c r="A7062" t="s">
        <v>655</v>
      </c>
      <c r="B7062">
        <v>336</v>
      </c>
      <c r="C7062" t="s">
        <v>983</v>
      </c>
      <c r="D7062">
        <v>6.5</v>
      </c>
      <c r="J7062" t="e">
        <f>+VLOOKUP(B7062,#REF!,1,FALSE)</f>
        <v>#REF!</v>
      </c>
    </row>
    <row r="7063" spans="1:10" hidden="1" x14ac:dyDescent="0.25">
      <c r="A7063" t="s">
        <v>655</v>
      </c>
      <c r="B7063">
        <v>337</v>
      </c>
      <c r="C7063" t="s">
        <v>984</v>
      </c>
      <c r="D7063">
        <v>6.5</v>
      </c>
      <c r="J7063" t="e">
        <f>+VLOOKUP(B7063,#REF!,1,FALSE)</f>
        <v>#REF!</v>
      </c>
    </row>
    <row r="7064" spans="1:10" hidden="1" x14ac:dyDescent="0.25">
      <c r="A7064" t="s">
        <v>655</v>
      </c>
      <c r="B7064">
        <v>338</v>
      </c>
      <c r="C7064" t="s">
        <v>985</v>
      </c>
      <c r="D7064">
        <v>6.5</v>
      </c>
      <c r="J7064" t="e">
        <f>+VLOOKUP(B7064,#REF!,1,FALSE)</f>
        <v>#REF!</v>
      </c>
    </row>
    <row r="7065" spans="1:10" hidden="1" x14ac:dyDescent="0.25">
      <c r="A7065" t="s">
        <v>655</v>
      </c>
      <c r="B7065">
        <v>341</v>
      </c>
      <c r="C7065" t="s">
        <v>2018</v>
      </c>
      <c r="D7065">
        <v>1</v>
      </c>
      <c r="J7065" t="e">
        <f>+VLOOKUP(B7065,#REF!,1,FALSE)</f>
        <v>#REF!</v>
      </c>
    </row>
    <row r="7066" spans="1:10" hidden="1" x14ac:dyDescent="0.25">
      <c r="A7066" t="s">
        <v>655</v>
      </c>
      <c r="B7066">
        <v>342</v>
      </c>
      <c r="C7066" t="s">
        <v>2294</v>
      </c>
      <c r="D7066">
        <v>1</v>
      </c>
      <c r="J7066" t="e">
        <f>+VLOOKUP(B7066,#REF!,1,FALSE)</f>
        <v>#REF!</v>
      </c>
    </row>
    <row r="7067" spans="1:10" hidden="1" x14ac:dyDescent="0.25">
      <c r="A7067" t="s">
        <v>655</v>
      </c>
      <c r="B7067">
        <v>343</v>
      </c>
      <c r="C7067" t="s">
        <v>2295</v>
      </c>
      <c r="D7067">
        <v>1</v>
      </c>
      <c r="J7067" t="e">
        <f>+VLOOKUP(B7067,#REF!,1,FALSE)</f>
        <v>#REF!</v>
      </c>
    </row>
    <row r="7068" spans="1:10" hidden="1" x14ac:dyDescent="0.25">
      <c r="A7068" t="s">
        <v>655</v>
      </c>
      <c r="B7068">
        <v>344</v>
      </c>
      <c r="C7068" t="s">
        <v>986</v>
      </c>
      <c r="D7068">
        <v>6.5</v>
      </c>
      <c r="J7068" t="e">
        <f>+VLOOKUP(B7068,#REF!,1,FALSE)</f>
        <v>#REF!</v>
      </c>
    </row>
    <row r="7069" spans="1:10" hidden="1" x14ac:dyDescent="0.25">
      <c r="A7069" t="s">
        <v>655</v>
      </c>
      <c r="B7069">
        <v>345</v>
      </c>
      <c r="C7069" t="s">
        <v>2296</v>
      </c>
      <c r="D7069">
        <v>1</v>
      </c>
      <c r="J7069" t="e">
        <f>+VLOOKUP(B7069,#REF!,1,FALSE)</f>
        <v>#REF!</v>
      </c>
    </row>
    <row r="7070" spans="1:10" hidden="1" x14ac:dyDescent="0.25">
      <c r="A7070" t="s">
        <v>655</v>
      </c>
      <c r="B7070">
        <v>346</v>
      </c>
      <c r="C7070" t="s">
        <v>2297</v>
      </c>
      <c r="D7070">
        <v>4</v>
      </c>
      <c r="J7070" t="e">
        <f>+VLOOKUP(B7070,#REF!,1,FALSE)</f>
        <v>#REF!</v>
      </c>
    </row>
    <row r="7071" spans="1:10" hidden="1" x14ac:dyDescent="0.25">
      <c r="A7071" t="s">
        <v>655</v>
      </c>
      <c r="B7071">
        <v>347</v>
      </c>
      <c r="C7071" t="s">
        <v>987</v>
      </c>
      <c r="D7071">
        <v>6.5</v>
      </c>
      <c r="J7071" t="e">
        <f>+VLOOKUP(B7071,#REF!,1,FALSE)</f>
        <v>#REF!</v>
      </c>
    </row>
    <row r="7072" spans="1:10" hidden="1" x14ac:dyDescent="0.25">
      <c r="A7072" t="s">
        <v>655</v>
      </c>
      <c r="B7072">
        <v>348</v>
      </c>
      <c r="C7072" t="s">
        <v>2298</v>
      </c>
      <c r="D7072">
        <v>1</v>
      </c>
      <c r="J7072" t="e">
        <f>+VLOOKUP(B7072,#REF!,1,FALSE)</f>
        <v>#REF!</v>
      </c>
    </row>
    <row r="7073" spans="1:10" hidden="1" x14ac:dyDescent="0.25">
      <c r="A7073" t="s">
        <v>655</v>
      </c>
      <c r="B7073">
        <v>349</v>
      </c>
      <c r="C7073" t="s">
        <v>988</v>
      </c>
      <c r="D7073">
        <v>6.5</v>
      </c>
      <c r="J7073" t="e">
        <f>+VLOOKUP(B7073,#REF!,1,FALSE)</f>
        <v>#REF!</v>
      </c>
    </row>
    <row r="7074" spans="1:10" hidden="1" x14ac:dyDescent="0.25">
      <c r="A7074" t="s">
        <v>655</v>
      </c>
      <c r="B7074">
        <v>357</v>
      </c>
      <c r="C7074" t="s">
        <v>2224</v>
      </c>
      <c r="D7074">
        <v>1</v>
      </c>
      <c r="J7074" t="e">
        <f>+VLOOKUP(B7074,#REF!,1,FALSE)</f>
        <v>#REF!</v>
      </c>
    </row>
    <row r="7075" spans="1:10" hidden="1" x14ac:dyDescent="0.25">
      <c r="A7075" t="s">
        <v>655</v>
      </c>
      <c r="B7075">
        <v>359</v>
      </c>
      <c r="C7075" t="s">
        <v>2019</v>
      </c>
      <c r="D7075">
        <v>2</v>
      </c>
      <c r="J7075" t="e">
        <f>+VLOOKUP(B7075,#REF!,1,FALSE)</f>
        <v>#REF!</v>
      </c>
    </row>
    <row r="7076" spans="1:10" hidden="1" x14ac:dyDescent="0.25">
      <c r="A7076" t="s">
        <v>655</v>
      </c>
      <c r="B7076">
        <v>361</v>
      </c>
      <c r="C7076" t="s">
        <v>2299</v>
      </c>
      <c r="D7076">
        <v>1</v>
      </c>
      <c r="J7076" t="e">
        <f>+VLOOKUP(B7076,#REF!,1,FALSE)</f>
        <v>#REF!</v>
      </c>
    </row>
    <row r="7077" spans="1:10" hidden="1" x14ac:dyDescent="0.25">
      <c r="A7077" t="s">
        <v>655</v>
      </c>
      <c r="B7077">
        <v>363</v>
      </c>
      <c r="C7077" t="s">
        <v>2020</v>
      </c>
      <c r="D7077">
        <v>1</v>
      </c>
      <c r="J7077" t="e">
        <f>+VLOOKUP(B7077,#REF!,1,FALSE)</f>
        <v>#REF!</v>
      </c>
    </row>
    <row r="7078" spans="1:10" hidden="1" x14ac:dyDescent="0.25">
      <c r="A7078" t="s">
        <v>655</v>
      </c>
      <c r="B7078">
        <v>365</v>
      </c>
      <c r="C7078" t="s">
        <v>2021</v>
      </c>
      <c r="D7078">
        <v>2</v>
      </c>
      <c r="J7078" t="e">
        <f>+VLOOKUP(B7078,#REF!,1,FALSE)</f>
        <v>#REF!</v>
      </c>
    </row>
    <row r="7079" spans="1:10" hidden="1" x14ac:dyDescent="0.25">
      <c r="A7079" t="s">
        <v>655</v>
      </c>
      <c r="B7079">
        <v>368</v>
      </c>
      <c r="C7079" t="s">
        <v>2022</v>
      </c>
      <c r="D7079">
        <v>1</v>
      </c>
      <c r="J7079" t="e">
        <f>+VLOOKUP(B7079,#REF!,1,FALSE)</f>
        <v>#REF!</v>
      </c>
    </row>
    <row r="7080" spans="1:10" hidden="1" x14ac:dyDescent="0.25">
      <c r="A7080" t="s">
        <v>655</v>
      </c>
      <c r="B7080">
        <v>370</v>
      </c>
      <c r="C7080" t="s">
        <v>2023</v>
      </c>
      <c r="D7080">
        <v>1</v>
      </c>
      <c r="J7080" t="e">
        <f>+VLOOKUP(B7080,#REF!,1,FALSE)</f>
        <v>#REF!</v>
      </c>
    </row>
    <row r="7081" spans="1:10" hidden="1" x14ac:dyDescent="0.25">
      <c r="A7081" t="s">
        <v>655</v>
      </c>
      <c r="B7081">
        <v>375</v>
      </c>
      <c r="C7081" t="s">
        <v>989</v>
      </c>
      <c r="D7081">
        <v>6.5</v>
      </c>
      <c r="J7081" t="e">
        <f>+VLOOKUP(B7081,#REF!,1,FALSE)</f>
        <v>#REF!</v>
      </c>
    </row>
    <row r="7082" spans="1:10" hidden="1" x14ac:dyDescent="0.25">
      <c r="A7082" t="s">
        <v>655</v>
      </c>
      <c r="B7082">
        <v>377</v>
      </c>
      <c r="C7082" t="s">
        <v>990</v>
      </c>
      <c r="D7082">
        <v>6.5</v>
      </c>
      <c r="J7082" t="e">
        <f>+VLOOKUP(B7082,#REF!,1,FALSE)</f>
        <v>#REF!</v>
      </c>
    </row>
    <row r="7083" spans="1:10" hidden="1" x14ac:dyDescent="0.25">
      <c r="A7083" t="s">
        <v>655</v>
      </c>
      <c r="B7083">
        <v>381</v>
      </c>
      <c r="C7083" t="s">
        <v>2024</v>
      </c>
      <c r="D7083">
        <v>1</v>
      </c>
      <c r="J7083" t="e">
        <f>+VLOOKUP(B7083,#REF!,1,FALSE)</f>
        <v>#REF!</v>
      </c>
    </row>
    <row r="7084" spans="1:10" hidden="1" x14ac:dyDescent="0.25">
      <c r="A7084" t="s">
        <v>655</v>
      </c>
      <c r="B7084">
        <v>383</v>
      </c>
      <c r="C7084" t="s">
        <v>2300</v>
      </c>
      <c r="D7084">
        <v>1</v>
      </c>
      <c r="J7084" t="e">
        <f>+VLOOKUP(B7084,#REF!,1,FALSE)</f>
        <v>#REF!</v>
      </c>
    </row>
    <row r="7085" spans="1:10" hidden="1" x14ac:dyDescent="0.25">
      <c r="A7085" t="s">
        <v>655</v>
      </c>
      <c r="B7085">
        <v>384</v>
      </c>
      <c r="C7085" t="s">
        <v>2025</v>
      </c>
      <c r="D7085">
        <v>1</v>
      </c>
      <c r="J7085" t="e">
        <f>+VLOOKUP(B7085,#REF!,1,FALSE)</f>
        <v>#REF!</v>
      </c>
    </row>
    <row r="7086" spans="1:10" hidden="1" x14ac:dyDescent="0.25">
      <c r="A7086" t="s">
        <v>655</v>
      </c>
      <c r="B7086">
        <v>385</v>
      </c>
      <c r="C7086" t="s">
        <v>2026</v>
      </c>
      <c r="D7086">
        <v>1</v>
      </c>
      <c r="J7086" t="e">
        <f>+VLOOKUP(B7086,#REF!,1,FALSE)</f>
        <v>#REF!</v>
      </c>
    </row>
    <row r="7087" spans="1:10" hidden="1" x14ac:dyDescent="0.25">
      <c r="A7087" t="s">
        <v>655</v>
      </c>
      <c r="B7087">
        <v>386</v>
      </c>
      <c r="C7087" t="s">
        <v>2225</v>
      </c>
      <c r="D7087">
        <v>1</v>
      </c>
      <c r="J7087" t="e">
        <f>+VLOOKUP(B7087,#REF!,1,FALSE)</f>
        <v>#REF!</v>
      </c>
    </row>
    <row r="7088" spans="1:10" hidden="1" x14ac:dyDescent="0.25">
      <c r="A7088" t="s">
        <v>655</v>
      </c>
      <c r="B7088">
        <v>388</v>
      </c>
      <c r="C7088" t="s">
        <v>2226</v>
      </c>
      <c r="D7088">
        <v>1</v>
      </c>
      <c r="J7088" t="e">
        <f>+VLOOKUP(B7088,#REF!,1,FALSE)</f>
        <v>#REF!</v>
      </c>
    </row>
    <row r="7089" spans="1:10" hidden="1" x14ac:dyDescent="0.25">
      <c r="A7089" t="s">
        <v>655</v>
      </c>
      <c r="B7089">
        <v>395</v>
      </c>
      <c r="C7089" t="s">
        <v>2027</v>
      </c>
      <c r="D7089">
        <v>1</v>
      </c>
      <c r="J7089" t="e">
        <f>+VLOOKUP(B7089,#REF!,1,FALSE)</f>
        <v>#REF!</v>
      </c>
    </row>
    <row r="7090" spans="1:10" hidden="1" x14ac:dyDescent="0.25">
      <c r="A7090" t="s">
        <v>655</v>
      </c>
      <c r="B7090">
        <v>398</v>
      </c>
      <c r="C7090" t="s">
        <v>2301</v>
      </c>
      <c r="D7090">
        <v>1</v>
      </c>
      <c r="J7090" t="e">
        <f>+VLOOKUP(B7090,#REF!,1,FALSE)</f>
        <v>#REF!</v>
      </c>
    </row>
    <row r="7091" spans="1:10" hidden="1" x14ac:dyDescent="0.25">
      <c r="A7091" t="s">
        <v>655</v>
      </c>
      <c r="B7091">
        <v>399</v>
      </c>
      <c r="C7091" t="s">
        <v>991</v>
      </c>
      <c r="D7091">
        <v>6.5</v>
      </c>
      <c r="J7091" t="e">
        <f>+VLOOKUP(B7091,#REF!,1,FALSE)</f>
        <v>#REF!</v>
      </c>
    </row>
    <row r="7092" spans="1:10" hidden="1" x14ac:dyDescent="0.25">
      <c r="A7092" t="s">
        <v>655</v>
      </c>
      <c r="B7092">
        <v>500</v>
      </c>
      <c r="C7092" t="s">
        <v>992</v>
      </c>
      <c r="D7092">
        <v>6.5</v>
      </c>
      <c r="J7092" t="e">
        <f>+VLOOKUP(B7092,#REF!,1,FALSE)</f>
        <v>#REF!</v>
      </c>
    </row>
    <row r="7093" spans="1:10" hidden="1" x14ac:dyDescent="0.25">
      <c r="A7093" t="s">
        <v>655</v>
      </c>
      <c r="B7093" t="s">
        <v>993</v>
      </c>
      <c r="C7093" t="s">
        <v>994</v>
      </c>
      <c r="D7093">
        <v>1</v>
      </c>
      <c r="J7093" t="e">
        <f>+VLOOKUP(B7093,#REF!,1,FALSE)</f>
        <v>#REF!</v>
      </c>
    </row>
    <row r="7094" spans="1:10" hidden="1" x14ac:dyDescent="0.25">
      <c r="A7094" t="s">
        <v>655</v>
      </c>
      <c r="B7094">
        <v>505</v>
      </c>
      <c r="C7094" t="s">
        <v>995</v>
      </c>
      <c r="D7094">
        <v>6.5</v>
      </c>
      <c r="J7094" t="e">
        <f>+VLOOKUP(B7094,#REF!,1,FALSE)</f>
        <v>#REF!</v>
      </c>
    </row>
    <row r="7095" spans="1:10" hidden="1" x14ac:dyDescent="0.25">
      <c r="A7095" t="s">
        <v>655</v>
      </c>
      <c r="B7095">
        <v>506</v>
      </c>
      <c r="C7095" t="s">
        <v>996</v>
      </c>
      <c r="D7095">
        <v>6.5</v>
      </c>
      <c r="J7095" t="e">
        <f>+VLOOKUP(B7095,#REF!,1,FALSE)</f>
        <v>#REF!</v>
      </c>
    </row>
    <row r="7096" spans="1:10" hidden="1" x14ac:dyDescent="0.25">
      <c r="A7096" t="s">
        <v>655</v>
      </c>
      <c r="B7096">
        <v>507</v>
      </c>
      <c r="C7096" t="s">
        <v>997</v>
      </c>
      <c r="D7096">
        <v>1</v>
      </c>
      <c r="J7096" t="e">
        <f>+VLOOKUP(B7096,#REF!,1,FALSE)</f>
        <v>#REF!</v>
      </c>
    </row>
    <row r="7097" spans="1:10" hidden="1" x14ac:dyDescent="0.25">
      <c r="A7097" t="s">
        <v>655</v>
      </c>
      <c r="B7097">
        <v>508</v>
      </c>
      <c r="C7097" t="s">
        <v>998</v>
      </c>
      <c r="D7097">
        <v>6</v>
      </c>
      <c r="J7097" t="e">
        <f>+VLOOKUP(B7097,#REF!,1,FALSE)</f>
        <v>#REF!</v>
      </c>
    </row>
    <row r="7098" spans="1:10" hidden="1" x14ac:dyDescent="0.25">
      <c r="A7098" t="s">
        <v>655</v>
      </c>
      <c r="B7098" t="s">
        <v>999</v>
      </c>
      <c r="C7098" t="s">
        <v>1000</v>
      </c>
      <c r="D7098">
        <v>1995</v>
      </c>
      <c r="J7098" t="e">
        <f>+VLOOKUP(B7098,#REF!,1,FALSE)</f>
        <v>#REF!</v>
      </c>
    </row>
    <row r="7099" spans="1:10" hidden="1" x14ac:dyDescent="0.25">
      <c r="A7099" t="s">
        <v>655</v>
      </c>
      <c r="B7099">
        <v>509</v>
      </c>
      <c r="C7099" t="s">
        <v>1001</v>
      </c>
      <c r="D7099">
        <v>6</v>
      </c>
      <c r="J7099" t="e">
        <f>+VLOOKUP(B7099,#REF!,1,FALSE)</f>
        <v>#REF!</v>
      </c>
    </row>
    <row r="7100" spans="1:10" hidden="1" x14ac:dyDescent="0.25">
      <c r="A7100" t="s">
        <v>655</v>
      </c>
      <c r="B7100" t="s">
        <v>1002</v>
      </c>
      <c r="C7100" t="s">
        <v>1003</v>
      </c>
      <c r="D7100">
        <v>1995</v>
      </c>
      <c r="J7100" t="e">
        <f>+VLOOKUP(B7100,#REF!,1,FALSE)</f>
        <v>#REF!</v>
      </c>
    </row>
    <row r="7101" spans="1:10" hidden="1" x14ac:dyDescent="0.25">
      <c r="A7101" t="s">
        <v>655</v>
      </c>
      <c r="B7101">
        <v>511</v>
      </c>
      <c r="C7101" t="s">
        <v>2302</v>
      </c>
      <c r="D7101">
        <v>1</v>
      </c>
      <c r="J7101" t="e">
        <f>+VLOOKUP(B7101,#REF!,1,FALSE)</f>
        <v>#REF!</v>
      </c>
    </row>
    <row r="7102" spans="1:10" hidden="1" x14ac:dyDescent="0.25">
      <c r="A7102" t="s">
        <v>655</v>
      </c>
      <c r="B7102">
        <v>513</v>
      </c>
      <c r="C7102" t="s">
        <v>1004</v>
      </c>
      <c r="D7102">
        <v>1</v>
      </c>
      <c r="J7102" t="e">
        <f>+VLOOKUP(B7102,#REF!,1,FALSE)</f>
        <v>#REF!</v>
      </c>
    </row>
    <row r="7103" spans="1:10" hidden="1" x14ac:dyDescent="0.25">
      <c r="A7103" t="s">
        <v>655</v>
      </c>
      <c r="B7103">
        <v>516</v>
      </c>
      <c r="C7103" t="s">
        <v>2303</v>
      </c>
      <c r="D7103">
        <v>2</v>
      </c>
      <c r="J7103" t="e">
        <f>+VLOOKUP(B7103,#REF!,1,FALSE)</f>
        <v>#REF!</v>
      </c>
    </row>
    <row r="7104" spans="1:10" hidden="1" x14ac:dyDescent="0.25">
      <c r="A7104" t="s">
        <v>655</v>
      </c>
      <c r="B7104">
        <v>518</v>
      </c>
      <c r="C7104" t="s">
        <v>1005</v>
      </c>
      <c r="D7104">
        <v>6.5</v>
      </c>
      <c r="J7104" t="e">
        <f>+VLOOKUP(B7104,#REF!,1,FALSE)</f>
        <v>#REF!</v>
      </c>
    </row>
    <row r="7105" spans="1:10" hidden="1" x14ac:dyDescent="0.25">
      <c r="A7105" t="s">
        <v>655</v>
      </c>
      <c r="B7105" t="s">
        <v>1006</v>
      </c>
      <c r="C7105" t="s">
        <v>1007</v>
      </c>
      <c r="D7105">
        <v>2.6</v>
      </c>
      <c r="J7105" t="e">
        <f>+VLOOKUP(B7105,#REF!,1,FALSE)</f>
        <v>#REF!</v>
      </c>
    </row>
    <row r="7106" spans="1:10" hidden="1" x14ac:dyDescent="0.25">
      <c r="A7106" t="s">
        <v>655</v>
      </c>
      <c r="B7106">
        <v>519</v>
      </c>
      <c r="C7106" t="s">
        <v>1008</v>
      </c>
      <c r="D7106">
        <v>6.5</v>
      </c>
      <c r="J7106" t="e">
        <f>+VLOOKUP(B7106,#REF!,1,FALSE)</f>
        <v>#REF!</v>
      </c>
    </row>
    <row r="7107" spans="1:10" hidden="1" x14ac:dyDescent="0.25">
      <c r="A7107" t="s">
        <v>655</v>
      </c>
      <c r="B7107">
        <v>520</v>
      </c>
      <c r="C7107" t="s">
        <v>1009</v>
      </c>
      <c r="D7107">
        <v>1</v>
      </c>
      <c r="J7107" t="e">
        <f>+VLOOKUP(B7107,#REF!,1,FALSE)</f>
        <v>#REF!</v>
      </c>
    </row>
    <row r="7108" spans="1:10" hidden="1" x14ac:dyDescent="0.25">
      <c r="A7108" t="s">
        <v>655</v>
      </c>
      <c r="B7108">
        <v>523</v>
      </c>
      <c r="C7108" t="s">
        <v>1010</v>
      </c>
      <c r="D7108">
        <v>6.5</v>
      </c>
      <c r="J7108" t="e">
        <f>+VLOOKUP(B7108,#REF!,1,FALSE)</f>
        <v>#REF!</v>
      </c>
    </row>
    <row r="7109" spans="1:10" hidden="1" x14ac:dyDescent="0.25">
      <c r="A7109" t="s">
        <v>655</v>
      </c>
      <c r="B7109" t="s">
        <v>1011</v>
      </c>
      <c r="C7109" t="s">
        <v>1010</v>
      </c>
      <c r="D7109">
        <v>4</v>
      </c>
      <c r="J7109" t="e">
        <f>+VLOOKUP(B7109,#REF!,1,FALSE)</f>
        <v>#REF!</v>
      </c>
    </row>
    <row r="7110" spans="1:10" hidden="1" x14ac:dyDescent="0.25">
      <c r="A7110" t="s">
        <v>655</v>
      </c>
      <c r="B7110">
        <v>526</v>
      </c>
      <c r="C7110" t="s">
        <v>1012</v>
      </c>
      <c r="D7110">
        <v>6.5</v>
      </c>
      <c r="J7110" t="e">
        <f>+VLOOKUP(B7110,#REF!,1,FALSE)</f>
        <v>#REF!</v>
      </c>
    </row>
    <row r="7111" spans="1:10" hidden="1" x14ac:dyDescent="0.25">
      <c r="A7111" t="s">
        <v>655</v>
      </c>
      <c r="B7111">
        <v>528</v>
      </c>
      <c r="C7111" t="s">
        <v>1013</v>
      </c>
      <c r="D7111">
        <v>1</v>
      </c>
      <c r="J7111" t="e">
        <f>+VLOOKUP(B7111,#REF!,1,FALSE)</f>
        <v>#REF!</v>
      </c>
    </row>
    <row r="7112" spans="1:10" hidden="1" x14ac:dyDescent="0.25">
      <c r="A7112" t="s">
        <v>655</v>
      </c>
      <c r="B7112">
        <v>529</v>
      </c>
      <c r="C7112" t="s">
        <v>1014</v>
      </c>
      <c r="D7112">
        <v>6.5</v>
      </c>
      <c r="J7112" t="e">
        <f>+VLOOKUP(B7112,#REF!,1,FALSE)</f>
        <v>#REF!</v>
      </c>
    </row>
    <row r="7113" spans="1:10" hidden="1" x14ac:dyDescent="0.25">
      <c r="A7113" t="s">
        <v>655</v>
      </c>
      <c r="B7113">
        <v>530</v>
      </c>
      <c r="C7113" t="s">
        <v>2304</v>
      </c>
      <c r="D7113">
        <v>1</v>
      </c>
      <c r="J7113" t="e">
        <f>+VLOOKUP(B7113,#REF!,1,FALSE)</f>
        <v>#REF!</v>
      </c>
    </row>
    <row r="7114" spans="1:10" hidden="1" x14ac:dyDescent="0.25">
      <c r="A7114" t="s">
        <v>655</v>
      </c>
      <c r="B7114">
        <v>532</v>
      </c>
      <c r="C7114" t="s">
        <v>1015</v>
      </c>
      <c r="D7114">
        <v>6.5</v>
      </c>
      <c r="J7114" t="e">
        <f>+VLOOKUP(B7114,#REF!,1,FALSE)</f>
        <v>#REF!</v>
      </c>
    </row>
    <row r="7115" spans="1:10" hidden="1" x14ac:dyDescent="0.25">
      <c r="A7115" t="s">
        <v>655</v>
      </c>
      <c r="B7115" t="s">
        <v>1016</v>
      </c>
      <c r="C7115" t="s">
        <v>1015</v>
      </c>
      <c r="D7115">
        <v>3.2</v>
      </c>
      <c r="J7115" t="e">
        <f>+VLOOKUP(B7115,#REF!,1,FALSE)</f>
        <v>#REF!</v>
      </c>
    </row>
    <row r="7116" spans="1:10" hidden="1" x14ac:dyDescent="0.25">
      <c r="A7116" t="s">
        <v>655</v>
      </c>
      <c r="B7116">
        <v>533</v>
      </c>
      <c r="C7116" t="s">
        <v>1017</v>
      </c>
      <c r="D7116">
        <v>6.5</v>
      </c>
      <c r="J7116" t="e">
        <f>+VLOOKUP(B7116,#REF!,1,FALSE)</f>
        <v>#REF!</v>
      </c>
    </row>
    <row r="7117" spans="1:10" hidden="1" x14ac:dyDescent="0.25">
      <c r="A7117" t="s">
        <v>655</v>
      </c>
      <c r="B7117" t="s">
        <v>1018</v>
      </c>
      <c r="C7117" t="s">
        <v>1017</v>
      </c>
      <c r="D7117">
        <v>2.6</v>
      </c>
      <c r="J7117" t="e">
        <f>+VLOOKUP(B7117,#REF!,1,FALSE)</f>
        <v>#REF!</v>
      </c>
    </row>
    <row r="7118" spans="1:10" hidden="1" x14ac:dyDescent="0.25">
      <c r="A7118" t="s">
        <v>655</v>
      </c>
      <c r="B7118">
        <v>535</v>
      </c>
      <c r="C7118" t="s">
        <v>1019</v>
      </c>
      <c r="D7118">
        <v>1</v>
      </c>
      <c r="J7118" t="e">
        <f>+VLOOKUP(B7118,#REF!,1,FALSE)</f>
        <v>#REF!</v>
      </c>
    </row>
    <row r="7119" spans="1:10" hidden="1" x14ac:dyDescent="0.25">
      <c r="A7119" t="s">
        <v>655</v>
      </c>
      <c r="B7119">
        <v>536</v>
      </c>
      <c r="C7119" t="s">
        <v>1020</v>
      </c>
      <c r="D7119">
        <v>1</v>
      </c>
      <c r="J7119" t="e">
        <f>+VLOOKUP(B7119,#REF!,1,FALSE)</f>
        <v>#REF!</v>
      </c>
    </row>
    <row r="7120" spans="1:10" hidden="1" x14ac:dyDescent="0.25">
      <c r="A7120" t="s">
        <v>655</v>
      </c>
      <c r="B7120">
        <v>538</v>
      </c>
      <c r="C7120" t="s">
        <v>1021</v>
      </c>
      <c r="D7120">
        <v>6.5</v>
      </c>
      <c r="J7120" t="e">
        <f>+VLOOKUP(B7120,#REF!,1,FALSE)</f>
        <v>#REF!</v>
      </c>
    </row>
    <row r="7121" spans="1:10" hidden="1" x14ac:dyDescent="0.25">
      <c r="A7121" t="s">
        <v>655</v>
      </c>
      <c r="B7121" t="s">
        <v>1022</v>
      </c>
      <c r="C7121" t="s">
        <v>1023</v>
      </c>
      <c r="D7121">
        <v>6.5</v>
      </c>
      <c r="J7121" t="e">
        <f>+VLOOKUP(B7121,#REF!,1,FALSE)</f>
        <v>#REF!</v>
      </c>
    </row>
    <row r="7122" spans="1:10" hidden="1" x14ac:dyDescent="0.25">
      <c r="A7122" t="s">
        <v>655</v>
      </c>
      <c r="B7122" t="s">
        <v>1024</v>
      </c>
      <c r="C7122" t="s">
        <v>1023</v>
      </c>
      <c r="D7122">
        <v>4.5</v>
      </c>
      <c r="J7122" t="e">
        <f>+VLOOKUP(B7122,#REF!,1,FALSE)</f>
        <v>#REF!</v>
      </c>
    </row>
    <row r="7123" spans="1:10" hidden="1" x14ac:dyDescent="0.25">
      <c r="A7123" t="s">
        <v>655</v>
      </c>
      <c r="B7123">
        <v>542</v>
      </c>
      <c r="C7123" t="s">
        <v>1025</v>
      </c>
      <c r="D7123">
        <v>6.5</v>
      </c>
      <c r="J7123" t="e">
        <f>+VLOOKUP(B7123,#REF!,1,FALSE)</f>
        <v>#REF!</v>
      </c>
    </row>
    <row r="7124" spans="1:10" hidden="1" x14ac:dyDescent="0.25">
      <c r="A7124" t="s">
        <v>655</v>
      </c>
      <c r="B7124" t="s">
        <v>1026</v>
      </c>
      <c r="C7124" t="s">
        <v>1025</v>
      </c>
      <c r="D7124">
        <v>4.5</v>
      </c>
      <c r="J7124" t="e">
        <f>+VLOOKUP(B7124,#REF!,1,FALSE)</f>
        <v>#REF!</v>
      </c>
    </row>
    <row r="7125" spans="1:10" hidden="1" x14ac:dyDescent="0.25">
      <c r="A7125" t="s">
        <v>655</v>
      </c>
      <c r="B7125" t="s">
        <v>1027</v>
      </c>
      <c r="C7125" t="s">
        <v>1028</v>
      </c>
      <c r="D7125">
        <v>6.5</v>
      </c>
      <c r="J7125" t="e">
        <f>+VLOOKUP(B7125,#REF!,1,FALSE)</f>
        <v>#REF!</v>
      </c>
    </row>
    <row r="7126" spans="1:10" hidden="1" x14ac:dyDescent="0.25">
      <c r="A7126" t="s">
        <v>655</v>
      </c>
      <c r="B7126" t="s">
        <v>1029</v>
      </c>
      <c r="C7126" t="s">
        <v>1028</v>
      </c>
      <c r="D7126">
        <v>4.5</v>
      </c>
      <c r="J7126" t="e">
        <f>+VLOOKUP(B7126,#REF!,1,FALSE)</f>
        <v>#REF!</v>
      </c>
    </row>
    <row r="7127" spans="1:10" hidden="1" x14ac:dyDescent="0.25">
      <c r="A7127" t="s">
        <v>655</v>
      </c>
      <c r="B7127">
        <v>546</v>
      </c>
      <c r="C7127" t="s">
        <v>1030</v>
      </c>
      <c r="D7127">
        <v>1</v>
      </c>
      <c r="J7127" t="e">
        <f>+VLOOKUP(B7127,#REF!,1,FALSE)</f>
        <v>#REF!</v>
      </c>
    </row>
    <row r="7128" spans="1:10" hidden="1" x14ac:dyDescent="0.25">
      <c r="A7128" t="s">
        <v>655</v>
      </c>
      <c r="B7128">
        <v>547</v>
      </c>
      <c r="C7128" t="s">
        <v>1031</v>
      </c>
      <c r="D7128">
        <v>1</v>
      </c>
      <c r="J7128" t="e">
        <f>+VLOOKUP(B7128,#REF!,1,FALSE)</f>
        <v>#REF!</v>
      </c>
    </row>
    <row r="7129" spans="1:10" hidden="1" x14ac:dyDescent="0.25">
      <c r="A7129" t="s">
        <v>655</v>
      </c>
      <c r="B7129">
        <v>550</v>
      </c>
      <c r="C7129" t="s">
        <v>2087</v>
      </c>
      <c r="D7129">
        <v>2</v>
      </c>
      <c r="J7129" t="e">
        <f>+VLOOKUP(B7129,#REF!,1,FALSE)</f>
        <v>#REF!</v>
      </c>
    </row>
    <row r="7130" spans="1:10" hidden="1" x14ac:dyDescent="0.25">
      <c r="A7130" t="s">
        <v>655</v>
      </c>
      <c r="B7130">
        <v>551</v>
      </c>
      <c r="C7130" t="s">
        <v>2305</v>
      </c>
      <c r="D7130">
        <v>1</v>
      </c>
      <c r="J7130" t="e">
        <f>+VLOOKUP(B7130,#REF!,1,FALSE)</f>
        <v>#REF!</v>
      </c>
    </row>
    <row r="7131" spans="1:10" hidden="1" x14ac:dyDescent="0.25">
      <c r="A7131" t="s">
        <v>655</v>
      </c>
      <c r="B7131">
        <v>555</v>
      </c>
      <c r="C7131" t="s">
        <v>1032</v>
      </c>
      <c r="D7131">
        <v>1</v>
      </c>
      <c r="J7131" t="e">
        <f>+VLOOKUP(B7131,#REF!,1,FALSE)</f>
        <v>#REF!</v>
      </c>
    </row>
    <row r="7132" spans="1:10" hidden="1" x14ac:dyDescent="0.25">
      <c r="A7132" t="s">
        <v>655</v>
      </c>
      <c r="B7132">
        <v>557</v>
      </c>
      <c r="C7132" t="s">
        <v>1033</v>
      </c>
      <c r="D7132">
        <v>1</v>
      </c>
      <c r="J7132" t="e">
        <f>+VLOOKUP(B7132,#REF!,1,FALSE)</f>
        <v>#REF!</v>
      </c>
    </row>
    <row r="7133" spans="1:10" hidden="1" x14ac:dyDescent="0.25">
      <c r="A7133" t="s">
        <v>655</v>
      </c>
      <c r="B7133">
        <v>558</v>
      </c>
      <c r="C7133" t="s">
        <v>2227</v>
      </c>
      <c r="D7133">
        <v>1</v>
      </c>
      <c r="J7133" t="e">
        <f>+VLOOKUP(B7133,#REF!,1,FALSE)</f>
        <v>#REF!</v>
      </c>
    </row>
    <row r="7134" spans="1:10" hidden="1" x14ac:dyDescent="0.25">
      <c r="A7134" t="s">
        <v>655</v>
      </c>
      <c r="B7134" t="s">
        <v>2228</v>
      </c>
      <c r="C7134" t="s">
        <v>2229</v>
      </c>
      <c r="D7134">
        <v>1</v>
      </c>
      <c r="J7134" t="e">
        <f>+VLOOKUP(B7134,#REF!,1,FALSE)</f>
        <v>#REF!</v>
      </c>
    </row>
    <row r="7135" spans="1:10" hidden="1" x14ac:dyDescent="0.25">
      <c r="A7135" t="s">
        <v>655</v>
      </c>
      <c r="B7135">
        <v>559</v>
      </c>
      <c r="C7135" t="s">
        <v>1034</v>
      </c>
      <c r="D7135">
        <v>2</v>
      </c>
      <c r="J7135" t="e">
        <f>+VLOOKUP(B7135,#REF!,1,FALSE)</f>
        <v>#REF!</v>
      </c>
    </row>
    <row r="7136" spans="1:10" hidden="1" x14ac:dyDescent="0.25">
      <c r="A7136" t="s">
        <v>655</v>
      </c>
      <c r="B7136">
        <v>561</v>
      </c>
      <c r="C7136" t="s">
        <v>2306</v>
      </c>
      <c r="D7136">
        <v>1</v>
      </c>
      <c r="J7136" t="e">
        <f>+VLOOKUP(B7136,#REF!,1,FALSE)</f>
        <v>#REF!</v>
      </c>
    </row>
    <row r="7137" spans="1:10" hidden="1" x14ac:dyDescent="0.25">
      <c r="A7137" t="s">
        <v>655</v>
      </c>
      <c r="B7137">
        <v>562</v>
      </c>
      <c r="C7137" t="s">
        <v>2230</v>
      </c>
      <c r="D7137">
        <v>2</v>
      </c>
      <c r="J7137" t="e">
        <f>+VLOOKUP(B7137,#REF!,1,FALSE)</f>
        <v>#REF!</v>
      </c>
    </row>
    <row r="7138" spans="1:10" hidden="1" x14ac:dyDescent="0.25">
      <c r="A7138" t="s">
        <v>655</v>
      </c>
      <c r="B7138">
        <v>563</v>
      </c>
      <c r="C7138" t="s">
        <v>2307</v>
      </c>
      <c r="D7138">
        <v>2</v>
      </c>
      <c r="J7138" t="e">
        <f>+VLOOKUP(B7138,#REF!,1,FALSE)</f>
        <v>#REF!</v>
      </c>
    </row>
    <row r="7139" spans="1:10" hidden="1" x14ac:dyDescent="0.25">
      <c r="A7139" t="s">
        <v>655</v>
      </c>
      <c r="B7139">
        <v>564</v>
      </c>
      <c r="C7139" t="s">
        <v>2231</v>
      </c>
      <c r="D7139">
        <v>2</v>
      </c>
      <c r="J7139" t="e">
        <f>+VLOOKUP(B7139,#REF!,1,FALSE)</f>
        <v>#REF!</v>
      </c>
    </row>
    <row r="7140" spans="1:10" hidden="1" x14ac:dyDescent="0.25">
      <c r="A7140" t="s">
        <v>655</v>
      </c>
      <c r="B7140">
        <v>565</v>
      </c>
      <c r="C7140" t="s">
        <v>2232</v>
      </c>
      <c r="D7140">
        <v>2</v>
      </c>
      <c r="J7140" t="e">
        <f>+VLOOKUP(B7140,#REF!,1,FALSE)</f>
        <v>#REF!</v>
      </c>
    </row>
    <row r="7141" spans="1:10" hidden="1" x14ac:dyDescent="0.25">
      <c r="A7141" t="s">
        <v>655</v>
      </c>
      <c r="B7141">
        <v>566</v>
      </c>
      <c r="C7141" t="s">
        <v>1035</v>
      </c>
      <c r="D7141">
        <v>1</v>
      </c>
      <c r="J7141" t="e">
        <f>+VLOOKUP(B7141,#REF!,1,FALSE)</f>
        <v>#REF!</v>
      </c>
    </row>
    <row r="7142" spans="1:10" hidden="1" x14ac:dyDescent="0.25">
      <c r="A7142" t="s">
        <v>655</v>
      </c>
      <c r="B7142">
        <v>574</v>
      </c>
      <c r="C7142" t="s">
        <v>2309</v>
      </c>
      <c r="D7142">
        <v>1</v>
      </c>
      <c r="J7142" t="e">
        <f>+VLOOKUP(B7142,#REF!,1,FALSE)</f>
        <v>#REF!</v>
      </c>
    </row>
    <row r="7143" spans="1:10" hidden="1" x14ac:dyDescent="0.25">
      <c r="A7143" t="s">
        <v>655</v>
      </c>
      <c r="B7143" t="s">
        <v>1036</v>
      </c>
      <c r="C7143" t="s">
        <v>1037</v>
      </c>
      <c r="D7143">
        <v>4</v>
      </c>
      <c r="J7143" t="e">
        <f>+VLOOKUP(B7143,#REF!,1,FALSE)</f>
        <v>#REF!</v>
      </c>
    </row>
    <row r="7144" spans="1:10" hidden="1" x14ac:dyDescent="0.25">
      <c r="A7144" t="s">
        <v>655</v>
      </c>
      <c r="B7144">
        <v>578</v>
      </c>
      <c r="C7144" t="s">
        <v>1038</v>
      </c>
      <c r="D7144">
        <v>1</v>
      </c>
      <c r="J7144" t="e">
        <f>+VLOOKUP(B7144,#REF!,1,FALSE)</f>
        <v>#REF!</v>
      </c>
    </row>
    <row r="7145" spans="1:10" hidden="1" x14ac:dyDescent="0.25">
      <c r="A7145" t="s">
        <v>655</v>
      </c>
      <c r="B7145">
        <v>580</v>
      </c>
      <c r="C7145" t="s">
        <v>1039</v>
      </c>
      <c r="D7145">
        <v>6.5</v>
      </c>
      <c r="J7145" t="e">
        <f>+VLOOKUP(B7145,#REF!,1,FALSE)</f>
        <v>#REF!</v>
      </c>
    </row>
    <row r="7146" spans="1:10" hidden="1" x14ac:dyDescent="0.25">
      <c r="A7146" t="s">
        <v>655</v>
      </c>
      <c r="B7146">
        <v>584</v>
      </c>
      <c r="C7146" t="s">
        <v>2233</v>
      </c>
      <c r="D7146">
        <v>1</v>
      </c>
      <c r="J7146" t="e">
        <f>+VLOOKUP(B7146,#REF!,1,FALSE)</f>
        <v>#REF!</v>
      </c>
    </row>
    <row r="7147" spans="1:10" hidden="1" x14ac:dyDescent="0.25">
      <c r="A7147" t="s">
        <v>655</v>
      </c>
      <c r="B7147">
        <v>585</v>
      </c>
      <c r="C7147" t="s">
        <v>2234</v>
      </c>
      <c r="D7147">
        <v>1</v>
      </c>
      <c r="J7147" t="e">
        <f>+VLOOKUP(B7147,#REF!,1,FALSE)</f>
        <v>#REF!</v>
      </c>
    </row>
    <row r="7148" spans="1:10" hidden="1" x14ac:dyDescent="0.25">
      <c r="A7148" t="s">
        <v>655</v>
      </c>
      <c r="B7148">
        <v>586</v>
      </c>
      <c r="C7148" t="s">
        <v>2310</v>
      </c>
      <c r="D7148">
        <v>2</v>
      </c>
      <c r="J7148" t="e">
        <f>+VLOOKUP(B7148,#REF!,1,FALSE)</f>
        <v>#REF!</v>
      </c>
    </row>
    <row r="7149" spans="1:10" hidden="1" x14ac:dyDescent="0.25">
      <c r="A7149" t="s">
        <v>655</v>
      </c>
      <c r="B7149">
        <v>587</v>
      </c>
      <c r="C7149" t="s">
        <v>2235</v>
      </c>
      <c r="D7149">
        <v>2</v>
      </c>
      <c r="J7149" t="e">
        <f>+VLOOKUP(B7149,#REF!,1,FALSE)</f>
        <v>#REF!</v>
      </c>
    </row>
    <row r="7150" spans="1:10" hidden="1" x14ac:dyDescent="0.25">
      <c r="A7150" t="s">
        <v>655</v>
      </c>
      <c r="B7150">
        <v>589</v>
      </c>
      <c r="C7150" t="s">
        <v>2311</v>
      </c>
      <c r="D7150">
        <v>1</v>
      </c>
      <c r="J7150" t="e">
        <f>+VLOOKUP(B7150,#REF!,1,FALSE)</f>
        <v>#REF!</v>
      </c>
    </row>
    <row r="7151" spans="1:10" hidden="1" x14ac:dyDescent="0.25">
      <c r="A7151" t="s">
        <v>655</v>
      </c>
      <c r="B7151">
        <v>592</v>
      </c>
      <c r="C7151" t="s">
        <v>1041</v>
      </c>
      <c r="D7151">
        <v>6.5</v>
      </c>
      <c r="J7151" t="e">
        <f>+VLOOKUP(B7151,#REF!,1,FALSE)</f>
        <v>#REF!</v>
      </c>
    </row>
    <row r="7152" spans="1:10" hidden="1" x14ac:dyDescent="0.25">
      <c r="A7152" t="s">
        <v>655</v>
      </c>
      <c r="B7152">
        <v>593</v>
      </c>
      <c r="C7152" t="s">
        <v>2312</v>
      </c>
      <c r="D7152">
        <v>2</v>
      </c>
      <c r="J7152" t="e">
        <f>+VLOOKUP(B7152,#REF!,1,FALSE)</f>
        <v>#REF!</v>
      </c>
    </row>
    <row r="7153" spans="1:10" hidden="1" x14ac:dyDescent="0.25">
      <c r="A7153" t="s">
        <v>655</v>
      </c>
      <c r="B7153">
        <v>594</v>
      </c>
      <c r="C7153" t="s">
        <v>2236</v>
      </c>
      <c r="D7153">
        <v>2</v>
      </c>
      <c r="J7153" t="e">
        <f>+VLOOKUP(B7153,#REF!,1,FALSE)</f>
        <v>#REF!</v>
      </c>
    </row>
    <row r="7154" spans="1:10" hidden="1" x14ac:dyDescent="0.25">
      <c r="A7154" t="s">
        <v>655</v>
      </c>
      <c r="B7154">
        <v>595</v>
      </c>
      <c r="C7154" t="s">
        <v>1042</v>
      </c>
      <c r="D7154">
        <v>1</v>
      </c>
      <c r="J7154" t="e">
        <f>+VLOOKUP(B7154,#REF!,1,FALSE)</f>
        <v>#REF!</v>
      </c>
    </row>
    <row r="7155" spans="1:10" hidden="1" x14ac:dyDescent="0.25">
      <c r="A7155" t="s">
        <v>655</v>
      </c>
      <c r="B7155">
        <v>597</v>
      </c>
      <c r="C7155" t="s">
        <v>1043</v>
      </c>
      <c r="D7155">
        <v>6.5</v>
      </c>
      <c r="J7155" t="e">
        <f>+VLOOKUP(B7155,#REF!,1,FALSE)</f>
        <v>#REF!</v>
      </c>
    </row>
    <row r="7156" spans="1:10" hidden="1" x14ac:dyDescent="0.25">
      <c r="A7156" t="s">
        <v>655</v>
      </c>
      <c r="B7156" t="s">
        <v>2313</v>
      </c>
      <c r="C7156" t="s">
        <v>2314</v>
      </c>
      <c r="D7156">
        <v>1</v>
      </c>
      <c r="J7156" t="e">
        <f>+VLOOKUP(B7156,#REF!,1,FALSE)</f>
        <v>#REF!</v>
      </c>
    </row>
    <row r="7157" spans="1:10" hidden="1" x14ac:dyDescent="0.25">
      <c r="A7157" t="s">
        <v>655</v>
      </c>
      <c r="B7157" t="s">
        <v>2315</v>
      </c>
      <c r="C7157" t="s">
        <v>2316</v>
      </c>
      <c r="D7157">
        <v>1</v>
      </c>
      <c r="J7157" t="e">
        <f>+VLOOKUP(B7157,#REF!,1,FALSE)</f>
        <v>#REF!</v>
      </c>
    </row>
    <row r="7158" spans="1:10" hidden="1" x14ac:dyDescent="0.25">
      <c r="A7158" t="s">
        <v>655</v>
      </c>
      <c r="B7158" t="s">
        <v>1044</v>
      </c>
      <c r="C7158" t="s">
        <v>1045</v>
      </c>
      <c r="D7158">
        <v>1</v>
      </c>
      <c r="J7158" t="e">
        <f>+VLOOKUP(B7158,#REF!,1,FALSE)</f>
        <v>#REF!</v>
      </c>
    </row>
    <row r="7159" spans="1:10" hidden="1" x14ac:dyDescent="0.25">
      <c r="A7159" t="s">
        <v>655</v>
      </c>
      <c r="B7159" t="s">
        <v>2317</v>
      </c>
      <c r="C7159" t="s">
        <v>2318</v>
      </c>
      <c r="D7159">
        <v>1</v>
      </c>
      <c r="J7159" t="e">
        <f>+VLOOKUP(B7159,#REF!,1,FALSE)</f>
        <v>#REF!</v>
      </c>
    </row>
    <row r="7160" spans="1:10" hidden="1" x14ac:dyDescent="0.25">
      <c r="A7160" t="s">
        <v>655</v>
      </c>
      <c r="B7160">
        <v>598</v>
      </c>
      <c r="C7160" t="s">
        <v>2237</v>
      </c>
      <c r="D7160">
        <v>1</v>
      </c>
      <c r="J7160" t="e">
        <f>+VLOOKUP(B7160,#REF!,1,FALSE)</f>
        <v>#REF!</v>
      </c>
    </row>
    <row r="7161" spans="1:10" hidden="1" x14ac:dyDescent="0.25">
      <c r="A7161" t="s">
        <v>655</v>
      </c>
      <c r="B7161">
        <v>599</v>
      </c>
      <c r="C7161" t="s">
        <v>2238</v>
      </c>
      <c r="D7161">
        <v>1</v>
      </c>
      <c r="J7161" t="e">
        <f>+VLOOKUP(B7161,#REF!,1,FALSE)</f>
        <v>#REF!</v>
      </c>
    </row>
    <row r="7162" spans="1:10" hidden="1" x14ac:dyDescent="0.25">
      <c r="A7162" t="s">
        <v>655</v>
      </c>
      <c r="B7162">
        <v>601</v>
      </c>
      <c r="C7162" t="s">
        <v>1046</v>
      </c>
      <c r="D7162">
        <v>5</v>
      </c>
      <c r="J7162" t="e">
        <f>+VLOOKUP(B7162,#REF!,1,FALSE)</f>
        <v>#REF!</v>
      </c>
    </row>
    <row r="7163" spans="1:10" hidden="1" x14ac:dyDescent="0.25">
      <c r="A7163" t="s">
        <v>655</v>
      </c>
      <c r="B7163">
        <v>602</v>
      </c>
      <c r="C7163" t="s">
        <v>1047</v>
      </c>
      <c r="D7163">
        <v>10</v>
      </c>
      <c r="J7163" t="e">
        <f>+VLOOKUP(B7163,#REF!,1,FALSE)</f>
        <v>#REF!</v>
      </c>
    </row>
    <row r="7164" spans="1:10" hidden="1" x14ac:dyDescent="0.25">
      <c r="A7164" t="s">
        <v>655</v>
      </c>
      <c r="B7164">
        <v>603</v>
      </c>
      <c r="C7164" t="s">
        <v>2452</v>
      </c>
      <c r="D7164">
        <v>1</v>
      </c>
      <c r="J7164" t="e">
        <f>+VLOOKUP(B7164,#REF!,1,FALSE)</f>
        <v>#REF!</v>
      </c>
    </row>
    <row r="7165" spans="1:10" hidden="1" x14ac:dyDescent="0.25">
      <c r="A7165" t="s">
        <v>655</v>
      </c>
      <c r="B7165">
        <v>607</v>
      </c>
      <c r="C7165" t="s">
        <v>1048</v>
      </c>
      <c r="D7165">
        <v>6.5</v>
      </c>
      <c r="J7165" t="e">
        <f>+VLOOKUP(B7165,#REF!,1,FALSE)</f>
        <v>#REF!</v>
      </c>
    </row>
    <row r="7166" spans="1:10" hidden="1" x14ac:dyDescent="0.25">
      <c r="A7166" t="s">
        <v>655</v>
      </c>
      <c r="B7166">
        <v>608</v>
      </c>
      <c r="C7166" t="s">
        <v>1043</v>
      </c>
      <c r="D7166">
        <v>6.5</v>
      </c>
      <c r="J7166" t="e">
        <f>+VLOOKUP(B7166,#REF!,1,FALSE)</f>
        <v>#REF!</v>
      </c>
    </row>
    <row r="7167" spans="1:10" hidden="1" x14ac:dyDescent="0.25">
      <c r="A7167" t="s">
        <v>655</v>
      </c>
      <c r="B7167">
        <v>610</v>
      </c>
      <c r="C7167" t="s">
        <v>1049</v>
      </c>
      <c r="D7167">
        <v>5</v>
      </c>
      <c r="J7167" t="e">
        <f>+VLOOKUP(B7167,#REF!,1,FALSE)</f>
        <v>#REF!</v>
      </c>
    </row>
    <row r="7168" spans="1:10" hidden="1" x14ac:dyDescent="0.25">
      <c r="A7168" t="s">
        <v>655</v>
      </c>
      <c r="B7168">
        <v>611</v>
      </c>
      <c r="C7168" t="s">
        <v>1050</v>
      </c>
      <c r="D7168">
        <v>6.5</v>
      </c>
      <c r="J7168" t="e">
        <f>+VLOOKUP(B7168,#REF!,1,FALSE)</f>
        <v>#REF!</v>
      </c>
    </row>
    <row r="7169" spans="1:10" hidden="1" x14ac:dyDescent="0.25">
      <c r="A7169" t="s">
        <v>655</v>
      </c>
      <c r="B7169">
        <v>612</v>
      </c>
      <c r="C7169" t="s">
        <v>1051</v>
      </c>
      <c r="D7169">
        <v>6.5</v>
      </c>
      <c r="J7169" t="e">
        <f>+VLOOKUP(B7169,#REF!,1,FALSE)</f>
        <v>#REF!</v>
      </c>
    </row>
    <row r="7170" spans="1:10" hidden="1" x14ac:dyDescent="0.25">
      <c r="A7170" t="s">
        <v>655</v>
      </c>
      <c r="B7170">
        <v>613</v>
      </c>
      <c r="C7170" t="s">
        <v>1052</v>
      </c>
      <c r="D7170">
        <v>6.5</v>
      </c>
      <c r="J7170" t="e">
        <f>+VLOOKUP(B7170,#REF!,1,FALSE)</f>
        <v>#REF!</v>
      </c>
    </row>
    <row r="7171" spans="1:10" hidden="1" x14ac:dyDescent="0.25">
      <c r="A7171" t="s">
        <v>655</v>
      </c>
      <c r="B7171">
        <v>615</v>
      </c>
      <c r="C7171" t="s">
        <v>799</v>
      </c>
      <c r="D7171">
        <v>6.5</v>
      </c>
      <c r="J7171" t="e">
        <f>+VLOOKUP(B7171,#REF!,1,FALSE)</f>
        <v>#REF!</v>
      </c>
    </row>
    <row r="7172" spans="1:10" hidden="1" x14ac:dyDescent="0.25">
      <c r="A7172" t="s">
        <v>655</v>
      </c>
      <c r="B7172" t="s">
        <v>1053</v>
      </c>
      <c r="C7172" t="s">
        <v>1054</v>
      </c>
      <c r="D7172">
        <v>1</v>
      </c>
      <c r="J7172" t="e">
        <f>+VLOOKUP(B7172,#REF!,1,FALSE)</f>
        <v>#REF!</v>
      </c>
    </row>
    <row r="7173" spans="1:10" hidden="1" x14ac:dyDescent="0.25">
      <c r="A7173" t="s">
        <v>655</v>
      </c>
      <c r="B7173" t="s">
        <v>1055</v>
      </c>
      <c r="C7173" t="s">
        <v>1056</v>
      </c>
      <c r="D7173">
        <v>1</v>
      </c>
      <c r="J7173" t="e">
        <f>+VLOOKUP(B7173,#REF!,1,FALSE)</f>
        <v>#REF!</v>
      </c>
    </row>
    <row r="7174" spans="1:10" hidden="1" x14ac:dyDescent="0.25">
      <c r="A7174" t="s">
        <v>655</v>
      </c>
      <c r="B7174" t="s">
        <v>1057</v>
      </c>
      <c r="C7174" t="s">
        <v>1058</v>
      </c>
      <c r="D7174">
        <v>1</v>
      </c>
      <c r="J7174" t="e">
        <f>+VLOOKUP(B7174,#REF!,1,FALSE)</f>
        <v>#REF!</v>
      </c>
    </row>
    <row r="7175" spans="1:10" hidden="1" x14ac:dyDescent="0.25">
      <c r="A7175" t="s">
        <v>655</v>
      </c>
      <c r="B7175" t="s">
        <v>1059</v>
      </c>
      <c r="C7175" t="s">
        <v>1060</v>
      </c>
      <c r="D7175">
        <v>1</v>
      </c>
      <c r="J7175" t="e">
        <f>+VLOOKUP(B7175,#REF!,1,FALSE)</f>
        <v>#REF!</v>
      </c>
    </row>
    <row r="7176" spans="1:10" hidden="1" x14ac:dyDescent="0.25">
      <c r="A7176" t="s">
        <v>655</v>
      </c>
      <c r="B7176" t="s">
        <v>1061</v>
      </c>
      <c r="C7176" t="s">
        <v>1062</v>
      </c>
      <c r="D7176">
        <v>1</v>
      </c>
      <c r="J7176" t="e">
        <f>+VLOOKUP(B7176,#REF!,1,FALSE)</f>
        <v>#REF!</v>
      </c>
    </row>
    <row r="7177" spans="1:10" hidden="1" x14ac:dyDescent="0.25">
      <c r="A7177" t="s">
        <v>655</v>
      </c>
      <c r="B7177" t="s">
        <v>1063</v>
      </c>
      <c r="C7177" t="s">
        <v>1064</v>
      </c>
      <c r="D7177">
        <v>1</v>
      </c>
      <c r="J7177" t="e">
        <f>+VLOOKUP(B7177,#REF!,1,FALSE)</f>
        <v>#REF!</v>
      </c>
    </row>
    <row r="7178" spans="1:10" hidden="1" x14ac:dyDescent="0.25">
      <c r="A7178" t="s">
        <v>655</v>
      </c>
      <c r="B7178" t="s">
        <v>1065</v>
      </c>
      <c r="C7178" t="s">
        <v>1066</v>
      </c>
      <c r="D7178">
        <v>1</v>
      </c>
      <c r="J7178" t="e">
        <f>+VLOOKUP(B7178,#REF!,1,FALSE)</f>
        <v>#REF!</v>
      </c>
    </row>
    <row r="7179" spans="1:10" hidden="1" x14ac:dyDescent="0.25">
      <c r="A7179" t="s">
        <v>655</v>
      </c>
      <c r="B7179" t="s">
        <v>1067</v>
      </c>
      <c r="C7179" t="s">
        <v>1068</v>
      </c>
      <c r="D7179">
        <v>1</v>
      </c>
      <c r="J7179" t="e">
        <f>+VLOOKUP(B7179,#REF!,1,FALSE)</f>
        <v>#REF!</v>
      </c>
    </row>
    <row r="7180" spans="1:10" hidden="1" x14ac:dyDescent="0.25">
      <c r="A7180" t="s">
        <v>655</v>
      </c>
      <c r="B7180" t="s">
        <v>1069</v>
      </c>
      <c r="C7180" t="s">
        <v>1070</v>
      </c>
      <c r="D7180">
        <v>1</v>
      </c>
      <c r="J7180" t="e">
        <f>+VLOOKUP(B7180,#REF!,1,FALSE)</f>
        <v>#REF!</v>
      </c>
    </row>
    <row r="7181" spans="1:10" hidden="1" x14ac:dyDescent="0.25">
      <c r="A7181" t="s">
        <v>655</v>
      </c>
      <c r="B7181">
        <v>616</v>
      </c>
      <c r="C7181" t="s">
        <v>2239</v>
      </c>
      <c r="D7181">
        <v>1</v>
      </c>
      <c r="J7181" t="e">
        <f>+VLOOKUP(B7181,#REF!,1,FALSE)</f>
        <v>#REF!</v>
      </c>
    </row>
    <row r="7182" spans="1:10" hidden="1" x14ac:dyDescent="0.25">
      <c r="A7182" t="s">
        <v>655</v>
      </c>
      <c r="B7182">
        <v>620</v>
      </c>
      <c r="C7182" t="s">
        <v>1071</v>
      </c>
      <c r="D7182">
        <v>6.5</v>
      </c>
      <c r="J7182" t="e">
        <f>+VLOOKUP(B7182,#REF!,1,FALSE)</f>
        <v>#REF!</v>
      </c>
    </row>
    <row r="7183" spans="1:10" hidden="1" x14ac:dyDescent="0.25">
      <c r="A7183" t="s">
        <v>655</v>
      </c>
      <c r="B7183" t="s">
        <v>1072</v>
      </c>
      <c r="C7183" t="s">
        <v>1071</v>
      </c>
      <c r="D7183">
        <v>5</v>
      </c>
      <c r="J7183" t="e">
        <f>+VLOOKUP(B7183,#REF!,1,FALSE)</f>
        <v>#REF!</v>
      </c>
    </row>
    <row r="7184" spans="1:10" hidden="1" x14ac:dyDescent="0.25">
      <c r="A7184" t="s">
        <v>655</v>
      </c>
      <c r="B7184">
        <v>621</v>
      </c>
      <c r="C7184" t="s">
        <v>1073</v>
      </c>
      <c r="D7184">
        <v>6.5</v>
      </c>
      <c r="J7184" t="e">
        <f>+VLOOKUP(B7184,#REF!,1,FALSE)</f>
        <v>#REF!</v>
      </c>
    </row>
    <row r="7185" spans="1:10" hidden="1" x14ac:dyDescent="0.25">
      <c r="A7185" t="s">
        <v>655</v>
      </c>
      <c r="B7185" t="s">
        <v>1074</v>
      </c>
      <c r="C7185" t="s">
        <v>1054</v>
      </c>
      <c r="D7185">
        <v>1</v>
      </c>
      <c r="J7185" t="e">
        <f>+VLOOKUP(B7185,#REF!,1,FALSE)</f>
        <v>#REF!</v>
      </c>
    </row>
    <row r="7186" spans="1:10" hidden="1" x14ac:dyDescent="0.25">
      <c r="A7186" t="s">
        <v>655</v>
      </c>
      <c r="B7186" t="s">
        <v>1075</v>
      </c>
      <c r="C7186" t="s">
        <v>1056</v>
      </c>
      <c r="D7186">
        <v>1</v>
      </c>
      <c r="J7186" t="e">
        <f>+VLOOKUP(B7186,#REF!,1,FALSE)</f>
        <v>#REF!</v>
      </c>
    </row>
    <row r="7187" spans="1:10" hidden="1" x14ac:dyDescent="0.25">
      <c r="A7187" t="s">
        <v>655</v>
      </c>
      <c r="B7187" t="s">
        <v>1076</v>
      </c>
      <c r="C7187" t="s">
        <v>1058</v>
      </c>
      <c r="D7187">
        <v>1</v>
      </c>
      <c r="J7187" t="e">
        <f>+VLOOKUP(B7187,#REF!,1,FALSE)</f>
        <v>#REF!</v>
      </c>
    </row>
    <row r="7188" spans="1:10" hidden="1" x14ac:dyDescent="0.25">
      <c r="A7188" t="s">
        <v>655</v>
      </c>
      <c r="B7188" t="s">
        <v>1077</v>
      </c>
      <c r="C7188" t="s">
        <v>1060</v>
      </c>
      <c r="D7188">
        <v>1</v>
      </c>
      <c r="J7188" t="e">
        <f>+VLOOKUP(B7188,#REF!,1,FALSE)</f>
        <v>#REF!</v>
      </c>
    </row>
    <row r="7189" spans="1:10" hidden="1" x14ac:dyDescent="0.25">
      <c r="A7189" t="s">
        <v>655</v>
      </c>
      <c r="B7189" t="s">
        <v>1078</v>
      </c>
      <c r="C7189" t="s">
        <v>1062</v>
      </c>
      <c r="D7189">
        <v>1</v>
      </c>
      <c r="J7189" t="e">
        <f>+VLOOKUP(B7189,#REF!,1,FALSE)</f>
        <v>#REF!</v>
      </c>
    </row>
    <row r="7190" spans="1:10" hidden="1" x14ac:dyDescent="0.25">
      <c r="A7190" t="s">
        <v>655</v>
      </c>
      <c r="B7190" t="s">
        <v>1079</v>
      </c>
      <c r="C7190" t="s">
        <v>1064</v>
      </c>
      <c r="D7190">
        <v>1</v>
      </c>
      <c r="J7190" t="e">
        <f>+VLOOKUP(B7190,#REF!,1,FALSE)</f>
        <v>#REF!</v>
      </c>
    </row>
    <row r="7191" spans="1:10" hidden="1" x14ac:dyDescent="0.25">
      <c r="A7191" t="s">
        <v>655</v>
      </c>
      <c r="B7191" t="s">
        <v>1080</v>
      </c>
      <c r="C7191" t="s">
        <v>1066</v>
      </c>
      <c r="D7191">
        <v>1</v>
      </c>
      <c r="J7191" t="e">
        <f>+VLOOKUP(B7191,#REF!,1,FALSE)</f>
        <v>#REF!</v>
      </c>
    </row>
    <row r="7192" spans="1:10" hidden="1" x14ac:dyDescent="0.25">
      <c r="A7192" t="s">
        <v>655</v>
      </c>
      <c r="B7192" t="s">
        <v>1081</v>
      </c>
      <c r="C7192" t="s">
        <v>1068</v>
      </c>
      <c r="D7192">
        <v>1</v>
      </c>
      <c r="J7192" t="e">
        <f>+VLOOKUP(B7192,#REF!,1,FALSE)</f>
        <v>#REF!</v>
      </c>
    </row>
    <row r="7193" spans="1:10" hidden="1" x14ac:dyDescent="0.25">
      <c r="A7193" t="s">
        <v>655</v>
      </c>
      <c r="B7193" t="s">
        <v>1082</v>
      </c>
      <c r="C7193" t="s">
        <v>1073</v>
      </c>
      <c r="D7193">
        <v>3.2</v>
      </c>
      <c r="J7193" t="e">
        <f>+VLOOKUP(B7193,#REF!,1,FALSE)</f>
        <v>#REF!</v>
      </c>
    </row>
    <row r="7194" spans="1:10" hidden="1" x14ac:dyDescent="0.25">
      <c r="A7194" t="s">
        <v>655</v>
      </c>
      <c r="B7194">
        <v>622</v>
      </c>
      <c r="C7194" t="s">
        <v>801</v>
      </c>
      <c r="D7194">
        <v>6.5</v>
      </c>
      <c r="J7194" t="e">
        <f>+VLOOKUP(B7194,#REF!,1,FALSE)</f>
        <v>#REF!</v>
      </c>
    </row>
    <row r="7195" spans="1:10" hidden="1" x14ac:dyDescent="0.25">
      <c r="A7195" t="s">
        <v>655</v>
      </c>
      <c r="B7195" t="s">
        <v>1083</v>
      </c>
      <c r="C7195" t="s">
        <v>801</v>
      </c>
      <c r="D7195">
        <v>3.2</v>
      </c>
      <c r="J7195" t="e">
        <f>+VLOOKUP(B7195,#REF!,1,FALSE)</f>
        <v>#REF!</v>
      </c>
    </row>
    <row r="7196" spans="1:10" hidden="1" x14ac:dyDescent="0.25">
      <c r="A7196" t="s">
        <v>655</v>
      </c>
      <c r="B7196">
        <v>623</v>
      </c>
      <c r="C7196" t="s">
        <v>1084</v>
      </c>
      <c r="D7196">
        <v>6.5</v>
      </c>
      <c r="J7196" t="e">
        <f>+VLOOKUP(B7196,#REF!,1,FALSE)</f>
        <v>#REF!</v>
      </c>
    </row>
    <row r="7197" spans="1:10" hidden="1" x14ac:dyDescent="0.25">
      <c r="A7197" t="s">
        <v>655</v>
      </c>
      <c r="B7197" t="s">
        <v>1085</v>
      </c>
      <c r="C7197" t="s">
        <v>1084</v>
      </c>
      <c r="D7197">
        <v>4</v>
      </c>
      <c r="J7197" t="e">
        <f>+VLOOKUP(B7197,#REF!,1,FALSE)</f>
        <v>#REF!</v>
      </c>
    </row>
    <row r="7198" spans="1:10" hidden="1" x14ac:dyDescent="0.25">
      <c r="A7198" t="s">
        <v>655</v>
      </c>
      <c r="B7198" t="s">
        <v>1086</v>
      </c>
      <c r="C7198" t="s">
        <v>1087</v>
      </c>
      <c r="D7198">
        <v>5</v>
      </c>
      <c r="J7198" t="e">
        <f>+VLOOKUP(B7198,#REF!,1,FALSE)</f>
        <v>#REF!</v>
      </c>
    </row>
    <row r="7199" spans="1:10" hidden="1" x14ac:dyDescent="0.25">
      <c r="A7199" t="s">
        <v>655</v>
      </c>
      <c r="B7199">
        <v>625</v>
      </c>
      <c r="C7199" t="s">
        <v>1088</v>
      </c>
      <c r="D7199">
        <v>6.5</v>
      </c>
      <c r="J7199" t="e">
        <f>+VLOOKUP(B7199,#REF!,1,FALSE)</f>
        <v>#REF!</v>
      </c>
    </row>
    <row r="7200" spans="1:10" hidden="1" x14ac:dyDescent="0.25">
      <c r="A7200" t="s">
        <v>655</v>
      </c>
      <c r="B7200">
        <v>626</v>
      </c>
      <c r="C7200" t="s">
        <v>1089</v>
      </c>
      <c r="D7200">
        <v>6.5</v>
      </c>
      <c r="J7200" t="e">
        <f>+VLOOKUP(B7200,#REF!,1,FALSE)</f>
        <v>#REF!</v>
      </c>
    </row>
    <row r="7201" spans="1:10" hidden="1" x14ac:dyDescent="0.25">
      <c r="A7201" t="s">
        <v>655</v>
      </c>
      <c r="B7201">
        <v>627</v>
      </c>
      <c r="C7201" t="s">
        <v>1090</v>
      </c>
      <c r="D7201">
        <v>6.5</v>
      </c>
      <c r="J7201" t="e">
        <f>+VLOOKUP(B7201,#REF!,1,FALSE)</f>
        <v>#REF!</v>
      </c>
    </row>
    <row r="7202" spans="1:10" hidden="1" x14ac:dyDescent="0.25">
      <c r="A7202" t="s">
        <v>655</v>
      </c>
      <c r="B7202" t="s">
        <v>1091</v>
      </c>
      <c r="C7202" t="s">
        <v>1090</v>
      </c>
      <c r="D7202">
        <v>3.2</v>
      </c>
      <c r="J7202" t="e">
        <f>+VLOOKUP(B7202,#REF!,1,FALSE)</f>
        <v>#REF!</v>
      </c>
    </row>
    <row r="7203" spans="1:10" hidden="1" x14ac:dyDescent="0.25">
      <c r="A7203" t="s">
        <v>655</v>
      </c>
      <c r="B7203">
        <v>628</v>
      </c>
      <c r="C7203" t="s">
        <v>1092</v>
      </c>
      <c r="D7203">
        <v>6.5</v>
      </c>
      <c r="J7203" t="e">
        <f>+VLOOKUP(B7203,#REF!,1,FALSE)</f>
        <v>#REF!</v>
      </c>
    </row>
    <row r="7204" spans="1:10" hidden="1" x14ac:dyDescent="0.25">
      <c r="A7204" t="s">
        <v>655</v>
      </c>
      <c r="B7204" t="s">
        <v>1093</v>
      </c>
      <c r="C7204" t="s">
        <v>1092</v>
      </c>
      <c r="D7204">
        <v>3.2</v>
      </c>
      <c r="J7204" t="e">
        <f>+VLOOKUP(B7204,#REF!,1,FALSE)</f>
        <v>#REF!</v>
      </c>
    </row>
    <row r="7205" spans="1:10" hidden="1" x14ac:dyDescent="0.25">
      <c r="A7205" t="s">
        <v>655</v>
      </c>
      <c r="B7205">
        <v>629</v>
      </c>
      <c r="C7205" t="s">
        <v>952</v>
      </c>
      <c r="D7205">
        <v>6.5</v>
      </c>
      <c r="J7205" t="e">
        <f>+VLOOKUP(B7205,#REF!,1,FALSE)</f>
        <v>#REF!</v>
      </c>
    </row>
    <row r="7206" spans="1:10" hidden="1" x14ac:dyDescent="0.25">
      <c r="A7206" t="s">
        <v>655</v>
      </c>
      <c r="B7206" t="s">
        <v>1094</v>
      </c>
      <c r="C7206" t="s">
        <v>1095</v>
      </c>
      <c r="D7206">
        <v>1</v>
      </c>
      <c r="J7206" t="e">
        <f>+VLOOKUP(B7206,#REF!,1,FALSE)</f>
        <v>#REF!</v>
      </c>
    </row>
    <row r="7207" spans="1:10" hidden="1" x14ac:dyDescent="0.25">
      <c r="A7207" t="s">
        <v>655</v>
      </c>
      <c r="B7207">
        <v>630</v>
      </c>
      <c r="C7207" t="s">
        <v>1096</v>
      </c>
      <c r="D7207">
        <v>6.5</v>
      </c>
      <c r="J7207" t="e">
        <f>+VLOOKUP(B7207,#REF!,1,FALSE)</f>
        <v>#REF!</v>
      </c>
    </row>
    <row r="7208" spans="1:10" hidden="1" x14ac:dyDescent="0.25">
      <c r="A7208" t="s">
        <v>655</v>
      </c>
      <c r="B7208">
        <v>631</v>
      </c>
      <c r="C7208" t="s">
        <v>1007</v>
      </c>
      <c r="D7208">
        <v>6.5</v>
      </c>
      <c r="J7208" t="e">
        <f>+VLOOKUP(B7208,#REF!,1,FALSE)</f>
        <v>#REF!</v>
      </c>
    </row>
    <row r="7209" spans="1:10" hidden="1" x14ac:dyDescent="0.25">
      <c r="A7209" t="s">
        <v>655</v>
      </c>
      <c r="B7209" t="s">
        <v>1097</v>
      </c>
      <c r="C7209" t="s">
        <v>1007</v>
      </c>
      <c r="D7209">
        <v>2.6</v>
      </c>
      <c r="J7209" t="e">
        <f>+VLOOKUP(B7209,#REF!,1,FALSE)</f>
        <v>#REF!</v>
      </c>
    </row>
    <row r="7210" spans="1:10" hidden="1" x14ac:dyDescent="0.25">
      <c r="A7210" t="s">
        <v>655</v>
      </c>
      <c r="B7210">
        <v>632</v>
      </c>
      <c r="C7210" t="s">
        <v>1098</v>
      </c>
      <c r="D7210">
        <v>6.5</v>
      </c>
      <c r="J7210" t="e">
        <f>+VLOOKUP(B7210,#REF!,1,FALSE)</f>
        <v>#REF!</v>
      </c>
    </row>
    <row r="7211" spans="1:10" hidden="1" x14ac:dyDescent="0.25">
      <c r="A7211" t="s">
        <v>655</v>
      </c>
      <c r="B7211" t="s">
        <v>1099</v>
      </c>
      <c r="C7211" t="s">
        <v>1098</v>
      </c>
      <c r="D7211">
        <v>3.2</v>
      </c>
      <c r="J7211" t="e">
        <f>+VLOOKUP(B7211,#REF!,1,FALSE)</f>
        <v>#REF!</v>
      </c>
    </row>
    <row r="7212" spans="1:10" hidden="1" x14ac:dyDescent="0.25">
      <c r="A7212" t="s">
        <v>655</v>
      </c>
      <c r="B7212">
        <v>633</v>
      </c>
      <c r="C7212" t="s">
        <v>1100</v>
      </c>
      <c r="D7212">
        <v>6.5</v>
      </c>
      <c r="J7212" t="e">
        <f>+VLOOKUP(B7212,#REF!,1,FALSE)</f>
        <v>#REF!</v>
      </c>
    </row>
    <row r="7213" spans="1:10" hidden="1" x14ac:dyDescent="0.25">
      <c r="A7213" t="s">
        <v>655</v>
      </c>
      <c r="B7213">
        <v>634</v>
      </c>
      <c r="C7213" t="s">
        <v>2319</v>
      </c>
      <c r="D7213">
        <v>1</v>
      </c>
      <c r="J7213" t="e">
        <f>+VLOOKUP(B7213,#REF!,1,FALSE)</f>
        <v>#REF!</v>
      </c>
    </row>
    <row r="7214" spans="1:10" hidden="1" x14ac:dyDescent="0.25">
      <c r="A7214" t="s">
        <v>655</v>
      </c>
      <c r="B7214">
        <v>635</v>
      </c>
      <c r="C7214" t="s">
        <v>1101</v>
      </c>
      <c r="D7214">
        <v>6.5</v>
      </c>
      <c r="J7214" t="e">
        <f>+VLOOKUP(B7214,#REF!,1,FALSE)</f>
        <v>#REF!</v>
      </c>
    </row>
    <row r="7215" spans="1:10" hidden="1" x14ac:dyDescent="0.25">
      <c r="A7215" t="s">
        <v>655</v>
      </c>
      <c r="B7215" t="s">
        <v>1102</v>
      </c>
      <c r="C7215" t="s">
        <v>1101</v>
      </c>
      <c r="D7215">
        <v>5</v>
      </c>
      <c r="J7215" t="e">
        <f>+VLOOKUP(B7215,#REF!,1,FALSE)</f>
        <v>#REF!</v>
      </c>
    </row>
    <row r="7216" spans="1:10" hidden="1" x14ac:dyDescent="0.25">
      <c r="A7216" t="s">
        <v>655</v>
      </c>
      <c r="B7216">
        <v>638</v>
      </c>
      <c r="C7216" t="s">
        <v>1103</v>
      </c>
      <c r="D7216">
        <v>6.5</v>
      </c>
      <c r="J7216" t="e">
        <f>+VLOOKUP(B7216,#REF!,1,FALSE)</f>
        <v>#REF!</v>
      </c>
    </row>
    <row r="7217" spans="1:10" hidden="1" x14ac:dyDescent="0.25">
      <c r="A7217" t="s">
        <v>655</v>
      </c>
      <c r="B7217" t="s">
        <v>2240</v>
      </c>
      <c r="C7217" t="s">
        <v>2241</v>
      </c>
      <c r="D7217">
        <v>1</v>
      </c>
      <c r="J7217" t="e">
        <f>+VLOOKUP(B7217,#REF!,1,FALSE)</f>
        <v>#REF!</v>
      </c>
    </row>
    <row r="7218" spans="1:10" hidden="1" x14ac:dyDescent="0.25">
      <c r="A7218" t="s">
        <v>655</v>
      </c>
      <c r="B7218" t="s">
        <v>2242</v>
      </c>
      <c r="C7218" t="s">
        <v>2243</v>
      </c>
      <c r="D7218">
        <v>1</v>
      </c>
      <c r="J7218" t="e">
        <f>+VLOOKUP(B7218,#REF!,1,FALSE)</f>
        <v>#REF!</v>
      </c>
    </row>
    <row r="7219" spans="1:10" hidden="1" x14ac:dyDescent="0.25">
      <c r="A7219" t="s">
        <v>655</v>
      </c>
      <c r="B7219" t="s">
        <v>2244</v>
      </c>
      <c r="C7219" t="s">
        <v>2245</v>
      </c>
      <c r="D7219">
        <v>1</v>
      </c>
      <c r="J7219" t="e">
        <f>+VLOOKUP(B7219,#REF!,1,FALSE)</f>
        <v>#REF!</v>
      </c>
    </row>
    <row r="7220" spans="1:10" hidden="1" x14ac:dyDescent="0.25">
      <c r="A7220" t="s">
        <v>655</v>
      </c>
      <c r="B7220">
        <v>653</v>
      </c>
      <c r="C7220" t="s">
        <v>1104</v>
      </c>
      <c r="D7220">
        <v>4</v>
      </c>
      <c r="J7220" t="e">
        <f>+VLOOKUP(B7220,#REF!,1,FALSE)</f>
        <v>#REF!</v>
      </c>
    </row>
    <row r="7221" spans="1:10" hidden="1" x14ac:dyDescent="0.25">
      <c r="A7221" t="s">
        <v>655</v>
      </c>
      <c r="B7221">
        <v>654</v>
      </c>
      <c r="C7221" t="s">
        <v>1105</v>
      </c>
      <c r="D7221">
        <v>2</v>
      </c>
      <c r="J7221" t="e">
        <f>+VLOOKUP(B7221,#REF!,1,FALSE)</f>
        <v>#REF!</v>
      </c>
    </row>
    <row r="7222" spans="1:10" hidden="1" x14ac:dyDescent="0.25">
      <c r="A7222" t="s">
        <v>655</v>
      </c>
      <c r="B7222">
        <v>655</v>
      </c>
      <c r="C7222" t="s">
        <v>1106</v>
      </c>
      <c r="D7222">
        <v>2</v>
      </c>
      <c r="J7222" t="e">
        <f>+VLOOKUP(B7222,#REF!,1,FALSE)</f>
        <v>#REF!</v>
      </c>
    </row>
    <row r="7223" spans="1:10" hidden="1" x14ac:dyDescent="0.25">
      <c r="A7223" t="s">
        <v>655</v>
      </c>
      <c r="B7223">
        <v>656</v>
      </c>
      <c r="C7223" t="s">
        <v>1107</v>
      </c>
      <c r="D7223">
        <v>10</v>
      </c>
      <c r="J7223" t="e">
        <f>+VLOOKUP(B7223,#REF!,1,FALSE)</f>
        <v>#REF!</v>
      </c>
    </row>
    <row r="7224" spans="1:10" hidden="1" x14ac:dyDescent="0.25">
      <c r="A7224" t="s">
        <v>655</v>
      </c>
      <c r="B7224">
        <v>660</v>
      </c>
      <c r="C7224" t="s">
        <v>1108</v>
      </c>
      <c r="D7224">
        <v>2</v>
      </c>
      <c r="J7224" t="e">
        <f>+VLOOKUP(B7224,#REF!,1,FALSE)</f>
        <v>#REF!</v>
      </c>
    </row>
    <row r="7225" spans="1:10" hidden="1" x14ac:dyDescent="0.25">
      <c r="A7225" t="s">
        <v>655</v>
      </c>
      <c r="B7225">
        <v>661</v>
      </c>
      <c r="C7225" t="s">
        <v>2246</v>
      </c>
      <c r="D7225">
        <v>2</v>
      </c>
      <c r="J7225" t="e">
        <f>+VLOOKUP(B7225,#REF!,1,FALSE)</f>
        <v>#REF!</v>
      </c>
    </row>
    <row r="7226" spans="1:10" hidden="1" x14ac:dyDescent="0.25">
      <c r="A7226" t="s">
        <v>655</v>
      </c>
      <c r="B7226">
        <v>662</v>
      </c>
      <c r="C7226" t="s">
        <v>1109</v>
      </c>
      <c r="D7226">
        <v>2</v>
      </c>
      <c r="J7226" t="e">
        <f>+VLOOKUP(B7226,#REF!,1,FALSE)</f>
        <v>#REF!</v>
      </c>
    </row>
    <row r="7227" spans="1:10" hidden="1" x14ac:dyDescent="0.25">
      <c r="A7227" t="s">
        <v>655</v>
      </c>
      <c r="B7227">
        <v>663</v>
      </c>
      <c r="C7227" t="s">
        <v>1110</v>
      </c>
      <c r="D7227">
        <v>1</v>
      </c>
      <c r="J7227" t="e">
        <f>+VLOOKUP(B7227,#REF!,1,FALSE)</f>
        <v>#REF!</v>
      </c>
    </row>
    <row r="7228" spans="1:10" hidden="1" x14ac:dyDescent="0.25">
      <c r="A7228" t="s">
        <v>655</v>
      </c>
      <c r="B7228" t="s">
        <v>2453</v>
      </c>
      <c r="C7228" t="s">
        <v>2454</v>
      </c>
      <c r="D7228">
        <v>10</v>
      </c>
      <c r="J7228" t="e">
        <f>+VLOOKUP(B7228,#REF!,1,FALSE)</f>
        <v>#REF!</v>
      </c>
    </row>
    <row r="7229" spans="1:10" hidden="1" x14ac:dyDescent="0.25">
      <c r="A7229" t="s">
        <v>655</v>
      </c>
      <c r="B7229">
        <v>664</v>
      </c>
      <c r="C7229" t="s">
        <v>2247</v>
      </c>
      <c r="D7229">
        <v>1</v>
      </c>
      <c r="J7229" t="e">
        <f>+VLOOKUP(B7229,#REF!,1,FALSE)</f>
        <v>#REF!</v>
      </c>
    </row>
    <row r="7230" spans="1:10" hidden="1" x14ac:dyDescent="0.25">
      <c r="A7230" t="s">
        <v>655</v>
      </c>
      <c r="B7230">
        <v>665</v>
      </c>
      <c r="C7230" t="s">
        <v>1111</v>
      </c>
      <c r="D7230">
        <v>10</v>
      </c>
      <c r="J7230" t="e">
        <f>+VLOOKUP(B7230,#REF!,1,FALSE)</f>
        <v>#REF!</v>
      </c>
    </row>
    <row r="7231" spans="1:10" hidden="1" x14ac:dyDescent="0.25">
      <c r="A7231" t="s">
        <v>655</v>
      </c>
      <c r="B7231">
        <v>666</v>
      </c>
      <c r="C7231" t="s">
        <v>1112</v>
      </c>
      <c r="D7231">
        <v>10</v>
      </c>
      <c r="J7231" t="e">
        <f>+VLOOKUP(B7231,#REF!,1,FALSE)</f>
        <v>#REF!</v>
      </c>
    </row>
    <row r="7232" spans="1:10" hidden="1" x14ac:dyDescent="0.25">
      <c r="A7232" t="s">
        <v>655</v>
      </c>
      <c r="B7232">
        <v>667</v>
      </c>
      <c r="C7232" t="s">
        <v>1113</v>
      </c>
      <c r="D7232">
        <v>10</v>
      </c>
      <c r="J7232" t="e">
        <f>+VLOOKUP(B7232,#REF!,1,FALSE)</f>
        <v>#REF!</v>
      </c>
    </row>
    <row r="7233" spans="1:10" hidden="1" x14ac:dyDescent="0.25">
      <c r="A7233" t="s">
        <v>655</v>
      </c>
      <c r="B7233">
        <v>668</v>
      </c>
      <c r="C7233" t="s">
        <v>1114</v>
      </c>
      <c r="D7233">
        <v>10</v>
      </c>
      <c r="J7233" t="e">
        <f>+VLOOKUP(B7233,#REF!,1,FALSE)</f>
        <v>#REF!</v>
      </c>
    </row>
    <row r="7234" spans="1:10" hidden="1" x14ac:dyDescent="0.25">
      <c r="A7234" t="s">
        <v>655</v>
      </c>
      <c r="B7234">
        <v>669</v>
      </c>
      <c r="C7234" t="s">
        <v>1115</v>
      </c>
      <c r="D7234">
        <v>10</v>
      </c>
      <c r="J7234" t="e">
        <f>+VLOOKUP(B7234,#REF!,1,FALSE)</f>
        <v>#REF!</v>
      </c>
    </row>
    <row r="7235" spans="1:10" hidden="1" x14ac:dyDescent="0.25">
      <c r="A7235" t="s">
        <v>655</v>
      </c>
      <c r="B7235">
        <v>678</v>
      </c>
      <c r="C7235" t="s">
        <v>1116</v>
      </c>
      <c r="D7235">
        <v>1</v>
      </c>
      <c r="J7235" t="e">
        <f>+VLOOKUP(B7235,#REF!,1,FALSE)</f>
        <v>#REF!</v>
      </c>
    </row>
    <row r="7236" spans="1:10" hidden="1" x14ac:dyDescent="0.25">
      <c r="A7236" t="s">
        <v>655</v>
      </c>
      <c r="B7236">
        <v>679</v>
      </c>
      <c r="C7236" t="s">
        <v>1117</v>
      </c>
      <c r="D7236">
        <v>1</v>
      </c>
      <c r="J7236" t="e">
        <f>+VLOOKUP(B7236,#REF!,1,FALSE)</f>
        <v>#REF!</v>
      </c>
    </row>
    <row r="7237" spans="1:10" hidden="1" x14ac:dyDescent="0.25">
      <c r="A7237" t="s">
        <v>655</v>
      </c>
      <c r="B7237">
        <v>680</v>
      </c>
      <c r="C7237" t="s">
        <v>1118</v>
      </c>
      <c r="D7237">
        <v>2</v>
      </c>
      <c r="J7237" t="e">
        <f>+VLOOKUP(B7237,#REF!,1,FALSE)</f>
        <v>#REF!</v>
      </c>
    </row>
    <row r="7238" spans="1:10" hidden="1" x14ac:dyDescent="0.25">
      <c r="A7238" t="s">
        <v>655</v>
      </c>
      <c r="B7238">
        <v>683</v>
      </c>
      <c r="C7238" t="s">
        <v>1119</v>
      </c>
      <c r="D7238">
        <v>1</v>
      </c>
      <c r="J7238" t="e">
        <f>+VLOOKUP(B7238,#REF!,1,FALSE)</f>
        <v>#REF!</v>
      </c>
    </row>
    <row r="7239" spans="1:10" hidden="1" x14ac:dyDescent="0.25">
      <c r="A7239" t="s">
        <v>655</v>
      </c>
      <c r="B7239">
        <v>688</v>
      </c>
      <c r="C7239" t="s">
        <v>1120</v>
      </c>
      <c r="D7239">
        <v>1</v>
      </c>
      <c r="J7239" t="e">
        <f>+VLOOKUP(B7239,#REF!,1,FALSE)</f>
        <v>#REF!</v>
      </c>
    </row>
    <row r="7240" spans="1:10" hidden="1" x14ac:dyDescent="0.25">
      <c r="A7240" t="s">
        <v>655</v>
      </c>
      <c r="B7240">
        <v>689</v>
      </c>
      <c r="C7240" t="s">
        <v>2320</v>
      </c>
      <c r="D7240">
        <v>1</v>
      </c>
      <c r="J7240" t="e">
        <f>+VLOOKUP(B7240,#REF!,1,FALSE)</f>
        <v>#REF!</v>
      </c>
    </row>
    <row r="7241" spans="1:10" hidden="1" x14ac:dyDescent="0.25">
      <c r="A7241" t="s">
        <v>655</v>
      </c>
      <c r="B7241">
        <v>1011</v>
      </c>
      <c r="C7241" t="s">
        <v>1121</v>
      </c>
      <c r="D7241">
        <v>6</v>
      </c>
      <c r="J7241" t="e">
        <f>+VLOOKUP(B7241,#REF!,1,FALSE)</f>
        <v>#REF!</v>
      </c>
    </row>
    <row r="7242" spans="1:10" hidden="1" x14ac:dyDescent="0.25">
      <c r="A7242" t="s">
        <v>655</v>
      </c>
      <c r="B7242">
        <v>1050</v>
      </c>
      <c r="C7242" t="s">
        <v>1122</v>
      </c>
      <c r="D7242">
        <v>6.5</v>
      </c>
      <c r="J7242" t="e">
        <f>+VLOOKUP(B7242,#REF!,1,FALSE)</f>
        <v>#REF!</v>
      </c>
    </row>
    <row r="7243" spans="1:10" hidden="1" x14ac:dyDescent="0.25">
      <c r="A7243" t="s">
        <v>655</v>
      </c>
      <c r="B7243">
        <v>1103</v>
      </c>
      <c r="C7243" t="s">
        <v>1123</v>
      </c>
      <c r="D7243">
        <v>6</v>
      </c>
      <c r="J7243" t="e">
        <f>+VLOOKUP(B7243,#REF!,1,FALSE)</f>
        <v>#REF!</v>
      </c>
    </row>
    <row r="7244" spans="1:10" hidden="1" x14ac:dyDescent="0.25">
      <c r="A7244" t="s">
        <v>655</v>
      </c>
      <c r="B7244" t="s">
        <v>1124</v>
      </c>
      <c r="C7244" t="s">
        <v>1125</v>
      </c>
      <c r="D7244">
        <v>1</v>
      </c>
      <c r="J7244" t="e">
        <f>+VLOOKUP(B7244,#REF!,1,FALSE)</f>
        <v>#REF!</v>
      </c>
    </row>
    <row r="7245" spans="1:10" hidden="1" x14ac:dyDescent="0.25">
      <c r="A7245" t="s">
        <v>655</v>
      </c>
      <c r="B7245">
        <v>1160</v>
      </c>
      <c r="C7245" t="s">
        <v>634</v>
      </c>
      <c r="D7245">
        <v>6.5</v>
      </c>
      <c r="J7245" t="e">
        <f>+VLOOKUP(B7245,#REF!,1,FALSE)</f>
        <v>#REF!</v>
      </c>
    </row>
    <row r="7246" spans="1:10" hidden="1" x14ac:dyDescent="0.25">
      <c r="A7246" t="s">
        <v>655</v>
      </c>
      <c r="B7246">
        <v>1233</v>
      </c>
      <c r="C7246" t="s">
        <v>2029</v>
      </c>
      <c r="D7246">
        <v>1</v>
      </c>
      <c r="J7246" t="e">
        <f>+VLOOKUP(B7246,#REF!,1,FALSE)</f>
        <v>#REF!</v>
      </c>
    </row>
    <row r="7247" spans="1:10" hidden="1" x14ac:dyDescent="0.25">
      <c r="A7247" t="s">
        <v>655</v>
      </c>
      <c r="B7247">
        <v>1250</v>
      </c>
      <c r="C7247" t="s">
        <v>2248</v>
      </c>
      <c r="D7247">
        <v>1</v>
      </c>
      <c r="J7247" t="e">
        <f>+VLOOKUP(B7247,#REF!,1,FALSE)</f>
        <v>#REF!</v>
      </c>
    </row>
    <row r="7248" spans="1:10" hidden="1" x14ac:dyDescent="0.25">
      <c r="A7248" t="s">
        <v>655</v>
      </c>
      <c r="B7248">
        <v>1251</v>
      </c>
      <c r="C7248" t="s">
        <v>2249</v>
      </c>
      <c r="D7248">
        <v>1</v>
      </c>
      <c r="J7248" t="e">
        <f>+VLOOKUP(B7248,#REF!,1,FALSE)</f>
        <v>#REF!</v>
      </c>
    </row>
    <row r="7249" spans="1:10" hidden="1" x14ac:dyDescent="0.25">
      <c r="A7249" t="s">
        <v>655</v>
      </c>
      <c r="B7249">
        <v>1253</v>
      </c>
      <c r="C7249" t="s">
        <v>1126</v>
      </c>
      <c r="D7249">
        <v>1</v>
      </c>
      <c r="J7249" t="e">
        <f>+VLOOKUP(B7249,#REF!,1,FALSE)</f>
        <v>#REF!</v>
      </c>
    </row>
    <row r="7250" spans="1:10" hidden="1" x14ac:dyDescent="0.25">
      <c r="A7250" t="s">
        <v>655</v>
      </c>
      <c r="B7250" t="s">
        <v>1127</v>
      </c>
      <c r="C7250" t="s">
        <v>1128</v>
      </c>
      <c r="D7250">
        <v>6.5</v>
      </c>
      <c r="J7250" t="e">
        <f>+VLOOKUP(B7250,#REF!,1,FALSE)</f>
        <v>#REF!</v>
      </c>
    </row>
    <row r="7251" spans="1:10" hidden="1" x14ac:dyDescent="0.25">
      <c r="A7251" t="s">
        <v>655</v>
      </c>
      <c r="B7251">
        <v>1611</v>
      </c>
      <c r="C7251" t="s">
        <v>2030</v>
      </c>
      <c r="D7251">
        <v>1</v>
      </c>
      <c r="J7251" t="e">
        <f>+VLOOKUP(B7251,#REF!,1,FALSE)</f>
        <v>#REF!</v>
      </c>
    </row>
    <row r="7252" spans="1:10" hidden="1" x14ac:dyDescent="0.25">
      <c r="A7252" t="s">
        <v>655</v>
      </c>
      <c r="B7252">
        <v>1618</v>
      </c>
      <c r="C7252" t="s">
        <v>2031</v>
      </c>
      <c r="D7252">
        <v>2</v>
      </c>
      <c r="J7252" t="e">
        <f>+VLOOKUP(B7252,#REF!,1,FALSE)</f>
        <v>#REF!</v>
      </c>
    </row>
    <row r="7253" spans="1:10" hidden="1" x14ac:dyDescent="0.25">
      <c r="A7253" t="s">
        <v>655</v>
      </c>
      <c r="B7253">
        <v>1623</v>
      </c>
      <c r="C7253" t="s">
        <v>2032</v>
      </c>
      <c r="D7253">
        <v>1</v>
      </c>
      <c r="J7253" t="e">
        <f>+VLOOKUP(B7253,#REF!,1,FALSE)</f>
        <v>#REF!</v>
      </c>
    </row>
    <row r="7254" spans="1:10" hidden="1" x14ac:dyDescent="0.25">
      <c r="A7254" t="s">
        <v>655</v>
      </c>
      <c r="B7254">
        <v>1624</v>
      </c>
      <c r="C7254" t="s">
        <v>2033</v>
      </c>
      <c r="D7254">
        <v>1</v>
      </c>
      <c r="J7254" t="e">
        <f>+VLOOKUP(B7254,#REF!,1,FALSE)</f>
        <v>#REF!</v>
      </c>
    </row>
    <row r="7255" spans="1:10" hidden="1" x14ac:dyDescent="0.25">
      <c r="A7255" t="s">
        <v>655</v>
      </c>
      <c r="B7255">
        <v>1627</v>
      </c>
      <c r="C7255" t="s">
        <v>2034</v>
      </c>
      <c r="D7255">
        <v>1</v>
      </c>
      <c r="J7255" t="e">
        <f>+VLOOKUP(B7255,#REF!,1,FALSE)</f>
        <v>#REF!</v>
      </c>
    </row>
    <row r="7256" spans="1:10" hidden="1" x14ac:dyDescent="0.25">
      <c r="A7256" t="s">
        <v>655</v>
      </c>
      <c r="B7256">
        <v>1628</v>
      </c>
      <c r="C7256" t="s">
        <v>2035</v>
      </c>
      <c r="D7256">
        <v>1</v>
      </c>
      <c r="J7256" t="e">
        <f>+VLOOKUP(B7256,#REF!,1,FALSE)</f>
        <v>#REF!</v>
      </c>
    </row>
    <row r="7257" spans="1:10" hidden="1" x14ac:dyDescent="0.25">
      <c r="A7257" t="s">
        <v>655</v>
      </c>
      <c r="B7257">
        <v>1629</v>
      </c>
      <c r="C7257" t="s">
        <v>2036</v>
      </c>
      <c r="D7257">
        <v>1</v>
      </c>
      <c r="J7257" t="e">
        <f>+VLOOKUP(B7257,#REF!,1,FALSE)</f>
        <v>#REF!</v>
      </c>
    </row>
    <row r="7258" spans="1:10" hidden="1" x14ac:dyDescent="0.25">
      <c r="A7258" t="s">
        <v>655</v>
      </c>
      <c r="B7258" t="s">
        <v>1129</v>
      </c>
      <c r="C7258" t="s">
        <v>1130</v>
      </c>
      <c r="D7258">
        <v>2</v>
      </c>
      <c r="J7258" t="e">
        <f>+VLOOKUP(B7258,#REF!,1,FALSE)</f>
        <v>#REF!</v>
      </c>
    </row>
    <row r="7259" spans="1:10" hidden="1" x14ac:dyDescent="0.25">
      <c r="A7259" t="s">
        <v>655</v>
      </c>
      <c r="B7259" t="s">
        <v>2321</v>
      </c>
      <c r="C7259" t="s">
        <v>2322</v>
      </c>
      <c r="D7259">
        <v>2</v>
      </c>
      <c r="J7259" t="e">
        <f>+VLOOKUP(B7259,#REF!,1,FALSE)</f>
        <v>#REF!</v>
      </c>
    </row>
    <row r="7260" spans="1:10" hidden="1" x14ac:dyDescent="0.25">
      <c r="A7260" t="s">
        <v>655</v>
      </c>
      <c r="B7260">
        <v>1641</v>
      </c>
      <c r="C7260" t="s">
        <v>2038</v>
      </c>
      <c r="D7260">
        <v>1</v>
      </c>
      <c r="J7260" t="e">
        <f>+VLOOKUP(B7260,#REF!,1,FALSE)</f>
        <v>#REF!</v>
      </c>
    </row>
    <row r="7261" spans="1:10" hidden="1" x14ac:dyDescent="0.25">
      <c r="A7261" t="s">
        <v>655</v>
      </c>
      <c r="B7261">
        <v>1700</v>
      </c>
      <c r="C7261" t="s">
        <v>2039</v>
      </c>
      <c r="D7261">
        <v>2</v>
      </c>
      <c r="J7261" t="e">
        <f>+VLOOKUP(B7261,#REF!,1,FALSE)</f>
        <v>#REF!</v>
      </c>
    </row>
    <row r="7262" spans="1:10" hidden="1" x14ac:dyDescent="0.25">
      <c r="A7262" t="s">
        <v>655</v>
      </c>
      <c r="B7262">
        <v>1705</v>
      </c>
      <c r="C7262" t="s">
        <v>2040</v>
      </c>
      <c r="D7262">
        <v>1</v>
      </c>
      <c r="J7262" t="e">
        <f>+VLOOKUP(B7262,#REF!,1,FALSE)</f>
        <v>#REF!</v>
      </c>
    </row>
    <row r="7263" spans="1:10" hidden="1" x14ac:dyDescent="0.25">
      <c r="A7263" t="s">
        <v>655</v>
      </c>
      <c r="B7263">
        <v>1710</v>
      </c>
      <c r="C7263" t="s">
        <v>2041</v>
      </c>
      <c r="D7263">
        <v>2</v>
      </c>
      <c r="J7263" t="e">
        <f>+VLOOKUP(B7263,#REF!,1,FALSE)</f>
        <v>#REF!</v>
      </c>
    </row>
    <row r="7264" spans="1:10" hidden="1" x14ac:dyDescent="0.25">
      <c r="A7264" t="s">
        <v>655</v>
      </c>
      <c r="B7264">
        <v>1723</v>
      </c>
      <c r="C7264" t="s">
        <v>2042</v>
      </c>
      <c r="D7264">
        <v>2</v>
      </c>
      <c r="J7264" t="e">
        <f>+VLOOKUP(B7264,#REF!,1,FALSE)</f>
        <v>#REF!</v>
      </c>
    </row>
    <row r="7265" spans="1:10" hidden="1" x14ac:dyDescent="0.25">
      <c r="A7265" t="s">
        <v>655</v>
      </c>
      <c r="B7265">
        <v>1724</v>
      </c>
      <c r="C7265" t="s">
        <v>2043</v>
      </c>
      <c r="D7265">
        <v>2</v>
      </c>
      <c r="J7265" t="e">
        <f>+VLOOKUP(B7265,#REF!,1,FALSE)</f>
        <v>#REF!</v>
      </c>
    </row>
    <row r="7266" spans="1:10" hidden="1" x14ac:dyDescent="0.25">
      <c r="A7266" t="s">
        <v>655</v>
      </c>
      <c r="B7266">
        <v>1725</v>
      </c>
      <c r="C7266" t="s">
        <v>2044</v>
      </c>
      <c r="D7266">
        <v>1</v>
      </c>
      <c r="J7266" t="e">
        <f>+VLOOKUP(B7266,#REF!,1,FALSE)</f>
        <v>#REF!</v>
      </c>
    </row>
    <row r="7267" spans="1:10" hidden="1" x14ac:dyDescent="0.25">
      <c r="A7267" t="s">
        <v>655</v>
      </c>
      <c r="B7267">
        <v>1726</v>
      </c>
      <c r="C7267" t="s">
        <v>2045</v>
      </c>
      <c r="D7267">
        <v>1</v>
      </c>
      <c r="J7267" t="e">
        <f>+VLOOKUP(B7267,#REF!,1,FALSE)</f>
        <v>#REF!</v>
      </c>
    </row>
    <row r="7268" spans="1:10" hidden="1" x14ac:dyDescent="0.25">
      <c r="A7268" t="s">
        <v>655</v>
      </c>
      <c r="B7268">
        <v>1727</v>
      </c>
      <c r="C7268" t="s">
        <v>2046</v>
      </c>
      <c r="D7268">
        <v>1</v>
      </c>
      <c r="J7268" t="e">
        <f>+VLOOKUP(B7268,#REF!,1,FALSE)</f>
        <v>#REF!</v>
      </c>
    </row>
    <row r="7269" spans="1:10" hidden="1" x14ac:dyDescent="0.25">
      <c r="A7269" t="s">
        <v>655</v>
      </c>
      <c r="B7269">
        <v>1728</v>
      </c>
      <c r="C7269" t="s">
        <v>2047</v>
      </c>
      <c r="D7269">
        <v>1</v>
      </c>
      <c r="J7269" t="e">
        <f>+VLOOKUP(B7269,#REF!,1,FALSE)</f>
        <v>#REF!</v>
      </c>
    </row>
    <row r="7270" spans="1:10" hidden="1" x14ac:dyDescent="0.25">
      <c r="A7270" t="s">
        <v>655</v>
      </c>
      <c r="B7270" t="s">
        <v>2048</v>
      </c>
      <c r="C7270" t="s">
        <v>2049</v>
      </c>
      <c r="D7270">
        <v>1</v>
      </c>
      <c r="J7270" t="e">
        <f>+VLOOKUP(B7270,#REF!,1,FALSE)</f>
        <v>#REF!</v>
      </c>
    </row>
    <row r="7271" spans="1:10" hidden="1" x14ac:dyDescent="0.25">
      <c r="A7271" t="s">
        <v>655</v>
      </c>
      <c r="B7271">
        <v>1827</v>
      </c>
      <c r="C7271" t="s">
        <v>1131</v>
      </c>
      <c r="D7271">
        <v>1</v>
      </c>
      <c r="J7271" t="e">
        <f>+VLOOKUP(B7271,#REF!,1,FALSE)</f>
        <v>#REF!</v>
      </c>
    </row>
    <row r="7272" spans="1:10" hidden="1" x14ac:dyDescent="0.25">
      <c r="A7272" t="s">
        <v>655</v>
      </c>
      <c r="B7272" t="s">
        <v>2054</v>
      </c>
      <c r="C7272" t="s">
        <v>2055</v>
      </c>
      <c r="D7272">
        <v>1</v>
      </c>
      <c r="J7272" t="e">
        <f>+VLOOKUP(B7272,#REF!,1,FALSE)</f>
        <v>#REF!</v>
      </c>
    </row>
    <row r="7273" spans="1:10" hidden="1" x14ac:dyDescent="0.25">
      <c r="A7273" t="s">
        <v>655</v>
      </c>
      <c r="B7273" t="s">
        <v>2056</v>
      </c>
      <c r="C7273" t="s">
        <v>2057</v>
      </c>
      <c r="D7273">
        <v>1</v>
      </c>
      <c r="J7273" t="e">
        <f>+VLOOKUP(B7273,#REF!,1,FALSE)</f>
        <v>#REF!</v>
      </c>
    </row>
    <row r="7274" spans="1:10" hidden="1" x14ac:dyDescent="0.25">
      <c r="A7274" t="s">
        <v>655</v>
      </c>
      <c r="B7274">
        <v>1859</v>
      </c>
      <c r="C7274" t="s">
        <v>2058</v>
      </c>
      <c r="D7274">
        <v>1</v>
      </c>
      <c r="J7274" t="e">
        <f>+VLOOKUP(B7274,#REF!,1,FALSE)</f>
        <v>#REF!</v>
      </c>
    </row>
    <row r="7275" spans="1:10" hidden="1" x14ac:dyDescent="0.25">
      <c r="A7275" t="s">
        <v>655</v>
      </c>
      <c r="B7275">
        <v>1860</v>
      </c>
      <c r="C7275" t="s">
        <v>2059</v>
      </c>
      <c r="D7275">
        <v>1</v>
      </c>
      <c r="J7275" t="e">
        <f>+VLOOKUP(B7275,#REF!,1,FALSE)</f>
        <v>#REF!</v>
      </c>
    </row>
    <row r="7276" spans="1:10" hidden="1" x14ac:dyDescent="0.25">
      <c r="A7276" t="s">
        <v>655</v>
      </c>
      <c r="B7276">
        <v>1861</v>
      </c>
      <c r="C7276" t="s">
        <v>2323</v>
      </c>
      <c r="D7276">
        <v>1</v>
      </c>
      <c r="J7276" t="e">
        <f>+VLOOKUP(B7276,#REF!,1,FALSE)</f>
        <v>#REF!</v>
      </c>
    </row>
    <row r="7277" spans="1:10" hidden="1" x14ac:dyDescent="0.25">
      <c r="A7277" t="s">
        <v>655</v>
      </c>
      <c r="B7277">
        <v>1870</v>
      </c>
      <c r="C7277" t="s">
        <v>2324</v>
      </c>
      <c r="D7277">
        <v>1</v>
      </c>
      <c r="J7277" t="e">
        <f>+VLOOKUP(B7277,#REF!,1,FALSE)</f>
        <v>#REF!</v>
      </c>
    </row>
    <row r="7278" spans="1:10" hidden="1" x14ac:dyDescent="0.25">
      <c r="A7278" t="s">
        <v>655</v>
      </c>
      <c r="B7278">
        <v>1876</v>
      </c>
      <c r="C7278" t="s">
        <v>2064</v>
      </c>
      <c r="D7278">
        <v>1</v>
      </c>
      <c r="J7278" t="e">
        <f>+VLOOKUP(B7278,#REF!,1,FALSE)</f>
        <v>#REF!</v>
      </c>
    </row>
    <row r="7279" spans="1:10" hidden="1" x14ac:dyDescent="0.25">
      <c r="A7279" t="s">
        <v>655</v>
      </c>
      <c r="B7279">
        <v>5022</v>
      </c>
      <c r="C7279" t="s">
        <v>1132</v>
      </c>
      <c r="D7279">
        <v>6.5</v>
      </c>
      <c r="J7279" t="e">
        <f>+VLOOKUP(B7279,#REF!,1,FALSE)</f>
        <v>#REF!</v>
      </c>
    </row>
    <row r="7280" spans="1:10" hidden="1" x14ac:dyDescent="0.25">
      <c r="A7280" t="s">
        <v>655</v>
      </c>
      <c r="B7280">
        <v>5027</v>
      </c>
      <c r="C7280" t="s">
        <v>1133</v>
      </c>
      <c r="D7280">
        <v>6.5</v>
      </c>
      <c r="J7280" t="e">
        <f>+VLOOKUP(B7280,#REF!,1,FALSE)</f>
        <v>#REF!</v>
      </c>
    </row>
    <row r="7281" spans="1:10" hidden="1" x14ac:dyDescent="0.25">
      <c r="A7281" t="s">
        <v>655</v>
      </c>
      <c r="B7281">
        <v>5040</v>
      </c>
      <c r="C7281" t="s">
        <v>1134</v>
      </c>
      <c r="D7281">
        <v>6.5</v>
      </c>
      <c r="J7281" t="e">
        <f>+VLOOKUP(B7281,#REF!,1,FALSE)</f>
        <v>#REF!</v>
      </c>
    </row>
    <row r="7282" spans="1:10" hidden="1" x14ac:dyDescent="0.25">
      <c r="A7282" t="s">
        <v>655</v>
      </c>
      <c r="B7282">
        <v>5041</v>
      </c>
      <c r="C7282" t="s">
        <v>1135</v>
      </c>
      <c r="D7282">
        <v>6.5</v>
      </c>
      <c r="J7282" t="e">
        <f>+VLOOKUP(B7282,#REF!,1,FALSE)</f>
        <v>#REF!</v>
      </c>
    </row>
    <row r="7283" spans="1:10" hidden="1" x14ac:dyDescent="0.25">
      <c r="A7283" t="s">
        <v>655</v>
      </c>
      <c r="B7283">
        <v>5042</v>
      </c>
      <c r="C7283" t="s">
        <v>1136</v>
      </c>
      <c r="D7283">
        <v>6.5</v>
      </c>
      <c r="J7283" t="e">
        <f>+VLOOKUP(B7283,#REF!,1,FALSE)</f>
        <v>#REF!</v>
      </c>
    </row>
    <row r="7284" spans="1:10" hidden="1" x14ac:dyDescent="0.25">
      <c r="A7284" t="s">
        <v>655</v>
      </c>
      <c r="B7284">
        <v>5048</v>
      </c>
      <c r="C7284" t="s">
        <v>941</v>
      </c>
      <c r="D7284">
        <v>6.5</v>
      </c>
      <c r="J7284" t="e">
        <f>+VLOOKUP(B7284,#REF!,1,FALSE)</f>
        <v>#REF!</v>
      </c>
    </row>
    <row r="7285" spans="1:10" hidden="1" x14ac:dyDescent="0.25">
      <c r="A7285" t="s">
        <v>655</v>
      </c>
      <c r="B7285">
        <v>5049</v>
      </c>
      <c r="C7285" t="s">
        <v>941</v>
      </c>
      <c r="D7285">
        <v>6.5</v>
      </c>
      <c r="J7285" t="e">
        <f>+VLOOKUP(B7285,#REF!,1,FALSE)</f>
        <v>#REF!</v>
      </c>
    </row>
    <row r="7286" spans="1:10" hidden="1" x14ac:dyDescent="0.25">
      <c r="A7286" t="s">
        <v>655</v>
      </c>
      <c r="B7286" t="s">
        <v>1138</v>
      </c>
      <c r="C7286" t="s">
        <v>1139</v>
      </c>
      <c r="D7286">
        <v>6.5</v>
      </c>
      <c r="J7286" t="e">
        <f>+VLOOKUP(B7286,#REF!,1,FALSE)</f>
        <v>#REF!</v>
      </c>
    </row>
    <row r="7287" spans="1:10" hidden="1" x14ac:dyDescent="0.25">
      <c r="A7287" t="s">
        <v>655</v>
      </c>
      <c r="B7287" t="s">
        <v>1141</v>
      </c>
      <c r="C7287" t="s">
        <v>1142</v>
      </c>
      <c r="D7287">
        <v>6.5</v>
      </c>
      <c r="J7287" t="e">
        <f>+VLOOKUP(B7287,#REF!,1,FALSE)</f>
        <v>#REF!</v>
      </c>
    </row>
    <row r="7288" spans="1:10" hidden="1" x14ac:dyDescent="0.25">
      <c r="A7288" t="s">
        <v>655</v>
      </c>
      <c r="B7288">
        <v>5052</v>
      </c>
      <c r="C7288" t="s">
        <v>1143</v>
      </c>
      <c r="D7288">
        <v>6.5</v>
      </c>
      <c r="J7288" t="e">
        <f>+VLOOKUP(B7288,#REF!,1,FALSE)</f>
        <v>#REF!</v>
      </c>
    </row>
    <row r="7289" spans="1:10" hidden="1" x14ac:dyDescent="0.25">
      <c r="A7289" t="s">
        <v>655</v>
      </c>
      <c r="B7289">
        <v>5053</v>
      </c>
      <c r="C7289" t="s">
        <v>1144</v>
      </c>
      <c r="D7289">
        <v>6.5</v>
      </c>
      <c r="J7289" t="e">
        <f>+VLOOKUP(B7289,#REF!,1,FALSE)</f>
        <v>#REF!</v>
      </c>
    </row>
    <row r="7290" spans="1:10" hidden="1" x14ac:dyDescent="0.25">
      <c r="A7290" t="s">
        <v>655</v>
      </c>
      <c r="B7290">
        <v>5054</v>
      </c>
      <c r="C7290" t="s">
        <v>1145</v>
      </c>
      <c r="D7290">
        <v>6.5</v>
      </c>
      <c r="J7290" t="e">
        <f>+VLOOKUP(B7290,#REF!,1,FALSE)</f>
        <v>#REF!</v>
      </c>
    </row>
    <row r="7291" spans="1:10" hidden="1" x14ac:dyDescent="0.25">
      <c r="A7291" t="s">
        <v>655</v>
      </c>
      <c r="B7291">
        <v>5055</v>
      </c>
      <c r="C7291" t="s">
        <v>1146</v>
      </c>
      <c r="D7291">
        <v>6.5</v>
      </c>
      <c r="J7291" t="e">
        <f>+VLOOKUP(B7291,#REF!,1,FALSE)</f>
        <v>#REF!</v>
      </c>
    </row>
    <row r="7292" spans="1:10" hidden="1" x14ac:dyDescent="0.25">
      <c r="A7292" t="s">
        <v>655</v>
      </c>
      <c r="B7292">
        <v>5057</v>
      </c>
      <c r="C7292" t="s">
        <v>1147</v>
      </c>
      <c r="D7292">
        <v>6.5</v>
      </c>
      <c r="J7292" t="e">
        <f>+VLOOKUP(B7292,#REF!,1,FALSE)</f>
        <v>#REF!</v>
      </c>
    </row>
    <row r="7293" spans="1:10" hidden="1" x14ac:dyDescent="0.25">
      <c r="A7293" t="s">
        <v>655</v>
      </c>
      <c r="B7293">
        <v>5058</v>
      </c>
      <c r="C7293" t="s">
        <v>1148</v>
      </c>
      <c r="D7293">
        <v>6.5</v>
      </c>
      <c r="J7293" t="e">
        <f>+VLOOKUP(B7293,#REF!,1,FALSE)</f>
        <v>#REF!</v>
      </c>
    </row>
    <row r="7294" spans="1:10" hidden="1" x14ac:dyDescent="0.25">
      <c r="A7294" t="s">
        <v>655</v>
      </c>
      <c r="B7294">
        <v>5101</v>
      </c>
      <c r="C7294" t="s">
        <v>1149</v>
      </c>
      <c r="D7294">
        <v>6.5</v>
      </c>
      <c r="J7294" t="e">
        <f>+VLOOKUP(B7294,#REF!,1,FALSE)</f>
        <v>#REF!</v>
      </c>
    </row>
    <row r="7295" spans="1:10" hidden="1" x14ac:dyDescent="0.25">
      <c r="A7295" t="s">
        <v>655</v>
      </c>
      <c r="B7295">
        <v>5138</v>
      </c>
      <c r="C7295" t="s">
        <v>1150</v>
      </c>
      <c r="D7295">
        <v>6</v>
      </c>
      <c r="J7295" t="e">
        <f>+VLOOKUP(B7295,#REF!,1,FALSE)</f>
        <v>#REF!</v>
      </c>
    </row>
    <row r="7296" spans="1:10" hidden="1" x14ac:dyDescent="0.25">
      <c r="A7296" t="s">
        <v>655</v>
      </c>
      <c r="B7296">
        <v>5144</v>
      </c>
      <c r="C7296" t="s">
        <v>1151</v>
      </c>
      <c r="D7296">
        <v>6.5</v>
      </c>
      <c r="J7296" t="e">
        <f>+VLOOKUP(B7296,#REF!,1,FALSE)</f>
        <v>#REF!</v>
      </c>
    </row>
    <row r="7297" spans="1:10" hidden="1" x14ac:dyDescent="0.25">
      <c r="A7297" t="s">
        <v>655</v>
      </c>
      <c r="B7297">
        <v>5145</v>
      </c>
      <c r="C7297" t="s">
        <v>1152</v>
      </c>
      <c r="D7297">
        <v>6.5</v>
      </c>
      <c r="J7297" t="e">
        <f>+VLOOKUP(B7297,#REF!,1,FALSE)</f>
        <v>#REF!</v>
      </c>
    </row>
    <row r="7298" spans="1:10" hidden="1" x14ac:dyDescent="0.25">
      <c r="A7298" t="s">
        <v>655</v>
      </c>
      <c r="B7298">
        <v>5146</v>
      </c>
      <c r="C7298" t="s">
        <v>1153</v>
      </c>
      <c r="D7298">
        <v>6</v>
      </c>
      <c r="J7298" t="e">
        <f>+VLOOKUP(B7298,#REF!,1,FALSE)</f>
        <v>#REF!</v>
      </c>
    </row>
    <row r="7299" spans="1:10" hidden="1" x14ac:dyDescent="0.25">
      <c r="A7299" t="s">
        <v>655</v>
      </c>
      <c r="B7299">
        <v>5147</v>
      </c>
      <c r="C7299" t="s">
        <v>1154</v>
      </c>
      <c r="D7299">
        <v>6</v>
      </c>
      <c r="J7299" t="e">
        <f>+VLOOKUP(B7299,#REF!,1,FALSE)</f>
        <v>#REF!</v>
      </c>
    </row>
    <row r="7300" spans="1:10" hidden="1" x14ac:dyDescent="0.25">
      <c r="A7300" t="s">
        <v>655</v>
      </c>
      <c r="B7300">
        <v>5154</v>
      </c>
      <c r="C7300" t="s">
        <v>1155</v>
      </c>
      <c r="D7300">
        <v>6</v>
      </c>
      <c r="J7300" t="e">
        <f>+VLOOKUP(B7300,#REF!,1,FALSE)</f>
        <v>#REF!</v>
      </c>
    </row>
    <row r="7301" spans="1:10" hidden="1" x14ac:dyDescent="0.25">
      <c r="A7301" t="s">
        <v>655</v>
      </c>
      <c r="B7301">
        <v>5155</v>
      </c>
      <c r="C7301" t="s">
        <v>1156</v>
      </c>
      <c r="D7301">
        <v>6</v>
      </c>
      <c r="J7301" t="e">
        <f>+VLOOKUP(B7301,#REF!,1,FALSE)</f>
        <v>#REF!</v>
      </c>
    </row>
    <row r="7302" spans="1:10" hidden="1" x14ac:dyDescent="0.25">
      <c r="A7302" t="s">
        <v>655</v>
      </c>
      <c r="B7302">
        <v>5156</v>
      </c>
      <c r="C7302" t="s">
        <v>1157</v>
      </c>
      <c r="D7302">
        <v>6</v>
      </c>
      <c r="J7302" t="e">
        <f>+VLOOKUP(B7302,#REF!,1,FALSE)</f>
        <v>#REF!</v>
      </c>
    </row>
    <row r="7303" spans="1:10" hidden="1" x14ac:dyDescent="0.25">
      <c r="A7303" t="s">
        <v>655</v>
      </c>
      <c r="B7303" t="s">
        <v>1158</v>
      </c>
      <c r="C7303" t="s">
        <v>1159</v>
      </c>
      <c r="D7303">
        <v>6.5</v>
      </c>
      <c r="J7303" t="e">
        <f>+VLOOKUP(B7303,#REF!,1,FALSE)</f>
        <v>#REF!</v>
      </c>
    </row>
    <row r="7304" spans="1:10" hidden="1" x14ac:dyDescent="0.25">
      <c r="A7304" t="s">
        <v>655</v>
      </c>
      <c r="B7304" t="s">
        <v>1160</v>
      </c>
      <c r="C7304" t="s">
        <v>1161</v>
      </c>
      <c r="D7304">
        <v>6.5</v>
      </c>
      <c r="J7304" t="e">
        <f>+VLOOKUP(B7304,#REF!,1,FALSE)</f>
        <v>#REF!</v>
      </c>
    </row>
    <row r="7305" spans="1:10" hidden="1" x14ac:dyDescent="0.25">
      <c r="A7305" t="s">
        <v>655</v>
      </c>
      <c r="B7305" t="s">
        <v>1162</v>
      </c>
      <c r="C7305" t="s">
        <v>1163</v>
      </c>
      <c r="D7305">
        <v>6.5</v>
      </c>
      <c r="J7305" t="e">
        <f>+VLOOKUP(B7305,#REF!,1,FALSE)</f>
        <v>#REF!</v>
      </c>
    </row>
    <row r="7306" spans="1:10" hidden="1" x14ac:dyDescent="0.25">
      <c r="A7306" t="s">
        <v>655</v>
      </c>
      <c r="B7306">
        <v>5190</v>
      </c>
      <c r="C7306" t="s">
        <v>1164</v>
      </c>
      <c r="D7306">
        <v>6</v>
      </c>
      <c r="J7306" t="e">
        <f>+VLOOKUP(B7306,#REF!,1,FALSE)</f>
        <v>#REF!</v>
      </c>
    </row>
    <row r="7307" spans="1:10" hidden="1" x14ac:dyDescent="0.25">
      <c r="A7307" t="s">
        <v>655</v>
      </c>
      <c r="B7307">
        <v>5191</v>
      </c>
      <c r="C7307" t="s">
        <v>1165</v>
      </c>
      <c r="D7307">
        <v>6</v>
      </c>
      <c r="J7307" t="e">
        <f>+VLOOKUP(B7307,#REF!,1,FALSE)</f>
        <v>#REF!</v>
      </c>
    </row>
    <row r="7308" spans="1:10" hidden="1" x14ac:dyDescent="0.25">
      <c r="A7308" t="s">
        <v>655</v>
      </c>
      <c r="B7308">
        <v>5192</v>
      </c>
      <c r="C7308" t="s">
        <v>1166</v>
      </c>
      <c r="D7308">
        <v>6</v>
      </c>
      <c r="J7308" t="e">
        <f>+VLOOKUP(B7308,#REF!,1,FALSE)</f>
        <v>#REF!</v>
      </c>
    </row>
    <row r="7309" spans="1:10" hidden="1" x14ac:dyDescent="0.25">
      <c r="A7309" t="s">
        <v>655</v>
      </c>
      <c r="B7309">
        <v>5193</v>
      </c>
      <c r="C7309" t="s">
        <v>1167</v>
      </c>
      <c r="D7309">
        <v>6</v>
      </c>
      <c r="J7309" t="e">
        <f>+VLOOKUP(B7309,#REF!,1,FALSE)</f>
        <v>#REF!</v>
      </c>
    </row>
    <row r="7310" spans="1:10" hidden="1" x14ac:dyDescent="0.25">
      <c r="A7310" t="s">
        <v>655</v>
      </c>
      <c r="B7310">
        <v>5194</v>
      </c>
      <c r="C7310" t="s">
        <v>1168</v>
      </c>
      <c r="D7310">
        <v>6</v>
      </c>
      <c r="J7310" t="e">
        <f>+VLOOKUP(B7310,#REF!,1,FALSE)</f>
        <v>#REF!</v>
      </c>
    </row>
    <row r="7311" spans="1:10" hidden="1" x14ac:dyDescent="0.25">
      <c r="A7311" t="s">
        <v>655</v>
      </c>
      <c r="B7311">
        <v>5195</v>
      </c>
      <c r="C7311" t="s">
        <v>1169</v>
      </c>
      <c r="D7311">
        <v>6</v>
      </c>
      <c r="J7311" t="e">
        <f>+VLOOKUP(B7311,#REF!,1,FALSE)</f>
        <v>#REF!</v>
      </c>
    </row>
    <row r="7312" spans="1:10" hidden="1" x14ac:dyDescent="0.25">
      <c r="A7312" t="s">
        <v>655</v>
      </c>
      <c r="B7312" t="s">
        <v>1170</v>
      </c>
      <c r="C7312" t="s">
        <v>1171</v>
      </c>
      <c r="D7312">
        <v>6.5</v>
      </c>
      <c r="J7312" t="e">
        <f>+VLOOKUP(B7312,#REF!,1,FALSE)</f>
        <v>#REF!</v>
      </c>
    </row>
    <row r="7313" spans="1:10" hidden="1" x14ac:dyDescent="0.25">
      <c r="A7313" t="s">
        <v>655</v>
      </c>
      <c r="B7313" t="s">
        <v>1172</v>
      </c>
      <c r="C7313" t="s">
        <v>1173</v>
      </c>
      <c r="D7313">
        <v>6.5</v>
      </c>
      <c r="J7313" t="e">
        <f>+VLOOKUP(B7313,#REF!,1,FALSE)</f>
        <v>#REF!</v>
      </c>
    </row>
    <row r="7314" spans="1:10" hidden="1" x14ac:dyDescent="0.25">
      <c r="A7314" t="s">
        <v>655</v>
      </c>
      <c r="B7314" t="s">
        <v>1174</v>
      </c>
      <c r="C7314" t="s">
        <v>1175</v>
      </c>
      <c r="D7314">
        <v>6.5</v>
      </c>
      <c r="J7314" t="e">
        <f>+VLOOKUP(B7314,#REF!,1,FALSE)</f>
        <v>#REF!</v>
      </c>
    </row>
    <row r="7315" spans="1:10" hidden="1" x14ac:dyDescent="0.25">
      <c r="A7315" t="s">
        <v>655</v>
      </c>
      <c r="B7315" t="s">
        <v>1176</v>
      </c>
      <c r="C7315" t="s">
        <v>1177</v>
      </c>
      <c r="D7315">
        <v>6.5</v>
      </c>
      <c r="J7315" t="e">
        <f>+VLOOKUP(B7315,#REF!,1,FALSE)</f>
        <v>#REF!</v>
      </c>
    </row>
    <row r="7316" spans="1:10" hidden="1" x14ac:dyDescent="0.25">
      <c r="A7316" t="s">
        <v>655</v>
      </c>
      <c r="B7316" t="s">
        <v>1178</v>
      </c>
      <c r="C7316" t="s">
        <v>1171</v>
      </c>
      <c r="D7316">
        <v>6.5</v>
      </c>
      <c r="J7316" t="e">
        <f>+VLOOKUP(B7316,#REF!,1,FALSE)</f>
        <v>#REF!</v>
      </c>
    </row>
    <row r="7317" spans="1:10" hidden="1" x14ac:dyDescent="0.25">
      <c r="A7317" t="s">
        <v>655</v>
      </c>
      <c r="B7317" t="s">
        <v>1179</v>
      </c>
      <c r="C7317" t="s">
        <v>1171</v>
      </c>
      <c r="D7317">
        <v>6.5</v>
      </c>
      <c r="J7317" t="e">
        <f>+VLOOKUP(B7317,#REF!,1,FALSE)</f>
        <v>#REF!</v>
      </c>
    </row>
    <row r="7318" spans="1:10" hidden="1" x14ac:dyDescent="0.25">
      <c r="A7318" t="s">
        <v>655</v>
      </c>
      <c r="B7318" t="s">
        <v>1180</v>
      </c>
      <c r="C7318" t="s">
        <v>1181</v>
      </c>
      <c r="D7318">
        <v>6.5</v>
      </c>
      <c r="J7318" t="e">
        <f>+VLOOKUP(B7318,#REF!,1,FALSE)</f>
        <v>#REF!</v>
      </c>
    </row>
    <row r="7319" spans="1:10" hidden="1" x14ac:dyDescent="0.25">
      <c r="A7319" t="s">
        <v>655</v>
      </c>
      <c r="B7319" t="s">
        <v>1182</v>
      </c>
      <c r="C7319" t="s">
        <v>1183</v>
      </c>
      <c r="D7319">
        <v>6.5</v>
      </c>
      <c r="J7319" t="e">
        <f>+VLOOKUP(B7319,#REF!,1,FALSE)</f>
        <v>#REF!</v>
      </c>
    </row>
    <row r="7320" spans="1:10" hidden="1" x14ac:dyDescent="0.25">
      <c r="A7320" t="s">
        <v>655</v>
      </c>
      <c r="B7320" t="s">
        <v>1184</v>
      </c>
      <c r="C7320" t="s">
        <v>1185</v>
      </c>
      <c r="D7320">
        <v>6.5</v>
      </c>
      <c r="J7320" t="e">
        <f>+VLOOKUP(B7320,#REF!,1,FALSE)</f>
        <v>#REF!</v>
      </c>
    </row>
    <row r="7321" spans="1:10" hidden="1" x14ac:dyDescent="0.25">
      <c r="A7321" t="s">
        <v>655</v>
      </c>
      <c r="B7321" t="s">
        <v>1186</v>
      </c>
      <c r="C7321" t="s">
        <v>1187</v>
      </c>
      <c r="D7321">
        <v>6.5</v>
      </c>
      <c r="J7321" t="e">
        <f>+VLOOKUP(B7321,#REF!,1,FALSE)</f>
        <v>#REF!</v>
      </c>
    </row>
    <row r="7322" spans="1:10" hidden="1" x14ac:dyDescent="0.25">
      <c r="A7322" t="s">
        <v>655</v>
      </c>
      <c r="B7322" t="s">
        <v>1188</v>
      </c>
      <c r="C7322" t="s">
        <v>1189</v>
      </c>
      <c r="D7322">
        <v>6.5</v>
      </c>
      <c r="J7322" t="e">
        <f>+VLOOKUP(B7322,#REF!,1,FALSE)</f>
        <v>#REF!</v>
      </c>
    </row>
    <row r="7323" spans="1:10" hidden="1" x14ac:dyDescent="0.25">
      <c r="A7323" t="s">
        <v>655</v>
      </c>
      <c r="B7323" t="s">
        <v>1190</v>
      </c>
      <c r="C7323" t="s">
        <v>1191</v>
      </c>
      <c r="D7323">
        <v>6.5</v>
      </c>
      <c r="J7323" t="e">
        <f>+VLOOKUP(B7323,#REF!,1,FALSE)</f>
        <v>#REF!</v>
      </c>
    </row>
    <row r="7324" spans="1:10" hidden="1" x14ac:dyDescent="0.25">
      <c r="A7324" t="s">
        <v>655</v>
      </c>
      <c r="B7324" t="s">
        <v>1192</v>
      </c>
      <c r="C7324" t="s">
        <v>1193</v>
      </c>
      <c r="D7324">
        <v>6.5</v>
      </c>
      <c r="J7324" t="e">
        <f>+VLOOKUP(B7324,#REF!,1,FALSE)</f>
        <v>#REF!</v>
      </c>
    </row>
    <row r="7325" spans="1:10" hidden="1" x14ac:dyDescent="0.25">
      <c r="A7325" t="s">
        <v>655</v>
      </c>
      <c r="B7325" t="s">
        <v>1194</v>
      </c>
      <c r="C7325" t="s">
        <v>689</v>
      </c>
      <c r="D7325">
        <v>6.5</v>
      </c>
      <c r="J7325" t="e">
        <f>+VLOOKUP(B7325,#REF!,1,FALSE)</f>
        <v>#REF!</v>
      </c>
    </row>
    <row r="7326" spans="1:10" hidden="1" x14ac:dyDescent="0.25">
      <c r="A7326" t="s">
        <v>655</v>
      </c>
      <c r="B7326" t="s">
        <v>1195</v>
      </c>
      <c r="C7326" t="s">
        <v>691</v>
      </c>
      <c r="D7326">
        <v>6.5</v>
      </c>
      <c r="J7326" t="e">
        <f>+VLOOKUP(B7326,#REF!,1,FALSE)</f>
        <v>#REF!</v>
      </c>
    </row>
    <row r="7327" spans="1:10" hidden="1" x14ac:dyDescent="0.25">
      <c r="A7327" t="s">
        <v>655</v>
      </c>
      <c r="B7327" t="s">
        <v>1196</v>
      </c>
      <c r="C7327" t="s">
        <v>1177</v>
      </c>
      <c r="D7327">
        <v>6.5</v>
      </c>
      <c r="J7327" t="e">
        <f>+VLOOKUP(B7327,#REF!,1,FALSE)</f>
        <v>#REF!</v>
      </c>
    </row>
    <row r="7328" spans="1:10" hidden="1" x14ac:dyDescent="0.25">
      <c r="A7328" t="s">
        <v>655</v>
      </c>
      <c r="B7328" t="s">
        <v>1197</v>
      </c>
      <c r="C7328" t="s">
        <v>1198</v>
      </c>
      <c r="D7328">
        <v>6.5</v>
      </c>
      <c r="J7328" t="e">
        <f>+VLOOKUP(B7328,#REF!,1,FALSE)</f>
        <v>#REF!</v>
      </c>
    </row>
    <row r="7329" spans="1:10" hidden="1" x14ac:dyDescent="0.25">
      <c r="A7329" t="s">
        <v>655</v>
      </c>
      <c r="B7329" t="s">
        <v>1199</v>
      </c>
      <c r="C7329" t="s">
        <v>1200</v>
      </c>
      <c r="D7329">
        <v>6.5</v>
      </c>
      <c r="J7329" t="e">
        <f>+VLOOKUP(B7329,#REF!,1,FALSE)</f>
        <v>#REF!</v>
      </c>
    </row>
    <row r="7330" spans="1:10" hidden="1" x14ac:dyDescent="0.25">
      <c r="A7330" t="s">
        <v>655</v>
      </c>
      <c r="B7330" t="s">
        <v>1201</v>
      </c>
      <c r="C7330" t="s">
        <v>1202</v>
      </c>
      <c r="D7330">
        <v>6.5</v>
      </c>
      <c r="J7330" t="e">
        <f>+VLOOKUP(B7330,#REF!,1,FALSE)</f>
        <v>#REF!</v>
      </c>
    </row>
    <row r="7331" spans="1:10" hidden="1" x14ac:dyDescent="0.25">
      <c r="A7331" t="s">
        <v>655</v>
      </c>
      <c r="B7331" t="s">
        <v>1203</v>
      </c>
      <c r="C7331" t="s">
        <v>1204</v>
      </c>
      <c r="D7331">
        <v>6.5</v>
      </c>
      <c r="J7331" t="e">
        <f>+VLOOKUP(B7331,#REF!,1,FALSE)</f>
        <v>#REF!</v>
      </c>
    </row>
    <row r="7332" spans="1:10" hidden="1" x14ac:dyDescent="0.25">
      <c r="A7332" t="s">
        <v>655</v>
      </c>
      <c r="B7332" t="s">
        <v>1205</v>
      </c>
      <c r="C7332" t="s">
        <v>1206</v>
      </c>
      <c r="D7332">
        <v>6.5</v>
      </c>
      <c r="J7332" t="e">
        <f>+VLOOKUP(B7332,#REF!,1,FALSE)</f>
        <v>#REF!</v>
      </c>
    </row>
    <row r="7333" spans="1:10" hidden="1" x14ac:dyDescent="0.25">
      <c r="A7333" t="s">
        <v>655</v>
      </c>
      <c r="B7333" t="s">
        <v>1207</v>
      </c>
      <c r="C7333" t="s">
        <v>1208</v>
      </c>
      <c r="D7333">
        <v>6.5</v>
      </c>
      <c r="J7333" t="e">
        <f>+VLOOKUP(B7333,#REF!,1,FALSE)</f>
        <v>#REF!</v>
      </c>
    </row>
    <row r="7334" spans="1:10" hidden="1" x14ac:dyDescent="0.25">
      <c r="A7334" t="s">
        <v>655</v>
      </c>
      <c r="B7334" t="s">
        <v>1209</v>
      </c>
      <c r="C7334" t="s">
        <v>1210</v>
      </c>
      <c r="D7334">
        <v>6.5</v>
      </c>
      <c r="J7334" t="e">
        <f>+VLOOKUP(B7334,#REF!,1,FALSE)</f>
        <v>#REF!</v>
      </c>
    </row>
    <row r="7335" spans="1:10" hidden="1" x14ac:dyDescent="0.25">
      <c r="A7335" t="s">
        <v>655</v>
      </c>
      <c r="B7335">
        <v>5428</v>
      </c>
      <c r="C7335" t="s">
        <v>1211</v>
      </c>
      <c r="D7335">
        <v>6.5</v>
      </c>
      <c r="J7335" t="e">
        <f>+VLOOKUP(B7335,#REF!,1,FALSE)</f>
        <v>#REF!</v>
      </c>
    </row>
    <row r="7336" spans="1:10" hidden="1" x14ac:dyDescent="0.25">
      <c r="A7336" t="s">
        <v>655</v>
      </c>
      <c r="B7336" t="s">
        <v>1212</v>
      </c>
      <c r="C7336" t="s">
        <v>1213</v>
      </c>
      <c r="D7336">
        <v>6.5</v>
      </c>
      <c r="J7336" t="e">
        <f>+VLOOKUP(B7336,#REF!,1,FALSE)</f>
        <v>#REF!</v>
      </c>
    </row>
    <row r="7337" spans="1:10" hidden="1" x14ac:dyDescent="0.25">
      <c r="A7337" t="s">
        <v>655</v>
      </c>
      <c r="B7337" t="s">
        <v>1214</v>
      </c>
      <c r="C7337" t="s">
        <v>1215</v>
      </c>
      <c r="D7337">
        <v>6.5</v>
      </c>
      <c r="J7337" t="e">
        <f>+VLOOKUP(B7337,#REF!,1,FALSE)</f>
        <v>#REF!</v>
      </c>
    </row>
    <row r="7338" spans="1:10" hidden="1" x14ac:dyDescent="0.25">
      <c r="A7338" t="s">
        <v>655</v>
      </c>
      <c r="B7338" t="s">
        <v>1216</v>
      </c>
      <c r="C7338" t="s">
        <v>1217</v>
      </c>
      <c r="D7338">
        <v>6.5</v>
      </c>
      <c r="J7338" t="e">
        <f>+VLOOKUP(B7338,#REF!,1,FALSE)</f>
        <v>#REF!</v>
      </c>
    </row>
    <row r="7339" spans="1:10" hidden="1" x14ac:dyDescent="0.25">
      <c r="A7339" t="s">
        <v>655</v>
      </c>
      <c r="B7339" t="s">
        <v>1218</v>
      </c>
      <c r="C7339" t="s">
        <v>1219</v>
      </c>
      <c r="D7339">
        <v>6.5</v>
      </c>
      <c r="J7339" t="e">
        <f>+VLOOKUP(B7339,#REF!,1,FALSE)</f>
        <v>#REF!</v>
      </c>
    </row>
    <row r="7340" spans="1:10" hidden="1" x14ac:dyDescent="0.25">
      <c r="A7340" t="s">
        <v>655</v>
      </c>
      <c r="B7340" t="s">
        <v>1220</v>
      </c>
      <c r="C7340" t="s">
        <v>1221</v>
      </c>
      <c r="D7340">
        <v>6.5</v>
      </c>
      <c r="J7340" t="e">
        <f>+VLOOKUP(B7340,#REF!,1,FALSE)</f>
        <v>#REF!</v>
      </c>
    </row>
    <row r="7341" spans="1:10" hidden="1" x14ac:dyDescent="0.25">
      <c r="A7341" t="s">
        <v>655</v>
      </c>
      <c r="B7341" t="s">
        <v>1222</v>
      </c>
      <c r="C7341" t="s">
        <v>1223</v>
      </c>
      <c r="D7341">
        <v>6.5</v>
      </c>
      <c r="J7341" t="e">
        <f>+VLOOKUP(B7341,#REF!,1,FALSE)</f>
        <v>#REF!</v>
      </c>
    </row>
    <row r="7342" spans="1:10" hidden="1" x14ac:dyDescent="0.25">
      <c r="A7342" t="s">
        <v>655</v>
      </c>
      <c r="B7342">
        <v>5438</v>
      </c>
      <c r="C7342" t="s">
        <v>894</v>
      </c>
      <c r="D7342">
        <v>6</v>
      </c>
      <c r="J7342" t="e">
        <f>+VLOOKUP(B7342,#REF!,1,FALSE)</f>
        <v>#REF!</v>
      </c>
    </row>
    <row r="7343" spans="1:10" hidden="1" x14ac:dyDescent="0.25">
      <c r="A7343" t="s">
        <v>655</v>
      </c>
      <c r="B7343" t="s">
        <v>1224</v>
      </c>
      <c r="C7343" t="s">
        <v>1225</v>
      </c>
      <c r="D7343">
        <v>6.5</v>
      </c>
      <c r="J7343" t="e">
        <f>+VLOOKUP(B7343,#REF!,1,FALSE)</f>
        <v>#REF!</v>
      </c>
    </row>
    <row r="7344" spans="1:10" hidden="1" x14ac:dyDescent="0.25">
      <c r="A7344" t="s">
        <v>655</v>
      </c>
      <c r="B7344" t="s">
        <v>1226</v>
      </c>
      <c r="C7344" t="s">
        <v>1227</v>
      </c>
      <c r="D7344">
        <v>6.5</v>
      </c>
      <c r="J7344" t="e">
        <f>+VLOOKUP(B7344,#REF!,1,FALSE)</f>
        <v>#REF!</v>
      </c>
    </row>
    <row r="7345" spans="1:10" hidden="1" x14ac:dyDescent="0.25">
      <c r="A7345" t="s">
        <v>655</v>
      </c>
      <c r="B7345" t="s">
        <v>1228</v>
      </c>
      <c r="C7345" t="s">
        <v>1229</v>
      </c>
      <c r="D7345">
        <v>6.5</v>
      </c>
      <c r="J7345" t="e">
        <f>+VLOOKUP(B7345,#REF!,1,FALSE)</f>
        <v>#REF!</v>
      </c>
    </row>
    <row r="7346" spans="1:10" hidden="1" x14ac:dyDescent="0.25">
      <c r="A7346" t="s">
        <v>655</v>
      </c>
      <c r="B7346" t="s">
        <v>1230</v>
      </c>
      <c r="C7346" t="s">
        <v>1231</v>
      </c>
      <c r="D7346">
        <v>6.5</v>
      </c>
      <c r="J7346" t="e">
        <f>+VLOOKUP(B7346,#REF!,1,FALSE)</f>
        <v>#REF!</v>
      </c>
    </row>
    <row r="7347" spans="1:10" hidden="1" x14ac:dyDescent="0.25">
      <c r="A7347" t="s">
        <v>655</v>
      </c>
      <c r="B7347" t="s">
        <v>1232</v>
      </c>
      <c r="C7347" t="s">
        <v>1233</v>
      </c>
      <c r="D7347">
        <v>6.5</v>
      </c>
      <c r="J7347" t="e">
        <f>+VLOOKUP(B7347,#REF!,1,FALSE)</f>
        <v>#REF!</v>
      </c>
    </row>
    <row r="7348" spans="1:10" hidden="1" x14ac:dyDescent="0.25">
      <c r="A7348" t="s">
        <v>655</v>
      </c>
      <c r="B7348" t="s">
        <v>1234</v>
      </c>
      <c r="C7348" t="s">
        <v>1235</v>
      </c>
      <c r="D7348">
        <v>6.5</v>
      </c>
      <c r="J7348" t="e">
        <f>+VLOOKUP(B7348,#REF!,1,FALSE)</f>
        <v>#REF!</v>
      </c>
    </row>
    <row r="7349" spans="1:10" hidden="1" x14ac:dyDescent="0.25">
      <c r="A7349" t="s">
        <v>655</v>
      </c>
      <c r="B7349" t="s">
        <v>1236</v>
      </c>
      <c r="C7349" t="s">
        <v>1237</v>
      </c>
      <c r="D7349">
        <v>6.5</v>
      </c>
      <c r="J7349" t="e">
        <f>+VLOOKUP(B7349,#REF!,1,FALSE)</f>
        <v>#REF!</v>
      </c>
    </row>
    <row r="7350" spans="1:10" hidden="1" x14ac:dyDescent="0.25">
      <c r="A7350" t="s">
        <v>655</v>
      </c>
      <c r="B7350" t="s">
        <v>1238</v>
      </c>
      <c r="C7350" t="s">
        <v>1239</v>
      </c>
      <c r="D7350">
        <v>6.5</v>
      </c>
      <c r="J7350" t="e">
        <f>+VLOOKUP(B7350,#REF!,1,FALSE)</f>
        <v>#REF!</v>
      </c>
    </row>
    <row r="7351" spans="1:10" hidden="1" x14ac:dyDescent="0.25">
      <c r="A7351" t="s">
        <v>655</v>
      </c>
      <c r="B7351" t="s">
        <v>1240</v>
      </c>
      <c r="C7351" t="s">
        <v>1241</v>
      </c>
      <c r="D7351">
        <v>6.5</v>
      </c>
      <c r="J7351" t="e">
        <f>+VLOOKUP(B7351,#REF!,1,FALSE)</f>
        <v>#REF!</v>
      </c>
    </row>
    <row r="7352" spans="1:10" hidden="1" x14ac:dyDescent="0.25">
      <c r="A7352" t="s">
        <v>655</v>
      </c>
      <c r="B7352" t="s">
        <v>1242</v>
      </c>
      <c r="C7352" t="s">
        <v>1243</v>
      </c>
      <c r="D7352">
        <v>6.5</v>
      </c>
      <c r="J7352" t="e">
        <f>+VLOOKUP(B7352,#REF!,1,FALSE)</f>
        <v>#REF!</v>
      </c>
    </row>
    <row r="7353" spans="1:10" hidden="1" x14ac:dyDescent="0.25">
      <c r="A7353" t="s">
        <v>655</v>
      </c>
      <c r="B7353" t="s">
        <v>1244</v>
      </c>
      <c r="C7353" t="s">
        <v>1245</v>
      </c>
      <c r="D7353">
        <v>6.5</v>
      </c>
      <c r="J7353" t="e">
        <f>+VLOOKUP(B7353,#REF!,1,FALSE)</f>
        <v>#REF!</v>
      </c>
    </row>
    <row r="7354" spans="1:10" hidden="1" x14ac:dyDescent="0.25">
      <c r="A7354" t="s">
        <v>655</v>
      </c>
      <c r="B7354" t="s">
        <v>1246</v>
      </c>
      <c r="C7354" t="s">
        <v>1247</v>
      </c>
      <c r="D7354">
        <v>6.5</v>
      </c>
      <c r="J7354" t="e">
        <f>+VLOOKUP(B7354,#REF!,1,FALSE)</f>
        <v>#REF!</v>
      </c>
    </row>
    <row r="7355" spans="1:10" hidden="1" x14ac:dyDescent="0.25">
      <c r="A7355" t="s">
        <v>655</v>
      </c>
      <c r="B7355" t="s">
        <v>1248</v>
      </c>
      <c r="C7355" t="s">
        <v>1249</v>
      </c>
      <c r="D7355">
        <v>6.5</v>
      </c>
      <c r="J7355" t="e">
        <f>+VLOOKUP(B7355,#REF!,1,FALSE)</f>
        <v>#REF!</v>
      </c>
    </row>
    <row r="7356" spans="1:10" hidden="1" x14ac:dyDescent="0.25">
      <c r="A7356" t="s">
        <v>655</v>
      </c>
      <c r="B7356">
        <v>5510</v>
      </c>
      <c r="C7356" t="s">
        <v>1250</v>
      </c>
      <c r="D7356">
        <v>6.5</v>
      </c>
      <c r="J7356" t="e">
        <f>+VLOOKUP(B7356,#REF!,1,FALSE)</f>
        <v>#REF!</v>
      </c>
    </row>
    <row r="7357" spans="1:10" hidden="1" x14ac:dyDescent="0.25">
      <c r="A7357" t="s">
        <v>655</v>
      </c>
      <c r="B7357">
        <v>5511</v>
      </c>
      <c r="C7357" t="s">
        <v>1251</v>
      </c>
      <c r="D7357">
        <v>6.5</v>
      </c>
      <c r="J7357" t="e">
        <f>+VLOOKUP(B7357,#REF!,1,FALSE)</f>
        <v>#REF!</v>
      </c>
    </row>
    <row r="7358" spans="1:10" hidden="1" x14ac:dyDescent="0.25">
      <c r="A7358" t="s">
        <v>655</v>
      </c>
      <c r="B7358">
        <v>5512</v>
      </c>
      <c r="C7358" t="s">
        <v>1252</v>
      </c>
      <c r="D7358">
        <v>6.5</v>
      </c>
      <c r="J7358" t="e">
        <f>+VLOOKUP(B7358,#REF!,1,FALSE)</f>
        <v>#REF!</v>
      </c>
    </row>
    <row r="7359" spans="1:10" hidden="1" x14ac:dyDescent="0.25">
      <c r="A7359" t="s">
        <v>655</v>
      </c>
      <c r="B7359">
        <v>5514</v>
      </c>
      <c r="C7359" t="s">
        <v>1253</v>
      </c>
      <c r="D7359">
        <v>6.5</v>
      </c>
      <c r="J7359" t="e">
        <f>+VLOOKUP(B7359,#REF!,1,FALSE)</f>
        <v>#REF!</v>
      </c>
    </row>
    <row r="7360" spans="1:10" hidden="1" x14ac:dyDescent="0.25">
      <c r="A7360" t="s">
        <v>655</v>
      </c>
      <c r="B7360">
        <v>5515</v>
      </c>
      <c r="C7360" t="s">
        <v>1254</v>
      </c>
      <c r="D7360">
        <v>6.5</v>
      </c>
      <c r="J7360" t="e">
        <f>+VLOOKUP(B7360,#REF!,1,FALSE)</f>
        <v>#REF!</v>
      </c>
    </row>
    <row r="7361" spans="1:10" hidden="1" x14ac:dyDescent="0.25">
      <c r="A7361" t="s">
        <v>655</v>
      </c>
      <c r="B7361">
        <v>5517</v>
      </c>
      <c r="C7361" t="s">
        <v>1255</v>
      </c>
      <c r="D7361">
        <v>6.5</v>
      </c>
      <c r="J7361" t="e">
        <f>+VLOOKUP(B7361,#REF!,1,FALSE)</f>
        <v>#REF!</v>
      </c>
    </row>
    <row r="7362" spans="1:10" hidden="1" x14ac:dyDescent="0.25">
      <c r="A7362" t="s">
        <v>655</v>
      </c>
      <c r="B7362">
        <v>5518</v>
      </c>
      <c r="C7362" t="s">
        <v>1256</v>
      </c>
      <c r="D7362">
        <v>6.5</v>
      </c>
      <c r="J7362" t="e">
        <f>+VLOOKUP(B7362,#REF!,1,FALSE)</f>
        <v>#REF!</v>
      </c>
    </row>
    <row r="7363" spans="1:10" hidden="1" x14ac:dyDescent="0.25">
      <c r="A7363" t="s">
        <v>655</v>
      </c>
      <c r="B7363">
        <v>5523</v>
      </c>
      <c r="C7363" t="s">
        <v>1257</v>
      </c>
      <c r="D7363">
        <v>6.5</v>
      </c>
      <c r="J7363" t="e">
        <f>+VLOOKUP(B7363,#REF!,1,FALSE)</f>
        <v>#REF!</v>
      </c>
    </row>
    <row r="7364" spans="1:10" hidden="1" x14ac:dyDescent="0.25">
      <c r="A7364" t="s">
        <v>655</v>
      </c>
      <c r="B7364" t="s">
        <v>1258</v>
      </c>
      <c r="C7364" t="s">
        <v>1259</v>
      </c>
      <c r="D7364">
        <v>6.5</v>
      </c>
      <c r="J7364" t="e">
        <f>+VLOOKUP(B7364,#REF!,1,FALSE)</f>
        <v>#REF!</v>
      </c>
    </row>
    <row r="7365" spans="1:10" hidden="1" x14ac:dyDescent="0.25">
      <c r="A7365" t="s">
        <v>655</v>
      </c>
      <c r="B7365" t="s">
        <v>1260</v>
      </c>
      <c r="C7365" t="s">
        <v>1261</v>
      </c>
      <c r="D7365">
        <v>6.5</v>
      </c>
      <c r="J7365" t="e">
        <f>+VLOOKUP(B7365,#REF!,1,FALSE)</f>
        <v>#REF!</v>
      </c>
    </row>
    <row r="7366" spans="1:10" hidden="1" x14ac:dyDescent="0.25">
      <c r="A7366" t="s">
        <v>655</v>
      </c>
      <c r="B7366">
        <v>5672</v>
      </c>
      <c r="C7366" t="s">
        <v>1262</v>
      </c>
      <c r="D7366">
        <v>1</v>
      </c>
      <c r="J7366" t="e">
        <f>+VLOOKUP(B7366,#REF!,1,FALSE)</f>
        <v>#REF!</v>
      </c>
    </row>
    <row r="7367" spans="1:10" hidden="1" x14ac:dyDescent="0.25">
      <c r="A7367" t="s">
        <v>655</v>
      </c>
      <c r="B7367">
        <v>5730</v>
      </c>
      <c r="C7367" t="s">
        <v>2251</v>
      </c>
      <c r="D7367">
        <v>1</v>
      </c>
      <c r="J7367" t="e">
        <f>+VLOOKUP(B7367,#REF!,1,FALSE)</f>
        <v>#REF!</v>
      </c>
    </row>
    <row r="7368" spans="1:10" hidden="1" x14ac:dyDescent="0.25">
      <c r="A7368" t="s">
        <v>655</v>
      </c>
      <c r="B7368">
        <v>5734</v>
      </c>
      <c r="C7368" t="s">
        <v>2251</v>
      </c>
      <c r="D7368">
        <v>1</v>
      </c>
      <c r="J7368" t="e">
        <f>+VLOOKUP(B7368,#REF!,1,FALSE)</f>
        <v>#REF!</v>
      </c>
    </row>
    <row r="7369" spans="1:10" hidden="1" x14ac:dyDescent="0.25">
      <c r="A7369" t="s">
        <v>655</v>
      </c>
      <c r="B7369">
        <v>5765</v>
      </c>
      <c r="C7369" t="s">
        <v>2068</v>
      </c>
      <c r="D7369">
        <v>1</v>
      </c>
      <c r="J7369" t="e">
        <f>+VLOOKUP(B7369,#REF!,1,FALSE)</f>
        <v>#REF!</v>
      </c>
    </row>
    <row r="7370" spans="1:10" hidden="1" x14ac:dyDescent="0.25">
      <c r="A7370" t="s">
        <v>655</v>
      </c>
      <c r="B7370">
        <v>5770</v>
      </c>
      <c r="C7370" t="s">
        <v>2325</v>
      </c>
      <c r="D7370">
        <v>1</v>
      </c>
      <c r="J7370" t="e">
        <f>+VLOOKUP(B7370,#REF!,1,FALSE)</f>
        <v>#REF!</v>
      </c>
    </row>
    <row r="7371" spans="1:10" hidden="1" x14ac:dyDescent="0.25">
      <c r="A7371" t="s">
        <v>655</v>
      </c>
      <c r="B7371">
        <v>5773</v>
      </c>
      <c r="C7371" t="s">
        <v>2070</v>
      </c>
      <c r="D7371">
        <v>1</v>
      </c>
      <c r="J7371" t="e">
        <f>+VLOOKUP(B7371,#REF!,1,FALSE)</f>
        <v>#REF!</v>
      </c>
    </row>
    <row r="7372" spans="1:10" hidden="1" x14ac:dyDescent="0.25">
      <c r="A7372" t="s">
        <v>655</v>
      </c>
      <c r="B7372">
        <v>5810</v>
      </c>
      <c r="C7372" t="s">
        <v>2071</v>
      </c>
      <c r="D7372">
        <v>1</v>
      </c>
      <c r="J7372" t="e">
        <f>+VLOOKUP(B7372,#REF!,1,FALSE)</f>
        <v>#REF!</v>
      </c>
    </row>
    <row r="7373" spans="1:10" hidden="1" x14ac:dyDescent="0.25">
      <c r="A7373" t="s">
        <v>655</v>
      </c>
      <c r="B7373">
        <v>5827</v>
      </c>
      <c r="C7373" t="s">
        <v>2072</v>
      </c>
      <c r="D7373">
        <v>1</v>
      </c>
      <c r="J7373" t="e">
        <f>+VLOOKUP(B7373,#REF!,1,FALSE)</f>
        <v>#REF!</v>
      </c>
    </row>
    <row r="7374" spans="1:10" hidden="1" x14ac:dyDescent="0.25">
      <c r="A7374" t="s">
        <v>655</v>
      </c>
      <c r="B7374">
        <v>5828</v>
      </c>
      <c r="C7374" t="s">
        <v>2073</v>
      </c>
      <c r="D7374">
        <v>1</v>
      </c>
      <c r="J7374" t="e">
        <f>+VLOOKUP(B7374,#REF!,1,FALSE)</f>
        <v>#REF!</v>
      </c>
    </row>
    <row r="7375" spans="1:10" hidden="1" x14ac:dyDescent="0.25">
      <c r="A7375" t="s">
        <v>655</v>
      </c>
      <c r="B7375">
        <v>5831</v>
      </c>
      <c r="C7375" t="s">
        <v>2075</v>
      </c>
      <c r="D7375">
        <v>1</v>
      </c>
      <c r="J7375" t="e">
        <f>+VLOOKUP(B7375,#REF!,1,FALSE)</f>
        <v>#REF!</v>
      </c>
    </row>
    <row r="7376" spans="1:10" hidden="1" x14ac:dyDescent="0.25">
      <c r="A7376" t="s">
        <v>655</v>
      </c>
      <c r="B7376">
        <v>5832</v>
      </c>
      <c r="C7376" t="s">
        <v>2076</v>
      </c>
      <c r="D7376">
        <v>1</v>
      </c>
      <c r="J7376" t="e">
        <f>+VLOOKUP(B7376,#REF!,1,FALSE)</f>
        <v>#REF!</v>
      </c>
    </row>
    <row r="7377" spans="1:10" hidden="1" x14ac:dyDescent="0.25">
      <c r="A7377" t="s">
        <v>655</v>
      </c>
      <c r="B7377">
        <v>5842</v>
      </c>
      <c r="C7377" t="s">
        <v>2080</v>
      </c>
      <c r="D7377">
        <v>1</v>
      </c>
      <c r="J7377" t="e">
        <f>+VLOOKUP(B7377,#REF!,1,FALSE)</f>
        <v>#REF!</v>
      </c>
    </row>
    <row r="7378" spans="1:10" hidden="1" x14ac:dyDescent="0.25">
      <c r="A7378" t="s">
        <v>655</v>
      </c>
      <c r="B7378">
        <v>5843</v>
      </c>
      <c r="C7378" t="s">
        <v>2326</v>
      </c>
      <c r="D7378">
        <v>1</v>
      </c>
      <c r="J7378" t="e">
        <f>+VLOOKUP(B7378,#REF!,1,FALSE)</f>
        <v>#REF!</v>
      </c>
    </row>
    <row r="7379" spans="1:10" hidden="1" x14ac:dyDescent="0.25">
      <c r="A7379" t="s">
        <v>655</v>
      </c>
      <c r="B7379">
        <v>5849</v>
      </c>
      <c r="C7379" t="s">
        <v>2081</v>
      </c>
      <c r="D7379">
        <v>1</v>
      </c>
      <c r="J7379" t="e">
        <f>+VLOOKUP(B7379,#REF!,1,FALSE)</f>
        <v>#REF!</v>
      </c>
    </row>
    <row r="7380" spans="1:10" hidden="1" x14ac:dyDescent="0.25">
      <c r="A7380" t="s">
        <v>655</v>
      </c>
      <c r="B7380">
        <v>5853</v>
      </c>
      <c r="C7380" t="s">
        <v>2082</v>
      </c>
      <c r="D7380">
        <v>1</v>
      </c>
      <c r="J7380" t="e">
        <f>+VLOOKUP(B7380,#REF!,1,FALSE)</f>
        <v>#REF!</v>
      </c>
    </row>
    <row r="7381" spans="1:10" hidden="1" x14ac:dyDescent="0.25">
      <c r="A7381" t="s">
        <v>655</v>
      </c>
      <c r="B7381">
        <v>5854</v>
      </c>
      <c r="C7381" t="s">
        <v>2083</v>
      </c>
      <c r="D7381">
        <v>1</v>
      </c>
      <c r="J7381" t="e">
        <f>+VLOOKUP(B7381,#REF!,1,FALSE)</f>
        <v>#REF!</v>
      </c>
    </row>
    <row r="7382" spans="1:10" hidden="1" x14ac:dyDescent="0.25">
      <c r="A7382" t="s">
        <v>655</v>
      </c>
      <c r="B7382">
        <v>5855</v>
      </c>
      <c r="C7382" t="s">
        <v>2084</v>
      </c>
      <c r="D7382">
        <v>1</v>
      </c>
      <c r="J7382" t="e">
        <f>+VLOOKUP(B7382,#REF!,1,FALSE)</f>
        <v>#REF!</v>
      </c>
    </row>
    <row r="7383" spans="1:10" hidden="1" x14ac:dyDescent="0.25">
      <c r="A7383" t="s">
        <v>655</v>
      </c>
      <c r="B7383">
        <v>5866</v>
      </c>
      <c r="C7383" t="s">
        <v>1264</v>
      </c>
      <c r="D7383">
        <v>2</v>
      </c>
      <c r="J7383" t="e">
        <f>+VLOOKUP(B7383,#REF!,1,FALSE)</f>
        <v>#REF!</v>
      </c>
    </row>
    <row r="7384" spans="1:10" hidden="1" x14ac:dyDescent="0.25">
      <c r="A7384" t="s">
        <v>655</v>
      </c>
      <c r="B7384" t="s">
        <v>1265</v>
      </c>
      <c r="C7384" t="s">
        <v>1266</v>
      </c>
      <c r="D7384">
        <v>2</v>
      </c>
      <c r="J7384" t="e">
        <f>+VLOOKUP(B7384,#REF!,1,FALSE)</f>
        <v>#REF!</v>
      </c>
    </row>
    <row r="7385" spans="1:10" hidden="1" x14ac:dyDescent="0.25">
      <c r="A7385" t="s">
        <v>655</v>
      </c>
      <c r="B7385">
        <v>5867</v>
      </c>
      <c r="C7385" t="s">
        <v>2085</v>
      </c>
      <c r="D7385">
        <v>2</v>
      </c>
      <c r="J7385" t="e">
        <f>+VLOOKUP(B7385,#REF!,1,FALSE)</f>
        <v>#REF!</v>
      </c>
    </row>
    <row r="7386" spans="1:10" hidden="1" x14ac:dyDescent="0.25">
      <c r="A7386" t="s">
        <v>655</v>
      </c>
      <c r="B7386" t="s">
        <v>2086</v>
      </c>
      <c r="C7386" t="s">
        <v>2087</v>
      </c>
      <c r="D7386">
        <v>2</v>
      </c>
      <c r="J7386" t="e">
        <f>+VLOOKUP(B7386,#REF!,1,FALSE)</f>
        <v>#REF!</v>
      </c>
    </row>
    <row r="7387" spans="1:10" hidden="1" x14ac:dyDescent="0.25">
      <c r="A7387" t="s">
        <v>655</v>
      </c>
      <c r="B7387">
        <v>5871</v>
      </c>
      <c r="C7387" t="s">
        <v>2088</v>
      </c>
      <c r="D7387">
        <v>1</v>
      </c>
      <c r="J7387" t="e">
        <f>+VLOOKUP(B7387,#REF!,1,FALSE)</f>
        <v>#REF!</v>
      </c>
    </row>
    <row r="7388" spans="1:10" hidden="1" x14ac:dyDescent="0.25">
      <c r="A7388" t="s">
        <v>655</v>
      </c>
      <c r="B7388" t="s">
        <v>2089</v>
      </c>
      <c r="C7388" t="s">
        <v>2090</v>
      </c>
      <c r="D7388">
        <v>1</v>
      </c>
      <c r="J7388" t="e">
        <f>+VLOOKUP(B7388,#REF!,1,FALSE)</f>
        <v>#REF!</v>
      </c>
    </row>
    <row r="7389" spans="1:10" hidden="1" x14ac:dyDescent="0.25">
      <c r="A7389" t="s">
        <v>655</v>
      </c>
      <c r="B7389" t="s">
        <v>2091</v>
      </c>
      <c r="C7389" t="s">
        <v>2092</v>
      </c>
      <c r="D7389">
        <v>1</v>
      </c>
      <c r="J7389" t="e">
        <f>+VLOOKUP(B7389,#REF!,1,FALSE)</f>
        <v>#REF!</v>
      </c>
    </row>
    <row r="7390" spans="1:10" hidden="1" x14ac:dyDescent="0.25">
      <c r="A7390" t="s">
        <v>655</v>
      </c>
      <c r="B7390" t="s">
        <v>2093</v>
      </c>
      <c r="C7390" t="s">
        <v>2094</v>
      </c>
      <c r="D7390">
        <v>1</v>
      </c>
      <c r="J7390" t="e">
        <f>+VLOOKUP(B7390,#REF!,1,FALSE)</f>
        <v>#REF!</v>
      </c>
    </row>
    <row r="7391" spans="1:10" hidden="1" x14ac:dyDescent="0.25">
      <c r="A7391" t="s">
        <v>655</v>
      </c>
      <c r="B7391" t="s">
        <v>2095</v>
      </c>
      <c r="C7391" t="s">
        <v>2096</v>
      </c>
      <c r="D7391">
        <v>1</v>
      </c>
      <c r="J7391" t="e">
        <f>+VLOOKUP(B7391,#REF!,1,FALSE)</f>
        <v>#REF!</v>
      </c>
    </row>
    <row r="7392" spans="1:10" hidden="1" x14ac:dyDescent="0.25">
      <c r="A7392" t="s">
        <v>655</v>
      </c>
      <c r="B7392" t="s">
        <v>2097</v>
      </c>
      <c r="C7392" t="s">
        <v>2098</v>
      </c>
      <c r="D7392">
        <v>1</v>
      </c>
      <c r="J7392" t="e">
        <f>+VLOOKUP(B7392,#REF!,1,FALSE)</f>
        <v>#REF!</v>
      </c>
    </row>
    <row r="7393" spans="1:10" hidden="1" x14ac:dyDescent="0.25">
      <c r="A7393" t="s">
        <v>655</v>
      </c>
      <c r="B7393" t="s">
        <v>2328</v>
      </c>
      <c r="C7393" t="s">
        <v>2329</v>
      </c>
      <c r="D7393">
        <v>1</v>
      </c>
      <c r="J7393" t="e">
        <f>+VLOOKUP(B7393,#REF!,1,FALSE)</f>
        <v>#REF!</v>
      </c>
    </row>
    <row r="7394" spans="1:10" hidden="1" x14ac:dyDescent="0.25">
      <c r="A7394" t="s">
        <v>655</v>
      </c>
      <c r="B7394" t="s">
        <v>2330</v>
      </c>
      <c r="C7394" t="s">
        <v>2331</v>
      </c>
      <c r="D7394">
        <v>1</v>
      </c>
      <c r="J7394" t="e">
        <f>+VLOOKUP(B7394,#REF!,1,FALSE)</f>
        <v>#REF!</v>
      </c>
    </row>
    <row r="7395" spans="1:10" hidden="1" x14ac:dyDescent="0.25">
      <c r="A7395" t="s">
        <v>655</v>
      </c>
      <c r="B7395" t="s">
        <v>2099</v>
      </c>
      <c r="C7395" t="s">
        <v>2100</v>
      </c>
      <c r="D7395">
        <v>1</v>
      </c>
      <c r="J7395" t="e">
        <f>+VLOOKUP(B7395,#REF!,1,FALSE)</f>
        <v>#REF!</v>
      </c>
    </row>
    <row r="7396" spans="1:10" hidden="1" x14ac:dyDescent="0.25">
      <c r="A7396" t="s">
        <v>655</v>
      </c>
      <c r="B7396" t="s">
        <v>2101</v>
      </c>
      <c r="C7396" t="s">
        <v>2102</v>
      </c>
      <c r="D7396">
        <v>1</v>
      </c>
      <c r="J7396" t="e">
        <f>+VLOOKUP(B7396,#REF!,1,FALSE)</f>
        <v>#REF!</v>
      </c>
    </row>
    <row r="7397" spans="1:10" hidden="1" x14ac:dyDescent="0.25">
      <c r="A7397" t="s">
        <v>655</v>
      </c>
      <c r="B7397">
        <v>5900</v>
      </c>
      <c r="C7397" t="s">
        <v>768</v>
      </c>
      <c r="D7397">
        <v>6</v>
      </c>
      <c r="J7397" t="e">
        <f>+VLOOKUP(B7397,#REF!,1,FALSE)</f>
        <v>#REF!</v>
      </c>
    </row>
    <row r="7398" spans="1:10" hidden="1" x14ac:dyDescent="0.25">
      <c r="A7398" t="s">
        <v>655</v>
      </c>
      <c r="B7398">
        <v>5901</v>
      </c>
      <c r="C7398" t="s">
        <v>1267</v>
      </c>
      <c r="D7398">
        <v>6</v>
      </c>
      <c r="J7398" t="e">
        <f>+VLOOKUP(B7398,#REF!,1,FALSE)</f>
        <v>#REF!</v>
      </c>
    </row>
    <row r="7399" spans="1:10" hidden="1" x14ac:dyDescent="0.25">
      <c r="A7399" t="s">
        <v>655</v>
      </c>
      <c r="B7399">
        <v>5902</v>
      </c>
      <c r="C7399" t="s">
        <v>1268</v>
      </c>
      <c r="D7399">
        <v>6.5</v>
      </c>
      <c r="J7399" t="e">
        <f>+VLOOKUP(B7399,#REF!,1,FALSE)</f>
        <v>#REF!</v>
      </c>
    </row>
    <row r="7400" spans="1:10" hidden="1" x14ac:dyDescent="0.25">
      <c r="A7400" t="s">
        <v>655</v>
      </c>
      <c r="B7400">
        <v>5903</v>
      </c>
      <c r="C7400" t="s">
        <v>1269</v>
      </c>
      <c r="D7400">
        <v>6.5</v>
      </c>
      <c r="J7400" t="e">
        <f>+VLOOKUP(B7400,#REF!,1,FALSE)</f>
        <v>#REF!</v>
      </c>
    </row>
    <row r="7401" spans="1:10" hidden="1" x14ac:dyDescent="0.25">
      <c r="A7401" t="s">
        <v>655</v>
      </c>
      <c r="B7401">
        <v>5905</v>
      </c>
      <c r="C7401" t="s">
        <v>1270</v>
      </c>
      <c r="D7401">
        <v>6</v>
      </c>
      <c r="J7401" t="e">
        <f>+VLOOKUP(B7401,#REF!,1,FALSE)</f>
        <v>#REF!</v>
      </c>
    </row>
    <row r="7402" spans="1:10" hidden="1" x14ac:dyDescent="0.25">
      <c r="A7402" t="s">
        <v>655</v>
      </c>
      <c r="B7402">
        <v>5906</v>
      </c>
      <c r="C7402" t="s">
        <v>1271</v>
      </c>
      <c r="D7402">
        <v>6</v>
      </c>
      <c r="J7402" t="e">
        <f>+VLOOKUP(B7402,#REF!,1,FALSE)</f>
        <v>#REF!</v>
      </c>
    </row>
    <row r="7403" spans="1:10" hidden="1" x14ac:dyDescent="0.25">
      <c r="A7403" t="s">
        <v>655</v>
      </c>
      <c r="B7403">
        <v>5910</v>
      </c>
      <c r="C7403" t="s">
        <v>1272</v>
      </c>
      <c r="D7403">
        <v>6</v>
      </c>
      <c r="J7403" t="e">
        <f>+VLOOKUP(B7403,#REF!,1,FALSE)</f>
        <v>#REF!</v>
      </c>
    </row>
    <row r="7404" spans="1:10" hidden="1" x14ac:dyDescent="0.25">
      <c r="A7404" t="s">
        <v>655</v>
      </c>
      <c r="B7404">
        <v>5911</v>
      </c>
      <c r="C7404" t="s">
        <v>1273</v>
      </c>
      <c r="D7404">
        <v>6</v>
      </c>
      <c r="J7404" t="e">
        <f>+VLOOKUP(B7404,#REF!,1,FALSE)</f>
        <v>#REF!</v>
      </c>
    </row>
    <row r="7405" spans="1:10" hidden="1" x14ac:dyDescent="0.25">
      <c r="A7405" t="s">
        <v>655</v>
      </c>
      <c r="B7405">
        <v>5912</v>
      </c>
      <c r="C7405" t="s">
        <v>1274</v>
      </c>
      <c r="D7405">
        <v>6</v>
      </c>
      <c r="J7405" t="e">
        <f>+VLOOKUP(B7405,#REF!,1,FALSE)</f>
        <v>#REF!</v>
      </c>
    </row>
    <row r="7406" spans="1:10" hidden="1" x14ac:dyDescent="0.25">
      <c r="A7406" t="s">
        <v>655</v>
      </c>
      <c r="B7406">
        <v>5913</v>
      </c>
      <c r="C7406" t="s">
        <v>1275</v>
      </c>
      <c r="D7406">
        <v>6</v>
      </c>
      <c r="J7406" t="e">
        <f>+VLOOKUP(B7406,#REF!,1,FALSE)</f>
        <v>#REF!</v>
      </c>
    </row>
    <row r="7407" spans="1:10" hidden="1" x14ac:dyDescent="0.25">
      <c r="A7407" t="s">
        <v>655</v>
      </c>
      <c r="B7407">
        <v>5920</v>
      </c>
      <c r="C7407" t="s">
        <v>1187</v>
      </c>
      <c r="D7407">
        <v>6</v>
      </c>
      <c r="J7407" t="e">
        <f>+VLOOKUP(B7407,#REF!,1,FALSE)</f>
        <v>#REF!</v>
      </c>
    </row>
    <row r="7408" spans="1:10" hidden="1" x14ac:dyDescent="0.25">
      <c r="A7408" t="s">
        <v>655</v>
      </c>
      <c r="B7408">
        <v>5921</v>
      </c>
      <c r="C7408" t="s">
        <v>1276</v>
      </c>
      <c r="D7408">
        <v>6</v>
      </c>
      <c r="J7408" t="e">
        <f>+VLOOKUP(B7408,#REF!,1,FALSE)</f>
        <v>#REF!</v>
      </c>
    </row>
    <row r="7409" spans="1:10" hidden="1" x14ac:dyDescent="0.25">
      <c r="A7409" t="s">
        <v>655</v>
      </c>
      <c r="B7409">
        <v>5922</v>
      </c>
      <c r="C7409" t="s">
        <v>1277</v>
      </c>
      <c r="D7409">
        <v>6</v>
      </c>
      <c r="J7409" t="e">
        <f>+VLOOKUP(B7409,#REF!,1,FALSE)</f>
        <v>#REF!</v>
      </c>
    </row>
    <row r="7410" spans="1:10" hidden="1" x14ac:dyDescent="0.25">
      <c r="A7410" t="s">
        <v>655</v>
      </c>
      <c r="B7410">
        <v>5923</v>
      </c>
      <c r="C7410" t="s">
        <v>1278</v>
      </c>
      <c r="D7410">
        <v>6</v>
      </c>
      <c r="J7410" t="e">
        <f>+VLOOKUP(B7410,#REF!,1,FALSE)</f>
        <v>#REF!</v>
      </c>
    </row>
    <row r="7411" spans="1:10" hidden="1" x14ac:dyDescent="0.25">
      <c r="A7411" t="s">
        <v>655</v>
      </c>
      <c r="B7411">
        <v>5924</v>
      </c>
      <c r="C7411" t="s">
        <v>1279</v>
      </c>
      <c r="D7411">
        <v>6.5</v>
      </c>
      <c r="J7411" t="e">
        <f>+VLOOKUP(B7411,#REF!,1,FALSE)</f>
        <v>#REF!</v>
      </c>
    </row>
    <row r="7412" spans="1:10" hidden="1" x14ac:dyDescent="0.25">
      <c r="A7412" t="s">
        <v>655</v>
      </c>
      <c r="B7412">
        <v>5930</v>
      </c>
      <c r="C7412" t="s">
        <v>1191</v>
      </c>
      <c r="D7412">
        <v>6</v>
      </c>
      <c r="J7412" t="e">
        <f>+VLOOKUP(B7412,#REF!,1,FALSE)</f>
        <v>#REF!</v>
      </c>
    </row>
    <row r="7413" spans="1:10" hidden="1" x14ac:dyDescent="0.25">
      <c r="A7413" t="s">
        <v>655</v>
      </c>
      <c r="B7413">
        <v>5931</v>
      </c>
      <c r="C7413" t="s">
        <v>1280</v>
      </c>
      <c r="D7413">
        <v>6</v>
      </c>
      <c r="J7413" t="e">
        <f>+VLOOKUP(B7413,#REF!,1,FALSE)</f>
        <v>#REF!</v>
      </c>
    </row>
    <row r="7414" spans="1:10" hidden="1" x14ac:dyDescent="0.25">
      <c r="A7414" t="s">
        <v>655</v>
      </c>
      <c r="B7414">
        <v>5935</v>
      </c>
      <c r="C7414" t="s">
        <v>691</v>
      </c>
      <c r="D7414">
        <v>6</v>
      </c>
      <c r="J7414" t="e">
        <f>+VLOOKUP(B7414,#REF!,1,FALSE)</f>
        <v>#REF!</v>
      </c>
    </row>
    <row r="7415" spans="1:10" hidden="1" x14ac:dyDescent="0.25">
      <c r="A7415" t="s">
        <v>655</v>
      </c>
      <c r="B7415">
        <v>5936</v>
      </c>
      <c r="C7415" t="s">
        <v>689</v>
      </c>
      <c r="D7415">
        <v>6</v>
      </c>
      <c r="J7415" t="e">
        <f>+VLOOKUP(B7415,#REF!,1,FALSE)</f>
        <v>#REF!</v>
      </c>
    </row>
    <row r="7416" spans="1:10" hidden="1" x14ac:dyDescent="0.25">
      <c r="A7416" t="s">
        <v>655</v>
      </c>
      <c r="B7416">
        <v>5939</v>
      </c>
      <c r="C7416" t="s">
        <v>1193</v>
      </c>
      <c r="D7416">
        <v>6</v>
      </c>
      <c r="J7416" t="e">
        <f>+VLOOKUP(B7416,#REF!,1,FALSE)</f>
        <v>#REF!</v>
      </c>
    </row>
    <row r="7417" spans="1:10" hidden="1" x14ac:dyDescent="0.25">
      <c r="A7417" t="s">
        <v>655</v>
      </c>
      <c r="B7417" t="s">
        <v>1281</v>
      </c>
      <c r="C7417" t="s">
        <v>1282</v>
      </c>
      <c r="D7417">
        <v>1</v>
      </c>
      <c r="J7417" t="e">
        <f>+VLOOKUP(B7417,#REF!,1,FALSE)</f>
        <v>#REF!</v>
      </c>
    </row>
    <row r="7418" spans="1:10" hidden="1" x14ac:dyDescent="0.25">
      <c r="A7418" t="s">
        <v>655</v>
      </c>
      <c r="B7418">
        <v>5940</v>
      </c>
      <c r="C7418" t="s">
        <v>1283</v>
      </c>
      <c r="D7418">
        <v>6</v>
      </c>
      <c r="J7418" t="e">
        <f>+VLOOKUP(B7418,#REF!,1,FALSE)</f>
        <v>#REF!</v>
      </c>
    </row>
    <row r="7419" spans="1:10" hidden="1" x14ac:dyDescent="0.25">
      <c r="A7419" t="s">
        <v>655</v>
      </c>
      <c r="B7419">
        <v>5941</v>
      </c>
      <c r="C7419" t="s">
        <v>1284</v>
      </c>
      <c r="D7419">
        <v>6</v>
      </c>
      <c r="J7419" t="e">
        <f>+VLOOKUP(B7419,#REF!,1,FALSE)</f>
        <v>#REF!</v>
      </c>
    </row>
    <row r="7420" spans="1:10" hidden="1" x14ac:dyDescent="0.25">
      <c r="A7420" t="s">
        <v>655</v>
      </c>
      <c r="B7420">
        <v>5942</v>
      </c>
      <c r="C7420" t="s">
        <v>1285</v>
      </c>
      <c r="D7420">
        <v>6</v>
      </c>
      <c r="J7420" t="e">
        <f>+VLOOKUP(B7420,#REF!,1,FALSE)</f>
        <v>#REF!</v>
      </c>
    </row>
    <row r="7421" spans="1:10" hidden="1" x14ac:dyDescent="0.25">
      <c r="A7421" t="s">
        <v>655</v>
      </c>
      <c r="B7421">
        <v>5943</v>
      </c>
      <c r="C7421" t="s">
        <v>1206</v>
      </c>
      <c r="D7421">
        <v>6</v>
      </c>
      <c r="J7421" t="e">
        <f>+VLOOKUP(B7421,#REF!,1,FALSE)</f>
        <v>#REF!</v>
      </c>
    </row>
    <row r="7422" spans="1:10" hidden="1" x14ac:dyDescent="0.25">
      <c r="A7422" t="s">
        <v>655</v>
      </c>
      <c r="B7422">
        <v>5971</v>
      </c>
      <c r="C7422" t="s">
        <v>1286</v>
      </c>
      <c r="D7422">
        <v>6</v>
      </c>
      <c r="J7422" t="e">
        <f>+VLOOKUP(B7422,#REF!,1,FALSE)</f>
        <v>#REF!</v>
      </c>
    </row>
    <row r="7423" spans="1:10" hidden="1" x14ac:dyDescent="0.25">
      <c r="A7423" t="s">
        <v>655</v>
      </c>
      <c r="B7423">
        <v>5972</v>
      </c>
      <c r="C7423" t="s">
        <v>1287</v>
      </c>
      <c r="D7423">
        <v>6</v>
      </c>
      <c r="J7423" t="e">
        <f>+VLOOKUP(B7423,#REF!,1,FALSE)</f>
        <v>#REF!</v>
      </c>
    </row>
    <row r="7424" spans="1:10" hidden="1" x14ac:dyDescent="0.25">
      <c r="A7424" t="s">
        <v>655</v>
      </c>
      <c r="B7424">
        <v>5978</v>
      </c>
      <c r="C7424" t="s">
        <v>1288</v>
      </c>
      <c r="D7424">
        <v>6</v>
      </c>
      <c r="J7424" t="e">
        <f>+VLOOKUP(B7424,#REF!,1,FALSE)</f>
        <v>#REF!</v>
      </c>
    </row>
    <row r="7425" spans="1:10" hidden="1" x14ac:dyDescent="0.25">
      <c r="A7425" t="s">
        <v>655</v>
      </c>
      <c r="B7425">
        <v>5979</v>
      </c>
      <c r="C7425" t="s">
        <v>1289</v>
      </c>
      <c r="D7425">
        <v>6</v>
      </c>
      <c r="J7425" t="e">
        <f>+VLOOKUP(B7425,#REF!,1,FALSE)</f>
        <v>#REF!</v>
      </c>
    </row>
    <row r="7426" spans="1:10" hidden="1" x14ac:dyDescent="0.25">
      <c r="A7426" t="s">
        <v>655</v>
      </c>
      <c r="B7426">
        <v>5980</v>
      </c>
      <c r="C7426" t="s">
        <v>1241</v>
      </c>
      <c r="D7426">
        <v>6.5</v>
      </c>
      <c r="J7426" t="e">
        <f>+VLOOKUP(B7426,#REF!,1,FALSE)</f>
        <v>#REF!</v>
      </c>
    </row>
    <row r="7427" spans="1:10" hidden="1" x14ac:dyDescent="0.25">
      <c r="A7427" t="s">
        <v>655</v>
      </c>
      <c r="B7427">
        <v>5981</v>
      </c>
      <c r="C7427" t="s">
        <v>1243</v>
      </c>
      <c r="D7427">
        <v>6.5</v>
      </c>
      <c r="J7427" t="e">
        <f>+VLOOKUP(B7427,#REF!,1,FALSE)</f>
        <v>#REF!</v>
      </c>
    </row>
    <row r="7428" spans="1:10" hidden="1" x14ac:dyDescent="0.25">
      <c r="A7428" t="s">
        <v>655</v>
      </c>
      <c r="B7428">
        <v>5982</v>
      </c>
      <c r="C7428" t="s">
        <v>1290</v>
      </c>
      <c r="D7428">
        <v>6.5</v>
      </c>
      <c r="J7428" t="e">
        <f>+VLOOKUP(B7428,#REF!,1,FALSE)</f>
        <v>#REF!</v>
      </c>
    </row>
    <row r="7429" spans="1:10" hidden="1" x14ac:dyDescent="0.25">
      <c r="A7429" t="s">
        <v>655</v>
      </c>
      <c r="B7429">
        <v>6590</v>
      </c>
      <c r="C7429" t="s">
        <v>2332</v>
      </c>
      <c r="D7429">
        <v>1</v>
      </c>
      <c r="J7429" t="e">
        <f>+VLOOKUP(B7429,#REF!,1,FALSE)</f>
        <v>#REF!</v>
      </c>
    </row>
    <row r="7430" spans="1:10" hidden="1" x14ac:dyDescent="0.25">
      <c r="A7430" t="s">
        <v>655</v>
      </c>
      <c r="B7430" t="s">
        <v>2333</v>
      </c>
      <c r="C7430" t="s">
        <v>2334</v>
      </c>
      <c r="D7430">
        <v>1</v>
      </c>
      <c r="J7430" t="e">
        <f>+VLOOKUP(B7430,#REF!,1,FALSE)</f>
        <v>#REF!</v>
      </c>
    </row>
    <row r="7431" spans="1:10" hidden="1" x14ac:dyDescent="0.25">
      <c r="A7431" t="s">
        <v>655</v>
      </c>
      <c r="B7431">
        <v>6592</v>
      </c>
      <c r="C7431" t="s">
        <v>2335</v>
      </c>
      <c r="D7431">
        <v>1</v>
      </c>
      <c r="J7431" t="e">
        <f>+VLOOKUP(B7431,#REF!,1,FALSE)</f>
        <v>#REF!</v>
      </c>
    </row>
    <row r="7432" spans="1:10" hidden="1" x14ac:dyDescent="0.25">
      <c r="A7432" t="s">
        <v>655</v>
      </c>
      <c r="B7432">
        <v>6595</v>
      </c>
      <c r="C7432" t="s">
        <v>2455</v>
      </c>
      <c r="D7432">
        <v>1</v>
      </c>
      <c r="J7432" t="e">
        <f>+VLOOKUP(B7432,#REF!,1,FALSE)</f>
        <v>#REF!</v>
      </c>
    </row>
    <row r="7433" spans="1:10" hidden="1" x14ac:dyDescent="0.25">
      <c r="A7433" t="s">
        <v>655</v>
      </c>
      <c r="B7433">
        <v>6596</v>
      </c>
      <c r="C7433" t="s">
        <v>1291</v>
      </c>
      <c r="D7433">
        <v>6.5</v>
      </c>
      <c r="J7433" t="e">
        <f>+VLOOKUP(B7433,#REF!,1,FALSE)</f>
        <v>#REF!</v>
      </c>
    </row>
    <row r="7434" spans="1:10" hidden="1" x14ac:dyDescent="0.25">
      <c r="A7434" t="s">
        <v>655</v>
      </c>
      <c r="B7434" t="s">
        <v>1292</v>
      </c>
      <c r="C7434" t="s">
        <v>1293</v>
      </c>
      <c r="D7434">
        <v>4.5999999999999996</v>
      </c>
      <c r="J7434" t="e">
        <f>+VLOOKUP(B7434,#REF!,1,FALSE)</f>
        <v>#REF!</v>
      </c>
    </row>
    <row r="7435" spans="1:10" hidden="1" x14ac:dyDescent="0.25">
      <c r="A7435" t="s">
        <v>655</v>
      </c>
      <c r="B7435">
        <v>6599</v>
      </c>
      <c r="C7435" t="s">
        <v>1294</v>
      </c>
      <c r="D7435">
        <v>6.5</v>
      </c>
      <c r="J7435" t="e">
        <f>+VLOOKUP(B7435,#REF!,1,FALSE)</f>
        <v>#REF!</v>
      </c>
    </row>
    <row r="7436" spans="1:10" hidden="1" x14ac:dyDescent="0.25">
      <c r="A7436" t="s">
        <v>655</v>
      </c>
      <c r="B7436" t="s">
        <v>1295</v>
      </c>
      <c r="C7436" t="s">
        <v>1296</v>
      </c>
      <c r="D7436">
        <v>4.5999999999999996</v>
      </c>
      <c r="J7436" t="e">
        <f>+VLOOKUP(B7436,#REF!,1,FALSE)</f>
        <v>#REF!</v>
      </c>
    </row>
    <row r="7437" spans="1:10" hidden="1" x14ac:dyDescent="0.25">
      <c r="A7437" t="s">
        <v>655</v>
      </c>
      <c r="B7437">
        <v>6601</v>
      </c>
      <c r="C7437" t="s">
        <v>1297</v>
      </c>
      <c r="D7437">
        <v>6.5</v>
      </c>
      <c r="J7437" t="e">
        <f>+VLOOKUP(B7437,#REF!,1,FALSE)</f>
        <v>#REF!</v>
      </c>
    </row>
    <row r="7438" spans="1:10" hidden="1" x14ac:dyDescent="0.25">
      <c r="A7438" t="s">
        <v>655</v>
      </c>
      <c r="B7438">
        <v>6602</v>
      </c>
      <c r="C7438" t="s">
        <v>1298</v>
      </c>
      <c r="D7438">
        <v>6.5</v>
      </c>
      <c r="J7438" t="e">
        <f>+VLOOKUP(B7438,#REF!,1,FALSE)</f>
        <v>#REF!</v>
      </c>
    </row>
    <row r="7439" spans="1:10" hidden="1" x14ac:dyDescent="0.25">
      <c r="A7439" t="s">
        <v>655</v>
      </c>
      <c r="B7439">
        <v>6603</v>
      </c>
      <c r="C7439" t="s">
        <v>1299</v>
      </c>
      <c r="D7439">
        <v>6.5</v>
      </c>
      <c r="J7439" t="e">
        <f>+VLOOKUP(B7439,#REF!,1,FALSE)</f>
        <v>#REF!</v>
      </c>
    </row>
    <row r="7440" spans="1:10" hidden="1" x14ac:dyDescent="0.25">
      <c r="A7440" t="s">
        <v>655</v>
      </c>
      <c r="B7440">
        <v>6604</v>
      </c>
      <c r="C7440" t="s">
        <v>1300</v>
      </c>
      <c r="D7440">
        <v>6.5</v>
      </c>
      <c r="J7440" t="e">
        <f>+VLOOKUP(B7440,#REF!,1,FALSE)</f>
        <v>#REF!</v>
      </c>
    </row>
    <row r="7441" spans="1:10" hidden="1" x14ac:dyDescent="0.25">
      <c r="A7441" t="s">
        <v>655</v>
      </c>
      <c r="B7441">
        <v>6605</v>
      </c>
      <c r="C7441" t="s">
        <v>1301</v>
      </c>
      <c r="D7441">
        <v>6.5</v>
      </c>
      <c r="J7441" t="e">
        <f>+VLOOKUP(B7441,#REF!,1,FALSE)</f>
        <v>#REF!</v>
      </c>
    </row>
    <row r="7442" spans="1:10" hidden="1" x14ac:dyDescent="0.25">
      <c r="A7442" t="s">
        <v>655</v>
      </c>
      <c r="B7442">
        <v>6606</v>
      </c>
      <c r="C7442" t="s">
        <v>1302</v>
      </c>
      <c r="D7442">
        <v>6.5</v>
      </c>
      <c r="J7442" t="e">
        <f>+VLOOKUP(B7442,#REF!,1,FALSE)</f>
        <v>#REF!</v>
      </c>
    </row>
    <row r="7443" spans="1:10" hidden="1" x14ac:dyDescent="0.25">
      <c r="A7443" t="s">
        <v>655</v>
      </c>
      <c r="B7443">
        <v>6607</v>
      </c>
      <c r="C7443" t="s">
        <v>1303</v>
      </c>
      <c r="D7443">
        <v>6.5</v>
      </c>
      <c r="J7443" t="e">
        <f>+VLOOKUP(B7443,#REF!,1,FALSE)</f>
        <v>#REF!</v>
      </c>
    </row>
    <row r="7444" spans="1:10" hidden="1" x14ac:dyDescent="0.25">
      <c r="A7444" t="s">
        <v>655</v>
      </c>
      <c r="B7444">
        <v>6608</v>
      </c>
      <c r="C7444" t="s">
        <v>1304</v>
      </c>
      <c r="D7444">
        <v>6.5</v>
      </c>
      <c r="J7444" t="e">
        <f>+VLOOKUP(B7444,#REF!,1,FALSE)</f>
        <v>#REF!</v>
      </c>
    </row>
    <row r="7445" spans="1:10" hidden="1" x14ac:dyDescent="0.25">
      <c r="A7445" t="s">
        <v>655</v>
      </c>
      <c r="B7445">
        <v>6609</v>
      </c>
      <c r="C7445" t="s">
        <v>1305</v>
      </c>
      <c r="D7445">
        <v>6.5</v>
      </c>
      <c r="J7445" t="e">
        <f>+VLOOKUP(B7445,#REF!,1,FALSE)</f>
        <v>#REF!</v>
      </c>
    </row>
    <row r="7446" spans="1:10" hidden="1" x14ac:dyDescent="0.25">
      <c r="A7446" t="s">
        <v>655</v>
      </c>
      <c r="B7446">
        <v>6610</v>
      </c>
      <c r="C7446" t="s">
        <v>1306</v>
      </c>
      <c r="D7446">
        <v>6.5</v>
      </c>
      <c r="J7446" t="e">
        <f>+VLOOKUP(B7446,#REF!,1,FALSE)</f>
        <v>#REF!</v>
      </c>
    </row>
    <row r="7447" spans="1:10" hidden="1" x14ac:dyDescent="0.25">
      <c r="A7447" t="s">
        <v>655</v>
      </c>
      <c r="B7447">
        <v>6611</v>
      </c>
      <c r="C7447" t="s">
        <v>1307</v>
      </c>
      <c r="D7447">
        <v>6.5</v>
      </c>
      <c r="J7447" t="e">
        <f>+VLOOKUP(B7447,#REF!,1,FALSE)</f>
        <v>#REF!</v>
      </c>
    </row>
    <row r="7448" spans="1:10" hidden="1" x14ac:dyDescent="0.25">
      <c r="A7448" t="s">
        <v>655</v>
      </c>
      <c r="B7448">
        <v>6621</v>
      </c>
      <c r="C7448" t="s">
        <v>1308</v>
      </c>
      <c r="D7448">
        <v>6.5</v>
      </c>
      <c r="J7448" t="e">
        <f>+VLOOKUP(B7448,#REF!,1,FALSE)</f>
        <v>#REF!</v>
      </c>
    </row>
    <row r="7449" spans="1:10" hidden="1" x14ac:dyDescent="0.25">
      <c r="A7449" t="s">
        <v>655</v>
      </c>
      <c r="B7449">
        <v>6622</v>
      </c>
      <c r="C7449" t="s">
        <v>1309</v>
      </c>
      <c r="D7449">
        <v>6.5</v>
      </c>
      <c r="J7449" t="e">
        <f>+VLOOKUP(B7449,#REF!,1,FALSE)</f>
        <v>#REF!</v>
      </c>
    </row>
    <row r="7450" spans="1:10" hidden="1" x14ac:dyDescent="0.25">
      <c r="A7450" t="s">
        <v>655</v>
      </c>
      <c r="B7450">
        <v>6623</v>
      </c>
      <c r="C7450" t="s">
        <v>1310</v>
      </c>
      <c r="D7450">
        <v>6.5</v>
      </c>
      <c r="J7450" t="e">
        <f>+VLOOKUP(B7450,#REF!,1,FALSE)</f>
        <v>#REF!</v>
      </c>
    </row>
    <row r="7451" spans="1:10" hidden="1" x14ac:dyDescent="0.25">
      <c r="A7451" t="s">
        <v>655</v>
      </c>
      <c r="B7451">
        <v>6624</v>
      </c>
      <c r="C7451" t="s">
        <v>1311</v>
      </c>
      <c r="D7451">
        <v>6.5</v>
      </c>
      <c r="J7451" t="e">
        <f>+VLOOKUP(B7451,#REF!,1,FALSE)</f>
        <v>#REF!</v>
      </c>
    </row>
    <row r="7452" spans="1:10" hidden="1" x14ac:dyDescent="0.25">
      <c r="A7452" t="s">
        <v>655</v>
      </c>
      <c r="B7452" t="s">
        <v>1312</v>
      </c>
      <c r="C7452" t="s">
        <v>1313</v>
      </c>
      <c r="D7452">
        <v>4.5999999999999996</v>
      </c>
      <c r="J7452" t="e">
        <f>+VLOOKUP(B7452,#REF!,1,FALSE)</f>
        <v>#REF!</v>
      </c>
    </row>
    <row r="7453" spans="1:10" hidden="1" x14ac:dyDescent="0.25">
      <c r="A7453" t="s">
        <v>655</v>
      </c>
      <c r="B7453" t="s">
        <v>1314</v>
      </c>
      <c r="C7453" t="s">
        <v>1315</v>
      </c>
      <c r="D7453">
        <v>4.5999999999999996</v>
      </c>
      <c r="J7453" t="e">
        <f>+VLOOKUP(B7453,#REF!,1,FALSE)</f>
        <v>#REF!</v>
      </c>
    </row>
    <row r="7454" spans="1:10" hidden="1" x14ac:dyDescent="0.25">
      <c r="A7454" t="s">
        <v>655</v>
      </c>
      <c r="B7454" t="s">
        <v>1316</v>
      </c>
      <c r="C7454" t="s">
        <v>1317</v>
      </c>
      <c r="D7454">
        <v>4.5999999999999996</v>
      </c>
      <c r="J7454" t="e">
        <f>+VLOOKUP(B7454,#REF!,1,FALSE)</f>
        <v>#REF!</v>
      </c>
    </row>
    <row r="7455" spans="1:10" hidden="1" x14ac:dyDescent="0.25">
      <c r="A7455" t="s">
        <v>655</v>
      </c>
      <c r="B7455">
        <v>6631</v>
      </c>
      <c r="C7455" t="s">
        <v>1318</v>
      </c>
      <c r="D7455">
        <v>6.5</v>
      </c>
      <c r="J7455" t="e">
        <f>+VLOOKUP(B7455,#REF!,1,FALSE)</f>
        <v>#REF!</v>
      </c>
    </row>
    <row r="7456" spans="1:10" hidden="1" x14ac:dyDescent="0.25">
      <c r="A7456" t="s">
        <v>655</v>
      </c>
      <c r="B7456">
        <v>6635</v>
      </c>
      <c r="C7456" t="s">
        <v>1319</v>
      </c>
      <c r="D7456">
        <v>6.5</v>
      </c>
      <c r="J7456" t="e">
        <f>+VLOOKUP(B7456,#REF!,1,FALSE)</f>
        <v>#REF!</v>
      </c>
    </row>
    <row r="7457" spans="1:10" hidden="1" x14ac:dyDescent="0.25">
      <c r="A7457" t="s">
        <v>655</v>
      </c>
      <c r="B7457">
        <v>6636</v>
      </c>
      <c r="C7457" t="s">
        <v>1320</v>
      </c>
      <c r="D7457">
        <v>6.5</v>
      </c>
      <c r="J7457" t="e">
        <f>+VLOOKUP(B7457,#REF!,1,FALSE)</f>
        <v>#REF!</v>
      </c>
    </row>
    <row r="7458" spans="1:10" hidden="1" x14ac:dyDescent="0.25">
      <c r="A7458" t="s">
        <v>655</v>
      </c>
      <c r="B7458">
        <v>6640</v>
      </c>
      <c r="C7458" t="s">
        <v>1321</v>
      </c>
      <c r="D7458">
        <v>6.5</v>
      </c>
      <c r="J7458" t="e">
        <f>+VLOOKUP(B7458,#REF!,1,FALSE)</f>
        <v>#REF!</v>
      </c>
    </row>
    <row r="7459" spans="1:10" hidden="1" x14ac:dyDescent="0.25">
      <c r="A7459" t="s">
        <v>655</v>
      </c>
      <c r="B7459">
        <v>6641</v>
      </c>
      <c r="C7459" t="s">
        <v>1322</v>
      </c>
      <c r="D7459">
        <v>6.5</v>
      </c>
      <c r="J7459" t="e">
        <f>+VLOOKUP(B7459,#REF!,1,FALSE)</f>
        <v>#REF!</v>
      </c>
    </row>
    <row r="7460" spans="1:10" hidden="1" x14ac:dyDescent="0.25">
      <c r="A7460" t="s">
        <v>655</v>
      </c>
      <c r="B7460">
        <v>6642</v>
      </c>
      <c r="C7460" t="s">
        <v>1323</v>
      </c>
      <c r="D7460">
        <v>6.5</v>
      </c>
      <c r="J7460" t="e">
        <f>+VLOOKUP(B7460,#REF!,1,FALSE)</f>
        <v>#REF!</v>
      </c>
    </row>
    <row r="7461" spans="1:10" hidden="1" x14ac:dyDescent="0.25">
      <c r="A7461" t="s">
        <v>655</v>
      </c>
      <c r="B7461">
        <v>6643</v>
      </c>
      <c r="C7461" t="s">
        <v>1324</v>
      </c>
      <c r="D7461">
        <v>6.5</v>
      </c>
      <c r="J7461" t="e">
        <f>+VLOOKUP(B7461,#REF!,1,FALSE)</f>
        <v>#REF!</v>
      </c>
    </row>
    <row r="7462" spans="1:10" hidden="1" x14ac:dyDescent="0.25">
      <c r="A7462" t="s">
        <v>655</v>
      </c>
      <c r="B7462">
        <v>6644</v>
      </c>
      <c r="C7462" t="s">
        <v>1325</v>
      </c>
      <c r="D7462">
        <v>6.5</v>
      </c>
      <c r="J7462" t="e">
        <f>+VLOOKUP(B7462,#REF!,1,FALSE)</f>
        <v>#REF!</v>
      </c>
    </row>
    <row r="7463" spans="1:10" hidden="1" x14ac:dyDescent="0.25">
      <c r="A7463" t="s">
        <v>655</v>
      </c>
      <c r="B7463">
        <v>6645</v>
      </c>
      <c r="C7463" t="s">
        <v>1326</v>
      </c>
      <c r="D7463">
        <v>6.5</v>
      </c>
      <c r="J7463" t="e">
        <f>+VLOOKUP(B7463,#REF!,1,FALSE)</f>
        <v>#REF!</v>
      </c>
    </row>
    <row r="7464" spans="1:10" hidden="1" x14ac:dyDescent="0.25">
      <c r="A7464" t="s">
        <v>655</v>
      </c>
      <c r="B7464" t="s">
        <v>1327</v>
      </c>
      <c r="C7464" t="s">
        <v>1328</v>
      </c>
      <c r="D7464">
        <v>1</v>
      </c>
      <c r="J7464" t="e">
        <f>+VLOOKUP(B7464,#REF!,1,FALSE)</f>
        <v>#REF!</v>
      </c>
    </row>
    <row r="7465" spans="1:10" hidden="1" x14ac:dyDescent="0.25">
      <c r="A7465" t="s">
        <v>655</v>
      </c>
      <c r="B7465">
        <v>6648</v>
      </c>
      <c r="C7465" t="s">
        <v>1329</v>
      </c>
      <c r="D7465">
        <v>6.5</v>
      </c>
      <c r="J7465" t="e">
        <f>+VLOOKUP(B7465,#REF!,1,FALSE)</f>
        <v>#REF!</v>
      </c>
    </row>
    <row r="7466" spans="1:10" hidden="1" x14ac:dyDescent="0.25">
      <c r="A7466" t="s">
        <v>655</v>
      </c>
      <c r="B7466">
        <v>6649</v>
      </c>
      <c r="C7466" t="s">
        <v>1330</v>
      </c>
      <c r="D7466">
        <v>6.5</v>
      </c>
      <c r="J7466" t="e">
        <f>+VLOOKUP(B7466,#REF!,1,FALSE)</f>
        <v>#REF!</v>
      </c>
    </row>
    <row r="7467" spans="1:10" hidden="1" x14ac:dyDescent="0.25">
      <c r="A7467" t="s">
        <v>655</v>
      </c>
      <c r="B7467">
        <v>6650</v>
      </c>
      <c r="C7467" t="s">
        <v>1331</v>
      </c>
      <c r="D7467">
        <v>6.5</v>
      </c>
      <c r="J7467" t="e">
        <f>+VLOOKUP(B7467,#REF!,1,FALSE)</f>
        <v>#REF!</v>
      </c>
    </row>
    <row r="7468" spans="1:10" hidden="1" x14ac:dyDescent="0.25">
      <c r="A7468" t="s">
        <v>655</v>
      </c>
      <c r="B7468">
        <v>6801</v>
      </c>
      <c r="C7468" t="s">
        <v>1332</v>
      </c>
      <c r="D7468">
        <v>6.5</v>
      </c>
      <c r="J7468" t="e">
        <f>+VLOOKUP(B7468,#REF!,1,FALSE)</f>
        <v>#REF!</v>
      </c>
    </row>
    <row r="7469" spans="1:10" hidden="1" x14ac:dyDescent="0.25">
      <c r="A7469" t="s">
        <v>655</v>
      </c>
      <c r="B7469">
        <v>6804</v>
      </c>
      <c r="C7469" t="s">
        <v>1333</v>
      </c>
      <c r="D7469">
        <v>6.5</v>
      </c>
      <c r="J7469" t="e">
        <f>+VLOOKUP(B7469,#REF!,1,FALSE)</f>
        <v>#REF!</v>
      </c>
    </row>
    <row r="7470" spans="1:10" hidden="1" x14ac:dyDescent="0.25">
      <c r="A7470" t="s">
        <v>655</v>
      </c>
      <c r="B7470">
        <v>6959</v>
      </c>
      <c r="C7470" t="s">
        <v>1334</v>
      </c>
      <c r="D7470">
        <v>6.5</v>
      </c>
      <c r="J7470" t="e">
        <f>+VLOOKUP(B7470,#REF!,1,FALSE)</f>
        <v>#REF!</v>
      </c>
    </row>
    <row r="7471" spans="1:10" hidden="1" x14ac:dyDescent="0.25">
      <c r="A7471" t="s">
        <v>655</v>
      </c>
      <c r="B7471">
        <v>6960</v>
      </c>
      <c r="C7471" t="s">
        <v>1335</v>
      </c>
      <c r="D7471">
        <v>6.5</v>
      </c>
      <c r="J7471" t="e">
        <f>+VLOOKUP(B7471,#REF!,1,FALSE)</f>
        <v>#REF!</v>
      </c>
    </row>
    <row r="7472" spans="1:10" hidden="1" x14ac:dyDescent="0.25">
      <c r="A7472" t="s">
        <v>655</v>
      </c>
      <c r="B7472">
        <v>6963</v>
      </c>
      <c r="C7472" t="s">
        <v>1336</v>
      </c>
      <c r="D7472">
        <v>6.5</v>
      </c>
      <c r="J7472" t="e">
        <f>+VLOOKUP(B7472,#REF!,1,FALSE)</f>
        <v>#REF!</v>
      </c>
    </row>
    <row r="7473" spans="1:10" hidden="1" x14ac:dyDescent="0.25">
      <c r="A7473" t="s">
        <v>655</v>
      </c>
      <c r="B7473">
        <v>6973</v>
      </c>
      <c r="C7473" t="s">
        <v>1337</v>
      </c>
      <c r="D7473">
        <v>6.5</v>
      </c>
      <c r="J7473" t="e">
        <f>+VLOOKUP(B7473,#REF!,1,FALSE)</f>
        <v>#REF!</v>
      </c>
    </row>
    <row r="7474" spans="1:10" hidden="1" x14ac:dyDescent="0.25">
      <c r="A7474" t="s">
        <v>655</v>
      </c>
      <c r="B7474">
        <v>6975</v>
      </c>
      <c r="C7474" t="s">
        <v>1338</v>
      </c>
      <c r="D7474">
        <v>6.5</v>
      </c>
      <c r="J7474" t="e">
        <f>+VLOOKUP(B7474,#REF!,1,FALSE)</f>
        <v>#REF!</v>
      </c>
    </row>
    <row r="7475" spans="1:10" hidden="1" x14ac:dyDescent="0.25">
      <c r="A7475" t="s">
        <v>655</v>
      </c>
      <c r="B7475">
        <v>6976</v>
      </c>
      <c r="C7475" t="s">
        <v>1339</v>
      </c>
      <c r="D7475">
        <v>6.5</v>
      </c>
      <c r="J7475" t="e">
        <f>+VLOOKUP(B7475,#REF!,1,FALSE)</f>
        <v>#REF!</v>
      </c>
    </row>
    <row r="7476" spans="1:10" hidden="1" x14ac:dyDescent="0.25">
      <c r="A7476" t="s">
        <v>655</v>
      </c>
      <c r="B7476">
        <v>6982</v>
      </c>
      <c r="C7476" t="s">
        <v>1340</v>
      </c>
      <c r="D7476">
        <v>1</v>
      </c>
      <c r="J7476" t="e">
        <f>+VLOOKUP(B7476,#REF!,1,FALSE)</f>
        <v>#REF!</v>
      </c>
    </row>
    <row r="7477" spans="1:10" hidden="1" x14ac:dyDescent="0.25">
      <c r="A7477" t="s">
        <v>655</v>
      </c>
      <c r="B7477">
        <v>6984</v>
      </c>
      <c r="C7477" t="s">
        <v>2252</v>
      </c>
      <c r="D7477">
        <v>1</v>
      </c>
      <c r="J7477" t="e">
        <f>+VLOOKUP(B7477,#REF!,1,FALSE)</f>
        <v>#REF!</v>
      </c>
    </row>
    <row r="7478" spans="1:10" hidden="1" x14ac:dyDescent="0.25">
      <c r="A7478" t="s">
        <v>655</v>
      </c>
      <c r="B7478">
        <v>6986</v>
      </c>
      <c r="C7478" t="s">
        <v>2253</v>
      </c>
      <c r="D7478">
        <v>1</v>
      </c>
      <c r="J7478" t="e">
        <f>+VLOOKUP(B7478,#REF!,1,FALSE)</f>
        <v>#REF!</v>
      </c>
    </row>
    <row r="7479" spans="1:10" hidden="1" x14ac:dyDescent="0.25">
      <c r="A7479" t="s">
        <v>655</v>
      </c>
      <c r="B7479">
        <v>7008</v>
      </c>
      <c r="C7479" t="s">
        <v>1341</v>
      </c>
      <c r="D7479">
        <v>6.5</v>
      </c>
      <c r="J7479" t="e">
        <f>+VLOOKUP(B7479,#REF!,1,FALSE)</f>
        <v>#REF!</v>
      </c>
    </row>
    <row r="7480" spans="1:10" hidden="1" x14ac:dyDescent="0.25">
      <c r="A7480" t="s">
        <v>655</v>
      </c>
      <c r="B7480">
        <v>7014</v>
      </c>
      <c r="C7480" t="s">
        <v>1071</v>
      </c>
      <c r="D7480">
        <v>6.5</v>
      </c>
      <c r="J7480" t="e">
        <f>+VLOOKUP(B7480,#REF!,1,FALSE)</f>
        <v>#REF!</v>
      </c>
    </row>
    <row r="7481" spans="1:10" hidden="1" x14ac:dyDescent="0.25">
      <c r="A7481" t="s">
        <v>655</v>
      </c>
      <c r="B7481" t="s">
        <v>1342</v>
      </c>
      <c r="C7481" t="s">
        <v>1343</v>
      </c>
      <c r="D7481">
        <v>4.8</v>
      </c>
      <c r="J7481" t="e">
        <f>+VLOOKUP(B7481,#REF!,1,FALSE)</f>
        <v>#REF!</v>
      </c>
    </row>
    <row r="7482" spans="1:10" hidden="1" x14ac:dyDescent="0.25">
      <c r="A7482" t="s">
        <v>655</v>
      </c>
      <c r="B7482" t="s">
        <v>1344</v>
      </c>
      <c r="C7482" t="s">
        <v>1343</v>
      </c>
      <c r="D7482">
        <v>6.5</v>
      </c>
      <c r="J7482" t="e">
        <f>+VLOOKUP(B7482,#REF!,1,FALSE)</f>
        <v>#REF!</v>
      </c>
    </row>
    <row r="7483" spans="1:10" hidden="1" x14ac:dyDescent="0.25">
      <c r="A7483" t="s">
        <v>655</v>
      </c>
      <c r="B7483" t="s">
        <v>1345</v>
      </c>
      <c r="C7483" t="s">
        <v>1346</v>
      </c>
      <c r="D7483">
        <v>4.8</v>
      </c>
      <c r="J7483" t="e">
        <f>+VLOOKUP(B7483,#REF!,1,FALSE)</f>
        <v>#REF!</v>
      </c>
    </row>
    <row r="7484" spans="1:10" hidden="1" x14ac:dyDescent="0.25">
      <c r="A7484" t="s">
        <v>655</v>
      </c>
      <c r="B7484" t="s">
        <v>1347</v>
      </c>
      <c r="C7484" t="s">
        <v>1346</v>
      </c>
      <c r="D7484">
        <v>6.5</v>
      </c>
      <c r="J7484" t="e">
        <f>+VLOOKUP(B7484,#REF!,1,FALSE)</f>
        <v>#REF!</v>
      </c>
    </row>
    <row r="7485" spans="1:10" hidden="1" x14ac:dyDescent="0.25">
      <c r="A7485" t="s">
        <v>655</v>
      </c>
      <c r="B7485" t="s">
        <v>347</v>
      </c>
      <c r="C7485" t="s">
        <v>1348</v>
      </c>
      <c r="D7485">
        <v>4.8</v>
      </c>
      <c r="J7485" t="e">
        <f>+VLOOKUP(B7485,#REF!,1,FALSE)</f>
        <v>#REF!</v>
      </c>
    </row>
    <row r="7486" spans="1:10" hidden="1" x14ac:dyDescent="0.25">
      <c r="A7486" t="s">
        <v>655</v>
      </c>
      <c r="B7486" t="s">
        <v>345</v>
      </c>
      <c r="C7486" t="s">
        <v>1348</v>
      </c>
      <c r="D7486">
        <v>6.5</v>
      </c>
      <c r="J7486" t="e">
        <f>+VLOOKUP(B7486,#REF!,1,FALSE)</f>
        <v>#REF!</v>
      </c>
    </row>
    <row r="7487" spans="1:10" hidden="1" x14ac:dyDescent="0.25">
      <c r="A7487" t="s">
        <v>655</v>
      </c>
      <c r="B7487">
        <v>7025</v>
      </c>
      <c r="C7487" t="s">
        <v>1349</v>
      </c>
      <c r="D7487">
        <v>6.5</v>
      </c>
      <c r="J7487" t="e">
        <f>+VLOOKUP(B7487,#REF!,1,FALSE)</f>
        <v>#REF!</v>
      </c>
    </row>
    <row r="7488" spans="1:10" hidden="1" x14ac:dyDescent="0.25">
      <c r="A7488" t="s">
        <v>655</v>
      </c>
      <c r="B7488">
        <v>7028</v>
      </c>
      <c r="C7488" t="s">
        <v>1352</v>
      </c>
      <c r="D7488">
        <v>6.5</v>
      </c>
      <c r="J7488" t="e">
        <f>+VLOOKUP(B7488,#REF!,1,FALSE)</f>
        <v>#REF!</v>
      </c>
    </row>
    <row r="7489" spans="1:10" hidden="1" x14ac:dyDescent="0.25">
      <c r="A7489" t="s">
        <v>655</v>
      </c>
      <c r="B7489">
        <v>7038</v>
      </c>
      <c r="C7489" t="s">
        <v>1353</v>
      </c>
      <c r="D7489">
        <v>6.5</v>
      </c>
      <c r="J7489" t="e">
        <f>+VLOOKUP(B7489,#REF!,1,FALSE)</f>
        <v>#REF!</v>
      </c>
    </row>
    <row r="7490" spans="1:10" hidden="1" x14ac:dyDescent="0.25">
      <c r="A7490" t="s">
        <v>655</v>
      </c>
      <c r="B7490">
        <v>7039</v>
      </c>
      <c r="C7490" t="s">
        <v>1354</v>
      </c>
      <c r="D7490">
        <v>6.5</v>
      </c>
      <c r="J7490" t="e">
        <f>+VLOOKUP(B7490,#REF!,1,FALSE)</f>
        <v>#REF!</v>
      </c>
    </row>
    <row r="7491" spans="1:10" hidden="1" x14ac:dyDescent="0.25">
      <c r="A7491" t="s">
        <v>655</v>
      </c>
      <c r="B7491">
        <v>7042</v>
      </c>
      <c r="C7491" t="s">
        <v>1355</v>
      </c>
      <c r="D7491">
        <v>6.5</v>
      </c>
      <c r="J7491" t="e">
        <f>+VLOOKUP(B7491,#REF!,1,FALSE)</f>
        <v>#REF!</v>
      </c>
    </row>
    <row r="7492" spans="1:10" hidden="1" x14ac:dyDescent="0.25">
      <c r="A7492" t="s">
        <v>655</v>
      </c>
      <c r="B7492">
        <v>7044</v>
      </c>
      <c r="C7492" t="s">
        <v>1356</v>
      </c>
      <c r="D7492">
        <v>6.5</v>
      </c>
      <c r="J7492" t="e">
        <f>+VLOOKUP(B7492,#REF!,1,FALSE)</f>
        <v>#REF!</v>
      </c>
    </row>
    <row r="7493" spans="1:10" hidden="1" x14ac:dyDescent="0.25">
      <c r="A7493" t="s">
        <v>655</v>
      </c>
      <c r="B7493" t="s">
        <v>305</v>
      </c>
      <c r="C7493" t="s">
        <v>306</v>
      </c>
      <c r="D7493">
        <v>4.8</v>
      </c>
      <c r="J7493" t="e">
        <f>+VLOOKUP(B7493,#REF!,1,FALSE)</f>
        <v>#REF!</v>
      </c>
    </row>
    <row r="7494" spans="1:10" hidden="1" x14ac:dyDescent="0.25">
      <c r="A7494" t="s">
        <v>655</v>
      </c>
      <c r="B7494" t="s">
        <v>2459</v>
      </c>
      <c r="C7494" t="s">
        <v>2460</v>
      </c>
      <c r="D7494">
        <v>6.5</v>
      </c>
      <c r="J7494" t="e">
        <f>+VLOOKUP(B7494,#REF!,1,FALSE)</f>
        <v>#REF!</v>
      </c>
    </row>
    <row r="7495" spans="1:10" hidden="1" x14ac:dyDescent="0.25">
      <c r="A7495" t="s">
        <v>655</v>
      </c>
      <c r="B7495" t="s">
        <v>305</v>
      </c>
      <c r="C7495" t="s">
        <v>306</v>
      </c>
      <c r="D7495">
        <v>4.8</v>
      </c>
      <c r="J7495" t="e">
        <f>+VLOOKUP(B7495,#REF!,1,FALSE)</f>
        <v>#REF!</v>
      </c>
    </row>
    <row r="7496" spans="1:10" hidden="1" x14ac:dyDescent="0.25">
      <c r="A7496" t="s">
        <v>655</v>
      </c>
      <c r="B7496" t="s">
        <v>609</v>
      </c>
      <c r="C7496" t="s">
        <v>306</v>
      </c>
      <c r="D7496">
        <v>6.5</v>
      </c>
      <c r="J7496" t="e">
        <f>+VLOOKUP(B7496,#REF!,1,FALSE)</f>
        <v>#REF!</v>
      </c>
    </row>
    <row r="7497" spans="1:10" hidden="1" x14ac:dyDescent="0.25">
      <c r="A7497" t="s">
        <v>655</v>
      </c>
      <c r="B7497" t="s">
        <v>423</v>
      </c>
      <c r="C7497" t="s">
        <v>306</v>
      </c>
      <c r="D7497">
        <v>4.8</v>
      </c>
      <c r="J7497" t="e">
        <f>+VLOOKUP(B7497,#REF!,1,FALSE)</f>
        <v>#REF!</v>
      </c>
    </row>
    <row r="7498" spans="1:10" hidden="1" x14ac:dyDescent="0.25">
      <c r="A7498" t="s">
        <v>655</v>
      </c>
      <c r="B7498" t="s">
        <v>424</v>
      </c>
      <c r="C7498" t="s">
        <v>306</v>
      </c>
      <c r="D7498">
        <v>6.5</v>
      </c>
      <c r="J7498" t="e">
        <f>+VLOOKUP(B7498,#REF!,1,FALSE)</f>
        <v>#REF!</v>
      </c>
    </row>
    <row r="7499" spans="1:10" hidden="1" x14ac:dyDescent="0.25">
      <c r="A7499" t="s">
        <v>655</v>
      </c>
      <c r="B7499">
        <v>7053</v>
      </c>
      <c r="C7499" t="s">
        <v>425</v>
      </c>
      <c r="D7499">
        <v>6.5</v>
      </c>
      <c r="J7499" t="e">
        <f>+VLOOKUP(B7499,#REF!,1,FALSE)</f>
        <v>#REF!</v>
      </c>
    </row>
    <row r="7500" spans="1:10" hidden="1" x14ac:dyDescent="0.25">
      <c r="A7500" t="s">
        <v>655</v>
      </c>
      <c r="B7500" t="s">
        <v>305</v>
      </c>
      <c r="C7500" t="s">
        <v>306</v>
      </c>
      <c r="D7500">
        <v>4.8</v>
      </c>
      <c r="J7500" t="e">
        <f>+VLOOKUP(B7500,#REF!,1,FALSE)</f>
        <v>#REF!</v>
      </c>
    </row>
    <row r="7501" spans="1:10" hidden="1" x14ac:dyDescent="0.25">
      <c r="A7501" t="s">
        <v>655</v>
      </c>
      <c r="B7501" t="s">
        <v>1360</v>
      </c>
      <c r="C7501" t="s">
        <v>1361</v>
      </c>
      <c r="D7501">
        <v>6.5</v>
      </c>
      <c r="J7501" t="e">
        <f>+VLOOKUP(B7501,#REF!,1,FALSE)</f>
        <v>#REF!</v>
      </c>
    </row>
    <row r="7502" spans="1:10" hidden="1" x14ac:dyDescent="0.25">
      <c r="A7502" t="s">
        <v>655</v>
      </c>
      <c r="B7502" t="s">
        <v>428</v>
      </c>
      <c r="C7502" t="s">
        <v>429</v>
      </c>
      <c r="D7502">
        <v>6.5</v>
      </c>
      <c r="J7502" t="e">
        <f>+VLOOKUP(B7502,#REF!,1,FALSE)</f>
        <v>#REF!</v>
      </c>
    </row>
    <row r="7503" spans="1:10" hidden="1" x14ac:dyDescent="0.25">
      <c r="A7503" t="s">
        <v>655</v>
      </c>
      <c r="B7503" t="s">
        <v>1362</v>
      </c>
      <c r="C7503" t="s">
        <v>1363</v>
      </c>
      <c r="D7503">
        <v>6.5</v>
      </c>
      <c r="J7503" t="e">
        <f>+VLOOKUP(B7503,#REF!,1,FALSE)</f>
        <v>#REF!</v>
      </c>
    </row>
    <row r="7504" spans="1:10" hidden="1" x14ac:dyDescent="0.25">
      <c r="A7504" t="s">
        <v>655</v>
      </c>
      <c r="B7504">
        <v>7058</v>
      </c>
      <c r="C7504" t="s">
        <v>351</v>
      </c>
      <c r="D7504">
        <v>6.5</v>
      </c>
      <c r="J7504" t="e">
        <f>+VLOOKUP(B7504,#REF!,1,FALSE)</f>
        <v>#REF!</v>
      </c>
    </row>
    <row r="7505" spans="1:10" hidden="1" x14ac:dyDescent="0.25">
      <c r="A7505" t="s">
        <v>655</v>
      </c>
      <c r="B7505" t="s">
        <v>350</v>
      </c>
      <c r="C7505" t="s">
        <v>351</v>
      </c>
      <c r="D7505">
        <v>4.8</v>
      </c>
      <c r="J7505" t="e">
        <f>+VLOOKUP(B7505,#REF!,1,FALSE)</f>
        <v>#REF!</v>
      </c>
    </row>
    <row r="7506" spans="1:10" hidden="1" x14ac:dyDescent="0.25">
      <c r="A7506" t="s">
        <v>655</v>
      </c>
      <c r="B7506">
        <v>7076</v>
      </c>
      <c r="C7506" t="s">
        <v>1364</v>
      </c>
      <c r="D7506">
        <v>1</v>
      </c>
      <c r="J7506" t="e">
        <f>+VLOOKUP(B7506,#REF!,1,FALSE)</f>
        <v>#REF!</v>
      </c>
    </row>
    <row r="7507" spans="1:10" hidden="1" x14ac:dyDescent="0.25">
      <c r="A7507" t="s">
        <v>655</v>
      </c>
      <c r="B7507">
        <v>7108</v>
      </c>
      <c r="C7507" t="s">
        <v>1365</v>
      </c>
      <c r="D7507">
        <v>6.5</v>
      </c>
      <c r="J7507" t="e">
        <f>+VLOOKUP(B7507,#REF!,1,FALSE)</f>
        <v>#REF!</v>
      </c>
    </row>
    <row r="7508" spans="1:10" hidden="1" x14ac:dyDescent="0.25">
      <c r="A7508" t="s">
        <v>655</v>
      </c>
      <c r="B7508">
        <v>7114</v>
      </c>
      <c r="C7508" t="s">
        <v>2337</v>
      </c>
      <c r="D7508">
        <v>1</v>
      </c>
      <c r="J7508" t="e">
        <f>+VLOOKUP(B7508,#REF!,1,FALSE)</f>
        <v>#REF!</v>
      </c>
    </row>
    <row r="7509" spans="1:10" hidden="1" x14ac:dyDescent="0.25">
      <c r="A7509" t="s">
        <v>655</v>
      </c>
      <c r="B7509">
        <v>7115</v>
      </c>
      <c r="C7509" t="s">
        <v>2338</v>
      </c>
      <c r="D7509">
        <v>1</v>
      </c>
      <c r="J7509" t="e">
        <f>+VLOOKUP(B7509,#REF!,1,FALSE)</f>
        <v>#REF!</v>
      </c>
    </row>
    <row r="7510" spans="1:10" hidden="1" x14ac:dyDescent="0.25">
      <c r="A7510" t="s">
        <v>655</v>
      </c>
      <c r="B7510">
        <v>7117</v>
      </c>
      <c r="C7510" t="s">
        <v>2339</v>
      </c>
      <c r="D7510">
        <v>1</v>
      </c>
      <c r="J7510" t="e">
        <f>+VLOOKUP(B7510,#REF!,1,FALSE)</f>
        <v>#REF!</v>
      </c>
    </row>
    <row r="7511" spans="1:10" hidden="1" x14ac:dyDescent="0.25">
      <c r="A7511" t="s">
        <v>655</v>
      </c>
      <c r="B7511" t="s">
        <v>430</v>
      </c>
      <c r="C7511" t="s">
        <v>431</v>
      </c>
      <c r="D7511">
        <v>6.5</v>
      </c>
      <c r="J7511" t="e">
        <f>+VLOOKUP(B7511,#REF!,1,FALSE)</f>
        <v>#REF!</v>
      </c>
    </row>
    <row r="7512" spans="1:10" hidden="1" x14ac:dyDescent="0.25">
      <c r="A7512" t="s">
        <v>655</v>
      </c>
      <c r="B7512" t="s">
        <v>1366</v>
      </c>
      <c r="C7512" t="s">
        <v>1367</v>
      </c>
      <c r="D7512">
        <v>6.5</v>
      </c>
      <c r="J7512" t="e">
        <f>+VLOOKUP(B7512,#REF!,1,FALSE)</f>
        <v>#REF!</v>
      </c>
    </row>
    <row r="7513" spans="1:10" hidden="1" x14ac:dyDescent="0.25">
      <c r="A7513" t="s">
        <v>655</v>
      </c>
      <c r="B7513" t="s">
        <v>432</v>
      </c>
      <c r="C7513" t="s">
        <v>433</v>
      </c>
      <c r="D7513">
        <v>6.5</v>
      </c>
      <c r="J7513" t="e">
        <f>+VLOOKUP(B7513,#REF!,1,FALSE)</f>
        <v>#REF!</v>
      </c>
    </row>
    <row r="7514" spans="1:10" hidden="1" x14ac:dyDescent="0.25">
      <c r="A7514" t="s">
        <v>655</v>
      </c>
      <c r="B7514" t="s">
        <v>426</v>
      </c>
      <c r="C7514" t="s">
        <v>427</v>
      </c>
      <c r="D7514">
        <v>6.5</v>
      </c>
      <c r="J7514" t="e">
        <f>+VLOOKUP(B7514,#REF!,1,FALSE)</f>
        <v>#REF!</v>
      </c>
    </row>
    <row r="7515" spans="1:10" hidden="1" x14ac:dyDescent="0.25">
      <c r="A7515" t="s">
        <v>655</v>
      </c>
      <c r="B7515" t="s">
        <v>613</v>
      </c>
      <c r="C7515" t="s">
        <v>612</v>
      </c>
      <c r="D7515">
        <v>4.8</v>
      </c>
      <c r="J7515" t="e">
        <f>+VLOOKUP(B7515,#REF!,1,FALSE)</f>
        <v>#REF!</v>
      </c>
    </row>
    <row r="7516" spans="1:10" hidden="1" x14ac:dyDescent="0.25">
      <c r="A7516" t="s">
        <v>655</v>
      </c>
      <c r="B7516" t="s">
        <v>611</v>
      </c>
      <c r="C7516" t="s">
        <v>612</v>
      </c>
      <c r="D7516">
        <v>6.5</v>
      </c>
      <c r="J7516" t="e">
        <f>+VLOOKUP(B7516,#REF!,1,FALSE)</f>
        <v>#REF!</v>
      </c>
    </row>
    <row r="7517" spans="1:10" hidden="1" x14ac:dyDescent="0.25">
      <c r="A7517" t="s">
        <v>655</v>
      </c>
      <c r="B7517" t="s">
        <v>1368</v>
      </c>
      <c r="C7517" t="s">
        <v>1369</v>
      </c>
      <c r="D7517">
        <v>4.8</v>
      </c>
      <c r="J7517" t="e">
        <f>+VLOOKUP(B7517,#REF!,1,FALSE)</f>
        <v>#REF!</v>
      </c>
    </row>
    <row r="7518" spans="1:10" hidden="1" x14ac:dyDescent="0.25">
      <c r="A7518" t="s">
        <v>655</v>
      </c>
      <c r="B7518" t="s">
        <v>1370</v>
      </c>
      <c r="C7518" t="s">
        <v>1371</v>
      </c>
      <c r="D7518">
        <v>6.5</v>
      </c>
      <c r="J7518" t="e">
        <f>+VLOOKUP(B7518,#REF!,1,FALSE)</f>
        <v>#REF!</v>
      </c>
    </row>
    <row r="7519" spans="1:10" hidden="1" x14ac:dyDescent="0.25">
      <c r="A7519" t="s">
        <v>655</v>
      </c>
      <c r="B7519" t="s">
        <v>1372</v>
      </c>
      <c r="C7519" t="s">
        <v>1373</v>
      </c>
      <c r="D7519">
        <v>4.8</v>
      </c>
      <c r="J7519" t="e">
        <f>+VLOOKUP(B7519,#REF!,1,FALSE)</f>
        <v>#REF!</v>
      </c>
    </row>
    <row r="7520" spans="1:10" hidden="1" x14ac:dyDescent="0.25">
      <c r="A7520" t="s">
        <v>655</v>
      </c>
      <c r="B7520" t="s">
        <v>1374</v>
      </c>
      <c r="C7520" t="s">
        <v>1375</v>
      </c>
      <c r="D7520">
        <v>6.5</v>
      </c>
      <c r="J7520" t="e">
        <f>+VLOOKUP(B7520,#REF!,1,FALSE)</f>
        <v>#REF!</v>
      </c>
    </row>
    <row r="7521" spans="1:10" hidden="1" x14ac:dyDescent="0.25">
      <c r="A7521" t="s">
        <v>655</v>
      </c>
      <c r="B7521" t="s">
        <v>1376</v>
      </c>
      <c r="C7521" t="s">
        <v>601</v>
      </c>
      <c r="D7521">
        <v>3.25</v>
      </c>
      <c r="J7521" t="e">
        <f>+VLOOKUP(B7521,#REF!,1,FALSE)</f>
        <v>#REF!</v>
      </c>
    </row>
    <row r="7522" spans="1:10" hidden="1" x14ac:dyDescent="0.25">
      <c r="A7522" t="s">
        <v>655</v>
      </c>
      <c r="B7522" t="s">
        <v>600</v>
      </c>
      <c r="C7522" t="s">
        <v>601</v>
      </c>
      <c r="D7522">
        <v>6.5</v>
      </c>
      <c r="J7522" t="e">
        <f>+VLOOKUP(B7522,#REF!,1,FALSE)</f>
        <v>#REF!</v>
      </c>
    </row>
    <row r="7523" spans="1:10" hidden="1" x14ac:dyDescent="0.25">
      <c r="A7523" t="s">
        <v>655</v>
      </c>
      <c r="B7523">
        <v>7133</v>
      </c>
      <c r="C7523" t="s">
        <v>1377</v>
      </c>
      <c r="D7523">
        <v>6.5</v>
      </c>
      <c r="J7523" t="e">
        <f>+VLOOKUP(B7523,#REF!,1,FALSE)</f>
        <v>#REF!</v>
      </c>
    </row>
    <row r="7524" spans="1:10" hidden="1" x14ac:dyDescent="0.25">
      <c r="A7524" t="s">
        <v>655</v>
      </c>
      <c r="B7524">
        <v>7134</v>
      </c>
      <c r="C7524" t="s">
        <v>1378</v>
      </c>
      <c r="D7524">
        <v>6.5</v>
      </c>
      <c r="J7524" t="e">
        <f>+VLOOKUP(B7524,#REF!,1,FALSE)</f>
        <v>#REF!</v>
      </c>
    </row>
    <row r="7525" spans="1:10" hidden="1" x14ac:dyDescent="0.25">
      <c r="A7525" t="s">
        <v>655</v>
      </c>
      <c r="B7525" t="s">
        <v>1380</v>
      </c>
      <c r="C7525" t="s">
        <v>1381</v>
      </c>
      <c r="D7525">
        <v>6.5</v>
      </c>
      <c r="J7525" t="e">
        <f>+VLOOKUP(B7525,#REF!,1,FALSE)</f>
        <v>#REF!</v>
      </c>
    </row>
    <row r="7526" spans="1:10" hidden="1" x14ac:dyDescent="0.25">
      <c r="A7526" t="s">
        <v>655</v>
      </c>
      <c r="B7526">
        <v>7151</v>
      </c>
      <c r="C7526" t="s">
        <v>1382</v>
      </c>
      <c r="D7526">
        <v>6.5</v>
      </c>
      <c r="J7526" t="e">
        <f>+VLOOKUP(B7526,#REF!,1,FALSE)</f>
        <v>#REF!</v>
      </c>
    </row>
    <row r="7527" spans="1:10" hidden="1" x14ac:dyDescent="0.25">
      <c r="A7527" t="s">
        <v>655</v>
      </c>
      <c r="B7527" t="s">
        <v>1383</v>
      </c>
      <c r="C7527" t="s">
        <v>1384</v>
      </c>
      <c r="D7527">
        <v>4.8</v>
      </c>
      <c r="J7527" t="e">
        <f>+VLOOKUP(B7527,#REF!,1,FALSE)</f>
        <v>#REF!</v>
      </c>
    </row>
    <row r="7528" spans="1:10" hidden="1" x14ac:dyDescent="0.25">
      <c r="A7528" t="s">
        <v>655</v>
      </c>
      <c r="B7528" t="s">
        <v>1385</v>
      </c>
      <c r="C7528" t="s">
        <v>1384</v>
      </c>
      <c r="D7528">
        <v>6.5</v>
      </c>
      <c r="J7528" t="e">
        <f>+VLOOKUP(B7528,#REF!,1,FALSE)</f>
        <v>#REF!</v>
      </c>
    </row>
    <row r="7529" spans="1:10" hidden="1" x14ac:dyDescent="0.25">
      <c r="A7529" t="s">
        <v>655</v>
      </c>
      <c r="B7529">
        <v>7153</v>
      </c>
      <c r="C7529" t="s">
        <v>1386</v>
      </c>
      <c r="D7529">
        <v>6.5</v>
      </c>
      <c r="J7529" t="e">
        <f>+VLOOKUP(B7529,#REF!,1,FALSE)</f>
        <v>#REF!</v>
      </c>
    </row>
    <row r="7530" spans="1:10" hidden="1" x14ac:dyDescent="0.25">
      <c r="A7530" t="s">
        <v>655</v>
      </c>
      <c r="B7530" t="s">
        <v>1387</v>
      </c>
      <c r="C7530" t="s">
        <v>1388</v>
      </c>
      <c r="D7530">
        <v>4.8</v>
      </c>
      <c r="J7530" t="e">
        <f>+VLOOKUP(B7530,#REF!,1,FALSE)</f>
        <v>#REF!</v>
      </c>
    </row>
    <row r="7531" spans="1:10" hidden="1" x14ac:dyDescent="0.25">
      <c r="A7531" t="s">
        <v>655</v>
      </c>
      <c r="B7531">
        <v>7208</v>
      </c>
      <c r="C7531" t="s">
        <v>1073</v>
      </c>
      <c r="D7531">
        <v>6.5</v>
      </c>
      <c r="J7531" t="e">
        <f>+VLOOKUP(B7531,#REF!,1,FALSE)</f>
        <v>#REF!</v>
      </c>
    </row>
    <row r="7532" spans="1:10" hidden="1" x14ac:dyDescent="0.25">
      <c r="A7532" t="s">
        <v>655</v>
      </c>
      <c r="B7532">
        <v>7210</v>
      </c>
      <c r="C7532" t="s">
        <v>1389</v>
      </c>
      <c r="D7532">
        <v>6.5</v>
      </c>
      <c r="J7532" t="e">
        <f>+VLOOKUP(B7532,#REF!,1,FALSE)</f>
        <v>#REF!</v>
      </c>
    </row>
    <row r="7533" spans="1:10" hidden="1" x14ac:dyDescent="0.25">
      <c r="A7533" t="s">
        <v>655</v>
      </c>
      <c r="B7533">
        <v>7211</v>
      </c>
      <c r="C7533" t="s">
        <v>1390</v>
      </c>
      <c r="D7533">
        <v>6.5</v>
      </c>
      <c r="J7533" t="e">
        <f>+VLOOKUP(B7533,#REF!,1,FALSE)</f>
        <v>#REF!</v>
      </c>
    </row>
    <row r="7534" spans="1:10" hidden="1" x14ac:dyDescent="0.25">
      <c r="A7534" t="s">
        <v>655</v>
      </c>
      <c r="B7534" t="s">
        <v>1391</v>
      </c>
      <c r="C7534" t="s">
        <v>1390</v>
      </c>
      <c r="D7534">
        <v>4.7</v>
      </c>
      <c r="J7534" t="e">
        <f>+VLOOKUP(B7534,#REF!,1,FALSE)</f>
        <v>#REF!</v>
      </c>
    </row>
    <row r="7535" spans="1:10" hidden="1" x14ac:dyDescent="0.25">
      <c r="A7535" t="s">
        <v>655</v>
      </c>
      <c r="B7535">
        <v>7212</v>
      </c>
      <c r="C7535" t="s">
        <v>1392</v>
      </c>
      <c r="D7535">
        <v>6.5</v>
      </c>
      <c r="J7535" t="e">
        <f>+VLOOKUP(B7535,#REF!,1,FALSE)</f>
        <v>#REF!</v>
      </c>
    </row>
    <row r="7536" spans="1:10" hidden="1" x14ac:dyDescent="0.25">
      <c r="A7536" t="s">
        <v>655</v>
      </c>
      <c r="B7536">
        <v>7214</v>
      </c>
      <c r="C7536" t="s">
        <v>1393</v>
      </c>
      <c r="D7536">
        <v>6.5</v>
      </c>
      <c r="J7536" t="e">
        <f>+VLOOKUP(B7536,#REF!,1,FALSE)</f>
        <v>#REF!</v>
      </c>
    </row>
    <row r="7537" spans="1:10" hidden="1" x14ac:dyDescent="0.25">
      <c r="A7537" t="s">
        <v>655</v>
      </c>
      <c r="B7537">
        <v>7215</v>
      </c>
      <c r="C7537" t="s">
        <v>1394</v>
      </c>
      <c r="D7537">
        <v>6.5</v>
      </c>
      <c r="J7537" t="e">
        <f>+VLOOKUP(B7537,#REF!,1,FALSE)</f>
        <v>#REF!</v>
      </c>
    </row>
    <row r="7538" spans="1:10" hidden="1" x14ac:dyDescent="0.25">
      <c r="A7538" t="s">
        <v>655</v>
      </c>
      <c r="B7538">
        <v>7216</v>
      </c>
      <c r="C7538" t="s">
        <v>1395</v>
      </c>
      <c r="D7538">
        <v>6.5</v>
      </c>
      <c r="J7538" t="e">
        <f>+VLOOKUP(B7538,#REF!,1,FALSE)</f>
        <v>#REF!</v>
      </c>
    </row>
    <row r="7539" spans="1:10" hidden="1" x14ac:dyDescent="0.25">
      <c r="A7539" t="s">
        <v>655</v>
      </c>
      <c r="B7539">
        <v>7217</v>
      </c>
      <c r="C7539" t="s">
        <v>1396</v>
      </c>
      <c r="D7539">
        <v>6.5</v>
      </c>
      <c r="J7539" t="e">
        <f>+VLOOKUP(B7539,#REF!,1,FALSE)</f>
        <v>#REF!</v>
      </c>
    </row>
    <row r="7540" spans="1:10" hidden="1" x14ac:dyDescent="0.25">
      <c r="A7540" t="s">
        <v>655</v>
      </c>
      <c r="B7540">
        <v>7218</v>
      </c>
      <c r="C7540" t="s">
        <v>277</v>
      </c>
      <c r="D7540">
        <v>6.5</v>
      </c>
      <c r="J7540" t="e">
        <f>+VLOOKUP(B7540,#REF!,1,FALSE)</f>
        <v>#REF!</v>
      </c>
    </row>
    <row r="7541" spans="1:10" hidden="1" x14ac:dyDescent="0.25">
      <c r="A7541" t="s">
        <v>655</v>
      </c>
      <c r="B7541">
        <v>7219</v>
      </c>
      <c r="C7541" t="s">
        <v>1397</v>
      </c>
      <c r="D7541">
        <v>6.5</v>
      </c>
      <c r="J7541" t="e">
        <f>+VLOOKUP(B7541,#REF!,1,FALSE)</f>
        <v>#REF!</v>
      </c>
    </row>
    <row r="7542" spans="1:10" hidden="1" x14ac:dyDescent="0.25">
      <c r="A7542" t="s">
        <v>655</v>
      </c>
      <c r="B7542">
        <v>7225</v>
      </c>
      <c r="C7542" t="s">
        <v>1398</v>
      </c>
      <c r="D7542">
        <v>6.5</v>
      </c>
      <c r="J7542" t="e">
        <f>+VLOOKUP(B7542,#REF!,1,FALSE)</f>
        <v>#REF!</v>
      </c>
    </row>
    <row r="7543" spans="1:10" hidden="1" x14ac:dyDescent="0.25">
      <c r="A7543" t="s">
        <v>655</v>
      </c>
      <c r="B7543">
        <v>7226</v>
      </c>
      <c r="C7543" t="s">
        <v>1399</v>
      </c>
      <c r="D7543">
        <v>6.5</v>
      </c>
      <c r="J7543" t="e">
        <f>+VLOOKUP(B7543,#REF!,1,FALSE)</f>
        <v>#REF!</v>
      </c>
    </row>
    <row r="7544" spans="1:10" hidden="1" x14ac:dyDescent="0.25">
      <c r="A7544" t="s">
        <v>655</v>
      </c>
      <c r="B7544">
        <v>7227</v>
      </c>
      <c r="C7544" t="s">
        <v>1400</v>
      </c>
      <c r="D7544">
        <v>6.5</v>
      </c>
      <c r="J7544" t="e">
        <f>+VLOOKUP(B7544,#REF!,1,FALSE)</f>
        <v>#REF!</v>
      </c>
    </row>
    <row r="7545" spans="1:10" hidden="1" x14ac:dyDescent="0.25">
      <c r="A7545" t="s">
        <v>655</v>
      </c>
      <c r="B7545" t="s">
        <v>296</v>
      </c>
      <c r="C7545" t="s">
        <v>297</v>
      </c>
      <c r="D7545">
        <v>6.5</v>
      </c>
      <c r="J7545" t="e">
        <f>+VLOOKUP(B7545,#REF!,1,FALSE)</f>
        <v>#REF!</v>
      </c>
    </row>
    <row r="7546" spans="1:10" hidden="1" x14ac:dyDescent="0.25">
      <c r="A7546" t="s">
        <v>655</v>
      </c>
      <c r="B7546" t="s">
        <v>1401</v>
      </c>
      <c r="C7546" t="s">
        <v>1402</v>
      </c>
      <c r="D7546">
        <v>6.5</v>
      </c>
      <c r="J7546" t="e">
        <f>+VLOOKUP(B7546,#REF!,1,FALSE)</f>
        <v>#REF!</v>
      </c>
    </row>
    <row r="7547" spans="1:10" hidden="1" x14ac:dyDescent="0.25">
      <c r="A7547" t="s">
        <v>655</v>
      </c>
      <c r="B7547" t="s">
        <v>1403</v>
      </c>
      <c r="C7547" t="s">
        <v>1404</v>
      </c>
      <c r="D7547">
        <v>6.5</v>
      </c>
      <c r="J7547" t="e">
        <f>+VLOOKUP(B7547,#REF!,1,FALSE)</f>
        <v>#REF!</v>
      </c>
    </row>
    <row r="7548" spans="1:10" hidden="1" x14ac:dyDescent="0.25">
      <c r="A7548" t="s">
        <v>655</v>
      </c>
      <c r="B7548">
        <v>7256</v>
      </c>
      <c r="C7548" t="s">
        <v>2103</v>
      </c>
      <c r="D7548">
        <v>10</v>
      </c>
      <c r="J7548" t="e">
        <f>+VLOOKUP(B7548,#REF!,1,FALSE)</f>
        <v>#REF!</v>
      </c>
    </row>
    <row r="7549" spans="1:10" hidden="1" x14ac:dyDescent="0.25">
      <c r="A7549" t="s">
        <v>655</v>
      </c>
      <c r="B7549">
        <v>7257</v>
      </c>
      <c r="C7549" t="s">
        <v>2104</v>
      </c>
      <c r="D7549">
        <v>1</v>
      </c>
      <c r="J7549" t="e">
        <f>+VLOOKUP(B7549,#REF!,1,FALSE)</f>
        <v>#REF!</v>
      </c>
    </row>
    <row r="7550" spans="1:10" hidden="1" x14ac:dyDescent="0.25">
      <c r="A7550" t="s">
        <v>655</v>
      </c>
      <c r="B7550">
        <v>7258</v>
      </c>
      <c r="C7550" t="s">
        <v>2340</v>
      </c>
      <c r="D7550">
        <v>1</v>
      </c>
      <c r="J7550" t="e">
        <f>+VLOOKUP(B7550,#REF!,1,FALSE)</f>
        <v>#REF!</v>
      </c>
    </row>
    <row r="7551" spans="1:10" hidden="1" x14ac:dyDescent="0.25">
      <c r="A7551" t="s">
        <v>655</v>
      </c>
      <c r="B7551">
        <v>7259</v>
      </c>
      <c r="C7551" t="s">
        <v>2255</v>
      </c>
      <c r="D7551">
        <v>1</v>
      </c>
      <c r="J7551" t="e">
        <f>+VLOOKUP(B7551,#REF!,1,FALSE)</f>
        <v>#REF!</v>
      </c>
    </row>
    <row r="7552" spans="1:10" hidden="1" x14ac:dyDescent="0.25">
      <c r="A7552" t="s">
        <v>655</v>
      </c>
      <c r="B7552">
        <v>7267</v>
      </c>
      <c r="C7552" t="s">
        <v>2256</v>
      </c>
      <c r="D7552">
        <v>1</v>
      </c>
      <c r="J7552" t="e">
        <f>+VLOOKUP(B7552,#REF!,1,FALSE)</f>
        <v>#REF!</v>
      </c>
    </row>
    <row r="7553" spans="1:10" hidden="1" x14ac:dyDescent="0.25">
      <c r="A7553" t="s">
        <v>655</v>
      </c>
      <c r="B7553" t="s">
        <v>1405</v>
      </c>
      <c r="C7553" t="s">
        <v>1406</v>
      </c>
      <c r="D7553">
        <v>4.7</v>
      </c>
      <c r="J7553" t="e">
        <f>+VLOOKUP(B7553,#REF!,1,FALSE)</f>
        <v>#REF!</v>
      </c>
    </row>
    <row r="7554" spans="1:10" hidden="1" x14ac:dyDescent="0.25">
      <c r="A7554" t="s">
        <v>655</v>
      </c>
      <c r="B7554" t="s">
        <v>1407</v>
      </c>
      <c r="C7554" t="s">
        <v>1406</v>
      </c>
      <c r="D7554">
        <v>6.5</v>
      </c>
      <c r="J7554" t="e">
        <f>+VLOOKUP(B7554,#REF!,1,FALSE)</f>
        <v>#REF!</v>
      </c>
    </row>
    <row r="7555" spans="1:10" hidden="1" x14ac:dyDescent="0.25">
      <c r="A7555" t="s">
        <v>655</v>
      </c>
      <c r="B7555" t="s">
        <v>1408</v>
      </c>
      <c r="C7555" t="s">
        <v>1409</v>
      </c>
      <c r="D7555">
        <v>4.7</v>
      </c>
      <c r="J7555" t="e">
        <f>+VLOOKUP(B7555,#REF!,1,FALSE)</f>
        <v>#REF!</v>
      </c>
    </row>
    <row r="7556" spans="1:10" hidden="1" x14ac:dyDescent="0.25">
      <c r="A7556" t="s">
        <v>655</v>
      </c>
      <c r="B7556" t="s">
        <v>1410</v>
      </c>
      <c r="C7556" t="s">
        <v>1409</v>
      </c>
      <c r="D7556">
        <v>6.5</v>
      </c>
      <c r="J7556" t="e">
        <f>+VLOOKUP(B7556,#REF!,1,FALSE)</f>
        <v>#REF!</v>
      </c>
    </row>
    <row r="7557" spans="1:10" hidden="1" x14ac:dyDescent="0.25">
      <c r="A7557" t="s">
        <v>655</v>
      </c>
      <c r="B7557">
        <v>7302</v>
      </c>
      <c r="C7557" t="s">
        <v>1411</v>
      </c>
      <c r="D7557">
        <v>6.5</v>
      </c>
      <c r="J7557" t="e">
        <f>+VLOOKUP(B7557,#REF!,1,FALSE)</f>
        <v>#REF!</v>
      </c>
    </row>
    <row r="7558" spans="1:10" hidden="1" x14ac:dyDescent="0.25">
      <c r="A7558" t="s">
        <v>655</v>
      </c>
      <c r="B7558" t="s">
        <v>1412</v>
      </c>
      <c r="C7558" t="s">
        <v>1413</v>
      </c>
      <c r="D7558">
        <v>4.7</v>
      </c>
      <c r="J7558" t="e">
        <f>+VLOOKUP(B7558,#REF!,1,FALSE)</f>
        <v>#REF!</v>
      </c>
    </row>
    <row r="7559" spans="1:10" hidden="1" x14ac:dyDescent="0.25">
      <c r="A7559" t="s">
        <v>655</v>
      </c>
      <c r="B7559" t="s">
        <v>1414</v>
      </c>
      <c r="C7559" t="s">
        <v>1413</v>
      </c>
      <c r="D7559">
        <v>6.5</v>
      </c>
      <c r="J7559" t="e">
        <f>+VLOOKUP(B7559,#REF!,1,FALSE)</f>
        <v>#REF!</v>
      </c>
    </row>
    <row r="7560" spans="1:10" hidden="1" x14ac:dyDescent="0.25">
      <c r="A7560" t="s">
        <v>655</v>
      </c>
      <c r="B7560" t="s">
        <v>1415</v>
      </c>
      <c r="C7560" t="s">
        <v>1416</v>
      </c>
      <c r="D7560">
        <v>4.7</v>
      </c>
      <c r="J7560" t="e">
        <f>+VLOOKUP(B7560,#REF!,1,FALSE)</f>
        <v>#REF!</v>
      </c>
    </row>
    <row r="7561" spans="1:10" hidden="1" x14ac:dyDescent="0.25">
      <c r="A7561" t="s">
        <v>655</v>
      </c>
      <c r="B7561" t="s">
        <v>1417</v>
      </c>
      <c r="C7561" t="s">
        <v>1416</v>
      </c>
      <c r="D7561">
        <v>6.5</v>
      </c>
      <c r="J7561" t="e">
        <f>+VLOOKUP(B7561,#REF!,1,FALSE)</f>
        <v>#REF!</v>
      </c>
    </row>
    <row r="7562" spans="1:10" hidden="1" x14ac:dyDescent="0.25">
      <c r="A7562" t="s">
        <v>655</v>
      </c>
      <c r="B7562" t="s">
        <v>288</v>
      </c>
      <c r="C7562" t="s">
        <v>287</v>
      </c>
      <c r="D7562">
        <v>4.7</v>
      </c>
      <c r="J7562" t="e">
        <f>+VLOOKUP(B7562,#REF!,1,FALSE)</f>
        <v>#REF!</v>
      </c>
    </row>
    <row r="7563" spans="1:10" hidden="1" x14ac:dyDescent="0.25">
      <c r="A7563" t="s">
        <v>655</v>
      </c>
      <c r="B7563" t="s">
        <v>286</v>
      </c>
      <c r="C7563" t="s">
        <v>287</v>
      </c>
      <c r="D7563">
        <v>6.5</v>
      </c>
      <c r="J7563" t="e">
        <f>+VLOOKUP(B7563,#REF!,1,FALSE)</f>
        <v>#REF!</v>
      </c>
    </row>
    <row r="7564" spans="1:10" hidden="1" x14ac:dyDescent="0.25">
      <c r="A7564" t="s">
        <v>655</v>
      </c>
      <c r="B7564" t="s">
        <v>1418</v>
      </c>
      <c r="C7564" t="s">
        <v>1419</v>
      </c>
      <c r="D7564">
        <v>6.5</v>
      </c>
      <c r="J7564" t="e">
        <f>+VLOOKUP(B7564,#REF!,1,FALSE)</f>
        <v>#REF!</v>
      </c>
    </row>
    <row r="7565" spans="1:10" hidden="1" x14ac:dyDescent="0.25">
      <c r="A7565" t="s">
        <v>655</v>
      </c>
      <c r="B7565">
        <v>7307</v>
      </c>
      <c r="C7565" t="s">
        <v>1420</v>
      </c>
      <c r="D7565">
        <v>6.5</v>
      </c>
      <c r="J7565" t="e">
        <f>+VLOOKUP(B7565,#REF!,1,FALSE)</f>
        <v>#REF!</v>
      </c>
    </row>
    <row r="7566" spans="1:10" hidden="1" x14ac:dyDescent="0.25">
      <c r="A7566" t="s">
        <v>655</v>
      </c>
      <c r="B7566" t="s">
        <v>276</v>
      </c>
      <c r="C7566" t="s">
        <v>1421</v>
      </c>
      <c r="D7566">
        <v>4.7</v>
      </c>
      <c r="J7566" t="e">
        <f>+VLOOKUP(B7566,#REF!,1,FALSE)</f>
        <v>#REF!</v>
      </c>
    </row>
    <row r="7567" spans="1:10" hidden="1" x14ac:dyDescent="0.25">
      <c r="A7567" t="s">
        <v>655</v>
      </c>
      <c r="B7567" t="s">
        <v>273</v>
      </c>
      <c r="C7567" t="s">
        <v>1421</v>
      </c>
      <c r="D7567">
        <v>6.5</v>
      </c>
      <c r="J7567" t="e">
        <f>+VLOOKUP(B7567,#REF!,1,FALSE)</f>
        <v>#REF!</v>
      </c>
    </row>
    <row r="7568" spans="1:10" hidden="1" x14ac:dyDescent="0.25">
      <c r="A7568" t="s">
        <v>655</v>
      </c>
      <c r="B7568" t="s">
        <v>1422</v>
      </c>
      <c r="C7568" t="s">
        <v>1423</v>
      </c>
      <c r="D7568">
        <v>6.5</v>
      </c>
      <c r="J7568" t="e">
        <f>+VLOOKUP(B7568,#REF!,1,FALSE)</f>
        <v>#REF!</v>
      </c>
    </row>
    <row r="7569" spans="1:10" hidden="1" x14ac:dyDescent="0.25">
      <c r="A7569" t="s">
        <v>655</v>
      </c>
      <c r="B7569" t="s">
        <v>1424</v>
      </c>
      <c r="C7569" t="s">
        <v>1425</v>
      </c>
      <c r="D7569">
        <v>4.7</v>
      </c>
      <c r="J7569" t="e">
        <f>+VLOOKUP(B7569,#REF!,1,FALSE)</f>
        <v>#REF!</v>
      </c>
    </row>
    <row r="7570" spans="1:10" hidden="1" x14ac:dyDescent="0.25">
      <c r="A7570" t="s">
        <v>655</v>
      </c>
      <c r="B7570" t="s">
        <v>1426</v>
      </c>
      <c r="C7570" t="s">
        <v>1425</v>
      </c>
      <c r="D7570">
        <v>6.5</v>
      </c>
      <c r="J7570" t="e">
        <f>+VLOOKUP(B7570,#REF!,1,FALSE)</f>
        <v>#REF!</v>
      </c>
    </row>
    <row r="7571" spans="1:10" hidden="1" x14ac:dyDescent="0.25">
      <c r="A7571" t="s">
        <v>655</v>
      </c>
      <c r="B7571" t="s">
        <v>1427</v>
      </c>
      <c r="C7571" t="s">
        <v>1428</v>
      </c>
      <c r="D7571">
        <v>6.5</v>
      </c>
      <c r="J7571" t="e">
        <f>+VLOOKUP(B7571,#REF!,1,FALSE)</f>
        <v>#REF!</v>
      </c>
    </row>
    <row r="7572" spans="1:10" hidden="1" x14ac:dyDescent="0.25">
      <c r="A7572" t="s">
        <v>655</v>
      </c>
      <c r="B7572" t="s">
        <v>1429</v>
      </c>
      <c r="C7572" t="s">
        <v>1430</v>
      </c>
      <c r="D7572">
        <v>6.5</v>
      </c>
      <c r="J7572" t="e">
        <f>+VLOOKUP(B7572,#REF!,1,FALSE)</f>
        <v>#REF!</v>
      </c>
    </row>
    <row r="7573" spans="1:10" hidden="1" x14ac:dyDescent="0.25">
      <c r="A7573" t="s">
        <v>655</v>
      </c>
      <c r="B7573">
        <v>413020</v>
      </c>
      <c r="C7573" t="s">
        <v>2472</v>
      </c>
      <c r="D7573">
        <v>6.5</v>
      </c>
      <c r="J7573" t="e">
        <f>+VLOOKUP(B7573,#REF!,1,FALSE)</f>
        <v>#REF!</v>
      </c>
    </row>
    <row r="7574" spans="1:10" hidden="1" x14ac:dyDescent="0.25">
      <c r="A7574" t="s">
        <v>655</v>
      </c>
      <c r="B7574">
        <v>413020</v>
      </c>
      <c r="C7574" t="s">
        <v>2472</v>
      </c>
      <c r="D7574">
        <v>6.5</v>
      </c>
      <c r="J7574" t="e">
        <f>+VLOOKUP(B7574,#REF!,1,FALSE)</f>
        <v>#REF!</v>
      </c>
    </row>
    <row r="7575" spans="1:10" hidden="1" x14ac:dyDescent="0.25">
      <c r="A7575" t="s">
        <v>655</v>
      </c>
      <c r="B7575">
        <v>413020</v>
      </c>
      <c r="C7575" t="s">
        <v>2472</v>
      </c>
      <c r="D7575">
        <v>6.5</v>
      </c>
      <c r="J7575" t="e">
        <f>+VLOOKUP(B7575,#REF!,1,FALSE)</f>
        <v>#REF!</v>
      </c>
    </row>
    <row r="7576" spans="1:10" hidden="1" x14ac:dyDescent="0.25">
      <c r="A7576" t="s">
        <v>655</v>
      </c>
      <c r="B7576">
        <v>7606</v>
      </c>
      <c r="C7576" t="s">
        <v>632</v>
      </c>
      <c r="D7576">
        <v>6.5</v>
      </c>
      <c r="J7576" t="e">
        <f>+VLOOKUP(B7576,#REF!,1,FALSE)</f>
        <v>#REF!</v>
      </c>
    </row>
    <row r="7577" spans="1:10" hidden="1" x14ac:dyDescent="0.25">
      <c r="A7577" t="s">
        <v>655</v>
      </c>
      <c r="B7577" t="s">
        <v>1437</v>
      </c>
      <c r="C7577" t="s">
        <v>1438</v>
      </c>
      <c r="D7577">
        <v>4.5</v>
      </c>
      <c r="J7577" t="e">
        <f>+VLOOKUP(B7577,#REF!,1,FALSE)</f>
        <v>#REF!</v>
      </c>
    </row>
    <row r="7578" spans="1:10" hidden="1" x14ac:dyDescent="0.25">
      <c r="A7578" t="s">
        <v>655</v>
      </c>
      <c r="B7578" t="s">
        <v>1439</v>
      </c>
      <c r="C7578" t="s">
        <v>1438</v>
      </c>
      <c r="D7578">
        <v>6.5</v>
      </c>
      <c r="J7578" t="e">
        <f>+VLOOKUP(B7578,#REF!,1,FALSE)</f>
        <v>#REF!</v>
      </c>
    </row>
    <row r="7579" spans="1:10" hidden="1" x14ac:dyDescent="0.25">
      <c r="A7579" t="s">
        <v>655</v>
      </c>
      <c r="B7579">
        <v>7617</v>
      </c>
      <c r="C7579" t="s">
        <v>1443</v>
      </c>
      <c r="D7579">
        <v>6.5</v>
      </c>
      <c r="J7579" t="e">
        <f>+VLOOKUP(B7579,#REF!,1,FALSE)</f>
        <v>#REF!</v>
      </c>
    </row>
    <row r="7580" spans="1:10" hidden="1" x14ac:dyDescent="0.25">
      <c r="A7580" t="s">
        <v>655</v>
      </c>
      <c r="B7580">
        <v>7618</v>
      </c>
      <c r="C7580" t="s">
        <v>1443</v>
      </c>
      <c r="D7580">
        <v>6.5</v>
      </c>
      <c r="J7580" t="e">
        <f>+VLOOKUP(B7580,#REF!,1,FALSE)</f>
        <v>#REF!</v>
      </c>
    </row>
    <row r="7581" spans="1:10" hidden="1" x14ac:dyDescent="0.25">
      <c r="A7581" t="s">
        <v>655</v>
      </c>
      <c r="B7581">
        <v>7619</v>
      </c>
      <c r="C7581" t="s">
        <v>1444</v>
      </c>
      <c r="D7581">
        <v>6.5</v>
      </c>
      <c r="J7581" t="e">
        <f>+VLOOKUP(B7581,#REF!,1,FALSE)</f>
        <v>#REF!</v>
      </c>
    </row>
    <row r="7582" spans="1:10" hidden="1" x14ac:dyDescent="0.25">
      <c r="A7582" t="s">
        <v>655</v>
      </c>
      <c r="B7582">
        <v>7621</v>
      </c>
      <c r="C7582" t="s">
        <v>1445</v>
      </c>
      <c r="D7582">
        <v>6.5</v>
      </c>
      <c r="J7582" t="e">
        <f>+VLOOKUP(B7582,#REF!,1,FALSE)</f>
        <v>#REF!</v>
      </c>
    </row>
    <row r="7583" spans="1:10" hidden="1" x14ac:dyDescent="0.25">
      <c r="A7583" t="s">
        <v>655</v>
      </c>
      <c r="B7583">
        <v>7622</v>
      </c>
      <c r="C7583" t="s">
        <v>1446</v>
      </c>
      <c r="D7583">
        <v>6.5</v>
      </c>
      <c r="J7583" t="e">
        <f>+VLOOKUP(B7583,#REF!,1,FALSE)</f>
        <v>#REF!</v>
      </c>
    </row>
    <row r="7584" spans="1:10" hidden="1" x14ac:dyDescent="0.25">
      <c r="A7584" t="s">
        <v>655</v>
      </c>
      <c r="B7584">
        <v>7624</v>
      </c>
      <c r="C7584" t="s">
        <v>1448</v>
      </c>
      <c r="D7584">
        <v>6.5</v>
      </c>
      <c r="J7584" t="e">
        <f>+VLOOKUP(B7584,#REF!,1,FALSE)</f>
        <v>#REF!</v>
      </c>
    </row>
    <row r="7585" spans="1:10" hidden="1" x14ac:dyDescent="0.25">
      <c r="A7585" t="s">
        <v>655</v>
      </c>
      <c r="B7585" t="s">
        <v>1449</v>
      </c>
      <c r="C7585" t="s">
        <v>1448</v>
      </c>
      <c r="D7585">
        <v>4.7</v>
      </c>
      <c r="J7585" t="e">
        <f>+VLOOKUP(B7585,#REF!,1,FALSE)</f>
        <v>#REF!</v>
      </c>
    </row>
    <row r="7586" spans="1:10" hidden="1" x14ac:dyDescent="0.25">
      <c r="A7586" t="s">
        <v>655</v>
      </c>
      <c r="B7586">
        <v>7625</v>
      </c>
      <c r="C7586" t="s">
        <v>1450</v>
      </c>
      <c r="D7586">
        <v>6.5</v>
      </c>
      <c r="J7586" t="e">
        <f>+VLOOKUP(B7586,#REF!,1,FALSE)</f>
        <v>#REF!</v>
      </c>
    </row>
    <row r="7587" spans="1:10" hidden="1" x14ac:dyDescent="0.25">
      <c r="A7587" t="s">
        <v>655</v>
      </c>
      <c r="B7587">
        <v>7626</v>
      </c>
      <c r="C7587" t="s">
        <v>636</v>
      </c>
      <c r="D7587">
        <v>6.5</v>
      </c>
      <c r="J7587" t="e">
        <f>+VLOOKUP(B7587,#REF!,1,FALSE)</f>
        <v>#REF!</v>
      </c>
    </row>
    <row r="7588" spans="1:10" hidden="1" x14ac:dyDescent="0.25">
      <c r="A7588" t="s">
        <v>655</v>
      </c>
      <c r="B7588" t="s">
        <v>1451</v>
      </c>
      <c r="C7588" t="s">
        <v>636</v>
      </c>
      <c r="D7588">
        <v>4.7</v>
      </c>
      <c r="J7588" t="e">
        <f>+VLOOKUP(B7588,#REF!,1,FALSE)</f>
        <v>#REF!</v>
      </c>
    </row>
    <row r="7589" spans="1:10" hidden="1" x14ac:dyDescent="0.25">
      <c r="A7589" t="s">
        <v>655</v>
      </c>
      <c r="B7589">
        <v>7627</v>
      </c>
      <c r="C7589" t="s">
        <v>1452</v>
      </c>
      <c r="D7589">
        <v>6.5</v>
      </c>
      <c r="J7589" t="e">
        <f>+VLOOKUP(B7589,#REF!,1,FALSE)</f>
        <v>#REF!</v>
      </c>
    </row>
    <row r="7590" spans="1:10" hidden="1" x14ac:dyDescent="0.25">
      <c r="A7590" t="s">
        <v>655</v>
      </c>
      <c r="B7590">
        <v>7628</v>
      </c>
      <c r="C7590" t="s">
        <v>1453</v>
      </c>
      <c r="D7590">
        <v>6.5</v>
      </c>
      <c r="J7590" t="e">
        <f>+VLOOKUP(B7590,#REF!,1,FALSE)</f>
        <v>#REF!</v>
      </c>
    </row>
    <row r="7591" spans="1:10" hidden="1" x14ac:dyDescent="0.25">
      <c r="A7591" t="s">
        <v>655</v>
      </c>
      <c r="B7591" t="s">
        <v>1454</v>
      </c>
      <c r="C7591" t="s">
        <v>1453</v>
      </c>
      <c r="D7591">
        <v>4</v>
      </c>
      <c r="J7591" t="e">
        <f>+VLOOKUP(B7591,#REF!,1,FALSE)</f>
        <v>#REF!</v>
      </c>
    </row>
    <row r="7592" spans="1:10" hidden="1" x14ac:dyDescent="0.25">
      <c r="A7592" t="s">
        <v>655</v>
      </c>
      <c r="B7592">
        <v>7629</v>
      </c>
      <c r="C7592" t="s">
        <v>1455</v>
      </c>
      <c r="D7592">
        <v>6.5</v>
      </c>
      <c r="J7592" t="e">
        <f>+VLOOKUP(B7592,#REF!,1,FALSE)</f>
        <v>#REF!</v>
      </c>
    </row>
    <row r="7593" spans="1:10" hidden="1" x14ac:dyDescent="0.25">
      <c r="A7593" t="s">
        <v>655</v>
      </c>
      <c r="B7593">
        <v>7633</v>
      </c>
      <c r="C7593" t="s">
        <v>1456</v>
      </c>
      <c r="D7593">
        <v>6.5</v>
      </c>
      <c r="J7593" t="e">
        <f>+VLOOKUP(B7593,#REF!,1,FALSE)</f>
        <v>#REF!</v>
      </c>
    </row>
    <row r="7594" spans="1:10" hidden="1" x14ac:dyDescent="0.25">
      <c r="A7594" t="s">
        <v>655</v>
      </c>
      <c r="B7594" t="s">
        <v>1458</v>
      </c>
      <c r="C7594" t="s">
        <v>1459</v>
      </c>
      <c r="D7594">
        <v>6.5</v>
      </c>
      <c r="J7594" t="e">
        <f>+VLOOKUP(B7594,#REF!,1,FALSE)</f>
        <v>#REF!</v>
      </c>
    </row>
    <row r="7595" spans="1:10" hidden="1" x14ac:dyDescent="0.25">
      <c r="A7595" t="s">
        <v>655</v>
      </c>
      <c r="B7595" t="s">
        <v>1461</v>
      </c>
      <c r="C7595" t="s">
        <v>1462</v>
      </c>
      <c r="D7595">
        <v>6.5</v>
      </c>
      <c r="J7595" t="e">
        <f>+VLOOKUP(B7595,#REF!,1,FALSE)</f>
        <v>#REF!</v>
      </c>
    </row>
    <row r="7596" spans="1:10" hidden="1" x14ac:dyDescent="0.25">
      <c r="A7596" t="s">
        <v>655</v>
      </c>
      <c r="B7596" t="s">
        <v>296</v>
      </c>
      <c r="C7596" t="s">
        <v>297</v>
      </c>
      <c r="D7596">
        <v>6.5</v>
      </c>
      <c r="J7596" t="e">
        <f>+VLOOKUP(B7596,#REF!,1,FALSE)</f>
        <v>#REF!</v>
      </c>
    </row>
    <row r="7597" spans="1:10" hidden="1" x14ac:dyDescent="0.25">
      <c r="A7597" t="s">
        <v>655</v>
      </c>
      <c r="B7597" t="s">
        <v>296</v>
      </c>
      <c r="C7597" t="s">
        <v>297</v>
      </c>
      <c r="D7597">
        <v>6.5</v>
      </c>
      <c r="J7597" t="e">
        <f>+VLOOKUP(B7597,#REF!,1,FALSE)</f>
        <v>#REF!</v>
      </c>
    </row>
    <row r="7598" spans="1:10" hidden="1" x14ac:dyDescent="0.25">
      <c r="A7598" t="s">
        <v>655</v>
      </c>
      <c r="B7598">
        <v>7644</v>
      </c>
      <c r="C7598" t="s">
        <v>1463</v>
      </c>
      <c r="D7598">
        <v>6.5</v>
      </c>
      <c r="J7598" t="e">
        <f>+VLOOKUP(B7598,#REF!,1,FALSE)</f>
        <v>#REF!</v>
      </c>
    </row>
    <row r="7599" spans="1:10" hidden="1" x14ac:dyDescent="0.25">
      <c r="A7599" t="s">
        <v>655</v>
      </c>
      <c r="B7599" t="s">
        <v>296</v>
      </c>
      <c r="C7599" t="s">
        <v>297</v>
      </c>
      <c r="D7599">
        <v>6.5</v>
      </c>
      <c r="J7599" t="e">
        <f>+VLOOKUP(B7599,#REF!,1,FALSE)</f>
        <v>#REF!</v>
      </c>
    </row>
    <row r="7600" spans="1:10" hidden="1" x14ac:dyDescent="0.25">
      <c r="A7600" t="s">
        <v>655</v>
      </c>
      <c r="B7600">
        <v>7646</v>
      </c>
      <c r="C7600" t="s">
        <v>293</v>
      </c>
      <c r="D7600">
        <v>6.5</v>
      </c>
      <c r="J7600" t="e">
        <f>+VLOOKUP(B7600,#REF!,1,FALSE)</f>
        <v>#REF!</v>
      </c>
    </row>
    <row r="7601" spans="1:10" hidden="1" x14ac:dyDescent="0.25">
      <c r="A7601" t="s">
        <v>655</v>
      </c>
      <c r="B7601" t="s">
        <v>1464</v>
      </c>
      <c r="C7601" t="s">
        <v>293</v>
      </c>
      <c r="D7601">
        <v>4.7</v>
      </c>
      <c r="J7601" t="e">
        <f>+VLOOKUP(B7601,#REF!,1,FALSE)</f>
        <v>#REF!</v>
      </c>
    </row>
    <row r="7602" spans="1:10" hidden="1" x14ac:dyDescent="0.25">
      <c r="A7602" t="s">
        <v>655</v>
      </c>
      <c r="B7602">
        <v>7649</v>
      </c>
      <c r="C7602" t="s">
        <v>1465</v>
      </c>
      <c r="D7602">
        <v>6.5</v>
      </c>
      <c r="J7602" t="e">
        <f>+VLOOKUP(B7602,#REF!,1,FALSE)</f>
        <v>#REF!</v>
      </c>
    </row>
    <row r="7603" spans="1:10" hidden="1" x14ac:dyDescent="0.25">
      <c r="A7603" t="s">
        <v>655</v>
      </c>
      <c r="B7603">
        <v>7651</v>
      </c>
      <c r="C7603" t="s">
        <v>1467</v>
      </c>
      <c r="D7603">
        <v>6.5</v>
      </c>
      <c r="J7603" t="e">
        <f>+VLOOKUP(B7603,#REF!,1,FALSE)</f>
        <v>#REF!</v>
      </c>
    </row>
    <row r="7604" spans="1:10" hidden="1" x14ac:dyDescent="0.25">
      <c r="A7604" t="s">
        <v>655</v>
      </c>
      <c r="B7604" t="s">
        <v>296</v>
      </c>
      <c r="C7604" t="s">
        <v>297</v>
      </c>
      <c r="D7604">
        <v>6.5</v>
      </c>
      <c r="J7604" t="e">
        <f>+VLOOKUP(B7604,#REF!,1,FALSE)</f>
        <v>#REF!</v>
      </c>
    </row>
    <row r="7605" spans="1:10" hidden="1" x14ac:dyDescent="0.25">
      <c r="A7605" t="s">
        <v>655</v>
      </c>
      <c r="B7605">
        <v>7653</v>
      </c>
      <c r="C7605" t="s">
        <v>1468</v>
      </c>
      <c r="D7605">
        <v>6.5</v>
      </c>
      <c r="J7605" t="e">
        <f>+VLOOKUP(B7605,#REF!,1,FALSE)</f>
        <v>#REF!</v>
      </c>
    </row>
    <row r="7606" spans="1:10" hidden="1" x14ac:dyDescent="0.25">
      <c r="A7606" t="s">
        <v>655</v>
      </c>
      <c r="B7606" t="s">
        <v>1469</v>
      </c>
      <c r="C7606" t="s">
        <v>1468</v>
      </c>
      <c r="D7606">
        <v>4</v>
      </c>
      <c r="J7606" t="e">
        <f>+VLOOKUP(B7606,#REF!,1,FALSE)</f>
        <v>#REF!</v>
      </c>
    </row>
    <row r="7607" spans="1:10" hidden="1" x14ac:dyDescent="0.25">
      <c r="A7607" t="s">
        <v>655</v>
      </c>
      <c r="B7607" t="s">
        <v>1470</v>
      </c>
      <c r="C7607" t="s">
        <v>1471</v>
      </c>
      <c r="D7607">
        <v>4.7</v>
      </c>
      <c r="J7607" t="e">
        <f>+VLOOKUP(B7607,#REF!,1,FALSE)</f>
        <v>#REF!</v>
      </c>
    </row>
    <row r="7608" spans="1:10" hidden="1" x14ac:dyDescent="0.25">
      <c r="A7608" t="s">
        <v>655</v>
      </c>
      <c r="B7608">
        <v>7657</v>
      </c>
      <c r="C7608" t="s">
        <v>1472</v>
      </c>
      <c r="D7608">
        <v>6.5</v>
      </c>
      <c r="J7608" t="e">
        <f>+VLOOKUP(B7608,#REF!,1,FALSE)</f>
        <v>#REF!</v>
      </c>
    </row>
    <row r="7609" spans="1:10" hidden="1" x14ac:dyDescent="0.25">
      <c r="A7609" t="s">
        <v>655</v>
      </c>
      <c r="B7609" t="s">
        <v>1473</v>
      </c>
      <c r="C7609" t="s">
        <v>1474</v>
      </c>
      <c r="D7609">
        <v>6.5</v>
      </c>
      <c r="J7609" t="e">
        <f>+VLOOKUP(B7609,#REF!,1,FALSE)</f>
        <v>#REF!</v>
      </c>
    </row>
    <row r="7610" spans="1:10" hidden="1" x14ac:dyDescent="0.25">
      <c r="A7610" t="s">
        <v>655</v>
      </c>
      <c r="B7610">
        <v>7659</v>
      </c>
      <c r="C7610" t="s">
        <v>1354</v>
      </c>
      <c r="D7610">
        <v>6.5</v>
      </c>
      <c r="J7610" t="e">
        <f>+VLOOKUP(B7610,#REF!,1,FALSE)</f>
        <v>#REF!</v>
      </c>
    </row>
    <row r="7611" spans="1:10" hidden="1" x14ac:dyDescent="0.25">
      <c r="A7611" t="s">
        <v>655</v>
      </c>
      <c r="B7611">
        <v>7660</v>
      </c>
      <c r="C7611" t="s">
        <v>1475</v>
      </c>
      <c r="D7611">
        <v>6.5</v>
      </c>
      <c r="J7611" t="e">
        <f>+VLOOKUP(B7611,#REF!,1,FALSE)</f>
        <v>#REF!</v>
      </c>
    </row>
    <row r="7612" spans="1:10" hidden="1" x14ac:dyDescent="0.25">
      <c r="A7612" t="s">
        <v>655</v>
      </c>
      <c r="B7612">
        <v>7661</v>
      </c>
      <c r="C7612" t="s">
        <v>1476</v>
      </c>
      <c r="D7612">
        <v>6.5</v>
      </c>
      <c r="J7612" t="e">
        <f>+VLOOKUP(B7612,#REF!,1,FALSE)</f>
        <v>#REF!</v>
      </c>
    </row>
    <row r="7613" spans="1:10" hidden="1" x14ac:dyDescent="0.25">
      <c r="A7613" t="s">
        <v>655</v>
      </c>
      <c r="B7613" t="s">
        <v>1477</v>
      </c>
      <c r="C7613" t="s">
        <v>1476</v>
      </c>
      <c r="D7613">
        <v>4.7</v>
      </c>
      <c r="J7613" t="e">
        <f>+VLOOKUP(B7613,#REF!,1,FALSE)</f>
        <v>#REF!</v>
      </c>
    </row>
    <row r="7614" spans="1:10" hidden="1" x14ac:dyDescent="0.25">
      <c r="A7614" t="s">
        <v>655</v>
      </c>
      <c r="B7614">
        <v>7662</v>
      </c>
      <c r="C7614" t="s">
        <v>1478</v>
      </c>
      <c r="D7614">
        <v>6.5</v>
      </c>
      <c r="J7614" t="e">
        <f>+VLOOKUP(B7614,#REF!,1,FALSE)</f>
        <v>#REF!</v>
      </c>
    </row>
    <row r="7615" spans="1:10" hidden="1" x14ac:dyDescent="0.25">
      <c r="A7615" t="s">
        <v>655</v>
      </c>
      <c r="B7615" t="s">
        <v>1479</v>
      </c>
      <c r="C7615" t="s">
        <v>1478</v>
      </c>
      <c r="D7615">
        <v>4.7</v>
      </c>
      <c r="J7615" t="e">
        <f>+VLOOKUP(B7615,#REF!,1,FALSE)</f>
        <v>#REF!</v>
      </c>
    </row>
    <row r="7616" spans="1:10" hidden="1" x14ac:dyDescent="0.25">
      <c r="A7616" t="s">
        <v>655</v>
      </c>
      <c r="B7616">
        <v>7663</v>
      </c>
      <c r="C7616" t="s">
        <v>1480</v>
      </c>
      <c r="D7616">
        <v>6.5</v>
      </c>
      <c r="J7616" t="e">
        <f>+VLOOKUP(B7616,#REF!,1,FALSE)</f>
        <v>#REF!</v>
      </c>
    </row>
    <row r="7617" spans="1:10" hidden="1" x14ac:dyDescent="0.25">
      <c r="A7617" t="s">
        <v>655</v>
      </c>
      <c r="B7617" t="s">
        <v>1481</v>
      </c>
      <c r="C7617" t="s">
        <v>1482</v>
      </c>
      <c r="D7617">
        <v>4.7</v>
      </c>
      <c r="J7617" t="e">
        <f>+VLOOKUP(B7617,#REF!,1,FALSE)</f>
        <v>#REF!</v>
      </c>
    </row>
    <row r="7618" spans="1:10" hidden="1" x14ac:dyDescent="0.25">
      <c r="A7618" t="s">
        <v>655</v>
      </c>
      <c r="B7618">
        <v>7665</v>
      </c>
      <c r="C7618" t="s">
        <v>1483</v>
      </c>
      <c r="D7618">
        <v>6.5</v>
      </c>
      <c r="J7618" t="e">
        <f>+VLOOKUP(B7618,#REF!,1,FALSE)</f>
        <v>#REF!</v>
      </c>
    </row>
    <row r="7619" spans="1:10" hidden="1" x14ac:dyDescent="0.25">
      <c r="A7619" t="s">
        <v>655</v>
      </c>
      <c r="B7619" t="s">
        <v>1484</v>
      </c>
      <c r="C7619" t="s">
        <v>1483</v>
      </c>
      <c r="D7619">
        <v>4.7</v>
      </c>
      <c r="J7619" t="e">
        <f>+VLOOKUP(B7619,#REF!,1,FALSE)</f>
        <v>#REF!</v>
      </c>
    </row>
    <row r="7620" spans="1:10" hidden="1" x14ac:dyDescent="0.25">
      <c r="A7620" t="s">
        <v>655</v>
      </c>
      <c r="B7620">
        <v>7666</v>
      </c>
      <c r="C7620" t="s">
        <v>1485</v>
      </c>
      <c r="D7620">
        <v>6.5</v>
      </c>
      <c r="J7620" t="e">
        <f>+VLOOKUP(B7620,#REF!,1,FALSE)</f>
        <v>#REF!</v>
      </c>
    </row>
    <row r="7621" spans="1:10" hidden="1" x14ac:dyDescent="0.25">
      <c r="A7621" t="s">
        <v>655</v>
      </c>
      <c r="B7621" t="s">
        <v>1486</v>
      </c>
      <c r="C7621" t="s">
        <v>1487</v>
      </c>
      <c r="D7621">
        <v>6.5</v>
      </c>
      <c r="J7621" t="e">
        <f>+VLOOKUP(B7621,#REF!,1,FALSE)</f>
        <v>#REF!</v>
      </c>
    </row>
    <row r="7622" spans="1:10" hidden="1" x14ac:dyDescent="0.25">
      <c r="A7622" t="s">
        <v>655</v>
      </c>
      <c r="B7622" t="s">
        <v>296</v>
      </c>
      <c r="C7622" t="s">
        <v>297</v>
      </c>
      <c r="D7622">
        <v>6.5</v>
      </c>
      <c r="J7622" t="e">
        <f>+VLOOKUP(B7622,#REF!,1,FALSE)</f>
        <v>#REF!</v>
      </c>
    </row>
    <row r="7623" spans="1:10" hidden="1" x14ac:dyDescent="0.25">
      <c r="A7623" t="s">
        <v>655</v>
      </c>
      <c r="B7623">
        <v>7673</v>
      </c>
      <c r="C7623" t="s">
        <v>1490</v>
      </c>
      <c r="D7623">
        <v>6.5</v>
      </c>
      <c r="J7623" t="e">
        <f>+VLOOKUP(B7623,#REF!,1,FALSE)</f>
        <v>#REF!</v>
      </c>
    </row>
    <row r="7624" spans="1:10" hidden="1" x14ac:dyDescent="0.25">
      <c r="A7624" t="s">
        <v>655</v>
      </c>
      <c r="B7624">
        <v>7674</v>
      </c>
      <c r="C7624" t="s">
        <v>1491</v>
      </c>
      <c r="D7624">
        <v>6.5</v>
      </c>
      <c r="J7624" t="e">
        <f>+VLOOKUP(B7624,#REF!,1,FALSE)</f>
        <v>#REF!</v>
      </c>
    </row>
    <row r="7625" spans="1:10" hidden="1" x14ac:dyDescent="0.25">
      <c r="A7625" t="s">
        <v>655</v>
      </c>
      <c r="B7625">
        <v>7675</v>
      </c>
      <c r="C7625" t="s">
        <v>344</v>
      </c>
      <c r="D7625">
        <v>6.5</v>
      </c>
      <c r="J7625" t="e">
        <f>+VLOOKUP(B7625,#REF!,1,FALSE)</f>
        <v>#REF!</v>
      </c>
    </row>
    <row r="7626" spans="1:10" hidden="1" x14ac:dyDescent="0.25">
      <c r="A7626" t="s">
        <v>655</v>
      </c>
      <c r="B7626">
        <v>7676</v>
      </c>
      <c r="C7626" t="s">
        <v>1492</v>
      </c>
      <c r="D7626">
        <v>6.5</v>
      </c>
      <c r="J7626" t="e">
        <f>+VLOOKUP(B7626,#REF!,1,FALSE)</f>
        <v>#REF!</v>
      </c>
    </row>
    <row r="7627" spans="1:10" hidden="1" x14ac:dyDescent="0.25">
      <c r="A7627" t="s">
        <v>655</v>
      </c>
      <c r="B7627">
        <v>7679</v>
      </c>
      <c r="C7627" t="s">
        <v>1493</v>
      </c>
      <c r="D7627">
        <v>6.5</v>
      </c>
      <c r="J7627" t="e">
        <f>+VLOOKUP(B7627,#REF!,1,FALSE)</f>
        <v>#REF!</v>
      </c>
    </row>
    <row r="7628" spans="1:10" hidden="1" x14ac:dyDescent="0.25">
      <c r="A7628" t="s">
        <v>655</v>
      </c>
      <c r="B7628" t="s">
        <v>1494</v>
      </c>
      <c r="C7628" t="s">
        <v>1495</v>
      </c>
      <c r="D7628">
        <v>6.5</v>
      </c>
      <c r="J7628" t="e">
        <f>+VLOOKUP(B7628,#REF!,1,FALSE)</f>
        <v>#REF!</v>
      </c>
    </row>
    <row r="7629" spans="1:10" hidden="1" x14ac:dyDescent="0.25">
      <c r="A7629" t="s">
        <v>655</v>
      </c>
      <c r="B7629" t="s">
        <v>1496</v>
      </c>
      <c r="C7629" t="s">
        <v>1497</v>
      </c>
      <c r="D7629">
        <v>6.5</v>
      </c>
      <c r="J7629" t="e">
        <f>+VLOOKUP(B7629,#REF!,1,FALSE)</f>
        <v>#REF!</v>
      </c>
    </row>
    <row r="7630" spans="1:10" hidden="1" x14ac:dyDescent="0.25">
      <c r="A7630" t="s">
        <v>655</v>
      </c>
      <c r="B7630" t="s">
        <v>1498</v>
      </c>
      <c r="C7630" t="s">
        <v>1499</v>
      </c>
      <c r="D7630">
        <v>6.5</v>
      </c>
      <c r="J7630" t="e">
        <f>+VLOOKUP(B7630,#REF!,1,FALSE)</f>
        <v>#REF!</v>
      </c>
    </row>
    <row r="7631" spans="1:10" hidden="1" x14ac:dyDescent="0.25">
      <c r="A7631" t="s">
        <v>655</v>
      </c>
      <c r="B7631" t="s">
        <v>1500</v>
      </c>
      <c r="C7631" t="s">
        <v>1501</v>
      </c>
      <c r="D7631">
        <v>6.5</v>
      </c>
      <c r="J7631" t="e">
        <f>+VLOOKUP(B7631,#REF!,1,FALSE)</f>
        <v>#REF!</v>
      </c>
    </row>
    <row r="7632" spans="1:10" hidden="1" x14ac:dyDescent="0.25">
      <c r="A7632" t="s">
        <v>655</v>
      </c>
      <c r="B7632" t="s">
        <v>1502</v>
      </c>
      <c r="C7632" t="s">
        <v>1503</v>
      </c>
      <c r="D7632">
        <v>6.5</v>
      </c>
      <c r="J7632" t="e">
        <f>+VLOOKUP(B7632,#REF!,1,FALSE)</f>
        <v>#REF!</v>
      </c>
    </row>
    <row r="7633" spans="1:10" hidden="1" x14ac:dyDescent="0.25">
      <c r="A7633" t="s">
        <v>655</v>
      </c>
      <c r="B7633">
        <v>7685</v>
      </c>
      <c r="C7633" t="s">
        <v>640</v>
      </c>
      <c r="D7633">
        <v>6.5</v>
      </c>
      <c r="J7633" t="e">
        <f>+VLOOKUP(B7633,#REF!,1,FALSE)</f>
        <v>#REF!</v>
      </c>
    </row>
    <row r="7634" spans="1:10" hidden="1" x14ac:dyDescent="0.25">
      <c r="A7634" t="s">
        <v>655</v>
      </c>
      <c r="B7634">
        <v>7686</v>
      </c>
      <c r="C7634" t="s">
        <v>641</v>
      </c>
      <c r="D7634">
        <v>6.5</v>
      </c>
      <c r="J7634" t="e">
        <f>+VLOOKUP(B7634,#REF!,1,FALSE)</f>
        <v>#REF!</v>
      </c>
    </row>
    <row r="7635" spans="1:10" hidden="1" x14ac:dyDescent="0.25">
      <c r="A7635" t="s">
        <v>655</v>
      </c>
      <c r="B7635" t="s">
        <v>2473</v>
      </c>
      <c r="C7635" t="s">
        <v>2474</v>
      </c>
      <c r="D7635">
        <v>6.5</v>
      </c>
      <c r="J7635" t="e">
        <f>+VLOOKUP(B7635,#REF!,1,FALSE)</f>
        <v>#REF!</v>
      </c>
    </row>
    <row r="7636" spans="1:10" hidden="1" x14ac:dyDescent="0.25">
      <c r="A7636" t="s">
        <v>655</v>
      </c>
      <c r="B7636">
        <v>7690</v>
      </c>
      <c r="C7636" t="s">
        <v>1505</v>
      </c>
      <c r="D7636">
        <v>6.5</v>
      </c>
      <c r="J7636" t="e">
        <f>+VLOOKUP(B7636,#REF!,1,FALSE)</f>
        <v>#REF!</v>
      </c>
    </row>
    <row r="7637" spans="1:10" hidden="1" x14ac:dyDescent="0.25">
      <c r="A7637" t="s">
        <v>655</v>
      </c>
      <c r="B7637" t="s">
        <v>1506</v>
      </c>
      <c r="C7637" t="s">
        <v>1507</v>
      </c>
      <c r="D7637">
        <v>6.5</v>
      </c>
      <c r="J7637" t="e">
        <f>+VLOOKUP(B7637,#REF!,1,FALSE)</f>
        <v>#REF!</v>
      </c>
    </row>
    <row r="7638" spans="1:10" hidden="1" x14ac:dyDescent="0.25">
      <c r="A7638" t="s">
        <v>655</v>
      </c>
      <c r="B7638">
        <v>7694</v>
      </c>
      <c r="C7638" t="s">
        <v>1508</v>
      </c>
      <c r="D7638">
        <v>6.5</v>
      </c>
      <c r="J7638" t="e">
        <f>+VLOOKUP(B7638,#REF!,1,FALSE)</f>
        <v>#REF!</v>
      </c>
    </row>
    <row r="7639" spans="1:10" hidden="1" x14ac:dyDescent="0.25">
      <c r="A7639" t="s">
        <v>655</v>
      </c>
      <c r="B7639" t="s">
        <v>305</v>
      </c>
      <c r="C7639" t="s">
        <v>306</v>
      </c>
      <c r="D7639">
        <v>4.8</v>
      </c>
      <c r="J7639" t="e">
        <f>+VLOOKUP(B7639,#REF!,1,FALSE)</f>
        <v>#REF!</v>
      </c>
    </row>
    <row r="7640" spans="1:10" hidden="1" x14ac:dyDescent="0.25">
      <c r="A7640" t="s">
        <v>655</v>
      </c>
      <c r="B7640">
        <v>7703</v>
      </c>
      <c r="C7640" t="s">
        <v>2342</v>
      </c>
      <c r="D7640">
        <v>10</v>
      </c>
      <c r="J7640" t="e">
        <f>+VLOOKUP(B7640,#REF!,1,FALSE)</f>
        <v>#REF!</v>
      </c>
    </row>
    <row r="7641" spans="1:10" hidden="1" x14ac:dyDescent="0.25">
      <c r="A7641" t="s">
        <v>655</v>
      </c>
      <c r="B7641">
        <v>7746</v>
      </c>
      <c r="C7641" t="s">
        <v>2258</v>
      </c>
      <c r="D7641">
        <v>1</v>
      </c>
      <c r="J7641" t="e">
        <f>+VLOOKUP(B7641,#REF!,1,FALSE)</f>
        <v>#REF!</v>
      </c>
    </row>
    <row r="7642" spans="1:10" hidden="1" x14ac:dyDescent="0.25">
      <c r="A7642" t="s">
        <v>655</v>
      </c>
      <c r="B7642">
        <v>7748</v>
      </c>
      <c r="C7642" t="s">
        <v>2343</v>
      </c>
      <c r="D7642">
        <v>1</v>
      </c>
      <c r="J7642" t="e">
        <f>+VLOOKUP(B7642,#REF!,1,FALSE)</f>
        <v>#REF!</v>
      </c>
    </row>
    <row r="7643" spans="1:10" hidden="1" x14ac:dyDescent="0.25">
      <c r="A7643" t="s">
        <v>655</v>
      </c>
      <c r="B7643">
        <v>7749</v>
      </c>
      <c r="C7643" t="s">
        <v>2344</v>
      </c>
      <c r="D7643">
        <v>1</v>
      </c>
      <c r="J7643" t="e">
        <f>+VLOOKUP(B7643,#REF!,1,FALSE)</f>
        <v>#REF!</v>
      </c>
    </row>
    <row r="7644" spans="1:10" hidden="1" x14ac:dyDescent="0.25">
      <c r="A7644" t="s">
        <v>655</v>
      </c>
      <c r="B7644">
        <v>7750</v>
      </c>
      <c r="C7644" t="s">
        <v>2345</v>
      </c>
      <c r="D7644">
        <v>1</v>
      </c>
      <c r="J7644" t="e">
        <f>+VLOOKUP(B7644,#REF!,1,FALSE)</f>
        <v>#REF!</v>
      </c>
    </row>
    <row r="7645" spans="1:10" hidden="1" x14ac:dyDescent="0.25">
      <c r="A7645" t="s">
        <v>655</v>
      </c>
      <c r="B7645">
        <v>7751</v>
      </c>
      <c r="C7645" t="s">
        <v>2259</v>
      </c>
      <c r="D7645">
        <v>1</v>
      </c>
      <c r="J7645" t="e">
        <f>+VLOOKUP(B7645,#REF!,1,FALSE)</f>
        <v>#REF!</v>
      </c>
    </row>
    <row r="7646" spans="1:10" hidden="1" x14ac:dyDescent="0.25">
      <c r="A7646" t="s">
        <v>655</v>
      </c>
      <c r="B7646">
        <v>7757</v>
      </c>
      <c r="C7646" t="s">
        <v>2346</v>
      </c>
      <c r="D7646">
        <v>10</v>
      </c>
      <c r="J7646" t="e">
        <f>+VLOOKUP(B7646,#REF!,1,FALSE)</f>
        <v>#REF!</v>
      </c>
    </row>
    <row r="7647" spans="1:10" x14ac:dyDescent="0.25">
      <c r="A7647" t="s">
        <v>655</v>
      </c>
      <c r="B7647">
        <v>7758</v>
      </c>
      <c r="C7647" t="s">
        <v>2347</v>
      </c>
      <c r="D7647">
        <v>10</v>
      </c>
      <c r="J7647" t="e">
        <f>+VLOOKUP(B7647,#REF!,1,FALSE)</f>
        <v>#REF!</v>
      </c>
    </row>
    <row r="7648" spans="1:10" hidden="1" x14ac:dyDescent="0.25">
      <c r="A7648" t="s">
        <v>655</v>
      </c>
      <c r="B7648">
        <v>7759</v>
      </c>
      <c r="C7648" t="s">
        <v>2348</v>
      </c>
      <c r="D7648">
        <v>1</v>
      </c>
      <c r="J7648" t="e">
        <f>+VLOOKUP(B7648,#REF!,1,FALSE)</f>
        <v>#REF!</v>
      </c>
    </row>
    <row r="7649" spans="1:10" hidden="1" x14ac:dyDescent="0.25">
      <c r="A7649" t="s">
        <v>655</v>
      </c>
      <c r="B7649" t="s">
        <v>301</v>
      </c>
      <c r="C7649" t="s">
        <v>300</v>
      </c>
      <c r="D7649">
        <v>4.5</v>
      </c>
      <c r="J7649" t="e">
        <f>+VLOOKUP(B7649,#REF!,1,FALSE)</f>
        <v>#REF!</v>
      </c>
    </row>
    <row r="7650" spans="1:10" hidden="1" x14ac:dyDescent="0.25">
      <c r="A7650" t="s">
        <v>655</v>
      </c>
      <c r="B7650" t="s">
        <v>299</v>
      </c>
      <c r="C7650" t="s">
        <v>300</v>
      </c>
      <c r="D7650">
        <v>6.5</v>
      </c>
      <c r="J7650" t="e">
        <f>+VLOOKUP(B7650,#REF!,1,FALSE)</f>
        <v>#REF!</v>
      </c>
    </row>
    <row r="7651" spans="1:10" hidden="1" x14ac:dyDescent="0.25">
      <c r="A7651" t="s">
        <v>655</v>
      </c>
      <c r="B7651">
        <v>7766</v>
      </c>
      <c r="C7651" t="s">
        <v>1509</v>
      </c>
      <c r="D7651">
        <v>6</v>
      </c>
      <c r="J7651" t="e">
        <f>+VLOOKUP(B7651,#REF!,1,FALSE)</f>
        <v>#REF!</v>
      </c>
    </row>
    <row r="7652" spans="1:10" hidden="1" x14ac:dyDescent="0.25">
      <c r="A7652" t="s">
        <v>655</v>
      </c>
      <c r="B7652">
        <v>7770</v>
      </c>
      <c r="C7652" t="s">
        <v>2103</v>
      </c>
      <c r="D7652">
        <v>10</v>
      </c>
      <c r="J7652" t="e">
        <f>+VLOOKUP(B7652,#REF!,1,FALSE)</f>
        <v>#REF!</v>
      </c>
    </row>
    <row r="7653" spans="1:10" hidden="1" x14ac:dyDescent="0.25">
      <c r="A7653" t="s">
        <v>655</v>
      </c>
      <c r="B7653">
        <v>7771</v>
      </c>
      <c r="C7653" t="s">
        <v>2349</v>
      </c>
      <c r="D7653">
        <v>1</v>
      </c>
      <c r="J7653" t="e">
        <f>+VLOOKUP(B7653,#REF!,1,FALSE)</f>
        <v>#REF!</v>
      </c>
    </row>
    <row r="7654" spans="1:10" hidden="1" x14ac:dyDescent="0.25">
      <c r="A7654" t="s">
        <v>655</v>
      </c>
      <c r="B7654" t="s">
        <v>2473</v>
      </c>
      <c r="C7654" t="s">
        <v>2474</v>
      </c>
      <c r="D7654">
        <v>6.5</v>
      </c>
      <c r="J7654" t="e">
        <f>+VLOOKUP(B7654,#REF!,1,FALSE)</f>
        <v>#REF!</v>
      </c>
    </row>
    <row r="7655" spans="1:10" hidden="1" x14ac:dyDescent="0.25">
      <c r="A7655" t="s">
        <v>655</v>
      </c>
      <c r="B7655">
        <v>7773</v>
      </c>
      <c r="C7655" t="s">
        <v>2350</v>
      </c>
      <c r="D7655">
        <v>2</v>
      </c>
      <c r="J7655" t="e">
        <f>+VLOOKUP(B7655,#REF!,1,FALSE)</f>
        <v>#REF!</v>
      </c>
    </row>
    <row r="7656" spans="1:10" hidden="1" x14ac:dyDescent="0.25">
      <c r="A7656" t="s">
        <v>655</v>
      </c>
      <c r="B7656">
        <v>7774</v>
      </c>
      <c r="C7656" t="s">
        <v>2351</v>
      </c>
      <c r="D7656">
        <v>2</v>
      </c>
      <c r="J7656" t="e">
        <f>+VLOOKUP(B7656,#REF!,1,FALSE)</f>
        <v>#REF!</v>
      </c>
    </row>
    <row r="7657" spans="1:10" hidden="1" x14ac:dyDescent="0.25">
      <c r="A7657" t="s">
        <v>655</v>
      </c>
      <c r="B7657">
        <v>7775</v>
      </c>
      <c r="C7657" t="s">
        <v>2352</v>
      </c>
      <c r="D7657">
        <v>2</v>
      </c>
      <c r="J7657" t="e">
        <f>+VLOOKUP(B7657,#REF!,1,FALSE)</f>
        <v>#REF!</v>
      </c>
    </row>
    <row r="7658" spans="1:10" hidden="1" x14ac:dyDescent="0.25">
      <c r="A7658" t="s">
        <v>655</v>
      </c>
      <c r="B7658">
        <v>7776</v>
      </c>
      <c r="C7658" t="s">
        <v>2353</v>
      </c>
      <c r="D7658">
        <v>2</v>
      </c>
      <c r="J7658" t="e">
        <f>+VLOOKUP(B7658,#REF!,1,FALSE)</f>
        <v>#REF!</v>
      </c>
    </row>
    <row r="7659" spans="1:10" hidden="1" x14ac:dyDescent="0.25">
      <c r="A7659" t="s">
        <v>655</v>
      </c>
      <c r="B7659">
        <v>7779</v>
      </c>
      <c r="C7659" t="s">
        <v>607</v>
      </c>
      <c r="D7659">
        <v>6.5</v>
      </c>
      <c r="J7659" t="e">
        <f>+VLOOKUP(B7659,#REF!,1,FALSE)</f>
        <v>#REF!</v>
      </c>
    </row>
    <row r="7660" spans="1:10" hidden="1" x14ac:dyDescent="0.25">
      <c r="A7660" t="s">
        <v>655</v>
      </c>
      <c r="B7660">
        <v>7784</v>
      </c>
      <c r="C7660" t="s">
        <v>603</v>
      </c>
      <c r="D7660">
        <v>6.5</v>
      </c>
      <c r="J7660" t="e">
        <f>+VLOOKUP(B7660,#REF!,1,FALSE)</f>
        <v>#REF!</v>
      </c>
    </row>
    <row r="7661" spans="1:10" hidden="1" x14ac:dyDescent="0.25">
      <c r="A7661" t="s">
        <v>655</v>
      </c>
      <c r="B7661" t="s">
        <v>604</v>
      </c>
      <c r="C7661" t="s">
        <v>1510</v>
      </c>
      <c r="D7661">
        <v>4</v>
      </c>
      <c r="J7661" t="e">
        <f>+VLOOKUP(B7661,#REF!,1,FALSE)</f>
        <v>#REF!</v>
      </c>
    </row>
    <row r="7662" spans="1:10" hidden="1" x14ac:dyDescent="0.25">
      <c r="A7662" t="s">
        <v>655</v>
      </c>
      <c r="B7662">
        <v>7785</v>
      </c>
      <c r="C7662" t="s">
        <v>1511</v>
      </c>
      <c r="D7662">
        <v>6.5</v>
      </c>
      <c r="J7662" t="e">
        <f>+VLOOKUP(B7662,#REF!,1,FALSE)</f>
        <v>#REF!</v>
      </c>
    </row>
    <row r="7663" spans="1:10" hidden="1" x14ac:dyDescent="0.25">
      <c r="A7663" t="s">
        <v>655</v>
      </c>
      <c r="B7663" t="s">
        <v>1512</v>
      </c>
      <c r="C7663" t="s">
        <v>1513</v>
      </c>
      <c r="D7663">
        <v>4</v>
      </c>
      <c r="J7663" t="e">
        <f>+VLOOKUP(B7663,#REF!,1,FALSE)</f>
        <v>#REF!</v>
      </c>
    </row>
    <row r="7664" spans="1:10" hidden="1" x14ac:dyDescent="0.25">
      <c r="A7664" t="s">
        <v>655</v>
      </c>
      <c r="B7664">
        <v>7786</v>
      </c>
      <c r="C7664" t="s">
        <v>303</v>
      </c>
      <c r="D7664">
        <v>1</v>
      </c>
      <c r="J7664" t="e">
        <f>+VLOOKUP(B7664,#REF!,1,FALSE)</f>
        <v>#REF!</v>
      </c>
    </row>
    <row r="7665" spans="1:10" hidden="1" x14ac:dyDescent="0.25">
      <c r="A7665" t="s">
        <v>655</v>
      </c>
      <c r="B7665">
        <v>7787</v>
      </c>
      <c r="C7665" t="s">
        <v>2354</v>
      </c>
      <c r="D7665">
        <v>1</v>
      </c>
      <c r="J7665" t="e">
        <f>+VLOOKUP(B7665,#REF!,1,FALSE)</f>
        <v>#REF!</v>
      </c>
    </row>
    <row r="7666" spans="1:10" hidden="1" x14ac:dyDescent="0.25">
      <c r="A7666" t="s">
        <v>655</v>
      </c>
      <c r="B7666">
        <v>7789</v>
      </c>
      <c r="C7666" t="s">
        <v>2355</v>
      </c>
      <c r="D7666">
        <v>1</v>
      </c>
      <c r="J7666" t="e">
        <f>+VLOOKUP(B7666,#REF!,1,FALSE)</f>
        <v>#REF!</v>
      </c>
    </row>
    <row r="7667" spans="1:10" hidden="1" x14ac:dyDescent="0.25">
      <c r="A7667" t="s">
        <v>655</v>
      </c>
      <c r="B7667">
        <v>7790</v>
      </c>
      <c r="C7667" t="s">
        <v>2356</v>
      </c>
      <c r="D7667">
        <v>1</v>
      </c>
      <c r="J7667" t="e">
        <f>+VLOOKUP(B7667,#REF!,1,FALSE)</f>
        <v>#REF!</v>
      </c>
    </row>
    <row r="7668" spans="1:10" hidden="1" x14ac:dyDescent="0.25">
      <c r="A7668" t="s">
        <v>655</v>
      </c>
      <c r="B7668">
        <v>7791</v>
      </c>
      <c r="C7668" t="s">
        <v>2357</v>
      </c>
      <c r="D7668">
        <v>1</v>
      </c>
      <c r="J7668" t="e">
        <f>+VLOOKUP(B7668,#REF!,1,FALSE)</f>
        <v>#REF!</v>
      </c>
    </row>
    <row r="7669" spans="1:10" hidden="1" x14ac:dyDescent="0.25">
      <c r="A7669" t="s">
        <v>655</v>
      </c>
      <c r="B7669">
        <v>7792</v>
      </c>
      <c r="C7669" t="s">
        <v>2358</v>
      </c>
      <c r="D7669">
        <v>1</v>
      </c>
      <c r="J7669" t="e">
        <f>+VLOOKUP(B7669,#REF!,1,FALSE)</f>
        <v>#REF!</v>
      </c>
    </row>
    <row r="7670" spans="1:10" hidden="1" x14ac:dyDescent="0.25">
      <c r="A7670" t="s">
        <v>655</v>
      </c>
      <c r="B7670">
        <v>7795</v>
      </c>
      <c r="C7670" t="s">
        <v>1514</v>
      </c>
      <c r="D7670">
        <v>6.5</v>
      </c>
      <c r="J7670" t="e">
        <f>+VLOOKUP(B7670,#REF!,1,FALSE)</f>
        <v>#REF!</v>
      </c>
    </row>
    <row r="7671" spans="1:10" hidden="1" x14ac:dyDescent="0.25">
      <c r="A7671" t="s">
        <v>655</v>
      </c>
      <c r="B7671">
        <v>7796</v>
      </c>
      <c r="C7671" t="s">
        <v>605</v>
      </c>
      <c r="D7671">
        <v>6.5</v>
      </c>
      <c r="J7671" t="e">
        <f>+VLOOKUP(B7671,#REF!,1,FALSE)</f>
        <v>#REF!</v>
      </c>
    </row>
    <row r="7672" spans="1:10" hidden="1" x14ac:dyDescent="0.25">
      <c r="A7672" t="s">
        <v>655</v>
      </c>
      <c r="B7672" t="s">
        <v>606</v>
      </c>
      <c r="C7672" t="s">
        <v>605</v>
      </c>
      <c r="D7672">
        <v>4</v>
      </c>
      <c r="J7672" t="e">
        <f>+VLOOKUP(B7672,#REF!,1,FALSE)</f>
        <v>#REF!</v>
      </c>
    </row>
    <row r="7673" spans="1:10" hidden="1" x14ac:dyDescent="0.25">
      <c r="A7673" t="s">
        <v>655</v>
      </c>
      <c r="B7673">
        <v>413020</v>
      </c>
      <c r="C7673" t="s">
        <v>2472</v>
      </c>
      <c r="D7673">
        <v>6.5</v>
      </c>
      <c r="J7673" t="e">
        <f>+VLOOKUP(B7673,#REF!,1,FALSE)</f>
        <v>#REF!</v>
      </c>
    </row>
    <row r="7674" spans="1:10" hidden="1" x14ac:dyDescent="0.25">
      <c r="A7674" t="s">
        <v>655</v>
      </c>
      <c r="B7674">
        <v>413020</v>
      </c>
      <c r="C7674" t="s">
        <v>2472</v>
      </c>
      <c r="D7674">
        <v>6.5</v>
      </c>
      <c r="J7674" t="e">
        <f>+VLOOKUP(B7674,#REF!,1,FALSE)</f>
        <v>#REF!</v>
      </c>
    </row>
    <row r="7675" spans="1:10" hidden="1" x14ac:dyDescent="0.25">
      <c r="A7675" t="s">
        <v>655</v>
      </c>
      <c r="B7675">
        <v>7800</v>
      </c>
      <c r="C7675" t="s">
        <v>2361</v>
      </c>
      <c r="D7675">
        <v>2</v>
      </c>
      <c r="J7675" t="e">
        <f>+VLOOKUP(B7675,#REF!,1,FALSE)</f>
        <v>#REF!</v>
      </c>
    </row>
    <row r="7676" spans="1:10" hidden="1" x14ac:dyDescent="0.25">
      <c r="A7676" t="s">
        <v>655</v>
      </c>
      <c r="B7676">
        <v>7801</v>
      </c>
      <c r="C7676" t="s">
        <v>2362</v>
      </c>
      <c r="D7676">
        <v>2</v>
      </c>
      <c r="J7676" t="e">
        <f>+VLOOKUP(B7676,#REF!,1,FALSE)</f>
        <v>#REF!</v>
      </c>
    </row>
    <row r="7677" spans="1:10" hidden="1" x14ac:dyDescent="0.25">
      <c r="A7677" t="s">
        <v>655</v>
      </c>
      <c r="B7677">
        <v>7802</v>
      </c>
      <c r="C7677" t="s">
        <v>2461</v>
      </c>
      <c r="D7677">
        <v>1</v>
      </c>
      <c r="J7677" t="e">
        <f>+VLOOKUP(B7677,#REF!,1,FALSE)</f>
        <v>#REF!</v>
      </c>
    </row>
    <row r="7678" spans="1:10" hidden="1" x14ac:dyDescent="0.25">
      <c r="A7678" t="s">
        <v>655</v>
      </c>
      <c r="B7678">
        <v>7816</v>
      </c>
      <c r="C7678" t="s">
        <v>290</v>
      </c>
      <c r="D7678">
        <v>6.5</v>
      </c>
      <c r="J7678" t="e">
        <f>+VLOOKUP(B7678,#REF!,1,FALSE)</f>
        <v>#REF!</v>
      </c>
    </row>
    <row r="7679" spans="1:10" hidden="1" x14ac:dyDescent="0.25">
      <c r="A7679" t="s">
        <v>655</v>
      </c>
      <c r="B7679" t="s">
        <v>1515</v>
      </c>
      <c r="C7679" t="s">
        <v>290</v>
      </c>
      <c r="D7679">
        <v>4.7</v>
      </c>
      <c r="J7679" t="e">
        <f>+VLOOKUP(B7679,#REF!,1,FALSE)</f>
        <v>#REF!</v>
      </c>
    </row>
    <row r="7680" spans="1:10" hidden="1" x14ac:dyDescent="0.25">
      <c r="A7680" t="s">
        <v>655</v>
      </c>
      <c r="B7680" t="s">
        <v>1516</v>
      </c>
      <c r="C7680" t="s">
        <v>290</v>
      </c>
      <c r="D7680">
        <v>4</v>
      </c>
      <c r="J7680" t="e">
        <f>+VLOOKUP(B7680,#REF!,1,FALSE)</f>
        <v>#REF!</v>
      </c>
    </row>
    <row r="7681" spans="1:10" hidden="1" x14ac:dyDescent="0.25">
      <c r="A7681" t="s">
        <v>655</v>
      </c>
      <c r="B7681">
        <v>7817</v>
      </c>
      <c r="C7681" t="s">
        <v>1517</v>
      </c>
      <c r="D7681">
        <v>6.5</v>
      </c>
      <c r="J7681" t="e">
        <f>+VLOOKUP(B7681,#REF!,1,FALSE)</f>
        <v>#REF!</v>
      </c>
    </row>
    <row r="7682" spans="1:10" hidden="1" x14ac:dyDescent="0.25">
      <c r="A7682" t="s">
        <v>655</v>
      </c>
      <c r="B7682">
        <v>7818</v>
      </c>
      <c r="C7682" t="s">
        <v>1518</v>
      </c>
      <c r="D7682">
        <v>6.5</v>
      </c>
      <c r="J7682" t="e">
        <f>+VLOOKUP(B7682,#REF!,1,FALSE)</f>
        <v>#REF!</v>
      </c>
    </row>
    <row r="7683" spans="1:10" hidden="1" x14ac:dyDescent="0.25">
      <c r="A7683" t="s">
        <v>655</v>
      </c>
      <c r="B7683">
        <v>7820</v>
      </c>
      <c r="C7683" t="s">
        <v>1519</v>
      </c>
      <c r="D7683">
        <v>6.5</v>
      </c>
      <c r="J7683" t="e">
        <f>+VLOOKUP(B7683,#REF!,1,FALSE)</f>
        <v>#REF!</v>
      </c>
    </row>
    <row r="7684" spans="1:10" hidden="1" x14ac:dyDescent="0.25">
      <c r="A7684" t="s">
        <v>655</v>
      </c>
      <c r="B7684">
        <v>7824</v>
      </c>
      <c r="C7684" t="s">
        <v>1520</v>
      </c>
      <c r="D7684">
        <v>6.5</v>
      </c>
      <c r="J7684" t="e">
        <f>+VLOOKUP(B7684,#REF!,1,FALSE)</f>
        <v>#REF!</v>
      </c>
    </row>
    <row r="7685" spans="1:10" hidden="1" x14ac:dyDescent="0.25">
      <c r="A7685" t="s">
        <v>655</v>
      </c>
      <c r="B7685">
        <v>7826</v>
      </c>
      <c r="C7685" t="s">
        <v>1521</v>
      </c>
      <c r="D7685">
        <v>6.5</v>
      </c>
      <c r="J7685" t="e">
        <f>+VLOOKUP(B7685,#REF!,1,FALSE)</f>
        <v>#REF!</v>
      </c>
    </row>
    <row r="7686" spans="1:10" hidden="1" x14ac:dyDescent="0.25">
      <c r="A7686" t="s">
        <v>655</v>
      </c>
      <c r="B7686">
        <v>7828</v>
      </c>
      <c r="C7686" t="s">
        <v>1522</v>
      </c>
      <c r="D7686">
        <v>6.5</v>
      </c>
      <c r="J7686" t="e">
        <f>+VLOOKUP(B7686,#REF!,1,FALSE)</f>
        <v>#REF!</v>
      </c>
    </row>
    <row r="7687" spans="1:10" hidden="1" x14ac:dyDescent="0.25">
      <c r="A7687" t="s">
        <v>655</v>
      </c>
      <c r="B7687">
        <v>7835</v>
      </c>
      <c r="C7687" t="s">
        <v>1523</v>
      </c>
      <c r="D7687">
        <v>6.5</v>
      </c>
      <c r="J7687" t="e">
        <f>+VLOOKUP(B7687,#REF!,1,FALSE)</f>
        <v>#REF!</v>
      </c>
    </row>
    <row r="7688" spans="1:10" hidden="1" x14ac:dyDescent="0.25">
      <c r="A7688" t="s">
        <v>655</v>
      </c>
      <c r="B7688">
        <v>7836</v>
      </c>
      <c r="C7688" t="s">
        <v>1524</v>
      </c>
      <c r="D7688">
        <v>6.5</v>
      </c>
      <c r="J7688" t="e">
        <f>+VLOOKUP(B7688,#REF!,1,FALSE)</f>
        <v>#REF!</v>
      </c>
    </row>
    <row r="7689" spans="1:10" hidden="1" x14ac:dyDescent="0.25">
      <c r="A7689" t="s">
        <v>655</v>
      </c>
      <c r="B7689" t="s">
        <v>1525</v>
      </c>
      <c r="C7689" t="s">
        <v>1524</v>
      </c>
      <c r="D7689">
        <v>4.7</v>
      </c>
      <c r="J7689" t="e">
        <f>+VLOOKUP(B7689,#REF!,1,FALSE)</f>
        <v>#REF!</v>
      </c>
    </row>
    <row r="7690" spans="1:10" hidden="1" x14ac:dyDescent="0.25">
      <c r="A7690" t="s">
        <v>655</v>
      </c>
      <c r="B7690">
        <v>8101</v>
      </c>
      <c r="C7690" t="s">
        <v>1526</v>
      </c>
      <c r="D7690">
        <v>6.5</v>
      </c>
      <c r="J7690" t="e">
        <f>+VLOOKUP(B7690,#REF!,1,FALSE)</f>
        <v>#REF!</v>
      </c>
    </row>
    <row r="7691" spans="1:10" hidden="1" x14ac:dyDescent="0.25">
      <c r="A7691" t="s">
        <v>655</v>
      </c>
      <c r="B7691">
        <v>8102</v>
      </c>
      <c r="C7691" t="s">
        <v>1527</v>
      </c>
      <c r="D7691">
        <v>6.5</v>
      </c>
      <c r="J7691" t="e">
        <f>+VLOOKUP(B7691,#REF!,1,FALSE)</f>
        <v>#REF!</v>
      </c>
    </row>
    <row r="7692" spans="1:10" hidden="1" x14ac:dyDescent="0.25">
      <c r="A7692" t="s">
        <v>655</v>
      </c>
      <c r="B7692">
        <v>8103</v>
      </c>
      <c r="C7692" t="s">
        <v>1528</v>
      </c>
      <c r="D7692">
        <v>6.5</v>
      </c>
      <c r="J7692" t="e">
        <f>+VLOOKUP(B7692,#REF!,1,FALSE)</f>
        <v>#REF!</v>
      </c>
    </row>
    <row r="7693" spans="1:10" hidden="1" x14ac:dyDescent="0.25">
      <c r="A7693" t="s">
        <v>655</v>
      </c>
      <c r="B7693">
        <v>8105</v>
      </c>
      <c r="C7693" t="s">
        <v>1532</v>
      </c>
      <c r="D7693">
        <v>6.5</v>
      </c>
      <c r="J7693" t="e">
        <f>+VLOOKUP(B7693,#REF!,1,FALSE)</f>
        <v>#REF!</v>
      </c>
    </row>
    <row r="7694" spans="1:10" hidden="1" x14ac:dyDescent="0.25">
      <c r="A7694" t="s">
        <v>655</v>
      </c>
      <c r="B7694">
        <v>8106</v>
      </c>
      <c r="C7694" t="s">
        <v>1533</v>
      </c>
      <c r="D7694">
        <v>6.5</v>
      </c>
      <c r="J7694" t="e">
        <f>+VLOOKUP(B7694,#REF!,1,FALSE)</f>
        <v>#REF!</v>
      </c>
    </row>
    <row r="7695" spans="1:10" hidden="1" x14ac:dyDescent="0.25">
      <c r="A7695" t="s">
        <v>655</v>
      </c>
      <c r="B7695">
        <v>8108</v>
      </c>
      <c r="C7695" t="s">
        <v>1534</v>
      </c>
      <c r="D7695">
        <v>6.5</v>
      </c>
      <c r="J7695" t="e">
        <f>+VLOOKUP(B7695,#REF!,1,FALSE)</f>
        <v>#REF!</v>
      </c>
    </row>
    <row r="7696" spans="1:10" hidden="1" x14ac:dyDescent="0.25">
      <c r="A7696" t="s">
        <v>655</v>
      </c>
      <c r="B7696">
        <v>8110</v>
      </c>
      <c r="C7696" t="s">
        <v>1535</v>
      </c>
      <c r="D7696">
        <v>6.5</v>
      </c>
      <c r="J7696" t="e">
        <f>+VLOOKUP(B7696,#REF!,1,FALSE)</f>
        <v>#REF!</v>
      </c>
    </row>
    <row r="7697" spans="1:10" hidden="1" x14ac:dyDescent="0.25">
      <c r="A7697" t="s">
        <v>655</v>
      </c>
      <c r="B7697">
        <v>8177</v>
      </c>
      <c r="C7697" t="s">
        <v>2108</v>
      </c>
      <c r="D7697">
        <v>6.5</v>
      </c>
      <c r="J7697" t="e">
        <f>+VLOOKUP(B7697,#REF!,1,FALSE)</f>
        <v>#REF!</v>
      </c>
    </row>
    <row r="7698" spans="1:10" hidden="1" x14ac:dyDescent="0.25">
      <c r="A7698" t="s">
        <v>655</v>
      </c>
      <c r="B7698">
        <v>8178</v>
      </c>
      <c r="C7698" t="s">
        <v>2109</v>
      </c>
      <c r="D7698">
        <v>6.5</v>
      </c>
      <c r="J7698" t="e">
        <f>+VLOOKUP(B7698,#REF!,1,FALSE)</f>
        <v>#REF!</v>
      </c>
    </row>
    <row r="7699" spans="1:10" hidden="1" x14ac:dyDescent="0.25">
      <c r="A7699" t="s">
        <v>655</v>
      </c>
      <c r="B7699">
        <v>8179</v>
      </c>
      <c r="C7699" t="s">
        <v>1536</v>
      </c>
      <c r="D7699">
        <v>6.5</v>
      </c>
      <c r="J7699" t="e">
        <f>+VLOOKUP(B7699,#REF!,1,FALSE)</f>
        <v>#REF!</v>
      </c>
    </row>
    <row r="7700" spans="1:10" hidden="1" x14ac:dyDescent="0.25">
      <c r="A7700" t="s">
        <v>655</v>
      </c>
      <c r="B7700">
        <v>8181</v>
      </c>
      <c r="C7700" t="s">
        <v>1537</v>
      </c>
      <c r="D7700">
        <v>6.5</v>
      </c>
      <c r="J7700" t="e">
        <f>+VLOOKUP(B7700,#REF!,1,FALSE)</f>
        <v>#REF!</v>
      </c>
    </row>
    <row r="7701" spans="1:10" hidden="1" x14ac:dyDescent="0.25">
      <c r="A7701" t="s">
        <v>655</v>
      </c>
      <c r="B7701">
        <v>8183</v>
      </c>
      <c r="C7701" t="s">
        <v>1538</v>
      </c>
      <c r="D7701">
        <v>6.5</v>
      </c>
      <c r="J7701" t="e">
        <f>+VLOOKUP(B7701,#REF!,1,FALSE)</f>
        <v>#REF!</v>
      </c>
    </row>
    <row r="7702" spans="1:10" hidden="1" x14ac:dyDescent="0.25">
      <c r="A7702" t="s">
        <v>655</v>
      </c>
      <c r="B7702">
        <v>8184</v>
      </c>
      <c r="C7702" t="s">
        <v>2110</v>
      </c>
      <c r="D7702">
        <v>6.5</v>
      </c>
      <c r="J7702" t="e">
        <f>+VLOOKUP(B7702,#REF!,1,FALSE)</f>
        <v>#REF!</v>
      </c>
    </row>
    <row r="7703" spans="1:10" hidden="1" x14ac:dyDescent="0.25">
      <c r="A7703" t="s">
        <v>655</v>
      </c>
      <c r="B7703">
        <v>8186</v>
      </c>
      <c r="C7703" t="s">
        <v>2111</v>
      </c>
      <c r="D7703">
        <v>6.5</v>
      </c>
      <c r="J7703" t="e">
        <f>+VLOOKUP(B7703,#REF!,1,FALSE)</f>
        <v>#REF!</v>
      </c>
    </row>
    <row r="7704" spans="1:10" hidden="1" x14ac:dyDescent="0.25">
      <c r="A7704" t="s">
        <v>655</v>
      </c>
      <c r="B7704">
        <v>8187</v>
      </c>
      <c r="C7704" t="s">
        <v>1539</v>
      </c>
      <c r="D7704">
        <v>6.5</v>
      </c>
      <c r="J7704" t="e">
        <f>+VLOOKUP(B7704,#REF!,1,FALSE)</f>
        <v>#REF!</v>
      </c>
    </row>
    <row r="7705" spans="1:10" hidden="1" x14ac:dyDescent="0.25">
      <c r="A7705" t="s">
        <v>655</v>
      </c>
      <c r="B7705">
        <v>8198</v>
      </c>
      <c r="C7705" t="s">
        <v>1540</v>
      </c>
      <c r="D7705">
        <v>6.5</v>
      </c>
      <c r="J7705" t="e">
        <f>+VLOOKUP(B7705,#REF!,1,FALSE)</f>
        <v>#REF!</v>
      </c>
    </row>
    <row r="7706" spans="1:10" hidden="1" x14ac:dyDescent="0.25">
      <c r="A7706" t="s">
        <v>655</v>
      </c>
      <c r="B7706">
        <v>8200</v>
      </c>
      <c r="C7706" t="s">
        <v>1541</v>
      </c>
      <c r="D7706">
        <v>6.5</v>
      </c>
      <c r="J7706" t="e">
        <f>+VLOOKUP(B7706,#REF!,1,FALSE)</f>
        <v>#REF!</v>
      </c>
    </row>
    <row r="7707" spans="1:10" hidden="1" x14ac:dyDescent="0.25">
      <c r="A7707" t="s">
        <v>655</v>
      </c>
      <c r="B7707">
        <v>8201</v>
      </c>
      <c r="C7707" t="s">
        <v>1542</v>
      </c>
      <c r="D7707">
        <v>6.5</v>
      </c>
      <c r="J7707" t="e">
        <f>+VLOOKUP(B7707,#REF!,1,FALSE)</f>
        <v>#REF!</v>
      </c>
    </row>
    <row r="7708" spans="1:10" hidden="1" x14ac:dyDescent="0.25">
      <c r="A7708" t="s">
        <v>655</v>
      </c>
      <c r="B7708">
        <v>8205</v>
      </c>
      <c r="C7708" t="s">
        <v>1543</v>
      </c>
      <c r="D7708">
        <v>6.5</v>
      </c>
      <c r="J7708" t="e">
        <f>+VLOOKUP(B7708,#REF!,1,FALSE)</f>
        <v>#REF!</v>
      </c>
    </row>
    <row r="7709" spans="1:10" hidden="1" x14ac:dyDescent="0.25">
      <c r="A7709" t="s">
        <v>655</v>
      </c>
      <c r="B7709">
        <v>8213</v>
      </c>
      <c r="C7709" t="s">
        <v>1544</v>
      </c>
      <c r="D7709">
        <v>6.5</v>
      </c>
      <c r="J7709" t="e">
        <f>+VLOOKUP(B7709,#REF!,1,FALSE)</f>
        <v>#REF!</v>
      </c>
    </row>
    <row r="7710" spans="1:10" hidden="1" x14ac:dyDescent="0.25">
      <c r="A7710" t="s">
        <v>655</v>
      </c>
      <c r="B7710">
        <v>8242</v>
      </c>
      <c r="C7710" t="s">
        <v>2112</v>
      </c>
      <c r="D7710">
        <v>6.5</v>
      </c>
      <c r="J7710" t="e">
        <f>+VLOOKUP(B7710,#REF!,1,FALSE)</f>
        <v>#REF!</v>
      </c>
    </row>
    <row r="7711" spans="1:10" hidden="1" x14ac:dyDescent="0.25">
      <c r="A7711" t="s">
        <v>655</v>
      </c>
      <c r="B7711">
        <v>8289</v>
      </c>
      <c r="C7711" t="s">
        <v>1545</v>
      </c>
      <c r="D7711">
        <v>6.5</v>
      </c>
      <c r="J7711" t="e">
        <f>+VLOOKUP(B7711,#REF!,1,FALSE)</f>
        <v>#REF!</v>
      </c>
    </row>
    <row r="7712" spans="1:10" hidden="1" x14ac:dyDescent="0.25">
      <c r="A7712" t="s">
        <v>655</v>
      </c>
      <c r="B7712">
        <v>8291</v>
      </c>
      <c r="C7712" t="s">
        <v>1549</v>
      </c>
      <c r="D7712">
        <v>6.5</v>
      </c>
      <c r="J7712" t="e">
        <f>+VLOOKUP(B7712,#REF!,1,FALSE)</f>
        <v>#REF!</v>
      </c>
    </row>
    <row r="7713" spans="1:10" hidden="1" x14ac:dyDescent="0.25">
      <c r="A7713" t="s">
        <v>655</v>
      </c>
      <c r="B7713">
        <v>8292</v>
      </c>
      <c r="C7713" t="s">
        <v>1550</v>
      </c>
      <c r="D7713">
        <v>6.5</v>
      </c>
      <c r="J7713" t="e">
        <f>+VLOOKUP(B7713,#REF!,1,FALSE)</f>
        <v>#REF!</v>
      </c>
    </row>
    <row r="7714" spans="1:10" hidden="1" x14ac:dyDescent="0.25">
      <c r="A7714" t="s">
        <v>655</v>
      </c>
      <c r="B7714">
        <v>8293</v>
      </c>
      <c r="C7714" t="s">
        <v>1551</v>
      </c>
      <c r="D7714">
        <v>6.5</v>
      </c>
      <c r="J7714" t="e">
        <f>+VLOOKUP(B7714,#REF!,1,FALSE)</f>
        <v>#REF!</v>
      </c>
    </row>
    <row r="7715" spans="1:10" hidden="1" x14ac:dyDescent="0.25">
      <c r="A7715" t="s">
        <v>655</v>
      </c>
      <c r="B7715">
        <v>8294</v>
      </c>
      <c r="C7715" t="s">
        <v>1551</v>
      </c>
      <c r="D7715">
        <v>6.5</v>
      </c>
      <c r="J7715" t="e">
        <f>+VLOOKUP(B7715,#REF!,1,FALSE)</f>
        <v>#REF!</v>
      </c>
    </row>
    <row r="7716" spans="1:10" hidden="1" x14ac:dyDescent="0.25">
      <c r="A7716" t="s">
        <v>655</v>
      </c>
      <c r="B7716">
        <v>8298</v>
      </c>
      <c r="C7716" t="s">
        <v>1552</v>
      </c>
      <c r="D7716">
        <v>6.5</v>
      </c>
      <c r="J7716" t="e">
        <f>+VLOOKUP(B7716,#REF!,1,FALSE)</f>
        <v>#REF!</v>
      </c>
    </row>
    <row r="7717" spans="1:10" hidden="1" x14ac:dyDescent="0.25">
      <c r="A7717" t="s">
        <v>655</v>
      </c>
      <c r="B7717">
        <v>8500</v>
      </c>
      <c r="C7717" t="s">
        <v>1555</v>
      </c>
      <c r="D7717">
        <v>6.5</v>
      </c>
      <c r="J7717" t="e">
        <f>+VLOOKUP(B7717,#REF!,1,FALSE)</f>
        <v>#REF!</v>
      </c>
    </row>
    <row r="7718" spans="1:10" hidden="1" x14ac:dyDescent="0.25">
      <c r="A7718" t="s">
        <v>655</v>
      </c>
      <c r="B7718">
        <v>8501</v>
      </c>
      <c r="C7718" t="s">
        <v>1556</v>
      </c>
      <c r="D7718">
        <v>6.5</v>
      </c>
      <c r="J7718" t="e">
        <f>+VLOOKUP(B7718,#REF!,1,FALSE)</f>
        <v>#REF!</v>
      </c>
    </row>
    <row r="7719" spans="1:10" hidden="1" x14ac:dyDescent="0.25">
      <c r="A7719" t="s">
        <v>655</v>
      </c>
      <c r="B7719">
        <v>8502</v>
      </c>
      <c r="C7719" t="s">
        <v>1557</v>
      </c>
      <c r="D7719">
        <v>6.5</v>
      </c>
      <c r="J7719" t="e">
        <f>+VLOOKUP(B7719,#REF!,1,FALSE)</f>
        <v>#REF!</v>
      </c>
    </row>
    <row r="7720" spans="1:10" hidden="1" x14ac:dyDescent="0.25">
      <c r="A7720" t="s">
        <v>655</v>
      </c>
      <c r="B7720">
        <v>8503</v>
      </c>
      <c r="C7720" t="s">
        <v>1558</v>
      </c>
      <c r="D7720">
        <v>6.5</v>
      </c>
      <c r="J7720" t="e">
        <f>+VLOOKUP(B7720,#REF!,1,FALSE)</f>
        <v>#REF!</v>
      </c>
    </row>
    <row r="7721" spans="1:10" hidden="1" x14ac:dyDescent="0.25">
      <c r="A7721" t="s">
        <v>655</v>
      </c>
      <c r="B7721">
        <v>8504</v>
      </c>
      <c r="C7721" t="s">
        <v>1559</v>
      </c>
      <c r="D7721">
        <v>6.5</v>
      </c>
      <c r="J7721" t="e">
        <f>+VLOOKUP(B7721,#REF!,1,FALSE)</f>
        <v>#REF!</v>
      </c>
    </row>
    <row r="7722" spans="1:10" hidden="1" x14ac:dyDescent="0.25">
      <c r="A7722" t="s">
        <v>655</v>
      </c>
      <c r="B7722">
        <v>8505</v>
      </c>
      <c r="C7722" t="s">
        <v>1560</v>
      </c>
      <c r="D7722">
        <v>6.5</v>
      </c>
      <c r="J7722" t="e">
        <f>+VLOOKUP(B7722,#REF!,1,FALSE)</f>
        <v>#REF!</v>
      </c>
    </row>
    <row r="7723" spans="1:10" hidden="1" x14ac:dyDescent="0.25">
      <c r="A7723" t="s">
        <v>655</v>
      </c>
      <c r="B7723">
        <v>8506</v>
      </c>
      <c r="C7723" t="s">
        <v>1561</v>
      </c>
      <c r="D7723">
        <v>6.5</v>
      </c>
      <c r="J7723" t="e">
        <f>+VLOOKUP(B7723,#REF!,1,FALSE)</f>
        <v>#REF!</v>
      </c>
    </row>
    <row r="7724" spans="1:10" hidden="1" x14ac:dyDescent="0.25">
      <c r="A7724" t="s">
        <v>655</v>
      </c>
      <c r="B7724">
        <v>8507</v>
      </c>
      <c r="C7724" t="s">
        <v>1562</v>
      </c>
      <c r="D7724">
        <v>6.5</v>
      </c>
      <c r="J7724" t="e">
        <f>+VLOOKUP(B7724,#REF!,1,FALSE)</f>
        <v>#REF!</v>
      </c>
    </row>
    <row r="7725" spans="1:10" hidden="1" x14ac:dyDescent="0.25">
      <c r="A7725" t="s">
        <v>655</v>
      </c>
      <c r="B7725">
        <v>8508</v>
      </c>
      <c r="C7725" t="s">
        <v>1563</v>
      </c>
      <c r="D7725">
        <v>6.5</v>
      </c>
      <c r="J7725" t="e">
        <f>+VLOOKUP(B7725,#REF!,1,FALSE)</f>
        <v>#REF!</v>
      </c>
    </row>
    <row r="7726" spans="1:10" hidden="1" x14ac:dyDescent="0.25">
      <c r="A7726" t="s">
        <v>655</v>
      </c>
      <c r="B7726">
        <v>8509</v>
      </c>
      <c r="C7726" t="s">
        <v>1564</v>
      </c>
      <c r="D7726">
        <v>6.5</v>
      </c>
      <c r="J7726" t="e">
        <f>+VLOOKUP(B7726,#REF!,1,FALSE)</f>
        <v>#REF!</v>
      </c>
    </row>
    <row r="7727" spans="1:10" hidden="1" x14ac:dyDescent="0.25">
      <c r="A7727" t="s">
        <v>655</v>
      </c>
      <c r="B7727">
        <v>8510</v>
      </c>
      <c r="C7727" t="s">
        <v>1565</v>
      </c>
      <c r="D7727">
        <v>6.5</v>
      </c>
      <c r="J7727" t="e">
        <f>+VLOOKUP(B7727,#REF!,1,FALSE)</f>
        <v>#REF!</v>
      </c>
    </row>
    <row r="7728" spans="1:10" hidden="1" x14ac:dyDescent="0.25">
      <c r="A7728" t="s">
        <v>655</v>
      </c>
      <c r="B7728">
        <v>8511</v>
      </c>
      <c r="C7728" t="s">
        <v>1566</v>
      </c>
      <c r="D7728">
        <v>6.5</v>
      </c>
      <c r="J7728" t="e">
        <f>+VLOOKUP(B7728,#REF!,1,FALSE)</f>
        <v>#REF!</v>
      </c>
    </row>
    <row r="7729" spans="1:10" hidden="1" x14ac:dyDescent="0.25">
      <c r="A7729" t="s">
        <v>655</v>
      </c>
      <c r="B7729">
        <v>8512</v>
      </c>
      <c r="C7729" t="s">
        <v>1567</v>
      </c>
      <c r="D7729">
        <v>6.5</v>
      </c>
      <c r="J7729" t="e">
        <f>+VLOOKUP(B7729,#REF!,1,FALSE)</f>
        <v>#REF!</v>
      </c>
    </row>
    <row r="7730" spans="1:10" hidden="1" x14ac:dyDescent="0.25">
      <c r="A7730" t="s">
        <v>655</v>
      </c>
      <c r="B7730">
        <v>8513</v>
      </c>
      <c r="C7730" t="s">
        <v>1568</v>
      </c>
      <c r="D7730">
        <v>6.5</v>
      </c>
      <c r="J7730" t="e">
        <f>+VLOOKUP(B7730,#REF!,1,FALSE)</f>
        <v>#REF!</v>
      </c>
    </row>
    <row r="7731" spans="1:10" hidden="1" x14ac:dyDescent="0.25">
      <c r="A7731" t="s">
        <v>655</v>
      </c>
      <c r="B7731">
        <v>8514</v>
      </c>
      <c r="C7731" t="s">
        <v>1569</v>
      </c>
      <c r="D7731">
        <v>6.5</v>
      </c>
      <c r="J7731" t="e">
        <f>+VLOOKUP(B7731,#REF!,1,FALSE)</f>
        <v>#REF!</v>
      </c>
    </row>
    <row r="7732" spans="1:10" hidden="1" x14ac:dyDescent="0.25">
      <c r="A7732" t="s">
        <v>655</v>
      </c>
      <c r="B7732">
        <v>8515</v>
      </c>
      <c r="C7732" t="s">
        <v>1570</v>
      </c>
      <c r="D7732">
        <v>6.5</v>
      </c>
      <c r="J7732" t="e">
        <f>+VLOOKUP(B7732,#REF!,1,FALSE)</f>
        <v>#REF!</v>
      </c>
    </row>
    <row r="7733" spans="1:10" hidden="1" x14ac:dyDescent="0.25">
      <c r="A7733" t="s">
        <v>655</v>
      </c>
      <c r="B7733">
        <v>8516</v>
      </c>
      <c r="C7733" t="s">
        <v>1571</v>
      </c>
      <c r="D7733">
        <v>6.5</v>
      </c>
      <c r="J7733" t="e">
        <f>+VLOOKUP(B7733,#REF!,1,FALSE)</f>
        <v>#REF!</v>
      </c>
    </row>
    <row r="7734" spans="1:10" hidden="1" x14ac:dyDescent="0.25">
      <c r="A7734" t="s">
        <v>655</v>
      </c>
      <c r="B7734">
        <v>8518</v>
      </c>
      <c r="C7734" t="s">
        <v>1572</v>
      </c>
      <c r="D7734">
        <v>6.5</v>
      </c>
      <c r="J7734" t="e">
        <f>+VLOOKUP(B7734,#REF!,1,FALSE)</f>
        <v>#REF!</v>
      </c>
    </row>
    <row r="7735" spans="1:10" hidden="1" x14ac:dyDescent="0.25">
      <c r="A7735" t="s">
        <v>655</v>
      </c>
      <c r="B7735">
        <v>8519</v>
      </c>
      <c r="C7735" t="s">
        <v>1573</v>
      </c>
      <c r="D7735">
        <v>6.5</v>
      </c>
      <c r="J7735" t="e">
        <f>+VLOOKUP(B7735,#REF!,1,FALSE)</f>
        <v>#REF!</v>
      </c>
    </row>
    <row r="7736" spans="1:10" hidden="1" x14ac:dyDescent="0.25">
      <c r="A7736" t="s">
        <v>655</v>
      </c>
      <c r="B7736">
        <v>8520</v>
      </c>
      <c r="C7736" t="s">
        <v>1574</v>
      </c>
      <c r="D7736">
        <v>6.5</v>
      </c>
      <c r="J7736" t="e">
        <f>+VLOOKUP(B7736,#REF!,1,FALSE)</f>
        <v>#REF!</v>
      </c>
    </row>
    <row r="7737" spans="1:10" hidden="1" x14ac:dyDescent="0.25">
      <c r="A7737" t="s">
        <v>655</v>
      </c>
      <c r="B7737">
        <v>8521</v>
      </c>
      <c r="C7737" t="s">
        <v>1575</v>
      </c>
      <c r="D7737">
        <v>6.5</v>
      </c>
      <c r="J7737" t="e">
        <f>+VLOOKUP(B7737,#REF!,1,FALSE)</f>
        <v>#REF!</v>
      </c>
    </row>
    <row r="7738" spans="1:10" hidden="1" x14ac:dyDescent="0.25">
      <c r="A7738" t="s">
        <v>655</v>
      </c>
      <c r="B7738">
        <v>8522</v>
      </c>
      <c r="C7738" t="s">
        <v>1576</v>
      </c>
      <c r="D7738">
        <v>6.5</v>
      </c>
      <c r="J7738" t="e">
        <f>+VLOOKUP(B7738,#REF!,1,FALSE)</f>
        <v>#REF!</v>
      </c>
    </row>
    <row r="7739" spans="1:10" hidden="1" x14ac:dyDescent="0.25">
      <c r="A7739" t="s">
        <v>655</v>
      </c>
      <c r="B7739">
        <v>8523</v>
      </c>
      <c r="C7739" t="s">
        <v>1577</v>
      </c>
      <c r="D7739">
        <v>6.5</v>
      </c>
      <c r="J7739" t="e">
        <f>+VLOOKUP(B7739,#REF!,1,FALSE)</f>
        <v>#REF!</v>
      </c>
    </row>
    <row r="7740" spans="1:10" hidden="1" x14ac:dyDescent="0.25">
      <c r="A7740" t="s">
        <v>655</v>
      </c>
      <c r="B7740">
        <v>8524</v>
      </c>
      <c r="C7740" t="s">
        <v>1577</v>
      </c>
      <c r="D7740">
        <v>6.5</v>
      </c>
      <c r="J7740" t="e">
        <f>+VLOOKUP(B7740,#REF!,1,FALSE)</f>
        <v>#REF!</v>
      </c>
    </row>
    <row r="7741" spans="1:10" hidden="1" x14ac:dyDescent="0.25">
      <c r="A7741" t="s">
        <v>655</v>
      </c>
      <c r="B7741">
        <v>8525</v>
      </c>
      <c r="C7741" t="s">
        <v>1578</v>
      </c>
      <c r="D7741">
        <v>6.5</v>
      </c>
      <c r="J7741" t="e">
        <f>+VLOOKUP(B7741,#REF!,1,FALSE)</f>
        <v>#REF!</v>
      </c>
    </row>
    <row r="7742" spans="1:10" hidden="1" x14ac:dyDescent="0.25">
      <c r="A7742" t="s">
        <v>655</v>
      </c>
      <c r="B7742">
        <v>8526</v>
      </c>
      <c r="C7742" t="s">
        <v>1579</v>
      </c>
      <c r="D7742">
        <v>6.5</v>
      </c>
      <c r="J7742" t="e">
        <f>+VLOOKUP(B7742,#REF!,1,FALSE)</f>
        <v>#REF!</v>
      </c>
    </row>
    <row r="7743" spans="1:10" hidden="1" x14ac:dyDescent="0.25">
      <c r="A7743" t="s">
        <v>655</v>
      </c>
      <c r="B7743">
        <v>8535</v>
      </c>
      <c r="C7743" t="s">
        <v>1580</v>
      </c>
      <c r="D7743">
        <v>6.5</v>
      </c>
      <c r="J7743" t="e">
        <f>+VLOOKUP(B7743,#REF!,1,FALSE)</f>
        <v>#REF!</v>
      </c>
    </row>
    <row r="7744" spans="1:10" hidden="1" x14ac:dyDescent="0.25">
      <c r="A7744" t="s">
        <v>655</v>
      </c>
      <c r="B7744">
        <v>8536</v>
      </c>
      <c r="C7744" t="s">
        <v>1581</v>
      </c>
      <c r="D7744">
        <v>6.5</v>
      </c>
      <c r="J7744" t="e">
        <f>+VLOOKUP(B7744,#REF!,1,FALSE)</f>
        <v>#REF!</v>
      </c>
    </row>
    <row r="7745" spans="1:10" hidden="1" x14ac:dyDescent="0.25">
      <c r="A7745" t="s">
        <v>655</v>
      </c>
      <c r="B7745">
        <v>8537</v>
      </c>
      <c r="C7745" t="s">
        <v>1582</v>
      </c>
      <c r="D7745">
        <v>6.5</v>
      </c>
      <c r="J7745" t="e">
        <f>+VLOOKUP(B7745,#REF!,1,FALSE)</f>
        <v>#REF!</v>
      </c>
    </row>
    <row r="7746" spans="1:10" hidden="1" x14ac:dyDescent="0.25">
      <c r="A7746" t="s">
        <v>655</v>
      </c>
      <c r="B7746">
        <v>8541</v>
      </c>
      <c r="C7746" t="s">
        <v>1583</v>
      </c>
      <c r="D7746">
        <v>6.5</v>
      </c>
      <c r="J7746" t="e">
        <f>+VLOOKUP(B7746,#REF!,1,FALSE)</f>
        <v>#REF!</v>
      </c>
    </row>
    <row r="7747" spans="1:10" hidden="1" x14ac:dyDescent="0.25">
      <c r="A7747" t="s">
        <v>655</v>
      </c>
      <c r="B7747">
        <v>8542</v>
      </c>
      <c r="C7747" t="s">
        <v>1584</v>
      </c>
      <c r="D7747">
        <v>6.5</v>
      </c>
      <c r="J7747" t="e">
        <f>+VLOOKUP(B7747,#REF!,1,FALSE)</f>
        <v>#REF!</v>
      </c>
    </row>
    <row r="7748" spans="1:10" hidden="1" x14ac:dyDescent="0.25">
      <c r="A7748" t="s">
        <v>655</v>
      </c>
      <c r="B7748">
        <v>8556</v>
      </c>
      <c r="C7748" t="s">
        <v>1585</v>
      </c>
      <c r="D7748">
        <v>6.5</v>
      </c>
      <c r="J7748" t="e">
        <f>+VLOOKUP(B7748,#REF!,1,FALSE)</f>
        <v>#REF!</v>
      </c>
    </row>
    <row r="7749" spans="1:10" hidden="1" x14ac:dyDescent="0.25">
      <c r="A7749" t="s">
        <v>655</v>
      </c>
      <c r="B7749">
        <v>8557</v>
      </c>
      <c r="C7749" t="s">
        <v>1586</v>
      </c>
      <c r="D7749">
        <v>6.5</v>
      </c>
      <c r="J7749" t="e">
        <f>+VLOOKUP(B7749,#REF!,1,FALSE)</f>
        <v>#REF!</v>
      </c>
    </row>
    <row r="7750" spans="1:10" hidden="1" x14ac:dyDescent="0.25">
      <c r="A7750" t="s">
        <v>655</v>
      </c>
      <c r="B7750">
        <v>8566</v>
      </c>
      <c r="C7750" t="s">
        <v>2260</v>
      </c>
      <c r="D7750">
        <v>6.3</v>
      </c>
      <c r="J7750" t="e">
        <f>+VLOOKUP(B7750,#REF!,1,FALSE)</f>
        <v>#REF!</v>
      </c>
    </row>
    <row r="7751" spans="1:10" hidden="1" x14ac:dyDescent="0.25">
      <c r="A7751" t="s">
        <v>655</v>
      </c>
      <c r="B7751">
        <v>8568</v>
      </c>
      <c r="C7751" t="s">
        <v>1589</v>
      </c>
      <c r="D7751">
        <v>6.5</v>
      </c>
      <c r="J7751" t="e">
        <f>+VLOOKUP(B7751,#REF!,1,FALSE)</f>
        <v>#REF!</v>
      </c>
    </row>
    <row r="7752" spans="1:10" hidden="1" x14ac:dyDescent="0.25">
      <c r="A7752" t="s">
        <v>655</v>
      </c>
      <c r="B7752">
        <v>8569</v>
      </c>
      <c r="C7752" t="s">
        <v>2261</v>
      </c>
      <c r="D7752">
        <v>6.5</v>
      </c>
      <c r="J7752" t="e">
        <f>+VLOOKUP(B7752,#REF!,1,FALSE)</f>
        <v>#REF!</v>
      </c>
    </row>
    <row r="7753" spans="1:10" hidden="1" x14ac:dyDescent="0.25">
      <c r="A7753" t="s">
        <v>655</v>
      </c>
      <c r="B7753">
        <v>8570</v>
      </c>
      <c r="C7753" t="s">
        <v>2262</v>
      </c>
      <c r="D7753">
        <v>6.5</v>
      </c>
      <c r="J7753" t="e">
        <f>+VLOOKUP(B7753,#REF!,1,FALSE)</f>
        <v>#REF!</v>
      </c>
    </row>
    <row r="7754" spans="1:10" hidden="1" x14ac:dyDescent="0.25">
      <c r="A7754" t="s">
        <v>655</v>
      </c>
      <c r="B7754">
        <v>8573</v>
      </c>
      <c r="C7754" t="s">
        <v>1591</v>
      </c>
      <c r="D7754">
        <v>6.5</v>
      </c>
      <c r="J7754" t="e">
        <f>+VLOOKUP(B7754,#REF!,1,FALSE)</f>
        <v>#REF!</v>
      </c>
    </row>
    <row r="7755" spans="1:10" hidden="1" x14ac:dyDescent="0.25">
      <c r="A7755" t="s">
        <v>655</v>
      </c>
      <c r="B7755">
        <v>8574</v>
      </c>
      <c r="C7755" t="s">
        <v>1592</v>
      </c>
      <c r="D7755">
        <v>6.5</v>
      </c>
      <c r="J7755" t="e">
        <f>+VLOOKUP(B7755,#REF!,1,FALSE)</f>
        <v>#REF!</v>
      </c>
    </row>
    <row r="7756" spans="1:10" hidden="1" x14ac:dyDescent="0.25">
      <c r="A7756" t="s">
        <v>655</v>
      </c>
      <c r="B7756">
        <v>8575</v>
      </c>
      <c r="C7756" t="s">
        <v>2113</v>
      </c>
      <c r="D7756">
        <v>6.5</v>
      </c>
      <c r="J7756" t="e">
        <f>+VLOOKUP(B7756,#REF!,1,FALSE)</f>
        <v>#REF!</v>
      </c>
    </row>
    <row r="7757" spans="1:10" hidden="1" x14ac:dyDescent="0.25">
      <c r="A7757" t="s">
        <v>655</v>
      </c>
      <c r="B7757">
        <v>8667</v>
      </c>
      <c r="C7757" t="s">
        <v>2115</v>
      </c>
      <c r="D7757">
        <v>1</v>
      </c>
      <c r="J7757" t="e">
        <f>+VLOOKUP(B7757,#REF!,1,FALSE)</f>
        <v>#REF!</v>
      </c>
    </row>
    <row r="7758" spans="1:10" hidden="1" x14ac:dyDescent="0.25">
      <c r="A7758" t="s">
        <v>655</v>
      </c>
      <c r="B7758">
        <v>8668</v>
      </c>
      <c r="C7758" t="s">
        <v>2116</v>
      </c>
      <c r="D7758">
        <v>1</v>
      </c>
      <c r="J7758" t="e">
        <f>+VLOOKUP(B7758,#REF!,1,FALSE)</f>
        <v>#REF!</v>
      </c>
    </row>
    <row r="7759" spans="1:10" hidden="1" x14ac:dyDescent="0.25">
      <c r="A7759" t="s">
        <v>655</v>
      </c>
      <c r="B7759">
        <v>8670</v>
      </c>
      <c r="C7759" t="s">
        <v>1593</v>
      </c>
      <c r="D7759">
        <v>6.5</v>
      </c>
      <c r="J7759" t="e">
        <f>+VLOOKUP(B7759,#REF!,1,FALSE)</f>
        <v>#REF!</v>
      </c>
    </row>
    <row r="7760" spans="1:10" hidden="1" x14ac:dyDescent="0.25">
      <c r="A7760" t="s">
        <v>655</v>
      </c>
      <c r="B7760">
        <v>8671</v>
      </c>
      <c r="C7760" t="s">
        <v>1594</v>
      </c>
      <c r="D7760">
        <v>6.5</v>
      </c>
      <c r="J7760" t="e">
        <f>+VLOOKUP(B7760,#REF!,1,FALSE)</f>
        <v>#REF!</v>
      </c>
    </row>
    <row r="7761" spans="1:10" hidden="1" x14ac:dyDescent="0.25">
      <c r="A7761" t="s">
        <v>655</v>
      </c>
      <c r="B7761">
        <v>8803</v>
      </c>
      <c r="C7761" t="s">
        <v>1595</v>
      </c>
      <c r="D7761">
        <v>6</v>
      </c>
      <c r="J7761" t="e">
        <f>+VLOOKUP(B7761,#REF!,1,FALSE)</f>
        <v>#REF!</v>
      </c>
    </row>
    <row r="7762" spans="1:10" hidden="1" x14ac:dyDescent="0.25">
      <c r="A7762" t="s">
        <v>655</v>
      </c>
      <c r="B7762">
        <v>8810</v>
      </c>
      <c r="C7762" t="s">
        <v>480</v>
      </c>
      <c r="D7762">
        <v>6</v>
      </c>
      <c r="J7762" t="e">
        <f>+VLOOKUP(B7762,#REF!,1,FALSE)</f>
        <v>#REF!</v>
      </c>
    </row>
    <row r="7763" spans="1:10" hidden="1" x14ac:dyDescent="0.25">
      <c r="A7763" t="s">
        <v>655</v>
      </c>
      <c r="B7763">
        <v>8811</v>
      </c>
      <c r="C7763" t="s">
        <v>1596</v>
      </c>
      <c r="D7763">
        <v>6</v>
      </c>
      <c r="J7763" t="e">
        <f>+VLOOKUP(B7763,#REF!,1,FALSE)</f>
        <v>#REF!</v>
      </c>
    </row>
    <row r="7764" spans="1:10" hidden="1" x14ac:dyDescent="0.25">
      <c r="A7764" t="s">
        <v>655</v>
      </c>
      <c r="B7764">
        <v>8813</v>
      </c>
      <c r="C7764" t="s">
        <v>1597</v>
      </c>
      <c r="D7764">
        <v>6.5</v>
      </c>
      <c r="J7764" t="e">
        <f>+VLOOKUP(B7764,#REF!,1,FALSE)</f>
        <v>#REF!</v>
      </c>
    </row>
    <row r="7765" spans="1:10" hidden="1" x14ac:dyDescent="0.25">
      <c r="A7765" t="s">
        <v>655</v>
      </c>
      <c r="B7765">
        <v>8814</v>
      </c>
      <c r="C7765" t="s">
        <v>1598</v>
      </c>
      <c r="D7765">
        <v>6.5</v>
      </c>
      <c r="J7765" t="e">
        <f>+VLOOKUP(B7765,#REF!,1,FALSE)</f>
        <v>#REF!</v>
      </c>
    </row>
    <row r="7766" spans="1:10" hidden="1" x14ac:dyDescent="0.25">
      <c r="A7766" t="s">
        <v>655</v>
      </c>
      <c r="B7766">
        <v>8815</v>
      </c>
      <c r="C7766" t="s">
        <v>1599</v>
      </c>
      <c r="D7766">
        <v>6.5</v>
      </c>
      <c r="J7766" t="e">
        <f>+VLOOKUP(B7766,#REF!,1,FALSE)</f>
        <v>#REF!</v>
      </c>
    </row>
    <row r="7767" spans="1:10" hidden="1" x14ac:dyDescent="0.25">
      <c r="A7767" t="s">
        <v>655</v>
      </c>
      <c r="B7767">
        <v>8822</v>
      </c>
      <c r="C7767" t="s">
        <v>1600</v>
      </c>
      <c r="D7767">
        <v>6</v>
      </c>
      <c r="J7767" t="e">
        <f>+VLOOKUP(B7767,#REF!,1,FALSE)</f>
        <v>#REF!</v>
      </c>
    </row>
    <row r="7768" spans="1:10" hidden="1" x14ac:dyDescent="0.25">
      <c r="A7768" t="s">
        <v>655</v>
      </c>
      <c r="B7768">
        <v>8823</v>
      </c>
      <c r="C7768" t="s">
        <v>1601</v>
      </c>
      <c r="D7768">
        <v>6.5</v>
      </c>
      <c r="J7768" t="e">
        <f>+VLOOKUP(B7768,#REF!,1,FALSE)</f>
        <v>#REF!</v>
      </c>
    </row>
    <row r="7769" spans="1:10" hidden="1" x14ac:dyDescent="0.25">
      <c r="A7769" t="s">
        <v>655</v>
      </c>
      <c r="B7769">
        <v>8830</v>
      </c>
      <c r="C7769" t="s">
        <v>1602</v>
      </c>
      <c r="D7769">
        <v>6</v>
      </c>
      <c r="J7769" t="e">
        <f>+VLOOKUP(B7769,#REF!,1,FALSE)</f>
        <v>#REF!</v>
      </c>
    </row>
    <row r="7770" spans="1:10" hidden="1" x14ac:dyDescent="0.25">
      <c r="A7770" t="s">
        <v>655</v>
      </c>
      <c r="B7770">
        <v>8842</v>
      </c>
      <c r="C7770" t="s">
        <v>1603</v>
      </c>
      <c r="D7770">
        <v>6.5</v>
      </c>
      <c r="J7770" t="e">
        <f>+VLOOKUP(B7770,#REF!,1,FALSE)</f>
        <v>#REF!</v>
      </c>
    </row>
    <row r="7771" spans="1:10" hidden="1" x14ac:dyDescent="0.25">
      <c r="A7771" t="s">
        <v>655</v>
      </c>
      <c r="B7771" t="s">
        <v>1604</v>
      </c>
      <c r="C7771" t="s">
        <v>1605</v>
      </c>
      <c r="D7771">
        <v>6.5</v>
      </c>
      <c r="J7771" t="e">
        <f>+VLOOKUP(B7771,#REF!,1,FALSE)</f>
        <v>#REF!</v>
      </c>
    </row>
    <row r="7772" spans="1:10" hidden="1" x14ac:dyDescent="0.25">
      <c r="A7772" t="s">
        <v>655</v>
      </c>
      <c r="B7772">
        <v>8844</v>
      </c>
      <c r="C7772" t="s">
        <v>1606</v>
      </c>
      <c r="D7772">
        <v>6.5</v>
      </c>
      <c r="J7772" t="e">
        <f>+VLOOKUP(B7772,#REF!,1,FALSE)</f>
        <v>#REF!</v>
      </c>
    </row>
    <row r="7773" spans="1:10" hidden="1" x14ac:dyDescent="0.25">
      <c r="A7773" t="s">
        <v>655</v>
      </c>
      <c r="B7773">
        <v>8853</v>
      </c>
      <c r="C7773" t="s">
        <v>1607</v>
      </c>
      <c r="D7773">
        <v>6.5</v>
      </c>
      <c r="J7773" t="e">
        <f>+VLOOKUP(B7773,#REF!,1,FALSE)</f>
        <v>#REF!</v>
      </c>
    </row>
    <row r="7774" spans="1:10" hidden="1" x14ac:dyDescent="0.25">
      <c r="A7774" t="s">
        <v>655</v>
      </c>
      <c r="B7774">
        <v>8859</v>
      </c>
      <c r="C7774" t="s">
        <v>2118</v>
      </c>
      <c r="D7774">
        <v>6</v>
      </c>
      <c r="J7774" t="e">
        <f>+VLOOKUP(B7774,#REF!,1,FALSE)</f>
        <v>#REF!</v>
      </c>
    </row>
    <row r="7775" spans="1:10" hidden="1" x14ac:dyDescent="0.25">
      <c r="A7775" t="s">
        <v>655</v>
      </c>
      <c r="B7775">
        <v>8873</v>
      </c>
      <c r="C7775" t="s">
        <v>1608</v>
      </c>
      <c r="D7775">
        <v>6.5</v>
      </c>
      <c r="J7775" t="e">
        <f>+VLOOKUP(B7775,#REF!,1,FALSE)</f>
        <v>#REF!</v>
      </c>
    </row>
    <row r="7776" spans="1:10" hidden="1" x14ac:dyDescent="0.25">
      <c r="A7776" t="s">
        <v>655</v>
      </c>
      <c r="B7776">
        <v>8920</v>
      </c>
      <c r="C7776" t="s">
        <v>2119</v>
      </c>
      <c r="D7776">
        <v>1</v>
      </c>
      <c r="J7776" t="e">
        <f>+VLOOKUP(B7776,#REF!,1,FALSE)</f>
        <v>#REF!</v>
      </c>
    </row>
    <row r="7777" spans="1:10" hidden="1" x14ac:dyDescent="0.25">
      <c r="A7777" t="s">
        <v>655</v>
      </c>
      <c r="B7777">
        <v>8921</v>
      </c>
      <c r="C7777" t="s">
        <v>2120</v>
      </c>
      <c r="D7777">
        <v>1</v>
      </c>
      <c r="J7777" t="e">
        <f>+VLOOKUP(B7777,#REF!,1,FALSE)</f>
        <v>#REF!</v>
      </c>
    </row>
    <row r="7778" spans="1:10" hidden="1" x14ac:dyDescent="0.25">
      <c r="A7778" t="s">
        <v>655</v>
      </c>
      <c r="B7778">
        <v>8954</v>
      </c>
      <c r="C7778" t="s">
        <v>2263</v>
      </c>
      <c r="D7778">
        <v>1</v>
      </c>
      <c r="J7778" t="e">
        <f>+VLOOKUP(B7778,#REF!,1,FALSE)</f>
        <v>#REF!</v>
      </c>
    </row>
    <row r="7779" spans="1:10" hidden="1" x14ac:dyDescent="0.25">
      <c r="A7779" t="s">
        <v>655</v>
      </c>
      <c r="B7779">
        <v>9002</v>
      </c>
      <c r="C7779" t="s">
        <v>1609</v>
      </c>
      <c r="D7779">
        <v>6.5</v>
      </c>
      <c r="J7779" t="e">
        <f>+VLOOKUP(B7779,#REF!,1,FALSE)</f>
        <v>#REF!</v>
      </c>
    </row>
    <row r="7780" spans="1:10" hidden="1" x14ac:dyDescent="0.25">
      <c r="A7780" t="s">
        <v>655</v>
      </c>
      <c r="B7780">
        <v>9017</v>
      </c>
      <c r="C7780" t="s">
        <v>2363</v>
      </c>
      <c r="D7780">
        <v>1</v>
      </c>
      <c r="J7780" t="e">
        <f>+VLOOKUP(B7780,#REF!,1,FALSE)</f>
        <v>#REF!</v>
      </c>
    </row>
    <row r="7781" spans="1:10" hidden="1" x14ac:dyDescent="0.25">
      <c r="A7781" t="s">
        <v>655</v>
      </c>
      <c r="B7781">
        <v>9022</v>
      </c>
      <c r="C7781" t="s">
        <v>2121</v>
      </c>
      <c r="D7781">
        <v>6</v>
      </c>
      <c r="J7781" t="e">
        <f>+VLOOKUP(B7781,#REF!,1,FALSE)</f>
        <v>#REF!</v>
      </c>
    </row>
    <row r="7782" spans="1:10" hidden="1" x14ac:dyDescent="0.25">
      <c r="A7782" t="s">
        <v>655</v>
      </c>
      <c r="B7782" t="s">
        <v>2122</v>
      </c>
      <c r="C7782" t="s">
        <v>2123</v>
      </c>
      <c r="D7782">
        <v>3</v>
      </c>
      <c r="J7782" t="e">
        <f>+VLOOKUP(B7782,#REF!,1,FALSE)</f>
        <v>#REF!</v>
      </c>
    </row>
    <row r="7783" spans="1:10" hidden="1" x14ac:dyDescent="0.25">
      <c r="A7783" t="s">
        <v>655</v>
      </c>
      <c r="B7783">
        <v>9023</v>
      </c>
      <c r="C7783" t="s">
        <v>2124</v>
      </c>
      <c r="D7783">
        <v>6</v>
      </c>
      <c r="J7783" t="e">
        <f>+VLOOKUP(B7783,#REF!,1,FALSE)</f>
        <v>#REF!</v>
      </c>
    </row>
    <row r="7784" spans="1:10" hidden="1" x14ac:dyDescent="0.25">
      <c r="A7784" t="s">
        <v>655</v>
      </c>
      <c r="B7784" t="s">
        <v>2125</v>
      </c>
      <c r="C7784" t="s">
        <v>2126</v>
      </c>
      <c r="D7784">
        <v>3</v>
      </c>
      <c r="J7784" t="e">
        <f>+VLOOKUP(B7784,#REF!,1,FALSE)</f>
        <v>#REF!</v>
      </c>
    </row>
    <row r="7785" spans="1:10" hidden="1" x14ac:dyDescent="0.25">
      <c r="A7785" t="s">
        <v>655</v>
      </c>
      <c r="B7785">
        <v>9130</v>
      </c>
      <c r="C7785" t="s">
        <v>1321</v>
      </c>
      <c r="D7785">
        <v>6.5</v>
      </c>
      <c r="J7785" t="e">
        <f>+VLOOKUP(B7785,#REF!,1,FALSE)</f>
        <v>#REF!</v>
      </c>
    </row>
    <row r="7786" spans="1:10" hidden="1" x14ac:dyDescent="0.25">
      <c r="A7786" t="s">
        <v>655</v>
      </c>
      <c r="B7786">
        <v>9131</v>
      </c>
      <c r="C7786" t="s">
        <v>1322</v>
      </c>
      <c r="D7786">
        <v>6.5</v>
      </c>
      <c r="J7786" t="e">
        <f>+VLOOKUP(B7786,#REF!,1,FALSE)</f>
        <v>#REF!</v>
      </c>
    </row>
    <row r="7787" spans="1:10" hidden="1" x14ac:dyDescent="0.25">
      <c r="A7787" t="s">
        <v>655</v>
      </c>
      <c r="B7787">
        <v>9132</v>
      </c>
      <c r="C7787" t="s">
        <v>1323</v>
      </c>
      <c r="D7787">
        <v>6.5</v>
      </c>
      <c r="J7787" t="e">
        <f>+VLOOKUP(B7787,#REF!,1,FALSE)</f>
        <v>#REF!</v>
      </c>
    </row>
    <row r="7788" spans="1:10" hidden="1" x14ac:dyDescent="0.25">
      <c r="A7788" t="s">
        <v>655</v>
      </c>
      <c r="B7788">
        <v>9133</v>
      </c>
      <c r="C7788" t="s">
        <v>1326</v>
      </c>
      <c r="D7788">
        <v>6.5</v>
      </c>
      <c r="J7788" t="e">
        <f>+VLOOKUP(B7788,#REF!,1,FALSE)</f>
        <v>#REF!</v>
      </c>
    </row>
    <row r="7789" spans="1:10" hidden="1" x14ac:dyDescent="0.25">
      <c r="A7789" t="s">
        <v>655</v>
      </c>
      <c r="B7789">
        <v>9142</v>
      </c>
      <c r="C7789" t="s">
        <v>1610</v>
      </c>
      <c r="D7789">
        <v>6.5</v>
      </c>
      <c r="J7789" t="e">
        <f>+VLOOKUP(B7789,#REF!,1,FALSE)</f>
        <v>#REF!</v>
      </c>
    </row>
    <row r="7790" spans="1:10" hidden="1" x14ac:dyDescent="0.25">
      <c r="A7790" t="s">
        <v>655</v>
      </c>
      <c r="B7790">
        <v>9143</v>
      </c>
      <c r="C7790" t="s">
        <v>1611</v>
      </c>
      <c r="D7790">
        <v>6.5</v>
      </c>
      <c r="J7790" t="e">
        <f>+VLOOKUP(B7790,#REF!,1,FALSE)</f>
        <v>#REF!</v>
      </c>
    </row>
    <row r="7791" spans="1:10" hidden="1" x14ac:dyDescent="0.25">
      <c r="A7791" t="s">
        <v>655</v>
      </c>
      <c r="B7791">
        <v>9145</v>
      </c>
      <c r="C7791" t="s">
        <v>679</v>
      </c>
      <c r="D7791">
        <v>6.5</v>
      </c>
      <c r="J7791" t="e">
        <f>+VLOOKUP(B7791,#REF!,1,FALSE)</f>
        <v>#REF!</v>
      </c>
    </row>
    <row r="7792" spans="1:10" hidden="1" x14ac:dyDescent="0.25">
      <c r="A7792" t="s">
        <v>655</v>
      </c>
      <c r="B7792">
        <v>9146</v>
      </c>
      <c r="C7792" t="s">
        <v>1324</v>
      </c>
      <c r="D7792">
        <v>6.5</v>
      </c>
      <c r="J7792" t="e">
        <f>+VLOOKUP(B7792,#REF!,1,FALSE)</f>
        <v>#REF!</v>
      </c>
    </row>
    <row r="7793" spans="1:10" hidden="1" x14ac:dyDescent="0.25">
      <c r="A7793" t="s">
        <v>655</v>
      </c>
      <c r="B7793">
        <v>9147</v>
      </c>
      <c r="C7793" t="s">
        <v>1325</v>
      </c>
      <c r="D7793">
        <v>6.5</v>
      </c>
      <c r="J7793" t="e">
        <f>+VLOOKUP(B7793,#REF!,1,FALSE)</f>
        <v>#REF!</v>
      </c>
    </row>
    <row r="7794" spans="1:10" hidden="1" x14ac:dyDescent="0.25">
      <c r="A7794" t="s">
        <v>655</v>
      </c>
      <c r="B7794">
        <v>9148</v>
      </c>
      <c r="C7794" t="s">
        <v>1612</v>
      </c>
      <c r="D7794">
        <v>6.5</v>
      </c>
      <c r="J7794" t="e">
        <f>+VLOOKUP(B7794,#REF!,1,FALSE)</f>
        <v>#REF!</v>
      </c>
    </row>
    <row r="7795" spans="1:10" hidden="1" x14ac:dyDescent="0.25">
      <c r="A7795" t="s">
        <v>655</v>
      </c>
      <c r="B7795">
        <v>9151</v>
      </c>
      <c r="C7795" t="s">
        <v>679</v>
      </c>
      <c r="D7795">
        <v>6.5</v>
      </c>
      <c r="J7795" t="e">
        <f>+VLOOKUP(B7795,#REF!,1,FALSE)</f>
        <v>#REF!</v>
      </c>
    </row>
    <row r="7796" spans="1:10" hidden="1" x14ac:dyDescent="0.25">
      <c r="A7796" t="s">
        <v>655</v>
      </c>
      <c r="B7796">
        <v>9152</v>
      </c>
      <c r="C7796" t="s">
        <v>1613</v>
      </c>
      <c r="D7796">
        <v>6.5</v>
      </c>
      <c r="J7796" t="e">
        <f>+VLOOKUP(B7796,#REF!,1,FALSE)</f>
        <v>#REF!</v>
      </c>
    </row>
    <row r="7797" spans="1:10" hidden="1" x14ac:dyDescent="0.25">
      <c r="A7797" t="s">
        <v>655</v>
      </c>
      <c r="B7797">
        <v>9154</v>
      </c>
      <c r="C7797" t="s">
        <v>1611</v>
      </c>
      <c r="D7797">
        <v>6.5</v>
      </c>
      <c r="J7797" t="e">
        <f>+VLOOKUP(B7797,#REF!,1,FALSE)</f>
        <v>#REF!</v>
      </c>
    </row>
    <row r="7798" spans="1:10" hidden="1" x14ac:dyDescent="0.25">
      <c r="A7798" t="s">
        <v>655</v>
      </c>
      <c r="B7798">
        <v>9155</v>
      </c>
      <c r="C7798" t="s">
        <v>1331</v>
      </c>
      <c r="D7798">
        <v>6.5</v>
      </c>
      <c r="J7798" t="e">
        <f>+VLOOKUP(B7798,#REF!,1,FALSE)</f>
        <v>#REF!</v>
      </c>
    </row>
    <row r="7799" spans="1:10" hidden="1" x14ac:dyDescent="0.25">
      <c r="A7799" t="s">
        <v>655</v>
      </c>
      <c r="B7799">
        <v>9156</v>
      </c>
      <c r="C7799" t="s">
        <v>1614</v>
      </c>
      <c r="D7799">
        <v>6.5</v>
      </c>
      <c r="J7799" t="e">
        <f>+VLOOKUP(B7799,#REF!,1,FALSE)</f>
        <v>#REF!</v>
      </c>
    </row>
    <row r="7800" spans="1:10" hidden="1" x14ac:dyDescent="0.25">
      <c r="A7800" t="s">
        <v>655</v>
      </c>
      <c r="B7800">
        <v>9157</v>
      </c>
      <c r="C7800" t="s">
        <v>1615</v>
      </c>
      <c r="D7800">
        <v>6.5</v>
      </c>
      <c r="J7800" t="e">
        <f>+VLOOKUP(B7800,#REF!,1,FALSE)</f>
        <v>#REF!</v>
      </c>
    </row>
    <row r="7801" spans="1:10" hidden="1" x14ac:dyDescent="0.25">
      <c r="A7801" t="s">
        <v>655</v>
      </c>
      <c r="B7801">
        <v>9158</v>
      </c>
      <c r="C7801" t="s">
        <v>1616</v>
      </c>
      <c r="D7801">
        <v>6.5</v>
      </c>
      <c r="J7801" t="e">
        <f>+VLOOKUP(B7801,#REF!,1,FALSE)</f>
        <v>#REF!</v>
      </c>
    </row>
    <row r="7802" spans="1:10" hidden="1" x14ac:dyDescent="0.25">
      <c r="A7802" t="s">
        <v>655</v>
      </c>
      <c r="B7802">
        <v>9160</v>
      </c>
      <c r="C7802" t="s">
        <v>1617</v>
      </c>
      <c r="D7802">
        <v>6.5</v>
      </c>
      <c r="J7802" t="e">
        <f>+VLOOKUP(B7802,#REF!,1,FALSE)</f>
        <v>#REF!</v>
      </c>
    </row>
    <row r="7803" spans="1:10" hidden="1" x14ac:dyDescent="0.25">
      <c r="A7803" t="s">
        <v>655</v>
      </c>
      <c r="B7803">
        <v>9161</v>
      </c>
      <c r="C7803" t="s">
        <v>1618</v>
      </c>
      <c r="D7803">
        <v>6.5</v>
      </c>
      <c r="J7803" t="e">
        <f>+VLOOKUP(B7803,#REF!,1,FALSE)</f>
        <v>#REF!</v>
      </c>
    </row>
    <row r="7804" spans="1:10" hidden="1" x14ac:dyDescent="0.25">
      <c r="A7804" t="s">
        <v>655</v>
      </c>
      <c r="B7804">
        <v>9162</v>
      </c>
      <c r="C7804" t="s">
        <v>1619</v>
      </c>
      <c r="D7804">
        <v>6.5</v>
      </c>
      <c r="J7804" t="e">
        <f>+VLOOKUP(B7804,#REF!,1,FALSE)</f>
        <v>#REF!</v>
      </c>
    </row>
    <row r="7805" spans="1:10" hidden="1" x14ac:dyDescent="0.25">
      <c r="A7805" t="s">
        <v>655</v>
      </c>
      <c r="B7805">
        <v>9163</v>
      </c>
      <c r="C7805" t="s">
        <v>1620</v>
      </c>
      <c r="D7805">
        <v>6.5</v>
      </c>
      <c r="J7805" t="e">
        <f>+VLOOKUP(B7805,#REF!,1,FALSE)</f>
        <v>#REF!</v>
      </c>
    </row>
    <row r="7806" spans="1:10" hidden="1" x14ac:dyDescent="0.25">
      <c r="A7806" t="s">
        <v>655</v>
      </c>
      <c r="B7806">
        <v>9174</v>
      </c>
      <c r="C7806" t="s">
        <v>1610</v>
      </c>
      <c r="D7806">
        <v>6.5</v>
      </c>
      <c r="J7806" t="e">
        <f>+VLOOKUP(B7806,#REF!,1,FALSE)</f>
        <v>#REF!</v>
      </c>
    </row>
    <row r="7807" spans="1:10" hidden="1" x14ac:dyDescent="0.25">
      <c r="A7807" t="s">
        <v>655</v>
      </c>
      <c r="B7807">
        <v>9190</v>
      </c>
      <c r="C7807" t="s">
        <v>1621</v>
      </c>
      <c r="D7807">
        <v>6.5</v>
      </c>
      <c r="J7807" t="e">
        <f>+VLOOKUP(B7807,#REF!,1,FALSE)</f>
        <v>#REF!</v>
      </c>
    </row>
    <row r="7808" spans="1:10" hidden="1" x14ac:dyDescent="0.25">
      <c r="A7808" t="s">
        <v>655</v>
      </c>
      <c r="B7808" t="s">
        <v>1622</v>
      </c>
      <c r="C7808" t="s">
        <v>1621</v>
      </c>
      <c r="D7808">
        <v>4.5999999999999996</v>
      </c>
      <c r="J7808" t="e">
        <f>+VLOOKUP(B7808,#REF!,1,FALSE)</f>
        <v>#REF!</v>
      </c>
    </row>
    <row r="7809" spans="1:10" hidden="1" x14ac:dyDescent="0.25">
      <c r="A7809" t="s">
        <v>655</v>
      </c>
      <c r="B7809">
        <v>9191</v>
      </c>
      <c r="C7809" t="s">
        <v>1623</v>
      </c>
      <c r="D7809">
        <v>6.5</v>
      </c>
      <c r="J7809" t="e">
        <f>+VLOOKUP(B7809,#REF!,1,FALSE)</f>
        <v>#REF!</v>
      </c>
    </row>
    <row r="7810" spans="1:10" hidden="1" x14ac:dyDescent="0.25">
      <c r="A7810" t="s">
        <v>655</v>
      </c>
      <c r="B7810" t="s">
        <v>1624</v>
      </c>
      <c r="C7810" t="s">
        <v>1623</v>
      </c>
      <c r="D7810">
        <v>4.5999999999999996</v>
      </c>
      <c r="J7810" t="e">
        <f>+VLOOKUP(B7810,#REF!,1,FALSE)</f>
        <v>#REF!</v>
      </c>
    </row>
    <row r="7811" spans="1:10" hidden="1" x14ac:dyDescent="0.25">
      <c r="A7811" t="s">
        <v>655</v>
      </c>
      <c r="B7811">
        <v>9192</v>
      </c>
      <c r="C7811" t="s">
        <v>1625</v>
      </c>
      <c r="D7811">
        <v>6.5</v>
      </c>
      <c r="J7811" t="e">
        <f>+VLOOKUP(B7811,#REF!,1,FALSE)</f>
        <v>#REF!</v>
      </c>
    </row>
    <row r="7812" spans="1:10" hidden="1" x14ac:dyDescent="0.25">
      <c r="A7812" t="s">
        <v>655</v>
      </c>
      <c r="B7812" t="s">
        <v>1626</v>
      </c>
      <c r="C7812" t="s">
        <v>1625</v>
      </c>
      <c r="D7812">
        <v>4.5999999999999996</v>
      </c>
      <c r="J7812" t="e">
        <f>+VLOOKUP(B7812,#REF!,1,FALSE)</f>
        <v>#REF!</v>
      </c>
    </row>
    <row r="7813" spans="1:10" hidden="1" x14ac:dyDescent="0.25">
      <c r="A7813" t="s">
        <v>655</v>
      </c>
      <c r="B7813">
        <v>9194</v>
      </c>
      <c r="C7813" t="s">
        <v>1627</v>
      </c>
      <c r="D7813">
        <v>6.5</v>
      </c>
      <c r="J7813" t="e">
        <f>+VLOOKUP(B7813,#REF!,1,FALSE)</f>
        <v>#REF!</v>
      </c>
    </row>
    <row r="7814" spans="1:10" hidden="1" x14ac:dyDescent="0.25">
      <c r="A7814" t="s">
        <v>655</v>
      </c>
      <c r="B7814" t="s">
        <v>1628</v>
      </c>
      <c r="C7814" t="s">
        <v>1627</v>
      </c>
      <c r="D7814">
        <v>4.5999999999999996</v>
      </c>
      <c r="J7814" t="e">
        <f>+VLOOKUP(B7814,#REF!,1,FALSE)</f>
        <v>#REF!</v>
      </c>
    </row>
    <row r="7815" spans="1:10" hidden="1" x14ac:dyDescent="0.25">
      <c r="A7815" t="s">
        <v>655</v>
      </c>
      <c r="B7815">
        <v>9195</v>
      </c>
      <c r="C7815" t="s">
        <v>1629</v>
      </c>
      <c r="D7815">
        <v>6.5</v>
      </c>
      <c r="J7815" t="e">
        <f>+VLOOKUP(B7815,#REF!,1,FALSE)</f>
        <v>#REF!</v>
      </c>
    </row>
    <row r="7816" spans="1:10" hidden="1" x14ac:dyDescent="0.25">
      <c r="A7816" t="s">
        <v>655</v>
      </c>
      <c r="B7816">
        <v>9196</v>
      </c>
      <c r="C7816" t="s">
        <v>1073</v>
      </c>
      <c r="D7816">
        <v>6.5</v>
      </c>
      <c r="J7816" t="e">
        <f>+VLOOKUP(B7816,#REF!,1,FALSE)</f>
        <v>#REF!</v>
      </c>
    </row>
    <row r="7817" spans="1:10" hidden="1" x14ac:dyDescent="0.25">
      <c r="A7817" t="s">
        <v>655</v>
      </c>
      <c r="B7817" t="s">
        <v>1630</v>
      </c>
      <c r="C7817" t="s">
        <v>1621</v>
      </c>
      <c r="D7817">
        <v>4.5999999999999996</v>
      </c>
      <c r="J7817" t="e">
        <f>+VLOOKUP(B7817,#REF!,1,FALSE)</f>
        <v>#REF!</v>
      </c>
    </row>
    <row r="7818" spans="1:10" hidden="1" x14ac:dyDescent="0.25">
      <c r="A7818" t="s">
        <v>655</v>
      </c>
      <c r="B7818" t="s">
        <v>1631</v>
      </c>
      <c r="C7818" t="s">
        <v>1621</v>
      </c>
      <c r="D7818">
        <v>6.5</v>
      </c>
      <c r="J7818" t="e">
        <f>+VLOOKUP(B7818,#REF!,1,FALSE)</f>
        <v>#REF!</v>
      </c>
    </row>
    <row r="7819" spans="1:10" hidden="1" x14ac:dyDescent="0.25">
      <c r="A7819" t="s">
        <v>655</v>
      </c>
      <c r="B7819" t="s">
        <v>1632</v>
      </c>
      <c r="C7819" t="s">
        <v>1633</v>
      </c>
      <c r="D7819">
        <v>4.5999999999999996</v>
      </c>
      <c r="J7819" t="e">
        <f>+VLOOKUP(B7819,#REF!,1,FALSE)</f>
        <v>#REF!</v>
      </c>
    </row>
    <row r="7820" spans="1:10" hidden="1" x14ac:dyDescent="0.25">
      <c r="A7820" t="s">
        <v>655</v>
      </c>
      <c r="B7820" t="s">
        <v>1634</v>
      </c>
      <c r="C7820" t="s">
        <v>1633</v>
      </c>
      <c r="D7820">
        <v>6.5</v>
      </c>
      <c r="J7820" t="e">
        <f>+VLOOKUP(B7820,#REF!,1,FALSE)</f>
        <v>#REF!</v>
      </c>
    </row>
    <row r="7821" spans="1:10" hidden="1" x14ac:dyDescent="0.25">
      <c r="A7821" t="s">
        <v>655</v>
      </c>
      <c r="B7821" t="s">
        <v>1635</v>
      </c>
      <c r="C7821" t="s">
        <v>1625</v>
      </c>
      <c r="D7821">
        <v>4.5999999999999996</v>
      </c>
      <c r="J7821" t="e">
        <f>+VLOOKUP(B7821,#REF!,1,FALSE)</f>
        <v>#REF!</v>
      </c>
    </row>
    <row r="7822" spans="1:10" hidden="1" x14ac:dyDescent="0.25">
      <c r="A7822" t="s">
        <v>655</v>
      </c>
      <c r="B7822" t="s">
        <v>1636</v>
      </c>
      <c r="C7822" t="s">
        <v>1625</v>
      </c>
      <c r="D7822">
        <v>6.5</v>
      </c>
      <c r="J7822" t="e">
        <f>+VLOOKUP(B7822,#REF!,1,FALSE)</f>
        <v>#REF!</v>
      </c>
    </row>
    <row r="7823" spans="1:10" hidden="1" x14ac:dyDescent="0.25">
      <c r="A7823" t="s">
        <v>655</v>
      </c>
      <c r="B7823" t="s">
        <v>1637</v>
      </c>
      <c r="C7823" t="s">
        <v>1627</v>
      </c>
      <c r="D7823">
        <v>4.5999999999999996</v>
      </c>
      <c r="J7823" t="e">
        <f>+VLOOKUP(B7823,#REF!,1,FALSE)</f>
        <v>#REF!</v>
      </c>
    </row>
    <row r="7824" spans="1:10" hidden="1" x14ac:dyDescent="0.25">
      <c r="A7824" t="s">
        <v>655</v>
      </c>
      <c r="B7824" t="s">
        <v>1638</v>
      </c>
      <c r="C7824" t="s">
        <v>1627</v>
      </c>
      <c r="D7824">
        <v>6.5</v>
      </c>
      <c r="J7824" t="e">
        <f>+VLOOKUP(B7824,#REF!,1,FALSE)</f>
        <v>#REF!</v>
      </c>
    </row>
    <row r="7825" spans="1:10" hidden="1" x14ac:dyDescent="0.25">
      <c r="A7825" t="s">
        <v>655</v>
      </c>
      <c r="B7825" t="s">
        <v>1639</v>
      </c>
      <c r="C7825" t="s">
        <v>1640</v>
      </c>
      <c r="D7825">
        <v>6.5</v>
      </c>
      <c r="J7825" t="e">
        <f>+VLOOKUP(B7825,#REF!,1,FALSE)</f>
        <v>#REF!</v>
      </c>
    </row>
    <row r="7826" spans="1:10" hidden="1" x14ac:dyDescent="0.25">
      <c r="A7826" t="s">
        <v>655</v>
      </c>
      <c r="B7826" t="s">
        <v>1641</v>
      </c>
      <c r="C7826" t="s">
        <v>1073</v>
      </c>
      <c r="D7826">
        <v>6.5</v>
      </c>
      <c r="J7826" t="e">
        <f>+VLOOKUP(B7826,#REF!,1,FALSE)</f>
        <v>#REF!</v>
      </c>
    </row>
    <row r="7827" spans="1:10" hidden="1" x14ac:dyDescent="0.25">
      <c r="A7827" t="s">
        <v>655</v>
      </c>
      <c r="B7827">
        <v>9303</v>
      </c>
      <c r="C7827" t="s">
        <v>1642</v>
      </c>
      <c r="D7827">
        <v>6.5</v>
      </c>
      <c r="J7827" t="e">
        <f>+VLOOKUP(B7827,#REF!,1,FALSE)</f>
        <v>#REF!</v>
      </c>
    </row>
    <row r="7828" spans="1:10" hidden="1" x14ac:dyDescent="0.25">
      <c r="A7828" t="s">
        <v>655</v>
      </c>
      <c r="B7828">
        <v>9304</v>
      </c>
      <c r="C7828" t="s">
        <v>1642</v>
      </c>
      <c r="D7828">
        <v>6.5</v>
      </c>
      <c r="J7828" t="e">
        <f>+VLOOKUP(B7828,#REF!,1,FALSE)</f>
        <v>#REF!</v>
      </c>
    </row>
    <row r="7829" spans="1:10" hidden="1" x14ac:dyDescent="0.25">
      <c r="A7829" t="s">
        <v>655</v>
      </c>
      <c r="B7829">
        <v>9305</v>
      </c>
      <c r="C7829" t="s">
        <v>1643</v>
      </c>
      <c r="D7829">
        <v>6.5</v>
      </c>
      <c r="J7829" t="e">
        <f>+VLOOKUP(B7829,#REF!,1,FALSE)</f>
        <v>#REF!</v>
      </c>
    </row>
    <row r="7830" spans="1:10" hidden="1" x14ac:dyDescent="0.25">
      <c r="A7830" t="s">
        <v>655</v>
      </c>
      <c r="B7830">
        <v>9309</v>
      </c>
      <c r="C7830" t="s">
        <v>1642</v>
      </c>
      <c r="D7830">
        <v>6.5</v>
      </c>
      <c r="J7830" t="e">
        <f>+VLOOKUP(B7830,#REF!,1,FALSE)</f>
        <v>#REF!</v>
      </c>
    </row>
    <row r="7831" spans="1:10" hidden="1" x14ac:dyDescent="0.25">
      <c r="A7831" t="s">
        <v>655</v>
      </c>
      <c r="B7831">
        <v>9317</v>
      </c>
      <c r="C7831" t="s">
        <v>1644</v>
      </c>
      <c r="D7831">
        <v>6.5</v>
      </c>
      <c r="J7831" t="e">
        <f>+VLOOKUP(B7831,#REF!,1,FALSE)</f>
        <v>#REF!</v>
      </c>
    </row>
    <row r="7832" spans="1:10" hidden="1" x14ac:dyDescent="0.25">
      <c r="A7832" t="s">
        <v>655</v>
      </c>
      <c r="B7832">
        <v>9319</v>
      </c>
      <c r="C7832" t="s">
        <v>1644</v>
      </c>
      <c r="D7832">
        <v>6.5</v>
      </c>
      <c r="J7832" t="e">
        <f>+VLOOKUP(B7832,#REF!,1,FALSE)</f>
        <v>#REF!</v>
      </c>
    </row>
    <row r="7833" spans="1:10" hidden="1" x14ac:dyDescent="0.25">
      <c r="A7833" t="s">
        <v>655</v>
      </c>
      <c r="B7833">
        <v>9323</v>
      </c>
      <c r="C7833" t="s">
        <v>1645</v>
      </c>
      <c r="D7833">
        <v>6.5</v>
      </c>
      <c r="J7833" t="e">
        <f>+VLOOKUP(B7833,#REF!,1,FALSE)</f>
        <v>#REF!</v>
      </c>
    </row>
    <row r="7834" spans="1:10" hidden="1" x14ac:dyDescent="0.25">
      <c r="A7834" t="s">
        <v>655</v>
      </c>
      <c r="B7834">
        <v>9333</v>
      </c>
      <c r="C7834" t="s">
        <v>1646</v>
      </c>
      <c r="D7834">
        <v>6.5</v>
      </c>
      <c r="J7834" t="e">
        <f>+VLOOKUP(B7834,#REF!,1,FALSE)</f>
        <v>#REF!</v>
      </c>
    </row>
    <row r="7835" spans="1:10" hidden="1" x14ac:dyDescent="0.25">
      <c r="A7835" t="s">
        <v>655</v>
      </c>
      <c r="B7835">
        <v>9334</v>
      </c>
      <c r="C7835" t="s">
        <v>1647</v>
      </c>
      <c r="D7835">
        <v>6.5</v>
      </c>
      <c r="J7835" t="e">
        <f>+VLOOKUP(B7835,#REF!,1,FALSE)</f>
        <v>#REF!</v>
      </c>
    </row>
    <row r="7836" spans="1:10" hidden="1" x14ac:dyDescent="0.25">
      <c r="A7836" t="s">
        <v>655</v>
      </c>
      <c r="B7836">
        <v>9335</v>
      </c>
      <c r="C7836" t="s">
        <v>1648</v>
      </c>
      <c r="D7836">
        <v>6.5</v>
      </c>
      <c r="J7836" t="e">
        <f>+VLOOKUP(B7836,#REF!,1,FALSE)</f>
        <v>#REF!</v>
      </c>
    </row>
    <row r="7837" spans="1:10" hidden="1" x14ac:dyDescent="0.25">
      <c r="A7837" t="s">
        <v>655</v>
      </c>
      <c r="B7837">
        <v>9336</v>
      </c>
      <c r="C7837" t="s">
        <v>1649</v>
      </c>
      <c r="D7837">
        <v>6.5</v>
      </c>
      <c r="J7837" t="e">
        <f>+VLOOKUP(B7837,#REF!,1,FALSE)</f>
        <v>#REF!</v>
      </c>
    </row>
    <row r="7838" spans="1:10" hidden="1" x14ac:dyDescent="0.25">
      <c r="A7838" t="s">
        <v>655</v>
      </c>
      <c r="B7838">
        <v>9337</v>
      </c>
      <c r="C7838" t="s">
        <v>1650</v>
      </c>
      <c r="D7838">
        <v>6.5</v>
      </c>
      <c r="J7838" t="e">
        <f>+VLOOKUP(B7838,#REF!,1,FALSE)</f>
        <v>#REF!</v>
      </c>
    </row>
    <row r="7839" spans="1:10" hidden="1" x14ac:dyDescent="0.25">
      <c r="A7839" t="s">
        <v>655</v>
      </c>
      <c r="B7839">
        <v>9338</v>
      </c>
      <c r="C7839" t="s">
        <v>1609</v>
      </c>
      <c r="D7839">
        <v>6.5</v>
      </c>
      <c r="J7839" t="e">
        <f>+VLOOKUP(B7839,#REF!,1,FALSE)</f>
        <v>#REF!</v>
      </c>
    </row>
    <row r="7840" spans="1:10" hidden="1" x14ac:dyDescent="0.25">
      <c r="A7840" t="s">
        <v>655</v>
      </c>
      <c r="B7840">
        <v>9339</v>
      </c>
      <c r="C7840" t="s">
        <v>1651</v>
      </c>
      <c r="D7840">
        <v>6.5</v>
      </c>
      <c r="J7840" t="e">
        <f>+VLOOKUP(B7840,#REF!,1,FALSE)</f>
        <v>#REF!</v>
      </c>
    </row>
    <row r="7841" spans="1:10" hidden="1" x14ac:dyDescent="0.25">
      <c r="A7841" t="s">
        <v>655</v>
      </c>
      <c r="B7841">
        <v>9343</v>
      </c>
      <c r="C7841" t="s">
        <v>1652</v>
      </c>
      <c r="D7841">
        <v>6.5</v>
      </c>
      <c r="J7841" t="e">
        <f>+VLOOKUP(B7841,#REF!,1,FALSE)</f>
        <v>#REF!</v>
      </c>
    </row>
    <row r="7842" spans="1:10" hidden="1" x14ac:dyDescent="0.25">
      <c r="A7842" t="s">
        <v>655</v>
      </c>
      <c r="B7842">
        <v>9348</v>
      </c>
      <c r="C7842" t="s">
        <v>1653</v>
      </c>
      <c r="D7842">
        <v>6.5</v>
      </c>
      <c r="J7842" t="e">
        <f>+VLOOKUP(B7842,#REF!,1,FALSE)</f>
        <v>#REF!</v>
      </c>
    </row>
    <row r="7843" spans="1:10" hidden="1" x14ac:dyDescent="0.25">
      <c r="A7843" t="s">
        <v>655</v>
      </c>
      <c r="B7843">
        <v>9349</v>
      </c>
      <c r="C7843" t="s">
        <v>1654</v>
      </c>
      <c r="D7843">
        <v>6.5</v>
      </c>
      <c r="J7843" t="e">
        <f>+VLOOKUP(B7843,#REF!,1,FALSE)</f>
        <v>#REF!</v>
      </c>
    </row>
    <row r="7844" spans="1:10" hidden="1" x14ac:dyDescent="0.25">
      <c r="A7844" t="s">
        <v>655</v>
      </c>
      <c r="B7844">
        <v>9354</v>
      </c>
      <c r="C7844" t="s">
        <v>1655</v>
      </c>
      <c r="D7844">
        <v>6.5</v>
      </c>
      <c r="J7844" t="e">
        <f>+VLOOKUP(B7844,#REF!,1,FALSE)</f>
        <v>#REF!</v>
      </c>
    </row>
    <row r="7845" spans="1:10" hidden="1" x14ac:dyDescent="0.25">
      <c r="A7845" t="s">
        <v>655</v>
      </c>
      <c r="B7845" t="s">
        <v>1656</v>
      </c>
      <c r="C7845" t="s">
        <v>1657</v>
      </c>
      <c r="D7845">
        <v>6.5</v>
      </c>
      <c r="J7845" t="e">
        <f>+VLOOKUP(B7845,#REF!,1,FALSE)</f>
        <v>#REF!</v>
      </c>
    </row>
    <row r="7846" spans="1:10" hidden="1" x14ac:dyDescent="0.25">
      <c r="A7846" t="s">
        <v>655</v>
      </c>
      <c r="B7846" t="s">
        <v>1658</v>
      </c>
      <c r="C7846" t="s">
        <v>1659</v>
      </c>
      <c r="D7846">
        <v>6.5</v>
      </c>
      <c r="J7846" t="e">
        <f>+VLOOKUP(B7846,#REF!,1,FALSE)</f>
        <v>#REF!</v>
      </c>
    </row>
    <row r="7847" spans="1:10" hidden="1" x14ac:dyDescent="0.25">
      <c r="A7847" t="s">
        <v>655</v>
      </c>
      <c r="B7847" t="s">
        <v>1660</v>
      </c>
      <c r="C7847" t="s">
        <v>1642</v>
      </c>
      <c r="D7847">
        <v>6.5</v>
      </c>
      <c r="J7847" t="e">
        <f>+VLOOKUP(B7847,#REF!,1,FALSE)</f>
        <v>#REF!</v>
      </c>
    </row>
    <row r="7848" spans="1:10" hidden="1" x14ac:dyDescent="0.25">
      <c r="A7848" t="s">
        <v>655</v>
      </c>
      <c r="B7848" t="s">
        <v>1661</v>
      </c>
      <c r="C7848" t="s">
        <v>1642</v>
      </c>
      <c r="D7848">
        <v>6.5</v>
      </c>
      <c r="J7848" t="e">
        <f>+VLOOKUP(B7848,#REF!,1,FALSE)</f>
        <v>#REF!</v>
      </c>
    </row>
    <row r="7849" spans="1:10" hidden="1" x14ac:dyDescent="0.25">
      <c r="A7849" t="s">
        <v>655</v>
      </c>
      <c r="B7849" t="s">
        <v>1662</v>
      </c>
      <c r="C7849" t="s">
        <v>1642</v>
      </c>
      <c r="D7849">
        <v>6.5</v>
      </c>
      <c r="J7849" t="e">
        <f>+VLOOKUP(B7849,#REF!,1,FALSE)</f>
        <v>#REF!</v>
      </c>
    </row>
    <row r="7850" spans="1:10" hidden="1" x14ac:dyDescent="0.25">
      <c r="A7850" t="s">
        <v>655</v>
      </c>
      <c r="B7850" t="s">
        <v>1663</v>
      </c>
      <c r="C7850" t="s">
        <v>1664</v>
      </c>
      <c r="D7850">
        <v>6.5</v>
      </c>
      <c r="J7850" t="e">
        <f>+VLOOKUP(B7850,#REF!,1,FALSE)</f>
        <v>#REF!</v>
      </c>
    </row>
    <row r="7851" spans="1:10" hidden="1" x14ac:dyDescent="0.25">
      <c r="A7851" t="s">
        <v>655</v>
      </c>
      <c r="B7851" t="s">
        <v>1665</v>
      </c>
      <c r="C7851" t="s">
        <v>1666</v>
      </c>
      <c r="D7851">
        <v>6.5</v>
      </c>
      <c r="J7851" t="e">
        <f>+VLOOKUP(B7851,#REF!,1,FALSE)</f>
        <v>#REF!</v>
      </c>
    </row>
    <row r="7852" spans="1:10" hidden="1" x14ac:dyDescent="0.25">
      <c r="A7852" t="s">
        <v>655</v>
      </c>
      <c r="B7852" t="s">
        <v>1667</v>
      </c>
      <c r="C7852" t="s">
        <v>1668</v>
      </c>
      <c r="D7852">
        <v>6.5</v>
      </c>
      <c r="J7852" t="e">
        <f>+VLOOKUP(B7852,#REF!,1,FALSE)</f>
        <v>#REF!</v>
      </c>
    </row>
    <row r="7853" spans="1:10" hidden="1" x14ac:dyDescent="0.25">
      <c r="A7853" t="s">
        <v>655</v>
      </c>
      <c r="B7853" t="s">
        <v>1669</v>
      </c>
      <c r="C7853" t="s">
        <v>1670</v>
      </c>
      <c r="D7853">
        <v>6.5</v>
      </c>
      <c r="J7853" t="e">
        <f>+VLOOKUP(B7853,#REF!,1,FALSE)</f>
        <v>#REF!</v>
      </c>
    </row>
    <row r="7854" spans="1:10" hidden="1" x14ac:dyDescent="0.25">
      <c r="A7854" t="s">
        <v>655</v>
      </c>
      <c r="B7854" t="s">
        <v>1671</v>
      </c>
      <c r="C7854" t="s">
        <v>1644</v>
      </c>
      <c r="D7854">
        <v>6.5</v>
      </c>
      <c r="J7854" t="e">
        <f>+VLOOKUP(B7854,#REF!,1,FALSE)</f>
        <v>#REF!</v>
      </c>
    </row>
    <row r="7855" spans="1:10" hidden="1" x14ac:dyDescent="0.25">
      <c r="A7855" t="s">
        <v>655</v>
      </c>
      <c r="B7855" t="s">
        <v>1672</v>
      </c>
      <c r="C7855" t="s">
        <v>1644</v>
      </c>
      <c r="D7855">
        <v>6.5</v>
      </c>
      <c r="J7855" t="e">
        <f>+VLOOKUP(B7855,#REF!,1,FALSE)</f>
        <v>#REF!</v>
      </c>
    </row>
    <row r="7856" spans="1:10" hidden="1" x14ac:dyDescent="0.25">
      <c r="A7856" t="s">
        <v>655</v>
      </c>
      <c r="B7856" t="s">
        <v>1673</v>
      </c>
      <c r="C7856" t="s">
        <v>1674</v>
      </c>
      <c r="D7856">
        <v>6.5</v>
      </c>
      <c r="J7856" t="e">
        <f>+VLOOKUP(B7856,#REF!,1,FALSE)</f>
        <v>#REF!</v>
      </c>
    </row>
    <row r="7857" spans="1:10" hidden="1" x14ac:dyDescent="0.25">
      <c r="A7857" t="s">
        <v>655</v>
      </c>
      <c r="B7857" t="s">
        <v>1675</v>
      </c>
      <c r="C7857" t="s">
        <v>1676</v>
      </c>
      <c r="D7857">
        <v>6.5</v>
      </c>
      <c r="J7857" t="e">
        <f>+VLOOKUP(B7857,#REF!,1,FALSE)</f>
        <v>#REF!</v>
      </c>
    </row>
    <row r="7858" spans="1:10" hidden="1" x14ac:dyDescent="0.25">
      <c r="A7858" t="s">
        <v>655</v>
      </c>
      <c r="B7858" t="s">
        <v>1677</v>
      </c>
      <c r="C7858" t="s">
        <v>1678</v>
      </c>
      <c r="D7858">
        <v>6.5</v>
      </c>
      <c r="J7858" t="e">
        <f>+VLOOKUP(B7858,#REF!,1,FALSE)</f>
        <v>#REF!</v>
      </c>
    </row>
    <row r="7859" spans="1:10" hidden="1" x14ac:dyDescent="0.25">
      <c r="A7859" t="s">
        <v>655</v>
      </c>
      <c r="B7859" t="s">
        <v>1679</v>
      </c>
      <c r="C7859" t="s">
        <v>1680</v>
      </c>
      <c r="D7859">
        <v>6.5</v>
      </c>
      <c r="J7859" t="e">
        <f>+VLOOKUP(B7859,#REF!,1,FALSE)</f>
        <v>#REF!</v>
      </c>
    </row>
    <row r="7860" spans="1:10" hidden="1" x14ac:dyDescent="0.25">
      <c r="A7860" t="s">
        <v>655</v>
      </c>
      <c r="B7860">
        <v>9390</v>
      </c>
      <c r="C7860" t="s">
        <v>1681</v>
      </c>
      <c r="D7860">
        <v>6.5</v>
      </c>
      <c r="J7860" t="e">
        <f>+VLOOKUP(B7860,#REF!,1,FALSE)</f>
        <v>#REF!</v>
      </c>
    </row>
    <row r="7861" spans="1:10" hidden="1" x14ac:dyDescent="0.25">
      <c r="A7861" t="s">
        <v>655</v>
      </c>
      <c r="B7861">
        <v>9391</v>
      </c>
      <c r="C7861" t="s">
        <v>1682</v>
      </c>
      <c r="D7861">
        <v>6.5</v>
      </c>
      <c r="J7861" t="e">
        <f>+VLOOKUP(B7861,#REF!,1,FALSE)</f>
        <v>#REF!</v>
      </c>
    </row>
    <row r="7862" spans="1:10" hidden="1" x14ac:dyDescent="0.25">
      <c r="A7862" t="s">
        <v>655</v>
      </c>
      <c r="B7862">
        <v>9392</v>
      </c>
      <c r="C7862" t="s">
        <v>1683</v>
      </c>
      <c r="D7862">
        <v>6.5</v>
      </c>
      <c r="J7862" t="e">
        <f>+VLOOKUP(B7862,#REF!,1,FALSE)</f>
        <v>#REF!</v>
      </c>
    </row>
    <row r="7863" spans="1:10" hidden="1" x14ac:dyDescent="0.25">
      <c r="A7863" t="s">
        <v>655</v>
      </c>
      <c r="B7863">
        <v>9393</v>
      </c>
      <c r="C7863" t="s">
        <v>1684</v>
      </c>
      <c r="D7863">
        <v>6.5</v>
      </c>
      <c r="J7863" t="e">
        <f>+VLOOKUP(B7863,#REF!,1,FALSE)</f>
        <v>#REF!</v>
      </c>
    </row>
    <row r="7864" spans="1:10" hidden="1" x14ac:dyDescent="0.25">
      <c r="A7864" t="s">
        <v>655</v>
      </c>
      <c r="B7864">
        <v>9394</v>
      </c>
      <c r="C7864" t="s">
        <v>1685</v>
      </c>
      <c r="D7864">
        <v>6.5</v>
      </c>
      <c r="J7864" t="e">
        <f>+VLOOKUP(B7864,#REF!,1,FALSE)</f>
        <v>#REF!</v>
      </c>
    </row>
    <row r="7865" spans="1:10" hidden="1" x14ac:dyDescent="0.25">
      <c r="A7865" t="s">
        <v>655</v>
      </c>
      <c r="B7865">
        <v>9396</v>
      </c>
      <c r="C7865" t="s">
        <v>1686</v>
      </c>
      <c r="D7865">
        <v>6.5</v>
      </c>
      <c r="J7865" t="e">
        <f>+VLOOKUP(B7865,#REF!,1,FALSE)</f>
        <v>#REF!</v>
      </c>
    </row>
    <row r="7866" spans="1:10" hidden="1" x14ac:dyDescent="0.25">
      <c r="A7866" t="s">
        <v>655</v>
      </c>
      <c r="B7866">
        <v>9397</v>
      </c>
      <c r="C7866" t="s">
        <v>1687</v>
      </c>
      <c r="D7866">
        <v>6.5</v>
      </c>
      <c r="J7866" t="e">
        <f>+VLOOKUP(B7866,#REF!,1,FALSE)</f>
        <v>#REF!</v>
      </c>
    </row>
    <row r="7867" spans="1:10" hidden="1" x14ac:dyDescent="0.25">
      <c r="A7867" t="s">
        <v>655</v>
      </c>
      <c r="B7867">
        <v>9617</v>
      </c>
      <c r="C7867" t="s">
        <v>2128</v>
      </c>
      <c r="D7867">
        <v>1</v>
      </c>
      <c r="J7867" t="e">
        <f>+VLOOKUP(B7867,#REF!,1,FALSE)</f>
        <v>#REF!</v>
      </c>
    </row>
    <row r="7868" spans="1:10" hidden="1" x14ac:dyDescent="0.25">
      <c r="A7868" t="s">
        <v>655</v>
      </c>
      <c r="B7868">
        <v>9714</v>
      </c>
      <c r="C7868" t="s">
        <v>2264</v>
      </c>
      <c r="D7868">
        <v>2</v>
      </c>
      <c r="J7868" t="e">
        <f>+VLOOKUP(B7868,#REF!,1,FALSE)</f>
        <v>#REF!</v>
      </c>
    </row>
    <row r="7869" spans="1:10" hidden="1" x14ac:dyDescent="0.25">
      <c r="A7869" t="s">
        <v>655</v>
      </c>
      <c r="B7869">
        <v>9804</v>
      </c>
      <c r="C7869" t="s">
        <v>2129</v>
      </c>
      <c r="D7869">
        <v>1</v>
      </c>
      <c r="J7869" t="e">
        <f>+VLOOKUP(B7869,#REF!,1,FALSE)</f>
        <v>#REF!</v>
      </c>
    </row>
    <row r="7870" spans="1:10" hidden="1" x14ac:dyDescent="0.25">
      <c r="A7870" t="s">
        <v>655</v>
      </c>
      <c r="B7870">
        <v>9808</v>
      </c>
      <c r="C7870" t="s">
        <v>2130</v>
      </c>
      <c r="D7870">
        <v>1</v>
      </c>
      <c r="J7870" t="e">
        <f>+VLOOKUP(B7870,#REF!,1,FALSE)</f>
        <v>#REF!</v>
      </c>
    </row>
    <row r="7871" spans="1:10" hidden="1" x14ac:dyDescent="0.25">
      <c r="A7871" t="s">
        <v>655</v>
      </c>
      <c r="B7871">
        <v>9847</v>
      </c>
      <c r="C7871" t="s">
        <v>2265</v>
      </c>
      <c r="D7871">
        <v>1</v>
      </c>
      <c r="J7871" t="e">
        <f>+VLOOKUP(B7871,#REF!,1,FALSE)</f>
        <v>#REF!</v>
      </c>
    </row>
    <row r="7872" spans="1:10" hidden="1" x14ac:dyDescent="0.25">
      <c r="A7872" t="s">
        <v>655</v>
      </c>
      <c r="B7872">
        <v>9848</v>
      </c>
      <c r="C7872" t="s">
        <v>2131</v>
      </c>
      <c r="D7872">
        <v>1</v>
      </c>
      <c r="J7872" t="e">
        <f>+VLOOKUP(B7872,#REF!,1,FALSE)</f>
        <v>#REF!</v>
      </c>
    </row>
    <row r="7873" spans="1:10" hidden="1" x14ac:dyDescent="0.25">
      <c r="A7873" t="s">
        <v>655</v>
      </c>
      <c r="B7873">
        <v>9849</v>
      </c>
      <c r="C7873" t="s">
        <v>2266</v>
      </c>
      <c r="D7873">
        <v>1</v>
      </c>
      <c r="J7873" t="e">
        <f>+VLOOKUP(B7873,#REF!,1,FALSE)</f>
        <v>#REF!</v>
      </c>
    </row>
    <row r="7874" spans="1:10" hidden="1" x14ac:dyDescent="0.25">
      <c r="A7874" t="s">
        <v>655</v>
      </c>
      <c r="B7874">
        <v>9864</v>
      </c>
      <c r="C7874" t="s">
        <v>2267</v>
      </c>
      <c r="D7874">
        <v>1</v>
      </c>
      <c r="J7874" t="e">
        <f>+VLOOKUP(B7874,#REF!,1,FALSE)</f>
        <v>#REF!</v>
      </c>
    </row>
    <row r="7875" spans="1:10" hidden="1" x14ac:dyDescent="0.25">
      <c r="A7875" t="s">
        <v>655</v>
      </c>
      <c r="B7875">
        <v>9865</v>
      </c>
      <c r="C7875" t="s">
        <v>2132</v>
      </c>
      <c r="D7875">
        <v>1</v>
      </c>
      <c r="J7875" t="e">
        <f>+VLOOKUP(B7875,#REF!,1,FALSE)</f>
        <v>#REF!</v>
      </c>
    </row>
    <row r="7876" spans="1:10" hidden="1" x14ac:dyDescent="0.25">
      <c r="A7876" t="s">
        <v>655</v>
      </c>
      <c r="B7876">
        <v>9882</v>
      </c>
      <c r="C7876" t="s">
        <v>2133</v>
      </c>
      <c r="D7876">
        <v>1</v>
      </c>
      <c r="J7876" t="e">
        <f>+VLOOKUP(B7876,#REF!,1,FALSE)</f>
        <v>#REF!</v>
      </c>
    </row>
    <row r="7877" spans="1:10" hidden="1" x14ac:dyDescent="0.25">
      <c r="A7877" t="s">
        <v>655</v>
      </c>
      <c r="B7877">
        <v>9894</v>
      </c>
      <c r="C7877" t="s">
        <v>2268</v>
      </c>
      <c r="D7877">
        <v>1</v>
      </c>
      <c r="J7877" t="e">
        <f>+VLOOKUP(B7877,#REF!,1,FALSE)</f>
        <v>#REF!</v>
      </c>
    </row>
    <row r="7878" spans="1:10" hidden="1" x14ac:dyDescent="0.25">
      <c r="A7878" t="s">
        <v>655</v>
      </c>
      <c r="B7878">
        <v>9897</v>
      </c>
      <c r="C7878" t="s">
        <v>2136</v>
      </c>
      <c r="D7878">
        <v>1</v>
      </c>
      <c r="J7878" t="e">
        <f>+VLOOKUP(B7878,#REF!,1,FALSE)</f>
        <v>#REF!</v>
      </c>
    </row>
    <row r="7879" spans="1:10" hidden="1" x14ac:dyDescent="0.25">
      <c r="A7879" t="s">
        <v>655</v>
      </c>
      <c r="B7879">
        <v>9917</v>
      </c>
      <c r="C7879" t="s">
        <v>2138</v>
      </c>
      <c r="D7879">
        <v>1</v>
      </c>
      <c r="J7879" t="e">
        <f>+VLOOKUP(B7879,#REF!,1,FALSE)</f>
        <v>#REF!</v>
      </c>
    </row>
    <row r="7880" spans="1:10" hidden="1" x14ac:dyDescent="0.25">
      <c r="A7880" t="s">
        <v>655</v>
      </c>
      <c r="B7880">
        <v>9918</v>
      </c>
      <c r="C7880" t="s">
        <v>2139</v>
      </c>
      <c r="D7880">
        <v>1</v>
      </c>
      <c r="J7880" t="e">
        <f>+VLOOKUP(B7880,#REF!,1,FALSE)</f>
        <v>#REF!</v>
      </c>
    </row>
    <row r="7881" spans="1:10" hidden="1" x14ac:dyDescent="0.25">
      <c r="A7881" t="s">
        <v>655</v>
      </c>
      <c r="B7881">
        <v>9920</v>
      </c>
      <c r="C7881" t="s">
        <v>2140</v>
      </c>
      <c r="D7881">
        <v>1</v>
      </c>
      <c r="J7881" t="e">
        <f>+VLOOKUP(B7881,#REF!,1,FALSE)</f>
        <v>#REF!</v>
      </c>
    </row>
    <row r="7882" spans="1:10" hidden="1" x14ac:dyDescent="0.25">
      <c r="A7882" t="s">
        <v>655</v>
      </c>
      <c r="B7882">
        <v>9921</v>
      </c>
      <c r="C7882" t="s">
        <v>2141</v>
      </c>
      <c r="D7882">
        <v>1</v>
      </c>
      <c r="J7882" t="e">
        <f>+VLOOKUP(B7882,#REF!,1,FALSE)</f>
        <v>#REF!</v>
      </c>
    </row>
    <row r="7883" spans="1:10" hidden="1" x14ac:dyDescent="0.25">
      <c r="A7883" t="s">
        <v>655</v>
      </c>
      <c r="B7883">
        <v>9922</v>
      </c>
      <c r="C7883" t="s">
        <v>2130</v>
      </c>
      <c r="D7883">
        <v>1</v>
      </c>
      <c r="J7883" t="e">
        <f>+VLOOKUP(B7883,#REF!,1,FALSE)</f>
        <v>#REF!</v>
      </c>
    </row>
    <row r="7884" spans="1:10" hidden="1" x14ac:dyDescent="0.25">
      <c r="A7884" t="s">
        <v>655</v>
      </c>
      <c r="B7884">
        <v>9923</v>
      </c>
      <c r="C7884" t="s">
        <v>2142</v>
      </c>
      <c r="D7884">
        <v>1</v>
      </c>
      <c r="J7884" t="e">
        <f>+VLOOKUP(B7884,#REF!,1,FALSE)</f>
        <v>#REF!</v>
      </c>
    </row>
    <row r="7885" spans="1:10" hidden="1" x14ac:dyDescent="0.25">
      <c r="A7885" t="s">
        <v>655</v>
      </c>
      <c r="B7885">
        <v>9924</v>
      </c>
      <c r="C7885" t="s">
        <v>2143</v>
      </c>
      <c r="D7885">
        <v>1</v>
      </c>
      <c r="J7885" t="e">
        <f>+VLOOKUP(B7885,#REF!,1,FALSE)</f>
        <v>#REF!</v>
      </c>
    </row>
    <row r="7886" spans="1:10" hidden="1" x14ac:dyDescent="0.25">
      <c r="A7886" t="s">
        <v>655</v>
      </c>
      <c r="B7886">
        <v>9928</v>
      </c>
      <c r="C7886" t="s">
        <v>2144</v>
      </c>
      <c r="D7886">
        <v>1</v>
      </c>
      <c r="J7886" t="e">
        <f>+VLOOKUP(B7886,#REF!,1,FALSE)</f>
        <v>#REF!</v>
      </c>
    </row>
    <row r="7887" spans="1:10" hidden="1" x14ac:dyDescent="0.25">
      <c r="A7887" t="s">
        <v>655</v>
      </c>
      <c r="B7887">
        <v>9934</v>
      </c>
      <c r="C7887" t="s">
        <v>1688</v>
      </c>
      <c r="D7887">
        <v>1</v>
      </c>
      <c r="J7887" t="e">
        <f>+VLOOKUP(B7887,#REF!,1,FALSE)</f>
        <v>#REF!</v>
      </c>
    </row>
    <row r="7888" spans="1:10" hidden="1" x14ac:dyDescent="0.25">
      <c r="A7888" t="s">
        <v>655</v>
      </c>
      <c r="B7888" t="s">
        <v>2269</v>
      </c>
      <c r="C7888" t="s">
        <v>2270</v>
      </c>
      <c r="D7888">
        <v>1</v>
      </c>
      <c r="J7888" t="e">
        <f>+VLOOKUP(B7888,#REF!,1,FALSE)</f>
        <v>#REF!</v>
      </c>
    </row>
    <row r="7889" spans="1:10" hidden="1" x14ac:dyDescent="0.25">
      <c r="A7889" t="s">
        <v>655</v>
      </c>
      <c r="B7889">
        <v>9935</v>
      </c>
      <c r="C7889" t="s">
        <v>1689</v>
      </c>
      <c r="D7889">
        <v>1</v>
      </c>
      <c r="J7889" t="e">
        <f>+VLOOKUP(B7889,#REF!,1,FALSE)</f>
        <v>#REF!</v>
      </c>
    </row>
    <row r="7890" spans="1:10" hidden="1" x14ac:dyDescent="0.25">
      <c r="A7890" t="s">
        <v>655</v>
      </c>
      <c r="B7890" t="s">
        <v>2145</v>
      </c>
      <c r="C7890" t="s">
        <v>2146</v>
      </c>
      <c r="D7890">
        <v>1</v>
      </c>
      <c r="J7890" t="e">
        <f>+VLOOKUP(B7890,#REF!,1,FALSE)</f>
        <v>#REF!</v>
      </c>
    </row>
    <row r="7891" spans="1:10" hidden="1" x14ac:dyDescent="0.25">
      <c r="A7891" t="s">
        <v>655</v>
      </c>
      <c r="B7891">
        <v>9936</v>
      </c>
      <c r="C7891" t="s">
        <v>1690</v>
      </c>
      <c r="D7891">
        <v>1</v>
      </c>
      <c r="J7891" t="e">
        <f>+VLOOKUP(B7891,#REF!,1,FALSE)</f>
        <v>#REF!</v>
      </c>
    </row>
    <row r="7892" spans="1:10" hidden="1" x14ac:dyDescent="0.25">
      <c r="A7892" t="s">
        <v>655</v>
      </c>
      <c r="B7892" t="s">
        <v>2271</v>
      </c>
      <c r="C7892" t="s">
        <v>2272</v>
      </c>
      <c r="D7892">
        <v>1</v>
      </c>
      <c r="J7892" t="e">
        <f>+VLOOKUP(B7892,#REF!,1,FALSE)</f>
        <v>#REF!</v>
      </c>
    </row>
    <row r="7893" spans="1:10" hidden="1" x14ac:dyDescent="0.25">
      <c r="A7893" t="s">
        <v>655</v>
      </c>
      <c r="B7893">
        <v>9937</v>
      </c>
      <c r="C7893" t="s">
        <v>1691</v>
      </c>
      <c r="D7893">
        <v>1</v>
      </c>
      <c r="J7893" t="e">
        <f>+VLOOKUP(B7893,#REF!,1,FALSE)</f>
        <v>#REF!</v>
      </c>
    </row>
    <row r="7894" spans="1:10" hidden="1" x14ac:dyDescent="0.25">
      <c r="A7894" t="s">
        <v>655</v>
      </c>
      <c r="B7894" t="s">
        <v>2147</v>
      </c>
      <c r="C7894" t="s">
        <v>2148</v>
      </c>
      <c r="D7894">
        <v>1</v>
      </c>
      <c r="J7894" t="e">
        <f>+VLOOKUP(B7894,#REF!,1,FALSE)</f>
        <v>#REF!</v>
      </c>
    </row>
    <row r="7895" spans="1:10" hidden="1" x14ac:dyDescent="0.25">
      <c r="A7895" t="s">
        <v>655</v>
      </c>
      <c r="B7895">
        <v>9938</v>
      </c>
      <c r="C7895" t="s">
        <v>2149</v>
      </c>
      <c r="D7895">
        <v>1</v>
      </c>
      <c r="J7895" t="e">
        <f>+VLOOKUP(B7895,#REF!,1,FALSE)</f>
        <v>#REF!</v>
      </c>
    </row>
    <row r="7896" spans="1:10" hidden="1" x14ac:dyDescent="0.25">
      <c r="A7896" t="s">
        <v>655</v>
      </c>
      <c r="B7896">
        <v>9948</v>
      </c>
      <c r="C7896" t="s">
        <v>2150</v>
      </c>
      <c r="D7896">
        <v>1</v>
      </c>
      <c r="J7896" t="e">
        <f>+VLOOKUP(B7896,#REF!,1,FALSE)</f>
        <v>#REF!</v>
      </c>
    </row>
    <row r="7897" spans="1:10" hidden="1" x14ac:dyDescent="0.25">
      <c r="A7897" t="s">
        <v>655</v>
      </c>
      <c r="B7897">
        <v>9960</v>
      </c>
      <c r="C7897" t="s">
        <v>2151</v>
      </c>
      <c r="D7897">
        <v>1</v>
      </c>
      <c r="J7897" t="e">
        <f>+VLOOKUP(B7897,#REF!,1,FALSE)</f>
        <v>#REF!</v>
      </c>
    </row>
    <row r="7898" spans="1:10" hidden="1" x14ac:dyDescent="0.25">
      <c r="A7898" t="s">
        <v>655</v>
      </c>
      <c r="B7898">
        <v>9961</v>
      </c>
      <c r="C7898" t="s">
        <v>2152</v>
      </c>
      <c r="D7898">
        <v>1</v>
      </c>
      <c r="J7898" t="e">
        <f>+VLOOKUP(B7898,#REF!,1,FALSE)</f>
        <v>#REF!</v>
      </c>
    </row>
    <row r="7899" spans="1:10" hidden="1" x14ac:dyDescent="0.25">
      <c r="A7899" t="s">
        <v>655</v>
      </c>
      <c r="B7899">
        <v>9962</v>
      </c>
      <c r="C7899" t="s">
        <v>2364</v>
      </c>
      <c r="D7899">
        <v>1</v>
      </c>
      <c r="J7899" t="e">
        <f>+VLOOKUP(B7899,#REF!,1,FALSE)</f>
        <v>#REF!</v>
      </c>
    </row>
    <row r="7900" spans="1:10" hidden="1" x14ac:dyDescent="0.25">
      <c r="A7900" t="s">
        <v>655</v>
      </c>
      <c r="B7900">
        <v>9963</v>
      </c>
      <c r="C7900" t="s">
        <v>2153</v>
      </c>
      <c r="D7900">
        <v>1</v>
      </c>
      <c r="J7900" t="e">
        <f>+VLOOKUP(B7900,#REF!,1,FALSE)</f>
        <v>#REF!</v>
      </c>
    </row>
    <row r="7901" spans="1:10" hidden="1" x14ac:dyDescent="0.25">
      <c r="A7901" t="s">
        <v>655</v>
      </c>
      <c r="B7901">
        <v>9981</v>
      </c>
      <c r="C7901" t="s">
        <v>2365</v>
      </c>
      <c r="D7901">
        <v>1</v>
      </c>
      <c r="J7901" t="e">
        <f>+VLOOKUP(B7901,#REF!,1,FALSE)</f>
        <v>#REF!</v>
      </c>
    </row>
    <row r="7902" spans="1:10" hidden="1" x14ac:dyDescent="0.25">
      <c r="A7902" t="s">
        <v>655</v>
      </c>
      <c r="B7902">
        <v>40115</v>
      </c>
      <c r="C7902" t="s">
        <v>2462</v>
      </c>
      <c r="D7902">
        <v>1</v>
      </c>
      <c r="J7902" t="e">
        <f>+VLOOKUP(B7902,#REF!,1,FALSE)</f>
        <v>#REF!</v>
      </c>
    </row>
    <row r="7903" spans="1:10" hidden="1" x14ac:dyDescent="0.25">
      <c r="A7903" t="s">
        <v>655</v>
      </c>
      <c r="B7903">
        <v>40116</v>
      </c>
      <c r="C7903" t="s">
        <v>2366</v>
      </c>
      <c r="D7903">
        <v>1</v>
      </c>
      <c r="J7903" t="e">
        <f>+VLOOKUP(B7903,#REF!,1,FALSE)</f>
        <v>#REF!</v>
      </c>
    </row>
    <row r="7904" spans="1:10" hidden="1" x14ac:dyDescent="0.25">
      <c r="A7904" t="s">
        <v>655</v>
      </c>
      <c r="B7904">
        <v>121001</v>
      </c>
      <c r="C7904" t="s">
        <v>1692</v>
      </c>
      <c r="D7904">
        <v>6.5</v>
      </c>
      <c r="J7904" t="e">
        <f>+VLOOKUP(B7904,#REF!,1,FALSE)</f>
        <v>#REF!</v>
      </c>
    </row>
    <row r="7905" spans="1:10" hidden="1" x14ac:dyDescent="0.25">
      <c r="A7905" t="s">
        <v>655</v>
      </c>
      <c r="B7905">
        <v>121007</v>
      </c>
      <c r="C7905" t="s">
        <v>1693</v>
      </c>
      <c r="D7905">
        <v>4.5</v>
      </c>
      <c r="J7905" t="e">
        <f>+VLOOKUP(B7905,#REF!,1,FALSE)</f>
        <v>#REF!</v>
      </c>
    </row>
    <row r="7906" spans="1:10" hidden="1" x14ac:dyDescent="0.25">
      <c r="A7906" t="s">
        <v>655</v>
      </c>
      <c r="B7906">
        <v>121008</v>
      </c>
      <c r="C7906" t="s">
        <v>1694</v>
      </c>
      <c r="D7906">
        <v>6.5</v>
      </c>
      <c r="J7906" t="e">
        <f>+VLOOKUP(B7906,#REF!,1,FALSE)</f>
        <v>#REF!</v>
      </c>
    </row>
    <row r="7907" spans="1:10" hidden="1" x14ac:dyDescent="0.25">
      <c r="A7907" t="s">
        <v>655</v>
      </c>
      <c r="B7907">
        <v>121009</v>
      </c>
      <c r="C7907" t="s">
        <v>1695</v>
      </c>
      <c r="D7907">
        <v>6.5</v>
      </c>
      <c r="J7907" t="e">
        <f>+VLOOKUP(B7907,#REF!,1,FALSE)</f>
        <v>#REF!</v>
      </c>
    </row>
    <row r="7908" spans="1:10" hidden="1" x14ac:dyDescent="0.25">
      <c r="A7908" t="s">
        <v>655</v>
      </c>
      <c r="B7908">
        <v>121013</v>
      </c>
      <c r="C7908" t="s">
        <v>2154</v>
      </c>
      <c r="D7908">
        <v>6.5</v>
      </c>
      <c r="J7908" t="e">
        <f>+VLOOKUP(B7908,#REF!,1,FALSE)</f>
        <v>#REF!</v>
      </c>
    </row>
    <row r="7909" spans="1:10" hidden="1" x14ac:dyDescent="0.25">
      <c r="A7909" t="s">
        <v>655</v>
      </c>
      <c r="B7909">
        <v>121014</v>
      </c>
      <c r="C7909" t="s">
        <v>1696</v>
      </c>
      <c r="D7909">
        <v>6.5</v>
      </c>
      <c r="J7909" t="e">
        <f>+VLOOKUP(B7909,#REF!,1,FALSE)</f>
        <v>#REF!</v>
      </c>
    </row>
    <row r="7910" spans="1:10" hidden="1" x14ac:dyDescent="0.25">
      <c r="A7910" t="s">
        <v>655</v>
      </c>
      <c r="B7910">
        <v>121018</v>
      </c>
      <c r="C7910" t="s">
        <v>1697</v>
      </c>
      <c r="D7910">
        <v>6.5</v>
      </c>
      <c r="J7910" t="e">
        <f>+VLOOKUP(B7910,#REF!,1,FALSE)</f>
        <v>#REF!</v>
      </c>
    </row>
    <row r="7911" spans="1:10" hidden="1" x14ac:dyDescent="0.25">
      <c r="A7911" t="s">
        <v>655</v>
      </c>
      <c r="B7911">
        <v>121021</v>
      </c>
      <c r="C7911" t="s">
        <v>1073</v>
      </c>
      <c r="D7911">
        <v>6.5</v>
      </c>
      <c r="J7911" t="e">
        <f>+VLOOKUP(B7911,#REF!,1,FALSE)</f>
        <v>#REF!</v>
      </c>
    </row>
    <row r="7912" spans="1:10" hidden="1" x14ac:dyDescent="0.25">
      <c r="A7912" t="s">
        <v>655</v>
      </c>
      <c r="B7912">
        <v>121022</v>
      </c>
      <c r="C7912" t="s">
        <v>801</v>
      </c>
      <c r="D7912">
        <v>6.5</v>
      </c>
      <c r="J7912" t="e">
        <f>+VLOOKUP(B7912,#REF!,1,FALSE)</f>
        <v>#REF!</v>
      </c>
    </row>
    <row r="7913" spans="1:10" hidden="1" x14ac:dyDescent="0.25">
      <c r="A7913" t="s">
        <v>655</v>
      </c>
      <c r="B7913" t="s">
        <v>2273</v>
      </c>
      <c r="C7913" t="s">
        <v>801</v>
      </c>
      <c r="D7913">
        <v>3.2</v>
      </c>
      <c r="J7913" t="e">
        <f>+VLOOKUP(B7913,#REF!,1,FALSE)</f>
        <v>#REF!</v>
      </c>
    </row>
    <row r="7914" spans="1:10" hidden="1" x14ac:dyDescent="0.25">
      <c r="A7914" t="s">
        <v>655</v>
      </c>
      <c r="B7914">
        <v>121027</v>
      </c>
      <c r="C7914" t="s">
        <v>1698</v>
      </c>
      <c r="D7914">
        <v>3.5</v>
      </c>
      <c r="J7914" t="e">
        <f>+VLOOKUP(B7914,#REF!,1,FALSE)</f>
        <v>#REF!</v>
      </c>
    </row>
    <row r="7915" spans="1:10" hidden="1" x14ac:dyDescent="0.25">
      <c r="A7915" t="s">
        <v>655</v>
      </c>
      <c r="B7915">
        <v>160000</v>
      </c>
      <c r="C7915" t="s">
        <v>2367</v>
      </c>
      <c r="D7915">
        <v>1</v>
      </c>
      <c r="J7915" t="e">
        <f>+VLOOKUP(B7915,#REF!,1,FALSE)</f>
        <v>#REF!</v>
      </c>
    </row>
    <row r="7916" spans="1:10" hidden="1" x14ac:dyDescent="0.25">
      <c r="A7916" t="s">
        <v>655</v>
      </c>
      <c r="B7916">
        <v>160002</v>
      </c>
      <c r="C7916" t="s">
        <v>2368</v>
      </c>
      <c r="D7916">
        <v>2</v>
      </c>
      <c r="J7916" t="e">
        <f>+VLOOKUP(B7916,#REF!,1,FALSE)</f>
        <v>#REF!</v>
      </c>
    </row>
    <row r="7917" spans="1:10" hidden="1" x14ac:dyDescent="0.25">
      <c r="A7917" t="s">
        <v>655</v>
      </c>
      <c r="B7917">
        <v>160003</v>
      </c>
      <c r="C7917" t="s">
        <v>2369</v>
      </c>
      <c r="D7917">
        <v>1</v>
      </c>
      <c r="J7917" t="e">
        <f>+VLOOKUP(B7917,#REF!,1,FALSE)</f>
        <v>#REF!</v>
      </c>
    </row>
    <row r="7918" spans="1:10" hidden="1" x14ac:dyDescent="0.25">
      <c r="A7918" t="s">
        <v>655</v>
      </c>
      <c r="B7918">
        <v>160004</v>
      </c>
      <c r="C7918" t="s">
        <v>2370</v>
      </c>
      <c r="D7918">
        <v>1</v>
      </c>
      <c r="J7918" t="e">
        <f>+VLOOKUP(B7918,#REF!,1,FALSE)</f>
        <v>#REF!</v>
      </c>
    </row>
    <row r="7919" spans="1:10" hidden="1" x14ac:dyDescent="0.25">
      <c r="A7919" t="s">
        <v>655</v>
      </c>
      <c r="B7919">
        <v>160017</v>
      </c>
      <c r="C7919" t="s">
        <v>2377</v>
      </c>
      <c r="D7919">
        <v>1</v>
      </c>
      <c r="J7919" t="e">
        <f>+VLOOKUP(B7919,#REF!,1,FALSE)</f>
        <v>#REF!</v>
      </c>
    </row>
    <row r="7920" spans="1:10" hidden="1" x14ac:dyDescent="0.25">
      <c r="A7920" t="s">
        <v>655</v>
      </c>
      <c r="B7920">
        <v>160018</v>
      </c>
      <c r="C7920" t="s">
        <v>2378</v>
      </c>
      <c r="D7920">
        <v>1</v>
      </c>
      <c r="J7920" t="e">
        <f>+VLOOKUP(B7920,#REF!,1,FALSE)</f>
        <v>#REF!</v>
      </c>
    </row>
    <row r="7921" spans="1:10" hidden="1" x14ac:dyDescent="0.25">
      <c r="A7921" t="s">
        <v>655</v>
      </c>
      <c r="B7921">
        <v>160024</v>
      </c>
      <c r="C7921" t="s">
        <v>2379</v>
      </c>
      <c r="D7921">
        <v>1</v>
      </c>
      <c r="J7921" t="e">
        <f>+VLOOKUP(B7921,#REF!,1,FALSE)</f>
        <v>#REF!</v>
      </c>
    </row>
    <row r="7922" spans="1:10" hidden="1" x14ac:dyDescent="0.25">
      <c r="A7922" t="s">
        <v>655</v>
      </c>
      <c r="B7922">
        <v>410000</v>
      </c>
      <c r="C7922" t="s">
        <v>1699</v>
      </c>
      <c r="D7922">
        <v>6.5</v>
      </c>
      <c r="J7922" t="e">
        <f>+VLOOKUP(B7922,#REF!,1,FALSE)</f>
        <v>#REF!</v>
      </c>
    </row>
    <row r="7923" spans="1:10" hidden="1" x14ac:dyDescent="0.25">
      <c r="A7923" t="s">
        <v>655</v>
      </c>
      <c r="B7923">
        <v>410001</v>
      </c>
      <c r="C7923" t="s">
        <v>1700</v>
      </c>
      <c r="D7923">
        <v>6.5</v>
      </c>
      <c r="J7923" t="e">
        <f>+VLOOKUP(B7923,#REF!,1,FALSE)</f>
        <v>#REF!</v>
      </c>
    </row>
    <row r="7924" spans="1:10" hidden="1" x14ac:dyDescent="0.25">
      <c r="A7924" t="s">
        <v>655</v>
      </c>
      <c r="B7924">
        <v>410002</v>
      </c>
      <c r="C7924" t="s">
        <v>1243</v>
      </c>
      <c r="D7924">
        <v>6.5</v>
      </c>
      <c r="J7924" t="e">
        <f>+VLOOKUP(B7924,#REF!,1,FALSE)</f>
        <v>#REF!</v>
      </c>
    </row>
    <row r="7925" spans="1:10" hidden="1" x14ac:dyDescent="0.25">
      <c r="A7925" t="s">
        <v>655</v>
      </c>
      <c r="B7925">
        <v>410003</v>
      </c>
      <c r="C7925" t="s">
        <v>1701</v>
      </c>
      <c r="D7925">
        <v>6.5</v>
      </c>
      <c r="J7925" t="e">
        <f>+VLOOKUP(B7925,#REF!,1,FALSE)</f>
        <v>#REF!</v>
      </c>
    </row>
    <row r="7926" spans="1:10" hidden="1" x14ac:dyDescent="0.25">
      <c r="A7926" t="s">
        <v>655</v>
      </c>
      <c r="B7926">
        <v>410004</v>
      </c>
      <c r="C7926" t="s">
        <v>1243</v>
      </c>
      <c r="D7926">
        <v>6.5</v>
      </c>
      <c r="J7926" t="e">
        <f>+VLOOKUP(B7926,#REF!,1,FALSE)</f>
        <v>#REF!</v>
      </c>
    </row>
    <row r="7927" spans="1:10" hidden="1" x14ac:dyDescent="0.25">
      <c r="A7927" t="s">
        <v>655</v>
      </c>
      <c r="B7927">
        <v>410005</v>
      </c>
      <c r="C7927" t="s">
        <v>1702</v>
      </c>
      <c r="D7927">
        <v>6.5</v>
      </c>
      <c r="J7927" t="e">
        <f>+VLOOKUP(B7927,#REF!,1,FALSE)</f>
        <v>#REF!</v>
      </c>
    </row>
    <row r="7928" spans="1:10" hidden="1" x14ac:dyDescent="0.25">
      <c r="A7928" t="s">
        <v>655</v>
      </c>
      <c r="B7928">
        <v>410006</v>
      </c>
      <c r="C7928" t="s">
        <v>1703</v>
      </c>
      <c r="D7928">
        <v>6.5</v>
      </c>
      <c r="J7928" t="e">
        <f>+VLOOKUP(B7928,#REF!,1,FALSE)</f>
        <v>#REF!</v>
      </c>
    </row>
    <row r="7929" spans="1:10" hidden="1" x14ac:dyDescent="0.25">
      <c r="A7929" t="s">
        <v>655</v>
      </c>
      <c r="B7929">
        <v>410007</v>
      </c>
      <c r="C7929" t="s">
        <v>1187</v>
      </c>
      <c r="D7929">
        <v>6.5</v>
      </c>
      <c r="J7929" t="e">
        <f>+VLOOKUP(B7929,#REF!,1,FALSE)</f>
        <v>#REF!</v>
      </c>
    </row>
    <row r="7930" spans="1:10" hidden="1" x14ac:dyDescent="0.25">
      <c r="A7930" t="s">
        <v>655</v>
      </c>
      <c r="B7930">
        <v>410009</v>
      </c>
      <c r="C7930" t="s">
        <v>1704</v>
      </c>
      <c r="D7930">
        <v>6.5</v>
      </c>
      <c r="J7930" t="e">
        <f>+VLOOKUP(B7930,#REF!,1,FALSE)</f>
        <v>#REF!</v>
      </c>
    </row>
    <row r="7931" spans="1:10" hidden="1" x14ac:dyDescent="0.25">
      <c r="A7931" t="s">
        <v>655</v>
      </c>
      <c r="B7931">
        <v>410010</v>
      </c>
      <c r="C7931" t="s">
        <v>1705</v>
      </c>
      <c r="D7931">
        <v>6.5</v>
      </c>
      <c r="J7931" t="e">
        <f>+VLOOKUP(B7931,#REF!,1,FALSE)</f>
        <v>#REF!</v>
      </c>
    </row>
    <row r="7932" spans="1:10" hidden="1" x14ac:dyDescent="0.25">
      <c r="A7932" t="s">
        <v>655</v>
      </c>
      <c r="B7932">
        <v>410011</v>
      </c>
      <c r="C7932" t="s">
        <v>1706</v>
      </c>
      <c r="D7932">
        <v>6.5</v>
      </c>
      <c r="J7932" t="e">
        <f>+VLOOKUP(B7932,#REF!,1,FALSE)</f>
        <v>#REF!</v>
      </c>
    </row>
    <row r="7933" spans="1:10" hidden="1" x14ac:dyDescent="0.25">
      <c r="A7933" t="s">
        <v>655</v>
      </c>
      <c r="B7933">
        <v>410015</v>
      </c>
      <c r="C7933" t="s">
        <v>1707</v>
      </c>
      <c r="D7933">
        <v>6.5</v>
      </c>
      <c r="J7933" t="e">
        <f>+VLOOKUP(B7933,#REF!,1,FALSE)</f>
        <v>#REF!</v>
      </c>
    </row>
    <row r="7934" spans="1:10" hidden="1" x14ac:dyDescent="0.25">
      <c r="A7934" t="s">
        <v>655</v>
      </c>
      <c r="B7934">
        <v>410016</v>
      </c>
      <c r="C7934" t="s">
        <v>1708</v>
      </c>
      <c r="D7934">
        <v>6.5</v>
      </c>
      <c r="J7934" t="e">
        <f>+VLOOKUP(B7934,#REF!,1,FALSE)</f>
        <v>#REF!</v>
      </c>
    </row>
    <row r="7935" spans="1:10" hidden="1" x14ac:dyDescent="0.25">
      <c r="A7935" t="s">
        <v>655</v>
      </c>
      <c r="B7935">
        <v>410030</v>
      </c>
      <c r="C7935" t="s">
        <v>1709</v>
      </c>
      <c r="D7935">
        <v>6.5</v>
      </c>
      <c r="J7935" t="e">
        <f>+VLOOKUP(B7935,#REF!,1,FALSE)</f>
        <v>#REF!</v>
      </c>
    </row>
    <row r="7936" spans="1:10" hidden="1" x14ac:dyDescent="0.25">
      <c r="A7936" t="s">
        <v>655</v>
      </c>
      <c r="B7936">
        <v>410031</v>
      </c>
      <c r="C7936" t="s">
        <v>1710</v>
      </c>
      <c r="D7936">
        <v>6.5</v>
      </c>
      <c r="J7936" t="e">
        <f>+VLOOKUP(B7936,#REF!,1,FALSE)</f>
        <v>#REF!</v>
      </c>
    </row>
    <row r="7937" spans="1:10" hidden="1" x14ac:dyDescent="0.25">
      <c r="A7937" t="s">
        <v>655</v>
      </c>
      <c r="B7937" t="s">
        <v>1711</v>
      </c>
      <c r="C7937" t="s">
        <v>1712</v>
      </c>
      <c r="D7937">
        <v>1</v>
      </c>
      <c r="J7937" t="e">
        <f>+VLOOKUP(B7937,#REF!,1,FALSE)</f>
        <v>#REF!</v>
      </c>
    </row>
    <row r="7938" spans="1:10" hidden="1" x14ac:dyDescent="0.25">
      <c r="A7938" t="s">
        <v>655</v>
      </c>
      <c r="B7938">
        <v>410032</v>
      </c>
      <c r="C7938" t="s">
        <v>1713</v>
      </c>
      <c r="D7938">
        <v>6.5</v>
      </c>
      <c r="J7938" t="e">
        <f>+VLOOKUP(B7938,#REF!,1,FALSE)</f>
        <v>#REF!</v>
      </c>
    </row>
    <row r="7939" spans="1:10" hidden="1" x14ac:dyDescent="0.25">
      <c r="A7939" t="s">
        <v>655</v>
      </c>
      <c r="B7939">
        <v>410033</v>
      </c>
      <c r="C7939" t="s">
        <v>1714</v>
      </c>
      <c r="D7939">
        <v>6.5</v>
      </c>
      <c r="J7939" t="e">
        <f>+VLOOKUP(B7939,#REF!,1,FALSE)</f>
        <v>#REF!</v>
      </c>
    </row>
    <row r="7940" spans="1:10" hidden="1" x14ac:dyDescent="0.25">
      <c r="A7940" t="s">
        <v>655</v>
      </c>
      <c r="B7940">
        <v>410034</v>
      </c>
      <c r="C7940" t="s">
        <v>1715</v>
      </c>
      <c r="D7940">
        <v>6.5</v>
      </c>
      <c r="J7940" t="e">
        <f>+VLOOKUP(B7940,#REF!,1,FALSE)</f>
        <v>#REF!</v>
      </c>
    </row>
    <row r="7941" spans="1:10" hidden="1" x14ac:dyDescent="0.25">
      <c r="A7941" t="s">
        <v>655</v>
      </c>
      <c r="B7941">
        <v>410036</v>
      </c>
      <c r="C7941" t="s">
        <v>1716</v>
      </c>
      <c r="D7941">
        <v>6.5</v>
      </c>
      <c r="J7941" t="e">
        <f>+VLOOKUP(B7941,#REF!,1,FALSE)</f>
        <v>#REF!</v>
      </c>
    </row>
    <row r="7942" spans="1:10" hidden="1" x14ac:dyDescent="0.25">
      <c r="A7942" t="s">
        <v>655</v>
      </c>
      <c r="B7942">
        <v>410037</v>
      </c>
      <c r="C7942" t="s">
        <v>1715</v>
      </c>
      <c r="D7942">
        <v>6.5</v>
      </c>
      <c r="J7942" t="e">
        <f>+VLOOKUP(B7942,#REF!,1,FALSE)</f>
        <v>#REF!</v>
      </c>
    </row>
    <row r="7943" spans="1:10" hidden="1" x14ac:dyDescent="0.25">
      <c r="A7943" t="s">
        <v>655</v>
      </c>
      <c r="B7943">
        <v>410040</v>
      </c>
      <c r="C7943" t="s">
        <v>1717</v>
      </c>
      <c r="D7943">
        <v>6.5</v>
      </c>
      <c r="J7943" t="e">
        <f>+VLOOKUP(B7943,#REF!,1,FALSE)</f>
        <v>#REF!</v>
      </c>
    </row>
    <row r="7944" spans="1:10" hidden="1" x14ac:dyDescent="0.25">
      <c r="A7944" t="s">
        <v>655</v>
      </c>
      <c r="B7944">
        <v>410041</v>
      </c>
      <c r="C7944" t="s">
        <v>1717</v>
      </c>
      <c r="D7944">
        <v>6.5</v>
      </c>
      <c r="J7944" t="e">
        <f>+VLOOKUP(B7944,#REF!,1,FALSE)</f>
        <v>#REF!</v>
      </c>
    </row>
    <row r="7945" spans="1:10" hidden="1" x14ac:dyDescent="0.25">
      <c r="A7945" t="s">
        <v>655</v>
      </c>
      <c r="B7945">
        <v>410042</v>
      </c>
      <c r="C7945" t="s">
        <v>1718</v>
      </c>
      <c r="D7945">
        <v>6.5</v>
      </c>
      <c r="J7945" t="e">
        <f>+VLOOKUP(B7945,#REF!,1,FALSE)</f>
        <v>#REF!</v>
      </c>
    </row>
    <row r="7946" spans="1:10" hidden="1" x14ac:dyDescent="0.25">
      <c r="A7946" t="s">
        <v>655</v>
      </c>
      <c r="B7946">
        <v>410043</v>
      </c>
      <c r="C7946" t="s">
        <v>1718</v>
      </c>
      <c r="D7946">
        <v>6.5</v>
      </c>
      <c r="J7946" t="e">
        <f>+VLOOKUP(B7946,#REF!,1,FALSE)</f>
        <v>#REF!</v>
      </c>
    </row>
    <row r="7947" spans="1:10" hidden="1" x14ac:dyDescent="0.25">
      <c r="A7947" t="s">
        <v>655</v>
      </c>
      <c r="B7947">
        <v>410044</v>
      </c>
      <c r="C7947" t="s">
        <v>1719</v>
      </c>
      <c r="D7947">
        <v>6.5</v>
      </c>
      <c r="J7947" t="e">
        <f>+VLOOKUP(B7947,#REF!,1,FALSE)</f>
        <v>#REF!</v>
      </c>
    </row>
    <row r="7948" spans="1:10" hidden="1" x14ac:dyDescent="0.25">
      <c r="A7948" t="s">
        <v>655</v>
      </c>
      <c r="B7948" t="s">
        <v>1720</v>
      </c>
      <c r="C7948" t="s">
        <v>1721</v>
      </c>
      <c r="D7948">
        <v>6.5</v>
      </c>
      <c r="J7948" t="e">
        <f>+VLOOKUP(B7948,#REF!,1,FALSE)</f>
        <v>#REF!</v>
      </c>
    </row>
    <row r="7949" spans="1:10" hidden="1" x14ac:dyDescent="0.25">
      <c r="A7949" t="s">
        <v>655</v>
      </c>
      <c r="B7949">
        <v>410045</v>
      </c>
      <c r="C7949" t="s">
        <v>1722</v>
      </c>
      <c r="D7949">
        <v>6.5</v>
      </c>
      <c r="J7949" t="e">
        <f>+VLOOKUP(B7949,#REF!,1,FALSE)</f>
        <v>#REF!</v>
      </c>
    </row>
    <row r="7950" spans="1:10" hidden="1" x14ac:dyDescent="0.25">
      <c r="A7950" t="s">
        <v>655</v>
      </c>
      <c r="B7950">
        <v>410046</v>
      </c>
      <c r="C7950" t="s">
        <v>1723</v>
      </c>
      <c r="D7950">
        <v>6.5</v>
      </c>
      <c r="J7950" t="e">
        <f>+VLOOKUP(B7950,#REF!,1,FALSE)</f>
        <v>#REF!</v>
      </c>
    </row>
    <row r="7951" spans="1:10" hidden="1" x14ac:dyDescent="0.25">
      <c r="A7951" t="s">
        <v>655</v>
      </c>
      <c r="B7951">
        <v>410047</v>
      </c>
      <c r="C7951" t="s">
        <v>1724</v>
      </c>
      <c r="D7951">
        <v>6.5</v>
      </c>
      <c r="J7951" t="e">
        <f>+VLOOKUP(B7951,#REF!,1,FALSE)</f>
        <v>#REF!</v>
      </c>
    </row>
    <row r="7952" spans="1:10" hidden="1" x14ac:dyDescent="0.25">
      <c r="A7952" t="s">
        <v>655</v>
      </c>
      <c r="B7952">
        <v>410049</v>
      </c>
      <c r="C7952" t="s">
        <v>1725</v>
      </c>
      <c r="D7952">
        <v>6.5</v>
      </c>
      <c r="J7952" t="e">
        <f>+VLOOKUP(B7952,#REF!,1,FALSE)</f>
        <v>#REF!</v>
      </c>
    </row>
    <row r="7953" spans="1:10" hidden="1" x14ac:dyDescent="0.25">
      <c r="A7953" t="s">
        <v>655</v>
      </c>
      <c r="B7953">
        <v>410050</v>
      </c>
      <c r="C7953" t="s">
        <v>1726</v>
      </c>
      <c r="D7953">
        <v>6.5</v>
      </c>
      <c r="J7953" t="e">
        <f>+VLOOKUP(B7953,#REF!,1,FALSE)</f>
        <v>#REF!</v>
      </c>
    </row>
    <row r="7954" spans="1:10" hidden="1" x14ac:dyDescent="0.25">
      <c r="A7954" t="s">
        <v>655</v>
      </c>
      <c r="B7954">
        <v>410051</v>
      </c>
      <c r="C7954" t="s">
        <v>1727</v>
      </c>
      <c r="D7954">
        <v>6.5</v>
      </c>
      <c r="J7954" t="e">
        <f>+VLOOKUP(B7954,#REF!,1,FALSE)</f>
        <v>#REF!</v>
      </c>
    </row>
    <row r="7955" spans="1:10" hidden="1" x14ac:dyDescent="0.25">
      <c r="A7955" t="s">
        <v>655</v>
      </c>
      <c r="B7955">
        <v>410054</v>
      </c>
      <c r="C7955" t="s">
        <v>1728</v>
      </c>
      <c r="D7955">
        <v>6.5</v>
      </c>
      <c r="J7955" t="e">
        <f>+VLOOKUP(B7955,#REF!,1,FALSE)</f>
        <v>#REF!</v>
      </c>
    </row>
    <row r="7956" spans="1:10" hidden="1" x14ac:dyDescent="0.25">
      <c r="A7956" t="s">
        <v>655</v>
      </c>
      <c r="B7956">
        <v>410060</v>
      </c>
      <c r="C7956" t="s">
        <v>1729</v>
      </c>
      <c r="D7956">
        <v>6.5</v>
      </c>
      <c r="J7956" t="e">
        <f>+VLOOKUP(B7956,#REF!,1,FALSE)</f>
        <v>#REF!</v>
      </c>
    </row>
    <row r="7957" spans="1:10" hidden="1" x14ac:dyDescent="0.25">
      <c r="A7957" t="s">
        <v>655</v>
      </c>
      <c r="B7957">
        <v>410061</v>
      </c>
      <c r="C7957" t="s">
        <v>1730</v>
      </c>
      <c r="D7957">
        <v>6.5</v>
      </c>
      <c r="J7957" t="e">
        <f>+VLOOKUP(B7957,#REF!,1,FALSE)</f>
        <v>#REF!</v>
      </c>
    </row>
    <row r="7958" spans="1:10" hidden="1" x14ac:dyDescent="0.25">
      <c r="A7958" t="s">
        <v>655</v>
      </c>
      <c r="B7958">
        <v>410062</v>
      </c>
      <c r="C7958" t="s">
        <v>1731</v>
      </c>
      <c r="D7958">
        <v>6.5</v>
      </c>
      <c r="J7958" t="e">
        <f>+VLOOKUP(B7958,#REF!,1,FALSE)</f>
        <v>#REF!</v>
      </c>
    </row>
    <row r="7959" spans="1:10" hidden="1" x14ac:dyDescent="0.25">
      <c r="A7959" t="s">
        <v>655</v>
      </c>
      <c r="B7959">
        <v>410063</v>
      </c>
      <c r="C7959" t="s">
        <v>1732</v>
      </c>
      <c r="D7959">
        <v>6.5</v>
      </c>
      <c r="J7959" t="e">
        <f>+VLOOKUP(B7959,#REF!,1,FALSE)</f>
        <v>#REF!</v>
      </c>
    </row>
    <row r="7960" spans="1:10" hidden="1" x14ac:dyDescent="0.25">
      <c r="A7960" t="s">
        <v>655</v>
      </c>
      <c r="B7960">
        <v>410065</v>
      </c>
      <c r="C7960" t="s">
        <v>1733</v>
      </c>
      <c r="D7960">
        <v>6.5</v>
      </c>
      <c r="J7960" t="e">
        <f>+VLOOKUP(B7960,#REF!,1,FALSE)</f>
        <v>#REF!</v>
      </c>
    </row>
    <row r="7961" spans="1:10" hidden="1" x14ac:dyDescent="0.25">
      <c r="A7961" t="s">
        <v>655</v>
      </c>
      <c r="B7961">
        <v>410066</v>
      </c>
      <c r="C7961" t="s">
        <v>1734</v>
      </c>
      <c r="D7961">
        <v>6.5</v>
      </c>
      <c r="J7961" t="e">
        <f>+VLOOKUP(B7961,#REF!,1,FALSE)</f>
        <v>#REF!</v>
      </c>
    </row>
    <row r="7962" spans="1:10" hidden="1" x14ac:dyDescent="0.25">
      <c r="A7962" t="s">
        <v>655</v>
      </c>
      <c r="B7962">
        <v>410067</v>
      </c>
      <c r="C7962" t="s">
        <v>454</v>
      </c>
      <c r="D7962">
        <v>6.5</v>
      </c>
      <c r="J7962" t="e">
        <f>+VLOOKUP(B7962,#REF!,1,FALSE)</f>
        <v>#REF!</v>
      </c>
    </row>
    <row r="7963" spans="1:10" hidden="1" x14ac:dyDescent="0.25">
      <c r="A7963" t="s">
        <v>655</v>
      </c>
      <c r="B7963">
        <v>410068</v>
      </c>
      <c r="C7963" t="s">
        <v>1735</v>
      </c>
      <c r="D7963">
        <v>6.5</v>
      </c>
      <c r="J7963" t="e">
        <f>+VLOOKUP(B7963,#REF!,1,FALSE)</f>
        <v>#REF!</v>
      </c>
    </row>
    <row r="7964" spans="1:10" hidden="1" x14ac:dyDescent="0.25">
      <c r="A7964" t="s">
        <v>655</v>
      </c>
      <c r="B7964">
        <v>410069</v>
      </c>
      <c r="C7964" t="s">
        <v>1736</v>
      </c>
      <c r="D7964">
        <v>6.5</v>
      </c>
      <c r="J7964" t="e">
        <f>+VLOOKUP(B7964,#REF!,1,FALSE)</f>
        <v>#REF!</v>
      </c>
    </row>
    <row r="7965" spans="1:10" hidden="1" x14ac:dyDescent="0.25">
      <c r="A7965" t="s">
        <v>655</v>
      </c>
      <c r="B7965">
        <v>410070</v>
      </c>
      <c r="C7965" t="s">
        <v>1150</v>
      </c>
      <c r="D7965">
        <v>6.5</v>
      </c>
      <c r="J7965" t="e">
        <f>+VLOOKUP(B7965,#REF!,1,FALSE)</f>
        <v>#REF!</v>
      </c>
    </row>
    <row r="7966" spans="1:10" hidden="1" x14ac:dyDescent="0.25">
      <c r="A7966" t="s">
        <v>655</v>
      </c>
      <c r="B7966">
        <v>410072</v>
      </c>
      <c r="C7966" t="s">
        <v>1737</v>
      </c>
      <c r="D7966">
        <v>6.5</v>
      </c>
      <c r="J7966" t="e">
        <f>+VLOOKUP(B7966,#REF!,1,FALSE)</f>
        <v>#REF!</v>
      </c>
    </row>
    <row r="7967" spans="1:10" hidden="1" x14ac:dyDescent="0.25">
      <c r="A7967" t="s">
        <v>655</v>
      </c>
      <c r="B7967">
        <v>410073</v>
      </c>
      <c r="C7967" t="s">
        <v>1738</v>
      </c>
      <c r="D7967">
        <v>6.5</v>
      </c>
      <c r="J7967" t="e">
        <f>+VLOOKUP(B7967,#REF!,1,FALSE)</f>
        <v>#REF!</v>
      </c>
    </row>
    <row r="7968" spans="1:10" hidden="1" x14ac:dyDescent="0.25">
      <c r="A7968" t="s">
        <v>655</v>
      </c>
      <c r="B7968">
        <v>410074</v>
      </c>
      <c r="C7968" t="s">
        <v>1739</v>
      </c>
      <c r="D7968">
        <v>6.5</v>
      </c>
      <c r="J7968" t="e">
        <f>+VLOOKUP(B7968,#REF!,1,FALSE)</f>
        <v>#REF!</v>
      </c>
    </row>
    <row r="7969" spans="1:10" hidden="1" x14ac:dyDescent="0.25">
      <c r="A7969" t="s">
        <v>655</v>
      </c>
      <c r="B7969">
        <v>410076</v>
      </c>
      <c r="C7969" t="s">
        <v>1740</v>
      </c>
      <c r="D7969">
        <v>6.5</v>
      </c>
      <c r="J7969" t="e">
        <f>+VLOOKUP(B7969,#REF!,1,FALSE)</f>
        <v>#REF!</v>
      </c>
    </row>
    <row r="7970" spans="1:10" hidden="1" x14ac:dyDescent="0.25">
      <c r="A7970" t="s">
        <v>655</v>
      </c>
      <c r="B7970">
        <v>410078</v>
      </c>
      <c r="C7970" t="s">
        <v>1741</v>
      </c>
      <c r="D7970">
        <v>6.5</v>
      </c>
      <c r="J7970" t="e">
        <f>+VLOOKUP(B7970,#REF!,1,FALSE)</f>
        <v>#REF!</v>
      </c>
    </row>
    <row r="7971" spans="1:10" hidden="1" x14ac:dyDescent="0.25">
      <c r="A7971" t="s">
        <v>655</v>
      </c>
      <c r="B7971">
        <v>410080</v>
      </c>
      <c r="C7971" t="s">
        <v>1742</v>
      </c>
      <c r="D7971">
        <v>6.5</v>
      </c>
      <c r="J7971" t="e">
        <f>+VLOOKUP(B7971,#REF!,1,FALSE)</f>
        <v>#REF!</v>
      </c>
    </row>
    <row r="7972" spans="1:10" hidden="1" x14ac:dyDescent="0.25">
      <c r="A7972" t="s">
        <v>655</v>
      </c>
      <c r="B7972">
        <v>410081</v>
      </c>
      <c r="C7972" t="s">
        <v>1743</v>
      </c>
      <c r="D7972">
        <v>6.5</v>
      </c>
      <c r="J7972" t="e">
        <f>+VLOOKUP(B7972,#REF!,1,FALSE)</f>
        <v>#REF!</v>
      </c>
    </row>
    <row r="7973" spans="1:10" hidden="1" x14ac:dyDescent="0.25">
      <c r="A7973" t="s">
        <v>655</v>
      </c>
      <c r="B7973">
        <v>413000</v>
      </c>
      <c r="C7973" t="s">
        <v>1744</v>
      </c>
      <c r="D7973">
        <v>6.5</v>
      </c>
      <c r="J7973" t="e">
        <f>+VLOOKUP(B7973,#REF!,1,FALSE)</f>
        <v>#REF!</v>
      </c>
    </row>
    <row r="7974" spans="1:10" hidden="1" x14ac:dyDescent="0.25">
      <c r="A7974" t="s">
        <v>655</v>
      </c>
      <c r="B7974">
        <v>413001</v>
      </c>
      <c r="C7974" t="s">
        <v>1745</v>
      </c>
      <c r="D7974">
        <v>6.5</v>
      </c>
      <c r="J7974" t="e">
        <f>+VLOOKUP(B7974,#REF!,1,FALSE)</f>
        <v>#REF!</v>
      </c>
    </row>
    <row r="7975" spans="1:10" hidden="1" x14ac:dyDescent="0.25">
      <c r="A7975" t="s">
        <v>655</v>
      </c>
      <c r="B7975">
        <v>413002</v>
      </c>
      <c r="C7975" t="s">
        <v>1243</v>
      </c>
      <c r="D7975">
        <v>6.5</v>
      </c>
      <c r="J7975" t="e">
        <f>+VLOOKUP(B7975,#REF!,1,FALSE)</f>
        <v>#REF!</v>
      </c>
    </row>
    <row r="7976" spans="1:10" hidden="1" x14ac:dyDescent="0.25">
      <c r="A7976" t="s">
        <v>655</v>
      </c>
      <c r="B7976">
        <v>413003</v>
      </c>
      <c r="C7976" t="s">
        <v>1746</v>
      </c>
      <c r="D7976">
        <v>6.5</v>
      </c>
      <c r="J7976" t="e">
        <f>+VLOOKUP(B7976,#REF!,1,FALSE)</f>
        <v>#REF!</v>
      </c>
    </row>
    <row r="7977" spans="1:10" hidden="1" x14ac:dyDescent="0.25">
      <c r="A7977" t="s">
        <v>655</v>
      </c>
      <c r="B7977">
        <v>413004</v>
      </c>
      <c r="C7977" t="s">
        <v>1747</v>
      </c>
      <c r="D7977">
        <v>6.5</v>
      </c>
      <c r="J7977" t="e">
        <f>+VLOOKUP(B7977,#REF!,1,FALSE)</f>
        <v>#REF!</v>
      </c>
    </row>
    <row r="7978" spans="1:10" hidden="1" x14ac:dyDescent="0.25">
      <c r="A7978" t="s">
        <v>655</v>
      </c>
      <c r="B7978">
        <v>413009</v>
      </c>
      <c r="C7978" t="s">
        <v>1748</v>
      </c>
      <c r="D7978">
        <v>6.5</v>
      </c>
      <c r="J7978" t="e">
        <f>+VLOOKUP(B7978,#REF!,1,FALSE)</f>
        <v>#REF!</v>
      </c>
    </row>
    <row r="7979" spans="1:10" hidden="1" x14ac:dyDescent="0.25">
      <c r="A7979" t="s">
        <v>655</v>
      </c>
      <c r="B7979">
        <v>413016</v>
      </c>
      <c r="C7979" t="s">
        <v>1749</v>
      </c>
      <c r="D7979">
        <v>6.5</v>
      </c>
      <c r="J7979" t="e">
        <f>+VLOOKUP(B7979,#REF!,1,FALSE)</f>
        <v>#REF!</v>
      </c>
    </row>
    <row r="7980" spans="1:10" hidden="1" x14ac:dyDescent="0.25">
      <c r="A7980" t="s">
        <v>655</v>
      </c>
      <c r="B7980">
        <v>413020</v>
      </c>
      <c r="C7980" t="s">
        <v>2472</v>
      </c>
      <c r="D7980">
        <v>6.5</v>
      </c>
      <c r="J7980" t="e">
        <f>+VLOOKUP(B7980,#REF!,1,FALSE)</f>
        <v>#REF!</v>
      </c>
    </row>
    <row r="7981" spans="1:10" hidden="1" x14ac:dyDescent="0.25">
      <c r="A7981" t="s">
        <v>655</v>
      </c>
      <c r="B7981">
        <v>413030</v>
      </c>
      <c r="C7981" t="s">
        <v>1709</v>
      </c>
      <c r="D7981">
        <v>6.5</v>
      </c>
      <c r="J7981" t="e">
        <f>+VLOOKUP(B7981,#REF!,1,FALSE)</f>
        <v>#REF!</v>
      </c>
    </row>
    <row r="7982" spans="1:10" hidden="1" x14ac:dyDescent="0.25">
      <c r="A7982" t="s">
        <v>655</v>
      </c>
      <c r="B7982">
        <v>413031</v>
      </c>
      <c r="C7982" t="s">
        <v>1750</v>
      </c>
      <c r="D7982">
        <v>6.5</v>
      </c>
      <c r="J7982" t="e">
        <f>+VLOOKUP(B7982,#REF!,1,FALSE)</f>
        <v>#REF!</v>
      </c>
    </row>
    <row r="7983" spans="1:10" hidden="1" x14ac:dyDescent="0.25">
      <c r="A7983" t="s">
        <v>655</v>
      </c>
      <c r="B7983">
        <v>413032</v>
      </c>
      <c r="C7983" t="s">
        <v>1751</v>
      </c>
      <c r="D7983">
        <v>6.5</v>
      </c>
      <c r="J7983" t="e">
        <f>+VLOOKUP(B7983,#REF!,1,FALSE)</f>
        <v>#REF!</v>
      </c>
    </row>
    <row r="7984" spans="1:10" hidden="1" x14ac:dyDescent="0.25">
      <c r="A7984" t="s">
        <v>655</v>
      </c>
      <c r="B7984">
        <v>413033</v>
      </c>
      <c r="C7984" t="s">
        <v>1752</v>
      </c>
      <c r="D7984">
        <v>6.5</v>
      </c>
      <c r="J7984" t="e">
        <f>+VLOOKUP(B7984,#REF!,1,FALSE)</f>
        <v>#REF!</v>
      </c>
    </row>
    <row r="7985" spans="1:10" hidden="1" x14ac:dyDescent="0.25">
      <c r="A7985" t="s">
        <v>655</v>
      </c>
      <c r="B7985">
        <v>413035</v>
      </c>
      <c r="C7985" t="s">
        <v>1753</v>
      </c>
      <c r="D7985">
        <v>6.5</v>
      </c>
      <c r="J7985" t="e">
        <f>+VLOOKUP(B7985,#REF!,1,FALSE)</f>
        <v>#REF!</v>
      </c>
    </row>
    <row r="7986" spans="1:10" hidden="1" x14ac:dyDescent="0.25">
      <c r="A7986" t="s">
        <v>655</v>
      </c>
      <c r="B7986">
        <v>413036</v>
      </c>
      <c r="C7986" t="s">
        <v>1754</v>
      </c>
      <c r="D7986">
        <v>6.5</v>
      </c>
      <c r="J7986" t="e">
        <f>+VLOOKUP(B7986,#REF!,1,FALSE)</f>
        <v>#REF!</v>
      </c>
    </row>
    <row r="7987" spans="1:10" hidden="1" x14ac:dyDescent="0.25">
      <c r="A7987" t="s">
        <v>655</v>
      </c>
      <c r="B7987">
        <v>413037</v>
      </c>
      <c r="C7987" t="s">
        <v>1755</v>
      </c>
      <c r="D7987">
        <v>6.5</v>
      </c>
      <c r="J7987" t="e">
        <f>+VLOOKUP(B7987,#REF!,1,FALSE)</f>
        <v>#REF!</v>
      </c>
    </row>
    <row r="7988" spans="1:10" hidden="1" x14ac:dyDescent="0.25">
      <c r="A7988" t="s">
        <v>655</v>
      </c>
      <c r="B7988">
        <v>413038</v>
      </c>
      <c r="C7988" t="s">
        <v>1756</v>
      </c>
      <c r="D7988">
        <v>6.5</v>
      </c>
      <c r="J7988" t="e">
        <f>+VLOOKUP(B7988,#REF!,1,FALSE)</f>
        <v>#REF!</v>
      </c>
    </row>
    <row r="7989" spans="1:10" hidden="1" x14ac:dyDescent="0.25">
      <c r="A7989" t="s">
        <v>655</v>
      </c>
      <c r="B7989">
        <v>413039</v>
      </c>
      <c r="C7989" t="s">
        <v>1750</v>
      </c>
      <c r="D7989">
        <v>6.5</v>
      </c>
      <c r="J7989" t="e">
        <f>+VLOOKUP(B7989,#REF!,1,FALSE)</f>
        <v>#REF!</v>
      </c>
    </row>
    <row r="7990" spans="1:10" hidden="1" x14ac:dyDescent="0.25">
      <c r="A7990" t="s">
        <v>655</v>
      </c>
      <c r="B7990" t="s">
        <v>2380</v>
      </c>
      <c r="C7990" t="s">
        <v>2381</v>
      </c>
      <c r="D7990">
        <v>6.5</v>
      </c>
      <c r="J7990" t="e">
        <f>+VLOOKUP(B7990,#REF!,1,FALSE)</f>
        <v>#REF!</v>
      </c>
    </row>
    <row r="7991" spans="1:10" hidden="1" x14ac:dyDescent="0.25">
      <c r="A7991" t="s">
        <v>655</v>
      </c>
      <c r="B7991" t="s">
        <v>2155</v>
      </c>
      <c r="C7991" t="s">
        <v>2156</v>
      </c>
      <c r="D7991">
        <v>6.5</v>
      </c>
      <c r="J7991" t="e">
        <f>+VLOOKUP(B7991,#REF!,1,FALSE)</f>
        <v>#REF!</v>
      </c>
    </row>
    <row r="7992" spans="1:10" hidden="1" x14ac:dyDescent="0.25">
      <c r="A7992" t="s">
        <v>655</v>
      </c>
      <c r="B7992" t="s">
        <v>2382</v>
      </c>
      <c r="C7992" t="s">
        <v>2383</v>
      </c>
      <c r="D7992">
        <v>6.5</v>
      </c>
      <c r="J7992" t="e">
        <f>+VLOOKUP(B7992,#REF!,1,FALSE)</f>
        <v>#REF!</v>
      </c>
    </row>
    <row r="7993" spans="1:10" hidden="1" x14ac:dyDescent="0.25">
      <c r="A7993" t="s">
        <v>655</v>
      </c>
      <c r="B7993" t="s">
        <v>2157</v>
      </c>
      <c r="C7993" t="s">
        <v>2158</v>
      </c>
      <c r="D7993">
        <v>6.5</v>
      </c>
      <c r="J7993" t="e">
        <f>+VLOOKUP(B7993,#REF!,1,FALSE)</f>
        <v>#REF!</v>
      </c>
    </row>
    <row r="7994" spans="1:10" hidden="1" x14ac:dyDescent="0.25">
      <c r="A7994" t="s">
        <v>655</v>
      </c>
      <c r="B7994" t="s">
        <v>2384</v>
      </c>
      <c r="C7994" t="s">
        <v>2385</v>
      </c>
      <c r="D7994">
        <v>6.5</v>
      </c>
      <c r="J7994" t="e">
        <f>+VLOOKUP(B7994,#REF!,1,FALSE)</f>
        <v>#REF!</v>
      </c>
    </row>
    <row r="7995" spans="1:10" hidden="1" x14ac:dyDescent="0.25">
      <c r="A7995" t="s">
        <v>655</v>
      </c>
      <c r="B7995" t="s">
        <v>2159</v>
      </c>
      <c r="C7995" t="s">
        <v>2160</v>
      </c>
      <c r="D7995">
        <v>6.5</v>
      </c>
      <c r="J7995" t="e">
        <f>+VLOOKUP(B7995,#REF!,1,FALSE)</f>
        <v>#REF!</v>
      </c>
    </row>
    <row r="7996" spans="1:10" hidden="1" x14ac:dyDescent="0.25">
      <c r="A7996" t="s">
        <v>655</v>
      </c>
      <c r="B7996" t="s">
        <v>2386</v>
      </c>
      <c r="C7996" t="s">
        <v>2387</v>
      </c>
      <c r="D7996">
        <v>6.5</v>
      </c>
      <c r="J7996" t="e">
        <f>+VLOOKUP(B7996,#REF!,1,FALSE)</f>
        <v>#REF!</v>
      </c>
    </row>
    <row r="7997" spans="1:10" hidden="1" x14ac:dyDescent="0.25">
      <c r="A7997" t="s">
        <v>655</v>
      </c>
      <c r="B7997" t="s">
        <v>2161</v>
      </c>
      <c r="C7997" t="s">
        <v>2162</v>
      </c>
      <c r="D7997">
        <v>6.5</v>
      </c>
      <c r="J7997" t="e">
        <f>+VLOOKUP(B7997,#REF!,1,FALSE)</f>
        <v>#REF!</v>
      </c>
    </row>
    <row r="7998" spans="1:10" hidden="1" x14ac:dyDescent="0.25">
      <c r="A7998" t="s">
        <v>655</v>
      </c>
      <c r="B7998" t="s">
        <v>2388</v>
      </c>
      <c r="C7998" t="s">
        <v>2389</v>
      </c>
      <c r="D7998">
        <v>6.5</v>
      </c>
      <c r="J7998" t="e">
        <f>+VLOOKUP(B7998,#REF!,1,FALSE)</f>
        <v>#REF!</v>
      </c>
    </row>
    <row r="7999" spans="1:10" hidden="1" x14ac:dyDescent="0.25">
      <c r="A7999" t="s">
        <v>655</v>
      </c>
      <c r="B7999" t="s">
        <v>2164</v>
      </c>
      <c r="C7999" t="s">
        <v>2165</v>
      </c>
      <c r="D7999">
        <v>6.5</v>
      </c>
      <c r="J7999" t="e">
        <f>+VLOOKUP(B7999,#REF!,1,FALSE)</f>
        <v>#REF!</v>
      </c>
    </row>
    <row r="8000" spans="1:10" hidden="1" x14ac:dyDescent="0.25">
      <c r="A8000" t="s">
        <v>655</v>
      </c>
      <c r="B8000">
        <v>413051</v>
      </c>
      <c r="C8000" t="s">
        <v>1757</v>
      </c>
      <c r="D8000">
        <v>6.5</v>
      </c>
      <c r="J8000" t="e">
        <f>+VLOOKUP(B8000,#REF!,1,FALSE)</f>
        <v>#REF!</v>
      </c>
    </row>
    <row r="8001" spans="1:10" hidden="1" x14ac:dyDescent="0.25">
      <c r="A8001" t="s">
        <v>655</v>
      </c>
      <c r="B8001">
        <v>413053</v>
      </c>
      <c r="C8001" t="s">
        <v>1758</v>
      </c>
      <c r="D8001">
        <v>6.5</v>
      </c>
      <c r="J8001" t="e">
        <f>+VLOOKUP(B8001,#REF!,1,FALSE)</f>
        <v>#REF!</v>
      </c>
    </row>
    <row r="8002" spans="1:10" hidden="1" x14ac:dyDescent="0.25">
      <c r="A8002" t="s">
        <v>655</v>
      </c>
      <c r="B8002">
        <v>413057</v>
      </c>
      <c r="C8002" t="s">
        <v>1759</v>
      </c>
      <c r="D8002">
        <v>6.5</v>
      </c>
      <c r="J8002" t="e">
        <f>+VLOOKUP(B8002,#REF!,1,FALSE)</f>
        <v>#REF!</v>
      </c>
    </row>
    <row r="8003" spans="1:10" hidden="1" x14ac:dyDescent="0.25">
      <c r="A8003" t="s">
        <v>655</v>
      </c>
      <c r="B8003">
        <v>413058</v>
      </c>
      <c r="C8003" t="s">
        <v>1760</v>
      </c>
      <c r="D8003">
        <v>6.5</v>
      </c>
      <c r="J8003" t="e">
        <f>+VLOOKUP(B8003,#REF!,1,FALSE)</f>
        <v>#REF!</v>
      </c>
    </row>
    <row r="8004" spans="1:10" hidden="1" x14ac:dyDescent="0.25">
      <c r="A8004" t="s">
        <v>655</v>
      </c>
      <c r="B8004">
        <v>413059</v>
      </c>
      <c r="C8004" t="s">
        <v>1761</v>
      </c>
      <c r="D8004">
        <v>6.5</v>
      </c>
      <c r="J8004" t="e">
        <f>+VLOOKUP(B8004,#REF!,1,FALSE)</f>
        <v>#REF!</v>
      </c>
    </row>
    <row r="8005" spans="1:10" hidden="1" x14ac:dyDescent="0.25">
      <c r="A8005" t="s">
        <v>655</v>
      </c>
      <c r="B8005">
        <v>413060</v>
      </c>
      <c r="C8005" t="s">
        <v>1762</v>
      </c>
      <c r="D8005">
        <v>6.5</v>
      </c>
      <c r="J8005" t="e">
        <f>+VLOOKUP(B8005,#REF!,1,FALSE)</f>
        <v>#REF!</v>
      </c>
    </row>
    <row r="8006" spans="1:10" hidden="1" x14ac:dyDescent="0.25">
      <c r="A8006" t="s">
        <v>655</v>
      </c>
      <c r="B8006">
        <v>413061</v>
      </c>
      <c r="C8006" t="s">
        <v>1763</v>
      </c>
      <c r="D8006">
        <v>6.5</v>
      </c>
      <c r="J8006" t="e">
        <f>+VLOOKUP(B8006,#REF!,1,FALSE)</f>
        <v>#REF!</v>
      </c>
    </row>
    <row r="8007" spans="1:10" hidden="1" x14ac:dyDescent="0.25">
      <c r="A8007" t="s">
        <v>655</v>
      </c>
      <c r="B8007" t="s">
        <v>2390</v>
      </c>
      <c r="C8007" t="s">
        <v>2391</v>
      </c>
      <c r="D8007">
        <v>6.5</v>
      </c>
      <c r="J8007" t="e">
        <f>+VLOOKUP(B8007,#REF!,1,FALSE)</f>
        <v>#REF!</v>
      </c>
    </row>
    <row r="8008" spans="1:10" hidden="1" x14ac:dyDescent="0.25">
      <c r="A8008" t="s">
        <v>655</v>
      </c>
      <c r="B8008" t="s">
        <v>2166</v>
      </c>
      <c r="C8008" t="s">
        <v>2167</v>
      </c>
      <c r="D8008">
        <v>6.5</v>
      </c>
      <c r="J8008" t="e">
        <f>+VLOOKUP(B8008,#REF!,1,FALSE)</f>
        <v>#REF!</v>
      </c>
    </row>
    <row r="8009" spans="1:10" hidden="1" x14ac:dyDescent="0.25">
      <c r="A8009" t="s">
        <v>655</v>
      </c>
      <c r="B8009" t="s">
        <v>2392</v>
      </c>
      <c r="C8009" t="s">
        <v>2393</v>
      </c>
      <c r="D8009">
        <v>6.5</v>
      </c>
      <c r="J8009" t="e">
        <f>+VLOOKUP(B8009,#REF!,1,FALSE)</f>
        <v>#REF!</v>
      </c>
    </row>
    <row r="8010" spans="1:10" hidden="1" x14ac:dyDescent="0.25">
      <c r="A8010" t="s">
        <v>655</v>
      </c>
      <c r="B8010" t="s">
        <v>2168</v>
      </c>
      <c r="C8010" t="s">
        <v>2169</v>
      </c>
      <c r="D8010">
        <v>6.5</v>
      </c>
      <c r="J8010" t="e">
        <f>+VLOOKUP(B8010,#REF!,1,FALSE)</f>
        <v>#REF!</v>
      </c>
    </row>
    <row r="8011" spans="1:10" hidden="1" x14ac:dyDescent="0.25">
      <c r="A8011" t="s">
        <v>655</v>
      </c>
      <c r="B8011">
        <v>413065</v>
      </c>
      <c r="C8011" t="s">
        <v>1764</v>
      </c>
      <c r="D8011">
        <v>6.5</v>
      </c>
      <c r="J8011" t="e">
        <f>+VLOOKUP(B8011,#REF!,1,FALSE)</f>
        <v>#REF!</v>
      </c>
    </row>
    <row r="8012" spans="1:10" hidden="1" x14ac:dyDescent="0.25">
      <c r="A8012" t="s">
        <v>655</v>
      </c>
      <c r="B8012">
        <v>413066</v>
      </c>
      <c r="C8012" t="s">
        <v>1765</v>
      </c>
      <c r="D8012">
        <v>6.5</v>
      </c>
      <c r="J8012" t="e">
        <f>+VLOOKUP(B8012,#REF!,1,FALSE)</f>
        <v>#REF!</v>
      </c>
    </row>
    <row r="8013" spans="1:10" hidden="1" x14ac:dyDescent="0.25">
      <c r="A8013" t="s">
        <v>655</v>
      </c>
      <c r="B8013" t="s">
        <v>2170</v>
      </c>
      <c r="C8013" t="s">
        <v>2171</v>
      </c>
      <c r="D8013">
        <v>6.5</v>
      </c>
      <c r="J8013" t="e">
        <f>+VLOOKUP(B8013,#REF!,1,FALSE)</f>
        <v>#REF!</v>
      </c>
    </row>
    <row r="8014" spans="1:10" hidden="1" x14ac:dyDescent="0.25">
      <c r="A8014" t="s">
        <v>655</v>
      </c>
      <c r="B8014" t="s">
        <v>2394</v>
      </c>
      <c r="C8014" t="s">
        <v>2395</v>
      </c>
      <c r="D8014">
        <v>6.5</v>
      </c>
      <c r="J8014" t="e">
        <f>+VLOOKUP(B8014,#REF!,1,FALSE)</f>
        <v>#REF!</v>
      </c>
    </row>
    <row r="8015" spans="1:10" hidden="1" x14ac:dyDescent="0.25">
      <c r="A8015" t="s">
        <v>655</v>
      </c>
      <c r="B8015" t="s">
        <v>2463</v>
      </c>
      <c r="C8015" t="s">
        <v>2464</v>
      </c>
      <c r="D8015">
        <v>6.5</v>
      </c>
      <c r="J8015" t="e">
        <f>+VLOOKUP(B8015,#REF!,1,FALSE)</f>
        <v>#REF!</v>
      </c>
    </row>
    <row r="8016" spans="1:10" hidden="1" x14ac:dyDescent="0.25">
      <c r="A8016" t="s">
        <v>655</v>
      </c>
      <c r="B8016">
        <v>413070</v>
      </c>
      <c r="C8016" t="s">
        <v>1766</v>
      </c>
      <c r="D8016">
        <v>6.5</v>
      </c>
      <c r="J8016" t="e">
        <f>+VLOOKUP(B8016,#REF!,1,FALSE)</f>
        <v>#REF!</v>
      </c>
    </row>
    <row r="8017" spans="1:10" hidden="1" x14ac:dyDescent="0.25">
      <c r="A8017" t="s">
        <v>655</v>
      </c>
      <c r="B8017">
        <v>413071</v>
      </c>
      <c r="C8017" t="s">
        <v>1767</v>
      </c>
      <c r="D8017">
        <v>6.5</v>
      </c>
      <c r="J8017" t="e">
        <f>+VLOOKUP(B8017,#REF!,1,FALSE)</f>
        <v>#REF!</v>
      </c>
    </row>
    <row r="8018" spans="1:10" hidden="1" x14ac:dyDescent="0.25">
      <c r="A8018" t="s">
        <v>655</v>
      </c>
      <c r="B8018">
        <v>413072</v>
      </c>
      <c r="C8018" t="s">
        <v>1768</v>
      </c>
      <c r="D8018">
        <v>6.5</v>
      </c>
      <c r="J8018" t="e">
        <f>+VLOOKUP(B8018,#REF!,1,FALSE)</f>
        <v>#REF!</v>
      </c>
    </row>
    <row r="8019" spans="1:10" hidden="1" x14ac:dyDescent="0.25">
      <c r="A8019" t="s">
        <v>655</v>
      </c>
      <c r="B8019">
        <v>413073</v>
      </c>
      <c r="C8019" t="s">
        <v>1769</v>
      </c>
      <c r="D8019">
        <v>6.5</v>
      </c>
      <c r="J8019" t="e">
        <f>+VLOOKUP(B8019,#REF!,1,FALSE)</f>
        <v>#REF!</v>
      </c>
    </row>
    <row r="8020" spans="1:10" hidden="1" x14ac:dyDescent="0.25">
      <c r="A8020" t="s">
        <v>655</v>
      </c>
      <c r="B8020">
        <v>413074</v>
      </c>
      <c r="C8020" t="s">
        <v>1770</v>
      </c>
      <c r="D8020">
        <v>6.5</v>
      </c>
      <c r="J8020" t="e">
        <f>+VLOOKUP(B8020,#REF!,1,FALSE)</f>
        <v>#REF!</v>
      </c>
    </row>
    <row r="8021" spans="1:10" hidden="1" x14ac:dyDescent="0.25">
      <c r="A8021" t="s">
        <v>655</v>
      </c>
      <c r="B8021">
        <v>413075</v>
      </c>
      <c r="C8021" t="s">
        <v>1771</v>
      </c>
      <c r="D8021">
        <v>6.5</v>
      </c>
      <c r="J8021" t="e">
        <f>+VLOOKUP(B8021,#REF!,1,FALSE)</f>
        <v>#REF!</v>
      </c>
    </row>
    <row r="8022" spans="1:10" hidden="1" x14ac:dyDescent="0.25">
      <c r="A8022" t="s">
        <v>655</v>
      </c>
      <c r="B8022">
        <v>413076</v>
      </c>
      <c r="C8022" t="s">
        <v>1772</v>
      </c>
      <c r="D8022">
        <v>6.5</v>
      </c>
      <c r="J8022" t="e">
        <f>+VLOOKUP(B8022,#REF!,1,FALSE)</f>
        <v>#REF!</v>
      </c>
    </row>
    <row r="8023" spans="1:10" hidden="1" x14ac:dyDescent="0.25">
      <c r="A8023" t="s">
        <v>655</v>
      </c>
      <c r="B8023">
        <v>413078</v>
      </c>
      <c r="C8023" t="s">
        <v>1773</v>
      </c>
      <c r="D8023">
        <v>6.5</v>
      </c>
      <c r="J8023" t="e">
        <f>+VLOOKUP(B8023,#REF!,1,FALSE)</f>
        <v>#REF!</v>
      </c>
    </row>
    <row r="8024" spans="1:10" hidden="1" x14ac:dyDescent="0.25">
      <c r="A8024" t="s">
        <v>655</v>
      </c>
      <c r="B8024">
        <v>413079</v>
      </c>
      <c r="C8024" t="s">
        <v>1243</v>
      </c>
      <c r="D8024">
        <v>6.5</v>
      </c>
      <c r="J8024" t="e">
        <f>+VLOOKUP(B8024,#REF!,1,FALSE)</f>
        <v>#REF!</v>
      </c>
    </row>
    <row r="8025" spans="1:10" hidden="1" x14ac:dyDescent="0.25">
      <c r="A8025" t="s">
        <v>655</v>
      </c>
      <c r="B8025">
        <v>413080</v>
      </c>
      <c r="C8025" t="s">
        <v>1774</v>
      </c>
      <c r="D8025">
        <v>6.5</v>
      </c>
      <c r="J8025" t="e">
        <f>+VLOOKUP(B8025,#REF!,1,FALSE)</f>
        <v>#REF!</v>
      </c>
    </row>
    <row r="8026" spans="1:10" hidden="1" x14ac:dyDescent="0.25">
      <c r="A8026" t="s">
        <v>655</v>
      </c>
      <c r="B8026">
        <v>413083</v>
      </c>
      <c r="C8026" t="s">
        <v>1775</v>
      </c>
      <c r="D8026">
        <v>6.5</v>
      </c>
      <c r="J8026" t="e">
        <f>+VLOOKUP(B8026,#REF!,1,FALSE)</f>
        <v>#REF!</v>
      </c>
    </row>
    <row r="8027" spans="1:10" hidden="1" x14ac:dyDescent="0.25">
      <c r="A8027" t="s">
        <v>655</v>
      </c>
      <c r="B8027">
        <v>413085</v>
      </c>
      <c r="C8027" t="s">
        <v>1740</v>
      </c>
      <c r="D8027">
        <v>6.5</v>
      </c>
      <c r="J8027" t="e">
        <f>+VLOOKUP(B8027,#REF!,1,FALSE)</f>
        <v>#REF!</v>
      </c>
    </row>
    <row r="8028" spans="1:10" hidden="1" x14ac:dyDescent="0.25">
      <c r="A8028" t="s">
        <v>655</v>
      </c>
      <c r="B8028">
        <v>413090</v>
      </c>
      <c r="C8028" t="s">
        <v>1776</v>
      </c>
      <c r="D8028">
        <v>6.5</v>
      </c>
      <c r="J8028" t="e">
        <f>+VLOOKUP(B8028,#REF!,1,FALSE)</f>
        <v>#REF!</v>
      </c>
    </row>
    <row r="8029" spans="1:10" hidden="1" x14ac:dyDescent="0.25">
      <c r="A8029" t="s">
        <v>655</v>
      </c>
      <c r="B8029">
        <v>413091</v>
      </c>
      <c r="C8029" t="s">
        <v>1777</v>
      </c>
      <c r="D8029">
        <v>6.5</v>
      </c>
      <c r="J8029" t="e">
        <f>+VLOOKUP(B8029,#REF!,1,FALSE)</f>
        <v>#REF!</v>
      </c>
    </row>
    <row r="8030" spans="1:10" hidden="1" x14ac:dyDescent="0.25">
      <c r="A8030" t="s">
        <v>655</v>
      </c>
      <c r="B8030">
        <v>420000</v>
      </c>
      <c r="C8030" t="s">
        <v>1287</v>
      </c>
      <c r="D8030">
        <v>6.5</v>
      </c>
      <c r="J8030" t="e">
        <f>+VLOOKUP(B8030,#REF!,1,FALSE)</f>
        <v>#REF!</v>
      </c>
    </row>
    <row r="8031" spans="1:10" hidden="1" x14ac:dyDescent="0.25">
      <c r="A8031" t="s">
        <v>655</v>
      </c>
      <c r="B8031">
        <v>420001</v>
      </c>
      <c r="C8031" t="s">
        <v>1778</v>
      </c>
      <c r="D8031">
        <v>6.5</v>
      </c>
      <c r="J8031" t="e">
        <f>+VLOOKUP(B8031,#REF!,1,FALSE)</f>
        <v>#REF!</v>
      </c>
    </row>
    <row r="8032" spans="1:10" hidden="1" x14ac:dyDescent="0.25">
      <c r="A8032" t="s">
        <v>655</v>
      </c>
      <c r="B8032">
        <v>420002</v>
      </c>
      <c r="C8032" t="s">
        <v>1779</v>
      </c>
      <c r="D8032">
        <v>6.5</v>
      </c>
      <c r="J8032" t="e">
        <f>+VLOOKUP(B8032,#REF!,1,FALSE)</f>
        <v>#REF!</v>
      </c>
    </row>
    <row r="8033" spans="1:10" hidden="1" x14ac:dyDescent="0.25">
      <c r="A8033" t="s">
        <v>655</v>
      </c>
      <c r="B8033">
        <v>420004</v>
      </c>
      <c r="C8033" t="s">
        <v>1781</v>
      </c>
      <c r="D8033">
        <v>6.5</v>
      </c>
      <c r="J8033" t="e">
        <f>+VLOOKUP(B8033,#REF!,1,FALSE)</f>
        <v>#REF!</v>
      </c>
    </row>
    <row r="8034" spans="1:10" hidden="1" x14ac:dyDescent="0.25">
      <c r="A8034" t="s">
        <v>655</v>
      </c>
      <c r="B8034">
        <v>420005</v>
      </c>
      <c r="C8034" t="s">
        <v>1782</v>
      </c>
      <c r="D8034">
        <v>6.5</v>
      </c>
      <c r="J8034" t="e">
        <f>+VLOOKUP(B8034,#REF!,1,FALSE)</f>
        <v>#REF!</v>
      </c>
    </row>
    <row r="8035" spans="1:10" hidden="1" x14ac:dyDescent="0.25">
      <c r="A8035" t="s">
        <v>655</v>
      </c>
      <c r="B8035">
        <v>420006</v>
      </c>
      <c r="C8035" t="s">
        <v>1783</v>
      </c>
      <c r="D8035">
        <v>6.5</v>
      </c>
      <c r="J8035" t="e">
        <f>+VLOOKUP(B8035,#REF!,1,FALSE)</f>
        <v>#REF!</v>
      </c>
    </row>
    <row r="8036" spans="1:10" hidden="1" x14ac:dyDescent="0.25">
      <c r="A8036" t="s">
        <v>655</v>
      </c>
      <c r="B8036">
        <v>420007</v>
      </c>
      <c r="C8036" t="s">
        <v>1784</v>
      </c>
      <c r="D8036">
        <v>6.5</v>
      </c>
      <c r="J8036" t="e">
        <f>+VLOOKUP(B8036,#REF!,1,FALSE)</f>
        <v>#REF!</v>
      </c>
    </row>
    <row r="8037" spans="1:10" hidden="1" x14ac:dyDescent="0.25">
      <c r="A8037" t="s">
        <v>655</v>
      </c>
      <c r="B8037">
        <v>420011</v>
      </c>
      <c r="C8037" t="s">
        <v>1785</v>
      </c>
      <c r="D8037">
        <v>6.5</v>
      </c>
      <c r="J8037" t="e">
        <f>+VLOOKUP(B8037,#REF!,1,FALSE)</f>
        <v>#REF!</v>
      </c>
    </row>
    <row r="8038" spans="1:10" hidden="1" x14ac:dyDescent="0.25">
      <c r="A8038" t="s">
        <v>655</v>
      </c>
      <c r="B8038">
        <v>420012</v>
      </c>
      <c r="C8038" t="s">
        <v>1786</v>
      </c>
      <c r="D8038">
        <v>6.5</v>
      </c>
      <c r="J8038" t="e">
        <f>+VLOOKUP(B8038,#REF!,1,FALSE)</f>
        <v>#REF!</v>
      </c>
    </row>
    <row r="8039" spans="1:10" hidden="1" x14ac:dyDescent="0.25">
      <c r="A8039" t="s">
        <v>655</v>
      </c>
      <c r="B8039">
        <v>420013</v>
      </c>
      <c r="C8039" t="s">
        <v>1787</v>
      </c>
      <c r="D8039">
        <v>6.5</v>
      </c>
      <c r="J8039" t="e">
        <f>+VLOOKUP(B8039,#REF!,1,FALSE)</f>
        <v>#REF!</v>
      </c>
    </row>
    <row r="8040" spans="1:10" hidden="1" x14ac:dyDescent="0.25">
      <c r="A8040" t="s">
        <v>655</v>
      </c>
      <c r="B8040">
        <v>420014</v>
      </c>
      <c r="C8040" t="s">
        <v>1788</v>
      </c>
      <c r="D8040">
        <v>6.5</v>
      </c>
      <c r="J8040" t="e">
        <f>+VLOOKUP(B8040,#REF!,1,FALSE)</f>
        <v>#REF!</v>
      </c>
    </row>
    <row r="8041" spans="1:10" hidden="1" x14ac:dyDescent="0.25">
      <c r="A8041" t="s">
        <v>655</v>
      </c>
      <c r="B8041">
        <v>420018</v>
      </c>
      <c r="C8041" t="s">
        <v>1789</v>
      </c>
      <c r="D8041">
        <v>6.5</v>
      </c>
      <c r="J8041" t="e">
        <f>+VLOOKUP(B8041,#REF!,1,FALSE)</f>
        <v>#REF!</v>
      </c>
    </row>
    <row r="8042" spans="1:10" hidden="1" x14ac:dyDescent="0.25">
      <c r="A8042" t="s">
        <v>655</v>
      </c>
      <c r="B8042">
        <v>420019</v>
      </c>
      <c r="C8042" t="s">
        <v>1790</v>
      </c>
      <c r="D8042">
        <v>6.5</v>
      </c>
      <c r="J8042" t="e">
        <f>+VLOOKUP(B8042,#REF!,1,FALSE)</f>
        <v>#REF!</v>
      </c>
    </row>
    <row r="8043" spans="1:10" hidden="1" x14ac:dyDescent="0.25">
      <c r="A8043" t="s">
        <v>655</v>
      </c>
      <c r="B8043">
        <v>420021</v>
      </c>
      <c r="C8043" t="s">
        <v>1791</v>
      </c>
      <c r="D8043">
        <v>6.5</v>
      </c>
      <c r="J8043" t="e">
        <f>+VLOOKUP(B8043,#REF!,1,FALSE)</f>
        <v>#REF!</v>
      </c>
    </row>
    <row r="8044" spans="1:10" hidden="1" x14ac:dyDescent="0.25">
      <c r="A8044" t="s">
        <v>655</v>
      </c>
      <c r="B8044">
        <v>420023</v>
      </c>
      <c r="C8044" t="s">
        <v>1792</v>
      </c>
      <c r="D8044">
        <v>6.5</v>
      </c>
      <c r="J8044" t="e">
        <f>+VLOOKUP(B8044,#REF!,1,FALSE)</f>
        <v>#REF!</v>
      </c>
    </row>
    <row r="8045" spans="1:10" hidden="1" x14ac:dyDescent="0.25">
      <c r="A8045" t="s">
        <v>655</v>
      </c>
      <c r="B8045">
        <v>420024</v>
      </c>
      <c r="C8045" t="s">
        <v>1793</v>
      </c>
      <c r="D8045">
        <v>6.5</v>
      </c>
      <c r="J8045" t="e">
        <f>+VLOOKUP(B8045,#REF!,1,FALSE)</f>
        <v>#REF!</v>
      </c>
    </row>
    <row r="8046" spans="1:10" hidden="1" x14ac:dyDescent="0.25">
      <c r="A8046" t="s">
        <v>655</v>
      </c>
      <c r="B8046">
        <v>420025</v>
      </c>
      <c r="C8046" t="s">
        <v>1794</v>
      </c>
      <c r="D8046">
        <v>6.5</v>
      </c>
      <c r="J8046" t="e">
        <f>+VLOOKUP(B8046,#REF!,1,FALSE)</f>
        <v>#REF!</v>
      </c>
    </row>
    <row r="8047" spans="1:10" hidden="1" x14ac:dyDescent="0.25">
      <c r="A8047" t="s">
        <v>655</v>
      </c>
      <c r="B8047">
        <v>420026</v>
      </c>
      <c r="C8047" t="s">
        <v>1795</v>
      </c>
      <c r="D8047">
        <v>6.5</v>
      </c>
      <c r="J8047" t="e">
        <f>+VLOOKUP(B8047,#REF!,1,FALSE)</f>
        <v>#REF!</v>
      </c>
    </row>
    <row r="8048" spans="1:10" hidden="1" x14ac:dyDescent="0.25">
      <c r="A8048" t="s">
        <v>655</v>
      </c>
      <c r="B8048">
        <v>420027</v>
      </c>
      <c r="C8048" t="s">
        <v>1796</v>
      </c>
      <c r="D8048">
        <v>6.5</v>
      </c>
      <c r="J8048" t="e">
        <f>+VLOOKUP(B8048,#REF!,1,FALSE)</f>
        <v>#REF!</v>
      </c>
    </row>
    <row r="8049" spans="1:10" hidden="1" x14ac:dyDescent="0.25">
      <c r="A8049" t="s">
        <v>655</v>
      </c>
      <c r="B8049">
        <v>420028</v>
      </c>
      <c r="C8049" t="s">
        <v>1797</v>
      </c>
      <c r="D8049">
        <v>6.5</v>
      </c>
      <c r="J8049" t="e">
        <f>+VLOOKUP(B8049,#REF!,1,FALSE)</f>
        <v>#REF!</v>
      </c>
    </row>
    <row r="8050" spans="1:10" hidden="1" x14ac:dyDescent="0.25">
      <c r="A8050" t="s">
        <v>655</v>
      </c>
      <c r="B8050">
        <v>420029</v>
      </c>
      <c r="C8050" t="s">
        <v>1798</v>
      </c>
      <c r="D8050">
        <v>6.5</v>
      </c>
      <c r="J8050" t="e">
        <f>+VLOOKUP(B8050,#REF!,1,FALSE)</f>
        <v>#REF!</v>
      </c>
    </row>
    <row r="8051" spans="1:10" hidden="1" x14ac:dyDescent="0.25">
      <c r="A8051" t="s">
        <v>655</v>
      </c>
      <c r="B8051">
        <v>420030</v>
      </c>
      <c r="C8051" t="s">
        <v>1799</v>
      </c>
      <c r="D8051">
        <v>6.5</v>
      </c>
      <c r="J8051" t="e">
        <f>+VLOOKUP(B8051,#REF!,1,FALSE)</f>
        <v>#REF!</v>
      </c>
    </row>
    <row r="8052" spans="1:10" hidden="1" x14ac:dyDescent="0.25">
      <c r="A8052" t="s">
        <v>655</v>
      </c>
      <c r="B8052">
        <v>420031</v>
      </c>
      <c r="C8052" t="s">
        <v>1800</v>
      </c>
      <c r="D8052">
        <v>6.5</v>
      </c>
      <c r="J8052" t="e">
        <f>+VLOOKUP(B8052,#REF!,1,FALSE)</f>
        <v>#REF!</v>
      </c>
    </row>
    <row r="8053" spans="1:10" hidden="1" x14ac:dyDescent="0.25">
      <c r="A8053" t="s">
        <v>655</v>
      </c>
      <c r="B8053">
        <v>420032</v>
      </c>
      <c r="C8053" t="s">
        <v>1801</v>
      </c>
      <c r="D8053">
        <v>6.5</v>
      </c>
      <c r="J8053" t="e">
        <f>+VLOOKUP(B8053,#REF!,1,FALSE)</f>
        <v>#REF!</v>
      </c>
    </row>
    <row r="8054" spans="1:10" hidden="1" x14ac:dyDescent="0.25">
      <c r="A8054" t="s">
        <v>655</v>
      </c>
      <c r="B8054">
        <v>420033</v>
      </c>
      <c r="C8054" t="s">
        <v>1802</v>
      </c>
      <c r="D8054">
        <v>6.5</v>
      </c>
      <c r="J8054" t="e">
        <f>+VLOOKUP(B8054,#REF!,1,FALSE)</f>
        <v>#REF!</v>
      </c>
    </row>
    <row r="8055" spans="1:10" hidden="1" x14ac:dyDescent="0.25">
      <c r="A8055" t="s">
        <v>655</v>
      </c>
      <c r="B8055">
        <v>420034</v>
      </c>
      <c r="C8055" t="s">
        <v>1803</v>
      </c>
      <c r="D8055">
        <v>6.5</v>
      </c>
      <c r="J8055" t="e">
        <f>+VLOOKUP(B8055,#REF!,1,FALSE)</f>
        <v>#REF!</v>
      </c>
    </row>
    <row r="8056" spans="1:10" hidden="1" x14ac:dyDescent="0.25">
      <c r="A8056" t="s">
        <v>655</v>
      </c>
      <c r="B8056">
        <v>420035</v>
      </c>
      <c r="C8056" t="s">
        <v>1804</v>
      </c>
      <c r="D8056">
        <v>6.5</v>
      </c>
      <c r="J8056" t="e">
        <f>+VLOOKUP(B8056,#REF!,1,FALSE)</f>
        <v>#REF!</v>
      </c>
    </row>
    <row r="8057" spans="1:10" hidden="1" x14ac:dyDescent="0.25">
      <c r="A8057" t="s">
        <v>655</v>
      </c>
      <c r="B8057">
        <v>420036</v>
      </c>
      <c r="C8057" t="s">
        <v>1805</v>
      </c>
      <c r="D8057">
        <v>6.5</v>
      </c>
      <c r="J8057" t="e">
        <f>+VLOOKUP(B8057,#REF!,1,FALSE)</f>
        <v>#REF!</v>
      </c>
    </row>
    <row r="8058" spans="1:10" hidden="1" x14ac:dyDescent="0.25">
      <c r="A8058" t="s">
        <v>655</v>
      </c>
      <c r="B8058">
        <v>420037</v>
      </c>
      <c r="C8058" t="s">
        <v>1806</v>
      </c>
      <c r="D8058">
        <v>6.5</v>
      </c>
      <c r="J8058" t="e">
        <f>+VLOOKUP(B8058,#REF!,1,FALSE)</f>
        <v>#REF!</v>
      </c>
    </row>
    <row r="8059" spans="1:10" hidden="1" x14ac:dyDescent="0.25">
      <c r="A8059" t="s">
        <v>655</v>
      </c>
      <c r="B8059">
        <v>420038</v>
      </c>
      <c r="C8059" t="s">
        <v>1807</v>
      </c>
      <c r="D8059">
        <v>6.5</v>
      </c>
      <c r="J8059" t="e">
        <f>+VLOOKUP(B8059,#REF!,1,FALSE)</f>
        <v>#REF!</v>
      </c>
    </row>
    <row r="8060" spans="1:10" hidden="1" x14ac:dyDescent="0.25">
      <c r="A8060" t="s">
        <v>655</v>
      </c>
      <c r="B8060">
        <v>420039</v>
      </c>
      <c r="C8060" t="s">
        <v>1808</v>
      </c>
      <c r="D8060">
        <v>6.5</v>
      </c>
      <c r="J8060" t="e">
        <f>+VLOOKUP(B8060,#REF!,1,FALSE)</f>
        <v>#REF!</v>
      </c>
    </row>
    <row r="8061" spans="1:10" hidden="1" x14ac:dyDescent="0.25">
      <c r="A8061" t="s">
        <v>655</v>
      </c>
      <c r="B8061">
        <v>420040</v>
      </c>
      <c r="C8061" t="s">
        <v>1809</v>
      </c>
      <c r="D8061">
        <v>6.5</v>
      </c>
      <c r="J8061" t="e">
        <f>+VLOOKUP(B8061,#REF!,1,FALSE)</f>
        <v>#REF!</v>
      </c>
    </row>
    <row r="8062" spans="1:10" hidden="1" x14ac:dyDescent="0.25">
      <c r="A8062" t="s">
        <v>655</v>
      </c>
      <c r="B8062">
        <v>420041</v>
      </c>
      <c r="C8062" t="s">
        <v>1810</v>
      </c>
      <c r="D8062">
        <v>6.5</v>
      </c>
      <c r="J8062" t="e">
        <f>+VLOOKUP(B8062,#REF!,1,FALSE)</f>
        <v>#REF!</v>
      </c>
    </row>
    <row r="8063" spans="1:10" hidden="1" x14ac:dyDescent="0.25">
      <c r="A8063" t="s">
        <v>655</v>
      </c>
      <c r="B8063">
        <v>420042</v>
      </c>
      <c r="C8063" t="s">
        <v>1811</v>
      </c>
      <c r="D8063">
        <v>6.5</v>
      </c>
      <c r="J8063" t="e">
        <f>+VLOOKUP(B8063,#REF!,1,FALSE)</f>
        <v>#REF!</v>
      </c>
    </row>
    <row r="8064" spans="1:10" hidden="1" x14ac:dyDescent="0.25">
      <c r="A8064" t="s">
        <v>655</v>
      </c>
      <c r="B8064">
        <v>420049</v>
      </c>
      <c r="C8064" t="s">
        <v>1812</v>
      </c>
      <c r="D8064">
        <v>6.5</v>
      </c>
      <c r="J8064" t="e">
        <f>+VLOOKUP(B8064,#REF!,1,FALSE)</f>
        <v>#REF!</v>
      </c>
    </row>
    <row r="8065" spans="1:10" hidden="1" x14ac:dyDescent="0.25">
      <c r="A8065" t="s">
        <v>655</v>
      </c>
      <c r="B8065">
        <v>420050</v>
      </c>
      <c r="C8065" t="s">
        <v>677</v>
      </c>
      <c r="D8065">
        <v>6.5</v>
      </c>
      <c r="J8065" t="e">
        <f>+VLOOKUP(B8065,#REF!,1,FALSE)</f>
        <v>#REF!</v>
      </c>
    </row>
    <row r="8066" spans="1:10" hidden="1" x14ac:dyDescent="0.25">
      <c r="A8066" t="s">
        <v>655</v>
      </c>
      <c r="B8066">
        <v>420051</v>
      </c>
      <c r="C8066" t="s">
        <v>1813</v>
      </c>
      <c r="D8066">
        <v>6.5</v>
      </c>
      <c r="J8066" t="e">
        <f>+VLOOKUP(B8066,#REF!,1,FALSE)</f>
        <v>#REF!</v>
      </c>
    </row>
    <row r="8067" spans="1:10" hidden="1" x14ac:dyDescent="0.25">
      <c r="A8067" t="s">
        <v>655</v>
      </c>
      <c r="B8067">
        <v>420052</v>
      </c>
      <c r="C8067" t="s">
        <v>1814</v>
      </c>
      <c r="D8067">
        <v>6.5</v>
      </c>
      <c r="J8067" t="e">
        <f>+VLOOKUP(B8067,#REF!,1,FALSE)</f>
        <v>#REF!</v>
      </c>
    </row>
    <row r="8068" spans="1:10" hidden="1" x14ac:dyDescent="0.25">
      <c r="A8068" t="s">
        <v>655</v>
      </c>
      <c r="B8068">
        <v>420053</v>
      </c>
      <c r="C8068" t="s">
        <v>1815</v>
      </c>
      <c r="D8068">
        <v>6.5</v>
      </c>
      <c r="J8068" t="e">
        <f>+VLOOKUP(B8068,#REF!,1,FALSE)</f>
        <v>#REF!</v>
      </c>
    </row>
    <row r="8069" spans="1:10" hidden="1" x14ac:dyDescent="0.25">
      <c r="A8069" t="s">
        <v>655</v>
      </c>
      <c r="B8069">
        <v>420054</v>
      </c>
      <c r="C8069" t="s">
        <v>1816</v>
      </c>
      <c r="D8069">
        <v>6.5</v>
      </c>
      <c r="J8069" t="e">
        <f>+VLOOKUP(B8069,#REF!,1,FALSE)</f>
        <v>#REF!</v>
      </c>
    </row>
    <row r="8070" spans="1:10" hidden="1" x14ac:dyDescent="0.25">
      <c r="A8070" t="s">
        <v>655</v>
      </c>
      <c r="B8070">
        <v>420055</v>
      </c>
      <c r="C8070" t="s">
        <v>1796</v>
      </c>
      <c r="D8070">
        <v>6.5</v>
      </c>
      <c r="J8070" t="e">
        <f>+VLOOKUP(B8070,#REF!,1,FALSE)</f>
        <v>#REF!</v>
      </c>
    </row>
    <row r="8071" spans="1:10" hidden="1" x14ac:dyDescent="0.25">
      <c r="A8071" t="s">
        <v>655</v>
      </c>
      <c r="B8071">
        <v>420056</v>
      </c>
      <c r="C8071" t="s">
        <v>1817</v>
      </c>
      <c r="D8071">
        <v>6.5</v>
      </c>
      <c r="J8071" t="e">
        <f>+VLOOKUP(B8071,#REF!,1,FALSE)</f>
        <v>#REF!</v>
      </c>
    </row>
    <row r="8072" spans="1:10" hidden="1" x14ac:dyDescent="0.25">
      <c r="A8072" t="s">
        <v>655</v>
      </c>
      <c r="B8072">
        <v>420057</v>
      </c>
      <c r="C8072" t="s">
        <v>1818</v>
      </c>
      <c r="D8072">
        <v>6.5</v>
      </c>
      <c r="J8072" t="e">
        <f>+VLOOKUP(B8072,#REF!,1,FALSE)</f>
        <v>#REF!</v>
      </c>
    </row>
    <row r="8073" spans="1:10" hidden="1" x14ac:dyDescent="0.25">
      <c r="A8073" t="s">
        <v>655</v>
      </c>
      <c r="B8073">
        <v>420058</v>
      </c>
      <c r="C8073" t="s">
        <v>1819</v>
      </c>
      <c r="D8073">
        <v>6.5</v>
      </c>
      <c r="J8073" t="e">
        <f>+VLOOKUP(B8073,#REF!,1,FALSE)</f>
        <v>#REF!</v>
      </c>
    </row>
    <row r="8074" spans="1:10" hidden="1" x14ac:dyDescent="0.25">
      <c r="A8074" t="s">
        <v>655</v>
      </c>
      <c r="B8074">
        <v>420059</v>
      </c>
      <c r="C8074" t="s">
        <v>1820</v>
      </c>
      <c r="D8074">
        <v>6.5</v>
      </c>
      <c r="J8074" t="e">
        <f>+VLOOKUP(B8074,#REF!,1,FALSE)</f>
        <v>#REF!</v>
      </c>
    </row>
    <row r="8075" spans="1:10" hidden="1" x14ac:dyDescent="0.25">
      <c r="A8075" t="s">
        <v>655</v>
      </c>
      <c r="B8075">
        <v>420062</v>
      </c>
      <c r="C8075" t="s">
        <v>1821</v>
      </c>
      <c r="D8075">
        <v>6.5</v>
      </c>
      <c r="J8075" t="e">
        <f>+VLOOKUP(B8075,#REF!,1,FALSE)</f>
        <v>#REF!</v>
      </c>
    </row>
    <row r="8076" spans="1:10" hidden="1" x14ac:dyDescent="0.25">
      <c r="A8076" t="s">
        <v>655</v>
      </c>
      <c r="B8076">
        <v>420063</v>
      </c>
      <c r="C8076" t="s">
        <v>1822</v>
      </c>
      <c r="D8076">
        <v>6.5</v>
      </c>
      <c r="J8076" t="e">
        <f>+VLOOKUP(B8076,#REF!,1,FALSE)</f>
        <v>#REF!</v>
      </c>
    </row>
    <row r="8077" spans="1:10" hidden="1" x14ac:dyDescent="0.25">
      <c r="A8077" t="s">
        <v>655</v>
      </c>
      <c r="B8077">
        <v>420064</v>
      </c>
      <c r="C8077" t="s">
        <v>1823</v>
      </c>
      <c r="D8077">
        <v>6.5</v>
      </c>
      <c r="J8077" t="e">
        <f>+VLOOKUP(B8077,#REF!,1,FALSE)</f>
        <v>#REF!</v>
      </c>
    </row>
    <row r="8078" spans="1:10" hidden="1" x14ac:dyDescent="0.25">
      <c r="A8078" t="s">
        <v>655</v>
      </c>
      <c r="B8078">
        <v>420067</v>
      </c>
      <c r="C8078" t="s">
        <v>1825</v>
      </c>
      <c r="D8078">
        <v>6.5</v>
      </c>
      <c r="J8078" t="e">
        <f>+VLOOKUP(B8078,#REF!,1,FALSE)</f>
        <v>#REF!</v>
      </c>
    </row>
    <row r="8079" spans="1:10" hidden="1" x14ac:dyDescent="0.25">
      <c r="A8079" t="s">
        <v>655</v>
      </c>
      <c r="B8079">
        <v>420068</v>
      </c>
      <c r="C8079" t="s">
        <v>1826</v>
      </c>
      <c r="D8079">
        <v>6.5</v>
      </c>
      <c r="J8079" t="e">
        <f>+VLOOKUP(B8079,#REF!,1,FALSE)</f>
        <v>#REF!</v>
      </c>
    </row>
    <row r="8080" spans="1:10" hidden="1" x14ac:dyDescent="0.25">
      <c r="A8080" t="s">
        <v>655</v>
      </c>
      <c r="B8080">
        <v>420070</v>
      </c>
      <c r="C8080" t="s">
        <v>677</v>
      </c>
      <c r="D8080">
        <v>6.5</v>
      </c>
      <c r="J8080" t="e">
        <f>+VLOOKUP(B8080,#REF!,1,FALSE)</f>
        <v>#REF!</v>
      </c>
    </row>
    <row r="8081" spans="1:10" hidden="1" x14ac:dyDescent="0.25">
      <c r="A8081" t="s">
        <v>655</v>
      </c>
      <c r="B8081">
        <v>420072</v>
      </c>
      <c r="C8081" t="s">
        <v>1827</v>
      </c>
      <c r="D8081">
        <v>6.5</v>
      </c>
      <c r="J8081" t="e">
        <f>+VLOOKUP(B8081,#REF!,1,FALSE)</f>
        <v>#REF!</v>
      </c>
    </row>
    <row r="8082" spans="1:10" hidden="1" x14ac:dyDescent="0.25">
      <c r="A8082" t="s">
        <v>655</v>
      </c>
      <c r="B8082">
        <v>420160</v>
      </c>
      <c r="C8082" t="s">
        <v>1828</v>
      </c>
      <c r="D8082">
        <v>6.5</v>
      </c>
      <c r="J8082" t="e">
        <f>+VLOOKUP(B8082,#REF!,1,FALSE)</f>
        <v>#REF!</v>
      </c>
    </row>
    <row r="8083" spans="1:10" hidden="1" x14ac:dyDescent="0.25">
      <c r="A8083" t="s">
        <v>655</v>
      </c>
      <c r="B8083">
        <v>420162</v>
      </c>
      <c r="C8083" t="s">
        <v>1829</v>
      </c>
      <c r="D8083">
        <v>6.5</v>
      </c>
      <c r="J8083" t="e">
        <f>+VLOOKUP(B8083,#REF!,1,FALSE)</f>
        <v>#REF!</v>
      </c>
    </row>
    <row r="8084" spans="1:10" hidden="1" x14ac:dyDescent="0.25">
      <c r="A8084" t="s">
        <v>655</v>
      </c>
      <c r="B8084">
        <v>420163</v>
      </c>
      <c r="C8084" t="s">
        <v>1830</v>
      </c>
      <c r="D8084">
        <v>6.5</v>
      </c>
      <c r="J8084" t="e">
        <f>+VLOOKUP(B8084,#REF!,1,FALSE)</f>
        <v>#REF!</v>
      </c>
    </row>
    <row r="8085" spans="1:10" hidden="1" x14ac:dyDescent="0.25">
      <c r="A8085" t="s">
        <v>655</v>
      </c>
      <c r="B8085">
        <v>420164</v>
      </c>
      <c r="C8085" t="s">
        <v>1831</v>
      </c>
      <c r="D8085">
        <v>6.5</v>
      </c>
      <c r="J8085" t="e">
        <f>+VLOOKUP(B8085,#REF!,1,FALSE)</f>
        <v>#REF!</v>
      </c>
    </row>
    <row r="8086" spans="1:10" hidden="1" x14ac:dyDescent="0.25">
      <c r="A8086" t="s">
        <v>655</v>
      </c>
      <c r="B8086">
        <v>420166</v>
      </c>
      <c r="C8086" t="s">
        <v>1832</v>
      </c>
      <c r="D8086">
        <v>6.5</v>
      </c>
      <c r="J8086" t="e">
        <f>+VLOOKUP(B8086,#REF!,1,FALSE)</f>
        <v>#REF!</v>
      </c>
    </row>
    <row r="8087" spans="1:10" hidden="1" x14ac:dyDescent="0.25">
      <c r="A8087" t="s">
        <v>655</v>
      </c>
      <c r="B8087">
        <v>420167</v>
      </c>
      <c r="C8087" t="s">
        <v>1833</v>
      </c>
      <c r="D8087">
        <v>6.5</v>
      </c>
      <c r="J8087" t="e">
        <f>+VLOOKUP(B8087,#REF!,1,FALSE)</f>
        <v>#REF!</v>
      </c>
    </row>
    <row r="8088" spans="1:10" hidden="1" x14ac:dyDescent="0.25">
      <c r="A8088" t="s">
        <v>655</v>
      </c>
      <c r="B8088">
        <v>423003</v>
      </c>
      <c r="C8088" t="s">
        <v>1834</v>
      </c>
      <c r="D8088">
        <v>6.5</v>
      </c>
      <c r="J8088" t="e">
        <f>+VLOOKUP(B8088,#REF!,1,FALSE)</f>
        <v>#REF!</v>
      </c>
    </row>
    <row r="8089" spans="1:10" hidden="1" x14ac:dyDescent="0.25">
      <c r="A8089" t="s">
        <v>655</v>
      </c>
      <c r="B8089">
        <v>423004</v>
      </c>
      <c r="C8089" t="s">
        <v>1835</v>
      </c>
      <c r="D8089">
        <v>6.5</v>
      </c>
      <c r="J8089" t="e">
        <f>+VLOOKUP(B8089,#REF!,1,FALSE)</f>
        <v>#REF!</v>
      </c>
    </row>
    <row r="8090" spans="1:10" hidden="1" x14ac:dyDescent="0.25">
      <c r="A8090" t="s">
        <v>655</v>
      </c>
      <c r="B8090">
        <v>423005</v>
      </c>
      <c r="C8090" t="s">
        <v>1834</v>
      </c>
      <c r="D8090">
        <v>6.5</v>
      </c>
      <c r="J8090" t="e">
        <f>+VLOOKUP(B8090,#REF!,1,FALSE)</f>
        <v>#REF!</v>
      </c>
    </row>
    <row r="8091" spans="1:10" hidden="1" x14ac:dyDescent="0.25">
      <c r="A8091" t="s">
        <v>655</v>
      </c>
      <c r="B8091">
        <v>423006</v>
      </c>
      <c r="C8091" t="s">
        <v>1836</v>
      </c>
      <c r="D8091">
        <v>6.5</v>
      </c>
      <c r="J8091" t="e">
        <f>+VLOOKUP(B8091,#REF!,1,FALSE)</f>
        <v>#REF!</v>
      </c>
    </row>
    <row r="8092" spans="1:10" hidden="1" x14ac:dyDescent="0.25">
      <c r="A8092" t="s">
        <v>655</v>
      </c>
      <c r="B8092">
        <v>423007</v>
      </c>
      <c r="C8092" t="s">
        <v>1837</v>
      </c>
      <c r="D8092">
        <v>6.5</v>
      </c>
      <c r="J8092" t="e">
        <f>+VLOOKUP(B8092,#REF!,1,FALSE)</f>
        <v>#REF!</v>
      </c>
    </row>
    <row r="8093" spans="1:10" hidden="1" x14ac:dyDescent="0.25">
      <c r="A8093" t="s">
        <v>655</v>
      </c>
      <c r="B8093">
        <v>423009</v>
      </c>
      <c r="C8093" t="s">
        <v>1838</v>
      </c>
      <c r="D8093">
        <v>6.5</v>
      </c>
      <c r="J8093" t="e">
        <f>+VLOOKUP(B8093,#REF!,1,FALSE)</f>
        <v>#REF!</v>
      </c>
    </row>
    <row r="8094" spans="1:10" hidden="1" x14ac:dyDescent="0.25">
      <c r="A8094" t="s">
        <v>655</v>
      </c>
      <c r="B8094">
        <v>423010</v>
      </c>
      <c r="C8094" t="s">
        <v>1839</v>
      </c>
      <c r="D8094">
        <v>6.5</v>
      </c>
      <c r="J8094" t="e">
        <f>+VLOOKUP(B8094,#REF!,1,FALSE)</f>
        <v>#REF!</v>
      </c>
    </row>
    <row r="8095" spans="1:10" hidden="1" x14ac:dyDescent="0.25">
      <c r="A8095" t="s">
        <v>655</v>
      </c>
      <c r="B8095">
        <v>423031</v>
      </c>
      <c r="C8095" t="s">
        <v>1840</v>
      </c>
      <c r="D8095">
        <v>6.5</v>
      </c>
      <c r="J8095" t="e">
        <f>+VLOOKUP(B8095,#REF!,1,FALSE)</f>
        <v>#REF!</v>
      </c>
    </row>
    <row r="8096" spans="1:10" hidden="1" x14ac:dyDescent="0.25">
      <c r="A8096" t="s">
        <v>655</v>
      </c>
      <c r="B8096">
        <v>423032</v>
      </c>
      <c r="C8096" t="s">
        <v>1841</v>
      </c>
      <c r="D8096">
        <v>6.5</v>
      </c>
      <c r="J8096" t="e">
        <f>+VLOOKUP(B8096,#REF!,1,FALSE)</f>
        <v>#REF!</v>
      </c>
    </row>
    <row r="8097" spans="1:10" hidden="1" x14ac:dyDescent="0.25">
      <c r="A8097" t="s">
        <v>655</v>
      </c>
      <c r="B8097">
        <v>423033</v>
      </c>
      <c r="C8097" t="s">
        <v>1842</v>
      </c>
      <c r="D8097">
        <v>6.5</v>
      </c>
      <c r="J8097" t="e">
        <f>+VLOOKUP(B8097,#REF!,1,FALSE)</f>
        <v>#REF!</v>
      </c>
    </row>
    <row r="8098" spans="1:10" hidden="1" x14ac:dyDescent="0.25">
      <c r="A8098" t="s">
        <v>655</v>
      </c>
      <c r="B8098">
        <v>423034</v>
      </c>
      <c r="C8098" t="s">
        <v>1843</v>
      </c>
      <c r="D8098">
        <v>6.5</v>
      </c>
      <c r="J8098" t="e">
        <f>+VLOOKUP(B8098,#REF!,1,FALSE)</f>
        <v>#REF!</v>
      </c>
    </row>
    <row r="8099" spans="1:10" hidden="1" x14ac:dyDescent="0.25">
      <c r="A8099" t="s">
        <v>655</v>
      </c>
      <c r="B8099">
        <v>423036</v>
      </c>
      <c r="C8099" t="s">
        <v>1844</v>
      </c>
      <c r="D8099">
        <v>6.5</v>
      </c>
      <c r="J8099" t="e">
        <f>+VLOOKUP(B8099,#REF!,1,FALSE)</f>
        <v>#REF!</v>
      </c>
    </row>
    <row r="8100" spans="1:10" hidden="1" x14ac:dyDescent="0.25">
      <c r="A8100" t="s">
        <v>655</v>
      </c>
      <c r="B8100">
        <v>423037</v>
      </c>
      <c r="C8100" t="s">
        <v>1845</v>
      </c>
      <c r="D8100">
        <v>6.5</v>
      </c>
      <c r="J8100" t="e">
        <f>+VLOOKUP(B8100,#REF!,1,FALSE)</f>
        <v>#REF!</v>
      </c>
    </row>
    <row r="8101" spans="1:10" hidden="1" x14ac:dyDescent="0.25">
      <c r="A8101" t="s">
        <v>655</v>
      </c>
      <c r="B8101">
        <v>423040</v>
      </c>
      <c r="C8101" t="s">
        <v>1846</v>
      </c>
      <c r="D8101">
        <v>6.5</v>
      </c>
      <c r="J8101" t="e">
        <f>+VLOOKUP(B8101,#REF!,1,FALSE)</f>
        <v>#REF!</v>
      </c>
    </row>
    <row r="8102" spans="1:10" hidden="1" x14ac:dyDescent="0.25">
      <c r="A8102" t="s">
        <v>655</v>
      </c>
      <c r="B8102">
        <v>423041</v>
      </c>
      <c r="C8102" t="s">
        <v>677</v>
      </c>
      <c r="D8102">
        <v>6.5</v>
      </c>
      <c r="J8102" t="e">
        <f>+VLOOKUP(B8102,#REF!,1,FALSE)</f>
        <v>#REF!</v>
      </c>
    </row>
    <row r="8103" spans="1:10" hidden="1" x14ac:dyDescent="0.25">
      <c r="A8103" t="s">
        <v>655</v>
      </c>
      <c r="B8103">
        <v>423042</v>
      </c>
      <c r="C8103" t="s">
        <v>1847</v>
      </c>
      <c r="D8103">
        <v>6.5</v>
      </c>
      <c r="J8103" t="e">
        <f>+VLOOKUP(B8103,#REF!,1,FALSE)</f>
        <v>#REF!</v>
      </c>
    </row>
    <row r="8104" spans="1:10" hidden="1" x14ac:dyDescent="0.25">
      <c r="A8104" t="s">
        <v>655</v>
      </c>
      <c r="B8104">
        <v>423043</v>
      </c>
      <c r="C8104" t="s">
        <v>1827</v>
      </c>
      <c r="D8104">
        <v>6.5</v>
      </c>
      <c r="J8104" t="e">
        <f>+VLOOKUP(B8104,#REF!,1,FALSE)</f>
        <v>#REF!</v>
      </c>
    </row>
    <row r="8105" spans="1:10" hidden="1" x14ac:dyDescent="0.25">
      <c r="A8105" t="s">
        <v>655</v>
      </c>
      <c r="B8105">
        <v>423044</v>
      </c>
      <c r="C8105" t="s">
        <v>677</v>
      </c>
      <c r="D8105">
        <v>6.5</v>
      </c>
      <c r="J8105" t="e">
        <f>+VLOOKUP(B8105,#REF!,1,FALSE)</f>
        <v>#REF!</v>
      </c>
    </row>
    <row r="8106" spans="1:10" hidden="1" x14ac:dyDescent="0.25">
      <c r="A8106" t="s">
        <v>655</v>
      </c>
      <c r="B8106">
        <v>450001</v>
      </c>
      <c r="C8106" t="s">
        <v>2396</v>
      </c>
      <c r="D8106">
        <v>1</v>
      </c>
      <c r="J8106" t="e">
        <f>+VLOOKUP(B8106,#REF!,1,FALSE)</f>
        <v>#REF!</v>
      </c>
    </row>
    <row r="8107" spans="1:10" hidden="1" x14ac:dyDescent="0.25">
      <c r="A8107" t="s">
        <v>655</v>
      </c>
      <c r="B8107">
        <v>450002</v>
      </c>
      <c r="C8107" t="s">
        <v>2397</v>
      </c>
      <c r="D8107">
        <v>1</v>
      </c>
      <c r="J8107" t="e">
        <f>+VLOOKUP(B8107,#REF!,1,FALSE)</f>
        <v>#REF!</v>
      </c>
    </row>
    <row r="8108" spans="1:10" hidden="1" x14ac:dyDescent="0.25">
      <c r="A8108" t="s">
        <v>655</v>
      </c>
      <c r="B8108">
        <v>450003</v>
      </c>
      <c r="C8108" t="s">
        <v>2398</v>
      </c>
      <c r="D8108">
        <v>1</v>
      </c>
      <c r="J8108" t="e">
        <f>+VLOOKUP(B8108,#REF!,1,FALSE)</f>
        <v>#REF!</v>
      </c>
    </row>
    <row r="8109" spans="1:10" hidden="1" x14ac:dyDescent="0.25">
      <c r="A8109" t="s">
        <v>655</v>
      </c>
      <c r="B8109">
        <v>450012</v>
      </c>
      <c r="C8109" t="s">
        <v>2098</v>
      </c>
      <c r="D8109">
        <v>1</v>
      </c>
      <c r="J8109" t="e">
        <f>+VLOOKUP(B8109,#REF!,1,FALSE)</f>
        <v>#REF!</v>
      </c>
    </row>
    <row r="8110" spans="1:10" hidden="1" x14ac:dyDescent="0.25">
      <c r="A8110" t="s">
        <v>655</v>
      </c>
      <c r="B8110">
        <v>450013</v>
      </c>
      <c r="C8110" t="s">
        <v>2399</v>
      </c>
      <c r="D8110">
        <v>1</v>
      </c>
      <c r="J8110" t="e">
        <f>+VLOOKUP(B8110,#REF!,1,FALSE)</f>
        <v>#REF!</v>
      </c>
    </row>
    <row r="8111" spans="1:10" hidden="1" x14ac:dyDescent="0.25">
      <c r="A8111" t="s">
        <v>655</v>
      </c>
      <c r="B8111">
        <v>450014</v>
      </c>
      <c r="C8111" t="s">
        <v>2400</v>
      </c>
      <c r="D8111">
        <v>1</v>
      </c>
      <c r="J8111" t="e">
        <f>+VLOOKUP(B8111,#REF!,1,FALSE)</f>
        <v>#REF!</v>
      </c>
    </row>
    <row r="8112" spans="1:10" hidden="1" x14ac:dyDescent="0.25">
      <c r="A8112" t="s">
        <v>655</v>
      </c>
      <c r="B8112">
        <v>450015</v>
      </c>
      <c r="C8112" t="s">
        <v>2401</v>
      </c>
      <c r="D8112">
        <v>1</v>
      </c>
      <c r="J8112" t="e">
        <f>+VLOOKUP(B8112,#REF!,1,FALSE)</f>
        <v>#REF!</v>
      </c>
    </row>
    <row r="8113" spans="1:10" hidden="1" x14ac:dyDescent="0.25">
      <c r="A8113" t="s">
        <v>655</v>
      </c>
      <c r="B8113">
        <v>450024</v>
      </c>
      <c r="C8113" t="s">
        <v>2402</v>
      </c>
      <c r="D8113">
        <v>1</v>
      </c>
      <c r="J8113" t="e">
        <f>+VLOOKUP(B8113,#REF!,1,FALSE)</f>
        <v>#REF!</v>
      </c>
    </row>
    <row r="8114" spans="1:10" hidden="1" x14ac:dyDescent="0.25">
      <c r="A8114" t="s">
        <v>655</v>
      </c>
      <c r="B8114">
        <v>450033</v>
      </c>
      <c r="C8114" t="s">
        <v>2174</v>
      </c>
      <c r="D8114">
        <v>1</v>
      </c>
      <c r="J8114" t="e">
        <f>+VLOOKUP(B8114,#REF!,1,FALSE)</f>
        <v>#REF!</v>
      </c>
    </row>
    <row r="8115" spans="1:10" hidden="1" x14ac:dyDescent="0.25">
      <c r="A8115" t="s">
        <v>655</v>
      </c>
      <c r="B8115">
        <v>450036</v>
      </c>
      <c r="C8115" t="s">
        <v>2403</v>
      </c>
      <c r="D8115">
        <v>1</v>
      </c>
      <c r="J8115" t="e">
        <f>+VLOOKUP(B8115,#REF!,1,FALSE)</f>
        <v>#REF!</v>
      </c>
    </row>
    <row r="8116" spans="1:10" hidden="1" x14ac:dyDescent="0.25">
      <c r="A8116" t="s">
        <v>655</v>
      </c>
      <c r="B8116">
        <v>450037</v>
      </c>
      <c r="C8116" t="s">
        <v>2175</v>
      </c>
      <c r="D8116">
        <v>2</v>
      </c>
      <c r="J8116" t="e">
        <f>+VLOOKUP(B8116,#REF!,1,FALSE)</f>
        <v>#REF!</v>
      </c>
    </row>
    <row r="8117" spans="1:10" hidden="1" x14ac:dyDescent="0.25">
      <c r="A8117" t="s">
        <v>655</v>
      </c>
      <c r="B8117">
        <v>450074</v>
      </c>
      <c r="C8117" t="s">
        <v>1848</v>
      </c>
      <c r="D8117">
        <v>1</v>
      </c>
      <c r="J8117" t="e">
        <f>+VLOOKUP(B8117,#REF!,1,FALSE)</f>
        <v>#REF!</v>
      </c>
    </row>
    <row r="8118" spans="1:10" hidden="1" x14ac:dyDescent="0.25">
      <c r="A8118" t="s">
        <v>655</v>
      </c>
      <c r="B8118">
        <v>450075</v>
      </c>
      <c r="C8118" t="s">
        <v>2465</v>
      </c>
      <c r="D8118">
        <v>1</v>
      </c>
      <c r="J8118" t="e">
        <f>+VLOOKUP(B8118,#REF!,1,FALSE)</f>
        <v>#REF!</v>
      </c>
    </row>
    <row r="8119" spans="1:10" hidden="1" x14ac:dyDescent="0.25">
      <c r="A8119" t="s">
        <v>655</v>
      </c>
      <c r="B8119" t="s">
        <v>2180</v>
      </c>
      <c r="C8119" t="s">
        <v>2181</v>
      </c>
      <c r="D8119">
        <v>1</v>
      </c>
      <c r="J8119" t="e">
        <f>+VLOOKUP(B8119,#REF!,1,FALSE)</f>
        <v>#REF!</v>
      </c>
    </row>
    <row r="8120" spans="1:10" hidden="1" x14ac:dyDescent="0.25">
      <c r="A8120" t="s">
        <v>655</v>
      </c>
      <c r="B8120">
        <v>450077</v>
      </c>
      <c r="C8120" t="s">
        <v>2184</v>
      </c>
      <c r="D8120">
        <v>1</v>
      </c>
      <c r="J8120" t="e">
        <f>+VLOOKUP(B8120,#REF!,1,FALSE)</f>
        <v>#REF!</v>
      </c>
    </row>
    <row r="8121" spans="1:10" hidden="1" x14ac:dyDescent="0.25">
      <c r="A8121" t="s">
        <v>655</v>
      </c>
      <c r="B8121">
        <v>450088</v>
      </c>
      <c r="C8121" t="s">
        <v>2404</v>
      </c>
      <c r="D8121">
        <v>1</v>
      </c>
      <c r="J8121" t="e">
        <f>+VLOOKUP(B8121,#REF!,1,FALSE)</f>
        <v>#REF!</v>
      </c>
    </row>
    <row r="8122" spans="1:10" hidden="1" x14ac:dyDescent="0.25">
      <c r="A8122" t="s">
        <v>655</v>
      </c>
      <c r="B8122">
        <v>450089</v>
      </c>
      <c r="C8122" t="s">
        <v>2405</v>
      </c>
      <c r="D8122">
        <v>1</v>
      </c>
      <c r="J8122" t="e">
        <f>+VLOOKUP(B8122,#REF!,1,FALSE)</f>
        <v>#REF!</v>
      </c>
    </row>
    <row r="8123" spans="1:10" hidden="1" x14ac:dyDescent="0.25">
      <c r="A8123" t="s">
        <v>655</v>
      </c>
      <c r="B8123">
        <v>450090</v>
      </c>
      <c r="C8123" t="s">
        <v>2185</v>
      </c>
      <c r="D8123">
        <v>1</v>
      </c>
      <c r="J8123" t="e">
        <f>+VLOOKUP(B8123,#REF!,1,FALSE)</f>
        <v>#REF!</v>
      </c>
    </row>
    <row r="8124" spans="1:10" hidden="1" x14ac:dyDescent="0.25">
      <c r="A8124" t="s">
        <v>655</v>
      </c>
      <c r="B8124">
        <v>450097</v>
      </c>
      <c r="C8124" t="s">
        <v>2186</v>
      </c>
      <c r="D8124">
        <v>1</v>
      </c>
      <c r="J8124" t="e">
        <f>+VLOOKUP(B8124,#REF!,1,FALSE)</f>
        <v>#REF!</v>
      </c>
    </row>
    <row r="8125" spans="1:10" hidden="1" x14ac:dyDescent="0.25">
      <c r="A8125" t="s">
        <v>655</v>
      </c>
      <c r="B8125">
        <v>450098</v>
      </c>
      <c r="C8125" t="s">
        <v>1849</v>
      </c>
      <c r="D8125">
        <v>50</v>
      </c>
      <c r="J8125" t="e">
        <f>+VLOOKUP(B8125,#REF!,1,FALSE)</f>
        <v>#REF!</v>
      </c>
    </row>
    <row r="8126" spans="1:10" hidden="1" x14ac:dyDescent="0.25">
      <c r="A8126" t="s">
        <v>655</v>
      </c>
      <c r="B8126">
        <v>450105</v>
      </c>
      <c r="C8126" t="s">
        <v>2406</v>
      </c>
      <c r="D8126">
        <v>1</v>
      </c>
      <c r="J8126" t="e">
        <f>+VLOOKUP(B8126,#REF!,1,FALSE)</f>
        <v>#REF!</v>
      </c>
    </row>
    <row r="8127" spans="1:10" hidden="1" x14ac:dyDescent="0.25">
      <c r="A8127" t="s">
        <v>655</v>
      </c>
      <c r="B8127">
        <v>450127</v>
      </c>
      <c r="C8127" t="s">
        <v>2187</v>
      </c>
      <c r="D8127">
        <v>1</v>
      </c>
      <c r="J8127" t="e">
        <f>+VLOOKUP(B8127,#REF!,1,FALSE)</f>
        <v>#REF!</v>
      </c>
    </row>
    <row r="8128" spans="1:10" hidden="1" x14ac:dyDescent="0.25">
      <c r="A8128" t="s">
        <v>655</v>
      </c>
      <c r="B8128">
        <v>450129</v>
      </c>
      <c r="C8128" t="s">
        <v>2188</v>
      </c>
      <c r="D8128">
        <v>1</v>
      </c>
      <c r="J8128" t="e">
        <f>+VLOOKUP(B8128,#REF!,1,FALSE)</f>
        <v>#REF!</v>
      </c>
    </row>
    <row r="8129" spans="1:10" hidden="1" x14ac:dyDescent="0.25">
      <c r="A8129" t="s">
        <v>655</v>
      </c>
      <c r="B8129">
        <v>450138</v>
      </c>
      <c r="C8129" t="s">
        <v>2189</v>
      </c>
      <c r="D8129">
        <v>1</v>
      </c>
      <c r="J8129" t="e">
        <f>+VLOOKUP(B8129,#REF!,1,FALSE)</f>
        <v>#REF!</v>
      </c>
    </row>
    <row r="8130" spans="1:10" hidden="1" x14ac:dyDescent="0.25">
      <c r="A8130" t="s">
        <v>655</v>
      </c>
      <c r="B8130">
        <v>450139</v>
      </c>
      <c r="C8130" t="s">
        <v>2190</v>
      </c>
      <c r="D8130">
        <v>1</v>
      </c>
      <c r="J8130" t="e">
        <f>+VLOOKUP(B8130,#REF!,1,FALSE)</f>
        <v>#REF!</v>
      </c>
    </row>
    <row r="8131" spans="1:10" hidden="1" x14ac:dyDescent="0.25">
      <c r="A8131" t="s">
        <v>655</v>
      </c>
      <c r="B8131">
        <v>450154</v>
      </c>
      <c r="C8131" t="s">
        <v>2407</v>
      </c>
      <c r="D8131">
        <v>1</v>
      </c>
      <c r="J8131" t="e">
        <f>+VLOOKUP(B8131,#REF!,1,FALSE)</f>
        <v>#REF!</v>
      </c>
    </row>
    <row r="8132" spans="1:10" hidden="1" x14ac:dyDescent="0.25">
      <c r="A8132" t="s">
        <v>655</v>
      </c>
      <c r="B8132">
        <v>460046</v>
      </c>
      <c r="C8132" t="s">
        <v>2408</v>
      </c>
      <c r="D8132">
        <v>4</v>
      </c>
      <c r="J8132" t="e">
        <f>+VLOOKUP(B8132,#REF!,1,FALSE)</f>
        <v>#REF!</v>
      </c>
    </row>
    <row r="8133" spans="1:10" hidden="1" x14ac:dyDescent="0.25">
      <c r="A8133" t="s">
        <v>655</v>
      </c>
      <c r="B8133">
        <v>460047</v>
      </c>
      <c r="C8133" t="s">
        <v>2409</v>
      </c>
      <c r="D8133">
        <v>4</v>
      </c>
      <c r="J8133" t="e">
        <f>+VLOOKUP(B8133,#REF!,1,FALSE)</f>
        <v>#REF!</v>
      </c>
    </row>
    <row r="8134" spans="1:10" hidden="1" x14ac:dyDescent="0.25">
      <c r="A8134" t="s">
        <v>655</v>
      </c>
      <c r="B8134">
        <v>460048</v>
      </c>
      <c r="C8134" t="s">
        <v>2410</v>
      </c>
      <c r="D8134">
        <v>4</v>
      </c>
      <c r="J8134" t="e">
        <f>+VLOOKUP(B8134,#REF!,1,FALSE)</f>
        <v>#REF!</v>
      </c>
    </row>
    <row r="8135" spans="1:10" hidden="1" x14ac:dyDescent="0.25">
      <c r="A8135" t="s">
        <v>655</v>
      </c>
      <c r="B8135">
        <v>460049</v>
      </c>
      <c r="C8135" t="s">
        <v>2411</v>
      </c>
      <c r="D8135">
        <v>4</v>
      </c>
      <c r="J8135" t="e">
        <f>+VLOOKUP(B8135,#REF!,1,FALSE)</f>
        <v>#REF!</v>
      </c>
    </row>
    <row r="8136" spans="1:10" hidden="1" x14ac:dyDescent="0.25">
      <c r="A8136" t="s">
        <v>655</v>
      </c>
      <c r="B8136">
        <v>460062</v>
      </c>
      <c r="C8136" t="s">
        <v>2412</v>
      </c>
      <c r="D8136">
        <v>4</v>
      </c>
      <c r="J8136" t="e">
        <f>+VLOOKUP(B8136,#REF!,1,FALSE)</f>
        <v>#REF!</v>
      </c>
    </row>
    <row r="8137" spans="1:10" hidden="1" x14ac:dyDescent="0.25">
      <c r="A8137" t="s">
        <v>655</v>
      </c>
      <c r="B8137">
        <v>460063</v>
      </c>
      <c r="C8137" t="s">
        <v>2413</v>
      </c>
      <c r="D8137">
        <v>4</v>
      </c>
      <c r="J8137" t="e">
        <f>+VLOOKUP(B8137,#REF!,1,FALSE)</f>
        <v>#REF!</v>
      </c>
    </row>
    <row r="8138" spans="1:10" hidden="1" x14ac:dyDescent="0.25">
      <c r="A8138" t="s">
        <v>655</v>
      </c>
      <c r="B8138">
        <v>460100</v>
      </c>
      <c r="C8138" t="s">
        <v>2192</v>
      </c>
      <c r="D8138">
        <v>1</v>
      </c>
      <c r="J8138" t="e">
        <f>+VLOOKUP(B8138,#REF!,1,FALSE)</f>
        <v>#REF!</v>
      </c>
    </row>
    <row r="8139" spans="1:10" hidden="1" x14ac:dyDescent="0.25">
      <c r="A8139" t="s">
        <v>655</v>
      </c>
      <c r="B8139">
        <v>460101</v>
      </c>
      <c r="C8139" t="s">
        <v>2414</v>
      </c>
      <c r="D8139">
        <v>1</v>
      </c>
      <c r="J8139" t="e">
        <f>+VLOOKUP(B8139,#REF!,1,FALSE)</f>
        <v>#REF!</v>
      </c>
    </row>
    <row r="8140" spans="1:10" hidden="1" x14ac:dyDescent="0.25">
      <c r="A8140" t="s">
        <v>655</v>
      </c>
      <c r="B8140">
        <v>460102</v>
      </c>
      <c r="C8140" t="s">
        <v>2415</v>
      </c>
      <c r="D8140">
        <v>1</v>
      </c>
      <c r="J8140" t="e">
        <f>+VLOOKUP(B8140,#REF!,1,FALSE)</f>
        <v>#REF!</v>
      </c>
    </row>
    <row r="8141" spans="1:10" hidden="1" x14ac:dyDescent="0.25">
      <c r="A8141" t="s">
        <v>655</v>
      </c>
      <c r="B8141">
        <v>460103</v>
      </c>
      <c r="C8141" t="s">
        <v>2193</v>
      </c>
      <c r="D8141">
        <v>1</v>
      </c>
      <c r="J8141" t="e">
        <f>+VLOOKUP(B8141,#REF!,1,FALSE)</f>
        <v>#REF!</v>
      </c>
    </row>
    <row r="8142" spans="1:10" hidden="1" x14ac:dyDescent="0.25">
      <c r="A8142" t="s">
        <v>655</v>
      </c>
      <c r="B8142">
        <v>460104</v>
      </c>
      <c r="C8142" t="s">
        <v>2194</v>
      </c>
      <c r="D8142">
        <v>1</v>
      </c>
      <c r="J8142" t="e">
        <f>+VLOOKUP(B8142,#REF!,1,FALSE)</f>
        <v>#REF!</v>
      </c>
    </row>
    <row r="8143" spans="1:10" hidden="1" x14ac:dyDescent="0.25">
      <c r="A8143" t="s">
        <v>655</v>
      </c>
      <c r="B8143">
        <v>510000</v>
      </c>
      <c r="C8143" t="s">
        <v>1850</v>
      </c>
      <c r="D8143">
        <v>6.5</v>
      </c>
      <c r="J8143" t="e">
        <f>+VLOOKUP(B8143,#REF!,1,FALSE)</f>
        <v>#REF!</v>
      </c>
    </row>
    <row r="8144" spans="1:10" hidden="1" x14ac:dyDescent="0.25">
      <c r="A8144" t="s">
        <v>655</v>
      </c>
      <c r="B8144">
        <v>510001</v>
      </c>
      <c r="C8144" t="s">
        <v>1851</v>
      </c>
      <c r="D8144">
        <v>6.5</v>
      </c>
      <c r="J8144" t="e">
        <f>+VLOOKUP(B8144,#REF!,1,FALSE)</f>
        <v>#REF!</v>
      </c>
    </row>
    <row r="8145" spans="1:10" hidden="1" x14ac:dyDescent="0.25">
      <c r="A8145" t="s">
        <v>655</v>
      </c>
      <c r="B8145">
        <v>510002</v>
      </c>
      <c r="C8145" t="s">
        <v>717</v>
      </c>
      <c r="D8145">
        <v>6.5</v>
      </c>
      <c r="J8145" t="e">
        <f>+VLOOKUP(B8145,#REF!,1,FALSE)</f>
        <v>#REF!</v>
      </c>
    </row>
    <row r="8146" spans="1:10" hidden="1" x14ac:dyDescent="0.25">
      <c r="A8146" t="s">
        <v>655</v>
      </c>
      <c r="B8146">
        <v>510003</v>
      </c>
      <c r="C8146" t="s">
        <v>719</v>
      </c>
      <c r="D8146">
        <v>6.5</v>
      </c>
      <c r="J8146" t="e">
        <f>+VLOOKUP(B8146,#REF!,1,FALSE)</f>
        <v>#REF!</v>
      </c>
    </row>
    <row r="8147" spans="1:10" hidden="1" x14ac:dyDescent="0.25">
      <c r="A8147" t="s">
        <v>655</v>
      </c>
      <c r="B8147">
        <v>510004</v>
      </c>
      <c r="C8147" t="s">
        <v>1852</v>
      </c>
      <c r="D8147">
        <v>6.5</v>
      </c>
      <c r="J8147" t="e">
        <f>+VLOOKUP(B8147,#REF!,1,FALSE)</f>
        <v>#REF!</v>
      </c>
    </row>
    <row r="8148" spans="1:10" hidden="1" x14ac:dyDescent="0.25">
      <c r="A8148" t="s">
        <v>655</v>
      </c>
      <c r="B8148">
        <v>510005</v>
      </c>
      <c r="C8148" t="s">
        <v>1853</v>
      </c>
      <c r="D8148">
        <v>6.5</v>
      </c>
      <c r="J8148" t="e">
        <f>+VLOOKUP(B8148,#REF!,1,FALSE)</f>
        <v>#REF!</v>
      </c>
    </row>
    <row r="8149" spans="1:10" hidden="1" x14ac:dyDescent="0.25">
      <c r="A8149" t="s">
        <v>655</v>
      </c>
      <c r="B8149">
        <v>510006</v>
      </c>
      <c r="C8149" t="s">
        <v>693</v>
      </c>
      <c r="D8149">
        <v>6.5</v>
      </c>
      <c r="J8149" t="e">
        <f>+VLOOKUP(B8149,#REF!,1,FALSE)</f>
        <v>#REF!</v>
      </c>
    </row>
    <row r="8150" spans="1:10" hidden="1" x14ac:dyDescent="0.25">
      <c r="A8150" t="s">
        <v>655</v>
      </c>
      <c r="B8150">
        <v>510007</v>
      </c>
      <c r="C8150" t="s">
        <v>695</v>
      </c>
      <c r="D8150">
        <v>6.5</v>
      </c>
      <c r="J8150" t="e">
        <f>+VLOOKUP(B8150,#REF!,1,FALSE)</f>
        <v>#REF!</v>
      </c>
    </row>
    <row r="8151" spans="1:10" hidden="1" x14ac:dyDescent="0.25">
      <c r="A8151" t="s">
        <v>655</v>
      </c>
      <c r="B8151">
        <v>510008</v>
      </c>
      <c r="C8151" t="s">
        <v>1854</v>
      </c>
      <c r="D8151">
        <v>6.5</v>
      </c>
      <c r="J8151" t="e">
        <f>+VLOOKUP(B8151,#REF!,1,FALSE)</f>
        <v>#REF!</v>
      </c>
    </row>
    <row r="8152" spans="1:10" hidden="1" x14ac:dyDescent="0.25">
      <c r="A8152" t="s">
        <v>655</v>
      </c>
      <c r="B8152" t="s">
        <v>1855</v>
      </c>
      <c r="C8152" t="s">
        <v>1856</v>
      </c>
      <c r="D8152">
        <v>1</v>
      </c>
      <c r="J8152" t="e">
        <f>+VLOOKUP(B8152,#REF!,1,FALSE)</f>
        <v>#REF!</v>
      </c>
    </row>
    <row r="8153" spans="1:10" hidden="1" x14ac:dyDescent="0.25">
      <c r="A8153" t="s">
        <v>655</v>
      </c>
      <c r="B8153">
        <v>510010</v>
      </c>
      <c r="C8153" t="s">
        <v>1857</v>
      </c>
      <c r="D8153">
        <v>6.5</v>
      </c>
      <c r="J8153" t="e">
        <f>+VLOOKUP(B8153,#REF!,1,FALSE)</f>
        <v>#REF!</v>
      </c>
    </row>
    <row r="8154" spans="1:10" hidden="1" x14ac:dyDescent="0.25">
      <c r="A8154" t="s">
        <v>655</v>
      </c>
      <c r="B8154">
        <v>510012</v>
      </c>
      <c r="C8154" t="s">
        <v>1858</v>
      </c>
      <c r="D8154">
        <v>6.5</v>
      </c>
      <c r="J8154" t="e">
        <f>+VLOOKUP(B8154,#REF!,1,FALSE)</f>
        <v>#REF!</v>
      </c>
    </row>
    <row r="8155" spans="1:10" hidden="1" x14ac:dyDescent="0.25">
      <c r="A8155" t="s">
        <v>655</v>
      </c>
      <c r="B8155">
        <v>510013</v>
      </c>
      <c r="C8155" t="s">
        <v>1859</v>
      </c>
      <c r="D8155">
        <v>6.5</v>
      </c>
      <c r="J8155" t="e">
        <f>+VLOOKUP(B8155,#REF!,1,FALSE)</f>
        <v>#REF!</v>
      </c>
    </row>
    <row r="8156" spans="1:10" hidden="1" x14ac:dyDescent="0.25">
      <c r="A8156" t="s">
        <v>655</v>
      </c>
      <c r="B8156">
        <v>510014</v>
      </c>
      <c r="C8156" t="s">
        <v>1860</v>
      </c>
      <c r="D8156">
        <v>6.5</v>
      </c>
      <c r="J8156" t="e">
        <f>+VLOOKUP(B8156,#REF!,1,FALSE)</f>
        <v>#REF!</v>
      </c>
    </row>
    <row r="8157" spans="1:10" hidden="1" x14ac:dyDescent="0.25">
      <c r="A8157" t="s">
        <v>655</v>
      </c>
      <c r="B8157">
        <v>510015</v>
      </c>
      <c r="C8157" t="s">
        <v>742</v>
      </c>
      <c r="D8157">
        <v>6.5</v>
      </c>
      <c r="J8157" t="e">
        <f>+VLOOKUP(B8157,#REF!,1,FALSE)</f>
        <v>#REF!</v>
      </c>
    </row>
    <row r="8158" spans="1:10" hidden="1" x14ac:dyDescent="0.25">
      <c r="A8158" t="s">
        <v>655</v>
      </c>
      <c r="B8158">
        <v>510020</v>
      </c>
      <c r="C8158" t="s">
        <v>1861</v>
      </c>
      <c r="D8158">
        <v>6.5</v>
      </c>
      <c r="J8158" t="e">
        <f>+VLOOKUP(B8158,#REF!,1,FALSE)</f>
        <v>#REF!</v>
      </c>
    </row>
    <row r="8159" spans="1:10" hidden="1" x14ac:dyDescent="0.25">
      <c r="A8159" t="s">
        <v>655</v>
      </c>
      <c r="B8159">
        <v>510021</v>
      </c>
      <c r="C8159" t="s">
        <v>1740</v>
      </c>
      <c r="D8159">
        <v>6.5</v>
      </c>
      <c r="J8159" t="e">
        <f>+VLOOKUP(B8159,#REF!,1,FALSE)</f>
        <v>#REF!</v>
      </c>
    </row>
    <row r="8160" spans="1:10" hidden="1" x14ac:dyDescent="0.25">
      <c r="A8160" t="s">
        <v>655</v>
      </c>
      <c r="B8160">
        <v>510022</v>
      </c>
      <c r="C8160" t="s">
        <v>1862</v>
      </c>
      <c r="D8160">
        <v>6.5</v>
      </c>
      <c r="J8160" t="e">
        <f>+VLOOKUP(B8160,#REF!,1,FALSE)</f>
        <v>#REF!</v>
      </c>
    </row>
    <row r="8161" spans="1:10" hidden="1" x14ac:dyDescent="0.25">
      <c r="A8161" t="s">
        <v>655</v>
      </c>
      <c r="B8161">
        <v>510023</v>
      </c>
      <c r="C8161" t="s">
        <v>1863</v>
      </c>
      <c r="D8161">
        <v>6.5</v>
      </c>
      <c r="J8161" t="e">
        <f>+VLOOKUP(B8161,#REF!,1,FALSE)</f>
        <v>#REF!</v>
      </c>
    </row>
    <row r="8162" spans="1:10" hidden="1" x14ac:dyDescent="0.25">
      <c r="A8162" t="s">
        <v>655</v>
      </c>
      <c r="B8162">
        <v>433001</v>
      </c>
      <c r="C8162" t="s">
        <v>2475</v>
      </c>
      <c r="D8162">
        <v>6.5</v>
      </c>
      <c r="J8162" t="e">
        <f>+VLOOKUP(B8162,#REF!,1,FALSE)</f>
        <v>#REF!</v>
      </c>
    </row>
    <row r="8163" spans="1:10" hidden="1" x14ac:dyDescent="0.25">
      <c r="A8163" t="s">
        <v>655</v>
      </c>
      <c r="B8163">
        <v>510026</v>
      </c>
      <c r="C8163" t="s">
        <v>1864</v>
      </c>
      <c r="D8163">
        <v>6.5</v>
      </c>
      <c r="J8163" t="e">
        <f>+VLOOKUP(B8163,#REF!,1,FALSE)</f>
        <v>#REF!</v>
      </c>
    </row>
    <row r="8164" spans="1:10" hidden="1" x14ac:dyDescent="0.25">
      <c r="A8164" t="s">
        <v>655</v>
      </c>
      <c r="B8164">
        <v>510027</v>
      </c>
      <c r="C8164" t="s">
        <v>1865</v>
      </c>
      <c r="D8164">
        <v>6.5</v>
      </c>
      <c r="J8164" t="e">
        <f>+VLOOKUP(B8164,#REF!,1,FALSE)</f>
        <v>#REF!</v>
      </c>
    </row>
    <row r="8165" spans="1:10" hidden="1" x14ac:dyDescent="0.25">
      <c r="A8165" t="s">
        <v>655</v>
      </c>
      <c r="B8165">
        <v>510028</v>
      </c>
      <c r="C8165" t="s">
        <v>1866</v>
      </c>
      <c r="D8165">
        <v>6.5</v>
      </c>
      <c r="J8165" t="e">
        <f>+VLOOKUP(B8165,#REF!,1,FALSE)</f>
        <v>#REF!</v>
      </c>
    </row>
    <row r="8166" spans="1:10" hidden="1" x14ac:dyDescent="0.25">
      <c r="A8166" t="s">
        <v>655</v>
      </c>
      <c r="B8166">
        <v>513004</v>
      </c>
      <c r="C8166" t="s">
        <v>1867</v>
      </c>
      <c r="D8166">
        <v>6.5</v>
      </c>
      <c r="J8166" t="e">
        <f>+VLOOKUP(B8166,#REF!,1,FALSE)</f>
        <v>#REF!</v>
      </c>
    </row>
    <row r="8167" spans="1:10" hidden="1" x14ac:dyDescent="0.25">
      <c r="A8167" t="s">
        <v>655</v>
      </c>
      <c r="B8167">
        <v>513006</v>
      </c>
      <c r="C8167" t="s">
        <v>2196</v>
      </c>
      <c r="D8167">
        <v>6.5</v>
      </c>
      <c r="J8167" t="e">
        <f>+VLOOKUP(B8167,#REF!,1,FALSE)</f>
        <v>#REF!</v>
      </c>
    </row>
    <row r="8168" spans="1:10" hidden="1" x14ac:dyDescent="0.25">
      <c r="A8168" t="s">
        <v>655</v>
      </c>
      <c r="B8168">
        <v>513007</v>
      </c>
      <c r="C8168" t="s">
        <v>1868</v>
      </c>
      <c r="D8168">
        <v>6.5</v>
      </c>
      <c r="J8168" t="e">
        <f>+VLOOKUP(B8168,#REF!,1,FALSE)</f>
        <v>#REF!</v>
      </c>
    </row>
    <row r="8169" spans="1:10" hidden="1" x14ac:dyDescent="0.25">
      <c r="A8169" t="s">
        <v>655</v>
      </c>
      <c r="B8169">
        <v>520002</v>
      </c>
      <c r="C8169" t="s">
        <v>1869</v>
      </c>
      <c r="D8169">
        <v>6.5</v>
      </c>
      <c r="J8169" t="e">
        <f>+VLOOKUP(B8169,#REF!,1,FALSE)</f>
        <v>#REF!</v>
      </c>
    </row>
    <row r="8170" spans="1:10" hidden="1" x14ac:dyDescent="0.25">
      <c r="A8170" t="s">
        <v>655</v>
      </c>
      <c r="B8170">
        <v>520003</v>
      </c>
      <c r="C8170" t="s">
        <v>1870</v>
      </c>
      <c r="D8170">
        <v>6.5</v>
      </c>
      <c r="J8170" t="e">
        <f>+VLOOKUP(B8170,#REF!,1,FALSE)</f>
        <v>#REF!</v>
      </c>
    </row>
    <row r="8171" spans="1:10" hidden="1" x14ac:dyDescent="0.25">
      <c r="A8171" t="s">
        <v>655</v>
      </c>
      <c r="B8171">
        <v>520004</v>
      </c>
      <c r="C8171" t="s">
        <v>1871</v>
      </c>
      <c r="D8171">
        <v>6.5</v>
      </c>
      <c r="J8171" t="e">
        <f>+VLOOKUP(B8171,#REF!,1,FALSE)</f>
        <v>#REF!</v>
      </c>
    </row>
    <row r="8172" spans="1:10" hidden="1" x14ac:dyDescent="0.25">
      <c r="A8172" t="s">
        <v>655</v>
      </c>
      <c r="B8172">
        <v>520005</v>
      </c>
      <c r="C8172" t="s">
        <v>1872</v>
      </c>
      <c r="D8172">
        <v>6.5</v>
      </c>
      <c r="J8172" t="e">
        <f>+VLOOKUP(B8172,#REF!,1,FALSE)</f>
        <v>#REF!</v>
      </c>
    </row>
    <row r="8173" spans="1:10" hidden="1" x14ac:dyDescent="0.25">
      <c r="A8173" t="s">
        <v>655</v>
      </c>
      <c r="B8173">
        <v>520006</v>
      </c>
      <c r="C8173" t="s">
        <v>1873</v>
      </c>
      <c r="D8173">
        <v>4.7</v>
      </c>
      <c r="J8173" t="e">
        <f>+VLOOKUP(B8173,#REF!,1,FALSE)</f>
        <v>#REF!</v>
      </c>
    </row>
    <row r="8174" spans="1:10" hidden="1" x14ac:dyDescent="0.25">
      <c r="A8174" t="s">
        <v>655</v>
      </c>
      <c r="B8174">
        <v>520008</v>
      </c>
      <c r="C8174" t="s">
        <v>1874</v>
      </c>
      <c r="D8174">
        <v>6.5</v>
      </c>
      <c r="J8174" t="e">
        <f>+VLOOKUP(B8174,#REF!,1,FALSE)</f>
        <v>#REF!</v>
      </c>
    </row>
    <row r="8175" spans="1:10" hidden="1" x14ac:dyDescent="0.25">
      <c r="A8175" t="s">
        <v>655</v>
      </c>
      <c r="B8175">
        <v>520010</v>
      </c>
      <c r="C8175" t="s">
        <v>1875</v>
      </c>
      <c r="D8175">
        <v>4.7</v>
      </c>
      <c r="J8175" t="e">
        <f>+VLOOKUP(B8175,#REF!,1,FALSE)</f>
        <v>#REF!</v>
      </c>
    </row>
    <row r="8176" spans="1:10" hidden="1" x14ac:dyDescent="0.25">
      <c r="A8176" t="s">
        <v>655</v>
      </c>
      <c r="B8176">
        <v>520011</v>
      </c>
      <c r="C8176" t="s">
        <v>1876</v>
      </c>
      <c r="D8176">
        <v>6.5</v>
      </c>
      <c r="J8176" t="e">
        <f>+VLOOKUP(B8176,#REF!,1,FALSE)</f>
        <v>#REF!</v>
      </c>
    </row>
    <row r="8177" spans="1:10" hidden="1" x14ac:dyDescent="0.25">
      <c r="A8177" t="s">
        <v>655</v>
      </c>
      <c r="B8177">
        <v>520012</v>
      </c>
      <c r="C8177" t="s">
        <v>1877</v>
      </c>
      <c r="D8177">
        <v>4.7</v>
      </c>
      <c r="J8177" t="e">
        <f>+VLOOKUP(B8177,#REF!,1,FALSE)</f>
        <v>#REF!</v>
      </c>
    </row>
    <row r="8178" spans="1:10" hidden="1" x14ac:dyDescent="0.25">
      <c r="A8178" t="s">
        <v>655</v>
      </c>
      <c r="B8178">
        <v>520013</v>
      </c>
      <c r="C8178" t="s">
        <v>1878</v>
      </c>
      <c r="D8178">
        <v>4.5999999999999996</v>
      </c>
      <c r="J8178" t="e">
        <f>+VLOOKUP(B8178,#REF!,1,FALSE)</f>
        <v>#REF!</v>
      </c>
    </row>
    <row r="8179" spans="1:10" hidden="1" x14ac:dyDescent="0.25">
      <c r="A8179" t="s">
        <v>655</v>
      </c>
      <c r="B8179">
        <v>520014</v>
      </c>
      <c r="C8179" t="s">
        <v>1879</v>
      </c>
      <c r="D8179">
        <v>6.5</v>
      </c>
      <c r="J8179" t="e">
        <f>+VLOOKUP(B8179,#REF!,1,FALSE)</f>
        <v>#REF!</v>
      </c>
    </row>
    <row r="8180" spans="1:10" hidden="1" x14ac:dyDescent="0.25">
      <c r="A8180" t="s">
        <v>655</v>
      </c>
      <c r="B8180">
        <v>550062</v>
      </c>
      <c r="C8180" t="s">
        <v>2418</v>
      </c>
      <c r="D8180">
        <v>1</v>
      </c>
      <c r="J8180" t="e">
        <f>+VLOOKUP(B8180,#REF!,1,FALSE)</f>
        <v>#REF!</v>
      </c>
    </row>
    <row r="8181" spans="1:10" hidden="1" x14ac:dyDescent="0.25">
      <c r="A8181" t="s">
        <v>655</v>
      </c>
      <c r="B8181">
        <v>560011</v>
      </c>
      <c r="C8181" t="s">
        <v>1989</v>
      </c>
      <c r="D8181">
        <v>1</v>
      </c>
      <c r="J8181" t="e">
        <f>+VLOOKUP(B8181,#REF!,1,FALSE)</f>
        <v>#REF!</v>
      </c>
    </row>
    <row r="8182" spans="1:10" hidden="1" x14ac:dyDescent="0.25">
      <c r="A8182" t="s">
        <v>655</v>
      </c>
      <c r="B8182">
        <v>560017</v>
      </c>
      <c r="C8182" t="s">
        <v>2419</v>
      </c>
      <c r="D8182">
        <v>1</v>
      </c>
      <c r="J8182" t="e">
        <f>+VLOOKUP(B8182,#REF!,1,FALSE)</f>
        <v>#REF!</v>
      </c>
    </row>
    <row r="8183" spans="1:10" hidden="1" x14ac:dyDescent="0.25">
      <c r="A8183" t="s">
        <v>655</v>
      </c>
      <c r="B8183">
        <v>560018</v>
      </c>
      <c r="C8183" t="s">
        <v>1123</v>
      </c>
      <c r="D8183">
        <v>1</v>
      </c>
      <c r="J8183" t="e">
        <f>+VLOOKUP(B8183,#REF!,1,FALSE)</f>
        <v>#REF!</v>
      </c>
    </row>
    <row r="8184" spans="1:10" hidden="1" x14ac:dyDescent="0.25">
      <c r="A8184" t="s">
        <v>655</v>
      </c>
      <c r="B8184">
        <v>560019</v>
      </c>
      <c r="C8184" t="s">
        <v>2420</v>
      </c>
      <c r="D8184">
        <v>2</v>
      </c>
      <c r="J8184" t="e">
        <f>+VLOOKUP(B8184,#REF!,1,FALSE)</f>
        <v>#REF!</v>
      </c>
    </row>
    <row r="8185" spans="1:10" hidden="1" x14ac:dyDescent="0.25">
      <c r="A8185" t="s">
        <v>655</v>
      </c>
      <c r="B8185">
        <v>560032</v>
      </c>
      <c r="C8185" t="s">
        <v>2209</v>
      </c>
      <c r="D8185">
        <v>1</v>
      </c>
      <c r="J8185" t="e">
        <f>+VLOOKUP(B8185,#REF!,1,FALSE)</f>
        <v>#REF!</v>
      </c>
    </row>
    <row r="8186" spans="1:10" hidden="1" x14ac:dyDescent="0.25">
      <c r="A8186" t="s">
        <v>655</v>
      </c>
      <c r="B8186">
        <v>620003</v>
      </c>
      <c r="C8186" t="s">
        <v>1880</v>
      </c>
      <c r="D8186">
        <v>6.5</v>
      </c>
      <c r="J8186" t="e">
        <f>+VLOOKUP(B8186,#REF!,1,FALSE)</f>
        <v>#REF!</v>
      </c>
    </row>
    <row r="8187" spans="1:10" hidden="1" x14ac:dyDescent="0.25">
      <c r="A8187" t="s">
        <v>655</v>
      </c>
      <c r="B8187">
        <v>620004</v>
      </c>
      <c r="C8187" t="s">
        <v>1881</v>
      </c>
      <c r="D8187">
        <v>6.5</v>
      </c>
      <c r="J8187" t="e">
        <f>+VLOOKUP(B8187,#REF!,1,FALSE)</f>
        <v>#REF!</v>
      </c>
    </row>
    <row r="8188" spans="1:10" hidden="1" x14ac:dyDescent="0.25">
      <c r="A8188" t="s">
        <v>655</v>
      </c>
      <c r="B8188">
        <v>620008</v>
      </c>
      <c r="C8188" t="s">
        <v>1882</v>
      </c>
      <c r="D8188">
        <v>6.5</v>
      </c>
      <c r="J8188" t="e">
        <f>+VLOOKUP(B8188,#REF!,1,FALSE)</f>
        <v>#REF!</v>
      </c>
    </row>
    <row r="8189" spans="1:10" hidden="1" x14ac:dyDescent="0.25">
      <c r="A8189" t="s">
        <v>655</v>
      </c>
      <c r="B8189">
        <v>710001</v>
      </c>
      <c r="C8189" t="s">
        <v>1883</v>
      </c>
      <c r="D8189">
        <v>6.5</v>
      </c>
      <c r="J8189" t="e">
        <f>+VLOOKUP(B8189,#REF!,1,FALSE)</f>
        <v>#REF!</v>
      </c>
    </row>
    <row r="8190" spans="1:10" hidden="1" x14ac:dyDescent="0.25">
      <c r="A8190" t="s">
        <v>655</v>
      </c>
      <c r="B8190">
        <v>710002</v>
      </c>
      <c r="C8190" t="s">
        <v>1884</v>
      </c>
      <c r="D8190">
        <v>6.5</v>
      </c>
      <c r="J8190" t="e">
        <f>+VLOOKUP(B8190,#REF!,1,FALSE)</f>
        <v>#REF!</v>
      </c>
    </row>
    <row r="8191" spans="1:10" hidden="1" x14ac:dyDescent="0.25">
      <c r="A8191" t="s">
        <v>655</v>
      </c>
      <c r="B8191" t="s">
        <v>1885</v>
      </c>
      <c r="C8191" t="s">
        <v>1886</v>
      </c>
      <c r="D8191">
        <v>6.5</v>
      </c>
      <c r="J8191" t="e">
        <f>+VLOOKUP(B8191,#REF!,1,FALSE)</f>
        <v>#REF!</v>
      </c>
    </row>
    <row r="8192" spans="1:10" hidden="1" x14ac:dyDescent="0.25">
      <c r="A8192" t="s">
        <v>655</v>
      </c>
      <c r="B8192">
        <v>710004</v>
      </c>
      <c r="C8192" t="s">
        <v>1887</v>
      </c>
      <c r="D8192">
        <v>6.5</v>
      </c>
      <c r="J8192" t="e">
        <f>+VLOOKUP(B8192,#REF!,1,FALSE)</f>
        <v>#REF!</v>
      </c>
    </row>
    <row r="8193" spans="1:10" hidden="1" x14ac:dyDescent="0.25">
      <c r="A8193" t="s">
        <v>655</v>
      </c>
      <c r="B8193">
        <v>710012</v>
      </c>
      <c r="C8193" t="s">
        <v>1888</v>
      </c>
      <c r="D8193">
        <v>6.5</v>
      </c>
      <c r="J8193" t="e">
        <f>+VLOOKUP(B8193,#REF!,1,FALSE)</f>
        <v>#REF!</v>
      </c>
    </row>
    <row r="8194" spans="1:10" hidden="1" x14ac:dyDescent="0.25">
      <c r="A8194" t="s">
        <v>655</v>
      </c>
      <c r="B8194">
        <v>720001</v>
      </c>
      <c r="C8194" t="s">
        <v>1889</v>
      </c>
      <c r="D8194">
        <v>6.5</v>
      </c>
      <c r="J8194" t="e">
        <f>+VLOOKUP(B8194,#REF!,1,FALSE)</f>
        <v>#REF!</v>
      </c>
    </row>
    <row r="8195" spans="1:10" hidden="1" x14ac:dyDescent="0.25">
      <c r="A8195" t="s">
        <v>655</v>
      </c>
      <c r="B8195">
        <v>720002</v>
      </c>
      <c r="C8195" t="s">
        <v>1890</v>
      </c>
      <c r="D8195">
        <v>6.5</v>
      </c>
      <c r="J8195" t="e">
        <f>+VLOOKUP(B8195,#REF!,1,FALSE)</f>
        <v>#REF!</v>
      </c>
    </row>
    <row r="8196" spans="1:10" hidden="1" x14ac:dyDescent="0.25">
      <c r="A8196" t="s">
        <v>655</v>
      </c>
      <c r="B8196">
        <v>720003</v>
      </c>
      <c r="C8196" t="s">
        <v>1891</v>
      </c>
      <c r="D8196">
        <v>6.5</v>
      </c>
      <c r="J8196" t="e">
        <f>+VLOOKUP(B8196,#REF!,1,FALSE)</f>
        <v>#REF!</v>
      </c>
    </row>
    <row r="8197" spans="1:10" hidden="1" x14ac:dyDescent="0.25">
      <c r="A8197" t="s">
        <v>655</v>
      </c>
      <c r="B8197">
        <v>720004</v>
      </c>
      <c r="C8197" t="s">
        <v>1892</v>
      </c>
      <c r="D8197">
        <v>6.5</v>
      </c>
      <c r="J8197" t="e">
        <f>+VLOOKUP(B8197,#REF!,1,FALSE)</f>
        <v>#REF!</v>
      </c>
    </row>
    <row r="8198" spans="1:10" hidden="1" x14ac:dyDescent="0.25">
      <c r="A8198" t="s">
        <v>655</v>
      </c>
      <c r="B8198">
        <v>720010</v>
      </c>
      <c r="C8198" t="s">
        <v>1893</v>
      </c>
      <c r="D8198">
        <v>6.5</v>
      </c>
      <c r="J8198" t="e">
        <f>+VLOOKUP(B8198,#REF!,1,FALSE)</f>
        <v>#REF!</v>
      </c>
    </row>
    <row r="8199" spans="1:10" hidden="1" x14ac:dyDescent="0.25">
      <c r="A8199" t="s">
        <v>655</v>
      </c>
      <c r="B8199">
        <v>720011</v>
      </c>
      <c r="C8199" t="s">
        <v>1894</v>
      </c>
      <c r="D8199">
        <v>6.5</v>
      </c>
      <c r="J8199" t="e">
        <f>+VLOOKUP(B8199,#REF!,1,FALSE)</f>
        <v>#REF!</v>
      </c>
    </row>
    <row r="8200" spans="1:10" hidden="1" x14ac:dyDescent="0.25">
      <c r="A8200" t="s">
        <v>655</v>
      </c>
      <c r="B8200">
        <v>720012</v>
      </c>
      <c r="C8200" t="s">
        <v>1895</v>
      </c>
      <c r="D8200">
        <v>6.5</v>
      </c>
      <c r="J8200" t="e">
        <f>+VLOOKUP(B8200,#REF!,1,FALSE)</f>
        <v>#REF!</v>
      </c>
    </row>
    <row r="8201" spans="1:10" hidden="1" x14ac:dyDescent="0.25">
      <c r="A8201" t="s">
        <v>655</v>
      </c>
      <c r="B8201">
        <v>720013</v>
      </c>
      <c r="C8201" t="s">
        <v>1896</v>
      </c>
      <c r="D8201">
        <v>6.5</v>
      </c>
      <c r="J8201" t="e">
        <f>+VLOOKUP(B8201,#REF!,1,FALSE)</f>
        <v>#REF!</v>
      </c>
    </row>
    <row r="8202" spans="1:10" hidden="1" x14ac:dyDescent="0.25">
      <c r="A8202" t="s">
        <v>655</v>
      </c>
      <c r="B8202">
        <v>720014</v>
      </c>
      <c r="C8202" t="s">
        <v>1897</v>
      </c>
      <c r="D8202">
        <v>6.5</v>
      </c>
      <c r="J8202" t="e">
        <f>+VLOOKUP(B8202,#REF!,1,FALSE)</f>
        <v>#REF!</v>
      </c>
    </row>
    <row r="8203" spans="1:10" hidden="1" x14ac:dyDescent="0.25">
      <c r="A8203" t="s">
        <v>655</v>
      </c>
      <c r="B8203">
        <v>720020</v>
      </c>
      <c r="C8203" t="s">
        <v>1898</v>
      </c>
      <c r="D8203">
        <v>6.5</v>
      </c>
      <c r="J8203" t="e">
        <f>+VLOOKUP(B8203,#REF!,1,FALSE)</f>
        <v>#REF!</v>
      </c>
    </row>
    <row r="8204" spans="1:10" hidden="1" x14ac:dyDescent="0.25">
      <c r="A8204" t="s">
        <v>655</v>
      </c>
      <c r="B8204">
        <v>720021</v>
      </c>
      <c r="C8204" t="s">
        <v>1899</v>
      </c>
      <c r="D8204">
        <v>6.5</v>
      </c>
      <c r="J8204" t="e">
        <f>+VLOOKUP(B8204,#REF!,1,FALSE)</f>
        <v>#REF!</v>
      </c>
    </row>
    <row r="8205" spans="1:10" hidden="1" x14ac:dyDescent="0.25">
      <c r="A8205" t="s">
        <v>655</v>
      </c>
      <c r="B8205">
        <v>720023</v>
      </c>
      <c r="C8205" t="s">
        <v>1900</v>
      </c>
      <c r="D8205">
        <v>6.5</v>
      </c>
      <c r="J8205" t="e">
        <f>+VLOOKUP(B8205,#REF!,1,FALSE)</f>
        <v>#REF!</v>
      </c>
    </row>
    <row r="8206" spans="1:10" hidden="1" x14ac:dyDescent="0.25">
      <c r="A8206" t="s">
        <v>655</v>
      </c>
      <c r="B8206">
        <v>720024</v>
      </c>
      <c r="C8206" t="s">
        <v>1901</v>
      </c>
      <c r="D8206">
        <v>6.5</v>
      </c>
      <c r="J8206" t="e">
        <f>+VLOOKUP(B8206,#REF!,1,FALSE)</f>
        <v>#REF!</v>
      </c>
    </row>
    <row r="8207" spans="1:10" hidden="1" x14ac:dyDescent="0.25">
      <c r="A8207" t="s">
        <v>655</v>
      </c>
      <c r="B8207">
        <v>720050</v>
      </c>
      <c r="C8207" t="s">
        <v>1902</v>
      </c>
      <c r="D8207">
        <v>6.5</v>
      </c>
      <c r="J8207" t="e">
        <f>+VLOOKUP(B8207,#REF!,1,FALSE)</f>
        <v>#REF!</v>
      </c>
    </row>
    <row r="8208" spans="1:10" hidden="1" x14ac:dyDescent="0.25">
      <c r="A8208" t="s">
        <v>655</v>
      </c>
      <c r="B8208" t="s">
        <v>1903</v>
      </c>
      <c r="C8208" t="s">
        <v>1902</v>
      </c>
      <c r="D8208">
        <v>5</v>
      </c>
      <c r="J8208" t="e">
        <f>+VLOOKUP(B8208,#REF!,1,FALSE)</f>
        <v>#REF!</v>
      </c>
    </row>
    <row r="8209" spans="1:10" hidden="1" x14ac:dyDescent="0.25">
      <c r="A8209" t="s">
        <v>655</v>
      </c>
      <c r="B8209">
        <v>720051</v>
      </c>
      <c r="C8209" t="s">
        <v>1904</v>
      </c>
      <c r="D8209">
        <v>6.5</v>
      </c>
      <c r="J8209" t="e">
        <f>+VLOOKUP(B8209,#REF!,1,FALSE)</f>
        <v>#REF!</v>
      </c>
    </row>
    <row r="8210" spans="1:10" hidden="1" x14ac:dyDescent="0.25">
      <c r="A8210" t="s">
        <v>655</v>
      </c>
      <c r="B8210" t="s">
        <v>1905</v>
      </c>
      <c r="C8210" t="s">
        <v>1904</v>
      </c>
      <c r="D8210">
        <v>5</v>
      </c>
      <c r="J8210" t="e">
        <f>+VLOOKUP(B8210,#REF!,1,FALSE)</f>
        <v>#REF!</v>
      </c>
    </row>
    <row r="8211" spans="1:10" hidden="1" x14ac:dyDescent="0.25">
      <c r="A8211" t="s">
        <v>655</v>
      </c>
      <c r="B8211">
        <v>720053</v>
      </c>
      <c r="C8211" t="s">
        <v>1906</v>
      </c>
      <c r="D8211">
        <v>6.5</v>
      </c>
      <c r="J8211" t="e">
        <f>+VLOOKUP(B8211,#REF!,1,FALSE)</f>
        <v>#REF!</v>
      </c>
    </row>
    <row r="8212" spans="1:10" hidden="1" x14ac:dyDescent="0.25">
      <c r="A8212" t="s">
        <v>655</v>
      </c>
      <c r="B8212" t="s">
        <v>1907</v>
      </c>
      <c r="C8212" t="s">
        <v>1906</v>
      </c>
      <c r="D8212">
        <v>5</v>
      </c>
      <c r="J8212" t="e">
        <f>+VLOOKUP(B8212,#REF!,1,FALSE)</f>
        <v>#REF!</v>
      </c>
    </row>
    <row r="8213" spans="1:10" hidden="1" x14ac:dyDescent="0.25">
      <c r="A8213" t="s">
        <v>655</v>
      </c>
      <c r="B8213">
        <v>720054</v>
      </c>
      <c r="C8213" t="s">
        <v>1908</v>
      </c>
      <c r="D8213">
        <v>6.5</v>
      </c>
      <c r="J8213" t="e">
        <f>+VLOOKUP(B8213,#REF!,1,FALSE)</f>
        <v>#REF!</v>
      </c>
    </row>
    <row r="8214" spans="1:10" hidden="1" x14ac:dyDescent="0.25">
      <c r="A8214" t="s">
        <v>655</v>
      </c>
      <c r="B8214" t="s">
        <v>1909</v>
      </c>
      <c r="C8214" t="s">
        <v>1908</v>
      </c>
      <c r="D8214">
        <v>5</v>
      </c>
      <c r="J8214" t="e">
        <f>+VLOOKUP(B8214,#REF!,1,FALSE)</f>
        <v>#REF!</v>
      </c>
    </row>
    <row r="8215" spans="1:10" hidden="1" x14ac:dyDescent="0.25">
      <c r="A8215" t="s">
        <v>655</v>
      </c>
      <c r="B8215">
        <v>720055</v>
      </c>
      <c r="C8215" t="s">
        <v>1910</v>
      </c>
      <c r="D8215">
        <v>6.5</v>
      </c>
      <c r="J8215" t="e">
        <f>+VLOOKUP(B8215,#REF!,1,FALSE)</f>
        <v>#REF!</v>
      </c>
    </row>
    <row r="8216" spans="1:10" hidden="1" x14ac:dyDescent="0.25">
      <c r="A8216" t="s">
        <v>655</v>
      </c>
      <c r="B8216" t="s">
        <v>1911</v>
      </c>
      <c r="C8216" t="s">
        <v>1910</v>
      </c>
      <c r="D8216">
        <v>5</v>
      </c>
      <c r="J8216" t="e">
        <f>+VLOOKUP(B8216,#REF!,1,FALSE)</f>
        <v>#REF!</v>
      </c>
    </row>
    <row r="8217" spans="1:10" hidden="1" x14ac:dyDescent="0.25">
      <c r="A8217" t="s">
        <v>655</v>
      </c>
      <c r="B8217" t="s">
        <v>1912</v>
      </c>
      <c r="C8217" t="s">
        <v>1913</v>
      </c>
      <c r="D8217">
        <v>6.5</v>
      </c>
      <c r="J8217" t="e">
        <f>+VLOOKUP(B8217,#REF!,1,FALSE)</f>
        <v>#REF!</v>
      </c>
    </row>
    <row r="8218" spans="1:10" hidden="1" x14ac:dyDescent="0.25">
      <c r="A8218" t="s">
        <v>655</v>
      </c>
      <c r="B8218" t="s">
        <v>1914</v>
      </c>
      <c r="C8218" t="s">
        <v>1913</v>
      </c>
      <c r="D8218">
        <v>3.7</v>
      </c>
      <c r="J8218" t="e">
        <f>+VLOOKUP(B8218,#REF!,1,FALSE)</f>
        <v>#REF!</v>
      </c>
    </row>
    <row r="8219" spans="1:10" hidden="1" x14ac:dyDescent="0.25">
      <c r="A8219" t="s">
        <v>655</v>
      </c>
      <c r="B8219">
        <v>720057</v>
      </c>
      <c r="C8219" t="s">
        <v>1915</v>
      </c>
      <c r="D8219">
        <v>6.5</v>
      </c>
      <c r="J8219" t="e">
        <f>+VLOOKUP(B8219,#REF!,1,FALSE)</f>
        <v>#REF!</v>
      </c>
    </row>
    <row r="8220" spans="1:10" hidden="1" x14ac:dyDescent="0.25">
      <c r="A8220" t="s">
        <v>655</v>
      </c>
      <c r="B8220" t="s">
        <v>1916</v>
      </c>
      <c r="C8220" t="s">
        <v>1915</v>
      </c>
      <c r="D8220">
        <v>5</v>
      </c>
      <c r="J8220" t="e">
        <f>+VLOOKUP(B8220,#REF!,1,FALSE)</f>
        <v>#REF!</v>
      </c>
    </row>
    <row r="8221" spans="1:10" hidden="1" x14ac:dyDescent="0.25">
      <c r="A8221" t="s">
        <v>655</v>
      </c>
      <c r="B8221">
        <v>720059</v>
      </c>
      <c r="C8221" t="s">
        <v>1917</v>
      </c>
      <c r="D8221">
        <v>6</v>
      </c>
      <c r="J8221" t="e">
        <f>+VLOOKUP(B8221,#REF!,1,FALSE)</f>
        <v>#REF!</v>
      </c>
    </row>
    <row r="8222" spans="1:10" hidden="1" x14ac:dyDescent="0.25">
      <c r="A8222" t="s">
        <v>655</v>
      </c>
      <c r="B8222">
        <v>720066</v>
      </c>
      <c r="C8222" t="s">
        <v>1918</v>
      </c>
      <c r="D8222">
        <v>6.5</v>
      </c>
      <c r="J8222" t="e">
        <f>+VLOOKUP(B8222,#REF!,1,FALSE)</f>
        <v>#REF!</v>
      </c>
    </row>
    <row r="8223" spans="1:10" hidden="1" x14ac:dyDescent="0.25">
      <c r="A8223" t="s">
        <v>655</v>
      </c>
      <c r="B8223" t="s">
        <v>1919</v>
      </c>
      <c r="C8223" t="s">
        <v>1918</v>
      </c>
      <c r="D8223">
        <v>5.3</v>
      </c>
      <c r="J8223" t="e">
        <f>+VLOOKUP(B8223,#REF!,1,FALSE)</f>
        <v>#REF!</v>
      </c>
    </row>
    <row r="8224" spans="1:10" hidden="1" x14ac:dyDescent="0.25">
      <c r="A8224" t="s">
        <v>655</v>
      </c>
      <c r="B8224">
        <v>760021</v>
      </c>
      <c r="C8224" t="s">
        <v>1921</v>
      </c>
      <c r="D8224">
        <v>1</v>
      </c>
      <c r="J8224" t="e">
        <f>+VLOOKUP(B8224,#REF!,1,FALSE)</f>
        <v>#REF!</v>
      </c>
    </row>
    <row r="8225" spans="1:10" hidden="1" x14ac:dyDescent="0.25">
      <c r="A8225" t="s">
        <v>655</v>
      </c>
      <c r="B8225">
        <v>760042</v>
      </c>
      <c r="C8225" t="s">
        <v>2423</v>
      </c>
      <c r="D8225">
        <v>1</v>
      </c>
      <c r="J8225" t="e">
        <f>+VLOOKUP(B8225,#REF!,1,FALSE)</f>
        <v>#REF!</v>
      </c>
    </row>
    <row r="8226" spans="1:10" hidden="1" x14ac:dyDescent="0.25">
      <c r="A8226" t="s">
        <v>655</v>
      </c>
      <c r="B8226">
        <v>910000</v>
      </c>
      <c r="C8226" t="s">
        <v>1922</v>
      </c>
      <c r="D8226">
        <v>6.5</v>
      </c>
      <c r="J8226" t="e">
        <f>+VLOOKUP(B8226,#REF!,1,FALSE)</f>
        <v>#REF!</v>
      </c>
    </row>
    <row r="8227" spans="1:10" hidden="1" x14ac:dyDescent="0.25">
      <c r="A8227" t="s">
        <v>655</v>
      </c>
      <c r="B8227">
        <v>910001</v>
      </c>
      <c r="C8227" t="s">
        <v>1923</v>
      </c>
      <c r="D8227">
        <v>6.5</v>
      </c>
      <c r="J8227" t="e">
        <f>+VLOOKUP(B8227,#REF!,1,FALSE)</f>
        <v>#REF!</v>
      </c>
    </row>
    <row r="8228" spans="1:10" hidden="1" x14ac:dyDescent="0.25">
      <c r="A8228" t="s">
        <v>655</v>
      </c>
      <c r="B8228">
        <v>910002</v>
      </c>
      <c r="C8228" t="s">
        <v>1924</v>
      </c>
      <c r="D8228">
        <v>6.5</v>
      </c>
      <c r="J8228" t="e">
        <f>+VLOOKUP(B8228,#REF!,1,FALSE)</f>
        <v>#REF!</v>
      </c>
    </row>
    <row r="8229" spans="1:10" hidden="1" x14ac:dyDescent="0.25">
      <c r="A8229" t="s">
        <v>655</v>
      </c>
      <c r="B8229">
        <v>910003</v>
      </c>
      <c r="C8229" t="s">
        <v>1925</v>
      </c>
      <c r="D8229">
        <v>6.5</v>
      </c>
      <c r="J8229" t="e">
        <f>+VLOOKUP(B8229,#REF!,1,FALSE)</f>
        <v>#REF!</v>
      </c>
    </row>
    <row r="8230" spans="1:10" hidden="1" x14ac:dyDescent="0.25">
      <c r="A8230" t="s">
        <v>655</v>
      </c>
      <c r="B8230">
        <v>910004</v>
      </c>
      <c r="C8230" t="s">
        <v>1926</v>
      </c>
      <c r="D8230">
        <v>6.5</v>
      </c>
      <c r="J8230" t="e">
        <f>+VLOOKUP(B8230,#REF!,1,FALSE)</f>
        <v>#REF!</v>
      </c>
    </row>
    <row r="8231" spans="1:10" hidden="1" x14ac:dyDescent="0.25">
      <c r="A8231" t="s">
        <v>655</v>
      </c>
      <c r="B8231">
        <v>910005</v>
      </c>
      <c r="C8231" t="s">
        <v>1927</v>
      </c>
      <c r="D8231">
        <v>6.5</v>
      </c>
      <c r="J8231" t="e">
        <f>+VLOOKUP(B8231,#REF!,1,FALSE)</f>
        <v>#REF!</v>
      </c>
    </row>
    <row r="8232" spans="1:10" hidden="1" x14ac:dyDescent="0.25">
      <c r="A8232" t="s">
        <v>655</v>
      </c>
      <c r="B8232">
        <v>910006</v>
      </c>
      <c r="C8232" t="s">
        <v>1928</v>
      </c>
      <c r="D8232">
        <v>6.5</v>
      </c>
      <c r="J8232" t="e">
        <f>+VLOOKUP(B8232,#REF!,1,FALSE)</f>
        <v>#REF!</v>
      </c>
    </row>
    <row r="8233" spans="1:10" hidden="1" x14ac:dyDescent="0.25">
      <c r="A8233" t="s">
        <v>655</v>
      </c>
      <c r="B8233">
        <v>910007</v>
      </c>
      <c r="C8233" t="s">
        <v>1929</v>
      </c>
      <c r="D8233">
        <v>6.5</v>
      </c>
      <c r="J8233" t="e">
        <f>+VLOOKUP(B8233,#REF!,1,FALSE)</f>
        <v>#REF!</v>
      </c>
    </row>
    <row r="8234" spans="1:10" hidden="1" x14ac:dyDescent="0.25">
      <c r="A8234" t="s">
        <v>655</v>
      </c>
      <c r="B8234">
        <v>910008</v>
      </c>
      <c r="C8234" t="s">
        <v>1740</v>
      </c>
      <c r="D8234">
        <v>6.5</v>
      </c>
      <c r="J8234" t="e">
        <f>+VLOOKUP(B8234,#REF!,1,FALSE)</f>
        <v>#REF!</v>
      </c>
    </row>
    <row r="8235" spans="1:10" hidden="1" x14ac:dyDescent="0.25">
      <c r="A8235" t="s">
        <v>655</v>
      </c>
      <c r="B8235">
        <v>910009</v>
      </c>
      <c r="C8235" t="s">
        <v>2275</v>
      </c>
      <c r="D8235">
        <v>6.5</v>
      </c>
      <c r="J8235" t="e">
        <f>+VLOOKUP(B8235,#REF!,1,FALSE)</f>
        <v>#REF!</v>
      </c>
    </row>
    <row r="8236" spans="1:10" hidden="1" x14ac:dyDescent="0.25">
      <c r="A8236" t="s">
        <v>655</v>
      </c>
      <c r="B8236">
        <v>910010</v>
      </c>
      <c r="C8236" t="s">
        <v>1930</v>
      </c>
      <c r="D8236">
        <v>6.5</v>
      </c>
      <c r="J8236" t="e">
        <f>+VLOOKUP(B8236,#REF!,1,FALSE)</f>
        <v>#REF!</v>
      </c>
    </row>
    <row r="8237" spans="1:10" hidden="1" x14ac:dyDescent="0.25">
      <c r="A8237" t="s">
        <v>655</v>
      </c>
      <c r="B8237" t="s">
        <v>1931</v>
      </c>
      <c r="C8237" t="s">
        <v>1930</v>
      </c>
      <c r="D8237">
        <v>4.5999999999999996</v>
      </c>
      <c r="J8237" t="e">
        <f>+VLOOKUP(B8237,#REF!,1,FALSE)</f>
        <v>#REF!</v>
      </c>
    </row>
    <row r="8238" spans="1:10" hidden="1" x14ac:dyDescent="0.25">
      <c r="A8238" t="s">
        <v>655</v>
      </c>
      <c r="B8238" t="s">
        <v>2213</v>
      </c>
      <c r="C8238" t="s">
        <v>2214</v>
      </c>
      <c r="D8238">
        <v>6.5</v>
      </c>
      <c r="J8238" t="e">
        <f>+VLOOKUP(B8238,#REF!,1,FALSE)</f>
        <v>#REF!</v>
      </c>
    </row>
    <row r="8239" spans="1:10" hidden="1" x14ac:dyDescent="0.25">
      <c r="A8239" t="s">
        <v>655</v>
      </c>
      <c r="B8239" t="s">
        <v>2215</v>
      </c>
      <c r="C8239" t="s">
        <v>2214</v>
      </c>
      <c r="D8239">
        <v>4.5999999999999996</v>
      </c>
      <c r="J8239" t="e">
        <f>+VLOOKUP(B8239,#REF!,1,FALSE)</f>
        <v>#REF!</v>
      </c>
    </row>
    <row r="8240" spans="1:10" hidden="1" x14ac:dyDescent="0.25">
      <c r="A8240" t="s">
        <v>655</v>
      </c>
      <c r="B8240">
        <v>910011</v>
      </c>
      <c r="C8240" t="s">
        <v>1932</v>
      </c>
      <c r="D8240">
        <v>6.5</v>
      </c>
      <c r="J8240" t="e">
        <f>+VLOOKUP(B8240,#REF!,1,FALSE)</f>
        <v>#REF!</v>
      </c>
    </row>
    <row r="8241" spans="1:10" hidden="1" x14ac:dyDescent="0.25">
      <c r="A8241" t="s">
        <v>655</v>
      </c>
      <c r="B8241" t="s">
        <v>1933</v>
      </c>
      <c r="C8241" t="s">
        <v>1932</v>
      </c>
      <c r="D8241">
        <v>4.5999999999999996</v>
      </c>
      <c r="J8241" t="e">
        <f>+VLOOKUP(B8241,#REF!,1,FALSE)</f>
        <v>#REF!</v>
      </c>
    </row>
    <row r="8242" spans="1:10" hidden="1" x14ac:dyDescent="0.25">
      <c r="A8242" t="s">
        <v>655</v>
      </c>
      <c r="B8242" t="s">
        <v>2424</v>
      </c>
      <c r="C8242" t="s">
        <v>2217</v>
      </c>
      <c r="D8242">
        <v>6.5</v>
      </c>
      <c r="J8242" t="e">
        <f>+VLOOKUP(B8242,#REF!,1,FALSE)</f>
        <v>#REF!</v>
      </c>
    </row>
    <row r="8243" spans="1:10" hidden="1" x14ac:dyDescent="0.25">
      <c r="A8243" t="s">
        <v>655</v>
      </c>
      <c r="B8243" t="s">
        <v>2216</v>
      </c>
      <c r="C8243" t="s">
        <v>2217</v>
      </c>
      <c r="D8243">
        <v>4.5999999999999996</v>
      </c>
      <c r="J8243" t="e">
        <f>+VLOOKUP(B8243,#REF!,1,FALSE)</f>
        <v>#REF!</v>
      </c>
    </row>
    <row r="8244" spans="1:10" hidden="1" x14ac:dyDescent="0.25">
      <c r="A8244" t="s">
        <v>655</v>
      </c>
      <c r="B8244">
        <v>910012</v>
      </c>
      <c r="C8244" t="s">
        <v>1934</v>
      </c>
      <c r="D8244">
        <v>6.5</v>
      </c>
      <c r="J8244" t="e">
        <f>+VLOOKUP(B8244,#REF!,1,FALSE)</f>
        <v>#REF!</v>
      </c>
    </row>
    <row r="8245" spans="1:10" hidden="1" x14ac:dyDescent="0.25">
      <c r="A8245" t="s">
        <v>655</v>
      </c>
      <c r="B8245" t="s">
        <v>1935</v>
      </c>
      <c r="C8245" t="s">
        <v>1934</v>
      </c>
      <c r="D8245">
        <v>4.5999999999999996</v>
      </c>
      <c r="J8245" t="e">
        <f>+VLOOKUP(B8245,#REF!,1,FALSE)</f>
        <v>#REF!</v>
      </c>
    </row>
    <row r="8246" spans="1:10" hidden="1" x14ac:dyDescent="0.25">
      <c r="A8246" t="s">
        <v>655</v>
      </c>
      <c r="B8246">
        <v>910013</v>
      </c>
      <c r="C8246" t="s">
        <v>1936</v>
      </c>
      <c r="D8246">
        <v>6.5</v>
      </c>
      <c r="J8246" t="e">
        <f>+VLOOKUP(B8246,#REF!,1,FALSE)</f>
        <v>#REF!</v>
      </c>
    </row>
    <row r="8247" spans="1:10" hidden="1" x14ac:dyDescent="0.25">
      <c r="A8247" t="s">
        <v>655</v>
      </c>
      <c r="B8247" t="s">
        <v>1937</v>
      </c>
      <c r="C8247" t="s">
        <v>1936</v>
      </c>
      <c r="D8247">
        <v>4.5999999999999996</v>
      </c>
      <c r="J8247" t="e">
        <f>+VLOOKUP(B8247,#REF!,1,FALSE)</f>
        <v>#REF!</v>
      </c>
    </row>
    <row r="8248" spans="1:10" hidden="1" x14ac:dyDescent="0.25">
      <c r="A8248" t="s">
        <v>655</v>
      </c>
      <c r="B8248" t="s">
        <v>2425</v>
      </c>
      <c r="C8248" t="s">
        <v>2219</v>
      </c>
      <c r="D8248">
        <v>6.5</v>
      </c>
      <c r="J8248" t="e">
        <f>+VLOOKUP(B8248,#REF!,1,FALSE)</f>
        <v>#REF!</v>
      </c>
    </row>
    <row r="8249" spans="1:10" hidden="1" x14ac:dyDescent="0.25">
      <c r="A8249" t="s">
        <v>655</v>
      </c>
      <c r="B8249" t="s">
        <v>2218</v>
      </c>
      <c r="C8249" t="s">
        <v>2219</v>
      </c>
      <c r="D8249">
        <v>4.5999999999999996</v>
      </c>
      <c r="J8249" t="e">
        <f>+VLOOKUP(B8249,#REF!,1,FALSE)</f>
        <v>#REF!</v>
      </c>
    </row>
    <row r="8250" spans="1:10" hidden="1" x14ac:dyDescent="0.25">
      <c r="A8250" t="s">
        <v>655</v>
      </c>
      <c r="B8250">
        <v>910014</v>
      </c>
      <c r="C8250" t="s">
        <v>1938</v>
      </c>
      <c r="D8250">
        <v>6.5</v>
      </c>
      <c r="J8250" t="e">
        <f>+VLOOKUP(B8250,#REF!,1,FALSE)</f>
        <v>#REF!</v>
      </c>
    </row>
    <row r="8251" spans="1:10" hidden="1" x14ac:dyDescent="0.25">
      <c r="A8251" t="s">
        <v>655</v>
      </c>
      <c r="B8251" t="s">
        <v>1939</v>
      </c>
      <c r="C8251" t="s">
        <v>1938</v>
      </c>
      <c r="D8251">
        <v>4.5999999999999996</v>
      </c>
      <c r="J8251" t="e">
        <f>+VLOOKUP(B8251,#REF!,1,FALSE)</f>
        <v>#REF!</v>
      </c>
    </row>
    <row r="8252" spans="1:10" hidden="1" x14ac:dyDescent="0.25">
      <c r="A8252" t="s">
        <v>655</v>
      </c>
      <c r="B8252" t="s">
        <v>1940</v>
      </c>
      <c r="C8252" t="s">
        <v>1941</v>
      </c>
      <c r="D8252">
        <v>6.5</v>
      </c>
      <c r="J8252" t="e">
        <f>+VLOOKUP(B8252,#REF!,1,FALSE)</f>
        <v>#REF!</v>
      </c>
    </row>
    <row r="8253" spans="1:10" hidden="1" x14ac:dyDescent="0.25">
      <c r="A8253" t="s">
        <v>655</v>
      </c>
      <c r="B8253">
        <v>910020</v>
      </c>
      <c r="C8253" t="s">
        <v>1942</v>
      </c>
      <c r="D8253">
        <v>6.5</v>
      </c>
      <c r="J8253" t="e">
        <f>+VLOOKUP(B8253,#REF!,1,FALSE)</f>
        <v>#REF!</v>
      </c>
    </row>
    <row r="8254" spans="1:10" hidden="1" x14ac:dyDescent="0.25">
      <c r="A8254" t="s">
        <v>655</v>
      </c>
      <c r="B8254" t="s">
        <v>1943</v>
      </c>
      <c r="C8254" t="s">
        <v>1942</v>
      </c>
      <c r="D8254">
        <v>4.5999999999999996</v>
      </c>
      <c r="J8254" t="e">
        <f>+VLOOKUP(B8254,#REF!,1,FALSE)</f>
        <v>#REF!</v>
      </c>
    </row>
    <row r="8255" spans="1:10" hidden="1" x14ac:dyDescent="0.25">
      <c r="A8255" t="s">
        <v>655</v>
      </c>
      <c r="B8255">
        <v>910021</v>
      </c>
      <c r="C8255" t="s">
        <v>1944</v>
      </c>
      <c r="D8255">
        <v>6.5</v>
      </c>
      <c r="J8255" t="e">
        <f>+VLOOKUP(B8255,#REF!,1,FALSE)</f>
        <v>#REF!</v>
      </c>
    </row>
    <row r="8256" spans="1:10" hidden="1" x14ac:dyDescent="0.25">
      <c r="A8256" t="s">
        <v>655</v>
      </c>
      <c r="B8256" t="s">
        <v>1945</v>
      </c>
      <c r="C8256" t="s">
        <v>1944</v>
      </c>
      <c r="D8256">
        <v>4.5999999999999996</v>
      </c>
      <c r="J8256" t="e">
        <f>+VLOOKUP(B8256,#REF!,1,FALSE)</f>
        <v>#REF!</v>
      </c>
    </row>
    <row r="8257" spans="1:10" hidden="1" x14ac:dyDescent="0.25">
      <c r="A8257" t="s">
        <v>655</v>
      </c>
      <c r="B8257">
        <v>910022</v>
      </c>
      <c r="C8257" t="s">
        <v>1946</v>
      </c>
      <c r="D8257">
        <v>6.5</v>
      </c>
      <c r="J8257" t="e">
        <f>+VLOOKUP(B8257,#REF!,1,FALSE)</f>
        <v>#REF!</v>
      </c>
    </row>
    <row r="8258" spans="1:10" hidden="1" x14ac:dyDescent="0.25">
      <c r="A8258" t="s">
        <v>655</v>
      </c>
      <c r="B8258" t="s">
        <v>1947</v>
      </c>
      <c r="C8258" t="s">
        <v>1946</v>
      </c>
      <c r="D8258">
        <v>4.5999999999999996</v>
      </c>
      <c r="J8258" t="e">
        <f>+VLOOKUP(B8258,#REF!,1,FALSE)</f>
        <v>#REF!</v>
      </c>
    </row>
    <row r="8259" spans="1:10" hidden="1" x14ac:dyDescent="0.25">
      <c r="A8259" t="s">
        <v>655</v>
      </c>
      <c r="B8259">
        <v>910023</v>
      </c>
      <c r="C8259" t="s">
        <v>1948</v>
      </c>
      <c r="D8259">
        <v>6.5</v>
      </c>
      <c r="J8259" t="e">
        <f>+VLOOKUP(B8259,#REF!,1,FALSE)</f>
        <v>#REF!</v>
      </c>
    </row>
    <row r="8260" spans="1:10" hidden="1" x14ac:dyDescent="0.25">
      <c r="A8260" t="s">
        <v>655</v>
      </c>
      <c r="B8260" t="s">
        <v>1949</v>
      </c>
      <c r="C8260" t="s">
        <v>1948</v>
      </c>
      <c r="D8260">
        <v>4.5999999999999996</v>
      </c>
      <c r="J8260" t="e">
        <f>+VLOOKUP(B8260,#REF!,1,FALSE)</f>
        <v>#REF!</v>
      </c>
    </row>
    <row r="8261" spans="1:10" hidden="1" x14ac:dyDescent="0.25">
      <c r="A8261" t="s">
        <v>655</v>
      </c>
      <c r="B8261">
        <v>910030</v>
      </c>
      <c r="C8261" t="s">
        <v>1629</v>
      </c>
      <c r="D8261">
        <v>6.5</v>
      </c>
      <c r="J8261" t="e">
        <f>+VLOOKUP(B8261,#REF!,1,FALSE)</f>
        <v>#REF!</v>
      </c>
    </row>
    <row r="8262" spans="1:10" hidden="1" x14ac:dyDescent="0.25">
      <c r="A8262" t="s">
        <v>655</v>
      </c>
      <c r="B8262">
        <v>910031</v>
      </c>
      <c r="C8262" t="s">
        <v>1073</v>
      </c>
      <c r="D8262">
        <v>6.5</v>
      </c>
      <c r="J8262" t="e">
        <f>+VLOOKUP(B8262,#REF!,1,FALSE)</f>
        <v>#REF!</v>
      </c>
    </row>
    <row r="8263" spans="1:10" hidden="1" x14ac:dyDescent="0.25">
      <c r="A8263" t="s">
        <v>655</v>
      </c>
      <c r="B8263">
        <v>910035</v>
      </c>
      <c r="C8263" t="s">
        <v>1654</v>
      </c>
      <c r="D8263">
        <v>6.5</v>
      </c>
      <c r="J8263" t="e">
        <f>+VLOOKUP(B8263,#REF!,1,FALSE)</f>
        <v>#REF!</v>
      </c>
    </row>
    <row r="8264" spans="1:10" hidden="1" x14ac:dyDescent="0.25">
      <c r="A8264" t="s">
        <v>655</v>
      </c>
      <c r="B8264">
        <v>910040</v>
      </c>
      <c r="C8264" t="s">
        <v>2426</v>
      </c>
      <c r="D8264">
        <v>6.5</v>
      </c>
      <c r="J8264" t="e">
        <f>+VLOOKUP(B8264,#REF!,1,FALSE)</f>
        <v>#REF!</v>
      </c>
    </row>
    <row r="8265" spans="1:10" hidden="1" x14ac:dyDescent="0.25">
      <c r="A8265" t="s">
        <v>655</v>
      </c>
      <c r="B8265">
        <v>910041</v>
      </c>
      <c r="C8265" t="s">
        <v>1685</v>
      </c>
      <c r="D8265">
        <v>6.5</v>
      </c>
      <c r="J8265" t="e">
        <f>+VLOOKUP(B8265,#REF!,1,FALSE)</f>
        <v>#REF!</v>
      </c>
    </row>
    <row r="8266" spans="1:10" hidden="1" x14ac:dyDescent="0.25">
      <c r="A8266" t="s">
        <v>655</v>
      </c>
      <c r="B8266">
        <v>910042</v>
      </c>
      <c r="C8266" t="s">
        <v>1950</v>
      </c>
      <c r="D8266">
        <v>6.5</v>
      </c>
      <c r="J8266" t="e">
        <f>+VLOOKUP(B8266,#REF!,1,FALSE)</f>
        <v>#REF!</v>
      </c>
    </row>
    <row r="8267" spans="1:10" hidden="1" x14ac:dyDescent="0.25">
      <c r="A8267" t="s">
        <v>655</v>
      </c>
      <c r="B8267">
        <v>910050</v>
      </c>
      <c r="C8267" t="s">
        <v>1951</v>
      </c>
      <c r="D8267">
        <v>6.5</v>
      </c>
      <c r="J8267" t="e">
        <f>+VLOOKUP(B8267,#REF!,1,FALSE)</f>
        <v>#REF!</v>
      </c>
    </row>
    <row r="8268" spans="1:10" hidden="1" x14ac:dyDescent="0.25">
      <c r="A8268" t="s">
        <v>655</v>
      </c>
      <c r="B8268">
        <v>910051</v>
      </c>
      <c r="C8268" t="s">
        <v>1952</v>
      </c>
      <c r="D8268">
        <v>6.5</v>
      </c>
      <c r="J8268" t="e">
        <f>+VLOOKUP(B8268,#REF!,1,FALSE)</f>
        <v>#REF!</v>
      </c>
    </row>
    <row r="8269" spans="1:10" hidden="1" x14ac:dyDescent="0.25">
      <c r="A8269" t="s">
        <v>655</v>
      </c>
      <c r="B8269" t="s">
        <v>1953</v>
      </c>
      <c r="C8269" t="s">
        <v>1952</v>
      </c>
      <c r="D8269">
        <v>6.5</v>
      </c>
      <c r="J8269" t="e">
        <f>+VLOOKUP(B8269,#REF!,1,FALSE)</f>
        <v>#REF!</v>
      </c>
    </row>
    <row r="8270" spans="1:10" hidden="1" x14ac:dyDescent="0.25">
      <c r="A8270" t="s">
        <v>655</v>
      </c>
      <c r="B8270">
        <v>910052</v>
      </c>
      <c r="C8270" t="s">
        <v>1954</v>
      </c>
      <c r="D8270">
        <v>6.5</v>
      </c>
      <c r="J8270" t="e">
        <f>+VLOOKUP(B8270,#REF!,1,FALSE)</f>
        <v>#REF!</v>
      </c>
    </row>
    <row r="8271" spans="1:10" hidden="1" x14ac:dyDescent="0.25">
      <c r="A8271" t="s">
        <v>655</v>
      </c>
      <c r="B8271">
        <v>910200</v>
      </c>
      <c r="C8271" t="s">
        <v>1922</v>
      </c>
      <c r="D8271">
        <v>6.5</v>
      </c>
      <c r="J8271" t="e">
        <f>+VLOOKUP(B8271,#REF!,1,FALSE)</f>
        <v>#REF!</v>
      </c>
    </row>
    <row r="8272" spans="1:10" hidden="1" x14ac:dyDescent="0.25">
      <c r="A8272" t="s">
        <v>655</v>
      </c>
      <c r="B8272">
        <v>910201</v>
      </c>
      <c r="C8272" t="s">
        <v>1955</v>
      </c>
      <c r="D8272">
        <v>6.5</v>
      </c>
      <c r="J8272" t="e">
        <f>+VLOOKUP(B8272,#REF!,1,FALSE)</f>
        <v>#REF!</v>
      </c>
    </row>
    <row r="8273" spans="1:10" hidden="1" x14ac:dyDescent="0.25">
      <c r="A8273" t="s">
        <v>655</v>
      </c>
      <c r="B8273" t="s">
        <v>1956</v>
      </c>
      <c r="C8273" t="s">
        <v>1957</v>
      </c>
      <c r="D8273">
        <v>6.5</v>
      </c>
      <c r="J8273" t="e">
        <f>+VLOOKUP(B8273,#REF!,1,FALSE)</f>
        <v>#REF!</v>
      </c>
    </row>
    <row r="8274" spans="1:10" hidden="1" x14ac:dyDescent="0.25">
      <c r="A8274" t="s">
        <v>655</v>
      </c>
      <c r="B8274" t="s">
        <v>1958</v>
      </c>
      <c r="C8274" t="s">
        <v>1959</v>
      </c>
      <c r="D8274">
        <v>6.5</v>
      </c>
      <c r="J8274" t="e">
        <f>+VLOOKUP(B8274,#REF!,1,FALSE)</f>
        <v>#REF!</v>
      </c>
    </row>
    <row r="8275" spans="1:10" hidden="1" x14ac:dyDescent="0.25">
      <c r="A8275" t="s">
        <v>655</v>
      </c>
      <c r="B8275">
        <v>910212</v>
      </c>
      <c r="C8275" t="s">
        <v>1960</v>
      </c>
      <c r="D8275">
        <v>6.5</v>
      </c>
      <c r="J8275" t="e">
        <f>+VLOOKUP(B8275,#REF!,1,FALSE)</f>
        <v>#REF!</v>
      </c>
    </row>
    <row r="8276" spans="1:10" hidden="1" x14ac:dyDescent="0.25">
      <c r="A8276" t="s">
        <v>655</v>
      </c>
      <c r="B8276">
        <v>910213</v>
      </c>
      <c r="C8276" t="s">
        <v>1960</v>
      </c>
      <c r="D8276">
        <v>6.5</v>
      </c>
      <c r="J8276" t="e">
        <f>+VLOOKUP(B8276,#REF!,1,FALSE)</f>
        <v>#REF!</v>
      </c>
    </row>
    <row r="8277" spans="1:10" hidden="1" x14ac:dyDescent="0.25">
      <c r="A8277" t="s">
        <v>655</v>
      </c>
      <c r="B8277">
        <v>910221</v>
      </c>
      <c r="C8277" t="s">
        <v>1961</v>
      </c>
      <c r="D8277">
        <v>6.5</v>
      </c>
      <c r="J8277" t="e">
        <f>+VLOOKUP(B8277,#REF!,1,FALSE)</f>
        <v>#REF!</v>
      </c>
    </row>
    <row r="8278" spans="1:10" hidden="1" x14ac:dyDescent="0.25">
      <c r="A8278" t="s">
        <v>655</v>
      </c>
      <c r="B8278">
        <v>910224</v>
      </c>
      <c r="C8278" t="s">
        <v>2276</v>
      </c>
      <c r="D8278">
        <v>6.5</v>
      </c>
      <c r="J8278" t="e">
        <f>+VLOOKUP(B8278,#REF!,1,FALSE)</f>
        <v>#REF!</v>
      </c>
    </row>
    <row r="8279" spans="1:10" hidden="1" x14ac:dyDescent="0.25">
      <c r="A8279" t="s">
        <v>655</v>
      </c>
      <c r="B8279">
        <v>910225</v>
      </c>
      <c r="C8279" t="s">
        <v>1962</v>
      </c>
      <c r="D8279">
        <v>6.5</v>
      </c>
      <c r="J8279" t="e">
        <f>+VLOOKUP(B8279,#REF!,1,FALSE)</f>
        <v>#REF!</v>
      </c>
    </row>
    <row r="8280" spans="1:10" hidden="1" x14ac:dyDescent="0.25">
      <c r="A8280" t="s">
        <v>655</v>
      </c>
      <c r="B8280">
        <v>920003</v>
      </c>
      <c r="C8280" t="s">
        <v>1963</v>
      </c>
      <c r="D8280">
        <v>6.5</v>
      </c>
      <c r="J8280" t="e">
        <f>+VLOOKUP(B8280,#REF!,1,FALSE)</f>
        <v>#REF!</v>
      </c>
    </row>
    <row r="8281" spans="1:10" hidden="1" x14ac:dyDescent="0.25">
      <c r="A8281" t="s">
        <v>655</v>
      </c>
      <c r="B8281">
        <v>920004</v>
      </c>
      <c r="C8281" t="s">
        <v>1964</v>
      </c>
      <c r="D8281">
        <v>6.5</v>
      </c>
      <c r="J8281" t="e">
        <f>+VLOOKUP(B8281,#REF!,1,FALSE)</f>
        <v>#REF!</v>
      </c>
    </row>
    <row r="8282" spans="1:10" hidden="1" x14ac:dyDescent="0.25">
      <c r="A8282" t="s">
        <v>655</v>
      </c>
      <c r="B8282">
        <v>920005</v>
      </c>
      <c r="C8282" t="s">
        <v>1965</v>
      </c>
      <c r="D8282">
        <v>6.5</v>
      </c>
      <c r="J8282" t="e">
        <f>+VLOOKUP(B8282,#REF!,1,FALSE)</f>
        <v>#REF!</v>
      </c>
    </row>
    <row r="8283" spans="1:10" hidden="1" x14ac:dyDescent="0.25">
      <c r="A8283" t="s">
        <v>655</v>
      </c>
      <c r="B8283">
        <v>920006</v>
      </c>
      <c r="C8283" t="s">
        <v>1963</v>
      </c>
      <c r="D8283">
        <v>6.5</v>
      </c>
      <c r="J8283" t="e">
        <f>+VLOOKUP(B8283,#REF!,1,FALSE)</f>
        <v>#REF!</v>
      </c>
    </row>
    <row r="8284" spans="1:10" hidden="1" x14ac:dyDescent="0.25">
      <c r="A8284" t="s">
        <v>655</v>
      </c>
      <c r="B8284">
        <v>920007</v>
      </c>
      <c r="C8284" t="s">
        <v>1966</v>
      </c>
      <c r="D8284">
        <v>6.5</v>
      </c>
      <c r="J8284" t="e">
        <f>+VLOOKUP(B8284,#REF!,1,FALSE)</f>
        <v>#REF!</v>
      </c>
    </row>
    <row r="8285" spans="1:10" hidden="1" x14ac:dyDescent="0.25">
      <c r="A8285" t="s">
        <v>655</v>
      </c>
      <c r="B8285">
        <v>920008</v>
      </c>
      <c r="C8285" t="s">
        <v>1967</v>
      </c>
      <c r="D8285">
        <v>6.5</v>
      </c>
      <c r="J8285" t="e">
        <f>+VLOOKUP(B8285,#REF!,1,FALSE)</f>
        <v>#REF!</v>
      </c>
    </row>
    <row r="8286" spans="1:10" hidden="1" x14ac:dyDescent="0.25">
      <c r="A8286" t="s">
        <v>655</v>
      </c>
      <c r="B8286">
        <v>920009</v>
      </c>
      <c r="C8286" t="s">
        <v>1968</v>
      </c>
      <c r="D8286">
        <v>6.5</v>
      </c>
      <c r="J8286" t="e">
        <f>+VLOOKUP(B8286,#REF!,1,FALSE)</f>
        <v>#REF!</v>
      </c>
    </row>
    <row r="8287" spans="1:10" hidden="1" x14ac:dyDescent="0.25">
      <c r="A8287" t="s">
        <v>655</v>
      </c>
      <c r="B8287">
        <v>920010</v>
      </c>
      <c r="C8287" t="s">
        <v>1969</v>
      </c>
      <c r="D8287">
        <v>6.5</v>
      </c>
      <c r="J8287" t="e">
        <f>+VLOOKUP(B8287,#REF!,1,FALSE)</f>
        <v>#REF!</v>
      </c>
    </row>
    <row r="8288" spans="1:10" hidden="1" x14ac:dyDescent="0.25">
      <c r="A8288" t="s">
        <v>655</v>
      </c>
      <c r="B8288">
        <v>920011</v>
      </c>
      <c r="C8288" t="s">
        <v>1970</v>
      </c>
      <c r="D8288">
        <v>6.5</v>
      </c>
      <c r="J8288" t="e">
        <f>+VLOOKUP(B8288,#REF!,1,FALSE)</f>
        <v>#REF!</v>
      </c>
    </row>
    <row r="8289" spans="1:10" hidden="1" x14ac:dyDescent="0.25">
      <c r="A8289" t="s">
        <v>655</v>
      </c>
      <c r="B8289">
        <v>920012</v>
      </c>
      <c r="C8289" t="s">
        <v>1971</v>
      </c>
      <c r="D8289">
        <v>6.5</v>
      </c>
      <c r="J8289" t="e">
        <f>+VLOOKUP(B8289,#REF!,1,FALSE)</f>
        <v>#REF!</v>
      </c>
    </row>
    <row r="8290" spans="1:10" hidden="1" x14ac:dyDescent="0.25">
      <c r="A8290" t="s">
        <v>655</v>
      </c>
      <c r="B8290">
        <v>920013</v>
      </c>
      <c r="C8290" t="s">
        <v>1972</v>
      </c>
      <c r="D8290">
        <v>6.5</v>
      </c>
      <c r="J8290" t="e">
        <f>+VLOOKUP(B8290,#REF!,1,FALSE)</f>
        <v>#REF!</v>
      </c>
    </row>
    <row r="8291" spans="1:10" hidden="1" x14ac:dyDescent="0.25">
      <c r="A8291" t="s">
        <v>655</v>
      </c>
      <c r="B8291">
        <v>920014</v>
      </c>
      <c r="C8291" t="s">
        <v>1973</v>
      </c>
      <c r="D8291">
        <v>6.5</v>
      </c>
      <c r="J8291" t="e">
        <f>+VLOOKUP(B8291,#REF!,1,FALSE)</f>
        <v>#REF!</v>
      </c>
    </row>
    <row r="8292" spans="1:10" hidden="1" x14ac:dyDescent="0.25">
      <c r="A8292" t="s">
        <v>655</v>
      </c>
      <c r="B8292">
        <v>920017</v>
      </c>
      <c r="C8292" t="s">
        <v>1974</v>
      </c>
      <c r="D8292">
        <v>6.5</v>
      </c>
      <c r="J8292" t="e">
        <f>+VLOOKUP(B8292,#REF!,1,FALSE)</f>
        <v>#REF!</v>
      </c>
    </row>
    <row r="8293" spans="1:10" hidden="1" x14ac:dyDescent="0.25">
      <c r="A8293" t="s">
        <v>655</v>
      </c>
      <c r="B8293">
        <v>920023</v>
      </c>
      <c r="C8293" t="s">
        <v>1975</v>
      </c>
      <c r="D8293">
        <v>6.5</v>
      </c>
      <c r="J8293" t="e">
        <f>+VLOOKUP(B8293,#REF!,1,FALSE)</f>
        <v>#REF!</v>
      </c>
    </row>
    <row r="8294" spans="1:10" hidden="1" x14ac:dyDescent="0.25">
      <c r="A8294" t="s">
        <v>655</v>
      </c>
      <c r="B8294">
        <v>920025</v>
      </c>
      <c r="C8294" t="s">
        <v>1976</v>
      </c>
      <c r="D8294">
        <v>6.5</v>
      </c>
      <c r="J8294" t="e">
        <f>+VLOOKUP(B8294,#REF!,1,FALSE)</f>
        <v>#REF!</v>
      </c>
    </row>
    <row r="8295" spans="1:10" hidden="1" x14ac:dyDescent="0.25">
      <c r="A8295" t="s">
        <v>655</v>
      </c>
      <c r="B8295">
        <v>920042</v>
      </c>
      <c r="C8295" t="s">
        <v>1977</v>
      </c>
      <c r="D8295">
        <v>6.5</v>
      </c>
      <c r="J8295" t="e">
        <f>+VLOOKUP(B8295,#REF!,1,FALSE)</f>
        <v>#REF!</v>
      </c>
    </row>
    <row r="8296" spans="1:10" hidden="1" x14ac:dyDescent="0.25">
      <c r="A8296" t="s">
        <v>655</v>
      </c>
      <c r="B8296">
        <v>920043</v>
      </c>
      <c r="C8296" t="s">
        <v>1978</v>
      </c>
      <c r="D8296">
        <v>6.5</v>
      </c>
      <c r="J8296" t="e">
        <f>+VLOOKUP(B8296,#REF!,1,FALSE)</f>
        <v>#REF!</v>
      </c>
    </row>
    <row r="8297" spans="1:10" hidden="1" x14ac:dyDescent="0.25">
      <c r="A8297" t="s">
        <v>655</v>
      </c>
      <c r="B8297">
        <v>920050</v>
      </c>
      <c r="C8297" t="s">
        <v>1979</v>
      </c>
      <c r="D8297">
        <v>6.5</v>
      </c>
      <c r="J8297" t="e">
        <f>+VLOOKUP(B8297,#REF!,1,FALSE)</f>
        <v>#REF!</v>
      </c>
    </row>
    <row r="8298" spans="1:10" hidden="1" x14ac:dyDescent="0.25">
      <c r="A8298" t="s">
        <v>655</v>
      </c>
      <c r="B8298">
        <v>920051</v>
      </c>
      <c r="C8298" t="s">
        <v>1980</v>
      </c>
      <c r="D8298">
        <v>6.5</v>
      </c>
      <c r="J8298" t="e">
        <f>+VLOOKUP(B8298,#REF!,1,FALSE)</f>
        <v>#REF!</v>
      </c>
    </row>
    <row r="8299" spans="1:10" hidden="1" x14ac:dyDescent="0.25">
      <c r="A8299" t="s">
        <v>655</v>
      </c>
      <c r="B8299">
        <v>920052</v>
      </c>
      <c r="C8299" t="s">
        <v>1981</v>
      </c>
      <c r="D8299">
        <v>6.5</v>
      </c>
      <c r="J8299" t="e">
        <f>+VLOOKUP(B8299,#REF!,1,FALSE)</f>
        <v>#REF!</v>
      </c>
    </row>
    <row r="8300" spans="1:10" hidden="1" x14ac:dyDescent="0.25">
      <c r="A8300" t="s">
        <v>655</v>
      </c>
      <c r="B8300">
        <v>920053</v>
      </c>
      <c r="C8300" t="s">
        <v>1982</v>
      </c>
      <c r="D8300">
        <v>6.5</v>
      </c>
      <c r="J8300" t="e">
        <f>+VLOOKUP(B8300,#REF!,1,FALSE)</f>
        <v>#REF!</v>
      </c>
    </row>
    <row r="8301" spans="1:10" hidden="1" x14ac:dyDescent="0.25">
      <c r="A8301" t="s">
        <v>655</v>
      </c>
      <c r="B8301">
        <v>920220</v>
      </c>
      <c r="C8301" t="s">
        <v>1975</v>
      </c>
      <c r="D8301">
        <v>6.5</v>
      </c>
      <c r="J8301" t="e">
        <f>+VLOOKUP(B8301,#REF!,1,FALSE)</f>
        <v>#REF!</v>
      </c>
    </row>
    <row r="8302" spans="1:10" hidden="1" x14ac:dyDescent="0.25">
      <c r="A8302" t="s">
        <v>655</v>
      </c>
      <c r="B8302">
        <v>920221</v>
      </c>
      <c r="C8302" t="s">
        <v>1983</v>
      </c>
      <c r="D8302">
        <v>6.5</v>
      </c>
      <c r="J8302" t="e">
        <f>+VLOOKUP(B8302,#REF!,1,FALSE)</f>
        <v>#REF!</v>
      </c>
    </row>
    <row r="8303" spans="1:10" hidden="1" x14ac:dyDescent="0.25">
      <c r="A8303" t="s">
        <v>655</v>
      </c>
      <c r="B8303" t="s">
        <v>1984</v>
      </c>
      <c r="C8303" t="s">
        <v>1985</v>
      </c>
      <c r="D8303">
        <v>6.5</v>
      </c>
      <c r="J8303" t="e">
        <f>+VLOOKUP(B8303,#REF!,1,FALSE)</f>
        <v>#REF!</v>
      </c>
    </row>
    <row r="8304" spans="1:10" hidden="1" x14ac:dyDescent="0.25">
      <c r="A8304" t="s">
        <v>655</v>
      </c>
      <c r="B8304">
        <v>920223</v>
      </c>
      <c r="C8304" t="s">
        <v>1986</v>
      </c>
      <c r="D8304">
        <v>6.5</v>
      </c>
      <c r="J8304" t="e">
        <f>+VLOOKUP(B8304,#REF!,1,FALSE)</f>
        <v>#REF!</v>
      </c>
    </row>
    <row r="8305" spans="1:10" hidden="1" x14ac:dyDescent="0.25">
      <c r="A8305" t="s">
        <v>655</v>
      </c>
      <c r="B8305">
        <v>920224</v>
      </c>
      <c r="C8305" t="s">
        <v>1493</v>
      </c>
      <c r="D8305">
        <v>6.5</v>
      </c>
      <c r="J8305" t="e">
        <f>+VLOOKUP(B8305,#REF!,1,FALSE)</f>
        <v>#REF!</v>
      </c>
    </row>
    <row r="8306" spans="1:10" hidden="1" x14ac:dyDescent="0.25">
      <c r="A8306" t="s">
        <v>655</v>
      </c>
      <c r="B8306">
        <v>920230</v>
      </c>
      <c r="C8306" t="s">
        <v>1987</v>
      </c>
      <c r="D8306">
        <v>6.5</v>
      </c>
      <c r="J8306" t="e">
        <f>+VLOOKUP(B8306,#REF!,1,FALSE)</f>
        <v>#REF!</v>
      </c>
    </row>
    <row r="8307" spans="1:10" hidden="1" x14ac:dyDescent="0.25">
      <c r="A8307" t="s">
        <v>655</v>
      </c>
      <c r="B8307">
        <v>950010</v>
      </c>
      <c r="C8307" t="s">
        <v>2427</v>
      </c>
      <c r="D8307">
        <v>1</v>
      </c>
      <c r="J8307" t="e">
        <f>+VLOOKUP(B8307,#REF!,1,FALSE)</f>
        <v>#REF!</v>
      </c>
    </row>
    <row r="8308" spans="1:10" hidden="1" x14ac:dyDescent="0.25">
      <c r="A8308" t="s">
        <v>655</v>
      </c>
      <c r="B8308">
        <v>950011</v>
      </c>
      <c r="C8308" t="s">
        <v>2428</v>
      </c>
      <c r="D8308">
        <v>1</v>
      </c>
      <c r="J8308" t="e">
        <f>+VLOOKUP(B8308,#REF!,1,FALSE)</f>
        <v>#REF!</v>
      </c>
    </row>
    <row r="8309" spans="1:10" hidden="1" x14ac:dyDescent="0.25">
      <c r="A8309" t="s">
        <v>655</v>
      </c>
      <c r="B8309">
        <v>950012</v>
      </c>
      <c r="C8309" t="s">
        <v>2429</v>
      </c>
      <c r="D8309">
        <v>1</v>
      </c>
      <c r="J8309" t="e">
        <f>+VLOOKUP(B8309,#REF!,1,FALSE)</f>
        <v>#REF!</v>
      </c>
    </row>
    <row r="8310" spans="1:10" hidden="1" x14ac:dyDescent="0.25">
      <c r="A8310" t="s">
        <v>655</v>
      </c>
      <c r="B8310">
        <v>950014</v>
      </c>
      <c r="C8310" t="s">
        <v>2430</v>
      </c>
      <c r="D8310">
        <v>1</v>
      </c>
      <c r="J8310" t="e">
        <f>+VLOOKUP(B8310,#REF!,1,FALSE)</f>
        <v>#REF!</v>
      </c>
    </row>
    <row r="8311" spans="1:10" hidden="1" x14ac:dyDescent="0.25">
      <c r="A8311" t="s">
        <v>655</v>
      </c>
      <c r="B8311">
        <v>950015</v>
      </c>
      <c r="C8311" t="s">
        <v>2431</v>
      </c>
      <c r="D8311">
        <v>1</v>
      </c>
      <c r="J8311" t="e">
        <f>+VLOOKUP(B8311,#REF!,1,FALSE)</f>
        <v>#REF!</v>
      </c>
    </row>
    <row r="8312" spans="1:10" hidden="1" x14ac:dyDescent="0.25">
      <c r="A8312" t="s">
        <v>655</v>
      </c>
      <c r="B8312">
        <v>950016</v>
      </c>
      <c r="C8312" t="s">
        <v>2432</v>
      </c>
      <c r="D8312">
        <v>1</v>
      </c>
      <c r="J8312" t="e">
        <f>+VLOOKUP(B8312,#REF!,1,FALSE)</f>
        <v>#REF!</v>
      </c>
    </row>
    <row r="8313" spans="1:10" hidden="1" x14ac:dyDescent="0.25">
      <c r="A8313" t="s">
        <v>655</v>
      </c>
      <c r="B8313">
        <v>950017</v>
      </c>
      <c r="C8313" t="s">
        <v>2433</v>
      </c>
      <c r="D8313">
        <v>1</v>
      </c>
      <c r="J8313" t="e">
        <f>+VLOOKUP(B8313,#REF!,1,FALSE)</f>
        <v>#REF!</v>
      </c>
    </row>
    <row r="8314" spans="1:10" hidden="1" x14ac:dyDescent="0.25">
      <c r="A8314" t="s">
        <v>655</v>
      </c>
      <c r="B8314">
        <v>950020</v>
      </c>
      <c r="C8314" t="s">
        <v>2434</v>
      </c>
      <c r="D8314">
        <v>1</v>
      </c>
      <c r="J8314" t="e">
        <f>+VLOOKUP(B8314,#REF!,1,FALSE)</f>
        <v>#REF!</v>
      </c>
    </row>
    <row r="8315" spans="1:10" hidden="1" x14ac:dyDescent="0.25">
      <c r="A8315" t="s">
        <v>655</v>
      </c>
      <c r="B8315">
        <v>950021</v>
      </c>
      <c r="C8315" t="s">
        <v>2435</v>
      </c>
      <c r="D8315">
        <v>1</v>
      </c>
      <c r="J8315" t="e">
        <f>+VLOOKUP(B8315,#REF!,1,FALSE)</f>
        <v>#REF!</v>
      </c>
    </row>
    <row r="8316" spans="1:10" hidden="1" x14ac:dyDescent="0.25">
      <c r="A8316" t="s">
        <v>655</v>
      </c>
      <c r="B8316">
        <v>950022</v>
      </c>
      <c r="C8316" t="s">
        <v>2436</v>
      </c>
      <c r="D8316">
        <v>1</v>
      </c>
      <c r="J8316" t="e">
        <f>+VLOOKUP(B8316,#REF!,1,FALSE)</f>
        <v>#REF!</v>
      </c>
    </row>
    <row r="8317" spans="1:10" hidden="1" x14ac:dyDescent="0.25">
      <c r="A8317" t="s">
        <v>655</v>
      </c>
      <c r="B8317">
        <v>950023</v>
      </c>
      <c r="C8317" t="s">
        <v>2437</v>
      </c>
      <c r="D8317">
        <v>1</v>
      </c>
      <c r="J8317" t="e">
        <f>+VLOOKUP(B8317,#REF!,1,FALSE)</f>
        <v>#REF!</v>
      </c>
    </row>
    <row r="8318" spans="1:10" hidden="1" x14ac:dyDescent="0.25">
      <c r="A8318" t="s">
        <v>655</v>
      </c>
      <c r="B8318">
        <v>950024</v>
      </c>
      <c r="C8318" t="s">
        <v>2438</v>
      </c>
      <c r="D8318">
        <v>1</v>
      </c>
      <c r="J8318" t="e">
        <f>+VLOOKUP(B8318,#REF!,1,FALSE)</f>
        <v>#REF!</v>
      </c>
    </row>
    <row r="8319" spans="1:10" hidden="1" x14ac:dyDescent="0.25">
      <c r="A8319" t="s">
        <v>655</v>
      </c>
      <c r="B8319">
        <v>950025</v>
      </c>
      <c r="C8319" t="s">
        <v>2439</v>
      </c>
      <c r="D8319">
        <v>1</v>
      </c>
      <c r="J8319" t="e">
        <f>+VLOOKUP(B8319,#REF!,1,FALSE)</f>
        <v>#REF!</v>
      </c>
    </row>
    <row r="8320" spans="1:10" hidden="1" x14ac:dyDescent="0.25">
      <c r="A8320" t="s">
        <v>655</v>
      </c>
      <c r="B8320">
        <v>950026</v>
      </c>
      <c r="C8320" t="s">
        <v>2440</v>
      </c>
      <c r="D8320">
        <v>1</v>
      </c>
      <c r="J8320" t="e">
        <f>+VLOOKUP(B8320,#REF!,1,FALSE)</f>
        <v>#REF!</v>
      </c>
    </row>
    <row r="8321" spans="1:10" hidden="1" x14ac:dyDescent="0.25">
      <c r="A8321" t="s">
        <v>655</v>
      </c>
      <c r="B8321">
        <v>960021</v>
      </c>
      <c r="C8321" t="s">
        <v>2444</v>
      </c>
      <c r="D8321">
        <v>1</v>
      </c>
      <c r="J8321" t="e">
        <f>+VLOOKUP(B8321,#REF!,1,FALSE)</f>
        <v>#REF!</v>
      </c>
    </row>
    <row r="8322" spans="1:10" hidden="1" x14ac:dyDescent="0.25">
      <c r="A8322" t="s">
        <v>655</v>
      </c>
      <c r="B8322">
        <v>960216</v>
      </c>
      <c r="C8322" t="s">
        <v>2445</v>
      </c>
      <c r="D8322">
        <v>1</v>
      </c>
      <c r="J8322" t="e">
        <f>+VLOOKUP(B8322,#REF!,1,FALSE)</f>
        <v>#REF!</v>
      </c>
    </row>
    <row r="8323" spans="1:10" hidden="1" x14ac:dyDescent="0.25">
      <c r="A8323" t="s">
        <v>655</v>
      </c>
      <c r="B8323">
        <v>960221</v>
      </c>
      <c r="C8323" t="s">
        <v>2446</v>
      </c>
      <c r="D8323">
        <v>2</v>
      </c>
      <c r="J8323" t="e">
        <f>+VLOOKUP(B8323,#REF!,1,FALSE)</f>
        <v>#REF!</v>
      </c>
    </row>
    <row r="8324" spans="1:10" hidden="1" x14ac:dyDescent="0.25">
      <c r="A8324" t="s">
        <v>655</v>
      </c>
      <c r="B8324">
        <v>960227</v>
      </c>
      <c r="C8324" t="s">
        <v>2447</v>
      </c>
      <c r="D8324">
        <v>1</v>
      </c>
      <c r="J8324" t="e">
        <f>+VLOOKUP(B8324,#REF!,1,FALSE)</f>
        <v>#REF!</v>
      </c>
    </row>
    <row r="8325" spans="1:10" hidden="1" x14ac:dyDescent="0.25">
      <c r="A8325" t="s">
        <v>655</v>
      </c>
      <c r="B8325">
        <v>1875</v>
      </c>
      <c r="C8325" t="s">
        <v>2063</v>
      </c>
      <c r="D8325">
        <v>1</v>
      </c>
      <c r="J8325" t="e">
        <f>+VLOOKUP(B8325,#REF!,1,FALSE)</f>
        <v>#REF!</v>
      </c>
    </row>
    <row r="8326" spans="1:10" hidden="1" x14ac:dyDescent="0.25">
      <c r="A8326" t="s">
        <v>655</v>
      </c>
      <c r="B8326">
        <v>1876</v>
      </c>
      <c r="C8326" t="s">
        <v>2064</v>
      </c>
      <c r="D8326">
        <v>1</v>
      </c>
      <c r="J8326" t="e">
        <f>+VLOOKUP(B8326,#REF!,1,FALSE)</f>
        <v>#REF!</v>
      </c>
    </row>
    <row r="8327" spans="1:10" hidden="1" x14ac:dyDescent="0.25">
      <c r="A8327" t="s">
        <v>655</v>
      </c>
      <c r="B8327" t="s">
        <v>1988</v>
      </c>
      <c r="C8327" t="s">
        <v>1989</v>
      </c>
      <c r="D8327">
        <v>1</v>
      </c>
      <c r="J8327" t="e">
        <f>+VLOOKUP(B8327,#REF!,1,FALSE)</f>
        <v>#REF!</v>
      </c>
    </row>
    <row r="8328" spans="1:10" hidden="1" x14ac:dyDescent="0.25">
      <c r="A8328" t="s">
        <v>655</v>
      </c>
      <c r="B8328" t="s">
        <v>1998</v>
      </c>
      <c r="C8328" t="s">
        <v>1999</v>
      </c>
      <c r="D8328">
        <v>1</v>
      </c>
      <c r="J8328" t="e">
        <f>+VLOOKUP(B8328,#REF!,1,FALSE)</f>
        <v>#REF!</v>
      </c>
    </row>
    <row r="8329" spans="1:10" hidden="1" x14ac:dyDescent="0.25">
      <c r="A8329" t="s">
        <v>655</v>
      </c>
      <c r="B8329" t="s">
        <v>2000</v>
      </c>
      <c r="C8329" t="s">
        <v>2001</v>
      </c>
      <c r="D8329">
        <v>1</v>
      </c>
      <c r="J8329" t="e">
        <f>+VLOOKUP(B8329,#REF!,1,FALSE)</f>
        <v>#REF!</v>
      </c>
    </row>
    <row r="8330" spans="1:10" hidden="1" x14ac:dyDescent="0.25">
      <c r="A8330" t="s">
        <v>655</v>
      </c>
      <c r="B8330" t="s">
        <v>2002</v>
      </c>
      <c r="C8330" t="s">
        <v>2003</v>
      </c>
      <c r="D8330">
        <v>1</v>
      </c>
      <c r="J8330" t="e">
        <f>+VLOOKUP(B8330,#REF!,1,FALSE)</f>
        <v>#REF!</v>
      </c>
    </row>
    <row r="8331" spans="1:10" hidden="1" x14ac:dyDescent="0.25">
      <c r="A8331" t="s">
        <v>655</v>
      </c>
      <c r="B8331" t="s">
        <v>2004</v>
      </c>
      <c r="C8331" t="s">
        <v>2005</v>
      </c>
      <c r="D8331">
        <v>1</v>
      </c>
      <c r="J8331" t="e">
        <f>+VLOOKUP(B8331,#REF!,1,FALSE)</f>
        <v>#REF!</v>
      </c>
    </row>
    <row r="8332" spans="1:10" hidden="1" x14ac:dyDescent="0.25">
      <c r="A8332" t="s">
        <v>655</v>
      </c>
      <c r="B8332" t="s">
        <v>2006</v>
      </c>
      <c r="C8332" t="s">
        <v>2007</v>
      </c>
      <c r="D8332">
        <v>1</v>
      </c>
      <c r="J8332" t="e">
        <f>+VLOOKUP(B8332,#REF!,1,FALSE)</f>
        <v>#REF!</v>
      </c>
    </row>
    <row r="8333" spans="1:10" hidden="1" x14ac:dyDescent="0.25">
      <c r="A8333" t="s">
        <v>655</v>
      </c>
      <c r="B8333" t="s">
        <v>2008</v>
      </c>
      <c r="C8333" t="s">
        <v>2009</v>
      </c>
      <c r="D8333">
        <v>1</v>
      </c>
      <c r="J8333" t="e">
        <f>+VLOOKUP(B8333,#REF!,1,FALSE)</f>
        <v>#REF!</v>
      </c>
    </row>
    <row r="8334" spans="1:10" hidden="1" x14ac:dyDescent="0.25">
      <c r="A8334" t="s">
        <v>655</v>
      </c>
      <c r="B8334" t="s">
        <v>2010</v>
      </c>
      <c r="C8334" t="s">
        <v>2011</v>
      </c>
      <c r="D8334">
        <v>1</v>
      </c>
      <c r="J8334" t="e">
        <f>+VLOOKUP(B8334,#REF!,1,FALSE)</f>
        <v>#REF!</v>
      </c>
    </row>
    <row r="8335" spans="1:10" hidden="1" x14ac:dyDescent="0.25">
      <c r="A8335" t="s">
        <v>655</v>
      </c>
      <c r="B8335" t="s">
        <v>2277</v>
      </c>
      <c r="C8335" t="s">
        <v>2278</v>
      </c>
      <c r="D8335">
        <v>1</v>
      </c>
      <c r="J8335" t="e">
        <f>+VLOOKUP(B8335,#REF!,1,FALSE)</f>
        <v>#REF!</v>
      </c>
    </row>
    <row r="8336" spans="1:10" hidden="1" x14ac:dyDescent="0.25">
      <c r="A8336" t="s">
        <v>655</v>
      </c>
      <c r="B8336" t="s">
        <v>2279</v>
      </c>
      <c r="C8336" t="s">
        <v>2280</v>
      </c>
      <c r="D8336">
        <v>1</v>
      </c>
      <c r="J8336" t="e">
        <f>+VLOOKUP(B8336,#REF!,1,FALSE)</f>
        <v>#REF!</v>
      </c>
    </row>
    <row r="8337" spans="1:10" hidden="1" x14ac:dyDescent="0.25">
      <c r="A8337" t="s">
        <v>655</v>
      </c>
      <c r="B8337" t="s">
        <v>2281</v>
      </c>
      <c r="C8337" t="s">
        <v>2282</v>
      </c>
      <c r="D8337">
        <v>1</v>
      </c>
      <c r="J8337" t="e">
        <f>+VLOOKUP(B8337,#REF!,1,FALSE)</f>
        <v>#REF!</v>
      </c>
    </row>
    <row r="8338" spans="1:10" hidden="1" x14ac:dyDescent="0.25">
      <c r="A8338" t="s">
        <v>655</v>
      </c>
      <c r="B8338">
        <v>570</v>
      </c>
      <c r="C8338" t="s">
        <v>2308</v>
      </c>
      <c r="D8338">
        <v>1</v>
      </c>
      <c r="J8338" t="e">
        <f>+VLOOKUP(B8338,#REF!,1,FALSE)</f>
        <v>#REF!</v>
      </c>
    </row>
    <row r="8339" spans="1:10" hidden="1" x14ac:dyDescent="0.25">
      <c r="A8339" t="s">
        <v>655</v>
      </c>
      <c r="B8339">
        <v>1800</v>
      </c>
      <c r="C8339" t="s">
        <v>2050</v>
      </c>
      <c r="D8339">
        <v>1</v>
      </c>
      <c r="J8339" t="e">
        <f>+VLOOKUP(B8339,#REF!,1,FALSE)</f>
        <v>#REF!</v>
      </c>
    </row>
    <row r="8340" spans="1:10" hidden="1" x14ac:dyDescent="0.25">
      <c r="A8340" t="s">
        <v>655</v>
      </c>
      <c r="B8340">
        <v>1801</v>
      </c>
      <c r="C8340" t="s">
        <v>2051</v>
      </c>
      <c r="D8340">
        <v>1</v>
      </c>
      <c r="J8340" t="e">
        <f>+VLOOKUP(B8340,#REF!,1,FALSE)</f>
        <v>#REF!</v>
      </c>
    </row>
    <row r="8341" spans="1:10" hidden="1" x14ac:dyDescent="0.25">
      <c r="A8341" t="s">
        <v>655</v>
      </c>
      <c r="B8341">
        <v>1812</v>
      </c>
      <c r="C8341" t="s">
        <v>2052</v>
      </c>
      <c r="D8341">
        <v>1</v>
      </c>
      <c r="J8341" t="e">
        <f>+VLOOKUP(B8341,#REF!,1,FALSE)</f>
        <v>#REF!</v>
      </c>
    </row>
    <row r="8342" spans="1:10" hidden="1" x14ac:dyDescent="0.25">
      <c r="A8342" t="s">
        <v>655</v>
      </c>
      <c r="B8342">
        <v>1817</v>
      </c>
      <c r="C8342" t="s">
        <v>2053</v>
      </c>
      <c r="D8342">
        <v>1</v>
      </c>
      <c r="J8342" t="e">
        <f>+VLOOKUP(B8342,#REF!,1,FALSE)</f>
        <v>#REF!</v>
      </c>
    </row>
    <row r="8343" spans="1:10" hidden="1" x14ac:dyDescent="0.25">
      <c r="A8343" t="s">
        <v>655</v>
      </c>
      <c r="B8343" t="s">
        <v>2056</v>
      </c>
      <c r="C8343" t="s">
        <v>2057</v>
      </c>
      <c r="D8343">
        <v>1</v>
      </c>
      <c r="J8343" t="e">
        <f>+VLOOKUP(B8343,#REF!,1,FALSE)</f>
        <v>#REF!</v>
      </c>
    </row>
    <row r="8344" spans="1:10" hidden="1" x14ac:dyDescent="0.25">
      <c r="A8344" t="s">
        <v>655</v>
      </c>
      <c r="B8344">
        <v>1859</v>
      </c>
      <c r="C8344" t="s">
        <v>2058</v>
      </c>
      <c r="D8344">
        <v>1</v>
      </c>
      <c r="J8344" t="e">
        <f>+VLOOKUP(B8344,#REF!,1,FALSE)</f>
        <v>#REF!</v>
      </c>
    </row>
    <row r="8345" spans="1:10" hidden="1" x14ac:dyDescent="0.25">
      <c r="A8345" t="s">
        <v>655</v>
      </c>
      <c r="B8345">
        <v>1860</v>
      </c>
      <c r="C8345" t="s">
        <v>2059</v>
      </c>
      <c r="D8345">
        <v>1</v>
      </c>
      <c r="J8345" t="e">
        <f>+VLOOKUP(B8345,#REF!,1,FALSE)</f>
        <v>#REF!</v>
      </c>
    </row>
    <row r="8346" spans="1:10" hidden="1" x14ac:dyDescent="0.25">
      <c r="A8346" t="s">
        <v>655</v>
      </c>
      <c r="B8346">
        <v>1861</v>
      </c>
      <c r="C8346" t="s">
        <v>2323</v>
      </c>
      <c r="D8346">
        <v>1</v>
      </c>
      <c r="J8346" t="e">
        <f>+VLOOKUP(B8346,#REF!,1,FALSE)</f>
        <v>#REF!</v>
      </c>
    </row>
    <row r="8347" spans="1:10" hidden="1" x14ac:dyDescent="0.25">
      <c r="A8347" t="s">
        <v>655</v>
      </c>
      <c r="B8347" t="s">
        <v>2476</v>
      </c>
      <c r="C8347" t="s">
        <v>2477</v>
      </c>
      <c r="D8347">
        <v>1</v>
      </c>
      <c r="J8347" t="e">
        <f>+VLOOKUP(B8347,#REF!,1,FALSE)</f>
        <v>#REF!</v>
      </c>
    </row>
    <row r="8348" spans="1:10" hidden="1" x14ac:dyDescent="0.25">
      <c r="A8348" t="s">
        <v>655</v>
      </c>
      <c r="B8348" t="s">
        <v>2478</v>
      </c>
      <c r="C8348" t="s">
        <v>2479</v>
      </c>
      <c r="D8348">
        <v>1</v>
      </c>
      <c r="J8348" t="e">
        <f>+VLOOKUP(B8348,#REF!,1,FALSE)</f>
        <v>#REF!</v>
      </c>
    </row>
    <row r="8349" spans="1:10" hidden="1" x14ac:dyDescent="0.25">
      <c r="A8349" t="s">
        <v>655</v>
      </c>
      <c r="B8349">
        <v>1868</v>
      </c>
      <c r="C8349" t="s">
        <v>2060</v>
      </c>
      <c r="D8349">
        <v>1</v>
      </c>
      <c r="J8349" t="e">
        <f>+VLOOKUP(B8349,#REF!,1,FALSE)</f>
        <v>#REF!</v>
      </c>
    </row>
    <row r="8350" spans="1:10" hidden="1" x14ac:dyDescent="0.25">
      <c r="A8350" t="s">
        <v>655</v>
      </c>
      <c r="B8350">
        <v>1869</v>
      </c>
      <c r="C8350" t="s">
        <v>2061</v>
      </c>
      <c r="D8350">
        <v>1</v>
      </c>
      <c r="J8350" t="e">
        <f>+VLOOKUP(B8350,#REF!,1,FALSE)</f>
        <v>#REF!</v>
      </c>
    </row>
    <row r="8351" spans="1:10" hidden="1" x14ac:dyDescent="0.25">
      <c r="A8351" t="s">
        <v>655</v>
      </c>
      <c r="B8351">
        <v>1870</v>
      </c>
      <c r="C8351" t="s">
        <v>2324</v>
      </c>
      <c r="D8351">
        <v>1</v>
      </c>
      <c r="J8351" t="e">
        <f>+VLOOKUP(B8351,#REF!,1,FALSE)</f>
        <v>#REF!</v>
      </c>
    </row>
    <row r="8352" spans="1:10" hidden="1" x14ac:dyDescent="0.25">
      <c r="A8352" t="s">
        <v>655</v>
      </c>
      <c r="B8352">
        <v>1874</v>
      </c>
      <c r="C8352" t="s">
        <v>2250</v>
      </c>
      <c r="D8352">
        <v>1</v>
      </c>
      <c r="J8352" t="e">
        <f>+VLOOKUP(B8352,#REF!,1,FALSE)</f>
        <v>#REF!</v>
      </c>
    </row>
    <row r="8353" spans="1:10" hidden="1" x14ac:dyDescent="0.25">
      <c r="A8353" t="s">
        <v>655</v>
      </c>
      <c r="B8353">
        <v>1875</v>
      </c>
      <c r="C8353" t="s">
        <v>2063</v>
      </c>
      <c r="D8353">
        <v>1</v>
      </c>
      <c r="J8353" t="e">
        <f>+VLOOKUP(B8353,#REF!,1,FALSE)</f>
        <v>#REF!</v>
      </c>
    </row>
    <row r="8354" spans="1:10" hidden="1" x14ac:dyDescent="0.25">
      <c r="A8354" t="s">
        <v>655</v>
      </c>
      <c r="B8354">
        <v>1876</v>
      </c>
      <c r="C8354" t="s">
        <v>2064</v>
      </c>
      <c r="D8354">
        <v>1</v>
      </c>
      <c r="J8354" t="e">
        <f>+VLOOKUP(B8354,#REF!,1,FALSE)</f>
        <v>#REF!</v>
      </c>
    </row>
    <row r="8355" spans="1:10" hidden="1" x14ac:dyDescent="0.25">
      <c r="A8355" t="s">
        <v>655</v>
      </c>
      <c r="B8355">
        <v>5500</v>
      </c>
      <c r="C8355" t="s">
        <v>2065</v>
      </c>
      <c r="D8355">
        <v>1</v>
      </c>
      <c r="J8355" t="e">
        <f>+VLOOKUP(B8355,#REF!,1,FALSE)</f>
        <v>#REF!</v>
      </c>
    </row>
    <row r="8356" spans="1:10" hidden="1" x14ac:dyDescent="0.25">
      <c r="A8356" t="s">
        <v>655</v>
      </c>
      <c r="B8356">
        <v>5754</v>
      </c>
      <c r="C8356" t="s">
        <v>2066</v>
      </c>
      <c r="D8356">
        <v>1</v>
      </c>
      <c r="J8356" t="e">
        <f>+VLOOKUP(B8356,#REF!,1,FALSE)</f>
        <v>#REF!</v>
      </c>
    </row>
    <row r="8357" spans="1:10" hidden="1" x14ac:dyDescent="0.25">
      <c r="A8357" t="s">
        <v>655</v>
      </c>
      <c r="B8357">
        <v>5762</v>
      </c>
      <c r="C8357" t="s">
        <v>2067</v>
      </c>
      <c r="D8357">
        <v>1</v>
      </c>
      <c r="J8357" t="e">
        <f>+VLOOKUP(B8357,#REF!,1,FALSE)</f>
        <v>#REF!</v>
      </c>
    </row>
    <row r="8358" spans="1:10" hidden="1" x14ac:dyDescent="0.25">
      <c r="A8358" t="s">
        <v>655</v>
      </c>
      <c r="B8358">
        <v>5830</v>
      </c>
      <c r="C8358" t="s">
        <v>2074</v>
      </c>
      <c r="D8358">
        <v>1</v>
      </c>
      <c r="J8358" t="e">
        <f>+VLOOKUP(B8358,#REF!,1,FALSE)</f>
        <v>#REF!</v>
      </c>
    </row>
    <row r="8359" spans="1:10" hidden="1" x14ac:dyDescent="0.25">
      <c r="A8359" t="s">
        <v>655</v>
      </c>
      <c r="B8359">
        <v>5831</v>
      </c>
      <c r="C8359" t="s">
        <v>2075</v>
      </c>
      <c r="D8359">
        <v>1</v>
      </c>
      <c r="J8359" t="e">
        <f>+VLOOKUP(B8359,#REF!,1,FALSE)</f>
        <v>#REF!</v>
      </c>
    </row>
    <row r="8360" spans="1:10" hidden="1" x14ac:dyDescent="0.25">
      <c r="A8360" t="s">
        <v>655</v>
      </c>
      <c r="B8360">
        <v>5837</v>
      </c>
      <c r="C8360" t="s">
        <v>2077</v>
      </c>
      <c r="D8360">
        <v>1</v>
      </c>
      <c r="J8360" t="e">
        <f>+VLOOKUP(B8360,#REF!,1,FALSE)</f>
        <v>#REF!</v>
      </c>
    </row>
    <row r="8361" spans="1:10" hidden="1" x14ac:dyDescent="0.25">
      <c r="A8361" t="s">
        <v>655</v>
      </c>
      <c r="B8361">
        <v>5838</v>
      </c>
      <c r="C8361" t="s">
        <v>2078</v>
      </c>
      <c r="D8361">
        <v>1</v>
      </c>
      <c r="J8361" t="e">
        <f>+VLOOKUP(B8361,#REF!,1,FALSE)</f>
        <v>#REF!</v>
      </c>
    </row>
    <row r="8362" spans="1:10" hidden="1" x14ac:dyDescent="0.25">
      <c r="A8362" t="s">
        <v>655</v>
      </c>
      <c r="B8362">
        <v>5839</v>
      </c>
      <c r="C8362" t="s">
        <v>2079</v>
      </c>
      <c r="D8362">
        <v>1</v>
      </c>
      <c r="J8362" t="e">
        <f>+VLOOKUP(B8362,#REF!,1,FALSE)</f>
        <v>#REF!</v>
      </c>
    </row>
    <row r="8363" spans="1:10" hidden="1" x14ac:dyDescent="0.25">
      <c r="A8363" t="s">
        <v>655</v>
      </c>
      <c r="B8363">
        <v>5842</v>
      </c>
      <c r="C8363" t="s">
        <v>2080</v>
      </c>
      <c r="D8363">
        <v>1</v>
      </c>
      <c r="J8363" t="e">
        <f>+VLOOKUP(B8363,#REF!,1,FALSE)</f>
        <v>#REF!</v>
      </c>
    </row>
    <row r="8364" spans="1:10" hidden="1" x14ac:dyDescent="0.25">
      <c r="A8364" t="s">
        <v>655</v>
      </c>
      <c r="B8364">
        <v>5843</v>
      </c>
      <c r="C8364" t="s">
        <v>2326</v>
      </c>
      <c r="D8364">
        <v>1</v>
      </c>
      <c r="J8364" t="e">
        <f>+VLOOKUP(B8364,#REF!,1,FALSE)</f>
        <v>#REF!</v>
      </c>
    </row>
    <row r="8365" spans="1:10" hidden="1" x14ac:dyDescent="0.25">
      <c r="A8365" t="s">
        <v>655</v>
      </c>
      <c r="B8365">
        <v>5849</v>
      </c>
      <c r="C8365" t="s">
        <v>2081</v>
      </c>
      <c r="D8365">
        <v>1</v>
      </c>
      <c r="J8365" t="e">
        <f>+VLOOKUP(B8365,#REF!,1,FALSE)</f>
        <v>#REF!</v>
      </c>
    </row>
    <row r="8366" spans="1:10" hidden="1" x14ac:dyDescent="0.25">
      <c r="A8366" t="s">
        <v>655</v>
      </c>
      <c r="B8366">
        <v>5853</v>
      </c>
      <c r="C8366" t="s">
        <v>2082</v>
      </c>
      <c r="D8366">
        <v>1</v>
      </c>
      <c r="J8366" t="e">
        <f>+VLOOKUP(B8366,#REF!,1,FALSE)</f>
        <v>#REF!</v>
      </c>
    </row>
    <row r="8367" spans="1:10" hidden="1" x14ac:dyDescent="0.25">
      <c r="A8367" t="s">
        <v>655</v>
      </c>
      <c r="B8367">
        <v>5854</v>
      </c>
      <c r="C8367" t="s">
        <v>2083</v>
      </c>
      <c r="D8367">
        <v>1</v>
      </c>
      <c r="J8367" t="e">
        <f>+VLOOKUP(B8367,#REF!,1,FALSE)</f>
        <v>#REF!</v>
      </c>
    </row>
    <row r="8368" spans="1:10" hidden="1" x14ac:dyDescent="0.25">
      <c r="A8368" t="s">
        <v>655</v>
      </c>
      <c r="B8368">
        <v>5855</v>
      </c>
      <c r="C8368" t="s">
        <v>2084</v>
      </c>
      <c r="D8368">
        <v>1</v>
      </c>
      <c r="J8368" t="e">
        <f>+VLOOKUP(B8368,#REF!,1,FALSE)</f>
        <v>#REF!</v>
      </c>
    </row>
    <row r="8369" spans="1:10" hidden="1" x14ac:dyDescent="0.25">
      <c r="A8369" t="s">
        <v>655</v>
      </c>
      <c r="B8369">
        <v>5866</v>
      </c>
      <c r="C8369" t="s">
        <v>1264</v>
      </c>
      <c r="D8369">
        <v>2</v>
      </c>
      <c r="J8369" t="e">
        <f>+VLOOKUP(B8369,#REF!,1,FALSE)</f>
        <v>#REF!</v>
      </c>
    </row>
    <row r="8370" spans="1:10" hidden="1" x14ac:dyDescent="0.25">
      <c r="A8370" t="s">
        <v>655</v>
      </c>
      <c r="B8370" t="s">
        <v>1265</v>
      </c>
      <c r="C8370" t="s">
        <v>1266</v>
      </c>
      <c r="D8370">
        <v>2</v>
      </c>
      <c r="J8370" t="e">
        <f>+VLOOKUP(B8370,#REF!,1,FALSE)</f>
        <v>#REF!</v>
      </c>
    </row>
    <row r="8371" spans="1:10" hidden="1" x14ac:dyDescent="0.25">
      <c r="A8371" t="s">
        <v>655</v>
      </c>
      <c r="B8371">
        <v>5867</v>
      </c>
      <c r="C8371" t="s">
        <v>2085</v>
      </c>
      <c r="D8371">
        <v>2</v>
      </c>
      <c r="J8371" t="e">
        <f>+VLOOKUP(B8371,#REF!,1,FALSE)</f>
        <v>#REF!</v>
      </c>
    </row>
    <row r="8372" spans="1:10" hidden="1" x14ac:dyDescent="0.25">
      <c r="A8372" t="s">
        <v>655</v>
      </c>
      <c r="B8372" t="s">
        <v>2086</v>
      </c>
      <c r="C8372" t="s">
        <v>2087</v>
      </c>
      <c r="D8372">
        <v>2</v>
      </c>
      <c r="J8372" t="e">
        <f>+VLOOKUP(B8372,#REF!,1,FALSE)</f>
        <v>#REF!</v>
      </c>
    </row>
    <row r="8373" spans="1:10" hidden="1" x14ac:dyDescent="0.25">
      <c r="A8373" t="s">
        <v>655</v>
      </c>
      <c r="B8373">
        <v>5871</v>
      </c>
      <c r="C8373" t="s">
        <v>2088</v>
      </c>
      <c r="D8373">
        <v>1</v>
      </c>
      <c r="J8373" t="e">
        <f>+VLOOKUP(B8373,#REF!,1,FALSE)</f>
        <v>#REF!</v>
      </c>
    </row>
    <row r="8374" spans="1:10" hidden="1" x14ac:dyDescent="0.25">
      <c r="A8374" t="s">
        <v>655</v>
      </c>
      <c r="B8374">
        <v>7155</v>
      </c>
      <c r="C8374" t="s">
        <v>2480</v>
      </c>
      <c r="D8374">
        <v>2</v>
      </c>
      <c r="J8374" t="e">
        <f>+VLOOKUP(B8374,#REF!,1,FALSE)</f>
        <v>#REF!</v>
      </c>
    </row>
    <row r="8375" spans="1:10" hidden="1" x14ac:dyDescent="0.25">
      <c r="A8375" t="s">
        <v>655</v>
      </c>
      <c r="B8375">
        <v>8661</v>
      </c>
      <c r="C8375" t="s">
        <v>2481</v>
      </c>
      <c r="D8375">
        <v>5</v>
      </c>
      <c r="J8375" t="e">
        <f>+VLOOKUP(B8375,#REF!,1,FALSE)</f>
        <v>#REF!</v>
      </c>
    </row>
    <row r="8376" spans="1:10" hidden="1" x14ac:dyDescent="0.25">
      <c r="A8376" t="s">
        <v>655</v>
      </c>
      <c r="B8376">
        <v>8667</v>
      </c>
      <c r="C8376" t="s">
        <v>2115</v>
      </c>
      <c r="D8376">
        <v>1</v>
      </c>
      <c r="J8376" t="e">
        <f>+VLOOKUP(B8376,#REF!,1,FALSE)</f>
        <v>#REF!</v>
      </c>
    </row>
    <row r="8377" spans="1:10" hidden="1" x14ac:dyDescent="0.25">
      <c r="A8377" t="s">
        <v>655</v>
      </c>
      <c r="B8377">
        <v>8668</v>
      </c>
      <c r="C8377" t="s">
        <v>2116</v>
      </c>
      <c r="D8377">
        <v>1</v>
      </c>
      <c r="J8377" t="e">
        <f>+VLOOKUP(B8377,#REF!,1,FALSE)</f>
        <v>#REF!</v>
      </c>
    </row>
    <row r="8378" spans="1:10" hidden="1" x14ac:dyDescent="0.25">
      <c r="A8378" t="s">
        <v>655</v>
      </c>
      <c r="B8378">
        <v>9460</v>
      </c>
      <c r="C8378" t="s">
        <v>2065</v>
      </c>
      <c r="D8378">
        <v>1</v>
      </c>
      <c r="J8378" t="e">
        <f>+VLOOKUP(B8378,#REF!,1,FALSE)</f>
        <v>#REF!</v>
      </c>
    </row>
    <row r="8379" spans="1:10" hidden="1" x14ac:dyDescent="0.25">
      <c r="A8379" t="s">
        <v>655</v>
      </c>
      <c r="B8379">
        <v>9890</v>
      </c>
      <c r="C8379" t="s">
        <v>2134</v>
      </c>
      <c r="D8379">
        <v>1</v>
      </c>
      <c r="J8379" t="e">
        <f>+VLOOKUP(B8379,#REF!,1,FALSE)</f>
        <v>#REF!</v>
      </c>
    </row>
    <row r="8380" spans="1:10" hidden="1" x14ac:dyDescent="0.25">
      <c r="A8380" t="s">
        <v>655</v>
      </c>
      <c r="B8380">
        <v>9917</v>
      </c>
      <c r="C8380" t="s">
        <v>2138</v>
      </c>
      <c r="D8380">
        <v>1</v>
      </c>
      <c r="J8380" t="e">
        <f>+VLOOKUP(B8380,#REF!,1,FALSE)</f>
        <v>#REF!</v>
      </c>
    </row>
    <row r="8381" spans="1:10" hidden="1" x14ac:dyDescent="0.25">
      <c r="A8381" t="s">
        <v>655</v>
      </c>
      <c r="B8381">
        <v>9918</v>
      </c>
      <c r="C8381" t="s">
        <v>2139</v>
      </c>
      <c r="D8381">
        <v>1</v>
      </c>
      <c r="J8381" t="e">
        <f>+VLOOKUP(B8381,#REF!,1,FALSE)</f>
        <v>#REF!</v>
      </c>
    </row>
    <row r="8382" spans="1:10" hidden="1" x14ac:dyDescent="0.25">
      <c r="A8382" t="s">
        <v>655</v>
      </c>
      <c r="B8382">
        <v>9920</v>
      </c>
      <c r="C8382" t="s">
        <v>2140</v>
      </c>
      <c r="D8382">
        <v>1</v>
      </c>
      <c r="J8382" t="e">
        <f>+VLOOKUP(B8382,#REF!,1,FALSE)</f>
        <v>#REF!</v>
      </c>
    </row>
    <row r="8383" spans="1:10" hidden="1" x14ac:dyDescent="0.25">
      <c r="A8383" t="s">
        <v>655</v>
      </c>
      <c r="B8383">
        <v>9921</v>
      </c>
      <c r="C8383" t="s">
        <v>2141</v>
      </c>
      <c r="D8383">
        <v>1</v>
      </c>
      <c r="J8383" t="e">
        <f>+VLOOKUP(B8383,#REF!,1,FALSE)</f>
        <v>#REF!</v>
      </c>
    </row>
    <row r="8384" spans="1:10" hidden="1" x14ac:dyDescent="0.25">
      <c r="A8384" t="s">
        <v>655</v>
      </c>
      <c r="B8384">
        <v>9922</v>
      </c>
      <c r="C8384" t="s">
        <v>2130</v>
      </c>
      <c r="D8384">
        <v>1</v>
      </c>
      <c r="J8384" t="e">
        <f>+VLOOKUP(B8384,#REF!,1,FALSE)</f>
        <v>#REF!</v>
      </c>
    </row>
    <row r="8385" spans="1:10" hidden="1" x14ac:dyDescent="0.25">
      <c r="A8385" t="s">
        <v>655</v>
      </c>
      <c r="B8385">
        <v>9923</v>
      </c>
      <c r="C8385" t="s">
        <v>2142</v>
      </c>
      <c r="D8385">
        <v>1</v>
      </c>
      <c r="J8385" t="e">
        <f>+VLOOKUP(B8385,#REF!,1,FALSE)</f>
        <v>#REF!</v>
      </c>
    </row>
    <row r="8386" spans="1:10" hidden="1" x14ac:dyDescent="0.25">
      <c r="A8386" t="s">
        <v>655</v>
      </c>
      <c r="B8386">
        <v>9924</v>
      </c>
      <c r="C8386" t="s">
        <v>2143</v>
      </c>
      <c r="D8386">
        <v>1</v>
      </c>
      <c r="J8386" t="e">
        <f>+VLOOKUP(B8386,#REF!,1,FALSE)</f>
        <v>#REF!</v>
      </c>
    </row>
    <row r="8387" spans="1:10" hidden="1" x14ac:dyDescent="0.25">
      <c r="A8387" t="s">
        <v>655</v>
      </c>
      <c r="B8387">
        <v>9928</v>
      </c>
      <c r="C8387" t="s">
        <v>2144</v>
      </c>
      <c r="D8387">
        <v>1</v>
      </c>
      <c r="J8387" t="e">
        <f>+VLOOKUP(B8387,#REF!,1,FALSE)</f>
        <v>#REF!</v>
      </c>
    </row>
    <row r="8388" spans="1:10" hidden="1" x14ac:dyDescent="0.25">
      <c r="A8388" t="s">
        <v>655</v>
      </c>
      <c r="B8388">
        <v>9948</v>
      </c>
      <c r="C8388" t="s">
        <v>2150</v>
      </c>
      <c r="D8388">
        <v>1</v>
      </c>
      <c r="J8388" t="e">
        <f>+VLOOKUP(B8388,#REF!,1,FALSE)</f>
        <v>#REF!</v>
      </c>
    </row>
    <row r="8389" spans="1:10" hidden="1" x14ac:dyDescent="0.25">
      <c r="A8389" t="s">
        <v>655</v>
      </c>
      <c r="B8389">
        <v>9960</v>
      </c>
      <c r="C8389" t="s">
        <v>2151</v>
      </c>
      <c r="D8389">
        <v>1</v>
      </c>
      <c r="J8389" t="e">
        <f>+VLOOKUP(B8389,#REF!,1,FALSE)</f>
        <v>#REF!</v>
      </c>
    </row>
    <row r="8390" spans="1:10" hidden="1" x14ac:dyDescent="0.25">
      <c r="A8390" t="s">
        <v>655</v>
      </c>
      <c r="B8390">
        <v>9961</v>
      </c>
      <c r="C8390" t="s">
        <v>2152</v>
      </c>
      <c r="D8390">
        <v>1</v>
      </c>
      <c r="J8390" t="e">
        <f>+VLOOKUP(B8390,#REF!,1,FALSE)</f>
        <v>#REF!</v>
      </c>
    </row>
    <row r="8391" spans="1:10" hidden="1" x14ac:dyDescent="0.25">
      <c r="A8391" t="s">
        <v>655</v>
      </c>
      <c r="B8391">
        <v>9963</v>
      </c>
      <c r="C8391" t="s">
        <v>2153</v>
      </c>
      <c r="D8391">
        <v>1</v>
      </c>
      <c r="J8391" t="e">
        <f>+VLOOKUP(B8391,#REF!,1,FALSE)</f>
        <v>#REF!</v>
      </c>
    </row>
    <row r="8392" spans="1:10" hidden="1" x14ac:dyDescent="0.25">
      <c r="A8392" t="s">
        <v>655</v>
      </c>
      <c r="B8392">
        <v>450001</v>
      </c>
      <c r="C8392" t="s">
        <v>2396</v>
      </c>
      <c r="D8392">
        <v>1</v>
      </c>
      <c r="J8392" t="e">
        <f>+VLOOKUP(B8392,#REF!,1,FALSE)</f>
        <v>#REF!</v>
      </c>
    </row>
    <row r="8393" spans="1:10" hidden="1" x14ac:dyDescent="0.25">
      <c r="A8393" t="s">
        <v>655</v>
      </c>
      <c r="B8393">
        <v>450002</v>
      </c>
      <c r="C8393" t="s">
        <v>2397</v>
      </c>
      <c r="D8393">
        <v>1</v>
      </c>
      <c r="J8393" t="e">
        <f>+VLOOKUP(B8393,#REF!,1,FALSE)</f>
        <v>#REF!</v>
      </c>
    </row>
    <row r="8394" spans="1:10" hidden="1" x14ac:dyDescent="0.25">
      <c r="A8394" t="s">
        <v>655</v>
      </c>
      <c r="B8394">
        <v>450003</v>
      </c>
      <c r="C8394" t="s">
        <v>2398</v>
      </c>
      <c r="D8394">
        <v>1</v>
      </c>
      <c r="J8394" t="e">
        <f>+VLOOKUP(B8394,#REF!,1,FALSE)</f>
        <v>#REF!</v>
      </c>
    </row>
    <row r="8395" spans="1:10" hidden="1" x14ac:dyDescent="0.25">
      <c r="A8395" t="s">
        <v>655</v>
      </c>
      <c r="B8395">
        <v>450012</v>
      </c>
      <c r="C8395" t="s">
        <v>2098</v>
      </c>
      <c r="D8395">
        <v>1</v>
      </c>
      <c r="J8395" t="e">
        <f>+VLOOKUP(B8395,#REF!,1,FALSE)</f>
        <v>#REF!</v>
      </c>
    </row>
    <row r="8396" spans="1:10" hidden="1" x14ac:dyDescent="0.25">
      <c r="A8396" t="s">
        <v>655</v>
      </c>
      <c r="B8396">
        <v>450013</v>
      </c>
      <c r="C8396" t="s">
        <v>2399</v>
      </c>
      <c r="D8396">
        <v>1</v>
      </c>
      <c r="J8396" t="e">
        <f>+VLOOKUP(B8396,#REF!,1,FALSE)</f>
        <v>#REF!</v>
      </c>
    </row>
    <row r="8397" spans="1:10" hidden="1" x14ac:dyDescent="0.25">
      <c r="A8397" t="s">
        <v>655</v>
      </c>
      <c r="B8397">
        <v>450014</v>
      </c>
      <c r="C8397" t="s">
        <v>2400</v>
      </c>
      <c r="D8397">
        <v>1</v>
      </c>
      <c r="J8397" t="e">
        <f>+VLOOKUP(B8397,#REF!,1,FALSE)</f>
        <v>#REF!</v>
      </c>
    </row>
    <row r="8398" spans="1:10" hidden="1" x14ac:dyDescent="0.25">
      <c r="A8398" t="s">
        <v>655</v>
      </c>
      <c r="B8398">
        <v>450015</v>
      </c>
      <c r="C8398" t="s">
        <v>2401</v>
      </c>
      <c r="D8398">
        <v>1</v>
      </c>
      <c r="J8398" t="e">
        <f>+VLOOKUP(B8398,#REF!,1,FALSE)</f>
        <v>#REF!</v>
      </c>
    </row>
    <row r="8399" spans="1:10" hidden="1" x14ac:dyDescent="0.25">
      <c r="A8399" t="s">
        <v>655</v>
      </c>
      <c r="B8399">
        <v>450024</v>
      </c>
      <c r="C8399" t="s">
        <v>2402</v>
      </c>
      <c r="D8399">
        <v>1</v>
      </c>
      <c r="J8399" t="e">
        <f>+VLOOKUP(B8399,#REF!,1,FALSE)</f>
        <v>#REF!</v>
      </c>
    </row>
    <row r="8400" spans="1:10" hidden="1" x14ac:dyDescent="0.25">
      <c r="A8400" t="s">
        <v>655</v>
      </c>
      <c r="B8400">
        <v>450037</v>
      </c>
      <c r="C8400" t="s">
        <v>2175</v>
      </c>
      <c r="D8400">
        <v>2</v>
      </c>
      <c r="J8400" t="e">
        <f>+VLOOKUP(B8400,#REF!,1,FALSE)</f>
        <v>#REF!</v>
      </c>
    </row>
    <row r="8401" spans="1:10" hidden="1" x14ac:dyDescent="0.25">
      <c r="A8401" t="s">
        <v>655</v>
      </c>
      <c r="B8401">
        <v>450077</v>
      </c>
      <c r="C8401" t="s">
        <v>2184</v>
      </c>
      <c r="D8401">
        <v>1</v>
      </c>
      <c r="J8401" t="e">
        <f>+VLOOKUP(B8401,#REF!,1,FALSE)</f>
        <v>#REF!</v>
      </c>
    </row>
    <row r="8402" spans="1:10" hidden="1" x14ac:dyDescent="0.25">
      <c r="A8402" t="s">
        <v>655</v>
      </c>
      <c r="B8402">
        <v>450090</v>
      </c>
      <c r="C8402" t="s">
        <v>2185</v>
      </c>
      <c r="D8402">
        <v>1</v>
      </c>
      <c r="J8402" t="e">
        <f>+VLOOKUP(B8402,#REF!,1,FALSE)</f>
        <v>#REF!</v>
      </c>
    </row>
    <row r="8403" spans="1:10" hidden="1" x14ac:dyDescent="0.25">
      <c r="A8403" t="s">
        <v>655</v>
      </c>
      <c r="B8403">
        <v>450097</v>
      </c>
      <c r="C8403" t="s">
        <v>2186</v>
      </c>
      <c r="D8403">
        <v>1</v>
      </c>
      <c r="J8403" t="e">
        <f>+VLOOKUP(B8403,#REF!,1,FALSE)</f>
        <v>#REF!</v>
      </c>
    </row>
    <row r="8404" spans="1:10" hidden="1" x14ac:dyDescent="0.25">
      <c r="A8404" t="s">
        <v>655</v>
      </c>
      <c r="B8404" t="s">
        <v>2482</v>
      </c>
      <c r="C8404" t="s">
        <v>2483</v>
      </c>
      <c r="D8404">
        <v>50</v>
      </c>
      <c r="J8404" t="e">
        <f>+VLOOKUP(B8404,#REF!,1,FALSE)</f>
        <v>#REF!</v>
      </c>
    </row>
    <row r="8405" spans="1:10" hidden="1" x14ac:dyDescent="0.25">
      <c r="A8405" t="s">
        <v>655</v>
      </c>
      <c r="B8405">
        <v>550004</v>
      </c>
      <c r="C8405" t="s">
        <v>2197</v>
      </c>
      <c r="D8405">
        <v>1</v>
      </c>
      <c r="J8405" t="e">
        <f>+VLOOKUP(B8405,#REF!,1,FALSE)</f>
        <v>#REF!</v>
      </c>
    </row>
    <row r="8406" spans="1:10" hidden="1" x14ac:dyDescent="0.25">
      <c r="A8406" t="s">
        <v>655</v>
      </c>
      <c r="B8406">
        <v>550005</v>
      </c>
      <c r="C8406" t="s">
        <v>2198</v>
      </c>
      <c r="D8406">
        <v>1</v>
      </c>
      <c r="J8406" t="e">
        <f>+VLOOKUP(B8406,#REF!,1,FALSE)</f>
        <v>#REF!</v>
      </c>
    </row>
    <row r="8407" spans="1:10" hidden="1" x14ac:dyDescent="0.25">
      <c r="A8407" t="s">
        <v>655</v>
      </c>
      <c r="B8407">
        <v>550006</v>
      </c>
      <c r="C8407" t="s">
        <v>2199</v>
      </c>
      <c r="D8407">
        <v>1</v>
      </c>
      <c r="J8407" t="e">
        <f>+VLOOKUP(B8407,#REF!,1,FALSE)</f>
        <v>#REF!</v>
      </c>
    </row>
    <row r="8408" spans="1:10" hidden="1" x14ac:dyDescent="0.25">
      <c r="A8408" t="s">
        <v>655</v>
      </c>
      <c r="B8408">
        <v>550034</v>
      </c>
      <c r="C8408" t="s">
        <v>2200</v>
      </c>
      <c r="D8408">
        <v>1</v>
      </c>
      <c r="J8408" t="e">
        <f>+VLOOKUP(B8408,#REF!,1,FALSE)</f>
        <v>#REF!</v>
      </c>
    </row>
    <row r="8409" spans="1:10" hidden="1" x14ac:dyDescent="0.25">
      <c r="A8409" t="s">
        <v>655</v>
      </c>
      <c r="B8409" t="s">
        <v>2416</v>
      </c>
      <c r="C8409" t="s">
        <v>2417</v>
      </c>
      <c r="D8409">
        <v>1</v>
      </c>
      <c r="J8409" t="e">
        <f>+VLOOKUP(B8409,#REF!,1,FALSE)</f>
        <v>#REF!</v>
      </c>
    </row>
    <row r="8410" spans="1:10" hidden="1" x14ac:dyDescent="0.25">
      <c r="A8410" t="s">
        <v>655</v>
      </c>
      <c r="B8410">
        <v>550043</v>
      </c>
      <c r="C8410" t="s">
        <v>2201</v>
      </c>
      <c r="D8410">
        <v>1</v>
      </c>
      <c r="J8410" t="e">
        <f>+VLOOKUP(B8410,#REF!,1,FALSE)</f>
        <v>#REF!</v>
      </c>
    </row>
    <row r="8411" spans="1:10" hidden="1" x14ac:dyDescent="0.25">
      <c r="A8411" t="s">
        <v>655</v>
      </c>
      <c r="B8411">
        <v>550045</v>
      </c>
      <c r="C8411" t="s">
        <v>2203</v>
      </c>
      <c r="D8411">
        <v>1</v>
      </c>
      <c r="J8411" t="e">
        <f>+VLOOKUP(B8411,#REF!,1,FALSE)</f>
        <v>#REF!</v>
      </c>
    </row>
    <row r="8412" spans="1:10" hidden="1" x14ac:dyDescent="0.25">
      <c r="A8412" t="s">
        <v>655</v>
      </c>
      <c r="B8412">
        <v>550046</v>
      </c>
      <c r="C8412" t="s">
        <v>2204</v>
      </c>
      <c r="D8412">
        <v>1</v>
      </c>
      <c r="J8412" t="e">
        <f>+VLOOKUP(B8412,#REF!,1,FALSE)</f>
        <v>#REF!</v>
      </c>
    </row>
    <row r="8413" spans="1:10" hidden="1" x14ac:dyDescent="0.25">
      <c r="A8413" t="s">
        <v>655</v>
      </c>
      <c r="B8413">
        <v>550047</v>
      </c>
      <c r="C8413" t="s">
        <v>2205</v>
      </c>
      <c r="D8413">
        <v>1</v>
      </c>
      <c r="J8413" t="e">
        <f>+VLOOKUP(B8413,#REF!,1,FALSE)</f>
        <v>#REF!</v>
      </c>
    </row>
    <row r="8414" spans="1:10" hidden="1" x14ac:dyDescent="0.25">
      <c r="A8414" t="s">
        <v>655</v>
      </c>
      <c r="B8414">
        <v>550048</v>
      </c>
      <c r="C8414" t="s">
        <v>2206</v>
      </c>
      <c r="D8414">
        <v>1</v>
      </c>
      <c r="J8414" t="e">
        <f>+VLOOKUP(B8414,#REF!,1,FALSE)</f>
        <v>#REF!</v>
      </c>
    </row>
    <row r="8415" spans="1:10" hidden="1" x14ac:dyDescent="0.25">
      <c r="A8415" t="s">
        <v>655</v>
      </c>
      <c r="B8415">
        <v>550052</v>
      </c>
      <c r="C8415" t="s">
        <v>2207</v>
      </c>
      <c r="D8415">
        <v>1</v>
      </c>
      <c r="J8415" t="e">
        <f>+VLOOKUP(B8415,#REF!,1,FALSE)</f>
        <v>#REF!</v>
      </c>
    </row>
    <row r="8416" spans="1:10" hidden="1" x14ac:dyDescent="0.25">
      <c r="A8416" t="s">
        <v>655</v>
      </c>
      <c r="B8416">
        <v>550076</v>
      </c>
      <c r="C8416" t="s">
        <v>2208</v>
      </c>
      <c r="D8416">
        <v>1</v>
      </c>
      <c r="J8416" t="e">
        <f>+VLOOKUP(B8416,#REF!,1,FALSE)</f>
        <v>#REF!</v>
      </c>
    </row>
    <row r="8417" spans="1:10" hidden="1" x14ac:dyDescent="0.25">
      <c r="A8417" t="s">
        <v>655</v>
      </c>
      <c r="B8417">
        <v>560011</v>
      </c>
      <c r="C8417" t="s">
        <v>1989</v>
      </c>
      <c r="D8417">
        <v>1</v>
      </c>
      <c r="J8417" t="e">
        <f>+VLOOKUP(B8417,#REF!,1,FALSE)</f>
        <v>#REF!</v>
      </c>
    </row>
    <row r="8418" spans="1:10" hidden="1" x14ac:dyDescent="0.25">
      <c r="A8418" t="s">
        <v>655</v>
      </c>
      <c r="B8418">
        <v>560024</v>
      </c>
      <c r="C8418" t="s">
        <v>2421</v>
      </c>
      <c r="D8418">
        <v>1</v>
      </c>
      <c r="J8418" t="e">
        <f>+VLOOKUP(B8418,#REF!,1,FALSE)</f>
        <v>#REF!</v>
      </c>
    </row>
    <row r="8419" spans="1:10" hidden="1" x14ac:dyDescent="0.25">
      <c r="A8419" t="s">
        <v>655</v>
      </c>
      <c r="B8419">
        <v>560026</v>
      </c>
      <c r="C8419" t="s">
        <v>2422</v>
      </c>
      <c r="D8419">
        <v>1</v>
      </c>
      <c r="J8419" t="e">
        <f>+VLOOKUP(B8419,#REF!,1,FALSE)</f>
        <v>#REF!</v>
      </c>
    </row>
    <row r="8420" spans="1:10" hidden="1" x14ac:dyDescent="0.25">
      <c r="A8420" t="s">
        <v>655</v>
      </c>
      <c r="B8420">
        <v>335</v>
      </c>
      <c r="C8420" t="s">
        <v>2293</v>
      </c>
      <c r="D8420">
        <v>1</v>
      </c>
      <c r="J8420" t="e">
        <f>+VLOOKUP(B8420,#REF!,1,FALSE)</f>
        <v>#REF!</v>
      </c>
    </row>
    <row r="8421" spans="1:10" hidden="1" x14ac:dyDescent="0.25">
      <c r="A8421" t="s">
        <v>655</v>
      </c>
      <c r="B8421">
        <v>550</v>
      </c>
      <c r="C8421" t="s">
        <v>2087</v>
      </c>
      <c r="D8421">
        <v>2</v>
      </c>
      <c r="J8421" t="e">
        <f>+VLOOKUP(B8421,#REF!,1,FALSE)</f>
        <v>#REF!</v>
      </c>
    </row>
    <row r="8422" spans="1:10" hidden="1" x14ac:dyDescent="0.25">
      <c r="A8422" t="s">
        <v>655</v>
      </c>
      <c r="B8422">
        <v>559</v>
      </c>
      <c r="C8422" t="s">
        <v>1034</v>
      </c>
      <c r="D8422">
        <v>2</v>
      </c>
      <c r="J8422" t="e">
        <f>+VLOOKUP(B8422,#REF!,1,FALSE)</f>
        <v>#REF!</v>
      </c>
    </row>
    <row r="8423" spans="1:10" hidden="1" x14ac:dyDescent="0.25">
      <c r="A8423" t="s">
        <v>655</v>
      </c>
      <c r="B8423">
        <v>602</v>
      </c>
      <c r="C8423" t="s">
        <v>1047</v>
      </c>
      <c r="D8423">
        <v>10</v>
      </c>
      <c r="J8423" t="e">
        <f>+VLOOKUP(B8423,#REF!,1,FALSE)</f>
        <v>#REF!</v>
      </c>
    </row>
    <row r="8424" spans="1:10" hidden="1" x14ac:dyDescent="0.25">
      <c r="A8424" t="s">
        <v>655</v>
      </c>
      <c r="B8424">
        <v>603</v>
      </c>
      <c r="C8424" t="s">
        <v>2452</v>
      </c>
      <c r="D8424">
        <v>1</v>
      </c>
      <c r="J8424" t="e">
        <f>+VLOOKUP(B8424,#REF!,1,FALSE)</f>
        <v>#REF!</v>
      </c>
    </row>
    <row r="8425" spans="1:10" hidden="1" x14ac:dyDescent="0.25">
      <c r="A8425" t="s">
        <v>655</v>
      </c>
      <c r="B8425">
        <v>663</v>
      </c>
      <c r="C8425" t="s">
        <v>1110</v>
      </c>
      <c r="D8425">
        <v>1</v>
      </c>
      <c r="J8425" t="e">
        <f>+VLOOKUP(B8425,#REF!,1,FALSE)</f>
        <v>#REF!</v>
      </c>
    </row>
    <row r="8426" spans="1:10" hidden="1" x14ac:dyDescent="0.25">
      <c r="A8426" t="s">
        <v>655</v>
      </c>
      <c r="B8426" t="s">
        <v>2453</v>
      </c>
      <c r="C8426" t="s">
        <v>2454</v>
      </c>
      <c r="D8426">
        <v>10</v>
      </c>
      <c r="J8426" t="e">
        <f>+VLOOKUP(B8426,#REF!,1,FALSE)</f>
        <v>#REF!</v>
      </c>
    </row>
    <row r="8427" spans="1:10" hidden="1" x14ac:dyDescent="0.25">
      <c r="A8427" t="s">
        <v>655</v>
      </c>
      <c r="B8427">
        <v>664</v>
      </c>
      <c r="C8427" t="s">
        <v>2247</v>
      </c>
      <c r="D8427">
        <v>1</v>
      </c>
      <c r="J8427" t="e">
        <f>+VLOOKUP(B8427,#REF!,1,FALSE)</f>
        <v>#REF!</v>
      </c>
    </row>
    <row r="8428" spans="1:10" hidden="1" x14ac:dyDescent="0.25">
      <c r="A8428" t="s">
        <v>655</v>
      </c>
      <c r="B8428">
        <v>665</v>
      </c>
      <c r="C8428" t="s">
        <v>1111</v>
      </c>
      <c r="D8428">
        <v>10</v>
      </c>
      <c r="J8428" t="e">
        <f>+VLOOKUP(B8428,#REF!,1,FALSE)</f>
        <v>#REF!</v>
      </c>
    </row>
    <row r="8429" spans="1:10" hidden="1" x14ac:dyDescent="0.25">
      <c r="A8429" t="s">
        <v>655</v>
      </c>
      <c r="B8429">
        <v>666</v>
      </c>
      <c r="C8429" t="s">
        <v>1112</v>
      </c>
      <c r="D8429">
        <v>10</v>
      </c>
      <c r="J8429" t="e">
        <f>+VLOOKUP(B8429,#REF!,1,FALSE)</f>
        <v>#REF!</v>
      </c>
    </row>
    <row r="8430" spans="1:10" hidden="1" x14ac:dyDescent="0.25">
      <c r="A8430" t="s">
        <v>655</v>
      </c>
      <c r="B8430">
        <v>667</v>
      </c>
      <c r="C8430" t="s">
        <v>1113</v>
      </c>
      <c r="D8430">
        <v>10</v>
      </c>
      <c r="J8430" t="e">
        <f>+VLOOKUP(B8430,#REF!,1,FALSE)</f>
        <v>#REF!</v>
      </c>
    </row>
    <row r="8431" spans="1:10" hidden="1" x14ac:dyDescent="0.25">
      <c r="A8431" t="s">
        <v>655</v>
      </c>
      <c r="B8431">
        <v>668</v>
      </c>
      <c r="C8431" t="s">
        <v>1114</v>
      </c>
      <c r="D8431">
        <v>10</v>
      </c>
      <c r="J8431" t="e">
        <f>+VLOOKUP(B8431,#REF!,1,FALSE)</f>
        <v>#REF!</v>
      </c>
    </row>
    <row r="8432" spans="1:10" hidden="1" x14ac:dyDescent="0.25">
      <c r="A8432" t="s">
        <v>655</v>
      </c>
      <c r="B8432">
        <v>669</v>
      </c>
      <c r="C8432" t="s">
        <v>1115</v>
      </c>
      <c r="D8432">
        <v>10</v>
      </c>
      <c r="J8432" t="e">
        <f>+VLOOKUP(B8432,#REF!,1,FALSE)</f>
        <v>#REF!</v>
      </c>
    </row>
    <row r="8433" spans="1:10" hidden="1" x14ac:dyDescent="0.25">
      <c r="A8433" t="s">
        <v>655</v>
      </c>
      <c r="B8433">
        <v>688</v>
      </c>
      <c r="C8433" t="s">
        <v>1120</v>
      </c>
      <c r="D8433">
        <v>1</v>
      </c>
      <c r="J8433" t="e">
        <f>+VLOOKUP(B8433,#REF!,1,FALSE)</f>
        <v>#REF!</v>
      </c>
    </row>
    <row r="8434" spans="1:10" hidden="1" x14ac:dyDescent="0.25">
      <c r="A8434" t="s">
        <v>655</v>
      </c>
      <c r="B8434">
        <v>689</v>
      </c>
      <c r="C8434" t="s">
        <v>2320</v>
      </c>
      <c r="D8434">
        <v>1</v>
      </c>
      <c r="J8434" t="e">
        <f>+VLOOKUP(B8434,#REF!,1,FALSE)</f>
        <v>#REF!</v>
      </c>
    </row>
    <row r="8435" spans="1:10" hidden="1" x14ac:dyDescent="0.25">
      <c r="A8435" t="s">
        <v>655</v>
      </c>
      <c r="B8435">
        <v>6590</v>
      </c>
      <c r="C8435" t="s">
        <v>2332</v>
      </c>
      <c r="D8435">
        <v>1</v>
      </c>
      <c r="J8435" t="e">
        <f>+VLOOKUP(B8435,#REF!,1,FALSE)</f>
        <v>#REF!</v>
      </c>
    </row>
    <row r="8436" spans="1:10" hidden="1" x14ac:dyDescent="0.25">
      <c r="A8436" t="s">
        <v>655</v>
      </c>
      <c r="B8436" t="s">
        <v>2333</v>
      </c>
      <c r="C8436" t="s">
        <v>2334</v>
      </c>
      <c r="D8436">
        <v>1</v>
      </c>
      <c r="J8436" t="e">
        <f>+VLOOKUP(B8436,#REF!,1,FALSE)</f>
        <v>#REF!</v>
      </c>
    </row>
    <row r="8437" spans="1:10" hidden="1" x14ac:dyDescent="0.25">
      <c r="A8437" t="s">
        <v>655</v>
      </c>
      <c r="B8437">
        <v>6592</v>
      </c>
      <c r="C8437" t="s">
        <v>2335</v>
      </c>
      <c r="D8437">
        <v>1</v>
      </c>
      <c r="J8437" t="e">
        <f>+VLOOKUP(B8437,#REF!,1,FALSE)</f>
        <v>#REF!</v>
      </c>
    </row>
    <row r="8438" spans="1:10" hidden="1" x14ac:dyDescent="0.25">
      <c r="A8438" t="s">
        <v>655</v>
      </c>
      <c r="B8438">
        <v>6595</v>
      </c>
      <c r="C8438" t="s">
        <v>2455</v>
      </c>
      <c r="D8438">
        <v>1</v>
      </c>
      <c r="J8438" t="e">
        <f>+VLOOKUP(B8438,#REF!,1,FALSE)</f>
        <v>#REF!</v>
      </c>
    </row>
    <row r="8439" spans="1:10" hidden="1" x14ac:dyDescent="0.25">
      <c r="A8439" t="s">
        <v>655</v>
      </c>
      <c r="B8439" t="s">
        <v>2484</v>
      </c>
      <c r="C8439" t="s">
        <v>2485</v>
      </c>
      <c r="D8439">
        <v>10</v>
      </c>
      <c r="J8439" t="e">
        <f>+VLOOKUP(B8439,#REF!,1,FALSE)</f>
        <v>#REF!</v>
      </c>
    </row>
    <row r="8440" spans="1:10" hidden="1" x14ac:dyDescent="0.25">
      <c r="A8440" t="s">
        <v>655</v>
      </c>
      <c r="B8440" t="s">
        <v>2486</v>
      </c>
      <c r="C8440" t="s">
        <v>2487</v>
      </c>
      <c r="D8440">
        <v>10</v>
      </c>
      <c r="J8440" t="e">
        <f>+VLOOKUP(B8440,#REF!,1,FALSE)</f>
        <v>#REF!</v>
      </c>
    </row>
    <row r="8441" spans="1:10" hidden="1" x14ac:dyDescent="0.25">
      <c r="A8441" t="s">
        <v>655</v>
      </c>
      <c r="B8441" t="s">
        <v>2488</v>
      </c>
      <c r="C8441" t="s">
        <v>2489</v>
      </c>
      <c r="D8441">
        <v>10</v>
      </c>
      <c r="J8441" t="e">
        <f>+VLOOKUP(B8441,#REF!,1,FALSE)</f>
        <v>#REF!</v>
      </c>
    </row>
    <row r="8442" spans="1:10" hidden="1" x14ac:dyDescent="0.25">
      <c r="A8442" t="s">
        <v>655</v>
      </c>
      <c r="B8442" t="s">
        <v>2490</v>
      </c>
      <c r="C8442" t="s">
        <v>2491</v>
      </c>
      <c r="D8442">
        <v>10</v>
      </c>
      <c r="J8442" t="e">
        <f>+VLOOKUP(B8442,#REF!,1,FALSE)</f>
        <v>#REF!</v>
      </c>
    </row>
    <row r="8443" spans="1:10" hidden="1" x14ac:dyDescent="0.25">
      <c r="A8443" t="s">
        <v>655</v>
      </c>
      <c r="B8443" t="s">
        <v>2492</v>
      </c>
      <c r="C8443" t="s">
        <v>2493</v>
      </c>
      <c r="D8443">
        <v>40</v>
      </c>
      <c r="J8443" t="e">
        <f>+VLOOKUP(B8443,#REF!,1,FALSE)</f>
        <v>#REF!</v>
      </c>
    </row>
    <row r="8444" spans="1:10" hidden="1" x14ac:dyDescent="0.25">
      <c r="A8444" t="s">
        <v>655</v>
      </c>
      <c r="B8444" t="s">
        <v>2494</v>
      </c>
      <c r="C8444" t="s">
        <v>2495</v>
      </c>
      <c r="D8444">
        <v>20</v>
      </c>
      <c r="J8444" t="e">
        <f>+VLOOKUP(B8444,#REF!,1,FALSE)</f>
        <v>#REF!</v>
      </c>
    </row>
    <row r="8445" spans="1:10" hidden="1" x14ac:dyDescent="0.25">
      <c r="A8445" t="s">
        <v>655</v>
      </c>
      <c r="B8445" t="s">
        <v>2496</v>
      </c>
      <c r="C8445" t="s">
        <v>2497</v>
      </c>
      <c r="D8445">
        <v>20</v>
      </c>
      <c r="J8445" t="e">
        <f>+VLOOKUP(B8445,#REF!,1,FALSE)</f>
        <v>#REF!</v>
      </c>
    </row>
    <row r="8446" spans="1:10" hidden="1" x14ac:dyDescent="0.25">
      <c r="A8446" t="s">
        <v>655</v>
      </c>
      <c r="B8446" t="s">
        <v>2498</v>
      </c>
      <c r="C8446" t="s">
        <v>2499</v>
      </c>
      <c r="D8446">
        <v>1</v>
      </c>
      <c r="J8446" t="e">
        <f>+VLOOKUP(B8446,#REF!,1,FALSE)</f>
        <v>#REF!</v>
      </c>
    </row>
    <row r="8447" spans="1:10" hidden="1" x14ac:dyDescent="0.25">
      <c r="A8447" t="s">
        <v>655</v>
      </c>
      <c r="B8447" t="s">
        <v>2500</v>
      </c>
      <c r="C8447" t="s">
        <v>2501</v>
      </c>
      <c r="D8447">
        <v>1</v>
      </c>
      <c r="J8447" t="e">
        <f>+VLOOKUP(B8447,#REF!,1,FALSE)</f>
        <v>#REF!</v>
      </c>
    </row>
    <row r="8448" spans="1:10" hidden="1" x14ac:dyDescent="0.25">
      <c r="A8448" t="s">
        <v>655</v>
      </c>
      <c r="B8448" t="s">
        <v>2502</v>
      </c>
      <c r="C8448" t="s">
        <v>2503</v>
      </c>
      <c r="D8448">
        <v>1</v>
      </c>
      <c r="J8448" t="e">
        <f>+VLOOKUP(B8448,#REF!,1,FALSE)</f>
        <v>#REF!</v>
      </c>
    </row>
    <row r="8449" spans="1:10" hidden="1" x14ac:dyDescent="0.25">
      <c r="A8449" t="s">
        <v>655</v>
      </c>
      <c r="B8449">
        <v>339</v>
      </c>
      <c r="C8449" t="s">
        <v>2504</v>
      </c>
      <c r="D8449">
        <v>50</v>
      </c>
      <c r="J8449" t="e">
        <f>+VLOOKUP(B8449,#REF!,1,FALSE)</f>
        <v>#REF!</v>
      </c>
    </row>
    <row r="8450" spans="1:10" hidden="1" x14ac:dyDescent="0.25">
      <c r="A8450" t="s">
        <v>655</v>
      </c>
      <c r="B8450">
        <v>341</v>
      </c>
      <c r="C8450" t="s">
        <v>2018</v>
      </c>
      <c r="D8450">
        <v>1</v>
      </c>
      <c r="J8450" t="e">
        <f>+VLOOKUP(B8450,#REF!,1,FALSE)</f>
        <v>#REF!</v>
      </c>
    </row>
    <row r="8451" spans="1:10" hidden="1" x14ac:dyDescent="0.25">
      <c r="A8451" t="s">
        <v>655</v>
      </c>
      <c r="B8451">
        <v>342</v>
      </c>
      <c r="C8451" t="s">
        <v>2294</v>
      </c>
      <c r="D8451">
        <v>1</v>
      </c>
      <c r="J8451" t="e">
        <f>+VLOOKUP(B8451,#REF!,1,FALSE)</f>
        <v>#REF!</v>
      </c>
    </row>
    <row r="8452" spans="1:10" hidden="1" x14ac:dyDescent="0.25">
      <c r="A8452" t="s">
        <v>655</v>
      </c>
      <c r="B8452">
        <v>576</v>
      </c>
      <c r="C8452" t="s">
        <v>2505</v>
      </c>
      <c r="D8452">
        <v>25</v>
      </c>
      <c r="J8452" t="e">
        <f>+VLOOKUP(B8452,#REF!,1,FALSE)</f>
        <v>#REF!</v>
      </c>
    </row>
    <row r="8453" spans="1:10" hidden="1" x14ac:dyDescent="0.25">
      <c r="A8453" t="s">
        <v>655</v>
      </c>
      <c r="B8453" t="s">
        <v>2506</v>
      </c>
      <c r="C8453" t="s">
        <v>2507</v>
      </c>
      <c r="D8453">
        <v>5</v>
      </c>
      <c r="J8453" t="e">
        <f>+VLOOKUP(B8453,#REF!,1,FALSE)</f>
        <v>#REF!</v>
      </c>
    </row>
    <row r="8454" spans="1:10" hidden="1" x14ac:dyDescent="0.25">
      <c r="A8454" t="s">
        <v>655</v>
      </c>
      <c r="B8454">
        <v>591</v>
      </c>
      <c r="C8454" t="s">
        <v>2508</v>
      </c>
      <c r="D8454">
        <v>25</v>
      </c>
      <c r="J8454" t="e">
        <f>+VLOOKUP(B8454,#REF!,1,FALSE)</f>
        <v>#REF!</v>
      </c>
    </row>
    <row r="8455" spans="1:10" hidden="1" x14ac:dyDescent="0.25">
      <c r="A8455" t="s">
        <v>655</v>
      </c>
      <c r="B8455" t="s">
        <v>2509</v>
      </c>
      <c r="C8455" t="s">
        <v>2505</v>
      </c>
      <c r="D8455">
        <v>5</v>
      </c>
      <c r="J8455" t="e">
        <f>+VLOOKUP(B8455,#REF!,1,FALSE)</f>
        <v>#REF!</v>
      </c>
    </row>
    <row r="8456" spans="1:10" hidden="1" x14ac:dyDescent="0.25">
      <c r="A8456" t="s">
        <v>655</v>
      </c>
      <c r="B8456">
        <v>677</v>
      </c>
      <c r="C8456" t="s">
        <v>2510</v>
      </c>
      <c r="D8456">
        <v>1</v>
      </c>
      <c r="J8456" t="e">
        <f>+VLOOKUP(B8456,#REF!,1,FALSE)</f>
        <v>#REF!</v>
      </c>
    </row>
    <row r="8457" spans="1:10" hidden="1" x14ac:dyDescent="0.25">
      <c r="A8457" t="s">
        <v>655</v>
      </c>
      <c r="B8457">
        <v>5262</v>
      </c>
      <c r="C8457" t="s">
        <v>2511</v>
      </c>
      <c r="D8457">
        <v>10</v>
      </c>
      <c r="J8457" t="e">
        <f>+VLOOKUP(B8457,#REF!,1,FALSE)</f>
        <v>#REF!</v>
      </c>
    </row>
    <row r="8458" spans="1:10" hidden="1" x14ac:dyDescent="0.25">
      <c r="A8458" t="s">
        <v>655</v>
      </c>
      <c r="B8458">
        <v>5386</v>
      </c>
      <c r="C8458" t="s">
        <v>2512</v>
      </c>
      <c r="D8458">
        <v>6.5</v>
      </c>
      <c r="J8458" t="e">
        <f>+VLOOKUP(B8458,#REF!,1,FALSE)</f>
        <v>#REF!</v>
      </c>
    </row>
    <row r="8459" spans="1:10" hidden="1" x14ac:dyDescent="0.25">
      <c r="A8459" t="s">
        <v>655</v>
      </c>
      <c r="B8459">
        <v>5610</v>
      </c>
      <c r="C8459" t="s">
        <v>2513</v>
      </c>
      <c r="D8459">
        <v>20</v>
      </c>
      <c r="J8459" t="e">
        <f>+VLOOKUP(B8459,#REF!,1,FALSE)</f>
        <v>#REF!</v>
      </c>
    </row>
    <row r="8460" spans="1:10" hidden="1" x14ac:dyDescent="0.25">
      <c r="A8460" t="s">
        <v>655</v>
      </c>
      <c r="B8460">
        <v>5612</v>
      </c>
      <c r="C8460" t="s">
        <v>2514</v>
      </c>
      <c r="D8460">
        <v>20</v>
      </c>
      <c r="J8460" t="e">
        <f>+VLOOKUP(B8460,#REF!,1,FALSE)</f>
        <v>#REF!</v>
      </c>
    </row>
    <row r="8461" spans="1:10" hidden="1" x14ac:dyDescent="0.25">
      <c r="A8461" t="s">
        <v>655</v>
      </c>
      <c r="B8461">
        <v>5615</v>
      </c>
      <c r="C8461" t="s">
        <v>2515</v>
      </c>
      <c r="D8461">
        <v>20</v>
      </c>
      <c r="J8461" t="e">
        <f>+VLOOKUP(B8461,#REF!,1,FALSE)</f>
        <v>#REF!</v>
      </c>
    </row>
    <row r="8462" spans="1:10" hidden="1" x14ac:dyDescent="0.25">
      <c r="A8462" t="s">
        <v>655</v>
      </c>
      <c r="B8462">
        <v>5617</v>
      </c>
      <c r="C8462" t="s">
        <v>2516</v>
      </c>
      <c r="D8462">
        <v>10</v>
      </c>
      <c r="J8462" t="e">
        <f>+VLOOKUP(B8462,#REF!,1,FALSE)</f>
        <v>#REF!</v>
      </c>
    </row>
    <row r="8463" spans="1:10" hidden="1" x14ac:dyDescent="0.25">
      <c r="A8463" t="s">
        <v>655</v>
      </c>
      <c r="B8463">
        <v>6671</v>
      </c>
      <c r="C8463" t="s">
        <v>2517</v>
      </c>
      <c r="D8463">
        <v>10</v>
      </c>
      <c r="J8463" t="e">
        <f>+VLOOKUP(B8463,#REF!,1,FALSE)</f>
        <v>#REF!</v>
      </c>
    </row>
    <row r="8464" spans="1:10" hidden="1" x14ac:dyDescent="0.25">
      <c r="A8464" t="s">
        <v>655</v>
      </c>
      <c r="B8464">
        <v>6672</v>
      </c>
      <c r="C8464" t="s">
        <v>2518</v>
      </c>
      <c r="D8464">
        <v>10</v>
      </c>
      <c r="J8464" t="e">
        <f>+VLOOKUP(B8464,#REF!,1,FALSE)</f>
        <v>#REF!</v>
      </c>
    </row>
    <row r="8465" spans="1:10" hidden="1" x14ac:dyDescent="0.25">
      <c r="A8465" t="s">
        <v>655</v>
      </c>
      <c r="B8465">
        <v>6673</v>
      </c>
      <c r="C8465" t="s">
        <v>2519</v>
      </c>
      <c r="D8465">
        <v>4</v>
      </c>
      <c r="J8465" t="e">
        <f>+VLOOKUP(B8465,#REF!,1,FALSE)</f>
        <v>#REF!</v>
      </c>
    </row>
    <row r="8466" spans="1:10" hidden="1" x14ac:dyDescent="0.25">
      <c r="A8466" t="s">
        <v>655</v>
      </c>
      <c r="B8466">
        <v>6675</v>
      </c>
      <c r="C8466" t="s">
        <v>2520</v>
      </c>
      <c r="D8466">
        <v>1</v>
      </c>
      <c r="J8466" t="e">
        <f>+VLOOKUP(B8466,#REF!,1,FALSE)</f>
        <v>#REF!</v>
      </c>
    </row>
    <row r="8467" spans="1:10" hidden="1" x14ac:dyDescent="0.25">
      <c r="A8467" t="s">
        <v>655</v>
      </c>
      <c r="B8467">
        <v>6676</v>
      </c>
      <c r="C8467" t="s">
        <v>2521</v>
      </c>
      <c r="D8467">
        <v>1</v>
      </c>
      <c r="J8467" t="e">
        <f>+VLOOKUP(B8467,#REF!,1,FALSE)</f>
        <v>#REF!</v>
      </c>
    </row>
    <row r="8468" spans="1:10" hidden="1" x14ac:dyDescent="0.25">
      <c r="A8468" t="s">
        <v>655</v>
      </c>
      <c r="B8468">
        <v>6677</v>
      </c>
      <c r="C8468" t="s">
        <v>2522</v>
      </c>
      <c r="D8468">
        <v>1</v>
      </c>
      <c r="J8468" t="e">
        <f>+VLOOKUP(B8468,#REF!,1,FALSE)</f>
        <v>#REF!</v>
      </c>
    </row>
    <row r="8469" spans="1:10" hidden="1" x14ac:dyDescent="0.25">
      <c r="A8469" t="s">
        <v>655</v>
      </c>
      <c r="B8469">
        <v>6678</v>
      </c>
      <c r="C8469" t="s">
        <v>2523</v>
      </c>
      <c r="D8469">
        <v>10</v>
      </c>
      <c r="J8469" t="e">
        <f>+VLOOKUP(B8469,#REF!,1,FALSE)</f>
        <v>#REF!</v>
      </c>
    </row>
    <row r="8470" spans="1:10" hidden="1" x14ac:dyDescent="0.25">
      <c r="A8470" t="s">
        <v>655</v>
      </c>
      <c r="B8470">
        <v>7640</v>
      </c>
      <c r="C8470" t="s">
        <v>2524</v>
      </c>
      <c r="D8470">
        <v>6.5</v>
      </c>
      <c r="J8470" t="e">
        <f>+VLOOKUP(B8470,#REF!,1,FALSE)</f>
        <v>#REF!</v>
      </c>
    </row>
    <row r="8471" spans="1:10" hidden="1" x14ac:dyDescent="0.25">
      <c r="A8471" t="s">
        <v>655</v>
      </c>
      <c r="B8471">
        <v>7641</v>
      </c>
      <c r="C8471" t="s">
        <v>2525</v>
      </c>
      <c r="D8471">
        <v>7</v>
      </c>
      <c r="J8471" t="e">
        <f>+VLOOKUP(B8471,#REF!,1,FALSE)</f>
        <v>#REF!</v>
      </c>
    </row>
    <row r="8472" spans="1:10" hidden="1" x14ac:dyDescent="0.25">
      <c r="A8472" t="s">
        <v>655</v>
      </c>
      <c r="B8472">
        <v>7642</v>
      </c>
      <c r="C8472" t="s">
        <v>289</v>
      </c>
      <c r="D8472">
        <v>6.5</v>
      </c>
      <c r="J8472" t="e">
        <f>+VLOOKUP(B8472,#REF!,1,FALSE)</f>
        <v>#REF!</v>
      </c>
    </row>
    <row r="8473" spans="1:10" hidden="1" x14ac:dyDescent="0.25">
      <c r="A8473" t="s">
        <v>655</v>
      </c>
      <c r="B8473" t="s">
        <v>2526</v>
      </c>
      <c r="C8473" t="s">
        <v>289</v>
      </c>
      <c r="D8473">
        <v>4.7</v>
      </c>
      <c r="J8473" t="e">
        <f>+VLOOKUP(B8473,#REF!,1,FALSE)</f>
        <v>#REF!</v>
      </c>
    </row>
    <row r="8474" spans="1:10" hidden="1" x14ac:dyDescent="0.25">
      <c r="A8474" t="s">
        <v>655</v>
      </c>
      <c r="B8474">
        <v>7667</v>
      </c>
      <c r="C8474" t="s">
        <v>2527</v>
      </c>
      <c r="D8474">
        <v>37.5</v>
      </c>
      <c r="J8474" t="e">
        <f>+VLOOKUP(B8474,#REF!,1,FALSE)</f>
        <v>#REF!</v>
      </c>
    </row>
    <row r="8475" spans="1:10" hidden="1" x14ac:dyDescent="0.25">
      <c r="A8475" t="s">
        <v>655</v>
      </c>
      <c r="B8475">
        <v>7671</v>
      </c>
      <c r="C8475" t="s">
        <v>2528</v>
      </c>
      <c r="D8475">
        <v>6.5</v>
      </c>
      <c r="J8475" t="e">
        <f>+VLOOKUP(B8475,#REF!,1,FALSE)</f>
        <v>#REF!</v>
      </c>
    </row>
    <row r="8476" spans="1:10" hidden="1" x14ac:dyDescent="0.25">
      <c r="A8476" t="s">
        <v>655</v>
      </c>
      <c r="B8476">
        <v>7672</v>
      </c>
      <c r="C8476" t="s">
        <v>2529</v>
      </c>
      <c r="D8476">
        <v>6.5</v>
      </c>
      <c r="J8476" t="e">
        <f>+VLOOKUP(B8476,#REF!,1,FALSE)</f>
        <v>#REF!</v>
      </c>
    </row>
    <row r="8477" spans="1:10" hidden="1" x14ac:dyDescent="0.25">
      <c r="A8477" t="s">
        <v>655</v>
      </c>
      <c r="B8477">
        <v>7677</v>
      </c>
      <c r="C8477" t="s">
        <v>2530</v>
      </c>
      <c r="D8477">
        <v>62.5</v>
      </c>
      <c r="J8477" t="e">
        <f>+VLOOKUP(B8477,#REF!,1,FALSE)</f>
        <v>#REF!</v>
      </c>
    </row>
    <row r="8478" spans="1:10" hidden="1" x14ac:dyDescent="0.25">
      <c r="A8478" t="s">
        <v>655</v>
      </c>
      <c r="B8478">
        <v>7678</v>
      </c>
      <c r="C8478" t="s">
        <v>2531</v>
      </c>
      <c r="D8478">
        <v>6.5</v>
      </c>
      <c r="J8478" t="e">
        <f>+VLOOKUP(B8478,#REF!,1,FALSE)</f>
        <v>#REF!</v>
      </c>
    </row>
    <row r="8479" spans="1:10" hidden="1" x14ac:dyDescent="0.25">
      <c r="A8479" t="s">
        <v>655</v>
      </c>
      <c r="B8479">
        <v>7819</v>
      </c>
      <c r="C8479" t="s">
        <v>2532</v>
      </c>
      <c r="D8479">
        <v>6.5</v>
      </c>
      <c r="J8479" t="e">
        <f>+VLOOKUP(B8479,#REF!,1,FALSE)</f>
        <v>#REF!</v>
      </c>
    </row>
    <row r="8480" spans="1:10" hidden="1" x14ac:dyDescent="0.25">
      <c r="A8480" t="s">
        <v>655</v>
      </c>
      <c r="B8480" t="s">
        <v>2533</v>
      </c>
      <c r="C8480" t="s">
        <v>2532</v>
      </c>
      <c r="D8480">
        <v>4.7</v>
      </c>
      <c r="J8480" t="e">
        <f>+VLOOKUP(B8480,#REF!,1,FALSE)</f>
        <v>#REF!</v>
      </c>
    </row>
    <row r="8481" spans="1:10" hidden="1" x14ac:dyDescent="0.25">
      <c r="A8481" t="s">
        <v>655</v>
      </c>
      <c r="B8481">
        <v>9024</v>
      </c>
      <c r="C8481" t="s">
        <v>2534</v>
      </c>
      <c r="D8481">
        <v>1</v>
      </c>
      <c r="J8481" t="e">
        <f>+VLOOKUP(B8481,#REF!,1,FALSE)</f>
        <v>#REF!</v>
      </c>
    </row>
    <row r="8482" spans="1:10" hidden="1" x14ac:dyDescent="0.25">
      <c r="A8482" t="s">
        <v>655</v>
      </c>
      <c r="B8482">
        <v>9025</v>
      </c>
      <c r="C8482" t="s">
        <v>2535</v>
      </c>
      <c r="D8482">
        <v>1</v>
      </c>
      <c r="J8482" t="e">
        <f>+VLOOKUP(B8482,#REF!,1,FALSE)</f>
        <v>#REF!</v>
      </c>
    </row>
    <row r="8483" spans="1:10" hidden="1" x14ac:dyDescent="0.25">
      <c r="A8483" t="s">
        <v>655</v>
      </c>
      <c r="B8483">
        <v>9389</v>
      </c>
      <c r="C8483" t="s">
        <v>2536</v>
      </c>
      <c r="D8483">
        <v>6.5</v>
      </c>
      <c r="J8483" t="e">
        <f>+VLOOKUP(B8483,#REF!,1,FALSE)</f>
        <v>#REF!</v>
      </c>
    </row>
    <row r="8484" spans="1:10" hidden="1" x14ac:dyDescent="0.25">
      <c r="A8484" t="s">
        <v>655</v>
      </c>
      <c r="B8484">
        <v>9395</v>
      </c>
      <c r="C8484" t="s">
        <v>2537</v>
      </c>
      <c r="D8484">
        <v>6.5</v>
      </c>
      <c r="J8484" t="e">
        <f>+VLOOKUP(B8484,#REF!,1,FALSE)</f>
        <v>#REF!</v>
      </c>
    </row>
    <row r="8485" spans="1:10" hidden="1" x14ac:dyDescent="0.25">
      <c r="A8485" t="s">
        <v>655</v>
      </c>
      <c r="B8485">
        <v>9549</v>
      </c>
      <c r="C8485" t="s">
        <v>2538</v>
      </c>
      <c r="D8485">
        <v>20</v>
      </c>
      <c r="J8485" t="e">
        <f>+VLOOKUP(B8485,#REF!,1,FALSE)</f>
        <v>#REF!</v>
      </c>
    </row>
    <row r="8486" spans="1:10" hidden="1" x14ac:dyDescent="0.25">
      <c r="A8486" t="s">
        <v>655</v>
      </c>
      <c r="B8486">
        <v>9580</v>
      </c>
      <c r="C8486" t="s">
        <v>2539</v>
      </c>
      <c r="D8486">
        <v>8</v>
      </c>
      <c r="J8486" t="e">
        <f>+VLOOKUP(B8486,#REF!,1,FALSE)</f>
        <v>#REF!</v>
      </c>
    </row>
    <row r="8487" spans="1:10" hidden="1" x14ac:dyDescent="0.25">
      <c r="A8487" t="s">
        <v>655</v>
      </c>
      <c r="B8487">
        <v>9581</v>
      </c>
      <c r="C8487" t="s">
        <v>2540</v>
      </c>
      <c r="D8487">
        <v>8</v>
      </c>
      <c r="J8487" t="e">
        <f>+VLOOKUP(B8487,#REF!,1,FALSE)</f>
        <v>#REF!</v>
      </c>
    </row>
    <row r="8488" spans="1:10" hidden="1" x14ac:dyDescent="0.25">
      <c r="A8488" t="s">
        <v>655</v>
      </c>
      <c r="B8488">
        <v>9670</v>
      </c>
      <c r="C8488" t="s">
        <v>2541</v>
      </c>
      <c r="D8488">
        <v>50</v>
      </c>
      <c r="J8488" t="e">
        <f>+VLOOKUP(B8488,#REF!,1,FALSE)</f>
        <v>#REF!</v>
      </c>
    </row>
    <row r="8489" spans="1:10" hidden="1" x14ac:dyDescent="0.25">
      <c r="A8489" t="s">
        <v>655</v>
      </c>
      <c r="B8489">
        <v>9700</v>
      </c>
      <c r="C8489" t="s">
        <v>2542</v>
      </c>
      <c r="D8489">
        <v>4</v>
      </c>
      <c r="J8489" t="e">
        <f>+VLOOKUP(B8489,#REF!,1,FALSE)</f>
        <v>#REF!</v>
      </c>
    </row>
    <row r="8490" spans="1:10" hidden="1" x14ac:dyDescent="0.25">
      <c r="A8490" t="s">
        <v>655</v>
      </c>
      <c r="B8490">
        <v>9701</v>
      </c>
      <c r="C8490" t="s">
        <v>2543</v>
      </c>
      <c r="D8490">
        <v>4</v>
      </c>
      <c r="J8490" t="e">
        <f>+VLOOKUP(B8490,#REF!,1,FALSE)</f>
        <v>#REF!</v>
      </c>
    </row>
    <row r="8491" spans="1:10" hidden="1" x14ac:dyDescent="0.25">
      <c r="A8491" t="s">
        <v>655</v>
      </c>
      <c r="B8491">
        <v>9702</v>
      </c>
      <c r="C8491" t="s">
        <v>2544</v>
      </c>
      <c r="D8491">
        <v>4</v>
      </c>
      <c r="J8491" t="e">
        <f>+VLOOKUP(B8491,#REF!,1,FALSE)</f>
        <v>#REF!</v>
      </c>
    </row>
    <row r="8492" spans="1:10" hidden="1" x14ac:dyDescent="0.25">
      <c r="A8492" t="s">
        <v>655</v>
      </c>
      <c r="B8492">
        <v>9703</v>
      </c>
      <c r="C8492" t="s">
        <v>2545</v>
      </c>
      <c r="D8492">
        <v>4</v>
      </c>
      <c r="J8492" t="e">
        <f>+VLOOKUP(B8492,#REF!,1,FALSE)</f>
        <v>#REF!</v>
      </c>
    </row>
    <row r="8493" spans="1:10" hidden="1" x14ac:dyDescent="0.25">
      <c r="A8493" t="s">
        <v>655</v>
      </c>
      <c r="B8493">
        <v>9712</v>
      </c>
      <c r="C8493" t="s">
        <v>2546</v>
      </c>
      <c r="D8493">
        <v>1</v>
      </c>
      <c r="J8493" t="e">
        <f>+VLOOKUP(B8493,#REF!,1,FALSE)</f>
        <v>#REF!</v>
      </c>
    </row>
    <row r="8494" spans="1:10" hidden="1" x14ac:dyDescent="0.25">
      <c r="A8494" t="s">
        <v>655</v>
      </c>
      <c r="B8494">
        <v>9713</v>
      </c>
      <c r="C8494" t="s">
        <v>2547</v>
      </c>
      <c r="D8494">
        <v>1</v>
      </c>
      <c r="J8494" t="e">
        <f>+VLOOKUP(B8494,#REF!,1,FALSE)</f>
        <v>#REF!</v>
      </c>
    </row>
    <row r="8495" spans="1:10" hidden="1" x14ac:dyDescent="0.25">
      <c r="A8495" t="s">
        <v>655</v>
      </c>
      <c r="B8495">
        <v>150001</v>
      </c>
      <c r="C8495" t="s">
        <v>2548</v>
      </c>
      <c r="D8495">
        <v>1</v>
      </c>
      <c r="J8495" t="e">
        <f>+VLOOKUP(B8495,#REF!,1,FALSE)</f>
        <v>#REF!</v>
      </c>
    </row>
    <row r="8496" spans="1:10" hidden="1" x14ac:dyDescent="0.25">
      <c r="A8496" t="s">
        <v>655</v>
      </c>
      <c r="B8496">
        <v>440016</v>
      </c>
      <c r="C8496" t="s">
        <v>2541</v>
      </c>
      <c r="D8496">
        <v>50</v>
      </c>
      <c r="J8496" t="e">
        <f>+VLOOKUP(B8496,#REF!,1,FALSE)</f>
        <v>#REF!</v>
      </c>
    </row>
    <row r="8497" spans="1:10" hidden="1" x14ac:dyDescent="0.25">
      <c r="A8497" t="s">
        <v>655</v>
      </c>
      <c r="B8497">
        <v>460020</v>
      </c>
      <c r="C8497" t="s">
        <v>2549</v>
      </c>
      <c r="D8497">
        <v>10</v>
      </c>
      <c r="J8497" t="e">
        <f>+VLOOKUP(B8497,#REF!,1,FALSE)</f>
        <v>#REF!</v>
      </c>
    </row>
    <row r="8498" spans="1:10" hidden="1" x14ac:dyDescent="0.25">
      <c r="A8498" t="s">
        <v>655</v>
      </c>
      <c r="B8498">
        <v>460021</v>
      </c>
      <c r="C8498" t="s">
        <v>2550</v>
      </c>
      <c r="D8498">
        <v>10</v>
      </c>
      <c r="J8498" t="e">
        <f>+VLOOKUP(B8498,#REF!,1,FALSE)</f>
        <v>#REF!</v>
      </c>
    </row>
    <row r="8499" spans="1:10" hidden="1" x14ac:dyDescent="0.25">
      <c r="A8499" t="s">
        <v>655</v>
      </c>
      <c r="B8499">
        <v>460022</v>
      </c>
      <c r="C8499" t="s">
        <v>2551</v>
      </c>
      <c r="D8499">
        <v>1</v>
      </c>
      <c r="J8499" t="e">
        <f>+VLOOKUP(B8499,#REF!,1,FALSE)</f>
        <v>#REF!</v>
      </c>
    </row>
    <row r="8500" spans="1:10" hidden="1" x14ac:dyDescent="0.25">
      <c r="A8500" t="s">
        <v>655</v>
      </c>
      <c r="B8500">
        <v>460025</v>
      </c>
      <c r="C8500" t="s">
        <v>2552</v>
      </c>
      <c r="D8500">
        <v>1</v>
      </c>
      <c r="J8500" t="e">
        <f>+VLOOKUP(B8500,#REF!,1,FALSE)</f>
        <v>#REF!</v>
      </c>
    </row>
    <row r="8501" spans="1:10" hidden="1" x14ac:dyDescent="0.25">
      <c r="A8501" t="s">
        <v>655</v>
      </c>
      <c r="B8501">
        <v>460029</v>
      </c>
      <c r="C8501" t="s">
        <v>2553</v>
      </c>
      <c r="D8501">
        <v>1</v>
      </c>
      <c r="J8501" t="e">
        <f>+VLOOKUP(B8501,#REF!,1,FALSE)</f>
        <v>#REF!</v>
      </c>
    </row>
    <row r="8502" spans="1:10" hidden="1" x14ac:dyDescent="0.25">
      <c r="A8502" t="s">
        <v>655</v>
      </c>
      <c r="B8502">
        <v>460081</v>
      </c>
      <c r="C8502" t="s">
        <v>2554</v>
      </c>
      <c r="D8502">
        <v>10</v>
      </c>
      <c r="J8502" t="e">
        <f>+VLOOKUP(B8502,#REF!,1,FALSE)</f>
        <v>#REF!</v>
      </c>
    </row>
    <row r="8503" spans="1:10" hidden="1" x14ac:dyDescent="0.25">
      <c r="A8503" t="s">
        <v>655</v>
      </c>
      <c r="B8503">
        <v>460082</v>
      </c>
      <c r="C8503" t="s">
        <v>2555</v>
      </c>
      <c r="D8503">
        <v>10</v>
      </c>
      <c r="J8503" t="e">
        <f>+VLOOKUP(B8503,#REF!,1,FALSE)</f>
        <v>#REF!</v>
      </c>
    </row>
    <row r="8504" spans="1:10" hidden="1" x14ac:dyDescent="0.25">
      <c r="A8504" t="s">
        <v>655</v>
      </c>
      <c r="B8504">
        <v>460090</v>
      </c>
      <c r="C8504" t="s">
        <v>2556</v>
      </c>
      <c r="D8504">
        <v>10</v>
      </c>
      <c r="J8504" t="e">
        <f>+VLOOKUP(B8504,#REF!,1,FALSE)</f>
        <v>#REF!</v>
      </c>
    </row>
    <row r="8505" spans="1:10" hidden="1" x14ac:dyDescent="0.25">
      <c r="A8505" t="s">
        <v>655</v>
      </c>
      <c r="B8505">
        <v>463000</v>
      </c>
      <c r="C8505" t="s">
        <v>2557</v>
      </c>
      <c r="D8505">
        <v>1</v>
      </c>
      <c r="J8505" t="e">
        <f>+VLOOKUP(B8505,#REF!,1,FALSE)</f>
        <v>#REF!</v>
      </c>
    </row>
    <row r="8506" spans="1:10" hidden="1" x14ac:dyDescent="0.25">
      <c r="A8506" t="s">
        <v>655</v>
      </c>
      <c r="B8506">
        <v>463001</v>
      </c>
      <c r="C8506" t="s">
        <v>2558</v>
      </c>
      <c r="D8506">
        <v>1</v>
      </c>
      <c r="J8506" t="e">
        <f>+VLOOKUP(B8506,#REF!,1,FALSE)</f>
        <v>#REF!</v>
      </c>
    </row>
    <row r="8507" spans="1:10" hidden="1" x14ac:dyDescent="0.25">
      <c r="A8507" t="s">
        <v>655</v>
      </c>
      <c r="B8507">
        <v>463006</v>
      </c>
      <c r="C8507" t="s">
        <v>2559</v>
      </c>
      <c r="D8507">
        <v>1</v>
      </c>
      <c r="J8507" t="e">
        <f>+VLOOKUP(B8507,#REF!,1,FALSE)</f>
        <v>#REF!</v>
      </c>
    </row>
    <row r="8508" spans="1:10" hidden="1" x14ac:dyDescent="0.25">
      <c r="A8508" t="s">
        <v>655</v>
      </c>
      <c r="B8508">
        <v>463025</v>
      </c>
      <c r="C8508" t="s">
        <v>2560</v>
      </c>
      <c r="D8508">
        <v>2</v>
      </c>
      <c r="J8508" t="e">
        <f>+VLOOKUP(B8508,#REF!,1,FALSE)</f>
        <v>#REF!</v>
      </c>
    </row>
    <row r="8509" spans="1:10" hidden="1" x14ac:dyDescent="0.25">
      <c r="A8509" t="s">
        <v>655</v>
      </c>
      <c r="B8509">
        <v>463035</v>
      </c>
      <c r="C8509" t="s">
        <v>2552</v>
      </c>
      <c r="D8509">
        <v>1</v>
      </c>
      <c r="J8509" t="e">
        <f>+VLOOKUP(B8509,#REF!,1,FALSE)</f>
        <v>#REF!</v>
      </c>
    </row>
    <row r="8510" spans="1:10" hidden="1" x14ac:dyDescent="0.25">
      <c r="A8510" t="s">
        <v>655</v>
      </c>
      <c r="B8510">
        <v>463036</v>
      </c>
      <c r="C8510" t="s">
        <v>2553</v>
      </c>
      <c r="D8510">
        <v>1</v>
      </c>
      <c r="J8510" t="e">
        <f>+VLOOKUP(B8510,#REF!,1,FALSE)</f>
        <v>#REF!</v>
      </c>
    </row>
    <row r="8511" spans="1:10" hidden="1" x14ac:dyDescent="0.25">
      <c r="A8511" t="s">
        <v>655</v>
      </c>
      <c r="B8511">
        <v>540001</v>
      </c>
      <c r="C8511" t="s">
        <v>2561</v>
      </c>
      <c r="D8511">
        <v>50</v>
      </c>
      <c r="J8511" t="e">
        <f>+VLOOKUP(B8511,#REF!,1,FALSE)</f>
        <v>#REF!</v>
      </c>
    </row>
    <row r="8512" spans="1:10" hidden="1" x14ac:dyDescent="0.25">
      <c r="A8512" t="s">
        <v>655</v>
      </c>
      <c r="B8512">
        <v>540009</v>
      </c>
      <c r="C8512" t="s">
        <v>2541</v>
      </c>
      <c r="D8512">
        <v>50</v>
      </c>
      <c r="J8512" t="e">
        <f>+VLOOKUP(B8512,#REF!,1,FALSE)</f>
        <v>#REF!</v>
      </c>
    </row>
    <row r="8513" spans="1:10" hidden="1" x14ac:dyDescent="0.25">
      <c r="A8513" t="s">
        <v>655</v>
      </c>
      <c r="B8513">
        <v>550035</v>
      </c>
      <c r="C8513" t="s">
        <v>2562</v>
      </c>
      <c r="D8513">
        <v>1</v>
      </c>
      <c r="J8513" t="e">
        <f>+VLOOKUP(B8513,#REF!,1,FALSE)</f>
        <v>#REF!</v>
      </c>
    </row>
    <row r="8514" spans="1:10" hidden="1" x14ac:dyDescent="0.25">
      <c r="A8514" t="s">
        <v>655</v>
      </c>
      <c r="B8514">
        <v>560002</v>
      </c>
      <c r="C8514" t="s">
        <v>2563</v>
      </c>
      <c r="D8514">
        <v>10</v>
      </c>
      <c r="J8514" t="e">
        <f>+VLOOKUP(B8514,#REF!,1,FALSE)</f>
        <v>#REF!</v>
      </c>
    </row>
    <row r="8515" spans="1:10" hidden="1" x14ac:dyDescent="0.25">
      <c r="A8515" t="s">
        <v>655</v>
      </c>
      <c r="B8515">
        <v>560003</v>
      </c>
      <c r="C8515" t="s">
        <v>2564</v>
      </c>
      <c r="D8515">
        <v>10</v>
      </c>
      <c r="J8515" t="e">
        <f>+VLOOKUP(B8515,#REF!,1,FALSE)</f>
        <v>#REF!</v>
      </c>
    </row>
    <row r="8516" spans="1:10" hidden="1" x14ac:dyDescent="0.25">
      <c r="A8516" t="s">
        <v>655</v>
      </c>
      <c r="B8516">
        <v>560004</v>
      </c>
      <c r="C8516" t="s">
        <v>2565</v>
      </c>
      <c r="D8516">
        <v>20</v>
      </c>
      <c r="J8516" t="e">
        <f>+VLOOKUP(B8516,#REF!,1,FALSE)</f>
        <v>#REF!</v>
      </c>
    </row>
    <row r="8517" spans="1:10" hidden="1" x14ac:dyDescent="0.25">
      <c r="A8517" t="s">
        <v>655</v>
      </c>
      <c r="B8517">
        <v>560007</v>
      </c>
      <c r="C8517" t="s">
        <v>2566</v>
      </c>
      <c r="D8517">
        <v>10</v>
      </c>
      <c r="J8517" t="e">
        <f>+VLOOKUP(B8517,#REF!,1,FALSE)</f>
        <v>#REF!</v>
      </c>
    </row>
    <row r="8518" spans="1:10" hidden="1" x14ac:dyDescent="0.25">
      <c r="A8518" t="s">
        <v>655</v>
      </c>
      <c r="B8518">
        <v>930000</v>
      </c>
      <c r="C8518" t="s">
        <v>2567</v>
      </c>
      <c r="D8518">
        <v>6.5</v>
      </c>
      <c r="J8518" t="e">
        <f>+VLOOKUP(B8518,#REF!,1,FALSE)</f>
        <v>#REF!</v>
      </c>
    </row>
    <row r="8519" spans="1:10" hidden="1" x14ac:dyDescent="0.25">
      <c r="A8519" t="s">
        <v>655</v>
      </c>
      <c r="B8519">
        <v>930001</v>
      </c>
      <c r="C8519" t="s">
        <v>2537</v>
      </c>
      <c r="D8519">
        <v>6.5</v>
      </c>
      <c r="J8519" t="e">
        <f>+VLOOKUP(B8519,#REF!,1,FALSE)</f>
        <v>#REF!</v>
      </c>
    </row>
    <row r="8520" spans="1:10" hidden="1" x14ac:dyDescent="0.25">
      <c r="A8520" t="s">
        <v>655</v>
      </c>
      <c r="B8520">
        <v>930002</v>
      </c>
      <c r="C8520" t="s">
        <v>2568</v>
      </c>
      <c r="D8520">
        <v>6.5</v>
      </c>
      <c r="J8520" t="e">
        <f>+VLOOKUP(B8520,#REF!,1,FALSE)</f>
        <v>#REF!</v>
      </c>
    </row>
    <row r="8521" spans="1:10" hidden="1" x14ac:dyDescent="0.25">
      <c r="A8521" t="s">
        <v>655</v>
      </c>
      <c r="B8521">
        <v>930201</v>
      </c>
      <c r="C8521" t="s">
        <v>2569</v>
      </c>
      <c r="D8521">
        <v>6.5</v>
      </c>
      <c r="J8521" t="e">
        <f>+VLOOKUP(B8521,#REF!,1,FALSE)</f>
        <v>#REF!</v>
      </c>
    </row>
    <row r="8522" spans="1:10" hidden="1" x14ac:dyDescent="0.25">
      <c r="A8522" t="s">
        <v>655</v>
      </c>
      <c r="B8522">
        <v>930203</v>
      </c>
      <c r="C8522" t="s">
        <v>2570</v>
      </c>
      <c r="D8522">
        <v>6.5</v>
      </c>
      <c r="J8522" t="e">
        <f>+VLOOKUP(B8522,#REF!,1,FALSE)</f>
        <v>#REF!</v>
      </c>
    </row>
    <row r="8523" spans="1:10" hidden="1" x14ac:dyDescent="0.25">
      <c r="A8523" t="s">
        <v>655</v>
      </c>
      <c r="B8523">
        <v>930204</v>
      </c>
      <c r="C8523" t="s">
        <v>2571</v>
      </c>
      <c r="D8523">
        <v>6.5</v>
      </c>
      <c r="J8523" t="e">
        <f>+VLOOKUP(B8523,#REF!,1,FALSE)</f>
        <v>#REF!</v>
      </c>
    </row>
    <row r="8524" spans="1:10" hidden="1" x14ac:dyDescent="0.25">
      <c r="A8524" t="s">
        <v>655</v>
      </c>
      <c r="B8524">
        <v>960001</v>
      </c>
      <c r="C8524" t="s">
        <v>2572</v>
      </c>
      <c r="D8524">
        <v>4</v>
      </c>
      <c r="J8524" t="e">
        <f>+VLOOKUP(B8524,#REF!,1,FALSE)</f>
        <v>#REF!</v>
      </c>
    </row>
    <row r="8525" spans="1:10" hidden="1" x14ac:dyDescent="0.25">
      <c r="A8525" t="s">
        <v>655</v>
      </c>
      <c r="B8525">
        <v>960002</v>
      </c>
      <c r="C8525" t="s">
        <v>2573</v>
      </c>
      <c r="D8525">
        <v>1</v>
      </c>
      <c r="J8525" t="e">
        <f>+VLOOKUP(B8525,#REF!,1,FALSE)</f>
        <v>#REF!</v>
      </c>
    </row>
    <row r="8526" spans="1:10" hidden="1" x14ac:dyDescent="0.25">
      <c r="A8526" t="s">
        <v>655</v>
      </c>
      <c r="B8526">
        <v>960003</v>
      </c>
      <c r="C8526" t="s">
        <v>2574</v>
      </c>
      <c r="D8526">
        <v>1</v>
      </c>
      <c r="J8526" t="e">
        <f>+VLOOKUP(B8526,#REF!,1,FALSE)</f>
        <v>#REF!</v>
      </c>
    </row>
    <row r="8527" spans="1:10" hidden="1" x14ac:dyDescent="0.25">
      <c r="A8527" t="s">
        <v>655</v>
      </c>
      <c r="B8527">
        <v>960004</v>
      </c>
      <c r="C8527" t="s">
        <v>2575</v>
      </c>
      <c r="D8527">
        <v>1</v>
      </c>
      <c r="J8527" t="e">
        <f>+VLOOKUP(B8527,#REF!,1,FALSE)</f>
        <v>#REF!</v>
      </c>
    </row>
    <row r="8528" spans="1:10" hidden="1" x14ac:dyDescent="0.25">
      <c r="A8528" t="s">
        <v>655</v>
      </c>
      <c r="B8528">
        <v>960005</v>
      </c>
      <c r="C8528" t="s">
        <v>2576</v>
      </c>
      <c r="D8528">
        <v>1</v>
      </c>
      <c r="J8528" t="e">
        <f>+VLOOKUP(B8528,#REF!,1,FALSE)</f>
        <v>#REF!</v>
      </c>
    </row>
    <row r="8529" spans="1:10" hidden="1" x14ac:dyDescent="0.25">
      <c r="A8529" t="s">
        <v>655</v>
      </c>
      <c r="B8529">
        <v>960010</v>
      </c>
      <c r="C8529" t="s">
        <v>2577</v>
      </c>
      <c r="D8529">
        <v>2</v>
      </c>
      <c r="J8529" t="e">
        <f>+VLOOKUP(B8529,#REF!,1,FALSE)</f>
        <v>#REF!</v>
      </c>
    </row>
    <row r="8530" spans="1:10" hidden="1" x14ac:dyDescent="0.25">
      <c r="A8530" t="s">
        <v>655</v>
      </c>
      <c r="B8530">
        <v>960012</v>
      </c>
      <c r="C8530" t="s">
        <v>2578</v>
      </c>
      <c r="D8530">
        <v>1</v>
      </c>
      <c r="J8530" t="e">
        <f>+VLOOKUP(B8530,#REF!,1,FALSE)</f>
        <v>#REF!</v>
      </c>
    </row>
    <row r="8531" spans="1:10" hidden="1" x14ac:dyDescent="0.25">
      <c r="A8531" t="s">
        <v>655</v>
      </c>
      <c r="B8531">
        <v>960013</v>
      </c>
      <c r="C8531" t="s">
        <v>2579</v>
      </c>
      <c r="D8531">
        <v>1</v>
      </c>
      <c r="J8531" t="e">
        <f>+VLOOKUP(B8531,#REF!,1,FALSE)</f>
        <v>#REF!</v>
      </c>
    </row>
    <row r="8532" spans="1:10" hidden="1" x14ac:dyDescent="0.25">
      <c r="A8532" t="s">
        <v>655</v>
      </c>
      <c r="B8532">
        <v>960014</v>
      </c>
      <c r="C8532" t="s">
        <v>2580</v>
      </c>
      <c r="D8532">
        <v>2</v>
      </c>
      <c r="J8532" t="e">
        <f>+VLOOKUP(B8532,#REF!,1,FALSE)</f>
        <v>#REF!</v>
      </c>
    </row>
    <row r="8533" spans="1:10" hidden="1" x14ac:dyDescent="0.25">
      <c r="A8533" t="s">
        <v>655</v>
      </c>
      <c r="B8533">
        <v>960020</v>
      </c>
      <c r="C8533" t="s">
        <v>2581</v>
      </c>
      <c r="D8533">
        <v>4</v>
      </c>
      <c r="J8533" t="e">
        <f>+VLOOKUP(B8533,#REF!,1,FALSE)</f>
        <v>#REF!</v>
      </c>
    </row>
    <row r="8534" spans="1:10" hidden="1" x14ac:dyDescent="0.25">
      <c r="A8534" t="s">
        <v>655</v>
      </c>
      <c r="B8534">
        <v>960026</v>
      </c>
      <c r="C8534" t="s">
        <v>2582</v>
      </c>
      <c r="D8534">
        <v>1</v>
      </c>
      <c r="J8534" t="e">
        <f>+VLOOKUP(B8534,#REF!,1,FALSE)</f>
        <v>#REF!</v>
      </c>
    </row>
    <row r="8535" spans="1:10" hidden="1" x14ac:dyDescent="0.25">
      <c r="A8535" t="s">
        <v>655</v>
      </c>
      <c r="B8535">
        <v>960028</v>
      </c>
      <c r="C8535" t="s">
        <v>2583</v>
      </c>
      <c r="D8535">
        <v>1</v>
      </c>
      <c r="J8535" t="e">
        <f>+VLOOKUP(B8535,#REF!,1,FALSE)</f>
        <v>#REF!</v>
      </c>
    </row>
    <row r="8536" spans="1:10" hidden="1" x14ac:dyDescent="0.25">
      <c r="A8536" t="s">
        <v>655</v>
      </c>
      <c r="B8536" t="s">
        <v>2484</v>
      </c>
      <c r="C8536" t="s">
        <v>2485</v>
      </c>
      <c r="D8536">
        <v>10</v>
      </c>
      <c r="J8536" t="e">
        <f>+VLOOKUP(B8536,#REF!,1,FALSE)</f>
        <v>#REF!</v>
      </c>
    </row>
    <row r="8537" spans="1:10" hidden="1" x14ac:dyDescent="0.25">
      <c r="A8537" t="s">
        <v>655</v>
      </c>
      <c r="B8537" t="s">
        <v>2486</v>
      </c>
      <c r="C8537" t="s">
        <v>2487</v>
      </c>
      <c r="D8537">
        <v>10</v>
      </c>
      <c r="J8537" t="e">
        <f>+VLOOKUP(B8537,#REF!,1,FALSE)</f>
        <v>#REF!</v>
      </c>
    </row>
    <row r="8538" spans="1:10" hidden="1" x14ac:dyDescent="0.25">
      <c r="A8538" t="s">
        <v>655</v>
      </c>
      <c r="B8538" t="s">
        <v>2488</v>
      </c>
      <c r="C8538" t="s">
        <v>2489</v>
      </c>
      <c r="D8538">
        <v>10</v>
      </c>
      <c r="J8538" t="e">
        <f>+VLOOKUP(B8538,#REF!,1,FALSE)</f>
        <v>#REF!</v>
      </c>
    </row>
    <row r="8539" spans="1:10" hidden="1" x14ac:dyDescent="0.25">
      <c r="A8539" t="s">
        <v>655</v>
      </c>
      <c r="B8539" t="s">
        <v>2490</v>
      </c>
      <c r="C8539" t="s">
        <v>2491</v>
      </c>
      <c r="D8539">
        <v>10</v>
      </c>
      <c r="J8539" t="e">
        <f>+VLOOKUP(B8539,#REF!,1,FALSE)</f>
        <v>#REF!</v>
      </c>
    </row>
    <row r="8540" spans="1:10" hidden="1" x14ac:dyDescent="0.25">
      <c r="A8540" t="s">
        <v>655</v>
      </c>
      <c r="B8540" t="s">
        <v>2494</v>
      </c>
      <c r="C8540" t="s">
        <v>2495</v>
      </c>
      <c r="D8540">
        <v>20</v>
      </c>
      <c r="J8540" t="e">
        <f>+VLOOKUP(B8540,#REF!,1,FALSE)</f>
        <v>#REF!</v>
      </c>
    </row>
    <row r="8541" spans="1:10" hidden="1" x14ac:dyDescent="0.25">
      <c r="A8541" t="s">
        <v>655</v>
      </c>
      <c r="B8541" t="s">
        <v>2584</v>
      </c>
      <c r="C8541" t="s">
        <v>2585</v>
      </c>
      <c r="D8541">
        <v>2</v>
      </c>
      <c r="J8541" t="e">
        <f>+VLOOKUP(B8541,#REF!,1,FALSE)</f>
        <v>#REF!</v>
      </c>
    </row>
    <row r="8542" spans="1:10" hidden="1" x14ac:dyDescent="0.25">
      <c r="A8542" t="s">
        <v>655</v>
      </c>
      <c r="B8542" t="s">
        <v>2586</v>
      </c>
      <c r="C8542" t="s">
        <v>2587</v>
      </c>
      <c r="D8542">
        <v>2</v>
      </c>
      <c r="J8542" t="e">
        <f>+VLOOKUP(B8542,#REF!,1,FALSE)</f>
        <v>#REF!</v>
      </c>
    </row>
    <row r="8543" spans="1:10" hidden="1" x14ac:dyDescent="0.25">
      <c r="A8543" t="s">
        <v>655</v>
      </c>
      <c r="B8543" t="s">
        <v>2498</v>
      </c>
      <c r="C8543" t="s">
        <v>2499</v>
      </c>
      <c r="D8543">
        <v>1</v>
      </c>
      <c r="J8543" t="e">
        <f>+VLOOKUP(B8543,#REF!,1,FALSE)</f>
        <v>#REF!</v>
      </c>
    </row>
    <row r="8544" spans="1:10" hidden="1" x14ac:dyDescent="0.25">
      <c r="A8544" t="s">
        <v>655</v>
      </c>
      <c r="B8544" t="s">
        <v>2500</v>
      </c>
      <c r="C8544" t="s">
        <v>2501</v>
      </c>
      <c r="D8544">
        <v>1</v>
      </c>
      <c r="J8544" t="e">
        <f>+VLOOKUP(B8544,#REF!,1,FALSE)</f>
        <v>#REF!</v>
      </c>
    </row>
    <row r="8545" spans="1:10" hidden="1" x14ac:dyDescent="0.25">
      <c r="A8545" t="s">
        <v>655</v>
      </c>
      <c r="B8545" t="s">
        <v>2502</v>
      </c>
      <c r="C8545" t="s">
        <v>2503</v>
      </c>
      <c r="D8545">
        <v>1</v>
      </c>
      <c r="J8545" t="e">
        <f>+VLOOKUP(B8545,#REF!,1,FALSE)</f>
        <v>#REF!</v>
      </c>
    </row>
    <row r="8546" spans="1:10" hidden="1" x14ac:dyDescent="0.25">
      <c r="A8546" t="s">
        <v>655</v>
      </c>
      <c r="B8546" t="s">
        <v>2588</v>
      </c>
      <c r="C8546" t="s">
        <v>2589</v>
      </c>
      <c r="D8546">
        <v>2000</v>
      </c>
      <c r="J8546" t="e">
        <f>+VLOOKUP(B8546,#REF!,1,FALSE)</f>
        <v>#REF!</v>
      </c>
    </row>
    <row r="8547" spans="1:10" hidden="1" x14ac:dyDescent="0.25">
      <c r="A8547" t="s">
        <v>655</v>
      </c>
      <c r="B8547" t="s">
        <v>2590</v>
      </c>
      <c r="C8547" t="s">
        <v>2591</v>
      </c>
      <c r="D8547">
        <v>50</v>
      </c>
      <c r="J8547" t="e">
        <f>+VLOOKUP(B8547,#REF!,1,FALSE)</f>
        <v>#REF!</v>
      </c>
    </row>
    <row r="8548" spans="1:10" hidden="1" x14ac:dyDescent="0.25">
      <c r="A8548" t="s">
        <v>655</v>
      </c>
      <c r="B8548" t="s">
        <v>2592</v>
      </c>
      <c r="C8548" t="s">
        <v>2593</v>
      </c>
      <c r="D8548">
        <v>800</v>
      </c>
      <c r="J8548" t="e">
        <f>+VLOOKUP(B8548,#REF!,1,FALSE)</f>
        <v>#REF!</v>
      </c>
    </row>
    <row r="8549" spans="1:10" hidden="1" x14ac:dyDescent="0.25">
      <c r="A8549" t="s">
        <v>655</v>
      </c>
      <c r="B8549" t="s">
        <v>2594</v>
      </c>
      <c r="C8549" t="s">
        <v>2595</v>
      </c>
      <c r="D8549">
        <v>1</v>
      </c>
      <c r="J8549" t="e">
        <f>+VLOOKUP(B8549,#REF!,1,FALSE)</f>
        <v>#REF!</v>
      </c>
    </row>
    <row r="8550" spans="1:10" hidden="1" x14ac:dyDescent="0.25">
      <c r="A8550" t="s">
        <v>655</v>
      </c>
      <c r="B8550" t="s">
        <v>2596</v>
      </c>
      <c r="C8550" t="s">
        <v>2561</v>
      </c>
      <c r="D8550">
        <v>50</v>
      </c>
      <c r="J8550" t="e">
        <f>+VLOOKUP(B8550,#REF!,1,FALSE)</f>
        <v>#REF!</v>
      </c>
    </row>
    <row r="8551" spans="1:10" hidden="1" x14ac:dyDescent="0.25">
      <c r="A8551" t="s">
        <v>655</v>
      </c>
      <c r="B8551" t="s">
        <v>2597</v>
      </c>
      <c r="C8551" t="s">
        <v>2598</v>
      </c>
      <c r="D8551">
        <v>25</v>
      </c>
      <c r="J8551" t="e">
        <f>+VLOOKUP(B8551,#REF!,1,FALSE)</f>
        <v>#REF!</v>
      </c>
    </row>
    <row r="8552" spans="1:10" hidden="1" x14ac:dyDescent="0.25">
      <c r="A8552" t="s">
        <v>655</v>
      </c>
      <c r="B8552" t="s">
        <v>2599</v>
      </c>
      <c r="C8552" t="s">
        <v>2600</v>
      </c>
      <c r="D8552">
        <v>6.5</v>
      </c>
      <c r="J8552" t="e">
        <f>+VLOOKUP(B8552,#REF!,1,FALSE)</f>
        <v>#REF!</v>
      </c>
    </row>
    <row r="8553" spans="1:10" hidden="1" x14ac:dyDescent="0.25">
      <c r="A8553" t="s">
        <v>655</v>
      </c>
      <c r="B8553">
        <v>339</v>
      </c>
      <c r="C8553" t="s">
        <v>2504</v>
      </c>
      <c r="D8553">
        <v>50</v>
      </c>
      <c r="J8553" t="e">
        <f>+VLOOKUP(B8553,#REF!,1,FALSE)</f>
        <v>#REF!</v>
      </c>
    </row>
    <row r="8554" spans="1:10" hidden="1" x14ac:dyDescent="0.25">
      <c r="A8554" t="s">
        <v>655</v>
      </c>
      <c r="B8554">
        <v>374</v>
      </c>
      <c r="C8554" t="s">
        <v>2601</v>
      </c>
      <c r="D8554">
        <v>50</v>
      </c>
      <c r="J8554" t="e">
        <f>+VLOOKUP(B8554,#REF!,1,FALSE)</f>
        <v>#REF!</v>
      </c>
    </row>
    <row r="8555" spans="1:10" hidden="1" x14ac:dyDescent="0.25">
      <c r="A8555" t="s">
        <v>655</v>
      </c>
      <c r="B8555">
        <v>576</v>
      </c>
      <c r="C8555" t="s">
        <v>2505</v>
      </c>
      <c r="D8555">
        <v>25</v>
      </c>
      <c r="J8555" t="e">
        <f>+VLOOKUP(B8555,#REF!,1,FALSE)</f>
        <v>#REF!</v>
      </c>
    </row>
    <row r="8556" spans="1:10" hidden="1" x14ac:dyDescent="0.25">
      <c r="A8556" t="s">
        <v>655</v>
      </c>
      <c r="B8556" t="s">
        <v>2506</v>
      </c>
      <c r="C8556" t="s">
        <v>2507</v>
      </c>
      <c r="D8556">
        <v>5</v>
      </c>
      <c r="J8556" t="e">
        <f>+VLOOKUP(B8556,#REF!,1,FALSE)</f>
        <v>#REF!</v>
      </c>
    </row>
    <row r="8557" spans="1:10" hidden="1" x14ac:dyDescent="0.25">
      <c r="A8557" t="s">
        <v>655</v>
      </c>
      <c r="B8557">
        <v>591</v>
      </c>
      <c r="C8557" t="s">
        <v>2508</v>
      </c>
      <c r="D8557">
        <v>25</v>
      </c>
      <c r="J8557" t="e">
        <f>+VLOOKUP(B8557,#REF!,1,FALSE)</f>
        <v>#REF!</v>
      </c>
    </row>
    <row r="8558" spans="1:10" hidden="1" x14ac:dyDescent="0.25">
      <c r="A8558" t="s">
        <v>655</v>
      </c>
      <c r="B8558" t="s">
        <v>2509</v>
      </c>
      <c r="C8558" t="s">
        <v>2505</v>
      </c>
      <c r="D8558">
        <v>5</v>
      </c>
      <c r="J8558" t="e">
        <f>+VLOOKUP(B8558,#REF!,1,FALSE)</f>
        <v>#REF!</v>
      </c>
    </row>
    <row r="8559" spans="1:10" hidden="1" x14ac:dyDescent="0.25">
      <c r="A8559" t="s">
        <v>655</v>
      </c>
      <c r="B8559">
        <v>677</v>
      </c>
      <c r="C8559" t="s">
        <v>2510</v>
      </c>
      <c r="D8559">
        <v>1</v>
      </c>
      <c r="J8559" t="e">
        <f>+VLOOKUP(B8559,#REF!,1,FALSE)</f>
        <v>#REF!</v>
      </c>
    </row>
    <row r="8560" spans="1:10" hidden="1" x14ac:dyDescent="0.25">
      <c r="A8560" t="s">
        <v>655</v>
      </c>
      <c r="B8560">
        <v>1235</v>
      </c>
      <c r="C8560" t="s">
        <v>2602</v>
      </c>
      <c r="D8560">
        <v>10</v>
      </c>
      <c r="J8560" t="e">
        <f>+VLOOKUP(B8560,#REF!,1,FALSE)</f>
        <v>#REF!</v>
      </c>
    </row>
    <row r="8561" spans="1:10" hidden="1" x14ac:dyDescent="0.25">
      <c r="A8561" t="s">
        <v>655</v>
      </c>
      <c r="B8561">
        <v>5262</v>
      </c>
      <c r="C8561" t="s">
        <v>2511</v>
      </c>
      <c r="D8561">
        <v>10</v>
      </c>
      <c r="J8561" t="e">
        <f>+VLOOKUP(B8561,#REF!,1,FALSE)</f>
        <v>#REF!</v>
      </c>
    </row>
    <row r="8562" spans="1:10" hidden="1" x14ac:dyDescent="0.25">
      <c r="A8562" t="s">
        <v>655</v>
      </c>
      <c r="B8562">
        <v>5346</v>
      </c>
      <c r="C8562" t="s">
        <v>2603</v>
      </c>
      <c r="D8562">
        <v>2</v>
      </c>
      <c r="J8562" t="e">
        <f>+VLOOKUP(B8562,#REF!,1,FALSE)</f>
        <v>#REF!</v>
      </c>
    </row>
    <row r="8563" spans="1:10" hidden="1" x14ac:dyDescent="0.25">
      <c r="A8563" t="s">
        <v>655</v>
      </c>
      <c r="B8563">
        <v>5386</v>
      </c>
      <c r="C8563" t="s">
        <v>2512</v>
      </c>
      <c r="D8563">
        <v>6.5</v>
      </c>
      <c r="J8563" t="e">
        <f>+VLOOKUP(B8563,#REF!,1,FALSE)</f>
        <v>#REF!</v>
      </c>
    </row>
    <row r="8564" spans="1:10" hidden="1" x14ac:dyDescent="0.25">
      <c r="A8564" t="s">
        <v>655</v>
      </c>
      <c r="B8564">
        <v>5430</v>
      </c>
      <c r="C8564" t="s">
        <v>2604</v>
      </c>
      <c r="D8564">
        <v>6.5</v>
      </c>
      <c r="J8564" t="e">
        <f>+VLOOKUP(B8564,#REF!,1,FALSE)</f>
        <v>#REF!</v>
      </c>
    </row>
    <row r="8565" spans="1:10" hidden="1" x14ac:dyDescent="0.25">
      <c r="A8565" t="s">
        <v>655</v>
      </c>
      <c r="B8565">
        <v>5437</v>
      </c>
      <c r="C8565" t="s">
        <v>894</v>
      </c>
      <c r="D8565">
        <v>6.5</v>
      </c>
      <c r="J8565" t="e">
        <f>+VLOOKUP(B8565,#REF!,1,FALSE)</f>
        <v>#REF!</v>
      </c>
    </row>
    <row r="8566" spans="1:10" hidden="1" x14ac:dyDescent="0.25">
      <c r="A8566" t="s">
        <v>655</v>
      </c>
      <c r="B8566">
        <v>5610</v>
      </c>
      <c r="C8566" t="s">
        <v>2513</v>
      </c>
      <c r="D8566">
        <v>20</v>
      </c>
      <c r="J8566" t="e">
        <f>+VLOOKUP(B8566,#REF!,1,FALSE)</f>
        <v>#REF!</v>
      </c>
    </row>
    <row r="8567" spans="1:10" hidden="1" x14ac:dyDescent="0.25">
      <c r="A8567" t="s">
        <v>655</v>
      </c>
      <c r="B8567">
        <v>5612</v>
      </c>
      <c r="C8567" t="s">
        <v>2514</v>
      </c>
      <c r="D8567">
        <v>20</v>
      </c>
      <c r="J8567" t="e">
        <f>+VLOOKUP(B8567,#REF!,1,FALSE)</f>
        <v>#REF!</v>
      </c>
    </row>
    <row r="8568" spans="1:10" hidden="1" x14ac:dyDescent="0.25">
      <c r="A8568" t="s">
        <v>655</v>
      </c>
      <c r="B8568">
        <v>5615</v>
      </c>
      <c r="C8568" t="s">
        <v>2515</v>
      </c>
      <c r="D8568">
        <v>20</v>
      </c>
      <c r="J8568" t="e">
        <f>+VLOOKUP(B8568,#REF!,1,FALSE)</f>
        <v>#REF!</v>
      </c>
    </row>
    <row r="8569" spans="1:10" hidden="1" x14ac:dyDescent="0.25">
      <c r="A8569" t="s">
        <v>655</v>
      </c>
      <c r="B8569">
        <v>5617</v>
      </c>
      <c r="C8569" t="s">
        <v>2516</v>
      </c>
      <c r="D8569">
        <v>10</v>
      </c>
      <c r="J8569" t="e">
        <f>+VLOOKUP(B8569,#REF!,1,FALSE)</f>
        <v>#REF!</v>
      </c>
    </row>
    <row r="8570" spans="1:10" hidden="1" x14ac:dyDescent="0.25">
      <c r="A8570" t="s">
        <v>655</v>
      </c>
      <c r="B8570">
        <v>5783</v>
      </c>
      <c r="C8570" t="s">
        <v>2605</v>
      </c>
      <c r="D8570">
        <v>10</v>
      </c>
      <c r="J8570" t="e">
        <f>+VLOOKUP(B8570,#REF!,1,FALSE)</f>
        <v>#REF!</v>
      </c>
    </row>
    <row r="8571" spans="1:10" hidden="1" x14ac:dyDescent="0.25">
      <c r="A8571" t="s">
        <v>655</v>
      </c>
      <c r="B8571">
        <v>6671</v>
      </c>
      <c r="C8571" t="s">
        <v>2517</v>
      </c>
      <c r="D8571">
        <v>10</v>
      </c>
      <c r="J8571" t="e">
        <f>+VLOOKUP(B8571,#REF!,1,FALSE)</f>
        <v>#REF!</v>
      </c>
    </row>
    <row r="8572" spans="1:10" hidden="1" x14ac:dyDescent="0.25">
      <c r="A8572" t="s">
        <v>655</v>
      </c>
      <c r="B8572">
        <v>6672</v>
      </c>
      <c r="C8572" t="s">
        <v>2518</v>
      </c>
      <c r="D8572">
        <v>10</v>
      </c>
      <c r="J8572" t="e">
        <f>+VLOOKUP(B8572,#REF!,1,FALSE)</f>
        <v>#REF!</v>
      </c>
    </row>
    <row r="8573" spans="1:10" hidden="1" x14ac:dyDescent="0.25">
      <c r="A8573" t="s">
        <v>655</v>
      </c>
      <c r="B8573">
        <v>6673</v>
      </c>
      <c r="C8573" t="s">
        <v>2519</v>
      </c>
      <c r="D8573">
        <v>4</v>
      </c>
      <c r="J8573" t="e">
        <f>+VLOOKUP(B8573,#REF!,1,FALSE)</f>
        <v>#REF!</v>
      </c>
    </row>
    <row r="8574" spans="1:10" hidden="1" x14ac:dyDescent="0.25">
      <c r="A8574" t="s">
        <v>655</v>
      </c>
      <c r="B8574">
        <v>6675</v>
      </c>
      <c r="C8574" t="s">
        <v>2520</v>
      </c>
      <c r="D8574">
        <v>1</v>
      </c>
      <c r="J8574" t="e">
        <f>+VLOOKUP(B8574,#REF!,1,FALSE)</f>
        <v>#REF!</v>
      </c>
    </row>
    <row r="8575" spans="1:10" hidden="1" x14ac:dyDescent="0.25">
      <c r="A8575" t="s">
        <v>655</v>
      </c>
      <c r="B8575">
        <v>6676</v>
      </c>
      <c r="C8575" t="s">
        <v>2521</v>
      </c>
      <c r="D8575">
        <v>1</v>
      </c>
      <c r="J8575" t="e">
        <f>+VLOOKUP(B8575,#REF!,1,FALSE)</f>
        <v>#REF!</v>
      </c>
    </row>
    <row r="8576" spans="1:10" hidden="1" x14ac:dyDescent="0.25">
      <c r="A8576" t="s">
        <v>655</v>
      </c>
      <c r="B8576">
        <v>6677</v>
      </c>
      <c r="C8576" t="s">
        <v>2522</v>
      </c>
      <c r="D8576">
        <v>1</v>
      </c>
      <c r="J8576" t="e">
        <f>+VLOOKUP(B8576,#REF!,1,FALSE)</f>
        <v>#REF!</v>
      </c>
    </row>
    <row r="8577" spans="1:10" hidden="1" x14ac:dyDescent="0.25">
      <c r="A8577" t="s">
        <v>655</v>
      </c>
      <c r="B8577">
        <v>6678</v>
      </c>
      <c r="C8577" t="s">
        <v>2523</v>
      </c>
      <c r="D8577">
        <v>10</v>
      </c>
      <c r="J8577" t="e">
        <f>+VLOOKUP(B8577,#REF!,1,FALSE)</f>
        <v>#REF!</v>
      </c>
    </row>
    <row r="8578" spans="1:10" hidden="1" x14ac:dyDescent="0.25">
      <c r="A8578" t="s">
        <v>655</v>
      </c>
      <c r="B8578">
        <v>6679</v>
      </c>
      <c r="C8578" t="s">
        <v>2606</v>
      </c>
      <c r="D8578">
        <v>10</v>
      </c>
      <c r="J8578" t="e">
        <f>+VLOOKUP(B8578,#REF!,1,FALSE)</f>
        <v>#REF!</v>
      </c>
    </row>
    <row r="8579" spans="1:10" hidden="1" x14ac:dyDescent="0.25">
      <c r="A8579" t="s">
        <v>655</v>
      </c>
      <c r="B8579">
        <v>7720</v>
      </c>
      <c r="C8579" t="s">
        <v>2607</v>
      </c>
      <c r="D8579">
        <v>100</v>
      </c>
      <c r="J8579" t="e">
        <f>+VLOOKUP(B8579,#REF!,1,FALSE)</f>
        <v>#REF!</v>
      </c>
    </row>
    <row r="8580" spans="1:10" hidden="1" x14ac:dyDescent="0.25">
      <c r="A8580" t="s">
        <v>655</v>
      </c>
      <c r="B8580">
        <v>463014</v>
      </c>
      <c r="C8580" t="s">
        <v>2608</v>
      </c>
      <c r="D8580">
        <v>20</v>
      </c>
      <c r="J8580" t="e">
        <f>+VLOOKUP(B8580,#REF!,1,FALSE)</f>
        <v>#REF!</v>
      </c>
    </row>
    <row r="8581" spans="1:10" hidden="1" x14ac:dyDescent="0.25">
      <c r="A8581" t="s">
        <v>655</v>
      </c>
      <c r="B8581">
        <v>8602</v>
      </c>
      <c r="C8581" t="s">
        <v>291</v>
      </c>
      <c r="D8581">
        <v>50</v>
      </c>
      <c r="J8581" t="e">
        <f>+VLOOKUP(B8581,#REF!,1,FALSE)</f>
        <v>#REF!</v>
      </c>
    </row>
    <row r="8582" spans="1:10" hidden="1" x14ac:dyDescent="0.25">
      <c r="A8582" t="s">
        <v>655</v>
      </c>
      <c r="B8582">
        <v>8610</v>
      </c>
      <c r="C8582" t="s">
        <v>2609</v>
      </c>
      <c r="D8582">
        <v>50</v>
      </c>
      <c r="J8582" t="e">
        <f>+VLOOKUP(B8582,#REF!,1,FALSE)</f>
        <v>#REF!</v>
      </c>
    </row>
    <row r="8583" spans="1:10" hidden="1" x14ac:dyDescent="0.25">
      <c r="A8583" t="s">
        <v>655</v>
      </c>
      <c r="B8583">
        <v>8612</v>
      </c>
      <c r="C8583" t="s">
        <v>2610</v>
      </c>
      <c r="D8583">
        <v>50</v>
      </c>
      <c r="J8583" t="e">
        <f>+VLOOKUP(B8583,#REF!,1,FALSE)</f>
        <v>#REF!</v>
      </c>
    </row>
    <row r="8584" spans="1:10" hidden="1" x14ac:dyDescent="0.25">
      <c r="A8584" t="s">
        <v>655</v>
      </c>
      <c r="B8584">
        <v>8629</v>
      </c>
      <c r="C8584" t="s">
        <v>2611</v>
      </c>
      <c r="D8584">
        <v>100</v>
      </c>
      <c r="J8584" t="e">
        <f>+VLOOKUP(B8584,#REF!,1,FALSE)</f>
        <v>#REF!</v>
      </c>
    </row>
    <row r="8585" spans="1:10" hidden="1" x14ac:dyDescent="0.25">
      <c r="A8585" t="s">
        <v>655</v>
      </c>
      <c r="B8585">
        <v>9024</v>
      </c>
      <c r="C8585" t="s">
        <v>2534</v>
      </c>
      <c r="D8585">
        <v>1</v>
      </c>
      <c r="J8585" t="e">
        <f>+VLOOKUP(B8585,#REF!,1,FALSE)</f>
        <v>#REF!</v>
      </c>
    </row>
    <row r="8586" spans="1:10" hidden="1" x14ac:dyDescent="0.25">
      <c r="A8586" t="s">
        <v>655</v>
      </c>
      <c r="B8586">
        <v>9025</v>
      </c>
      <c r="C8586" t="s">
        <v>2535</v>
      </c>
      <c r="D8586">
        <v>1</v>
      </c>
      <c r="J8586" t="e">
        <f>+VLOOKUP(B8586,#REF!,1,FALSE)</f>
        <v>#REF!</v>
      </c>
    </row>
    <row r="8587" spans="1:10" hidden="1" x14ac:dyDescent="0.25">
      <c r="A8587" t="s">
        <v>655</v>
      </c>
      <c r="B8587">
        <v>9389</v>
      </c>
      <c r="C8587" t="s">
        <v>2536</v>
      </c>
      <c r="D8587">
        <v>6.5</v>
      </c>
      <c r="J8587" t="e">
        <f>+VLOOKUP(B8587,#REF!,1,FALSE)</f>
        <v>#REF!</v>
      </c>
    </row>
    <row r="8588" spans="1:10" hidden="1" x14ac:dyDescent="0.25">
      <c r="A8588" t="s">
        <v>655</v>
      </c>
      <c r="B8588">
        <v>9395</v>
      </c>
      <c r="C8588" t="s">
        <v>2537</v>
      </c>
      <c r="D8588">
        <v>6.5</v>
      </c>
      <c r="J8588" t="e">
        <f>+VLOOKUP(B8588,#REF!,1,FALSE)</f>
        <v>#REF!</v>
      </c>
    </row>
    <row r="8589" spans="1:10" hidden="1" x14ac:dyDescent="0.25">
      <c r="A8589" t="s">
        <v>655</v>
      </c>
      <c r="B8589">
        <v>9549</v>
      </c>
      <c r="C8589" t="s">
        <v>2538</v>
      </c>
      <c r="D8589">
        <v>20</v>
      </c>
      <c r="J8589" t="e">
        <f>+VLOOKUP(B8589,#REF!,1,FALSE)</f>
        <v>#REF!</v>
      </c>
    </row>
    <row r="8590" spans="1:10" hidden="1" x14ac:dyDescent="0.25">
      <c r="A8590" t="s">
        <v>655</v>
      </c>
      <c r="B8590">
        <v>9580</v>
      </c>
      <c r="C8590" t="s">
        <v>2539</v>
      </c>
      <c r="D8590">
        <v>8</v>
      </c>
      <c r="J8590" t="e">
        <f>+VLOOKUP(B8590,#REF!,1,FALSE)</f>
        <v>#REF!</v>
      </c>
    </row>
    <row r="8591" spans="1:10" hidden="1" x14ac:dyDescent="0.25">
      <c r="A8591" t="s">
        <v>655</v>
      </c>
      <c r="B8591">
        <v>9581</v>
      </c>
      <c r="C8591" t="s">
        <v>2540</v>
      </c>
      <c r="D8591">
        <v>8</v>
      </c>
      <c r="J8591" t="e">
        <f>+VLOOKUP(B8591,#REF!,1,FALSE)</f>
        <v>#REF!</v>
      </c>
    </row>
    <row r="8592" spans="1:10" hidden="1" x14ac:dyDescent="0.25">
      <c r="A8592" t="s">
        <v>655</v>
      </c>
      <c r="B8592">
        <v>9631</v>
      </c>
      <c r="C8592" t="s">
        <v>2612</v>
      </c>
      <c r="D8592">
        <v>1</v>
      </c>
      <c r="J8592" t="e">
        <f>+VLOOKUP(B8592,#REF!,1,FALSE)</f>
        <v>#REF!</v>
      </c>
    </row>
    <row r="8593" spans="1:10" hidden="1" x14ac:dyDescent="0.25">
      <c r="A8593" t="s">
        <v>655</v>
      </c>
      <c r="B8593">
        <v>9670</v>
      </c>
      <c r="C8593" t="s">
        <v>2541</v>
      </c>
      <c r="D8593">
        <v>50</v>
      </c>
      <c r="J8593" t="e">
        <f>+VLOOKUP(B8593,#REF!,1,FALSE)</f>
        <v>#REF!</v>
      </c>
    </row>
    <row r="8594" spans="1:10" hidden="1" x14ac:dyDescent="0.25">
      <c r="A8594" t="s">
        <v>655</v>
      </c>
      <c r="B8594">
        <v>9700</v>
      </c>
      <c r="C8594" t="s">
        <v>2542</v>
      </c>
      <c r="D8594">
        <v>4</v>
      </c>
      <c r="J8594" t="e">
        <f>+VLOOKUP(B8594,#REF!,1,FALSE)</f>
        <v>#REF!</v>
      </c>
    </row>
    <row r="8595" spans="1:10" hidden="1" x14ac:dyDescent="0.25">
      <c r="A8595" t="s">
        <v>655</v>
      </c>
      <c r="B8595">
        <v>9701</v>
      </c>
      <c r="C8595" t="s">
        <v>2543</v>
      </c>
      <c r="D8595">
        <v>4</v>
      </c>
      <c r="J8595" t="e">
        <f>+VLOOKUP(B8595,#REF!,1,FALSE)</f>
        <v>#REF!</v>
      </c>
    </row>
    <row r="8596" spans="1:10" hidden="1" x14ac:dyDescent="0.25">
      <c r="A8596" t="s">
        <v>655</v>
      </c>
      <c r="B8596">
        <v>9702</v>
      </c>
      <c r="C8596" t="s">
        <v>2544</v>
      </c>
      <c r="D8596">
        <v>4</v>
      </c>
      <c r="J8596" t="e">
        <f>+VLOOKUP(B8596,#REF!,1,FALSE)</f>
        <v>#REF!</v>
      </c>
    </row>
    <row r="8597" spans="1:10" hidden="1" x14ac:dyDescent="0.25">
      <c r="A8597" t="s">
        <v>655</v>
      </c>
      <c r="B8597">
        <v>9703</v>
      </c>
      <c r="C8597" t="s">
        <v>2545</v>
      </c>
      <c r="D8597">
        <v>4</v>
      </c>
      <c r="J8597" t="e">
        <f>+VLOOKUP(B8597,#REF!,1,FALSE)</f>
        <v>#REF!</v>
      </c>
    </row>
    <row r="8598" spans="1:10" hidden="1" x14ac:dyDescent="0.25">
      <c r="A8598" t="s">
        <v>655</v>
      </c>
      <c r="B8598">
        <v>9712</v>
      </c>
      <c r="C8598" t="s">
        <v>2546</v>
      </c>
      <c r="D8598">
        <v>1</v>
      </c>
      <c r="J8598" t="e">
        <f>+VLOOKUP(B8598,#REF!,1,FALSE)</f>
        <v>#REF!</v>
      </c>
    </row>
    <row r="8599" spans="1:10" hidden="1" x14ac:dyDescent="0.25">
      <c r="A8599" t="s">
        <v>655</v>
      </c>
      <c r="B8599">
        <v>9713</v>
      </c>
      <c r="C8599" t="s">
        <v>2547</v>
      </c>
      <c r="D8599">
        <v>1</v>
      </c>
      <c r="J8599" t="e">
        <f>+VLOOKUP(B8599,#REF!,1,FALSE)</f>
        <v>#REF!</v>
      </c>
    </row>
    <row r="8600" spans="1:10" hidden="1" x14ac:dyDescent="0.25">
      <c r="A8600" t="s">
        <v>655</v>
      </c>
      <c r="B8600">
        <v>150001</v>
      </c>
      <c r="C8600" t="s">
        <v>2548</v>
      </c>
      <c r="D8600">
        <v>1</v>
      </c>
      <c r="J8600" t="e">
        <f>+VLOOKUP(B8600,#REF!,1,FALSE)</f>
        <v>#REF!</v>
      </c>
    </row>
    <row r="8601" spans="1:10" hidden="1" x14ac:dyDescent="0.25">
      <c r="A8601" t="s">
        <v>655</v>
      </c>
      <c r="B8601">
        <v>440001</v>
      </c>
      <c r="C8601" t="s">
        <v>2613</v>
      </c>
      <c r="D8601">
        <v>100</v>
      </c>
      <c r="J8601" t="e">
        <f>+VLOOKUP(B8601,#REF!,1,FALSE)</f>
        <v>#REF!</v>
      </c>
    </row>
    <row r="8602" spans="1:10" hidden="1" x14ac:dyDescent="0.25">
      <c r="A8602" t="s">
        <v>655</v>
      </c>
      <c r="B8602">
        <v>440010</v>
      </c>
      <c r="C8602" t="s">
        <v>2614</v>
      </c>
      <c r="D8602">
        <v>100</v>
      </c>
      <c r="J8602" t="e">
        <f>+VLOOKUP(B8602,#REF!,1,FALSE)</f>
        <v>#REF!</v>
      </c>
    </row>
    <row r="8603" spans="1:10" hidden="1" x14ac:dyDescent="0.25">
      <c r="A8603" t="s">
        <v>655</v>
      </c>
      <c r="B8603">
        <v>440012</v>
      </c>
      <c r="C8603" t="s">
        <v>2615</v>
      </c>
      <c r="D8603">
        <v>100</v>
      </c>
      <c r="J8603" t="e">
        <f>+VLOOKUP(B8603,#REF!,1,FALSE)</f>
        <v>#REF!</v>
      </c>
    </row>
    <row r="8604" spans="1:10" hidden="1" x14ac:dyDescent="0.25">
      <c r="A8604" t="s">
        <v>655</v>
      </c>
      <c r="B8604">
        <v>440013</v>
      </c>
      <c r="C8604" t="s">
        <v>2616</v>
      </c>
      <c r="D8604">
        <v>100</v>
      </c>
      <c r="J8604" t="e">
        <f>+VLOOKUP(B8604,#REF!,1,FALSE)</f>
        <v>#REF!</v>
      </c>
    </row>
    <row r="8605" spans="1:10" hidden="1" x14ac:dyDescent="0.25">
      <c r="A8605" t="s">
        <v>655</v>
      </c>
      <c r="B8605">
        <v>440016</v>
      </c>
      <c r="C8605" t="s">
        <v>2541</v>
      </c>
      <c r="D8605">
        <v>50</v>
      </c>
      <c r="J8605" t="e">
        <f>+VLOOKUP(B8605,#REF!,1,FALSE)</f>
        <v>#REF!</v>
      </c>
    </row>
    <row r="8606" spans="1:10" hidden="1" x14ac:dyDescent="0.25">
      <c r="A8606" t="s">
        <v>655</v>
      </c>
      <c r="B8606">
        <v>460020</v>
      </c>
      <c r="C8606" t="s">
        <v>2549</v>
      </c>
      <c r="D8606">
        <v>10</v>
      </c>
      <c r="J8606" t="e">
        <f>+VLOOKUP(B8606,#REF!,1,FALSE)</f>
        <v>#REF!</v>
      </c>
    </row>
    <row r="8607" spans="1:10" hidden="1" x14ac:dyDescent="0.25">
      <c r="A8607" t="s">
        <v>655</v>
      </c>
      <c r="B8607">
        <v>460021</v>
      </c>
      <c r="C8607" t="s">
        <v>2550</v>
      </c>
      <c r="D8607">
        <v>10</v>
      </c>
      <c r="J8607" t="e">
        <f>+VLOOKUP(B8607,#REF!,1,FALSE)</f>
        <v>#REF!</v>
      </c>
    </row>
    <row r="8608" spans="1:10" hidden="1" x14ac:dyDescent="0.25">
      <c r="A8608" t="s">
        <v>655</v>
      </c>
      <c r="B8608">
        <v>460022</v>
      </c>
      <c r="C8608" t="s">
        <v>2551</v>
      </c>
      <c r="D8608">
        <v>1</v>
      </c>
      <c r="J8608" t="e">
        <f>+VLOOKUP(B8608,#REF!,1,FALSE)</f>
        <v>#REF!</v>
      </c>
    </row>
    <row r="8609" spans="1:10" hidden="1" x14ac:dyDescent="0.25">
      <c r="A8609" t="s">
        <v>655</v>
      </c>
      <c r="B8609">
        <v>460025</v>
      </c>
      <c r="C8609" t="s">
        <v>2552</v>
      </c>
      <c r="D8609">
        <v>1</v>
      </c>
      <c r="J8609" t="e">
        <f>+VLOOKUP(B8609,#REF!,1,FALSE)</f>
        <v>#REF!</v>
      </c>
    </row>
    <row r="8610" spans="1:10" hidden="1" x14ac:dyDescent="0.25">
      <c r="A8610" t="s">
        <v>655</v>
      </c>
      <c r="B8610">
        <v>460029</v>
      </c>
      <c r="C8610" t="s">
        <v>2553</v>
      </c>
      <c r="D8610">
        <v>1</v>
      </c>
      <c r="J8610" t="e">
        <f>+VLOOKUP(B8610,#REF!,1,FALSE)</f>
        <v>#REF!</v>
      </c>
    </row>
    <row r="8611" spans="1:10" hidden="1" x14ac:dyDescent="0.25">
      <c r="A8611" t="s">
        <v>655</v>
      </c>
      <c r="B8611">
        <v>460081</v>
      </c>
      <c r="C8611" t="s">
        <v>2554</v>
      </c>
      <c r="D8611">
        <v>10</v>
      </c>
      <c r="J8611" t="e">
        <f>+VLOOKUP(B8611,#REF!,1,FALSE)</f>
        <v>#REF!</v>
      </c>
    </row>
    <row r="8612" spans="1:10" hidden="1" x14ac:dyDescent="0.25">
      <c r="A8612" t="s">
        <v>655</v>
      </c>
      <c r="B8612">
        <v>460082</v>
      </c>
      <c r="C8612" t="s">
        <v>2555</v>
      </c>
      <c r="D8612">
        <v>10</v>
      </c>
      <c r="J8612" t="e">
        <f>+VLOOKUP(B8612,#REF!,1,FALSE)</f>
        <v>#REF!</v>
      </c>
    </row>
    <row r="8613" spans="1:10" hidden="1" x14ac:dyDescent="0.25">
      <c r="A8613" t="s">
        <v>655</v>
      </c>
      <c r="B8613">
        <v>460090</v>
      </c>
      <c r="C8613" t="s">
        <v>2556</v>
      </c>
      <c r="D8613">
        <v>10</v>
      </c>
      <c r="J8613" t="e">
        <f>+VLOOKUP(B8613,#REF!,1,FALSE)</f>
        <v>#REF!</v>
      </c>
    </row>
    <row r="8614" spans="1:10" hidden="1" x14ac:dyDescent="0.25">
      <c r="A8614" t="s">
        <v>655</v>
      </c>
      <c r="B8614">
        <v>463000</v>
      </c>
      <c r="C8614" t="s">
        <v>2557</v>
      </c>
      <c r="D8614">
        <v>1</v>
      </c>
      <c r="J8614" t="e">
        <f>+VLOOKUP(B8614,#REF!,1,FALSE)</f>
        <v>#REF!</v>
      </c>
    </row>
    <row r="8615" spans="1:10" hidden="1" x14ac:dyDescent="0.25">
      <c r="A8615" t="s">
        <v>655</v>
      </c>
      <c r="B8615">
        <v>463001</v>
      </c>
      <c r="C8615" t="s">
        <v>2558</v>
      </c>
      <c r="D8615">
        <v>1</v>
      </c>
      <c r="J8615" t="e">
        <f>+VLOOKUP(B8615,#REF!,1,FALSE)</f>
        <v>#REF!</v>
      </c>
    </row>
    <row r="8616" spans="1:10" hidden="1" x14ac:dyDescent="0.25">
      <c r="A8616" t="s">
        <v>655</v>
      </c>
      <c r="B8616">
        <v>463006</v>
      </c>
      <c r="C8616" t="s">
        <v>2559</v>
      </c>
      <c r="D8616">
        <v>1</v>
      </c>
      <c r="J8616" t="e">
        <f>+VLOOKUP(B8616,#REF!,1,FALSE)</f>
        <v>#REF!</v>
      </c>
    </row>
    <row r="8617" spans="1:10" hidden="1" x14ac:dyDescent="0.25">
      <c r="A8617" t="s">
        <v>655</v>
      </c>
      <c r="B8617">
        <v>463025</v>
      </c>
      <c r="C8617" t="s">
        <v>2560</v>
      </c>
      <c r="D8617">
        <v>2</v>
      </c>
      <c r="J8617" t="e">
        <f>+VLOOKUP(B8617,#REF!,1,FALSE)</f>
        <v>#REF!</v>
      </c>
    </row>
    <row r="8618" spans="1:10" hidden="1" x14ac:dyDescent="0.25">
      <c r="A8618" t="s">
        <v>655</v>
      </c>
      <c r="B8618">
        <v>463035</v>
      </c>
      <c r="C8618" t="s">
        <v>2552</v>
      </c>
      <c r="D8618">
        <v>1</v>
      </c>
      <c r="J8618" t="e">
        <f>+VLOOKUP(B8618,#REF!,1,FALSE)</f>
        <v>#REF!</v>
      </c>
    </row>
    <row r="8619" spans="1:10" hidden="1" x14ac:dyDescent="0.25">
      <c r="A8619" t="s">
        <v>655</v>
      </c>
      <c r="B8619">
        <v>463036</v>
      </c>
      <c r="C8619" t="s">
        <v>2553</v>
      </c>
      <c r="D8619">
        <v>1</v>
      </c>
      <c r="J8619" t="e">
        <f>+VLOOKUP(B8619,#REF!,1,FALSE)</f>
        <v>#REF!</v>
      </c>
    </row>
    <row r="8620" spans="1:10" hidden="1" x14ac:dyDescent="0.25">
      <c r="A8620" t="s">
        <v>655</v>
      </c>
      <c r="B8620">
        <v>540001</v>
      </c>
      <c r="C8620" t="s">
        <v>2561</v>
      </c>
      <c r="D8620">
        <v>50</v>
      </c>
      <c r="J8620" t="e">
        <f>+VLOOKUP(B8620,#REF!,1,FALSE)</f>
        <v>#REF!</v>
      </c>
    </row>
    <row r="8621" spans="1:10" hidden="1" x14ac:dyDescent="0.25">
      <c r="A8621" t="s">
        <v>655</v>
      </c>
      <c r="B8621">
        <v>540009</v>
      </c>
      <c r="C8621" t="s">
        <v>2541</v>
      </c>
      <c r="D8621">
        <v>50</v>
      </c>
      <c r="J8621" t="e">
        <f>+VLOOKUP(B8621,#REF!,1,FALSE)</f>
        <v>#REF!</v>
      </c>
    </row>
    <row r="8622" spans="1:10" hidden="1" x14ac:dyDescent="0.25">
      <c r="A8622" t="s">
        <v>655</v>
      </c>
      <c r="B8622">
        <v>550035</v>
      </c>
      <c r="C8622" t="s">
        <v>2562</v>
      </c>
      <c r="D8622">
        <v>1</v>
      </c>
      <c r="J8622" t="e">
        <f>+VLOOKUP(B8622,#REF!,1,FALSE)</f>
        <v>#REF!</v>
      </c>
    </row>
    <row r="8623" spans="1:10" hidden="1" x14ac:dyDescent="0.25">
      <c r="A8623" t="s">
        <v>655</v>
      </c>
      <c r="B8623">
        <v>560002</v>
      </c>
      <c r="C8623" t="s">
        <v>2563</v>
      </c>
      <c r="D8623">
        <v>10</v>
      </c>
      <c r="J8623" t="e">
        <f>+VLOOKUP(B8623,#REF!,1,FALSE)</f>
        <v>#REF!</v>
      </c>
    </row>
    <row r="8624" spans="1:10" hidden="1" x14ac:dyDescent="0.25">
      <c r="A8624" t="s">
        <v>655</v>
      </c>
      <c r="B8624">
        <v>560003</v>
      </c>
      <c r="C8624" t="s">
        <v>2564</v>
      </c>
      <c r="D8624">
        <v>10</v>
      </c>
      <c r="J8624" t="e">
        <f>+VLOOKUP(B8624,#REF!,1,FALSE)</f>
        <v>#REF!</v>
      </c>
    </row>
    <row r="8625" spans="1:10" hidden="1" x14ac:dyDescent="0.25">
      <c r="A8625" t="s">
        <v>655</v>
      </c>
      <c r="B8625">
        <v>560004</v>
      </c>
      <c r="C8625" t="s">
        <v>2565</v>
      </c>
      <c r="D8625">
        <v>20</v>
      </c>
      <c r="J8625" t="e">
        <f>+VLOOKUP(B8625,#REF!,1,FALSE)</f>
        <v>#REF!</v>
      </c>
    </row>
    <row r="8626" spans="1:10" hidden="1" x14ac:dyDescent="0.25">
      <c r="A8626" t="s">
        <v>655</v>
      </c>
      <c r="B8626">
        <v>560007</v>
      </c>
      <c r="C8626" t="s">
        <v>2566</v>
      </c>
      <c r="D8626">
        <v>10</v>
      </c>
      <c r="J8626" t="e">
        <f>+VLOOKUP(B8626,#REF!,1,FALSE)</f>
        <v>#REF!</v>
      </c>
    </row>
    <row r="8627" spans="1:10" hidden="1" x14ac:dyDescent="0.25">
      <c r="A8627" t="s">
        <v>655</v>
      </c>
      <c r="B8627">
        <v>730001</v>
      </c>
      <c r="C8627" t="s">
        <v>2617</v>
      </c>
      <c r="D8627">
        <v>6.5</v>
      </c>
      <c r="J8627" t="e">
        <f>+VLOOKUP(B8627,#REF!,1,FALSE)</f>
        <v>#REF!</v>
      </c>
    </row>
    <row r="8628" spans="1:10" hidden="1" x14ac:dyDescent="0.25">
      <c r="A8628" t="s">
        <v>655</v>
      </c>
      <c r="B8628">
        <v>730002</v>
      </c>
      <c r="C8628" t="s">
        <v>2618</v>
      </c>
      <c r="D8628">
        <v>6.5</v>
      </c>
      <c r="J8628" t="e">
        <f>+VLOOKUP(B8628,#REF!,1,FALSE)</f>
        <v>#REF!</v>
      </c>
    </row>
    <row r="8629" spans="1:10" hidden="1" x14ac:dyDescent="0.25">
      <c r="A8629" t="s">
        <v>655</v>
      </c>
      <c r="B8629">
        <v>730003</v>
      </c>
      <c r="C8629" t="s">
        <v>2619</v>
      </c>
      <c r="D8629">
        <v>6.5</v>
      </c>
      <c r="J8629" t="e">
        <f>+VLOOKUP(B8629,#REF!,1,FALSE)</f>
        <v>#REF!</v>
      </c>
    </row>
    <row r="8630" spans="1:10" hidden="1" x14ac:dyDescent="0.25">
      <c r="A8630" t="s">
        <v>655</v>
      </c>
      <c r="B8630">
        <v>930000</v>
      </c>
      <c r="C8630" t="s">
        <v>2567</v>
      </c>
      <c r="D8630">
        <v>6.5</v>
      </c>
      <c r="J8630" t="e">
        <f>+VLOOKUP(B8630,#REF!,1,FALSE)</f>
        <v>#REF!</v>
      </c>
    </row>
    <row r="8631" spans="1:10" hidden="1" x14ac:dyDescent="0.25">
      <c r="A8631" t="s">
        <v>655</v>
      </c>
      <c r="B8631">
        <v>930001</v>
      </c>
      <c r="C8631" t="s">
        <v>2537</v>
      </c>
      <c r="D8631">
        <v>6.5</v>
      </c>
      <c r="J8631" t="e">
        <f>+VLOOKUP(B8631,#REF!,1,FALSE)</f>
        <v>#REF!</v>
      </c>
    </row>
    <row r="8632" spans="1:10" hidden="1" x14ac:dyDescent="0.25">
      <c r="A8632" t="s">
        <v>655</v>
      </c>
      <c r="B8632">
        <v>930002</v>
      </c>
      <c r="C8632" t="s">
        <v>2568</v>
      </c>
      <c r="D8632">
        <v>6.5</v>
      </c>
      <c r="J8632" t="e">
        <f>+VLOOKUP(B8632,#REF!,1,FALSE)</f>
        <v>#REF!</v>
      </c>
    </row>
    <row r="8633" spans="1:10" hidden="1" x14ac:dyDescent="0.25">
      <c r="A8633" t="s">
        <v>655</v>
      </c>
      <c r="B8633">
        <v>930201</v>
      </c>
      <c r="C8633" t="s">
        <v>2569</v>
      </c>
      <c r="D8633">
        <v>6.5</v>
      </c>
      <c r="J8633" t="e">
        <f>+VLOOKUP(B8633,#REF!,1,FALSE)</f>
        <v>#REF!</v>
      </c>
    </row>
    <row r="8634" spans="1:10" hidden="1" x14ac:dyDescent="0.25">
      <c r="A8634" t="s">
        <v>655</v>
      </c>
      <c r="B8634">
        <v>930203</v>
      </c>
      <c r="C8634" t="s">
        <v>2570</v>
      </c>
      <c r="D8634">
        <v>6.5</v>
      </c>
      <c r="J8634" t="e">
        <f>+VLOOKUP(B8634,#REF!,1,FALSE)</f>
        <v>#REF!</v>
      </c>
    </row>
    <row r="8635" spans="1:10" hidden="1" x14ac:dyDescent="0.25">
      <c r="A8635" t="s">
        <v>655</v>
      </c>
      <c r="B8635">
        <v>930204</v>
      </c>
      <c r="C8635" t="s">
        <v>2571</v>
      </c>
      <c r="D8635">
        <v>6.5</v>
      </c>
      <c r="J8635" t="e">
        <f>+VLOOKUP(B8635,#REF!,1,FALSE)</f>
        <v>#REF!</v>
      </c>
    </row>
    <row r="8636" spans="1:10" hidden="1" x14ac:dyDescent="0.25">
      <c r="A8636" t="s">
        <v>655</v>
      </c>
      <c r="B8636">
        <v>930205</v>
      </c>
      <c r="C8636" t="s">
        <v>2620</v>
      </c>
      <c r="D8636">
        <v>6.5</v>
      </c>
      <c r="J8636" t="e">
        <f>+VLOOKUP(B8636,#REF!,1,FALSE)</f>
        <v>#REF!</v>
      </c>
    </row>
    <row r="8637" spans="1:10" hidden="1" x14ac:dyDescent="0.25">
      <c r="A8637" t="s">
        <v>655</v>
      </c>
      <c r="B8637" t="s">
        <v>2621</v>
      </c>
      <c r="C8637" t="s">
        <v>2622</v>
      </c>
      <c r="D8637">
        <v>50</v>
      </c>
      <c r="J8637" t="e">
        <f>+VLOOKUP(B8637,#REF!,1,FALSE)</f>
        <v>#REF!</v>
      </c>
    </row>
    <row r="8638" spans="1:10" hidden="1" x14ac:dyDescent="0.25">
      <c r="A8638" t="s">
        <v>655</v>
      </c>
      <c r="B8638">
        <v>940028</v>
      </c>
      <c r="C8638" t="s">
        <v>2623</v>
      </c>
      <c r="D8638">
        <v>50</v>
      </c>
      <c r="J8638" t="e">
        <f>+VLOOKUP(B8638,#REF!,1,FALSE)</f>
        <v>#REF!</v>
      </c>
    </row>
    <row r="8639" spans="1:10" hidden="1" x14ac:dyDescent="0.25">
      <c r="A8639" t="s">
        <v>655</v>
      </c>
      <c r="B8639">
        <v>940029</v>
      </c>
      <c r="C8639" t="s">
        <v>2624</v>
      </c>
      <c r="D8639">
        <v>50</v>
      </c>
      <c r="J8639" t="e">
        <f>+VLOOKUP(B8639,#REF!,1,FALSE)</f>
        <v>#REF!</v>
      </c>
    </row>
    <row r="8640" spans="1:10" hidden="1" x14ac:dyDescent="0.25">
      <c r="A8640" t="s">
        <v>655</v>
      </c>
      <c r="B8640">
        <v>940031</v>
      </c>
      <c r="C8640" t="s">
        <v>2625</v>
      </c>
      <c r="D8640">
        <v>50</v>
      </c>
      <c r="J8640" t="e">
        <f>+VLOOKUP(B8640,#REF!,1,FALSE)</f>
        <v>#REF!</v>
      </c>
    </row>
    <row r="8641" spans="1:10" hidden="1" x14ac:dyDescent="0.25">
      <c r="A8641" t="s">
        <v>655</v>
      </c>
      <c r="B8641">
        <v>960001</v>
      </c>
      <c r="C8641" t="s">
        <v>2572</v>
      </c>
      <c r="D8641">
        <v>4</v>
      </c>
      <c r="J8641" t="e">
        <f>+VLOOKUP(B8641,#REF!,1,FALSE)</f>
        <v>#REF!</v>
      </c>
    </row>
    <row r="8642" spans="1:10" hidden="1" x14ac:dyDescent="0.25">
      <c r="A8642" t="s">
        <v>655</v>
      </c>
      <c r="B8642">
        <v>960002</v>
      </c>
      <c r="C8642" t="s">
        <v>2573</v>
      </c>
      <c r="D8642">
        <v>1</v>
      </c>
      <c r="J8642" t="e">
        <f>+VLOOKUP(B8642,#REF!,1,FALSE)</f>
        <v>#REF!</v>
      </c>
    </row>
    <row r="8643" spans="1:10" hidden="1" x14ac:dyDescent="0.25">
      <c r="A8643" t="s">
        <v>655</v>
      </c>
      <c r="B8643">
        <v>960003</v>
      </c>
      <c r="C8643" t="s">
        <v>2574</v>
      </c>
      <c r="D8643">
        <v>1</v>
      </c>
      <c r="J8643" t="e">
        <f>+VLOOKUP(B8643,#REF!,1,FALSE)</f>
        <v>#REF!</v>
      </c>
    </row>
    <row r="8644" spans="1:10" hidden="1" x14ac:dyDescent="0.25">
      <c r="A8644" t="s">
        <v>655</v>
      </c>
      <c r="B8644">
        <v>960004</v>
      </c>
      <c r="C8644" t="s">
        <v>2575</v>
      </c>
      <c r="D8644">
        <v>1</v>
      </c>
      <c r="J8644" t="e">
        <f>+VLOOKUP(B8644,#REF!,1,FALSE)</f>
        <v>#REF!</v>
      </c>
    </row>
    <row r="8645" spans="1:10" hidden="1" x14ac:dyDescent="0.25">
      <c r="A8645" t="s">
        <v>655</v>
      </c>
      <c r="B8645">
        <v>960005</v>
      </c>
      <c r="C8645" t="s">
        <v>2576</v>
      </c>
      <c r="D8645">
        <v>1</v>
      </c>
      <c r="J8645" t="e">
        <f>+VLOOKUP(B8645,#REF!,1,FALSE)</f>
        <v>#REF!</v>
      </c>
    </row>
    <row r="8646" spans="1:10" hidden="1" x14ac:dyDescent="0.25">
      <c r="A8646" t="s">
        <v>655</v>
      </c>
      <c r="B8646">
        <v>960010</v>
      </c>
      <c r="C8646" t="s">
        <v>2577</v>
      </c>
      <c r="D8646">
        <v>2</v>
      </c>
      <c r="J8646" t="e">
        <f>+VLOOKUP(B8646,#REF!,1,FALSE)</f>
        <v>#REF!</v>
      </c>
    </row>
    <row r="8647" spans="1:10" hidden="1" x14ac:dyDescent="0.25">
      <c r="A8647" t="s">
        <v>655</v>
      </c>
      <c r="B8647">
        <v>960012</v>
      </c>
      <c r="C8647" t="s">
        <v>2578</v>
      </c>
      <c r="D8647">
        <v>1</v>
      </c>
      <c r="J8647" t="e">
        <f>+VLOOKUP(B8647,#REF!,1,FALSE)</f>
        <v>#REF!</v>
      </c>
    </row>
    <row r="8648" spans="1:10" hidden="1" x14ac:dyDescent="0.25">
      <c r="A8648" t="s">
        <v>655</v>
      </c>
      <c r="B8648">
        <v>960013</v>
      </c>
      <c r="C8648" t="s">
        <v>2579</v>
      </c>
      <c r="D8648">
        <v>1</v>
      </c>
      <c r="J8648" t="e">
        <f>+VLOOKUP(B8648,#REF!,1,FALSE)</f>
        <v>#REF!</v>
      </c>
    </row>
    <row r="8649" spans="1:10" hidden="1" x14ac:dyDescent="0.25">
      <c r="A8649" t="s">
        <v>655</v>
      </c>
      <c r="B8649">
        <v>960014</v>
      </c>
      <c r="C8649" t="s">
        <v>2580</v>
      </c>
      <c r="D8649">
        <v>2</v>
      </c>
      <c r="J8649" t="e">
        <f>+VLOOKUP(B8649,#REF!,1,FALSE)</f>
        <v>#REF!</v>
      </c>
    </row>
    <row r="8650" spans="1:10" hidden="1" x14ac:dyDescent="0.25">
      <c r="A8650" t="s">
        <v>655</v>
      </c>
      <c r="B8650">
        <v>960020</v>
      </c>
      <c r="C8650" t="s">
        <v>2581</v>
      </c>
      <c r="D8650">
        <v>4</v>
      </c>
      <c r="J8650" t="e">
        <f>+VLOOKUP(B8650,#REF!,1,FALSE)</f>
        <v>#REF!</v>
      </c>
    </row>
    <row r="8651" spans="1:10" hidden="1" x14ac:dyDescent="0.25">
      <c r="A8651" t="s">
        <v>655</v>
      </c>
      <c r="B8651">
        <v>960026</v>
      </c>
      <c r="C8651" t="s">
        <v>2582</v>
      </c>
      <c r="D8651">
        <v>1</v>
      </c>
      <c r="J8651" t="e">
        <f>+VLOOKUP(B8651,#REF!,1,FALSE)</f>
        <v>#REF!</v>
      </c>
    </row>
    <row r="8652" spans="1:10" hidden="1" x14ac:dyDescent="0.25">
      <c r="A8652" t="s">
        <v>655</v>
      </c>
      <c r="B8652">
        <v>960028</v>
      </c>
      <c r="C8652" t="s">
        <v>2583</v>
      </c>
      <c r="D8652">
        <v>1</v>
      </c>
      <c r="J8652" t="e">
        <f>+VLOOKUP(B8652,#REF!,1,FALSE)</f>
        <v>#REF!</v>
      </c>
    </row>
    <row r="8653" spans="1:10" hidden="1" x14ac:dyDescent="0.25">
      <c r="A8653" t="s">
        <v>655</v>
      </c>
      <c r="B8653">
        <v>339</v>
      </c>
      <c r="C8653" t="s">
        <v>2504</v>
      </c>
      <c r="D8653">
        <v>50</v>
      </c>
      <c r="J8653" t="e">
        <f>+VLOOKUP(B8653,#REF!,1,FALSE)</f>
        <v>#REF!</v>
      </c>
    </row>
    <row r="8654" spans="1:10" hidden="1" x14ac:dyDescent="0.25">
      <c r="A8654" t="s">
        <v>655</v>
      </c>
      <c r="B8654">
        <v>341</v>
      </c>
      <c r="C8654" t="s">
        <v>2018</v>
      </c>
      <c r="D8654">
        <v>1</v>
      </c>
      <c r="J8654" t="e">
        <f>+VLOOKUP(B8654,#REF!,1,FALSE)</f>
        <v>#REF!</v>
      </c>
    </row>
    <row r="8655" spans="1:10" hidden="1" x14ac:dyDescent="0.25">
      <c r="A8655" t="s">
        <v>655</v>
      </c>
      <c r="B8655">
        <v>576</v>
      </c>
      <c r="C8655" t="s">
        <v>2505</v>
      </c>
      <c r="D8655">
        <v>25</v>
      </c>
      <c r="J8655" t="e">
        <f>+VLOOKUP(B8655,#REF!,1,FALSE)</f>
        <v>#REF!</v>
      </c>
    </row>
    <row r="8656" spans="1:10" hidden="1" x14ac:dyDescent="0.25">
      <c r="A8656" t="s">
        <v>655</v>
      </c>
      <c r="B8656" t="s">
        <v>2506</v>
      </c>
      <c r="C8656" t="s">
        <v>2507</v>
      </c>
      <c r="D8656">
        <v>5</v>
      </c>
      <c r="J8656" t="e">
        <f>+VLOOKUP(B8656,#REF!,1,FALSE)</f>
        <v>#REF!</v>
      </c>
    </row>
    <row r="8657" spans="1:10" hidden="1" x14ac:dyDescent="0.25">
      <c r="A8657" t="s">
        <v>655</v>
      </c>
      <c r="B8657">
        <v>591</v>
      </c>
      <c r="C8657" t="s">
        <v>2508</v>
      </c>
      <c r="D8657">
        <v>25</v>
      </c>
      <c r="J8657" t="e">
        <f>+VLOOKUP(B8657,#REF!,1,FALSE)</f>
        <v>#REF!</v>
      </c>
    </row>
    <row r="8658" spans="1:10" hidden="1" x14ac:dyDescent="0.25">
      <c r="A8658" t="s">
        <v>655</v>
      </c>
      <c r="B8658" t="s">
        <v>2509</v>
      </c>
      <c r="C8658" t="s">
        <v>2505</v>
      </c>
      <c r="D8658">
        <v>5</v>
      </c>
      <c r="J8658" t="e">
        <f>+VLOOKUP(B8658,#REF!,1,FALSE)</f>
        <v>#REF!</v>
      </c>
    </row>
    <row r="8659" spans="1:10" hidden="1" x14ac:dyDescent="0.25">
      <c r="A8659" t="s">
        <v>655</v>
      </c>
      <c r="B8659">
        <v>1235</v>
      </c>
      <c r="C8659" t="s">
        <v>2602</v>
      </c>
      <c r="D8659">
        <v>10</v>
      </c>
      <c r="J8659" t="e">
        <f>+VLOOKUP(B8659,#REF!,1,FALSE)</f>
        <v>#REF!</v>
      </c>
    </row>
    <row r="8660" spans="1:10" hidden="1" x14ac:dyDescent="0.25">
      <c r="A8660" t="s">
        <v>655</v>
      </c>
      <c r="B8660">
        <v>5610</v>
      </c>
      <c r="C8660" t="s">
        <v>2513</v>
      </c>
      <c r="D8660">
        <v>20</v>
      </c>
      <c r="J8660" t="e">
        <f>+VLOOKUP(B8660,#REF!,1,FALSE)</f>
        <v>#REF!</v>
      </c>
    </row>
    <row r="8661" spans="1:10" hidden="1" x14ac:dyDescent="0.25">
      <c r="A8661" t="s">
        <v>655</v>
      </c>
      <c r="B8661">
        <v>5612</v>
      </c>
      <c r="C8661" t="s">
        <v>2514</v>
      </c>
      <c r="D8661">
        <v>20</v>
      </c>
      <c r="J8661" t="e">
        <f>+VLOOKUP(B8661,#REF!,1,FALSE)</f>
        <v>#REF!</v>
      </c>
    </row>
    <row r="8662" spans="1:10" hidden="1" x14ac:dyDescent="0.25">
      <c r="A8662" t="s">
        <v>655</v>
      </c>
      <c r="B8662">
        <v>6671</v>
      </c>
      <c r="C8662" t="s">
        <v>2517</v>
      </c>
      <c r="D8662">
        <v>10</v>
      </c>
      <c r="J8662" t="e">
        <f>+VLOOKUP(B8662,#REF!,1,FALSE)</f>
        <v>#REF!</v>
      </c>
    </row>
    <row r="8663" spans="1:10" hidden="1" x14ac:dyDescent="0.25">
      <c r="A8663" t="s">
        <v>655</v>
      </c>
      <c r="B8663">
        <v>6672</v>
      </c>
      <c r="C8663" t="s">
        <v>2518</v>
      </c>
      <c r="D8663">
        <v>10</v>
      </c>
      <c r="J8663" t="e">
        <f>+VLOOKUP(B8663,#REF!,1,FALSE)</f>
        <v>#REF!</v>
      </c>
    </row>
    <row r="8664" spans="1:10" hidden="1" x14ac:dyDescent="0.25">
      <c r="A8664" t="s">
        <v>655</v>
      </c>
      <c r="B8664">
        <v>6673</v>
      </c>
      <c r="C8664" t="s">
        <v>2519</v>
      </c>
      <c r="D8664">
        <v>4</v>
      </c>
      <c r="J8664" t="e">
        <f>+VLOOKUP(B8664,#REF!,1,FALSE)</f>
        <v>#REF!</v>
      </c>
    </row>
    <row r="8665" spans="1:10" hidden="1" x14ac:dyDescent="0.25">
      <c r="A8665" t="s">
        <v>655</v>
      </c>
      <c r="B8665">
        <v>6678</v>
      </c>
      <c r="C8665" t="s">
        <v>2523</v>
      </c>
      <c r="D8665">
        <v>10</v>
      </c>
      <c r="J8665" t="e">
        <f>+VLOOKUP(B8665,#REF!,1,FALSE)</f>
        <v>#REF!</v>
      </c>
    </row>
    <row r="8666" spans="1:10" hidden="1" x14ac:dyDescent="0.25">
      <c r="A8666" t="s">
        <v>655</v>
      </c>
      <c r="B8666">
        <v>8602</v>
      </c>
      <c r="C8666" t="s">
        <v>291</v>
      </c>
      <c r="D8666">
        <v>50</v>
      </c>
      <c r="J8666" t="e">
        <f>+VLOOKUP(B8666,#REF!,1,FALSE)</f>
        <v>#REF!</v>
      </c>
    </row>
    <row r="8667" spans="1:10" hidden="1" x14ac:dyDescent="0.25">
      <c r="A8667" t="s">
        <v>655</v>
      </c>
      <c r="B8667">
        <v>8610</v>
      </c>
      <c r="C8667" t="s">
        <v>2609</v>
      </c>
      <c r="D8667">
        <v>50</v>
      </c>
      <c r="J8667" t="e">
        <f>+VLOOKUP(B8667,#REF!,1,FALSE)</f>
        <v>#REF!</v>
      </c>
    </row>
    <row r="8668" spans="1:10" hidden="1" x14ac:dyDescent="0.25">
      <c r="A8668" t="s">
        <v>655</v>
      </c>
      <c r="B8668">
        <v>8612</v>
      </c>
      <c r="C8668" t="s">
        <v>2610</v>
      </c>
      <c r="D8668">
        <v>50</v>
      </c>
      <c r="J8668" t="e">
        <f>+VLOOKUP(B8668,#REF!,1,FALSE)</f>
        <v>#REF!</v>
      </c>
    </row>
    <row r="8669" spans="1:10" hidden="1" x14ac:dyDescent="0.25">
      <c r="A8669" t="s">
        <v>655</v>
      </c>
      <c r="B8669">
        <v>8629</v>
      </c>
      <c r="C8669" t="s">
        <v>2611</v>
      </c>
      <c r="D8669">
        <v>100</v>
      </c>
      <c r="J8669" t="e">
        <f>+VLOOKUP(B8669,#REF!,1,FALSE)</f>
        <v>#REF!</v>
      </c>
    </row>
    <row r="8670" spans="1:10" hidden="1" x14ac:dyDescent="0.25">
      <c r="A8670" t="s">
        <v>655</v>
      </c>
      <c r="B8670">
        <v>9503</v>
      </c>
      <c r="C8670" t="s">
        <v>2626</v>
      </c>
      <c r="D8670">
        <v>8</v>
      </c>
      <c r="J8670" t="e">
        <f>+VLOOKUP(B8670,#REF!,1,FALSE)</f>
        <v>#REF!</v>
      </c>
    </row>
    <row r="8671" spans="1:10" hidden="1" x14ac:dyDescent="0.25">
      <c r="A8671" t="s">
        <v>655</v>
      </c>
      <c r="B8671">
        <v>9580</v>
      </c>
      <c r="C8671" t="s">
        <v>2539</v>
      </c>
      <c r="D8671">
        <v>8</v>
      </c>
      <c r="J8671" t="e">
        <f>+VLOOKUP(B8671,#REF!,1,FALSE)</f>
        <v>#REF!</v>
      </c>
    </row>
    <row r="8672" spans="1:10" hidden="1" x14ac:dyDescent="0.25">
      <c r="A8672" t="s">
        <v>655</v>
      </c>
      <c r="B8672">
        <v>9581</v>
      </c>
      <c r="C8672" t="s">
        <v>2540</v>
      </c>
      <c r="D8672">
        <v>8</v>
      </c>
      <c r="J8672" t="e">
        <f>+VLOOKUP(B8672,#REF!,1,FALSE)</f>
        <v>#REF!</v>
      </c>
    </row>
    <row r="8673" spans="1:10" hidden="1" x14ac:dyDescent="0.25">
      <c r="A8673" t="s">
        <v>655</v>
      </c>
      <c r="B8673">
        <v>9700</v>
      </c>
      <c r="C8673" t="s">
        <v>2542</v>
      </c>
      <c r="D8673">
        <v>4</v>
      </c>
      <c r="J8673" t="e">
        <f>+VLOOKUP(B8673,#REF!,1,FALSE)</f>
        <v>#REF!</v>
      </c>
    </row>
    <row r="8674" spans="1:10" hidden="1" x14ac:dyDescent="0.25">
      <c r="A8674" t="s">
        <v>655</v>
      </c>
      <c r="B8674">
        <v>9701</v>
      </c>
      <c r="C8674" t="s">
        <v>2543</v>
      </c>
      <c r="D8674">
        <v>4</v>
      </c>
      <c r="J8674" t="e">
        <f>+VLOOKUP(B8674,#REF!,1,FALSE)</f>
        <v>#REF!</v>
      </c>
    </row>
    <row r="8675" spans="1:10" hidden="1" x14ac:dyDescent="0.25">
      <c r="A8675" t="s">
        <v>655</v>
      </c>
      <c r="B8675">
        <v>9702</v>
      </c>
      <c r="C8675" t="s">
        <v>2544</v>
      </c>
      <c r="D8675">
        <v>4</v>
      </c>
      <c r="J8675" t="e">
        <f>+VLOOKUP(B8675,#REF!,1,FALSE)</f>
        <v>#REF!</v>
      </c>
    </row>
    <row r="8676" spans="1:10" hidden="1" x14ac:dyDescent="0.25">
      <c r="A8676" t="s">
        <v>655</v>
      </c>
      <c r="B8676">
        <v>9703</v>
      </c>
      <c r="C8676" t="s">
        <v>2545</v>
      </c>
      <c r="D8676">
        <v>4</v>
      </c>
      <c r="J8676" t="e">
        <f>+VLOOKUP(B8676,#REF!,1,FALSE)</f>
        <v>#REF!</v>
      </c>
    </row>
    <row r="8677" spans="1:10" hidden="1" x14ac:dyDescent="0.25">
      <c r="A8677" t="s">
        <v>655</v>
      </c>
      <c r="B8677">
        <v>9712</v>
      </c>
      <c r="C8677" t="s">
        <v>2546</v>
      </c>
      <c r="D8677">
        <v>1</v>
      </c>
      <c r="J8677" t="e">
        <f>+VLOOKUP(B8677,#REF!,1,FALSE)</f>
        <v>#REF!</v>
      </c>
    </row>
    <row r="8678" spans="1:10" hidden="1" x14ac:dyDescent="0.25">
      <c r="A8678" t="s">
        <v>655</v>
      </c>
      <c r="B8678">
        <v>9713</v>
      </c>
      <c r="C8678" t="s">
        <v>2547</v>
      </c>
      <c r="D8678">
        <v>1</v>
      </c>
      <c r="J8678" t="e">
        <f>+VLOOKUP(B8678,#REF!,1,FALSE)</f>
        <v>#REF!</v>
      </c>
    </row>
    <row r="8679" spans="1:10" hidden="1" x14ac:dyDescent="0.25">
      <c r="A8679" t="s">
        <v>655</v>
      </c>
      <c r="B8679">
        <v>440001</v>
      </c>
      <c r="C8679" t="s">
        <v>2613</v>
      </c>
      <c r="D8679">
        <v>100</v>
      </c>
      <c r="J8679" t="e">
        <f>+VLOOKUP(B8679,#REF!,1,FALSE)</f>
        <v>#REF!</v>
      </c>
    </row>
    <row r="8680" spans="1:10" hidden="1" x14ac:dyDescent="0.25">
      <c r="A8680" t="s">
        <v>655</v>
      </c>
      <c r="B8680">
        <v>440010</v>
      </c>
      <c r="C8680" t="s">
        <v>2614</v>
      </c>
      <c r="D8680">
        <v>100</v>
      </c>
      <c r="J8680" t="e">
        <f>+VLOOKUP(B8680,#REF!,1,FALSE)</f>
        <v>#REF!</v>
      </c>
    </row>
    <row r="8681" spans="1:10" hidden="1" x14ac:dyDescent="0.25">
      <c r="A8681" t="s">
        <v>655</v>
      </c>
      <c r="B8681">
        <v>440012</v>
      </c>
      <c r="C8681" t="s">
        <v>2615</v>
      </c>
      <c r="D8681">
        <v>100</v>
      </c>
      <c r="J8681" t="e">
        <f>+VLOOKUP(B8681,#REF!,1,FALSE)</f>
        <v>#REF!</v>
      </c>
    </row>
    <row r="8682" spans="1:10" hidden="1" x14ac:dyDescent="0.25">
      <c r="A8682" t="s">
        <v>655</v>
      </c>
      <c r="B8682">
        <v>440013</v>
      </c>
      <c r="C8682" t="s">
        <v>2616</v>
      </c>
      <c r="D8682">
        <v>100</v>
      </c>
      <c r="J8682" t="e">
        <f>+VLOOKUP(B8682,#REF!,1,FALSE)</f>
        <v>#REF!</v>
      </c>
    </row>
    <row r="8683" spans="1:10" hidden="1" x14ac:dyDescent="0.25">
      <c r="A8683" t="s">
        <v>655</v>
      </c>
      <c r="B8683">
        <v>440016</v>
      </c>
      <c r="C8683" t="s">
        <v>2541</v>
      </c>
      <c r="D8683">
        <v>50</v>
      </c>
      <c r="J8683" t="e">
        <f>+VLOOKUP(B8683,#REF!,1,FALSE)</f>
        <v>#REF!</v>
      </c>
    </row>
    <row r="8684" spans="1:10" hidden="1" x14ac:dyDescent="0.25">
      <c r="A8684" t="s">
        <v>655</v>
      </c>
      <c r="B8684">
        <v>460091</v>
      </c>
      <c r="C8684" t="s">
        <v>2627</v>
      </c>
      <c r="D8684">
        <v>1</v>
      </c>
      <c r="J8684" t="e">
        <f>+VLOOKUP(B8684,#REF!,1,FALSE)</f>
        <v>#REF!</v>
      </c>
    </row>
    <row r="8685" spans="1:10" hidden="1" x14ac:dyDescent="0.25">
      <c r="A8685" t="s">
        <v>655</v>
      </c>
      <c r="B8685">
        <v>460092</v>
      </c>
      <c r="C8685" t="s">
        <v>2628</v>
      </c>
      <c r="D8685">
        <v>1</v>
      </c>
      <c r="J8685" t="e">
        <f>+VLOOKUP(B8685,#REF!,1,FALSE)</f>
        <v>#REF!</v>
      </c>
    </row>
    <row r="8686" spans="1:10" hidden="1" x14ac:dyDescent="0.25">
      <c r="A8686" t="s">
        <v>655</v>
      </c>
      <c r="B8686">
        <v>460093</v>
      </c>
      <c r="C8686" t="s">
        <v>2629</v>
      </c>
      <c r="D8686">
        <v>1</v>
      </c>
      <c r="J8686" t="e">
        <f>+VLOOKUP(B8686,#REF!,1,FALSE)</f>
        <v>#REF!</v>
      </c>
    </row>
    <row r="8687" spans="1:10" hidden="1" x14ac:dyDescent="0.25">
      <c r="A8687" t="s">
        <v>655</v>
      </c>
      <c r="B8687">
        <v>460094</v>
      </c>
      <c r="C8687" t="s">
        <v>2630</v>
      </c>
      <c r="D8687">
        <v>1</v>
      </c>
      <c r="J8687" t="e">
        <f>+VLOOKUP(B8687,#REF!,1,FALSE)</f>
        <v>#REF!</v>
      </c>
    </row>
    <row r="8688" spans="1:10" hidden="1" x14ac:dyDescent="0.25">
      <c r="A8688" t="s">
        <v>655</v>
      </c>
      <c r="B8688">
        <v>540001</v>
      </c>
      <c r="C8688" t="s">
        <v>2561</v>
      </c>
      <c r="D8688">
        <v>50</v>
      </c>
      <c r="J8688" t="e">
        <f>+VLOOKUP(B8688,#REF!,1,FALSE)</f>
        <v>#REF!</v>
      </c>
    </row>
    <row r="8689" spans="1:10" hidden="1" x14ac:dyDescent="0.25">
      <c r="A8689" t="s">
        <v>655</v>
      </c>
      <c r="B8689">
        <v>540009</v>
      </c>
      <c r="C8689" t="s">
        <v>2541</v>
      </c>
      <c r="D8689">
        <v>50</v>
      </c>
      <c r="J8689" t="e">
        <f>+VLOOKUP(B8689,#REF!,1,FALSE)</f>
        <v>#REF!</v>
      </c>
    </row>
    <row r="8690" spans="1:10" hidden="1" x14ac:dyDescent="0.25">
      <c r="A8690" t="s">
        <v>655</v>
      </c>
      <c r="B8690">
        <v>550035</v>
      </c>
      <c r="C8690" t="s">
        <v>2562</v>
      </c>
      <c r="D8690">
        <v>1</v>
      </c>
      <c r="J8690" t="e">
        <f>+VLOOKUP(B8690,#REF!,1,FALSE)</f>
        <v>#REF!</v>
      </c>
    </row>
    <row r="8691" spans="1:10" hidden="1" x14ac:dyDescent="0.25">
      <c r="A8691" t="s">
        <v>655</v>
      </c>
      <c r="B8691" t="s">
        <v>2621</v>
      </c>
      <c r="C8691" t="s">
        <v>2622</v>
      </c>
      <c r="D8691">
        <v>50</v>
      </c>
      <c r="J8691" t="e">
        <f>+VLOOKUP(B8691,#REF!,1,FALSE)</f>
        <v>#REF!</v>
      </c>
    </row>
    <row r="8692" spans="1:10" hidden="1" x14ac:dyDescent="0.25">
      <c r="A8692" t="s">
        <v>655</v>
      </c>
      <c r="B8692">
        <v>940028</v>
      </c>
      <c r="C8692" t="s">
        <v>2623</v>
      </c>
      <c r="D8692">
        <v>50</v>
      </c>
      <c r="J8692" t="e">
        <f>+VLOOKUP(B8692,#REF!,1,FALSE)</f>
        <v>#REF!</v>
      </c>
    </row>
    <row r="8693" spans="1:10" hidden="1" x14ac:dyDescent="0.25">
      <c r="A8693" t="s">
        <v>655</v>
      </c>
      <c r="B8693">
        <v>940029</v>
      </c>
      <c r="C8693" t="s">
        <v>2624</v>
      </c>
      <c r="D8693">
        <v>50</v>
      </c>
      <c r="J8693" t="e">
        <f>+VLOOKUP(B8693,#REF!,1,FALSE)</f>
        <v>#REF!</v>
      </c>
    </row>
    <row r="8694" spans="1:10" hidden="1" x14ac:dyDescent="0.25">
      <c r="A8694" t="s">
        <v>655</v>
      </c>
      <c r="B8694">
        <v>940031</v>
      </c>
      <c r="C8694" t="s">
        <v>2625</v>
      </c>
      <c r="D8694">
        <v>50</v>
      </c>
      <c r="J8694" t="e">
        <f>+VLOOKUP(B8694,#REF!,1,FALSE)</f>
        <v>#REF!</v>
      </c>
    </row>
    <row r="8695" spans="1:10" hidden="1" x14ac:dyDescent="0.25">
      <c r="A8695" t="s">
        <v>655</v>
      </c>
      <c r="B8695">
        <v>960038</v>
      </c>
      <c r="C8695" t="s">
        <v>2631</v>
      </c>
      <c r="D8695">
        <v>10</v>
      </c>
      <c r="J8695" t="e">
        <f>+VLOOKUP(B8695,#REF!,1,FALSE)</f>
        <v>#REF!</v>
      </c>
    </row>
    <row r="8696" spans="1:10" hidden="1" x14ac:dyDescent="0.25">
      <c r="A8696" t="s">
        <v>655</v>
      </c>
      <c r="B8696">
        <v>1861</v>
      </c>
      <c r="C8696" t="s">
        <v>2323</v>
      </c>
      <c r="D8696">
        <v>1</v>
      </c>
      <c r="J8696" t="e">
        <f>+VLOOKUP(B8696,#REF!,1,FALSE)</f>
        <v>#REF!</v>
      </c>
    </row>
    <row r="8697" spans="1:10" hidden="1" x14ac:dyDescent="0.25">
      <c r="A8697" t="s">
        <v>655</v>
      </c>
      <c r="B8697">
        <v>1876</v>
      </c>
      <c r="C8697" t="s">
        <v>2064</v>
      </c>
      <c r="D8697">
        <v>1</v>
      </c>
      <c r="J8697" t="e">
        <f>+VLOOKUP(B8697,#REF!,1,FALSE)</f>
        <v>#REF!</v>
      </c>
    </row>
    <row r="8698" spans="1:10" hidden="1" x14ac:dyDescent="0.25">
      <c r="A8698" t="s">
        <v>655</v>
      </c>
      <c r="B8698">
        <v>5843</v>
      </c>
      <c r="C8698" t="s">
        <v>2326</v>
      </c>
      <c r="D8698">
        <v>1</v>
      </c>
      <c r="J8698" t="e">
        <f>+VLOOKUP(B8698,#REF!,1,FALSE)</f>
        <v>#REF!</v>
      </c>
    </row>
    <row r="8699" spans="1:10" hidden="1" x14ac:dyDescent="0.25">
      <c r="A8699" t="s">
        <v>655</v>
      </c>
      <c r="B8699">
        <v>5871</v>
      </c>
      <c r="C8699" t="s">
        <v>2088</v>
      </c>
      <c r="D8699">
        <v>1</v>
      </c>
      <c r="J8699" t="e">
        <f>+VLOOKUP(B8699,#REF!,1,FALSE)</f>
        <v>#REF!</v>
      </c>
    </row>
    <row r="8700" spans="1:10" hidden="1" x14ac:dyDescent="0.25">
      <c r="A8700" t="s">
        <v>655</v>
      </c>
      <c r="B8700">
        <v>450077</v>
      </c>
      <c r="C8700" t="s">
        <v>2184</v>
      </c>
      <c r="D8700">
        <v>1</v>
      </c>
      <c r="J8700" t="e">
        <f>+VLOOKUP(B8700,#REF!,1,FALSE)</f>
        <v>#REF!</v>
      </c>
    </row>
    <row r="8701" spans="1:10" hidden="1" x14ac:dyDescent="0.25">
      <c r="A8701" t="s">
        <v>655</v>
      </c>
      <c r="B8701">
        <v>450105</v>
      </c>
      <c r="C8701" t="s">
        <v>2406</v>
      </c>
      <c r="D8701">
        <v>1</v>
      </c>
      <c r="J8701" t="e">
        <f>+VLOOKUP(B8701,#REF!,1,FALSE)</f>
        <v>#REF!</v>
      </c>
    </row>
    <row r="8702" spans="1:10" hidden="1" x14ac:dyDescent="0.25">
      <c r="A8702" t="s">
        <v>655</v>
      </c>
      <c r="B8702">
        <v>550044</v>
      </c>
      <c r="C8702" t="s">
        <v>2202</v>
      </c>
      <c r="D8702">
        <v>1</v>
      </c>
      <c r="J8702" t="e">
        <f>+VLOOKUP(B8702,#REF!,1,FALSE)</f>
        <v>#REF!</v>
      </c>
    </row>
    <row r="8703" spans="1:10" hidden="1" x14ac:dyDescent="0.25">
      <c r="A8703" t="s">
        <v>655</v>
      </c>
      <c r="B8703">
        <v>560011</v>
      </c>
      <c r="C8703" t="s">
        <v>1989</v>
      </c>
      <c r="D8703">
        <v>1</v>
      </c>
      <c r="J8703" t="e">
        <f>+VLOOKUP(B8703,#REF!,1,FALSE)</f>
        <v>#REF!</v>
      </c>
    </row>
    <row r="8704" spans="1:10" hidden="1" x14ac:dyDescent="0.25">
      <c r="A8704" t="s">
        <v>655</v>
      </c>
      <c r="B8704">
        <v>560024</v>
      </c>
      <c r="C8704" t="s">
        <v>2421</v>
      </c>
      <c r="D8704">
        <v>1</v>
      </c>
      <c r="J8704" t="e">
        <f>+VLOOKUP(B8704,#REF!,1,FALSE)</f>
        <v>#REF!</v>
      </c>
    </row>
    <row r="8705" spans="1:10" hidden="1" x14ac:dyDescent="0.25">
      <c r="A8705" t="s">
        <v>655</v>
      </c>
      <c r="B8705">
        <v>560026</v>
      </c>
      <c r="C8705" t="s">
        <v>2422</v>
      </c>
      <c r="D8705">
        <v>1</v>
      </c>
      <c r="J8705" t="e">
        <f>+VLOOKUP(B8705,#REF!,1,FALSE)</f>
        <v>#REF!</v>
      </c>
    </row>
    <row r="8706" spans="1:10" hidden="1" x14ac:dyDescent="0.25">
      <c r="A8706" t="s">
        <v>655</v>
      </c>
      <c r="B8706">
        <v>9923</v>
      </c>
      <c r="C8706" t="s">
        <v>2142</v>
      </c>
      <c r="D8706">
        <v>1</v>
      </c>
      <c r="J8706" t="e">
        <f>+VLOOKUP(B8706,#REF!,1,FALSE)</f>
        <v>#REF!</v>
      </c>
    </row>
    <row r="8707" spans="1:10" hidden="1" x14ac:dyDescent="0.25">
      <c r="A8707" t="s">
        <v>655</v>
      </c>
      <c r="B8707" t="s">
        <v>2632</v>
      </c>
      <c r="C8707" t="s">
        <v>2633</v>
      </c>
      <c r="D8707">
        <v>8</v>
      </c>
      <c r="J8707" t="e">
        <f>+VLOOKUP(B8707,#REF!,1,FALSE)</f>
        <v>#REF!</v>
      </c>
    </row>
    <row r="8708" spans="1:10" hidden="1" x14ac:dyDescent="0.25">
      <c r="A8708" t="s">
        <v>655</v>
      </c>
      <c r="B8708" t="s">
        <v>2634</v>
      </c>
      <c r="C8708" t="s">
        <v>2635</v>
      </c>
      <c r="D8708">
        <v>4</v>
      </c>
      <c r="J8708" t="e">
        <f>+VLOOKUP(B8708,#REF!,1,FALSE)</f>
        <v>#REF!</v>
      </c>
    </row>
    <row r="8709" spans="1:10" hidden="1" x14ac:dyDescent="0.25">
      <c r="A8709" t="s">
        <v>655</v>
      </c>
      <c r="B8709" t="s">
        <v>2636</v>
      </c>
      <c r="C8709" t="s">
        <v>2637</v>
      </c>
      <c r="D8709">
        <v>4</v>
      </c>
      <c r="J8709" t="e">
        <f>+VLOOKUP(B8709,#REF!,1,FALSE)</f>
        <v>#REF!</v>
      </c>
    </row>
    <row r="8710" spans="1:10" hidden="1" x14ac:dyDescent="0.25">
      <c r="A8710" t="s">
        <v>655</v>
      </c>
      <c r="B8710" t="s">
        <v>2638</v>
      </c>
      <c r="C8710" t="s">
        <v>2639</v>
      </c>
      <c r="D8710">
        <v>4</v>
      </c>
      <c r="J8710" t="e">
        <f>+VLOOKUP(B8710,#REF!,1,FALSE)</f>
        <v>#REF!</v>
      </c>
    </row>
    <row r="8711" spans="1:10" hidden="1" x14ac:dyDescent="0.25">
      <c r="A8711" t="s">
        <v>655</v>
      </c>
      <c r="B8711" t="s">
        <v>2640</v>
      </c>
      <c r="C8711" t="s">
        <v>2633</v>
      </c>
      <c r="D8711">
        <v>4</v>
      </c>
      <c r="J8711" t="e">
        <f>+VLOOKUP(B8711,#REF!,1,FALSE)</f>
        <v>#REF!</v>
      </c>
    </row>
    <row r="8712" spans="1:10" hidden="1" x14ac:dyDescent="0.25">
      <c r="A8712" t="s">
        <v>655</v>
      </c>
      <c r="B8712" t="s">
        <v>2641</v>
      </c>
      <c r="C8712" t="s">
        <v>2642</v>
      </c>
      <c r="D8712">
        <v>2</v>
      </c>
      <c r="J8712" t="e">
        <f>+VLOOKUP(B8712,#REF!,1,FALSE)</f>
        <v>#REF!</v>
      </c>
    </row>
    <row r="8713" spans="1:10" hidden="1" x14ac:dyDescent="0.25">
      <c r="A8713" t="s">
        <v>655</v>
      </c>
      <c r="B8713" t="s">
        <v>2643</v>
      </c>
      <c r="C8713" t="s">
        <v>2644</v>
      </c>
      <c r="D8713">
        <v>4</v>
      </c>
      <c r="J8713" t="e">
        <f>+VLOOKUP(B8713,#REF!,1,FALSE)</f>
        <v>#REF!</v>
      </c>
    </row>
    <row r="8714" spans="1:10" hidden="1" x14ac:dyDescent="0.25">
      <c r="A8714" t="s">
        <v>655</v>
      </c>
      <c r="B8714" t="s">
        <v>2645</v>
      </c>
      <c r="C8714" t="s">
        <v>2646</v>
      </c>
      <c r="D8714">
        <v>2</v>
      </c>
      <c r="J8714" t="e">
        <f>+VLOOKUP(B8714,#REF!,1,FALSE)</f>
        <v>#REF!</v>
      </c>
    </row>
    <row r="8715" spans="1:10" hidden="1" x14ac:dyDescent="0.25">
      <c r="A8715" t="s">
        <v>655</v>
      </c>
      <c r="B8715" t="s">
        <v>2647</v>
      </c>
      <c r="C8715" t="s">
        <v>2648</v>
      </c>
      <c r="D8715">
        <v>4</v>
      </c>
      <c r="J8715" t="e">
        <f>+VLOOKUP(B8715,#REF!,1,FALSE)</f>
        <v>#REF!</v>
      </c>
    </row>
    <row r="8716" spans="1:10" hidden="1" x14ac:dyDescent="0.25">
      <c r="A8716" t="s">
        <v>655</v>
      </c>
      <c r="B8716" t="s">
        <v>2649</v>
      </c>
      <c r="C8716" t="s">
        <v>2650</v>
      </c>
      <c r="D8716">
        <v>4</v>
      </c>
      <c r="J8716" t="e">
        <f>+VLOOKUP(B8716,#REF!,1,FALSE)</f>
        <v>#REF!</v>
      </c>
    </row>
    <row r="8717" spans="1:10" hidden="1" x14ac:dyDescent="0.25">
      <c r="A8717" t="s">
        <v>655</v>
      </c>
      <c r="B8717" t="s">
        <v>2651</v>
      </c>
      <c r="C8717" t="s">
        <v>2652</v>
      </c>
      <c r="D8717">
        <v>4</v>
      </c>
      <c r="J8717" t="e">
        <f>+VLOOKUP(B8717,#REF!,1,FALSE)</f>
        <v>#REF!</v>
      </c>
    </row>
    <row r="8718" spans="1:10" hidden="1" x14ac:dyDescent="0.25">
      <c r="A8718" t="s">
        <v>655</v>
      </c>
      <c r="B8718" t="s">
        <v>2653</v>
      </c>
      <c r="C8718" t="s">
        <v>2654</v>
      </c>
      <c r="D8718">
        <v>4</v>
      </c>
      <c r="J8718" t="e">
        <f>+VLOOKUP(B8718,#REF!,1,FALSE)</f>
        <v>#REF!</v>
      </c>
    </row>
    <row r="8719" spans="1:10" hidden="1" x14ac:dyDescent="0.25">
      <c r="A8719" t="s">
        <v>655</v>
      </c>
      <c r="B8719" t="s">
        <v>2655</v>
      </c>
      <c r="C8719" t="s">
        <v>2656</v>
      </c>
      <c r="D8719">
        <v>4</v>
      </c>
      <c r="J8719" t="e">
        <f>+VLOOKUP(B8719,#REF!,1,FALSE)</f>
        <v>#REF!</v>
      </c>
    </row>
    <row r="8720" spans="1:10" hidden="1" x14ac:dyDescent="0.25">
      <c r="A8720" t="s">
        <v>655</v>
      </c>
      <c r="B8720" t="s">
        <v>2657</v>
      </c>
      <c r="C8720" t="s">
        <v>2658</v>
      </c>
      <c r="D8720">
        <v>4</v>
      </c>
      <c r="J8720" t="e">
        <f>+VLOOKUP(B8720,#REF!,1,FALSE)</f>
        <v>#REF!</v>
      </c>
    </row>
    <row r="8721" spans="1:10" hidden="1" x14ac:dyDescent="0.25">
      <c r="A8721" t="s">
        <v>655</v>
      </c>
      <c r="B8721" t="s">
        <v>2659</v>
      </c>
      <c r="C8721" t="s">
        <v>2660</v>
      </c>
      <c r="D8721">
        <v>8</v>
      </c>
      <c r="J8721" t="e">
        <f>+VLOOKUP(B8721,#REF!,1,FALSE)</f>
        <v>#REF!</v>
      </c>
    </row>
    <row r="8722" spans="1:10" hidden="1" x14ac:dyDescent="0.25">
      <c r="A8722" t="s">
        <v>655</v>
      </c>
      <c r="B8722" t="s">
        <v>2661</v>
      </c>
      <c r="C8722" t="s">
        <v>2662</v>
      </c>
      <c r="D8722">
        <v>4</v>
      </c>
      <c r="J8722" t="e">
        <f>+VLOOKUP(B8722,#REF!,1,FALSE)</f>
        <v>#REF!</v>
      </c>
    </row>
    <row r="8723" spans="1:10" hidden="1" x14ac:dyDescent="0.25">
      <c r="A8723" t="s">
        <v>655</v>
      </c>
      <c r="B8723" t="s">
        <v>2663</v>
      </c>
      <c r="C8723" t="s">
        <v>2664</v>
      </c>
      <c r="D8723">
        <v>2</v>
      </c>
      <c r="J8723" t="e">
        <f>+VLOOKUP(B8723,#REF!,1,FALSE)</f>
        <v>#REF!</v>
      </c>
    </row>
    <row r="8724" spans="1:10" hidden="1" x14ac:dyDescent="0.25">
      <c r="A8724" t="s">
        <v>655</v>
      </c>
      <c r="B8724" t="s">
        <v>2665</v>
      </c>
      <c r="C8724" t="s">
        <v>2666</v>
      </c>
      <c r="D8724">
        <v>1</v>
      </c>
      <c r="J8724" t="e">
        <f>+VLOOKUP(B8724,#REF!,1,FALSE)</f>
        <v>#REF!</v>
      </c>
    </row>
    <row r="8725" spans="1:10" hidden="1" x14ac:dyDescent="0.25">
      <c r="A8725" t="s">
        <v>655</v>
      </c>
      <c r="B8725" t="s">
        <v>2667</v>
      </c>
      <c r="C8725" t="s">
        <v>2668</v>
      </c>
      <c r="D8725">
        <v>1</v>
      </c>
      <c r="J8725" t="e">
        <f>+VLOOKUP(B8725,#REF!,1,FALSE)</f>
        <v>#REF!</v>
      </c>
    </row>
    <row r="8726" spans="1:10" hidden="1" x14ac:dyDescent="0.25">
      <c r="A8726" t="s">
        <v>655</v>
      </c>
      <c r="B8726" t="s">
        <v>2669</v>
      </c>
      <c r="C8726" t="s">
        <v>2670</v>
      </c>
      <c r="D8726">
        <v>1</v>
      </c>
      <c r="J8726" t="e">
        <f>+VLOOKUP(B8726,#REF!,1,FALSE)</f>
        <v>#REF!</v>
      </c>
    </row>
    <row r="8727" spans="1:10" hidden="1" x14ac:dyDescent="0.25">
      <c r="A8727" t="s">
        <v>655</v>
      </c>
      <c r="B8727" t="s">
        <v>2671</v>
      </c>
      <c r="C8727" t="s">
        <v>2672</v>
      </c>
      <c r="D8727">
        <v>1</v>
      </c>
      <c r="J8727" t="e">
        <f>+VLOOKUP(B8727,#REF!,1,FALSE)</f>
        <v>#REF!</v>
      </c>
    </row>
    <row r="8728" spans="1:10" hidden="1" x14ac:dyDescent="0.25">
      <c r="A8728" t="s">
        <v>655</v>
      </c>
      <c r="B8728" t="s">
        <v>2673</v>
      </c>
      <c r="C8728" t="s">
        <v>2674</v>
      </c>
      <c r="D8728">
        <v>1</v>
      </c>
      <c r="J8728" t="e">
        <f>+VLOOKUP(B8728,#REF!,1,FALSE)</f>
        <v>#REF!</v>
      </c>
    </row>
    <row r="8729" spans="1:10" hidden="1" x14ac:dyDescent="0.25">
      <c r="A8729" t="s">
        <v>655</v>
      </c>
      <c r="B8729" t="s">
        <v>2675</v>
      </c>
      <c r="C8729" t="s">
        <v>2676</v>
      </c>
      <c r="D8729">
        <v>1</v>
      </c>
      <c r="J8729" t="e">
        <f>+VLOOKUP(B8729,#REF!,1,FALSE)</f>
        <v>#REF!</v>
      </c>
    </row>
    <row r="8730" spans="1:10" hidden="1" x14ac:dyDescent="0.25">
      <c r="A8730" t="s">
        <v>655</v>
      </c>
      <c r="B8730" t="s">
        <v>2677</v>
      </c>
      <c r="C8730" t="s">
        <v>2678</v>
      </c>
      <c r="D8730">
        <v>1</v>
      </c>
      <c r="J8730" t="e">
        <f>+VLOOKUP(B8730,#REF!,1,FALSE)</f>
        <v>#REF!</v>
      </c>
    </row>
    <row r="8731" spans="1:10" hidden="1" x14ac:dyDescent="0.25">
      <c r="A8731" t="s">
        <v>655</v>
      </c>
      <c r="B8731" t="s">
        <v>2679</v>
      </c>
      <c r="C8731" t="s">
        <v>2680</v>
      </c>
      <c r="D8731">
        <v>1</v>
      </c>
      <c r="J8731" t="e">
        <f>+VLOOKUP(B8731,#REF!,1,FALSE)</f>
        <v>#REF!</v>
      </c>
    </row>
    <row r="8732" spans="1:10" hidden="1" x14ac:dyDescent="0.25">
      <c r="A8732" t="s">
        <v>655</v>
      </c>
      <c r="B8732" t="s">
        <v>2681</v>
      </c>
      <c r="C8732" t="s">
        <v>2682</v>
      </c>
      <c r="D8732">
        <v>100</v>
      </c>
      <c r="J8732" t="e">
        <f>+VLOOKUP(B8732,#REF!,1,FALSE)</f>
        <v>#REF!</v>
      </c>
    </row>
    <row r="8733" spans="1:10" hidden="1" x14ac:dyDescent="0.25">
      <c r="A8733" t="s">
        <v>655</v>
      </c>
      <c r="B8733" t="s">
        <v>2683</v>
      </c>
      <c r="C8733" t="s">
        <v>2684</v>
      </c>
      <c r="D8733">
        <v>1</v>
      </c>
      <c r="J8733" t="e">
        <f>+VLOOKUP(B8733,#REF!,1,FALSE)</f>
        <v>#REF!</v>
      </c>
    </row>
    <row r="8734" spans="1:10" hidden="1" x14ac:dyDescent="0.25">
      <c r="A8734" t="s">
        <v>655</v>
      </c>
      <c r="B8734" t="s">
        <v>2685</v>
      </c>
      <c r="C8734" t="s">
        <v>2686</v>
      </c>
      <c r="D8734">
        <v>250</v>
      </c>
      <c r="J8734" t="e">
        <f>+VLOOKUP(B8734,#REF!,1,FALSE)</f>
        <v>#REF!</v>
      </c>
    </row>
    <row r="8735" spans="1:10" hidden="1" x14ac:dyDescent="0.25">
      <c r="A8735" t="s">
        <v>655</v>
      </c>
      <c r="B8735" t="s">
        <v>2687</v>
      </c>
      <c r="C8735" t="s">
        <v>2688</v>
      </c>
      <c r="D8735">
        <v>10</v>
      </c>
      <c r="J8735" t="e">
        <f>+VLOOKUP(B8735,#REF!,1,FALSE)</f>
        <v>#REF!</v>
      </c>
    </row>
    <row r="8736" spans="1:10" hidden="1" x14ac:dyDescent="0.25">
      <c r="A8736" t="s">
        <v>655</v>
      </c>
      <c r="B8736" t="s">
        <v>2689</v>
      </c>
      <c r="C8736" t="s">
        <v>2690</v>
      </c>
      <c r="D8736">
        <v>4</v>
      </c>
      <c r="J8736" t="e">
        <f>+VLOOKUP(B8736,#REF!,1,FALSE)</f>
        <v>#REF!</v>
      </c>
    </row>
    <row r="8737" spans="1:10" hidden="1" x14ac:dyDescent="0.25">
      <c r="A8737" t="s">
        <v>655</v>
      </c>
      <c r="B8737" t="s">
        <v>2691</v>
      </c>
      <c r="C8737" t="s">
        <v>2692</v>
      </c>
      <c r="D8737">
        <v>4</v>
      </c>
      <c r="J8737" t="e">
        <f>+VLOOKUP(B8737,#REF!,1,FALSE)</f>
        <v>#REF!</v>
      </c>
    </row>
    <row r="8738" spans="1:10" hidden="1" x14ac:dyDescent="0.25">
      <c r="A8738" t="s">
        <v>655</v>
      </c>
      <c r="B8738" t="s">
        <v>2693</v>
      </c>
      <c r="C8738" t="s">
        <v>2694</v>
      </c>
      <c r="D8738">
        <v>4</v>
      </c>
      <c r="J8738" t="e">
        <f>+VLOOKUP(B8738,#REF!,1,FALSE)</f>
        <v>#REF!</v>
      </c>
    </row>
    <row r="8739" spans="1:10" hidden="1" x14ac:dyDescent="0.25">
      <c r="A8739" t="s">
        <v>655</v>
      </c>
      <c r="B8739" t="s">
        <v>2695</v>
      </c>
      <c r="C8739" t="s">
        <v>2696</v>
      </c>
      <c r="D8739">
        <v>1</v>
      </c>
      <c r="J8739" t="e">
        <f>+VLOOKUP(B8739,#REF!,1,FALSE)</f>
        <v>#REF!</v>
      </c>
    </row>
    <row r="8740" spans="1:10" hidden="1" x14ac:dyDescent="0.25">
      <c r="A8740" t="s">
        <v>655</v>
      </c>
      <c r="B8740" t="s">
        <v>2697</v>
      </c>
      <c r="C8740" t="s">
        <v>2698</v>
      </c>
      <c r="D8740">
        <v>1</v>
      </c>
      <c r="J8740" t="e">
        <f>+VLOOKUP(B8740,#REF!,1,FALSE)</f>
        <v>#REF!</v>
      </c>
    </row>
    <row r="8741" spans="1:10" hidden="1" x14ac:dyDescent="0.25">
      <c r="A8741" t="s">
        <v>655</v>
      </c>
      <c r="B8741" t="s">
        <v>2699</v>
      </c>
      <c r="C8741" t="s">
        <v>2700</v>
      </c>
      <c r="D8741">
        <v>1</v>
      </c>
      <c r="J8741" t="e">
        <f>+VLOOKUP(B8741,#REF!,1,FALSE)</f>
        <v>#REF!</v>
      </c>
    </row>
    <row r="8742" spans="1:10" hidden="1" x14ac:dyDescent="0.25">
      <c r="A8742" t="s">
        <v>655</v>
      </c>
      <c r="B8742" t="s">
        <v>2701</v>
      </c>
      <c r="C8742" t="s">
        <v>2702</v>
      </c>
      <c r="D8742">
        <v>1</v>
      </c>
      <c r="J8742" t="e">
        <f>+VLOOKUP(B8742,#REF!,1,FALSE)</f>
        <v>#REF!</v>
      </c>
    </row>
    <row r="8743" spans="1:10" hidden="1" x14ac:dyDescent="0.25">
      <c r="A8743" t="s">
        <v>655</v>
      </c>
      <c r="B8743" t="s">
        <v>2703</v>
      </c>
      <c r="C8743" t="s">
        <v>2704</v>
      </c>
      <c r="D8743">
        <v>1</v>
      </c>
      <c r="J8743" t="e">
        <f>+VLOOKUP(B8743,#REF!,1,FALSE)</f>
        <v>#REF!</v>
      </c>
    </row>
    <row r="8744" spans="1:10" hidden="1" x14ac:dyDescent="0.25">
      <c r="A8744" t="s">
        <v>655</v>
      </c>
      <c r="B8744" t="s">
        <v>2705</v>
      </c>
      <c r="C8744" t="s">
        <v>2706</v>
      </c>
      <c r="D8744">
        <v>1</v>
      </c>
      <c r="J8744" t="e">
        <f>+VLOOKUP(B8744,#REF!,1,FALSE)</f>
        <v>#REF!</v>
      </c>
    </row>
    <row r="8745" spans="1:10" hidden="1" x14ac:dyDescent="0.25">
      <c r="A8745" t="s">
        <v>655</v>
      </c>
      <c r="B8745" t="s">
        <v>2707</v>
      </c>
      <c r="C8745" t="s">
        <v>2708</v>
      </c>
      <c r="D8745">
        <v>1</v>
      </c>
      <c r="J8745" t="e">
        <f>+VLOOKUP(B8745,#REF!,1,FALSE)</f>
        <v>#REF!</v>
      </c>
    </row>
    <row r="8746" spans="1:10" hidden="1" x14ac:dyDescent="0.25">
      <c r="A8746" t="s">
        <v>655</v>
      </c>
      <c r="B8746" t="s">
        <v>2709</v>
      </c>
      <c r="C8746" t="s">
        <v>2710</v>
      </c>
      <c r="D8746">
        <v>1</v>
      </c>
      <c r="J8746" t="e">
        <f>+VLOOKUP(B8746,#REF!,1,FALSE)</f>
        <v>#REF!</v>
      </c>
    </row>
    <row r="8747" spans="1:10" hidden="1" x14ac:dyDescent="0.25">
      <c r="A8747" t="s">
        <v>655</v>
      </c>
      <c r="B8747" t="s">
        <v>2711</v>
      </c>
      <c r="C8747" t="s">
        <v>2712</v>
      </c>
      <c r="D8747">
        <v>1</v>
      </c>
      <c r="J8747" t="e">
        <f>+VLOOKUP(B8747,#REF!,1,FALSE)</f>
        <v>#REF!</v>
      </c>
    </row>
    <row r="8748" spans="1:10" hidden="1" x14ac:dyDescent="0.25">
      <c r="A8748" t="s">
        <v>655</v>
      </c>
      <c r="B8748" t="s">
        <v>2713</v>
      </c>
      <c r="C8748" t="s">
        <v>2714</v>
      </c>
      <c r="D8748">
        <v>1</v>
      </c>
      <c r="J8748" t="e">
        <f>+VLOOKUP(B8748,#REF!,1,FALSE)</f>
        <v>#REF!</v>
      </c>
    </row>
    <row r="8749" spans="1:10" hidden="1" x14ac:dyDescent="0.25">
      <c r="A8749" t="s">
        <v>655</v>
      </c>
      <c r="B8749" t="s">
        <v>2715</v>
      </c>
      <c r="C8749" t="s">
        <v>2716</v>
      </c>
      <c r="D8749">
        <v>1</v>
      </c>
      <c r="J8749" t="e">
        <f>+VLOOKUP(B8749,#REF!,1,FALSE)</f>
        <v>#REF!</v>
      </c>
    </row>
    <row r="8750" spans="1:10" hidden="1" x14ac:dyDescent="0.25">
      <c r="A8750" t="s">
        <v>655</v>
      </c>
      <c r="B8750" t="s">
        <v>2717</v>
      </c>
      <c r="C8750" t="s">
        <v>2718</v>
      </c>
      <c r="D8750">
        <v>1</v>
      </c>
      <c r="J8750" t="e">
        <f>+VLOOKUP(B8750,#REF!,1,FALSE)</f>
        <v>#REF!</v>
      </c>
    </row>
    <row r="8751" spans="1:10" hidden="1" x14ac:dyDescent="0.25">
      <c r="A8751" t="s">
        <v>655</v>
      </c>
      <c r="B8751" t="s">
        <v>2719</v>
      </c>
      <c r="C8751" t="s">
        <v>2720</v>
      </c>
      <c r="D8751">
        <v>1</v>
      </c>
      <c r="J8751" t="e">
        <f>+VLOOKUP(B8751,#REF!,1,FALSE)</f>
        <v>#REF!</v>
      </c>
    </row>
    <row r="8752" spans="1:10" hidden="1" x14ac:dyDescent="0.25">
      <c r="A8752" t="s">
        <v>655</v>
      </c>
      <c r="B8752" t="s">
        <v>2721</v>
      </c>
      <c r="C8752" t="s">
        <v>2722</v>
      </c>
      <c r="D8752">
        <v>700</v>
      </c>
      <c r="J8752" t="e">
        <f>+VLOOKUP(B8752,#REF!,1,FALSE)</f>
        <v>#REF!</v>
      </c>
    </row>
    <row r="8753" spans="1:10" hidden="1" x14ac:dyDescent="0.25">
      <c r="A8753" t="s">
        <v>655</v>
      </c>
      <c r="B8753" t="s">
        <v>2723</v>
      </c>
      <c r="C8753" t="s">
        <v>2724</v>
      </c>
      <c r="D8753">
        <v>200</v>
      </c>
      <c r="J8753" t="e">
        <f>+VLOOKUP(B8753,#REF!,1,FALSE)</f>
        <v>#REF!</v>
      </c>
    </row>
    <row r="8754" spans="1:10" hidden="1" x14ac:dyDescent="0.25">
      <c r="A8754" t="s">
        <v>655</v>
      </c>
      <c r="B8754" t="s">
        <v>2725</v>
      </c>
      <c r="C8754" t="s">
        <v>2726</v>
      </c>
      <c r="D8754">
        <v>200</v>
      </c>
      <c r="J8754" t="e">
        <f>+VLOOKUP(B8754,#REF!,1,FALSE)</f>
        <v>#REF!</v>
      </c>
    </row>
    <row r="8755" spans="1:10" hidden="1" x14ac:dyDescent="0.25">
      <c r="A8755" t="s">
        <v>655</v>
      </c>
      <c r="B8755" t="s">
        <v>2727</v>
      </c>
      <c r="C8755" t="s">
        <v>2728</v>
      </c>
      <c r="D8755">
        <v>200</v>
      </c>
      <c r="J8755" t="e">
        <f>+VLOOKUP(B8755,#REF!,1,FALSE)</f>
        <v>#REF!</v>
      </c>
    </row>
    <row r="8756" spans="1:10" hidden="1" x14ac:dyDescent="0.25">
      <c r="A8756" t="s">
        <v>655</v>
      </c>
      <c r="B8756" t="s">
        <v>2729</v>
      </c>
      <c r="C8756" t="s">
        <v>2730</v>
      </c>
      <c r="D8756">
        <v>2</v>
      </c>
      <c r="J8756" t="e">
        <f>+VLOOKUP(B8756,#REF!,1,FALSE)</f>
        <v>#REF!</v>
      </c>
    </row>
    <row r="8757" spans="1:10" hidden="1" x14ac:dyDescent="0.25">
      <c r="A8757" t="s">
        <v>655</v>
      </c>
      <c r="B8757" t="s">
        <v>2731</v>
      </c>
      <c r="C8757" t="s">
        <v>2732</v>
      </c>
      <c r="D8757">
        <v>100</v>
      </c>
      <c r="J8757" t="e">
        <f>+VLOOKUP(B8757,#REF!,1,FALSE)</f>
        <v>#REF!</v>
      </c>
    </row>
    <row r="8758" spans="1:10" hidden="1" x14ac:dyDescent="0.25">
      <c r="A8758" t="s">
        <v>655</v>
      </c>
      <c r="B8758" t="s">
        <v>2733</v>
      </c>
      <c r="C8758" t="s">
        <v>2734</v>
      </c>
      <c r="D8758">
        <v>10</v>
      </c>
      <c r="J8758" t="e">
        <f>+VLOOKUP(B8758,#REF!,1,FALSE)</f>
        <v>#REF!</v>
      </c>
    </row>
    <row r="8759" spans="1:10" hidden="1" x14ac:dyDescent="0.25">
      <c r="A8759" t="s">
        <v>655</v>
      </c>
      <c r="B8759" t="s">
        <v>2735</v>
      </c>
      <c r="C8759" t="s">
        <v>2736</v>
      </c>
      <c r="D8759">
        <v>375</v>
      </c>
      <c r="J8759" t="e">
        <f>+VLOOKUP(B8759,#REF!,1,FALSE)</f>
        <v>#REF!</v>
      </c>
    </row>
    <row r="8760" spans="1:10" hidden="1" x14ac:dyDescent="0.25">
      <c r="A8760" t="s">
        <v>655</v>
      </c>
      <c r="B8760" t="s">
        <v>2737</v>
      </c>
      <c r="C8760" t="s">
        <v>2738</v>
      </c>
      <c r="D8760">
        <v>350</v>
      </c>
      <c r="J8760" t="e">
        <f>+VLOOKUP(B8760,#REF!,1,FALSE)</f>
        <v>#REF!</v>
      </c>
    </row>
    <row r="8761" spans="1:10" hidden="1" x14ac:dyDescent="0.25">
      <c r="A8761" t="s">
        <v>655</v>
      </c>
      <c r="B8761" t="s">
        <v>2739</v>
      </c>
      <c r="C8761" t="s">
        <v>2740</v>
      </c>
      <c r="D8761">
        <v>50</v>
      </c>
      <c r="J8761" t="e">
        <f>+VLOOKUP(B8761,#REF!,1,FALSE)</f>
        <v>#REF!</v>
      </c>
    </row>
    <row r="8762" spans="1:10" hidden="1" x14ac:dyDescent="0.25">
      <c r="A8762" t="s">
        <v>655</v>
      </c>
      <c r="B8762" t="s">
        <v>2741</v>
      </c>
      <c r="C8762" t="s">
        <v>2742</v>
      </c>
      <c r="D8762">
        <v>250</v>
      </c>
      <c r="J8762" t="e">
        <f>+VLOOKUP(B8762,#REF!,1,FALSE)</f>
        <v>#REF!</v>
      </c>
    </row>
    <row r="8763" spans="1:10" hidden="1" x14ac:dyDescent="0.25">
      <c r="A8763" t="s">
        <v>655</v>
      </c>
      <c r="B8763" t="s">
        <v>2743</v>
      </c>
      <c r="C8763" t="s">
        <v>2744</v>
      </c>
      <c r="D8763">
        <v>250</v>
      </c>
      <c r="J8763" t="e">
        <f>+VLOOKUP(B8763,#REF!,1,FALSE)</f>
        <v>#REF!</v>
      </c>
    </row>
    <row r="8764" spans="1:10" hidden="1" x14ac:dyDescent="0.25">
      <c r="A8764" t="s">
        <v>655</v>
      </c>
      <c r="B8764" t="s">
        <v>2745</v>
      </c>
      <c r="C8764" t="s">
        <v>2746</v>
      </c>
      <c r="D8764">
        <v>50</v>
      </c>
      <c r="J8764" t="e">
        <f>+VLOOKUP(B8764,#REF!,1,FALSE)</f>
        <v>#REF!</v>
      </c>
    </row>
    <row r="8765" spans="1:10" hidden="1" x14ac:dyDescent="0.25">
      <c r="A8765" t="s">
        <v>655</v>
      </c>
      <c r="B8765" t="s">
        <v>2747</v>
      </c>
      <c r="C8765" t="s">
        <v>2748</v>
      </c>
      <c r="D8765">
        <v>4</v>
      </c>
      <c r="J8765" t="e">
        <f>+VLOOKUP(B8765,#REF!,1,FALSE)</f>
        <v>#REF!</v>
      </c>
    </row>
    <row r="8766" spans="1:10" hidden="1" x14ac:dyDescent="0.25">
      <c r="A8766" t="s">
        <v>655</v>
      </c>
      <c r="B8766" t="s">
        <v>2749</v>
      </c>
      <c r="C8766" t="s">
        <v>2750</v>
      </c>
      <c r="D8766">
        <v>4</v>
      </c>
      <c r="J8766" t="e">
        <f>+VLOOKUP(B8766,#REF!,1,FALSE)</f>
        <v>#REF!</v>
      </c>
    </row>
    <row r="8767" spans="1:10" hidden="1" x14ac:dyDescent="0.25">
      <c r="A8767" t="s">
        <v>655</v>
      </c>
      <c r="B8767" t="s">
        <v>2751</v>
      </c>
      <c r="C8767" t="s">
        <v>2752</v>
      </c>
      <c r="D8767">
        <v>50</v>
      </c>
      <c r="J8767" t="e">
        <f>+VLOOKUP(B8767,#REF!,1,FALSE)</f>
        <v>#REF!</v>
      </c>
    </row>
    <row r="8768" spans="1:10" hidden="1" x14ac:dyDescent="0.25">
      <c r="A8768" t="s">
        <v>655</v>
      </c>
      <c r="B8768" t="s">
        <v>2753</v>
      </c>
      <c r="C8768" t="s">
        <v>2754</v>
      </c>
      <c r="D8768">
        <v>1</v>
      </c>
      <c r="J8768" t="e">
        <f>+VLOOKUP(B8768,#REF!,1,FALSE)</f>
        <v>#REF!</v>
      </c>
    </row>
    <row r="8769" spans="1:10" hidden="1" x14ac:dyDescent="0.25">
      <c r="A8769" t="s">
        <v>655</v>
      </c>
      <c r="B8769" t="s">
        <v>2755</v>
      </c>
      <c r="C8769" t="s">
        <v>2756</v>
      </c>
      <c r="D8769">
        <v>1</v>
      </c>
      <c r="J8769" t="e">
        <f>+VLOOKUP(B8769,#REF!,1,FALSE)</f>
        <v>#REF!</v>
      </c>
    </row>
    <row r="8770" spans="1:10" hidden="1" x14ac:dyDescent="0.25">
      <c r="A8770" t="s">
        <v>655</v>
      </c>
      <c r="B8770" t="s">
        <v>2757</v>
      </c>
      <c r="C8770" t="s">
        <v>2758</v>
      </c>
      <c r="D8770">
        <v>10</v>
      </c>
      <c r="J8770" t="e">
        <f>+VLOOKUP(B8770,#REF!,1,FALSE)</f>
        <v>#REF!</v>
      </c>
    </row>
    <row r="8771" spans="1:10" hidden="1" x14ac:dyDescent="0.25">
      <c r="A8771" t="s">
        <v>655</v>
      </c>
      <c r="B8771" t="s">
        <v>2759</v>
      </c>
      <c r="C8771" t="s">
        <v>2760</v>
      </c>
      <c r="D8771">
        <v>10</v>
      </c>
      <c r="J8771" t="e">
        <f>+VLOOKUP(B8771,#REF!,1,FALSE)</f>
        <v>#REF!</v>
      </c>
    </row>
    <row r="8772" spans="1:10" hidden="1" x14ac:dyDescent="0.25">
      <c r="A8772" t="s">
        <v>655</v>
      </c>
      <c r="B8772" t="s">
        <v>2761</v>
      </c>
      <c r="C8772" t="s">
        <v>2762</v>
      </c>
      <c r="D8772">
        <v>10</v>
      </c>
      <c r="J8772" t="e">
        <f>+VLOOKUP(B8772,#REF!,1,FALSE)</f>
        <v>#REF!</v>
      </c>
    </row>
    <row r="8773" spans="1:10" hidden="1" x14ac:dyDescent="0.25">
      <c r="A8773" t="s">
        <v>655</v>
      </c>
      <c r="B8773" t="s">
        <v>2763</v>
      </c>
      <c r="C8773" t="s">
        <v>2764</v>
      </c>
      <c r="D8773">
        <v>10</v>
      </c>
      <c r="J8773" t="e">
        <f>+VLOOKUP(B8773,#REF!,1,FALSE)</f>
        <v>#REF!</v>
      </c>
    </row>
    <row r="8774" spans="1:10" hidden="1" x14ac:dyDescent="0.25">
      <c r="A8774" t="s">
        <v>655</v>
      </c>
      <c r="B8774" t="s">
        <v>2765</v>
      </c>
      <c r="C8774" t="s">
        <v>2766</v>
      </c>
      <c r="D8774">
        <v>10</v>
      </c>
      <c r="J8774" t="e">
        <f>+VLOOKUP(B8774,#REF!,1,FALSE)</f>
        <v>#REF!</v>
      </c>
    </row>
    <row r="8775" spans="1:10" hidden="1" x14ac:dyDescent="0.25">
      <c r="A8775" t="s">
        <v>655</v>
      </c>
      <c r="B8775" t="s">
        <v>2767</v>
      </c>
      <c r="C8775" t="s">
        <v>2768</v>
      </c>
      <c r="D8775">
        <v>1</v>
      </c>
      <c r="J8775" t="e">
        <f>+VLOOKUP(B8775,#REF!,1,FALSE)</f>
        <v>#REF!</v>
      </c>
    </row>
    <row r="8776" spans="1:10" hidden="1" x14ac:dyDescent="0.25">
      <c r="A8776" t="s">
        <v>655</v>
      </c>
      <c r="B8776" t="s">
        <v>2769</v>
      </c>
      <c r="C8776" t="s">
        <v>2770</v>
      </c>
      <c r="D8776">
        <v>100</v>
      </c>
      <c r="J8776" t="e">
        <f>+VLOOKUP(B8776,#REF!,1,FALSE)</f>
        <v>#REF!</v>
      </c>
    </row>
    <row r="8777" spans="1:10" hidden="1" x14ac:dyDescent="0.25">
      <c r="A8777" t="s">
        <v>655</v>
      </c>
      <c r="B8777" t="s">
        <v>2771</v>
      </c>
      <c r="C8777" t="s">
        <v>2772</v>
      </c>
      <c r="D8777">
        <v>100</v>
      </c>
      <c r="J8777" t="e">
        <f>+VLOOKUP(B8777,#REF!,1,FALSE)</f>
        <v>#REF!</v>
      </c>
    </row>
    <row r="8778" spans="1:10" hidden="1" x14ac:dyDescent="0.25">
      <c r="A8778" t="s">
        <v>655</v>
      </c>
      <c r="B8778" t="s">
        <v>2773</v>
      </c>
      <c r="C8778" t="s">
        <v>2774</v>
      </c>
      <c r="D8778">
        <v>20</v>
      </c>
      <c r="J8778" t="e">
        <f>+VLOOKUP(B8778,#REF!,1,FALSE)</f>
        <v>#REF!</v>
      </c>
    </row>
    <row r="8779" spans="1:10" hidden="1" x14ac:dyDescent="0.25">
      <c r="A8779" t="s">
        <v>655</v>
      </c>
      <c r="B8779" t="s">
        <v>2775</v>
      </c>
      <c r="C8779" t="s">
        <v>2776</v>
      </c>
      <c r="D8779">
        <v>100</v>
      </c>
      <c r="J8779" t="e">
        <f>+VLOOKUP(B8779,#REF!,1,FALSE)</f>
        <v>#REF!</v>
      </c>
    </row>
    <row r="8780" spans="1:10" hidden="1" x14ac:dyDescent="0.25">
      <c r="A8780" t="s">
        <v>655</v>
      </c>
      <c r="B8780" t="s">
        <v>2777</v>
      </c>
      <c r="C8780" t="s">
        <v>2778</v>
      </c>
      <c r="D8780">
        <v>50</v>
      </c>
      <c r="J8780" t="e">
        <f>+VLOOKUP(B8780,#REF!,1,FALSE)</f>
        <v>#REF!</v>
      </c>
    </row>
    <row r="8781" spans="1:10" hidden="1" x14ac:dyDescent="0.25">
      <c r="A8781" t="s">
        <v>655</v>
      </c>
      <c r="B8781" t="s">
        <v>2779</v>
      </c>
      <c r="C8781" t="s">
        <v>2780</v>
      </c>
      <c r="D8781">
        <v>50</v>
      </c>
      <c r="J8781" t="e">
        <f>+VLOOKUP(B8781,#REF!,1,FALSE)</f>
        <v>#REF!</v>
      </c>
    </row>
    <row r="8782" spans="1:10" hidden="1" x14ac:dyDescent="0.25">
      <c r="A8782" t="s">
        <v>655</v>
      </c>
      <c r="B8782" t="s">
        <v>2781</v>
      </c>
      <c r="C8782" t="s">
        <v>2782</v>
      </c>
      <c r="D8782">
        <v>100</v>
      </c>
      <c r="J8782" t="e">
        <f>+VLOOKUP(B8782,#REF!,1,FALSE)</f>
        <v>#REF!</v>
      </c>
    </row>
    <row r="8783" spans="1:10" hidden="1" x14ac:dyDescent="0.25">
      <c r="A8783" t="s">
        <v>655</v>
      </c>
      <c r="B8783" t="s">
        <v>2783</v>
      </c>
      <c r="C8783" t="s">
        <v>2784</v>
      </c>
      <c r="D8783">
        <v>1</v>
      </c>
      <c r="J8783" t="e">
        <f>+VLOOKUP(B8783,#REF!,1,FALSE)</f>
        <v>#REF!</v>
      </c>
    </row>
    <row r="8784" spans="1:10" hidden="1" x14ac:dyDescent="0.25">
      <c r="A8784" t="s">
        <v>655</v>
      </c>
      <c r="B8784" t="s">
        <v>2785</v>
      </c>
      <c r="C8784" t="s">
        <v>2786</v>
      </c>
      <c r="D8784">
        <v>100</v>
      </c>
      <c r="J8784" t="e">
        <f>+VLOOKUP(B8784,#REF!,1,FALSE)</f>
        <v>#REF!</v>
      </c>
    </row>
    <row r="8785" spans="1:10" hidden="1" x14ac:dyDescent="0.25">
      <c r="A8785" t="s">
        <v>655</v>
      </c>
      <c r="B8785" t="s">
        <v>2787</v>
      </c>
      <c r="C8785" t="s">
        <v>2788</v>
      </c>
      <c r="D8785">
        <v>100</v>
      </c>
      <c r="J8785" t="e">
        <f>+VLOOKUP(B8785,#REF!,1,FALSE)</f>
        <v>#REF!</v>
      </c>
    </row>
    <row r="8786" spans="1:10" hidden="1" x14ac:dyDescent="0.25">
      <c r="A8786" t="s">
        <v>655</v>
      </c>
      <c r="B8786" t="s">
        <v>2789</v>
      </c>
      <c r="C8786" t="s">
        <v>2790</v>
      </c>
      <c r="D8786">
        <v>50</v>
      </c>
      <c r="J8786" t="e">
        <f>+VLOOKUP(B8786,#REF!,1,FALSE)</f>
        <v>#REF!</v>
      </c>
    </row>
    <row r="8787" spans="1:10" hidden="1" x14ac:dyDescent="0.25">
      <c r="A8787" t="s">
        <v>655</v>
      </c>
      <c r="B8787" t="s">
        <v>2791</v>
      </c>
      <c r="C8787" t="s">
        <v>2792</v>
      </c>
      <c r="D8787">
        <v>1</v>
      </c>
      <c r="J8787" t="e">
        <f>+VLOOKUP(B8787,#REF!,1,FALSE)</f>
        <v>#REF!</v>
      </c>
    </row>
    <row r="8788" spans="1:10" hidden="1" x14ac:dyDescent="0.25">
      <c r="A8788" t="s">
        <v>655</v>
      </c>
      <c r="B8788" t="s">
        <v>2793</v>
      </c>
      <c r="C8788" t="s">
        <v>2794</v>
      </c>
      <c r="D8788">
        <v>1</v>
      </c>
      <c r="J8788" t="e">
        <f>+VLOOKUP(B8788,#REF!,1,FALSE)</f>
        <v>#REF!</v>
      </c>
    </row>
    <row r="8789" spans="1:10" hidden="1" x14ac:dyDescent="0.25">
      <c r="A8789" t="s">
        <v>655</v>
      </c>
      <c r="B8789" t="s">
        <v>2795</v>
      </c>
      <c r="C8789" t="s">
        <v>2796</v>
      </c>
      <c r="D8789">
        <v>1</v>
      </c>
      <c r="J8789" t="e">
        <f>+VLOOKUP(B8789,#REF!,1,FALSE)</f>
        <v>#REF!</v>
      </c>
    </row>
    <row r="8790" spans="1:10" hidden="1" x14ac:dyDescent="0.25">
      <c r="A8790" t="s">
        <v>655</v>
      </c>
      <c r="B8790" t="s">
        <v>2797</v>
      </c>
      <c r="C8790" t="s">
        <v>2798</v>
      </c>
      <c r="D8790">
        <v>1</v>
      </c>
      <c r="J8790" t="e">
        <f>+VLOOKUP(B8790,#REF!,1,FALSE)</f>
        <v>#REF!</v>
      </c>
    </row>
    <row r="8791" spans="1:10" hidden="1" x14ac:dyDescent="0.25">
      <c r="A8791" t="s">
        <v>655</v>
      </c>
      <c r="B8791" t="s">
        <v>2799</v>
      </c>
      <c r="C8791" t="s">
        <v>2800</v>
      </c>
      <c r="D8791">
        <v>1</v>
      </c>
      <c r="J8791" t="e">
        <f>+VLOOKUP(B8791,#REF!,1,FALSE)</f>
        <v>#REF!</v>
      </c>
    </row>
    <row r="8792" spans="1:10" hidden="1" x14ac:dyDescent="0.25">
      <c r="A8792" t="s">
        <v>655</v>
      </c>
      <c r="B8792" t="s">
        <v>2801</v>
      </c>
      <c r="C8792" t="s">
        <v>2802</v>
      </c>
      <c r="D8792">
        <v>1</v>
      </c>
      <c r="J8792" t="e">
        <f>+VLOOKUP(B8792,#REF!,1,FALSE)</f>
        <v>#REF!</v>
      </c>
    </row>
    <row r="8793" spans="1:10" hidden="1" x14ac:dyDescent="0.25">
      <c r="A8793" t="s">
        <v>655</v>
      </c>
      <c r="B8793" t="s">
        <v>2803</v>
      </c>
      <c r="C8793" t="s">
        <v>2804</v>
      </c>
      <c r="D8793">
        <v>1</v>
      </c>
      <c r="J8793" t="e">
        <f>+VLOOKUP(B8793,#REF!,1,FALSE)</f>
        <v>#REF!</v>
      </c>
    </row>
    <row r="8794" spans="1:10" hidden="1" x14ac:dyDescent="0.25">
      <c r="A8794" t="s">
        <v>655</v>
      </c>
      <c r="B8794" t="s">
        <v>2805</v>
      </c>
      <c r="C8794" t="s">
        <v>2806</v>
      </c>
      <c r="D8794">
        <v>1</v>
      </c>
      <c r="J8794" t="e">
        <f>+VLOOKUP(B8794,#REF!,1,FALSE)</f>
        <v>#REF!</v>
      </c>
    </row>
    <row r="8795" spans="1:10" hidden="1" x14ac:dyDescent="0.25">
      <c r="A8795" t="s">
        <v>655</v>
      </c>
      <c r="B8795" t="s">
        <v>2807</v>
      </c>
      <c r="C8795" t="s">
        <v>2808</v>
      </c>
      <c r="D8795">
        <v>1</v>
      </c>
      <c r="J8795" t="e">
        <f>+VLOOKUP(B8795,#REF!,1,FALSE)</f>
        <v>#REF!</v>
      </c>
    </row>
    <row r="8796" spans="1:10" hidden="1" x14ac:dyDescent="0.25">
      <c r="A8796" t="s">
        <v>655</v>
      </c>
      <c r="B8796" t="s">
        <v>2809</v>
      </c>
      <c r="C8796" t="s">
        <v>2810</v>
      </c>
      <c r="D8796">
        <v>1</v>
      </c>
      <c r="J8796" t="e">
        <f>+VLOOKUP(B8796,#REF!,1,FALSE)</f>
        <v>#REF!</v>
      </c>
    </row>
    <row r="8797" spans="1:10" hidden="1" x14ac:dyDescent="0.25">
      <c r="A8797" t="s">
        <v>655</v>
      </c>
      <c r="B8797" t="s">
        <v>2811</v>
      </c>
      <c r="C8797" t="s">
        <v>2812</v>
      </c>
      <c r="D8797">
        <v>1</v>
      </c>
      <c r="J8797" t="e">
        <f>+VLOOKUP(B8797,#REF!,1,FALSE)</f>
        <v>#REF!</v>
      </c>
    </row>
    <row r="8798" spans="1:10" hidden="1" x14ac:dyDescent="0.25">
      <c r="A8798" t="s">
        <v>655</v>
      </c>
      <c r="B8798" t="s">
        <v>2813</v>
      </c>
      <c r="C8798" t="s">
        <v>2814</v>
      </c>
      <c r="D8798">
        <v>1</v>
      </c>
      <c r="J8798" t="e">
        <f>+VLOOKUP(B8798,#REF!,1,FALSE)</f>
        <v>#REF!</v>
      </c>
    </row>
    <row r="8799" spans="1:10" hidden="1" x14ac:dyDescent="0.25">
      <c r="A8799" t="s">
        <v>655</v>
      </c>
      <c r="B8799" t="s">
        <v>2815</v>
      </c>
      <c r="C8799" t="s">
        <v>2816</v>
      </c>
      <c r="D8799">
        <v>1</v>
      </c>
      <c r="J8799" t="e">
        <f>+VLOOKUP(B8799,#REF!,1,FALSE)</f>
        <v>#REF!</v>
      </c>
    </row>
    <row r="8800" spans="1:10" hidden="1" x14ac:dyDescent="0.25">
      <c r="A8800" t="s">
        <v>655</v>
      </c>
      <c r="B8800" t="s">
        <v>2817</v>
      </c>
      <c r="C8800" t="s">
        <v>2818</v>
      </c>
      <c r="D8800">
        <v>1</v>
      </c>
      <c r="J8800" t="e">
        <f>+VLOOKUP(B8800,#REF!,1,FALSE)</f>
        <v>#REF!</v>
      </c>
    </row>
    <row r="8801" spans="1:10" hidden="1" x14ac:dyDescent="0.25">
      <c r="A8801" t="s">
        <v>655</v>
      </c>
      <c r="B8801" t="s">
        <v>2819</v>
      </c>
      <c r="C8801" t="s">
        <v>2820</v>
      </c>
      <c r="D8801">
        <v>1</v>
      </c>
      <c r="J8801" t="e">
        <f>+VLOOKUP(B8801,#REF!,1,FALSE)</f>
        <v>#REF!</v>
      </c>
    </row>
    <row r="8802" spans="1:10" hidden="1" x14ac:dyDescent="0.25">
      <c r="A8802" t="s">
        <v>655</v>
      </c>
      <c r="B8802" t="s">
        <v>2821</v>
      </c>
      <c r="C8802" t="s">
        <v>2822</v>
      </c>
      <c r="D8802">
        <v>20</v>
      </c>
      <c r="J8802" t="e">
        <f>+VLOOKUP(B8802,#REF!,1,FALSE)</f>
        <v>#REF!</v>
      </c>
    </row>
    <row r="8803" spans="1:10" hidden="1" x14ac:dyDescent="0.25">
      <c r="A8803" t="s">
        <v>655</v>
      </c>
      <c r="B8803" t="s">
        <v>2823</v>
      </c>
      <c r="C8803" t="s">
        <v>2824</v>
      </c>
      <c r="D8803">
        <v>100</v>
      </c>
      <c r="J8803" t="e">
        <f>+VLOOKUP(B8803,#REF!,1,FALSE)</f>
        <v>#REF!</v>
      </c>
    </row>
    <row r="8804" spans="1:10" hidden="1" x14ac:dyDescent="0.25">
      <c r="A8804" t="s">
        <v>655</v>
      </c>
      <c r="B8804" t="s">
        <v>2825</v>
      </c>
      <c r="C8804" t="s">
        <v>2826</v>
      </c>
      <c r="D8804">
        <v>100</v>
      </c>
      <c r="J8804" t="e">
        <f>+VLOOKUP(B8804,#REF!,1,FALSE)</f>
        <v>#REF!</v>
      </c>
    </row>
    <row r="8805" spans="1:10" hidden="1" x14ac:dyDescent="0.25">
      <c r="A8805" t="s">
        <v>655</v>
      </c>
      <c r="B8805" t="s">
        <v>2827</v>
      </c>
      <c r="C8805" t="s">
        <v>2828</v>
      </c>
      <c r="D8805">
        <v>50</v>
      </c>
      <c r="J8805" t="e">
        <f>+VLOOKUP(B8805,#REF!,1,FALSE)</f>
        <v>#REF!</v>
      </c>
    </row>
    <row r="8806" spans="1:10" hidden="1" x14ac:dyDescent="0.25">
      <c r="A8806" t="s">
        <v>655</v>
      </c>
      <c r="B8806" t="s">
        <v>2829</v>
      </c>
      <c r="C8806" t="s">
        <v>2830</v>
      </c>
      <c r="D8806">
        <v>2.5</v>
      </c>
      <c r="J8806" t="e">
        <f>+VLOOKUP(B8806,#REF!,1,FALSE)</f>
        <v>#REF!</v>
      </c>
    </row>
    <row r="8807" spans="1:10" hidden="1" x14ac:dyDescent="0.25">
      <c r="A8807" t="s">
        <v>655</v>
      </c>
      <c r="B8807" t="s">
        <v>2473</v>
      </c>
      <c r="C8807" t="s">
        <v>2474</v>
      </c>
      <c r="D8807">
        <v>6.5</v>
      </c>
      <c r="J8807" t="e">
        <f>+VLOOKUP(B8807,#REF!,1,FALSE)</f>
        <v>#REF!</v>
      </c>
    </row>
    <row r="8808" spans="1:10" hidden="1" x14ac:dyDescent="0.25">
      <c r="A8808" t="s">
        <v>655</v>
      </c>
      <c r="B8808" t="s">
        <v>2831</v>
      </c>
      <c r="C8808" t="s">
        <v>2832</v>
      </c>
      <c r="D8808">
        <v>25</v>
      </c>
      <c r="J8808" t="e">
        <f>+VLOOKUP(B8808,#REF!,1,FALSE)</f>
        <v>#REF!</v>
      </c>
    </row>
    <row r="8809" spans="1:10" hidden="1" x14ac:dyDescent="0.25">
      <c r="A8809" t="s">
        <v>655</v>
      </c>
      <c r="B8809" t="s">
        <v>2833</v>
      </c>
      <c r="C8809" t="s">
        <v>2834</v>
      </c>
      <c r="D8809">
        <v>25</v>
      </c>
      <c r="J8809" t="e">
        <f>+VLOOKUP(B8809,#REF!,1,FALSE)</f>
        <v>#REF!</v>
      </c>
    </row>
    <row r="8810" spans="1:10" hidden="1" x14ac:dyDescent="0.25">
      <c r="A8810" t="s">
        <v>655</v>
      </c>
      <c r="B8810" t="s">
        <v>2835</v>
      </c>
      <c r="C8810" t="s">
        <v>2836</v>
      </c>
      <c r="D8810">
        <v>50</v>
      </c>
      <c r="J8810" t="e">
        <f>+VLOOKUP(B8810,#REF!,1,FALSE)</f>
        <v>#REF!</v>
      </c>
    </row>
    <row r="8811" spans="1:10" hidden="1" x14ac:dyDescent="0.25">
      <c r="A8811" t="s">
        <v>655</v>
      </c>
      <c r="B8811" t="s">
        <v>2837</v>
      </c>
      <c r="C8811" t="s">
        <v>2836</v>
      </c>
      <c r="D8811">
        <v>50</v>
      </c>
      <c r="J8811" t="e">
        <f>+VLOOKUP(B8811,#REF!,1,FALSE)</f>
        <v>#REF!</v>
      </c>
    </row>
    <row r="8812" spans="1:10" hidden="1" x14ac:dyDescent="0.25">
      <c r="A8812" t="s">
        <v>655</v>
      </c>
      <c r="B8812" t="s">
        <v>2838</v>
      </c>
      <c r="C8812" t="s">
        <v>2839</v>
      </c>
      <c r="D8812">
        <v>50</v>
      </c>
      <c r="J8812" t="e">
        <f>+VLOOKUP(B8812,#REF!,1,FALSE)</f>
        <v>#REF!</v>
      </c>
    </row>
    <row r="8813" spans="1:10" hidden="1" x14ac:dyDescent="0.25">
      <c r="A8813" t="s">
        <v>655</v>
      </c>
      <c r="B8813" t="s">
        <v>2840</v>
      </c>
      <c r="C8813" t="s">
        <v>2841</v>
      </c>
      <c r="D8813">
        <v>50</v>
      </c>
      <c r="J8813" t="e">
        <f>+VLOOKUP(B8813,#REF!,1,FALSE)</f>
        <v>#REF!</v>
      </c>
    </row>
    <row r="8814" spans="1:10" hidden="1" x14ac:dyDescent="0.25">
      <c r="A8814" t="s">
        <v>655</v>
      </c>
      <c r="B8814" t="s">
        <v>2842</v>
      </c>
      <c r="C8814" t="s">
        <v>2843</v>
      </c>
      <c r="D8814">
        <v>50</v>
      </c>
      <c r="J8814" t="e">
        <f>+VLOOKUP(B8814,#REF!,1,FALSE)</f>
        <v>#REF!</v>
      </c>
    </row>
    <row r="8815" spans="1:10" hidden="1" x14ac:dyDescent="0.25">
      <c r="A8815" t="s">
        <v>655</v>
      </c>
      <c r="B8815" t="s">
        <v>2844</v>
      </c>
      <c r="C8815" t="s">
        <v>2845</v>
      </c>
      <c r="D8815">
        <v>300</v>
      </c>
      <c r="J8815" t="e">
        <f>+VLOOKUP(B8815,#REF!,1,FALSE)</f>
        <v>#REF!</v>
      </c>
    </row>
    <row r="8816" spans="1:10" hidden="1" x14ac:dyDescent="0.25">
      <c r="A8816" t="s">
        <v>655</v>
      </c>
      <c r="B8816" t="s">
        <v>2846</v>
      </c>
      <c r="C8816" t="s">
        <v>2845</v>
      </c>
      <c r="D8816">
        <v>50</v>
      </c>
      <c r="J8816" t="e">
        <f>+VLOOKUP(B8816,#REF!,1,FALSE)</f>
        <v>#REF!</v>
      </c>
    </row>
    <row r="8817" spans="1:10" hidden="1" x14ac:dyDescent="0.25">
      <c r="A8817" t="s">
        <v>655</v>
      </c>
      <c r="B8817" t="s">
        <v>2847</v>
      </c>
      <c r="C8817" t="s">
        <v>2848</v>
      </c>
      <c r="D8817">
        <v>6</v>
      </c>
      <c r="J8817" t="e">
        <f>+VLOOKUP(B8817,#REF!,1,FALSE)</f>
        <v>#REF!</v>
      </c>
    </row>
    <row r="8818" spans="1:10" hidden="1" x14ac:dyDescent="0.25">
      <c r="A8818" t="s">
        <v>655</v>
      </c>
      <c r="B8818" t="s">
        <v>2849</v>
      </c>
      <c r="C8818" t="s">
        <v>2850</v>
      </c>
      <c r="D8818">
        <v>6.5</v>
      </c>
      <c r="J8818" t="e">
        <f>+VLOOKUP(B8818,#REF!,1,FALSE)</f>
        <v>#REF!</v>
      </c>
    </row>
    <row r="8819" spans="1:10" hidden="1" x14ac:dyDescent="0.25">
      <c r="A8819" t="s">
        <v>655</v>
      </c>
      <c r="B8819" t="s">
        <v>2851</v>
      </c>
      <c r="C8819" t="s">
        <v>1917</v>
      </c>
      <c r="D8819">
        <v>5.8</v>
      </c>
      <c r="J8819" t="e">
        <f>+VLOOKUP(B8819,#REF!,1,FALSE)</f>
        <v>#REF!</v>
      </c>
    </row>
    <row r="8820" spans="1:10" hidden="1" x14ac:dyDescent="0.25">
      <c r="A8820" t="s">
        <v>655</v>
      </c>
      <c r="B8820" t="s">
        <v>2852</v>
      </c>
      <c r="C8820" t="s">
        <v>2853</v>
      </c>
      <c r="D8820">
        <v>100</v>
      </c>
      <c r="J8820" t="e">
        <f>+VLOOKUP(B8820,#REF!,1,FALSE)</f>
        <v>#REF!</v>
      </c>
    </row>
    <row r="8821" spans="1:10" hidden="1" x14ac:dyDescent="0.25">
      <c r="A8821" t="s">
        <v>655</v>
      </c>
      <c r="B8821" t="s">
        <v>2854</v>
      </c>
      <c r="C8821" t="s">
        <v>2855</v>
      </c>
      <c r="D8821">
        <v>100</v>
      </c>
      <c r="J8821" t="e">
        <f>+VLOOKUP(B8821,#REF!,1,FALSE)</f>
        <v>#REF!</v>
      </c>
    </row>
    <row r="8822" spans="1:10" hidden="1" x14ac:dyDescent="0.25">
      <c r="A8822" t="s">
        <v>655</v>
      </c>
      <c r="B8822" t="s">
        <v>2856</v>
      </c>
      <c r="C8822" t="s">
        <v>2857</v>
      </c>
      <c r="D8822">
        <v>100</v>
      </c>
      <c r="J8822" t="e">
        <f>+VLOOKUP(B8822,#REF!,1,FALSE)</f>
        <v>#REF!</v>
      </c>
    </row>
    <row r="8823" spans="1:10" hidden="1" x14ac:dyDescent="0.25">
      <c r="A8823" t="s">
        <v>655</v>
      </c>
      <c r="B8823" t="s">
        <v>2858</v>
      </c>
      <c r="C8823" t="s">
        <v>2859</v>
      </c>
      <c r="D8823">
        <v>100</v>
      </c>
      <c r="J8823" t="e">
        <f>+VLOOKUP(B8823,#REF!,1,FALSE)</f>
        <v>#REF!</v>
      </c>
    </row>
    <row r="8824" spans="1:10" hidden="1" x14ac:dyDescent="0.25">
      <c r="A8824" t="s">
        <v>655</v>
      </c>
      <c r="B8824" t="s">
        <v>2860</v>
      </c>
      <c r="C8824" t="s">
        <v>2861</v>
      </c>
      <c r="D8824">
        <v>100</v>
      </c>
      <c r="J8824" t="e">
        <f>+VLOOKUP(B8824,#REF!,1,FALSE)</f>
        <v>#REF!</v>
      </c>
    </row>
    <row r="8825" spans="1:10" hidden="1" x14ac:dyDescent="0.25">
      <c r="A8825" t="s">
        <v>655</v>
      </c>
      <c r="B8825" t="s">
        <v>2862</v>
      </c>
      <c r="C8825" t="s">
        <v>2863</v>
      </c>
      <c r="D8825">
        <v>100</v>
      </c>
      <c r="J8825" t="e">
        <f>+VLOOKUP(B8825,#REF!,1,FALSE)</f>
        <v>#REF!</v>
      </c>
    </row>
    <row r="8826" spans="1:10" hidden="1" x14ac:dyDescent="0.25">
      <c r="A8826" t="s">
        <v>655</v>
      </c>
      <c r="B8826" t="s">
        <v>2864</v>
      </c>
      <c r="C8826" t="s">
        <v>2865</v>
      </c>
      <c r="D8826">
        <v>100</v>
      </c>
      <c r="J8826" t="e">
        <f>+VLOOKUP(B8826,#REF!,1,FALSE)</f>
        <v>#REF!</v>
      </c>
    </row>
    <row r="8827" spans="1:10" hidden="1" x14ac:dyDescent="0.25">
      <c r="A8827" t="s">
        <v>655</v>
      </c>
      <c r="B8827" t="s">
        <v>2866</v>
      </c>
      <c r="C8827" t="s">
        <v>2867</v>
      </c>
      <c r="D8827">
        <v>100</v>
      </c>
      <c r="J8827" t="e">
        <f>+VLOOKUP(B8827,#REF!,1,FALSE)</f>
        <v>#REF!</v>
      </c>
    </row>
    <row r="8828" spans="1:10" hidden="1" x14ac:dyDescent="0.25">
      <c r="A8828" t="s">
        <v>655</v>
      </c>
      <c r="B8828" t="s">
        <v>2868</v>
      </c>
      <c r="C8828" t="s">
        <v>2869</v>
      </c>
      <c r="D8828">
        <v>100</v>
      </c>
      <c r="J8828" t="e">
        <f>+VLOOKUP(B8828,#REF!,1,FALSE)</f>
        <v>#REF!</v>
      </c>
    </row>
    <row r="8829" spans="1:10" hidden="1" x14ac:dyDescent="0.25">
      <c r="A8829" t="s">
        <v>655</v>
      </c>
      <c r="B8829" t="s">
        <v>2870</v>
      </c>
      <c r="C8829" t="s">
        <v>2871</v>
      </c>
      <c r="D8829">
        <v>100</v>
      </c>
      <c r="J8829" t="e">
        <f>+VLOOKUP(B8829,#REF!,1,FALSE)</f>
        <v>#REF!</v>
      </c>
    </row>
    <row r="8830" spans="1:10" hidden="1" x14ac:dyDescent="0.25">
      <c r="A8830" t="s">
        <v>655</v>
      </c>
      <c r="B8830" t="s">
        <v>2872</v>
      </c>
      <c r="C8830" t="s">
        <v>2873</v>
      </c>
      <c r="D8830">
        <v>100</v>
      </c>
      <c r="J8830" t="e">
        <f>+VLOOKUP(B8830,#REF!,1,FALSE)</f>
        <v>#REF!</v>
      </c>
    </row>
    <row r="8831" spans="1:10" hidden="1" x14ac:dyDescent="0.25">
      <c r="A8831" t="s">
        <v>655</v>
      </c>
      <c r="B8831" t="s">
        <v>2874</v>
      </c>
      <c r="C8831" t="s">
        <v>2875</v>
      </c>
      <c r="D8831">
        <v>100</v>
      </c>
      <c r="J8831" t="e">
        <f>+VLOOKUP(B8831,#REF!,1,FALSE)</f>
        <v>#REF!</v>
      </c>
    </row>
    <row r="8832" spans="1:10" hidden="1" x14ac:dyDescent="0.25">
      <c r="A8832" t="s">
        <v>655</v>
      </c>
      <c r="B8832" t="s">
        <v>2876</v>
      </c>
      <c r="C8832" t="s">
        <v>2877</v>
      </c>
      <c r="D8832">
        <v>100</v>
      </c>
      <c r="J8832" t="e">
        <f>+VLOOKUP(B8832,#REF!,1,FALSE)</f>
        <v>#REF!</v>
      </c>
    </row>
    <row r="8833" spans="1:10" hidden="1" x14ac:dyDescent="0.25">
      <c r="A8833" t="s">
        <v>655</v>
      </c>
      <c r="B8833" t="s">
        <v>2878</v>
      </c>
      <c r="C8833" t="s">
        <v>2879</v>
      </c>
      <c r="D8833">
        <v>100</v>
      </c>
      <c r="J8833" t="e">
        <f>+VLOOKUP(B8833,#REF!,1,FALSE)</f>
        <v>#REF!</v>
      </c>
    </row>
    <row r="8834" spans="1:10" hidden="1" x14ac:dyDescent="0.25">
      <c r="A8834" t="s">
        <v>655</v>
      </c>
      <c r="B8834" t="s">
        <v>2880</v>
      </c>
      <c r="C8834" t="s">
        <v>2881</v>
      </c>
      <c r="D8834">
        <v>100</v>
      </c>
      <c r="J8834" t="e">
        <f>+VLOOKUP(B8834,#REF!,1,FALSE)</f>
        <v>#REF!</v>
      </c>
    </row>
    <row r="8835" spans="1:10" hidden="1" x14ac:dyDescent="0.25">
      <c r="A8835" t="s">
        <v>655</v>
      </c>
      <c r="B8835" t="s">
        <v>2882</v>
      </c>
      <c r="C8835" t="s">
        <v>2883</v>
      </c>
      <c r="D8835">
        <v>100</v>
      </c>
      <c r="J8835" t="e">
        <f>+VLOOKUP(B8835,#REF!,1,FALSE)</f>
        <v>#REF!</v>
      </c>
    </row>
    <row r="8836" spans="1:10" hidden="1" x14ac:dyDescent="0.25">
      <c r="A8836" t="s">
        <v>655</v>
      </c>
      <c r="B8836" t="s">
        <v>2884</v>
      </c>
      <c r="C8836" t="s">
        <v>2885</v>
      </c>
      <c r="D8836">
        <v>100</v>
      </c>
      <c r="J8836" t="e">
        <f>+VLOOKUP(B8836,#REF!,1,FALSE)</f>
        <v>#REF!</v>
      </c>
    </row>
    <row r="8837" spans="1:10" hidden="1" x14ac:dyDescent="0.25">
      <c r="A8837" t="s">
        <v>655</v>
      </c>
      <c r="B8837" t="s">
        <v>2886</v>
      </c>
      <c r="C8837" t="s">
        <v>2887</v>
      </c>
      <c r="D8837">
        <v>500</v>
      </c>
      <c r="J8837" t="e">
        <f>+VLOOKUP(B8837,#REF!,1,FALSE)</f>
        <v>#REF!</v>
      </c>
    </row>
    <row r="8838" spans="1:10" hidden="1" x14ac:dyDescent="0.25">
      <c r="A8838" t="s">
        <v>655</v>
      </c>
      <c r="B8838" t="s">
        <v>2888</v>
      </c>
      <c r="C8838" t="s">
        <v>2889</v>
      </c>
      <c r="D8838">
        <v>100</v>
      </c>
      <c r="J8838" t="e">
        <f>+VLOOKUP(B8838,#REF!,1,FALSE)</f>
        <v>#REF!</v>
      </c>
    </row>
    <row r="8839" spans="1:10" hidden="1" x14ac:dyDescent="0.25">
      <c r="A8839" t="s">
        <v>655</v>
      </c>
      <c r="B8839" t="s">
        <v>2890</v>
      </c>
      <c r="C8839" t="s">
        <v>2891</v>
      </c>
      <c r="D8839">
        <v>100</v>
      </c>
      <c r="J8839" t="e">
        <f>+VLOOKUP(B8839,#REF!,1,FALSE)</f>
        <v>#REF!</v>
      </c>
    </row>
    <row r="8840" spans="1:10" hidden="1" x14ac:dyDescent="0.25">
      <c r="A8840" t="s">
        <v>655</v>
      </c>
      <c r="B8840" t="s">
        <v>2892</v>
      </c>
      <c r="C8840" t="s">
        <v>2893</v>
      </c>
      <c r="D8840">
        <v>100</v>
      </c>
      <c r="J8840" t="e">
        <f>+VLOOKUP(B8840,#REF!,1,FALSE)</f>
        <v>#REF!</v>
      </c>
    </row>
    <row r="8841" spans="1:10" hidden="1" x14ac:dyDescent="0.25">
      <c r="A8841" t="s">
        <v>655</v>
      </c>
      <c r="B8841" t="s">
        <v>2894</v>
      </c>
      <c r="C8841" t="s">
        <v>2895</v>
      </c>
      <c r="D8841">
        <v>100</v>
      </c>
      <c r="J8841" t="e">
        <f>+VLOOKUP(B8841,#REF!,1,FALSE)</f>
        <v>#REF!</v>
      </c>
    </row>
    <row r="8842" spans="1:10" hidden="1" x14ac:dyDescent="0.25">
      <c r="A8842" t="s">
        <v>655</v>
      </c>
      <c r="B8842" t="s">
        <v>2896</v>
      </c>
      <c r="C8842" t="s">
        <v>2897</v>
      </c>
      <c r="D8842">
        <v>100</v>
      </c>
      <c r="J8842" t="e">
        <f>+VLOOKUP(B8842,#REF!,1,FALSE)</f>
        <v>#REF!</v>
      </c>
    </row>
    <row r="8843" spans="1:10" hidden="1" x14ac:dyDescent="0.25">
      <c r="A8843" t="s">
        <v>655</v>
      </c>
      <c r="B8843" t="s">
        <v>2898</v>
      </c>
      <c r="C8843" t="s">
        <v>2899</v>
      </c>
      <c r="D8843">
        <v>100</v>
      </c>
      <c r="J8843" t="e">
        <f>+VLOOKUP(B8843,#REF!,1,FALSE)</f>
        <v>#REF!</v>
      </c>
    </row>
    <row r="8844" spans="1:10" hidden="1" x14ac:dyDescent="0.25">
      <c r="A8844" t="s">
        <v>655</v>
      </c>
      <c r="B8844" t="s">
        <v>2900</v>
      </c>
      <c r="C8844" t="s">
        <v>2901</v>
      </c>
      <c r="D8844">
        <v>100</v>
      </c>
      <c r="J8844" t="e">
        <f>+VLOOKUP(B8844,#REF!,1,FALSE)</f>
        <v>#REF!</v>
      </c>
    </row>
    <row r="8845" spans="1:10" hidden="1" x14ac:dyDescent="0.25">
      <c r="A8845" t="s">
        <v>655</v>
      </c>
      <c r="B8845" t="s">
        <v>2902</v>
      </c>
      <c r="C8845" t="s">
        <v>2903</v>
      </c>
      <c r="D8845">
        <v>100</v>
      </c>
      <c r="J8845" t="e">
        <f>+VLOOKUP(B8845,#REF!,1,FALSE)</f>
        <v>#REF!</v>
      </c>
    </row>
    <row r="8846" spans="1:10" hidden="1" x14ac:dyDescent="0.25">
      <c r="A8846" t="s">
        <v>655</v>
      </c>
      <c r="B8846" t="s">
        <v>2904</v>
      </c>
      <c r="C8846" t="s">
        <v>2905</v>
      </c>
      <c r="D8846">
        <v>100</v>
      </c>
      <c r="J8846" t="e">
        <f>+VLOOKUP(B8846,#REF!,1,FALSE)</f>
        <v>#REF!</v>
      </c>
    </row>
    <row r="8847" spans="1:10" hidden="1" x14ac:dyDescent="0.25">
      <c r="A8847" t="s">
        <v>655</v>
      </c>
      <c r="B8847" t="s">
        <v>2906</v>
      </c>
      <c r="C8847" t="s">
        <v>2907</v>
      </c>
      <c r="D8847">
        <v>100</v>
      </c>
      <c r="J8847" t="e">
        <f>+VLOOKUP(B8847,#REF!,1,FALSE)</f>
        <v>#REF!</v>
      </c>
    </row>
    <row r="8848" spans="1:10" hidden="1" x14ac:dyDescent="0.25">
      <c r="A8848" t="s">
        <v>655</v>
      </c>
      <c r="B8848" t="s">
        <v>2908</v>
      </c>
      <c r="C8848" t="s">
        <v>2909</v>
      </c>
      <c r="D8848">
        <v>100</v>
      </c>
      <c r="J8848" t="e">
        <f>+VLOOKUP(B8848,#REF!,1,FALSE)</f>
        <v>#REF!</v>
      </c>
    </row>
    <row r="8849" spans="1:10" hidden="1" x14ac:dyDescent="0.25">
      <c r="A8849" t="s">
        <v>655</v>
      </c>
      <c r="B8849" t="s">
        <v>2910</v>
      </c>
      <c r="C8849" t="s">
        <v>2911</v>
      </c>
      <c r="D8849">
        <v>100</v>
      </c>
      <c r="J8849" t="e">
        <f>+VLOOKUP(B8849,#REF!,1,FALSE)</f>
        <v>#REF!</v>
      </c>
    </row>
    <row r="8850" spans="1:10" hidden="1" x14ac:dyDescent="0.25">
      <c r="A8850" t="s">
        <v>655</v>
      </c>
      <c r="B8850" t="s">
        <v>2912</v>
      </c>
      <c r="C8850" t="s">
        <v>2913</v>
      </c>
      <c r="D8850">
        <v>100</v>
      </c>
      <c r="J8850" t="e">
        <f>+VLOOKUP(B8850,#REF!,1,FALSE)</f>
        <v>#REF!</v>
      </c>
    </row>
    <row r="8851" spans="1:10" hidden="1" x14ac:dyDescent="0.25">
      <c r="A8851" t="s">
        <v>655</v>
      </c>
      <c r="B8851" t="s">
        <v>2914</v>
      </c>
      <c r="C8851" t="s">
        <v>2915</v>
      </c>
      <c r="D8851">
        <v>100</v>
      </c>
      <c r="J8851" t="e">
        <f>+VLOOKUP(B8851,#REF!,1,FALSE)</f>
        <v>#REF!</v>
      </c>
    </row>
    <row r="8852" spans="1:10" hidden="1" x14ac:dyDescent="0.25">
      <c r="A8852" t="s">
        <v>655</v>
      </c>
      <c r="B8852" t="s">
        <v>2916</v>
      </c>
      <c r="C8852" t="s">
        <v>2917</v>
      </c>
      <c r="D8852">
        <v>100</v>
      </c>
      <c r="J8852" t="e">
        <f>+VLOOKUP(B8852,#REF!,1,FALSE)</f>
        <v>#REF!</v>
      </c>
    </row>
    <row r="8853" spans="1:10" hidden="1" x14ac:dyDescent="0.25">
      <c r="A8853" t="s">
        <v>655</v>
      </c>
      <c r="B8853" t="s">
        <v>2918</v>
      </c>
      <c r="C8853" t="s">
        <v>2919</v>
      </c>
      <c r="D8853">
        <v>100</v>
      </c>
      <c r="J8853" t="e">
        <f>+VLOOKUP(B8853,#REF!,1,FALSE)</f>
        <v>#REF!</v>
      </c>
    </row>
    <row r="8854" spans="1:10" hidden="1" x14ac:dyDescent="0.25">
      <c r="A8854" t="s">
        <v>655</v>
      </c>
      <c r="B8854" t="s">
        <v>2920</v>
      </c>
      <c r="C8854" t="s">
        <v>2921</v>
      </c>
      <c r="D8854">
        <v>100</v>
      </c>
      <c r="J8854" t="e">
        <f>+VLOOKUP(B8854,#REF!,1,FALSE)</f>
        <v>#REF!</v>
      </c>
    </row>
    <row r="8855" spans="1:10" hidden="1" x14ac:dyDescent="0.25">
      <c r="A8855" t="s">
        <v>655</v>
      </c>
      <c r="B8855" t="s">
        <v>2922</v>
      </c>
      <c r="C8855" t="s">
        <v>2923</v>
      </c>
      <c r="D8855">
        <v>100</v>
      </c>
      <c r="J8855" t="e">
        <f>+VLOOKUP(B8855,#REF!,1,FALSE)</f>
        <v>#REF!</v>
      </c>
    </row>
    <row r="8856" spans="1:10" hidden="1" x14ac:dyDescent="0.25">
      <c r="A8856" t="s">
        <v>655</v>
      </c>
      <c r="B8856" t="s">
        <v>2924</v>
      </c>
      <c r="C8856" t="s">
        <v>2925</v>
      </c>
      <c r="D8856">
        <v>100</v>
      </c>
      <c r="J8856" t="e">
        <f>+VLOOKUP(B8856,#REF!,1,FALSE)</f>
        <v>#REF!</v>
      </c>
    </row>
    <row r="8857" spans="1:10" hidden="1" x14ac:dyDescent="0.25">
      <c r="A8857" t="s">
        <v>655</v>
      </c>
      <c r="B8857" t="s">
        <v>2926</v>
      </c>
      <c r="C8857" t="s">
        <v>2927</v>
      </c>
      <c r="D8857">
        <v>100</v>
      </c>
      <c r="J8857" t="e">
        <f>+VLOOKUP(B8857,#REF!,1,FALSE)</f>
        <v>#REF!</v>
      </c>
    </row>
    <row r="8858" spans="1:10" hidden="1" x14ac:dyDescent="0.25">
      <c r="A8858" t="s">
        <v>655</v>
      </c>
      <c r="B8858" t="s">
        <v>2928</v>
      </c>
      <c r="C8858" t="s">
        <v>2929</v>
      </c>
      <c r="D8858">
        <v>100</v>
      </c>
      <c r="J8858" t="e">
        <f>+VLOOKUP(B8858,#REF!,1,FALSE)</f>
        <v>#REF!</v>
      </c>
    </row>
    <row r="8859" spans="1:10" hidden="1" x14ac:dyDescent="0.25">
      <c r="A8859" t="s">
        <v>655</v>
      </c>
      <c r="B8859" t="s">
        <v>2930</v>
      </c>
      <c r="C8859" t="s">
        <v>2931</v>
      </c>
      <c r="D8859">
        <v>100</v>
      </c>
      <c r="J8859" t="e">
        <f>+VLOOKUP(B8859,#REF!,1,FALSE)</f>
        <v>#REF!</v>
      </c>
    </row>
    <row r="8860" spans="1:10" hidden="1" x14ac:dyDescent="0.25">
      <c r="A8860" t="s">
        <v>655</v>
      </c>
      <c r="B8860" t="s">
        <v>2932</v>
      </c>
      <c r="C8860" t="s">
        <v>2933</v>
      </c>
      <c r="D8860">
        <v>100</v>
      </c>
      <c r="J8860" t="e">
        <f>+VLOOKUP(B8860,#REF!,1,FALSE)</f>
        <v>#REF!</v>
      </c>
    </row>
    <row r="8861" spans="1:10" hidden="1" x14ac:dyDescent="0.25">
      <c r="A8861" t="s">
        <v>655</v>
      </c>
      <c r="B8861" t="s">
        <v>2934</v>
      </c>
      <c r="C8861" t="s">
        <v>2935</v>
      </c>
      <c r="D8861">
        <v>100</v>
      </c>
      <c r="J8861" t="e">
        <f>+VLOOKUP(B8861,#REF!,1,FALSE)</f>
        <v>#REF!</v>
      </c>
    </row>
    <row r="8862" spans="1:10" hidden="1" x14ac:dyDescent="0.25">
      <c r="A8862" t="s">
        <v>655</v>
      </c>
      <c r="B8862" t="s">
        <v>2936</v>
      </c>
      <c r="C8862" t="s">
        <v>2937</v>
      </c>
      <c r="D8862">
        <v>100</v>
      </c>
      <c r="J8862" t="e">
        <f>+VLOOKUP(B8862,#REF!,1,FALSE)</f>
        <v>#REF!</v>
      </c>
    </row>
    <row r="8863" spans="1:10" hidden="1" x14ac:dyDescent="0.25">
      <c r="A8863" t="s">
        <v>655</v>
      </c>
      <c r="B8863" t="s">
        <v>2938</v>
      </c>
      <c r="C8863" t="s">
        <v>2939</v>
      </c>
      <c r="D8863">
        <v>100</v>
      </c>
      <c r="J8863" t="e">
        <f>+VLOOKUP(B8863,#REF!,1,FALSE)</f>
        <v>#REF!</v>
      </c>
    </row>
    <row r="8864" spans="1:10" hidden="1" x14ac:dyDescent="0.25">
      <c r="A8864" t="s">
        <v>655</v>
      </c>
      <c r="B8864" t="s">
        <v>2940</v>
      </c>
      <c r="C8864" t="s">
        <v>2941</v>
      </c>
      <c r="D8864">
        <v>50</v>
      </c>
      <c r="J8864" t="e">
        <f>+VLOOKUP(B8864,#REF!,1,FALSE)</f>
        <v>#REF!</v>
      </c>
    </row>
    <row r="8865" spans="1:10" hidden="1" x14ac:dyDescent="0.25">
      <c r="A8865" t="s">
        <v>655</v>
      </c>
      <c r="B8865" t="s">
        <v>2942</v>
      </c>
      <c r="C8865" t="s">
        <v>2943</v>
      </c>
      <c r="D8865">
        <v>1</v>
      </c>
      <c r="J8865" t="e">
        <f>+VLOOKUP(B8865,#REF!,1,FALSE)</f>
        <v>#REF!</v>
      </c>
    </row>
    <row r="8866" spans="1:10" hidden="1" x14ac:dyDescent="0.25">
      <c r="A8866" t="s">
        <v>655</v>
      </c>
      <c r="B8866">
        <v>50</v>
      </c>
      <c r="C8866" t="s">
        <v>2944</v>
      </c>
      <c r="D8866">
        <v>50</v>
      </c>
      <c r="J8866" t="e">
        <f>+VLOOKUP(B8866,#REF!,1,FALSE)</f>
        <v>#REF!</v>
      </c>
    </row>
    <row r="8867" spans="1:10" hidden="1" x14ac:dyDescent="0.25">
      <c r="A8867" t="s">
        <v>655</v>
      </c>
      <c r="B8867">
        <v>52</v>
      </c>
      <c r="C8867" t="s">
        <v>2945</v>
      </c>
      <c r="D8867">
        <v>50</v>
      </c>
      <c r="J8867" t="e">
        <f>+VLOOKUP(B8867,#REF!,1,FALSE)</f>
        <v>#REF!</v>
      </c>
    </row>
    <row r="8868" spans="1:10" hidden="1" x14ac:dyDescent="0.25">
      <c r="A8868" t="s">
        <v>655</v>
      </c>
      <c r="B8868">
        <v>133</v>
      </c>
      <c r="C8868" t="s">
        <v>2946</v>
      </c>
      <c r="D8868">
        <v>2</v>
      </c>
      <c r="J8868" t="e">
        <f>+VLOOKUP(B8868,#REF!,1,FALSE)</f>
        <v>#REF!</v>
      </c>
    </row>
    <row r="8869" spans="1:10" hidden="1" x14ac:dyDescent="0.25">
      <c r="A8869" t="s">
        <v>655</v>
      </c>
      <c r="B8869">
        <v>134</v>
      </c>
      <c r="C8869" t="s">
        <v>2947</v>
      </c>
      <c r="D8869">
        <v>4</v>
      </c>
      <c r="J8869" t="e">
        <f>+VLOOKUP(B8869,#REF!,1,FALSE)</f>
        <v>#REF!</v>
      </c>
    </row>
    <row r="8870" spans="1:10" hidden="1" x14ac:dyDescent="0.25">
      <c r="A8870" t="s">
        <v>655</v>
      </c>
      <c r="B8870">
        <v>137</v>
      </c>
      <c r="C8870" t="s">
        <v>2948</v>
      </c>
      <c r="D8870">
        <v>2</v>
      </c>
      <c r="J8870" t="e">
        <f>+VLOOKUP(B8870,#REF!,1,FALSE)</f>
        <v>#REF!</v>
      </c>
    </row>
    <row r="8871" spans="1:10" hidden="1" x14ac:dyDescent="0.25">
      <c r="A8871" t="s">
        <v>655</v>
      </c>
      <c r="B8871">
        <v>138</v>
      </c>
      <c r="C8871" t="s">
        <v>2949</v>
      </c>
      <c r="D8871">
        <v>2</v>
      </c>
      <c r="J8871" t="e">
        <f>+VLOOKUP(B8871,#REF!,1,FALSE)</f>
        <v>#REF!</v>
      </c>
    </row>
    <row r="8872" spans="1:10" hidden="1" x14ac:dyDescent="0.25">
      <c r="A8872" t="s">
        <v>655</v>
      </c>
      <c r="B8872">
        <v>150</v>
      </c>
      <c r="C8872" t="s">
        <v>928</v>
      </c>
      <c r="D8872">
        <v>6</v>
      </c>
      <c r="J8872" t="e">
        <f>+VLOOKUP(B8872,#REF!,1,FALSE)</f>
        <v>#REF!</v>
      </c>
    </row>
    <row r="8873" spans="1:10" hidden="1" x14ac:dyDescent="0.25">
      <c r="A8873" t="s">
        <v>655</v>
      </c>
      <c r="B8873" t="s">
        <v>929</v>
      </c>
      <c r="C8873" t="s">
        <v>928</v>
      </c>
      <c r="D8873">
        <v>6</v>
      </c>
      <c r="J8873" t="e">
        <f>+VLOOKUP(B8873,#REF!,1,FALSE)</f>
        <v>#REF!</v>
      </c>
    </row>
    <row r="8874" spans="1:10" hidden="1" x14ac:dyDescent="0.25">
      <c r="A8874" t="s">
        <v>655</v>
      </c>
      <c r="B8874">
        <v>152</v>
      </c>
      <c r="C8874" t="s">
        <v>931</v>
      </c>
      <c r="D8874">
        <v>6</v>
      </c>
      <c r="J8874" t="e">
        <f>+VLOOKUP(B8874,#REF!,1,FALSE)</f>
        <v>#REF!</v>
      </c>
    </row>
    <row r="8875" spans="1:10" hidden="1" x14ac:dyDescent="0.25">
      <c r="A8875" t="s">
        <v>655</v>
      </c>
      <c r="B8875" t="s">
        <v>932</v>
      </c>
      <c r="C8875" t="s">
        <v>931</v>
      </c>
      <c r="D8875">
        <v>6</v>
      </c>
      <c r="J8875" t="e">
        <f>+VLOOKUP(B8875,#REF!,1,FALSE)</f>
        <v>#REF!</v>
      </c>
    </row>
    <row r="8876" spans="1:10" hidden="1" x14ac:dyDescent="0.25">
      <c r="A8876" t="s">
        <v>655</v>
      </c>
      <c r="B8876">
        <v>153</v>
      </c>
      <c r="C8876" t="s">
        <v>933</v>
      </c>
      <c r="D8876">
        <v>6</v>
      </c>
      <c r="J8876" t="e">
        <f>+VLOOKUP(B8876,#REF!,1,FALSE)</f>
        <v>#REF!</v>
      </c>
    </row>
    <row r="8877" spans="1:10" hidden="1" x14ac:dyDescent="0.25">
      <c r="A8877" t="s">
        <v>655</v>
      </c>
      <c r="B8877" t="s">
        <v>934</v>
      </c>
      <c r="C8877" t="s">
        <v>933</v>
      </c>
      <c r="D8877">
        <v>6</v>
      </c>
      <c r="J8877" t="e">
        <f>+VLOOKUP(B8877,#REF!,1,FALSE)</f>
        <v>#REF!</v>
      </c>
    </row>
    <row r="8878" spans="1:10" hidden="1" x14ac:dyDescent="0.25">
      <c r="A8878" t="s">
        <v>655</v>
      </c>
      <c r="B8878">
        <v>157</v>
      </c>
      <c r="C8878" t="s">
        <v>936</v>
      </c>
      <c r="D8878">
        <v>6</v>
      </c>
      <c r="J8878" t="e">
        <f>+VLOOKUP(B8878,#REF!,1,FALSE)</f>
        <v>#REF!</v>
      </c>
    </row>
    <row r="8879" spans="1:10" hidden="1" x14ac:dyDescent="0.25">
      <c r="A8879" t="s">
        <v>655</v>
      </c>
      <c r="B8879">
        <v>173</v>
      </c>
      <c r="C8879" t="s">
        <v>946</v>
      </c>
      <c r="D8879">
        <v>6</v>
      </c>
      <c r="J8879" t="e">
        <f>+VLOOKUP(B8879,#REF!,1,FALSE)</f>
        <v>#REF!</v>
      </c>
    </row>
    <row r="8880" spans="1:10" hidden="1" x14ac:dyDescent="0.25">
      <c r="A8880" t="s">
        <v>655</v>
      </c>
      <c r="B8880">
        <v>205</v>
      </c>
      <c r="C8880" t="s">
        <v>2223</v>
      </c>
      <c r="D8880">
        <v>6.5</v>
      </c>
      <c r="J8880" t="e">
        <f>+VLOOKUP(B8880,#REF!,1,FALSE)</f>
        <v>#REF!</v>
      </c>
    </row>
    <row r="8881" spans="1:10" hidden="1" x14ac:dyDescent="0.25">
      <c r="A8881" t="s">
        <v>655</v>
      </c>
      <c r="B8881">
        <v>218</v>
      </c>
      <c r="C8881" t="s">
        <v>957</v>
      </c>
      <c r="D8881">
        <v>6</v>
      </c>
      <c r="J8881" t="e">
        <f>+VLOOKUP(B8881,#REF!,1,FALSE)</f>
        <v>#REF!</v>
      </c>
    </row>
    <row r="8882" spans="1:10" hidden="1" x14ac:dyDescent="0.25">
      <c r="A8882" t="s">
        <v>655</v>
      </c>
      <c r="B8882">
        <v>306</v>
      </c>
      <c r="C8882" t="s">
        <v>964</v>
      </c>
      <c r="D8882">
        <v>6.5</v>
      </c>
      <c r="J8882" t="e">
        <f>+VLOOKUP(B8882,#REF!,1,FALSE)</f>
        <v>#REF!</v>
      </c>
    </row>
    <row r="8883" spans="1:10" hidden="1" x14ac:dyDescent="0.25">
      <c r="A8883" t="s">
        <v>655</v>
      </c>
      <c r="B8883">
        <v>307</v>
      </c>
      <c r="C8883" t="s">
        <v>965</v>
      </c>
      <c r="D8883">
        <v>6.5</v>
      </c>
      <c r="J8883" t="e">
        <f>+VLOOKUP(B8883,#REF!,1,FALSE)</f>
        <v>#REF!</v>
      </c>
    </row>
    <row r="8884" spans="1:10" hidden="1" x14ac:dyDescent="0.25">
      <c r="A8884" t="s">
        <v>655</v>
      </c>
      <c r="B8884">
        <v>333</v>
      </c>
      <c r="C8884" t="s">
        <v>2950</v>
      </c>
      <c r="D8884">
        <v>10</v>
      </c>
      <c r="J8884" t="e">
        <f>+VLOOKUP(B8884,#REF!,1,FALSE)</f>
        <v>#REF!</v>
      </c>
    </row>
    <row r="8885" spans="1:10" hidden="1" x14ac:dyDescent="0.25">
      <c r="A8885" t="s">
        <v>655</v>
      </c>
      <c r="B8885">
        <v>350</v>
      </c>
      <c r="C8885" t="s">
        <v>2951</v>
      </c>
      <c r="D8885">
        <v>2</v>
      </c>
      <c r="J8885" t="e">
        <f>+VLOOKUP(B8885,#REF!,1,FALSE)</f>
        <v>#REF!</v>
      </c>
    </row>
    <row r="8886" spans="1:10" hidden="1" x14ac:dyDescent="0.25">
      <c r="A8886" t="s">
        <v>655</v>
      </c>
      <c r="B8886">
        <v>351</v>
      </c>
      <c r="C8886" t="s">
        <v>2952</v>
      </c>
      <c r="D8886">
        <v>2</v>
      </c>
      <c r="J8886" t="e">
        <f>+VLOOKUP(B8886,#REF!,1,FALSE)</f>
        <v>#REF!</v>
      </c>
    </row>
    <row r="8887" spans="1:10" hidden="1" x14ac:dyDescent="0.25">
      <c r="A8887" t="s">
        <v>655</v>
      </c>
      <c r="B8887">
        <v>352</v>
      </c>
      <c r="C8887" t="s">
        <v>2953</v>
      </c>
      <c r="D8887">
        <v>2</v>
      </c>
      <c r="J8887" t="e">
        <f>+VLOOKUP(B8887,#REF!,1,FALSE)</f>
        <v>#REF!</v>
      </c>
    </row>
    <row r="8888" spans="1:10" hidden="1" x14ac:dyDescent="0.25">
      <c r="A8888" t="s">
        <v>655</v>
      </c>
      <c r="B8888">
        <v>353</v>
      </c>
      <c r="C8888" t="s">
        <v>2954</v>
      </c>
      <c r="D8888">
        <v>2</v>
      </c>
      <c r="J8888" t="e">
        <f>+VLOOKUP(B8888,#REF!,1,FALSE)</f>
        <v>#REF!</v>
      </c>
    </row>
    <row r="8889" spans="1:10" hidden="1" x14ac:dyDescent="0.25">
      <c r="A8889" t="s">
        <v>655</v>
      </c>
      <c r="B8889">
        <v>354</v>
      </c>
      <c r="C8889" t="s">
        <v>2955</v>
      </c>
      <c r="D8889">
        <v>2</v>
      </c>
      <c r="J8889" t="e">
        <f>+VLOOKUP(B8889,#REF!,1,FALSE)</f>
        <v>#REF!</v>
      </c>
    </row>
    <row r="8890" spans="1:10" hidden="1" x14ac:dyDescent="0.25">
      <c r="A8890" t="s">
        <v>655</v>
      </c>
      <c r="B8890">
        <v>355</v>
      </c>
      <c r="C8890" t="s">
        <v>2956</v>
      </c>
      <c r="D8890">
        <v>10</v>
      </c>
      <c r="J8890" t="e">
        <f>+VLOOKUP(B8890,#REF!,1,FALSE)</f>
        <v>#REF!</v>
      </c>
    </row>
    <row r="8891" spans="1:10" hidden="1" x14ac:dyDescent="0.25">
      <c r="A8891" t="s">
        <v>655</v>
      </c>
      <c r="B8891">
        <v>356</v>
      </c>
      <c r="C8891" t="s">
        <v>2956</v>
      </c>
      <c r="D8891">
        <v>10</v>
      </c>
      <c r="J8891" t="e">
        <f>+VLOOKUP(B8891,#REF!,1,FALSE)</f>
        <v>#REF!</v>
      </c>
    </row>
    <row r="8892" spans="1:10" hidden="1" x14ac:dyDescent="0.25">
      <c r="A8892" t="s">
        <v>655</v>
      </c>
      <c r="B8892">
        <v>358</v>
      </c>
      <c r="C8892" t="s">
        <v>2957</v>
      </c>
      <c r="D8892">
        <v>10</v>
      </c>
      <c r="J8892" t="e">
        <f>+VLOOKUP(B8892,#REF!,1,FALSE)</f>
        <v>#REF!</v>
      </c>
    </row>
    <row r="8893" spans="1:10" hidden="1" x14ac:dyDescent="0.25">
      <c r="A8893" t="s">
        <v>655</v>
      </c>
      <c r="B8893">
        <v>362</v>
      </c>
      <c r="C8893" t="s">
        <v>2958</v>
      </c>
      <c r="D8893">
        <v>10</v>
      </c>
      <c r="J8893" t="e">
        <f>+VLOOKUP(B8893,#REF!,1,FALSE)</f>
        <v>#REF!</v>
      </c>
    </row>
    <row r="8894" spans="1:10" hidden="1" x14ac:dyDescent="0.25">
      <c r="A8894" t="s">
        <v>655</v>
      </c>
      <c r="B8894">
        <v>366</v>
      </c>
      <c r="C8894" t="s">
        <v>2959</v>
      </c>
      <c r="D8894">
        <v>2</v>
      </c>
      <c r="J8894" t="e">
        <f>+VLOOKUP(B8894,#REF!,1,FALSE)</f>
        <v>#REF!</v>
      </c>
    </row>
    <row r="8895" spans="1:10" hidden="1" x14ac:dyDescent="0.25">
      <c r="A8895" t="s">
        <v>655</v>
      </c>
      <c r="B8895">
        <v>367</v>
      </c>
      <c r="C8895" t="s">
        <v>2960</v>
      </c>
      <c r="D8895">
        <v>2</v>
      </c>
      <c r="J8895" t="e">
        <f>+VLOOKUP(B8895,#REF!,1,FALSE)</f>
        <v>#REF!</v>
      </c>
    </row>
    <row r="8896" spans="1:10" hidden="1" x14ac:dyDescent="0.25">
      <c r="A8896" t="s">
        <v>655</v>
      </c>
      <c r="B8896">
        <v>369</v>
      </c>
      <c r="C8896" t="s">
        <v>2961</v>
      </c>
      <c r="D8896">
        <v>2</v>
      </c>
      <c r="J8896" t="e">
        <f>+VLOOKUP(B8896,#REF!,1,FALSE)</f>
        <v>#REF!</v>
      </c>
    </row>
    <row r="8897" spans="1:10" hidden="1" x14ac:dyDescent="0.25">
      <c r="A8897" t="s">
        <v>655</v>
      </c>
      <c r="B8897">
        <v>378</v>
      </c>
      <c r="C8897" t="s">
        <v>2962</v>
      </c>
      <c r="D8897">
        <v>25</v>
      </c>
      <c r="J8897" t="e">
        <f>+VLOOKUP(B8897,#REF!,1,FALSE)</f>
        <v>#REF!</v>
      </c>
    </row>
    <row r="8898" spans="1:10" hidden="1" x14ac:dyDescent="0.25">
      <c r="A8898" t="s">
        <v>655</v>
      </c>
      <c r="B8898">
        <v>382</v>
      </c>
      <c r="C8898" t="s">
        <v>2963</v>
      </c>
      <c r="D8898">
        <v>50</v>
      </c>
      <c r="J8898" t="e">
        <f>+VLOOKUP(B8898,#REF!,1,FALSE)</f>
        <v>#REF!</v>
      </c>
    </row>
    <row r="8899" spans="1:10" hidden="1" x14ac:dyDescent="0.25">
      <c r="A8899" t="s">
        <v>655</v>
      </c>
      <c r="B8899">
        <v>400</v>
      </c>
      <c r="C8899" t="s">
        <v>2964</v>
      </c>
      <c r="D8899">
        <v>1</v>
      </c>
      <c r="J8899" t="e">
        <f>+VLOOKUP(B8899,#REF!,1,FALSE)</f>
        <v>#REF!</v>
      </c>
    </row>
    <row r="8900" spans="1:10" hidden="1" x14ac:dyDescent="0.25">
      <c r="A8900" t="s">
        <v>655</v>
      </c>
      <c r="B8900">
        <v>407</v>
      </c>
      <c r="C8900" t="s">
        <v>2965</v>
      </c>
      <c r="D8900">
        <v>1</v>
      </c>
      <c r="J8900" t="e">
        <f>+VLOOKUP(B8900,#REF!,1,FALSE)</f>
        <v>#REF!</v>
      </c>
    </row>
    <row r="8901" spans="1:10" hidden="1" x14ac:dyDescent="0.25">
      <c r="A8901" t="s">
        <v>655</v>
      </c>
      <c r="B8901">
        <v>408</v>
      </c>
      <c r="C8901" t="s">
        <v>2966</v>
      </c>
      <c r="D8901">
        <v>1</v>
      </c>
      <c r="J8901" t="e">
        <f>+VLOOKUP(B8901,#REF!,1,FALSE)</f>
        <v>#REF!</v>
      </c>
    </row>
    <row r="8902" spans="1:10" hidden="1" x14ac:dyDescent="0.25">
      <c r="A8902" t="s">
        <v>655</v>
      </c>
      <c r="B8902">
        <v>414</v>
      </c>
      <c r="C8902" t="s">
        <v>2967</v>
      </c>
      <c r="D8902">
        <v>1</v>
      </c>
      <c r="J8902" t="e">
        <f>+VLOOKUP(B8902,#REF!,1,FALSE)</f>
        <v>#REF!</v>
      </c>
    </row>
    <row r="8903" spans="1:10" hidden="1" x14ac:dyDescent="0.25">
      <c r="A8903" t="s">
        <v>655</v>
      </c>
      <c r="B8903">
        <v>429</v>
      </c>
      <c r="C8903" t="s">
        <v>2968</v>
      </c>
      <c r="D8903">
        <v>1</v>
      </c>
      <c r="J8903" t="e">
        <f>+VLOOKUP(B8903,#REF!,1,FALSE)</f>
        <v>#REF!</v>
      </c>
    </row>
    <row r="8904" spans="1:10" hidden="1" x14ac:dyDescent="0.25">
      <c r="A8904" t="s">
        <v>655</v>
      </c>
      <c r="B8904">
        <v>430</v>
      </c>
      <c r="C8904" t="s">
        <v>2968</v>
      </c>
      <c r="D8904">
        <v>1</v>
      </c>
      <c r="J8904" t="e">
        <f>+VLOOKUP(B8904,#REF!,1,FALSE)</f>
        <v>#REF!</v>
      </c>
    </row>
    <row r="8905" spans="1:10" hidden="1" x14ac:dyDescent="0.25">
      <c r="A8905" t="s">
        <v>655</v>
      </c>
      <c r="B8905">
        <v>431</v>
      </c>
      <c r="C8905" t="s">
        <v>2969</v>
      </c>
      <c r="D8905">
        <v>1</v>
      </c>
      <c r="J8905" t="e">
        <f>+VLOOKUP(B8905,#REF!,1,FALSE)</f>
        <v>#REF!</v>
      </c>
    </row>
    <row r="8906" spans="1:10" hidden="1" x14ac:dyDescent="0.25">
      <c r="A8906" t="s">
        <v>655</v>
      </c>
      <c r="B8906">
        <v>432</v>
      </c>
      <c r="C8906" t="s">
        <v>2970</v>
      </c>
      <c r="D8906">
        <v>1</v>
      </c>
      <c r="J8906" t="e">
        <f>+VLOOKUP(B8906,#REF!,1,FALSE)</f>
        <v>#REF!</v>
      </c>
    </row>
    <row r="8907" spans="1:10" hidden="1" x14ac:dyDescent="0.25">
      <c r="A8907" t="s">
        <v>655</v>
      </c>
      <c r="B8907">
        <v>433</v>
      </c>
      <c r="C8907" t="s">
        <v>2971</v>
      </c>
      <c r="D8907">
        <v>1</v>
      </c>
      <c r="J8907" t="e">
        <f>+VLOOKUP(B8907,#REF!,1,FALSE)</f>
        <v>#REF!</v>
      </c>
    </row>
    <row r="8908" spans="1:10" hidden="1" x14ac:dyDescent="0.25">
      <c r="A8908" t="s">
        <v>655</v>
      </c>
      <c r="B8908">
        <v>434</v>
      </c>
      <c r="C8908" t="s">
        <v>2972</v>
      </c>
      <c r="D8908">
        <v>1</v>
      </c>
      <c r="J8908" t="e">
        <f>+VLOOKUP(B8908,#REF!,1,FALSE)</f>
        <v>#REF!</v>
      </c>
    </row>
    <row r="8909" spans="1:10" hidden="1" x14ac:dyDescent="0.25">
      <c r="A8909" t="s">
        <v>655</v>
      </c>
      <c r="B8909">
        <v>436</v>
      </c>
      <c r="C8909" t="s">
        <v>2973</v>
      </c>
      <c r="D8909">
        <v>1</v>
      </c>
      <c r="J8909" t="e">
        <f>+VLOOKUP(B8909,#REF!,1,FALSE)</f>
        <v>#REF!</v>
      </c>
    </row>
    <row r="8910" spans="1:10" hidden="1" x14ac:dyDescent="0.25">
      <c r="A8910" t="s">
        <v>655</v>
      </c>
      <c r="B8910">
        <v>437</v>
      </c>
      <c r="C8910" t="s">
        <v>2674</v>
      </c>
      <c r="D8910">
        <v>1</v>
      </c>
      <c r="J8910" t="e">
        <f>+VLOOKUP(B8910,#REF!,1,FALSE)</f>
        <v>#REF!</v>
      </c>
    </row>
    <row r="8911" spans="1:10" hidden="1" x14ac:dyDescent="0.25">
      <c r="A8911" t="s">
        <v>655</v>
      </c>
      <c r="B8911">
        <v>440</v>
      </c>
      <c r="C8911" t="s">
        <v>2974</v>
      </c>
      <c r="D8911">
        <v>1</v>
      </c>
      <c r="J8911" t="e">
        <f>+VLOOKUP(B8911,#REF!,1,FALSE)</f>
        <v>#REF!</v>
      </c>
    </row>
    <row r="8912" spans="1:10" hidden="1" x14ac:dyDescent="0.25">
      <c r="A8912" t="s">
        <v>655</v>
      </c>
      <c r="B8912">
        <v>441</v>
      </c>
      <c r="C8912" t="s">
        <v>2975</v>
      </c>
      <c r="D8912">
        <v>1</v>
      </c>
      <c r="J8912" t="e">
        <f>+VLOOKUP(B8912,#REF!,1,FALSE)</f>
        <v>#REF!</v>
      </c>
    </row>
    <row r="8913" spans="1:10" hidden="1" x14ac:dyDescent="0.25">
      <c r="A8913" t="s">
        <v>655</v>
      </c>
      <c r="B8913">
        <v>442</v>
      </c>
      <c r="C8913" t="s">
        <v>2680</v>
      </c>
      <c r="D8913">
        <v>1</v>
      </c>
      <c r="J8913" t="e">
        <f>+VLOOKUP(B8913,#REF!,1,FALSE)</f>
        <v>#REF!</v>
      </c>
    </row>
    <row r="8914" spans="1:10" hidden="1" x14ac:dyDescent="0.25">
      <c r="A8914" t="s">
        <v>655</v>
      </c>
      <c r="B8914">
        <v>445</v>
      </c>
      <c r="C8914" t="s">
        <v>2976</v>
      </c>
      <c r="D8914">
        <v>1</v>
      </c>
      <c r="J8914" t="e">
        <f>+VLOOKUP(B8914,#REF!,1,FALSE)</f>
        <v>#REF!</v>
      </c>
    </row>
    <row r="8915" spans="1:10" hidden="1" x14ac:dyDescent="0.25">
      <c r="A8915" t="s">
        <v>655</v>
      </c>
      <c r="B8915">
        <v>446</v>
      </c>
      <c r="C8915" t="s">
        <v>2977</v>
      </c>
      <c r="D8915">
        <v>1</v>
      </c>
      <c r="J8915" t="e">
        <f>+VLOOKUP(B8915,#REF!,1,FALSE)</f>
        <v>#REF!</v>
      </c>
    </row>
    <row r="8916" spans="1:10" hidden="1" x14ac:dyDescent="0.25">
      <c r="A8916" t="s">
        <v>655</v>
      </c>
      <c r="B8916" t="s">
        <v>2978</v>
      </c>
      <c r="C8916" t="s">
        <v>2979</v>
      </c>
      <c r="D8916">
        <v>1</v>
      </c>
      <c r="J8916" t="e">
        <f>+VLOOKUP(B8916,#REF!,1,FALSE)</f>
        <v>#REF!</v>
      </c>
    </row>
    <row r="8917" spans="1:10" hidden="1" x14ac:dyDescent="0.25">
      <c r="A8917" t="s">
        <v>655</v>
      </c>
      <c r="B8917" t="s">
        <v>2980</v>
      </c>
      <c r="C8917" t="s">
        <v>2981</v>
      </c>
      <c r="D8917">
        <v>1</v>
      </c>
      <c r="J8917" t="e">
        <f>+VLOOKUP(B8917,#REF!,1,FALSE)</f>
        <v>#REF!</v>
      </c>
    </row>
    <row r="8918" spans="1:10" hidden="1" x14ac:dyDescent="0.25">
      <c r="A8918" t="s">
        <v>655</v>
      </c>
      <c r="B8918" t="s">
        <v>2982</v>
      </c>
      <c r="C8918" t="s">
        <v>2983</v>
      </c>
      <c r="D8918">
        <v>1</v>
      </c>
      <c r="J8918" t="e">
        <f>+VLOOKUP(B8918,#REF!,1,FALSE)</f>
        <v>#REF!</v>
      </c>
    </row>
    <row r="8919" spans="1:10" hidden="1" x14ac:dyDescent="0.25">
      <c r="A8919" t="s">
        <v>655</v>
      </c>
      <c r="B8919" t="s">
        <v>2984</v>
      </c>
      <c r="C8919" t="s">
        <v>2985</v>
      </c>
      <c r="D8919">
        <v>1</v>
      </c>
      <c r="J8919" t="e">
        <f>+VLOOKUP(B8919,#REF!,1,FALSE)</f>
        <v>#REF!</v>
      </c>
    </row>
    <row r="8920" spans="1:10" hidden="1" x14ac:dyDescent="0.25">
      <c r="A8920" t="s">
        <v>655</v>
      </c>
      <c r="B8920">
        <v>502</v>
      </c>
      <c r="C8920" t="s">
        <v>2986</v>
      </c>
      <c r="D8920">
        <v>3</v>
      </c>
      <c r="J8920" t="e">
        <f>+VLOOKUP(B8920,#REF!,1,FALSE)</f>
        <v>#REF!</v>
      </c>
    </row>
    <row r="8921" spans="1:10" hidden="1" x14ac:dyDescent="0.25">
      <c r="A8921" t="s">
        <v>655</v>
      </c>
      <c r="B8921">
        <v>503</v>
      </c>
      <c r="C8921" t="s">
        <v>2987</v>
      </c>
      <c r="D8921">
        <v>1</v>
      </c>
      <c r="J8921" t="e">
        <f>+VLOOKUP(B8921,#REF!,1,FALSE)</f>
        <v>#REF!</v>
      </c>
    </row>
    <row r="8922" spans="1:10" hidden="1" x14ac:dyDescent="0.25">
      <c r="A8922" t="s">
        <v>655</v>
      </c>
      <c r="B8922">
        <v>512</v>
      </c>
      <c r="C8922" t="s">
        <v>2988</v>
      </c>
      <c r="D8922">
        <v>1</v>
      </c>
      <c r="J8922" t="e">
        <f>+VLOOKUP(B8922,#REF!,1,FALSE)</f>
        <v>#REF!</v>
      </c>
    </row>
    <row r="8923" spans="1:10" hidden="1" x14ac:dyDescent="0.25">
      <c r="A8923" t="s">
        <v>655</v>
      </c>
      <c r="B8923">
        <v>515</v>
      </c>
      <c r="C8923" t="s">
        <v>2989</v>
      </c>
      <c r="D8923">
        <v>1</v>
      </c>
      <c r="J8923" t="e">
        <f>+VLOOKUP(B8923,#REF!,1,FALSE)</f>
        <v>#REF!</v>
      </c>
    </row>
    <row r="8924" spans="1:10" hidden="1" x14ac:dyDescent="0.25">
      <c r="A8924" t="s">
        <v>655</v>
      </c>
      <c r="B8924">
        <v>517</v>
      </c>
      <c r="C8924" t="s">
        <v>2990</v>
      </c>
      <c r="D8924">
        <v>2</v>
      </c>
      <c r="J8924" t="e">
        <f>+VLOOKUP(B8924,#REF!,1,FALSE)</f>
        <v>#REF!</v>
      </c>
    </row>
    <row r="8925" spans="1:10" hidden="1" x14ac:dyDescent="0.25">
      <c r="A8925" t="s">
        <v>655</v>
      </c>
      <c r="B8925">
        <v>521</v>
      </c>
      <c r="C8925" t="s">
        <v>2991</v>
      </c>
      <c r="D8925">
        <v>1</v>
      </c>
      <c r="J8925" t="e">
        <f>+VLOOKUP(B8925,#REF!,1,FALSE)</f>
        <v>#REF!</v>
      </c>
    </row>
    <row r="8926" spans="1:10" hidden="1" x14ac:dyDescent="0.25">
      <c r="A8926" t="s">
        <v>655</v>
      </c>
      <c r="B8926">
        <v>522</v>
      </c>
      <c r="C8926" t="s">
        <v>2992</v>
      </c>
      <c r="D8926">
        <v>2</v>
      </c>
      <c r="J8926" t="e">
        <f>+VLOOKUP(B8926,#REF!,1,FALSE)</f>
        <v>#REF!</v>
      </c>
    </row>
    <row r="8927" spans="1:10" hidden="1" x14ac:dyDescent="0.25">
      <c r="A8927" t="s">
        <v>655</v>
      </c>
      <c r="B8927">
        <v>534</v>
      </c>
      <c r="C8927" t="s">
        <v>2993</v>
      </c>
      <c r="D8927">
        <v>5</v>
      </c>
      <c r="J8927" t="e">
        <f>+VLOOKUP(B8927,#REF!,1,FALSE)</f>
        <v>#REF!</v>
      </c>
    </row>
    <row r="8928" spans="1:10" hidden="1" x14ac:dyDescent="0.25">
      <c r="A8928" t="s">
        <v>655</v>
      </c>
      <c r="B8928">
        <v>539</v>
      </c>
      <c r="C8928" t="s">
        <v>2994</v>
      </c>
      <c r="D8928">
        <v>1</v>
      </c>
      <c r="J8928" t="e">
        <f>+VLOOKUP(B8928,#REF!,1,FALSE)</f>
        <v>#REF!</v>
      </c>
    </row>
    <row r="8929" spans="1:10" hidden="1" x14ac:dyDescent="0.25">
      <c r="A8929" t="s">
        <v>655</v>
      </c>
      <c r="B8929">
        <v>544</v>
      </c>
      <c r="C8929" t="s">
        <v>2995</v>
      </c>
      <c r="D8929">
        <v>10</v>
      </c>
      <c r="J8929" t="e">
        <f>+VLOOKUP(B8929,#REF!,1,FALSE)</f>
        <v>#REF!</v>
      </c>
    </row>
    <row r="8930" spans="1:10" hidden="1" x14ac:dyDescent="0.25">
      <c r="A8930" t="s">
        <v>655</v>
      </c>
      <c r="B8930">
        <v>548</v>
      </c>
      <c r="C8930" t="s">
        <v>2996</v>
      </c>
      <c r="D8930">
        <v>2</v>
      </c>
      <c r="J8930" t="e">
        <f>+VLOOKUP(B8930,#REF!,1,FALSE)</f>
        <v>#REF!</v>
      </c>
    </row>
    <row r="8931" spans="1:10" hidden="1" x14ac:dyDescent="0.25">
      <c r="A8931" t="s">
        <v>655</v>
      </c>
      <c r="B8931">
        <v>549</v>
      </c>
      <c r="C8931" t="s">
        <v>2997</v>
      </c>
      <c r="D8931">
        <v>2</v>
      </c>
      <c r="J8931" t="e">
        <f>+VLOOKUP(B8931,#REF!,1,FALSE)</f>
        <v>#REF!</v>
      </c>
    </row>
    <row r="8932" spans="1:10" hidden="1" x14ac:dyDescent="0.25">
      <c r="A8932" t="s">
        <v>655</v>
      </c>
      <c r="B8932">
        <v>553</v>
      </c>
      <c r="C8932" t="s">
        <v>2998</v>
      </c>
      <c r="D8932">
        <v>2</v>
      </c>
      <c r="J8932" t="e">
        <f>+VLOOKUP(B8932,#REF!,1,FALSE)</f>
        <v>#REF!</v>
      </c>
    </row>
    <row r="8933" spans="1:10" hidden="1" x14ac:dyDescent="0.25">
      <c r="A8933" t="s">
        <v>655</v>
      </c>
      <c r="B8933">
        <v>554</v>
      </c>
      <c r="C8933" t="s">
        <v>2999</v>
      </c>
      <c r="D8933">
        <v>1</v>
      </c>
      <c r="J8933" t="e">
        <f>+VLOOKUP(B8933,#REF!,1,FALSE)</f>
        <v>#REF!</v>
      </c>
    </row>
    <row r="8934" spans="1:10" hidden="1" x14ac:dyDescent="0.25">
      <c r="A8934" t="s">
        <v>655</v>
      </c>
      <c r="B8934">
        <v>556</v>
      </c>
      <c r="C8934" t="s">
        <v>3000</v>
      </c>
      <c r="D8934">
        <v>1</v>
      </c>
      <c r="J8934" t="e">
        <f>+VLOOKUP(B8934,#REF!,1,FALSE)</f>
        <v>#REF!</v>
      </c>
    </row>
    <row r="8935" spans="1:10" hidden="1" x14ac:dyDescent="0.25">
      <c r="A8935" t="s">
        <v>655</v>
      </c>
      <c r="B8935">
        <v>569</v>
      </c>
      <c r="C8935" t="s">
        <v>3001</v>
      </c>
      <c r="D8935">
        <v>1</v>
      </c>
      <c r="J8935" t="e">
        <f>+VLOOKUP(B8935,#REF!,1,FALSE)</f>
        <v>#REF!</v>
      </c>
    </row>
    <row r="8936" spans="1:10" hidden="1" x14ac:dyDescent="0.25">
      <c r="A8936" t="s">
        <v>655</v>
      </c>
      <c r="B8936" t="s">
        <v>3002</v>
      </c>
      <c r="C8936" t="s">
        <v>3003</v>
      </c>
      <c r="D8936">
        <v>1</v>
      </c>
      <c r="J8936" t="e">
        <f>+VLOOKUP(B8936,#REF!,1,FALSE)</f>
        <v>#REF!</v>
      </c>
    </row>
    <row r="8937" spans="1:10" hidden="1" x14ac:dyDescent="0.25">
      <c r="A8937" t="s">
        <v>655</v>
      </c>
      <c r="B8937">
        <v>571</v>
      </c>
      <c r="C8937" t="s">
        <v>3004</v>
      </c>
      <c r="D8937">
        <v>2</v>
      </c>
      <c r="J8937" t="e">
        <f>+VLOOKUP(B8937,#REF!,1,FALSE)</f>
        <v>#REF!</v>
      </c>
    </row>
    <row r="8938" spans="1:10" hidden="1" x14ac:dyDescent="0.25">
      <c r="A8938" t="s">
        <v>655</v>
      </c>
      <c r="B8938">
        <v>582</v>
      </c>
      <c r="C8938" t="s">
        <v>3005</v>
      </c>
      <c r="D8938">
        <v>2</v>
      </c>
      <c r="J8938" t="e">
        <f>+VLOOKUP(B8938,#REF!,1,FALSE)</f>
        <v>#REF!</v>
      </c>
    </row>
    <row r="8939" spans="1:10" hidden="1" x14ac:dyDescent="0.25">
      <c r="A8939" t="s">
        <v>655</v>
      </c>
      <c r="B8939">
        <v>590</v>
      </c>
      <c r="C8939" t="s">
        <v>3006</v>
      </c>
      <c r="D8939">
        <v>1</v>
      </c>
      <c r="J8939" t="e">
        <f>+VLOOKUP(B8939,#REF!,1,FALSE)</f>
        <v>#REF!</v>
      </c>
    </row>
    <row r="8940" spans="1:10" hidden="1" x14ac:dyDescent="0.25">
      <c r="A8940" t="s">
        <v>655</v>
      </c>
      <c r="B8940">
        <v>596</v>
      </c>
      <c r="C8940" t="s">
        <v>3007</v>
      </c>
      <c r="D8940">
        <v>1</v>
      </c>
      <c r="J8940" t="e">
        <f>+VLOOKUP(B8940,#REF!,1,FALSE)</f>
        <v>#REF!</v>
      </c>
    </row>
    <row r="8941" spans="1:10" hidden="1" x14ac:dyDescent="0.25">
      <c r="A8941" t="s">
        <v>655</v>
      </c>
      <c r="B8941">
        <v>600</v>
      </c>
      <c r="C8941" t="s">
        <v>3008</v>
      </c>
      <c r="D8941">
        <v>50</v>
      </c>
      <c r="J8941" t="e">
        <f>+VLOOKUP(B8941,#REF!,1,FALSE)</f>
        <v>#REF!</v>
      </c>
    </row>
    <row r="8942" spans="1:10" hidden="1" x14ac:dyDescent="0.25">
      <c r="A8942" t="s">
        <v>655</v>
      </c>
      <c r="B8942">
        <v>604</v>
      </c>
      <c r="C8942" t="s">
        <v>3009</v>
      </c>
      <c r="D8942">
        <v>50</v>
      </c>
      <c r="J8942" t="e">
        <f>+VLOOKUP(B8942,#REF!,1,FALSE)</f>
        <v>#REF!</v>
      </c>
    </row>
    <row r="8943" spans="1:10" hidden="1" x14ac:dyDescent="0.25">
      <c r="A8943" t="s">
        <v>655</v>
      </c>
      <c r="B8943">
        <v>605</v>
      </c>
      <c r="C8943" t="s">
        <v>3010</v>
      </c>
      <c r="D8943">
        <v>50</v>
      </c>
      <c r="J8943" t="e">
        <f>+VLOOKUP(B8943,#REF!,1,FALSE)</f>
        <v>#REF!</v>
      </c>
    </row>
    <row r="8944" spans="1:10" hidden="1" x14ac:dyDescent="0.25">
      <c r="A8944" t="s">
        <v>655</v>
      </c>
      <c r="B8944">
        <v>606</v>
      </c>
      <c r="C8944" t="s">
        <v>3011</v>
      </c>
      <c r="D8944">
        <v>50</v>
      </c>
      <c r="J8944" t="e">
        <f>+VLOOKUP(B8944,#REF!,1,FALSE)</f>
        <v>#REF!</v>
      </c>
    </row>
    <row r="8945" spans="1:10" hidden="1" x14ac:dyDescent="0.25">
      <c r="A8945" t="s">
        <v>655</v>
      </c>
      <c r="B8945">
        <v>614</v>
      </c>
      <c r="C8945" t="s">
        <v>3012</v>
      </c>
      <c r="D8945">
        <v>1</v>
      </c>
      <c r="J8945" t="e">
        <f>+VLOOKUP(B8945,#REF!,1,FALSE)</f>
        <v>#REF!</v>
      </c>
    </row>
    <row r="8946" spans="1:10" hidden="1" x14ac:dyDescent="0.25">
      <c r="A8946" t="s">
        <v>655</v>
      </c>
      <c r="B8946">
        <v>617</v>
      </c>
      <c r="C8946" t="s">
        <v>3013</v>
      </c>
      <c r="D8946">
        <v>2</v>
      </c>
      <c r="J8946" t="e">
        <f>+VLOOKUP(B8946,#REF!,1,FALSE)</f>
        <v>#REF!</v>
      </c>
    </row>
    <row r="8947" spans="1:10" hidden="1" x14ac:dyDescent="0.25">
      <c r="A8947" t="s">
        <v>655</v>
      </c>
      <c r="B8947">
        <v>618</v>
      </c>
      <c r="C8947" t="s">
        <v>3014</v>
      </c>
      <c r="D8947">
        <v>4</v>
      </c>
      <c r="J8947" t="e">
        <f>+VLOOKUP(B8947,#REF!,1,FALSE)</f>
        <v>#REF!</v>
      </c>
    </row>
    <row r="8948" spans="1:10" hidden="1" x14ac:dyDescent="0.25">
      <c r="A8948" t="s">
        <v>655</v>
      </c>
      <c r="B8948">
        <v>647</v>
      </c>
      <c r="C8948" t="s">
        <v>3015</v>
      </c>
      <c r="D8948">
        <v>1</v>
      </c>
      <c r="J8948" t="e">
        <f>+VLOOKUP(B8948,#REF!,1,FALSE)</f>
        <v>#REF!</v>
      </c>
    </row>
    <row r="8949" spans="1:10" hidden="1" x14ac:dyDescent="0.25">
      <c r="A8949" t="s">
        <v>655</v>
      </c>
      <c r="B8949">
        <v>651</v>
      </c>
      <c r="C8949" t="s">
        <v>3016</v>
      </c>
      <c r="D8949">
        <v>2</v>
      </c>
      <c r="J8949" t="e">
        <f>+VLOOKUP(B8949,#REF!,1,FALSE)</f>
        <v>#REF!</v>
      </c>
    </row>
    <row r="8950" spans="1:10" hidden="1" x14ac:dyDescent="0.25">
      <c r="A8950" t="s">
        <v>655</v>
      </c>
      <c r="B8950">
        <v>657</v>
      </c>
      <c r="C8950" t="s">
        <v>3017</v>
      </c>
      <c r="D8950">
        <v>5</v>
      </c>
      <c r="J8950" t="e">
        <f>+VLOOKUP(B8950,#REF!,1,FALSE)</f>
        <v>#REF!</v>
      </c>
    </row>
    <row r="8951" spans="1:10" hidden="1" x14ac:dyDescent="0.25">
      <c r="A8951" t="s">
        <v>655</v>
      </c>
      <c r="B8951">
        <v>658</v>
      </c>
      <c r="C8951" t="s">
        <v>3018</v>
      </c>
      <c r="D8951">
        <v>2</v>
      </c>
      <c r="J8951" t="e">
        <f>+VLOOKUP(B8951,#REF!,1,FALSE)</f>
        <v>#REF!</v>
      </c>
    </row>
    <row r="8952" spans="1:10" hidden="1" x14ac:dyDescent="0.25">
      <c r="A8952" t="s">
        <v>655</v>
      </c>
      <c r="B8952">
        <v>659</v>
      </c>
      <c r="C8952" t="s">
        <v>3019</v>
      </c>
      <c r="D8952">
        <v>2</v>
      </c>
      <c r="J8952" t="e">
        <f>+VLOOKUP(B8952,#REF!,1,FALSE)</f>
        <v>#REF!</v>
      </c>
    </row>
    <row r="8953" spans="1:10" hidden="1" x14ac:dyDescent="0.25">
      <c r="A8953" t="s">
        <v>655</v>
      </c>
      <c r="B8953" t="s">
        <v>3020</v>
      </c>
      <c r="C8953" t="s">
        <v>3021</v>
      </c>
      <c r="D8953">
        <v>10</v>
      </c>
      <c r="J8953" t="e">
        <f>+VLOOKUP(B8953,#REF!,1,FALSE)</f>
        <v>#REF!</v>
      </c>
    </row>
    <row r="8954" spans="1:10" hidden="1" x14ac:dyDescent="0.25">
      <c r="A8954" t="s">
        <v>655</v>
      </c>
      <c r="B8954">
        <v>670</v>
      </c>
      <c r="C8954" t="s">
        <v>3022</v>
      </c>
      <c r="D8954">
        <v>1</v>
      </c>
      <c r="J8954" t="e">
        <f>+VLOOKUP(B8954,#REF!,1,FALSE)</f>
        <v>#REF!</v>
      </c>
    </row>
    <row r="8955" spans="1:10" hidden="1" x14ac:dyDescent="0.25">
      <c r="A8955" t="s">
        <v>655</v>
      </c>
      <c r="B8955">
        <v>671</v>
      </c>
      <c r="C8955" t="s">
        <v>3023</v>
      </c>
      <c r="D8955">
        <v>1</v>
      </c>
      <c r="J8955" t="e">
        <f>+VLOOKUP(B8955,#REF!,1,FALSE)</f>
        <v>#REF!</v>
      </c>
    </row>
    <row r="8956" spans="1:10" hidden="1" x14ac:dyDescent="0.25">
      <c r="A8956" t="s">
        <v>655</v>
      </c>
      <c r="B8956">
        <v>463014</v>
      </c>
      <c r="C8956" t="s">
        <v>2608</v>
      </c>
      <c r="D8956">
        <v>20</v>
      </c>
      <c r="J8956" t="e">
        <f>+VLOOKUP(B8956,#REF!,1,FALSE)</f>
        <v>#REF!</v>
      </c>
    </row>
    <row r="8957" spans="1:10" hidden="1" x14ac:dyDescent="0.25">
      <c r="A8957" t="s">
        <v>655</v>
      </c>
      <c r="B8957">
        <v>676</v>
      </c>
      <c r="C8957" t="s">
        <v>3024</v>
      </c>
      <c r="D8957">
        <v>50</v>
      </c>
      <c r="J8957" t="e">
        <f>+VLOOKUP(B8957,#REF!,1,FALSE)</f>
        <v>#REF!</v>
      </c>
    </row>
    <row r="8958" spans="1:10" hidden="1" x14ac:dyDescent="0.25">
      <c r="A8958" t="s">
        <v>655</v>
      </c>
      <c r="B8958">
        <v>682</v>
      </c>
      <c r="C8958" t="s">
        <v>3025</v>
      </c>
      <c r="D8958">
        <v>3</v>
      </c>
      <c r="J8958" t="e">
        <f>+VLOOKUP(B8958,#REF!,1,FALSE)</f>
        <v>#REF!</v>
      </c>
    </row>
    <row r="8959" spans="1:10" hidden="1" x14ac:dyDescent="0.25">
      <c r="A8959" t="s">
        <v>655</v>
      </c>
      <c r="B8959">
        <v>685</v>
      </c>
      <c r="C8959" t="s">
        <v>3026</v>
      </c>
      <c r="D8959">
        <v>1</v>
      </c>
      <c r="J8959" t="e">
        <f>+VLOOKUP(B8959,#REF!,1,FALSE)</f>
        <v>#REF!</v>
      </c>
    </row>
    <row r="8960" spans="1:10" hidden="1" x14ac:dyDescent="0.25">
      <c r="A8960" t="s">
        <v>655</v>
      </c>
      <c r="B8960">
        <v>686</v>
      </c>
      <c r="C8960" t="s">
        <v>3027</v>
      </c>
      <c r="D8960">
        <v>1</v>
      </c>
      <c r="J8960" t="e">
        <f>+VLOOKUP(B8960,#REF!,1,FALSE)</f>
        <v>#REF!</v>
      </c>
    </row>
    <row r="8961" spans="1:10" hidden="1" x14ac:dyDescent="0.25">
      <c r="A8961" t="s">
        <v>655</v>
      </c>
      <c r="B8961">
        <v>690</v>
      </c>
      <c r="C8961" t="s">
        <v>3028</v>
      </c>
      <c r="D8961">
        <v>1</v>
      </c>
      <c r="J8961" t="e">
        <f>+VLOOKUP(B8961,#REF!,1,FALSE)</f>
        <v>#REF!</v>
      </c>
    </row>
    <row r="8962" spans="1:10" hidden="1" x14ac:dyDescent="0.25">
      <c r="A8962" t="s">
        <v>655</v>
      </c>
      <c r="B8962">
        <v>510025</v>
      </c>
      <c r="C8962" t="s">
        <v>3029</v>
      </c>
      <c r="D8962">
        <v>6.5</v>
      </c>
      <c r="J8962" t="e">
        <f>+VLOOKUP(B8962,#REF!,1,FALSE)</f>
        <v>#REF!</v>
      </c>
    </row>
    <row r="8963" spans="1:10" hidden="1" x14ac:dyDescent="0.25">
      <c r="A8963" t="s">
        <v>655</v>
      </c>
      <c r="B8963">
        <v>692</v>
      </c>
      <c r="C8963" t="s">
        <v>3030</v>
      </c>
      <c r="D8963">
        <v>1</v>
      </c>
      <c r="J8963" t="e">
        <f>+VLOOKUP(B8963,#REF!,1,FALSE)</f>
        <v>#REF!</v>
      </c>
    </row>
    <row r="8964" spans="1:10" hidden="1" x14ac:dyDescent="0.25">
      <c r="A8964" t="s">
        <v>655</v>
      </c>
      <c r="B8964">
        <v>693</v>
      </c>
      <c r="C8964" t="s">
        <v>3031</v>
      </c>
      <c r="D8964">
        <v>1</v>
      </c>
      <c r="J8964" t="e">
        <f>+VLOOKUP(B8964,#REF!,1,FALSE)</f>
        <v>#REF!</v>
      </c>
    </row>
    <row r="8965" spans="1:10" hidden="1" x14ac:dyDescent="0.25">
      <c r="A8965" t="s">
        <v>655</v>
      </c>
      <c r="B8965">
        <v>694</v>
      </c>
      <c r="C8965" t="s">
        <v>3032</v>
      </c>
      <c r="D8965">
        <v>1</v>
      </c>
      <c r="J8965" t="e">
        <f>+VLOOKUP(B8965,#REF!,1,FALSE)</f>
        <v>#REF!</v>
      </c>
    </row>
    <row r="8966" spans="1:10" hidden="1" x14ac:dyDescent="0.25">
      <c r="A8966" t="s">
        <v>655</v>
      </c>
      <c r="B8966">
        <v>695</v>
      </c>
      <c r="C8966" t="s">
        <v>3033</v>
      </c>
      <c r="D8966">
        <v>1</v>
      </c>
      <c r="J8966" t="e">
        <f>+VLOOKUP(B8966,#REF!,1,FALSE)</f>
        <v>#REF!</v>
      </c>
    </row>
    <row r="8967" spans="1:10" hidden="1" x14ac:dyDescent="0.25">
      <c r="A8967" t="s">
        <v>655</v>
      </c>
      <c r="B8967">
        <v>696</v>
      </c>
      <c r="C8967" t="s">
        <v>3034</v>
      </c>
      <c r="D8967">
        <v>1</v>
      </c>
      <c r="J8967" t="e">
        <f>+VLOOKUP(B8967,#REF!,1,FALSE)</f>
        <v>#REF!</v>
      </c>
    </row>
    <row r="8968" spans="1:10" hidden="1" x14ac:dyDescent="0.25">
      <c r="A8968" t="s">
        <v>655</v>
      </c>
      <c r="B8968">
        <v>697</v>
      </c>
      <c r="C8968" t="s">
        <v>3035</v>
      </c>
      <c r="D8968">
        <v>1</v>
      </c>
      <c r="J8968" t="e">
        <f>+VLOOKUP(B8968,#REF!,1,FALSE)</f>
        <v>#REF!</v>
      </c>
    </row>
    <row r="8969" spans="1:10" hidden="1" x14ac:dyDescent="0.25">
      <c r="A8969" t="s">
        <v>655</v>
      </c>
      <c r="B8969">
        <v>837</v>
      </c>
      <c r="C8969" t="s">
        <v>3036</v>
      </c>
      <c r="D8969">
        <v>10</v>
      </c>
      <c r="J8969" t="e">
        <f>+VLOOKUP(B8969,#REF!,1,FALSE)</f>
        <v>#REF!</v>
      </c>
    </row>
    <row r="8970" spans="1:10" hidden="1" x14ac:dyDescent="0.25">
      <c r="A8970" t="s">
        <v>655</v>
      </c>
      <c r="B8970">
        <v>900</v>
      </c>
      <c r="C8970" t="s">
        <v>2836</v>
      </c>
      <c r="D8970">
        <v>50</v>
      </c>
      <c r="J8970" t="e">
        <f>+VLOOKUP(B8970,#REF!,1,FALSE)</f>
        <v>#REF!</v>
      </c>
    </row>
    <row r="8971" spans="1:10" hidden="1" x14ac:dyDescent="0.25">
      <c r="A8971" t="s">
        <v>655</v>
      </c>
      <c r="B8971">
        <v>902</v>
      </c>
      <c r="C8971" t="s">
        <v>3037</v>
      </c>
      <c r="D8971">
        <v>50</v>
      </c>
      <c r="J8971" t="e">
        <f>+VLOOKUP(B8971,#REF!,1,FALSE)</f>
        <v>#REF!</v>
      </c>
    </row>
    <row r="8972" spans="1:10" hidden="1" x14ac:dyDescent="0.25">
      <c r="A8972" t="s">
        <v>655</v>
      </c>
      <c r="B8972">
        <v>903</v>
      </c>
      <c r="C8972" t="s">
        <v>3038</v>
      </c>
      <c r="D8972">
        <v>50</v>
      </c>
      <c r="J8972" t="e">
        <f>+VLOOKUP(B8972,#REF!,1,FALSE)</f>
        <v>#REF!</v>
      </c>
    </row>
    <row r="8973" spans="1:10" hidden="1" x14ac:dyDescent="0.25">
      <c r="A8973" t="s">
        <v>655</v>
      </c>
      <c r="B8973">
        <v>904</v>
      </c>
      <c r="C8973" t="s">
        <v>3039</v>
      </c>
      <c r="D8973">
        <v>50</v>
      </c>
      <c r="J8973" t="e">
        <f>+VLOOKUP(B8973,#REF!,1,FALSE)</f>
        <v>#REF!</v>
      </c>
    </row>
    <row r="8974" spans="1:10" hidden="1" x14ac:dyDescent="0.25">
      <c r="A8974" t="s">
        <v>655</v>
      </c>
      <c r="B8974">
        <v>905</v>
      </c>
      <c r="C8974" t="s">
        <v>3040</v>
      </c>
      <c r="D8974">
        <v>50</v>
      </c>
      <c r="J8974" t="e">
        <f>+VLOOKUP(B8974,#REF!,1,FALSE)</f>
        <v>#REF!</v>
      </c>
    </row>
    <row r="8975" spans="1:10" hidden="1" x14ac:dyDescent="0.25">
      <c r="A8975" t="s">
        <v>655</v>
      </c>
      <c r="B8975">
        <v>906</v>
      </c>
      <c r="C8975" t="s">
        <v>3041</v>
      </c>
      <c r="D8975">
        <v>50</v>
      </c>
      <c r="J8975" t="e">
        <f>+VLOOKUP(B8975,#REF!,1,FALSE)</f>
        <v>#REF!</v>
      </c>
    </row>
    <row r="8976" spans="1:10" hidden="1" x14ac:dyDescent="0.25">
      <c r="A8976" t="s">
        <v>655</v>
      </c>
      <c r="B8976">
        <v>907</v>
      </c>
      <c r="C8976" t="s">
        <v>3042</v>
      </c>
      <c r="D8976">
        <v>50</v>
      </c>
      <c r="J8976" t="e">
        <f>+VLOOKUP(B8976,#REF!,1,FALSE)</f>
        <v>#REF!</v>
      </c>
    </row>
    <row r="8977" spans="1:10" hidden="1" x14ac:dyDescent="0.25">
      <c r="A8977" t="s">
        <v>655</v>
      </c>
      <c r="B8977">
        <v>908</v>
      </c>
      <c r="C8977" t="s">
        <v>3043</v>
      </c>
      <c r="D8977">
        <v>50</v>
      </c>
      <c r="J8977" t="e">
        <f>+VLOOKUP(B8977,#REF!,1,FALSE)</f>
        <v>#REF!</v>
      </c>
    </row>
    <row r="8978" spans="1:10" hidden="1" x14ac:dyDescent="0.25">
      <c r="A8978" t="s">
        <v>655</v>
      </c>
      <c r="B8978">
        <v>909</v>
      </c>
      <c r="C8978" t="s">
        <v>3044</v>
      </c>
      <c r="D8978">
        <v>50</v>
      </c>
      <c r="J8978" t="e">
        <f>+VLOOKUP(B8978,#REF!,1,FALSE)</f>
        <v>#REF!</v>
      </c>
    </row>
    <row r="8979" spans="1:10" hidden="1" x14ac:dyDescent="0.25">
      <c r="A8979" t="s">
        <v>655</v>
      </c>
      <c r="B8979" t="s">
        <v>3045</v>
      </c>
      <c r="C8979" t="s">
        <v>3046</v>
      </c>
      <c r="D8979">
        <v>1</v>
      </c>
      <c r="J8979" t="e">
        <f>+VLOOKUP(B8979,#REF!,1,FALSE)</f>
        <v>#REF!</v>
      </c>
    </row>
    <row r="8980" spans="1:10" hidden="1" x14ac:dyDescent="0.25">
      <c r="A8980" t="s">
        <v>655</v>
      </c>
      <c r="B8980" t="s">
        <v>3047</v>
      </c>
      <c r="C8980" t="s">
        <v>3048</v>
      </c>
      <c r="D8980">
        <v>1</v>
      </c>
      <c r="J8980" t="e">
        <f>+VLOOKUP(B8980,#REF!,1,FALSE)</f>
        <v>#REF!</v>
      </c>
    </row>
    <row r="8981" spans="1:10" hidden="1" x14ac:dyDescent="0.25">
      <c r="A8981" t="s">
        <v>655</v>
      </c>
      <c r="B8981" t="s">
        <v>3049</v>
      </c>
      <c r="C8981" t="s">
        <v>3050</v>
      </c>
      <c r="D8981">
        <v>1</v>
      </c>
      <c r="J8981" t="e">
        <f>+VLOOKUP(B8981,#REF!,1,FALSE)</f>
        <v>#REF!</v>
      </c>
    </row>
    <row r="8982" spans="1:10" hidden="1" x14ac:dyDescent="0.25">
      <c r="A8982" t="s">
        <v>655</v>
      </c>
      <c r="B8982">
        <v>1199</v>
      </c>
      <c r="C8982" t="s">
        <v>3051</v>
      </c>
      <c r="D8982">
        <v>8</v>
      </c>
      <c r="J8982" t="e">
        <f>+VLOOKUP(B8982,#REF!,1,FALSE)</f>
        <v>#REF!</v>
      </c>
    </row>
    <row r="8983" spans="1:10" hidden="1" x14ac:dyDescent="0.25">
      <c r="A8983" t="s">
        <v>655</v>
      </c>
      <c r="B8983">
        <v>1201</v>
      </c>
      <c r="C8983" t="s">
        <v>3052</v>
      </c>
      <c r="D8983">
        <v>4</v>
      </c>
      <c r="J8983" t="e">
        <f>+VLOOKUP(B8983,#REF!,1,FALSE)</f>
        <v>#REF!</v>
      </c>
    </row>
    <row r="8984" spans="1:10" hidden="1" x14ac:dyDescent="0.25">
      <c r="A8984" t="s">
        <v>655</v>
      </c>
      <c r="B8984">
        <v>1202</v>
      </c>
      <c r="C8984" t="s">
        <v>3053</v>
      </c>
      <c r="D8984">
        <v>2</v>
      </c>
      <c r="J8984" t="e">
        <f>+VLOOKUP(B8984,#REF!,1,FALSE)</f>
        <v>#REF!</v>
      </c>
    </row>
    <row r="8985" spans="1:10" hidden="1" x14ac:dyDescent="0.25">
      <c r="A8985" t="s">
        <v>655</v>
      </c>
      <c r="B8985">
        <v>1207</v>
      </c>
      <c r="C8985" t="s">
        <v>3054</v>
      </c>
      <c r="D8985">
        <v>4</v>
      </c>
      <c r="J8985" t="e">
        <f>+VLOOKUP(B8985,#REF!,1,FALSE)</f>
        <v>#REF!</v>
      </c>
    </row>
    <row r="8986" spans="1:10" hidden="1" x14ac:dyDescent="0.25">
      <c r="A8986" t="s">
        <v>655</v>
      </c>
      <c r="B8986">
        <v>1208</v>
      </c>
      <c r="C8986" t="s">
        <v>3055</v>
      </c>
      <c r="D8986">
        <v>2</v>
      </c>
      <c r="J8986" t="e">
        <f>+VLOOKUP(B8986,#REF!,1,FALSE)</f>
        <v>#REF!</v>
      </c>
    </row>
    <row r="8987" spans="1:10" hidden="1" x14ac:dyDescent="0.25">
      <c r="A8987" t="s">
        <v>655</v>
      </c>
      <c r="B8987">
        <v>1209</v>
      </c>
      <c r="C8987" t="s">
        <v>3056</v>
      </c>
      <c r="D8987">
        <v>2</v>
      </c>
      <c r="J8987" t="e">
        <f>+VLOOKUP(B8987,#REF!,1,FALSE)</f>
        <v>#REF!</v>
      </c>
    </row>
    <row r="8988" spans="1:10" hidden="1" x14ac:dyDescent="0.25">
      <c r="A8988" t="s">
        <v>655</v>
      </c>
      <c r="B8988">
        <v>1213</v>
      </c>
      <c r="C8988" t="s">
        <v>3057</v>
      </c>
      <c r="D8988">
        <v>4</v>
      </c>
      <c r="J8988" t="e">
        <f>+VLOOKUP(B8988,#REF!,1,FALSE)</f>
        <v>#REF!</v>
      </c>
    </row>
    <row r="8989" spans="1:10" hidden="1" x14ac:dyDescent="0.25">
      <c r="A8989" t="s">
        <v>655</v>
      </c>
      <c r="B8989">
        <v>1214</v>
      </c>
      <c r="C8989" t="s">
        <v>3058</v>
      </c>
      <c r="D8989">
        <v>2</v>
      </c>
      <c r="J8989" t="e">
        <f>+VLOOKUP(B8989,#REF!,1,FALSE)</f>
        <v>#REF!</v>
      </c>
    </row>
    <row r="8990" spans="1:10" hidden="1" x14ac:dyDescent="0.25">
      <c r="A8990" t="s">
        <v>655</v>
      </c>
      <c r="B8990">
        <v>1215</v>
      </c>
      <c r="C8990" t="s">
        <v>3059</v>
      </c>
      <c r="D8990">
        <v>2</v>
      </c>
      <c r="J8990" t="e">
        <f>+VLOOKUP(B8990,#REF!,1,FALSE)</f>
        <v>#REF!</v>
      </c>
    </row>
    <row r="8991" spans="1:10" hidden="1" x14ac:dyDescent="0.25">
      <c r="A8991" t="s">
        <v>655</v>
      </c>
      <c r="B8991">
        <v>1218</v>
      </c>
      <c r="C8991" t="s">
        <v>3060</v>
      </c>
      <c r="D8991">
        <v>4</v>
      </c>
      <c r="J8991" t="e">
        <f>+VLOOKUP(B8991,#REF!,1,FALSE)</f>
        <v>#REF!</v>
      </c>
    </row>
    <row r="8992" spans="1:10" hidden="1" x14ac:dyDescent="0.25">
      <c r="A8992" t="s">
        <v>655</v>
      </c>
      <c r="B8992">
        <v>1237</v>
      </c>
      <c r="C8992" t="s">
        <v>3061</v>
      </c>
      <c r="D8992">
        <v>10</v>
      </c>
      <c r="J8992" t="e">
        <f>+VLOOKUP(B8992,#REF!,1,FALSE)</f>
        <v>#REF!</v>
      </c>
    </row>
    <row r="8993" spans="1:10" hidden="1" x14ac:dyDescent="0.25">
      <c r="A8993" t="s">
        <v>655</v>
      </c>
      <c r="B8993">
        <v>1280</v>
      </c>
      <c r="C8993" t="s">
        <v>3062</v>
      </c>
      <c r="D8993">
        <v>10</v>
      </c>
      <c r="J8993" t="e">
        <f>+VLOOKUP(B8993,#REF!,1,FALSE)</f>
        <v>#REF!</v>
      </c>
    </row>
    <row r="8994" spans="1:10" hidden="1" x14ac:dyDescent="0.25">
      <c r="A8994" t="s">
        <v>655</v>
      </c>
      <c r="B8994">
        <v>1282</v>
      </c>
      <c r="C8994" t="s">
        <v>3063</v>
      </c>
      <c r="D8994">
        <v>4</v>
      </c>
      <c r="J8994" t="e">
        <f>+VLOOKUP(B8994,#REF!,1,FALSE)</f>
        <v>#REF!</v>
      </c>
    </row>
    <row r="8995" spans="1:10" hidden="1" x14ac:dyDescent="0.25">
      <c r="A8995" t="s">
        <v>655</v>
      </c>
      <c r="B8995">
        <v>1283</v>
      </c>
      <c r="C8995" t="s">
        <v>3064</v>
      </c>
      <c r="D8995">
        <v>10</v>
      </c>
      <c r="J8995" t="e">
        <f>+VLOOKUP(B8995,#REF!,1,FALSE)</f>
        <v>#REF!</v>
      </c>
    </row>
    <row r="8996" spans="1:10" hidden="1" x14ac:dyDescent="0.25">
      <c r="A8996" t="s">
        <v>655</v>
      </c>
      <c r="B8996">
        <v>1285</v>
      </c>
      <c r="C8996" t="s">
        <v>3065</v>
      </c>
      <c r="D8996">
        <v>20</v>
      </c>
      <c r="J8996" t="e">
        <f>+VLOOKUP(B8996,#REF!,1,FALSE)</f>
        <v>#REF!</v>
      </c>
    </row>
    <row r="8997" spans="1:10" hidden="1" x14ac:dyDescent="0.25">
      <c r="A8997" t="s">
        <v>655</v>
      </c>
      <c r="B8997">
        <v>1286</v>
      </c>
      <c r="C8997" t="s">
        <v>3066</v>
      </c>
      <c r="D8997">
        <v>20</v>
      </c>
      <c r="J8997" t="e">
        <f>+VLOOKUP(B8997,#REF!,1,FALSE)</f>
        <v>#REF!</v>
      </c>
    </row>
    <row r="8998" spans="1:10" hidden="1" x14ac:dyDescent="0.25">
      <c r="A8998" t="s">
        <v>655</v>
      </c>
      <c r="B8998">
        <v>1287</v>
      </c>
      <c r="C8998" t="s">
        <v>3067</v>
      </c>
      <c r="D8998">
        <v>20</v>
      </c>
      <c r="J8998" t="e">
        <f>+VLOOKUP(B8998,#REF!,1,FALSE)</f>
        <v>#REF!</v>
      </c>
    </row>
    <row r="8999" spans="1:10" hidden="1" x14ac:dyDescent="0.25">
      <c r="A8999" t="s">
        <v>655</v>
      </c>
      <c r="B8999">
        <v>1288</v>
      </c>
      <c r="C8999" t="s">
        <v>3068</v>
      </c>
      <c r="D8999">
        <v>20</v>
      </c>
      <c r="J8999" t="e">
        <f>+VLOOKUP(B8999,#REF!,1,FALSE)</f>
        <v>#REF!</v>
      </c>
    </row>
    <row r="9000" spans="1:10" hidden="1" x14ac:dyDescent="0.25">
      <c r="A9000" t="s">
        <v>655</v>
      </c>
      <c r="B9000">
        <v>1290</v>
      </c>
      <c r="C9000" t="s">
        <v>3069</v>
      </c>
      <c r="D9000">
        <v>10</v>
      </c>
      <c r="J9000" t="e">
        <f>+VLOOKUP(B9000,#REF!,1,FALSE)</f>
        <v>#REF!</v>
      </c>
    </row>
    <row r="9001" spans="1:10" hidden="1" x14ac:dyDescent="0.25">
      <c r="A9001" t="s">
        <v>655</v>
      </c>
      <c r="B9001">
        <v>1291</v>
      </c>
      <c r="C9001" t="s">
        <v>3070</v>
      </c>
      <c r="D9001">
        <v>2</v>
      </c>
      <c r="J9001" t="e">
        <f>+VLOOKUP(B9001,#REF!,1,FALSE)</f>
        <v>#REF!</v>
      </c>
    </row>
    <row r="9002" spans="1:10" hidden="1" x14ac:dyDescent="0.25">
      <c r="A9002" t="s">
        <v>655</v>
      </c>
      <c r="B9002">
        <v>1293</v>
      </c>
      <c r="C9002" t="s">
        <v>3071</v>
      </c>
      <c r="D9002">
        <v>2</v>
      </c>
      <c r="J9002" t="e">
        <f>+VLOOKUP(B9002,#REF!,1,FALSE)</f>
        <v>#REF!</v>
      </c>
    </row>
    <row r="9003" spans="1:10" hidden="1" x14ac:dyDescent="0.25">
      <c r="A9003" t="s">
        <v>655</v>
      </c>
      <c r="B9003">
        <v>1295</v>
      </c>
      <c r="C9003" t="s">
        <v>3064</v>
      </c>
      <c r="D9003">
        <v>10</v>
      </c>
      <c r="J9003" t="e">
        <f>+VLOOKUP(B9003,#REF!,1,FALSE)</f>
        <v>#REF!</v>
      </c>
    </row>
    <row r="9004" spans="1:10" hidden="1" x14ac:dyDescent="0.25">
      <c r="A9004" t="s">
        <v>655</v>
      </c>
      <c r="B9004">
        <v>1501</v>
      </c>
      <c r="C9004" t="s">
        <v>3072</v>
      </c>
      <c r="D9004">
        <v>100</v>
      </c>
      <c r="J9004" t="e">
        <f>+VLOOKUP(B9004,#REF!,1,FALSE)</f>
        <v>#REF!</v>
      </c>
    </row>
    <row r="9005" spans="1:10" hidden="1" x14ac:dyDescent="0.25">
      <c r="A9005" t="s">
        <v>655</v>
      </c>
      <c r="B9005">
        <v>1502</v>
      </c>
      <c r="C9005" t="s">
        <v>3073</v>
      </c>
      <c r="D9005">
        <v>100</v>
      </c>
      <c r="J9005" t="e">
        <f>+VLOOKUP(B9005,#REF!,1,FALSE)</f>
        <v>#REF!</v>
      </c>
    </row>
    <row r="9006" spans="1:10" hidden="1" x14ac:dyDescent="0.25">
      <c r="A9006" t="s">
        <v>655</v>
      </c>
      <c r="B9006" t="s">
        <v>3074</v>
      </c>
      <c r="C9006" t="s">
        <v>3073</v>
      </c>
      <c r="D9006">
        <v>25</v>
      </c>
      <c r="J9006" t="e">
        <f>+VLOOKUP(B9006,#REF!,1,FALSE)</f>
        <v>#REF!</v>
      </c>
    </row>
    <row r="9007" spans="1:10" hidden="1" x14ac:dyDescent="0.25">
      <c r="A9007" t="s">
        <v>655</v>
      </c>
      <c r="B9007">
        <v>1504</v>
      </c>
      <c r="C9007" t="s">
        <v>3075</v>
      </c>
      <c r="D9007">
        <v>100</v>
      </c>
      <c r="J9007" t="e">
        <f>+VLOOKUP(B9007,#REF!,1,FALSE)</f>
        <v>#REF!</v>
      </c>
    </row>
    <row r="9008" spans="1:10" hidden="1" x14ac:dyDescent="0.25">
      <c r="A9008" t="s">
        <v>655</v>
      </c>
      <c r="B9008" t="s">
        <v>3076</v>
      </c>
      <c r="C9008" t="s">
        <v>3075</v>
      </c>
      <c r="D9008">
        <v>25</v>
      </c>
      <c r="J9008" t="e">
        <f>+VLOOKUP(B9008,#REF!,1,FALSE)</f>
        <v>#REF!</v>
      </c>
    </row>
    <row r="9009" spans="1:10" hidden="1" x14ac:dyDescent="0.25">
      <c r="A9009" t="s">
        <v>655</v>
      </c>
      <c r="B9009">
        <v>1635</v>
      </c>
      <c r="C9009" t="s">
        <v>3077</v>
      </c>
      <c r="D9009">
        <v>1</v>
      </c>
      <c r="J9009" t="e">
        <f>+VLOOKUP(B9009,#REF!,1,FALSE)</f>
        <v>#REF!</v>
      </c>
    </row>
    <row r="9010" spans="1:10" hidden="1" x14ac:dyDescent="0.25">
      <c r="A9010" t="s">
        <v>655</v>
      </c>
      <c r="B9010">
        <v>1636</v>
      </c>
      <c r="C9010" t="s">
        <v>3078</v>
      </c>
      <c r="D9010">
        <v>1</v>
      </c>
      <c r="J9010" t="e">
        <f>+VLOOKUP(B9010,#REF!,1,FALSE)</f>
        <v>#REF!</v>
      </c>
    </row>
    <row r="9011" spans="1:10" hidden="1" x14ac:dyDescent="0.25">
      <c r="A9011" t="s">
        <v>655</v>
      </c>
      <c r="B9011">
        <v>1702</v>
      </c>
      <c r="C9011" t="s">
        <v>3079</v>
      </c>
      <c r="D9011">
        <v>1</v>
      </c>
      <c r="J9011" t="e">
        <f>+VLOOKUP(B9011,#REF!,1,FALSE)</f>
        <v>#REF!</v>
      </c>
    </row>
    <row r="9012" spans="1:10" hidden="1" x14ac:dyDescent="0.25">
      <c r="A9012" t="s">
        <v>655</v>
      </c>
      <c r="B9012">
        <v>1704</v>
      </c>
      <c r="C9012" t="s">
        <v>3080</v>
      </c>
      <c r="D9012">
        <v>1</v>
      </c>
      <c r="J9012" t="e">
        <f>+VLOOKUP(B9012,#REF!,1,FALSE)</f>
        <v>#REF!</v>
      </c>
    </row>
    <row r="9013" spans="1:10" hidden="1" x14ac:dyDescent="0.25">
      <c r="A9013" t="s">
        <v>655</v>
      </c>
      <c r="B9013">
        <v>1708</v>
      </c>
      <c r="C9013" t="s">
        <v>3081</v>
      </c>
      <c r="D9013">
        <v>2</v>
      </c>
      <c r="J9013" t="e">
        <f>+VLOOKUP(B9013,#REF!,1,FALSE)</f>
        <v>#REF!</v>
      </c>
    </row>
    <row r="9014" spans="1:10" hidden="1" x14ac:dyDescent="0.25">
      <c r="A9014" t="s">
        <v>655</v>
      </c>
      <c r="B9014">
        <v>1803</v>
      </c>
      <c r="C9014" t="s">
        <v>3082</v>
      </c>
      <c r="D9014">
        <v>1</v>
      </c>
      <c r="J9014" t="e">
        <f>+VLOOKUP(B9014,#REF!,1,FALSE)</f>
        <v>#REF!</v>
      </c>
    </row>
    <row r="9015" spans="1:10" hidden="1" x14ac:dyDescent="0.25">
      <c r="A9015" t="s">
        <v>655</v>
      </c>
      <c r="B9015">
        <v>1825</v>
      </c>
      <c r="C9015" t="s">
        <v>3083</v>
      </c>
      <c r="D9015">
        <v>10</v>
      </c>
      <c r="J9015" t="e">
        <f>+VLOOKUP(B9015,#REF!,1,FALSE)</f>
        <v>#REF!</v>
      </c>
    </row>
    <row r="9016" spans="1:10" hidden="1" x14ac:dyDescent="0.25">
      <c r="A9016" t="s">
        <v>655</v>
      </c>
      <c r="B9016">
        <v>1826</v>
      </c>
      <c r="C9016" t="s">
        <v>3084</v>
      </c>
      <c r="D9016">
        <v>10</v>
      </c>
      <c r="J9016" t="e">
        <f>+VLOOKUP(B9016,#REF!,1,FALSE)</f>
        <v>#REF!</v>
      </c>
    </row>
    <row r="9017" spans="1:10" hidden="1" x14ac:dyDescent="0.25">
      <c r="A9017" t="s">
        <v>655</v>
      </c>
      <c r="B9017">
        <v>1828</v>
      </c>
      <c r="C9017" t="s">
        <v>3085</v>
      </c>
      <c r="D9017">
        <v>1</v>
      </c>
      <c r="J9017" t="e">
        <f>+VLOOKUP(B9017,#REF!,1,FALSE)</f>
        <v>#REF!</v>
      </c>
    </row>
    <row r="9018" spans="1:10" hidden="1" x14ac:dyDescent="0.25">
      <c r="A9018" t="s">
        <v>655</v>
      </c>
      <c r="B9018">
        <v>1831</v>
      </c>
      <c r="C9018" t="s">
        <v>3086</v>
      </c>
      <c r="D9018">
        <v>1</v>
      </c>
      <c r="J9018" t="e">
        <f>+VLOOKUP(B9018,#REF!,1,FALSE)</f>
        <v>#REF!</v>
      </c>
    </row>
    <row r="9019" spans="1:10" hidden="1" x14ac:dyDescent="0.25">
      <c r="A9019" t="s">
        <v>655</v>
      </c>
      <c r="B9019">
        <v>1832</v>
      </c>
      <c r="C9019" t="s">
        <v>3087</v>
      </c>
      <c r="D9019">
        <v>1</v>
      </c>
      <c r="J9019" t="e">
        <f>+VLOOKUP(B9019,#REF!,1,FALSE)</f>
        <v>#REF!</v>
      </c>
    </row>
    <row r="9020" spans="1:10" hidden="1" x14ac:dyDescent="0.25">
      <c r="A9020" t="s">
        <v>655</v>
      </c>
      <c r="B9020" t="s">
        <v>3088</v>
      </c>
      <c r="C9020" t="s">
        <v>3089</v>
      </c>
      <c r="D9020">
        <v>1</v>
      </c>
      <c r="J9020" t="e">
        <f>+VLOOKUP(B9020,#REF!,1,FALSE)</f>
        <v>#REF!</v>
      </c>
    </row>
    <row r="9021" spans="1:10" hidden="1" x14ac:dyDescent="0.25">
      <c r="A9021" t="s">
        <v>655</v>
      </c>
      <c r="B9021">
        <v>1835</v>
      </c>
      <c r="C9021" t="s">
        <v>3090</v>
      </c>
      <c r="D9021">
        <v>1</v>
      </c>
      <c r="J9021" t="e">
        <f>+VLOOKUP(B9021,#REF!,1,FALSE)</f>
        <v>#REF!</v>
      </c>
    </row>
    <row r="9022" spans="1:10" hidden="1" x14ac:dyDescent="0.25">
      <c r="A9022" t="s">
        <v>655</v>
      </c>
      <c r="B9022">
        <v>1873</v>
      </c>
      <c r="C9022" t="s">
        <v>3091</v>
      </c>
      <c r="D9022">
        <v>1</v>
      </c>
      <c r="J9022" t="e">
        <f>+VLOOKUP(B9022,#REF!,1,FALSE)</f>
        <v>#REF!</v>
      </c>
    </row>
    <row r="9023" spans="1:10" hidden="1" x14ac:dyDescent="0.25">
      <c r="A9023" t="s">
        <v>655</v>
      </c>
      <c r="B9023">
        <v>1877</v>
      </c>
      <c r="C9023" t="s">
        <v>3092</v>
      </c>
      <c r="D9023">
        <v>1</v>
      </c>
      <c r="J9023" t="e">
        <f>+VLOOKUP(B9023,#REF!,1,FALSE)</f>
        <v>#REF!</v>
      </c>
    </row>
    <row r="9024" spans="1:10" hidden="1" x14ac:dyDescent="0.25">
      <c r="A9024" t="s">
        <v>655</v>
      </c>
      <c r="B9024">
        <v>1878</v>
      </c>
      <c r="C9024" t="s">
        <v>3093</v>
      </c>
      <c r="D9024">
        <v>1</v>
      </c>
      <c r="J9024" t="e">
        <f>+VLOOKUP(B9024,#REF!,1,FALSE)</f>
        <v>#REF!</v>
      </c>
    </row>
    <row r="9025" spans="1:10" hidden="1" x14ac:dyDescent="0.25">
      <c r="A9025" t="s">
        <v>655</v>
      </c>
      <c r="B9025">
        <v>1879</v>
      </c>
      <c r="C9025" t="s">
        <v>3094</v>
      </c>
      <c r="D9025">
        <v>1</v>
      </c>
      <c r="J9025" t="e">
        <f>+VLOOKUP(B9025,#REF!,1,FALSE)</f>
        <v>#REF!</v>
      </c>
    </row>
    <row r="9026" spans="1:10" hidden="1" x14ac:dyDescent="0.25">
      <c r="A9026" t="s">
        <v>655</v>
      </c>
      <c r="B9026">
        <v>1881</v>
      </c>
      <c r="C9026" t="s">
        <v>3095</v>
      </c>
      <c r="D9026">
        <v>1</v>
      </c>
      <c r="J9026" t="e">
        <f>+VLOOKUP(B9026,#REF!,1,FALSE)</f>
        <v>#REF!</v>
      </c>
    </row>
    <row r="9027" spans="1:10" hidden="1" x14ac:dyDescent="0.25">
      <c r="A9027" t="s">
        <v>655</v>
      </c>
      <c r="B9027">
        <v>3031</v>
      </c>
      <c r="C9027" t="s">
        <v>3096</v>
      </c>
      <c r="D9027">
        <v>10</v>
      </c>
      <c r="J9027" t="e">
        <f>+VLOOKUP(B9027,#REF!,1,FALSE)</f>
        <v>#REF!</v>
      </c>
    </row>
    <row r="9028" spans="1:10" hidden="1" x14ac:dyDescent="0.25">
      <c r="A9028" t="s">
        <v>655</v>
      </c>
      <c r="B9028">
        <v>3675</v>
      </c>
      <c r="C9028" t="s">
        <v>3097</v>
      </c>
      <c r="D9028">
        <v>50</v>
      </c>
      <c r="J9028" t="e">
        <f>+VLOOKUP(B9028,#REF!,1,FALSE)</f>
        <v>#REF!</v>
      </c>
    </row>
    <row r="9029" spans="1:10" hidden="1" x14ac:dyDescent="0.25">
      <c r="A9029" t="s">
        <v>655</v>
      </c>
      <c r="B9029" t="s">
        <v>3098</v>
      </c>
      <c r="C9029" t="s">
        <v>3099</v>
      </c>
      <c r="D9029">
        <v>1</v>
      </c>
      <c r="J9029" t="e">
        <f>+VLOOKUP(B9029,#REF!,1,FALSE)</f>
        <v>#REF!</v>
      </c>
    </row>
    <row r="9030" spans="1:10" hidden="1" x14ac:dyDescent="0.25">
      <c r="A9030" t="s">
        <v>655</v>
      </c>
      <c r="B9030">
        <v>5188</v>
      </c>
      <c r="C9030" t="s">
        <v>3100</v>
      </c>
      <c r="D9030">
        <v>10</v>
      </c>
      <c r="J9030" t="e">
        <f>+VLOOKUP(B9030,#REF!,1,FALSE)</f>
        <v>#REF!</v>
      </c>
    </row>
    <row r="9031" spans="1:10" hidden="1" x14ac:dyDescent="0.25">
      <c r="A9031" t="s">
        <v>655</v>
      </c>
      <c r="B9031">
        <v>5203</v>
      </c>
      <c r="C9031" t="s">
        <v>3101</v>
      </c>
      <c r="D9031">
        <v>10</v>
      </c>
      <c r="J9031" t="e">
        <f>+VLOOKUP(B9031,#REF!,1,FALSE)</f>
        <v>#REF!</v>
      </c>
    </row>
    <row r="9032" spans="1:10" hidden="1" x14ac:dyDescent="0.25">
      <c r="A9032" t="s">
        <v>655</v>
      </c>
      <c r="B9032">
        <v>5204</v>
      </c>
      <c r="C9032" t="s">
        <v>3102</v>
      </c>
      <c r="D9032">
        <v>10</v>
      </c>
      <c r="J9032" t="e">
        <f>+VLOOKUP(B9032,#REF!,1,FALSE)</f>
        <v>#REF!</v>
      </c>
    </row>
    <row r="9033" spans="1:10" hidden="1" x14ac:dyDescent="0.25">
      <c r="A9033" t="s">
        <v>655</v>
      </c>
      <c r="B9033">
        <v>5206</v>
      </c>
      <c r="C9033" t="s">
        <v>3103</v>
      </c>
      <c r="D9033">
        <v>8</v>
      </c>
      <c r="J9033" t="e">
        <f>+VLOOKUP(B9033,#REF!,1,FALSE)</f>
        <v>#REF!</v>
      </c>
    </row>
    <row r="9034" spans="1:10" hidden="1" x14ac:dyDescent="0.25">
      <c r="A9034" t="s">
        <v>655</v>
      </c>
      <c r="B9034">
        <v>5211</v>
      </c>
      <c r="C9034" t="s">
        <v>3104</v>
      </c>
      <c r="D9034">
        <v>8</v>
      </c>
      <c r="J9034" t="e">
        <f>+VLOOKUP(B9034,#REF!,1,FALSE)</f>
        <v>#REF!</v>
      </c>
    </row>
    <row r="9035" spans="1:10" hidden="1" x14ac:dyDescent="0.25">
      <c r="A9035" t="s">
        <v>655</v>
      </c>
      <c r="B9035">
        <v>5225</v>
      </c>
      <c r="C9035" t="s">
        <v>3105</v>
      </c>
      <c r="D9035">
        <v>8</v>
      </c>
      <c r="J9035" t="e">
        <f>+VLOOKUP(B9035,#REF!,1,FALSE)</f>
        <v>#REF!</v>
      </c>
    </row>
    <row r="9036" spans="1:10" hidden="1" x14ac:dyDescent="0.25">
      <c r="A9036" t="s">
        <v>655</v>
      </c>
      <c r="B9036">
        <v>5226</v>
      </c>
      <c r="C9036" t="s">
        <v>3106</v>
      </c>
      <c r="D9036">
        <v>8</v>
      </c>
      <c r="J9036" t="e">
        <f>+VLOOKUP(B9036,#REF!,1,FALSE)</f>
        <v>#REF!</v>
      </c>
    </row>
    <row r="9037" spans="1:10" hidden="1" x14ac:dyDescent="0.25">
      <c r="A9037" t="s">
        <v>655</v>
      </c>
      <c r="B9037">
        <v>5228</v>
      </c>
      <c r="C9037" t="s">
        <v>3107</v>
      </c>
      <c r="D9037">
        <v>8</v>
      </c>
      <c r="J9037" t="e">
        <f>+VLOOKUP(B9037,#REF!,1,FALSE)</f>
        <v>#REF!</v>
      </c>
    </row>
    <row r="9038" spans="1:10" hidden="1" x14ac:dyDescent="0.25">
      <c r="A9038" t="s">
        <v>655</v>
      </c>
      <c r="B9038">
        <v>5229</v>
      </c>
      <c r="C9038" t="s">
        <v>3108</v>
      </c>
      <c r="D9038">
        <v>2</v>
      </c>
      <c r="J9038" t="e">
        <f>+VLOOKUP(B9038,#REF!,1,FALSE)</f>
        <v>#REF!</v>
      </c>
    </row>
    <row r="9039" spans="1:10" hidden="1" x14ac:dyDescent="0.25">
      <c r="A9039" t="s">
        <v>655</v>
      </c>
      <c r="B9039">
        <v>5230</v>
      </c>
      <c r="C9039" t="s">
        <v>3109</v>
      </c>
      <c r="D9039">
        <v>8</v>
      </c>
      <c r="J9039" t="e">
        <f>+VLOOKUP(B9039,#REF!,1,FALSE)</f>
        <v>#REF!</v>
      </c>
    </row>
    <row r="9040" spans="1:10" hidden="1" x14ac:dyDescent="0.25">
      <c r="A9040" t="s">
        <v>655</v>
      </c>
      <c r="B9040">
        <v>5231</v>
      </c>
      <c r="C9040" t="s">
        <v>3110</v>
      </c>
      <c r="D9040">
        <v>4</v>
      </c>
      <c r="J9040" t="e">
        <f>+VLOOKUP(B9040,#REF!,1,FALSE)</f>
        <v>#REF!</v>
      </c>
    </row>
    <row r="9041" spans="1:10" hidden="1" x14ac:dyDescent="0.25">
      <c r="A9041" t="s">
        <v>655</v>
      </c>
      <c r="B9041">
        <v>5236</v>
      </c>
      <c r="C9041" t="s">
        <v>3111</v>
      </c>
      <c r="D9041">
        <v>2</v>
      </c>
      <c r="J9041" t="e">
        <f>+VLOOKUP(B9041,#REF!,1,FALSE)</f>
        <v>#REF!</v>
      </c>
    </row>
    <row r="9042" spans="1:10" hidden="1" x14ac:dyDescent="0.25">
      <c r="A9042" t="s">
        <v>655</v>
      </c>
      <c r="B9042">
        <v>5238</v>
      </c>
      <c r="C9042" t="s">
        <v>3112</v>
      </c>
      <c r="D9042">
        <v>100</v>
      </c>
      <c r="J9042" t="e">
        <f>+VLOOKUP(B9042,#REF!,1,FALSE)</f>
        <v>#REF!</v>
      </c>
    </row>
    <row r="9043" spans="1:10" hidden="1" x14ac:dyDescent="0.25">
      <c r="A9043" t="s">
        <v>655</v>
      </c>
      <c r="B9043">
        <v>5248</v>
      </c>
      <c r="C9043" t="s">
        <v>3113</v>
      </c>
      <c r="D9043">
        <v>100</v>
      </c>
      <c r="J9043" t="e">
        <f>+VLOOKUP(B9043,#REF!,1,FALSE)</f>
        <v>#REF!</v>
      </c>
    </row>
    <row r="9044" spans="1:10" hidden="1" x14ac:dyDescent="0.25">
      <c r="A9044" t="s">
        <v>655</v>
      </c>
      <c r="B9044">
        <v>5266</v>
      </c>
      <c r="C9044" t="s">
        <v>3114</v>
      </c>
      <c r="D9044">
        <v>2</v>
      </c>
      <c r="J9044" t="e">
        <f>+VLOOKUP(B9044,#REF!,1,FALSE)</f>
        <v>#REF!</v>
      </c>
    </row>
    <row r="9045" spans="1:10" hidden="1" x14ac:dyDescent="0.25">
      <c r="A9045" t="s">
        <v>655</v>
      </c>
      <c r="B9045">
        <v>5267</v>
      </c>
      <c r="C9045" t="s">
        <v>3115</v>
      </c>
      <c r="D9045">
        <v>2</v>
      </c>
      <c r="J9045" t="e">
        <f>+VLOOKUP(B9045,#REF!,1,FALSE)</f>
        <v>#REF!</v>
      </c>
    </row>
    <row r="9046" spans="1:10" hidden="1" x14ac:dyDescent="0.25">
      <c r="A9046" t="s">
        <v>655</v>
      </c>
      <c r="B9046">
        <v>5268</v>
      </c>
      <c r="C9046" t="s">
        <v>3116</v>
      </c>
      <c r="D9046">
        <v>2</v>
      </c>
      <c r="J9046" t="e">
        <f>+VLOOKUP(B9046,#REF!,1,FALSE)</f>
        <v>#REF!</v>
      </c>
    </row>
    <row r="9047" spans="1:10" hidden="1" x14ac:dyDescent="0.25">
      <c r="A9047" t="s">
        <v>655</v>
      </c>
      <c r="B9047">
        <v>5269</v>
      </c>
      <c r="C9047" t="s">
        <v>3117</v>
      </c>
      <c r="D9047">
        <v>2</v>
      </c>
      <c r="J9047" t="e">
        <f>+VLOOKUP(B9047,#REF!,1,FALSE)</f>
        <v>#REF!</v>
      </c>
    </row>
    <row r="9048" spans="1:10" hidden="1" x14ac:dyDescent="0.25">
      <c r="A9048" t="s">
        <v>655</v>
      </c>
      <c r="B9048">
        <v>5270</v>
      </c>
      <c r="C9048" t="s">
        <v>3118</v>
      </c>
      <c r="D9048">
        <v>8</v>
      </c>
      <c r="J9048" t="e">
        <f>+VLOOKUP(B9048,#REF!,1,FALSE)</f>
        <v>#REF!</v>
      </c>
    </row>
    <row r="9049" spans="1:10" hidden="1" x14ac:dyDescent="0.25">
      <c r="A9049" t="s">
        <v>655</v>
      </c>
      <c r="B9049">
        <v>5271</v>
      </c>
      <c r="C9049" t="s">
        <v>3119</v>
      </c>
      <c r="D9049">
        <v>8</v>
      </c>
      <c r="J9049" t="e">
        <f>+VLOOKUP(B9049,#REF!,1,FALSE)</f>
        <v>#REF!</v>
      </c>
    </row>
    <row r="9050" spans="1:10" hidden="1" x14ac:dyDescent="0.25">
      <c r="A9050" t="s">
        <v>655</v>
      </c>
      <c r="B9050">
        <v>5272</v>
      </c>
      <c r="C9050" t="s">
        <v>3120</v>
      </c>
      <c r="D9050">
        <v>8</v>
      </c>
      <c r="J9050" t="e">
        <f>+VLOOKUP(B9050,#REF!,1,FALSE)</f>
        <v>#REF!</v>
      </c>
    </row>
    <row r="9051" spans="1:10" hidden="1" x14ac:dyDescent="0.25">
      <c r="A9051" t="s">
        <v>655</v>
      </c>
      <c r="B9051">
        <v>5273</v>
      </c>
      <c r="C9051" t="s">
        <v>3121</v>
      </c>
      <c r="D9051">
        <v>8</v>
      </c>
      <c r="J9051" t="e">
        <f>+VLOOKUP(B9051,#REF!,1,FALSE)</f>
        <v>#REF!</v>
      </c>
    </row>
    <row r="9052" spans="1:10" hidden="1" x14ac:dyDescent="0.25">
      <c r="A9052" t="s">
        <v>655</v>
      </c>
      <c r="B9052">
        <v>5274</v>
      </c>
      <c r="C9052" t="s">
        <v>3122</v>
      </c>
      <c r="D9052">
        <v>8</v>
      </c>
      <c r="J9052" t="e">
        <f>+VLOOKUP(B9052,#REF!,1,FALSE)</f>
        <v>#REF!</v>
      </c>
    </row>
    <row r="9053" spans="1:10" hidden="1" x14ac:dyDescent="0.25">
      <c r="A9053" t="s">
        <v>655</v>
      </c>
      <c r="B9053">
        <v>5275</v>
      </c>
      <c r="C9053" t="s">
        <v>3123</v>
      </c>
      <c r="D9053">
        <v>8</v>
      </c>
      <c r="J9053" t="e">
        <f>+VLOOKUP(B9053,#REF!,1,FALSE)</f>
        <v>#REF!</v>
      </c>
    </row>
    <row r="9054" spans="1:10" hidden="1" x14ac:dyDescent="0.25">
      <c r="A9054" t="s">
        <v>655</v>
      </c>
      <c r="B9054">
        <v>5276</v>
      </c>
      <c r="C9054" t="s">
        <v>3124</v>
      </c>
      <c r="D9054">
        <v>8</v>
      </c>
      <c r="J9054" t="e">
        <f>+VLOOKUP(B9054,#REF!,1,FALSE)</f>
        <v>#REF!</v>
      </c>
    </row>
    <row r="9055" spans="1:10" hidden="1" x14ac:dyDescent="0.25">
      <c r="A9055" t="s">
        <v>655</v>
      </c>
      <c r="B9055">
        <v>5277</v>
      </c>
      <c r="C9055" t="s">
        <v>3125</v>
      </c>
      <c r="D9055">
        <v>8</v>
      </c>
      <c r="J9055" t="e">
        <f>+VLOOKUP(B9055,#REF!,1,FALSE)</f>
        <v>#REF!</v>
      </c>
    </row>
    <row r="9056" spans="1:10" hidden="1" x14ac:dyDescent="0.25">
      <c r="A9056" t="s">
        <v>655</v>
      </c>
      <c r="B9056">
        <v>5278</v>
      </c>
      <c r="C9056" t="s">
        <v>3126</v>
      </c>
      <c r="D9056">
        <v>8</v>
      </c>
      <c r="J9056" t="e">
        <f>+VLOOKUP(B9056,#REF!,1,FALSE)</f>
        <v>#REF!</v>
      </c>
    </row>
    <row r="9057" spans="1:10" hidden="1" x14ac:dyDescent="0.25">
      <c r="A9057" t="s">
        <v>655</v>
      </c>
      <c r="B9057">
        <v>5279</v>
      </c>
      <c r="C9057" t="s">
        <v>3127</v>
      </c>
      <c r="D9057">
        <v>8</v>
      </c>
      <c r="J9057" t="e">
        <f>+VLOOKUP(B9057,#REF!,1,FALSE)</f>
        <v>#REF!</v>
      </c>
    </row>
    <row r="9058" spans="1:10" hidden="1" x14ac:dyDescent="0.25">
      <c r="A9058" t="s">
        <v>655</v>
      </c>
      <c r="B9058">
        <v>5282</v>
      </c>
      <c r="C9058" t="s">
        <v>3128</v>
      </c>
      <c r="D9058">
        <v>100</v>
      </c>
      <c r="J9058" t="e">
        <f>+VLOOKUP(B9058,#REF!,1,FALSE)</f>
        <v>#REF!</v>
      </c>
    </row>
    <row r="9059" spans="1:10" hidden="1" x14ac:dyDescent="0.25">
      <c r="A9059" t="s">
        <v>655</v>
      </c>
      <c r="B9059">
        <v>5286</v>
      </c>
      <c r="C9059" t="s">
        <v>3129</v>
      </c>
      <c r="D9059">
        <v>8</v>
      </c>
      <c r="J9059" t="e">
        <f>+VLOOKUP(B9059,#REF!,1,FALSE)</f>
        <v>#REF!</v>
      </c>
    </row>
    <row r="9060" spans="1:10" hidden="1" x14ac:dyDescent="0.25">
      <c r="A9060" t="s">
        <v>655</v>
      </c>
      <c r="B9060">
        <v>5287</v>
      </c>
      <c r="C9060" t="s">
        <v>3130</v>
      </c>
      <c r="D9060">
        <v>8</v>
      </c>
      <c r="J9060" t="e">
        <f>+VLOOKUP(B9060,#REF!,1,FALSE)</f>
        <v>#REF!</v>
      </c>
    </row>
    <row r="9061" spans="1:10" hidden="1" x14ac:dyDescent="0.25">
      <c r="A9061" t="s">
        <v>655</v>
      </c>
      <c r="B9061">
        <v>5288</v>
      </c>
      <c r="C9061" t="s">
        <v>3131</v>
      </c>
      <c r="D9061">
        <v>8</v>
      </c>
      <c r="J9061" t="e">
        <f>+VLOOKUP(B9061,#REF!,1,FALSE)</f>
        <v>#REF!</v>
      </c>
    </row>
    <row r="9062" spans="1:10" hidden="1" x14ac:dyDescent="0.25">
      <c r="A9062" t="s">
        <v>655</v>
      </c>
      <c r="B9062">
        <v>5289</v>
      </c>
      <c r="C9062" t="s">
        <v>3132</v>
      </c>
      <c r="D9062">
        <v>8</v>
      </c>
      <c r="J9062" t="e">
        <f>+VLOOKUP(B9062,#REF!,1,FALSE)</f>
        <v>#REF!</v>
      </c>
    </row>
    <row r="9063" spans="1:10" hidden="1" x14ac:dyDescent="0.25">
      <c r="A9063" t="s">
        <v>655</v>
      </c>
      <c r="B9063">
        <v>5291</v>
      </c>
      <c r="C9063" t="s">
        <v>3133</v>
      </c>
      <c r="D9063">
        <v>8</v>
      </c>
      <c r="J9063" t="e">
        <f>+VLOOKUP(B9063,#REF!,1,FALSE)</f>
        <v>#REF!</v>
      </c>
    </row>
    <row r="9064" spans="1:10" hidden="1" x14ac:dyDescent="0.25">
      <c r="A9064" t="s">
        <v>655</v>
      </c>
      <c r="B9064">
        <v>5292</v>
      </c>
      <c r="C9064" t="s">
        <v>3134</v>
      </c>
      <c r="D9064">
        <v>8</v>
      </c>
      <c r="J9064" t="e">
        <f>+VLOOKUP(B9064,#REF!,1,FALSE)</f>
        <v>#REF!</v>
      </c>
    </row>
    <row r="9065" spans="1:10" hidden="1" x14ac:dyDescent="0.25">
      <c r="A9065" t="s">
        <v>655</v>
      </c>
      <c r="B9065">
        <v>5293</v>
      </c>
      <c r="C9065" t="s">
        <v>3135</v>
      </c>
      <c r="D9065">
        <v>8</v>
      </c>
      <c r="J9065" t="e">
        <f>+VLOOKUP(B9065,#REF!,1,FALSE)</f>
        <v>#REF!</v>
      </c>
    </row>
    <row r="9066" spans="1:10" hidden="1" x14ac:dyDescent="0.25">
      <c r="A9066" t="s">
        <v>655</v>
      </c>
      <c r="B9066">
        <v>5294</v>
      </c>
      <c r="C9066" t="s">
        <v>3136</v>
      </c>
      <c r="D9066">
        <v>8</v>
      </c>
      <c r="J9066" t="e">
        <f>+VLOOKUP(B9066,#REF!,1,FALSE)</f>
        <v>#REF!</v>
      </c>
    </row>
    <row r="9067" spans="1:10" hidden="1" x14ac:dyDescent="0.25">
      <c r="A9067" t="s">
        <v>655</v>
      </c>
      <c r="B9067">
        <v>5295</v>
      </c>
      <c r="C9067" t="s">
        <v>3137</v>
      </c>
      <c r="D9067">
        <v>8</v>
      </c>
      <c r="J9067" t="e">
        <f>+VLOOKUP(B9067,#REF!,1,FALSE)</f>
        <v>#REF!</v>
      </c>
    </row>
    <row r="9068" spans="1:10" hidden="1" x14ac:dyDescent="0.25">
      <c r="A9068" t="s">
        <v>655</v>
      </c>
      <c r="B9068">
        <v>5296</v>
      </c>
      <c r="C9068" t="s">
        <v>3138</v>
      </c>
      <c r="D9068">
        <v>8</v>
      </c>
      <c r="J9068" t="e">
        <f>+VLOOKUP(B9068,#REF!,1,FALSE)</f>
        <v>#REF!</v>
      </c>
    </row>
    <row r="9069" spans="1:10" hidden="1" x14ac:dyDescent="0.25">
      <c r="A9069" t="s">
        <v>655</v>
      </c>
      <c r="B9069">
        <v>5300</v>
      </c>
      <c r="C9069" t="s">
        <v>3139</v>
      </c>
      <c r="D9069">
        <v>4</v>
      </c>
      <c r="J9069" t="e">
        <f>+VLOOKUP(B9069,#REF!,1,FALSE)</f>
        <v>#REF!</v>
      </c>
    </row>
    <row r="9070" spans="1:10" hidden="1" x14ac:dyDescent="0.25">
      <c r="A9070" t="s">
        <v>655</v>
      </c>
      <c r="B9070">
        <v>5301</v>
      </c>
      <c r="C9070" t="s">
        <v>3140</v>
      </c>
      <c r="D9070">
        <v>50</v>
      </c>
      <c r="J9070" t="e">
        <f>+VLOOKUP(B9070,#REF!,1,FALSE)</f>
        <v>#REF!</v>
      </c>
    </row>
    <row r="9071" spans="1:10" hidden="1" x14ac:dyDescent="0.25">
      <c r="A9071" t="s">
        <v>655</v>
      </c>
      <c r="B9071">
        <v>5302</v>
      </c>
      <c r="C9071" t="s">
        <v>3141</v>
      </c>
      <c r="D9071">
        <v>1</v>
      </c>
      <c r="J9071" t="e">
        <f>+VLOOKUP(B9071,#REF!,1,FALSE)</f>
        <v>#REF!</v>
      </c>
    </row>
    <row r="9072" spans="1:10" hidden="1" x14ac:dyDescent="0.25">
      <c r="A9072" t="s">
        <v>655</v>
      </c>
      <c r="B9072">
        <v>5303</v>
      </c>
      <c r="C9072" t="s">
        <v>3142</v>
      </c>
      <c r="D9072">
        <v>100</v>
      </c>
      <c r="J9072" t="e">
        <f>+VLOOKUP(B9072,#REF!,1,FALSE)</f>
        <v>#REF!</v>
      </c>
    </row>
    <row r="9073" spans="1:10" hidden="1" x14ac:dyDescent="0.25">
      <c r="A9073" t="s">
        <v>655</v>
      </c>
      <c r="B9073">
        <v>5306</v>
      </c>
      <c r="C9073" t="s">
        <v>3143</v>
      </c>
      <c r="D9073">
        <v>2</v>
      </c>
      <c r="J9073" t="e">
        <f>+VLOOKUP(B9073,#REF!,1,FALSE)</f>
        <v>#REF!</v>
      </c>
    </row>
    <row r="9074" spans="1:10" hidden="1" x14ac:dyDescent="0.25">
      <c r="A9074" t="s">
        <v>655</v>
      </c>
      <c r="B9074">
        <v>5307</v>
      </c>
      <c r="C9074" t="s">
        <v>3144</v>
      </c>
      <c r="D9074">
        <v>8</v>
      </c>
      <c r="J9074" t="e">
        <f>+VLOOKUP(B9074,#REF!,1,FALSE)</f>
        <v>#REF!</v>
      </c>
    </row>
    <row r="9075" spans="1:10" hidden="1" x14ac:dyDescent="0.25">
      <c r="A9075" t="s">
        <v>655</v>
      </c>
      <c r="B9075">
        <v>5308</v>
      </c>
      <c r="C9075" t="s">
        <v>3145</v>
      </c>
      <c r="D9075">
        <v>8</v>
      </c>
      <c r="J9075" t="e">
        <f>+VLOOKUP(B9075,#REF!,1,FALSE)</f>
        <v>#REF!</v>
      </c>
    </row>
    <row r="9076" spans="1:10" hidden="1" x14ac:dyDescent="0.25">
      <c r="A9076" t="s">
        <v>655</v>
      </c>
      <c r="B9076">
        <v>5309</v>
      </c>
      <c r="C9076" t="s">
        <v>3146</v>
      </c>
      <c r="D9076">
        <v>8</v>
      </c>
      <c r="J9076" t="e">
        <f>+VLOOKUP(B9076,#REF!,1,FALSE)</f>
        <v>#REF!</v>
      </c>
    </row>
    <row r="9077" spans="1:10" hidden="1" x14ac:dyDescent="0.25">
      <c r="A9077" t="s">
        <v>655</v>
      </c>
      <c r="B9077">
        <v>5310</v>
      </c>
      <c r="C9077" t="s">
        <v>3147</v>
      </c>
      <c r="D9077">
        <v>8</v>
      </c>
      <c r="J9077" t="e">
        <f>+VLOOKUP(B9077,#REF!,1,FALSE)</f>
        <v>#REF!</v>
      </c>
    </row>
    <row r="9078" spans="1:10" hidden="1" x14ac:dyDescent="0.25">
      <c r="A9078" t="s">
        <v>655</v>
      </c>
      <c r="B9078">
        <v>5311</v>
      </c>
      <c r="C9078" t="s">
        <v>3148</v>
      </c>
      <c r="D9078">
        <v>8</v>
      </c>
      <c r="J9078" t="e">
        <f>+VLOOKUP(B9078,#REF!,1,FALSE)</f>
        <v>#REF!</v>
      </c>
    </row>
    <row r="9079" spans="1:10" hidden="1" x14ac:dyDescent="0.25">
      <c r="A9079" t="s">
        <v>655</v>
      </c>
      <c r="B9079">
        <v>5312</v>
      </c>
      <c r="C9079" t="s">
        <v>3149</v>
      </c>
      <c r="D9079">
        <v>2</v>
      </c>
      <c r="J9079" t="e">
        <f>+VLOOKUP(B9079,#REF!,1,FALSE)</f>
        <v>#REF!</v>
      </c>
    </row>
    <row r="9080" spans="1:10" hidden="1" x14ac:dyDescent="0.25">
      <c r="A9080" t="s">
        <v>655</v>
      </c>
      <c r="B9080">
        <v>5313</v>
      </c>
      <c r="C9080" t="s">
        <v>3150</v>
      </c>
      <c r="D9080">
        <v>2</v>
      </c>
      <c r="J9080" t="e">
        <f>+VLOOKUP(B9080,#REF!,1,FALSE)</f>
        <v>#REF!</v>
      </c>
    </row>
    <row r="9081" spans="1:10" hidden="1" x14ac:dyDescent="0.25">
      <c r="A9081" t="s">
        <v>655</v>
      </c>
      <c r="B9081">
        <v>5314</v>
      </c>
      <c r="C9081" t="s">
        <v>3151</v>
      </c>
      <c r="D9081">
        <v>2</v>
      </c>
      <c r="J9081" t="e">
        <f>+VLOOKUP(B9081,#REF!,1,FALSE)</f>
        <v>#REF!</v>
      </c>
    </row>
    <row r="9082" spans="1:10" hidden="1" x14ac:dyDescent="0.25">
      <c r="A9082" t="s">
        <v>655</v>
      </c>
      <c r="B9082">
        <v>5315</v>
      </c>
      <c r="C9082" t="s">
        <v>3152</v>
      </c>
      <c r="D9082">
        <v>2</v>
      </c>
      <c r="J9082" t="e">
        <f>+VLOOKUP(B9082,#REF!,1,FALSE)</f>
        <v>#REF!</v>
      </c>
    </row>
    <row r="9083" spans="1:10" hidden="1" x14ac:dyDescent="0.25">
      <c r="A9083" t="s">
        <v>655</v>
      </c>
      <c r="B9083">
        <v>5317</v>
      </c>
      <c r="C9083" t="s">
        <v>3153</v>
      </c>
      <c r="D9083">
        <v>4</v>
      </c>
      <c r="J9083" t="e">
        <f>+VLOOKUP(B9083,#REF!,1,FALSE)</f>
        <v>#REF!</v>
      </c>
    </row>
    <row r="9084" spans="1:10" hidden="1" x14ac:dyDescent="0.25">
      <c r="A9084" t="s">
        <v>655</v>
      </c>
      <c r="B9084">
        <v>5318</v>
      </c>
      <c r="C9084" t="s">
        <v>3154</v>
      </c>
      <c r="D9084">
        <v>8</v>
      </c>
      <c r="J9084" t="e">
        <f>+VLOOKUP(B9084,#REF!,1,FALSE)</f>
        <v>#REF!</v>
      </c>
    </row>
    <row r="9085" spans="1:10" hidden="1" x14ac:dyDescent="0.25">
      <c r="A9085" t="s">
        <v>655</v>
      </c>
      <c r="B9085">
        <v>5319</v>
      </c>
      <c r="C9085" t="s">
        <v>3155</v>
      </c>
      <c r="D9085">
        <v>8</v>
      </c>
      <c r="J9085" t="e">
        <f>+VLOOKUP(B9085,#REF!,1,FALSE)</f>
        <v>#REF!</v>
      </c>
    </row>
    <row r="9086" spans="1:10" hidden="1" x14ac:dyDescent="0.25">
      <c r="A9086" t="s">
        <v>655</v>
      </c>
      <c r="B9086">
        <v>5322</v>
      </c>
      <c r="C9086" t="s">
        <v>3156</v>
      </c>
      <c r="D9086">
        <v>8</v>
      </c>
      <c r="J9086" t="e">
        <f>+VLOOKUP(B9086,#REF!,1,FALSE)</f>
        <v>#REF!</v>
      </c>
    </row>
    <row r="9087" spans="1:10" hidden="1" x14ac:dyDescent="0.25">
      <c r="A9087" t="s">
        <v>655</v>
      </c>
      <c r="B9087">
        <v>5323</v>
      </c>
      <c r="C9087" t="s">
        <v>3157</v>
      </c>
      <c r="D9087">
        <v>8</v>
      </c>
      <c r="J9087" t="e">
        <f>+VLOOKUP(B9087,#REF!,1,FALSE)</f>
        <v>#REF!</v>
      </c>
    </row>
    <row r="9088" spans="1:10" hidden="1" x14ac:dyDescent="0.25">
      <c r="A9088" t="s">
        <v>655</v>
      </c>
      <c r="B9088">
        <v>5324</v>
      </c>
      <c r="C9088" t="s">
        <v>3158</v>
      </c>
      <c r="D9088">
        <v>2</v>
      </c>
      <c r="J9088" t="e">
        <f>+VLOOKUP(B9088,#REF!,1,FALSE)</f>
        <v>#REF!</v>
      </c>
    </row>
    <row r="9089" spans="1:10" hidden="1" x14ac:dyDescent="0.25">
      <c r="A9089" t="s">
        <v>655</v>
      </c>
      <c r="B9089">
        <v>5325</v>
      </c>
      <c r="C9089" t="s">
        <v>3159</v>
      </c>
      <c r="D9089">
        <v>2</v>
      </c>
      <c r="J9089" t="e">
        <f>+VLOOKUP(B9089,#REF!,1,FALSE)</f>
        <v>#REF!</v>
      </c>
    </row>
    <row r="9090" spans="1:10" hidden="1" x14ac:dyDescent="0.25">
      <c r="A9090" t="s">
        <v>655</v>
      </c>
      <c r="B9090">
        <v>5326</v>
      </c>
      <c r="C9090" t="s">
        <v>3160</v>
      </c>
      <c r="D9090">
        <v>4</v>
      </c>
      <c r="J9090" t="e">
        <f>+VLOOKUP(B9090,#REF!,1,FALSE)</f>
        <v>#REF!</v>
      </c>
    </row>
    <row r="9091" spans="1:10" hidden="1" x14ac:dyDescent="0.25">
      <c r="A9091" t="s">
        <v>655</v>
      </c>
      <c r="B9091">
        <v>5328</v>
      </c>
      <c r="C9091" t="s">
        <v>3161</v>
      </c>
      <c r="D9091">
        <v>4</v>
      </c>
      <c r="J9091" t="e">
        <f>+VLOOKUP(B9091,#REF!,1,FALSE)</f>
        <v>#REF!</v>
      </c>
    </row>
    <row r="9092" spans="1:10" hidden="1" x14ac:dyDescent="0.25">
      <c r="A9092" t="s">
        <v>655</v>
      </c>
      <c r="B9092">
        <v>5329</v>
      </c>
      <c r="C9092" t="s">
        <v>3162</v>
      </c>
      <c r="D9092">
        <v>10</v>
      </c>
      <c r="J9092" t="e">
        <f>+VLOOKUP(B9092,#REF!,1,FALSE)</f>
        <v>#REF!</v>
      </c>
    </row>
    <row r="9093" spans="1:10" hidden="1" x14ac:dyDescent="0.25">
      <c r="A9093" t="s">
        <v>655</v>
      </c>
      <c r="B9093">
        <v>5331</v>
      </c>
      <c r="C9093" t="s">
        <v>3163</v>
      </c>
      <c r="D9093">
        <v>4</v>
      </c>
      <c r="J9093" t="e">
        <f>+VLOOKUP(B9093,#REF!,1,FALSE)</f>
        <v>#REF!</v>
      </c>
    </row>
    <row r="9094" spans="1:10" hidden="1" x14ac:dyDescent="0.25">
      <c r="A9094" t="s">
        <v>655</v>
      </c>
      <c r="B9094">
        <v>5332</v>
      </c>
      <c r="C9094" t="s">
        <v>3164</v>
      </c>
      <c r="D9094">
        <v>4</v>
      </c>
      <c r="J9094" t="e">
        <f>+VLOOKUP(B9094,#REF!,1,FALSE)</f>
        <v>#REF!</v>
      </c>
    </row>
    <row r="9095" spans="1:10" hidden="1" x14ac:dyDescent="0.25">
      <c r="A9095" t="s">
        <v>655</v>
      </c>
      <c r="B9095">
        <v>5333</v>
      </c>
      <c r="C9095" t="s">
        <v>3165</v>
      </c>
      <c r="D9095">
        <v>4</v>
      </c>
      <c r="J9095" t="e">
        <f>+VLOOKUP(B9095,#REF!,1,FALSE)</f>
        <v>#REF!</v>
      </c>
    </row>
    <row r="9096" spans="1:10" hidden="1" x14ac:dyDescent="0.25">
      <c r="A9096" t="s">
        <v>655</v>
      </c>
      <c r="B9096">
        <v>5338</v>
      </c>
      <c r="C9096" t="s">
        <v>3166</v>
      </c>
      <c r="D9096">
        <v>2</v>
      </c>
      <c r="J9096" t="e">
        <f>+VLOOKUP(B9096,#REF!,1,FALSE)</f>
        <v>#REF!</v>
      </c>
    </row>
    <row r="9097" spans="1:10" hidden="1" x14ac:dyDescent="0.25">
      <c r="A9097" t="s">
        <v>655</v>
      </c>
      <c r="B9097">
        <v>5348</v>
      </c>
      <c r="C9097" t="s">
        <v>3167</v>
      </c>
      <c r="D9097">
        <v>4</v>
      </c>
      <c r="J9097" t="e">
        <f>+VLOOKUP(B9097,#REF!,1,FALSE)</f>
        <v>#REF!</v>
      </c>
    </row>
    <row r="9098" spans="1:10" hidden="1" x14ac:dyDescent="0.25">
      <c r="A9098" t="s">
        <v>655</v>
      </c>
      <c r="B9098">
        <v>5349</v>
      </c>
      <c r="C9098" t="s">
        <v>3168</v>
      </c>
      <c r="D9098">
        <v>4</v>
      </c>
      <c r="J9098" t="e">
        <f>+VLOOKUP(B9098,#REF!,1,FALSE)</f>
        <v>#REF!</v>
      </c>
    </row>
    <row r="9099" spans="1:10" hidden="1" x14ac:dyDescent="0.25">
      <c r="A9099" t="s">
        <v>655</v>
      </c>
      <c r="B9099">
        <v>5351</v>
      </c>
      <c r="C9099" t="s">
        <v>3169</v>
      </c>
      <c r="D9099">
        <v>4</v>
      </c>
      <c r="J9099" t="e">
        <f>+VLOOKUP(B9099,#REF!,1,FALSE)</f>
        <v>#REF!</v>
      </c>
    </row>
    <row r="9100" spans="1:10" hidden="1" x14ac:dyDescent="0.25">
      <c r="A9100" t="s">
        <v>655</v>
      </c>
      <c r="B9100">
        <v>5353</v>
      </c>
      <c r="C9100" t="s">
        <v>3170</v>
      </c>
      <c r="D9100">
        <v>4</v>
      </c>
      <c r="J9100" t="e">
        <f>+VLOOKUP(B9100,#REF!,1,FALSE)</f>
        <v>#REF!</v>
      </c>
    </row>
    <row r="9101" spans="1:10" hidden="1" x14ac:dyDescent="0.25">
      <c r="A9101" t="s">
        <v>655</v>
      </c>
      <c r="B9101">
        <v>5544</v>
      </c>
      <c r="C9101" t="s">
        <v>3171</v>
      </c>
      <c r="D9101">
        <v>50</v>
      </c>
      <c r="J9101" t="e">
        <f>+VLOOKUP(B9101,#REF!,1,FALSE)</f>
        <v>#REF!</v>
      </c>
    </row>
    <row r="9102" spans="1:10" hidden="1" x14ac:dyDescent="0.25">
      <c r="A9102" t="s">
        <v>655</v>
      </c>
      <c r="B9102">
        <v>5545</v>
      </c>
      <c r="C9102" t="s">
        <v>3172</v>
      </c>
      <c r="D9102">
        <v>50</v>
      </c>
      <c r="J9102" t="e">
        <f>+VLOOKUP(B9102,#REF!,1,FALSE)</f>
        <v>#REF!</v>
      </c>
    </row>
    <row r="9103" spans="1:10" hidden="1" x14ac:dyDescent="0.25">
      <c r="A9103" t="s">
        <v>655</v>
      </c>
      <c r="B9103">
        <v>5546</v>
      </c>
      <c r="C9103" t="s">
        <v>3173</v>
      </c>
      <c r="D9103">
        <v>20</v>
      </c>
      <c r="J9103" t="e">
        <f>+VLOOKUP(B9103,#REF!,1,FALSE)</f>
        <v>#REF!</v>
      </c>
    </row>
    <row r="9104" spans="1:10" hidden="1" x14ac:dyDescent="0.25">
      <c r="A9104" t="s">
        <v>655</v>
      </c>
      <c r="B9104">
        <v>5554</v>
      </c>
      <c r="C9104" t="s">
        <v>3174</v>
      </c>
      <c r="D9104">
        <v>20</v>
      </c>
      <c r="J9104" t="e">
        <f>+VLOOKUP(B9104,#REF!,1,FALSE)</f>
        <v>#REF!</v>
      </c>
    </row>
    <row r="9105" spans="1:10" hidden="1" x14ac:dyDescent="0.25">
      <c r="A9105" t="s">
        <v>655</v>
      </c>
      <c r="B9105">
        <v>5566</v>
      </c>
      <c r="C9105" t="s">
        <v>3175</v>
      </c>
      <c r="D9105">
        <v>50</v>
      </c>
      <c r="J9105" t="e">
        <f>+VLOOKUP(B9105,#REF!,1,FALSE)</f>
        <v>#REF!</v>
      </c>
    </row>
    <row r="9106" spans="1:10" hidden="1" x14ac:dyDescent="0.25">
      <c r="A9106" t="s">
        <v>655</v>
      </c>
      <c r="B9106">
        <v>5571</v>
      </c>
      <c r="C9106" t="s">
        <v>3176</v>
      </c>
      <c r="D9106">
        <v>25</v>
      </c>
      <c r="J9106" t="e">
        <f>+VLOOKUP(B9106,#REF!,1,FALSE)</f>
        <v>#REF!</v>
      </c>
    </row>
    <row r="9107" spans="1:10" hidden="1" x14ac:dyDescent="0.25">
      <c r="A9107" t="s">
        <v>655</v>
      </c>
      <c r="B9107">
        <v>5573</v>
      </c>
      <c r="C9107" t="s">
        <v>3175</v>
      </c>
      <c r="D9107">
        <v>50</v>
      </c>
      <c r="J9107" t="e">
        <f>+VLOOKUP(B9107,#REF!,1,FALSE)</f>
        <v>#REF!</v>
      </c>
    </row>
    <row r="9108" spans="1:10" hidden="1" x14ac:dyDescent="0.25">
      <c r="A9108" t="s">
        <v>655</v>
      </c>
      <c r="B9108">
        <v>5580</v>
      </c>
      <c r="C9108" t="s">
        <v>3177</v>
      </c>
      <c r="D9108">
        <v>25</v>
      </c>
      <c r="J9108" t="e">
        <f>+VLOOKUP(B9108,#REF!,1,FALSE)</f>
        <v>#REF!</v>
      </c>
    </row>
    <row r="9109" spans="1:10" hidden="1" x14ac:dyDescent="0.25">
      <c r="A9109" t="s">
        <v>655</v>
      </c>
      <c r="B9109">
        <v>5592</v>
      </c>
      <c r="C9109" t="s">
        <v>3178</v>
      </c>
      <c r="D9109">
        <v>50</v>
      </c>
      <c r="J9109" t="e">
        <f>+VLOOKUP(B9109,#REF!,1,FALSE)</f>
        <v>#REF!</v>
      </c>
    </row>
    <row r="9110" spans="1:10" hidden="1" x14ac:dyDescent="0.25">
      <c r="A9110" t="s">
        <v>655</v>
      </c>
      <c r="B9110">
        <v>5616</v>
      </c>
      <c r="C9110" t="s">
        <v>2538</v>
      </c>
      <c r="D9110">
        <v>10</v>
      </c>
      <c r="J9110" t="e">
        <f>+VLOOKUP(B9110,#REF!,1,FALSE)</f>
        <v>#REF!</v>
      </c>
    </row>
    <row r="9111" spans="1:10" hidden="1" x14ac:dyDescent="0.25">
      <c r="A9111" t="s">
        <v>655</v>
      </c>
      <c r="B9111">
        <v>5619</v>
      </c>
      <c r="C9111" t="s">
        <v>3179</v>
      </c>
      <c r="D9111">
        <v>100</v>
      </c>
      <c r="J9111" t="e">
        <f>+VLOOKUP(B9111,#REF!,1,FALSE)</f>
        <v>#REF!</v>
      </c>
    </row>
    <row r="9112" spans="1:10" hidden="1" x14ac:dyDescent="0.25">
      <c r="A9112" t="s">
        <v>655</v>
      </c>
      <c r="B9112">
        <v>5621</v>
      </c>
      <c r="C9112" t="s">
        <v>3180</v>
      </c>
      <c r="D9112">
        <v>100</v>
      </c>
      <c r="J9112" t="e">
        <f>+VLOOKUP(B9112,#REF!,1,FALSE)</f>
        <v>#REF!</v>
      </c>
    </row>
    <row r="9113" spans="1:10" hidden="1" x14ac:dyDescent="0.25">
      <c r="A9113" t="s">
        <v>655</v>
      </c>
      <c r="B9113">
        <v>5623</v>
      </c>
      <c r="C9113" t="s">
        <v>3181</v>
      </c>
      <c r="D9113">
        <v>1</v>
      </c>
      <c r="J9113" t="e">
        <f>+VLOOKUP(B9113,#REF!,1,FALSE)</f>
        <v>#REF!</v>
      </c>
    </row>
    <row r="9114" spans="1:10" hidden="1" x14ac:dyDescent="0.25">
      <c r="A9114" t="s">
        <v>655</v>
      </c>
      <c r="B9114">
        <v>5661</v>
      </c>
      <c r="C9114" t="s">
        <v>3182</v>
      </c>
      <c r="D9114">
        <v>1</v>
      </c>
      <c r="J9114" t="e">
        <f>+VLOOKUP(B9114,#REF!,1,FALSE)</f>
        <v>#REF!</v>
      </c>
    </row>
    <row r="9115" spans="1:10" hidden="1" x14ac:dyDescent="0.25">
      <c r="A9115" t="s">
        <v>655</v>
      </c>
      <c r="B9115">
        <v>5665</v>
      </c>
      <c r="C9115" t="s">
        <v>3183</v>
      </c>
      <c r="D9115">
        <v>1</v>
      </c>
      <c r="J9115" t="e">
        <f>+VLOOKUP(B9115,#REF!,1,FALSE)</f>
        <v>#REF!</v>
      </c>
    </row>
    <row r="9116" spans="1:10" hidden="1" x14ac:dyDescent="0.25">
      <c r="A9116" t="s">
        <v>655</v>
      </c>
      <c r="B9116">
        <v>5666</v>
      </c>
      <c r="C9116" t="s">
        <v>3184</v>
      </c>
      <c r="D9116">
        <v>1</v>
      </c>
      <c r="J9116" t="e">
        <f>+VLOOKUP(B9116,#REF!,1,FALSE)</f>
        <v>#REF!</v>
      </c>
    </row>
    <row r="9117" spans="1:10" hidden="1" x14ac:dyDescent="0.25">
      <c r="A9117" t="s">
        <v>655</v>
      </c>
      <c r="B9117">
        <v>5668</v>
      </c>
      <c r="C9117" t="s">
        <v>3185</v>
      </c>
      <c r="D9117">
        <v>1</v>
      </c>
      <c r="J9117" t="e">
        <f>+VLOOKUP(B9117,#REF!,1,FALSE)</f>
        <v>#REF!</v>
      </c>
    </row>
    <row r="9118" spans="1:10" hidden="1" x14ac:dyDescent="0.25">
      <c r="A9118" t="s">
        <v>655</v>
      </c>
      <c r="B9118">
        <v>5670</v>
      </c>
      <c r="C9118" t="s">
        <v>3186</v>
      </c>
      <c r="D9118">
        <v>1</v>
      </c>
      <c r="J9118" t="e">
        <f>+VLOOKUP(B9118,#REF!,1,FALSE)</f>
        <v>#REF!</v>
      </c>
    </row>
    <row r="9119" spans="1:10" hidden="1" x14ac:dyDescent="0.25">
      <c r="A9119" t="s">
        <v>655</v>
      </c>
      <c r="B9119">
        <v>5676</v>
      </c>
      <c r="C9119" t="s">
        <v>3187</v>
      </c>
      <c r="D9119">
        <v>1</v>
      </c>
      <c r="J9119" t="e">
        <f>+VLOOKUP(B9119,#REF!,1,FALSE)</f>
        <v>#REF!</v>
      </c>
    </row>
    <row r="9120" spans="1:10" hidden="1" x14ac:dyDescent="0.25">
      <c r="A9120" t="s">
        <v>655</v>
      </c>
      <c r="B9120">
        <v>5700</v>
      </c>
      <c r="C9120" t="s">
        <v>3188</v>
      </c>
      <c r="D9120">
        <v>1</v>
      </c>
      <c r="J9120" t="e">
        <f>+VLOOKUP(B9120,#REF!,1,FALSE)</f>
        <v>#REF!</v>
      </c>
    </row>
    <row r="9121" spans="1:10" hidden="1" x14ac:dyDescent="0.25">
      <c r="A9121" t="s">
        <v>655</v>
      </c>
      <c r="B9121">
        <v>5702</v>
      </c>
      <c r="C9121" t="s">
        <v>3189</v>
      </c>
      <c r="D9121">
        <v>10</v>
      </c>
      <c r="J9121" t="e">
        <f>+VLOOKUP(B9121,#REF!,1,FALSE)</f>
        <v>#REF!</v>
      </c>
    </row>
    <row r="9122" spans="1:10" hidden="1" x14ac:dyDescent="0.25">
      <c r="A9122" t="s">
        <v>655</v>
      </c>
      <c r="B9122">
        <v>5703</v>
      </c>
      <c r="C9122" t="s">
        <v>3190</v>
      </c>
      <c r="D9122">
        <v>1</v>
      </c>
      <c r="J9122" t="e">
        <f>+VLOOKUP(B9122,#REF!,1,FALSE)</f>
        <v>#REF!</v>
      </c>
    </row>
    <row r="9123" spans="1:10" hidden="1" x14ac:dyDescent="0.25">
      <c r="A9123" t="s">
        <v>655</v>
      </c>
      <c r="B9123" t="s">
        <v>3191</v>
      </c>
      <c r="C9123" t="s">
        <v>3192</v>
      </c>
      <c r="D9123">
        <v>25</v>
      </c>
      <c r="J9123" t="e">
        <f>+VLOOKUP(B9123,#REF!,1,FALSE)</f>
        <v>#REF!</v>
      </c>
    </row>
    <row r="9124" spans="1:10" hidden="1" x14ac:dyDescent="0.25">
      <c r="A9124" t="s">
        <v>655</v>
      </c>
      <c r="B9124">
        <v>5709</v>
      </c>
      <c r="C9124" t="s">
        <v>3193</v>
      </c>
      <c r="D9124">
        <v>1</v>
      </c>
      <c r="J9124" t="e">
        <f>+VLOOKUP(B9124,#REF!,1,FALSE)</f>
        <v>#REF!</v>
      </c>
    </row>
    <row r="9125" spans="1:10" hidden="1" x14ac:dyDescent="0.25">
      <c r="A9125" t="s">
        <v>655</v>
      </c>
      <c r="B9125">
        <v>5714</v>
      </c>
      <c r="C9125" t="s">
        <v>3194</v>
      </c>
      <c r="D9125">
        <v>4</v>
      </c>
      <c r="J9125" t="e">
        <f>+VLOOKUP(B9125,#REF!,1,FALSE)</f>
        <v>#REF!</v>
      </c>
    </row>
    <row r="9126" spans="1:10" hidden="1" x14ac:dyDescent="0.25">
      <c r="A9126" t="s">
        <v>655</v>
      </c>
      <c r="B9126">
        <v>5715</v>
      </c>
      <c r="C9126" t="s">
        <v>3195</v>
      </c>
      <c r="D9126">
        <v>4</v>
      </c>
      <c r="J9126" t="e">
        <f>+VLOOKUP(B9126,#REF!,1,FALSE)</f>
        <v>#REF!</v>
      </c>
    </row>
    <row r="9127" spans="1:10" hidden="1" x14ac:dyDescent="0.25">
      <c r="A9127" t="s">
        <v>655</v>
      </c>
      <c r="B9127">
        <v>5721</v>
      </c>
      <c r="C9127" t="s">
        <v>3196</v>
      </c>
      <c r="D9127">
        <v>1</v>
      </c>
      <c r="J9127" t="e">
        <f>+VLOOKUP(B9127,#REF!,1,FALSE)</f>
        <v>#REF!</v>
      </c>
    </row>
    <row r="9128" spans="1:10" hidden="1" x14ac:dyDescent="0.25">
      <c r="A9128" t="s">
        <v>655</v>
      </c>
      <c r="B9128">
        <v>5741</v>
      </c>
      <c r="C9128" t="s">
        <v>3197</v>
      </c>
      <c r="D9128">
        <v>1</v>
      </c>
      <c r="J9128" t="e">
        <f>+VLOOKUP(B9128,#REF!,1,FALSE)</f>
        <v>#REF!</v>
      </c>
    </row>
    <row r="9129" spans="1:10" hidden="1" x14ac:dyDescent="0.25">
      <c r="A9129" t="s">
        <v>655</v>
      </c>
      <c r="B9129">
        <v>5742</v>
      </c>
      <c r="C9129" t="s">
        <v>2967</v>
      </c>
      <c r="D9129">
        <v>1</v>
      </c>
      <c r="J9129" t="e">
        <f>+VLOOKUP(B9129,#REF!,1,FALSE)</f>
        <v>#REF!</v>
      </c>
    </row>
    <row r="9130" spans="1:10" hidden="1" x14ac:dyDescent="0.25">
      <c r="A9130" t="s">
        <v>655</v>
      </c>
      <c r="B9130">
        <v>5743</v>
      </c>
      <c r="C9130" t="s">
        <v>3198</v>
      </c>
      <c r="D9130">
        <v>1</v>
      </c>
      <c r="J9130" t="e">
        <f>+VLOOKUP(B9130,#REF!,1,FALSE)</f>
        <v>#REF!</v>
      </c>
    </row>
    <row r="9131" spans="1:10" hidden="1" x14ac:dyDescent="0.25">
      <c r="A9131" t="s">
        <v>655</v>
      </c>
      <c r="B9131">
        <v>5745</v>
      </c>
      <c r="C9131" t="s">
        <v>3199</v>
      </c>
      <c r="D9131">
        <v>1</v>
      </c>
      <c r="J9131" t="e">
        <f>+VLOOKUP(B9131,#REF!,1,FALSE)</f>
        <v>#REF!</v>
      </c>
    </row>
    <row r="9132" spans="1:10" hidden="1" x14ac:dyDescent="0.25">
      <c r="A9132" t="s">
        <v>655</v>
      </c>
      <c r="B9132">
        <v>5746</v>
      </c>
      <c r="C9132" t="s">
        <v>2968</v>
      </c>
      <c r="D9132">
        <v>1</v>
      </c>
      <c r="J9132" t="e">
        <f>+VLOOKUP(B9132,#REF!,1,FALSE)</f>
        <v>#REF!</v>
      </c>
    </row>
    <row r="9133" spans="1:10" hidden="1" x14ac:dyDescent="0.25">
      <c r="A9133" t="s">
        <v>655</v>
      </c>
      <c r="B9133">
        <v>5747</v>
      </c>
      <c r="C9133" t="s">
        <v>3200</v>
      </c>
      <c r="D9133">
        <v>1</v>
      </c>
      <c r="J9133" t="e">
        <f>+VLOOKUP(B9133,#REF!,1,FALSE)</f>
        <v>#REF!</v>
      </c>
    </row>
    <row r="9134" spans="1:10" hidden="1" x14ac:dyDescent="0.25">
      <c r="A9134" t="s">
        <v>655</v>
      </c>
      <c r="B9134">
        <v>5748</v>
      </c>
      <c r="C9134" t="s">
        <v>3201</v>
      </c>
      <c r="D9134">
        <v>1</v>
      </c>
      <c r="J9134" t="e">
        <f>+VLOOKUP(B9134,#REF!,1,FALSE)</f>
        <v>#REF!</v>
      </c>
    </row>
    <row r="9135" spans="1:10" hidden="1" x14ac:dyDescent="0.25">
      <c r="A9135" t="s">
        <v>655</v>
      </c>
      <c r="B9135">
        <v>5749</v>
      </c>
      <c r="C9135" t="s">
        <v>3202</v>
      </c>
      <c r="D9135">
        <v>1</v>
      </c>
      <c r="J9135" t="e">
        <f>+VLOOKUP(B9135,#REF!,1,FALSE)</f>
        <v>#REF!</v>
      </c>
    </row>
    <row r="9136" spans="1:10" hidden="1" x14ac:dyDescent="0.25">
      <c r="A9136" t="s">
        <v>655</v>
      </c>
      <c r="B9136">
        <v>5751</v>
      </c>
      <c r="C9136" t="s">
        <v>3203</v>
      </c>
      <c r="D9136">
        <v>1</v>
      </c>
      <c r="J9136" t="e">
        <f>+VLOOKUP(B9136,#REF!,1,FALSE)</f>
        <v>#REF!</v>
      </c>
    </row>
    <row r="9137" spans="1:10" hidden="1" x14ac:dyDescent="0.25">
      <c r="A9137" t="s">
        <v>655</v>
      </c>
      <c r="B9137">
        <v>5752</v>
      </c>
      <c r="C9137" t="s">
        <v>3204</v>
      </c>
      <c r="D9137">
        <v>1</v>
      </c>
      <c r="J9137" t="e">
        <f>+VLOOKUP(B9137,#REF!,1,FALSE)</f>
        <v>#REF!</v>
      </c>
    </row>
    <row r="9138" spans="1:10" hidden="1" x14ac:dyDescent="0.25">
      <c r="A9138" t="s">
        <v>655</v>
      </c>
      <c r="B9138">
        <v>5758</v>
      </c>
      <c r="C9138" t="s">
        <v>3205</v>
      </c>
      <c r="D9138">
        <v>1</v>
      </c>
      <c r="J9138" t="e">
        <f>+VLOOKUP(B9138,#REF!,1,FALSE)</f>
        <v>#REF!</v>
      </c>
    </row>
    <row r="9139" spans="1:10" hidden="1" x14ac:dyDescent="0.25">
      <c r="A9139" t="s">
        <v>655</v>
      </c>
      <c r="B9139">
        <v>5759</v>
      </c>
      <c r="C9139" t="s">
        <v>3206</v>
      </c>
      <c r="D9139">
        <v>1</v>
      </c>
      <c r="J9139" t="e">
        <f>+VLOOKUP(B9139,#REF!,1,FALSE)</f>
        <v>#REF!</v>
      </c>
    </row>
    <row r="9140" spans="1:10" hidden="1" x14ac:dyDescent="0.25">
      <c r="A9140" t="s">
        <v>655</v>
      </c>
      <c r="B9140">
        <v>5760</v>
      </c>
      <c r="C9140" t="s">
        <v>3207</v>
      </c>
      <c r="D9140">
        <v>1</v>
      </c>
      <c r="J9140" t="e">
        <f>+VLOOKUP(B9140,#REF!,1,FALSE)</f>
        <v>#REF!</v>
      </c>
    </row>
    <row r="9141" spans="1:10" hidden="1" x14ac:dyDescent="0.25">
      <c r="A9141" t="s">
        <v>655</v>
      </c>
      <c r="B9141">
        <v>5769</v>
      </c>
      <c r="C9141" t="s">
        <v>3208</v>
      </c>
      <c r="D9141">
        <v>1</v>
      </c>
      <c r="J9141" t="e">
        <f>+VLOOKUP(B9141,#REF!,1,FALSE)</f>
        <v>#REF!</v>
      </c>
    </row>
    <row r="9142" spans="1:10" hidden="1" x14ac:dyDescent="0.25">
      <c r="A9142" t="s">
        <v>655</v>
      </c>
      <c r="B9142">
        <v>5772</v>
      </c>
      <c r="C9142" t="s">
        <v>3209</v>
      </c>
      <c r="D9142">
        <v>1</v>
      </c>
      <c r="J9142" t="e">
        <f>+VLOOKUP(B9142,#REF!,1,FALSE)</f>
        <v>#REF!</v>
      </c>
    </row>
    <row r="9143" spans="1:10" hidden="1" x14ac:dyDescent="0.25">
      <c r="A9143" t="s">
        <v>655</v>
      </c>
      <c r="B9143">
        <v>5774</v>
      </c>
      <c r="C9143" t="s">
        <v>3210</v>
      </c>
      <c r="D9143">
        <v>8</v>
      </c>
      <c r="J9143" t="e">
        <f>+VLOOKUP(B9143,#REF!,1,FALSE)</f>
        <v>#REF!</v>
      </c>
    </row>
    <row r="9144" spans="1:10" hidden="1" x14ac:dyDescent="0.25">
      <c r="A9144" t="s">
        <v>655</v>
      </c>
      <c r="B9144">
        <v>5775</v>
      </c>
      <c r="C9144" t="s">
        <v>3211</v>
      </c>
      <c r="D9144">
        <v>1</v>
      </c>
      <c r="J9144" t="e">
        <f>+VLOOKUP(B9144,#REF!,1,FALSE)</f>
        <v>#REF!</v>
      </c>
    </row>
    <row r="9145" spans="1:10" hidden="1" x14ac:dyDescent="0.25">
      <c r="A9145" t="s">
        <v>655</v>
      </c>
      <c r="B9145">
        <v>5780</v>
      </c>
      <c r="C9145" t="s">
        <v>3212</v>
      </c>
      <c r="D9145">
        <v>1</v>
      </c>
      <c r="J9145" t="e">
        <f>+VLOOKUP(B9145,#REF!,1,FALSE)</f>
        <v>#REF!</v>
      </c>
    </row>
    <row r="9146" spans="1:10" hidden="1" x14ac:dyDescent="0.25">
      <c r="A9146" t="s">
        <v>655</v>
      </c>
      <c r="B9146">
        <v>5782</v>
      </c>
      <c r="C9146" t="s">
        <v>3213</v>
      </c>
      <c r="D9146">
        <v>1</v>
      </c>
      <c r="J9146" t="e">
        <f>+VLOOKUP(B9146,#REF!,1,FALSE)</f>
        <v>#REF!</v>
      </c>
    </row>
    <row r="9147" spans="1:10" hidden="1" x14ac:dyDescent="0.25">
      <c r="A9147" t="s">
        <v>655</v>
      </c>
      <c r="B9147">
        <v>5786</v>
      </c>
      <c r="C9147" t="s">
        <v>3214</v>
      </c>
      <c r="D9147">
        <v>1</v>
      </c>
      <c r="J9147" t="e">
        <f>+VLOOKUP(B9147,#REF!,1,FALSE)</f>
        <v>#REF!</v>
      </c>
    </row>
    <row r="9148" spans="1:10" hidden="1" x14ac:dyDescent="0.25">
      <c r="A9148" t="s">
        <v>655</v>
      </c>
      <c r="B9148">
        <v>5787</v>
      </c>
      <c r="C9148" t="s">
        <v>3215</v>
      </c>
      <c r="D9148">
        <v>1</v>
      </c>
      <c r="J9148" t="e">
        <f>+VLOOKUP(B9148,#REF!,1,FALSE)</f>
        <v>#REF!</v>
      </c>
    </row>
    <row r="9149" spans="1:10" hidden="1" x14ac:dyDescent="0.25">
      <c r="A9149" t="s">
        <v>655</v>
      </c>
      <c r="B9149">
        <v>5788</v>
      </c>
      <c r="C9149" t="s">
        <v>3216</v>
      </c>
      <c r="D9149">
        <v>1</v>
      </c>
      <c r="J9149" t="e">
        <f>+VLOOKUP(B9149,#REF!,1,FALSE)</f>
        <v>#REF!</v>
      </c>
    </row>
    <row r="9150" spans="1:10" hidden="1" x14ac:dyDescent="0.25">
      <c r="A9150" t="s">
        <v>655</v>
      </c>
      <c r="B9150">
        <v>5789</v>
      </c>
      <c r="C9150" t="s">
        <v>3217</v>
      </c>
      <c r="D9150">
        <v>1</v>
      </c>
      <c r="J9150" t="e">
        <f>+VLOOKUP(B9150,#REF!,1,FALSE)</f>
        <v>#REF!</v>
      </c>
    </row>
    <row r="9151" spans="1:10" hidden="1" x14ac:dyDescent="0.25">
      <c r="A9151" t="s">
        <v>655</v>
      </c>
      <c r="B9151">
        <v>5790</v>
      </c>
      <c r="C9151" t="s">
        <v>3218</v>
      </c>
      <c r="D9151">
        <v>1</v>
      </c>
      <c r="J9151" t="e">
        <f>+VLOOKUP(B9151,#REF!,1,FALSE)</f>
        <v>#REF!</v>
      </c>
    </row>
    <row r="9152" spans="1:10" hidden="1" x14ac:dyDescent="0.25">
      <c r="A9152" t="s">
        <v>655</v>
      </c>
      <c r="B9152">
        <v>5791</v>
      </c>
      <c r="C9152" t="s">
        <v>3219</v>
      </c>
      <c r="D9152">
        <v>1</v>
      </c>
      <c r="J9152" t="e">
        <f>+VLOOKUP(B9152,#REF!,1,FALSE)</f>
        <v>#REF!</v>
      </c>
    </row>
    <row r="9153" spans="1:10" hidden="1" x14ac:dyDescent="0.25">
      <c r="A9153" t="s">
        <v>655</v>
      </c>
      <c r="B9153">
        <v>5795</v>
      </c>
      <c r="C9153" t="s">
        <v>3220</v>
      </c>
      <c r="D9153">
        <v>1</v>
      </c>
      <c r="J9153" t="e">
        <f>+VLOOKUP(B9153,#REF!,1,FALSE)</f>
        <v>#REF!</v>
      </c>
    </row>
    <row r="9154" spans="1:10" hidden="1" x14ac:dyDescent="0.25">
      <c r="A9154" t="s">
        <v>655</v>
      </c>
      <c r="B9154">
        <v>5796</v>
      </c>
      <c r="C9154" t="s">
        <v>3221</v>
      </c>
      <c r="D9154">
        <v>1</v>
      </c>
      <c r="J9154" t="e">
        <f>+VLOOKUP(B9154,#REF!,1,FALSE)</f>
        <v>#REF!</v>
      </c>
    </row>
    <row r="9155" spans="1:10" hidden="1" x14ac:dyDescent="0.25">
      <c r="A9155" t="s">
        <v>655</v>
      </c>
      <c r="B9155">
        <v>5798</v>
      </c>
      <c r="C9155" t="s">
        <v>3222</v>
      </c>
      <c r="D9155">
        <v>1</v>
      </c>
      <c r="J9155" t="e">
        <f>+VLOOKUP(B9155,#REF!,1,FALSE)</f>
        <v>#REF!</v>
      </c>
    </row>
    <row r="9156" spans="1:10" hidden="1" x14ac:dyDescent="0.25">
      <c r="A9156" t="s">
        <v>655</v>
      </c>
      <c r="B9156">
        <v>5799</v>
      </c>
      <c r="C9156" t="s">
        <v>3223</v>
      </c>
      <c r="D9156">
        <v>1</v>
      </c>
      <c r="J9156" t="e">
        <f>+VLOOKUP(B9156,#REF!,1,FALSE)</f>
        <v>#REF!</v>
      </c>
    </row>
    <row r="9157" spans="1:10" hidden="1" x14ac:dyDescent="0.25">
      <c r="A9157" t="s">
        <v>655</v>
      </c>
      <c r="B9157">
        <v>5800</v>
      </c>
      <c r="C9157" t="s">
        <v>3224</v>
      </c>
      <c r="D9157">
        <v>1</v>
      </c>
      <c r="J9157" t="e">
        <f>+VLOOKUP(B9157,#REF!,1,FALSE)</f>
        <v>#REF!</v>
      </c>
    </row>
    <row r="9158" spans="1:10" hidden="1" x14ac:dyDescent="0.25">
      <c r="A9158" t="s">
        <v>655</v>
      </c>
      <c r="B9158">
        <v>5802</v>
      </c>
      <c r="C9158" t="s">
        <v>3225</v>
      </c>
      <c r="D9158">
        <v>1</v>
      </c>
      <c r="J9158" t="e">
        <f>+VLOOKUP(B9158,#REF!,1,FALSE)</f>
        <v>#REF!</v>
      </c>
    </row>
    <row r="9159" spans="1:10" hidden="1" x14ac:dyDescent="0.25">
      <c r="A9159" t="s">
        <v>655</v>
      </c>
      <c r="B9159" t="s">
        <v>3226</v>
      </c>
      <c r="C9159" t="s">
        <v>3227</v>
      </c>
      <c r="D9159">
        <v>1</v>
      </c>
      <c r="J9159" t="e">
        <f>+VLOOKUP(B9159,#REF!,1,FALSE)</f>
        <v>#REF!</v>
      </c>
    </row>
    <row r="9160" spans="1:10" hidden="1" x14ac:dyDescent="0.25">
      <c r="A9160" t="s">
        <v>655</v>
      </c>
      <c r="B9160">
        <v>5804</v>
      </c>
      <c r="C9160" t="s">
        <v>3228</v>
      </c>
      <c r="D9160">
        <v>1</v>
      </c>
      <c r="J9160" t="e">
        <f>+VLOOKUP(B9160,#REF!,1,FALSE)</f>
        <v>#REF!</v>
      </c>
    </row>
    <row r="9161" spans="1:10" hidden="1" x14ac:dyDescent="0.25">
      <c r="A9161" t="s">
        <v>655</v>
      </c>
      <c r="B9161" t="s">
        <v>3229</v>
      </c>
      <c r="C9161" t="s">
        <v>3230</v>
      </c>
      <c r="D9161">
        <v>1</v>
      </c>
      <c r="J9161" t="e">
        <f>+VLOOKUP(B9161,#REF!,1,FALSE)</f>
        <v>#REF!</v>
      </c>
    </row>
    <row r="9162" spans="1:10" hidden="1" x14ac:dyDescent="0.25">
      <c r="A9162" t="s">
        <v>655</v>
      </c>
      <c r="B9162">
        <v>5807</v>
      </c>
      <c r="C9162" t="s">
        <v>3231</v>
      </c>
      <c r="D9162">
        <v>1</v>
      </c>
      <c r="J9162" t="e">
        <f>+VLOOKUP(B9162,#REF!,1,FALSE)</f>
        <v>#REF!</v>
      </c>
    </row>
    <row r="9163" spans="1:10" hidden="1" x14ac:dyDescent="0.25">
      <c r="A9163" t="s">
        <v>655</v>
      </c>
      <c r="B9163" t="s">
        <v>3232</v>
      </c>
      <c r="C9163" t="s">
        <v>3233</v>
      </c>
      <c r="D9163">
        <v>1</v>
      </c>
      <c r="J9163" t="e">
        <f>+VLOOKUP(B9163,#REF!,1,FALSE)</f>
        <v>#REF!</v>
      </c>
    </row>
    <row r="9164" spans="1:10" hidden="1" x14ac:dyDescent="0.25">
      <c r="A9164" t="s">
        <v>655</v>
      </c>
      <c r="B9164">
        <v>5809</v>
      </c>
      <c r="C9164" t="s">
        <v>3234</v>
      </c>
      <c r="D9164">
        <v>1</v>
      </c>
      <c r="J9164" t="e">
        <f>+VLOOKUP(B9164,#REF!,1,FALSE)</f>
        <v>#REF!</v>
      </c>
    </row>
    <row r="9165" spans="1:10" hidden="1" x14ac:dyDescent="0.25">
      <c r="A9165" t="s">
        <v>655</v>
      </c>
      <c r="B9165">
        <v>5811</v>
      </c>
      <c r="C9165" t="s">
        <v>3235</v>
      </c>
      <c r="D9165">
        <v>1</v>
      </c>
      <c r="J9165" t="e">
        <f>+VLOOKUP(B9165,#REF!,1,FALSE)</f>
        <v>#REF!</v>
      </c>
    </row>
    <row r="9166" spans="1:10" hidden="1" x14ac:dyDescent="0.25">
      <c r="A9166" t="s">
        <v>655</v>
      </c>
      <c r="B9166">
        <v>5813</v>
      </c>
      <c r="C9166" t="s">
        <v>3236</v>
      </c>
      <c r="D9166">
        <v>1</v>
      </c>
      <c r="J9166" t="e">
        <f>+VLOOKUP(B9166,#REF!,1,FALSE)</f>
        <v>#REF!</v>
      </c>
    </row>
    <row r="9167" spans="1:10" hidden="1" x14ac:dyDescent="0.25">
      <c r="A9167" t="s">
        <v>655</v>
      </c>
      <c r="B9167">
        <v>5818</v>
      </c>
      <c r="C9167" t="s">
        <v>3237</v>
      </c>
      <c r="D9167">
        <v>1</v>
      </c>
      <c r="J9167" t="e">
        <f>+VLOOKUP(B9167,#REF!,1,FALSE)</f>
        <v>#REF!</v>
      </c>
    </row>
    <row r="9168" spans="1:10" hidden="1" x14ac:dyDescent="0.25">
      <c r="A9168" t="s">
        <v>655</v>
      </c>
      <c r="B9168">
        <v>5819</v>
      </c>
      <c r="C9168" t="s">
        <v>3238</v>
      </c>
      <c r="D9168">
        <v>1</v>
      </c>
      <c r="J9168" t="e">
        <f>+VLOOKUP(B9168,#REF!,1,FALSE)</f>
        <v>#REF!</v>
      </c>
    </row>
    <row r="9169" spans="1:10" hidden="1" x14ac:dyDescent="0.25">
      <c r="A9169" t="s">
        <v>655</v>
      </c>
      <c r="B9169">
        <v>5833</v>
      </c>
      <c r="C9169" t="s">
        <v>3239</v>
      </c>
      <c r="D9169">
        <v>1</v>
      </c>
      <c r="J9169" t="e">
        <f>+VLOOKUP(B9169,#REF!,1,FALSE)</f>
        <v>#REF!</v>
      </c>
    </row>
    <row r="9170" spans="1:10" hidden="1" x14ac:dyDescent="0.25">
      <c r="A9170" t="s">
        <v>655</v>
      </c>
      <c r="B9170">
        <v>5834</v>
      </c>
      <c r="C9170" t="s">
        <v>3240</v>
      </c>
      <c r="D9170">
        <v>1</v>
      </c>
      <c r="J9170" t="e">
        <f>+VLOOKUP(B9170,#REF!,1,FALSE)</f>
        <v>#REF!</v>
      </c>
    </row>
    <row r="9171" spans="1:10" hidden="1" x14ac:dyDescent="0.25">
      <c r="A9171" t="s">
        <v>655</v>
      </c>
      <c r="B9171">
        <v>5835</v>
      </c>
      <c r="C9171" t="s">
        <v>3241</v>
      </c>
      <c r="D9171">
        <v>1</v>
      </c>
      <c r="J9171" t="e">
        <f>+VLOOKUP(B9171,#REF!,1,FALSE)</f>
        <v>#REF!</v>
      </c>
    </row>
    <row r="9172" spans="1:10" hidden="1" x14ac:dyDescent="0.25">
      <c r="A9172" t="s">
        <v>655</v>
      </c>
      <c r="B9172">
        <v>5836</v>
      </c>
      <c r="C9172" t="s">
        <v>3242</v>
      </c>
      <c r="D9172">
        <v>1</v>
      </c>
      <c r="J9172" t="e">
        <f>+VLOOKUP(B9172,#REF!,1,FALSE)</f>
        <v>#REF!</v>
      </c>
    </row>
    <row r="9173" spans="1:10" hidden="1" x14ac:dyDescent="0.25">
      <c r="A9173" t="s">
        <v>655</v>
      </c>
      <c r="B9173">
        <v>5841</v>
      </c>
      <c r="C9173" t="s">
        <v>3243</v>
      </c>
      <c r="D9173">
        <v>20</v>
      </c>
      <c r="J9173" t="e">
        <f>+VLOOKUP(B9173,#REF!,1,FALSE)</f>
        <v>#REF!</v>
      </c>
    </row>
    <row r="9174" spans="1:10" hidden="1" x14ac:dyDescent="0.25">
      <c r="A9174" t="s">
        <v>655</v>
      </c>
      <c r="B9174" t="s">
        <v>3244</v>
      </c>
      <c r="C9174" t="s">
        <v>3245</v>
      </c>
      <c r="D9174">
        <v>50</v>
      </c>
      <c r="J9174" t="e">
        <f>+VLOOKUP(B9174,#REF!,1,FALSE)</f>
        <v>#REF!</v>
      </c>
    </row>
    <row r="9175" spans="1:10" hidden="1" x14ac:dyDescent="0.25">
      <c r="A9175" t="s">
        <v>655</v>
      </c>
      <c r="B9175" t="s">
        <v>3246</v>
      </c>
      <c r="C9175" t="s">
        <v>3247</v>
      </c>
      <c r="D9175">
        <v>1</v>
      </c>
      <c r="J9175" t="e">
        <f>+VLOOKUP(B9175,#REF!,1,FALSE)</f>
        <v>#REF!</v>
      </c>
    </row>
    <row r="9176" spans="1:10" hidden="1" x14ac:dyDescent="0.25">
      <c r="A9176" t="s">
        <v>655</v>
      </c>
      <c r="B9176">
        <v>5864</v>
      </c>
      <c r="C9176" t="s">
        <v>3248</v>
      </c>
      <c r="D9176">
        <v>1</v>
      </c>
      <c r="J9176" t="e">
        <f>+VLOOKUP(B9176,#REF!,1,FALSE)</f>
        <v>#REF!</v>
      </c>
    </row>
    <row r="9177" spans="1:10" hidden="1" x14ac:dyDescent="0.25">
      <c r="A9177" t="s">
        <v>655</v>
      </c>
      <c r="B9177">
        <v>5865</v>
      </c>
      <c r="C9177" t="s">
        <v>3249</v>
      </c>
      <c r="D9177">
        <v>1</v>
      </c>
      <c r="J9177" t="e">
        <f>+VLOOKUP(B9177,#REF!,1,FALSE)</f>
        <v>#REF!</v>
      </c>
    </row>
    <row r="9178" spans="1:10" hidden="1" x14ac:dyDescent="0.25">
      <c r="A9178" t="s">
        <v>655</v>
      </c>
      <c r="B9178">
        <v>5870</v>
      </c>
      <c r="C9178" t="s">
        <v>3250</v>
      </c>
      <c r="D9178">
        <v>50</v>
      </c>
      <c r="J9178" t="e">
        <f>+VLOOKUP(B9178,#REF!,1,FALSE)</f>
        <v>#REF!</v>
      </c>
    </row>
    <row r="9179" spans="1:10" hidden="1" x14ac:dyDescent="0.25">
      <c r="A9179" t="s">
        <v>655</v>
      </c>
      <c r="B9179">
        <v>5872</v>
      </c>
      <c r="C9179" t="s">
        <v>3251</v>
      </c>
      <c r="D9179">
        <v>200</v>
      </c>
      <c r="J9179" t="e">
        <f>+VLOOKUP(B9179,#REF!,1,FALSE)</f>
        <v>#REF!</v>
      </c>
    </row>
    <row r="9180" spans="1:10" hidden="1" x14ac:dyDescent="0.25">
      <c r="A9180" t="s">
        <v>655</v>
      </c>
      <c r="B9180" t="s">
        <v>3252</v>
      </c>
      <c r="C9180" t="s">
        <v>3253</v>
      </c>
      <c r="D9180">
        <v>1</v>
      </c>
      <c r="J9180" t="e">
        <f>+VLOOKUP(B9180,#REF!,1,FALSE)</f>
        <v>#REF!</v>
      </c>
    </row>
    <row r="9181" spans="1:10" hidden="1" x14ac:dyDescent="0.25">
      <c r="A9181" t="s">
        <v>655</v>
      </c>
      <c r="B9181">
        <v>5884</v>
      </c>
      <c r="C9181" t="s">
        <v>3254</v>
      </c>
      <c r="D9181">
        <v>1</v>
      </c>
      <c r="J9181" t="e">
        <f>+VLOOKUP(B9181,#REF!,1,FALSE)</f>
        <v>#REF!</v>
      </c>
    </row>
    <row r="9182" spans="1:10" hidden="1" x14ac:dyDescent="0.25">
      <c r="A9182" t="s">
        <v>655</v>
      </c>
      <c r="B9182" t="s">
        <v>3255</v>
      </c>
      <c r="C9182" t="s">
        <v>3256</v>
      </c>
      <c r="D9182">
        <v>1</v>
      </c>
      <c r="J9182" t="e">
        <f>+VLOOKUP(B9182,#REF!,1,FALSE)</f>
        <v>#REF!</v>
      </c>
    </row>
    <row r="9183" spans="1:10" hidden="1" x14ac:dyDescent="0.25">
      <c r="A9183" t="s">
        <v>655</v>
      </c>
      <c r="B9183" t="s">
        <v>3257</v>
      </c>
      <c r="C9183" t="s">
        <v>3258</v>
      </c>
      <c r="D9183">
        <v>1</v>
      </c>
      <c r="J9183" t="e">
        <f>+VLOOKUP(B9183,#REF!,1,FALSE)</f>
        <v>#REF!</v>
      </c>
    </row>
    <row r="9184" spans="1:10" hidden="1" x14ac:dyDescent="0.25">
      <c r="A9184" t="s">
        <v>655</v>
      </c>
      <c r="B9184" t="s">
        <v>3259</v>
      </c>
      <c r="C9184" t="s">
        <v>3260</v>
      </c>
      <c r="D9184">
        <v>1</v>
      </c>
      <c r="J9184" t="e">
        <f>+VLOOKUP(B9184,#REF!,1,FALSE)</f>
        <v>#REF!</v>
      </c>
    </row>
    <row r="9185" spans="1:10" hidden="1" x14ac:dyDescent="0.25">
      <c r="A9185" t="s">
        <v>655</v>
      </c>
      <c r="B9185" t="s">
        <v>3261</v>
      </c>
      <c r="C9185" t="s">
        <v>3262</v>
      </c>
      <c r="D9185">
        <v>1</v>
      </c>
      <c r="J9185" t="e">
        <f>+VLOOKUP(B9185,#REF!,1,FALSE)</f>
        <v>#REF!</v>
      </c>
    </row>
    <row r="9186" spans="1:10" hidden="1" x14ac:dyDescent="0.25">
      <c r="A9186" t="s">
        <v>655</v>
      </c>
      <c r="B9186">
        <v>5891</v>
      </c>
      <c r="C9186" t="s">
        <v>3263</v>
      </c>
      <c r="D9186">
        <v>1</v>
      </c>
      <c r="J9186" t="e">
        <f>+VLOOKUP(B9186,#REF!,1,FALSE)</f>
        <v>#REF!</v>
      </c>
    </row>
    <row r="9187" spans="1:10" hidden="1" x14ac:dyDescent="0.25">
      <c r="A9187" t="s">
        <v>655</v>
      </c>
      <c r="B9187">
        <v>5893</v>
      </c>
      <c r="C9187" t="s">
        <v>3264</v>
      </c>
      <c r="D9187">
        <v>1</v>
      </c>
      <c r="J9187" t="e">
        <f>+VLOOKUP(B9187,#REF!,1,FALSE)</f>
        <v>#REF!</v>
      </c>
    </row>
    <row r="9188" spans="1:10" hidden="1" x14ac:dyDescent="0.25">
      <c r="A9188" t="s">
        <v>655</v>
      </c>
      <c r="B9188" t="s">
        <v>3265</v>
      </c>
      <c r="C9188" t="s">
        <v>3266</v>
      </c>
      <c r="D9188">
        <v>1</v>
      </c>
      <c r="J9188" t="e">
        <f>+VLOOKUP(B9188,#REF!,1,FALSE)</f>
        <v>#REF!</v>
      </c>
    </row>
    <row r="9189" spans="1:10" hidden="1" x14ac:dyDescent="0.25">
      <c r="A9189" t="s">
        <v>655</v>
      </c>
      <c r="B9189" t="s">
        <v>3267</v>
      </c>
      <c r="C9189" t="s">
        <v>3268</v>
      </c>
      <c r="D9189">
        <v>1</v>
      </c>
      <c r="J9189" t="e">
        <f>+VLOOKUP(B9189,#REF!,1,FALSE)</f>
        <v>#REF!</v>
      </c>
    </row>
    <row r="9190" spans="1:10" hidden="1" x14ac:dyDescent="0.25">
      <c r="A9190" t="s">
        <v>655</v>
      </c>
      <c r="B9190" t="s">
        <v>1281</v>
      </c>
      <c r="C9190" t="s">
        <v>1282</v>
      </c>
      <c r="D9190">
        <v>1</v>
      </c>
      <c r="J9190" t="e">
        <f>+VLOOKUP(B9190,#REF!,1,FALSE)</f>
        <v>#REF!</v>
      </c>
    </row>
    <row r="9191" spans="1:10" hidden="1" x14ac:dyDescent="0.25">
      <c r="A9191" t="s">
        <v>655</v>
      </c>
      <c r="B9191">
        <v>5973</v>
      </c>
      <c r="C9191" t="s">
        <v>3269</v>
      </c>
      <c r="D9191">
        <v>2</v>
      </c>
      <c r="J9191" t="e">
        <f>+VLOOKUP(B9191,#REF!,1,FALSE)</f>
        <v>#REF!</v>
      </c>
    </row>
    <row r="9192" spans="1:10" hidden="1" x14ac:dyDescent="0.25">
      <c r="A9192" t="s">
        <v>655</v>
      </c>
      <c r="B9192">
        <v>5974</v>
      </c>
      <c r="C9192" t="s">
        <v>3270</v>
      </c>
      <c r="D9192">
        <v>2</v>
      </c>
      <c r="J9192" t="e">
        <f>+VLOOKUP(B9192,#REF!,1,FALSE)</f>
        <v>#REF!</v>
      </c>
    </row>
    <row r="9193" spans="1:10" hidden="1" x14ac:dyDescent="0.25">
      <c r="A9193" t="s">
        <v>655</v>
      </c>
      <c r="B9193">
        <v>6680</v>
      </c>
      <c r="C9193" t="s">
        <v>3271</v>
      </c>
      <c r="D9193">
        <v>20</v>
      </c>
      <c r="J9193" t="e">
        <f>+VLOOKUP(B9193,#REF!,1,FALSE)</f>
        <v>#REF!</v>
      </c>
    </row>
    <row r="9194" spans="1:10" hidden="1" x14ac:dyDescent="0.25">
      <c r="A9194" t="s">
        <v>655</v>
      </c>
      <c r="B9194">
        <v>6681</v>
      </c>
      <c r="C9194" t="s">
        <v>3272</v>
      </c>
      <c r="D9194">
        <v>20</v>
      </c>
      <c r="J9194" t="e">
        <f>+VLOOKUP(B9194,#REF!,1,FALSE)</f>
        <v>#REF!</v>
      </c>
    </row>
    <row r="9195" spans="1:10" hidden="1" x14ac:dyDescent="0.25">
      <c r="A9195" t="s">
        <v>655</v>
      </c>
      <c r="B9195">
        <v>6682</v>
      </c>
      <c r="C9195" t="s">
        <v>3273</v>
      </c>
      <c r="D9195">
        <v>1</v>
      </c>
      <c r="J9195" t="e">
        <f>+VLOOKUP(B9195,#REF!,1,FALSE)</f>
        <v>#REF!</v>
      </c>
    </row>
    <row r="9196" spans="1:10" hidden="1" x14ac:dyDescent="0.25">
      <c r="A9196" t="s">
        <v>655</v>
      </c>
      <c r="B9196">
        <v>6683</v>
      </c>
      <c r="C9196" t="s">
        <v>3274</v>
      </c>
      <c r="D9196">
        <v>1</v>
      </c>
      <c r="J9196" t="e">
        <f>+VLOOKUP(B9196,#REF!,1,FALSE)</f>
        <v>#REF!</v>
      </c>
    </row>
    <row r="9197" spans="1:10" hidden="1" x14ac:dyDescent="0.25">
      <c r="A9197" t="s">
        <v>655</v>
      </c>
      <c r="B9197">
        <v>6684</v>
      </c>
      <c r="C9197" t="s">
        <v>3275</v>
      </c>
      <c r="D9197">
        <v>1</v>
      </c>
      <c r="J9197" t="e">
        <f>+VLOOKUP(B9197,#REF!,1,FALSE)</f>
        <v>#REF!</v>
      </c>
    </row>
    <row r="9198" spans="1:10" hidden="1" x14ac:dyDescent="0.25">
      <c r="A9198" t="s">
        <v>655</v>
      </c>
      <c r="B9198">
        <v>6685</v>
      </c>
      <c r="C9198" t="s">
        <v>3276</v>
      </c>
      <c r="D9198">
        <v>10</v>
      </c>
      <c r="J9198" t="e">
        <f>+VLOOKUP(B9198,#REF!,1,FALSE)</f>
        <v>#REF!</v>
      </c>
    </row>
    <row r="9199" spans="1:10" hidden="1" x14ac:dyDescent="0.25">
      <c r="A9199" t="s">
        <v>655</v>
      </c>
      <c r="B9199">
        <v>6686</v>
      </c>
      <c r="C9199" t="s">
        <v>3277</v>
      </c>
      <c r="D9199">
        <v>100</v>
      </c>
      <c r="J9199" t="e">
        <f>+VLOOKUP(B9199,#REF!,1,FALSE)</f>
        <v>#REF!</v>
      </c>
    </row>
    <row r="9200" spans="1:10" hidden="1" x14ac:dyDescent="0.25">
      <c r="A9200" t="s">
        <v>655</v>
      </c>
      <c r="B9200">
        <v>6687</v>
      </c>
      <c r="C9200" t="s">
        <v>3278</v>
      </c>
      <c r="D9200">
        <v>20</v>
      </c>
      <c r="J9200" t="e">
        <f>+VLOOKUP(B9200,#REF!,1,FALSE)</f>
        <v>#REF!</v>
      </c>
    </row>
    <row r="9201" spans="1:10" hidden="1" x14ac:dyDescent="0.25">
      <c r="A9201" t="s">
        <v>655</v>
      </c>
      <c r="B9201">
        <v>6688</v>
      </c>
      <c r="C9201" t="s">
        <v>3279</v>
      </c>
      <c r="D9201">
        <v>10</v>
      </c>
      <c r="J9201" t="e">
        <f>+VLOOKUP(B9201,#REF!,1,FALSE)</f>
        <v>#REF!</v>
      </c>
    </row>
    <row r="9202" spans="1:10" hidden="1" x14ac:dyDescent="0.25">
      <c r="A9202" t="s">
        <v>655</v>
      </c>
      <c r="B9202">
        <v>6689</v>
      </c>
      <c r="C9202" t="s">
        <v>3280</v>
      </c>
      <c r="D9202">
        <v>100</v>
      </c>
      <c r="J9202" t="e">
        <f>+VLOOKUP(B9202,#REF!,1,FALSE)</f>
        <v>#REF!</v>
      </c>
    </row>
    <row r="9203" spans="1:10" hidden="1" x14ac:dyDescent="0.25">
      <c r="A9203" t="s">
        <v>655</v>
      </c>
      <c r="B9203">
        <v>6691</v>
      </c>
      <c r="C9203" t="s">
        <v>3281</v>
      </c>
      <c r="D9203">
        <v>250</v>
      </c>
      <c r="J9203" t="e">
        <f>+VLOOKUP(B9203,#REF!,1,FALSE)</f>
        <v>#REF!</v>
      </c>
    </row>
    <row r="9204" spans="1:10" hidden="1" x14ac:dyDescent="0.25">
      <c r="A9204" t="s">
        <v>655</v>
      </c>
      <c r="B9204">
        <v>6692</v>
      </c>
      <c r="C9204" t="s">
        <v>3282</v>
      </c>
      <c r="D9204">
        <v>125</v>
      </c>
      <c r="J9204" t="e">
        <f>+VLOOKUP(B9204,#REF!,1,FALSE)</f>
        <v>#REF!</v>
      </c>
    </row>
    <row r="9205" spans="1:10" hidden="1" x14ac:dyDescent="0.25">
      <c r="A9205" t="s">
        <v>655</v>
      </c>
      <c r="B9205">
        <v>6693</v>
      </c>
      <c r="C9205" t="s">
        <v>3283</v>
      </c>
      <c r="D9205">
        <v>125</v>
      </c>
      <c r="J9205" t="e">
        <f>+VLOOKUP(B9205,#REF!,1,FALSE)</f>
        <v>#REF!</v>
      </c>
    </row>
    <row r="9206" spans="1:10" hidden="1" x14ac:dyDescent="0.25">
      <c r="A9206" t="s">
        <v>655</v>
      </c>
      <c r="B9206">
        <v>6694</v>
      </c>
      <c r="C9206" t="s">
        <v>3284</v>
      </c>
      <c r="D9206">
        <v>125</v>
      </c>
      <c r="J9206" t="e">
        <f>+VLOOKUP(B9206,#REF!,1,FALSE)</f>
        <v>#REF!</v>
      </c>
    </row>
    <row r="9207" spans="1:10" hidden="1" x14ac:dyDescent="0.25">
      <c r="A9207" t="s">
        <v>655</v>
      </c>
      <c r="B9207">
        <v>6695</v>
      </c>
      <c r="C9207" t="s">
        <v>3285</v>
      </c>
      <c r="D9207">
        <v>125</v>
      </c>
      <c r="J9207" t="e">
        <f>+VLOOKUP(B9207,#REF!,1,FALSE)</f>
        <v>#REF!</v>
      </c>
    </row>
    <row r="9208" spans="1:10" hidden="1" x14ac:dyDescent="0.25">
      <c r="A9208" t="s">
        <v>655</v>
      </c>
      <c r="B9208">
        <v>6696</v>
      </c>
      <c r="C9208" t="s">
        <v>3286</v>
      </c>
      <c r="D9208">
        <v>125</v>
      </c>
      <c r="J9208" t="e">
        <f>+VLOOKUP(B9208,#REF!,1,FALSE)</f>
        <v>#REF!</v>
      </c>
    </row>
    <row r="9209" spans="1:10" hidden="1" x14ac:dyDescent="0.25">
      <c r="A9209" t="s">
        <v>655</v>
      </c>
      <c r="B9209">
        <v>6697</v>
      </c>
      <c r="C9209" t="s">
        <v>3287</v>
      </c>
      <c r="D9209">
        <v>125</v>
      </c>
      <c r="J9209" t="e">
        <f>+VLOOKUP(B9209,#REF!,1,FALSE)</f>
        <v>#REF!</v>
      </c>
    </row>
    <row r="9210" spans="1:10" hidden="1" x14ac:dyDescent="0.25">
      <c r="A9210" t="s">
        <v>655</v>
      </c>
      <c r="B9210">
        <v>6698</v>
      </c>
      <c r="C9210" t="s">
        <v>3288</v>
      </c>
      <c r="D9210">
        <v>125</v>
      </c>
      <c r="J9210" t="e">
        <f>+VLOOKUP(B9210,#REF!,1,FALSE)</f>
        <v>#REF!</v>
      </c>
    </row>
    <row r="9211" spans="1:10" hidden="1" x14ac:dyDescent="0.25">
      <c r="A9211" t="s">
        <v>655</v>
      </c>
      <c r="B9211">
        <v>6699</v>
      </c>
      <c r="C9211" t="s">
        <v>3289</v>
      </c>
      <c r="D9211">
        <v>125</v>
      </c>
      <c r="J9211" t="e">
        <f>+VLOOKUP(B9211,#REF!,1,FALSE)</f>
        <v>#REF!</v>
      </c>
    </row>
    <row r="9212" spans="1:10" hidden="1" x14ac:dyDescent="0.25">
      <c r="A9212" t="s">
        <v>655</v>
      </c>
      <c r="B9212">
        <v>6710</v>
      </c>
      <c r="C9212" t="s">
        <v>3290</v>
      </c>
      <c r="D9212">
        <v>250</v>
      </c>
      <c r="J9212" t="e">
        <f>+VLOOKUP(B9212,#REF!,1,FALSE)</f>
        <v>#REF!</v>
      </c>
    </row>
    <row r="9213" spans="1:10" hidden="1" x14ac:dyDescent="0.25">
      <c r="A9213" t="s">
        <v>655</v>
      </c>
      <c r="B9213">
        <v>6711</v>
      </c>
      <c r="C9213" t="s">
        <v>3291</v>
      </c>
      <c r="D9213">
        <v>250</v>
      </c>
      <c r="J9213" t="e">
        <f>+VLOOKUP(B9213,#REF!,1,FALSE)</f>
        <v>#REF!</v>
      </c>
    </row>
    <row r="9214" spans="1:10" hidden="1" x14ac:dyDescent="0.25">
      <c r="A9214" t="s">
        <v>655</v>
      </c>
      <c r="B9214">
        <v>7030</v>
      </c>
      <c r="C9214" t="s">
        <v>3292</v>
      </c>
      <c r="D9214">
        <v>6.5</v>
      </c>
      <c r="J9214" t="e">
        <f>+VLOOKUP(B9214,#REF!,1,FALSE)</f>
        <v>#REF!</v>
      </c>
    </row>
    <row r="9215" spans="1:10" hidden="1" x14ac:dyDescent="0.25">
      <c r="A9215" t="s">
        <v>655</v>
      </c>
      <c r="B9215">
        <v>7060</v>
      </c>
      <c r="C9215" t="s">
        <v>278</v>
      </c>
      <c r="D9215">
        <v>50</v>
      </c>
      <c r="J9215" t="e">
        <f>+VLOOKUP(B9215,#REF!,1,FALSE)</f>
        <v>#REF!</v>
      </c>
    </row>
    <row r="9216" spans="1:10" hidden="1" x14ac:dyDescent="0.25">
      <c r="A9216" t="s">
        <v>655</v>
      </c>
      <c r="B9216">
        <v>7061</v>
      </c>
      <c r="C9216" t="s">
        <v>284</v>
      </c>
      <c r="D9216">
        <v>50</v>
      </c>
      <c r="J9216" t="e">
        <f>+VLOOKUP(B9216,#REF!,1,FALSE)</f>
        <v>#REF!</v>
      </c>
    </row>
    <row r="9217" spans="1:10" hidden="1" x14ac:dyDescent="0.25">
      <c r="A9217" t="s">
        <v>655</v>
      </c>
      <c r="B9217">
        <v>7062</v>
      </c>
      <c r="C9217" t="s">
        <v>294</v>
      </c>
      <c r="D9217">
        <v>50</v>
      </c>
      <c r="J9217" t="e">
        <f>+VLOOKUP(B9217,#REF!,1,FALSE)</f>
        <v>#REF!</v>
      </c>
    </row>
    <row r="9218" spans="1:10" hidden="1" x14ac:dyDescent="0.25">
      <c r="A9218" t="s">
        <v>655</v>
      </c>
      <c r="B9218">
        <v>7063</v>
      </c>
      <c r="C9218" t="s">
        <v>3293</v>
      </c>
      <c r="D9218">
        <v>25</v>
      </c>
      <c r="J9218" t="e">
        <f>+VLOOKUP(B9218,#REF!,1,FALSE)</f>
        <v>#REF!</v>
      </c>
    </row>
    <row r="9219" spans="1:10" hidden="1" x14ac:dyDescent="0.25">
      <c r="A9219" t="s">
        <v>655</v>
      </c>
      <c r="B9219">
        <v>7064</v>
      </c>
      <c r="C9219" t="s">
        <v>3294</v>
      </c>
      <c r="D9219">
        <v>50</v>
      </c>
      <c r="J9219" t="e">
        <f>+VLOOKUP(B9219,#REF!,1,FALSE)</f>
        <v>#REF!</v>
      </c>
    </row>
    <row r="9220" spans="1:10" hidden="1" x14ac:dyDescent="0.25">
      <c r="A9220" t="s">
        <v>655</v>
      </c>
      <c r="B9220" t="s">
        <v>3295</v>
      </c>
      <c r="C9220" t="s">
        <v>3296</v>
      </c>
      <c r="D9220">
        <v>50</v>
      </c>
      <c r="J9220" t="e">
        <f>+VLOOKUP(B9220,#REF!,1,FALSE)</f>
        <v>#REF!</v>
      </c>
    </row>
    <row r="9221" spans="1:10" hidden="1" x14ac:dyDescent="0.25">
      <c r="A9221" t="s">
        <v>655</v>
      </c>
      <c r="B9221">
        <v>7065</v>
      </c>
      <c r="C9221" t="s">
        <v>3297</v>
      </c>
      <c r="D9221">
        <v>25</v>
      </c>
      <c r="J9221" t="e">
        <f>+VLOOKUP(B9221,#REF!,1,FALSE)</f>
        <v>#REF!</v>
      </c>
    </row>
    <row r="9222" spans="1:10" hidden="1" x14ac:dyDescent="0.25">
      <c r="A9222" t="s">
        <v>655</v>
      </c>
      <c r="B9222">
        <v>7066</v>
      </c>
      <c r="C9222" t="s">
        <v>3298</v>
      </c>
      <c r="D9222">
        <v>50</v>
      </c>
      <c r="J9222" t="e">
        <f>+VLOOKUP(B9222,#REF!,1,FALSE)</f>
        <v>#REF!</v>
      </c>
    </row>
    <row r="9223" spans="1:10" hidden="1" x14ac:dyDescent="0.25">
      <c r="A9223" t="s">
        <v>655</v>
      </c>
      <c r="B9223">
        <v>7067</v>
      </c>
      <c r="C9223" t="s">
        <v>285</v>
      </c>
      <c r="D9223">
        <v>25</v>
      </c>
      <c r="J9223" t="e">
        <f>+VLOOKUP(B9223,#REF!,1,FALSE)</f>
        <v>#REF!</v>
      </c>
    </row>
    <row r="9224" spans="1:10" hidden="1" x14ac:dyDescent="0.25">
      <c r="A9224" t="s">
        <v>655</v>
      </c>
      <c r="B9224">
        <v>7069</v>
      </c>
      <c r="C9224" t="s">
        <v>3299</v>
      </c>
      <c r="D9224">
        <v>25</v>
      </c>
      <c r="J9224" t="e">
        <f>+VLOOKUP(B9224,#REF!,1,FALSE)</f>
        <v>#REF!</v>
      </c>
    </row>
    <row r="9225" spans="1:10" hidden="1" x14ac:dyDescent="0.25">
      <c r="A9225" t="s">
        <v>655</v>
      </c>
      <c r="B9225">
        <v>7070</v>
      </c>
      <c r="C9225" t="s">
        <v>3300</v>
      </c>
      <c r="D9225">
        <v>25</v>
      </c>
      <c r="J9225" t="e">
        <f>+VLOOKUP(B9225,#REF!,1,FALSE)</f>
        <v>#REF!</v>
      </c>
    </row>
    <row r="9226" spans="1:10" hidden="1" x14ac:dyDescent="0.25">
      <c r="A9226" t="s">
        <v>655</v>
      </c>
      <c r="B9226">
        <v>7071</v>
      </c>
      <c r="C9226" t="s">
        <v>3301</v>
      </c>
      <c r="D9226">
        <v>25</v>
      </c>
      <c r="J9226" t="e">
        <f>+VLOOKUP(B9226,#REF!,1,FALSE)</f>
        <v>#REF!</v>
      </c>
    </row>
    <row r="9227" spans="1:10" hidden="1" x14ac:dyDescent="0.25">
      <c r="A9227" t="s">
        <v>655</v>
      </c>
      <c r="B9227">
        <v>7072</v>
      </c>
      <c r="C9227" t="s">
        <v>3302</v>
      </c>
      <c r="D9227">
        <v>50</v>
      </c>
      <c r="J9227" t="e">
        <f>+VLOOKUP(B9227,#REF!,1,FALSE)</f>
        <v>#REF!</v>
      </c>
    </row>
    <row r="9228" spans="1:10" hidden="1" x14ac:dyDescent="0.25">
      <c r="A9228" t="s">
        <v>655</v>
      </c>
      <c r="B9228" t="s">
        <v>305</v>
      </c>
      <c r="C9228" t="s">
        <v>306</v>
      </c>
      <c r="D9228">
        <v>4.8</v>
      </c>
      <c r="J9228" t="e">
        <f>+VLOOKUP(B9228,#REF!,1,FALSE)</f>
        <v>#REF!</v>
      </c>
    </row>
    <row r="9229" spans="1:10" hidden="1" x14ac:dyDescent="0.25">
      <c r="A9229" t="s">
        <v>655</v>
      </c>
      <c r="B9229">
        <v>7074</v>
      </c>
      <c r="C9229" t="s">
        <v>3303</v>
      </c>
      <c r="D9229">
        <v>25</v>
      </c>
      <c r="J9229" t="e">
        <f>+VLOOKUP(B9229,#REF!,1,FALSE)</f>
        <v>#REF!</v>
      </c>
    </row>
    <row r="9230" spans="1:10" hidden="1" x14ac:dyDescent="0.25">
      <c r="A9230" t="s">
        <v>655</v>
      </c>
      <c r="B9230">
        <v>7075</v>
      </c>
      <c r="C9230" t="s">
        <v>3304</v>
      </c>
      <c r="D9230">
        <v>1</v>
      </c>
      <c r="J9230" t="e">
        <f>+VLOOKUP(B9230,#REF!,1,FALSE)</f>
        <v>#REF!</v>
      </c>
    </row>
    <row r="9231" spans="1:10" hidden="1" x14ac:dyDescent="0.25">
      <c r="A9231" t="s">
        <v>655</v>
      </c>
      <c r="B9231">
        <v>7077</v>
      </c>
      <c r="C9231" t="s">
        <v>3305</v>
      </c>
      <c r="D9231">
        <v>2</v>
      </c>
      <c r="J9231" t="e">
        <f>+VLOOKUP(B9231,#REF!,1,FALSE)</f>
        <v>#REF!</v>
      </c>
    </row>
    <row r="9232" spans="1:10" hidden="1" x14ac:dyDescent="0.25">
      <c r="A9232" t="s">
        <v>655</v>
      </c>
      <c r="B9232">
        <v>510025</v>
      </c>
      <c r="C9232" t="s">
        <v>3029</v>
      </c>
      <c r="D9232">
        <v>6.5</v>
      </c>
      <c r="J9232" t="e">
        <f>+VLOOKUP(B9232,#REF!,1,FALSE)</f>
        <v>#REF!</v>
      </c>
    </row>
    <row r="9233" spans="1:10" hidden="1" x14ac:dyDescent="0.25">
      <c r="A9233" t="s">
        <v>655</v>
      </c>
      <c r="B9233">
        <v>510025</v>
      </c>
      <c r="C9233" t="s">
        <v>3029</v>
      </c>
      <c r="D9233">
        <v>6.5</v>
      </c>
      <c r="J9233" t="e">
        <f>+VLOOKUP(B9233,#REF!,1,FALSE)</f>
        <v>#REF!</v>
      </c>
    </row>
    <row r="9234" spans="1:10" hidden="1" x14ac:dyDescent="0.25">
      <c r="A9234" t="s">
        <v>655</v>
      </c>
      <c r="B9234">
        <v>7087</v>
      </c>
      <c r="C9234" t="s">
        <v>3306</v>
      </c>
      <c r="D9234">
        <v>1</v>
      </c>
      <c r="J9234" t="e">
        <f>+VLOOKUP(B9234,#REF!,1,FALSE)</f>
        <v>#REF!</v>
      </c>
    </row>
    <row r="9235" spans="1:10" hidden="1" x14ac:dyDescent="0.25">
      <c r="A9235" t="s">
        <v>655</v>
      </c>
      <c r="B9235" t="s">
        <v>305</v>
      </c>
      <c r="C9235" t="s">
        <v>306</v>
      </c>
      <c r="D9235">
        <v>4.8</v>
      </c>
      <c r="J9235" t="e">
        <f>+VLOOKUP(B9235,#REF!,1,FALSE)</f>
        <v>#REF!</v>
      </c>
    </row>
    <row r="9236" spans="1:10" hidden="1" x14ac:dyDescent="0.25">
      <c r="A9236" t="s">
        <v>655</v>
      </c>
      <c r="B9236">
        <v>7089</v>
      </c>
      <c r="C9236" t="s">
        <v>3307</v>
      </c>
      <c r="D9236">
        <v>1</v>
      </c>
      <c r="J9236" t="e">
        <f>+VLOOKUP(B9236,#REF!,1,FALSE)</f>
        <v>#REF!</v>
      </c>
    </row>
    <row r="9237" spans="1:10" hidden="1" x14ac:dyDescent="0.25">
      <c r="A9237" t="s">
        <v>655</v>
      </c>
      <c r="B9237">
        <v>7090</v>
      </c>
      <c r="C9237" t="s">
        <v>3308</v>
      </c>
      <c r="D9237">
        <v>1</v>
      </c>
      <c r="J9237" t="e">
        <f>+VLOOKUP(B9237,#REF!,1,FALSE)</f>
        <v>#REF!</v>
      </c>
    </row>
    <row r="9238" spans="1:10" hidden="1" x14ac:dyDescent="0.25">
      <c r="A9238" t="s">
        <v>655</v>
      </c>
      <c r="B9238">
        <v>7091</v>
      </c>
      <c r="C9238" t="s">
        <v>3309</v>
      </c>
      <c r="D9238">
        <v>1</v>
      </c>
      <c r="J9238" t="e">
        <f>+VLOOKUP(B9238,#REF!,1,FALSE)</f>
        <v>#REF!</v>
      </c>
    </row>
    <row r="9239" spans="1:10" hidden="1" x14ac:dyDescent="0.25">
      <c r="A9239" t="s">
        <v>655</v>
      </c>
      <c r="B9239">
        <v>7092</v>
      </c>
      <c r="C9239" t="s">
        <v>3310</v>
      </c>
      <c r="D9239">
        <v>1</v>
      </c>
      <c r="J9239" t="e">
        <f>+VLOOKUP(B9239,#REF!,1,FALSE)</f>
        <v>#REF!</v>
      </c>
    </row>
    <row r="9240" spans="1:10" hidden="1" x14ac:dyDescent="0.25">
      <c r="A9240" t="s">
        <v>655</v>
      </c>
      <c r="B9240">
        <v>7095</v>
      </c>
      <c r="C9240" t="s">
        <v>3311</v>
      </c>
      <c r="D9240">
        <v>25</v>
      </c>
      <c r="J9240" t="e">
        <f>+VLOOKUP(B9240,#REF!,1,FALSE)</f>
        <v>#REF!</v>
      </c>
    </row>
    <row r="9241" spans="1:10" hidden="1" x14ac:dyDescent="0.25">
      <c r="A9241" t="s">
        <v>655</v>
      </c>
      <c r="B9241">
        <v>7097</v>
      </c>
      <c r="C9241" t="s">
        <v>3312</v>
      </c>
      <c r="D9241">
        <v>10</v>
      </c>
      <c r="J9241" t="e">
        <f>+VLOOKUP(B9241,#REF!,1,FALSE)</f>
        <v>#REF!</v>
      </c>
    </row>
    <row r="9242" spans="1:10" hidden="1" x14ac:dyDescent="0.25">
      <c r="A9242" t="s">
        <v>655</v>
      </c>
      <c r="B9242">
        <v>7098</v>
      </c>
      <c r="C9242" t="s">
        <v>3313</v>
      </c>
      <c r="D9242">
        <v>50</v>
      </c>
      <c r="J9242" t="e">
        <f>+VLOOKUP(B9242,#REF!,1,FALSE)</f>
        <v>#REF!</v>
      </c>
    </row>
    <row r="9243" spans="1:10" hidden="1" x14ac:dyDescent="0.25">
      <c r="A9243" t="s">
        <v>655</v>
      </c>
      <c r="B9243">
        <v>7099</v>
      </c>
      <c r="C9243" t="s">
        <v>3314</v>
      </c>
      <c r="D9243">
        <v>10</v>
      </c>
      <c r="J9243" t="e">
        <f>+VLOOKUP(B9243,#REF!,1,FALSE)</f>
        <v>#REF!</v>
      </c>
    </row>
    <row r="9244" spans="1:10" hidden="1" x14ac:dyDescent="0.25">
      <c r="A9244" t="s">
        <v>655</v>
      </c>
      <c r="B9244">
        <v>7106</v>
      </c>
      <c r="C9244" t="s">
        <v>3315</v>
      </c>
      <c r="D9244">
        <v>50</v>
      </c>
      <c r="J9244" t="e">
        <f>+VLOOKUP(B9244,#REF!,1,FALSE)</f>
        <v>#REF!</v>
      </c>
    </row>
    <row r="9245" spans="1:10" hidden="1" x14ac:dyDescent="0.25">
      <c r="A9245" t="s">
        <v>655</v>
      </c>
      <c r="B9245" t="s">
        <v>610</v>
      </c>
      <c r="C9245" t="s">
        <v>425</v>
      </c>
      <c r="D9245">
        <v>4.8</v>
      </c>
      <c r="J9245" t="e">
        <f>+VLOOKUP(B9245,#REF!,1,FALSE)</f>
        <v>#REF!</v>
      </c>
    </row>
    <row r="9246" spans="1:10" hidden="1" x14ac:dyDescent="0.25">
      <c r="A9246" t="s">
        <v>655</v>
      </c>
      <c r="B9246">
        <v>7111</v>
      </c>
      <c r="C9246" t="s">
        <v>3316</v>
      </c>
      <c r="D9246">
        <v>1</v>
      </c>
      <c r="J9246" t="e">
        <f>+VLOOKUP(B9246,#REF!,1,FALSE)</f>
        <v>#REF!</v>
      </c>
    </row>
    <row r="9247" spans="1:10" hidden="1" x14ac:dyDescent="0.25">
      <c r="A9247" t="s">
        <v>655</v>
      </c>
      <c r="B9247">
        <v>7112</v>
      </c>
      <c r="C9247" t="s">
        <v>3317</v>
      </c>
      <c r="D9247">
        <v>1</v>
      </c>
      <c r="J9247" t="e">
        <f>+VLOOKUP(B9247,#REF!,1,FALSE)</f>
        <v>#REF!</v>
      </c>
    </row>
    <row r="9248" spans="1:10" hidden="1" x14ac:dyDescent="0.25">
      <c r="A9248" t="s">
        <v>655</v>
      </c>
      <c r="B9248">
        <v>7113</v>
      </c>
      <c r="C9248" t="s">
        <v>3318</v>
      </c>
      <c r="D9248">
        <v>1</v>
      </c>
      <c r="J9248" t="e">
        <f>+VLOOKUP(B9248,#REF!,1,FALSE)</f>
        <v>#REF!</v>
      </c>
    </row>
    <row r="9249" spans="1:10" hidden="1" x14ac:dyDescent="0.25">
      <c r="A9249" t="s">
        <v>655</v>
      </c>
      <c r="B9249">
        <v>7136</v>
      </c>
      <c r="C9249" t="s">
        <v>3319</v>
      </c>
      <c r="D9249">
        <v>2</v>
      </c>
      <c r="J9249" t="e">
        <f>+VLOOKUP(B9249,#REF!,1,FALSE)</f>
        <v>#REF!</v>
      </c>
    </row>
    <row r="9250" spans="1:10" hidden="1" x14ac:dyDescent="0.25">
      <c r="A9250" t="s">
        <v>655</v>
      </c>
      <c r="B9250">
        <v>7137</v>
      </c>
      <c r="C9250" t="s">
        <v>3320</v>
      </c>
      <c r="D9250">
        <v>2</v>
      </c>
      <c r="J9250" t="e">
        <f>+VLOOKUP(B9250,#REF!,1,FALSE)</f>
        <v>#REF!</v>
      </c>
    </row>
    <row r="9251" spans="1:10" hidden="1" x14ac:dyDescent="0.25">
      <c r="A9251" t="s">
        <v>655</v>
      </c>
      <c r="B9251">
        <v>7138</v>
      </c>
      <c r="C9251" t="s">
        <v>3321</v>
      </c>
      <c r="D9251">
        <v>2</v>
      </c>
      <c r="J9251" t="e">
        <f>+VLOOKUP(B9251,#REF!,1,FALSE)</f>
        <v>#REF!</v>
      </c>
    </row>
    <row r="9252" spans="1:10" hidden="1" x14ac:dyDescent="0.25">
      <c r="A9252" t="s">
        <v>655</v>
      </c>
      <c r="B9252">
        <v>7139</v>
      </c>
      <c r="C9252" t="s">
        <v>3322</v>
      </c>
      <c r="D9252">
        <v>2</v>
      </c>
      <c r="J9252" t="e">
        <f>+VLOOKUP(B9252,#REF!,1,FALSE)</f>
        <v>#REF!</v>
      </c>
    </row>
    <row r="9253" spans="1:10" hidden="1" x14ac:dyDescent="0.25">
      <c r="A9253" t="s">
        <v>655</v>
      </c>
      <c r="B9253">
        <v>7140</v>
      </c>
      <c r="C9253" t="s">
        <v>3323</v>
      </c>
      <c r="D9253">
        <v>1</v>
      </c>
      <c r="J9253" t="e">
        <f>+VLOOKUP(B9253,#REF!,1,FALSE)</f>
        <v>#REF!</v>
      </c>
    </row>
    <row r="9254" spans="1:10" hidden="1" x14ac:dyDescent="0.25">
      <c r="A9254" t="s">
        <v>655</v>
      </c>
      <c r="B9254">
        <v>7141</v>
      </c>
      <c r="C9254" t="s">
        <v>3324</v>
      </c>
      <c r="D9254">
        <v>1</v>
      </c>
      <c r="J9254" t="e">
        <f>+VLOOKUP(B9254,#REF!,1,FALSE)</f>
        <v>#REF!</v>
      </c>
    </row>
    <row r="9255" spans="1:10" hidden="1" x14ac:dyDescent="0.25">
      <c r="A9255" t="s">
        <v>655</v>
      </c>
      <c r="B9255">
        <v>7142</v>
      </c>
      <c r="C9255" t="s">
        <v>3325</v>
      </c>
      <c r="D9255">
        <v>1</v>
      </c>
      <c r="J9255" t="e">
        <f>+VLOOKUP(B9255,#REF!,1,FALSE)</f>
        <v>#REF!</v>
      </c>
    </row>
    <row r="9256" spans="1:10" hidden="1" x14ac:dyDescent="0.25">
      <c r="A9256" t="s">
        <v>655</v>
      </c>
      <c r="B9256">
        <v>7143</v>
      </c>
      <c r="C9256" t="s">
        <v>3326</v>
      </c>
      <c r="D9256">
        <v>1</v>
      </c>
      <c r="J9256" t="e">
        <f>+VLOOKUP(B9256,#REF!,1,FALSE)</f>
        <v>#REF!</v>
      </c>
    </row>
    <row r="9257" spans="1:10" hidden="1" x14ac:dyDescent="0.25">
      <c r="A9257" t="s">
        <v>655</v>
      </c>
      <c r="B9257">
        <v>7149</v>
      </c>
      <c r="C9257" t="s">
        <v>3327</v>
      </c>
      <c r="D9257">
        <v>100</v>
      </c>
      <c r="J9257" t="e">
        <f>+VLOOKUP(B9257,#REF!,1,FALSE)</f>
        <v>#REF!</v>
      </c>
    </row>
    <row r="9258" spans="1:10" hidden="1" x14ac:dyDescent="0.25">
      <c r="A9258" t="s">
        <v>655</v>
      </c>
      <c r="B9258">
        <v>7154</v>
      </c>
      <c r="C9258" t="s">
        <v>3328</v>
      </c>
      <c r="D9258">
        <v>25</v>
      </c>
      <c r="J9258" t="e">
        <f>+VLOOKUP(B9258,#REF!,1,FALSE)</f>
        <v>#REF!</v>
      </c>
    </row>
    <row r="9259" spans="1:10" hidden="1" x14ac:dyDescent="0.25">
      <c r="A9259" t="s">
        <v>655</v>
      </c>
      <c r="B9259">
        <v>7158</v>
      </c>
      <c r="C9259" t="s">
        <v>3329</v>
      </c>
      <c r="D9259">
        <v>1</v>
      </c>
      <c r="J9259" t="e">
        <f>+VLOOKUP(B9259,#REF!,1,FALSE)</f>
        <v>#REF!</v>
      </c>
    </row>
    <row r="9260" spans="1:10" hidden="1" x14ac:dyDescent="0.25">
      <c r="A9260" t="s">
        <v>655</v>
      </c>
      <c r="B9260" t="s">
        <v>2473</v>
      </c>
      <c r="C9260" t="s">
        <v>2474</v>
      </c>
      <c r="D9260">
        <v>6.5</v>
      </c>
      <c r="J9260" t="e">
        <f>+VLOOKUP(B9260,#REF!,1,FALSE)</f>
        <v>#REF!</v>
      </c>
    </row>
    <row r="9261" spans="1:10" hidden="1" x14ac:dyDescent="0.25">
      <c r="A9261" t="s">
        <v>655</v>
      </c>
      <c r="B9261" t="s">
        <v>2473</v>
      </c>
      <c r="C9261" t="s">
        <v>2474</v>
      </c>
      <c r="D9261">
        <v>6.5</v>
      </c>
      <c r="J9261" t="e">
        <f>+VLOOKUP(B9261,#REF!,1,FALSE)</f>
        <v>#REF!</v>
      </c>
    </row>
    <row r="9262" spans="1:10" hidden="1" x14ac:dyDescent="0.25">
      <c r="A9262" t="s">
        <v>655</v>
      </c>
      <c r="B9262">
        <v>7178</v>
      </c>
      <c r="C9262" t="s">
        <v>3330</v>
      </c>
      <c r="D9262">
        <v>25</v>
      </c>
      <c r="J9262" t="e">
        <f>+VLOOKUP(B9262,#REF!,1,FALSE)</f>
        <v>#REF!</v>
      </c>
    </row>
    <row r="9263" spans="1:10" hidden="1" x14ac:dyDescent="0.25">
      <c r="A9263" t="s">
        <v>655</v>
      </c>
      <c r="B9263" t="s">
        <v>610</v>
      </c>
      <c r="C9263" t="s">
        <v>425</v>
      </c>
      <c r="D9263">
        <v>4.8</v>
      </c>
      <c r="J9263" t="e">
        <f>+VLOOKUP(B9263,#REF!,1,FALSE)</f>
        <v>#REF!</v>
      </c>
    </row>
    <row r="9264" spans="1:10" hidden="1" x14ac:dyDescent="0.25">
      <c r="A9264" t="s">
        <v>655</v>
      </c>
      <c r="B9264">
        <v>7237</v>
      </c>
      <c r="C9264" t="s">
        <v>3331</v>
      </c>
      <c r="D9264">
        <v>25</v>
      </c>
      <c r="J9264" t="e">
        <f>+VLOOKUP(B9264,#REF!,1,FALSE)</f>
        <v>#REF!</v>
      </c>
    </row>
    <row r="9265" spans="1:10" hidden="1" x14ac:dyDescent="0.25">
      <c r="A9265" t="s">
        <v>655</v>
      </c>
      <c r="B9265">
        <v>7250</v>
      </c>
      <c r="C9265" t="s">
        <v>3332</v>
      </c>
      <c r="D9265">
        <v>10</v>
      </c>
      <c r="J9265" t="e">
        <f>+VLOOKUP(B9265,#REF!,1,FALSE)</f>
        <v>#REF!</v>
      </c>
    </row>
    <row r="9266" spans="1:10" hidden="1" x14ac:dyDescent="0.25">
      <c r="A9266" t="s">
        <v>655</v>
      </c>
      <c r="B9266" t="s">
        <v>3333</v>
      </c>
      <c r="C9266" t="s">
        <v>3334</v>
      </c>
      <c r="D9266">
        <v>10</v>
      </c>
      <c r="J9266" t="e">
        <f>+VLOOKUP(B9266,#REF!,1,FALSE)</f>
        <v>#REF!</v>
      </c>
    </row>
    <row r="9267" spans="1:10" hidden="1" x14ac:dyDescent="0.25">
      <c r="A9267" t="s">
        <v>655</v>
      </c>
      <c r="B9267">
        <v>7252</v>
      </c>
      <c r="C9267" t="s">
        <v>3335</v>
      </c>
      <c r="D9267">
        <v>10</v>
      </c>
      <c r="J9267" t="e">
        <f>+VLOOKUP(B9267,#REF!,1,FALSE)</f>
        <v>#REF!</v>
      </c>
    </row>
    <row r="9268" spans="1:10" hidden="1" x14ac:dyDescent="0.25">
      <c r="A9268" t="s">
        <v>655</v>
      </c>
      <c r="B9268" t="s">
        <v>610</v>
      </c>
      <c r="C9268" t="s">
        <v>425</v>
      </c>
      <c r="D9268">
        <v>4.8</v>
      </c>
      <c r="J9268" t="e">
        <f>+VLOOKUP(B9268,#REF!,1,FALSE)</f>
        <v>#REF!</v>
      </c>
    </row>
    <row r="9269" spans="1:10" hidden="1" x14ac:dyDescent="0.25">
      <c r="A9269" t="s">
        <v>655</v>
      </c>
      <c r="B9269">
        <v>7704</v>
      </c>
      <c r="C9269" t="s">
        <v>3336</v>
      </c>
      <c r="D9269">
        <v>4</v>
      </c>
      <c r="J9269" t="e">
        <f>+VLOOKUP(B9269,#REF!,1,FALSE)</f>
        <v>#REF!</v>
      </c>
    </row>
    <row r="9270" spans="1:10" hidden="1" x14ac:dyDescent="0.25">
      <c r="A9270" t="s">
        <v>655</v>
      </c>
      <c r="B9270">
        <v>7707</v>
      </c>
      <c r="C9270" t="s">
        <v>3337</v>
      </c>
      <c r="D9270">
        <v>10</v>
      </c>
      <c r="J9270" t="e">
        <f>+VLOOKUP(B9270,#REF!,1,FALSE)</f>
        <v>#REF!</v>
      </c>
    </row>
    <row r="9271" spans="1:10" hidden="1" x14ac:dyDescent="0.25">
      <c r="A9271" t="s">
        <v>655</v>
      </c>
      <c r="B9271">
        <v>7708</v>
      </c>
      <c r="C9271" t="s">
        <v>3338</v>
      </c>
      <c r="D9271">
        <v>10</v>
      </c>
      <c r="J9271" t="e">
        <f>+VLOOKUP(B9271,#REF!,1,FALSE)</f>
        <v>#REF!</v>
      </c>
    </row>
    <row r="9272" spans="1:10" hidden="1" x14ac:dyDescent="0.25">
      <c r="A9272" t="s">
        <v>655</v>
      </c>
      <c r="B9272">
        <v>7709</v>
      </c>
      <c r="C9272" t="s">
        <v>3339</v>
      </c>
      <c r="D9272">
        <v>10</v>
      </c>
      <c r="J9272" t="e">
        <f>+VLOOKUP(B9272,#REF!,1,FALSE)</f>
        <v>#REF!</v>
      </c>
    </row>
    <row r="9273" spans="1:10" hidden="1" x14ac:dyDescent="0.25">
      <c r="A9273" t="s">
        <v>655</v>
      </c>
      <c r="B9273">
        <v>7710</v>
      </c>
      <c r="C9273" t="s">
        <v>3340</v>
      </c>
      <c r="D9273">
        <v>1</v>
      </c>
      <c r="J9273" t="e">
        <f>+VLOOKUP(B9273,#REF!,1,FALSE)</f>
        <v>#REF!</v>
      </c>
    </row>
    <row r="9274" spans="1:10" hidden="1" x14ac:dyDescent="0.25">
      <c r="A9274" t="s">
        <v>655</v>
      </c>
      <c r="B9274">
        <v>7711</v>
      </c>
      <c r="C9274" t="s">
        <v>3341</v>
      </c>
      <c r="D9274">
        <v>1</v>
      </c>
      <c r="J9274" t="e">
        <f>+VLOOKUP(B9274,#REF!,1,FALSE)</f>
        <v>#REF!</v>
      </c>
    </row>
    <row r="9275" spans="1:10" hidden="1" x14ac:dyDescent="0.25">
      <c r="A9275" t="s">
        <v>655</v>
      </c>
      <c r="B9275">
        <v>7712</v>
      </c>
      <c r="C9275" t="s">
        <v>3342</v>
      </c>
      <c r="D9275">
        <v>1</v>
      </c>
      <c r="J9275" t="e">
        <f>+VLOOKUP(B9275,#REF!,1,FALSE)</f>
        <v>#REF!</v>
      </c>
    </row>
    <row r="9276" spans="1:10" hidden="1" x14ac:dyDescent="0.25">
      <c r="A9276" t="s">
        <v>655</v>
      </c>
      <c r="B9276">
        <v>7713</v>
      </c>
      <c r="C9276" t="s">
        <v>3343</v>
      </c>
      <c r="D9276">
        <v>1</v>
      </c>
      <c r="J9276" t="e">
        <f>+VLOOKUP(B9276,#REF!,1,FALSE)</f>
        <v>#REF!</v>
      </c>
    </row>
    <row r="9277" spans="1:10" hidden="1" x14ac:dyDescent="0.25">
      <c r="A9277" t="s">
        <v>655</v>
      </c>
      <c r="B9277">
        <v>7714</v>
      </c>
      <c r="C9277" t="s">
        <v>3344</v>
      </c>
      <c r="D9277">
        <v>1</v>
      </c>
      <c r="J9277" t="e">
        <f>+VLOOKUP(B9277,#REF!,1,FALSE)</f>
        <v>#REF!</v>
      </c>
    </row>
    <row r="9278" spans="1:10" hidden="1" x14ac:dyDescent="0.25">
      <c r="A9278" t="s">
        <v>655</v>
      </c>
      <c r="B9278">
        <v>7715</v>
      </c>
      <c r="C9278" t="s">
        <v>2953</v>
      </c>
      <c r="D9278">
        <v>4</v>
      </c>
      <c r="J9278" t="e">
        <f>+VLOOKUP(B9278,#REF!,1,FALSE)</f>
        <v>#REF!</v>
      </c>
    </row>
    <row r="9279" spans="1:10" hidden="1" x14ac:dyDescent="0.25">
      <c r="A9279" t="s">
        <v>655</v>
      </c>
      <c r="B9279">
        <v>7717</v>
      </c>
      <c r="C9279" t="s">
        <v>3345</v>
      </c>
      <c r="D9279">
        <v>100</v>
      </c>
      <c r="J9279" t="e">
        <f>+VLOOKUP(B9279,#REF!,1,FALSE)</f>
        <v>#REF!</v>
      </c>
    </row>
    <row r="9280" spans="1:10" hidden="1" x14ac:dyDescent="0.25">
      <c r="A9280" t="s">
        <v>655</v>
      </c>
      <c r="B9280">
        <v>7719</v>
      </c>
      <c r="C9280" t="s">
        <v>3346</v>
      </c>
      <c r="D9280">
        <v>250</v>
      </c>
      <c r="J9280" t="e">
        <f>+VLOOKUP(B9280,#REF!,1,FALSE)</f>
        <v>#REF!</v>
      </c>
    </row>
    <row r="9281" spans="1:10" hidden="1" x14ac:dyDescent="0.25">
      <c r="A9281" t="s">
        <v>655</v>
      </c>
      <c r="B9281">
        <v>7722</v>
      </c>
      <c r="C9281" t="s">
        <v>3347</v>
      </c>
      <c r="D9281">
        <v>10</v>
      </c>
      <c r="J9281" t="e">
        <f>+VLOOKUP(B9281,#REF!,1,FALSE)</f>
        <v>#REF!</v>
      </c>
    </row>
    <row r="9282" spans="1:10" hidden="1" x14ac:dyDescent="0.25">
      <c r="A9282" t="s">
        <v>655</v>
      </c>
      <c r="B9282">
        <v>7725</v>
      </c>
      <c r="C9282" t="s">
        <v>3348</v>
      </c>
      <c r="D9282">
        <v>1</v>
      </c>
      <c r="J9282" t="e">
        <f>+VLOOKUP(B9282,#REF!,1,FALSE)</f>
        <v>#REF!</v>
      </c>
    </row>
    <row r="9283" spans="1:10" hidden="1" x14ac:dyDescent="0.25">
      <c r="A9283" t="s">
        <v>655</v>
      </c>
      <c r="B9283">
        <v>7726</v>
      </c>
      <c r="C9283" t="s">
        <v>3349</v>
      </c>
      <c r="D9283">
        <v>1</v>
      </c>
      <c r="J9283" t="e">
        <f>+VLOOKUP(B9283,#REF!,1,FALSE)</f>
        <v>#REF!</v>
      </c>
    </row>
    <row r="9284" spans="1:10" hidden="1" x14ac:dyDescent="0.25">
      <c r="A9284" t="s">
        <v>655</v>
      </c>
      <c r="B9284">
        <v>7728</v>
      </c>
      <c r="C9284" t="s">
        <v>3350</v>
      </c>
      <c r="D9284">
        <v>1</v>
      </c>
      <c r="J9284" t="e">
        <f>+VLOOKUP(B9284,#REF!,1,FALSE)</f>
        <v>#REF!</v>
      </c>
    </row>
    <row r="9285" spans="1:10" hidden="1" x14ac:dyDescent="0.25">
      <c r="A9285" t="s">
        <v>655</v>
      </c>
      <c r="B9285">
        <v>7729</v>
      </c>
      <c r="C9285" t="s">
        <v>3351</v>
      </c>
      <c r="D9285">
        <v>1</v>
      </c>
      <c r="J9285" t="e">
        <f>+VLOOKUP(B9285,#REF!,1,FALSE)</f>
        <v>#REF!</v>
      </c>
    </row>
    <row r="9286" spans="1:10" hidden="1" x14ac:dyDescent="0.25">
      <c r="A9286" t="s">
        <v>655</v>
      </c>
      <c r="B9286">
        <v>7730</v>
      </c>
      <c r="C9286" t="s">
        <v>3352</v>
      </c>
      <c r="D9286">
        <v>1</v>
      </c>
      <c r="J9286" t="e">
        <f>+VLOOKUP(B9286,#REF!,1,FALSE)</f>
        <v>#REF!</v>
      </c>
    </row>
    <row r="9287" spans="1:10" hidden="1" x14ac:dyDescent="0.25">
      <c r="A9287" t="s">
        <v>655</v>
      </c>
      <c r="B9287">
        <v>7731</v>
      </c>
      <c r="C9287" t="s">
        <v>3353</v>
      </c>
      <c r="D9287">
        <v>1</v>
      </c>
      <c r="J9287" t="e">
        <f>+VLOOKUP(B9287,#REF!,1,FALSE)</f>
        <v>#REF!</v>
      </c>
    </row>
    <row r="9288" spans="1:10" hidden="1" x14ac:dyDescent="0.25">
      <c r="A9288" t="s">
        <v>655</v>
      </c>
      <c r="B9288">
        <v>7732</v>
      </c>
      <c r="C9288" t="s">
        <v>3354</v>
      </c>
      <c r="D9288">
        <v>1</v>
      </c>
      <c r="J9288" t="e">
        <f>+VLOOKUP(B9288,#REF!,1,FALSE)</f>
        <v>#REF!</v>
      </c>
    </row>
    <row r="9289" spans="1:10" hidden="1" x14ac:dyDescent="0.25">
      <c r="A9289" t="s">
        <v>655</v>
      </c>
      <c r="B9289">
        <v>7733</v>
      </c>
      <c r="C9289" t="s">
        <v>3355</v>
      </c>
      <c r="D9289">
        <v>1</v>
      </c>
      <c r="J9289" t="e">
        <f>+VLOOKUP(B9289,#REF!,1,FALSE)</f>
        <v>#REF!</v>
      </c>
    </row>
    <row r="9290" spans="1:10" hidden="1" x14ac:dyDescent="0.25">
      <c r="A9290" t="s">
        <v>655</v>
      </c>
      <c r="B9290">
        <v>7738</v>
      </c>
      <c r="C9290" t="s">
        <v>3356</v>
      </c>
      <c r="D9290">
        <v>100</v>
      </c>
      <c r="J9290" t="e">
        <f>+VLOOKUP(B9290,#REF!,1,FALSE)</f>
        <v>#REF!</v>
      </c>
    </row>
    <row r="9291" spans="1:10" hidden="1" x14ac:dyDescent="0.25">
      <c r="A9291" t="s">
        <v>655</v>
      </c>
      <c r="B9291">
        <v>7740</v>
      </c>
      <c r="C9291" t="s">
        <v>3357</v>
      </c>
      <c r="D9291">
        <v>100</v>
      </c>
      <c r="J9291" t="e">
        <f>+VLOOKUP(B9291,#REF!,1,FALSE)</f>
        <v>#REF!</v>
      </c>
    </row>
    <row r="9292" spans="1:10" hidden="1" x14ac:dyDescent="0.25">
      <c r="A9292" t="s">
        <v>655</v>
      </c>
      <c r="B9292">
        <v>7752</v>
      </c>
      <c r="C9292" t="s">
        <v>3358</v>
      </c>
      <c r="D9292">
        <v>10</v>
      </c>
      <c r="J9292" t="e">
        <f>+VLOOKUP(B9292,#REF!,1,FALSE)</f>
        <v>#REF!</v>
      </c>
    </row>
    <row r="9293" spans="1:10" hidden="1" x14ac:dyDescent="0.25">
      <c r="A9293" t="s">
        <v>655</v>
      </c>
      <c r="B9293">
        <v>7753</v>
      </c>
      <c r="C9293" t="s">
        <v>3359</v>
      </c>
      <c r="D9293">
        <v>1</v>
      </c>
      <c r="J9293" t="e">
        <f>+VLOOKUP(B9293,#REF!,1,FALSE)</f>
        <v>#REF!</v>
      </c>
    </row>
    <row r="9294" spans="1:10" hidden="1" x14ac:dyDescent="0.25">
      <c r="A9294" t="s">
        <v>655</v>
      </c>
      <c r="B9294">
        <v>7754</v>
      </c>
      <c r="C9294" t="s">
        <v>3360</v>
      </c>
      <c r="D9294">
        <v>1</v>
      </c>
      <c r="J9294" t="e">
        <f>+VLOOKUP(B9294,#REF!,1,FALSE)</f>
        <v>#REF!</v>
      </c>
    </row>
    <row r="9295" spans="1:10" hidden="1" x14ac:dyDescent="0.25">
      <c r="A9295" t="s">
        <v>655</v>
      </c>
      <c r="B9295">
        <v>7757</v>
      </c>
      <c r="C9295" t="s">
        <v>2346</v>
      </c>
      <c r="D9295">
        <v>10</v>
      </c>
      <c r="J9295" t="e">
        <f>+VLOOKUP(B9295,#REF!,1,FALSE)</f>
        <v>#REF!</v>
      </c>
    </row>
    <row r="9296" spans="1:10" hidden="1" x14ac:dyDescent="0.25">
      <c r="A9296" t="s">
        <v>655</v>
      </c>
      <c r="B9296">
        <v>7765</v>
      </c>
      <c r="C9296" t="s">
        <v>3361</v>
      </c>
      <c r="D9296">
        <v>1</v>
      </c>
      <c r="J9296" t="e">
        <f>+VLOOKUP(B9296,#REF!,1,FALSE)</f>
        <v>#REF!</v>
      </c>
    </row>
    <row r="9297" spans="1:10" hidden="1" x14ac:dyDescent="0.25">
      <c r="A9297" t="s">
        <v>655</v>
      </c>
      <c r="B9297">
        <v>7767</v>
      </c>
      <c r="C9297" t="s">
        <v>3362</v>
      </c>
      <c r="D9297">
        <v>1</v>
      </c>
      <c r="J9297" t="e">
        <f>+VLOOKUP(B9297,#REF!,1,FALSE)</f>
        <v>#REF!</v>
      </c>
    </row>
    <row r="9298" spans="1:10" hidden="1" x14ac:dyDescent="0.25">
      <c r="A9298" t="s">
        <v>655</v>
      </c>
      <c r="B9298">
        <v>7768</v>
      </c>
      <c r="C9298" t="s">
        <v>3363</v>
      </c>
      <c r="D9298">
        <v>4</v>
      </c>
      <c r="J9298" t="e">
        <f>+VLOOKUP(B9298,#REF!,1,FALSE)</f>
        <v>#REF!</v>
      </c>
    </row>
    <row r="9299" spans="1:10" hidden="1" x14ac:dyDescent="0.25">
      <c r="A9299" t="s">
        <v>655</v>
      </c>
      <c r="B9299">
        <v>7793</v>
      </c>
      <c r="C9299" t="s">
        <v>3364</v>
      </c>
      <c r="D9299">
        <v>10</v>
      </c>
      <c r="J9299" t="e">
        <f>+VLOOKUP(B9299,#REF!,1,FALSE)</f>
        <v>#REF!</v>
      </c>
    </row>
    <row r="9300" spans="1:10" hidden="1" x14ac:dyDescent="0.25">
      <c r="A9300" t="s">
        <v>655</v>
      </c>
      <c r="B9300">
        <v>7794</v>
      </c>
      <c r="C9300" t="s">
        <v>3365</v>
      </c>
      <c r="D9300">
        <v>10</v>
      </c>
      <c r="J9300" t="e">
        <f>+VLOOKUP(B9300,#REF!,1,FALSE)</f>
        <v>#REF!</v>
      </c>
    </row>
    <row r="9301" spans="1:10" hidden="1" x14ac:dyDescent="0.25">
      <c r="A9301" t="s">
        <v>655</v>
      </c>
      <c r="B9301">
        <v>7810</v>
      </c>
      <c r="C9301" t="s">
        <v>3366</v>
      </c>
      <c r="D9301">
        <v>50</v>
      </c>
      <c r="J9301" t="e">
        <f>+VLOOKUP(B9301,#REF!,1,FALSE)</f>
        <v>#REF!</v>
      </c>
    </row>
    <row r="9302" spans="1:10" hidden="1" x14ac:dyDescent="0.25">
      <c r="A9302" t="s">
        <v>655</v>
      </c>
      <c r="B9302">
        <v>7811</v>
      </c>
      <c r="C9302" t="s">
        <v>3367</v>
      </c>
      <c r="D9302">
        <v>50</v>
      </c>
      <c r="J9302" t="e">
        <f>+VLOOKUP(B9302,#REF!,1,FALSE)</f>
        <v>#REF!</v>
      </c>
    </row>
    <row r="9303" spans="1:10" hidden="1" x14ac:dyDescent="0.25">
      <c r="A9303" t="s">
        <v>655</v>
      </c>
      <c r="B9303">
        <v>7812</v>
      </c>
      <c r="C9303" t="s">
        <v>3368</v>
      </c>
      <c r="D9303">
        <v>50</v>
      </c>
      <c r="J9303" t="e">
        <f>+VLOOKUP(B9303,#REF!,1,FALSE)</f>
        <v>#REF!</v>
      </c>
    </row>
    <row r="9304" spans="1:10" hidden="1" x14ac:dyDescent="0.25">
      <c r="A9304" t="s">
        <v>655</v>
      </c>
      <c r="B9304">
        <v>7813</v>
      </c>
      <c r="C9304" t="s">
        <v>3369</v>
      </c>
      <c r="D9304">
        <v>40</v>
      </c>
      <c r="J9304" t="e">
        <f>+VLOOKUP(B9304,#REF!,1,FALSE)</f>
        <v>#REF!</v>
      </c>
    </row>
    <row r="9305" spans="1:10" hidden="1" x14ac:dyDescent="0.25">
      <c r="A9305" t="s">
        <v>655</v>
      </c>
      <c r="B9305">
        <v>7814</v>
      </c>
      <c r="C9305" t="s">
        <v>3370</v>
      </c>
      <c r="D9305">
        <v>25</v>
      </c>
      <c r="J9305" t="e">
        <f>+VLOOKUP(B9305,#REF!,1,FALSE)</f>
        <v>#REF!</v>
      </c>
    </row>
    <row r="9306" spans="1:10" hidden="1" x14ac:dyDescent="0.25">
      <c r="A9306" t="s">
        <v>655</v>
      </c>
      <c r="B9306">
        <v>7815</v>
      </c>
      <c r="C9306" t="s">
        <v>3371</v>
      </c>
      <c r="D9306">
        <v>50</v>
      </c>
      <c r="J9306" t="e">
        <f>+VLOOKUP(B9306,#REF!,1,FALSE)</f>
        <v>#REF!</v>
      </c>
    </row>
    <row r="9307" spans="1:10" hidden="1" x14ac:dyDescent="0.25">
      <c r="A9307" t="s">
        <v>655</v>
      </c>
      <c r="B9307">
        <v>8301</v>
      </c>
      <c r="C9307" t="s">
        <v>3372</v>
      </c>
      <c r="D9307">
        <v>50</v>
      </c>
      <c r="J9307" t="e">
        <f>+VLOOKUP(B9307,#REF!,1,FALSE)</f>
        <v>#REF!</v>
      </c>
    </row>
    <row r="9308" spans="1:10" hidden="1" x14ac:dyDescent="0.25">
      <c r="A9308" t="s">
        <v>655</v>
      </c>
      <c r="B9308">
        <v>8304</v>
      </c>
      <c r="C9308" t="s">
        <v>3373</v>
      </c>
      <c r="D9308">
        <v>50</v>
      </c>
      <c r="J9308" t="e">
        <f>+VLOOKUP(B9308,#REF!,1,FALSE)</f>
        <v>#REF!</v>
      </c>
    </row>
    <row r="9309" spans="1:10" hidden="1" x14ac:dyDescent="0.25">
      <c r="A9309" t="s">
        <v>655</v>
      </c>
      <c r="B9309">
        <v>8306</v>
      </c>
      <c r="C9309" t="s">
        <v>3374</v>
      </c>
      <c r="D9309">
        <v>50</v>
      </c>
      <c r="J9309" t="e">
        <f>+VLOOKUP(B9309,#REF!,1,FALSE)</f>
        <v>#REF!</v>
      </c>
    </row>
    <row r="9310" spans="1:10" hidden="1" x14ac:dyDescent="0.25">
      <c r="A9310" t="s">
        <v>655</v>
      </c>
      <c r="B9310">
        <v>8308</v>
      </c>
      <c r="C9310" t="s">
        <v>3375</v>
      </c>
      <c r="D9310">
        <v>50</v>
      </c>
      <c r="J9310" t="e">
        <f>+VLOOKUP(B9310,#REF!,1,FALSE)</f>
        <v>#REF!</v>
      </c>
    </row>
    <row r="9311" spans="1:10" hidden="1" x14ac:dyDescent="0.25">
      <c r="A9311" t="s">
        <v>655</v>
      </c>
      <c r="B9311">
        <v>8309</v>
      </c>
      <c r="C9311" t="s">
        <v>3376</v>
      </c>
      <c r="D9311">
        <v>50</v>
      </c>
      <c r="J9311" t="e">
        <f>+VLOOKUP(B9311,#REF!,1,FALSE)</f>
        <v>#REF!</v>
      </c>
    </row>
    <row r="9312" spans="1:10" hidden="1" x14ac:dyDescent="0.25">
      <c r="A9312" t="s">
        <v>655</v>
      </c>
      <c r="B9312">
        <v>8313</v>
      </c>
      <c r="C9312" t="s">
        <v>3377</v>
      </c>
      <c r="D9312">
        <v>50</v>
      </c>
      <c r="J9312" t="e">
        <f>+VLOOKUP(B9312,#REF!,1,FALSE)</f>
        <v>#REF!</v>
      </c>
    </row>
    <row r="9313" spans="1:10" hidden="1" x14ac:dyDescent="0.25">
      <c r="A9313" t="s">
        <v>655</v>
      </c>
      <c r="B9313">
        <v>8314</v>
      </c>
      <c r="C9313" t="s">
        <v>3378</v>
      </c>
      <c r="D9313">
        <v>50</v>
      </c>
      <c r="J9313" t="e">
        <f>+VLOOKUP(B9313,#REF!,1,FALSE)</f>
        <v>#REF!</v>
      </c>
    </row>
    <row r="9314" spans="1:10" hidden="1" x14ac:dyDescent="0.25">
      <c r="A9314" t="s">
        <v>655</v>
      </c>
      <c r="B9314">
        <v>8360</v>
      </c>
      <c r="C9314" t="s">
        <v>3379</v>
      </c>
      <c r="D9314">
        <v>50</v>
      </c>
      <c r="J9314" t="e">
        <f>+VLOOKUP(B9314,#REF!,1,FALSE)</f>
        <v>#REF!</v>
      </c>
    </row>
    <row r="9315" spans="1:10" hidden="1" x14ac:dyDescent="0.25">
      <c r="A9315" t="s">
        <v>655</v>
      </c>
      <c r="B9315">
        <v>8361</v>
      </c>
      <c r="C9315" t="s">
        <v>3380</v>
      </c>
      <c r="D9315">
        <v>50</v>
      </c>
      <c r="J9315" t="e">
        <f>+VLOOKUP(B9315,#REF!,1,FALSE)</f>
        <v>#REF!</v>
      </c>
    </row>
    <row r="9316" spans="1:10" hidden="1" x14ac:dyDescent="0.25">
      <c r="A9316" t="s">
        <v>655</v>
      </c>
      <c r="B9316">
        <v>8362</v>
      </c>
      <c r="C9316" t="s">
        <v>291</v>
      </c>
      <c r="D9316">
        <v>50</v>
      </c>
      <c r="J9316" t="e">
        <f>+VLOOKUP(B9316,#REF!,1,FALSE)</f>
        <v>#REF!</v>
      </c>
    </row>
    <row r="9317" spans="1:10" hidden="1" x14ac:dyDescent="0.25">
      <c r="A9317" t="s">
        <v>655</v>
      </c>
      <c r="B9317">
        <v>8363</v>
      </c>
      <c r="C9317" t="s">
        <v>3381</v>
      </c>
      <c r="D9317">
        <v>50</v>
      </c>
      <c r="J9317" t="e">
        <f>+VLOOKUP(B9317,#REF!,1,FALSE)</f>
        <v>#REF!</v>
      </c>
    </row>
    <row r="9318" spans="1:10" hidden="1" x14ac:dyDescent="0.25">
      <c r="A9318" t="s">
        <v>655</v>
      </c>
      <c r="B9318">
        <v>8364</v>
      </c>
      <c r="C9318" t="s">
        <v>3382</v>
      </c>
      <c r="D9318">
        <v>50</v>
      </c>
      <c r="J9318" t="e">
        <f>+VLOOKUP(B9318,#REF!,1,FALSE)</f>
        <v>#REF!</v>
      </c>
    </row>
    <row r="9319" spans="1:10" hidden="1" x14ac:dyDescent="0.25">
      <c r="A9319" t="s">
        <v>655</v>
      </c>
      <c r="B9319">
        <v>8369</v>
      </c>
      <c r="C9319" t="s">
        <v>3383</v>
      </c>
      <c r="D9319">
        <v>50</v>
      </c>
      <c r="J9319" t="e">
        <f>+VLOOKUP(B9319,#REF!,1,FALSE)</f>
        <v>#REF!</v>
      </c>
    </row>
    <row r="9320" spans="1:10" hidden="1" x14ac:dyDescent="0.25">
      <c r="A9320" t="s">
        <v>655</v>
      </c>
      <c r="B9320">
        <v>8370</v>
      </c>
      <c r="C9320" t="s">
        <v>3384</v>
      </c>
      <c r="D9320">
        <v>50</v>
      </c>
      <c r="J9320" t="e">
        <f>+VLOOKUP(B9320,#REF!,1,FALSE)</f>
        <v>#REF!</v>
      </c>
    </row>
    <row r="9321" spans="1:10" hidden="1" x14ac:dyDescent="0.25">
      <c r="A9321" t="s">
        <v>655</v>
      </c>
      <c r="B9321">
        <v>8373</v>
      </c>
      <c r="C9321" t="s">
        <v>3385</v>
      </c>
      <c r="D9321">
        <v>25</v>
      </c>
      <c r="J9321" t="e">
        <f>+VLOOKUP(B9321,#REF!,1,FALSE)</f>
        <v>#REF!</v>
      </c>
    </row>
    <row r="9322" spans="1:10" hidden="1" x14ac:dyDescent="0.25">
      <c r="A9322" t="s">
        <v>655</v>
      </c>
      <c r="B9322">
        <v>8392</v>
      </c>
      <c r="C9322" t="s">
        <v>3386</v>
      </c>
      <c r="D9322">
        <v>20</v>
      </c>
      <c r="J9322" t="e">
        <f>+VLOOKUP(B9322,#REF!,1,FALSE)</f>
        <v>#REF!</v>
      </c>
    </row>
    <row r="9323" spans="1:10" hidden="1" x14ac:dyDescent="0.25">
      <c r="A9323" t="s">
        <v>655</v>
      </c>
      <c r="B9323">
        <v>8600</v>
      </c>
      <c r="C9323" t="s">
        <v>3379</v>
      </c>
      <c r="D9323">
        <v>50</v>
      </c>
      <c r="J9323" t="e">
        <f>+VLOOKUP(B9323,#REF!,1,FALSE)</f>
        <v>#REF!</v>
      </c>
    </row>
    <row r="9324" spans="1:10" hidden="1" x14ac:dyDescent="0.25">
      <c r="A9324" t="s">
        <v>655</v>
      </c>
      <c r="B9324">
        <v>8601</v>
      </c>
      <c r="C9324" t="s">
        <v>3380</v>
      </c>
      <c r="D9324">
        <v>50</v>
      </c>
      <c r="J9324" t="e">
        <f>+VLOOKUP(B9324,#REF!,1,FALSE)</f>
        <v>#REF!</v>
      </c>
    </row>
    <row r="9325" spans="1:10" hidden="1" x14ac:dyDescent="0.25">
      <c r="A9325" t="s">
        <v>655</v>
      </c>
      <c r="B9325">
        <v>8603</v>
      </c>
      <c r="C9325" t="s">
        <v>3381</v>
      </c>
      <c r="D9325">
        <v>50</v>
      </c>
      <c r="J9325" t="e">
        <f>+VLOOKUP(B9325,#REF!,1,FALSE)</f>
        <v>#REF!</v>
      </c>
    </row>
    <row r="9326" spans="1:10" hidden="1" x14ac:dyDescent="0.25">
      <c r="A9326" t="s">
        <v>655</v>
      </c>
      <c r="B9326">
        <v>8604</v>
      </c>
      <c r="C9326" t="s">
        <v>3382</v>
      </c>
      <c r="D9326">
        <v>50</v>
      </c>
      <c r="J9326" t="e">
        <f>+VLOOKUP(B9326,#REF!,1,FALSE)</f>
        <v>#REF!</v>
      </c>
    </row>
    <row r="9327" spans="1:10" hidden="1" x14ac:dyDescent="0.25">
      <c r="A9327" t="s">
        <v>655</v>
      </c>
      <c r="B9327">
        <v>8605</v>
      </c>
      <c r="C9327" t="s">
        <v>3387</v>
      </c>
      <c r="D9327">
        <v>50</v>
      </c>
      <c r="J9327" t="e">
        <f>+VLOOKUP(B9327,#REF!,1,FALSE)</f>
        <v>#REF!</v>
      </c>
    </row>
    <row r="9328" spans="1:10" hidden="1" x14ac:dyDescent="0.25">
      <c r="A9328" t="s">
        <v>655</v>
      </c>
      <c r="B9328">
        <v>8606</v>
      </c>
      <c r="C9328" t="s">
        <v>3388</v>
      </c>
      <c r="D9328">
        <v>50</v>
      </c>
      <c r="J9328" t="e">
        <f>+VLOOKUP(B9328,#REF!,1,FALSE)</f>
        <v>#REF!</v>
      </c>
    </row>
    <row r="9329" spans="1:10" hidden="1" x14ac:dyDescent="0.25">
      <c r="A9329" t="s">
        <v>655</v>
      </c>
      <c r="B9329">
        <v>8611</v>
      </c>
      <c r="C9329" t="s">
        <v>3389</v>
      </c>
      <c r="D9329">
        <v>50</v>
      </c>
      <c r="J9329" t="e">
        <f>+VLOOKUP(B9329,#REF!,1,FALSE)</f>
        <v>#REF!</v>
      </c>
    </row>
    <row r="9330" spans="1:10" hidden="1" x14ac:dyDescent="0.25">
      <c r="A9330" t="s">
        <v>655</v>
      </c>
      <c r="B9330">
        <v>8613</v>
      </c>
      <c r="C9330" t="s">
        <v>3390</v>
      </c>
      <c r="D9330">
        <v>50</v>
      </c>
      <c r="J9330" t="e">
        <f>+VLOOKUP(B9330,#REF!,1,FALSE)</f>
        <v>#REF!</v>
      </c>
    </row>
    <row r="9331" spans="1:10" hidden="1" x14ac:dyDescent="0.25">
      <c r="A9331" t="s">
        <v>655</v>
      </c>
      <c r="B9331">
        <v>8614</v>
      </c>
      <c r="C9331" t="s">
        <v>3391</v>
      </c>
      <c r="D9331">
        <v>50</v>
      </c>
      <c r="J9331" t="e">
        <f>+VLOOKUP(B9331,#REF!,1,FALSE)</f>
        <v>#REF!</v>
      </c>
    </row>
    <row r="9332" spans="1:10" hidden="1" x14ac:dyDescent="0.25">
      <c r="A9332" t="s">
        <v>655</v>
      </c>
      <c r="B9332">
        <v>8620</v>
      </c>
      <c r="C9332" t="s">
        <v>3392</v>
      </c>
      <c r="D9332">
        <v>50</v>
      </c>
      <c r="J9332" t="e">
        <f>+VLOOKUP(B9332,#REF!,1,FALSE)</f>
        <v>#REF!</v>
      </c>
    </row>
    <row r="9333" spans="1:10" hidden="1" x14ac:dyDescent="0.25">
      <c r="A9333" t="s">
        <v>655</v>
      </c>
      <c r="B9333">
        <v>8621</v>
      </c>
      <c r="C9333" t="s">
        <v>3393</v>
      </c>
      <c r="D9333">
        <v>6.5</v>
      </c>
      <c r="J9333" t="e">
        <f>+VLOOKUP(B9333,#REF!,1,FALSE)</f>
        <v>#REF!</v>
      </c>
    </row>
    <row r="9334" spans="1:10" hidden="1" x14ac:dyDescent="0.25">
      <c r="A9334" t="s">
        <v>655</v>
      </c>
      <c r="B9334">
        <v>8622</v>
      </c>
      <c r="C9334" t="s">
        <v>3394</v>
      </c>
      <c r="D9334">
        <v>50</v>
      </c>
      <c r="J9334" t="e">
        <f>+VLOOKUP(B9334,#REF!,1,FALSE)</f>
        <v>#REF!</v>
      </c>
    </row>
    <row r="9335" spans="1:10" hidden="1" x14ac:dyDescent="0.25">
      <c r="A9335" t="s">
        <v>655</v>
      </c>
      <c r="B9335">
        <v>8623</v>
      </c>
      <c r="C9335" t="s">
        <v>3395</v>
      </c>
      <c r="D9335">
        <v>50</v>
      </c>
      <c r="J9335" t="e">
        <f>+VLOOKUP(B9335,#REF!,1,FALSE)</f>
        <v>#REF!</v>
      </c>
    </row>
    <row r="9336" spans="1:10" hidden="1" x14ac:dyDescent="0.25">
      <c r="A9336" t="s">
        <v>655</v>
      </c>
      <c r="B9336">
        <v>8624</v>
      </c>
      <c r="C9336" t="s">
        <v>3396</v>
      </c>
      <c r="D9336">
        <v>50</v>
      </c>
      <c r="J9336" t="e">
        <f>+VLOOKUP(B9336,#REF!,1,FALSE)</f>
        <v>#REF!</v>
      </c>
    </row>
    <row r="9337" spans="1:10" hidden="1" x14ac:dyDescent="0.25">
      <c r="A9337" t="s">
        <v>655</v>
      </c>
      <c r="B9337">
        <v>8625</v>
      </c>
      <c r="C9337" t="s">
        <v>3397</v>
      </c>
      <c r="D9337">
        <v>1</v>
      </c>
      <c r="J9337" t="e">
        <f>+VLOOKUP(B9337,#REF!,1,FALSE)</f>
        <v>#REF!</v>
      </c>
    </row>
    <row r="9338" spans="1:10" hidden="1" x14ac:dyDescent="0.25">
      <c r="A9338" t="s">
        <v>655</v>
      </c>
      <c r="B9338">
        <v>8626</v>
      </c>
      <c r="C9338" t="s">
        <v>3398</v>
      </c>
      <c r="D9338">
        <v>1</v>
      </c>
      <c r="J9338" t="e">
        <f>+VLOOKUP(B9338,#REF!,1,FALSE)</f>
        <v>#REF!</v>
      </c>
    </row>
    <row r="9339" spans="1:10" hidden="1" x14ac:dyDescent="0.25">
      <c r="A9339" t="s">
        <v>655</v>
      </c>
      <c r="B9339">
        <v>8627</v>
      </c>
      <c r="C9339" t="s">
        <v>3399</v>
      </c>
      <c r="D9339">
        <v>50</v>
      </c>
      <c r="J9339" t="e">
        <f>+VLOOKUP(B9339,#REF!,1,FALSE)</f>
        <v>#REF!</v>
      </c>
    </row>
    <row r="9340" spans="1:10" hidden="1" x14ac:dyDescent="0.25">
      <c r="A9340" t="s">
        <v>655</v>
      </c>
      <c r="B9340">
        <v>8628</v>
      </c>
      <c r="C9340" t="s">
        <v>3400</v>
      </c>
      <c r="D9340">
        <v>50</v>
      </c>
      <c r="J9340" t="e">
        <f>+VLOOKUP(B9340,#REF!,1,FALSE)</f>
        <v>#REF!</v>
      </c>
    </row>
    <row r="9341" spans="1:10" hidden="1" x14ac:dyDescent="0.25">
      <c r="A9341" t="s">
        <v>655</v>
      </c>
      <c r="B9341">
        <v>8630</v>
      </c>
      <c r="C9341" t="s">
        <v>3401</v>
      </c>
      <c r="D9341">
        <v>50</v>
      </c>
      <c r="J9341" t="e">
        <f>+VLOOKUP(B9341,#REF!,1,FALSE)</f>
        <v>#REF!</v>
      </c>
    </row>
    <row r="9342" spans="1:10" hidden="1" x14ac:dyDescent="0.25">
      <c r="A9342" t="s">
        <v>655</v>
      </c>
      <c r="B9342">
        <v>8631</v>
      </c>
      <c r="C9342" t="s">
        <v>3402</v>
      </c>
      <c r="D9342">
        <v>50</v>
      </c>
      <c r="J9342" t="e">
        <f>+VLOOKUP(B9342,#REF!,1,FALSE)</f>
        <v>#REF!</v>
      </c>
    </row>
    <row r="9343" spans="1:10" hidden="1" x14ac:dyDescent="0.25">
      <c r="A9343" t="s">
        <v>655</v>
      </c>
      <c r="B9343">
        <v>8632</v>
      </c>
      <c r="C9343" t="s">
        <v>3403</v>
      </c>
      <c r="D9343">
        <v>6.5</v>
      </c>
      <c r="J9343" t="e">
        <f>+VLOOKUP(B9343,#REF!,1,FALSE)</f>
        <v>#REF!</v>
      </c>
    </row>
    <row r="9344" spans="1:10" hidden="1" x14ac:dyDescent="0.25">
      <c r="A9344" t="s">
        <v>655</v>
      </c>
      <c r="B9344">
        <v>8640</v>
      </c>
      <c r="C9344" t="s">
        <v>3404</v>
      </c>
      <c r="D9344">
        <v>50</v>
      </c>
      <c r="J9344" t="e">
        <f>+VLOOKUP(B9344,#REF!,1,FALSE)</f>
        <v>#REF!</v>
      </c>
    </row>
    <row r="9345" spans="1:10" hidden="1" x14ac:dyDescent="0.25">
      <c r="A9345" t="s">
        <v>655</v>
      </c>
      <c r="B9345">
        <v>8641</v>
      </c>
      <c r="C9345" t="s">
        <v>3404</v>
      </c>
      <c r="D9345">
        <v>50</v>
      </c>
      <c r="J9345" t="e">
        <f>+VLOOKUP(B9345,#REF!,1,FALSE)</f>
        <v>#REF!</v>
      </c>
    </row>
    <row r="9346" spans="1:10" hidden="1" x14ac:dyDescent="0.25">
      <c r="A9346" t="s">
        <v>655</v>
      </c>
      <c r="B9346">
        <v>8642</v>
      </c>
      <c r="C9346" t="s">
        <v>3404</v>
      </c>
      <c r="D9346">
        <v>50</v>
      </c>
      <c r="J9346" t="e">
        <f>+VLOOKUP(B9346,#REF!,1,FALSE)</f>
        <v>#REF!</v>
      </c>
    </row>
    <row r="9347" spans="1:10" hidden="1" x14ac:dyDescent="0.25">
      <c r="A9347" t="s">
        <v>655</v>
      </c>
      <c r="B9347">
        <v>8643</v>
      </c>
      <c r="C9347" t="s">
        <v>3404</v>
      </c>
      <c r="D9347">
        <v>50</v>
      </c>
      <c r="J9347" t="e">
        <f>+VLOOKUP(B9347,#REF!,1,FALSE)</f>
        <v>#REF!</v>
      </c>
    </row>
    <row r="9348" spans="1:10" hidden="1" x14ac:dyDescent="0.25">
      <c r="A9348" t="s">
        <v>655</v>
      </c>
      <c r="B9348">
        <v>8644</v>
      </c>
      <c r="C9348" t="s">
        <v>3404</v>
      </c>
      <c r="D9348">
        <v>50</v>
      </c>
      <c r="J9348" t="e">
        <f>+VLOOKUP(B9348,#REF!,1,FALSE)</f>
        <v>#REF!</v>
      </c>
    </row>
    <row r="9349" spans="1:10" hidden="1" x14ac:dyDescent="0.25">
      <c r="A9349" t="s">
        <v>655</v>
      </c>
      <c r="B9349">
        <v>8645</v>
      </c>
      <c r="C9349" t="s">
        <v>3404</v>
      </c>
      <c r="D9349">
        <v>50</v>
      </c>
      <c r="J9349" t="e">
        <f>+VLOOKUP(B9349,#REF!,1,FALSE)</f>
        <v>#REF!</v>
      </c>
    </row>
    <row r="9350" spans="1:10" hidden="1" x14ac:dyDescent="0.25">
      <c r="A9350" t="s">
        <v>655</v>
      </c>
      <c r="B9350">
        <v>8646</v>
      </c>
      <c r="C9350" t="s">
        <v>3405</v>
      </c>
      <c r="D9350">
        <v>1</v>
      </c>
      <c r="J9350" t="e">
        <f>+VLOOKUP(B9350,#REF!,1,FALSE)</f>
        <v>#REF!</v>
      </c>
    </row>
    <row r="9351" spans="1:10" hidden="1" x14ac:dyDescent="0.25">
      <c r="A9351" t="s">
        <v>655</v>
      </c>
      <c r="B9351">
        <v>8649</v>
      </c>
      <c r="C9351" t="s">
        <v>3406</v>
      </c>
      <c r="D9351">
        <v>4</v>
      </c>
      <c r="J9351" t="e">
        <f>+VLOOKUP(B9351,#REF!,1,FALSE)</f>
        <v>#REF!</v>
      </c>
    </row>
    <row r="9352" spans="1:10" hidden="1" x14ac:dyDescent="0.25">
      <c r="A9352" t="s">
        <v>655</v>
      </c>
      <c r="B9352">
        <v>8650</v>
      </c>
      <c r="C9352" t="s">
        <v>3407</v>
      </c>
      <c r="D9352">
        <v>4</v>
      </c>
      <c r="J9352" t="e">
        <f>+VLOOKUP(B9352,#REF!,1,FALSE)</f>
        <v>#REF!</v>
      </c>
    </row>
    <row r="9353" spans="1:10" hidden="1" x14ac:dyDescent="0.25">
      <c r="A9353" t="s">
        <v>655</v>
      </c>
      <c r="B9353">
        <v>8651</v>
      </c>
      <c r="C9353" t="s">
        <v>3408</v>
      </c>
      <c r="D9353">
        <v>940</v>
      </c>
      <c r="J9353" t="e">
        <f>+VLOOKUP(B9353,#REF!,1,FALSE)</f>
        <v>#REF!</v>
      </c>
    </row>
    <row r="9354" spans="1:10" hidden="1" x14ac:dyDescent="0.25">
      <c r="A9354" t="s">
        <v>655</v>
      </c>
      <c r="B9354" t="s">
        <v>3409</v>
      </c>
      <c r="C9354" t="s">
        <v>3410</v>
      </c>
      <c r="D9354">
        <v>25</v>
      </c>
      <c r="J9354" t="e">
        <f>+VLOOKUP(B9354,#REF!,1,FALSE)</f>
        <v>#REF!</v>
      </c>
    </row>
    <row r="9355" spans="1:10" hidden="1" x14ac:dyDescent="0.25">
      <c r="A9355" t="s">
        <v>655</v>
      </c>
      <c r="B9355">
        <v>8653</v>
      </c>
      <c r="C9355" t="s">
        <v>3411</v>
      </c>
      <c r="D9355">
        <v>50</v>
      </c>
      <c r="J9355" t="e">
        <f>+VLOOKUP(B9355,#REF!,1,FALSE)</f>
        <v>#REF!</v>
      </c>
    </row>
    <row r="9356" spans="1:10" hidden="1" x14ac:dyDescent="0.25">
      <c r="A9356" t="s">
        <v>655</v>
      </c>
      <c r="B9356" t="s">
        <v>3412</v>
      </c>
      <c r="C9356" t="s">
        <v>3413</v>
      </c>
      <c r="D9356">
        <v>1</v>
      </c>
      <c r="J9356" t="e">
        <f>+VLOOKUP(B9356,#REF!,1,FALSE)</f>
        <v>#REF!</v>
      </c>
    </row>
    <row r="9357" spans="1:10" hidden="1" x14ac:dyDescent="0.25">
      <c r="A9357" t="s">
        <v>655</v>
      </c>
      <c r="B9357">
        <v>8655</v>
      </c>
      <c r="C9357" t="s">
        <v>3414</v>
      </c>
      <c r="D9357">
        <v>4</v>
      </c>
      <c r="J9357" t="e">
        <f>+VLOOKUP(B9357,#REF!,1,FALSE)</f>
        <v>#REF!</v>
      </c>
    </row>
    <row r="9358" spans="1:10" hidden="1" x14ac:dyDescent="0.25">
      <c r="A9358" t="s">
        <v>655</v>
      </c>
      <c r="B9358">
        <v>8656</v>
      </c>
      <c r="C9358" t="s">
        <v>3407</v>
      </c>
      <c r="D9358">
        <v>4</v>
      </c>
      <c r="J9358" t="e">
        <f>+VLOOKUP(B9358,#REF!,1,FALSE)</f>
        <v>#REF!</v>
      </c>
    </row>
    <row r="9359" spans="1:10" hidden="1" x14ac:dyDescent="0.25">
      <c r="A9359" t="s">
        <v>655</v>
      </c>
      <c r="B9359">
        <v>8657</v>
      </c>
      <c r="C9359" t="s">
        <v>3415</v>
      </c>
      <c r="D9359">
        <v>10</v>
      </c>
      <c r="J9359" t="e">
        <f>+VLOOKUP(B9359,#REF!,1,FALSE)</f>
        <v>#REF!</v>
      </c>
    </row>
    <row r="9360" spans="1:10" hidden="1" x14ac:dyDescent="0.25">
      <c r="A9360" t="s">
        <v>655</v>
      </c>
      <c r="B9360">
        <v>8658</v>
      </c>
      <c r="C9360" t="s">
        <v>3416</v>
      </c>
      <c r="D9360">
        <v>20</v>
      </c>
      <c r="J9360" t="e">
        <f>+VLOOKUP(B9360,#REF!,1,FALSE)</f>
        <v>#REF!</v>
      </c>
    </row>
    <row r="9361" spans="1:10" hidden="1" x14ac:dyDescent="0.25">
      <c r="A9361" t="s">
        <v>655</v>
      </c>
      <c r="B9361">
        <v>8659</v>
      </c>
      <c r="C9361" t="s">
        <v>3417</v>
      </c>
      <c r="D9361">
        <v>2</v>
      </c>
      <c r="J9361" t="e">
        <f>+VLOOKUP(B9361,#REF!,1,FALSE)</f>
        <v>#REF!</v>
      </c>
    </row>
    <row r="9362" spans="1:10" hidden="1" x14ac:dyDescent="0.25">
      <c r="A9362" t="s">
        <v>655</v>
      </c>
      <c r="B9362">
        <v>8660</v>
      </c>
      <c r="C9362" t="s">
        <v>3418</v>
      </c>
      <c r="D9362">
        <v>25</v>
      </c>
      <c r="J9362" t="e">
        <f>+VLOOKUP(B9362,#REF!,1,FALSE)</f>
        <v>#REF!</v>
      </c>
    </row>
    <row r="9363" spans="1:10" hidden="1" x14ac:dyDescent="0.25">
      <c r="A9363" t="s">
        <v>655</v>
      </c>
      <c r="B9363">
        <v>8662</v>
      </c>
      <c r="C9363" t="s">
        <v>3419</v>
      </c>
      <c r="D9363">
        <v>50</v>
      </c>
      <c r="J9363" t="e">
        <f>+VLOOKUP(B9363,#REF!,1,FALSE)</f>
        <v>#REF!</v>
      </c>
    </row>
    <row r="9364" spans="1:10" hidden="1" x14ac:dyDescent="0.25">
      <c r="A9364" t="s">
        <v>655</v>
      </c>
      <c r="B9364">
        <v>8663</v>
      </c>
      <c r="C9364" t="s">
        <v>3420</v>
      </c>
      <c r="D9364">
        <v>10</v>
      </c>
      <c r="J9364" t="e">
        <f>+VLOOKUP(B9364,#REF!,1,FALSE)</f>
        <v>#REF!</v>
      </c>
    </row>
    <row r="9365" spans="1:10" hidden="1" x14ac:dyDescent="0.25">
      <c r="A9365" t="s">
        <v>655</v>
      </c>
      <c r="B9365">
        <v>8664</v>
      </c>
      <c r="C9365" t="s">
        <v>3421</v>
      </c>
      <c r="D9365">
        <v>10</v>
      </c>
      <c r="J9365" t="e">
        <f>+VLOOKUP(B9365,#REF!,1,FALSE)</f>
        <v>#REF!</v>
      </c>
    </row>
    <row r="9366" spans="1:10" hidden="1" x14ac:dyDescent="0.25">
      <c r="A9366" t="s">
        <v>655</v>
      </c>
      <c r="B9366">
        <v>8665</v>
      </c>
      <c r="C9366" t="s">
        <v>3422</v>
      </c>
      <c r="D9366">
        <v>100</v>
      </c>
      <c r="J9366" t="e">
        <f>+VLOOKUP(B9366,#REF!,1,FALSE)</f>
        <v>#REF!</v>
      </c>
    </row>
    <row r="9367" spans="1:10" hidden="1" x14ac:dyDescent="0.25">
      <c r="A9367" t="s">
        <v>655</v>
      </c>
      <c r="B9367">
        <v>8666</v>
      </c>
      <c r="C9367" t="s">
        <v>3423</v>
      </c>
      <c r="D9367">
        <v>1</v>
      </c>
      <c r="J9367" t="e">
        <f>+VLOOKUP(B9367,#REF!,1,FALSE)</f>
        <v>#REF!</v>
      </c>
    </row>
    <row r="9368" spans="1:10" hidden="1" x14ac:dyDescent="0.25">
      <c r="A9368" t="s">
        <v>655</v>
      </c>
      <c r="B9368">
        <v>8672</v>
      </c>
      <c r="C9368" t="s">
        <v>3424</v>
      </c>
      <c r="D9368">
        <v>4</v>
      </c>
      <c r="J9368" t="e">
        <f>+VLOOKUP(B9368,#REF!,1,FALSE)</f>
        <v>#REF!</v>
      </c>
    </row>
    <row r="9369" spans="1:10" hidden="1" x14ac:dyDescent="0.25">
      <c r="A9369" t="s">
        <v>655</v>
      </c>
      <c r="B9369">
        <v>8673</v>
      </c>
      <c r="C9369" t="s">
        <v>3425</v>
      </c>
      <c r="D9369">
        <v>8</v>
      </c>
      <c r="J9369" t="e">
        <f>+VLOOKUP(B9369,#REF!,1,FALSE)</f>
        <v>#REF!</v>
      </c>
    </row>
    <row r="9370" spans="1:10" hidden="1" x14ac:dyDescent="0.25">
      <c r="A9370" t="s">
        <v>655</v>
      </c>
      <c r="B9370">
        <v>8674</v>
      </c>
      <c r="C9370" t="s">
        <v>3426</v>
      </c>
      <c r="D9370">
        <v>10</v>
      </c>
      <c r="J9370" t="e">
        <f>+VLOOKUP(B9370,#REF!,1,FALSE)</f>
        <v>#REF!</v>
      </c>
    </row>
    <row r="9371" spans="1:10" hidden="1" x14ac:dyDescent="0.25">
      <c r="A9371" t="s">
        <v>655</v>
      </c>
      <c r="B9371">
        <v>8675</v>
      </c>
      <c r="C9371" t="s">
        <v>3427</v>
      </c>
      <c r="D9371">
        <v>1</v>
      </c>
      <c r="J9371" t="e">
        <f>+VLOOKUP(B9371,#REF!,1,FALSE)</f>
        <v>#REF!</v>
      </c>
    </row>
    <row r="9372" spans="1:10" hidden="1" x14ac:dyDescent="0.25">
      <c r="A9372" t="s">
        <v>655</v>
      </c>
      <c r="B9372">
        <v>8676</v>
      </c>
      <c r="C9372" t="s">
        <v>3428</v>
      </c>
      <c r="D9372">
        <v>100</v>
      </c>
      <c r="J9372" t="e">
        <f>+VLOOKUP(B9372,#REF!,1,FALSE)</f>
        <v>#REF!</v>
      </c>
    </row>
    <row r="9373" spans="1:10" hidden="1" x14ac:dyDescent="0.25">
      <c r="A9373" t="s">
        <v>655</v>
      </c>
      <c r="B9373">
        <v>8677</v>
      </c>
      <c r="C9373" t="s">
        <v>3429</v>
      </c>
      <c r="D9373">
        <v>100</v>
      </c>
      <c r="J9373" t="e">
        <f>+VLOOKUP(B9373,#REF!,1,FALSE)</f>
        <v>#REF!</v>
      </c>
    </row>
    <row r="9374" spans="1:10" hidden="1" x14ac:dyDescent="0.25">
      <c r="A9374" t="s">
        <v>655</v>
      </c>
      <c r="B9374">
        <v>8678</v>
      </c>
      <c r="C9374" t="s">
        <v>3248</v>
      </c>
      <c r="D9374">
        <v>1</v>
      </c>
      <c r="J9374" t="e">
        <f>+VLOOKUP(B9374,#REF!,1,FALSE)</f>
        <v>#REF!</v>
      </c>
    </row>
    <row r="9375" spans="1:10" hidden="1" x14ac:dyDescent="0.25">
      <c r="A9375" t="s">
        <v>655</v>
      </c>
      <c r="B9375">
        <v>8679</v>
      </c>
      <c r="C9375" t="s">
        <v>3430</v>
      </c>
      <c r="D9375">
        <v>10</v>
      </c>
      <c r="J9375" t="e">
        <f>+VLOOKUP(B9375,#REF!,1,FALSE)</f>
        <v>#REF!</v>
      </c>
    </row>
    <row r="9376" spans="1:10" hidden="1" x14ac:dyDescent="0.25">
      <c r="A9376" t="s">
        <v>655</v>
      </c>
      <c r="B9376">
        <v>8683</v>
      </c>
      <c r="C9376" t="s">
        <v>3431</v>
      </c>
      <c r="D9376">
        <v>6.5</v>
      </c>
      <c r="J9376" t="e">
        <f>+VLOOKUP(B9376,#REF!,1,FALSE)</f>
        <v>#REF!</v>
      </c>
    </row>
    <row r="9377" spans="1:10" hidden="1" x14ac:dyDescent="0.25">
      <c r="A9377" t="s">
        <v>655</v>
      </c>
      <c r="B9377">
        <v>8848</v>
      </c>
      <c r="C9377" t="s">
        <v>3432</v>
      </c>
      <c r="D9377">
        <v>1</v>
      </c>
      <c r="J9377" t="e">
        <f>+VLOOKUP(B9377,#REF!,1,FALSE)</f>
        <v>#REF!</v>
      </c>
    </row>
    <row r="9378" spans="1:10" hidden="1" x14ac:dyDescent="0.25">
      <c r="A9378" t="s">
        <v>655</v>
      </c>
      <c r="B9378">
        <v>8849</v>
      </c>
      <c r="C9378" t="s">
        <v>3433</v>
      </c>
      <c r="D9378">
        <v>50</v>
      </c>
      <c r="J9378" t="e">
        <f>+VLOOKUP(B9378,#REF!,1,FALSE)</f>
        <v>#REF!</v>
      </c>
    </row>
    <row r="9379" spans="1:10" hidden="1" x14ac:dyDescent="0.25">
      <c r="A9379" t="s">
        <v>655</v>
      </c>
      <c r="B9379">
        <v>8850</v>
      </c>
      <c r="C9379" t="s">
        <v>3434</v>
      </c>
      <c r="D9379">
        <v>40</v>
      </c>
      <c r="J9379" t="e">
        <f>+VLOOKUP(B9379,#REF!,1,FALSE)</f>
        <v>#REF!</v>
      </c>
    </row>
    <row r="9380" spans="1:10" hidden="1" x14ac:dyDescent="0.25">
      <c r="A9380" t="s">
        <v>655</v>
      </c>
      <c r="B9380">
        <v>8902</v>
      </c>
      <c r="C9380" t="s">
        <v>3435</v>
      </c>
      <c r="D9380">
        <v>8</v>
      </c>
      <c r="J9380" t="e">
        <f>+VLOOKUP(B9380,#REF!,1,FALSE)</f>
        <v>#REF!</v>
      </c>
    </row>
    <row r="9381" spans="1:10" hidden="1" x14ac:dyDescent="0.25">
      <c r="A9381" t="s">
        <v>655</v>
      </c>
      <c r="B9381">
        <v>8903</v>
      </c>
      <c r="C9381" t="s">
        <v>3436</v>
      </c>
      <c r="D9381">
        <v>24</v>
      </c>
      <c r="J9381" t="e">
        <f>+VLOOKUP(B9381,#REF!,1,FALSE)</f>
        <v>#REF!</v>
      </c>
    </row>
    <row r="9382" spans="1:10" hidden="1" x14ac:dyDescent="0.25">
      <c r="A9382" t="s">
        <v>655</v>
      </c>
      <c r="B9382">
        <v>8917</v>
      </c>
      <c r="C9382" t="s">
        <v>3437</v>
      </c>
      <c r="D9382">
        <v>4</v>
      </c>
      <c r="J9382" t="e">
        <f>+VLOOKUP(B9382,#REF!,1,FALSE)</f>
        <v>#REF!</v>
      </c>
    </row>
    <row r="9383" spans="1:10" hidden="1" x14ac:dyDescent="0.25">
      <c r="A9383" t="s">
        <v>655</v>
      </c>
      <c r="B9383">
        <v>8918</v>
      </c>
      <c r="C9383" t="s">
        <v>3438</v>
      </c>
      <c r="D9383">
        <v>4</v>
      </c>
      <c r="J9383" t="e">
        <f>+VLOOKUP(B9383,#REF!,1,FALSE)</f>
        <v>#REF!</v>
      </c>
    </row>
    <row r="9384" spans="1:10" hidden="1" x14ac:dyDescent="0.25">
      <c r="A9384" t="s">
        <v>655</v>
      </c>
      <c r="B9384">
        <v>8924</v>
      </c>
      <c r="C9384" t="s">
        <v>3439</v>
      </c>
      <c r="D9384">
        <v>12</v>
      </c>
      <c r="J9384" t="e">
        <f>+VLOOKUP(B9384,#REF!,1,FALSE)</f>
        <v>#REF!</v>
      </c>
    </row>
    <row r="9385" spans="1:10" hidden="1" x14ac:dyDescent="0.25">
      <c r="A9385" t="s">
        <v>655</v>
      </c>
      <c r="B9385">
        <v>8926</v>
      </c>
      <c r="C9385" t="s">
        <v>3440</v>
      </c>
      <c r="D9385">
        <v>12</v>
      </c>
      <c r="J9385" t="e">
        <f>+VLOOKUP(B9385,#REF!,1,FALSE)</f>
        <v>#REF!</v>
      </c>
    </row>
    <row r="9386" spans="1:10" hidden="1" x14ac:dyDescent="0.25">
      <c r="A9386" t="s">
        <v>655</v>
      </c>
      <c r="B9386">
        <v>8929</v>
      </c>
      <c r="C9386" t="s">
        <v>3441</v>
      </c>
      <c r="D9386">
        <v>1</v>
      </c>
      <c r="J9386" t="e">
        <f>+VLOOKUP(B9386,#REF!,1,FALSE)</f>
        <v>#REF!</v>
      </c>
    </row>
    <row r="9387" spans="1:10" hidden="1" x14ac:dyDescent="0.25">
      <c r="A9387" t="s">
        <v>655</v>
      </c>
      <c r="B9387">
        <v>8934</v>
      </c>
      <c r="C9387" t="s">
        <v>3442</v>
      </c>
      <c r="D9387">
        <v>8</v>
      </c>
      <c r="J9387" t="e">
        <f>+VLOOKUP(B9387,#REF!,1,FALSE)</f>
        <v>#REF!</v>
      </c>
    </row>
    <row r="9388" spans="1:10" hidden="1" x14ac:dyDescent="0.25">
      <c r="A9388" t="s">
        <v>655</v>
      </c>
      <c r="B9388">
        <v>8936</v>
      </c>
      <c r="C9388" t="s">
        <v>3443</v>
      </c>
      <c r="D9388">
        <v>24</v>
      </c>
      <c r="J9388" t="e">
        <f>+VLOOKUP(B9388,#REF!,1,FALSE)</f>
        <v>#REF!</v>
      </c>
    </row>
    <row r="9389" spans="1:10" hidden="1" x14ac:dyDescent="0.25">
      <c r="A9389" t="s">
        <v>655</v>
      </c>
      <c r="B9389">
        <v>8937</v>
      </c>
      <c r="C9389" t="s">
        <v>3444</v>
      </c>
      <c r="D9389">
        <v>4</v>
      </c>
      <c r="J9389" t="e">
        <f>+VLOOKUP(B9389,#REF!,1,FALSE)</f>
        <v>#REF!</v>
      </c>
    </row>
    <row r="9390" spans="1:10" hidden="1" x14ac:dyDescent="0.25">
      <c r="A9390" t="s">
        <v>655</v>
      </c>
      <c r="B9390">
        <v>8939</v>
      </c>
      <c r="C9390" t="s">
        <v>3445</v>
      </c>
      <c r="D9390">
        <v>1</v>
      </c>
      <c r="J9390" t="e">
        <f>+VLOOKUP(B9390,#REF!,1,FALSE)</f>
        <v>#REF!</v>
      </c>
    </row>
    <row r="9391" spans="1:10" hidden="1" x14ac:dyDescent="0.25">
      <c r="A9391" t="s">
        <v>655</v>
      </c>
      <c r="B9391">
        <v>8940</v>
      </c>
      <c r="C9391" t="s">
        <v>3446</v>
      </c>
      <c r="D9391">
        <v>100</v>
      </c>
      <c r="J9391" t="e">
        <f>+VLOOKUP(B9391,#REF!,1,FALSE)</f>
        <v>#REF!</v>
      </c>
    </row>
    <row r="9392" spans="1:10" hidden="1" x14ac:dyDescent="0.25">
      <c r="A9392" t="s">
        <v>655</v>
      </c>
      <c r="B9392">
        <v>8950</v>
      </c>
      <c r="C9392" t="s">
        <v>3447</v>
      </c>
      <c r="D9392">
        <v>1</v>
      </c>
      <c r="J9392" t="e">
        <f>+VLOOKUP(B9392,#REF!,1,FALSE)</f>
        <v>#REF!</v>
      </c>
    </row>
    <row r="9393" spans="1:10" hidden="1" x14ac:dyDescent="0.25">
      <c r="A9393" t="s">
        <v>655</v>
      </c>
      <c r="B9393">
        <v>8951</v>
      </c>
      <c r="C9393" t="s">
        <v>3448</v>
      </c>
      <c r="D9393">
        <v>1</v>
      </c>
      <c r="J9393" t="e">
        <f>+VLOOKUP(B9393,#REF!,1,FALSE)</f>
        <v>#REF!</v>
      </c>
    </row>
    <row r="9394" spans="1:10" hidden="1" x14ac:dyDescent="0.25">
      <c r="A9394" t="s">
        <v>655</v>
      </c>
      <c r="B9394">
        <v>8953</v>
      </c>
      <c r="C9394" t="s">
        <v>3449</v>
      </c>
      <c r="D9394">
        <v>1</v>
      </c>
      <c r="J9394" t="e">
        <f>+VLOOKUP(B9394,#REF!,1,FALSE)</f>
        <v>#REF!</v>
      </c>
    </row>
    <row r="9395" spans="1:10" hidden="1" x14ac:dyDescent="0.25">
      <c r="A9395" t="s">
        <v>655</v>
      </c>
      <c r="B9395">
        <v>8959</v>
      </c>
      <c r="C9395" t="s">
        <v>3450</v>
      </c>
      <c r="D9395">
        <v>8</v>
      </c>
      <c r="J9395" t="e">
        <f>+VLOOKUP(B9395,#REF!,1,FALSE)</f>
        <v>#REF!</v>
      </c>
    </row>
    <row r="9396" spans="1:10" hidden="1" x14ac:dyDescent="0.25">
      <c r="A9396" t="s">
        <v>655</v>
      </c>
      <c r="B9396">
        <v>8965</v>
      </c>
      <c r="C9396" t="s">
        <v>3451</v>
      </c>
      <c r="D9396">
        <v>2</v>
      </c>
      <c r="J9396" t="e">
        <f>+VLOOKUP(B9396,#REF!,1,FALSE)</f>
        <v>#REF!</v>
      </c>
    </row>
    <row r="9397" spans="1:10" hidden="1" x14ac:dyDescent="0.25">
      <c r="A9397" t="s">
        <v>655</v>
      </c>
      <c r="B9397">
        <v>8972</v>
      </c>
      <c r="C9397" t="s">
        <v>3452</v>
      </c>
      <c r="D9397">
        <v>24</v>
      </c>
      <c r="J9397" t="e">
        <f>+VLOOKUP(B9397,#REF!,1,FALSE)</f>
        <v>#REF!</v>
      </c>
    </row>
    <row r="9398" spans="1:10" hidden="1" x14ac:dyDescent="0.25">
      <c r="A9398" t="s">
        <v>655</v>
      </c>
      <c r="B9398">
        <v>8979</v>
      </c>
      <c r="C9398" t="s">
        <v>3453</v>
      </c>
      <c r="D9398">
        <v>1</v>
      </c>
      <c r="J9398" t="e">
        <f>+VLOOKUP(B9398,#REF!,1,FALSE)</f>
        <v>#REF!</v>
      </c>
    </row>
    <row r="9399" spans="1:10" hidden="1" x14ac:dyDescent="0.25">
      <c r="A9399" t="s">
        <v>655</v>
      </c>
      <c r="B9399">
        <v>8990</v>
      </c>
      <c r="C9399" t="s">
        <v>3454</v>
      </c>
      <c r="D9399">
        <v>1</v>
      </c>
      <c r="J9399" t="e">
        <f>+VLOOKUP(B9399,#REF!,1,FALSE)</f>
        <v>#REF!</v>
      </c>
    </row>
    <row r="9400" spans="1:10" hidden="1" x14ac:dyDescent="0.25">
      <c r="A9400" t="s">
        <v>655</v>
      </c>
      <c r="B9400">
        <v>8991</v>
      </c>
      <c r="C9400" t="s">
        <v>3455</v>
      </c>
      <c r="D9400">
        <v>1</v>
      </c>
      <c r="J9400" t="e">
        <f>+VLOOKUP(B9400,#REF!,1,FALSE)</f>
        <v>#REF!</v>
      </c>
    </row>
    <row r="9401" spans="1:10" hidden="1" x14ac:dyDescent="0.25">
      <c r="A9401" t="s">
        <v>655</v>
      </c>
      <c r="B9401" t="s">
        <v>3456</v>
      </c>
      <c r="C9401" t="s">
        <v>3457</v>
      </c>
      <c r="D9401">
        <v>1</v>
      </c>
      <c r="J9401" t="e">
        <f>+VLOOKUP(B9401,#REF!,1,FALSE)</f>
        <v>#REF!</v>
      </c>
    </row>
    <row r="9402" spans="1:10" hidden="1" x14ac:dyDescent="0.25">
      <c r="A9402" t="s">
        <v>655</v>
      </c>
      <c r="B9402" t="s">
        <v>3458</v>
      </c>
      <c r="C9402" t="s">
        <v>2493</v>
      </c>
      <c r="D9402">
        <v>1</v>
      </c>
      <c r="J9402" t="e">
        <f>+VLOOKUP(B9402,#REF!,1,FALSE)</f>
        <v>#REF!</v>
      </c>
    </row>
    <row r="9403" spans="1:10" hidden="1" x14ac:dyDescent="0.25">
      <c r="A9403" t="s">
        <v>655</v>
      </c>
      <c r="B9403" t="s">
        <v>3459</v>
      </c>
      <c r="C9403" t="s">
        <v>3460</v>
      </c>
      <c r="D9403">
        <v>1</v>
      </c>
      <c r="J9403" t="e">
        <f>+VLOOKUP(B9403,#REF!,1,FALSE)</f>
        <v>#REF!</v>
      </c>
    </row>
    <row r="9404" spans="1:10" hidden="1" x14ac:dyDescent="0.25">
      <c r="A9404" t="s">
        <v>655</v>
      </c>
      <c r="B9404">
        <v>9214</v>
      </c>
      <c r="C9404" t="s">
        <v>3461</v>
      </c>
      <c r="D9404">
        <v>10</v>
      </c>
      <c r="J9404" t="e">
        <f>+VLOOKUP(B9404,#REF!,1,FALSE)</f>
        <v>#REF!</v>
      </c>
    </row>
    <row r="9405" spans="1:10" hidden="1" x14ac:dyDescent="0.25">
      <c r="A9405" t="s">
        <v>655</v>
      </c>
      <c r="B9405">
        <v>9299</v>
      </c>
      <c r="C9405" t="s">
        <v>3462</v>
      </c>
      <c r="D9405">
        <v>100</v>
      </c>
      <c r="J9405" t="e">
        <f>+VLOOKUP(B9405,#REF!,1,FALSE)</f>
        <v>#REF!</v>
      </c>
    </row>
    <row r="9406" spans="1:10" hidden="1" x14ac:dyDescent="0.25">
      <c r="A9406" t="s">
        <v>655</v>
      </c>
      <c r="B9406">
        <v>9329</v>
      </c>
      <c r="C9406" t="s">
        <v>3463</v>
      </c>
      <c r="D9406">
        <v>6.5</v>
      </c>
      <c r="J9406" t="e">
        <f>+VLOOKUP(B9406,#REF!,1,FALSE)</f>
        <v>#REF!</v>
      </c>
    </row>
    <row r="9407" spans="1:10" hidden="1" x14ac:dyDescent="0.25">
      <c r="A9407" t="s">
        <v>655</v>
      </c>
      <c r="B9407">
        <v>9331</v>
      </c>
      <c r="C9407" t="s">
        <v>3464</v>
      </c>
      <c r="D9407">
        <v>6.5</v>
      </c>
      <c r="J9407" t="e">
        <f>+VLOOKUP(B9407,#REF!,1,FALSE)</f>
        <v>#REF!</v>
      </c>
    </row>
    <row r="9408" spans="1:10" hidden="1" x14ac:dyDescent="0.25">
      <c r="A9408" t="s">
        <v>655</v>
      </c>
      <c r="B9408">
        <v>9332</v>
      </c>
      <c r="C9408" t="s">
        <v>3465</v>
      </c>
      <c r="D9408">
        <v>6.5</v>
      </c>
      <c r="J9408" t="e">
        <f>+VLOOKUP(B9408,#REF!,1,FALSE)</f>
        <v>#REF!</v>
      </c>
    </row>
    <row r="9409" spans="1:10" hidden="1" x14ac:dyDescent="0.25">
      <c r="A9409" t="s">
        <v>655</v>
      </c>
      <c r="B9409">
        <v>9399</v>
      </c>
      <c r="C9409" t="s">
        <v>3466</v>
      </c>
      <c r="D9409">
        <v>12.5</v>
      </c>
      <c r="J9409" t="e">
        <f>+VLOOKUP(B9409,#REF!,1,FALSE)</f>
        <v>#REF!</v>
      </c>
    </row>
    <row r="9410" spans="1:10" hidden="1" x14ac:dyDescent="0.25">
      <c r="A9410" t="s">
        <v>655</v>
      </c>
      <c r="B9410">
        <v>9400</v>
      </c>
      <c r="C9410" t="s">
        <v>3467</v>
      </c>
      <c r="D9410">
        <v>8</v>
      </c>
      <c r="J9410" t="e">
        <f>+VLOOKUP(B9410,#REF!,1,FALSE)</f>
        <v>#REF!</v>
      </c>
    </row>
    <row r="9411" spans="1:10" hidden="1" x14ac:dyDescent="0.25">
      <c r="A9411" t="s">
        <v>655</v>
      </c>
      <c r="B9411">
        <v>9401</v>
      </c>
      <c r="C9411" t="s">
        <v>3468</v>
      </c>
      <c r="D9411">
        <v>8</v>
      </c>
      <c r="J9411" t="e">
        <f>+VLOOKUP(B9411,#REF!,1,FALSE)</f>
        <v>#REF!</v>
      </c>
    </row>
    <row r="9412" spans="1:10" hidden="1" x14ac:dyDescent="0.25">
      <c r="A9412" t="s">
        <v>655</v>
      </c>
      <c r="B9412">
        <v>9402</v>
      </c>
      <c r="C9412" t="s">
        <v>3469</v>
      </c>
      <c r="D9412">
        <v>8</v>
      </c>
      <c r="J9412" t="e">
        <f>+VLOOKUP(B9412,#REF!,1,FALSE)</f>
        <v>#REF!</v>
      </c>
    </row>
    <row r="9413" spans="1:10" hidden="1" x14ac:dyDescent="0.25">
      <c r="A9413" t="s">
        <v>655</v>
      </c>
      <c r="B9413">
        <v>9403</v>
      </c>
      <c r="C9413" t="s">
        <v>3470</v>
      </c>
      <c r="D9413">
        <v>8</v>
      </c>
      <c r="J9413" t="e">
        <f>+VLOOKUP(B9413,#REF!,1,FALSE)</f>
        <v>#REF!</v>
      </c>
    </row>
    <row r="9414" spans="1:10" hidden="1" x14ac:dyDescent="0.25">
      <c r="A9414" t="s">
        <v>655</v>
      </c>
      <c r="B9414">
        <v>9409</v>
      </c>
      <c r="C9414" t="s">
        <v>3471</v>
      </c>
      <c r="D9414">
        <v>8</v>
      </c>
      <c r="J9414" t="e">
        <f>+VLOOKUP(B9414,#REF!,1,FALSE)</f>
        <v>#REF!</v>
      </c>
    </row>
    <row r="9415" spans="1:10" hidden="1" x14ac:dyDescent="0.25">
      <c r="A9415" t="s">
        <v>655</v>
      </c>
      <c r="B9415">
        <v>9411</v>
      </c>
      <c r="C9415" t="s">
        <v>3472</v>
      </c>
      <c r="D9415">
        <v>8</v>
      </c>
      <c r="J9415" t="e">
        <f>+VLOOKUP(B9415,#REF!,1,FALSE)</f>
        <v>#REF!</v>
      </c>
    </row>
    <row r="9416" spans="1:10" hidden="1" x14ac:dyDescent="0.25">
      <c r="A9416" t="s">
        <v>655</v>
      </c>
      <c r="B9416">
        <v>9412</v>
      </c>
      <c r="C9416" t="s">
        <v>3473</v>
      </c>
      <c r="D9416">
        <v>8</v>
      </c>
      <c r="J9416" t="e">
        <f>+VLOOKUP(B9416,#REF!,1,FALSE)</f>
        <v>#REF!</v>
      </c>
    </row>
    <row r="9417" spans="1:10" hidden="1" x14ac:dyDescent="0.25">
      <c r="A9417" t="s">
        <v>655</v>
      </c>
      <c r="B9417">
        <v>9499</v>
      </c>
      <c r="C9417" t="s">
        <v>3474</v>
      </c>
      <c r="D9417">
        <v>25</v>
      </c>
      <c r="J9417" t="e">
        <f>+VLOOKUP(B9417,#REF!,1,FALSE)</f>
        <v>#REF!</v>
      </c>
    </row>
    <row r="9418" spans="1:10" hidden="1" x14ac:dyDescent="0.25">
      <c r="A9418" t="s">
        <v>655</v>
      </c>
      <c r="B9418">
        <v>9500</v>
      </c>
      <c r="C9418" t="s">
        <v>3475</v>
      </c>
      <c r="D9418">
        <v>8</v>
      </c>
      <c r="J9418" t="e">
        <f>+VLOOKUP(B9418,#REF!,1,FALSE)</f>
        <v>#REF!</v>
      </c>
    </row>
    <row r="9419" spans="1:10" hidden="1" x14ac:dyDescent="0.25">
      <c r="A9419" t="s">
        <v>655</v>
      </c>
      <c r="B9419">
        <v>9501</v>
      </c>
      <c r="C9419" t="s">
        <v>3476</v>
      </c>
      <c r="D9419">
        <v>8</v>
      </c>
      <c r="J9419" t="e">
        <f>+VLOOKUP(B9419,#REF!,1,FALSE)</f>
        <v>#REF!</v>
      </c>
    </row>
    <row r="9420" spans="1:10" hidden="1" x14ac:dyDescent="0.25">
      <c r="A9420" t="s">
        <v>655</v>
      </c>
      <c r="B9420">
        <v>9502</v>
      </c>
      <c r="C9420" t="s">
        <v>3477</v>
      </c>
      <c r="D9420">
        <v>8</v>
      </c>
      <c r="J9420" t="e">
        <f>+VLOOKUP(B9420,#REF!,1,FALSE)</f>
        <v>#REF!</v>
      </c>
    </row>
    <row r="9421" spans="1:10" hidden="1" x14ac:dyDescent="0.25">
      <c r="A9421" t="s">
        <v>655</v>
      </c>
      <c r="B9421">
        <v>9511</v>
      </c>
      <c r="C9421" t="s">
        <v>3478</v>
      </c>
      <c r="D9421">
        <v>2</v>
      </c>
      <c r="J9421" t="e">
        <f>+VLOOKUP(B9421,#REF!,1,FALSE)</f>
        <v>#REF!</v>
      </c>
    </row>
    <row r="9422" spans="1:10" hidden="1" x14ac:dyDescent="0.25">
      <c r="A9422" t="s">
        <v>655</v>
      </c>
      <c r="B9422">
        <v>9512</v>
      </c>
      <c r="C9422" t="s">
        <v>3479</v>
      </c>
      <c r="D9422">
        <v>2</v>
      </c>
      <c r="J9422" t="e">
        <f>+VLOOKUP(B9422,#REF!,1,FALSE)</f>
        <v>#REF!</v>
      </c>
    </row>
    <row r="9423" spans="1:10" hidden="1" x14ac:dyDescent="0.25">
      <c r="A9423" t="s">
        <v>655</v>
      </c>
      <c r="B9423">
        <v>9518</v>
      </c>
      <c r="C9423" t="s">
        <v>3480</v>
      </c>
      <c r="D9423">
        <v>100</v>
      </c>
      <c r="J9423" t="e">
        <f>+VLOOKUP(B9423,#REF!,1,FALSE)</f>
        <v>#REF!</v>
      </c>
    </row>
    <row r="9424" spans="1:10" hidden="1" x14ac:dyDescent="0.25">
      <c r="A9424" t="s">
        <v>655</v>
      </c>
      <c r="B9424">
        <v>9521</v>
      </c>
      <c r="C9424" t="s">
        <v>3481</v>
      </c>
      <c r="D9424">
        <v>100</v>
      </c>
      <c r="J9424" t="e">
        <f>+VLOOKUP(B9424,#REF!,1,FALSE)</f>
        <v>#REF!</v>
      </c>
    </row>
    <row r="9425" spans="1:10" hidden="1" x14ac:dyDescent="0.25">
      <c r="A9425" t="s">
        <v>655</v>
      </c>
      <c r="B9425" t="s">
        <v>3482</v>
      </c>
      <c r="C9425" t="s">
        <v>3481</v>
      </c>
      <c r="D9425">
        <v>25</v>
      </c>
      <c r="J9425" t="e">
        <f>+VLOOKUP(B9425,#REF!,1,FALSE)</f>
        <v>#REF!</v>
      </c>
    </row>
    <row r="9426" spans="1:10" hidden="1" x14ac:dyDescent="0.25">
      <c r="A9426" t="s">
        <v>655</v>
      </c>
      <c r="B9426">
        <v>9522</v>
      </c>
      <c r="C9426" t="s">
        <v>3483</v>
      </c>
      <c r="D9426">
        <v>100</v>
      </c>
      <c r="J9426" t="e">
        <f>+VLOOKUP(B9426,#REF!,1,FALSE)</f>
        <v>#REF!</v>
      </c>
    </row>
    <row r="9427" spans="1:10" hidden="1" x14ac:dyDescent="0.25">
      <c r="A9427" t="s">
        <v>655</v>
      </c>
      <c r="B9427" t="s">
        <v>3484</v>
      </c>
      <c r="C9427" t="s">
        <v>3483</v>
      </c>
      <c r="D9427">
        <v>25</v>
      </c>
      <c r="J9427" t="e">
        <f>+VLOOKUP(B9427,#REF!,1,FALSE)</f>
        <v>#REF!</v>
      </c>
    </row>
    <row r="9428" spans="1:10" hidden="1" x14ac:dyDescent="0.25">
      <c r="A9428" t="s">
        <v>655</v>
      </c>
      <c r="B9428">
        <v>9524</v>
      </c>
      <c r="C9428" t="s">
        <v>3485</v>
      </c>
      <c r="D9428">
        <v>100</v>
      </c>
      <c r="J9428" t="e">
        <f>+VLOOKUP(B9428,#REF!,1,FALSE)</f>
        <v>#REF!</v>
      </c>
    </row>
    <row r="9429" spans="1:10" hidden="1" x14ac:dyDescent="0.25">
      <c r="A9429" t="s">
        <v>655</v>
      </c>
      <c r="B9429">
        <v>9525</v>
      </c>
      <c r="C9429" t="s">
        <v>3486</v>
      </c>
      <c r="D9429">
        <v>100</v>
      </c>
      <c r="J9429" t="e">
        <f>+VLOOKUP(B9429,#REF!,1,FALSE)</f>
        <v>#REF!</v>
      </c>
    </row>
    <row r="9430" spans="1:10" hidden="1" x14ac:dyDescent="0.25">
      <c r="A9430" t="s">
        <v>655</v>
      </c>
      <c r="B9430">
        <v>9526</v>
      </c>
      <c r="C9430" t="s">
        <v>3487</v>
      </c>
      <c r="D9430">
        <v>100</v>
      </c>
      <c r="J9430" t="e">
        <f>+VLOOKUP(B9430,#REF!,1,FALSE)</f>
        <v>#REF!</v>
      </c>
    </row>
    <row r="9431" spans="1:10" hidden="1" x14ac:dyDescent="0.25">
      <c r="A9431" t="s">
        <v>655</v>
      </c>
      <c r="B9431">
        <v>9553</v>
      </c>
      <c r="C9431" t="s">
        <v>3481</v>
      </c>
      <c r="D9431">
        <v>100</v>
      </c>
      <c r="J9431" t="e">
        <f>+VLOOKUP(B9431,#REF!,1,FALSE)</f>
        <v>#REF!</v>
      </c>
    </row>
    <row r="9432" spans="1:10" hidden="1" x14ac:dyDescent="0.25">
      <c r="A9432" t="s">
        <v>655</v>
      </c>
      <c r="B9432">
        <v>9573</v>
      </c>
      <c r="C9432" t="s">
        <v>3293</v>
      </c>
      <c r="D9432">
        <v>50</v>
      </c>
      <c r="J9432" t="e">
        <f>+VLOOKUP(B9432,#REF!,1,FALSE)</f>
        <v>#REF!</v>
      </c>
    </row>
    <row r="9433" spans="1:10" hidden="1" x14ac:dyDescent="0.25">
      <c r="A9433" t="s">
        <v>655</v>
      </c>
      <c r="B9433">
        <v>9576</v>
      </c>
      <c r="C9433" t="s">
        <v>3293</v>
      </c>
      <c r="D9433">
        <v>50</v>
      </c>
      <c r="J9433" t="e">
        <f>+VLOOKUP(B9433,#REF!,1,FALSE)</f>
        <v>#REF!</v>
      </c>
    </row>
    <row r="9434" spans="1:10" hidden="1" x14ac:dyDescent="0.25">
      <c r="A9434" t="s">
        <v>655</v>
      </c>
      <c r="B9434">
        <v>9577</v>
      </c>
      <c r="C9434" t="s">
        <v>3488</v>
      </c>
      <c r="D9434">
        <v>50</v>
      </c>
      <c r="J9434" t="e">
        <f>+VLOOKUP(B9434,#REF!,1,FALSE)</f>
        <v>#REF!</v>
      </c>
    </row>
    <row r="9435" spans="1:10" hidden="1" x14ac:dyDescent="0.25">
      <c r="A9435" t="s">
        <v>655</v>
      </c>
      <c r="B9435">
        <v>9602</v>
      </c>
      <c r="C9435" t="s">
        <v>3489</v>
      </c>
      <c r="D9435">
        <v>4</v>
      </c>
      <c r="J9435" t="e">
        <f>+VLOOKUP(B9435,#REF!,1,FALSE)</f>
        <v>#REF!</v>
      </c>
    </row>
    <row r="9436" spans="1:10" hidden="1" x14ac:dyDescent="0.25">
      <c r="A9436" t="s">
        <v>655</v>
      </c>
      <c r="B9436">
        <v>9620</v>
      </c>
      <c r="C9436" t="s">
        <v>3490</v>
      </c>
      <c r="D9436">
        <v>1</v>
      </c>
      <c r="J9436" t="e">
        <f>+VLOOKUP(B9436,#REF!,1,FALSE)</f>
        <v>#REF!</v>
      </c>
    </row>
    <row r="9437" spans="1:10" hidden="1" x14ac:dyDescent="0.25">
      <c r="A9437" t="s">
        <v>655</v>
      </c>
      <c r="B9437">
        <v>9634</v>
      </c>
      <c r="C9437" t="s">
        <v>3491</v>
      </c>
      <c r="D9437">
        <v>100</v>
      </c>
      <c r="J9437" t="e">
        <f>+VLOOKUP(B9437,#REF!,1,FALSE)</f>
        <v>#REF!</v>
      </c>
    </row>
    <row r="9438" spans="1:10" hidden="1" x14ac:dyDescent="0.25">
      <c r="A9438" t="s">
        <v>655</v>
      </c>
      <c r="B9438">
        <v>9635</v>
      </c>
      <c r="C9438" t="s">
        <v>3492</v>
      </c>
      <c r="D9438">
        <v>100</v>
      </c>
      <c r="J9438" t="e">
        <f>+VLOOKUP(B9438,#REF!,1,FALSE)</f>
        <v>#REF!</v>
      </c>
    </row>
    <row r="9439" spans="1:10" hidden="1" x14ac:dyDescent="0.25">
      <c r="A9439" t="s">
        <v>655</v>
      </c>
      <c r="B9439">
        <v>9671</v>
      </c>
      <c r="C9439" t="s">
        <v>3493</v>
      </c>
      <c r="D9439">
        <v>50</v>
      </c>
      <c r="J9439" t="e">
        <f>+VLOOKUP(B9439,#REF!,1,FALSE)</f>
        <v>#REF!</v>
      </c>
    </row>
    <row r="9440" spans="1:10" hidden="1" x14ac:dyDescent="0.25">
      <c r="A9440" t="s">
        <v>655</v>
      </c>
      <c r="B9440">
        <v>9672</v>
      </c>
      <c r="C9440" t="s">
        <v>3494</v>
      </c>
      <c r="D9440">
        <v>50</v>
      </c>
      <c r="J9440" t="e">
        <f>+VLOOKUP(B9440,#REF!,1,FALSE)</f>
        <v>#REF!</v>
      </c>
    </row>
    <row r="9441" spans="1:10" hidden="1" x14ac:dyDescent="0.25">
      <c r="A9441" t="s">
        <v>655</v>
      </c>
      <c r="B9441">
        <v>9673</v>
      </c>
      <c r="C9441" t="s">
        <v>3495</v>
      </c>
      <c r="D9441">
        <v>50</v>
      </c>
      <c r="J9441" t="e">
        <f>+VLOOKUP(B9441,#REF!,1,FALSE)</f>
        <v>#REF!</v>
      </c>
    </row>
    <row r="9442" spans="1:10" hidden="1" x14ac:dyDescent="0.25">
      <c r="A9442" t="s">
        <v>655</v>
      </c>
      <c r="B9442">
        <v>9676</v>
      </c>
      <c r="C9442" t="s">
        <v>3496</v>
      </c>
      <c r="D9442">
        <v>50</v>
      </c>
      <c r="J9442" t="e">
        <f>+VLOOKUP(B9442,#REF!,1,FALSE)</f>
        <v>#REF!</v>
      </c>
    </row>
    <row r="9443" spans="1:10" hidden="1" x14ac:dyDescent="0.25">
      <c r="A9443" t="s">
        <v>655</v>
      </c>
      <c r="B9443">
        <v>9677</v>
      </c>
      <c r="C9443" t="s">
        <v>3497</v>
      </c>
      <c r="D9443">
        <v>50</v>
      </c>
      <c r="J9443" t="e">
        <f>+VLOOKUP(B9443,#REF!,1,FALSE)</f>
        <v>#REF!</v>
      </c>
    </row>
    <row r="9444" spans="1:10" hidden="1" x14ac:dyDescent="0.25">
      <c r="A9444" t="s">
        <v>655</v>
      </c>
      <c r="B9444" t="s">
        <v>3498</v>
      </c>
      <c r="C9444" t="s">
        <v>3499</v>
      </c>
      <c r="D9444">
        <v>50</v>
      </c>
      <c r="J9444" t="e">
        <f>+VLOOKUP(B9444,#REF!,1,FALSE)</f>
        <v>#REF!</v>
      </c>
    </row>
    <row r="9445" spans="1:10" hidden="1" x14ac:dyDescent="0.25">
      <c r="A9445" t="s">
        <v>655</v>
      </c>
      <c r="B9445">
        <v>9679</v>
      </c>
      <c r="C9445" t="s">
        <v>3500</v>
      </c>
      <c r="D9445">
        <v>50</v>
      </c>
      <c r="J9445" t="e">
        <f>+VLOOKUP(B9445,#REF!,1,FALSE)</f>
        <v>#REF!</v>
      </c>
    </row>
    <row r="9446" spans="1:10" hidden="1" x14ac:dyDescent="0.25">
      <c r="A9446" t="s">
        <v>655</v>
      </c>
      <c r="B9446">
        <v>9684</v>
      </c>
      <c r="C9446" t="s">
        <v>3501</v>
      </c>
      <c r="D9446">
        <v>50</v>
      </c>
      <c r="J9446" t="e">
        <f>+VLOOKUP(B9446,#REF!,1,FALSE)</f>
        <v>#REF!</v>
      </c>
    </row>
    <row r="9447" spans="1:10" hidden="1" x14ac:dyDescent="0.25">
      <c r="A9447" t="s">
        <v>655</v>
      </c>
      <c r="B9447">
        <v>9685</v>
      </c>
      <c r="C9447" t="s">
        <v>3502</v>
      </c>
      <c r="D9447">
        <v>50</v>
      </c>
      <c r="J9447" t="e">
        <f>+VLOOKUP(B9447,#REF!,1,FALSE)</f>
        <v>#REF!</v>
      </c>
    </row>
    <row r="9448" spans="1:10" hidden="1" x14ac:dyDescent="0.25">
      <c r="A9448" t="s">
        <v>655</v>
      </c>
      <c r="B9448">
        <v>9704</v>
      </c>
      <c r="C9448" t="s">
        <v>3503</v>
      </c>
      <c r="D9448">
        <v>4</v>
      </c>
      <c r="J9448" t="e">
        <f>+VLOOKUP(B9448,#REF!,1,FALSE)</f>
        <v>#REF!</v>
      </c>
    </row>
    <row r="9449" spans="1:10" hidden="1" x14ac:dyDescent="0.25">
      <c r="A9449" t="s">
        <v>655</v>
      </c>
      <c r="B9449">
        <v>9705</v>
      </c>
      <c r="C9449" t="s">
        <v>3504</v>
      </c>
      <c r="D9449">
        <v>8</v>
      </c>
      <c r="J9449" t="e">
        <f>+VLOOKUP(B9449,#REF!,1,FALSE)</f>
        <v>#REF!</v>
      </c>
    </row>
    <row r="9450" spans="1:10" hidden="1" x14ac:dyDescent="0.25">
      <c r="A9450" t="s">
        <v>655</v>
      </c>
      <c r="B9450">
        <v>9707</v>
      </c>
      <c r="C9450" t="s">
        <v>3505</v>
      </c>
      <c r="D9450">
        <v>10</v>
      </c>
      <c r="J9450" t="e">
        <f>+VLOOKUP(B9450,#REF!,1,FALSE)</f>
        <v>#REF!</v>
      </c>
    </row>
    <row r="9451" spans="1:10" hidden="1" x14ac:dyDescent="0.25">
      <c r="A9451" t="s">
        <v>655</v>
      </c>
      <c r="B9451">
        <v>9708</v>
      </c>
      <c r="C9451" t="s">
        <v>3503</v>
      </c>
      <c r="D9451">
        <v>4</v>
      </c>
      <c r="J9451" t="e">
        <f>+VLOOKUP(B9451,#REF!,1,FALSE)</f>
        <v>#REF!</v>
      </c>
    </row>
    <row r="9452" spans="1:10" hidden="1" x14ac:dyDescent="0.25">
      <c r="A9452" t="s">
        <v>655</v>
      </c>
      <c r="B9452">
        <v>9719</v>
      </c>
      <c r="C9452" t="s">
        <v>3506</v>
      </c>
      <c r="D9452">
        <v>10</v>
      </c>
      <c r="J9452" t="e">
        <f>+VLOOKUP(B9452,#REF!,1,FALSE)</f>
        <v>#REF!</v>
      </c>
    </row>
    <row r="9453" spans="1:10" hidden="1" x14ac:dyDescent="0.25">
      <c r="A9453" t="s">
        <v>655</v>
      </c>
      <c r="B9453">
        <v>9760</v>
      </c>
      <c r="C9453" t="s">
        <v>3507</v>
      </c>
      <c r="D9453">
        <v>2</v>
      </c>
      <c r="J9453" t="e">
        <f>+VLOOKUP(B9453,#REF!,1,FALSE)</f>
        <v>#REF!</v>
      </c>
    </row>
    <row r="9454" spans="1:10" hidden="1" x14ac:dyDescent="0.25">
      <c r="A9454" t="s">
        <v>655</v>
      </c>
      <c r="B9454">
        <v>9762</v>
      </c>
      <c r="C9454" t="s">
        <v>3508</v>
      </c>
      <c r="D9454">
        <v>2</v>
      </c>
      <c r="J9454" t="e">
        <f>+VLOOKUP(B9454,#REF!,1,FALSE)</f>
        <v>#REF!</v>
      </c>
    </row>
    <row r="9455" spans="1:10" hidden="1" x14ac:dyDescent="0.25">
      <c r="A9455" t="s">
        <v>655</v>
      </c>
      <c r="B9455" t="s">
        <v>3509</v>
      </c>
      <c r="C9455" t="s">
        <v>3510</v>
      </c>
      <c r="D9455">
        <v>2</v>
      </c>
      <c r="J9455" t="e">
        <f>+VLOOKUP(B9455,#REF!,1,FALSE)</f>
        <v>#REF!</v>
      </c>
    </row>
    <row r="9456" spans="1:10" hidden="1" x14ac:dyDescent="0.25">
      <c r="A9456" t="s">
        <v>655</v>
      </c>
      <c r="B9456" t="s">
        <v>3511</v>
      </c>
      <c r="C9456" t="s">
        <v>3512</v>
      </c>
      <c r="D9456">
        <v>2</v>
      </c>
      <c r="J9456" t="e">
        <f>+VLOOKUP(B9456,#REF!,1,FALSE)</f>
        <v>#REF!</v>
      </c>
    </row>
    <row r="9457" spans="1:10" hidden="1" x14ac:dyDescent="0.25">
      <c r="A9457" t="s">
        <v>655</v>
      </c>
      <c r="B9457" t="s">
        <v>3513</v>
      </c>
      <c r="C9457" t="s">
        <v>3514</v>
      </c>
      <c r="D9457">
        <v>2</v>
      </c>
      <c r="J9457" t="e">
        <f>+VLOOKUP(B9457,#REF!,1,FALSE)</f>
        <v>#REF!</v>
      </c>
    </row>
    <row r="9458" spans="1:10" hidden="1" x14ac:dyDescent="0.25">
      <c r="A9458" t="s">
        <v>655</v>
      </c>
      <c r="B9458" t="s">
        <v>3515</v>
      </c>
      <c r="C9458" t="s">
        <v>3516</v>
      </c>
      <c r="D9458">
        <v>2</v>
      </c>
      <c r="J9458" t="e">
        <f>+VLOOKUP(B9458,#REF!,1,FALSE)</f>
        <v>#REF!</v>
      </c>
    </row>
    <row r="9459" spans="1:10" hidden="1" x14ac:dyDescent="0.25">
      <c r="A9459" t="s">
        <v>655</v>
      </c>
      <c r="B9459">
        <v>9768</v>
      </c>
      <c r="C9459" t="s">
        <v>3517</v>
      </c>
      <c r="D9459">
        <v>2</v>
      </c>
      <c r="J9459" t="e">
        <f>+VLOOKUP(B9459,#REF!,1,FALSE)</f>
        <v>#REF!</v>
      </c>
    </row>
    <row r="9460" spans="1:10" hidden="1" x14ac:dyDescent="0.25">
      <c r="A9460" t="s">
        <v>655</v>
      </c>
      <c r="B9460">
        <v>9770</v>
      </c>
      <c r="C9460" t="s">
        <v>3518</v>
      </c>
      <c r="D9460">
        <v>4</v>
      </c>
      <c r="J9460" t="e">
        <f>+VLOOKUP(B9460,#REF!,1,FALSE)</f>
        <v>#REF!</v>
      </c>
    </row>
    <row r="9461" spans="1:10" hidden="1" x14ac:dyDescent="0.25">
      <c r="A9461" t="s">
        <v>655</v>
      </c>
      <c r="B9461">
        <v>9771</v>
      </c>
      <c r="C9461" t="s">
        <v>3519</v>
      </c>
      <c r="D9461">
        <v>1</v>
      </c>
      <c r="J9461" t="e">
        <f>+VLOOKUP(B9461,#REF!,1,FALSE)</f>
        <v>#REF!</v>
      </c>
    </row>
    <row r="9462" spans="1:10" hidden="1" x14ac:dyDescent="0.25">
      <c r="A9462" t="s">
        <v>655</v>
      </c>
      <c r="B9462">
        <v>9772</v>
      </c>
      <c r="C9462" t="s">
        <v>3520</v>
      </c>
      <c r="D9462">
        <v>2</v>
      </c>
      <c r="J9462" t="e">
        <f>+VLOOKUP(B9462,#REF!,1,FALSE)</f>
        <v>#REF!</v>
      </c>
    </row>
    <row r="9463" spans="1:10" hidden="1" x14ac:dyDescent="0.25">
      <c r="A9463" t="s">
        <v>655</v>
      </c>
      <c r="B9463">
        <v>9788</v>
      </c>
      <c r="C9463" t="s">
        <v>3521</v>
      </c>
      <c r="D9463">
        <v>2</v>
      </c>
      <c r="J9463" t="e">
        <f>+VLOOKUP(B9463,#REF!,1,FALSE)</f>
        <v>#REF!</v>
      </c>
    </row>
    <row r="9464" spans="1:10" hidden="1" x14ac:dyDescent="0.25">
      <c r="A9464" t="s">
        <v>655</v>
      </c>
      <c r="B9464">
        <v>9789</v>
      </c>
      <c r="C9464" t="s">
        <v>3522</v>
      </c>
      <c r="D9464">
        <v>2</v>
      </c>
      <c r="J9464" t="e">
        <f>+VLOOKUP(B9464,#REF!,1,FALSE)</f>
        <v>#REF!</v>
      </c>
    </row>
    <row r="9465" spans="1:10" hidden="1" x14ac:dyDescent="0.25">
      <c r="A9465" t="s">
        <v>655</v>
      </c>
      <c r="B9465">
        <v>9798</v>
      </c>
      <c r="C9465" t="s">
        <v>3523</v>
      </c>
      <c r="D9465">
        <v>10</v>
      </c>
      <c r="J9465" t="e">
        <f>+VLOOKUP(B9465,#REF!,1,FALSE)</f>
        <v>#REF!</v>
      </c>
    </row>
    <row r="9466" spans="1:10" hidden="1" x14ac:dyDescent="0.25">
      <c r="A9466" t="s">
        <v>655</v>
      </c>
      <c r="B9466">
        <v>9838</v>
      </c>
      <c r="C9466" t="s">
        <v>2134</v>
      </c>
      <c r="D9466">
        <v>2</v>
      </c>
      <c r="J9466" t="e">
        <f>+VLOOKUP(B9466,#REF!,1,FALSE)</f>
        <v>#REF!</v>
      </c>
    </row>
    <row r="9467" spans="1:10" hidden="1" x14ac:dyDescent="0.25">
      <c r="A9467" t="s">
        <v>655</v>
      </c>
      <c r="B9467">
        <v>9845</v>
      </c>
      <c r="C9467" t="s">
        <v>3524</v>
      </c>
      <c r="D9467">
        <v>1</v>
      </c>
      <c r="J9467" t="e">
        <f>+VLOOKUP(B9467,#REF!,1,FALSE)</f>
        <v>#REF!</v>
      </c>
    </row>
    <row r="9468" spans="1:10" hidden="1" x14ac:dyDescent="0.25">
      <c r="A9468" t="s">
        <v>655</v>
      </c>
      <c r="B9468">
        <v>9846</v>
      </c>
      <c r="C9468" t="s">
        <v>3525</v>
      </c>
      <c r="D9468">
        <v>1</v>
      </c>
      <c r="J9468" t="e">
        <f>+VLOOKUP(B9468,#REF!,1,FALSE)</f>
        <v>#REF!</v>
      </c>
    </row>
    <row r="9469" spans="1:10" hidden="1" x14ac:dyDescent="0.25">
      <c r="A9469" t="s">
        <v>655</v>
      </c>
      <c r="B9469">
        <v>9915</v>
      </c>
      <c r="C9469" t="s">
        <v>3526</v>
      </c>
      <c r="D9469">
        <v>1</v>
      </c>
      <c r="J9469" t="e">
        <f>+VLOOKUP(B9469,#REF!,1,FALSE)</f>
        <v>#REF!</v>
      </c>
    </row>
    <row r="9470" spans="1:10" hidden="1" x14ac:dyDescent="0.25">
      <c r="A9470" t="s">
        <v>655</v>
      </c>
      <c r="B9470">
        <v>9916</v>
      </c>
      <c r="C9470" t="s">
        <v>3527</v>
      </c>
      <c r="D9470">
        <v>1</v>
      </c>
      <c r="J9470" t="e">
        <f>+VLOOKUP(B9470,#REF!,1,FALSE)</f>
        <v>#REF!</v>
      </c>
    </row>
    <row r="9471" spans="1:10" hidden="1" x14ac:dyDescent="0.25">
      <c r="A9471" t="s">
        <v>655</v>
      </c>
      <c r="B9471" t="s">
        <v>3528</v>
      </c>
      <c r="C9471" t="s">
        <v>3529</v>
      </c>
      <c r="D9471">
        <v>1</v>
      </c>
      <c r="J9471" t="e">
        <f>+VLOOKUP(B9471,#REF!,1,FALSE)</f>
        <v>#REF!</v>
      </c>
    </row>
    <row r="9472" spans="1:10" hidden="1" x14ac:dyDescent="0.25">
      <c r="A9472" t="s">
        <v>655</v>
      </c>
      <c r="B9472">
        <v>9939</v>
      </c>
      <c r="C9472" t="s">
        <v>3530</v>
      </c>
      <c r="D9472">
        <v>1</v>
      </c>
      <c r="J9472" t="e">
        <f>+VLOOKUP(B9472,#REF!,1,FALSE)</f>
        <v>#REF!</v>
      </c>
    </row>
    <row r="9473" spans="1:10" hidden="1" x14ac:dyDescent="0.25">
      <c r="A9473" t="s">
        <v>655</v>
      </c>
      <c r="B9473" t="s">
        <v>3531</v>
      </c>
      <c r="C9473" t="s">
        <v>3532</v>
      </c>
      <c r="D9473">
        <v>1</v>
      </c>
      <c r="J9473" t="e">
        <f>+VLOOKUP(B9473,#REF!,1,FALSE)</f>
        <v>#REF!</v>
      </c>
    </row>
    <row r="9474" spans="1:10" hidden="1" x14ac:dyDescent="0.25">
      <c r="A9474" t="s">
        <v>655</v>
      </c>
      <c r="B9474" t="s">
        <v>3533</v>
      </c>
      <c r="C9474" t="s">
        <v>3534</v>
      </c>
      <c r="D9474">
        <v>1</v>
      </c>
      <c r="J9474" t="e">
        <f>+VLOOKUP(B9474,#REF!,1,FALSE)</f>
        <v>#REF!</v>
      </c>
    </row>
    <row r="9475" spans="1:10" hidden="1" x14ac:dyDescent="0.25">
      <c r="A9475" t="s">
        <v>655</v>
      </c>
      <c r="B9475" t="s">
        <v>3535</v>
      </c>
      <c r="C9475" t="s">
        <v>3536</v>
      </c>
      <c r="D9475">
        <v>1</v>
      </c>
      <c r="J9475" t="e">
        <f>+VLOOKUP(B9475,#REF!,1,FALSE)</f>
        <v>#REF!</v>
      </c>
    </row>
    <row r="9476" spans="1:10" hidden="1" x14ac:dyDescent="0.25">
      <c r="A9476" t="s">
        <v>655</v>
      </c>
      <c r="B9476">
        <v>9953</v>
      </c>
      <c r="C9476" t="s">
        <v>3537</v>
      </c>
      <c r="D9476">
        <v>6</v>
      </c>
      <c r="J9476" t="e">
        <f>+VLOOKUP(B9476,#REF!,1,FALSE)</f>
        <v>#REF!</v>
      </c>
    </row>
    <row r="9477" spans="1:10" hidden="1" x14ac:dyDescent="0.25">
      <c r="A9477" t="s">
        <v>655</v>
      </c>
      <c r="B9477" t="s">
        <v>3538</v>
      </c>
      <c r="C9477" t="s">
        <v>3539</v>
      </c>
      <c r="D9477">
        <v>1</v>
      </c>
      <c r="J9477" t="e">
        <f>+VLOOKUP(B9477,#REF!,1,FALSE)</f>
        <v>#REF!</v>
      </c>
    </row>
    <row r="9478" spans="1:10" hidden="1" x14ac:dyDescent="0.25">
      <c r="A9478" t="s">
        <v>655</v>
      </c>
      <c r="B9478" t="s">
        <v>3540</v>
      </c>
      <c r="C9478" t="s">
        <v>3541</v>
      </c>
      <c r="D9478">
        <v>1</v>
      </c>
      <c r="J9478" t="e">
        <f>+VLOOKUP(B9478,#REF!,1,FALSE)</f>
        <v>#REF!</v>
      </c>
    </row>
    <row r="9479" spans="1:10" hidden="1" x14ac:dyDescent="0.25">
      <c r="A9479" t="s">
        <v>655</v>
      </c>
      <c r="B9479">
        <v>9967</v>
      </c>
      <c r="C9479" t="s">
        <v>3542</v>
      </c>
      <c r="D9479">
        <v>10</v>
      </c>
      <c r="J9479" t="e">
        <f>+VLOOKUP(B9479,#REF!,1,FALSE)</f>
        <v>#REF!</v>
      </c>
    </row>
    <row r="9480" spans="1:10" hidden="1" x14ac:dyDescent="0.25">
      <c r="A9480" t="s">
        <v>655</v>
      </c>
      <c r="B9480">
        <v>9969</v>
      </c>
      <c r="C9480" t="s">
        <v>3543</v>
      </c>
      <c r="D9480">
        <v>6.5</v>
      </c>
      <c r="J9480" t="e">
        <f>+VLOOKUP(B9480,#REF!,1,FALSE)</f>
        <v>#REF!</v>
      </c>
    </row>
    <row r="9481" spans="1:10" hidden="1" x14ac:dyDescent="0.25">
      <c r="A9481" t="s">
        <v>655</v>
      </c>
      <c r="B9481">
        <v>9972</v>
      </c>
      <c r="C9481" t="s">
        <v>3544</v>
      </c>
      <c r="D9481">
        <v>1</v>
      </c>
      <c r="J9481" t="e">
        <f>+VLOOKUP(B9481,#REF!,1,FALSE)</f>
        <v>#REF!</v>
      </c>
    </row>
    <row r="9482" spans="1:10" hidden="1" x14ac:dyDescent="0.25">
      <c r="A9482" t="s">
        <v>655</v>
      </c>
      <c r="B9482">
        <v>9975</v>
      </c>
      <c r="C9482" t="s">
        <v>3545</v>
      </c>
      <c r="D9482">
        <v>1</v>
      </c>
      <c r="J9482" t="e">
        <f>+VLOOKUP(B9482,#REF!,1,FALSE)</f>
        <v>#REF!</v>
      </c>
    </row>
    <row r="9483" spans="1:10" hidden="1" x14ac:dyDescent="0.25">
      <c r="A9483" t="s">
        <v>655</v>
      </c>
      <c r="B9483">
        <v>9979</v>
      </c>
      <c r="C9483" t="s">
        <v>3546</v>
      </c>
      <c r="D9483">
        <v>1</v>
      </c>
      <c r="J9483" t="e">
        <f>+VLOOKUP(B9483,#REF!,1,FALSE)</f>
        <v>#REF!</v>
      </c>
    </row>
    <row r="9484" spans="1:10" hidden="1" x14ac:dyDescent="0.25">
      <c r="A9484" t="s">
        <v>655</v>
      </c>
      <c r="B9484">
        <v>9980</v>
      </c>
      <c r="C9484" t="s">
        <v>3547</v>
      </c>
      <c r="D9484">
        <v>1</v>
      </c>
      <c r="J9484" t="e">
        <f>+VLOOKUP(B9484,#REF!,1,FALSE)</f>
        <v>#REF!</v>
      </c>
    </row>
    <row r="9485" spans="1:10" hidden="1" x14ac:dyDescent="0.25">
      <c r="A9485" t="s">
        <v>655</v>
      </c>
      <c r="B9485">
        <v>40011</v>
      </c>
      <c r="C9485" t="s">
        <v>3548</v>
      </c>
      <c r="D9485">
        <v>1</v>
      </c>
      <c r="J9485" t="e">
        <f>+VLOOKUP(B9485,#REF!,1,FALSE)</f>
        <v>#REF!</v>
      </c>
    </row>
    <row r="9486" spans="1:10" hidden="1" x14ac:dyDescent="0.25">
      <c r="A9486" t="s">
        <v>655</v>
      </c>
      <c r="B9486">
        <v>40012</v>
      </c>
      <c r="C9486" t="s">
        <v>3549</v>
      </c>
      <c r="D9486">
        <v>1</v>
      </c>
      <c r="J9486" t="e">
        <f>+VLOOKUP(B9486,#REF!,1,FALSE)</f>
        <v>#REF!</v>
      </c>
    </row>
    <row r="9487" spans="1:10" hidden="1" x14ac:dyDescent="0.25">
      <c r="A9487" t="s">
        <v>655</v>
      </c>
      <c r="B9487">
        <v>40020</v>
      </c>
      <c r="C9487" t="s">
        <v>3550</v>
      </c>
      <c r="D9487">
        <v>1</v>
      </c>
      <c r="J9487" t="e">
        <f>+VLOOKUP(B9487,#REF!,1,FALSE)</f>
        <v>#REF!</v>
      </c>
    </row>
    <row r="9488" spans="1:10" hidden="1" x14ac:dyDescent="0.25">
      <c r="A9488" t="s">
        <v>655</v>
      </c>
      <c r="B9488">
        <v>40051</v>
      </c>
      <c r="C9488" t="s">
        <v>3551</v>
      </c>
      <c r="D9488">
        <v>1</v>
      </c>
      <c r="J9488" t="e">
        <f>+VLOOKUP(B9488,#REF!,1,FALSE)</f>
        <v>#REF!</v>
      </c>
    </row>
    <row r="9489" spans="1:10" hidden="1" x14ac:dyDescent="0.25">
      <c r="A9489" t="s">
        <v>655</v>
      </c>
      <c r="B9489">
        <v>40052</v>
      </c>
      <c r="C9489" t="s">
        <v>3552</v>
      </c>
      <c r="D9489">
        <v>1</v>
      </c>
      <c r="J9489" t="e">
        <f>+VLOOKUP(B9489,#REF!,1,FALSE)</f>
        <v>#REF!</v>
      </c>
    </row>
    <row r="9490" spans="1:10" hidden="1" x14ac:dyDescent="0.25">
      <c r="A9490" t="s">
        <v>655</v>
      </c>
      <c r="B9490">
        <v>40080</v>
      </c>
      <c r="C9490" t="s">
        <v>3553</v>
      </c>
      <c r="D9490">
        <v>1</v>
      </c>
      <c r="J9490" t="e">
        <f>+VLOOKUP(B9490,#REF!,1,FALSE)</f>
        <v>#REF!</v>
      </c>
    </row>
    <row r="9491" spans="1:10" hidden="1" x14ac:dyDescent="0.25">
      <c r="A9491" t="s">
        <v>655</v>
      </c>
      <c r="B9491">
        <v>40090</v>
      </c>
      <c r="C9491" t="s">
        <v>3554</v>
      </c>
      <c r="D9491">
        <v>100</v>
      </c>
      <c r="J9491" t="e">
        <f>+VLOOKUP(B9491,#REF!,1,FALSE)</f>
        <v>#REF!</v>
      </c>
    </row>
    <row r="9492" spans="1:10" hidden="1" x14ac:dyDescent="0.25">
      <c r="A9492" t="s">
        <v>655</v>
      </c>
      <c r="B9492">
        <v>40091</v>
      </c>
      <c r="C9492" t="s">
        <v>3555</v>
      </c>
      <c r="D9492">
        <v>100</v>
      </c>
      <c r="J9492" t="e">
        <f>+VLOOKUP(B9492,#REF!,1,FALSE)</f>
        <v>#REF!</v>
      </c>
    </row>
    <row r="9493" spans="1:10" hidden="1" x14ac:dyDescent="0.25">
      <c r="A9493" t="s">
        <v>655</v>
      </c>
      <c r="B9493">
        <v>40101</v>
      </c>
      <c r="C9493" t="s">
        <v>3556</v>
      </c>
      <c r="D9493">
        <v>1</v>
      </c>
      <c r="J9493" t="e">
        <f>+VLOOKUP(B9493,#REF!,1,FALSE)</f>
        <v>#REF!</v>
      </c>
    </row>
    <row r="9494" spans="1:10" hidden="1" x14ac:dyDescent="0.25">
      <c r="A9494" t="s">
        <v>655</v>
      </c>
      <c r="B9494">
        <v>40102</v>
      </c>
      <c r="C9494" t="s">
        <v>3557</v>
      </c>
      <c r="D9494">
        <v>1</v>
      </c>
      <c r="J9494" t="e">
        <f>+VLOOKUP(B9494,#REF!,1,FALSE)</f>
        <v>#REF!</v>
      </c>
    </row>
    <row r="9495" spans="1:10" hidden="1" x14ac:dyDescent="0.25">
      <c r="A9495" t="s">
        <v>655</v>
      </c>
      <c r="B9495">
        <v>40107</v>
      </c>
      <c r="C9495" t="s">
        <v>3558</v>
      </c>
      <c r="D9495">
        <v>1</v>
      </c>
      <c r="J9495" t="e">
        <f>+VLOOKUP(B9495,#REF!,1,FALSE)</f>
        <v>#REF!</v>
      </c>
    </row>
    <row r="9496" spans="1:10" hidden="1" x14ac:dyDescent="0.25">
      <c r="A9496" t="s">
        <v>655</v>
      </c>
      <c r="B9496">
        <v>40111</v>
      </c>
      <c r="C9496" t="s">
        <v>3559</v>
      </c>
      <c r="D9496">
        <v>1</v>
      </c>
      <c r="J9496" t="e">
        <f>+VLOOKUP(B9496,#REF!,1,FALSE)</f>
        <v>#REF!</v>
      </c>
    </row>
    <row r="9497" spans="1:10" hidden="1" x14ac:dyDescent="0.25">
      <c r="A9497" t="s">
        <v>655</v>
      </c>
      <c r="B9497">
        <v>40112</v>
      </c>
      <c r="C9497" t="s">
        <v>3560</v>
      </c>
      <c r="D9497">
        <v>1</v>
      </c>
      <c r="J9497" t="e">
        <f>+VLOOKUP(B9497,#REF!,1,FALSE)</f>
        <v>#REF!</v>
      </c>
    </row>
    <row r="9498" spans="1:10" hidden="1" x14ac:dyDescent="0.25">
      <c r="A9498" t="s">
        <v>655</v>
      </c>
      <c r="B9498">
        <v>40121</v>
      </c>
      <c r="C9498" t="s">
        <v>3561</v>
      </c>
      <c r="D9498">
        <v>1</v>
      </c>
      <c r="J9498" t="e">
        <f>+VLOOKUP(B9498,#REF!,1,FALSE)</f>
        <v>#REF!</v>
      </c>
    </row>
    <row r="9499" spans="1:10" hidden="1" x14ac:dyDescent="0.25">
      <c r="A9499" t="s">
        <v>655</v>
      </c>
      <c r="B9499">
        <v>40122</v>
      </c>
      <c r="C9499" t="s">
        <v>3562</v>
      </c>
      <c r="D9499">
        <v>1</v>
      </c>
      <c r="J9499" t="e">
        <f>+VLOOKUP(B9499,#REF!,1,FALSE)</f>
        <v>#REF!</v>
      </c>
    </row>
    <row r="9500" spans="1:10" hidden="1" x14ac:dyDescent="0.25">
      <c r="A9500" t="s">
        <v>655</v>
      </c>
      <c r="B9500">
        <v>40123</v>
      </c>
      <c r="C9500" t="s">
        <v>3563</v>
      </c>
      <c r="D9500">
        <v>1</v>
      </c>
      <c r="J9500" t="e">
        <f>+VLOOKUP(B9500,#REF!,1,FALSE)</f>
        <v>#REF!</v>
      </c>
    </row>
    <row r="9501" spans="1:10" hidden="1" x14ac:dyDescent="0.25">
      <c r="A9501" t="s">
        <v>655</v>
      </c>
      <c r="B9501">
        <v>40128</v>
      </c>
      <c r="C9501" t="s">
        <v>3564</v>
      </c>
      <c r="D9501">
        <v>1</v>
      </c>
      <c r="J9501" t="e">
        <f>+VLOOKUP(B9501,#REF!,1,FALSE)</f>
        <v>#REF!</v>
      </c>
    </row>
    <row r="9502" spans="1:10" hidden="1" x14ac:dyDescent="0.25">
      <c r="A9502" t="s">
        <v>655</v>
      </c>
      <c r="B9502">
        <v>40140</v>
      </c>
      <c r="C9502" t="s">
        <v>3565</v>
      </c>
      <c r="D9502">
        <v>100</v>
      </c>
      <c r="J9502" t="e">
        <f>+VLOOKUP(B9502,#REF!,1,FALSE)</f>
        <v>#REF!</v>
      </c>
    </row>
    <row r="9503" spans="1:10" hidden="1" x14ac:dyDescent="0.25">
      <c r="A9503" t="s">
        <v>655</v>
      </c>
      <c r="B9503">
        <v>40141</v>
      </c>
      <c r="C9503" t="s">
        <v>3566</v>
      </c>
      <c r="D9503">
        <v>100</v>
      </c>
      <c r="J9503" t="e">
        <f>+VLOOKUP(B9503,#REF!,1,FALSE)</f>
        <v>#REF!</v>
      </c>
    </row>
    <row r="9504" spans="1:10" hidden="1" x14ac:dyDescent="0.25">
      <c r="A9504" t="s">
        <v>655</v>
      </c>
      <c r="B9504">
        <v>40142</v>
      </c>
      <c r="C9504" t="s">
        <v>3567</v>
      </c>
      <c r="D9504">
        <v>100</v>
      </c>
      <c r="J9504" t="e">
        <f>+VLOOKUP(B9504,#REF!,1,FALSE)</f>
        <v>#REF!</v>
      </c>
    </row>
    <row r="9505" spans="1:10" hidden="1" x14ac:dyDescent="0.25">
      <c r="A9505" t="s">
        <v>655</v>
      </c>
      <c r="B9505">
        <v>40248</v>
      </c>
      <c r="C9505" t="s">
        <v>3568</v>
      </c>
      <c r="D9505">
        <v>1</v>
      </c>
      <c r="J9505" t="e">
        <f>+VLOOKUP(B9505,#REF!,1,FALSE)</f>
        <v>#REF!</v>
      </c>
    </row>
    <row r="9506" spans="1:10" hidden="1" x14ac:dyDescent="0.25">
      <c r="A9506" t="s">
        <v>655</v>
      </c>
      <c r="B9506">
        <v>40500</v>
      </c>
      <c r="C9506" t="s">
        <v>3569</v>
      </c>
      <c r="D9506">
        <v>50</v>
      </c>
      <c r="J9506" t="e">
        <f>+VLOOKUP(B9506,#REF!,1,FALSE)</f>
        <v>#REF!</v>
      </c>
    </row>
    <row r="9507" spans="1:10" hidden="1" x14ac:dyDescent="0.25">
      <c r="A9507" t="s">
        <v>655</v>
      </c>
      <c r="B9507">
        <v>50004</v>
      </c>
      <c r="C9507" t="s">
        <v>3570</v>
      </c>
      <c r="D9507">
        <v>1</v>
      </c>
      <c r="J9507" t="e">
        <f>+VLOOKUP(B9507,#REF!,1,FALSE)</f>
        <v>#REF!</v>
      </c>
    </row>
    <row r="9508" spans="1:10" hidden="1" x14ac:dyDescent="0.25">
      <c r="A9508" t="s">
        <v>655</v>
      </c>
      <c r="B9508">
        <v>50005</v>
      </c>
      <c r="C9508" t="s">
        <v>3571</v>
      </c>
      <c r="D9508">
        <v>1</v>
      </c>
      <c r="J9508" t="e">
        <f>+VLOOKUP(B9508,#REF!,1,FALSE)</f>
        <v>#REF!</v>
      </c>
    </row>
    <row r="9509" spans="1:10" hidden="1" x14ac:dyDescent="0.25">
      <c r="A9509" t="s">
        <v>655</v>
      </c>
      <c r="B9509">
        <v>50006</v>
      </c>
      <c r="C9509" t="s">
        <v>3572</v>
      </c>
      <c r="D9509">
        <v>1</v>
      </c>
      <c r="J9509" t="e">
        <f>+VLOOKUP(B9509,#REF!,1,FALSE)</f>
        <v>#REF!</v>
      </c>
    </row>
    <row r="9510" spans="1:10" hidden="1" x14ac:dyDescent="0.25">
      <c r="A9510" t="s">
        <v>655</v>
      </c>
      <c r="B9510" t="s">
        <v>3573</v>
      </c>
      <c r="C9510" t="s">
        <v>3574</v>
      </c>
      <c r="D9510">
        <v>1</v>
      </c>
      <c r="J9510" t="e">
        <f>+VLOOKUP(B9510,#REF!,1,FALSE)</f>
        <v>#REF!</v>
      </c>
    </row>
    <row r="9511" spans="1:10" hidden="1" x14ac:dyDescent="0.25">
      <c r="A9511" t="s">
        <v>655</v>
      </c>
      <c r="B9511">
        <v>50032</v>
      </c>
      <c r="C9511" t="s">
        <v>3575</v>
      </c>
      <c r="D9511">
        <v>1</v>
      </c>
      <c r="J9511" t="e">
        <f>+VLOOKUP(B9511,#REF!,1,FALSE)</f>
        <v>#REF!</v>
      </c>
    </row>
    <row r="9512" spans="1:10" hidden="1" x14ac:dyDescent="0.25">
      <c r="A9512" t="s">
        <v>655</v>
      </c>
      <c r="B9512">
        <v>50034</v>
      </c>
      <c r="C9512" t="s">
        <v>3576</v>
      </c>
      <c r="D9512">
        <v>1</v>
      </c>
      <c r="J9512" t="e">
        <f>+VLOOKUP(B9512,#REF!,1,FALSE)</f>
        <v>#REF!</v>
      </c>
    </row>
    <row r="9513" spans="1:10" hidden="1" x14ac:dyDescent="0.25">
      <c r="A9513" t="s">
        <v>655</v>
      </c>
      <c r="B9513">
        <v>50045</v>
      </c>
      <c r="C9513" t="s">
        <v>3577</v>
      </c>
      <c r="D9513">
        <v>1</v>
      </c>
      <c r="J9513" t="e">
        <f>+VLOOKUP(B9513,#REF!,1,FALSE)</f>
        <v>#REF!</v>
      </c>
    </row>
    <row r="9514" spans="1:10" hidden="1" x14ac:dyDescent="0.25">
      <c r="A9514" t="s">
        <v>655</v>
      </c>
      <c r="B9514">
        <v>50140</v>
      </c>
      <c r="C9514" t="s">
        <v>3578</v>
      </c>
      <c r="D9514">
        <v>1</v>
      </c>
      <c r="J9514" t="e">
        <f>+VLOOKUP(B9514,#REF!,1,FALSE)</f>
        <v>#REF!</v>
      </c>
    </row>
    <row r="9515" spans="1:10" hidden="1" x14ac:dyDescent="0.25">
      <c r="A9515" t="s">
        <v>655</v>
      </c>
      <c r="B9515">
        <v>50153</v>
      </c>
      <c r="C9515" t="s">
        <v>3579</v>
      </c>
      <c r="D9515">
        <v>1</v>
      </c>
      <c r="J9515" t="e">
        <f>+VLOOKUP(B9515,#REF!,1,FALSE)</f>
        <v>#REF!</v>
      </c>
    </row>
    <row r="9516" spans="1:10" hidden="1" x14ac:dyDescent="0.25">
      <c r="A9516" t="s">
        <v>655</v>
      </c>
      <c r="B9516">
        <v>50180</v>
      </c>
      <c r="C9516" t="s">
        <v>3580</v>
      </c>
      <c r="D9516">
        <v>1</v>
      </c>
      <c r="J9516" t="e">
        <f>+VLOOKUP(B9516,#REF!,1,FALSE)</f>
        <v>#REF!</v>
      </c>
    </row>
    <row r="9517" spans="1:10" hidden="1" x14ac:dyDescent="0.25">
      <c r="A9517" t="s">
        <v>655</v>
      </c>
      <c r="B9517">
        <v>50181</v>
      </c>
      <c r="C9517" t="s">
        <v>3581</v>
      </c>
      <c r="D9517">
        <v>1</v>
      </c>
      <c r="J9517" t="e">
        <f>+VLOOKUP(B9517,#REF!,1,FALSE)</f>
        <v>#REF!</v>
      </c>
    </row>
    <row r="9518" spans="1:10" hidden="1" x14ac:dyDescent="0.25">
      <c r="A9518" t="s">
        <v>655</v>
      </c>
      <c r="B9518">
        <v>50182</v>
      </c>
      <c r="C9518" t="s">
        <v>3582</v>
      </c>
      <c r="D9518">
        <v>1</v>
      </c>
      <c r="J9518" t="e">
        <f>+VLOOKUP(B9518,#REF!,1,FALSE)</f>
        <v>#REF!</v>
      </c>
    </row>
    <row r="9519" spans="1:10" hidden="1" x14ac:dyDescent="0.25">
      <c r="A9519" t="s">
        <v>655</v>
      </c>
      <c r="B9519">
        <v>50183</v>
      </c>
      <c r="C9519" t="s">
        <v>3583</v>
      </c>
      <c r="D9519">
        <v>1</v>
      </c>
      <c r="J9519" t="e">
        <f>+VLOOKUP(B9519,#REF!,1,FALSE)</f>
        <v>#REF!</v>
      </c>
    </row>
    <row r="9520" spans="1:10" hidden="1" x14ac:dyDescent="0.25">
      <c r="A9520" t="s">
        <v>655</v>
      </c>
      <c r="B9520">
        <v>50185</v>
      </c>
      <c r="C9520" t="s">
        <v>3584</v>
      </c>
      <c r="D9520">
        <v>1</v>
      </c>
      <c r="J9520" t="e">
        <f>+VLOOKUP(B9520,#REF!,1,FALSE)</f>
        <v>#REF!</v>
      </c>
    </row>
    <row r="9521" spans="1:10" hidden="1" x14ac:dyDescent="0.25">
      <c r="A9521" t="s">
        <v>655</v>
      </c>
      <c r="B9521">
        <v>50186</v>
      </c>
      <c r="C9521" t="s">
        <v>3585</v>
      </c>
      <c r="D9521">
        <v>1</v>
      </c>
      <c r="J9521" t="e">
        <f>+VLOOKUP(B9521,#REF!,1,FALSE)</f>
        <v>#REF!</v>
      </c>
    </row>
    <row r="9522" spans="1:10" hidden="1" x14ac:dyDescent="0.25">
      <c r="A9522" t="s">
        <v>655</v>
      </c>
      <c r="B9522">
        <v>50187</v>
      </c>
      <c r="C9522" t="s">
        <v>3586</v>
      </c>
      <c r="D9522">
        <v>1</v>
      </c>
      <c r="J9522" t="e">
        <f>+VLOOKUP(B9522,#REF!,1,FALSE)</f>
        <v>#REF!</v>
      </c>
    </row>
    <row r="9523" spans="1:10" hidden="1" x14ac:dyDescent="0.25">
      <c r="A9523" t="s">
        <v>655</v>
      </c>
      <c r="B9523">
        <v>50188</v>
      </c>
      <c r="C9523" t="s">
        <v>3587</v>
      </c>
      <c r="D9523">
        <v>1</v>
      </c>
      <c r="J9523" t="e">
        <f>+VLOOKUP(B9523,#REF!,1,FALSE)</f>
        <v>#REF!</v>
      </c>
    </row>
    <row r="9524" spans="1:10" hidden="1" x14ac:dyDescent="0.25">
      <c r="A9524" t="s">
        <v>655</v>
      </c>
      <c r="B9524">
        <v>50189</v>
      </c>
      <c r="C9524" t="s">
        <v>3588</v>
      </c>
      <c r="D9524">
        <v>1</v>
      </c>
      <c r="J9524" t="e">
        <f>+VLOOKUP(B9524,#REF!,1,FALSE)</f>
        <v>#REF!</v>
      </c>
    </row>
    <row r="9525" spans="1:10" hidden="1" x14ac:dyDescent="0.25">
      <c r="A9525" t="s">
        <v>655</v>
      </c>
      <c r="B9525">
        <v>50190</v>
      </c>
      <c r="C9525" t="s">
        <v>3589</v>
      </c>
      <c r="D9525">
        <v>1</v>
      </c>
      <c r="J9525" t="e">
        <f>+VLOOKUP(B9525,#REF!,1,FALSE)</f>
        <v>#REF!</v>
      </c>
    </row>
    <row r="9526" spans="1:10" hidden="1" x14ac:dyDescent="0.25">
      <c r="A9526" t="s">
        <v>655</v>
      </c>
      <c r="B9526">
        <v>50191</v>
      </c>
      <c r="C9526" t="s">
        <v>3590</v>
      </c>
      <c r="D9526">
        <v>1</v>
      </c>
      <c r="J9526" t="e">
        <f>+VLOOKUP(B9526,#REF!,1,FALSE)</f>
        <v>#REF!</v>
      </c>
    </row>
    <row r="9527" spans="1:10" hidden="1" x14ac:dyDescent="0.25">
      <c r="A9527" t="s">
        <v>655</v>
      </c>
      <c r="B9527">
        <v>50192</v>
      </c>
      <c r="C9527" t="s">
        <v>3591</v>
      </c>
      <c r="D9527">
        <v>1</v>
      </c>
      <c r="J9527" t="e">
        <f>+VLOOKUP(B9527,#REF!,1,FALSE)</f>
        <v>#REF!</v>
      </c>
    </row>
    <row r="9528" spans="1:10" hidden="1" x14ac:dyDescent="0.25">
      <c r="A9528" t="s">
        <v>655</v>
      </c>
      <c r="B9528">
        <v>50193</v>
      </c>
      <c r="C9528" t="s">
        <v>3591</v>
      </c>
      <c r="D9528">
        <v>1</v>
      </c>
      <c r="J9528" t="e">
        <f>+VLOOKUP(B9528,#REF!,1,FALSE)</f>
        <v>#REF!</v>
      </c>
    </row>
    <row r="9529" spans="1:10" hidden="1" x14ac:dyDescent="0.25">
      <c r="A9529" t="s">
        <v>655</v>
      </c>
      <c r="B9529">
        <v>50194</v>
      </c>
      <c r="C9529" t="s">
        <v>3591</v>
      </c>
      <c r="D9529">
        <v>1</v>
      </c>
      <c r="J9529" t="e">
        <f>+VLOOKUP(B9529,#REF!,1,FALSE)</f>
        <v>#REF!</v>
      </c>
    </row>
    <row r="9530" spans="1:10" hidden="1" x14ac:dyDescent="0.25">
      <c r="A9530" t="s">
        <v>655</v>
      </c>
      <c r="B9530">
        <v>50195</v>
      </c>
      <c r="C9530" t="s">
        <v>3591</v>
      </c>
      <c r="D9530">
        <v>1</v>
      </c>
      <c r="J9530" t="e">
        <f>+VLOOKUP(B9530,#REF!,1,FALSE)</f>
        <v>#REF!</v>
      </c>
    </row>
    <row r="9531" spans="1:10" hidden="1" x14ac:dyDescent="0.25">
      <c r="A9531" t="s">
        <v>655</v>
      </c>
      <c r="B9531">
        <v>50196</v>
      </c>
      <c r="C9531" t="s">
        <v>3592</v>
      </c>
      <c r="D9531">
        <v>1</v>
      </c>
      <c r="J9531" t="e">
        <f>+VLOOKUP(B9531,#REF!,1,FALSE)</f>
        <v>#REF!</v>
      </c>
    </row>
    <row r="9532" spans="1:10" hidden="1" x14ac:dyDescent="0.25">
      <c r="A9532" t="s">
        <v>655</v>
      </c>
      <c r="B9532">
        <v>50197</v>
      </c>
      <c r="C9532" t="s">
        <v>3593</v>
      </c>
      <c r="D9532">
        <v>1</v>
      </c>
      <c r="J9532" t="e">
        <f>+VLOOKUP(B9532,#REF!,1,FALSE)</f>
        <v>#REF!</v>
      </c>
    </row>
    <row r="9533" spans="1:10" hidden="1" x14ac:dyDescent="0.25">
      <c r="A9533" t="s">
        <v>655</v>
      </c>
      <c r="B9533">
        <v>50198</v>
      </c>
      <c r="C9533" t="s">
        <v>3594</v>
      </c>
      <c r="D9533">
        <v>1</v>
      </c>
      <c r="J9533" t="e">
        <f>+VLOOKUP(B9533,#REF!,1,FALSE)</f>
        <v>#REF!</v>
      </c>
    </row>
    <row r="9534" spans="1:10" hidden="1" x14ac:dyDescent="0.25">
      <c r="A9534" t="s">
        <v>655</v>
      </c>
      <c r="B9534">
        <v>50199</v>
      </c>
      <c r="C9534" t="s">
        <v>3595</v>
      </c>
      <c r="D9534">
        <v>1</v>
      </c>
      <c r="J9534" t="e">
        <f>+VLOOKUP(B9534,#REF!,1,FALSE)</f>
        <v>#REF!</v>
      </c>
    </row>
    <row r="9535" spans="1:10" hidden="1" x14ac:dyDescent="0.25">
      <c r="A9535" t="s">
        <v>655</v>
      </c>
      <c r="B9535">
        <v>55063</v>
      </c>
      <c r="C9535" t="s">
        <v>3596</v>
      </c>
      <c r="D9535">
        <v>1</v>
      </c>
      <c r="J9535" t="e">
        <f>+VLOOKUP(B9535,#REF!,1,FALSE)</f>
        <v>#REF!</v>
      </c>
    </row>
    <row r="9536" spans="1:10" hidden="1" x14ac:dyDescent="0.25">
      <c r="A9536" t="s">
        <v>655</v>
      </c>
      <c r="B9536">
        <v>55064</v>
      </c>
      <c r="C9536" t="s">
        <v>3597</v>
      </c>
      <c r="D9536">
        <v>1</v>
      </c>
      <c r="J9536" t="e">
        <f>+VLOOKUP(B9536,#REF!,1,FALSE)</f>
        <v>#REF!</v>
      </c>
    </row>
    <row r="9537" spans="1:10" hidden="1" x14ac:dyDescent="0.25">
      <c r="A9537" t="s">
        <v>655</v>
      </c>
      <c r="B9537">
        <v>55068</v>
      </c>
      <c r="C9537" t="s">
        <v>3598</v>
      </c>
      <c r="D9537">
        <v>1</v>
      </c>
      <c r="J9537" t="e">
        <f>+VLOOKUP(B9537,#REF!,1,FALSE)</f>
        <v>#REF!</v>
      </c>
    </row>
    <row r="9538" spans="1:10" hidden="1" x14ac:dyDescent="0.25">
      <c r="A9538" t="s">
        <v>655</v>
      </c>
      <c r="B9538">
        <v>55069</v>
      </c>
      <c r="C9538" t="s">
        <v>3577</v>
      </c>
      <c r="D9538">
        <v>1</v>
      </c>
      <c r="J9538" t="e">
        <f>+VLOOKUP(B9538,#REF!,1,FALSE)</f>
        <v>#REF!</v>
      </c>
    </row>
    <row r="9539" spans="1:10" hidden="1" x14ac:dyDescent="0.25">
      <c r="A9539" t="s">
        <v>655</v>
      </c>
      <c r="B9539">
        <v>55079</v>
      </c>
      <c r="C9539" t="s">
        <v>2796</v>
      </c>
      <c r="D9539">
        <v>1</v>
      </c>
      <c r="J9539" t="e">
        <f>+VLOOKUP(B9539,#REF!,1,FALSE)</f>
        <v>#REF!</v>
      </c>
    </row>
    <row r="9540" spans="1:10" hidden="1" x14ac:dyDescent="0.25">
      <c r="A9540" t="s">
        <v>655</v>
      </c>
      <c r="B9540">
        <v>55080</v>
      </c>
      <c r="C9540" t="s">
        <v>2796</v>
      </c>
      <c r="D9540">
        <v>1</v>
      </c>
      <c r="J9540" t="e">
        <f>+VLOOKUP(B9540,#REF!,1,FALSE)</f>
        <v>#REF!</v>
      </c>
    </row>
    <row r="9541" spans="1:10" hidden="1" x14ac:dyDescent="0.25">
      <c r="A9541" t="s">
        <v>655</v>
      </c>
      <c r="B9541">
        <v>55086</v>
      </c>
      <c r="C9541" t="s">
        <v>3599</v>
      </c>
      <c r="D9541">
        <v>1</v>
      </c>
      <c r="J9541" t="e">
        <f>+VLOOKUP(B9541,#REF!,1,FALSE)</f>
        <v>#REF!</v>
      </c>
    </row>
    <row r="9542" spans="1:10" hidden="1" x14ac:dyDescent="0.25">
      <c r="A9542" t="s">
        <v>655</v>
      </c>
      <c r="B9542">
        <v>55087</v>
      </c>
      <c r="C9542" t="s">
        <v>3600</v>
      </c>
      <c r="D9542">
        <v>1</v>
      </c>
      <c r="J9542" t="e">
        <f>+VLOOKUP(B9542,#REF!,1,FALSE)</f>
        <v>#REF!</v>
      </c>
    </row>
    <row r="9543" spans="1:10" hidden="1" x14ac:dyDescent="0.25">
      <c r="A9543" t="s">
        <v>655</v>
      </c>
      <c r="B9543">
        <v>55091</v>
      </c>
      <c r="C9543" t="s">
        <v>3601</v>
      </c>
      <c r="D9543">
        <v>1</v>
      </c>
      <c r="J9543" t="e">
        <f>+VLOOKUP(B9543,#REF!,1,FALSE)</f>
        <v>#REF!</v>
      </c>
    </row>
    <row r="9544" spans="1:10" hidden="1" x14ac:dyDescent="0.25">
      <c r="A9544" t="s">
        <v>655</v>
      </c>
      <c r="B9544">
        <v>55092</v>
      </c>
      <c r="C9544" t="s">
        <v>3602</v>
      </c>
      <c r="D9544">
        <v>1</v>
      </c>
      <c r="J9544" t="e">
        <f>+VLOOKUP(B9544,#REF!,1,FALSE)</f>
        <v>#REF!</v>
      </c>
    </row>
    <row r="9545" spans="1:10" hidden="1" x14ac:dyDescent="0.25">
      <c r="A9545" t="s">
        <v>655</v>
      </c>
      <c r="B9545">
        <v>55098</v>
      </c>
      <c r="C9545" t="s">
        <v>3603</v>
      </c>
      <c r="D9545">
        <v>1</v>
      </c>
      <c r="J9545" t="e">
        <f>+VLOOKUP(B9545,#REF!,1,FALSE)</f>
        <v>#REF!</v>
      </c>
    </row>
    <row r="9546" spans="1:10" hidden="1" x14ac:dyDescent="0.25">
      <c r="A9546" t="s">
        <v>655</v>
      </c>
      <c r="B9546">
        <v>55099</v>
      </c>
      <c r="C9546" t="s">
        <v>3604</v>
      </c>
      <c r="D9546">
        <v>1</v>
      </c>
      <c r="J9546" t="e">
        <f>+VLOOKUP(B9546,#REF!,1,FALSE)</f>
        <v>#REF!</v>
      </c>
    </row>
    <row r="9547" spans="1:10" hidden="1" x14ac:dyDescent="0.25">
      <c r="A9547" t="s">
        <v>655</v>
      </c>
      <c r="B9547">
        <v>55100</v>
      </c>
      <c r="C9547" t="s">
        <v>3605</v>
      </c>
      <c r="D9547">
        <v>1</v>
      </c>
      <c r="J9547" t="e">
        <f>+VLOOKUP(B9547,#REF!,1,FALSE)</f>
        <v>#REF!</v>
      </c>
    </row>
    <row r="9548" spans="1:10" hidden="1" x14ac:dyDescent="0.25">
      <c r="A9548" t="s">
        <v>655</v>
      </c>
      <c r="B9548">
        <v>55132</v>
      </c>
      <c r="C9548" t="s">
        <v>3606</v>
      </c>
      <c r="D9548">
        <v>1</v>
      </c>
      <c r="J9548" t="e">
        <f>+VLOOKUP(B9548,#REF!,1,FALSE)</f>
        <v>#REF!</v>
      </c>
    </row>
    <row r="9549" spans="1:10" hidden="1" x14ac:dyDescent="0.25">
      <c r="A9549" t="s">
        <v>655</v>
      </c>
      <c r="B9549">
        <v>55133</v>
      </c>
      <c r="C9549" t="s">
        <v>3607</v>
      </c>
      <c r="D9549">
        <v>1</v>
      </c>
      <c r="J9549" t="e">
        <f>+VLOOKUP(B9549,#REF!,1,FALSE)</f>
        <v>#REF!</v>
      </c>
    </row>
    <row r="9550" spans="1:10" hidden="1" x14ac:dyDescent="0.25">
      <c r="A9550" t="s">
        <v>655</v>
      </c>
      <c r="B9550">
        <v>55156</v>
      </c>
      <c r="C9550" t="s">
        <v>3608</v>
      </c>
      <c r="D9550">
        <v>1</v>
      </c>
      <c r="J9550" t="e">
        <f>+VLOOKUP(B9550,#REF!,1,FALSE)</f>
        <v>#REF!</v>
      </c>
    </row>
    <row r="9551" spans="1:10" hidden="1" x14ac:dyDescent="0.25">
      <c r="A9551" t="s">
        <v>655</v>
      </c>
      <c r="B9551">
        <v>55158</v>
      </c>
      <c r="C9551" t="s">
        <v>3609</v>
      </c>
      <c r="D9551">
        <v>1</v>
      </c>
      <c r="J9551" t="e">
        <f>+VLOOKUP(B9551,#REF!,1,FALSE)</f>
        <v>#REF!</v>
      </c>
    </row>
    <row r="9552" spans="1:10" hidden="1" x14ac:dyDescent="0.25">
      <c r="A9552" t="s">
        <v>655</v>
      </c>
      <c r="B9552">
        <v>58054</v>
      </c>
      <c r="C9552" t="s">
        <v>3610</v>
      </c>
      <c r="D9552">
        <v>1</v>
      </c>
      <c r="J9552" t="e">
        <f>+VLOOKUP(B9552,#REF!,1,FALSE)</f>
        <v>#REF!</v>
      </c>
    </row>
    <row r="9553" spans="1:10" hidden="1" x14ac:dyDescent="0.25">
      <c r="A9553" t="s">
        <v>655</v>
      </c>
      <c r="B9553">
        <v>58055</v>
      </c>
      <c r="C9553" t="s">
        <v>3611</v>
      </c>
      <c r="D9553">
        <v>1</v>
      </c>
      <c r="J9553" t="e">
        <f>+VLOOKUP(B9553,#REF!,1,FALSE)</f>
        <v>#REF!</v>
      </c>
    </row>
    <row r="9554" spans="1:10" hidden="1" x14ac:dyDescent="0.25">
      <c r="A9554" t="s">
        <v>655</v>
      </c>
      <c r="B9554">
        <v>58060</v>
      </c>
      <c r="C9554" t="s">
        <v>3612</v>
      </c>
      <c r="D9554">
        <v>1</v>
      </c>
      <c r="J9554" t="e">
        <f>+VLOOKUP(B9554,#REF!,1,FALSE)</f>
        <v>#REF!</v>
      </c>
    </row>
    <row r="9555" spans="1:10" hidden="1" x14ac:dyDescent="0.25">
      <c r="A9555" t="s">
        <v>655</v>
      </c>
      <c r="B9555">
        <v>58100</v>
      </c>
      <c r="C9555" t="s">
        <v>3613</v>
      </c>
      <c r="D9555">
        <v>1</v>
      </c>
      <c r="J9555" t="e">
        <f>+VLOOKUP(B9555,#REF!,1,FALSE)</f>
        <v>#REF!</v>
      </c>
    </row>
    <row r="9556" spans="1:10" hidden="1" x14ac:dyDescent="0.25">
      <c r="A9556" t="s">
        <v>655</v>
      </c>
      <c r="B9556">
        <v>58106</v>
      </c>
      <c r="C9556" t="s">
        <v>3614</v>
      </c>
      <c r="D9556">
        <v>1</v>
      </c>
      <c r="J9556" t="e">
        <f>+VLOOKUP(B9556,#REF!,1,FALSE)</f>
        <v>#REF!</v>
      </c>
    </row>
    <row r="9557" spans="1:10" hidden="1" x14ac:dyDescent="0.25">
      <c r="A9557" t="s">
        <v>655</v>
      </c>
      <c r="B9557" t="s">
        <v>3615</v>
      </c>
      <c r="C9557" t="s">
        <v>3616</v>
      </c>
      <c r="D9557">
        <v>1</v>
      </c>
      <c r="J9557" t="e">
        <f>+VLOOKUP(B9557,#REF!,1,FALSE)</f>
        <v>#REF!</v>
      </c>
    </row>
    <row r="9558" spans="1:10" hidden="1" x14ac:dyDescent="0.25">
      <c r="A9558" t="s">
        <v>655</v>
      </c>
      <c r="B9558">
        <v>58107</v>
      </c>
      <c r="C9558" t="s">
        <v>3617</v>
      </c>
      <c r="D9558">
        <v>1</v>
      </c>
      <c r="J9558" t="e">
        <f>+VLOOKUP(B9558,#REF!,1,FALSE)</f>
        <v>#REF!</v>
      </c>
    </row>
    <row r="9559" spans="1:10" hidden="1" x14ac:dyDescent="0.25">
      <c r="A9559" t="s">
        <v>655</v>
      </c>
      <c r="B9559" t="s">
        <v>3618</v>
      </c>
      <c r="C9559" t="s">
        <v>3619</v>
      </c>
      <c r="D9559">
        <v>1</v>
      </c>
      <c r="J9559" t="e">
        <f>+VLOOKUP(B9559,#REF!,1,FALSE)</f>
        <v>#REF!</v>
      </c>
    </row>
    <row r="9560" spans="1:10" hidden="1" x14ac:dyDescent="0.25">
      <c r="A9560" t="s">
        <v>655</v>
      </c>
      <c r="B9560" t="s">
        <v>3620</v>
      </c>
      <c r="C9560" t="s">
        <v>3621</v>
      </c>
      <c r="D9560">
        <v>1</v>
      </c>
      <c r="J9560" t="e">
        <f>+VLOOKUP(B9560,#REF!,1,FALSE)</f>
        <v>#REF!</v>
      </c>
    </row>
    <row r="9561" spans="1:10" hidden="1" x14ac:dyDescent="0.25">
      <c r="A9561" t="s">
        <v>655</v>
      </c>
      <c r="B9561" t="s">
        <v>3622</v>
      </c>
      <c r="C9561" t="s">
        <v>3623</v>
      </c>
      <c r="D9561">
        <v>1</v>
      </c>
      <c r="J9561" t="e">
        <f>+VLOOKUP(B9561,#REF!,1,FALSE)</f>
        <v>#REF!</v>
      </c>
    </row>
    <row r="9562" spans="1:10" hidden="1" x14ac:dyDescent="0.25">
      <c r="A9562" t="s">
        <v>655</v>
      </c>
      <c r="B9562" t="s">
        <v>3624</v>
      </c>
      <c r="C9562" t="s">
        <v>3625</v>
      </c>
      <c r="D9562">
        <v>1</v>
      </c>
      <c r="J9562" t="e">
        <f>+VLOOKUP(B9562,#REF!,1,FALSE)</f>
        <v>#REF!</v>
      </c>
    </row>
    <row r="9563" spans="1:10" hidden="1" x14ac:dyDescent="0.25">
      <c r="A9563" t="s">
        <v>655</v>
      </c>
      <c r="B9563" t="s">
        <v>3626</v>
      </c>
      <c r="C9563" t="s">
        <v>3627</v>
      </c>
      <c r="D9563">
        <v>1</v>
      </c>
      <c r="J9563" t="e">
        <f>+VLOOKUP(B9563,#REF!,1,FALSE)</f>
        <v>#REF!</v>
      </c>
    </row>
    <row r="9564" spans="1:10" hidden="1" x14ac:dyDescent="0.25">
      <c r="A9564" t="s">
        <v>655</v>
      </c>
      <c r="B9564" t="s">
        <v>3628</v>
      </c>
      <c r="C9564" t="s">
        <v>3629</v>
      </c>
      <c r="D9564">
        <v>1</v>
      </c>
      <c r="J9564" t="e">
        <f>+VLOOKUP(B9564,#REF!,1,FALSE)</f>
        <v>#REF!</v>
      </c>
    </row>
    <row r="9565" spans="1:10" hidden="1" x14ac:dyDescent="0.25">
      <c r="A9565" t="s">
        <v>655</v>
      </c>
      <c r="B9565">
        <v>58108</v>
      </c>
      <c r="C9565" t="s">
        <v>3630</v>
      </c>
      <c r="D9565">
        <v>1</v>
      </c>
      <c r="J9565" t="e">
        <f>+VLOOKUP(B9565,#REF!,1,FALSE)</f>
        <v>#REF!</v>
      </c>
    </row>
    <row r="9566" spans="1:10" hidden="1" x14ac:dyDescent="0.25">
      <c r="A9566" t="s">
        <v>655</v>
      </c>
      <c r="B9566">
        <v>58109</v>
      </c>
      <c r="C9566" t="s">
        <v>3631</v>
      </c>
      <c r="D9566">
        <v>1</v>
      </c>
      <c r="J9566" t="e">
        <f>+VLOOKUP(B9566,#REF!,1,FALSE)</f>
        <v>#REF!</v>
      </c>
    </row>
    <row r="9567" spans="1:10" hidden="1" x14ac:dyDescent="0.25">
      <c r="A9567" t="s">
        <v>655</v>
      </c>
      <c r="B9567">
        <v>58111</v>
      </c>
      <c r="C9567" t="s">
        <v>3632</v>
      </c>
      <c r="D9567">
        <v>1</v>
      </c>
      <c r="J9567" t="e">
        <f>+VLOOKUP(B9567,#REF!,1,FALSE)</f>
        <v>#REF!</v>
      </c>
    </row>
    <row r="9568" spans="1:10" hidden="1" x14ac:dyDescent="0.25">
      <c r="A9568" t="s">
        <v>655</v>
      </c>
      <c r="B9568">
        <v>58114</v>
      </c>
      <c r="C9568" t="s">
        <v>3633</v>
      </c>
      <c r="D9568">
        <v>1</v>
      </c>
      <c r="J9568" t="e">
        <f>+VLOOKUP(B9568,#REF!,1,FALSE)</f>
        <v>#REF!</v>
      </c>
    </row>
    <row r="9569" spans="1:10" hidden="1" x14ac:dyDescent="0.25">
      <c r="A9569" t="s">
        <v>655</v>
      </c>
      <c r="B9569">
        <v>58115</v>
      </c>
      <c r="C9569" t="s">
        <v>3634</v>
      </c>
      <c r="D9569">
        <v>1</v>
      </c>
      <c r="J9569" t="e">
        <f>+VLOOKUP(B9569,#REF!,1,FALSE)</f>
        <v>#REF!</v>
      </c>
    </row>
    <row r="9570" spans="1:10" hidden="1" x14ac:dyDescent="0.25">
      <c r="A9570" t="s">
        <v>655</v>
      </c>
      <c r="B9570">
        <v>58116</v>
      </c>
      <c r="C9570" t="s">
        <v>3635</v>
      </c>
      <c r="D9570">
        <v>1</v>
      </c>
      <c r="J9570" t="e">
        <f>+VLOOKUP(B9570,#REF!,1,FALSE)</f>
        <v>#REF!</v>
      </c>
    </row>
    <row r="9571" spans="1:10" hidden="1" x14ac:dyDescent="0.25">
      <c r="A9571" t="s">
        <v>655</v>
      </c>
      <c r="B9571">
        <v>59001</v>
      </c>
      <c r="C9571" t="s">
        <v>3636</v>
      </c>
      <c r="D9571">
        <v>1</v>
      </c>
      <c r="J9571" t="e">
        <f>+VLOOKUP(B9571,#REF!,1,FALSE)</f>
        <v>#REF!</v>
      </c>
    </row>
    <row r="9572" spans="1:10" hidden="1" x14ac:dyDescent="0.25">
      <c r="A9572" t="s">
        <v>655</v>
      </c>
      <c r="B9572">
        <v>59116</v>
      </c>
      <c r="C9572" t="s">
        <v>3637</v>
      </c>
      <c r="D9572">
        <v>1</v>
      </c>
      <c r="J9572" t="e">
        <f>+VLOOKUP(B9572,#REF!,1,FALSE)</f>
        <v>#REF!</v>
      </c>
    </row>
    <row r="9573" spans="1:10" hidden="1" x14ac:dyDescent="0.25">
      <c r="A9573" t="s">
        <v>655</v>
      </c>
      <c r="B9573">
        <v>59117</v>
      </c>
      <c r="C9573" t="s">
        <v>3638</v>
      </c>
      <c r="D9573">
        <v>1</v>
      </c>
      <c r="J9573" t="e">
        <f>+VLOOKUP(B9573,#REF!,1,FALSE)</f>
        <v>#REF!</v>
      </c>
    </row>
    <row r="9574" spans="1:10" hidden="1" x14ac:dyDescent="0.25">
      <c r="A9574" t="s">
        <v>655</v>
      </c>
      <c r="B9574">
        <v>59118</v>
      </c>
      <c r="C9574" t="s">
        <v>3639</v>
      </c>
      <c r="D9574">
        <v>1</v>
      </c>
      <c r="J9574" t="e">
        <f>+VLOOKUP(B9574,#REF!,1,FALSE)</f>
        <v>#REF!</v>
      </c>
    </row>
    <row r="9575" spans="1:10" hidden="1" x14ac:dyDescent="0.25">
      <c r="A9575" t="s">
        <v>655</v>
      </c>
      <c r="B9575">
        <v>59125</v>
      </c>
      <c r="C9575" t="s">
        <v>3640</v>
      </c>
      <c r="D9575">
        <v>1</v>
      </c>
      <c r="J9575" t="e">
        <f>+VLOOKUP(B9575,#REF!,1,FALSE)</f>
        <v>#REF!</v>
      </c>
    </row>
    <row r="9576" spans="1:10" hidden="1" x14ac:dyDescent="0.25">
      <c r="A9576" t="s">
        <v>655</v>
      </c>
      <c r="B9576">
        <v>59130</v>
      </c>
      <c r="C9576" t="s">
        <v>3641</v>
      </c>
      <c r="D9576">
        <v>1</v>
      </c>
      <c r="J9576" t="e">
        <f>+VLOOKUP(B9576,#REF!,1,FALSE)</f>
        <v>#REF!</v>
      </c>
    </row>
    <row r="9577" spans="1:10" hidden="1" x14ac:dyDescent="0.25">
      <c r="A9577" t="s">
        <v>655</v>
      </c>
      <c r="B9577" t="s">
        <v>3642</v>
      </c>
      <c r="C9577" t="s">
        <v>3643</v>
      </c>
      <c r="D9577">
        <v>1</v>
      </c>
      <c r="J9577" t="e">
        <f>+VLOOKUP(B9577,#REF!,1,FALSE)</f>
        <v>#REF!</v>
      </c>
    </row>
    <row r="9578" spans="1:10" hidden="1" x14ac:dyDescent="0.25">
      <c r="A9578" t="s">
        <v>655</v>
      </c>
      <c r="B9578">
        <v>59163</v>
      </c>
      <c r="C9578" t="s">
        <v>3644</v>
      </c>
      <c r="D9578">
        <v>1</v>
      </c>
      <c r="J9578" t="e">
        <f>+VLOOKUP(B9578,#REF!,1,FALSE)</f>
        <v>#REF!</v>
      </c>
    </row>
    <row r="9579" spans="1:10" hidden="1" x14ac:dyDescent="0.25">
      <c r="A9579" t="s">
        <v>655</v>
      </c>
      <c r="B9579">
        <v>59165</v>
      </c>
      <c r="C9579" t="s">
        <v>3645</v>
      </c>
      <c r="D9579">
        <v>1</v>
      </c>
      <c r="J9579" t="e">
        <f>+VLOOKUP(B9579,#REF!,1,FALSE)</f>
        <v>#REF!</v>
      </c>
    </row>
    <row r="9580" spans="1:10" hidden="1" x14ac:dyDescent="0.25">
      <c r="A9580" t="s">
        <v>655</v>
      </c>
      <c r="B9580" t="s">
        <v>3646</v>
      </c>
      <c r="C9580" t="s">
        <v>3647</v>
      </c>
      <c r="D9580">
        <v>1</v>
      </c>
      <c r="J9580" t="e">
        <f>+VLOOKUP(B9580,#REF!,1,FALSE)</f>
        <v>#REF!</v>
      </c>
    </row>
    <row r="9581" spans="1:10" hidden="1" x14ac:dyDescent="0.25">
      <c r="A9581" t="s">
        <v>655</v>
      </c>
      <c r="B9581">
        <v>59166</v>
      </c>
      <c r="C9581" t="s">
        <v>3648</v>
      </c>
      <c r="D9581">
        <v>1</v>
      </c>
      <c r="J9581" t="e">
        <f>+VLOOKUP(B9581,#REF!,1,FALSE)</f>
        <v>#REF!</v>
      </c>
    </row>
    <row r="9582" spans="1:10" hidden="1" x14ac:dyDescent="0.25">
      <c r="A9582" t="s">
        <v>655</v>
      </c>
      <c r="B9582">
        <v>59167</v>
      </c>
      <c r="C9582" t="s">
        <v>3649</v>
      </c>
      <c r="D9582">
        <v>1</v>
      </c>
      <c r="J9582" t="e">
        <f>+VLOOKUP(B9582,#REF!,1,FALSE)</f>
        <v>#REF!</v>
      </c>
    </row>
    <row r="9583" spans="1:10" hidden="1" x14ac:dyDescent="0.25">
      <c r="A9583" t="s">
        <v>655</v>
      </c>
      <c r="B9583">
        <v>64101</v>
      </c>
      <c r="C9583" t="s">
        <v>3650</v>
      </c>
      <c r="D9583">
        <v>100</v>
      </c>
      <c r="J9583" t="e">
        <f>+VLOOKUP(B9583,#REF!,1,FALSE)</f>
        <v>#REF!</v>
      </c>
    </row>
    <row r="9584" spans="1:10" hidden="1" x14ac:dyDescent="0.25">
      <c r="A9584" t="s">
        <v>655</v>
      </c>
      <c r="B9584">
        <v>64102</v>
      </c>
      <c r="C9584" t="s">
        <v>3651</v>
      </c>
      <c r="D9584">
        <v>100</v>
      </c>
      <c r="J9584" t="e">
        <f>+VLOOKUP(B9584,#REF!,1,FALSE)</f>
        <v>#REF!</v>
      </c>
    </row>
    <row r="9585" spans="1:10" hidden="1" x14ac:dyDescent="0.25">
      <c r="A9585" t="s">
        <v>655</v>
      </c>
      <c r="B9585">
        <v>64103</v>
      </c>
      <c r="C9585" t="s">
        <v>3652</v>
      </c>
      <c r="D9585">
        <v>100</v>
      </c>
      <c r="J9585" t="e">
        <f>+VLOOKUP(B9585,#REF!,1,FALSE)</f>
        <v>#REF!</v>
      </c>
    </row>
    <row r="9586" spans="1:10" hidden="1" x14ac:dyDescent="0.25">
      <c r="A9586" t="s">
        <v>655</v>
      </c>
      <c r="B9586">
        <v>64104</v>
      </c>
      <c r="C9586" t="s">
        <v>3653</v>
      </c>
      <c r="D9586">
        <v>100</v>
      </c>
      <c r="J9586" t="e">
        <f>+VLOOKUP(B9586,#REF!,1,FALSE)</f>
        <v>#REF!</v>
      </c>
    </row>
    <row r="9587" spans="1:10" hidden="1" x14ac:dyDescent="0.25">
      <c r="A9587" t="s">
        <v>655</v>
      </c>
      <c r="B9587">
        <v>64106</v>
      </c>
      <c r="C9587" t="s">
        <v>3654</v>
      </c>
      <c r="D9587">
        <v>100</v>
      </c>
      <c r="J9587" t="e">
        <f>+VLOOKUP(B9587,#REF!,1,FALSE)</f>
        <v>#REF!</v>
      </c>
    </row>
    <row r="9588" spans="1:10" hidden="1" x14ac:dyDescent="0.25">
      <c r="A9588" t="s">
        <v>655</v>
      </c>
      <c r="B9588">
        <v>64107</v>
      </c>
      <c r="C9588" t="s">
        <v>3655</v>
      </c>
      <c r="D9588">
        <v>100</v>
      </c>
      <c r="J9588" t="e">
        <f>+VLOOKUP(B9588,#REF!,1,FALSE)</f>
        <v>#REF!</v>
      </c>
    </row>
    <row r="9589" spans="1:10" hidden="1" x14ac:dyDescent="0.25">
      <c r="A9589" t="s">
        <v>655</v>
      </c>
      <c r="B9589">
        <v>64108</v>
      </c>
      <c r="C9589" t="s">
        <v>3656</v>
      </c>
      <c r="D9589">
        <v>100</v>
      </c>
      <c r="J9589" t="e">
        <f>+VLOOKUP(B9589,#REF!,1,FALSE)</f>
        <v>#REF!</v>
      </c>
    </row>
    <row r="9590" spans="1:10" hidden="1" x14ac:dyDescent="0.25">
      <c r="A9590" t="s">
        <v>655</v>
      </c>
      <c r="B9590">
        <v>64109</v>
      </c>
      <c r="C9590" t="s">
        <v>3657</v>
      </c>
      <c r="D9590">
        <v>100</v>
      </c>
      <c r="J9590" t="e">
        <f>+VLOOKUP(B9590,#REF!,1,FALSE)</f>
        <v>#REF!</v>
      </c>
    </row>
    <row r="9591" spans="1:10" hidden="1" x14ac:dyDescent="0.25">
      <c r="A9591" t="s">
        <v>655</v>
      </c>
      <c r="B9591">
        <v>64183</v>
      </c>
      <c r="C9591" t="s">
        <v>3658</v>
      </c>
      <c r="D9591">
        <v>200</v>
      </c>
      <c r="J9591" t="e">
        <f>+VLOOKUP(B9591,#REF!,1,FALSE)</f>
        <v>#REF!</v>
      </c>
    </row>
    <row r="9592" spans="1:10" hidden="1" x14ac:dyDescent="0.25">
      <c r="A9592" t="s">
        <v>655</v>
      </c>
      <c r="B9592">
        <v>150000</v>
      </c>
      <c r="C9592" t="s">
        <v>3659</v>
      </c>
      <c r="D9592">
        <v>1</v>
      </c>
      <c r="J9592" t="e">
        <f>+VLOOKUP(B9592,#REF!,1,FALSE)</f>
        <v>#REF!</v>
      </c>
    </row>
    <row r="9593" spans="1:10" hidden="1" x14ac:dyDescent="0.25">
      <c r="A9593" t="s">
        <v>655</v>
      </c>
      <c r="B9593">
        <v>160005</v>
      </c>
      <c r="C9593" t="s">
        <v>3660</v>
      </c>
      <c r="D9593">
        <v>3</v>
      </c>
      <c r="J9593" t="e">
        <f>+VLOOKUP(B9593,#REF!,1,FALSE)</f>
        <v>#REF!</v>
      </c>
    </row>
    <row r="9594" spans="1:10" hidden="1" x14ac:dyDescent="0.25">
      <c r="A9594" t="s">
        <v>655</v>
      </c>
      <c r="B9594">
        <v>160006</v>
      </c>
      <c r="C9594" t="s">
        <v>3661</v>
      </c>
      <c r="D9594">
        <v>1</v>
      </c>
      <c r="J9594" t="e">
        <f>+VLOOKUP(B9594,#REF!,1,FALSE)</f>
        <v>#REF!</v>
      </c>
    </row>
    <row r="9595" spans="1:10" hidden="1" x14ac:dyDescent="0.25">
      <c r="A9595" t="s">
        <v>655</v>
      </c>
      <c r="B9595">
        <v>160007</v>
      </c>
      <c r="C9595" t="s">
        <v>3662</v>
      </c>
      <c r="D9595">
        <v>1</v>
      </c>
      <c r="J9595" t="e">
        <f>+VLOOKUP(B9595,#REF!,1,FALSE)</f>
        <v>#REF!</v>
      </c>
    </row>
    <row r="9596" spans="1:10" hidden="1" x14ac:dyDescent="0.25">
      <c r="A9596" t="s">
        <v>655</v>
      </c>
      <c r="B9596">
        <v>160008</v>
      </c>
      <c r="C9596" t="s">
        <v>3663</v>
      </c>
      <c r="D9596">
        <v>1</v>
      </c>
      <c r="J9596" t="e">
        <f>+VLOOKUP(B9596,#REF!,1,FALSE)</f>
        <v>#REF!</v>
      </c>
    </row>
    <row r="9597" spans="1:10" hidden="1" x14ac:dyDescent="0.25">
      <c r="A9597" t="s">
        <v>655</v>
      </c>
      <c r="B9597">
        <v>160009</v>
      </c>
      <c r="C9597" t="s">
        <v>3664</v>
      </c>
      <c r="D9597">
        <v>1</v>
      </c>
      <c r="J9597" t="e">
        <f>+VLOOKUP(B9597,#REF!,1,FALSE)</f>
        <v>#REF!</v>
      </c>
    </row>
    <row r="9598" spans="1:10" hidden="1" x14ac:dyDescent="0.25">
      <c r="A9598" t="s">
        <v>655</v>
      </c>
      <c r="B9598">
        <v>160020</v>
      </c>
      <c r="C9598" t="s">
        <v>3665</v>
      </c>
      <c r="D9598">
        <v>1</v>
      </c>
      <c r="J9598" t="e">
        <f>+VLOOKUP(B9598,#REF!,1,FALSE)</f>
        <v>#REF!</v>
      </c>
    </row>
    <row r="9599" spans="1:10" hidden="1" x14ac:dyDescent="0.25">
      <c r="A9599" t="s">
        <v>655</v>
      </c>
      <c r="B9599">
        <v>160026</v>
      </c>
      <c r="C9599" t="s">
        <v>3666</v>
      </c>
      <c r="D9599">
        <v>1</v>
      </c>
      <c r="J9599" t="e">
        <f>+VLOOKUP(B9599,#REF!,1,FALSE)</f>
        <v>#REF!</v>
      </c>
    </row>
    <row r="9600" spans="1:10" hidden="1" x14ac:dyDescent="0.25">
      <c r="A9600" t="s">
        <v>655</v>
      </c>
      <c r="B9600">
        <v>170000</v>
      </c>
      <c r="C9600" t="s">
        <v>3667</v>
      </c>
      <c r="D9600">
        <v>1</v>
      </c>
      <c r="J9600" t="e">
        <f>+VLOOKUP(B9600,#REF!,1,FALSE)</f>
        <v>#REF!</v>
      </c>
    </row>
    <row r="9601" spans="1:10" hidden="1" x14ac:dyDescent="0.25">
      <c r="A9601" t="s">
        <v>655</v>
      </c>
      <c r="B9601">
        <v>170001</v>
      </c>
      <c r="C9601" t="s">
        <v>3668</v>
      </c>
      <c r="D9601">
        <v>1</v>
      </c>
      <c r="J9601" t="e">
        <f>+VLOOKUP(B9601,#REF!,1,FALSE)</f>
        <v>#REF!</v>
      </c>
    </row>
    <row r="9602" spans="1:10" hidden="1" x14ac:dyDescent="0.25">
      <c r="A9602" t="s">
        <v>655</v>
      </c>
      <c r="B9602">
        <v>421009</v>
      </c>
      <c r="C9602" t="s">
        <v>3669</v>
      </c>
      <c r="D9602">
        <v>6.5</v>
      </c>
      <c r="J9602" t="e">
        <f>+VLOOKUP(B9602,#REF!,1,FALSE)</f>
        <v>#REF!</v>
      </c>
    </row>
    <row r="9603" spans="1:10" hidden="1" x14ac:dyDescent="0.25">
      <c r="A9603" t="s">
        <v>655</v>
      </c>
      <c r="B9603">
        <v>430095</v>
      </c>
      <c r="C9603" t="s">
        <v>3670</v>
      </c>
      <c r="D9603">
        <v>6.5</v>
      </c>
      <c r="J9603" t="e">
        <f>+VLOOKUP(B9603,#REF!,1,FALSE)</f>
        <v>#REF!</v>
      </c>
    </row>
    <row r="9604" spans="1:10" hidden="1" x14ac:dyDescent="0.25">
      <c r="A9604" t="s">
        <v>655</v>
      </c>
      <c r="B9604">
        <v>430099</v>
      </c>
      <c r="C9604" t="s">
        <v>3670</v>
      </c>
      <c r="D9604">
        <v>6.5</v>
      </c>
      <c r="J9604" t="e">
        <f>+VLOOKUP(B9604,#REF!,1,FALSE)</f>
        <v>#REF!</v>
      </c>
    </row>
    <row r="9605" spans="1:10" hidden="1" x14ac:dyDescent="0.25">
      <c r="A9605" t="s">
        <v>655</v>
      </c>
      <c r="B9605">
        <v>433000</v>
      </c>
      <c r="C9605" t="s">
        <v>3671</v>
      </c>
      <c r="D9605">
        <v>6.5</v>
      </c>
      <c r="J9605" t="e">
        <f>+VLOOKUP(B9605,#REF!,1,FALSE)</f>
        <v>#REF!</v>
      </c>
    </row>
    <row r="9606" spans="1:10" hidden="1" x14ac:dyDescent="0.25">
      <c r="A9606" t="s">
        <v>655</v>
      </c>
      <c r="B9606">
        <v>510025</v>
      </c>
      <c r="C9606" t="s">
        <v>3029</v>
      </c>
      <c r="D9606">
        <v>6.5</v>
      </c>
      <c r="J9606" t="e">
        <f>+VLOOKUP(B9606,#REF!,1,FALSE)</f>
        <v>#REF!</v>
      </c>
    </row>
    <row r="9607" spans="1:10" hidden="1" x14ac:dyDescent="0.25">
      <c r="A9607" t="s">
        <v>655</v>
      </c>
      <c r="B9607">
        <v>433002</v>
      </c>
      <c r="C9607" t="s">
        <v>3672</v>
      </c>
      <c r="D9607">
        <v>6.5</v>
      </c>
      <c r="J9607" t="e">
        <f>+VLOOKUP(B9607,#REF!,1,FALSE)</f>
        <v>#REF!</v>
      </c>
    </row>
    <row r="9608" spans="1:10" hidden="1" x14ac:dyDescent="0.25">
      <c r="A9608" t="s">
        <v>655</v>
      </c>
      <c r="B9608">
        <v>440000</v>
      </c>
      <c r="C9608" t="s">
        <v>3172</v>
      </c>
      <c r="D9608">
        <v>50</v>
      </c>
      <c r="J9608" t="e">
        <f>+VLOOKUP(B9608,#REF!,1,FALSE)</f>
        <v>#REF!</v>
      </c>
    </row>
    <row r="9609" spans="1:10" hidden="1" x14ac:dyDescent="0.25">
      <c r="A9609" t="s">
        <v>655</v>
      </c>
      <c r="B9609">
        <v>440003</v>
      </c>
      <c r="C9609" t="s">
        <v>3673</v>
      </c>
      <c r="D9609">
        <v>100</v>
      </c>
      <c r="J9609" t="e">
        <f>+VLOOKUP(B9609,#REF!,1,FALSE)</f>
        <v>#REF!</v>
      </c>
    </row>
    <row r="9610" spans="1:10" hidden="1" x14ac:dyDescent="0.25">
      <c r="A9610" t="s">
        <v>655</v>
      </c>
      <c r="B9610">
        <v>440004</v>
      </c>
      <c r="C9610" t="s">
        <v>3674</v>
      </c>
      <c r="D9610">
        <v>50</v>
      </c>
      <c r="J9610" t="e">
        <f>+VLOOKUP(B9610,#REF!,1,FALSE)</f>
        <v>#REF!</v>
      </c>
    </row>
    <row r="9611" spans="1:10" hidden="1" x14ac:dyDescent="0.25">
      <c r="A9611" t="s">
        <v>655</v>
      </c>
      <c r="B9611">
        <v>440005</v>
      </c>
      <c r="C9611" t="s">
        <v>2541</v>
      </c>
      <c r="D9611">
        <v>100</v>
      </c>
      <c r="J9611" t="e">
        <f>+VLOOKUP(B9611,#REF!,1,FALSE)</f>
        <v>#REF!</v>
      </c>
    </row>
    <row r="9612" spans="1:10" hidden="1" x14ac:dyDescent="0.25">
      <c r="A9612" t="s">
        <v>655</v>
      </c>
      <c r="B9612">
        <v>440009</v>
      </c>
      <c r="C9612" t="s">
        <v>3675</v>
      </c>
      <c r="D9612">
        <v>50</v>
      </c>
      <c r="J9612" t="e">
        <f>+VLOOKUP(B9612,#REF!,1,FALSE)</f>
        <v>#REF!</v>
      </c>
    </row>
    <row r="9613" spans="1:10" hidden="1" x14ac:dyDescent="0.25">
      <c r="A9613" t="s">
        <v>655</v>
      </c>
      <c r="B9613">
        <v>440017</v>
      </c>
      <c r="C9613" t="s">
        <v>2839</v>
      </c>
      <c r="D9613">
        <v>20</v>
      </c>
      <c r="J9613" t="e">
        <f>+VLOOKUP(B9613,#REF!,1,FALSE)</f>
        <v>#REF!</v>
      </c>
    </row>
    <row r="9614" spans="1:10" hidden="1" x14ac:dyDescent="0.25">
      <c r="A9614" t="s">
        <v>655</v>
      </c>
      <c r="B9614">
        <v>440018</v>
      </c>
      <c r="C9614" t="s">
        <v>1071</v>
      </c>
      <c r="D9614">
        <v>50</v>
      </c>
      <c r="J9614" t="e">
        <f>+VLOOKUP(B9614,#REF!,1,FALSE)</f>
        <v>#REF!</v>
      </c>
    </row>
    <row r="9615" spans="1:10" hidden="1" x14ac:dyDescent="0.25">
      <c r="A9615" t="s">
        <v>655</v>
      </c>
      <c r="B9615">
        <v>440019</v>
      </c>
      <c r="C9615" t="s">
        <v>3676</v>
      </c>
      <c r="D9615">
        <v>50</v>
      </c>
      <c r="J9615" t="e">
        <f>+VLOOKUP(B9615,#REF!,1,FALSE)</f>
        <v>#REF!</v>
      </c>
    </row>
    <row r="9616" spans="1:10" hidden="1" x14ac:dyDescent="0.25">
      <c r="A9616" t="s">
        <v>655</v>
      </c>
      <c r="B9616">
        <v>440020</v>
      </c>
      <c r="C9616" t="s">
        <v>3677</v>
      </c>
      <c r="D9616">
        <v>20</v>
      </c>
      <c r="J9616" t="e">
        <f>+VLOOKUP(B9616,#REF!,1,FALSE)</f>
        <v>#REF!</v>
      </c>
    </row>
    <row r="9617" spans="1:10" hidden="1" x14ac:dyDescent="0.25">
      <c r="A9617" t="s">
        <v>655</v>
      </c>
      <c r="B9617">
        <v>440025</v>
      </c>
      <c r="C9617" t="s">
        <v>3678</v>
      </c>
      <c r="D9617">
        <v>50</v>
      </c>
      <c r="J9617" t="e">
        <f>+VLOOKUP(B9617,#REF!,1,FALSE)</f>
        <v>#REF!</v>
      </c>
    </row>
    <row r="9618" spans="1:10" hidden="1" x14ac:dyDescent="0.25">
      <c r="A9618" t="s">
        <v>655</v>
      </c>
      <c r="B9618">
        <v>440029</v>
      </c>
      <c r="C9618" t="s">
        <v>3679</v>
      </c>
      <c r="D9618">
        <v>50</v>
      </c>
      <c r="J9618" t="e">
        <f>+VLOOKUP(B9618,#REF!,1,FALSE)</f>
        <v>#REF!</v>
      </c>
    </row>
    <row r="9619" spans="1:10" hidden="1" x14ac:dyDescent="0.25">
      <c r="A9619" t="s">
        <v>655</v>
      </c>
      <c r="B9619">
        <v>440030</v>
      </c>
      <c r="C9619" t="s">
        <v>3680</v>
      </c>
      <c r="D9619">
        <v>2</v>
      </c>
      <c r="J9619" t="e">
        <f>+VLOOKUP(B9619,#REF!,1,FALSE)</f>
        <v>#REF!</v>
      </c>
    </row>
    <row r="9620" spans="1:10" hidden="1" x14ac:dyDescent="0.25">
      <c r="A9620" t="s">
        <v>655</v>
      </c>
      <c r="B9620">
        <v>440033</v>
      </c>
      <c r="C9620" t="s">
        <v>3681</v>
      </c>
      <c r="D9620">
        <v>25</v>
      </c>
      <c r="J9620" t="e">
        <f>+VLOOKUP(B9620,#REF!,1,FALSE)</f>
        <v>#REF!</v>
      </c>
    </row>
    <row r="9621" spans="1:10" hidden="1" x14ac:dyDescent="0.25">
      <c r="A9621" t="s">
        <v>655</v>
      </c>
      <c r="B9621">
        <v>440035</v>
      </c>
      <c r="C9621" t="s">
        <v>3682</v>
      </c>
      <c r="D9621">
        <v>25</v>
      </c>
      <c r="J9621" t="e">
        <f>+VLOOKUP(B9621,#REF!,1,FALSE)</f>
        <v>#REF!</v>
      </c>
    </row>
    <row r="9622" spans="1:10" hidden="1" x14ac:dyDescent="0.25">
      <c r="A9622" t="s">
        <v>655</v>
      </c>
      <c r="B9622">
        <v>441015</v>
      </c>
      <c r="C9622" t="s">
        <v>2839</v>
      </c>
      <c r="D9622">
        <v>30</v>
      </c>
      <c r="J9622" t="e">
        <f>+VLOOKUP(B9622,#REF!,1,FALSE)</f>
        <v>#REF!</v>
      </c>
    </row>
    <row r="9623" spans="1:10" hidden="1" x14ac:dyDescent="0.25">
      <c r="A9623" t="s">
        <v>655</v>
      </c>
      <c r="B9623">
        <v>441023</v>
      </c>
      <c r="C9623" t="s">
        <v>3683</v>
      </c>
      <c r="D9623">
        <v>20</v>
      </c>
      <c r="J9623" t="e">
        <f>+VLOOKUP(B9623,#REF!,1,FALSE)</f>
        <v>#REF!</v>
      </c>
    </row>
    <row r="9624" spans="1:10" hidden="1" x14ac:dyDescent="0.25">
      <c r="A9624" t="s">
        <v>655</v>
      </c>
      <c r="B9624">
        <v>443001</v>
      </c>
      <c r="C9624" t="s">
        <v>3684</v>
      </c>
      <c r="D9624">
        <v>20</v>
      </c>
      <c r="J9624" t="e">
        <f>+VLOOKUP(B9624,#REF!,1,FALSE)</f>
        <v>#REF!</v>
      </c>
    </row>
    <row r="9625" spans="1:10" hidden="1" x14ac:dyDescent="0.25">
      <c r="A9625" t="s">
        <v>655</v>
      </c>
      <c r="B9625">
        <v>450000</v>
      </c>
      <c r="C9625" t="s">
        <v>3685</v>
      </c>
      <c r="D9625">
        <v>1</v>
      </c>
      <c r="J9625" t="e">
        <f>+VLOOKUP(B9625,#REF!,1,FALSE)</f>
        <v>#REF!</v>
      </c>
    </row>
    <row r="9626" spans="1:10" hidden="1" x14ac:dyDescent="0.25">
      <c r="A9626" t="s">
        <v>655</v>
      </c>
      <c r="B9626">
        <v>450004</v>
      </c>
      <c r="C9626" t="s">
        <v>3247</v>
      </c>
      <c r="D9626">
        <v>10</v>
      </c>
      <c r="J9626" t="e">
        <f>+VLOOKUP(B9626,#REF!,1,FALSE)</f>
        <v>#REF!</v>
      </c>
    </row>
    <row r="9627" spans="1:10" hidden="1" x14ac:dyDescent="0.25">
      <c r="A9627" t="s">
        <v>655</v>
      </c>
      <c r="B9627">
        <v>450006</v>
      </c>
      <c r="C9627" t="s">
        <v>3686</v>
      </c>
      <c r="D9627">
        <v>1</v>
      </c>
      <c r="J9627" t="e">
        <f>+VLOOKUP(B9627,#REF!,1,FALSE)</f>
        <v>#REF!</v>
      </c>
    </row>
    <row r="9628" spans="1:10" hidden="1" x14ac:dyDescent="0.25">
      <c r="A9628" t="s">
        <v>655</v>
      </c>
      <c r="B9628">
        <v>450007</v>
      </c>
      <c r="C9628" t="s">
        <v>3687</v>
      </c>
      <c r="D9628">
        <v>1</v>
      </c>
      <c r="J9628" t="e">
        <f>+VLOOKUP(B9628,#REF!,1,FALSE)</f>
        <v>#REF!</v>
      </c>
    </row>
    <row r="9629" spans="1:10" hidden="1" x14ac:dyDescent="0.25">
      <c r="A9629" t="s">
        <v>655</v>
      </c>
      <c r="B9629">
        <v>450008</v>
      </c>
      <c r="C9629" t="s">
        <v>3688</v>
      </c>
      <c r="D9629">
        <v>1</v>
      </c>
      <c r="J9629" t="e">
        <f>+VLOOKUP(B9629,#REF!,1,FALSE)</f>
        <v>#REF!</v>
      </c>
    </row>
    <row r="9630" spans="1:10" hidden="1" x14ac:dyDescent="0.25">
      <c r="A9630" t="s">
        <v>655</v>
      </c>
      <c r="B9630">
        <v>450009</v>
      </c>
      <c r="C9630" t="s">
        <v>3689</v>
      </c>
      <c r="D9630">
        <v>1</v>
      </c>
      <c r="J9630" t="e">
        <f>+VLOOKUP(B9630,#REF!,1,FALSE)</f>
        <v>#REF!</v>
      </c>
    </row>
    <row r="9631" spans="1:10" hidden="1" x14ac:dyDescent="0.25">
      <c r="A9631" t="s">
        <v>655</v>
      </c>
      <c r="B9631">
        <v>450010</v>
      </c>
      <c r="C9631" t="s">
        <v>3690</v>
      </c>
      <c r="D9631">
        <v>1</v>
      </c>
      <c r="J9631" t="e">
        <f>+VLOOKUP(B9631,#REF!,1,FALSE)</f>
        <v>#REF!</v>
      </c>
    </row>
    <row r="9632" spans="1:10" hidden="1" x14ac:dyDescent="0.25">
      <c r="A9632" t="s">
        <v>655</v>
      </c>
      <c r="B9632">
        <v>450011</v>
      </c>
      <c r="C9632" t="s">
        <v>3691</v>
      </c>
      <c r="D9632">
        <v>1</v>
      </c>
      <c r="J9632" t="e">
        <f>+VLOOKUP(B9632,#REF!,1,FALSE)</f>
        <v>#REF!</v>
      </c>
    </row>
    <row r="9633" spans="1:10" hidden="1" x14ac:dyDescent="0.25">
      <c r="A9633" t="s">
        <v>655</v>
      </c>
      <c r="B9633">
        <v>450016</v>
      </c>
      <c r="C9633" t="s">
        <v>3692</v>
      </c>
      <c r="D9633">
        <v>1</v>
      </c>
      <c r="J9633" t="e">
        <f>+VLOOKUP(B9633,#REF!,1,FALSE)</f>
        <v>#REF!</v>
      </c>
    </row>
    <row r="9634" spans="1:10" hidden="1" x14ac:dyDescent="0.25">
      <c r="A9634" t="s">
        <v>655</v>
      </c>
      <c r="B9634">
        <v>450017</v>
      </c>
      <c r="C9634" t="s">
        <v>3693</v>
      </c>
      <c r="D9634">
        <v>1</v>
      </c>
      <c r="J9634" t="e">
        <f>+VLOOKUP(B9634,#REF!,1,FALSE)</f>
        <v>#REF!</v>
      </c>
    </row>
    <row r="9635" spans="1:10" hidden="1" x14ac:dyDescent="0.25">
      <c r="A9635" t="s">
        <v>655</v>
      </c>
      <c r="B9635">
        <v>450018</v>
      </c>
      <c r="C9635" t="s">
        <v>3694</v>
      </c>
      <c r="D9635">
        <v>1</v>
      </c>
      <c r="J9635" t="e">
        <f>+VLOOKUP(B9635,#REF!,1,FALSE)</f>
        <v>#REF!</v>
      </c>
    </row>
    <row r="9636" spans="1:10" hidden="1" x14ac:dyDescent="0.25">
      <c r="A9636" t="s">
        <v>655</v>
      </c>
      <c r="B9636">
        <v>450019</v>
      </c>
      <c r="C9636" t="s">
        <v>3695</v>
      </c>
      <c r="D9636">
        <v>1</v>
      </c>
      <c r="J9636" t="e">
        <f>+VLOOKUP(B9636,#REF!,1,FALSE)</f>
        <v>#REF!</v>
      </c>
    </row>
    <row r="9637" spans="1:10" hidden="1" x14ac:dyDescent="0.25">
      <c r="A9637" t="s">
        <v>655</v>
      </c>
      <c r="B9637">
        <v>450020</v>
      </c>
      <c r="C9637" t="s">
        <v>3696</v>
      </c>
      <c r="D9637">
        <v>1</v>
      </c>
      <c r="J9637" t="e">
        <f>+VLOOKUP(B9637,#REF!,1,FALSE)</f>
        <v>#REF!</v>
      </c>
    </row>
    <row r="9638" spans="1:10" hidden="1" x14ac:dyDescent="0.25">
      <c r="A9638" t="s">
        <v>655</v>
      </c>
      <c r="B9638">
        <v>450021</v>
      </c>
      <c r="C9638" t="s">
        <v>3697</v>
      </c>
      <c r="D9638">
        <v>1</v>
      </c>
      <c r="J9638" t="e">
        <f>+VLOOKUP(B9638,#REF!,1,FALSE)</f>
        <v>#REF!</v>
      </c>
    </row>
    <row r="9639" spans="1:10" hidden="1" x14ac:dyDescent="0.25">
      <c r="A9639" t="s">
        <v>655</v>
      </c>
      <c r="B9639">
        <v>450022</v>
      </c>
      <c r="C9639" t="s">
        <v>3698</v>
      </c>
      <c r="D9639">
        <v>1</v>
      </c>
      <c r="J9639" t="e">
        <f>+VLOOKUP(B9639,#REF!,1,FALSE)</f>
        <v>#REF!</v>
      </c>
    </row>
    <row r="9640" spans="1:10" hidden="1" x14ac:dyDescent="0.25">
      <c r="A9640" t="s">
        <v>655</v>
      </c>
      <c r="B9640">
        <v>450023</v>
      </c>
      <c r="C9640" t="s">
        <v>3699</v>
      </c>
      <c r="D9640">
        <v>1</v>
      </c>
      <c r="J9640" t="e">
        <f>+VLOOKUP(B9640,#REF!,1,FALSE)</f>
        <v>#REF!</v>
      </c>
    </row>
    <row r="9641" spans="1:10" hidden="1" x14ac:dyDescent="0.25">
      <c r="A9641" t="s">
        <v>655</v>
      </c>
      <c r="B9641">
        <v>450026</v>
      </c>
      <c r="C9641" t="s">
        <v>3254</v>
      </c>
      <c r="D9641">
        <v>10</v>
      </c>
      <c r="J9641" t="e">
        <f>+VLOOKUP(B9641,#REF!,1,FALSE)</f>
        <v>#REF!</v>
      </c>
    </row>
    <row r="9642" spans="1:10" hidden="1" x14ac:dyDescent="0.25">
      <c r="A9642" t="s">
        <v>655</v>
      </c>
      <c r="B9642">
        <v>450027</v>
      </c>
      <c r="C9642" t="s">
        <v>3700</v>
      </c>
      <c r="D9642">
        <v>1</v>
      </c>
      <c r="J9642" t="e">
        <f>+VLOOKUP(B9642,#REF!,1,FALSE)</f>
        <v>#REF!</v>
      </c>
    </row>
    <row r="9643" spans="1:10" hidden="1" x14ac:dyDescent="0.25">
      <c r="A9643" t="s">
        <v>655</v>
      </c>
      <c r="B9643">
        <v>450028</v>
      </c>
      <c r="C9643" t="s">
        <v>3701</v>
      </c>
      <c r="D9643">
        <v>1</v>
      </c>
      <c r="J9643" t="e">
        <f>+VLOOKUP(B9643,#REF!,1,FALSE)</f>
        <v>#REF!</v>
      </c>
    </row>
    <row r="9644" spans="1:10" hidden="1" x14ac:dyDescent="0.25">
      <c r="A9644" t="s">
        <v>655</v>
      </c>
      <c r="B9644">
        <v>450029</v>
      </c>
      <c r="C9644" t="s">
        <v>3702</v>
      </c>
      <c r="D9644">
        <v>10</v>
      </c>
      <c r="J9644" t="e">
        <f>+VLOOKUP(B9644,#REF!,1,FALSE)</f>
        <v>#REF!</v>
      </c>
    </row>
    <row r="9645" spans="1:10" hidden="1" x14ac:dyDescent="0.25">
      <c r="A9645" t="s">
        <v>655</v>
      </c>
      <c r="B9645">
        <v>450030</v>
      </c>
      <c r="C9645" t="s">
        <v>3703</v>
      </c>
      <c r="D9645">
        <v>1</v>
      </c>
      <c r="J9645" t="e">
        <f>+VLOOKUP(B9645,#REF!,1,FALSE)</f>
        <v>#REF!</v>
      </c>
    </row>
    <row r="9646" spans="1:10" hidden="1" x14ac:dyDescent="0.25">
      <c r="A9646" t="s">
        <v>655</v>
      </c>
      <c r="B9646">
        <v>450038</v>
      </c>
      <c r="C9646" t="s">
        <v>3419</v>
      </c>
      <c r="D9646">
        <v>10</v>
      </c>
      <c r="J9646" t="e">
        <f>+VLOOKUP(B9646,#REF!,1,FALSE)</f>
        <v>#REF!</v>
      </c>
    </row>
    <row r="9647" spans="1:10" hidden="1" x14ac:dyDescent="0.25">
      <c r="A9647" t="s">
        <v>655</v>
      </c>
      <c r="B9647">
        <v>450040</v>
      </c>
      <c r="C9647" t="s">
        <v>3704</v>
      </c>
      <c r="D9647">
        <v>1</v>
      </c>
      <c r="J9647" t="e">
        <f>+VLOOKUP(B9647,#REF!,1,FALSE)</f>
        <v>#REF!</v>
      </c>
    </row>
    <row r="9648" spans="1:10" hidden="1" x14ac:dyDescent="0.25">
      <c r="A9648" t="s">
        <v>655</v>
      </c>
      <c r="B9648">
        <v>450080</v>
      </c>
      <c r="C9648" t="s">
        <v>3705</v>
      </c>
      <c r="D9648">
        <v>1</v>
      </c>
      <c r="J9648" t="e">
        <f>+VLOOKUP(B9648,#REF!,1,FALSE)</f>
        <v>#REF!</v>
      </c>
    </row>
    <row r="9649" spans="1:10" hidden="1" x14ac:dyDescent="0.25">
      <c r="A9649" t="s">
        <v>655</v>
      </c>
      <c r="B9649">
        <v>450084</v>
      </c>
      <c r="C9649" t="s">
        <v>3706</v>
      </c>
      <c r="D9649">
        <v>1</v>
      </c>
      <c r="J9649" t="e">
        <f>+VLOOKUP(B9649,#REF!,1,FALSE)</f>
        <v>#REF!</v>
      </c>
    </row>
    <row r="9650" spans="1:10" hidden="1" x14ac:dyDescent="0.25">
      <c r="A9650" t="s">
        <v>655</v>
      </c>
      <c r="B9650">
        <v>450086</v>
      </c>
      <c r="C9650" t="s">
        <v>3707</v>
      </c>
      <c r="D9650">
        <v>1</v>
      </c>
      <c r="J9650" t="e">
        <f>+VLOOKUP(B9650,#REF!,1,FALSE)</f>
        <v>#REF!</v>
      </c>
    </row>
    <row r="9651" spans="1:10" hidden="1" x14ac:dyDescent="0.25">
      <c r="A9651" t="s">
        <v>655</v>
      </c>
      <c r="B9651">
        <v>450087</v>
      </c>
      <c r="C9651" t="s">
        <v>3707</v>
      </c>
      <c r="D9651">
        <v>1</v>
      </c>
      <c r="J9651" t="e">
        <f>+VLOOKUP(B9651,#REF!,1,FALSE)</f>
        <v>#REF!</v>
      </c>
    </row>
    <row r="9652" spans="1:10" hidden="1" x14ac:dyDescent="0.25">
      <c r="A9652" t="s">
        <v>655</v>
      </c>
      <c r="B9652">
        <v>450091</v>
      </c>
      <c r="C9652" t="s">
        <v>3708</v>
      </c>
      <c r="D9652">
        <v>10</v>
      </c>
      <c r="J9652" t="e">
        <f>+VLOOKUP(B9652,#REF!,1,FALSE)</f>
        <v>#REF!</v>
      </c>
    </row>
    <row r="9653" spans="1:10" hidden="1" x14ac:dyDescent="0.25">
      <c r="A9653" t="s">
        <v>655</v>
      </c>
      <c r="B9653">
        <v>450092</v>
      </c>
      <c r="C9653" t="s">
        <v>3709</v>
      </c>
      <c r="D9653">
        <v>10</v>
      </c>
      <c r="J9653" t="e">
        <f>+VLOOKUP(B9653,#REF!,1,FALSE)</f>
        <v>#REF!</v>
      </c>
    </row>
    <row r="9654" spans="1:10" hidden="1" x14ac:dyDescent="0.25">
      <c r="A9654" t="s">
        <v>655</v>
      </c>
      <c r="B9654">
        <v>450093</v>
      </c>
      <c r="C9654" t="s">
        <v>3710</v>
      </c>
      <c r="D9654">
        <v>10</v>
      </c>
      <c r="J9654" t="e">
        <f>+VLOOKUP(B9654,#REF!,1,FALSE)</f>
        <v>#REF!</v>
      </c>
    </row>
    <row r="9655" spans="1:10" hidden="1" x14ac:dyDescent="0.25">
      <c r="A9655" t="s">
        <v>655</v>
      </c>
      <c r="B9655">
        <v>450094</v>
      </c>
      <c r="C9655" t="s">
        <v>3711</v>
      </c>
      <c r="D9655">
        <v>10</v>
      </c>
      <c r="J9655" t="e">
        <f>+VLOOKUP(B9655,#REF!,1,FALSE)</f>
        <v>#REF!</v>
      </c>
    </row>
    <row r="9656" spans="1:10" hidden="1" x14ac:dyDescent="0.25">
      <c r="A9656" t="s">
        <v>655</v>
      </c>
      <c r="B9656">
        <v>450095</v>
      </c>
      <c r="C9656" t="s">
        <v>3712</v>
      </c>
      <c r="D9656">
        <v>10</v>
      </c>
      <c r="J9656" t="e">
        <f>+VLOOKUP(B9656,#REF!,1,FALSE)</f>
        <v>#REF!</v>
      </c>
    </row>
    <row r="9657" spans="1:10" hidden="1" x14ac:dyDescent="0.25">
      <c r="A9657" t="s">
        <v>655</v>
      </c>
      <c r="B9657">
        <v>450100</v>
      </c>
      <c r="C9657" t="s">
        <v>3713</v>
      </c>
      <c r="D9657">
        <v>1</v>
      </c>
      <c r="J9657" t="e">
        <f>+VLOOKUP(B9657,#REF!,1,FALSE)</f>
        <v>#REF!</v>
      </c>
    </row>
    <row r="9658" spans="1:10" hidden="1" x14ac:dyDescent="0.25">
      <c r="A9658" t="s">
        <v>655</v>
      </c>
      <c r="B9658">
        <v>450101</v>
      </c>
      <c r="C9658" t="s">
        <v>3714</v>
      </c>
      <c r="D9658">
        <v>1</v>
      </c>
      <c r="J9658" t="e">
        <f>+VLOOKUP(B9658,#REF!,1,FALSE)</f>
        <v>#REF!</v>
      </c>
    </row>
    <row r="9659" spans="1:10" hidden="1" x14ac:dyDescent="0.25">
      <c r="A9659" t="s">
        <v>655</v>
      </c>
      <c r="B9659">
        <v>450102</v>
      </c>
      <c r="C9659" t="s">
        <v>3715</v>
      </c>
      <c r="D9659">
        <v>1</v>
      </c>
      <c r="J9659" t="e">
        <f>+VLOOKUP(B9659,#REF!,1,FALSE)</f>
        <v>#REF!</v>
      </c>
    </row>
    <row r="9660" spans="1:10" hidden="1" x14ac:dyDescent="0.25">
      <c r="A9660" t="s">
        <v>655</v>
      </c>
      <c r="B9660">
        <v>450103</v>
      </c>
      <c r="C9660" t="s">
        <v>3716</v>
      </c>
      <c r="D9660">
        <v>1</v>
      </c>
      <c r="J9660" t="e">
        <f>+VLOOKUP(B9660,#REF!,1,FALSE)</f>
        <v>#REF!</v>
      </c>
    </row>
    <row r="9661" spans="1:10" hidden="1" x14ac:dyDescent="0.25">
      <c r="A9661" t="s">
        <v>655</v>
      </c>
      <c r="B9661">
        <v>450104</v>
      </c>
      <c r="C9661" t="s">
        <v>3717</v>
      </c>
      <c r="D9661">
        <v>1</v>
      </c>
      <c r="J9661" t="e">
        <f>+VLOOKUP(B9661,#REF!,1,FALSE)</f>
        <v>#REF!</v>
      </c>
    </row>
    <row r="9662" spans="1:10" hidden="1" x14ac:dyDescent="0.25">
      <c r="A9662" t="s">
        <v>655</v>
      </c>
      <c r="B9662">
        <v>450106</v>
      </c>
      <c r="C9662" t="s">
        <v>3718</v>
      </c>
      <c r="D9662">
        <v>1</v>
      </c>
      <c r="J9662" t="e">
        <f>+VLOOKUP(B9662,#REF!,1,FALSE)</f>
        <v>#REF!</v>
      </c>
    </row>
    <row r="9663" spans="1:10" hidden="1" x14ac:dyDescent="0.25">
      <c r="A9663" t="s">
        <v>655</v>
      </c>
      <c r="B9663">
        <v>450107</v>
      </c>
      <c r="C9663" t="s">
        <v>3719</v>
      </c>
      <c r="D9663">
        <v>1</v>
      </c>
      <c r="J9663" t="e">
        <f>+VLOOKUP(B9663,#REF!,1,FALSE)</f>
        <v>#REF!</v>
      </c>
    </row>
    <row r="9664" spans="1:10" hidden="1" x14ac:dyDescent="0.25">
      <c r="A9664" t="s">
        <v>655</v>
      </c>
      <c r="B9664">
        <v>450108</v>
      </c>
      <c r="C9664" t="s">
        <v>3720</v>
      </c>
      <c r="D9664">
        <v>1</v>
      </c>
      <c r="J9664" t="e">
        <f>+VLOOKUP(B9664,#REF!,1,FALSE)</f>
        <v>#REF!</v>
      </c>
    </row>
    <row r="9665" spans="1:10" hidden="1" x14ac:dyDescent="0.25">
      <c r="A9665" t="s">
        <v>655</v>
      </c>
      <c r="B9665">
        <v>450109</v>
      </c>
      <c r="C9665" t="s">
        <v>3721</v>
      </c>
      <c r="D9665">
        <v>1</v>
      </c>
      <c r="J9665" t="e">
        <f>+VLOOKUP(B9665,#REF!,1,FALSE)</f>
        <v>#REF!</v>
      </c>
    </row>
    <row r="9666" spans="1:10" hidden="1" x14ac:dyDescent="0.25">
      <c r="A9666" t="s">
        <v>655</v>
      </c>
      <c r="B9666">
        <v>450110</v>
      </c>
      <c r="C9666" t="s">
        <v>3722</v>
      </c>
      <c r="D9666">
        <v>1</v>
      </c>
      <c r="J9666" t="e">
        <f>+VLOOKUP(B9666,#REF!,1,FALSE)</f>
        <v>#REF!</v>
      </c>
    </row>
    <row r="9667" spans="1:10" hidden="1" x14ac:dyDescent="0.25">
      <c r="A9667" t="s">
        <v>655</v>
      </c>
      <c r="B9667">
        <v>450111</v>
      </c>
      <c r="C9667" t="s">
        <v>3723</v>
      </c>
      <c r="D9667">
        <v>1</v>
      </c>
      <c r="J9667" t="e">
        <f>+VLOOKUP(B9667,#REF!,1,FALSE)</f>
        <v>#REF!</v>
      </c>
    </row>
    <row r="9668" spans="1:10" hidden="1" x14ac:dyDescent="0.25">
      <c r="A9668" t="s">
        <v>655</v>
      </c>
      <c r="B9668">
        <v>450112</v>
      </c>
      <c r="C9668" t="s">
        <v>3724</v>
      </c>
      <c r="D9668">
        <v>20</v>
      </c>
      <c r="J9668" t="e">
        <f>+VLOOKUP(B9668,#REF!,1,FALSE)</f>
        <v>#REF!</v>
      </c>
    </row>
    <row r="9669" spans="1:10" hidden="1" x14ac:dyDescent="0.25">
      <c r="A9669" t="s">
        <v>655</v>
      </c>
      <c r="B9669">
        <v>450113</v>
      </c>
      <c r="C9669" t="s">
        <v>3725</v>
      </c>
      <c r="D9669">
        <v>20</v>
      </c>
      <c r="J9669" t="e">
        <f>+VLOOKUP(B9669,#REF!,1,FALSE)</f>
        <v>#REF!</v>
      </c>
    </row>
    <row r="9670" spans="1:10" hidden="1" x14ac:dyDescent="0.25">
      <c r="A9670" t="s">
        <v>655</v>
      </c>
      <c r="B9670">
        <v>450114</v>
      </c>
      <c r="C9670" t="s">
        <v>3726</v>
      </c>
      <c r="D9670">
        <v>20</v>
      </c>
      <c r="J9670" t="e">
        <f>+VLOOKUP(B9670,#REF!,1,FALSE)</f>
        <v>#REF!</v>
      </c>
    </row>
    <row r="9671" spans="1:10" hidden="1" x14ac:dyDescent="0.25">
      <c r="A9671" t="s">
        <v>655</v>
      </c>
      <c r="B9671">
        <v>450115</v>
      </c>
      <c r="C9671" t="s">
        <v>3727</v>
      </c>
      <c r="D9671">
        <v>20</v>
      </c>
      <c r="J9671" t="e">
        <f>+VLOOKUP(B9671,#REF!,1,FALSE)</f>
        <v>#REF!</v>
      </c>
    </row>
    <row r="9672" spans="1:10" hidden="1" x14ac:dyDescent="0.25">
      <c r="A9672" t="s">
        <v>655</v>
      </c>
      <c r="B9672">
        <v>450116</v>
      </c>
      <c r="C9672" t="s">
        <v>3728</v>
      </c>
      <c r="D9672">
        <v>20</v>
      </c>
      <c r="J9672" t="e">
        <f>+VLOOKUP(B9672,#REF!,1,FALSE)</f>
        <v>#REF!</v>
      </c>
    </row>
    <row r="9673" spans="1:10" hidden="1" x14ac:dyDescent="0.25">
      <c r="A9673" t="s">
        <v>655</v>
      </c>
      <c r="B9673">
        <v>450117</v>
      </c>
      <c r="C9673" t="s">
        <v>3729</v>
      </c>
      <c r="D9673">
        <v>20</v>
      </c>
      <c r="J9673" t="e">
        <f>+VLOOKUP(B9673,#REF!,1,FALSE)</f>
        <v>#REF!</v>
      </c>
    </row>
    <row r="9674" spans="1:10" hidden="1" x14ac:dyDescent="0.25">
      <c r="A9674" t="s">
        <v>655</v>
      </c>
      <c r="B9674">
        <v>450118</v>
      </c>
      <c r="C9674" t="s">
        <v>3730</v>
      </c>
      <c r="D9674">
        <v>20</v>
      </c>
      <c r="J9674" t="e">
        <f>+VLOOKUP(B9674,#REF!,1,FALSE)</f>
        <v>#REF!</v>
      </c>
    </row>
    <row r="9675" spans="1:10" hidden="1" x14ac:dyDescent="0.25">
      <c r="A9675" t="s">
        <v>655</v>
      </c>
      <c r="B9675">
        <v>450119</v>
      </c>
      <c r="C9675" t="s">
        <v>3731</v>
      </c>
      <c r="D9675">
        <v>20</v>
      </c>
      <c r="J9675" t="e">
        <f>+VLOOKUP(B9675,#REF!,1,FALSE)</f>
        <v>#REF!</v>
      </c>
    </row>
    <row r="9676" spans="1:10" hidden="1" x14ac:dyDescent="0.25">
      <c r="A9676" t="s">
        <v>655</v>
      </c>
      <c r="B9676">
        <v>450120</v>
      </c>
      <c r="C9676" t="s">
        <v>3732</v>
      </c>
      <c r="D9676">
        <v>1</v>
      </c>
      <c r="J9676" t="e">
        <f>+VLOOKUP(B9676,#REF!,1,FALSE)</f>
        <v>#REF!</v>
      </c>
    </row>
    <row r="9677" spans="1:10" hidden="1" x14ac:dyDescent="0.25">
      <c r="A9677" t="s">
        <v>655</v>
      </c>
      <c r="B9677">
        <v>450121</v>
      </c>
      <c r="C9677" t="s">
        <v>3733</v>
      </c>
      <c r="D9677">
        <v>1</v>
      </c>
      <c r="J9677" t="e">
        <f>+VLOOKUP(B9677,#REF!,1,FALSE)</f>
        <v>#REF!</v>
      </c>
    </row>
    <row r="9678" spans="1:10" hidden="1" x14ac:dyDescent="0.25">
      <c r="A9678" t="s">
        <v>655</v>
      </c>
      <c r="B9678">
        <v>450122</v>
      </c>
      <c r="C9678" t="s">
        <v>3734</v>
      </c>
      <c r="D9678">
        <v>1</v>
      </c>
      <c r="J9678" t="e">
        <f>+VLOOKUP(B9678,#REF!,1,FALSE)</f>
        <v>#REF!</v>
      </c>
    </row>
    <row r="9679" spans="1:10" hidden="1" x14ac:dyDescent="0.25">
      <c r="A9679" t="s">
        <v>655</v>
      </c>
      <c r="B9679">
        <v>450123</v>
      </c>
      <c r="C9679" t="s">
        <v>3735</v>
      </c>
      <c r="D9679">
        <v>1</v>
      </c>
      <c r="J9679" t="e">
        <f>+VLOOKUP(B9679,#REF!,1,FALSE)</f>
        <v>#REF!</v>
      </c>
    </row>
    <row r="9680" spans="1:10" hidden="1" x14ac:dyDescent="0.25">
      <c r="A9680" t="s">
        <v>655</v>
      </c>
      <c r="B9680">
        <v>450124</v>
      </c>
      <c r="C9680" t="s">
        <v>3736</v>
      </c>
      <c r="D9680">
        <v>1</v>
      </c>
      <c r="J9680" t="e">
        <f>+VLOOKUP(B9680,#REF!,1,FALSE)</f>
        <v>#REF!</v>
      </c>
    </row>
    <row r="9681" spans="1:10" hidden="1" x14ac:dyDescent="0.25">
      <c r="A9681" t="s">
        <v>655</v>
      </c>
      <c r="B9681">
        <v>450125</v>
      </c>
      <c r="C9681" t="s">
        <v>3737</v>
      </c>
      <c r="D9681">
        <v>1</v>
      </c>
      <c r="J9681" t="e">
        <f>+VLOOKUP(B9681,#REF!,1,FALSE)</f>
        <v>#REF!</v>
      </c>
    </row>
    <row r="9682" spans="1:10" hidden="1" x14ac:dyDescent="0.25">
      <c r="A9682" t="s">
        <v>655</v>
      </c>
      <c r="B9682">
        <v>450126</v>
      </c>
      <c r="C9682" t="s">
        <v>3738</v>
      </c>
      <c r="D9682">
        <v>1</v>
      </c>
      <c r="J9682" t="e">
        <f>+VLOOKUP(B9682,#REF!,1,FALSE)</f>
        <v>#REF!</v>
      </c>
    </row>
    <row r="9683" spans="1:10" hidden="1" x14ac:dyDescent="0.25">
      <c r="A9683" t="s">
        <v>655</v>
      </c>
      <c r="B9683">
        <v>450128</v>
      </c>
      <c r="C9683" t="s">
        <v>3739</v>
      </c>
      <c r="D9683">
        <v>1</v>
      </c>
      <c r="J9683" t="e">
        <f>+VLOOKUP(B9683,#REF!,1,FALSE)</f>
        <v>#REF!</v>
      </c>
    </row>
    <row r="9684" spans="1:10" hidden="1" x14ac:dyDescent="0.25">
      <c r="A9684" t="s">
        <v>655</v>
      </c>
      <c r="B9684">
        <v>450130</v>
      </c>
      <c r="C9684" t="s">
        <v>3740</v>
      </c>
      <c r="D9684">
        <v>1</v>
      </c>
      <c r="J9684" t="e">
        <f>+VLOOKUP(B9684,#REF!,1,FALSE)</f>
        <v>#REF!</v>
      </c>
    </row>
    <row r="9685" spans="1:10" hidden="1" x14ac:dyDescent="0.25">
      <c r="A9685" t="s">
        <v>655</v>
      </c>
      <c r="B9685">
        <v>450131</v>
      </c>
      <c r="C9685" t="s">
        <v>3741</v>
      </c>
      <c r="D9685">
        <v>1</v>
      </c>
      <c r="J9685" t="e">
        <f>+VLOOKUP(B9685,#REF!,1,FALSE)</f>
        <v>#REF!</v>
      </c>
    </row>
    <row r="9686" spans="1:10" hidden="1" x14ac:dyDescent="0.25">
      <c r="A9686" t="s">
        <v>655</v>
      </c>
      <c r="B9686">
        <v>450132</v>
      </c>
      <c r="C9686" t="s">
        <v>3742</v>
      </c>
      <c r="D9686">
        <v>1</v>
      </c>
      <c r="J9686" t="e">
        <f>+VLOOKUP(B9686,#REF!,1,FALSE)</f>
        <v>#REF!</v>
      </c>
    </row>
    <row r="9687" spans="1:10" hidden="1" x14ac:dyDescent="0.25">
      <c r="A9687" t="s">
        <v>655</v>
      </c>
      <c r="B9687">
        <v>450133</v>
      </c>
      <c r="C9687" t="s">
        <v>3743</v>
      </c>
      <c r="D9687">
        <v>1</v>
      </c>
      <c r="J9687" t="e">
        <f>+VLOOKUP(B9687,#REF!,1,FALSE)</f>
        <v>#REF!</v>
      </c>
    </row>
    <row r="9688" spans="1:10" hidden="1" x14ac:dyDescent="0.25">
      <c r="A9688" t="s">
        <v>655</v>
      </c>
      <c r="B9688">
        <v>450134</v>
      </c>
      <c r="C9688" t="s">
        <v>3744</v>
      </c>
      <c r="D9688">
        <v>1</v>
      </c>
      <c r="J9688" t="e">
        <f>+VLOOKUP(B9688,#REF!,1,FALSE)</f>
        <v>#REF!</v>
      </c>
    </row>
    <row r="9689" spans="1:10" hidden="1" x14ac:dyDescent="0.25">
      <c r="A9689" t="s">
        <v>655</v>
      </c>
      <c r="B9689">
        <v>450135</v>
      </c>
      <c r="C9689" t="s">
        <v>3745</v>
      </c>
      <c r="D9689">
        <v>1</v>
      </c>
      <c r="J9689" t="e">
        <f>+VLOOKUP(B9689,#REF!,1,FALSE)</f>
        <v>#REF!</v>
      </c>
    </row>
    <row r="9690" spans="1:10" hidden="1" x14ac:dyDescent="0.25">
      <c r="A9690" t="s">
        <v>655</v>
      </c>
      <c r="B9690">
        <v>450137</v>
      </c>
      <c r="C9690" t="s">
        <v>3419</v>
      </c>
      <c r="D9690">
        <v>1</v>
      </c>
      <c r="J9690" t="e">
        <f>+VLOOKUP(B9690,#REF!,1,FALSE)</f>
        <v>#REF!</v>
      </c>
    </row>
    <row r="9691" spans="1:10" hidden="1" x14ac:dyDescent="0.25">
      <c r="A9691" t="s">
        <v>655</v>
      </c>
      <c r="B9691">
        <v>450140</v>
      </c>
      <c r="C9691" t="s">
        <v>3746</v>
      </c>
      <c r="D9691">
        <v>1</v>
      </c>
      <c r="J9691" t="e">
        <f>+VLOOKUP(B9691,#REF!,1,FALSE)</f>
        <v>#REF!</v>
      </c>
    </row>
    <row r="9692" spans="1:10" hidden="1" x14ac:dyDescent="0.25">
      <c r="A9692" t="s">
        <v>655</v>
      </c>
      <c r="B9692">
        <v>450141</v>
      </c>
      <c r="C9692" t="s">
        <v>3747</v>
      </c>
      <c r="D9692">
        <v>1</v>
      </c>
      <c r="J9692" t="e">
        <f>+VLOOKUP(B9692,#REF!,1,FALSE)</f>
        <v>#REF!</v>
      </c>
    </row>
    <row r="9693" spans="1:10" hidden="1" x14ac:dyDescent="0.25">
      <c r="A9693" t="s">
        <v>655</v>
      </c>
      <c r="B9693">
        <v>450142</v>
      </c>
      <c r="C9693" t="s">
        <v>3748</v>
      </c>
      <c r="D9693">
        <v>2</v>
      </c>
      <c r="J9693" t="e">
        <f>+VLOOKUP(B9693,#REF!,1,FALSE)</f>
        <v>#REF!</v>
      </c>
    </row>
    <row r="9694" spans="1:10" hidden="1" x14ac:dyDescent="0.25">
      <c r="A9694" t="s">
        <v>655</v>
      </c>
      <c r="B9694">
        <v>450143</v>
      </c>
      <c r="C9694" t="s">
        <v>3749</v>
      </c>
      <c r="D9694">
        <v>1</v>
      </c>
      <c r="J9694" t="e">
        <f>+VLOOKUP(B9694,#REF!,1,FALSE)</f>
        <v>#REF!</v>
      </c>
    </row>
    <row r="9695" spans="1:10" hidden="1" x14ac:dyDescent="0.25">
      <c r="A9695" t="s">
        <v>655</v>
      </c>
      <c r="B9695">
        <v>450144</v>
      </c>
      <c r="C9695" t="s">
        <v>3264</v>
      </c>
      <c r="D9695">
        <v>1</v>
      </c>
      <c r="J9695" t="e">
        <f>+VLOOKUP(B9695,#REF!,1,FALSE)</f>
        <v>#REF!</v>
      </c>
    </row>
    <row r="9696" spans="1:10" hidden="1" x14ac:dyDescent="0.25">
      <c r="A9696" t="s">
        <v>655</v>
      </c>
      <c r="B9696">
        <v>450145</v>
      </c>
      <c r="C9696" t="s">
        <v>3750</v>
      </c>
      <c r="D9696">
        <v>1</v>
      </c>
      <c r="J9696" t="e">
        <f>+VLOOKUP(B9696,#REF!,1,FALSE)</f>
        <v>#REF!</v>
      </c>
    </row>
    <row r="9697" spans="1:10" hidden="1" x14ac:dyDescent="0.25">
      <c r="A9697" t="s">
        <v>655</v>
      </c>
      <c r="B9697">
        <v>450146</v>
      </c>
      <c r="C9697" t="s">
        <v>3269</v>
      </c>
      <c r="D9697">
        <v>1</v>
      </c>
      <c r="J9697" t="e">
        <f>+VLOOKUP(B9697,#REF!,1,FALSE)</f>
        <v>#REF!</v>
      </c>
    </row>
    <row r="9698" spans="1:10" hidden="1" x14ac:dyDescent="0.25">
      <c r="A9698" t="s">
        <v>655</v>
      </c>
      <c r="B9698">
        <v>450148</v>
      </c>
      <c r="C9698" t="s">
        <v>3751</v>
      </c>
      <c r="D9698">
        <v>20</v>
      </c>
      <c r="J9698" t="e">
        <f>+VLOOKUP(B9698,#REF!,1,FALSE)</f>
        <v>#REF!</v>
      </c>
    </row>
    <row r="9699" spans="1:10" hidden="1" x14ac:dyDescent="0.25">
      <c r="A9699" t="s">
        <v>655</v>
      </c>
      <c r="B9699">
        <v>450149</v>
      </c>
      <c r="C9699" t="s">
        <v>3752</v>
      </c>
      <c r="D9699">
        <v>20</v>
      </c>
      <c r="J9699" t="e">
        <f>+VLOOKUP(B9699,#REF!,1,FALSE)</f>
        <v>#REF!</v>
      </c>
    </row>
    <row r="9700" spans="1:10" hidden="1" x14ac:dyDescent="0.25">
      <c r="A9700" t="s">
        <v>655</v>
      </c>
      <c r="B9700">
        <v>450150</v>
      </c>
      <c r="C9700" t="s">
        <v>3753</v>
      </c>
      <c r="D9700">
        <v>1</v>
      </c>
      <c r="J9700" t="e">
        <f>+VLOOKUP(B9700,#REF!,1,FALSE)</f>
        <v>#REF!</v>
      </c>
    </row>
    <row r="9701" spans="1:10" hidden="1" x14ac:dyDescent="0.25">
      <c r="A9701" t="s">
        <v>655</v>
      </c>
      <c r="B9701">
        <v>450153</v>
      </c>
      <c r="C9701" t="s">
        <v>3754</v>
      </c>
      <c r="D9701">
        <v>1</v>
      </c>
      <c r="J9701" t="e">
        <f>+VLOOKUP(B9701,#REF!,1,FALSE)</f>
        <v>#REF!</v>
      </c>
    </row>
    <row r="9702" spans="1:10" hidden="1" x14ac:dyDescent="0.25">
      <c r="A9702" t="s">
        <v>655</v>
      </c>
      <c r="B9702">
        <v>450155</v>
      </c>
      <c r="C9702" t="s">
        <v>3755</v>
      </c>
      <c r="D9702">
        <v>1</v>
      </c>
      <c r="J9702" t="e">
        <f>+VLOOKUP(B9702,#REF!,1,FALSE)</f>
        <v>#REF!</v>
      </c>
    </row>
    <row r="9703" spans="1:10" hidden="1" x14ac:dyDescent="0.25">
      <c r="A9703" t="s">
        <v>655</v>
      </c>
      <c r="B9703">
        <v>450156</v>
      </c>
      <c r="C9703" t="s">
        <v>3756</v>
      </c>
      <c r="D9703">
        <v>1</v>
      </c>
      <c r="J9703" t="e">
        <f>+VLOOKUP(B9703,#REF!,1,FALSE)</f>
        <v>#REF!</v>
      </c>
    </row>
    <row r="9704" spans="1:10" hidden="1" x14ac:dyDescent="0.25">
      <c r="A9704" t="s">
        <v>655</v>
      </c>
      <c r="B9704">
        <v>450157</v>
      </c>
      <c r="C9704" t="s">
        <v>3757</v>
      </c>
      <c r="D9704">
        <v>1</v>
      </c>
      <c r="J9704" t="e">
        <f>+VLOOKUP(B9704,#REF!,1,FALSE)</f>
        <v>#REF!</v>
      </c>
    </row>
    <row r="9705" spans="1:10" hidden="1" x14ac:dyDescent="0.25">
      <c r="A9705" t="s">
        <v>655</v>
      </c>
      <c r="B9705">
        <v>450158</v>
      </c>
      <c r="C9705" t="s">
        <v>3758</v>
      </c>
      <c r="D9705">
        <v>1</v>
      </c>
      <c r="J9705" t="e">
        <f>+VLOOKUP(B9705,#REF!,1,FALSE)</f>
        <v>#REF!</v>
      </c>
    </row>
    <row r="9706" spans="1:10" hidden="1" x14ac:dyDescent="0.25">
      <c r="A9706" t="s">
        <v>655</v>
      </c>
      <c r="B9706">
        <v>450159</v>
      </c>
      <c r="C9706" t="s">
        <v>3759</v>
      </c>
      <c r="D9706">
        <v>1</v>
      </c>
      <c r="J9706" t="e">
        <f>+VLOOKUP(B9706,#REF!,1,FALSE)</f>
        <v>#REF!</v>
      </c>
    </row>
    <row r="9707" spans="1:10" hidden="1" x14ac:dyDescent="0.25">
      <c r="A9707" t="s">
        <v>655</v>
      </c>
      <c r="B9707">
        <v>450160</v>
      </c>
      <c r="C9707" t="s">
        <v>3760</v>
      </c>
      <c r="D9707">
        <v>1</v>
      </c>
      <c r="J9707" t="e">
        <f>+VLOOKUP(B9707,#REF!,1,FALSE)</f>
        <v>#REF!</v>
      </c>
    </row>
    <row r="9708" spans="1:10" hidden="1" x14ac:dyDescent="0.25">
      <c r="A9708" t="s">
        <v>655</v>
      </c>
      <c r="B9708">
        <v>453001</v>
      </c>
      <c r="C9708" t="s">
        <v>3761</v>
      </c>
      <c r="D9708">
        <v>1</v>
      </c>
      <c r="J9708" t="e">
        <f>+VLOOKUP(B9708,#REF!,1,FALSE)</f>
        <v>#REF!</v>
      </c>
    </row>
    <row r="9709" spans="1:10" hidden="1" x14ac:dyDescent="0.25">
      <c r="A9709" t="s">
        <v>655</v>
      </c>
      <c r="B9709">
        <v>453002</v>
      </c>
      <c r="C9709" t="s">
        <v>2678</v>
      </c>
      <c r="D9709">
        <v>1</v>
      </c>
      <c r="J9709" t="e">
        <f>+VLOOKUP(B9709,#REF!,1,FALSE)</f>
        <v>#REF!</v>
      </c>
    </row>
    <row r="9710" spans="1:10" hidden="1" x14ac:dyDescent="0.25">
      <c r="A9710" t="s">
        <v>655</v>
      </c>
      <c r="B9710">
        <v>453003</v>
      </c>
      <c r="C9710" t="s">
        <v>3762</v>
      </c>
      <c r="D9710">
        <v>1</v>
      </c>
      <c r="J9710" t="e">
        <f>+VLOOKUP(B9710,#REF!,1,FALSE)</f>
        <v>#REF!</v>
      </c>
    </row>
    <row r="9711" spans="1:10" hidden="1" x14ac:dyDescent="0.25">
      <c r="A9711" t="s">
        <v>655</v>
      </c>
      <c r="B9711">
        <v>453005</v>
      </c>
      <c r="C9711" t="s">
        <v>3763</v>
      </c>
      <c r="D9711">
        <v>1</v>
      </c>
      <c r="J9711" t="e">
        <f>+VLOOKUP(B9711,#REF!,1,FALSE)</f>
        <v>#REF!</v>
      </c>
    </row>
    <row r="9712" spans="1:10" hidden="1" x14ac:dyDescent="0.25">
      <c r="A9712" t="s">
        <v>655</v>
      </c>
      <c r="B9712">
        <v>460000</v>
      </c>
      <c r="C9712" t="s">
        <v>3764</v>
      </c>
      <c r="D9712">
        <v>100</v>
      </c>
      <c r="J9712" t="e">
        <f>+VLOOKUP(B9712,#REF!,1,FALSE)</f>
        <v>#REF!</v>
      </c>
    </row>
    <row r="9713" spans="1:10" hidden="1" x14ac:dyDescent="0.25">
      <c r="A9713" t="s">
        <v>655</v>
      </c>
      <c r="B9713">
        <v>460001</v>
      </c>
      <c r="C9713" t="s">
        <v>3765</v>
      </c>
      <c r="D9713">
        <v>2</v>
      </c>
      <c r="J9713" t="e">
        <f>+VLOOKUP(B9713,#REF!,1,FALSE)</f>
        <v>#REF!</v>
      </c>
    </row>
    <row r="9714" spans="1:10" hidden="1" x14ac:dyDescent="0.25">
      <c r="A9714" t="s">
        <v>655</v>
      </c>
      <c r="B9714">
        <v>460002</v>
      </c>
      <c r="C9714" t="s">
        <v>3766</v>
      </c>
      <c r="D9714">
        <v>100</v>
      </c>
      <c r="J9714" t="e">
        <f>+VLOOKUP(B9714,#REF!,1,FALSE)</f>
        <v>#REF!</v>
      </c>
    </row>
    <row r="9715" spans="1:10" hidden="1" x14ac:dyDescent="0.25">
      <c r="A9715" t="s">
        <v>655</v>
      </c>
      <c r="B9715">
        <v>460003</v>
      </c>
      <c r="C9715" t="s">
        <v>3767</v>
      </c>
      <c r="D9715">
        <v>8</v>
      </c>
      <c r="J9715" t="e">
        <f>+VLOOKUP(B9715,#REF!,1,FALSE)</f>
        <v>#REF!</v>
      </c>
    </row>
    <row r="9716" spans="1:10" hidden="1" x14ac:dyDescent="0.25">
      <c r="A9716" t="s">
        <v>655</v>
      </c>
      <c r="B9716">
        <v>460004</v>
      </c>
      <c r="C9716" t="s">
        <v>3768</v>
      </c>
      <c r="D9716">
        <v>4</v>
      </c>
      <c r="J9716" t="e">
        <f>+VLOOKUP(B9716,#REF!,1,FALSE)</f>
        <v>#REF!</v>
      </c>
    </row>
    <row r="9717" spans="1:10" hidden="1" x14ac:dyDescent="0.25">
      <c r="A9717" t="s">
        <v>655</v>
      </c>
      <c r="B9717">
        <v>460005</v>
      </c>
      <c r="C9717" t="s">
        <v>3769</v>
      </c>
      <c r="D9717">
        <v>8</v>
      </c>
      <c r="J9717" t="e">
        <f>+VLOOKUP(B9717,#REF!,1,FALSE)</f>
        <v>#REF!</v>
      </c>
    </row>
    <row r="9718" spans="1:10" hidden="1" x14ac:dyDescent="0.25">
      <c r="A9718" t="s">
        <v>655</v>
      </c>
      <c r="B9718">
        <v>460006</v>
      </c>
      <c r="C9718" t="s">
        <v>3770</v>
      </c>
      <c r="D9718">
        <v>8</v>
      </c>
      <c r="J9718" t="e">
        <f>+VLOOKUP(B9718,#REF!,1,FALSE)</f>
        <v>#REF!</v>
      </c>
    </row>
    <row r="9719" spans="1:10" hidden="1" x14ac:dyDescent="0.25">
      <c r="A9719" t="s">
        <v>655</v>
      </c>
      <c r="B9719">
        <v>460007</v>
      </c>
      <c r="C9719" t="s">
        <v>3771</v>
      </c>
      <c r="D9719">
        <v>8</v>
      </c>
      <c r="J9719" t="e">
        <f>+VLOOKUP(B9719,#REF!,1,FALSE)</f>
        <v>#REF!</v>
      </c>
    </row>
    <row r="9720" spans="1:10" hidden="1" x14ac:dyDescent="0.25">
      <c r="A9720" t="s">
        <v>655</v>
      </c>
      <c r="B9720">
        <v>460008</v>
      </c>
      <c r="C9720" t="s">
        <v>3772</v>
      </c>
      <c r="D9720">
        <v>2</v>
      </c>
      <c r="J9720" t="e">
        <f>+VLOOKUP(B9720,#REF!,1,FALSE)</f>
        <v>#REF!</v>
      </c>
    </row>
    <row r="9721" spans="1:10" hidden="1" x14ac:dyDescent="0.25">
      <c r="A9721" t="s">
        <v>655</v>
      </c>
      <c r="B9721">
        <v>460012</v>
      </c>
      <c r="C9721" t="s">
        <v>3773</v>
      </c>
      <c r="D9721">
        <v>2</v>
      </c>
      <c r="J9721" t="e">
        <f>+VLOOKUP(B9721,#REF!,1,FALSE)</f>
        <v>#REF!</v>
      </c>
    </row>
    <row r="9722" spans="1:10" hidden="1" x14ac:dyDescent="0.25">
      <c r="A9722" t="s">
        <v>655</v>
      </c>
      <c r="B9722">
        <v>460013</v>
      </c>
      <c r="C9722" t="s">
        <v>3774</v>
      </c>
      <c r="D9722">
        <v>2</v>
      </c>
      <c r="J9722" t="e">
        <f>+VLOOKUP(B9722,#REF!,1,FALSE)</f>
        <v>#REF!</v>
      </c>
    </row>
    <row r="9723" spans="1:10" hidden="1" x14ac:dyDescent="0.25">
      <c r="A9723" t="s">
        <v>655</v>
      </c>
      <c r="B9723">
        <v>460014</v>
      </c>
      <c r="C9723" t="s">
        <v>3775</v>
      </c>
      <c r="D9723">
        <v>2</v>
      </c>
      <c r="J9723" t="e">
        <f>+VLOOKUP(B9723,#REF!,1,FALSE)</f>
        <v>#REF!</v>
      </c>
    </row>
    <row r="9724" spans="1:10" hidden="1" x14ac:dyDescent="0.25">
      <c r="A9724" t="s">
        <v>655</v>
      </c>
      <c r="B9724">
        <v>460015</v>
      </c>
      <c r="C9724" t="s">
        <v>3776</v>
      </c>
      <c r="D9724">
        <v>4</v>
      </c>
      <c r="J9724" t="e">
        <f>+VLOOKUP(B9724,#REF!,1,FALSE)</f>
        <v>#REF!</v>
      </c>
    </row>
    <row r="9725" spans="1:10" hidden="1" x14ac:dyDescent="0.25">
      <c r="A9725" t="s">
        <v>655</v>
      </c>
      <c r="B9725">
        <v>460016</v>
      </c>
      <c r="C9725" t="s">
        <v>3777</v>
      </c>
      <c r="D9725">
        <v>2</v>
      </c>
      <c r="J9725" t="e">
        <f>+VLOOKUP(B9725,#REF!,1,FALSE)</f>
        <v>#REF!</v>
      </c>
    </row>
    <row r="9726" spans="1:10" hidden="1" x14ac:dyDescent="0.25">
      <c r="A9726" t="s">
        <v>655</v>
      </c>
      <c r="B9726">
        <v>460017</v>
      </c>
      <c r="C9726" t="s">
        <v>3778</v>
      </c>
      <c r="D9726">
        <v>2</v>
      </c>
      <c r="J9726" t="e">
        <f>+VLOOKUP(B9726,#REF!,1,FALSE)</f>
        <v>#REF!</v>
      </c>
    </row>
    <row r="9727" spans="1:10" hidden="1" x14ac:dyDescent="0.25">
      <c r="A9727" t="s">
        <v>655</v>
      </c>
      <c r="B9727">
        <v>460018</v>
      </c>
      <c r="C9727" t="s">
        <v>3779</v>
      </c>
      <c r="D9727">
        <v>2</v>
      </c>
      <c r="J9727" t="e">
        <f>+VLOOKUP(B9727,#REF!,1,FALSE)</f>
        <v>#REF!</v>
      </c>
    </row>
    <row r="9728" spans="1:10" hidden="1" x14ac:dyDescent="0.25">
      <c r="A9728" t="s">
        <v>655</v>
      </c>
      <c r="B9728">
        <v>460019</v>
      </c>
      <c r="C9728" t="s">
        <v>3780</v>
      </c>
      <c r="D9728">
        <v>100</v>
      </c>
      <c r="J9728" t="e">
        <f>+VLOOKUP(B9728,#REF!,1,FALSE)</f>
        <v>#REF!</v>
      </c>
    </row>
    <row r="9729" spans="1:10" hidden="1" x14ac:dyDescent="0.25">
      <c r="A9729" t="s">
        <v>655</v>
      </c>
      <c r="B9729">
        <v>460023</v>
      </c>
      <c r="C9729" t="s">
        <v>3781</v>
      </c>
      <c r="D9729">
        <v>10</v>
      </c>
      <c r="J9729" t="e">
        <f>+VLOOKUP(B9729,#REF!,1,FALSE)</f>
        <v>#REF!</v>
      </c>
    </row>
    <row r="9730" spans="1:10" hidden="1" x14ac:dyDescent="0.25">
      <c r="A9730" t="s">
        <v>655</v>
      </c>
      <c r="B9730">
        <v>460024</v>
      </c>
      <c r="C9730" t="s">
        <v>3782</v>
      </c>
      <c r="D9730">
        <v>10</v>
      </c>
      <c r="J9730" t="e">
        <f>+VLOOKUP(B9730,#REF!,1,FALSE)</f>
        <v>#REF!</v>
      </c>
    </row>
    <row r="9731" spans="1:10" hidden="1" x14ac:dyDescent="0.25">
      <c r="A9731" t="s">
        <v>655</v>
      </c>
      <c r="B9731">
        <v>460030</v>
      </c>
      <c r="C9731" t="s">
        <v>3783</v>
      </c>
      <c r="D9731">
        <v>2</v>
      </c>
      <c r="J9731" t="e">
        <f>+VLOOKUP(B9731,#REF!,1,FALSE)</f>
        <v>#REF!</v>
      </c>
    </row>
    <row r="9732" spans="1:10" hidden="1" x14ac:dyDescent="0.25">
      <c r="A9732" t="s">
        <v>655</v>
      </c>
      <c r="B9732">
        <v>460033</v>
      </c>
      <c r="C9732" t="s">
        <v>3784</v>
      </c>
      <c r="D9732">
        <v>4</v>
      </c>
      <c r="J9732" t="e">
        <f>+VLOOKUP(B9732,#REF!,1,FALSE)</f>
        <v>#REF!</v>
      </c>
    </row>
    <row r="9733" spans="1:10" hidden="1" x14ac:dyDescent="0.25">
      <c r="A9733" t="s">
        <v>655</v>
      </c>
      <c r="B9733">
        <v>460034</v>
      </c>
      <c r="C9733" t="s">
        <v>3785</v>
      </c>
      <c r="D9733">
        <v>4</v>
      </c>
      <c r="J9733" t="e">
        <f>+VLOOKUP(B9733,#REF!,1,FALSE)</f>
        <v>#REF!</v>
      </c>
    </row>
    <row r="9734" spans="1:10" hidden="1" x14ac:dyDescent="0.25">
      <c r="A9734" t="s">
        <v>655</v>
      </c>
      <c r="B9734">
        <v>460035</v>
      </c>
      <c r="C9734" t="s">
        <v>3786</v>
      </c>
      <c r="D9734">
        <v>1</v>
      </c>
      <c r="J9734" t="e">
        <f>+VLOOKUP(B9734,#REF!,1,FALSE)</f>
        <v>#REF!</v>
      </c>
    </row>
    <row r="9735" spans="1:10" hidden="1" x14ac:dyDescent="0.25">
      <c r="A9735" t="s">
        <v>655</v>
      </c>
      <c r="B9735">
        <v>460046</v>
      </c>
      <c r="C9735" t="s">
        <v>2408</v>
      </c>
      <c r="D9735">
        <v>4</v>
      </c>
      <c r="J9735" t="e">
        <f>+VLOOKUP(B9735,#REF!,1,FALSE)</f>
        <v>#REF!</v>
      </c>
    </row>
    <row r="9736" spans="1:10" hidden="1" x14ac:dyDescent="0.25">
      <c r="A9736" t="s">
        <v>655</v>
      </c>
      <c r="B9736">
        <v>460051</v>
      </c>
      <c r="C9736" t="s">
        <v>3787</v>
      </c>
      <c r="D9736">
        <v>60</v>
      </c>
      <c r="J9736" t="e">
        <f>+VLOOKUP(B9736,#REF!,1,FALSE)</f>
        <v>#REF!</v>
      </c>
    </row>
    <row r="9737" spans="1:10" hidden="1" x14ac:dyDescent="0.25">
      <c r="A9737" t="s">
        <v>655</v>
      </c>
      <c r="B9737">
        <v>460053</v>
      </c>
      <c r="C9737" t="s">
        <v>3788</v>
      </c>
      <c r="D9737">
        <v>60</v>
      </c>
      <c r="J9737" t="e">
        <f>+VLOOKUP(B9737,#REF!,1,FALSE)</f>
        <v>#REF!</v>
      </c>
    </row>
    <row r="9738" spans="1:10" hidden="1" x14ac:dyDescent="0.25">
      <c r="A9738" t="s">
        <v>655</v>
      </c>
      <c r="B9738">
        <v>460056</v>
      </c>
      <c r="C9738" t="s">
        <v>3789</v>
      </c>
      <c r="D9738">
        <v>4</v>
      </c>
      <c r="J9738" t="e">
        <f>+VLOOKUP(B9738,#REF!,1,FALSE)</f>
        <v>#REF!</v>
      </c>
    </row>
    <row r="9739" spans="1:10" hidden="1" x14ac:dyDescent="0.25">
      <c r="A9739" t="s">
        <v>655</v>
      </c>
      <c r="B9739">
        <v>460057</v>
      </c>
      <c r="C9739" t="s">
        <v>3790</v>
      </c>
      <c r="D9739">
        <v>4</v>
      </c>
      <c r="J9739" t="e">
        <f>+VLOOKUP(B9739,#REF!,1,FALSE)</f>
        <v>#REF!</v>
      </c>
    </row>
    <row r="9740" spans="1:10" hidden="1" x14ac:dyDescent="0.25">
      <c r="A9740" t="s">
        <v>655</v>
      </c>
      <c r="B9740">
        <v>460058</v>
      </c>
      <c r="C9740" t="s">
        <v>3791</v>
      </c>
      <c r="D9740">
        <v>4</v>
      </c>
      <c r="J9740" t="e">
        <f>+VLOOKUP(B9740,#REF!,1,FALSE)</f>
        <v>#REF!</v>
      </c>
    </row>
    <row r="9741" spans="1:10" hidden="1" x14ac:dyDescent="0.25">
      <c r="A9741" t="s">
        <v>655</v>
      </c>
      <c r="B9741">
        <v>460059</v>
      </c>
      <c r="C9741" t="s">
        <v>3792</v>
      </c>
      <c r="D9741">
        <v>1</v>
      </c>
      <c r="J9741" t="e">
        <f>+VLOOKUP(B9741,#REF!,1,FALSE)</f>
        <v>#REF!</v>
      </c>
    </row>
    <row r="9742" spans="1:10" hidden="1" x14ac:dyDescent="0.25">
      <c r="A9742" t="s">
        <v>655</v>
      </c>
      <c r="B9742">
        <v>460060</v>
      </c>
      <c r="C9742" t="s">
        <v>3793</v>
      </c>
      <c r="D9742">
        <v>1</v>
      </c>
      <c r="J9742" t="e">
        <f>+VLOOKUP(B9742,#REF!,1,FALSE)</f>
        <v>#REF!</v>
      </c>
    </row>
    <row r="9743" spans="1:10" hidden="1" x14ac:dyDescent="0.25">
      <c r="A9743" t="s">
        <v>655</v>
      </c>
      <c r="B9743">
        <v>460061</v>
      </c>
      <c r="C9743" t="s">
        <v>3794</v>
      </c>
      <c r="D9743">
        <v>20</v>
      </c>
      <c r="J9743" t="e">
        <f>+VLOOKUP(B9743,#REF!,1,FALSE)</f>
        <v>#REF!</v>
      </c>
    </row>
    <row r="9744" spans="1:10" hidden="1" x14ac:dyDescent="0.25">
      <c r="A9744" t="s">
        <v>655</v>
      </c>
      <c r="B9744">
        <v>460064</v>
      </c>
      <c r="C9744" t="s">
        <v>3795</v>
      </c>
      <c r="D9744">
        <v>2</v>
      </c>
      <c r="J9744" t="e">
        <f>+VLOOKUP(B9744,#REF!,1,FALSE)</f>
        <v>#REF!</v>
      </c>
    </row>
    <row r="9745" spans="1:10" hidden="1" x14ac:dyDescent="0.25">
      <c r="A9745" t="s">
        <v>655</v>
      </c>
      <c r="B9745">
        <v>460065</v>
      </c>
      <c r="C9745" t="s">
        <v>3796</v>
      </c>
      <c r="D9745">
        <v>2</v>
      </c>
      <c r="J9745" t="e">
        <f>+VLOOKUP(B9745,#REF!,1,FALSE)</f>
        <v>#REF!</v>
      </c>
    </row>
    <row r="9746" spans="1:10" hidden="1" x14ac:dyDescent="0.25">
      <c r="A9746" t="s">
        <v>655</v>
      </c>
      <c r="B9746">
        <v>460066</v>
      </c>
      <c r="C9746" t="s">
        <v>3797</v>
      </c>
      <c r="D9746">
        <v>1</v>
      </c>
      <c r="J9746" t="e">
        <f>+VLOOKUP(B9746,#REF!,1,FALSE)</f>
        <v>#REF!</v>
      </c>
    </row>
    <row r="9747" spans="1:10" hidden="1" x14ac:dyDescent="0.25">
      <c r="A9747" t="s">
        <v>655</v>
      </c>
      <c r="B9747">
        <v>460083</v>
      </c>
      <c r="C9747" t="s">
        <v>3798</v>
      </c>
      <c r="D9747">
        <v>1</v>
      </c>
      <c r="J9747" t="e">
        <f>+VLOOKUP(B9747,#REF!,1,FALSE)</f>
        <v>#REF!</v>
      </c>
    </row>
    <row r="9748" spans="1:10" hidden="1" x14ac:dyDescent="0.25">
      <c r="A9748" t="s">
        <v>655</v>
      </c>
      <c r="B9748">
        <v>460084</v>
      </c>
      <c r="C9748" t="s">
        <v>3799</v>
      </c>
      <c r="D9748">
        <v>1</v>
      </c>
      <c r="J9748" t="e">
        <f>+VLOOKUP(B9748,#REF!,1,FALSE)</f>
        <v>#REF!</v>
      </c>
    </row>
    <row r="9749" spans="1:10" hidden="1" x14ac:dyDescent="0.25">
      <c r="A9749" t="s">
        <v>655</v>
      </c>
      <c r="B9749">
        <v>460085</v>
      </c>
      <c r="C9749" t="s">
        <v>3800</v>
      </c>
      <c r="D9749">
        <v>1</v>
      </c>
      <c r="J9749" t="e">
        <f>+VLOOKUP(B9749,#REF!,1,FALSE)</f>
        <v>#REF!</v>
      </c>
    </row>
    <row r="9750" spans="1:10" hidden="1" x14ac:dyDescent="0.25">
      <c r="A9750" t="s">
        <v>655</v>
      </c>
      <c r="B9750">
        <v>460086</v>
      </c>
      <c r="C9750" t="s">
        <v>3801</v>
      </c>
      <c r="D9750">
        <v>1</v>
      </c>
      <c r="J9750" t="e">
        <f>+VLOOKUP(B9750,#REF!,1,FALSE)</f>
        <v>#REF!</v>
      </c>
    </row>
    <row r="9751" spans="1:10" hidden="1" x14ac:dyDescent="0.25">
      <c r="A9751" t="s">
        <v>655</v>
      </c>
      <c r="B9751">
        <v>460089</v>
      </c>
      <c r="C9751" t="s">
        <v>3802</v>
      </c>
      <c r="D9751">
        <v>1</v>
      </c>
      <c r="J9751" t="e">
        <f>+VLOOKUP(B9751,#REF!,1,FALSE)</f>
        <v>#REF!</v>
      </c>
    </row>
    <row r="9752" spans="1:10" hidden="1" x14ac:dyDescent="0.25">
      <c r="A9752" t="s">
        <v>655</v>
      </c>
      <c r="B9752">
        <v>460095</v>
      </c>
      <c r="C9752" t="s">
        <v>3803</v>
      </c>
      <c r="D9752">
        <v>40</v>
      </c>
      <c r="J9752" t="e">
        <f>+VLOOKUP(B9752,#REF!,1,FALSE)</f>
        <v>#REF!</v>
      </c>
    </row>
    <row r="9753" spans="1:10" hidden="1" x14ac:dyDescent="0.25">
      <c r="A9753" t="s">
        <v>655</v>
      </c>
      <c r="B9753">
        <v>460097</v>
      </c>
      <c r="C9753" t="s">
        <v>3804</v>
      </c>
      <c r="D9753">
        <v>1</v>
      </c>
      <c r="J9753" t="e">
        <f>+VLOOKUP(B9753,#REF!,1,FALSE)</f>
        <v>#REF!</v>
      </c>
    </row>
    <row r="9754" spans="1:10" hidden="1" x14ac:dyDescent="0.25">
      <c r="A9754" t="s">
        <v>655</v>
      </c>
      <c r="B9754">
        <v>460098</v>
      </c>
      <c r="C9754" t="s">
        <v>3805</v>
      </c>
      <c r="D9754">
        <v>10</v>
      </c>
      <c r="J9754" t="e">
        <f>+VLOOKUP(B9754,#REF!,1,FALSE)</f>
        <v>#REF!</v>
      </c>
    </row>
    <row r="9755" spans="1:10" hidden="1" x14ac:dyDescent="0.25">
      <c r="A9755" t="s">
        <v>655</v>
      </c>
      <c r="B9755">
        <v>460099</v>
      </c>
      <c r="C9755" t="s">
        <v>3806</v>
      </c>
      <c r="D9755">
        <v>40</v>
      </c>
      <c r="J9755" t="e">
        <f>+VLOOKUP(B9755,#REF!,1,FALSE)</f>
        <v>#REF!</v>
      </c>
    </row>
    <row r="9756" spans="1:10" hidden="1" x14ac:dyDescent="0.25">
      <c r="A9756" t="s">
        <v>655</v>
      </c>
      <c r="B9756">
        <v>460105</v>
      </c>
      <c r="C9756" t="s">
        <v>3807</v>
      </c>
      <c r="D9756">
        <v>1</v>
      </c>
      <c r="J9756" t="e">
        <f>+VLOOKUP(B9756,#REF!,1,FALSE)</f>
        <v>#REF!</v>
      </c>
    </row>
    <row r="9757" spans="1:10" hidden="1" x14ac:dyDescent="0.25">
      <c r="A9757" t="s">
        <v>655</v>
      </c>
      <c r="B9757">
        <v>461002</v>
      </c>
      <c r="C9757" t="s">
        <v>3808</v>
      </c>
      <c r="D9757">
        <v>100</v>
      </c>
      <c r="J9757" t="e">
        <f>+VLOOKUP(B9757,#REF!,1,FALSE)</f>
        <v>#REF!</v>
      </c>
    </row>
    <row r="9758" spans="1:10" hidden="1" x14ac:dyDescent="0.25">
      <c r="A9758" t="s">
        <v>655</v>
      </c>
      <c r="B9758">
        <v>461008</v>
      </c>
      <c r="C9758" t="s">
        <v>3809</v>
      </c>
      <c r="D9758">
        <v>100</v>
      </c>
      <c r="J9758" t="e">
        <f>+VLOOKUP(B9758,#REF!,1,FALSE)</f>
        <v>#REF!</v>
      </c>
    </row>
    <row r="9759" spans="1:10" hidden="1" x14ac:dyDescent="0.25">
      <c r="A9759" t="s">
        <v>655</v>
      </c>
      <c r="B9759">
        <v>461010</v>
      </c>
      <c r="C9759" t="s">
        <v>3810</v>
      </c>
      <c r="D9759">
        <v>400</v>
      </c>
      <c r="J9759" t="e">
        <f>+VLOOKUP(B9759,#REF!,1,FALSE)</f>
        <v>#REF!</v>
      </c>
    </row>
    <row r="9760" spans="1:10" hidden="1" x14ac:dyDescent="0.25">
      <c r="A9760" t="s">
        <v>655</v>
      </c>
      <c r="B9760">
        <v>463002</v>
      </c>
      <c r="C9760" t="s">
        <v>3811</v>
      </c>
      <c r="D9760">
        <v>50</v>
      </c>
      <c r="J9760" t="e">
        <f>+VLOOKUP(B9760,#REF!,1,FALSE)</f>
        <v>#REF!</v>
      </c>
    </row>
    <row r="9761" spans="1:10" hidden="1" x14ac:dyDescent="0.25">
      <c r="A9761" t="s">
        <v>655</v>
      </c>
      <c r="B9761">
        <v>463003</v>
      </c>
      <c r="C9761" t="s">
        <v>3812</v>
      </c>
      <c r="D9761">
        <v>50</v>
      </c>
      <c r="J9761" t="e">
        <f>+VLOOKUP(B9761,#REF!,1,FALSE)</f>
        <v>#REF!</v>
      </c>
    </row>
    <row r="9762" spans="1:10" hidden="1" x14ac:dyDescent="0.25">
      <c r="A9762" t="s">
        <v>655</v>
      </c>
      <c r="B9762">
        <v>463004</v>
      </c>
      <c r="C9762" t="s">
        <v>3813</v>
      </c>
      <c r="D9762">
        <v>50</v>
      </c>
      <c r="J9762" t="e">
        <f>+VLOOKUP(B9762,#REF!,1,FALSE)</f>
        <v>#REF!</v>
      </c>
    </row>
    <row r="9763" spans="1:10" hidden="1" x14ac:dyDescent="0.25">
      <c r="A9763" t="s">
        <v>655</v>
      </c>
      <c r="B9763">
        <v>463005</v>
      </c>
      <c r="C9763" t="s">
        <v>3814</v>
      </c>
      <c r="D9763">
        <v>50</v>
      </c>
      <c r="J9763" t="e">
        <f>+VLOOKUP(B9763,#REF!,1,FALSE)</f>
        <v>#REF!</v>
      </c>
    </row>
    <row r="9764" spans="1:10" hidden="1" x14ac:dyDescent="0.25">
      <c r="A9764" t="s">
        <v>655</v>
      </c>
      <c r="B9764">
        <v>463007</v>
      </c>
      <c r="C9764" t="s">
        <v>3815</v>
      </c>
      <c r="D9764">
        <v>1</v>
      </c>
      <c r="J9764" t="e">
        <f>+VLOOKUP(B9764,#REF!,1,FALSE)</f>
        <v>#REF!</v>
      </c>
    </row>
    <row r="9765" spans="1:10" hidden="1" x14ac:dyDescent="0.25">
      <c r="A9765" t="s">
        <v>655</v>
      </c>
      <c r="B9765">
        <v>463009</v>
      </c>
      <c r="C9765" t="s">
        <v>3816</v>
      </c>
      <c r="D9765">
        <v>50</v>
      </c>
      <c r="J9765" t="e">
        <f>+VLOOKUP(B9765,#REF!,1,FALSE)</f>
        <v>#REF!</v>
      </c>
    </row>
    <row r="9766" spans="1:10" hidden="1" x14ac:dyDescent="0.25">
      <c r="A9766" t="s">
        <v>655</v>
      </c>
      <c r="B9766">
        <v>463010</v>
      </c>
      <c r="C9766" t="s">
        <v>3817</v>
      </c>
      <c r="D9766">
        <v>50</v>
      </c>
      <c r="J9766" t="e">
        <f>+VLOOKUP(B9766,#REF!,1,FALSE)</f>
        <v>#REF!</v>
      </c>
    </row>
    <row r="9767" spans="1:10" hidden="1" x14ac:dyDescent="0.25">
      <c r="A9767" t="s">
        <v>655</v>
      </c>
      <c r="B9767">
        <v>463011</v>
      </c>
      <c r="C9767" t="s">
        <v>3818</v>
      </c>
      <c r="D9767">
        <v>50</v>
      </c>
      <c r="J9767" t="e">
        <f>+VLOOKUP(B9767,#REF!,1,FALSE)</f>
        <v>#REF!</v>
      </c>
    </row>
    <row r="9768" spans="1:10" hidden="1" x14ac:dyDescent="0.25">
      <c r="A9768" t="s">
        <v>655</v>
      </c>
      <c r="B9768">
        <v>463012</v>
      </c>
      <c r="C9768" t="s">
        <v>3819</v>
      </c>
      <c r="D9768">
        <v>50</v>
      </c>
      <c r="J9768" t="e">
        <f>+VLOOKUP(B9768,#REF!,1,FALSE)</f>
        <v>#REF!</v>
      </c>
    </row>
    <row r="9769" spans="1:10" hidden="1" x14ac:dyDescent="0.25">
      <c r="A9769" t="s">
        <v>655</v>
      </c>
      <c r="B9769">
        <v>463013</v>
      </c>
      <c r="C9769" t="s">
        <v>3820</v>
      </c>
      <c r="D9769">
        <v>20</v>
      </c>
      <c r="J9769" t="e">
        <f>+VLOOKUP(B9769,#REF!,1,FALSE)</f>
        <v>#REF!</v>
      </c>
    </row>
    <row r="9770" spans="1:10" hidden="1" x14ac:dyDescent="0.25">
      <c r="A9770" t="s">
        <v>655</v>
      </c>
      <c r="B9770">
        <v>510025</v>
      </c>
      <c r="C9770" t="s">
        <v>3029</v>
      </c>
      <c r="D9770">
        <v>6.5</v>
      </c>
      <c r="J9770" t="e">
        <f>+VLOOKUP(B9770,#REF!,1,FALSE)</f>
        <v>#REF!</v>
      </c>
    </row>
    <row r="9771" spans="1:10" hidden="1" x14ac:dyDescent="0.25">
      <c r="A9771" t="s">
        <v>655</v>
      </c>
      <c r="B9771">
        <v>463015</v>
      </c>
      <c r="C9771" t="s">
        <v>3821</v>
      </c>
      <c r="D9771">
        <v>4</v>
      </c>
      <c r="J9771" t="e">
        <f>+VLOOKUP(B9771,#REF!,1,FALSE)</f>
        <v>#REF!</v>
      </c>
    </row>
    <row r="9772" spans="1:10" hidden="1" x14ac:dyDescent="0.25">
      <c r="A9772" t="s">
        <v>655</v>
      </c>
      <c r="B9772">
        <v>463016</v>
      </c>
      <c r="C9772" t="s">
        <v>3822</v>
      </c>
      <c r="D9772">
        <v>4</v>
      </c>
      <c r="J9772" t="e">
        <f>+VLOOKUP(B9772,#REF!,1,FALSE)</f>
        <v>#REF!</v>
      </c>
    </row>
    <row r="9773" spans="1:10" hidden="1" x14ac:dyDescent="0.25">
      <c r="A9773" t="s">
        <v>655</v>
      </c>
      <c r="B9773">
        <v>463017</v>
      </c>
      <c r="C9773" t="s">
        <v>3823</v>
      </c>
      <c r="D9773">
        <v>1</v>
      </c>
      <c r="J9773" t="e">
        <f>+VLOOKUP(B9773,#REF!,1,FALSE)</f>
        <v>#REF!</v>
      </c>
    </row>
    <row r="9774" spans="1:10" hidden="1" x14ac:dyDescent="0.25">
      <c r="A9774" t="s">
        <v>655</v>
      </c>
      <c r="B9774">
        <v>463018</v>
      </c>
      <c r="C9774" t="s">
        <v>3824</v>
      </c>
      <c r="D9774">
        <v>1</v>
      </c>
      <c r="J9774" t="e">
        <f>+VLOOKUP(B9774,#REF!,1,FALSE)</f>
        <v>#REF!</v>
      </c>
    </row>
    <row r="9775" spans="1:10" hidden="1" x14ac:dyDescent="0.25">
      <c r="A9775" t="s">
        <v>655</v>
      </c>
      <c r="B9775">
        <v>463020</v>
      </c>
      <c r="C9775" t="s">
        <v>3825</v>
      </c>
      <c r="D9775">
        <v>50</v>
      </c>
      <c r="J9775" t="e">
        <f>+VLOOKUP(B9775,#REF!,1,FALSE)</f>
        <v>#REF!</v>
      </c>
    </row>
    <row r="9776" spans="1:10" hidden="1" x14ac:dyDescent="0.25">
      <c r="A9776" t="s">
        <v>655</v>
      </c>
      <c r="B9776">
        <v>463021</v>
      </c>
      <c r="C9776" t="s">
        <v>3826</v>
      </c>
      <c r="D9776">
        <v>50</v>
      </c>
      <c r="J9776" t="e">
        <f>+VLOOKUP(B9776,#REF!,1,FALSE)</f>
        <v>#REF!</v>
      </c>
    </row>
    <row r="9777" spans="1:10" hidden="1" x14ac:dyDescent="0.25">
      <c r="A9777" t="s">
        <v>655</v>
      </c>
      <c r="B9777">
        <v>463022</v>
      </c>
      <c r="C9777" t="s">
        <v>3827</v>
      </c>
      <c r="D9777">
        <v>1</v>
      </c>
      <c r="J9777" t="e">
        <f>+VLOOKUP(B9777,#REF!,1,FALSE)</f>
        <v>#REF!</v>
      </c>
    </row>
    <row r="9778" spans="1:10" hidden="1" x14ac:dyDescent="0.25">
      <c r="A9778" t="s">
        <v>655</v>
      </c>
      <c r="B9778">
        <v>463024</v>
      </c>
      <c r="C9778" t="s">
        <v>3828</v>
      </c>
      <c r="D9778">
        <v>1</v>
      </c>
      <c r="J9778" t="e">
        <f>+VLOOKUP(B9778,#REF!,1,FALSE)</f>
        <v>#REF!</v>
      </c>
    </row>
    <row r="9779" spans="1:10" hidden="1" x14ac:dyDescent="0.25">
      <c r="A9779" t="s">
        <v>655</v>
      </c>
      <c r="B9779">
        <v>463098</v>
      </c>
      <c r="C9779" t="s">
        <v>3829</v>
      </c>
      <c r="D9779">
        <v>50</v>
      </c>
      <c r="J9779" t="e">
        <f>+VLOOKUP(B9779,#REF!,1,FALSE)</f>
        <v>#REF!</v>
      </c>
    </row>
    <row r="9780" spans="1:10" hidden="1" x14ac:dyDescent="0.25">
      <c r="A9780" t="s">
        <v>655</v>
      </c>
      <c r="B9780">
        <v>463099</v>
      </c>
      <c r="C9780" t="s">
        <v>3830</v>
      </c>
      <c r="D9780">
        <v>50</v>
      </c>
      <c r="J9780" t="e">
        <f>+VLOOKUP(B9780,#REF!,1,FALSE)</f>
        <v>#REF!</v>
      </c>
    </row>
    <row r="9781" spans="1:10" hidden="1" x14ac:dyDescent="0.25">
      <c r="A9781" t="s">
        <v>655</v>
      </c>
      <c r="B9781">
        <v>463100</v>
      </c>
      <c r="C9781" t="s">
        <v>3831</v>
      </c>
      <c r="D9781">
        <v>50</v>
      </c>
      <c r="J9781" t="e">
        <f>+VLOOKUP(B9781,#REF!,1,FALSE)</f>
        <v>#REF!</v>
      </c>
    </row>
    <row r="9782" spans="1:10" hidden="1" x14ac:dyDescent="0.25">
      <c r="A9782" t="s">
        <v>655</v>
      </c>
      <c r="B9782">
        <v>463101</v>
      </c>
      <c r="C9782" t="s">
        <v>3832</v>
      </c>
      <c r="D9782">
        <v>50</v>
      </c>
      <c r="J9782" t="e">
        <f>+VLOOKUP(B9782,#REF!,1,FALSE)</f>
        <v>#REF!</v>
      </c>
    </row>
    <row r="9783" spans="1:10" hidden="1" x14ac:dyDescent="0.25">
      <c r="A9783" t="s">
        <v>655</v>
      </c>
      <c r="B9783">
        <v>470000</v>
      </c>
      <c r="C9783" t="s">
        <v>3833</v>
      </c>
      <c r="D9783">
        <v>1</v>
      </c>
      <c r="J9783" t="e">
        <f>+VLOOKUP(B9783,#REF!,1,FALSE)</f>
        <v>#REF!</v>
      </c>
    </row>
    <row r="9784" spans="1:10" hidden="1" x14ac:dyDescent="0.25">
      <c r="A9784" t="s">
        <v>655</v>
      </c>
      <c r="B9784" t="s">
        <v>3834</v>
      </c>
      <c r="C9784" t="s">
        <v>3835</v>
      </c>
      <c r="D9784">
        <v>1</v>
      </c>
      <c r="J9784" t="e">
        <f>+VLOOKUP(B9784,#REF!,1,FALSE)</f>
        <v>#REF!</v>
      </c>
    </row>
    <row r="9785" spans="1:10" hidden="1" x14ac:dyDescent="0.25">
      <c r="A9785" t="s">
        <v>655</v>
      </c>
      <c r="B9785">
        <v>470001</v>
      </c>
      <c r="C9785" t="s">
        <v>3836</v>
      </c>
      <c r="D9785">
        <v>1</v>
      </c>
      <c r="J9785" t="e">
        <f>+VLOOKUP(B9785,#REF!,1,FALSE)</f>
        <v>#REF!</v>
      </c>
    </row>
    <row r="9786" spans="1:10" hidden="1" x14ac:dyDescent="0.25">
      <c r="A9786" t="s">
        <v>655</v>
      </c>
      <c r="B9786">
        <v>470005</v>
      </c>
      <c r="C9786" t="s">
        <v>3837</v>
      </c>
      <c r="D9786">
        <v>1</v>
      </c>
      <c r="J9786" t="e">
        <f>+VLOOKUP(B9786,#REF!,1,FALSE)</f>
        <v>#REF!</v>
      </c>
    </row>
    <row r="9787" spans="1:10" hidden="1" x14ac:dyDescent="0.25">
      <c r="A9787" t="s">
        <v>655</v>
      </c>
      <c r="B9787">
        <v>470006</v>
      </c>
      <c r="C9787" t="s">
        <v>3838</v>
      </c>
      <c r="D9787">
        <v>1</v>
      </c>
      <c r="J9787" t="e">
        <f>+VLOOKUP(B9787,#REF!,1,FALSE)</f>
        <v>#REF!</v>
      </c>
    </row>
    <row r="9788" spans="1:10" hidden="1" x14ac:dyDescent="0.25">
      <c r="A9788" t="s">
        <v>655</v>
      </c>
      <c r="B9788">
        <v>470007</v>
      </c>
      <c r="C9788" t="s">
        <v>3839</v>
      </c>
      <c r="D9788">
        <v>1</v>
      </c>
      <c r="J9788" t="e">
        <f>+VLOOKUP(B9788,#REF!,1,FALSE)</f>
        <v>#REF!</v>
      </c>
    </row>
    <row r="9789" spans="1:10" hidden="1" x14ac:dyDescent="0.25">
      <c r="A9789" t="s">
        <v>655</v>
      </c>
      <c r="B9789">
        <v>470009</v>
      </c>
      <c r="C9789" t="s">
        <v>3840</v>
      </c>
      <c r="D9789">
        <v>1</v>
      </c>
      <c r="J9789" t="e">
        <f>+VLOOKUP(B9789,#REF!,1,FALSE)</f>
        <v>#REF!</v>
      </c>
    </row>
    <row r="9790" spans="1:10" hidden="1" x14ac:dyDescent="0.25">
      <c r="A9790" t="s">
        <v>655</v>
      </c>
      <c r="B9790">
        <v>470010</v>
      </c>
      <c r="C9790" t="s">
        <v>3841</v>
      </c>
      <c r="D9790">
        <v>1</v>
      </c>
      <c r="J9790" t="e">
        <f>+VLOOKUP(B9790,#REF!,1,FALSE)</f>
        <v>#REF!</v>
      </c>
    </row>
    <row r="9791" spans="1:10" hidden="1" x14ac:dyDescent="0.25">
      <c r="A9791" t="s">
        <v>655</v>
      </c>
      <c r="B9791">
        <v>470011</v>
      </c>
      <c r="C9791" t="s">
        <v>3842</v>
      </c>
      <c r="D9791">
        <v>1</v>
      </c>
      <c r="J9791" t="e">
        <f>+VLOOKUP(B9791,#REF!,1,FALSE)</f>
        <v>#REF!</v>
      </c>
    </row>
    <row r="9792" spans="1:10" hidden="1" x14ac:dyDescent="0.25">
      <c r="A9792" t="s">
        <v>655</v>
      </c>
      <c r="B9792">
        <v>470012</v>
      </c>
      <c r="C9792" t="s">
        <v>3843</v>
      </c>
      <c r="D9792">
        <v>1</v>
      </c>
      <c r="J9792" t="e">
        <f>+VLOOKUP(B9792,#REF!,1,FALSE)</f>
        <v>#REF!</v>
      </c>
    </row>
    <row r="9793" spans="1:10" hidden="1" x14ac:dyDescent="0.25">
      <c r="A9793" t="s">
        <v>655</v>
      </c>
      <c r="B9793">
        <v>470013</v>
      </c>
      <c r="C9793" t="s">
        <v>3844</v>
      </c>
      <c r="D9793">
        <v>1</v>
      </c>
      <c r="J9793" t="e">
        <f>+VLOOKUP(B9793,#REF!,1,FALSE)</f>
        <v>#REF!</v>
      </c>
    </row>
    <row r="9794" spans="1:10" hidden="1" x14ac:dyDescent="0.25">
      <c r="A9794" t="s">
        <v>655</v>
      </c>
      <c r="B9794">
        <v>470014</v>
      </c>
      <c r="C9794" t="s">
        <v>3845</v>
      </c>
      <c r="D9794">
        <v>1</v>
      </c>
      <c r="J9794" t="e">
        <f>+VLOOKUP(B9794,#REF!,1,FALSE)</f>
        <v>#REF!</v>
      </c>
    </row>
    <row r="9795" spans="1:10" hidden="1" x14ac:dyDescent="0.25">
      <c r="A9795" t="s">
        <v>655</v>
      </c>
      <c r="B9795">
        <v>470019</v>
      </c>
      <c r="C9795" t="s">
        <v>2808</v>
      </c>
      <c r="D9795">
        <v>1</v>
      </c>
      <c r="J9795" t="e">
        <f>+VLOOKUP(B9795,#REF!,1,FALSE)</f>
        <v>#REF!</v>
      </c>
    </row>
    <row r="9796" spans="1:10" hidden="1" x14ac:dyDescent="0.25">
      <c r="A9796" t="s">
        <v>655</v>
      </c>
      <c r="B9796">
        <v>470024</v>
      </c>
      <c r="C9796" t="s">
        <v>3634</v>
      </c>
      <c r="D9796">
        <v>1</v>
      </c>
      <c r="J9796" t="e">
        <f>+VLOOKUP(B9796,#REF!,1,FALSE)</f>
        <v>#REF!</v>
      </c>
    </row>
    <row r="9797" spans="1:10" hidden="1" x14ac:dyDescent="0.25">
      <c r="A9797" t="s">
        <v>655</v>
      </c>
      <c r="B9797">
        <v>470025</v>
      </c>
      <c r="C9797" t="s">
        <v>3633</v>
      </c>
      <c r="D9797">
        <v>1</v>
      </c>
      <c r="J9797" t="e">
        <f>+VLOOKUP(B9797,#REF!,1,FALSE)</f>
        <v>#REF!</v>
      </c>
    </row>
    <row r="9798" spans="1:10" hidden="1" x14ac:dyDescent="0.25">
      <c r="A9798" t="s">
        <v>655</v>
      </c>
      <c r="B9798">
        <v>470026</v>
      </c>
      <c r="C9798" t="s">
        <v>3846</v>
      </c>
      <c r="D9798">
        <v>1</v>
      </c>
      <c r="J9798" t="e">
        <f>+VLOOKUP(B9798,#REF!,1,FALSE)</f>
        <v>#REF!</v>
      </c>
    </row>
    <row r="9799" spans="1:10" hidden="1" x14ac:dyDescent="0.25">
      <c r="A9799" t="s">
        <v>655</v>
      </c>
      <c r="B9799">
        <v>470064</v>
      </c>
      <c r="C9799" t="s">
        <v>3847</v>
      </c>
      <c r="D9799">
        <v>1</v>
      </c>
      <c r="J9799" t="e">
        <f>+VLOOKUP(B9799,#REF!,1,FALSE)</f>
        <v>#REF!</v>
      </c>
    </row>
    <row r="9800" spans="1:10" hidden="1" x14ac:dyDescent="0.25">
      <c r="A9800" t="s">
        <v>655</v>
      </c>
      <c r="B9800">
        <v>470065</v>
      </c>
      <c r="C9800" t="s">
        <v>3848</v>
      </c>
      <c r="D9800">
        <v>1</v>
      </c>
      <c r="J9800" t="e">
        <f>+VLOOKUP(B9800,#REF!,1,FALSE)</f>
        <v>#REF!</v>
      </c>
    </row>
    <row r="9801" spans="1:10" hidden="1" x14ac:dyDescent="0.25">
      <c r="A9801" t="s">
        <v>655</v>
      </c>
      <c r="B9801">
        <v>471000</v>
      </c>
      <c r="C9801" t="s">
        <v>3849</v>
      </c>
      <c r="D9801">
        <v>1</v>
      </c>
      <c r="J9801" t="e">
        <f>+VLOOKUP(B9801,#REF!,1,FALSE)</f>
        <v>#REF!</v>
      </c>
    </row>
    <row r="9802" spans="1:10" hidden="1" x14ac:dyDescent="0.25">
      <c r="A9802" t="s">
        <v>655</v>
      </c>
      <c r="B9802" t="s">
        <v>3850</v>
      </c>
      <c r="C9802" t="s">
        <v>3851</v>
      </c>
      <c r="D9802">
        <v>1</v>
      </c>
      <c r="J9802" t="e">
        <f>+VLOOKUP(B9802,#REF!,1,FALSE)</f>
        <v>#REF!</v>
      </c>
    </row>
    <row r="9803" spans="1:10" hidden="1" x14ac:dyDescent="0.25">
      <c r="A9803" t="s">
        <v>655</v>
      </c>
      <c r="B9803">
        <v>471001</v>
      </c>
      <c r="C9803" t="s">
        <v>3852</v>
      </c>
      <c r="D9803">
        <v>1</v>
      </c>
      <c r="J9803" t="e">
        <f>+VLOOKUP(B9803,#REF!,1,FALSE)</f>
        <v>#REF!</v>
      </c>
    </row>
    <row r="9804" spans="1:10" hidden="1" x14ac:dyDescent="0.25">
      <c r="A9804" t="s">
        <v>655</v>
      </c>
      <c r="B9804">
        <v>471002</v>
      </c>
      <c r="C9804" t="s">
        <v>3853</v>
      </c>
      <c r="D9804">
        <v>1</v>
      </c>
      <c r="J9804" t="e">
        <f>+VLOOKUP(B9804,#REF!,1,FALSE)</f>
        <v>#REF!</v>
      </c>
    </row>
    <row r="9805" spans="1:10" hidden="1" x14ac:dyDescent="0.25">
      <c r="A9805" t="s">
        <v>655</v>
      </c>
      <c r="B9805">
        <v>471121</v>
      </c>
      <c r="C9805" t="s">
        <v>3854</v>
      </c>
      <c r="D9805">
        <v>1</v>
      </c>
      <c r="J9805" t="e">
        <f>+VLOOKUP(B9805,#REF!,1,FALSE)</f>
        <v>#REF!</v>
      </c>
    </row>
    <row r="9806" spans="1:10" hidden="1" x14ac:dyDescent="0.25">
      <c r="A9806" t="s">
        <v>655</v>
      </c>
      <c r="B9806">
        <v>472000</v>
      </c>
      <c r="C9806" t="s">
        <v>3855</v>
      </c>
      <c r="D9806">
        <v>1</v>
      </c>
      <c r="J9806" t="e">
        <f>+VLOOKUP(B9806,#REF!,1,FALSE)</f>
        <v>#REF!</v>
      </c>
    </row>
    <row r="9807" spans="1:10" hidden="1" x14ac:dyDescent="0.25">
      <c r="A9807" t="s">
        <v>655</v>
      </c>
      <c r="B9807">
        <v>472001</v>
      </c>
      <c r="C9807" t="s">
        <v>3856</v>
      </c>
      <c r="D9807">
        <v>1</v>
      </c>
      <c r="J9807" t="e">
        <f>+VLOOKUP(B9807,#REF!,1,FALSE)</f>
        <v>#REF!</v>
      </c>
    </row>
    <row r="9808" spans="1:10" hidden="1" x14ac:dyDescent="0.25">
      <c r="A9808" t="s">
        <v>655</v>
      </c>
      <c r="B9808">
        <v>472002</v>
      </c>
      <c r="C9808" t="s">
        <v>3857</v>
      </c>
      <c r="D9808">
        <v>1</v>
      </c>
      <c r="J9808" t="e">
        <f>+VLOOKUP(B9808,#REF!,1,FALSE)</f>
        <v>#REF!</v>
      </c>
    </row>
    <row r="9809" spans="1:10" hidden="1" x14ac:dyDescent="0.25">
      <c r="A9809" t="s">
        <v>655</v>
      </c>
      <c r="B9809">
        <v>473000</v>
      </c>
      <c r="C9809" t="s">
        <v>3858</v>
      </c>
      <c r="D9809">
        <v>1</v>
      </c>
      <c r="J9809" t="e">
        <f>+VLOOKUP(B9809,#REF!,1,FALSE)</f>
        <v>#REF!</v>
      </c>
    </row>
    <row r="9810" spans="1:10" hidden="1" x14ac:dyDescent="0.25">
      <c r="A9810" t="s">
        <v>655</v>
      </c>
      <c r="B9810">
        <v>473001</v>
      </c>
      <c r="C9810" t="s">
        <v>3859</v>
      </c>
      <c r="D9810">
        <v>1</v>
      </c>
      <c r="J9810" t="e">
        <f>+VLOOKUP(B9810,#REF!,1,FALSE)</f>
        <v>#REF!</v>
      </c>
    </row>
    <row r="9811" spans="1:10" hidden="1" x14ac:dyDescent="0.25">
      <c r="A9811" t="s">
        <v>655</v>
      </c>
      <c r="B9811">
        <v>473002</v>
      </c>
      <c r="C9811" t="s">
        <v>3860</v>
      </c>
      <c r="D9811">
        <v>1</v>
      </c>
      <c r="J9811" t="e">
        <f>+VLOOKUP(B9811,#REF!,1,FALSE)</f>
        <v>#REF!</v>
      </c>
    </row>
    <row r="9812" spans="1:10" hidden="1" x14ac:dyDescent="0.25">
      <c r="A9812" t="s">
        <v>655</v>
      </c>
      <c r="B9812">
        <v>473003</v>
      </c>
      <c r="C9812" t="s">
        <v>3861</v>
      </c>
      <c r="D9812">
        <v>1</v>
      </c>
      <c r="J9812" t="e">
        <f>+VLOOKUP(B9812,#REF!,1,FALSE)</f>
        <v>#REF!</v>
      </c>
    </row>
    <row r="9813" spans="1:10" hidden="1" x14ac:dyDescent="0.25">
      <c r="A9813" t="s">
        <v>655</v>
      </c>
      <c r="B9813">
        <v>510024</v>
      </c>
      <c r="C9813" t="s">
        <v>3862</v>
      </c>
      <c r="D9813">
        <v>6</v>
      </c>
      <c r="J9813" t="e">
        <f>+VLOOKUP(B9813,#REF!,1,FALSE)</f>
        <v>#REF!</v>
      </c>
    </row>
    <row r="9814" spans="1:10" hidden="1" x14ac:dyDescent="0.25">
      <c r="A9814" t="s">
        <v>655</v>
      </c>
      <c r="B9814">
        <v>540000</v>
      </c>
      <c r="C9814" t="s">
        <v>3863</v>
      </c>
      <c r="D9814">
        <v>50</v>
      </c>
      <c r="J9814" t="e">
        <f>+VLOOKUP(B9814,#REF!,1,FALSE)</f>
        <v>#REF!</v>
      </c>
    </row>
    <row r="9815" spans="1:10" hidden="1" x14ac:dyDescent="0.25">
      <c r="A9815" t="s">
        <v>655</v>
      </c>
      <c r="B9815">
        <v>540002</v>
      </c>
      <c r="C9815" t="s">
        <v>3864</v>
      </c>
      <c r="D9815">
        <v>10</v>
      </c>
      <c r="J9815" t="e">
        <f>+VLOOKUP(B9815,#REF!,1,FALSE)</f>
        <v>#REF!</v>
      </c>
    </row>
    <row r="9816" spans="1:10" hidden="1" x14ac:dyDescent="0.25">
      <c r="A9816" t="s">
        <v>655</v>
      </c>
      <c r="B9816">
        <v>540005</v>
      </c>
      <c r="C9816" t="s">
        <v>3865</v>
      </c>
      <c r="D9816">
        <v>4</v>
      </c>
      <c r="J9816" t="e">
        <f>+VLOOKUP(B9816,#REF!,1,FALSE)</f>
        <v>#REF!</v>
      </c>
    </row>
    <row r="9817" spans="1:10" hidden="1" x14ac:dyDescent="0.25">
      <c r="A9817" t="s">
        <v>655</v>
      </c>
      <c r="B9817">
        <v>540007</v>
      </c>
      <c r="C9817" t="s">
        <v>3866</v>
      </c>
      <c r="D9817">
        <v>15</v>
      </c>
      <c r="J9817" t="e">
        <f>+VLOOKUP(B9817,#REF!,1,FALSE)</f>
        <v>#REF!</v>
      </c>
    </row>
    <row r="9818" spans="1:10" hidden="1" x14ac:dyDescent="0.25">
      <c r="A9818" t="s">
        <v>655</v>
      </c>
      <c r="B9818">
        <v>540010</v>
      </c>
      <c r="C9818" t="s">
        <v>3867</v>
      </c>
      <c r="D9818">
        <v>10</v>
      </c>
      <c r="J9818" t="e">
        <f>+VLOOKUP(B9818,#REF!,1,FALSE)</f>
        <v>#REF!</v>
      </c>
    </row>
    <row r="9819" spans="1:10" hidden="1" x14ac:dyDescent="0.25">
      <c r="A9819" t="s">
        <v>655</v>
      </c>
      <c r="B9819">
        <v>550001</v>
      </c>
      <c r="C9819" t="s">
        <v>3868</v>
      </c>
      <c r="D9819">
        <v>1</v>
      </c>
      <c r="J9819" t="e">
        <f>+VLOOKUP(B9819,#REF!,1,FALSE)</f>
        <v>#REF!</v>
      </c>
    </row>
    <row r="9820" spans="1:10" hidden="1" x14ac:dyDescent="0.25">
      <c r="A9820" t="s">
        <v>655</v>
      </c>
      <c r="B9820">
        <v>550002</v>
      </c>
      <c r="C9820" t="s">
        <v>3869</v>
      </c>
      <c r="D9820">
        <v>1</v>
      </c>
      <c r="J9820" t="e">
        <f>+VLOOKUP(B9820,#REF!,1,FALSE)</f>
        <v>#REF!</v>
      </c>
    </row>
    <row r="9821" spans="1:10" hidden="1" x14ac:dyDescent="0.25">
      <c r="A9821" t="s">
        <v>655</v>
      </c>
      <c r="B9821">
        <v>550003</v>
      </c>
      <c r="C9821" t="s">
        <v>3870</v>
      </c>
      <c r="D9821">
        <v>1</v>
      </c>
      <c r="J9821" t="e">
        <f>+VLOOKUP(B9821,#REF!,1,FALSE)</f>
        <v>#REF!</v>
      </c>
    </row>
    <row r="9822" spans="1:10" hidden="1" x14ac:dyDescent="0.25">
      <c r="A9822" t="s">
        <v>655</v>
      </c>
      <c r="B9822">
        <v>550007</v>
      </c>
      <c r="C9822" t="s">
        <v>3871</v>
      </c>
      <c r="D9822">
        <v>1</v>
      </c>
      <c r="J9822" t="e">
        <f>+VLOOKUP(B9822,#REF!,1,FALSE)</f>
        <v>#REF!</v>
      </c>
    </row>
    <row r="9823" spans="1:10" hidden="1" x14ac:dyDescent="0.25">
      <c r="A9823" t="s">
        <v>655</v>
      </c>
      <c r="B9823">
        <v>550008</v>
      </c>
      <c r="C9823" t="s">
        <v>3872</v>
      </c>
      <c r="D9823">
        <v>1</v>
      </c>
      <c r="J9823" t="e">
        <f>+VLOOKUP(B9823,#REF!,1,FALSE)</f>
        <v>#REF!</v>
      </c>
    </row>
    <row r="9824" spans="1:10" hidden="1" x14ac:dyDescent="0.25">
      <c r="A9824" t="s">
        <v>655</v>
      </c>
      <c r="B9824">
        <v>550009</v>
      </c>
      <c r="C9824" t="s">
        <v>3873</v>
      </c>
      <c r="D9824">
        <v>1</v>
      </c>
      <c r="J9824" t="e">
        <f>+VLOOKUP(B9824,#REF!,1,FALSE)</f>
        <v>#REF!</v>
      </c>
    </row>
    <row r="9825" spans="1:10" hidden="1" x14ac:dyDescent="0.25">
      <c r="A9825" t="s">
        <v>655</v>
      </c>
      <c r="B9825">
        <v>550010</v>
      </c>
      <c r="C9825" t="s">
        <v>3874</v>
      </c>
      <c r="D9825">
        <v>1</v>
      </c>
      <c r="J9825" t="e">
        <f>+VLOOKUP(B9825,#REF!,1,FALSE)</f>
        <v>#REF!</v>
      </c>
    </row>
    <row r="9826" spans="1:10" hidden="1" x14ac:dyDescent="0.25">
      <c r="A9826" t="s">
        <v>655</v>
      </c>
      <c r="B9826">
        <v>550011</v>
      </c>
      <c r="C9826" t="s">
        <v>3875</v>
      </c>
      <c r="D9826">
        <v>1</v>
      </c>
      <c r="J9826" t="e">
        <f>+VLOOKUP(B9826,#REF!,1,FALSE)</f>
        <v>#REF!</v>
      </c>
    </row>
    <row r="9827" spans="1:10" hidden="1" x14ac:dyDescent="0.25">
      <c r="A9827" t="s">
        <v>655</v>
      </c>
      <c r="B9827">
        <v>550012</v>
      </c>
      <c r="C9827" t="s">
        <v>3876</v>
      </c>
      <c r="D9827">
        <v>1</v>
      </c>
      <c r="J9827" t="e">
        <f>+VLOOKUP(B9827,#REF!,1,FALSE)</f>
        <v>#REF!</v>
      </c>
    </row>
    <row r="9828" spans="1:10" hidden="1" x14ac:dyDescent="0.25">
      <c r="A9828" t="s">
        <v>655</v>
      </c>
      <c r="B9828">
        <v>550013</v>
      </c>
      <c r="C9828" t="s">
        <v>3877</v>
      </c>
      <c r="D9828">
        <v>1</v>
      </c>
      <c r="J9828" t="e">
        <f>+VLOOKUP(B9828,#REF!,1,FALSE)</f>
        <v>#REF!</v>
      </c>
    </row>
    <row r="9829" spans="1:10" hidden="1" x14ac:dyDescent="0.25">
      <c r="A9829" t="s">
        <v>655</v>
      </c>
      <c r="B9829">
        <v>550014</v>
      </c>
      <c r="C9829" t="s">
        <v>3878</v>
      </c>
      <c r="D9829">
        <v>1</v>
      </c>
      <c r="J9829" t="e">
        <f>+VLOOKUP(B9829,#REF!,1,FALSE)</f>
        <v>#REF!</v>
      </c>
    </row>
    <row r="9830" spans="1:10" hidden="1" x14ac:dyDescent="0.25">
      <c r="A9830" t="s">
        <v>655</v>
      </c>
      <c r="B9830">
        <v>550015</v>
      </c>
      <c r="C9830" t="s">
        <v>3879</v>
      </c>
      <c r="D9830">
        <v>1</v>
      </c>
      <c r="J9830" t="e">
        <f>+VLOOKUP(B9830,#REF!,1,FALSE)</f>
        <v>#REF!</v>
      </c>
    </row>
    <row r="9831" spans="1:10" hidden="1" x14ac:dyDescent="0.25">
      <c r="A9831" t="s">
        <v>655</v>
      </c>
      <c r="B9831">
        <v>550016</v>
      </c>
      <c r="C9831" t="s">
        <v>3880</v>
      </c>
      <c r="D9831">
        <v>1</v>
      </c>
      <c r="J9831" t="e">
        <f>+VLOOKUP(B9831,#REF!,1,FALSE)</f>
        <v>#REF!</v>
      </c>
    </row>
    <row r="9832" spans="1:10" hidden="1" x14ac:dyDescent="0.25">
      <c r="A9832" t="s">
        <v>655</v>
      </c>
      <c r="B9832">
        <v>550017</v>
      </c>
      <c r="C9832" t="s">
        <v>3881</v>
      </c>
      <c r="D9832">
        <v>1</v>
      </c>
      <c r="J9832" t="e">
        <f>+VLOOKUP(B9832,#REF!,1,FALSE)</f>
        <v>#REF!</v>
      </c>
    </row>
    <row r="9833" spans="1:10" hidden="1" x14ac:dyDescent="0.25">
      <c r="A9833" t="s">
        <v>655</v>
      </c>
      <c r="B9833">
        <v>550018</v>
      </c>
      <c r="C9833" t="s">
        <v>3882</v>
      </c>
      <c r="D9833">
        <v>1</v>
      </c>
      <c r="J9833" t="e">
        <f>+VLOOKUP(B9833,#REF!,1,FALSE)</f>
        <v>#REF!</v>
      </c>
    </row>
    <row r="9834" spans="1:10" hidden="1" x14ac:dyDescent="0.25">
      <c r="A9834" t="s">
        <v>655</v>
      </c>
      <c r="B9834">
        <v>550020</v>
      </c>
      <c r="C9834" t="s">
        <v>3883</v>
      </c>
      <c r="D9834">
        <v>1</v>
      </c>
      <c r="J9834" t="e">
        <f>+VLOOKUP(B9834,#REF!,1,FALSE)</f>
        <v>#REF!</v>
      </c>
    </row>
    <row r="9835" spans="1:10" hidden="1" x14ac:dyDescent="0.25">
      <c r="A9835" t="s">
        <v>655</v>
      </c>
      <c r="B9835">
        <v>550022</v>
      </c>
      <c r="C9835" t="s">
        <v>3884</v>
      </c>
      <c r="D9835">
        <v>1</v>
      </c>
      <c r="J9835" t="e">
        <f>+VLOOKUP(B9835,#REF!,1,FALSE)</f>
        <v>#REF!</v>
      </c>
    </row>
    <row r="9836" spans="1:10" hidden="1" x14ac:dyDescent="0.25">
      <c r="A9836" t="s">
        <v>655</v>
      </c>
      <c r="B9836">
        <v>550023</v>
      </c>
      <c r="C9836" t="s">
        <v>3885</v>
      </c>
      <c r="D9836">
        <v>1</v>
      </c>
      <c r="J9836" t="e">
        <f>+VLOOKUP(B9836,#REF!,1,FALSE)</f>
        <v>#REF!</v>
      </c>
    </row>
    <row r="9837" spans="1:10" hidden="1" x14ac:dyDescent="0.25">
      <c r="A9837" t="s">
        <v>655</v>
      </c>
      <c r="B9837">
        <v>550025</v>
      </c>
      <c r="C9837" t="s">
        <v>3886</v>
      </c>
      <c r="D9837">
        <v>1</v>
      </c>
      <c r="J9837" t="e">
        <f>+VLOOKUP(B9837,#REF!,1,FALSE)</f>
        <v>#REF!</v>
      </c>
    </row>
    <row r="9838" spans="1:10" hidden="1" x14ac:dyDescent="0.25">
      <c r="A9838" t="s">
        <v>655</v>
      </c>
      <c r="B9838">
        <v>550026</v>
      </c>
      <c r="C9838" t="s">
        <v>3887</v>
      </c>
      <c r="D9838">
        <v>1</v>
      </c>
      <c r="J9838" t="e">
        <f>+VLOOKUP(B9838,#REF!,1,FALSE)</f>
        <v>#REF!</v>
      </c>
    </row>
    <row r="9839" spans="1:10" hidden="1" x14ac:dyDescent="0.25">
      <c r="A9839" t="s">
        <v>655</v>
      </c>
      <c r="B9839">
        <v>550027</v>
      </c>
      <c r="C9839" t="s">
        <v>2678</v>
      </c>
      <c r="D9839">
        <v>1</v>
      </c>
      <c r="J9839" t="e">
        <f>+VLOOKUP(B9839,#REF!,1,FALSE)</f>
        <v>#REF!</v>
      </c>
    </row>
    <row r="9840" spans="1:10" hidden="1" x14ac:dyDescent="0.25">
      <c r="A9840" t="s">
        <v>655</v>
      </c>
      <c r="B9840">
        <v>550028</v>
      </c>
      <c r="C9840" t="s">
        <v>3888</v>
      </c>
      <c r="D9840">
        <v>1</v>
      </c>
      <c r="J9840" t="e">
        <f>+VLOOKUP(B9840,#REF!,1,FALSE)</f>
        <v>#REF!</v>
      </c>
    </row>
    <row r="9841" spans="1:10" hidden="1" x14ac:dyDescent="0.25">
      <c r="A9841" t="s">
        <v>655</v>
      </c>
      <c r="B9841">
        <v>550029</v>
      </c>
      <c r="C9841" t="s">
        <v>3889</v>
      </c>
      <c r="D9841">
        <v>1</v>
      </c>
      <c r="J9841" t="e">
        <f>+VLOOKUP(B9841,#REF!,1,FALSE)</f>
        <v>#REF!</v>
      </c>
    </row>
    <row r="9842" spans="1:10" hidden="1" x14ac:dyDescent="0.25">
      <c r="A9842" t="s">
        <v>655</v>
      </c>
      <c r="B9842">
        <v>550030</v>
      </c>
      <c r="C9842" t="s">
        <v>3890</v>
      </c>
      <c r="D9842">
        <v>1</v>
      </c>
      <c r="J9842" t="e">
        <f>+VLOOKUP(B9842,#REF!,1,FALSE)</f>
        <v>#REF!</v>
      </c>
    </row>
    <row r="9843" spans="1:10" hidden="1" x14ac:dyDescent="0.25">
      <c r="A9843" t="s">
        <v>655</v>
      </c>
      <c r="B9843">
        <v>550031</v>
      </c>
      <c r="C9843" t="s">
        <v>3891</v>
      </c>
      <c r="D9843">
        <v>1</v>
      </c>
      <c r="J9843" t="e">
        <f>+VLOOKUP(B9843,#REF!,1,FALSE)</f>
        <v>#REF!</v>
      </c>
    </row>
    <row r="9844" spans="1:10" hidden="1" x14ac:dyDescent="0.25">
      <c r="A9844" t="s">
        <v>655</v>
      </c>
      <c r="B9844">
        <v>550032</v>
      </c>
      <c r="C9844" t="s">
        <v>3892</v>
      </c>
      <c r="D9844">
        <v>1</v>
      </c>
      <c r="J9844" t="e">
        <f>+VLOOKUP(B9844,#REF!,1,FALSE)</f>
        <v>#REF!</v>
      </c>
    </row>
    <row r="9845" spans="1:10" hidden="1" x14ac:dyDescent="0.25">
      <c r="A9845" t="s">
        <v>655</v>
      </c>
      <c r="B9845">
        <v>550033</v>
      </c>
      <c r="C9845" t="s">
        <v>3893</v>
      </c>
      <c r="D9845">
        <v>1</v>
      </c>
      <c r="J9845" t="e">
        <f>+VLOOKUP(B9845,#REF!,1,FALSE)</f>
        <v>#REF!</v>
      </c>
    </row>
    <row r="9846" spans="1:10" hidden="1" x14ac:dyDescent="0.25">
      <c r="A9846" t="s">
        <v>655</v>
      </c>
      <c r="B9846">
        <v>550036</v>
      </c>
      <c r="C9846" t="s">
        <v>3894</v>
      </c>
      <c r="D9846">
        <v>10</v>
      </c>
      <c r="J9846" t="e">
        <f>+VLOOKUP(B9846,#REF!,1,FALSE)</f>
        <v>#REF!</v>
      </c>
    </row>
    <row r="9847" spans="1:10" hidden="1" x14ac:dyDescent="0.25">
      <c r="A9847" t="s">
        <v>655</v>
      </c>
      <c r="B9847">
        <v>550038</v>
      </c>
      <c r="C9847" t="s">
        <v>3895</v>
      </c>
      <c r="D9847">
        <v>1</v>
      </c>
      <c r="J9847" t="e">
        <f>+VLOOKUP(B9847,#REF!,1,FALSE)</f>
        <v>#REF!</v>
      </c>
    </row>
    <row r="9848" spans="1:10" hidden="1" x14ac:dyDescent="0.25">
      <c r="A9848" t="s">
        <v>655</v>
      </c>
      <c r="B9848">
        <v>550040</v>
      </c>
      <c r="C9848" t="s">
        <v>3896</v>
      </c>
      <c r="D9848">
        <v>1</v>
      </c>
      <c r="J9848" t="e">
        <f>+VLOOKUP(B9848,#REF!,1,FALSE)</f>
        <v>#REF!</v>
      </c>
    </row>
    <row r="9849" spans="1:10" hidden="1" x14ac:dyDescent="0.25">
      <c r="A9849" t="s">
        <v>655</v>
      </c>
      <c r="B9849">
        <v>550041</v>
      </c>
      <c r="C9849" t="s">
        <v>3897</v>
      </c>
      <c r="D9849">
        <v>2</v>
      </c>
      <c r="J9849" t="e">
        <f>+VLOOKUP(B9849,#REF!,1,FALSE)</f>
        <v>#REF!</v>
      </c>
    </row>
    <row r="9850" spans="1:10" hidden="1" x14ac:dyDescent="0.25">
      <c r="A9850" t="s">
        <v>655</v>
      </c>
      <c r="B9850">
        <v>550044</v>
      </c>
      <c r="C9850" t="s">
        <v>2202</v>
      </c>
      <c r="D9850">
        <v>1</v>
      </c>
      <c r="J9850" t="e">
        <f>+VLOOKUP(B9850,#REF!,1,FALSE)</f>
        <v>#REF!</v>
      </c>
    </row>
    <row r="9851" spans="1:10" hidden="1" x14ac:dyDescent="0.25">
      <c r="A9851" t="s">
        <v>655</v>
      </c>
      <c r="B9851">
        <v>550049</v>
      </c>
      <c r="C9851" t="s">
        <v>3898</v>
      </c>
      <c r="D9851">
        <v>10</v>
      </c>
      <c r="J9851" t="e">
        <f>+VLOOKUP(B9851,#REF!,1,FALSE)</f>
        <v>#REF!</v>
      </c>
    </row>
    <row r="9852" spans="1:10" hidden="1" x14ac:dyDescent="0.25">
      <c r="A9852" t="s">
        <v>655</v>
      </c>
      <c r="B9852">
        <v>550050</v>
      </c>
      <c r="C9852" t="s">
        <v>3899</v>
      </c>
      <c r="D9852">
        <v>1</v>
      </c>
      <c r="J9852" t="e">
        <f>+VLOOKUP(B9852,#REF!,1,FALSE)</f>
        <v>#REF!</v>
      </c>
    </row>
    <row r="9853" spans="1:10" hidden="1" x14ac:dyDescent="0.25">
      <c r="A9853" t="s">
        <v>655</v>
      </c>
      <c r="B9853">
        <v>550051</v>
      </c>
      <c r="C9853" t="s">
        <v>3900</v>
      </c>
      <c r="D9853">
        <v>1</v>
      </c>
      <c r="J9853" t="e">
        <f>+VLOOKUP(B9853,#REF!,1,FALSE)</f>
        <v>#REF!</v>
      </c>
    </row>
    <row r="9854" spans="1:10" hidden="1" x14ac:dyDescent="0.25">
      <c r="A9854" t="s">
        <v>655</v>
      </c>
      <c r="B9854">
        <v>550054</v>
      </c>
      <c r="C9854" t="s">
        <v>3901</v>
      </c>
      <c r="D9854">
        <v>1</v>
      </c>
      <c r="J9854" t="e">
        <f>+VLOOKUP(B9854,#REF!,1,FALSE)</f>
        <v>#REF!</v>
      </c>
    </row>
    <row r="9855" spans="1:10" hidden="1" x14ac:dyDescent="0.25">
      <c r="A9855" t="s">
        <v>655</v>
      </c>
      <c r="B9855">
        <v>550055</v>
      </c>
      <c r="C9855" t="s">
        <v>3902</v>
      </c>
      <c r="D9855">
        <v>1</v>
      </c>
      <c r="J9855" t="e">
        <f>+VLOOKUP(B9855,#REF!,1,FALSE)</f>
        <v>#REF!</v>
      </c>
    </row>
    <row r="9856" spans="1:10" hidden="1" x14ac:dyDescent="0.25">
      <c r="A9856" t="s">
        <v>655</v>
      </c>
      <c r="B9856">
        <v>550056</v>
      </c>
      <c r="C9856" t="s">
        <v>3903</v>
      </c>
      <c r="D9856">
        <v>1</v>
      </c>
      <c r="J9856" t="e">
        <f>+VLOOKUP(B9856,#REF!,1,FALSE)</f>
        <v>#REF!</v>
      </c>
    </row>
    <row r="9857" spans="1:10" hidden="1" x14ac:dyDescent="0.25">
      <c r="A9857" t="s">
        <v>655</v>
      </c>
      <c r="B9857">
        <v>550058</v>
      </c>
      <c r="C9857" t="s">
        <v>3904</v>
      </c>
      <c r="D9857">
        <v>1</v>
      </c>
      <c r="J9857" t="e">
        <f>+VLOOKUP(B9857,#REF!,1,FALSE)</f>
        <v>#REF!</v>
      </c>
    </row>
    <row r="9858" spans="1:10" hidden="1" x14ac:dyDescent="0.25">
      <c r="A9858" t="s">
        <v>655</v>
      </c>
      <c r="B9858">
        <v>550059</v>
      </c>
      <c r="C9858" t="s">
        <v>3905</v>
      </c>
      <c r="D9858">
        <v>1</v>
      </c>
      <c r="J9858" t="e">
        <f>+VLOOKUP(B9858,#REF!,1,FALSE)</f>
        <v>#REF!</v>
      </c>
    </row>
    <row r="9859" spans="1:10" hidden="1" x14ac:dyDescent="0.25">
      <c r="A9859" t="s">
        <v>655</v>
      </c>
      <c r="B9859">
        <v>550060</v>
      </c>
      <c r="C9859" t="s">
        <v>3906</v>
      </c>
      <c r="D9859">
        <v>1</v>
      </c>
      <c r="J9859" t="e">
        <f>+VLOOKUP(B9859,#REF!,1,FALSE)</f>
        <v>#REF!</v>
      </c>
    </row>
    <row r="9860" spans="1:10" hidden="1" x14ac:dyDescent="0.25">
      <c r="A9860" t="s">
        <v>655</v>
      </c>
      <c r="B9860">
        <v>550061</v>
      </c>
      <c r="C9860" t="s">
        <v>3907</v>
      </c>
      <c r="D9860">
        <v>1</v>
      </c>
      <c r="J9860" t="e">
        <f>+VLOOKUP(B9860,#REF!,1,FALSE)</f>
        <v>#REF!</v>
      </c>
    </row>
    <row r="9861" spans="1:10" hidden="1" x14ac:dyDescent="0.25">
      <c r="A9861" t="s">
        <v>655</v>
      </c>
      <c r="B9861">
        <v>550063</v>
      </c>
      <c r="C9861" t="s">
        <v>3908</v>
      </c>
      <c r="D9861">
        <v>1</v>
      </c>
      <c r="J9861" t="e">
        <f>+VLOOKUP(B9861,#REF!,1,FALSE)</f>
        <v>#REF!</v>
      </c>
    </row>
    <row r="9862" spans="1:10" hidden="1" x14ac:dyDescent="0.25">
      <c r="A9862" t="s">
        <v>655</v>
      </c>
      <c r="B9862">
        <v>550064</v>
      </c>
      <c r="C9862" t="s">
        <v>3909</v>
      </c>
      <c r="D9862">
        <v>1</v>
      </c>
      <c r="J9862" t="e">
        <f>+VLOOKUP(B9862,#REF!,1,FALSE)</f>
        <v>#REF!</v>
      </c>
    </row>
    <row r="9863" spans="1:10" hidden="1" x14ac:dyDescent="0.25">
      <c r="A9863" t="s">
        <v>655</v>
      </c>
      <c r="B9863">
        <v>550065</v>
      </c>
      <c r="C9863" t="s">
        <v>3910</v>
      </c>
      <c r="D9863">
        <v>4</v>
      </c>
      <c r="J9863" t="e">
        <f>+VLOOKUP(B9863,#REF!,1,FALSE)</f>
        <v>#REF!</v>
      </c>
    </row>
    <row r="9864" spans="1:10" hidden="1" x14ac:dyDescent="0.25">
      <c r="A9864" t="s">
        <v>655</v>
      </c>
      <c r="B9864">
        <v>550067</v>
      </c>
      <c r="C9864" t="s">
        <v>3911</v>
      </c>
      <c r="D9864">
        <v>1</v>
      </c>
      <c r="J9864" t="e">
        <f>+VLOOKUP(B9864,#REF!,1,FALSE)</f>
        <v>#REF!</v>
      </c>
    </row>
    <row r="9865" spans="1:10" hidden="1" x14ac:dyDescent="0.25">
      <c r="A9865" t="s">
        <v>655</v>
      </c>
      <c r="B9865">
        <v>550068</v>
      </c>
      <c r="C9865" t="s">
        <v>3912</v>
      </c>
      <c r="D9865">
        <v>1</v>
      </c>
      <c r="J9865" t="e">
        <f>+VLOOKUP(B9865,#REF!,1,FALSE)</f>
        <v>#REF!</v>
      </c>
    </row>
    <row r="9866" spans="1:10" hidden="1" x14ac:dyDescent="0.25">
      <c r="A9866" t="s">
        <v>655</v>
      </c>
      <c r="B9866">
        <v>550069</v>
      </c>
      <c r="C9866" t="s">
        <v>3913</v>
      </c>
      <c r="D9866">
        <v>1</v>
      </c>
      <c r="J9866" t="e">
        <f>+VLOOKUP(B9866,#REF!,1,FALSE)</f>
        <v>#REF!</v>
      </c>
    </row>
    <row r="9867" spans="1:10" hidden="1" x14ac:dyDescent="0.25">
      <c r="A9867" t="s">
        <v>655</v>
      </c>
      <c r="B9867">
        <v>550070</v>
      </c>
      <c r="C9867" t="s">
        <v>3914</v>
      </c>
      <c r="D9867">
        <v>1</v>
      </c>
      <c r="J9867" t="e">
        <f>+VLOOKUP(B9867,#REF!,1,FALSE)</f>
        <v>#REF!</v>
      </c>
    </row>
    <row r="9868" spans="1:10" hidden="1" x14ac:dyDescent="0.25">
      <c r="A9868" t="s">
        <v>655</v>
      </c>
      <c r="B9868">
        <v>550071</v>
      </c>
      <c r="C9868" t="s">
        <v>3915</v>
      </c>
      <c r="D9868">
        <v>2</v>
      </c>
      <c r="J9868" t="e">
        <f>+VLOOKUP(B9868,#REF!,1,FALSE)</f>
        <v>#REF!</v>
      </c>
    </row>
    <row r="9869" spans="1:10" hidden="1" x14ac:dyDescent="0.25">
      <c r="A9869" t="s">
        <v>655</v>
      </c>
      <c r="B9869">
        <v>550072</v>
      </c>
      <c r="C9869" t="s">
        <v>3916</v>
      </c>
      <c r="D9869">
        <v>4</v>
      </c>
      <c r="J9869" t="e">
        <f>+VLOOKUP(B9869,#REF!,1,FALSE)</f>
        <v>#REF!</v>
      </c>
    </row>
    <row r="9870" spans="1:10" hidden="1" x14ac:dyDescent="0.25">
      <c r="A9870" t="s">
        <v>655</v>
      </c>
      <c r="B9870">
        <v>550073</v>
      </c>
      <c r="C9870" t="s">
        <v>3917</v>
      </c>
      <c r="D9870">
        <v>1</v>
      </c>
      <c r="J9870" t="e">
        <f>+VLOOKUP(B9870,#REF!,1,FALSE)</f>
        <v>#REF!</v>
      </c>
    </row>
    <row r="9871" spans="1:10" hidden="1" x14ac:dyDescent="0.25">
      <c r="A9871" t="s">
        <v>655</v>
      </c>
      <c r="B9871">
        <v>550075</v>
      </c>
      <c r="C9871" t="s">
        <v>3918</v>
      </c>
      <c r="D9871">
        <v>1</v>
      </c>
      <c r="J9871" t="e">
        <f>+VLOOKUP(B9871,#REF!,1,FALSE)</f>
        <v>#REF!</v>
      </c>
    </row>
    <row r="9872" spans="1:10" hidden="1" x14ac:dyDescent="0.25">
      <c r="A9872" t="s">
        <v>655</v>
      </c>
      <c r="B9872">
        <v>550080</v>
      </c>
      <c r="C9872" t="s">
        <v>3919</v>
      </c>
      <c r="D9872">
        <v>1</v>
      </c>
      <c r="J9872" t="e">
        <f>+VLOOKUP(B9872,#REF!,1,FALSE)</f>
        <v>#REF!</v>
      </c>
    </row>
    <row r="9873" spans="1:10" hidden="1" x14ac:dyDescent="0.25">
      <c r="A9873" t="s">
        <v>655</v>
      </c>
      <c r="B9873">
        <v>510025</v>
      </c>
      <c r="C9873" t="s">
        <v>3029</v>
      </c>
      <c r="D9873">
        <v>6.5</v>
      </c>
      <c r="J9873" t="e">
        <f>+VLOOKUP(B9873,#REF!,1,FALSE)</f>
        <v>#REF!</v>
      </c>
    </row>
    <row r="9874" spans="1:10" hidden="1" x14ac:dyDescent="0.25">
      <c r="A9874" t="s">
        <v>655</v>
      </c>
      <c r="B9874">
        <v>550082</v>
      </c>
      <c r="C9874" t="s">
        <v>3920</v>
      </c>
      <c r="D9874">
        <v>1</v>
      </c>
      <c r="J9874" t="e">
        <f>+VLOOKUP(B9874,#REF!,1,FALSE)</f>
        <v>#REF!</v>
      </c>
    </row>
    <row r="9875" spans="1:10" hidden="1" x14ac:dyDescent="0.25">
      <c r="A9875" t="s">
        <v>655</v>
      </c>
      <c r="B9875">
        <v>550084</v>
      </c>
      <c r="C9875" t="s">
        <v>3921</v>
      </c>
      <c r="D9875">
        <v>1</v>
      </c>
      <c r="J9875" t="e">
        <f>+VLOOKUP(B9875,#REF!,1,FALSE)</f>
        <v>#REF!</v>
      </c>
    </row>
    <row r="9876" spans="1:10" hidden="1" x14ac:dyDescent="0.25">
      <c r="A9876" t="s">
        <v>655</v>
      </c>
      <c r="B9876">
        <v>550086</v>
      </c>
      <c r="C9876" t="s">
        <v>3922</v>
      </c>
      <c r="D9876">
        <v>2</v>
      </c>
      <c r="J9876" t="e">
        <f>+VLOOKUP(B9876,#REF!,1,FALSE)</f>
        <v>#REF!</v>
      </c>
    </row>
    <row r="9877" spans="1:10" hidden="1" x14ac:dyDescent="0.25">
      <c r="A9877" t="s">
        <v>655</v>
      </c>
      <c r="B9877">
        <v>550095</v>
      </c>
      <c r="C9877" t="s">
        <v>3923</v>
      </c>
      <c r="D9877">
        <v>1</v>
      </c>
      <c r="J9877" t="e">
        <f>+VLOOKUP(B9877,#REF!,1,FALSE)</f>
        <v>#REF!</v>
      </c>
    </row>
    <row r="9878" spans="1:10" hidden="1" x14ac:dyDescent="0.25">
      <c r="A9878" t="s">
        <v>655</v>
      </c>
      <c r="B9878">
        <v>560000</v>
      </c>
      <c r="C9878" t="s">
        <v>3924</v>
      </c>
      <c r="D9878">
        <v>4</v>
      </c>
      <c r="J9878" t="e">
        <f>+VLOOKUP(B9878,#REF!,1,FALSE)</f>
        <v>#REF!</v>
      </c>
    </row>
    <row r="9879" spans="1:10" hidden="1" x14ac:dyDescent="0.25">
      <c r="A9879" t="s">
        <v>655</v>
      </c>
      <c r="B9879">
        <v>560001</v>
      </c>
      <c r="C9879" t="s">
        <v>3925</v>
      </c>
      <c r="D9879">
        <v>20</v>
      </c>
      <c r="J9879" t="e">
        <f>+VLOOKUP(B9879,#REF!,1,FALSE)</f>
        <v>#REF!</v>
      </c>
    </row>
    <row r="9880" spans="1:10" hidden="1" x14ac:dyDescent="0.25">
      <c r="A9880" t="s">
        <v>655</v>
      </c>
      <c r="B9880">
        <v>560005</v>
      </c>
      <c r="C9880" t="s">
        <v>3926</v>
      </c>
      <c r="D9880">
        <v>1</v>
      </c>
      <c r="J9880" t="e">
        <f>+VLOOKUP(B9880,#REF!,1,FALSE)</f>
        <v>#REF!</v>
      </c>
    </row>
    <row r="9881" spans="1:10" hidden="1" x14ac:dyDescent="0.25">
      <c r="A9881" t="s">
        <v>655</v>
      </c>
      <c r="B9881">
        <v>560006</v>
      </c>
      <c r="C9881" t="s">
        <v>3927</v>
      </c>
      <c r="D9881">
        <v>1</v>
      </c>
      <c r="J9881" t="e">
        <f>+VLOOKUP(B9881,#REF!,1,FALSE)</f>
        <v>#REF!</v>
      </c>
    </row>
    <row r="9882" spans="1:10" hidden="1" x14ac:dyDescent="0.25">
      <c r="A9882" t="s">
        <v>655</v>
      </c>
      <c r="B9882">
        <v>560008</v>
      </c>
      <c r="C9882" t="s">
        <v>3928</v>
      </c>
      <c r="D9882">
        <v>1</v>
      </c>
      <c r="J9882" t="e">
        <f>+VLOOKUP(B9882,#REF!,1,FALSE)</f>
        <v>#REF!</v>
      </c>
    </row>
    <row r="9883" spans="1:10" hidden="1" x14ac:dyDescent="0.25">
      <c r="A9883" t="s">
        <v>655</v>
      </c>
      <c r="B9883">
        <v>560009</v>
      </c>
      <c r="C9883" t="s">
        <v>3929</v>
      </c>
      <c r="D9883">
        <v>4</v>
      </c>
      <c r="J9883" t="e">
        <f>+VLOOKUP(B9883,#REF!,1,FALSE)</f>
        <v>#REF!</v>
      </c>
    </row>
    <row r="9884" spans="1:10" hidden="1" x14ac:dyDescent="0.25">
      <c r="A9884" t="s">
        <v>655</v>
      </c>
      <c r="B9884">
        <v>560014</v>
      </c>
      <c r="C9884" t="s">
        <v>3930</v>
      </c>
      <c r="D9884">
        <v>1</v>
      </c>
      <c r="J9884" t="e">
        <f>+VLOOKUP(B9884,#REF!,1,FALSE)</f>
        <v>#REF!</v>
      </c>
    </row>
    <row r="9885" spans="1:10" hidden="1" x14ac:dyDescent="0.25">
      <c r="A9885" t="s">
        <v>655</v>
      </c>
      <c r="B9885">
        <v>560015</v>
      </c>
      <c r="C9885" t="s">
        <v>3931</v>
      </c>
      <c r="D9885">
        <v>1</v>
      </c>
      <c r="J9885" t="e">
        <f>+VLOOKUP(B9885,#REF!,1,FALSE)</f>
        <v>#REF!</v>
      </c>
    </row>
    <row r="9886" spans="1:10" hidden="1" x14ac:dyDescent="0.25">
      <c r="A9886" t="s">
        <v>655</v>
      </c>
      <c r="B9886">
        <v>550081</v>
      </c>
      <c r="C9886" t="s">
        <v>3932</v>
      </c>
      <c r="D9886">
        <v>1</v>
      </c>
      <c r="J9886" t="e">
        <f>+VLOOKUP(B9886,#REF!,1,FALSE)</f>
        <v>#REF!</v>
      </c>
    </row>
    <row r="9887" spans="1:10" hidden="1" x14ac:dyDescent="0.25">
      <c r="A9887" t="s">
        <v>655</v>
      </c>
      <c r="B9887">
        <v>560020</v>
      </c>
      <c r="C9887" t="s">
        <v>3933</v>
      </c>
      <c r="D9887">
        <v>1</v>
      </c>
      <c r="J9887" t="e">
        <f>+VLOOKUP(B9887,#REF!,1,FALSE)</f>
        <v>#REF!</v>
      </c>
    </row>
    <row r="9888" spans="1:10" hidden="1" x14ac:dyDescent="0.25">
      <c r="A9888" t="s">
        <v>655</v>
      </c>
      <c r="B9888">
        <v>560021</v>
      </c>
      <c r="C9888" t="s">
        <v>3934</v>
      </c>
      <c r="D9888">
        <v>1</v>
      </c>
      <c r="J9888" t="e">
        <f>+VLOOKUP(B9888,#REF!,1,FALSE)</f>
        <v>#REF!</v>
      </c>
    </row>
    <row r="9889" spans="1:10" hidden="1" x14ac:dyDescent="0.25">
      <c r="A9889" t="s">
        <v>655</v>
      </c>
      <c r="B9889">
        <v>560022</v>
      </c>
      <c r="C9889" t="s">
        <v>3935</v>
      </c>
      <c r="D9889">
        <v>4</v>
      </c>
      <c r="J9889" t="e">
        <f>+VLOOKUP(B9889,#REF!,1,FALSE)</f>
        <v>#REF!</v>
      </c>
    </row>
    <row r="9890" spans="1:10" hidden="1" x14ac:dyDescent="0.25">
      <c r="A9890" t="s">
        <v>655</v>
      </c>
      <c r="B9890">
        <v>560023</v>
      </c>
      <c r="C9890" t="s">
        <v>3936</v>
      </c>
      <c r="D9890">
        <v>4</v>
      </c>
      <c r="J9890" t="e">
        <f>+VLOOKUP(B9890,#REF!,1,FALSE)</f>
        <v>#REF!</v>
      </c>
    </row>
    <row r="9891" spans="1:10" hidden="1" x14ac:dyDescent="0.25">
      <c r="A9891" t="s">
        <v>655</v>
      </c>
      <c r="B9891">
        <v>560025</v>
      </c>
      <c r="C9891" t="s">
        <v>3937</v>
      </c>
      <c r="D9891">
        <v>8</v>
      </c>
      <c r="J9891" t="e">
        <f>+VLOOKUP(B9891,#REF!,1,FALSE)</f>
        <v>#REF!</v>
      </c>
    </row>
    <row r="9892" spans="1:10" hidden="1" x14ac:dyDescent="0.25">
      <c r="A9892" t="s">
        <v>655</v>
      </c>
      <c r="B9892">
        <v>560027</v>
      </c>
      <c r="C9892" t="s">
        <v>3938</v>
      </c>
      <c r="D9892">
        <v>1</v>
      </c>
      <c r="J9892" t="e">
        <f>+VLOOKUP(B9892,#REF!,1,FALSE)</f>
        <v>#REF!</v>
      </c>
    </row>
    <row r="9893" spans="1:10" hidden="1" x14ac:dyDescent="0.25">
      <c r="A9893" t="s">
        <v>655</v>
      </c>
      <c r="B9893">
        <v>560028</v>
      </c>
      <c r="C9893" t="s">
        <v>3939</v>
      </c>
      <c r="D9893">
        <v>1</v>
      </c>
      <c r="J9893" t="e">
        <f>+VLOOKUP(B9893,#REF!,1,FALSE)</f>
        <v>#REF!</v>
      </c>
    </row>
    <row r="9894" spans="1:10" hidden="1" x14ac:dyDescent="0.25">
      <c r="A9894" t="s">
        <v>655</v>
      </c>
      <c r="B9894">
        <v>560031</v>
      </c>
      <c r="C9894" t="s">
        <v>3940</v>
      </c>
      <c r="D9894">
        <v>1</v>
      </c>
      <c r="J9894" t="e">
        <f>+VLOOKUP(B9894,#REF!,1,FALSE)</f>
        <v>#REF!</v>
      </c>
    </row>
    <row r="9895" spans="1:10" hidden="1" x14ac:dyDescent="0.25">
      <c r="A9895" t="s">
        <v>655</v>
      </c>
      <c r="B9895">
        <v>560032</v>
      </c>
      <c r="C9895" t="s">
        <v>2209</v>
      </c>
      <c r="D9895">
        <v>1</v>
      </c>
      <c r="J9895" t="e">
        <f>+VLOOKUP(B9895,#REF!,1,FALSE)</f>
        <v>#REF!</v>
      </c>
    </row>
    <row r="9896" spans="1:10" hidden="1" x14ac:dyDescent="0.25">
      <c r="A9896" t="s">
        <v>655</v>
      </c>
      <c r="B9896">
        <v>560034</v>
      </c>
      <c r="C9896" t="s">
        <v>3941</v>
      </c>
      <c r="D9896">
        <v>1</v>
      </c>
      <c r="J9896" t="e">
        <f>+VLOOKUP(B9896,#REF!,1,FALSE)</f>
        <v>#REF!</v>
      </c>
    </row>
    <row r="9897" spans="1:10" hidden="1" x14ac:dyDescent="0.25">
      <c r="A9897" t="s">
        <v>655</v>
      </c>
      <c r="B9897">
        <v>560035</v>
      </c>
      <c r="C9897" t="s">
        <v>3942</v>
      </c>
      <c r="D9897">
        <v>1</v>
      </c>
      <c r="J9897" t="e">
        <f>+VLOOKUP(B9897,#REF!,1,FALSE)</f>
        <v>#REF!</v>
      </c>
    </row>
    <row r="9898" spans="1:10" hidden="1" x14ac:dyDescent="0.25">
      <c r="A9898" t="s">
        <v>655</v>
      </c>
      <c r="B9898">
        <v>560036</v>
      </c>
      <c r="C9898" t="s">
        <v>3943</v>
      </c>
      <c r="D9898">
        <v>1</v>
      </c>
      <c r="J9898" t="e">
        <f>+VLOOKUP(B9898,#REF!,1,FALSE)</f>
        <v>#REF!</v>
      </c>
    </row>
    <row r="9899" spans="1:10" hidden="1" x14ac:dyDescent="0.25">
      <c r="A9899" t="s">
        <v>655</v>
      </c>
      <c r="B9899">
        <v>560039</v>
      </c>
      <c r="C9899" t="s">
        <v>3943</v>
      </c>
      <c r="D9899">
        <v>1</v>
      </c>
      <c r="J9899" t="e">
        <f>+VLOOKUP(B9899,#REF!,1,FALSE)</f>
        <v>#REF!</v>
      </c>
    </row>
    <row r="9900" spans="1:10" hidden="1" x14ac:dyDescent="0.25">
      <c r="A9900" t="s">
        <v>655</v>
      </c>
      <c r="B9900">
        <v>560040</v>
      </c>
      <c r="C9900" t="s">
        <v>3944</v>
      </c>
      <c r="D9900">
        <v>1</v>
      </c>
      <c r="J9900" t="e">
        <f>+VLOOKUP(B9900,#REF!,1,FALSE)</f>
        <v>#REF!</v>
      </c>
    </row>
    <row r="9901" spans="1:10" hidden="1" x14ac:dyDescent="0.25">
      <c r="A9901" t="s">
        <v>655</v>
      </c>
      <c r="B9901">
        <v>560041</v>
      </c>
      <c r="C9901" t="s">
        <v>3945</v>
      </c>
      <c r="D9901">
        <v>1</v>
      </c>
      <c r="J9901" t="e">
        <f>+VLOOKUP(B9901,#REF!,1,FALSE)</f>
        <v>#REF!</v>
      </c>
    </row>
    <row r="9902" spans="1:10" hidden="1" x14ac:dyDescent="0.25">
      <c r="A9902" t="s">
        <v>655</v>
      </c>
      <c r="B9902">
        <v>570000</v>
      </c>
      <c r="C9902" t="s">
        <v>3946</v>
      </c>
      <c r="D9902">
        <v>1</v>
      </c>
      <c r="J9902" t="e">
        <f>+VLOOKUP(B9902,#REF!,1,FALSE)</f>
        <v>#REF!</v>
      </c>
    </row>
    <row r="9903" spans="1:10" hidden="1" x14ac:dyDescent="0.25">
      <c r="A9903" t="s">
        <v>655</v>
      </c>
      <c r="B9903">
        <v>570001</v>
      </c>
      <c r="C9903" t="s">
        <v>3947</v>
      </c>
      <c r="D9903">
        <v>1</v>
      </c>
      <c r="J9903" t="e">
        <f>+VLOOKUP(B9903,#REF!,1,FALSE)</f>
        <v>#REF!</v>
      </c>
    </row>
    <row r="9904" spans="1:10" hidden="1" x14ac:dyDescent="0.25">
      <c r="A9904" t="s">
        <v>655</v>
      </c>
      <c r="B9904">
        <v>570002</v>
      </c>
      <c r="C9904" t="s">
        <v>3948</v>
      </c>
      <c r="D9904">
        <v>1</v>
      </c>
      <c r="J9904" t="e">
        <f>+VLOOKUP(B9904,#REF!,1,FALSE)</f>
        <v>#REF!</v>
      </c>
    </row>
    <row r="9905" spans="1:10" hidden="1" x14ac:dyDescent="0.25">
      <c r="A9905" t="s">
        <v>655</v>
      </c>
      <c r="B9905">
        <v>570003</v>
      </c>
      <c r="C9905" t="s">
        <v>3949</v>
      </c>
      <c r="D9905">
        <v>1</v>
      </c>
      <c r="J9905" t="e">
        <f>+VLOOKUP(B9905,#REF!,1,FALSE)</f>
        <v>#REF!</v>
      </c>
    </row>
    <row r="9906" spans="1:10" hidden="1" x14ac:dyDescent="0.25">
      <c r="A9906" t="s">
        <v>655</v>
      </c>
      <c r="B9906">
        <v>570004</v>
      </c>
      <c r="C9906" t="s">
        <v>3950</v>
      </c>
      <c r="D9906">
        <v>1</v>
      </c>
      <c r="J9906" t="e">
        <f>+VLOOKUP(B9906,#REF!,1,FALSE)</f>
        <v>#REF!</v>
      </c>
    </row>
    <row r="9907" spans="1:10" hidden="1" x14ac:dyDescent="0.25">
      <c r="A9907" t="s">
        <v>655</v>
      </c>
      <c r="B9907">
        <v>570008</v>
      </c>
      <c r="C9907" t="s">
        <v>3951</v>
      </c>
      <c r="D9907">
        <v>1</v>
      </c>
      <c r="J9907" t="e">
        <f>+VLOOKUP(B9907,#REF!,1,FALSE)</f>
        <v>#REF!</v>
      </c>
    </row>
    <row r="9908" spans="1:10" hidden="1" x14ac:dyDescent="0.25">
      <c r="A9908" t="s">
        <v>655</v>
      </c>
      <c r="B9908">
        <v>570009</v>
      </c>
      <c r="C9908" t="s">
        <v>3952</v>
      </c>
      <c r="D9908">
        <v>1</v>
      </c>
      <c r="J9908" t="e">
        <f>+VLOOKUP(B9908,#REF!,1,FALSE)</f>
        <v>#REF!</v>
      </c>
    </row>
    <row r="9909" spans="1:10" hidden="1" x14ac:dyDescent="0.25">
      <c r="A9909" t="s">
        <v>655</v>
      </c>
      <c r="B9909">
        <v>570010</v>
      </c>
      <c r="C9909" t="s">
        <v>3953</v>
      </c>
      <c r="D9909">
        <v>1</v>
      </c>
      <c r="J9909" t="e">
        <f>+VLOOKUP(B9909,#REF!,1,FALSE)</f>
        <v>#REF!</v>
      </c>
    </row>
    <row r="9910" spans="1:10" hidden="1" x14ac:dyDescent="0.25">
      <c r="A9910" t="s">
        <v>655</v>
      </c>
      <c r="B9910">
        <v>570011</v>
      </c>
      <c r="C9910" t="s">
        <v>3954</v>
      </c>
      <c r="D9910">
        <v>1</v>
      </c>
      <c r="J9910" t="e">
        <f>+VLOOKUP(B9910,#REF!,1,FALSE)</f>
        <v>#REF!</v>
      </c>
    </row>
    <row r="9911" spans="1:10" hidden="1" x14ac:dyDescent="0.25">
      <c r="A9911" t="s">
        <v>655</v>
      </c>
      <c r="B9911">
        <v>570012</v>
      </c>
      <c r="C9911" t="s">
        <v>3955</v>
      </c>
      <c r="D9911">
        <v>1</v>
      </c>
      <c r="J9911" t="e">
        <f>+VLOOKUP(B9911,#REF!,1,FALSE)</f>
        <v>#REF!</v>
      </c>
    </row>
    <row r="9912" spans="1:10" hidden="1" x14ac:dyDescent="0.25">
      <c r="A9912" t="s">
        <v>655</v>
      </c>
      <c r="B9912">
        <v>570013</v>
      </c>
      <c r="C9912" t="s">
        <v>3956</v>
      </c>
      <c r="D9912">
        <v>1</v>
      </c>
      <c r="J9912" t="e">
        <f>+VLOOKUP(B9912,#REF!,1,FALSE)</f>
        <v>#REF!</v>
      </c>
    </row>
    <row r="9913" spans="1:10" hidden="1" x14ac:dyDescent="0.25">
      <c r="A9913" t="s">
        <v>655</v>
      </c>
      <c r="B9913">
        <v>570014</v>
      </c>
      <c r="C9913" t="s">
        <v>3957</v>
      </c>
      <c r="D9913">
        <v>1</v>
      </c>
      <c r="J9913" t="e">
        <f>+VLOOKUP(B9913,#REF!,1,FALSE)</f>
        <v>#REF!</v>
      </c>
    </row>
    <row r="9914" spans="1:10" hidden="1" x14ac:dyDescent="0.25">
      <c r="A9914" t="s">
        <v>655</v>
      </c>
      <c r="B9914">
        <v>570015</v>
      </c>
      <c r="C9914" t="s">
        <v>3958</v>
      </c>
      <c r="D9914">
        <v>1</v>
      </c>
      <c r="J9914" t="e">
        <f>+VLOOKUP(B9914,#REF!,1,FALSE)</f>
        <v>#REF!</v>
      </c>
    </row>
    <row r="9915" spans="1:10" hidden="1" x14ac:dyDescent="0.25">
      <c r="A9915" t="s">
        <v>655</v>
      </c>
      <c r="B9915">
        <v>570016</v>
      </c>
      <c r="C9915" t="s">
        <v>3959</v>
      </c>
      <c r="D9915">
        <v>1</v>
      </c>
      <c r="J9915" t="e">
        <f>+VLOOKUP(B9915,#REF!,1,FALSE)</f>
        <v>#REF!</v>
      </c>
    </row>
    <row r="9916" spans="1:10" hidden="1" x14ac:dyDescent="0.25">
      <c r="A9916" t="s">
        <v>655</v>
      </c>
      <c r="B9916">
        <v>570017</v>
      </c>
      <c r="C9916" t="s">
        <v>3960</v>
      </c>
      <c r="D9916">
        <v>1</v>
      </c>
      <c r="J9916" t="e">
        <f>+VLOOKUP(B9916,#REF!,1,FALSE)</f>
        <v>#REF!</v>
      </c>
    </row>
    <row r="9917" spans="1:10" hidden="1" x14ac:dyDescent="0.25">
      <c r="A9917" t="s">
        <v>655</v>
      </c>
      <c r="B9917">
        <v>570018</v>
      </c>
      <c r="C9917" t="s">
        <v>2794</v>
      </c>
      <c r="D9917">
        <v>1</v>
      </c>
      <c r="J9917" t="e">
        <f>+VLOOKUP(B9917,#REF!,1,FALSE)</f>
        <v>#REF!</v>
      </c>
    </row>
    <row r="9918" spans="1:10" hidden="1" x14ac:dyDescent="0.25">
      <c r="A9918" t="s">
        <v>655</v>
      </c>
      <c r="B9918">
        <v>570019</v>
      </c>
      <c r="C9918" t="s">
        <v>3961</v>
      </c>
      <c r="D9918">
        <v>1</v>
      </c>
      <c r="J9918" t="e">
        <f>+VLOOKUP(B9918,#REF!,1,FALSE)</f>
        <v>#REF!</v>
      </c>
    </row>
    <row r="9919" spans="1:10" hidden="1" x14ac:dyDescent="0.25">
      <c r="A9919" t="s">
        <v>655</v>
      </c>
      <c r="B9919">
        <v>570020</v>
      </c>
      <c r="C9919" t="s">
        <v>3962</v>
      </c>
      <c r="D9919">
        <v>1</v>
      </c>
      <c r="J9919" t="e">
        <f>+VLOOKUP(B9919,#REF!,1,FALSE)</f>
        <v>#REF!</v>
      </c>
    </row>
    <row r="9920" spans="1:10" hidden="1" x14ac:dyDescent="0.25">
      <c r="A9920" t="s">
        <v>655</v>
      </c>
      <c r="B9920">
        <v>570021</v>
      </c>
      <c r="C9920" t="s">
        <v>3963</v>
      </c>
      <c r="D9920">
        <v>1</v>
      </c>
      <c r="J9920" t="e">
        <f>+VLOOKUP(B9920,#REF!,1,FALSE)</f>
        <v>#REF!</v>
      </c>
    </row>
    <row r="9921" spans="1:10" hidden="1" x14ac:dyDescent="0.25">
      <c r="A9921" t="s">
        <v>655</v>
      </c>
      <c r="B9921">
        <v>570023</v>
      </c>
      <c r="C9921" t="s">
        <v>3964</v>
      </c>
      <c r="D9921">
        <v>10</v>
      </c>
      <c r="J9921" t="e">
        <f>+VLOOKUP(B9921,#REF!,1,FALSE)</f>
        <v>#REF!</v>
      </c>
    </row>
    <row r="9922" spans="1:10" hidden="1" x14ac:dyDescent="0.25">
      <c r="A9922" t="s">
        <v>655</v>
      </c>
      <c r="B9922">
        <v>570024</v>
      </c>
      <c r="C9922" t="s">
        <v>3965</v>
      </c>
      <c r="D9922">
        <v>1</v>
      </c>
      <c r="J9922" t="e">
        <f>+VLOOKUP(B9922,#REF!,1,FALSE)</f>
        <v>#REF!</v>
      </c>
    </row>
    <row r="9923" spans="1:10" hidden="1" x14ac:dyDescent="0.25">
      <c r="A9923" t="s">
        <v>655</v>
      </c>
      <c r="B9923">
        <v>620001</v>
      </c>
      <c r="C9923" t="s">
        <v>3966</v>
      </c>
      <c r="D9923">
        <v>6.5</v>
      </c>
      <c r="J9923" t="e">
        <f>+VLOOKUP(B9923,#REF!,1,FALSE)</f>
        <v>#REF!</v>
      </c>
    </row>
    <row r="9924" spans="1:10" hidden="1" x14ac:dyDescent="0.25">
      <c r="A9924" t="s">
        <v>655</v>
      </c>
      <c r="B9924">
        <v>620007</v>
      </c>
      <c r="C9924" t="s">
        <v>3967</v>
      </c>
      <c r="D9924">
        <v>6.5</v>
      </c>
      <c r="J9924" t="e">
        <f>+VLOOKUP(B9924,#REF!,1,FALSE)</f>
        <v>#REF!</v>
      </c>
    </row>
    <row r="9925" spans="1:10" hidden="1" x14ac:dyDescent="0.25">
      <c r="A9925" t="s">
        <v>655</v>
      </c>
      <c r="B9925">
        <v>630011</v>
      </c>
      <c r="C9925" t="s">
        <v>3968</v>
      </c>
      <c r="D9925">
        <v>6.5</v>
      </c>
      <c r="J9925" t="e">
        <f>+VLOOKUP(B9925,#REF!,1,FALSE)</f>
        <v>#REF!</v>
      </c>
    </row>
    <row r="9926" spans="1:10" hidden="1" x14ac:dyDescent="0.25">
      <c r="A9926" t="s">
        <v>655</v>
      </c>
      <c r="B9926">
        <v>630013</v>
      </c>
      <c r="C9926" t="s">
        <v>3969</v>
      </c>
      <c r="D9926">
        <v>6.5</v>
      </c>
      <c r="J9926" t="e">
        <f>+VLOOKUP(B9926,#REF!,1,FALSE)</f>
        <v>#REF!</v>
      </c>
    </row>
    <row r="9927" spans="1:10" hidden="1" x14ac:dyDescent="0.25">
      <c r="A9927" t="s">
        <v>655</v>
      </c>
      <c r="B9927">
        <v>630014</v>
      </c>
      <c r="C9927" t="s">
        <v>3670</v>
      </c>
      <c r="D9927">
        <v>6.5</v>
      </c>
      <c r="J9927" t="e">
        <f>+VLOOKUP(B9927,#REF!,1,FALSE)</f>
        <v>#REF!</v>
      </c>
    </row>
    <row r="9928" spans="1:10" hidden="1" x14ac:dyDescent="0.25">
      <c r="A9928" t="s">
        <v>655</v>
      </c>
      <c r="B9928">
        <v>660000</v>
      </c>
      <c r="C9928" t="s">
        <v>3970</v>
      </c>
      <c r="D9928">
        <v>100</v>
      </c>
      <c r="J9928" t="e">
        <f>+VLOOKUP(B9928,#REF!,1,FALSE)</f>
        <v>#REF!</v>
      </c>
    </row>
    <row r="9929" spans="1:10" hidden="1" x14ac:dyDescent="0.25">
      <c r="A9929" t="s">
        <v>655</v>
      </c>
      <c r="B9929">
        <v>660001</v>
      </c>
      <c r="C9929" t="s">
        <v>3971</v>
      </c>
      <c r="D9929">
        <v>100</v>
      </c>
      <c r="J9929" t="e">
        <f>+VLOOKUP(B9929,#REF!,1,FALSE)</f>
        <v>#REF!</v>
      </c>
    </row>
    <row r="9930" spans="1:10" hidden="1" x14ac:dyDescent="0.25">
      <c r="A9930" t="s">
        <v>655</v>
      </c>
      <c r="B9930">
        <v>660003</v>
      </c>
      <c r="C9930" t="s">
        <v>3972</v>
      </c>
      <c r="D9930">
        <v>100</v>
      </c>
      <c r="J9930" t="e">
        <f>+VLOOKUP(B9930,#REF!,1,FALSE)</f>
        <v>#REF!</v>
      </c>
    </row>
    <row r="9931" spans="1:10" hidden="1" x14ac:dyDescent="0.25">
      <c r="A9931" t="s">
        <v>655</v>
      </c>
      <c r="B9931">
        <v>660005</v>
      </c>
      <c r="C9931" t="s">
        <v>3973</v>
      </c>
      <c r="D9931">
        <v>100</v>
      </c>
      <c r="J9931" t="e">
        <f>+VLOOKUP(B9931,#REF!,1,FALSE)</f>
        <v>#REF!</v>
      </c>
    </row>
    <row r="9932" spans="1:10" hidden="1" x14ac:dyDescent="0.25">
      <c r="A9932" t="s">
        <v>655</v>
      </c>
      <c r="B9932">
        <v>660006</v>
      </c>
      <c r="C9932" t="s">
        <v>3974</v>
      </c>
      <c r="D9932">
        <v>100</v>
      </c>
      <c r="J9932" t="e">
        <f>+VLOOKUP(B9932,#REF!,1,FALSE)</f>
        <v>#REF!</v>
      </c>
    </row>
    <row r="9933" spans="1:10" hidden="1" x14ac:dyDescent="0.25">
      <c r="A9933" t="s">
        <v>655</v>
      </c>
      <c r="B9933">
        <v>664000</v>
      </c>
      <c r="C9933" t="s">
        <v>3975</v>
      </c>
      <c r="D9933">
        <v>125</v>
      </c>
      <c r="J9933" t="e">
        <f>+VLOOKUP(B9933,#REF!,1,FALSE)</f>
        <v>#REF!</v>
      </c>
    </row>
    <row r="9934" spans="1:10" hidden="1" x14ac:dyDescent="0.25">
      <c r="A9934" t="s">
        <v>655</v>
      </c>
      <c r="B9934">
        <v>664001</v>
      </c>
      <c r="C9934" t="s">
        <v>3976</v>
      </c>
      <c r="D9934">
        <v>125</v>
      </c>
      <c r="J9934" t="e">
        <f>+VLOOKUP(B9934,#REF!,1,FALSE)</f>
        <v>#REF!</v>
      </c>
    </row>
    <row r="9935" spans="1:10" hidden="1" x14ac:dyDescent="0.25">
      <c r="A9935" t="s">
        <v>655</v>
      </c>
      <c r="B9935">
        <v>664002</v>
      </c>
      <c r="C9935" t="s">
        <v>3977</v>
      </c>
      <c r="D9935">
        <v>125</v>
      </c>
      <c r="J9935" t="e">
        <f>+VLOOKUP(B9935,#REF!,1,FALSE)</f>
        <v>#REF!</v>
      </c>
    </row>
    <row r="9936" spans="1:10" hidden="1" x14ac:dyDescent="0.25">
      <c r="A9936" t="s">
        <v>655</v>
      </c>
      <c r="B9936">
        <v>664003</v>
      </c>
      <c r="C9936" t="s">
        <v>3978</v>
      </c>
      <c r="D9936">
        <v>125</v>
      </c>
      <c r="J9936" t="e">
        <f>+VLOOKUP(B9936,#REF!,1,FALSE)</f>
        <v>#REF!</v>
      </c>
    </row>
    <row r="9937" spans="1:10" hidden="1" x14ac:dyDescent="0.25">
      <c r="A9937" t="s">
        <v>655</v>
      </c>
      <c r="B9937">
        <v>664004</v>
      </c>
      <c r="C9937" t="s">
        <v>3979</v>
      </c>
      <c r="D9937">
        <v>250</v>
      </c>
      <c r="J9937" t="e">
        <f>+VLOOKUP(B9937,#REF!,1,FALSE)</f>
        <v>#REF!</v>
      </c>
    </row>
    <row r="9938" spans="1:10" hidden="1" x14ac:dyDescent="0.25">
      <c r="A9938" t="s">
        <v>655</v>
      </c>
      <c r="B9938">
        <v>664005</v>
      </c>
      <c r="C9938" t="s">
        <v>3980</v>
      </c>
      <c r="D9938">
        <v>250</v>
      </c>
      <c r="J9938" t="e">
        <f>+VLOOKUP(B9938,#REF!,1,FALSE)</f>
        <v>#REF!</v>
      </c>
    </row>
    <row r="9939" spans="1:10" hidden="1" x14ac:dyDescent="0.25">
      <c r="A9939" t="s">
        <v>655</v>
      </c>
      <c r="B9939">
        <v>664006</v>
      </c>
      <c r="C9939" t="s">
        <v>3981</v>
      </c>
      <c r="D9939">
        <v>100</v>
      </c>
      <c r="J9939" t="e">
        <f>+VLOOKUP(B9939,#REF!,1,FALSE)</f>
        <v>#REF!</v>
      </c>
    </row>
    <row r="9940" spans="1:10" hidden="1" x14ac:dyDescent="0.25">
      <c r="A9940" t="s">
        <v>655</v>
      </c>
      <c r="B9940">
        <v>664007</v>
      </c>
      <c r="C9940" t="s">
        <v>3982</v>
      </c>
      <c r="D9940">
        <v>125</v>
      </c>
      <c r="J9940" t="e">
        <f>+VLOOKUP(B9940,#REF!,1,FALSE)</f>
        <v>#REF!</v>
      </c>
    </row>
    <row r="9941" spans="1:10" hidden="1" x14ac:dyDescent="0.25">
      <c r="A9941" t="s">
        <v>655</v>
      </c>
      <c r="B9941">
        <v>664008</v>
      </c>
      <c r="C9941" t="s">
        <v>3983</v>
      </c>
      <c r="D9941">
        <v>125</v>
      </c>
      <c r="J9941" t="e">
        <f>+VLOOKUP(B9941,#REF!,1,FALSE)</f>
        <v>#REF!</v>
      </c>
    </row>
    <row r="9942" spans="1:10" hidden="1" x14ac:dyDescent="0.25">
      <c r="A9942" t="s">
        <v>655</v>
      </c>
      <c r="B9942">
        <v>664011</v>
      </c>
      <c r="C9942" t="s">
        <v>3984</v>
      </c>
      <c r="D9942">
        <v>125</v>
      </c>
      <c r="J9942" t="e">
        <f>+VLOOKUP(B9942,#REF!,1,FALSE)</f>
        <v>#REF!</v>
      </c>
    </row>
    <row r="9943" spans="1:10" hidden="1" x14ac:dyDescent="0.25">
      <c r="A9943" t="s">
        <v>655</v>
      </c>
      <c r="B9943">
        <v>664012</v>
      </c>
      <c r="C9943" t="s">
        <v>3985</v>
      </c>
      <c r="D9943">
        <v>10</v>
      </c>
      <c r="J9943" t="e">
        <f>+VLOOKUP(B9943,#REF!,1,FALSE)</f>
        <v>#REF!</v>
      </c>
    </row>
    <row r="9944" spans="1:10" hidden="1" x14ac:dyDescent="0.25">
      <c r="A9944" t="s">
        <v>655</v>
      </c>
      <c r="B9944">
        <v>664013</v>
      </c>
      <c r="C9944" t="s">
        <v>3986</v>
      </c>
      <c r="D9944">
        <v>10</v>
      </c>
      <c r="J9944" t="e">
        <f>+VLOOKUP(B9944,#REF!,1,FALSE)</f>
        <v>#REF!</v>
      </c>
    </row>
    <row r="9945" spans="1:10" hidden="1" x14ac:dyDescent="0.25">
      <c r="A9945" t="s">
        <v>655</v>
      </c>
      <c r="B9945">
        <v>664014</v>
      </c>
      <c r="C9945" t="s">
        <v>3987</v>
      </c>
      <c r="D9945">
        <v>10</v>
      </c>
      <c r="J9945" t="e">
        <f>+VLOOKUP(B9945,#REF!,1,FALSE)</f>
        <v>#REF!</v>
      </c>
    </row>
    <row r="9946" spans="1:10" hidden="1" x14ac:dyDescent="0.25">
      <c r="A9946" t="s">
        <v>655</v>
      </c>
      <c r="B9946">
        <v>664016</v>
      </c>
      <c r="C9946" t="s">
        <v>3988</v>
      </c>
      <c r="D9946">
        <v>100</v>
      </c>
      <c r="J9946" t="e">
        <f>+VLOOKUP(B9946,#REF!,1,FALSE)</f>
        <v>#REF!</v>
      </c>
    </row>
    <row r="9947" spans="1:10" hidden="1" x14ac:dyDescent="0.25">
      <c r="A9947" t="s">
        <v>655</v>
      </c>
      <c r="B9947">
        <v>664017</v>
      </c>
      <c r="C9947" t="s">
        <v>3989</v>
      </c>
      <c r="D9947">
        <v>100</v>
      </c>
      <c r="J9947" t="e">
        <f>+VLOOKUP(B9947,#REF!,1,FALSE)</f>
        <v>#REF!</v>
      </c>
    </row>
    <row r="9948" spans="1:10" hidden="1" x14ac:dyDescent="0.25">
      <c r="A9948" t="s">
        <v>655</v>
      </c>
      <c r="B9948">
        <v>664018</v>
      </c>
      <c r="C9948" t="s">
        <v>3975</v>
      </c>
      <c r="D9948">
        <v>125</v>
      </c>
      <c r="J9948" t="e">
        <f>+VLOOKUP(B9948,#REF!,1,FALSE)</f>
        <v>#REF!</v>
      </c>
    </row>
    <row r="9949" spans="1:10" hidden="1" x14ac:dyDescent="0.25">
      <c r="A9949" t="s">
        <v>655</v>
      </c>
      <c r="B9949">
        <v>664019</v>
      </c>
      <c r="C9949" t="s">
        <v>3990</v>
      </c>
      <c r="D9949">
        <v>20</v>
      </c>
      <c r="J9949" t="e">
        <f>+VLOOKUP(B9949,#REF!,1,FALSE)</f>
        <v>#REF!</v>
      </c>
    </row>
    <row r="9950" spans="1:10" hidden="1" x14ac:dyDescent="0.25">
      <c r="A9950" t="s">
        <v>655</v>
      </c>
      <c r="B9950">
        <v>664020</v>
      </c>
      <c r="C9950" t="s">
        <v>3991</v>
      </c>
      <c r="D9950">
        <v>20</v>
      </c>
      <c r="J9950" t="e">
        <f>+VLOOKUP(B9950,#REF!,1,FALSE)</f>
        <v>#REF!</v>
      </c>
    </row>
    <row r="9951" spans="1:10" hidden="1" x14ac:dyDescent="0.25">
      <c r="A9951" t="s">
        <v>655</v>
      </c>
      <c r="B9951">
        <v>664021</v>
      </c>
      <c r="C9951" t="s">
        <v>3992</v>
      </c>
      <c r="D9951">
        <v>100</v>
      </c>
      <c r="J9951" t="e">
        <f>+VLOOKUP(B9951,#REF!,1,FALSE)</f>
        <v>#REF!</v>
      </c>
    </row>
    <row r="9952" spans="1:10" hidden="1" x14ac:dyDescent="0.25">
      <c r="A9952" t="s">
        <v>655</v>
      </c>
      <c r="B9952">
        <v>664032</v>
      </c>
      <c r="C9952" t="s">
        <v>3993</v>
      </c>
      <c r="D9952">
        <v>60</v>
      </c>
      <c r="J9952" t="e">
        <f>+VLOOKUP(B9952,#REF!,1,FALSE)</f>
        <v>#REF!</v>
      </c>
    </row>
    <row r="9953" spans="1:10" hidden="1" x14ac:dyDescent="0.25">
      <c r="A9953" t="s">
        <v>655</v>
      </c>
      <c r="B9953">
        <v>664033</v>
      </c>
      <c r="C9953" t="s">
        <v>3994</v>
      </c>
      <c r="D9953">
        <v>50</v>
      </c>
      <c r="J9953" t="e">
        <f>+VLOOKUP(B9953,#REF!,1,FALSE)</f>
        <v>#REF!</v>
      </c>
    </row>
    <row r="9954" spans="1:10" hidden="1" x14ac:dyDescent="0.25">
      <c r="A9954" t="s">
        <v>655</v>
      </c>
      <c r="B9954">
        <v>664034</v>
      </c>
      <c r="C9954" t="s">
        <v>3995</v>
      </c>
      <c r="D9954">
        <v>50</v>
      </c>
      <c r="J9954" t="e">
        <f>+VLOOKUP(B9954,#REF!,1,FALSE)</f>
        <v>#REF!</v>
      </c>
    </row>
    <row r="9955" spans="1:10" hidden="1" x14ac:dyDescent="0.25">
      <c r="A9955" t="s">
        <v>655</v>
      </c>
      <c r="B9955">
        <v>664035</v>
      </c>
      <c r="C9955" t="s">
        <v>3996</v>
      </c>
      <c r="D9955">
        <v>125</v>
      </c>
      <c r="J9955" t="e">
        <f>+VLOOKUP(B9955,#REF!,1,FALSE)</f>
        <v>#REF!</v>
      </c>
    </row>
    <row r="9956" spans="1:10" hidden="1" x14ac:dyDescent="0.25">
      <c r="A9956" t="s">
        <v>655</v>
      </c>
      <c r="B9956">
        <v>740000</v>
      </c>
      <c r="C9956" t="s">
        <v>3997</v>
      </c>
      <c r="D9956">
        <v>50</v>
      </c>
      <c r="J9956" t="e">
        <f>+VLOOKUP(B9956,#REF!,1,FALSE)</f>
        <v>#REF!</v>
      </c>
    </row>
    <row r="9957" spans="1:10" hidden="1" x14ac:dyDescent="0.25">
      <c r="A9957" t="s">
        <v>655</v>
      </c>
      <c r="B9957">
        <v>760002</v>
      </c>
      <c r="C9957" t="s">
        <v>3998</v>
      </c>
      <c r="D9957">
        <v>10</v>
      </c>
      <c r="J9957" t="e">
        <f>+VLOOKUP(B9957,#REF!,1,FALSE)</f>
        <v>#REF!</v>
      </c>
    </row>
    <row r="9958" spans="1:10" hidden="1" x14ac:dyDescent="0.25">
      <c r="A9958" t="s">
        <v>655</v>
      </c>
      <c r="B9958">
        <v>760016</v>
      </c>
      <c r="C9958" t="s">
        <v>3999</v>
      </c>
      <c r="D9958">
        <v>1</v>
      </c>
      <c r="J9958" t="e">
        <f>+VLOOKUP(B9958,#REF!,1,FALSE)</f>
        <v>#REF!</v>
      </c>
    </row>
    <row r="9959" spans="1:10" hidden="1" x14ac:dyDescent="0.25">
      <c r="A9959" t="s">
        <v>655</v>
      </c>
      <c r="B9959">
        <v>760017</v>
      </c>
      <c r="C9959" t="s">
        <v>4000</v>
      </c>
      <c r="D9959">
        <v>10</v>
      </c>
      <c r="J9959" t="e">
        <f>+VLOOKUP(B9959,#REF!,1,FALSE)</f>
        <v>#REF!</v>
      </c>
    </row>
    <row r="9960" spans="1:10" hidden="1" x14ac:dyDescent="0.25">
      <c r="A9960" t="s">
        <v>655</v>
      </c>
      <c r="B9960">
        <v>760019</v>
      </c>
      <c r="C9960" t="s">
        <v>4001</v>
      </c>
      <c r="D9960">
        <v>1</v>
      </c>
      <c r="J9960" t="e">
        <f>+VLOOKUP(B9960,#REF!,1,FALSE)</f>
        <v>#REF!</v>
      </c>
    </row>
    <row r="9961" spans="1:10" hidden="1" x14ac:dyDescent="0.25">
      <c r="A9961" t="s">
        <v>655</v>
      </c>
      <c r="B9961" t="s">
        <v>4002</v>
      </c>
      <c r="C9961" t="s">
        <v>4003</v>
      </c>
      <c r="D9961">
        <v>1</v>
      </c>
      <c r="J9961" t="e">
        <f>+VLOOKUP(B9961,#REF!,1,FALSE)</f>
        <v>#REF!</v>
      </c>
    </row>
    <row r="9962" spans="1:10" hidden="1" x14ac:dyDescent="0.25">
      <c r="A9962" t="s">
        <v>655</v>
      </c>
      <c r="B9962">
        <v>760022</v>
      </c>
      <c r="C9962" t="s">
        <v>4004</v>
      </c>
      <c r="D9962">
        <v>1</v>
      </c>
      <c r="J9962" t="e">
        <f>+VLOOKUP(B9962,#REF!,1,FALSE)</f>
        <v>#REF!</v>
      </c>
    </row>
    <row r="9963" spans="1:10" hidden="1" x14ac:dyDescent="0.25">
      <c r="A9963" t="s">
        <v>655</v>
      </c>
      <c r="B9963">
        <v>760025</v>
      </c>
      <c r="C9963" t="s">
        <v>4005</v>
      </c>
      <c r="D9963">
        <v>1</v>
      </c>
      <c r="J9963" t="e">
        <f>+VLOOKUP(B9963,#REF!,1,FALSE)</f>
        <v>#REF!</v>
      </c>
    </row>
    <row r="9964" spans="1:10" hidden="1" x14ac:dyDescent="0.25">
      <c r="A9964" t="s">
        <v>655</v>
      </c>
      <c r="B9964">
        <v>760028</v>
      </c>
      <c r="C9964" t="s">
        <v>4006</v>
      </c>
      <c r="D9964">
        <v>4</v>
      </c>
      <c r="J9964" t="e">
        <f>+VLOOKUP(B9964,#REF!,1,FALSE)</f>
        <v>#REF!</v>
      </c>
    </row>
    <row r="9965" spans="1:10" hidden="1" x14ac:dyDescent="0.25">
      <c r="A9965" t="s">
        <v>655</v>
      </c>
      <c r="B9965">
        <v>760029</v>
      </c>
      <c r="C9965" t="s">
        <v>4007</v>
      </c>
      <c r="D9965">
        <v>8</v>
      </c>
      <c r="J9965" t="e">
        <f>+VLOOKUP(B9965,#REF!,1,FALSE)</f>
        <v>#REF!</v>
      </c>
    </row>
    <row r="9966" spans="1:10" hidden="1" x14ac:dyDescent="0.25">
      <c r="A9966" t="s">
        <v>655</v>
      </c>
      <c r="B9966">
        <v>760030</v>
      </c>
      <c r="C9966" t="s">
        <v>4008</v>
      </c>
      <c r="D9966">
        <v>1</v>
      </c>
      <c r="J9966" t="e">
        <f>+VLOOKUP(B9966,#REF!,1,FALSE)</f>
        <v>#REF!</v>
      </c>
    </row>
    <row r="9967" spans="1:10" hidden="1" x14ac:dyDescent="0.25">
      <c r="A9967" t="s">
        <v>655</v>
      </c>
      <c r="B9967">
        <v>760031</v>
      </c>
      <c r="C9967" t="s">
        <v>4009</v>
      </c>
      <c r="D9967">
        <v>2</v>
      </c>
      <c r="J9967" t="e">
        <f>+VLOOKUP(B9967,#REF!,1,FALSE)</f>
        <v>#REF!</v>
      </c>
    </row>
    <row r="9968" spans="1:10" hidden="1" x14ac:dyDescent="0.25">
      <c r="A9968" t="s">
        <v>655</v>
      </c>
      <c r="B9968">
        <v>760032</v>
      </c>
      <c r="C9968" t="s">
        <v>4010</v>
      </c>
      <c r="D9968">
        <v>2</v>
      </c>
      <c r="J9968" t="e">
        <f>+VLOOKUP(B9968,#REF!,1,FALSE)</f>
        <v>#REF!</v>
      </c>
    </row>
    <row r="9969" spans="1:10" hidden="1" x14ac:dyDescent="0.25">
      <c r="A9969" t="s">
        <v>655</v>
      </c>
      <c r="B9969">
        <v>760033</v>
      </c>
      <c r="C9969" t="s">
        <v>4011</v>
      </c>
      <c r="D9969">
        <v>1</v>
      </c>
      <c r="J9969" t="e">
        <f>+VLOOKUP(B9969,#REF!,1,FALSE)</f>
        <v>#REF!</v>
      </c>
    </row>
    <row r="9970" spans="1:10" hidden="1" x14ac:dyDescent="0.25">
      <c r="A9970" t="s">
        <v>655</v>
      </c>
      <c r="B9970">
        <v>760037</v>
      </c>
      <c r="C9970" t="s">
        <v>4012</v>
      </c>
      <c r="D9970">
        <v>4</v>
      </c>
      <c r="J9970" t="e">
        <f>+VLOOKUP(B9970,#REF!,1,FALSE)</f>
        <v>#REF!</v>
      </c>
    </row>
    <row r="9971" spans="1:10" hidden="1" x14ac:dyDescent="0.25">
      <c r="A9971" t="s">
        <v>655</v>
      </c>
      <c r="B9971">
        <v>760039</v>
      </c>
      <c r="C9971" t="s">
        <v>4013</v>
      </c>
      <c r="D9971">
        <v>1</v>
      </c>
      <c r="J9971" t="e">
        <f>+VLOOKUP(B9971,#REF!,1,FALSE)</f>
        <v>#REF!</v>
      </c>
    </row>
    <row r="9972" spans="1:10" hidden="1" x14ac:dyDescent="0.25">
      <c r="A9972" t="s">
        <v>655</v>
      </c>
      <c r="B9972">
        <v>760040</v>
      </c>
      <c r="C9972" t="s">
        <v>4014</v>
      </c>
      <c r="D9972">
        <v>1</v>
      </c>
      <c r="J9972" t="e">
        <f>+VLOOKUP(B9972,#REF!,1,FALSE)</f>
        <v>#REF!</v>
      </c>
    </row>
    <row r="9973" spans="1:10" hidden="1" x14ac:dyDescent="0.25">
      <c r="A9973" t="s">
        <v>655</v>
      </c>
      <c r="B9973">
        <v>760041</v>
      </c>
      <c r="C9973" t="s">
        <v>4015</v>
      </c>
      <c r="D9973">
        <v>1</v>
      </c>
      <c r="J9973" t="e">
        <f>+VLOOKUP(B9973,#REF!,1,FALSE)</f>
        <v>#REF!</v>
      </c>
    </row>
    <row r="9974" spans="1:10" hidden="1" x14ac:dyDescent="0.25">
      <c r="A9974" t="s">
        <v>655</v>
      </c>
      <c r="B9974">
        <v>760043</v>
      </c>
      <c r="C9974" t="s">
        <v>4016</v>
      </c>
      <c r="D9974">
        <v>4</v>
      </c>
      <c r="J9974" t="e">
        <f>+VLOOKUP(B9974,#REF!,1,FALSE)</f>
        <v>#REF!</v>
      </c>
    </row>
    <row r="9975" spans="1:10" hidden="1" x14ac:dyDescent="0.25">
      <c r="A9975" t="s">
        <v>655</v>
      </c>
      <c r="B9975" t="s">
        <v>4017</v>
      </c>
      <c r="C9975" t="s">
        <v>4018</v>
      </c>
      <c r="D9975">
        <v>1</v>
      </c>
      <c r="J9975" t="e">
        <f>+VLOOKUP(B9975,#REF!,1,FALSE)</f>
        <v>#REF!</v>
      </c>
    </row>
    <row r="9976" spans="1:10" hidden="1" x14ac:dyDescent="0.25">
      <c r="A9976" t="s">
        <v>655</v>
      </c>
      <c r="B9976" t="s">
        <v>4019</v>
      </c>
      <c r="C9976" t="s">
        <v>4020</v>
      </c>
      <c r="D9976">
        <v>1</v>
      </c>
      <c r="J9976" t="e">
        <f>+VLOOKUP(B9976,#REF!,1,FALSE)</f>
        <v>#REF!</v>
      </c>
    </row>
    <row r="9977" spans="1:10" hidden="1" x14ac:dyDescent="0.25">
      <c r="A9977" t="s">
        <v>655</v>
      </c>
      <c r="B9977">
        <v>770000</v>
      </c>
      <c r="C9977" t="s">
        <v>4021</v>
      </c>
      <c r="D9977">
        <v>1</v>
      </c>
      <c r="J9977" t="e">
        <f>+VLOOKUP(B9977,#REF!,1,FALSE)</f>
        <v>#REF!</v>
      </c>
    </row>
    <row r="9978" spans="1:10" hidden="1" x14ac:dyDescent="0.25">
      <c r="A9978" t="s">
        <v>655</v>
      </c>
      <c r="B9978">
        <v>770001</v>
      </c>
      <c r="C9978" t="s">
        <v>4022</v>
      </c>
      <c r="D9978">
        <v>1</v>
      </c>
      <c r="J9978" t="e">
        <f>+VLOOKUP(B9978,#REF!,1,FALSE)</f>
        <v>#REF!</v>
      </c>
    </row>
    <row r="9979" spans="1:10" hidden="1" x14ac:dyDescent="0.25">
      <c r="A9979" t="s">
        <v>655</v>
      </c>
      <c r="B9979">
        <v>770002</v>
      </c>
      <c r="C9979" t="s">
        <v>4023</v>
      </c>
      <c r="D9979">
        <v>1</v>
      </c>
      <c r="J9979" t="e">
        <f>+VLOOKUP(B9979,#REF!,1,FALSE)</f>
        <v>#REF!</v>
      </c>
    </row>
    <row r="9980" spans="1:10" hidden="1" x14ac:dyDescent="0.25">
      <c r="A9980" t="s">
        <v>655</v>
      </c>
      <c r="B9980">
        <v>770003</v>
      </c>
      <c r="C9980" t="s">
        <v>4023</v>
      </c>
      <c r="D9980">
        <v>1</v>
      </c>
      <c r="J9980" t="e">
        <f>+VLOOKUP(B9980,#REF!,1,FALSE)</f>
        <v>#REF!</v>
      </c>
    </row>
    <row r="9981" spans="1:10" hidden="1" x14ac:dyDescent="0.25">
      <c r="A9981" t="s">
        <v>655</v>
      </c>
      <c r="B9981">
        <v>770004</v>
      </c>
      <c r="C9981" t="s">
        <v>4023</v>
      </c>
      <c r="D9981">
        <v>1</v>
      </c>
      <c r="J9981" t="e">
        <f>+VLOOKUP(B9981,#REF!,1,FALSE)</f>
        <v>#REF!</v>
      </c>
    </row>
    <row r="9982" spans="1:10" hidden="1" x14ac:dyDescent="0.25">
      <c r="A9982" t="s">
        <v>655</v>
      </c>
      <c r="B9982">
        <v>770006</v>
      </c>
      <c r="C9982" t="s">
        <v>4024</v>
      </c>
      <c r="D9982">
        <v>1</v>
      </c>
      <c r="J9982" t="e">
        <f>+VLOOKUP(B9982,#REF!,1,FALSE)</f>
        <v>#REF!</v>
      </c>
    </row>
    <row r="9983" spans="1:10" hidden="1" x14ac:dyDescent="0.25">
      <c r="A9983" t="s">
        <v>655</v>
      </c>
      <c r="B9983">
        <v>920002</v>
      </c>
      <c r="C9983" t="s">
        <v>3463</v>
      </c>
      <c r="D9983">
        <v>6.5</v>
      </c>
      <c r="J9983" t="e">
        <f>+VLOOKUP(B9983,#REF!,1,FALSE)</f>
        <v>#REF!</v>
      </c>
    </row>
    <row r="9984" spans="1:10" hidden="1" x14ac:dyDescent="0.25">
      <c r="A9984" t="s">
        <v>655</v>
      </c>
      <c r="B9984">
        <v>920200</v>
      </c>
      <c r="C9984" t="s">
        <v>3463</v>
      </c>
      <c r="D9984">
        <v>6.5</v>
      </c>
      <c r="J9984" t="e">
        <f>+VLOOKUP(B9984,#REF!,1,FALSE)</f>
        <v>#REF!</v>
      </c>
    </row>
    <row r="9985" spans="1:10" hidden="1" x14ac:dyDescent="0.25">
      <c r="A9985" t="s">
        <v>655</v>
      </c>
      <c r="B9985">
        <v>930004</v>
      </c>
      <c r="C9985" t="s">
        <v>3543</v>
      </c>
      <c r="D9985">
        <v>6.5</v>
      </c>
      <c r="J9985" t="e">
        <f>+VLOOKUP(B9985,#REF!,1,FALSE)</f>
        <v>#REF!</v>
      </c>
    </row>
    <row r="9986" spans="1:10" hidden="1" x14ac:dyDescent="0.25">
      <c r="A9986" t="s">
        <v>655</v>
      </c>
      <c r="B9986">
        <v>930210</v>
      </c>
      <c r="C9986" t="s">
        <v>4025</v>
      </c>
      <c r="D9986">
        <v>3</v>
      </c>
      <c r="J9986" t="e">
        <f>+VLOOKUP(B9986,#REF!,1,FALSE)</f>
        <v>#REF!</v>
      </c>
    </row>
    <row r="9987" spans="1:10" hidden="1" x14ac:dyDescent="0.25">
      <c r="A9987" t="s">
        <v>655</v>
      </c>
      <c r="B9987">
        <v>940020</v>
      </c>
      <c r="C9987" t="s">
        <v>4026</v>
      </c>
      <c r="D9987">
        <v>100</v>
      </c>
      <c r="J9987" t="e">
        <f>+VLOOKUP(B9987,#REF!,1,FALSE)</f>
        <v>#REF!</v>
      </c>
    </row>
    <row r="9988" spans="1:10" hidden="1" x14ac:dyDescent="0.25">
      <c r="A9988" t="s">
        <v>655</v>
      </c>
      <c r="B9988">
        <v>940021</v>
      </c>
      <c r="C9988" t="s">
        <v>4027</v>
      </c>
      <c r="D9988">
        <v>100</v>
      </c>
      <c r="J9988" t="e">
        <f>+VLOOKUP(B9988,#REF!,1,FALSE)</f>
        <v>#REF!</v>
      </c>
    </row>
    <row r="9989" spans="1:10" hidden="1" x14ac:dyDescent="0.25">
      <c r="A9989" t="s">
        <v>655</v>
      </c>
      <c r="B9989">
        <v>940025</v>
      </c>
      <c r="C9989" t="s">
        <v>4028</v>
      </c>
      <c r="D9989">
        <v>100</v>
      </c>
      <c r="J9989" t="e">
        <f>+VLOOKUP(B9989,#REF!,1,FALSE)</f>
        <v>#REF!</v>
      </c>
    </row>
    <row r="9990" spans="1:10" hidden="1" x14ac:dyDescent="0.25">
      <c r="A9990" t="s">
        <v>655</v>
      </c>
      <c r="B9990" t="s">
        <v>4029</v>
      </c>
      <c r="C9990" t="s">
        <v>4028</v>
      </c>
      <c r="D9990">
        <v>25</v>
      </c>
      <c r="J9990" t="e">
        <f>+VLOOKUP(B9990,#REF!,1,FALSE)</f>
        <v>#REF!</v>
      </c>
    </row>
    <row r="9991" spans="1:10" hidden="1" x14ac:dyDescent="0.25">
      <c r="A9991" t="s">
        <v>655</v>
      </c>
      <c r="B9991">
        <v>940026</v>
      </c>
      <c r="C9991" t="s">
        <v>4030</v>
      </c>
      <c r="D9991">
        <v>25</v>
      </c>
      <c r="J9991" t="e">
        <f>+VLOOKUP(B9991,#REF!,1,FALSE)</f>
        <v>#REF!</v>
      </c>
    </row>
    <row r="9992" spans="1:10" hidden="1" x14ac:dyDescent="0.25">
      <c r="A9992" t="s">
        <v>655</v>
      </c>
      <c r="B9992">
        <v>940200</v>
      </c>
      <c r="C9992" t="s">
        <v>4031</v>
      </c>
      <c r="D9992">
        <v>100</v>
      </c>
      <c r="J9992" t="e">
        <f>+VLOOKUP(B9992,#REF!,1,FALSE)</f>
        <v>#REF!</v>
      </c>
    </row>
    <row r="9993" spans="1:10" hidden="1" x14ac:dyDescent="0.25">
      <c r="A9993" t="s">
        <v>655</v>
      </c>
      <c r="B9993">
        <v>940201</v>
      </c>
      <c r="C9993" t="s">
        <v>4032</v>
      </c>
      <c r="D9993">
        <v>50</v>
      </c>
      <c r="J9993" t="e">
        <f>+VLOOKUP(B9993,#REF!,1,FALSE)</f>
        <v>#REF!</v>
      </c>
    </row>
    <row r="9994" spans="1:10" hidden="1" x14ac:dyDescent="0.25">
      <c r="A9994" t="s">
        <v>655</v>
      </c>
      <c r="B9994">
        <v>940202</v>
      </c>
      <c r="C9994" t="s">
        <v>4033</v>
      </c>
      <c r="D9994">
        <v>25</v>
      </c>
      <c r="J9994" t="e">
        <f>+VLOOKUP(B9994,#REF!,1,FALSE)</f>
        <v>#REF!</v>
      </c>
    </row>
    <row r="9995" spans="1:10" hidden="1" x14ac:dyDescent="0.25">
      <c r="A9995" t="s">
        <v>655</v>
      </c>
      <c r="B9995">
        <v>940203</v>
      </c>
      <c r="C9995" t="s">
        <v>4034</v>
      </c>
      <c r="D9995">
        <v>50</v>
      </c>
      <c r="J9995" t="e">
        <f>+VLOOKUP(B9995,#REF!,1,FALSE)</f>
        <v>#REF!</v>
      </c>
    </row>
    <row r="9996" spans="1:10" hidden="1" x14ac:dyDescent="0.25">
      <c r="A9996" t="s">
        <v>655</v>
      </c>
      <c r="B9996">
        <v>940205</v>
      </c>
      <c r="C9996" t="s">
        <v>4035</v>
      </c>
      <c r="D9996">
        <v>50</v>
      </c>
      <c r="J9996" t="e">
        <f>+VLOOKUP(B9996,#REF!,1,FALSE)</f>
        <v>#REF!</v>
      </c>
    </row>
    <row r="9997" spans="1:10" hidden="1" x14ac:dyDescent="0.25">
      <c r="A9997" t="s">
        <v>655</v>
      </c>
      <c r="B9997">
        <v>950000</v>
      </c>
      <c r="C9997" t="s">
        <v>4036</v>
      </c>
      <c r="D9997">
        <v>1</v>
      </c>
      <c r="J9997" t="e">
        <f>+VLOOKUP(B9997,#REF!,1,FALSE)</f>
        <v>#REF!</v>
      </c>
    </row>
    <row r="9998" spans="1:10" hidden="1" x14ac:dyDescent="0.25">
      <c r="A9998" t="s">
        <v>655</v>
      </c>
      <c r="B9998">
        <v>950001</v>
      </c>
      <c r="C9998" t="s">
        <v>4037</v>
      </c>
      <c r="D9998">
        <v>1</v>
      </c>
      <c r="J9998" t="e">
        <f>+VLOOKUP(B9998,#REF!,1,FALSE)</f>
        <v>#REF!</v>
      </c>
    </row>
    <row r="9999" spans="1:10" hidden="1" x14ac:dyDescent="0.25">
      <c r="A9999" t="s">
        <v>655</v>
      </c>
      <c r="B9999">
        <v>950002</v>
      </c>
      <c r="C9999" t="s">
        <v>4038</v>
      </c>
      <c r="D9999">
        <v>1</v>
      </c>
      <c r="J9999" t="e">
        <f>+VLOOKUP(B9999,#REF!,1,FALSE)</f>
        <v>#REF!</v>
      </c>
    </row>
    <row r="10000" spans="1:10" hidden="1" x14ac:dyDescent="0.25">
      <c r="A10000" t="s">
        <v>655</v>
      </c>
      <c r="B10000">
        <v>950003</v>
      </c>
      <c r="C10000" t="s">
        <v>4039</v>
      </c>
      <c r="D10000">
        <v>6</v>
      </c>
      <c r="J10000" t="e">
        <f>+VLOOKUP(B10000,#REF!,1,FALSE)</f>
        <v>#REF!</v>
      </c>
    </row>
    <row r="10001" spans="1:10" hidden="1" x14ac:dyDescent="0.25">
      <c r="A10001" t="s">
        <v>655</v>
      </c>
      <c r="B10001">
        <v>950004</v>
      </c>
      <c r="C10001" t="s">
        <v>4040</v>
      </c>
      <c r="D10001">
        <v>6</v>
      </c>
      <c r="J10001" t="e">
        <f>+VLOOKUP(B10001,#REF!,1,FALSE)</f>
        <v>#REF!</v>
      </c>
    </row>
    <row r="10002" spans="1:10" hidden="1" x14ac:dyDescent="0.25">
      <c r="A10002" t="s">
        <v>655</v>
      </c>
      <c r="B10002">
        <v>950005</v>
      </c>
      <c r="C10002" t="s">
        <v>3529</v>
      </c>
      <c r="D10002">
        <v>1</v>
      </c>
      <c r="J10002" t="e">
        <f>+VLOOKUP(B10002,#REF!,1,FALSE)</f>
        <v>#REF!</v>
      </c>
    </row>
    <row r="10003" spans="1:10" hidden="1" x14ac:dyDescent="0.25">
      <c r="A10003" t="s">
        <v>655</v>
      </c>
      <c r="B10003">
        <v>950006</v>
      </c>
      <c r="C10003" t="s">
        <v>4041</v>
      </c>
      <c r="D10003">
        <v>1</v>
      </c>
      <c r="J10003" t="e">
        <f>+VLOOKUP(B10003,#REF!,1,FALSE)</f>
        <v>#REF!</v>
      </c>
    </row>
    <row r="10004" spans="1:10" hidden="1" x14ac:dyDescent="0.25">
      <c r="A10004" t="s">
        <v>655</v>
      </c>
      <c r="B10004">
        <v>950007</v>
      </c>
      <c r="C10004" t="s">
        <v>4042</v>
      </c>
      <c r="D10004">
        <v>1</v>
      </c>
      <c r="J10004" t="e">
        <f>+VLOOKUP(B10004,#REF!,1,FALSE)</f>
        <v>#REF!</v>
      </c>
    </row>
    <row r="10005" spans="1:10" hidden="1" x14ac:dyDescent="0.25">
      <c r="A10005" t="s">
        <v>655</v>
      </c>
      <c r="B10005">
        <v>950008</v>
      </c>
      <c r="C10005" t="s">
        <v>4043</v>
      </c>
      <c r="D10005">
        <v>1</v>
      </c>
      <c r="J10005" t="e">
        <f>+VLOOKUP(B10005,#REF!,1,FALSE)</f>
        <v>#REF!</v>
      </c>
    </row>
    <row r="10006" spans="1:10" hidden="1" x14ac:dyDescent="0.25">
      <c r="A10006" t="s">
        <v>655</v>
      </c>
      <c r="B10006" t="s">
        <v>4044</v>
      </c>
      <c r="C10006" t="s">
        <v>3460</v>
      </c>
      <c r="D10006">
        <v>1</v>
      </c>
      <c r="J10006" t="e">
        <f>+VLOOKUP(B10006,#REF!,1,FALSE)</f>
        <v>#REF!</v>
      </c>
    </row>
    <row r="10007" spans="1:10" hidden="1" x14ac:dyDescent="0.25">
      <c r="A10007" t="s">
        <v>655</v>
      </c>
      <c r="B10007">
        <v>950019</v>
      </c>
      <c r="C10007" t="s">
        <v>3530</v>
      </c>
      <c r="D10007">
        <v>1</v>
      </c>
      <c r="J10007" t="e">
        <f>+VLOOKUP(B10007,#REF!,1,FALSE)</f>
        <v>#REF!</v>
      </c>
    </row>
    <row r="10008" spans="1:10" hidden="1" x14ac:dyDescent="0.25">
      <c r="A10008" t="s">
        <v>655</v>
      </c>
      <c r="B10008">
        <v>950060</v>
      </c>
      <c r="C10008" t="s">
        <v>4045</v>
      </c>
      <c r="D10008">
        <v>2</v>
      </c>
      <c r="J10008" t="e">
        <f>+VLOOKUP(B10008,#REF!,1,FALSE)</f>
        <v>#REF!</v>
      </c>
    </row>
    <row r="10009" spans="1:10" hidden="1" x14ac:dyDescent="0.25">
      <c r="A10009" t="s">
        <v>655</v>
      </c>
      <c r="B10009">
        <v>950062</v>
      </c>
      <c r="C10009" t="s">
        <v>4046</v>
      </c>
      <c r="D10009">
        <v>2</v>
      </c>
      <c r="J10009" t="e">
        <f>+VLOOKUP(B10009,#REF!,1,FALSE)</f>
        <v>#REF!</v>
      </c>
    </row>
    <row r="10010" spans="1:10" hidden="1" x14ac:dyDescent="0.25">
      <c r="A10010" t="s">
        <v>655</v>
      </c>
      <c r="B10010">
        <v>950071</v>
      </c>
      <c r="C10010" t="s">
        <v>4047</v>
      </c>
      <c r="D10010">
        <v>2</v>
      </c>
      <c r="J10010" t="e">
        <f>+VLOOKUP(B10010,#REF!,1,FALSE)</f>
        <v>#REF!</v>
      </c>
    </row>
    <row r="10011" spans="1:10" hidden="1" x14ac:dyDescent="0.25">
      <c r="A10011" t="s">
        <v>655</v>
      </c>
      <c r="B10011">
        <v>950073</v>
      </c>
      <c r="C10011" t="s">
        <v>4048</v>
      </c>
      <c r="D10011">
        <v>2</v>
      </c>
      <c r="J10011" t="e">
        <f>+VLOOKUP(B10011,#REF!,1,FALSE)</f>
        <v>#REF!</v>
      </c>
    </row>
    <row r="10012" spans="1:10" hidden="1" x14ac:dyDescent="0.25">
      <c r="A10012" t="s">
        <v>655</v>
      </c>
      <c r="B10012">
        <v>950074</v>
      </c>
      <c r="C10012" t="s">
        <v>3517</v>
      </c>
      <c r="D10012">
        <v>2</v>
      </c>
      <c r="J10012" t="e">
        <f>+VLOOKUP(B10012,#REF!,1,FALSE)</f>
        <v>#REF!</v>
      </c>
    </row>
    <row r="10013" spans="1:10" hidden="1" x14ac:dyDescent="0.25">
      <c r="A10013" t="s">
        <v>655</v>
      </c>
      <c r="B10013">
        <v>950075</v>
      </c>
      <c r="C10013" t="s">
        <v>4049</v>
      </c>
      <c r="D10013">
        <v>2</v>
      </c>
      <c r="J10013" t="e">
        <f>+VLOOKUP(B10013,#REF!,1,FALSE)</f>
        <v>#REF!</v>
      </c>
    </row>
    <row r="10014" spans="1:10" hidden="1" x14ac:dyDescent="0.25">
      <c r="A10014" t="s">
        <v>655</v>
      </c>
      <c r="B10014">
        <v>950080</v>
      </c>
      <c r="C10014" t="s">
        <v>4050</v>
      </c>
      <c r="D10014">
        <v>4</v>
      </c>
      <c r="J10014" t="e">
        <f>+VLOOKUP(B10014,#REF!,1,FALSE)</f>
        <v>#REF!</v>
      </c>
    </row>
    <row r="10015" spans="1:10" hidden="1" x14ac:dyDescent="0.25">
      <c r="A10015" t="s">
        <v>655</v>
      </c>
      <c r="B10015">
        <v>950086</v>
      </c>
      <c r="C10015" t="s">
        <v>4051</v>
      </c>
      <c r="D10015">
        <v>1</v>
      </c>
      <c r="J10015" t="e">
        <f>+VLOOKUP(B10015,#REF!,1,FALSE)</f>
        <v>#REF!</v>
      </c>
    </row>
    <row r="10016" spans="1:10" hidden="1" x14ac:dyDescent="0.25">
      <c r="A10016" t="s">
        <v>655</v>
      </c>
      <c r="B10016">
        <v>950093</v>
      </c>
      <c r="C10016" t="s">
        <v>4052</v>
      </c>
      <c r="D10016">
        <v>1</v>
      </c>
      <c r="J10016" t="e">
        <f>+VLOOKUP(B10016,#REF!,1,FALSE)</f>
        <v>#REF!</v>
      </c>
    </row>
    <row r="10017" spans="1:10" hidden="1" x14ac:dyDescent="0.25">
      <c r="A10017" t="s">
        <v>655</v>
      </c>
      <c r="B10017" t="s">
        <v>4053</v>
      </c>
      <c r="C10017" t="s">
        <v>4054</v>
      </c>
      <c r="D10017">
        <v>1</v>
      </c>
      <c r="J10017" t="e">
        <f>+VLOOKUP(B10017,#REF!,1,FALSE)</f>
        <v>#REF!</v>
      </c>
    </row>
    <row r="10018" spans="1:10" hidden="1" x14ac:dyDescent="0.25">
      <c r="A10018" t="s">
        <v>655</v>
      </c>
      <c r="B10018">
        <v>950201</v>
      </c>
      <c r="C10018" t="s">
        <v>4055</v>
      </c>
      <c r="D10018">
        <v>1</v>
      </c>
      <c r="J10018" t="e">
        <f>+VLOOKUP(B10018,#REF!,1,FALSE)</f>
        <v>#REF!</v>
      </c>
    </row>
    <row r="10019" spans="1:10" hidden="1" x14ac:dyDescent="0.25">
      <c r="A10019" t="s">
        <v>655</v>
      </c>
      <c r="B10019">
        <v>950202</v>
      </c>
      <c r="C10019" t="s">
        <v>4056</v>
      </c>
      <c r="D10019">
        <v>10</v>
      </c>
      <c r="J10019" t="e">
        <f>+VLOOKUP(B10019,#REF!,1,FALSE)</f>
        <v>#REF!</v>
      </c>
    </row>
    <row r="10020" spans="1:10" hidden="1" x14ac:dyDescent="0.25">
      <c r="A10020" t="s">
        <v>655</v>
      </c>
      <c r="B10020">
        <v>950203</v>
      </c>
      <c r="C10020" t="s">
        <v>4057</v>
      </c>
      <c r="D10020">
        <v>10</v>
      </c>
      <c r="J10020" t="e">
        <f>+VLOOKUP(B10020,#REF!,1,FALSE)</f>
        <v>#REF!</v>
      </c>
    </row>
    <row r="10021" spans="1:10" hidden="1" x14ac:dyDescent="0.25">
      <c r="A10021" t="s">
        <v>655</v>
      </c>
      <c r="B10021">
        <v>950210</v>
      </c>
      <c r="C10021" t="s">
        <v>4058</v>
      </c>
      <c r="D10021">
        <v>1</v>
      </c>
      <c r="J10021" t="e">
        <f>+VLOOKUP(B10021,#REF!,1,FALSE)</f>
        <v>#REF!</v>
      </c>
    </row>
    <row r="10022" spans="1:10" hidden="1" x14ac:dyDescent="0.25">
      <c r="A10022" t="s">
        <v>655</v>
      </c>
      <c r="B10022">
        <v>950211</v>
      </c>
      <c r="C10022" t="s">
        <v>4059</v>
      </c>
      <c r="D10022">
        <v>1</v>
      </c>
      <c r="J10022" t="e">
        <f>+VLOOKUP(B10022,#REF!,1,FALSE)</f>
        <v>#REF!</v>
      </c>
    </row>
    <row r="10023" spans="1:10" hidden="1" x14ac:dyDescent="0.25">
      <c r="A10023" t="s">
        <v>655</v>
      </c>
      <c r="B10023">
        <v>960006</v>
      </c>
      <c r="C10023" t="s">
        <v>4060</v>
      </c>
      <c r="D10023">
        <v>4</v>
      </c>
      <c r="J10023" t="e">
        <f>+VLOOKUP(B10023,#REF!,1,FALSE)</f>
        <v>#REF!</v>
      </c>
    </row>
    <row r="10024" spans="1:10" hidden="1" x14ac:dyDescent="0.25">
      <c r="A10024" t="s">
        <v>655</v>
      </c>
      <c r="B10024">
        <v>960018</v>
      </c>
      <c r="C10024" t="s">
        <v>4061</v>
      </c>
      <c r="D10024">
        <v>2</v>
      </c>
      <c r="J10024" t="e">
        <f>+VLOOKUP(B10024,#REF!,1,FALSE)</f>
        <v>#REF!</v>
      </c>
    </row>
    <row r="10025" spans="1:10" hidden="1" x14ac:dyDescent="0.25">
      <c r="A10025" t="s">
        <v>655</v>
      </c>
      <c r="B10025">
        <v>960022</v>
      </c>
      <c r="C10025" t="s">
        <v>4062</v>
      </c>
      <c r="D10025">
        <v>1</v>
      </c>
      <c r="J10025" t="e">
        <f>+VLOOKUP(B10025,#REF!,1,FALSE)</f>
        <v>#REF!</v>
      </c>
    </row>
    <row r="10026" spans="1:10" hidden="1" x14ac:dyDescent="0.25">
      <c r="A10026" t="s">
        <v>655</v>
      </c>
      <c r="B10026">
        <v>960023</v>
      </c>
      <c r="C10026" t="s">
        <v>4063</v>
      </c>
      <c r="D10026">
        <v>4</v>
      </c>
      <c r="J10026" t="e">
        <f>+VLOOKUP(B10026,#REF!,1,FALSE)</f>
        <v>#REF!</v>
      </c>
    </row>
    <row r="10027" spans="1:10" hidden="1" x14ac:dyDescent="0.25">
      <c r="A10027" t="s">
        <v>655</v>
      </c>
      <c r="B10027">
        <v>960024</v>
      </c>
      <c r="C10027" t="s">
        <v>2493</v>
      </c>
      <c r="D10027">
        <v>2</v>
      </c>
      <c r="J10027" t="e">
        <f>+VLOOKUP(B10027,#REF!,1,FALSE)</f>
        <v>#REF!</v>
      </c>
    </row>
    <row r="10028" spans="1:10" hidden="1" x14ac:dyDescent="0.25">
      <c r="A10028" t="s">
        <v>655</v>
      </c>
      <c r="B10028">
        <v>960025</v>
      </c>
      <c r="C10028" t="s">
        <v>4064</v>
      </c>
      <c r="D10028">
        <v>4</v>
      </c>
      <c r="J10028" t="e">
        <f>+VLOOKUP(B10028,#REF!,1,FALSE)</f>
        <v>#REF!</v>
      </c>
    </row>
    <row r="10029" spans="1:10" hidden="1" x14ac:dyDescent="0.25">
      <c r="A10029" t="s">
        <v>655</v>
      </c>
      <c r="B10029">
        <v>960027</v>
      </c>
      <c r="C10029" t="s">
        <v>4065</v>
      </c>
      <c r="D10029">
        <v>1</v>
      </c>
      <c r="J10029" t="e">
        <f>+VLOOKUP(B10029,#REF!,1,FALSE)</f>
        <v>#REF!</v>
      </c>
    </row>
    <row r="10030" spans="1:10" hidden="1" x14ac:dyDescent="0.25">
      <c r="A10030" t="s">
        <v>655</v>
      </c>
      <c r="B10030">
        <v>960030</v>
      </c>
      <c r="C10030" t="s">
        <v>4066</v>
      </c>
      <c r="D10030">
        <v>2</v>
      </c>
      <c r="J10030" t="e">
        <f>+VLOOKUP(B10030,#REF!,1,FALSE)</f>
        <v>#REF!</v>
      </c>
    </row>
    <row r="10031" spans="1:10" hidden="1" x14ac:dyDescent="0.25">
      <c r="A10031" t="s">
        <v>655</v>
      </c>
      <c r="B10031" t="s">
        <v>4067</v>
      </c>
      <c r="C10031" t="s">
        <v>4068</v>
      </c>
      <c r="D10031">
        <v>1</v>
      </c>
      <c r="J10031" t="e">
        <f>+VLOOKUP(B10031,#REF!,1,FALSE)</f>
        <v>#REF!</v>
      </c>
    </row>
    <row r="10032" spans="1:10" hidden="1" x14ac:dyDescent="0.25">
      <c r="A10032" t="s">
        <v>655</v>
      </c>
      <c r="B10032">
        <v>960034</v>
      </c>
      <c r="C10032" t="s">
        <v>4069</v>
      </c>
      <c r="D10032">
        <v>5</v>
      </c>
      <c r="J10032" t="e">
        <f>+VLOOKUP(B10032,#REF!,1,FALSE)</f>
        <v>#REF!</v>
      </c>
    </row>
    <row r="10033" spans="1:10" hidden="1" x14ac:dyDescent="0.25">
      <c r="A10033" t="s">
        <v>655</v>
      </c>
      <c r="B10033">
        <v>960035</v>
      </c>
      <c r="C10033" t="s">
        <v>4070</v>
      </c>
      <c r="D10033">
        <v>1</v>
      </c>
      <c r="J10033" t="e">
        <f>+VLOOKUP(B10033,#REF!,1,FALSE)</f>
        <v>#REF!</v>
      </c>
    </row>
    <row r="10034" spans="1:10" hidden="1" x14ac:dyDescent="0.25">
      <c r="A10034" t="s">
        <v>655</v>
      </c>
      <c r="B10034">
        <v>960036</v>
      </c>
      <c r="C10034" t="s">
        <v>4071</v>
      </c>
      <c r="D10034">
        <v>2</v>
      </c>
      <c r="J10034" t="e">
        <f>+VLOOKUP(B10034,#REF!,1,FALSE)</f>
        <v>#REF!</v>
      </c>
    </row>
    <row r="10035" spans="1:10" hidden="1" x14ac:dyDescent="0.25">
      <c r="A10035" t="s">
        <v>655</v>
      </c>
      <c r="B10035">
        <v>960040</v>
      </c>
      <c r="C10035" t="s">
        <v>4072</v>
      </c>
      <c r="D10035">
        <v>10</v>
      </c>
      <c r="J10035" t="e">
        <f>+VLOOKUP(B10035,#REF!,1,FALSE)</f>
        <v>#REF!</v>
      </c>
    </row>
    <row r="10036" spans="1:10" hidden="1" x14ac:dyDescent="0.25">
      <c r="A10036" t="s">
        <v>655</v>
      </c>
      <c r="B10036">
        <v>960042</v>
      </c>
      <c r="C10036" t="s">
        <v>4073</v>
      </c>
      <c r="D10036">
        <v>2</v>
      </c>
      <c r="J10036" t="e">
        <f>+VLOOKUP(B10036,#REF!,1,FALSE)</f>
        <v>#REF!</v>
      </c>
    </row>
    <row r="10037" spans="1:10" hidden="1" x14ac:dyDescent="0.25">
      <c r="A10037" t="s">
        <v>655</v>
      </c>
      <c r="B10037">
        <v>960043</v>
      </c>
      <c r="C10037" t="s">
        <v>4074</v>
      </c>
      <c r="D10037">
        <v>2</v>
      </c>
      <c r="J10037" t="e">
        <f>+VLOOKUP(B10037,#REF!,1,FALSE)</f>
        <v>#REF!</v>
      </c>
    </row>
    <row r="10038" spans="1:10" hidden="1" x14ac:dyDescent="0.25">
      <c r="A10038" t="s">
        <v>655</v>
      </c>
      <c r="B10038">
        <v>960045</v>
      </c>
      <c r="C10038" t="s">
        <v>4075</v>
      </c>
      <c r="D10038">
        <v>1</v>
      </c>
      <c r="J10038" t="e">
        <f>+VLOOKUP(B10038,#REF!,1,FALSE)</f>
        <v>#REF!</v>
      </c>
    </row>
    <row r="10039" spans="1:10" hidden="1" x14ac:dyDescent="0.25">
      <c r="A10039" t="s">
        <v>655</v>
      </c>
      <c r="B10039">
        <v>960046</v>
      </c>
      <c r="C10039" t="s">
        <v>4076</v>
      </c>
      <c r="D10039">
        <v>20</v>
      </c>
      <c r="J10039" t="e">
        <f>+VLOOKUP(B10039,#REF!,1,FALSE)</f>
        <v>#REF!</v>
      </c>
    </row>
    <row r="10040" spans="1:10" hidden="1" x14ac:dyDescent="0.25">
      <c r="A10040" t="s">
        <v>655</v>
      </c>
      <c r="B10040">
        <v>960047</v>
      </c>
      <c r="C10040" t="s">
        <v>4077</v>
      </c>
      <c r="D10040">
        <v>1</v>
      </c>
      <c r="J10040" t="e">
        <f>+VLOOKUP(B10040,#REF!,1,FALSE)</f>
        <v>#REF!</v>
      </c>
    </row>
    <row r="10041" spans="1:10" hidden="1" x14ac:dyDescent="0.25">
      <c r="A10041" t="s">
        <v>655</v>
      </c>
      <c r="B10041">
        <v>960200</v>
      </c>
      <c r="C10041" t="s">
        <v>4078</v>
      </c>
      <c r="D10041">
        <v>4</v>
      </c>
      <c r="J10041" t="e">
        <f>+VLOOKUP(B10041,#REF!,1,FALSE)</f>
        <v>#REF!</v>
      </c>
    </row>
    <row r="10042" spans="1:10" hidden="1" x14ac:dyDescent="0.25">
      <c r="A10042" t="s">
        <v>655</v>
      </c>
      <c r="B10042">
        <v>960201</v>
      </c>
      <c r="C10042" t="s">
        <v>4079</v>
      </c>
      <c r="D10042">
        <v>8</v>
      </c>
      <c r="J10042" t="e">
        <f>+VLOOKUP(B10042,#REF!,1,FALSE)</f>
        <v>#REF!</v>
      </c>
    </row>
    <row r="10043" spans="1:10" hidden="1" x14ac:dyDescent="0.25">
      <c r="A10043" t="s">
        <v>655</v>
      </c>
      <c r="B10043">
        <v>960202</v>
      </c>
      <c r="C10043" t="s">
        <v>4080</v>
      </c>
      <c r="D10043">
        <v>4</v>
      </c>
      <c r="J10043" t="e">
        <f>+VLOOKUP(B10043,#REF!,1,FALSE)</f>
        <v>#REF!</v>
      </c>
    </row>
    <row r="10044" spans="1:10" hidden="1" x14ac:dyDescent="0.25">
      <c r="A10044" t="s">
        <v>655</v>
      </c>
      <c r="B10044">
        <v>960203</v>
      </c>
      <c r="C10044" t="s">
        <v>4081</v>
      </c>
      <c r="D10044">
        <v>4</v>
      </c>
      <c r="J10044" t="e">
        <f>+VLOOKUP(B10044,#REF!,1,FALSE)</f>
        <v>#REF!</v>
      </c>
    </row>
    <row r="10045" spans="1:10" hidden="1" x14ac:dyDescent="0.25">
      <c r="A10045" t="s">
        <v>655</v>
      </c>
      <c r="B10045">
        <v>960204</v>
      </c>
      <c r="C10045" t="s">
        <v>4082</v>
      </c>
      <c r="D10045">
        <v>8</v>
      </c>
      <c r="J10045" t="e">
        <f>+VLOOKUP(B10045,#REF!,1,FALSE)</f>
        <v>#REF!</v>
      </c>
    </row>
    <row r="10046" spans="1:10" hidden="1" x14ac:dyDescent="0.25">
      <c r="A10046" t="s">
        <v>655</v>
      </c>
      <c r="B10046">
        <v>960205</v>
      </c>
      <c r="C10046" t="s">
        <v>4083</v>
      </c>
      <c r="D10046">
        <v>4</v>
      </c>
      <c r="J10046" t="e">
        <f>+VLOOKUP(B10046,#REF!,1,FALSE)</f>
        <v>#REF!</v>
      </c>
    </row>
    <row r="10047" spans="1:10" hidden="1" x14ac:dyDescent="0.25">
      <c r="A10047" t="s">
        <v>655</v>
      </c>
      <c r="B10047">
        <v>960206</v>
      </c>
      <c r="C10047" t="s">
        <v>4084</v>
      </c>
      <c r="D10047">
        <v>10</v>
      </c>
      <c r="J10047" t="e">
        <f>+VLOOKUP(B10047,#REF!,1,FALSE)</f>
        <v>#REF!</v>
      </c>
    </row>
    <row r="10048" spans="1:10" hidden="1" x14ac:dyDescent="0.25">
      <c r="A10048" t="s">
        <v>655</v>
      </c>
      <c r="B10048">
        <v>960210</v>
      </c>
      <c r="C10048" t="s">
        <v>4085</v>
      </c>
      <c r="D10048">
        <v>2</v>
      </c>
      <c r="J10048" t="e">
        <f>+VLOOKUP(B10048,#REF!,1,FALSE)</f>
        <v>#REF!</v>
      </c>
    </row>
    <row r="10049" spans="1:10" hidden="1" x14ac:dyDescent="0.25">
      <c r="A10049" t="s">
        <v>655</v>
      </c>
      <c r="B10049" t="s">
        <v>4086</v>
      </c>
      <c r="C10049" t="s">
        <v>4087</v>
      </c>
      <c r="D10049">
        <v>1</v>
      </c>
      <c r="J10049" t="e">
        <f>+VLOOKUP(B10049,#REF!,1,FALSE)</f>
        <v>#REF!</v>
      </c>
    </row>
    <row r="10050" spans="1:10" hidden="1" x14ac:dyDescent="0.25">
      <c r="A10050" t="s">
        <v>655</v>
      </c>
      <c r="B10050" t="s">
        <v>4088</v>
      </c>
      <c r="C10050" t="s">
        <v>4089</v>
      </c>
      <c r="D10050">
        <v>1</v>
      </c>
      <c r="J10050" t="e">
        <f>+VLOOKUP(B10050,#REF!,1,FALSE)</f>
        <v>#REF!</v>
      </c>
    </row>
    <row r="10051" spans="1:10" hidden="1" x14ac:dyDescent="0.25">
      <c r="A10051" t="s">
        <v>655</v>
      </c>
      <c r="B10051">
        <v>960212</v>
      </c>
      <c r="C10051" t="s">
        <v>4090</v>
      </c>
      <c r="D10051">
        <v>1</v>
      </c>
      <c r="J10051" t="e">
        <f>+VLOOKUP(B10051,#REF!,1,FALSE)</f>
        <v>#REF!</v>
      </c>
    </row>
    <row r="10052" spans="1:10" hidden="1" x14ac:dyDescent="0.25">
      <c r="A10052" t="s">
        <v>655</v>
      </c>
      <c r="B10052">
        <v>960213</v>
      </c>
      <c r="C10052" t="s">
        <v>4091</v>
      </c>
      <c r="D10052">
        <v>8</v>
      </c>
      <c r="J10052" t="e">
        <f>+VLOOKUP(B10052,#REF!,1,FALSE)</f>
        <v>#REF!</v>
      </c>
    </row>
    <row r="10053" spans="1:10" hidden="1" x14ac:dyDescent="0.25">
      <c r="A10053" t="s">
        <v>655</v>
      </c>
      <c r="B10053">
        <v>960214</v>
      </c>
      <c r="C10053" t="s">
        <v>4092</v>
      </c>
      <c r="D10053">
        <v>1</v>
      </c>
      <c r="J10053" t="e">
        <f>+VLOOKUP(B10053,#REF!,1,FALSE)</f>
        <v>#REF!</v>
      </c>
    </row>
    <row r="10054" spans="1:10" hidden="1" x14ac:dyDescent="0.25">
      <c r="A10054" t="s">
        <v>655</v>
      </c>
      <c r="B10054">
        <v>960215</v>
      </c>
      <c r="C10054" t="s">
        <v>4093</v>
      </c>
      <c r="D10054">
        <v>1</v>
      </c>
      <c r="J10054" t="e">
        <f>+VLOOKUP(B10054,#REF!,1,FALSE)</f>
        <v>#REF!</v>
      </c>
    </row>
    <row r="10055" spans="1:10" hidden="1" x14ac:dyDescent="0.25">
      <c r="A10055" t="s">
        <v>655</v>
      </c>
      <c r="B10055">
        <v>960220</v>
      </c>
      <c r="C10055" t="s">
        <v>4094</v>
      </c>
      <c r="D10055">
        <v>1</v>
      </c>
      <c r="J10055" t="e">
        <f>+VLOOKUP(B10055,#REF!,1,FALSE)</f>
        <v>#REF!</v>
      </c>
    </row>
    <row r="10056" spans="1:10" hidden="1" x14ac:dyDescent="0.25">
      <c r="A10056" t="s">
        <v>655</v>
      </c>
      <c r="B10056">
        <v>960222</v>
      </c>
      <c r="C10056" t="s">
        <v>4095</v>
      </c>
      <c r="D10056">
        <v>1</v>
      </c>
      <c r="J10056" t="e">
        <f>+VLOOKUP(B10056,#REF!,1,FALSE)</f>
        <v>#REF!</v>
      </c>
    </row>
    <row r="10057" spans="1:10" hidden="1" x14ac:dyDescent="0.25">
      <c r="A10057" t="s">
        <v>655</v>
      </c>
      <c r="B10057">
        <v>960223</v>
      </c>
      <c r="C10057" t="s">
        <v>4096</v>
      </c>
      <c r="D10057">
        <v>10</v>
      </c>
      <c r="J10057" t="e">
        <f>+VLOOKUP(B10057,#REF!,1,FALSE)</f>
        <v>#REF!</v>
      </c>
    </row>
    <row r="10058" spans="1:10" hidden="1" x14ac:dyDescent="0.25">
      <c r="A10058" t="s">
        <v>655</v>
      </c>
      <c r="B10058">
        <v>960224</v>
      </c>
      <c r="C10058" t="s">
        <v>4097</v>
      </c>
      <c r="D10058">
        <v>1</v>
      </c>
      <c r="J10058" t="e">
        <f>+VLOOKUP(B10058,#REF!,1,FALSE)</f>
        <v>#REF!</v>
      </c>
    </row>
    <row r="10059" spans="1:10" hidden="1" x14ac:dyDescent="0.25">
      <c r="A10059" t="s">
        <v>655</v>
      </c>
      <c r="B10059">
        <v>960225</v>
      </c>
      <c r="C10059" t="s">
        <v>4098</v>
      </c>
      <c r="D10059">
        <v>1</v>
      </c>
      <c r="J10059" t="e">
        <f>+VLOOKUP(B10059,#REF!,1,FALSE)</f>
        <v>#REF!</v>
      </c>
    </row>
    <row r="10060" spans="1:10" hidden="1" x14ac:dyDescent="0.25">
      <c r="A10060" t="s">
        <v>655</v>
      </c>
      <c r="B10060">
        <v>960226</v>
      </c>
      <c r="C10060" t="s">
        <v>4099</v>
      </c>
      <c r="D10060">
        <v>1</v>
      </c>
      <c r="J10060" t="e">
        <f>+VLOOKUP(B10060,#REF!,1,FALSE)</f>
        <v>#REF!</v>
      </c>
    </row>
    <row r="10061" spans="1:10" hidden="1" x14ac:dyDescent="0.25">
      <c r="A10061" t="s">
        <v>655</v>
      </c>
      <c r="B10061">
        <v>960230</v>
      </c>
      <c r="C10061" t="s">
        <v>4100</v>
      </c>
      <c r="D10061">
        <v>4</v>
      </c>
      <c r="J10061" t="e">
        <f>+VLOOKUP(B10061,#REF!,1,FALSE)</f>
        <v>#REF!</v>
      </c>
    </row>
    <row r="10062" spans="1:10" hidden="1" x14ac:dyDescent="0.25">
      <c r="A10062" t="s">
        <v>655</v>
      </c>
      <c r="B10062">
        <v>960231</v>
      </c>
      <c r="C10062" t="s">
        <v>4101</v>
      </c>
      <c r="D10062">
        <v>2</v>
      </c>
      <c r="J10062" t="e">
        <f>+VLOOKUP(B10062,#REF!,1,FALSE)</f>
        <v>#REF!</v>
      </c>
    </row>
    <row r="10063" spans="1:10" hidden="1" x14ac:dyDescent="0.25">
      <c r="A10063" t="s">
        <v>655</v>
      </c>
      <c r="B10063">
        <v>970001</v>
      </c>
      <c r="C10063" t="s">
        <v>4102</v>
      </c>
      <c r="D10063">
        <v>1</v>
      </c>
      <c r="J10063" t="e">
        <f>+VLOOKUP(B10063,#REF!,1,FALSE)</f>
        <v>#REF!</v>
      </c>
    </row>
    <row r="10064" spans="1:10" hidden="1" x14ac:dyDescent="0.25">
      <c r="A10064" t="s">
        <v>655</v>
      </c>
      <c r="B10064" t="s">
        <v>4103</v>
      </c>
      <c r="C10064" t="s">
        <v>4104</v>
      </c>
      <c r="D10064">
        <v>1</v>
      </c>
      <c r="J10064" t="e">
        <f>+VLOOKUP(B10064,#REF!,1,FALSE)</f>
        <v>#REF!</v>
      </c>
    </row>
    <row r="10065" spans="1:10" hidden="1" x14ac:dyDescent="0.25">
      <c r="A10065" t="s">
        <v>655</v>
      </c>
      <c r="B10065">
        <v>970002</v>
      </c>
      <c r="C10065" t="s">
        <v>4105</v>
      </c>
      <c r="D10065">
        <v>1</v>
      </c>
      <c r="J10065" t="e">
        <f>+VLOOKUP(B10065,#REF!,1,FALSE)</f>
        <v>#REF!</v>
      </c>
    </row>
    <row r="10066" spans="1:10" hidden="1" x14ac:dyDescent="0.25">
      <c r="A10066" t="s">
        <v>655</v>
      </c>
      <c r="B10066" t="s">
        <v>4106</v>
      </c>
      <c r="C10066" t="s">
        <v>4107</v>
      </c>
      <c r="D10066">
        <v>1</v>
      </c>
      <c r="J10066" t="e">
        <f>+VLOOKUP(B10066,#REF!,1,FALSE)</f>
        <v>#REF!</v>
      </c>
    </row>
    <row r="10067" spans="1:10" hidden="1" x14ac:dyDescent="0.25">
      <c r="A10067" t="s">
        <v>655</v>
      </c>
      <c r="B10067">
        <v>970003</v>
      </c>
      <c r="C10067" t="s">
        <v>4108</v>
      </c>
      <c r="D10067">
        <v>1</v>
      </c>
      <c r="J10067" t="e">
        <f>+VLOOKUP(B10067,#REF!,1,FALSE)</f>
        <v>#REF!</v>
      </c>
    </row>
    <row r="10068" spans="1:10" hidden="1" x14ac:dyDescent="0.25">
      <c r="A10068" t="s">
        <v>655</v>
      </c>
      <c r="B10068">
        <v>970004</v>
      </c>
      <c r="C10068" t="s">
        <v>4109</v>
      </c>
      <c r="D10068">
        <v>1</v>
      </c>
      <c r="J10068" t="e">
        <f>+VLOOKUP(B10068,#REF!,1,FALSE)</f>
        <v>#REF!</v>
      </c>
    </row>
    <row r="10069" spans="1:10" hidden="1" x14ac:dyDescent="0.25">
      <c r="A10069" t="s">
        <v>655</v>
      </c>
      <c r="B10069">
        <v>970005</v>
      </c>
      <c r="C10069" t="s">
        <v>4110</v>
      </c>
      <c r="D10069">
        <v>1</v>
      </c>
      <c r="J10069" t="e">
        <f>+VLOOKUP(B10069,#REF!,1,FALSE)</f>
        <v>#REF!</v>
      </c>
    </row>
    <row r="10070" spans="1:10" hidden="1" x14ac:dyDescent="0.25">
      <c r="A10070" t="s">
        <v>655</v>
      </c>
      <c r="B10070">
        <v>970006</v>
      </c>
      <c r="C10070" t="s">
        <v>4111</v>
      </c>
      <c r="D10070">
        <v>1</v>
      </c>
      <c r="J10070" t="e">
        <f>+VLOOKUP(B10070,#REF!,1,FALSE)</f>
        <v>#REF!</v>
      </c>
    </row>
    <row r="10071" spans="1:10" hidden="1" x14ac:dyDescent="0.25">
      <c r="A10071" t="s">
        <v>655</v>
      </c>
      <c r="B10071">
        <v>970007</v>
      </c>
      <c r="C10071" t="s">
        <v>4112</v>
      </c>
      <c r="D10071">
        <v>1</v>
      </c>
      <c r="J10071" t="e">
        <f>+VLOOKUP(B10071,#REF!,1,FALSE)</f>
        <v>#REF!</v>
      </c>
    </row>
    <row r="10072" spans="1:10" hidden="1" x14ac:dyDescent="0.25">
      <c r="A10072" t="s">
        <v>655</v>
      </c>
      <c r="B10072">
        <v>970008</v>
      </c>
      <c r="C10072" t="s">
        <v>4113</v>
      </c>
      <c r="D10072">
        <v>1</v>
      </c>
      <c r="J10072" t="e">
        <f>+VLOOKUP(B10072,#REF!,1,FALSE)</f>
        <v>#REF!</v>
      </c>
    </row>
    <row r="10073" spans="1:10" hidden="1" x14ac:dyDescent="0.25">
      <c r="A10073" t="s">
        <v>655</v>
      </c>
      <c r="B10073">
        <v>970010</v>
      </c>
      <c r="C10073" t="s">
        <v>4114</v>
      </c>
      <c r="D10073">
        <v>1</v>
      </c>
      <c r="J10073" t="e">
        <f>+VLOOKUP(B10073,#REF!,1,FALSE)</f>
        <v>#REF!</v>
      </c>
    </row>
    <row r="10074" spans="1:10" hidden="1" x14ac:dyDescent="0.25">
      <c r="A10074" t="s">
        <v>655</v>
      </c>
      <c r="B10074">
        <v>970200</v>
      </c>
      <c r="C10074" t="s">
        <v>4115</v>
      </c>
      <c r="D10074">
        <v>1</v>
      </c>
      <c r="J10074" t="e">
        <f>+VLOOKUP(B10074,#REF!,1,FALSE)</f>
        <v>#REF!</v>
      </c>
    </row>
    <row r="10075" spans="1:10" hidden="1" x14ac:dyDescent="0.25">
      <c r="A10075" t="s">
        <v>655</v>
      </c>
      <c r="B10075">
        <v>970201</v>
      </c>
      <c r="C10075" t="s">
        <v>4116</v>
      </c>
      <c r="D10075">
        <v>1</v>
      </c>
      <c r="J10075" t="e">
        <f>+VLOOKUP(B10075,#REF!,1,FALSE)</f>
        <v>#REF!</v>
      </c>
    </row>
    <row r="10076" spans="1:10" hidden="1" x14ac:dyDescent="0.25">
      <c r="A10076" t="s">
        <v>655</v>
      </c>
      <c r="B10076">
        <v>970202</v>
      </c>
      <c r="C10076" t="s">
        <v>4117</v>
      </c>
      <c r="D10076">
        <v>1</v>
      </c>
      <c r="J10076" t="e">
        <f>+VLOOKUP(B10076,#REF!,1,FALSE)</f>
        <v>#REF!</v>
      </c>
    </row>
    <row r="10077" spans="1:10" hidden="1" x14ac:dyDescent="0.25">
      <c r="A10077" t="s">
        <v>655</v>
      </c>
      <c r="B10077">
        <v>970203</v>
      </c>
      <c r="C10077" t="s">
        <v>4118</v>
      </c>
      <c r="D10077">
        <v>1</v>
      </c>
      <c r="J10077" t="e">
        <f>+VLOOKUP(B10077,#REF!,1,FALSE)</f>
        <v>#REF!</v>
      </c>
    </row>
    <row r="10078" spans="1:10" hidden="1" x14ac:dyDescent="0.25">
      <c r="A10078" t="s">
        <v>655</v>
      </c>
      <c r="B10078">
        <v>971000</v>
      </c>
      <c r="C10078" t="s">
        <v>4119</v>
      </c>
      <c r="D10078">
        <v>1</v>
      </c>
      <c r="J10078" t="e">
        <f>+VLOOKUP(B10078,#REF!,1,FALSE)</f>
        <v>#REF!</v>
      </c>
    </row>
    <row r="10079" spans="1:10" hidden="1" x14ac:dyDescent="0.25">
      <c r="A10079" t="s">
        <v>655</v>
      </c>
      <c r="B10079" t="s">
        <v>2643</v>
      </c>
      <c r="C10079" t="s">
        <v>2644</v>
      </c>
      <c r="D10079">
        <v>4</v>
      </c>
      <c r="J10079" t="e">
        <f>+VLOOKUP(B10079,#REF!,1,FALSE)</f>
        <v>#REF!</v>
      </c>
    </row>
    <row r="10080" spans="1:10" hidden="1" x14ac:dyDescent="0.25">
      <c r="A10080" t="s">
        <v>655</v>
      </c>
      <c r="B10080" t="s">
        <v>2681</v>
      </c>
      <c r="C10080" t="s">
        <v>2682</v>
      </c>
      <c r="D10080">
        <v>100</v>
      </c>
      <c r="J10080" t="e">
        <f>+VLOOKUP(B10080,#REF!,1,FALSE)</f>
        <v>#REF!</v>
      </c>
    </row>
    <row r="10081" spans="1:10" hidden="1" x14ac:dyDescent="0.25">
      <c r="A10081" t="s">
        <v>655</v>
      </c>
      <c r="B10081" t="s">
        <v>2709</v>
      </c>
      <c r="C10081" t="s">
        <v>2710</v>
      </c>
      <c r="D10081">
        <v>1</v>
      </c>
      <c r="J10081" t="e">
        <f>+VLOOKUP(B10081,#REF!,1,FALSE)</f>
        <v>#REF!</v>
      </c>
    </row>
    <row r="10082" spans="1:10" hidden="1" x14ac:dyDescent="0.25">
      <c r="A10082" t="s">
        <v>655</v>
      </c>
      <c r="B10082" t="s">
        <v>2277</v>
      </c>
      <c r="C10082" t="s">
        <v>2278</v>
      </c>
      <c r="D10082">
        <v>1</v>
      </c>
      <c r="J10082" t="e">
        <f>+VLOOKUP(B10082,#REF!,1,FALSE)</f>
        <v>#REF!</v>
      </c>
    </row>
    <row r="10083" spans="1:10" hidden="1" x14ac:dyDescent="0.25">
      <c r="A10083" t="s">
        <v>655</v>
      </c>
      <c r="B10083" t="s">
        <v>2735</v>
      </c>
      <c r="C10083" t="s">
        <v>2736</v>
      </c>
      <c r="D10083">
        <v>375</v>
      </c>
      <c r="J10083" t="e">
        <f>+VLOOKUP(B10083,#REF!,1,FALSE)</f>
        <v>#REF!</v>
      </c>
    </row>
    <row r="10084" spans="1:10" hidden="1" x14ac:dyDescent="0.25">
      <c r="A10084" t="s">
        <v>655</v>
      </c>
      <c r="B10084" t="s">
        <v>2745</v>
      </c>
      <c r="C10084" t="s">
        <v>2746</v>
      </c>
      <c r="D10084">
        <v>50</v>
      </c>
      <c r="J10084" t="e">
        <f>+VLOOKUP(B10084,#REF!,1,FALSE)</f>
        <v>#REF!</v>
      </c>
    </row>
    <row r="10085" spans="1:10" hidden="1" x14ac:dyDescent="0.25">
      <c r="A10085" t="s">
        <v>655</v>
      </c>
      <c r="B10085" t="s">
        <v>2747</v>
      </c>
      <c r="C10085" t="s">
        <v>2748</v>
      </c>
      <c r="D10085">
        <v>4</v>
      </c>
      <c r="J10085" t="e">
        <f>+VLOOKUP(B10085,#REF!,1,FALSE)</f>
        <v>#REF!</v>
      </c>
    </row>
    <row r="10086" spans="1:10" hidden="1" x14ac:dyDescent="0.25">
      <c r="A10086" t="s">
        <v>655</v>
      </c>
      <c r="B10086" t="s">
        <v>2749</v>
      </c>
      <c r="C10086" t="s">
        <v>2750</v>
      </c>
      <c r="D10086">
        <v>4</v>
      </c>
      <c r="J10086" t="e">
        <f>+VLOOKUP(B10086,#REF!,1,FALSE)</f>
        <v>#REF!</v>
      </c>
    </row>
    <row r="10087" spans="1:10" hidden="1" x14ac:dyDescent="0.25">
      <c r="A10087" t="s">
        <v>655</v>
      </c>
      <c r="B10087" t="s">
        <v>2753</v>
      </c>
      <c r="C10087" t="s">
        <v>2754</v>
      </c>
      <c r="D10087">
        <v>1</v>
      </c>
      <c r="J10087" t="e">
        <f>+VLOOKUP(B10087,#REF!,1,FALSE)</f>
        <v>#REF!</v>
      </c>
    </row>
    <row r="10088" spans="1:10" hidden="1" x14ac:dyDescent="0.25">
      <c r="A10088" t="s">
        <v>655</v>
      </c>
      <c r="B10088" t="s">
        <v>2755</v>
      </c>
      <c r="C10088" t="s">
        <v>2756</v>
      </c>
      <c r="D10088">
        <v>1</v>
      </c>
      <c r="J10088" t="e">
        <f>+VLOOKUP(B10088,#REF!,1,FALSE)</f>
        <v>#REF!</v>
      </c>
    </row>
    <row r="10089" spans="1:10" hidden="1" x14ac:dyDescent="0.25">
      <c r="A10089" t="s">
        <v>655</v>
      </c>
      <c r="B10089" t="s">
        <v>2767</v>
      </c>
      <c r="C10089" t="s">
        <v>2768</v>
      </c>
      <c r="D10089">
        <v>1</v>
      </c>
      <c r="J10089" t="e">
        <f>+VLOOKUP(B10089,#REF!,1,FALSE)</f>
        <v>#REF!</v>
      </c>
    </row>
    <row r="10090" spans="1:10" hidden="1" x14ac:dyDescent="0.25">
      <c r="A10090" t="s">
        <v>655</v>
      </c>
      <c r="B10090" t="s">
        <v>2769</v>
      </c>
      <c r="C10090" t="s">
        <v>2770</v>
      </c>
      <c r="D10090">
        <v>100</v>
      </c>
      <c r="J10090" t="e">
        <f>+VLOOKUP(B10090,#REF!,1,FALSE)</f>
        <v>#REF!</v>
      </c>
    </row>
    <row r="10091" spans="1:10" hidden="1" x14ac:dyDescent="0.25">
      <c r="A10091" t="s">
        <v>655</v>
      </c>
      <c r="B10091" t="s">
        <v>2773</v>
      </c>
      <c r="C10091" t="s">
        <v>2774</v>
      </c>
      <c r="D10091">
        <v>20</v>
      </c>
      <c r="J10091" t="e">
        <f>+VLOOKUP(B10091,#REF!,1,FALSE)</f>
        <v>#REF!</v>
      </c>
    </row>
    <row r="10092" spans="1:10" hidden="1" x14ac:dyDescent="0.25">
      <c r="A10092" t="s">
        <v>655</v>
      </c>
      <c r="B10092" t="s">
        <v>2775</v>
      </c>
      <c r="C10092" t="s">
        <v>2776</v>
      </c>
      <c r="D10092">
        <v>100</v>
      </c>
      <c r="J10092" t="e">
        <f>+VLOOKUP(B10092,#REF!,1,FALSE)</f>
        <v>#REF!</v>
      </c>
    </row>
    <row r="10093" spans="1:10" hidden="1" x14ac:dyDescent="0.25">
      <c r="A10093" t="s">
        <v>655</v>
      </c>
      <c r="B10093" t="s">
        <v>2777</v>
      </c>
      <c r="C10093" t="s">
        <v>2778</v>
      </c>
      <c r="D10093">
        <v>50</v>
      </c>
      <c r="J10093" t="e">
        <f>+VLOOKUP(B10093,#REF!,1,FALSE)</f>
        <v>#REF!</v>
      </c>
    </row>
    <row r="10094" spans="1:10" hidden="1" x14ac:dyDescent="0.25">
      <c r="A10094" t="s">
        <v>655</v>
      </c>
      <c r="B10094" t="s">
        <v>2779</v>
      </c>
      <c r="C10094" t="s">
        <v>2780</v>
      </c>
      <c r="D10094">
        <v>50</v>
      </c>
      <c r="J10094" t="e">
        <f>+VLOOKUP(B10094,#REF!,1,FALSE)</f>
        <v>#REF!</v>
      </c>
    </row>
    <row r="10095" spans="1:10" hidden="1" x14ac:dyDescent="0.25">
      <c r="A10095" t="s">
        <v>655</v>
      </c>
      <c r="B10095" t="s">
        <v>2781</v>
      </c>
      <c r="C10095" t="s">
        <v>2782</v>
      </c>
      <c r="D10095">
        <v>100</v>
      </c>
      <c r="J10095" t="e">
        <f>+VLOOKUP(B10095,#REF!,1,FALSE)</f>
        <v>#REF!</v>
      </c>
    </row>
    <row r="10096" spans="1:10" hidden="1" x14ac:dyDescent="0.25">
      <c r="A10096" t="s">
        <v>655</v>
      </c>
      <c r="B10096" t="s">
        <v>2785</v>
      </c>
      <c r="C10096" t="s">
        <v>2786</v>
      </c>
      <c r="D10096">
        <v>100</v>
      </c>
      <c r="J10096" t="e">
        <f>+VLOOKUP(B10096,#REF!,1,FALSE)</f>
        <v>#REF!</v>
      </c>
    </row>
    <row r="10097" spans="1:10" hidden="1" x14ac:dyDescent="0.25">
      <c r="A10097" t="s">
        <v>655</v>
      </c>
      <c r="B10097" t="s">
        <v>2787</v>
      </c>
      <c r="C10097" t="s">
        <v>2788</v>
      </c>
      <c r="D10097">
        <v>100</v>
      </c>
      <c r="J10097" t="e">
        <f>+VLOOKUP(B10097,#REF!,1,FALSE)</f>
        <v>#REF!</v>
      </c>
    </row>
    <row r="10098" spans="1:10" hidden="1" x14ac:dyDescent="0.25">
      <c r="A10098" t="s">
        <v>655</v>
      </c>
      <c r="B10098" t="s">
        <v>2789</v>
      </c>
      <c r="C10098" t="s">
        <v>2790</v>
      </c>
      <c r="D10098">
        <v>50</v>
      </c>
      <c r="J10098" t="e">
        <f>+VLOOKUP(B10098,#REF!,1,FALSE)</f>
        <v>#REF!</v>
      </c>
    </row>
    <row r="10099" spans="1:10" hidden="1" x14ac:dyDescent="0.25">
      <c r="A10099" t="s">
        <v>655</v>
      </c>
      <c r="B10099" t="s">
        <v>2823</v>
      </c>
      <c r="C10099" t="s">
        <v>2824</v>
      </c>
      <c r="D10099">
        <v>100</v>
      </c>
      <c r="J10099" t="e">
        <f>+VLOOKUP(B10099,#REF!,1,FALSE)</f>
        <v>#REF!</v>
      </c>
    </row>
    <row r="10100" spans="1:10" hidden="1" x14ac:dyDescent="0.25">
      <c r="A10100" t="s">
        <v>655</v>
      </c>
      <c r="B10100" t="s">
        <v>2829</v>
      </c>
      <c r="C10100" t="s">
        <v>2830</v>
      </c>
      <c r="D10100">
        <v>2.5</v>
      </c>
      <c r="J10100" t="e">
        <f>+VLOOKUP(B10100,#REF!,1,FALSE)</f>
        <v>#REF!</v>
      </c>
    </row>
    <row r="10101" spans="1:10" hidden="1" x14ac:dyDescent="0.25">
      <c r="A10101" t="s">
        <v>655</v>
      </c>
      <c r="B10101" t="s">
        <v>2473</v>
      </c>
      <c r="C10101" t="s">
        <v>2474</v>
      </c>
      <c r="D10101">
        <v>6.5</v>
      </c>
      <c r="J10101" t="e">
        <f>+VLOOKUP(B10101,#REF!,1,FALSE)</f>
        <v>#REF!</v>
      </c>
    </row>
    <row r="10102" spans="1:10" hidden="1" x14ac:dyDescent="0.25">
      <c r="A10102" t="s">
        <v>655</v>
      </c>
      <c r="B10102" t="s">
        <v>2831</v>
      </c>
      <c r="C10102" t="s">
        <v>2832</v>
      </c>
      <c r="D10102">
        <v>25</v>
      </c>
      <c r="J10102" t="e">
        <f>+VLOOKUP(B10102,#REF!,1,FALSE)</f>
        <v>#REF!</v>
      </c>
    </row>
    <row r="10103" spans="1:10" hidden="1" x14ac:dyDescent="0.25">
      <c r="A10103" t="s">
        <v>655</v>
      </c>
      <c r="B10103" t="s">
        <v>2833</v>
      </c>
      <c r="C10103" t="s">
        <v>2834</v>
      </c>
      <c r="D10103">
        <v>25</v>
      </c>
      <c r="J10103" t="e">
        <f>+VLOOKUP(B10103,#REF!,1,FALSE)</f>
        <v>#REF!</v>
      </c>
    </row>
    <row r="10104" spans="1:10" hidden="1" x14ac:dyDescent="0.25">
      <c r="A10104" t="s">
        <v>655</v>
      </c>
      <c r="B10104" t="s">
        <v>2835</v>
      </c>
      <c r="C10104" t="s">
        <v>2836</v>
      </c>
      <c r="D10104">
        <v>50</v>
      </c>
      <c r="J10104" t="e">
        <f>+VLOOKUP(B10104,#REF!,1,FALSE)</f>
        <v>#REF!</v>
      </c>
    </row>
    <row r="10105" spans="1:10" hidden="1" x14ac:dyDescent="0.25">
      <c r="A10105" t="s">
        <v>655</v>
      </c>
      <c r="B10105" t="s">
        <v>2837</v>
      </c>
      <c r="C10105" t="s">
        <v>2836</v>
      </c>
      <c r="D10105">
        <v>50</v>
      </c>
      <c r="J10105" t="e">
        <f>+VLOOKUP(B10105,#REF!,1,FALSE)</f>
        <v>#REF!</v>
      </c>
    </row>
    <row r="10106" spans="1:10" hidden="1" x14ac:dyDescent="0.25">
      <c r="A10106" t="s">
        <v>655</v>
      </c>
      <c r="B10106" t="s">
        <v>2596</v>
      </c>
      <c r="C10106" t="s">
        <v>2561</v>
      </c>
      <c r="D10106">
        <v>50</v>
      </c>
      <c r="J10106" t="e">
        <f>+VLOOKUP(B10106,#REF!,1,FALSE)</f>
        <v>#REF!</v>
      </c>
    </row>
    <row r="10107" spans="1:10" hidden="1" x14ac:dyDescent="0.25">
      <c r="A10107" t="s">
        <v>655</v>
      </c>
      <c r="B10107" t="s">
        <v>2597</v>
      </c>
      <c r="C10107" t="s">
        <v>2598</v>
      </c>
      <c r="D10107">
        <v>25</v>
      </c>
      <c r="J10107" t="e">
        <f>+VLOOKUP(B10107,#REF!,1,FALSE)</f>
        <v>#REF!</v>
      </c>
    </row>
    <row r="10108" spans="1:10" hidden="1" x14ac:dyDescent="0.25">
      <c r="A10108" t="s">
        <v>655</v>
      </c>
      <c r="B10108" t="s">
        <v>2840</v>
      </c>
      <c r="C10108" t="s">
        <v>2841</v>
      </c>
      <c r="D10108">
        <v>50</v>
      </c>
      <c r="J10108" t="e">
        <f>+VLOOKUP(B10108,#REF!,1,FALSE)</f>
        <v>#REF!</v>
      </c>
    </row>
    <row r="10109" spans="1:10" hidden="1" x14ac:dyDescent="0.25">
      <c r="A10109" t="s">
        <v>655</v>
      </c>
      <c r="B10109" t="s">
        <v>2842</v>
      </c>
      <c r="C10109" t="s">
        <v>2843</v>
      </c>
      <c r="D10109">
        <v>50</v>
      </c>
      <c r="J10109" t="e">
        <f>+VLOOKUP(B10109,#REF!,1,FALSE)</f>
        <v>#REF!</v>
      </c>
    </row>
    <row r="10110" spans="1:10" hidden="1" x14ac:dyDescent="0.25">
      <c r="A10110" t="s">
        <v>655</v>
      </c>
      <c r="B10110" t="s">
        <v>2844</v>
      </c>
      <c r="C10110" t="s">
        <v>2845</v>
      </c>
      <c r="D10110">
        <v>300</v>
      </c>
      <c r="J10110" t="e">
        <f>+VLOOKUP(B10110,#REF!,1,FALSE)</f>
        <v>#REF!</v>
      </c>
    </row>
    <row r="10111" spans="1:10" hidden="1" x14ac:dyDescent="0.25">
      <c r="A10111" t="s">
        <v>655</v>
      </c>
      <c r="B10111" t="s">
        <v>2846</v>
      </c>
      <c r="C10111" t="s">
        <v>2845</v>
      </c>
      <c r="D10111">
        <v>50</v>
      </c>
      <c r="J10111" t="e">
        <f>+VLOOKUP(B10111,#REF!,1,FALSE)</f>
        <v>#REF!</v>
      </c>
    </row>
    <row r="10112" spans="1:10" hidden="1" x14ac:dyDescent="0.25">
      <c r="A10112" t="s">
        <v>655</v>
      </c>
      <c r="B10112" t="s">
        <v>2849</v>
      </c>
      <c r="C10112" t="s">
        <v>2850</v>
      </c>
      <c r="D10112">
        <v>6.5</v>
      </c>
      <c r="J10112" t="e">
        <f>+VLOOKUP(B10112,#REF!,1,FALSE)</f>
        <v>#REF!</v>
      </c>
    </row>
    <row r="10113" spans="1:10" hidden="1" x14ac:dyDescent="0.25">
      <c r="A10113" t="s">
        <v>655</v>
      </c>
      <c r="B10113" t="s">
        <v>2599</v>
      </c>
      <c r="C10113" t="s">
        <v>2600</v>
      </c>
      <c r="D10113">
        <v>6.5</v>
      </c>
      <c r="J10113" t="e">
        <f>+VLOOKUP(B10113,#REF!,1,FALSE)</f>
        <v>#REF!</v>
      </c>
    </row>
    <row r="10114" spans="1:10" hidden="1" x14ac:dyDescent="0.25">
      <c r="A10114" t="s">
        <v>655</v>
      </c>
      <c r="B10114" t="s">
        <v>794</v>
      </c>
      <c r="C10114" t="s">
        <v>795</v>
      </c>
      <c r="D10114">
        <v>5.8</v>
      </c>
      <c r="J10114" t="e">
        <f>+VLOOKUP(B10114,#REF!,1,FALSE)</f>
        <v>#REF!</v>
      </c>
    </row>
    <row r="10115" spans="1:10" hidden="1" x14ac:dyDescent="0.25">
      <c r="A10115" t="s">
        <v>655</v>
      </c>
      <c r="B10115" t="s">
        <v>796</v>
      </c>
      <c r="C10115" t="s">
        <v>797</v>
      </c>
      <c r="D10115">
        <v>5.8</v>
      </c>
      <c r="J10115" t="e">
        <f>+VLOOKUP(B10115,#REF!,1,FALSE)</f>
        <v>#REF!</v>
      </c>
    </row>
    <row r="10116" spans="1:10" hidden="1" x14ac:dyDescent="0.25">
      <c r="A10116" t="s">
        <v>655</v>
      </c>
      <c r="B10116" t="s">
        <v>2852</v>
      </c>
      <c r="C10116" t="s">
        <v>2853</v>
      </c>
      <c r="D10116">
        <v>100</v>
      </c>
      <c r="J10116" t="e">
        <f>+VLOOKUP(B10116,#REF!,1,FALSE)</f>
        <v>#REF!</v>
      </c>
    </row>
    <row r="10117" spans="1:10" hidden="1" x14ac:dyDescent="0.25">
      <c r="A10117" t="s">
        <v>655</v>
      </c>
      <c r="B10117" t="s">
        <v>2854</v>
      </c>
      <c r="C10117" t="s">
        <v>2855</v>
      </c>
      <c r="D10117">
        <v>100</v>
      </c>
      <c r="J10117" t="e">
        <f>+VLOOKUP(B10117,#REF!,1,FALSE)</f>
        <v>#REF!</v>
      </c>
    </row>
    <row r="10118" spans="1:10" hidden="1" x14ac:dyDescent="0.25">
      <c r="A10118" t="s">
        <v>655</v>
      </c>
      <c r="B10118" t="s">
        <v>2856</v>
      </c>
      <c r="C10118" t="s">
        <v>2857</v>
      </c>
      <c r="D10118">
        <v>100</v>
      </c>
      <c r="J10118" t="e">
        <f>+VLOOKUP(B10118,#REF!,1,FALSE)</f>
        <v>#REF!</v>
      </c>
    </row>
    <row r="10119" spans="1:10" hidden="1" x14ac:dyDescent="0.25">
      <c r="A10119" t="s">
        <v>655</v>
      </c>
      <c r="B10119" t="s">
        <v>2860</v>
      </c>
      <c r="C10119" t="s">
        <v>2861</v>
      </c>
      <c r="D10119">
        <v>100</v>
      </c>
      <c r="J10119" t="e">
        <f>+VLOOKUP(B10119,#REF!,1,FALSE)</f>
        <v>#REF!</v>
      </c>
    </row>
    <row r="10120" spans="1:10" hidden="1" x14ac:dyDescent="0.25">
      <c r="A10120" t="s">
        <v>655</v>
      </c>
      <c r="B10120" t="s">
        <v>2862</v>
      </c>
      <c r="C10120" t="s">
        <v>2863</v>
      </c>
      <c r="D10120">
        <v>100</v>
      </c>
      <c r="J10120" t="e">
        <f>+VLOOKUP(B10120,#REF!,1,FALSE)</f>
        <v>#REF!</v>
      </c>
    </row>
    <row r="10121" spans="1:10" hidden="1" x14ac:dyDescent="0.25">
      <c r="A10121" t="s">
        <v>655</v>
      </c>
      <c r="B10121" t="s">
        <v>2864</v>
      </c>
      <c r="C10121" t="s">
        <v>2865</v>
      </c>
      <c r="D10121">
        <v>100</v>
      </c>
      <c r="J10121" t="e">
        <f>+VLOOKUP(B10121,#REF!,1,FALSE)</f>
        <v>#REF!</v>
      </c>
    </row>
    <row r="10122" spans="1:10" hidden="1" x14ac:dyDescent="0.25">
      <c r="A10122" t="s">
        <v>655</v>
      </c>
      <c r="B10122" t="s">
        <v>2866</v>
      </c>
      <c r="C10122" t="s">
        <v>2867</v>
      </c>
      <c r="D10122">
        <v>100</v>
      </c>
      <c r="J10122" t="e">
        <f>+VLOOKUP(B10122,#REF!,1,FALSE)</f>
        <v>#REF!</v>
      </c>
    </row>
    <row r="10123" spans="1:10" hidden="1" x14ac:dyDescent="0.25">
      <c r="A10123" t="s">
        <v>655</v>
      </c>
      <c r="B10123" t="s">
        <v>2868</v>
      </c>
      <c r="C10123" t="s">
        <v>2869</v>
      </c>
      <c r="D10123">
        <v>100</v>
      </c>
      <c r="J10123" t="e">
        <f>+VLOOKUP(B10123,#REF!,1,FALSE)</f>
        <v>#REF!</v>
      </c>
    </row>
    <row r="10124" spans="1:10" hidden="1" x14ac:dyDescent="0.25">
      <c r="A10124" t="s">
        <v>655</v>
      </c>
      <c r="B10124" t="s">
        <v>2870</v>
      </c>
      <c r="C10124" t="s">
        <v>2871</v>
      </c>
      <c r="D10124">
        <v>100</v>
      </c>
      <c r="J10124" t="e">
        <f>+VLOOKUP(B10124,#REF!,1,FALSE)</f>
        <v>#REF!</v>
      </c>
    </row>
    <row r="10125" spans="1:10" hidden="1" x14ac:dyDescent="0.25">
      <c r="A10125" t="s">
        <v>655</v>
      </c>
      <c r="B10125" t="s">
        <v>2872</v>
      </c>
      <c r="C10125" t="s">
        <v>2873</v>
      </c>
      <c r="D10125">
        <v>100</v>
      </c>
      <c r="J10125" t="e">
        <f>+VLOOKUP(B10125,#REF!,1,FALSE)</f>
        <v>#REF!</v>
      </c>
    </row>
    <row r="10126" spans="1:10" hidden="1" x14ac:dyDescent="0.25">
      <c r="A10126" t="s">
        <v>655</v>
      </c>
      <c r="B10126" t="s">
        <v>2874</v>
      </c>
      <c r="C10126" t="s">
        <v>2875</v>
      </c>
      <c r="D10126">
        <v>100</v>
      </c>
      <c r="J10126" t="e">
        <f>+VLOOKUP(B10126,#REF!,1,FALSE)</f>
        <v>#REF!</v>
      </c>
    </row>
    <row r="10127" spans="1:10" hidden="1" x14ac:dyDescent="0.25">
      <c r="A10127" t="s">
        <v>655</v>
      </c>
      <c r="B10127" t="s">
        <v>2876</v>
      </c>
      <c r="C10127" t="s">
        <v>2877</v>
      </c>
      <c r="D10127">
        <v>100</v>
      </c>
      <c r="J10127" t="e">
        <f>+VLOOKUP(B10127,#REF!,1,FALSE)</f>
        <v>#REF!</v>
      </c>
    </row>
    <row r="10128" spans="1:10" hidden="1" x14ac:dyDescent="0.25">
      <c r="A10128" t="s">
        <v>655</v>
      </c>
      <c r="B10128" t="s">
        <v>2878</v>
      </c>
      <c r="C10128" t="s">
        <v>2879</v>
      </c>
      <c r="D10128">
        <v>100</v>
      </c>
      <c r="J10128" t="e">
        <f>+VLOOKUP(B10128,#REF!,1,FALSE)</f>
        <v>#REF!</v>
      </c>
    </row>
    <row r="10129" spans="1:10" hidden="1" x14ac:dyDescent="0.25">
      <c r="A10129" t="s">
        <v>655</v>
      </c>
      <c r="B10129" t="s">
        <v>2880</v>
      </c>
      <c r="C10129" t="s">
        <v>2881</v>
      </c>
      <c r="D10129">
        <v>100</v>
      </c>
      <c r="J10129" t="e">
        <f>+VLOOKUP(B10129,#REF!,1,FALSE)</f>
        <v>#REF!</v>
      </c>
    </row>
    <row r="10130" spans="1:10" hidden="1" x14ac:dyDescent="0.25">
      <c r="A10130" t="s">
        <v>655</v>
      </c>
      <c r="B10130" t="s">
        <v>2882</v>
      </c>
      <c r="C10130" t="s">
        <v>2883</v>
      </c>
      <c r="D10130">
        <v>100</v>
      </c>
      <c r="J10130" t="e">
        <f>+VLOOKUP(B10130,#REF!,1,FALSE)</f>
        <v>#REF!</v>
      </c>
    </row>
    <row r="10131" spans="1:10" hidden="1" x14ac:dyDescent="0.25">
      <c r="A10131" t="s">
        <v>655</v>
      </c>
      <c r="B10131" t="s">
        <v>2884</v>
      </c>
      <c r="C10131" t="s">
        <v>2885</v>
      </c>
      <c r="D10131">
        <v>100</v>
      </c>
      <c r="J10131" t="e">
        <f>+VLOOKUP(B10131,#REF!,1,FALSE)</f>
        <v>#REF!</v>
      </c>
    </row>
    <row r="10132" spans="1:10" hidden="1" x14ac:dyDescent="0.25">
      <c r="A10132" t="s">
        <v>655</v>
      </c>
      <c r="B10132" t="s">
        <v>2886</v>
      </c>
      <c r="C10132" t="s">
        <v>2887</v>
      </c>
      <c r="D10132">
        <v>500</v>
      </c>
      <c r="J10132" t="e">
        <f>+VLOOKUP(B10132,#REF!,1,FALSE)</f>
        <v>#REF!</v>
      </c>
    </row>
    <row r="10133" spans="1:10" hidden="1" x14ac:dyDescent="0.25">
      <c r="A10133" t="s">
        <v>655</v>
      </c>
      <c r="B10133" t="s">
        <v>2888</v>
      </c>
      <c r="C10133" t="s">
        <v>2889</v>
      </c>
      <c r="D10133">
        <v>100</v>
      </c>
      <c r="J10133" t="e">
        <f>+VLOOKUP(B10133,#REF!,1,FALSE)</f>
        <v>#REF!</v>
      </c>
    </row>
    <row r="10134" spans="1:10" hidden="1" x14ac:dyDescent="0.25">
      <c r="A10134" t="s">
        <v>655</v>
      </c>
      <c r="B10134" t="s">
        <v>2890</v>
      </c>
      <c r="C10134" t="s">
        <v>2891</v>
      </c>
      <c r="D10134">
        <v>100</v>
      </c>
      <c r="J10134" t="e">
        <f>+VLOOKUP(B10134,#REF!,1,FALSE)</f>
        <v>#REF!</v>
      </c>
    </row>
    <row r="10135" spans="1:10" hidden="1" x14ac:dyDescent="0.25">
      <c r="A10135" t="s">
        <v>655</v>
      </c>
      <c r="B10135" t="s">
        <v>2892</v>
      </c>
      <c r="C10135" t="s">
        <v>2893</v>
      </c>
      <c r="D10135">
        <v>100</v>
      </c>
      <c r="J10135" t="e">
        <f>+VLOOKUP(B10135,#REF!,1,FALSE)</f>
        <v>#REF!</v>
      </c>
    </row>
    <row r="10136" spans="1:10" hidden="1" x14ac:dyDescent="0.25">
      <c r="A10136" t="s">
        <v>655</v>
      </c>
      <c r="B10136" t="s">
        <v>2894</v>
      </c>
      <c r="C10136" t="s">
        <v>2895</v>
      </c>
      <c r="D10136">
        <v>100</v>
      </c>
      <c r="J10136" t="e">
        <f>+VLOOKUP(B10136,#REF!,1,FALSE)</f>
        <v>#REF!</v>
      </c>
    </row>
    <row r="10137" spans="1:10" hidden="1" x14ac:dyDescent="0.25">
      <c r="A10137" t="s">
        <v>655</v>
      </c>
      <c r="B10137" t="s">
        <v>2896</v>
      </c>
      <c r="C10137" t="s">
        <v>2897</v>
      </c>
      <c r="D10137">
        <v>100</v>
      </c>
      <c r="J10137" t="e">
        <f>+VLOOKUP(B10137,#REF!,1,FALSE)</f>
        <v>#REF!</v>
      </c>
    </row>
    <row r="10138" spans="1:10" hidden="1" x14ac:dyDescent="0.25">
      <c r="A10138" t="s">
        <v>655</v>
      </c>
      <c r="B10138" t="s">
        <v>2898</v>
      </c>
      <c r="C10138" t="s">
        <v>2899</v>
      </c>
      <c r="D10138">
        <v>100</v>
      </c>
      <c r="J10138" t="e">
        <f>+VLOOKUP(B10138,#REF!,1,FALSE)</f>
        <v>#REF!</v>
      </c>
    </row>
    <row r="10139" spans="1:10" hidden="1" x14ac:dyDescent="0.25">
      <c r="A10139" t="s">
        <v>655</v>
      </c>
      <c r="B10139" t="s">
        <v>2900</v>
      </c>
      <c r="C10139" t="s">
        <v>2901</v>
      </c>
      <c r="D10139">
        <v>100</v>
      </c>
      <c r="J10139" t="e">
        <f>+VLOOKUP(B10139,#REF!,1,FALSE)</f>
        <v>#REF!</v>
      </c>
    </row>
    <row r="10140" spans="1:10" hidden="1" x14ac:dyDescent="0.25">
      <c r="A10140" t="s">
        <v>655</v>
      </c>
      <c r="B10140" t="s">
        <v>2902</v>
      </c>
      <c r="C10140" t="s">
        <v>2903</v>
      </c>
      <c r="D10140">
        <v>100</v>
      </c>
      <c r="J10140" t="e">
        <f>+VLOOKUP(B10140,#REF!,1,FALSE)</f>
        <v>#REF!</v>
      </c>
    </row>
    <row r="10141" spans="1:10" hidden="1" x14ac:dyDescent="0.25">
      <c r="A10141" t="s">
        <v>655</v>
      </c>
      <c r="B10141" t="s">
        <v>2904</v>
      </c>
      <c r="C10141" t="s">
        <v>2905</v>
      </c>
      <c r="D10141">
        <v>100</v>
      </c>
      <c r="J10141" t="e">
        <f>+VLOOKUP(B10141,#REF!,1,FALSE)</f>
        <v>#REF!</v>
      </c>
    </row>
    <row r="10142" spans="1:10" hidden="1" x14ac:dyDescent="0.25">
      <c r="A10142" t="s">
        <v>655</v>
      </c>
      <c r="B10142" t="s">
        <v>2906</v>
      </c>
      <c r="C10142" t="s">
        <v>2907</v>
      </c>
      <c r="D10142">
        <v>100</v>
      </c>
      <c r="J10142" t="e">
        <f>+VLOOKUP(B10142,#REF!,1,FALSE)</f>
        <v>#REF!</v>
      </c>
    </row>
    <row r="10143" spans="1:10" hidden="1" x14ac:dyDescent="0.25">
      <c r="A10143" t="s">
        <v>655</v>
      </c>
      <c r="B10143" t="s">
        <v>2908</v>
      </c>
      <c r="C10143" t="s">
        <v>2909</v>
      </c>
      <c r="D10143">
        <v>100</v>
      </c>
      <c r="J10143" t="e">
        <f>+VLOOKUP(B10143,#REF!,1,FALSE)</f>
        <v>#REF!</v>
      </c>
    </row>
    <row r="10144" spans="1:10" hidden="1" x14ac:dyDescent="0.25">
      <c r="A10144" t="s">
        <v>655</v>
      </c>
      <c r="B10144" t="s">
        <v>2910</v>
      </c>
      <c r="C10144" t="s">
        <v>2911</v>
      </c>
      <c r="D10144">
        <v>100</v>
      </c>
      <c r="J10144" t="e">
        <f>+VLOOKUP(B10144,#REF!,1,FALSE)</f>
        <v>#REF!</v>
      </c>
    </row>
    <row r="10145" spans="1:10" hidden="1" x14ac:dyDescent="0.25">
      <c r="A10145" t="s">
        <v>655</v>
      </c>
      <c r="B10145" t="s">
        <v>2912</v>
      </c>
      <c r="C10145" t="s">
        <v>2913</v>
      </c>
      <c r="D10145">
        <v>100</v>
      </c>
      <c r="J10145" t="e">
        <f>+VLOOKUP(B10145,#REF!,1,FALSE)</f>
        <v>#REF!</v>
      </c>
    </row>
    <row r="10146" spans="1:10" hidden="1" x14ac:dyDescent="0.25">
      <c r="A10146" t="s">
        <v>655</v>
      </c>
      <c r="B10146" t="s">
        <v>2914</v>
      </c>
      <c r="C10146" t="s">
        <v>2915</v>
      </c>
      <c r="D10146">
        <v>100</v>
      </c>
      <c r="J10146" t="e">
        <f>+VLOOKUP(B10146,#REF!,1,FALSE)</f>
        <v>#REF!</v>
      </c>
    </row>
    <row r="10147" spans="1:10" hidden="1" x14ac:dyDescent="0.25">
      <c r="A10147" t="s">
        <v>655</v>
      </c>
      <c r="B10147" t="s">
        <v>2916</v>
      </c>
      <c r="C10147" t="s">
        <v>2917</v>
      </c>
      <c r="D10147">
        <v>100</v>
      </c>
      <c r="J10147" t="e">
        <f>+VLOOKUP(B10147,#REF!,1,FALSE)</f>
        <v>#REF!</v>
      </c>
    </row>
    <row r="10148" spans="1:10" hidden="1" x14ac:dyDescent="0.25">
      <c r="A10148" t="s">
        <v>655</v>
      </c>
      <c r="B10148" t="s">
        <v>2918</v>
      </c>
      <c r="C10148" t="s">
        <v>2919</v>
      </c>
      <c r="D10148">
        <v>100</v>
      </c>
      <c r="J10148" t="e">
        <f>+VLOOKUP(B10148,#REF!,1,FALSE)</f>
        <v>#REF!</v>
      </c>
    </row>
    <row r="10149" spans="1:10" hidden="1" x14ac:dyDescent="0.25">
      <c r="A10149" t="s">
        <v>655</v>
      </c>
      <c r="B10149" t="s">
        <v>2920</v>
      </c>
      <c r="C10149" t="s">
        <v>2921</v>
      </c>
      <c r="D10149">
        <v>100</v>
      </c>
      <c r="J10149" t="e">
        <f>+VLOOKUP(B10149,#REF!,1,FALSE)</f>
        <v>#REF!</v>
      </c>
    </row>
    <row r="10150" spans="1:10" hidden="1" x14ac:dyDescent="0.25">
      <c r="A10150" t="s">
        <v>655</v>
      </c>
      <c r="B10150" t="s">
        <v>2922</v>
      </c>
      <c r="C10150" t="s">
        <v>2923</v>
      </c>
      <c r="D10150">
        <v>100</v>
      </c>
      <c r="J10150" t="e">
        <f>+VLOOKUP(B10150,#REF!,1,FALSE)</f>
        <v>#REF!</v>
      </c>
    </row>
    <row r="10151" spans="1:10" hidden="1" x14ac:dyDescent="0.25">
      <c r="A10151" t="s">
        <v>655</v>
      </c>
      <c r="B10151" t="s">
        <v>2924</v>
      </c>
      <c r="C10151" t="s">
        <v>2925</v>
      </c>
      <c r="D10151">
        <v>100</v>
      </c>
      <c r="J10151" t="e">
        <f>+VLOOKUP(B10151,#REF!,1,FALSE)</f>
        <v>#REF!</v>
      </c>
    </row>
    <row r="10152" spans="1:10" hidden="1" x14ac:dyDescent="0.25">
      <c r="A10152" t="s">
        <v>655</v>
      </c>
      <c r="B10152" t="s">
        <v>2926</v>
      </c>
      <c r="C10152" t="s">
        <v>2927</v>
      </c>
      <c r="D10152">
        <v>100</v>
      </c>
      <c r="J10152" t="e">
        <f>+VLOOKUP(B10152,#REF!,1,FALSE)</f>
        <v>#REF!</v>
      </c>
    </row>
    <row r="10153" spans="1:10" hidden="1" x14ac:dyDescent="0.25">
      <c r="A10153" t="s">
        <v>655</v>
      </c>
      <c r="B10153" t="s">
        <v>2928</v>
      </c>
      <c r="C10153" t="s">
        <v>2929</v>
      </c>
      <c r="D10153">
        <v>100</v>
      </c>
      <c r="J10153" t="e">
        <f>+VLOOKUP(B10153,#REF!,1,FALSE)</f>
        <v>#REF!</v>
      </c>
    </row>
    <row r="10154" spans="1:10" hidden="1" x14ac:dyDescent="0.25">
      <c r="A10154" t="s">
        <v>655</v>
      </c>
      <c r="B10154" t="s">
        <v>2930</v>
      </c>
      <c r="C10154" t="s">
        <v>2931</v>
      </c>
      <c r="D10154">
        <v>100</v>
      </c>
      <c r="J10154" t="e">
        <f>+VLOOKUP(B10154,#REF!,1,FALSE)</f>
        <v>#REF!</v>
      </c>
    </row>
    <row r="10155" spans="1:10" hidden="1" x14ac:dyDescent="0.25">
      <c r="A10155" t="s">
        <v>655</v>
      </c>
      <c r="B10155" t="s">
        <v>2932</v>
      </c>
      <c r="C10155" t="s">
        <v>2933</v>
      </c>
      <c r="D10155">
        <v>100</v>
      </c>
      <c r="J10155" t="e">
        <f>+VLOOKUP(B10155,#REF!,1,FALSE)</f>
        <v>#REF!</v>
      </c>
    </row>
    <row r="10156" spans="1:10" hidden="1" x14ac:dyDescent="0.25">
      <c r="A10156" t="s">
        <v>655</v>
      </c>
      <c r="B10156" t="s">
        <v>2934</v>
      </c>
      <c r="C10156" t="s">
        <v>2935</v>
      </c>
      <c r="D10156">
        <v>100</v>
      </c>
      <c r="J10156" t="e">
        <f>+VLOOKUP(B10156,#REF!,1,FALSE)</f>
        <v>#REF!</v>
      </c>
    </row>
    <row r="10157" spans="1:10" hidden="1" x14ac:dyDescent="0.25">
      <c r="A10157" t="s">
        <v>655</v>
      </c>
      <c r="B10157" t="s">
        <v>2936</v>
      </c>
      <c r="C10157" t="s">
        <v>2937</v>
      </c>
      <c r="D10157">
        <v>100</v>
      </c>
      <c r="J10157" t="e">
        <f>+VLOOKUP(B10157,#REF!,1,FALSE)</f>
        <v>#REF!</v>
      </c>
    </row>
    <row r="10158" spans="1:10" hidden="1" x14ac:dyDescent="0.25">
      <c r="A10158" t="s">
        <v>655</v>
      </c>
      <c r="B10158">
        <v>20</v>
      </c>
      <c r="C10158" t="s">
        <v>886</v>
      </c>
      <c r="D10158">
        <v>6</v>
      </c>
      <c r="J10158" t="e">
        <f>+VLOOKUP(B10158,#REF!,1,FALSE)</f>
        <v>#REF!</v>
      </c>
    </row>
    <row r="10159" spans="1:10" hidden="1" x14ac:dyDescent="0.25">
      <c r="A10159" t="s">
        <v>655</v>
      </c>
      <c r="B10159" t="s">
        <v>885</v>
      </c>
      <c r="C10159" t="s">
        <v>886</v>
      </c>
      <c r="D10159">
        <v>6</v>
      </c>
      <c r="J10159" t="e">
        <f>+VLOOKUP(B10159,#REF!,1,FALSE)</f>
        <v>#REF!</v>
      </c>
    </row>
    <row r="10160" spans="1:10" hidden="1" x14ac:dyDescent="0.25">
      <c r="A10160" t="s">
        <v>655</v>
      </c>
      <c r="B10160" t="s">
        <v>887</v>
      </c>
      <c r="C10160" t="s">
        <v>888</v>
      </c>
      <c r="D10160">
        <v>6</v>
      </c>
      <c r="J10160" t="e">
        <f>+VLOOKUP(B10160,#REF!,1,FALSE)</f>
        <v>#REF!</v>
      </c>
    </row>
    <row r="10161" spans="1:10" hidden="1" x14ac:dyDescent="0.25">
      <c r="A10161" t="s">
        <v>655</v>
      </c>
      <c r="B10161" t="s">
        <v>2016</v>
      </c>
      <c r="C10161" t="s">
        <v>886</v>
      </c>
      <c r="D10161">
        <v>6</v>
      </c>
      <c r="J10161" t="e">
        <f>+VLOOKUP(B10161,#REF!,1,FALSE)</f>
        <v>#REF!</v>
      </c>
    </row>
    <row r="10162" spans="1:10" hidden="1" x14ac:dyDescent="0.25">
      <c r="A10162" t="s">
        <v>655</v>
      </c>
      <c r="B10162" t="s">
        <v>889</v>
      </c>
      <c r="C10162" t="s">
        <v>886</v>
      </c>
      <c r="D10162">
        <v>6</v>
      </c>
      <c r="J10162" t="e">
        <f>+VLOOKUP(B10162,#REF!,1,FALSE)</f>
        <v>#REF!</v>
      </c>
    </row>
    <row r="10163" spans="1:10" hidden="1" x14ac:dyDescent="0.25">
      <c r="A10163" t="s">
        <v>655</v>
      </c>
      <c r="B10163" t="s">
        <v>2017</v>
      </c>
      <c r="C10163" t="s">
        <v>888</v>
      </c>
      <c r="D10163">
        <v>6</v>
      </c>
      <c r="J10163" t="e">
        <f>+VLOOKUP(B10163,#REF!,1,FALSE)</f>
        <v>#REF!</v>
      </c>
    </row>
    <row r="10164" spans="1:10" hidden="1" x14ac:dyDescent="0.25">
      <c r="A10164" t="s">
        <v>655</v>
      </c>
      <c r="B10164" t="s">
        <v>890</v>
      </c>
      <c r="C10164" t="s">
        <v>888</v>
      </c>
      <c r="D10164">
        <v>6</v>
      </c>
      <c r="J10164" t="e">
        <f>+VLOOKUP(B10164,#REF!,1,FALSE)</f>
        <v>#REF!</v>
      </c>
    </row>
    <row r="10165" spans="1:10" hidden="1" x14ac:dyDescent="0.25">
      <c r="A10165" t="s">
        <v>655</v>
      </c>
      <c r="B10165">
        <v>26</v>
      </c>
      <c r="C10165" t="s">
        <v>886</v>
      </c>
      <c r="D10165">
        <v>6</v>
      </c>
      <c r="J10165" t="e">
        <f>+VLOOKUP(B10165,#REF!,1,FALSE)</f>
        <v>#REF!</v>
      </c>
    </row>
    <row r="10166" spans="1:10" hidden="1" x14ac:dyDescent="0.25">
      <c r="A10166" t="s">
        <v>655</v>
      </c>
      <c r="B10166" t="s">
        <v>891</v>
      </c>
      <c r="C10166" t="s">
        <v>886</v>
      </c>
      <c r="D10166">
        <v>6</v>
      </c>
      <c r="J10166" t="e">
        <f>+VLOOKUP(B10166,#REF!,1,FALSE)</f>
        <v>#REF!</v>
      </c>
    </row>
    <row r="10167" spans="1:10" hidden="1" x14ac:dyDescent="0.25">
      <c r="A10167" t="s">
        <v>655</v>
      </c>
      <c r="B10167" t="s">
        <v>892</v>
      </c>
      <c r="C10167" t="s">
        <v>886</v>
      </c>
      <c r="D10167">
        <v>6</v>
      </c>
      <c r="J10167" t="e">
        <f>+VLOOKUP(B10167,#REF!,1,FALSE)</f>
        <v>#REF!</v>
      </c>
    </row>
    <row r="10168" spans="1:10" hidden="1" x14ac:dyDescent="0.25">
      <c r="A10168" t="s">
        <v>655</v>
      </c>
      <c r="B10168" t="s">
        <v>893</v>
      </c>
      <c r="C10168" t="s">
        <v>886</v>
      </c>
      <c r="D10168">
        <v>6</v>
      </c>
      <c r="J10168" t="e">
        <f>+VLOOKUP(B10168,#REF!,1,FALSE)</f>
        <v>#REF!</v>
      </c>
    </row>
    <row r="10169" spans="1:10" hidden="1" x14ac:dyDescent="0.25">
      <c r="A10169" t="s">
        <v>655</v>
      </c>
      <c r="B10169">
        <v>50</v>
      </c>
      <c r="C10169" t="s">
        <v>2944</v>
      </c>
      <c r="D10169">
        <v>50</v>
      </c>
      <c r="J10169" t="e">
        <f>+VLOOKUP(B10169,#REF!,1,FALSE)</f>
        <v>#REF!</v>
      </c>
    </row>
    <row r="10170" spans="1:10" hidden="1" x14ac:dyDescent="0.25">
      <c r="A10170" t="s">
        <v>655</v>
      </c>
      <c r="B10170">
        <v>52</v>
      </c>
      <c r="C10170" t="s">
        <v>2945</v>
      </c>
      <c r="D10170">
        <v>50</v>
      </c>
      <c r="J10170" t="e">
        <f>+VLOOKUP(B10170,#REF!,1,FALSE)</f>
        <v>#REF!</v>
      </c>
    </row>
    <row r="10171" spans="1:10" hidden="1" x14ac:dyDescent="0.25">
      <c r="A10171" t="s">
        <v>655</v>
      </c>
      <c r="B10171">
        <v>108</v>
      </c>
      <c r="C10171" t="s">
        <v>899</v>
      </c>
      <c r="D10171">
        <v>6</v>
      </c>
      <c r="J10171" t="e">
        <f>+VLOOKUP(B10171,#REF!,1,FALSE)</f>
        <v>#REF!</v>
      </c>
    </row>
    <row r="10172" spans="1:10" hidden="1" x14ac:dyDescent="0.25">
      <c r="A10172" t="s">
        <v>655</v>
      </c>
      <c r="B10172">
        <v>133</v>
      </c>
      <c r="C10172" t="s">
        <v>2946</v>
      </c>
      <c r="D10172">
        <v>2</v>
      </c>
      <c r="J10172" t="e">
        <f>+VLOOKUP(B10172,#REF!,1,FALSE)</f>
        <v>#REF!</v>
      </c>
    </row>
    <row r="10173" spans="1:10" hidden="1" x14ac:dyDescent="0.25">
      <c r="A10173" t="s">
        <v>655</v>
      </c>
      <c r="B10173">
        <v>134</v>
      </c>
      <c r="C10173" t="s">
        <v>2947</v>
      </c>
      <c r="D10173">
        <v>4</v>
      </c>
      <c r="J10173" t="e">
        <f>+VLOOKUP(B10173,#REF!,1,FALSE)</f>
        <v>#REF!</v>
      </c>
    </row>
    <row r="10174" spans="1:10" hidden="1" x14ac:dyDescent="0.25">
      <c r="A10174" t="s">
        <v>655</v>
      </c>
      <c r="B10174">
        <v>137</v>
      </c>
      <c r="C10174" t="s">
        <v>2948</v>
      </c>
      <c r="D10174">
        <v>2</v>
      </c>
      <c r="J10174" t="e">
        <f>+VLOOKUP(B10174,#REF!,1,FALSE)</f>
        <v>#REF!</v>
      </c>
    </row>
    <row r="10175" spans="1:10" hidden="1" x14ac:dyDescent="0.25">
      <c r="A10175" t="s">
        <v>655</v>
      </c>
      <c r="B10175">
        <v>138</v>
      </c>
      <c r="C10175" t="s">
        <v>2949</v>
      </c>
      <c r="D10175">
        <v>2</v>
      </c>
      <c r="J10175" t="e">
        <f>+VLOOKUP(B10175,#REF!,1,FALSE)</f>
        <v>#REF!</v>
      </c>
    </row>
    <row r="10176" spans="1:10" hidden="1" x14ac:dyDescent="0.25">
      <c r="A10176" t="s">
        <v>655</v>
      </c>
      <c r="B10176" t="s">
        <v>914</v>
      </c>
      <c r="C10176" t="s">
        <v>915</v>
      </c>
      <c r="D10176">
        <v>1</v>
      </c>
      <c r="J10176" t="e">
        <f>+VLOOKUP(B10176,#REF!,1,FALSE)</f>
        <v>#REF!</v>
      </c>
    </row>
    <row r="10177" spans="1:10" hidden="1" x14ac:dyDescent="0.25">
      <c r="A10177" t="s">
        <v>655</v>
      </c>
      <c r="B10177" t="s">
        <v>918</v>
      </c>
      <c r="C10177" t="s">
        <v>919</v>
      </c>
      <c r="D10177">
        <v>1</v>
      </c>
      <c r="J10177" t="e">
        <f>+VLOOKUP(B10177,#REF!,1,FALSE)</f>
        <v>#REF!</v>
      </c>
    </row>
    <row r="10178" spans="1:10" hidden="1" x14ac:dyDescent="0.25">
      <c r="A10178" t="s">
        <v>655</v>
      </c>
      <c r="B10178">
        <v>343</v>
      </c>
      <c r="C10178" t="s">
        <v>2295</v>
      </c>
      <c r="D10178">
        <v>1</v>
      </c>
      <c r="J10178" t="e">
        <f>+VLOOKUP(B10178,#REF!,1,FALSE)</f>
        <v>#REF!</v>
      </c>
    </row>
    <row r="10179" spans="1:10" hidden="1" x14ac:dyDescent="0.25">
      <c r="A10179" t="s">
        <v>655</v>
      </c>
      <c r="B10179">
        <v>350</v>
      </c>
      <c r="C10179" t="s">
        <v>2951</v>
      </c>
      <c r="D10179">
        <v>2</v>
      </c>
      <c r="J10179" t="e">
        <f>+VLOOKUP(B10179,#REF!,1,FALSE)</f>
        <v>#REF!</v>
      </c>
    </row>
    <row r="10180" spans="1:10" hidden="1" x14ac:dyDescent="0.25">
      <c r="A10180" t="s">
        <v>655</v>
      </c>
      <c r="B10180">
        <v>351</v>
      </c>
      <c r="C10180" t="s">
        <v>2952</v>
      </c>
      <c r="D10180">
        <v>2</v>
      </c>
      <c r="J10180" t="e">
        <f>+VLOOKUP(B10180,#REF!,1,FALSE)</f>
        <v>#REF!</v>
      </c>
    </row>
    <row r="10181" spans="1:10" hidden="1" x14ac:dyDescent="0.25">
      <c r="A10181" t="s">
        <v>655</v>
      </c>
      <c r="B10181">
        <v>352</v>
      </c>
      <c r="C10181" t="s">
        <v>2953</v>
      </c>
      <c r="D10181">
        <v>2</v>
      </c>
      <c r="J10181" t="e">
        <f>+VLOOKUP(B10181,#REF!,1,FALSE)</f>
        <v>#REF!</v>
      </c>
    </row>
    <row r="10182" spans="1:10" hidden="1" x14ac:dyDescent="0.25">
      <c r="A10182" t="s">
        <v>655</v>
      </c>
      <c r="B10182">
        <v>353</v>
      </c>
      <c r="C10182" t="s">
        <v>2954</v>
      </c>
      <c r="D10182">
        <v>2</v>
      </c>
      <c r="J10182" t="e">
        <f>+VLOOKUP(B10182,#REF!,1,FALSE)</f>
        <v>#REF!</v>
      </c>
    </row>
    <row r="10183" spans="1:10" hidden="1" x14ac:dyDescent="0.25">
      <c r="A10183" t="s">
        <v>655</v>
      </c>
      <c r="B10183">
        <v>354</v>
      </c>
      <c r="C10183" t="s">
        <v>2955</v>
      </c>
      <c r="D10183">
        <v>2</v>
      </c>
      <c r="J10183" t="e">
        <f>+VLOOKUP(B10183,#REF!,1,FALSE)</f>
        <v>#REF!</v>
      </c>
    </row>
    <row r="10184" spans="1:10" hidden="1" x14ac:dyDescent="0.25">
      <c r="A10184" t="s">
        <v>655</v>
      </c>
      <c r="B10184">
        <v>355</v>
      </c>
      <c r="C10184" t="s">
        <v>2956</v>
      </c>
      <c r="D10184">
        <v>10</v>
      </c>
      <c r="J10184" t="e">
        <f>+VLOOKUP(B10184,#REF!,1,FALSE)</f>
        <v>#REF!</v>
      </c>
    </row>
    <row r="10185" spans="1:10" hidden="1" x14ac:dyDescent="0.25">
      <c r="A10185" t="s">
        <v>655</v>
      </c>
      <c r="B10185">
        <v>356</v>
      </c>
      <c r="C10185" t="s">
        <v>2956</v>
      </c>
      <c r="D10185">
        <v>10</v>
      </c>
      <c r="J10185" t="e">
        <f>+VLOOKUP(B10185,#REF!,1,FALSE)</f>
        <v>#REF!</v>
      </c>
    </row>
    <row r="10186" spans="1:10" hidden="1" x14ac:dyDescent="0.25">
      <c r="A10186" t="s">
        <v>655</v>
      </c>
      <c r="B10186">
        <v>361</v>
      </c>
      <c r="C10186" t="s">
        <v>2299</v>
      </c>
      <c r="D10186">
        <v>1</v>
      </c>
      <c r="J10186" t="e">
        <f>+VLOOKUP(B10186,#REF!,1,FALSE)</f>
        <v>#REF!</v>
      </c>
    </row>
    <row r="10187" spans="1:10" hidden="1" x14ac:dyDescent="0.25">
      <c r="A10187" t="s">
        <v>655</v>
      </c>
      <c r="B10187">
        <v>366</v>
      </c>
      <c r="C10187" t="s">
        <v>2959</v>
      </c>
      <c r="D10187">
        <v>2</v>
      </c>
      <c r="J10187" t="e">
        <f>+VLOOKUP(B10187,#REF!,1,FALSE)</f>
        <v>#REF!</v>
      </c>
    </row>
    <row r="10188" spans="1:10" hidden="1" x14ac:dyDescent="0.25">
      <c r="A10188" t="s">
        <v>655</v>
      </c>
      <c r="B10188">
        <v>367</v>
      </c>
      <c r="C10188" t="s">
        <v>2960</v>
      </c>
      <c r="D10188">
        <v>2</v>
      </c>
      <c r="J10188" t="e">
        <f>+VLOOKUP(B10188,#REF!,1,FALSE)</f>
        <v>#REF!</v>
      </c>
    </row>
    <row r="10189" spans="1:10" hidden="1" x14ac:dyDescent="0.25">
      <c r="A10189" t="s">
        <v>655</v>
      </c>
      <c r="B10189">
        <v>369</v>
      </c>
      <c r="C10189" t="s">
        <v>2961</v>
      </c>
      <c r="D10189">
        <v>2</v>
      </c>
      <c r="J10189" t="e">
        <f>+VLOOKUP(B10189,#REF!,1,FALSE)</f>
        <v>#REF!</v>
      </c>
    </row>
    <row r="10190" spans="1:10" hidden="1" x14ac:dyDescent="0.25">
      <c r="A10190" t="s">
        <v>655</v>
      </c>
      <c r="B10190">
        <v>374</v>
      </c>
      <c r="C10190" t="s">
        <v>2601</v>
      </c>
      <c r="D10190">
        <v>50</v>
      </c>
      <c r="J10190" t="e">
        <f>+VLOOKUP(B10190,#REF!,1,FALSE)</f>
        <v>#REF!</v>
      </c>
    </row>
    <row r="10191" spans="1:10" hidden="1" x14ac:dyDescent="0.25">
      <c r="A10191" t="s">
        <v>655</v>
      </c>
      <c r="B10191">
        <v>388</v>
      </c>
      <c r="C10191" t="s">
        <v>2226</v>
      </c>
      <c r="D10191">
        <v>1</v>
      </c>
      <c r="J10191" t="e">
        <f>+VLOOKUP(B10191,#REF!,1,FALSE)</f>
        <v>#REF!</v>
      </c>
    </row>
    <row r="10192" spans="1:10" hidden="1" x14ac:dyDescent="0.25">
      <c r="A10192" t="s">
        <v>655</v>
      </c>
      <c r="B10192">
        <v>400</v>
      </c>
      <c r="C10192" t="s">
        <v>2964</v>
      </c>
      <c r="D10192">
        <v>1</v>
      </c>
      <c r="J10192" t="e">
        <f>+VLOOKUP(B10192,#REF!,1,FALSE)</f>
        <v>#REF!</v>
      </c>
    </row>
    <row r="10193" spans="1:10" hidden="1" x14ac:dyDescent="0.25">
      <c r="A10193" t="s">
        <v>655</v>
      </c>
      <c r="B10193">
        <v>407</v>
      </c>
      <c r="C10193" t="s">
        <v>2965</v>
      </c>
      <c r="D10193">
        <v>1</v>
      </c>
      <c r="J10193" t="e">
        <f>+VLOOKUP(B10193,#REF!,1,FALSE)</f>
        <v>#REF!</v>
      </c>
    </row>
    <row r="10194" spans="1:10" hidden="1" x14ac:dyDescent="0.25">
      <c r="A10194" t="s">
        <v>655</v>
      </c>
      <c r="B10194">
        <v>408</v>
      </c>
      <c r="C10194" t="s">
        <v>2966</v>
      </c>
      <c r="D10194">
        <v>1</v>
      </c>
      <c r="J10194" t="e">
        <f>+VLOOKUP(B10194,#REF!,1,FALSE)</f>
        <v>#REF!</v>
      </c>
    </row>
    <row r="10195" spans="1:10" hidden="1" x14ac:dyDescent="0.25">
      <c r="A10195" t="s">
        <v>655</v>
      </c>
      <c r="B10195">
        <v>414</v>
      </c>
      <c r="C10195" t="s">
        <v>2967</v>
      </c>
      <c r="D10195">
        <v>1</v>
      </c>
      <c r="J10195" t="e">
        <f>+VLOOKUP(B10195,#REF!,1,FALSE)</f>
        <v>#REF!</v>
      </c>
    </row>
    <row r="10196" spans="1:10" hidden="1" x14ac:dyDescent="0.25">
      <c r="A10196" t="s">
        <v>655</v>
      </c>
      <c r="B10196">
        <v>429</v>
      </c>
      <c r="C10196" t="s">
        <v>2968</v>
      </c>
      <c r="D10196">
        <v>1</v>
      </c>
      <c r="J10196" t="e">
        <f>+VLOOKUP(B10196,#REF!,1,FALSE)</f>
        <v>#REF!</v>
      </c>
    </row>
    <row r="10197" spans="1:10" hidden="1" x14ac:dyDescent="0.25">
      <c r="A10197" t="s">
        <v>655</v>
      </c>
      <c r="B10197">
        <v>430</v>
      </c>
      <c r="C10197" t="s">
        <v>2968</v>
      </c>
      <c r="D10197">
        <v>1</v>
      </c>
      <c r="J10197" t="e">
        <f>+VLOOKUP(B10197,#REF!,1,FALSE)</f>
        <v>#REF!</v>
      </c>
    </row>
    <row r="10198" spans="1:10" hidden="1" x14ac:dyDescent="0.25">
      <c r="A10198" t="s">
        <v>655</v>
      </c>
      <c r="B10198">
        <v>431</v>
      </c>
      <c r="C10198" t="s">
        <v>2969</v>
      </c>
      <c r="D10198">
        <v>1</v>
      </c>
      <c r="J10198" t="e">
        <f>+VLOOKUP(B10198,#REF!,1,FALSE)</f>
        <v>#REF!</v>
      </c>
    </row>
    <row r="10199" spans="1:10" hidden="1" x14ac:dyDescent="0.25">
      <c r="A10199" t="s">
        <v>655</v>
      </c>
      <c r="B10199">
        <v>432</v>
      </c>
      <c r="C10199" t="s">
        <v>2970</v>
      </c>
      <c r="D10199">
        <v>1</v>
      </c>
      <c r="J10199" t="e">
        <f>+VLOOKUP(B10199,#REF!,1,FALSE)</f>
        <v>#REF!</v>
      </c>
    </row>
    <row r="10200" spans="1:10" hidden="1" x14ac:dyDescent="0.25">
      <c r="A10200" t="s">
        <v>655</v>
      </c>
      <c r="B10200">
        <v>433</v>
      </c>
      <c r="C10200" t="s">
        <v>2971</v>
      </c>
      <c r="D10200">
        <v>1</v>
      </c>
      <c r="J10200" t="e">
        <f>+VLOOKUP(B10200,#REF!,1,FALSE)</f>
        <v>#REF!</v>
      </c>
    </row>
    <row r="10201" spans="1:10" hidden="1" x14ac:dyDescent="0.25">
      <c r="A10201" t="s">
        <v>655</v>
      </c>
      <c r="B10201">
        <v>434</v>
      </c>
      <c r="C10201" t="s">
        <v>2972</v>
      </c>
      <c r="D10201">
        <v>1</v>
      </c>
      <c r="J10201" t="e">
        <f>+VLOOKUP(B10201,#REF!,1,FALSE)</f>
        <v>#REF!</v>
      </c>
    </row>
    <row r="10202" spans="1:10" hidden="1" x14ac:dyDescent="0.25">
      <c r="A10202" t="s">
        <v>655</v>
      </c>
      <c r="B10202">
        <v>436</v>
      </c>
      <c r="C10202" t="s">
        <v>2973</v>
      </c>
      <c r="D10202">
        <v>1</v>
      </c>
      <c r="J10202" t="e">
        <f>+VLOOKUP(B10202,#REF!,1,FALSE)</f>
        <v>#REF!</v>
      </c>
    </row>
    <row r="10203" spans="1:10" hidden="1" x14ac:dyDescent="0.25">
      <c r="A10203" t="s">
        <v>655</v>
      </c>
      <c r="B10203">
        <v>437</v>
      </c>
      <c r="C10203" t="s">
        <v>2674</v>
      </c>
      <c r="D10203">
        <v>1</v>
      </c>
      <c r="J10203" t="e">
        <f>+VLOOKUP(B10203,#REF!,1,FALSE)</f>
        <v>#REF!</v>
      </c>
    </row>
    <row r="10204" spans="1:10" hidden="1" x14ac:dyDescent="0.25">
      <c r="A10204" t="s">
        <v>655</v>
      </c>
      <c r="B10204">
        <v>441</v>
      </c>
      <c r="C10204" t="s">
        <v>2975</v>
      </c>
      <c r="D10204">
        <v>1</v>
      </c>
      <c r="J10204" t="e">
        <f>+VLOOKUP(B10204,#REF!,1,FALSE)</f>
        <v>#REF!</v>
      </c>
    </row>
    <row r="10205" spans="1:10" hidden="1" x14ac:dyDescent="0.25">
      <c r="A10205" t="s">
        <v>655</v>
      </c>
      <c r="B10205">
        <v>445</v>
      </c>
      <c r="C10205" t="s">
        <v>2976</v>
      </c>
      <c r="D10205">
        <v>1</v>
      </c>
      <c r="J10205" t="e">
        <f>+VLOOKUP(B10205,#REF!,1,FALSE)</f>
        <v>#REF!</v>
      </c>
    </row>
    <row r="10206" spans="1:10" hidden="1" x14ac:dyDescent="0.25">
      <c r="A10206" t="s">
        <v>655</v>
      </c>
      <c r="B10206">
        <v>446</v>
      </c>
      <c r="C10206" t="s">
        <v>2977</v>
      </c>
      <c r="D10206">
        <v>1</v>
      </c>
      <c r="J10206" t="e">
        <f>+VLOOKUP(B10206,#REF!,1,FALSE)</f>
        <v>#REF!</v>
      </c>
    </row>
    <row r="10207" spans="1:10" hidden="1" x14ac:dyDescent="0.25">
      <c r="A10207" t="s">
        <v>655</v>
      </c>
      <c r="B10207">
        <v>522</v>
      </c>
      <c r="C10207" t="s">
        <v>2992</v>
      </c>
      <c r="D10207">
        <v>2</v>
      </c>
      <c r="J10207" t="e">
        <f>+VLOOKUP(B10207,#REF!,1,FALSE)</f>
        <v>#REF!</v>
      </c>
    </row>
    <row r="10208" spans="1:10" hidden="1" x14ac:dyDescent="0.25">
      <c r="A10208" t="s">
        <v>655</v>
      </c>
      <c r="B10208">
        <v>544</v>
      </c>
      <c r="C10208" t="s">
        <v>2995</v>
      </c>
      <c r="D10208">
        <v>10</v>
      </c>
      <c r="J10208" t="e">
        <f>+VLOOKUP(B10208,#REF!,1,FALSE)</f>
        <v>#REF!</v>
      </c>
    </row>
    <row r="10209" spans="1:10" hidden="1" x14ac:dyDescent="0.25">
      <c r="A10209" t="s">
        <v>655</v>
      </c>
      <c r="B10209">
        <v>548</v>
      </c>
      <c r="C10209" t="s">
        <v>2996</v>
      </c>
      <c r="D10209">
        <v>2</v>
      </c>
      <c r="J10209" t="e">
        <f>+VLOOKUP(B10209,#REF!,1,FALSE)</f>
        <v>#REF!</v>
      </c>
    </row>
    <row r="10210" spans="1:10" hidden="1" x14ac:dyDescent="0.25">
      <c r="A10210" t="s">
        <v>655</v>
      </c>
      <c r="B10210">
        <v>549</v>
      </c>
      <c r="C10210" t="s">
        <v>2997</v>
      </c>
      <c r="D10210">
        <v>2</v>
      </c>
      <c r="J10210" t="e">
        <f>+VLOOKUP(B10210,#REF!,1,FALSE)</f>
        <v>#REF!</v>
      </c>
    </row>
    <row r="10211" spans="1:10" hidden="1" x14ac:dyDescent="0.25">
      <c r="A10211" t="s">
        <v>655</v>
      </c>
      <c r="B10211">
        <v>553</v>
      </c>
      <c r="C10211" t="s">
        <v>2998</v>
      </c>
      <c r="D10211">
        <v>2</v>
      </c>
      <c r="J10211" t="e">
        <f>+VLOOKUP(B10211,#REF!,1,FALSE)</f>
        <v>#REF!</v>
      </c>
    </row>
    <row r="10212" spans="1:10" hidden="1" x14ac:dyDescent="0.25">
      <c r="A10212" t="s">
        <v>655</v>
      </c>
      <c r="B10212">
        <v>570</v>
      </c>
      <c r="C10212" t="s">
        <v>2308</v>
      </c>
      <c r="D10212">
        <v>1</v>
      </c>
      <c r="J10212" t="e">
        <f>+VLOOKUP(B10212,#REF!,1,FALSE)</f>
        <v>#REF!</v>
      </c>
    </row>
    <row r="10213" spans="1:10" hidden="1" x14ac:dyDescent="0.25">
      <c r="A10213" t="s">
        <v>655</v>
      </c>
      <c r="B10213" t="s">
        <v>3002</v>
      </c>
      <c r="C10213" t="s">
        <v>3003</v>
      </c>
      <c r="D10213">
        <v>1</v>
      </c>
      <c r="J10213" t="e">
        <f>+VLOOKUP(B10213,#REF!,1,FALSE)</f>
        <v>#REF!</v>
      </c>
    </row>
    <row r="10214" spans="1:10" hidden="1" x14ac:dyDescent="0.25">
      <c r="A10214" t="s">
        <v>655</v>
      </c>
      <c r="B10214">
        <v>571</v>
      </c>
      <c r="C10214" t="s">
        <v>3004</v>
      </c>
      <c r="D10214">
        <v>2</v>
      </c>
      <c r="J10214" t="e">
        <f>+VLOOKUP(B10214,#REF!,1,FALSE)</f>
        <v>#REF!</v>
      </c>
    </row>
    <row r="10215" spans="1:10" hidden="1" x14ac:dyDescent="0.25">
      <c r="A10215" t="s">
        <v>655</v>
      </c>
      <c r="B10215">
        <v>585</v>
      </c>
      <c r="C10215" t="s">
        <v>2234</v>
      </c>
      <c r="D10215">
        <v>1</v>
      </c>
      <c r="J10215" t="e">
        <f>+VLOOKUP(B10215,#REF!,1,FALSE)</f>
        <v>#REF!</v>
      </c>
    </row>
    <row r="10216" spans="1:10" hidden="1" x14ac:dyDescent="0.25">
      <c r="A10216" t="s">
        <v>655</v>
      </c>
      <c r="B10216">
        <v>596</v>
      </c>
      <c r="C10216" t="s">
        <v>3007</v>
      </c>
      <c r="D10216">
        <v>1</v>
      </c>
      <c r="J10216" t="e">
        <f>+VLOOKUP(B10216,#REF!,1,FALSE)</f>
        <v>#REF!</v>
      </c>
    </row>
    <row r="10217" spans="1:10" hidden="1" x14ac:dyDescent="0.25">
      <c r="A10217" t="s">
        <v>655</v>
      </c>
      <c r="B10217">
        <v>598</v>
      </c>
      <c r="C10217" t="s">
        <v>2237</v>
      </c>
      <c r="D10217">
        <v>1</v>
      </c>
      <c r="J10217" t="e">
        <f>+VLOOKUP(B10217,#REF!,1,FALSE)</f>
        <v>#REF!</v>
      </c>
    </row>
    <row r="10218" spans="1:10" hidden="1" x14ac:dyDescent="0.25">
      <c r="A10218" t="s">
        <v>655</v>
      </c>
      <c r="B10218">
        <v>600</v>
      </c>
      <c r="C10218" t="s">
        <v>3008</v>
      </c>
      <c r="D10218">
        <v>50</v>
      </c>
      <c r="J10218" t="e">
        <f>+VLOOKUP(B10218,#REF!,1,FALSE)</f>
        <v>#REF!</v>
      </c>
    </row>
    <row r="10219" spans="1:10" hidden="1" x14ac:dyDescent="0.25">
      <c r="A10219" t="s">
        <v>655</v>
      </c>
      <c r="B10219">
        <v>604</v>
      </c>
      <c r="C10219" t="s">
        <v>3009</v>
      </c>
      <c r="D10219">
        <v>50</v>
      </c>
      <c r="J10219" t="e">
        <f>+VLOOKUP(B10219,#REF!,1,FALSE)</f>
        <v>#REF!</v>
      </c>
    </row>
    <row r="10220" spans="1:10" hidden="1" x14ac:dyDescent="0.25">
      <c r="A10220" t="s">
        <v>655</v>
      </c>
      <c r="B10220">
        <v>605</v>
      </c>
      <c r="C10220" t="s">
        <v>3010</v>
      </c>
      <c r="D10220">
        <v>50</v>
      </c>
      <c r="J10220" t="e">
        <f>+VLOOKUP(B10220,#REF!,1,FALSE)</f>
        <v>#REF!</v>
      </c>
    </row>
    <row r="10221" spans="1:10" hidden="1" x14ac:dyDescent="0.25">
      <c r="A10221" t="s">
        <v>655</v>
      </c>
      <c r="B10221">
        <v>606</v>
      </c>
      <c r="C10221" t="s">
        <v>3011</v>
      </c>
      <c r="D10221">
        <v>50</v>
      </c>
      <c r="J10221" t="e">
        <f>+VLOOKUP(B10221,#REF!,1,FALSE)</f>
        <v>#REF!</v>
      </c>
    </row>
    <row r="10222" spans="1:10" hidden="1" x14ac:dyDescent="0.25">
      <c r="A10222" t="s">
        <v>655</v>
      </c>
      <c r="B10222">
        <v>607</v>
      </c>
      <c r="C10222" t="s">
        <v>1048</v>
      </c>
      <c r="D10222">
        <v>6.5</v>
      </c>
      <c r="J10222" t="e">
        <f>+VLOOKUP(B10222,#REF!,1,FALSE)</f>
        <v>#REF!</v>
      </c>
    </row>
    <row r="10223" spans="1:10" hidden="1" x14ac:dyDescent="0.25">
      <c r="A10223" t="s">
        <v>655</v>
      </c>
      <c r="B10223" t="s">
        <v>2240</v>
      </c>
      <c r="C10223" t="s">
        <v>2241</v>
      </c>
      <c r="D10223">
        <v>1</v>
      </c>
      <c r="J10223" t="e">
        <f>+VLOOKUP(B10223,#REF!,1,FALSE)</f>
        <v>#REF!</v>
      </c>
    </row>
    <row r="10224" spans="1:10" hidden="1" x14ac:dyDescent="0.25">
      <c r="A10224" t="s">
        <v>655</v>
      </c>
      <c r="B10224" t="s">
        <v>2242</v>
      </c>
      <c r="C10224" t="s">
        <v>2243</v>
      </c>
      <c r="D10224">
        <v>1</v>
      </c>
      <c r="J10224" t="e">
        <f>+VLOOKUP(B10224,#REF!,1,FALSE)</f>
        <v>#REF!</v>
      </c>
    </row>
    <row r="10225" spans="1:10" hidden="1" x14ac:dyDescent="0.25">
      <c r="A10225" t="s">
        <v>655</v>
      </c>
      <c r="B10225" t="s">
        <v>2244</v>
      </c>
      <c r="C10225" t="s">
        <v>2245</v>
      </c>
      <c r="D10225">
        <v>1</v>
      </c>
      <c r="J10225" t="e">
        <f>+VLOOKUP(B10225,#REF!,1,FALSE)</f>
        <v>#REF!</v>
      </c>
    </row>
    <row r="10226" spans="1:10" hidden="1" x14ac:dyDescent="0.25">
      <c r="A10226" t="s">
        <v>655</v>
      </c>
      <c r="B10226">
        <v>656</v>
      </c>
      <c r="C10226" t="s">
        <v>1107</v>
      </c>
      <c r="D10226">
        <v>10</v>
      </c>
      <c r="J10226" t="e">
        <f>+VLOOKUP(B10226,#REF!,1,FALSE)</f>
        <v>#REF!</v>
      </c>
    </row>
    <row r="10227" spans="1:10" hidden="1" x14ac:dyDescent="0.25">
      <c r="A10227" t="s">
        <v>655</v>
      </c>
      <c r="B10227">
        <v>662</v>
      </c>
      <c r="C10227" t="s">
        <v>1109</v>
      </c>
      <c r="D10227">
        <v>2</v>
      </c>
      <c r="J10227" t="e">
        <f>+VLOOKUP(B10227,#REF!,1,FALSE)</f>
        <v>#REF!</v>
      </c>
    </row>
    <row r="10228" spans="1:10" hidden="1" x14ac:dyDescent="0.25">
      <c r="A10228" t="s">
        <v>655</v>
      </c>
      <c r="B10228">
        <v>663</v>
      </c>
      <c r="C10228" t="s">
        <v>1110</v>
      </c>
      <c r="D10228">
        <v>1</v>
      </c>
      <c r="J10228" t="e">
        <f>+VLOOKUP(B10228,#REF!,1,FALSE)</f>
        <v>#REF!</v>
      </c>
    </row>
    <row r="10229" spans="1:10" hidden="1" x14ac:dyDescent="0.25">
      <c r="A10229" t="s">
        <v>655</v>
      </c>
      <c r="B10229" t="s">
        <v>2453</v>
      </c>
      <c r="C10229" t="s">
        <v>2454</v>
      </c>
      <c r="D10229">
        <v>10</v>
      </c>
      <c r="J10229" t="e">
        <f>+VLOOKUP(B10229,#REF!,1,FALSE)</f>
        <v>#REF!</v>
      </c>
    </row>
    <row r="10230" spans="1:10" hidden="1" x14ac:dyDescent="0.25">
      <c r="A10230" t="s">
        <v>655</v>
      </c>
      <c r="B10230">
        <v>664</v>
      </c>
      <c r="C10230" t="s">
        <v>2247</v>
      </c>
      <c r="D10230">
        <v>1</v>
      </c>
      <c r="J10230" t="e">
        <f>+VLOOKUP(B10230,#REF!,1,FALSE)</f>
        <v>#REF!</v>
      </c>
    </row>
    <row r="10231" spans="1:10" hidden="1" x14ac:dyDescent="0.25">
      <c r="A10231" t="s">
        <v>655</v>
      </c>
      <c r="B10231">
        <v>670</v>
      </c>
      <c r="C10231" t="s">
        <v>3022</v>
      </c>
      <c r="D10231">
        <v>1</v>
      </c>
      <c r="J10231" t="e">
        <f>+VLOOKUP(B10231,#REF!,1,FALSE)</f>
        <v>#REF!</v>
      </c>
    </row>
    <row r="10232" spans="1:10" hidden="1" x14ac:dyDescent="0.25">
      <c r="A10232" t="s">
        <v>655</v>
      </c>
      <c r="B10232">
        <v>671</v>
      </c>
      <c r="C10232" t="s">
        <v>3023</v>
      </c>
      <c r="D10232">
        <v>1</v>
      </c>
      <c r="J10232" t="e">
        <f>+VLOOKUP(B10232,#REF!,1,FALSE)</f>
        <v>#REF!</v>
      </c>
    </row>
    <row r="10233" spans="1:10" hidden="1" x14ac:dyDescent="0.25">
      <c r="A10233" t="s">
        <v>655</v>
      </c>
      <c r="B10233">
        <v>560016</v>
      </c>
      <c r="C10233" t="s">
        <v>4120</v>
      </c>
      <c r="D10233">
        <v>10</v>
      </c>
      <c r="J10233" t="e">
        <f>+VLOOKUP(B10233,#REF!,1,FALSE)</f>
        <v>#REF!</v>
      </c>
    </row>
    <row r="10234" spans="1:10" hidden="1" x14ac:dyDescent="0.25">
      <c r="A10234" t="s">
        <v>655</v>
      </c>
      <c r="B10234">
        <v>676</v>
      </c>
      <c r="C10234" t="s">
        <v>3024</v>
      </c>
      <c r="D10234">
        <v>50</v>
      </c>
      <c r="J10234" t="e">
        <f>+VLOOKUP(B10234,#REF!,1,FALSE)</f>
        <v>#REF!</v>
      </c>
    </row>
    <row r="10235" spans="1:10" hidden="1" x14ac:dyDescent="0.25">
      <c r="A10235" t="s">
        <v>655</v>
      </c>
      <c r="B10235">
        <v>677</v>
      </c>
      <c r="C10235" t="s">
        <v>2510</v>
      </c>
      <c r="D10235">
        <v>1</v>
      </c>
      <c r="J10235" t="e">
        <f>+VLOOKUP(B10235,#REF!,1,FALSE)</f>
        <v>#REF!</v>
      </c>
    </row>
    <row r="10236" spans="1:10" hidden="1" x14ac:dyDescent="0.25">
      <c r="A10236" t="s">
        <v>655</v>
      </c>
      <c r="B10236">
        <v>686</v>
      </c>
      <c r="C10236" t="s">
        <v>3027</v>
      </c>
      <c r="D10236">
        <v>1</v>
      </c>
      <c r="J10236" t="e">
        <f>+VLOOKUP(B10236,#REF!,1,FALSE)</f>
        <v>#REF!</v>
      </c>
    </row>
    <row r="10237" spans="1:10" hidden="1" x14ac:dyDescent="0.25">
      <c r="A10237" t="s">
        <v>655</v>
      </c>
      <c r="B10237">
        <v>688</v>
      </c>
      <c r="C10237" t="s">
        <v>1120</v>
      </c>
      <c r="D10237">
        <v>1</v>
      </c>
      <c r="J10237" t="e">
        <f>+VLOOKUP(B10237,#REF!,1,FALSE)</f>
        <v>#REF!</v>
      </c>
    </row>
    <row r="10238" spans="1:10" hidden="1" x14ac:dyDescent="0.25">
      <c r="A10238" t="s">
        <v>655</v>
      </c>
      <c r="B10238">
        <v>690</v>
      </c>
      <c r="C10238" t="s">
        <v>3028</v>
      </c>
      <c r="D10238">
        <v>1</v>
      </c>
      <c r="J10238" t="e">
        <f>+VLOOKUP(B10238,#REF!,1,FALSE)</f>
        <v>#REF!</v>
      </c>
    </row>
    <row r="10239" spans="1:10" hidden="1" x14ac:dyDescent="0.25">
      <c r="A10239" t="s">
        <v>655</v>
      </c>
      <c r="B10239" t="s">
        <v>4121</v>
      </c>
      <c r="C10239" t="s">
        <v>4122</v>
      </c>
      <c r="D10239">
        <v>6.5</v>
      </c>
      <c r="J10239" t="e">
        <f>+VLOOKUP(B10239,#REF!,1,FALSE)</f>
        <v>#REF!</v>
      </c>
    </row>
    <row r="10240" spans="1:10" hidden="1" x14ac:dyDescent="0.25">
      <c r="A10240" t="s">
        <v>655</v>
      </c>
      <c r="B10240">
        <v>692</v>
      </c>
      <c r="C10240" t="s">
        <v>3030</v>
      </c>
      <c r="D10240">
        <v>1</v>
      </c>
      <c r="J10240" t="e">
        <f>+VLOOKUP(B10240,#REF!,1,FALSE)</f>
        <v>#REF!</v>
      </c>
    </row>
    <row r="10241" spans="1:10" hidden="1" x14ac:dyDescent="0.25">
      <c r="A10241" t="s">
        <v>655</v>
      </c>
      <c r="B10241">
        <v>693</v>
      </c>
      <c r="C10241" t="s">
        <v>3031</v>
      </c>
      <c r="D10241">
        <v>1</v>
      </c>
      <c r="J10241" t="e">
        <f>+VLOOKUP(B10241,#REF!,1,FALSE)</f>
        <v>#REF!</v>
      </c>
    </row>
    <row r="10242" spans="1:10" hidden="1" x14ac:dyDescent="0.25">
      <c r="A10242" t="s">
        <v>655</v>
      </c>
      <c r="B10242">
        <v>694</v>
      </c>
      <c r="C10242" t="s">
        <v>3032</v>
      </c>
      <c r="D10242">
        <v>1</v>
      </c>
      <c r="J10242" t="e">
        <f>+VLOOKUP(B10242,#REF!,1,FALSE)</f>
        <v>#REF!</v>
      </c>
    </row>
    <row r="10243" spans="1:10" hidden="1" x14ac:dyDescent="0.25">
      <c r="A10243" t="s">
        <v>655</v>
      </c>
      <c r="B10243">
        <v>695</v>
      </c>
      <c r="C10243" t="s">
        <v>3033</v>
      </c>
      <c r="D10243">
        <v>1</v>
      </c>
      <c r="J10243" t="e">
        <f>+VLOOKUP(B10243,#REF!,1,FALSE)</f>
        <v>#REF!</v>
      </c>
    </row>
    <row r="10244" spans="1:10" hidden="1" x14ac:dyDescent="0.25">
      <c r="A10244" t="s">
        <v>655</v>
      </c>
      <c r="B10244">
        <v>696</v>
      </c>
      <c r="C10244" t="s">
        <v>3034</v>
      </c>
      <c r="D10244">
        <v>1</v>
      </c>
      <c r="J10244" t="e">
        <f>+VLOOKUP(B10244,#REF!,1,FALSE)</f>
        <v>#REF!</v>
      </c>
    </row>
    <row r="10245" spans="1:10" hidden="1" x14ac:dyDescent="0.25">
      <c r="A10245" t="s">
        <v>655</v>
      </c>
      <c r="B10245">
        <v>697</v>
      </c>
      <c r="C10245" t="s">
        <v>3035</v>
      </c>
      <c r="D10245">
        <v>1</v>
      </c>
      <c r="J10245" t="e">
        <f>+VLOOKUP(B10245,#REF!,1,FALSE)</f>
        <v>#REF!</v>
      </c>
    </row>
    <row r="10246" spans="1:10" hidden="1" x14ac:dyDescent="0.25">
      <c r="A10246" t="s">
        <v>655</v>
      </c>
      <c r="B10246">
        <v>837</v>
      </c>
      <c r="C10246" t="s">
        <v>3036</v>
      </c>
      <c r="D10246">
        <v>10</v>
      </c>
      <c r="J10246" t="e">
        <f>+VLOOKUP(B10246,#REF!,1,FALSE)</f>
        <v>#REF!</v>
      </c>
    </row>
    <row r="10247" spans="1:10" hidden="1" x14ac:dyDescent="0.25">
      <c r="A10247" t="s">
        <v>655</v>
      </c>
      <c r="B10247">
        <v>900</v>
      </c>
      <c r="C10247" t="s">
        <v>2836</v>
      </c>
      <c r="D10247">
        <v>50</v>
      </c>
      <c r="J10247" t="e">
        <f>+VLOOKUP(B10247,#REF!,1,FALSE)</f>
        <v>#REF!</v>
      </c>
    </row>
    <row r="10248" spans="1:10" hidden="1" x14ac:dyDescent="0.25">
      <c r="A10248" t="s">
        <v>655</v>
      </c>
      <c r="B10248">
        <v>902</v>
      </c>
      <c r="C10248" t="s">
        <v>3037</v>
      </c>
      <c r="D10248">
        <v>50</v>
      </c>
      <c r="J10248" t="e">
        <f>+VLOOKUP(B10248,#REF!,1,FALSE)</f>
        <v>#REF!</v>
      </c>
    </row>
    <row r="10249" spans="1:10" hidden="1" x14ac:dyDescent="0.25">
      <c r="A10249" t="s">
        <v>655</v>
      </c>
      <c r="B10249">
        <v>903</v>
      </c>
      <c r="C10249" t="s">
        <v>3038</v>
      </c>
      <c r="D10249">
        <v>50</v>
      </c>
      <c r="J10249" t="e">
        <f>+VLOOKUP(B10249,#REF!,1,FALSE)</f>
        <v>#REF!</v>
      </c>
    </row>
    <row r="10250" spans="1:10" hidden="1" x14ac:dyDescent="0.25">
      <c r="A10250" t="s">
        <v>655</v>
      </c>
      <c r="B10250">
        <v>904</v>
      </c>
      <c r="C10250" t="s">
        <v>3039</v>
      </c>
      <c r="D10250">
        <v>50</v>
      </c>
      <c r="J10250" t="e">
        <f>+VLOOKUP(B10250,#REF!,1,FALSE)</f>
        <v>#REF!</v>
      </c>
    </row>
    <row r="10251" spans="1:10" hidden="1" x14ac:dyDescent="0.25">
      <c r="A10251" t="s">
        <v>655</v>
      </c>
      <c r="B10251">
        <v>905</v>
      </c>
      <c r="C10251" t="s">
        <v>3040</v>
      </c>
      <c r="D10251">
        <v>50</v>
      </c>
      <c r="J10251" t="e">
        <f>+VLOOKUP(B10251,#REF!,1,FALSE)</f>
        <v>#REF!</v>
      </c>
    </row>
    <row r="10252" spans="1:10" hidden="1" x14ac:dyDescent="0.25">
      <c r="A10252" t="s">
        <v>655</v>
      </c>
      <c r="B10252">
        <v>906</v>
      </c>
      <c r="C10252" t="s">
        <v>3041</v>
      </c>
      <c r="D10252">
        <v>50</v>
      </c>
      <c r="J10252" t="e">
        <f>+VLOOKUP(B10252,#REF!,1,FALSE)</f>
        <v>#REF!</v>
      </c>
    </row>
    <row r="10253" spans="1:10" hidden="1" x14ac:dyDescent="0.25">
      <c r="A10253" t="s">
        <v>655</v>
      </c>
      <c r="B10253">
        <v>907</v>
      </c>
      <c r="C10253" t="s">
        <v>3042</v>
      </c>
      <c r="D10253">
        <v>50</v>
      </c>
      <c r="J10253" t="e">
        <f>+VLOOKUP(B10253,#REF!,1,FALSE)</f>
        <v>#REF!</v>
      </c>
    </row>
    <row r="10254" spans="1:10" hidden="1" x14ac:dyDescent="0.25">
      <c r="A10254" t="s">
        <v>655</v>
      </c>
      <c r="B10254">
        <v>908</v>
      </c>
      <c r="C10254" t="s">
        <v>3043</v>
      </c>
      <c r="D10254">
        <v>50</v>
      </c>
      <c r="J10254" t="e">
        <f>+VLOOKUP(B10254,#REF!,1,FALSE)</f>
        <v>#REF!</v>
      </c>
    </row>
    <row r="10255" spans="1:10" hidden="1" x14ac:dyDescent="0.25">
      <c r="A10255" t="s">
        <v>655</v>
      </c>
      <c r="B10255" t="s">
        <v>1124</v>
      </c>
      <c r="C10255" t="s">
        <v>1125</v>
      </c>
      <c r="D10255">
        <v>1</v>
      </c>
      <c r="J10255" t="e">
        <f>+VLOOKUP(B10255,#REF!,1,FALSE)</f>
        <v>#REF!</v>
      </c>
    </row>
    <row r="10256" spans="1:10" hidden="1" x14ac:dyDescent="0.25">
      <c r="A10256" t="s">
        <v>655</v>
      </c>
      <c r="B10256">
        <v>1199</v>
      </c>
      <c r="C10256" t="s">
        <v>3051</v>
      </c>
      <c r="D10256">
        <v>8</v>
      </c>
      <c r="J10256" t="e">
        <f>+VLOOKUP(B10256,#REF!,1,FALSE)</f>
        <v>#REF!</v>
      </c>
    </row>
    <row r="10257" spans="1:10" hidden="1" x14ac:dyDescent="0.25">
      <c r="A10257" t="s">
        <v>655</v>
      </c>
      <c r="B10257">
        <v>1201</v>
      </c>
      <c r="C10257" t="s">
        <v>3052</v>
      </c>
      <c r="D10257">
        <v>4</v>
      </c>
      <c r="J10257" t="e">
        <f>+VLOOKUP(B10257,#REF!,1,FALSE)</f>
        <v>#REF!</v>
      </c>
    </row>
    <row r="10258" spans="1:10" hidden="1" x14ac:dyDescent="0.25">
      <c r="A10258" t="s">
        <v>655</v>
      </c>
      <c r="B10258">
        <v>1202</v>
      </c>
      <c r="C10258" t="s">
        <v>3053</v>
      </c>
      <c r="D10258">
        <v>2</v>
      </c>
      <c r="J10258" t="e">
        <f>+VLOOKUP(B10258,#REF!,1,FALSE)</f>
        <v>#REF!</v>
      </c>
    </row>
    <row r="10259" spans="1:10" hidden="1" x14ac:dyDescent="0.25">
      <c r="A10259" t="s">
        <v>655</v>
      </c>
      <c r="B10259">
        <v>1207</v>
      </c>
      <c r="C10259" t="s">
        <v>3054</v>
      </c>
      <c r="D10259">
        <v>4</v>
      </c>
      <c r="J10259" t="e">
        <f>+VLOOKUP(B10259,#REF!,1,FALSE)</f>
        <v>#REF!</v>
      </c>
    </row>
    <row r="10260" spans="1:10" hidden="1" x14ac:dyDescent="0.25">
      <c r="A10260" t="s">
        <v>655</v>
      </c>
      <c r="B10260">
        <v>1208</v>
      </c>
      <c r="C10260" t="s">
        <v>3055</v>
      </c>
      <c r="D10260">
        <v>2</v>
      </c>
      <c r="J10260" t="e">
        <f>+VLOOKUP(B10260,#REF!,1,FALSE)</f>
        <v>#REF!</v>
      </c>
    </row>
    <row r="10261" spans="1:10" hidden="1" x14ac:dyDescent="0.25">
      <c r="A10261" t="s">
        <v>655</v>
      </c>
      <c r="B10261">
        <v>1209</v>
      </c>
      <c r="C10261" t="s">
        <v>3056</v>
      </c>
      <c r="D10261">
        <v>2</v>
      </c>
      <c r="J10261" t="e">
        <f>+VLOOKUP(B10261,#REF!,1,FALSE)</f>
        <v>#REF!</v>
      </c>
    </row>
    <row r="10262" spans="1:10" hidden="1" x14ac:dyDescent="0.25">
      <c r="A10262" t="s">
        <v>655</v>
      </c>
      <c r="B10262">
        <v>1213</v>
      </c>
      <c r="C10262" t="s">
        <v>3057</v>
      </c>
      <c r="D10262">
        <v>4</v>
      </c>
      <c r="J10262" t="e">
        <f>+VLOOKUP(B10262,#REF!,1,FALSE)</f>
        <v>#REF!</v>
      </c>
    </row>
    <row r="10263" spans="1:10" hidden="1" x14ac:dyDescent="0.25">
      <c r="A10263" t="s">
        <v>655</v>
      </c>
      <c r="B10263">
        <v>1214</v>
      </c>
      <c r="C10263" t="s">
        <v>3058</v>
      </c>
      <c r="D10263">
        <v>2</v>
      </c>
      <c r="J10263" t="e">
        <f>+VLOOKUP(B10263,#REF!,1,FALSE)</f>
        <v>#REF!</v>
      </c>
    </row>
    <row r="10264" spans="1:10" hidden="1" x14ac:dyDescent="0.25">
      <c r="A10264" t="s">
        <v>655</v>
      </c>
      <c r="B10264">
        <v>1215</v>
      </c>
      <c r="C10264" t="s">
        <v>3059</v>
      </c>
      <c r="D10264">
        <v>2</v>
      </c>
      <c r="J10264" t="e">
        <f>+VLOOKUP(B10264,#REF!,1,FALSE)</f>
        <v>#REF!</v>
      </c>
    </row>
    <row r="10265" spans="1:10" hidden="1" x14ac:dyDescent="0.25">
      <c r="A10265" t="s">
        <v>655</v>
      </c>
      <c r="B10265">
        <v>1218</v>
      </c>
      <c r="C10265" t="s">
        <v>3060</v>
      </c>
      <c r="D10265">
        <v>4</v>
      </c>
      <c r="J10265" t="e">
        <f>+VLOOKUP(B10265,#REF!,1,FALSE)</f>
        <v>#REF!</v>
      </c>
    </row>
    <row r="10266" spans="1:10" hidden="1" x14ac:dyDescent="0.25">
      <c r="A10266" t="s">
        <v>655</v>
      </c>
      <c r="B10266">
        <v>1235</v>
      </c>
      <c r="C10266" t="s">
        <v>2602</v>
      </c>
      <c r="D10266">
        <v>10</v>
      </c>
      <c r="J10266" t="e">
        <f>+VLOOKUP(B10266,#REF!,1,FALSE)</f>
        <v>#REF!</v>
      </c>
    </row>
    <row r="10267" spans="1:10" hidden="1" x14ac:dyDescent="0.25">
      <c r="A10267" t="s">
        <v>655</v>
      </c>
      <c r="B10267">
        <v>1237</v>
      </c>
      <c r="C10267" t="s">
        <v>3061</v>
      </c>
      <c r="D10267">
        <v>10</v>
      </c>
      <c r="J10267" t="e">
        <f>+VLOOKUP(B10267,#REF!,1,FALSE)</f>
        <v>#REF!</v>
      </c>
    </row>
    <row r="10268" spans="1:10" hidden="1" x14ac:dyDescent="0.25">
      <c r="A10268" t="s">
        <v>655</v>
      </c>
      <c r="B10268">
        <v>1280</v>
      </c>
      <c r="C10268" t="s">
        <v>3062</v>
      </c>
      <c r="D10268">
        <v>10</v>
      </c>
      <c r="J10268" t="e">
        <f>+VLOOKUP(B10268,#REF!,1,FALSE)</f>
        <v>#REF!</v>
      </c>
    </row>
    <row r="10269" spans="1:10" hidden="1" x14ac:dyDescent="0.25">
      <c r="A10269" t="s">
        <v>655</v>
      </c>
      <c r="B10269">
        <v>1282</v>
      </c>
      <c r="C10269" t="s">
        <v>3063</v>
      </c>
      <c r="D10269">
        <v>4</v>
      </c>
      <c r="J10269" t="e">
        <f>+VLOOKUP(B10269,#REF!,1,FALSE)</f>
        <v>#REF!</v>
      </c>
    </row>
    <row r="10270" spans="1:10" hidden="1" x14ac:dyDescent="0.25">
      <c r="A10270" t="s">
        <v>655</v>
      </c>
      <c r="B10270">
        <v>1283</v>
      </c>
      <c r="C10270" t="s">
        <v>3064</v>
      </c>
      <c r="D10270">
        <v>10</v>
      </c>
      <c r="J10270" t="e">
        <f>+VLOOKUP(B10270,#REF!,1,FALSE)</f>
        <v>#REF!</v>
      </c>
    </row>
    <row r="10271" spans="1:10" hidden="1" x14ac:dyDescent="0.25">
      <c r="A10271" t="s">
        <v>655</v>
      </c>
      <c r="B10271">
        <v>1285</v>
      </c>
      <c r="C10271" t="s">
        <v>3065</v>
      </c>
      <c r="D10271">
        <v>20</v>
      </c>
      <c r="J10271" t="e">
        <f>+VLOOKUP(B10271,#REF!,1,FALSE)</f>
        <v>#REF!</v>
      </c>
    </row>
    <row r="10272" spans="1:10" hidden="1" x14ac:dyDescent="0.25">
      <c r="A10272" t="s">
        <v>655</v>
      </c>
      <c r="B10272">
        <v>1286</v>
      </c>
      <c r="C10272" t="s">
        <v>3066</v>
      </c>
      <c r="D10272">
        <v>20</v>
      </c>
      <c r="J10272" t="e">
        <f>+VLOOKUP(B10272,#REF!,1,FALSE)</f>
        <v>#REF!</v>
      </c>
    </row>
    <row r="10273" spans="1:10" hidden="1" x14ac:dyDescent="0.25">
      <c r="A10273" t="s">
        <v>655</v>
      </c>
      <c r="B10273">
        <v>1287</v>
      </c>
      <c r="C10273" t="s">
        <v>3067</v>
      </c>
      <c r="D10273">
        <v>20</v>
      </c>
      <c r="J10273" t="e">
        <f>+VLOOKUP(B10273,#REF!,1,FALSE)</f>
        <v>#REF!</v>
      </c>
    </row>
    <row r="10274" spans="1:10" hidden="1" x14ac:dyDescent="0.25">
      <c r="A10274" t="s">
        <v>655</v>
      </c>
      <c r="B10274">
        <v>1288</v>
      </c>
      <c r="C10274" t="s">
        <v>3068</v>
      </c>
      <c r="D10274">
        <v>20</v>
      </c>
      <c r="J10274" t="e">
        <f>+VLOOKUP(B10274,#REF!,1,FALSE)</f>
        <v>#REF!</v>
      </c>
    </row>
    <row r="10275" spans="1:10" hidden="1" x14ac:dyDescent="0.25">
      <c r="A10275" t="s">
        <v>655</v>
      </c>
      <c r="B10275">
        <v>1290</v>
      </c>
      <c r="C10275" t="s">
        <v>3069</v>
      </c>
      <c r="D10275">
        <v>10</v>
      </c>
      <c r="J10275" t="e">
        <f>+VLOOKUP(B10275,#REF!,1,FALSE)</f>
        <v>#REF!</v>
      </c>
    </row>
    <row r="10276" spans="1:10" hidden="1" x14ac:dyDescent="0.25">
      <c r="A10276" t="s">
        <v>655</v>
      </c>
      <c r="B10276">
        <v>1291</v>
      </c>
      <c r="C10276" t="s">
        <v>3070</v>
      </c>
      <c r="D10276">
        <v>2</v>
      </c>
      <c r="J10276" t="e">
        <f>+VLOOKUP(B10276,#REF!,1,FALSE)</f>
        <v>#REF!</v>
      </c>
    </row>
    <row r="10277" spans="1:10" hidden="1" x14ac:dyDescent="0.25">
      <c r="A10277" t="s">
        <v>655</v>
      </c>
      <c r="B10277">
        <v>1293</v>
      </c>
      <c r="C10277" t="s">
        <v>3071</v>
      </c>
      <c r="D10277">
        <v>2</v>
      </c>
      <c r="J10277" t="e">
        <f>+VLOOKUP(B10277,#REF!,1,FALSE)</f>
        <v>#REF!</v>
      </c>
    </row>
    <row r="10278" spans="1:10" hidden="1" x14ac:dyDescent="0.25">
      <c r="A10278" t="s">
        <v>655</v>
      </c>
      <c r="B10278">
        <v>1295</v>
      </c>
      <c r="C10278" t="s">
        <v>3064</v>
      </c>
      <c r="D10278">
        <v>10</v>
      </c>
      <c r="J10278" t="e">
        <f>+VLOOKUP(B10278,#REF!,1,FALSE)</f>
        <v>#REF!</v>
      </c>
    </row>
    <row r="10279" spans="1:10" hidden="1" x14ac:dyDescent="0.25">
      <c r="A10279" t="s">
        <v>655</v>
      </c>
      <c r="B10279">
        <v>1501</v>
      </c>
      <c r="C10279" t="s">
        <v>3072</v>
      </c>
      <c r="D10279">
        <v>100</v>
      </c>
      <c r="J10279" t="e">
        <f>+VLOOKUP(B10279,#REF!,1,FALSE)</f>
        <v>#REF!</v>
      </c>
    </row>
    <row r="10280" spans="1:10" hidden="1" x14ac:dyDescent="0.25">
      <c r="A10280" t="s">
        <v>655</v>
      </c>
      <c r="B10280">
        <v>1502</v>
      </c>
      <c r="C10280" t="s">
        <v>3073</v>
      </c>
      <c r="D10280">
        <v>100</v>
      </c>
      <c r="J10280" t="e">
        <f>+VLOOKUP(B10280,#REF!,1,FALSE)</f>
        <v>#REF!</v>
      </c>
    </row>
    <row r="10281" spans="1:10" hidden="1" x14ac:dyDescent="0.25">
      <c r="A10281" t="s">
        <v>655</v>
      </c>
      <c r="B10281" t="s">
        <v>3074</v>
      </c>
      <c r="C10281" t="s">
        <v>3073</v>
      </c>
      <c r="D10281">
        <v>25</v>
      </c>
      <c r="J10281" t="e">
        <f>+VLOOKUP(B10281,#REF!,1,FALSE)</f>
        <v>#REF!</v>
      </c>
    </row>
    <row r="10282" spans="1:10" hidden="1" x14ac:dyDescent="0.25">
      <c r="A10282" t="s">
        <v>655</v>
      </c>
      <c r="B10282">
        <v>1504</v>
      </c>
      <c r="C10282" t="s">
        <v>3075</v>
      </c>
      <c r="D10282">
        <v>100</v>
      </c>
      <c r="J10282" t="e">
        <f>+VLOOKUP(B10282,#REF!,1,FALSE)</f>
        <v>#REF!</v>
      </c>
    </row>
    <row r="10283" spans="1:10" hidden="1" x14ac:dyDescent="0.25">
      <c r="A10283" t="s">
        <v>655</v>
      </c>
      <c r="B10283" t="s">
        <v>3076</v>
      </c>
      <c r="C10283" t="s">
        <v>3075</v>
      </c>
      <c r="D10283">
        <v>25</v>
      </c>
      <c r="J10283" t="e">
        <f>+VLOOKUP(B10283,#REF!,1,FALSE)</f>
        <v>#REF!</v>
      </c>
    </row>
    <row r="10284" spans="1:10" hidden="1" x14ac:dyDescent="0.25">
      <c r="A10284" t="s">
        <v>655</v>
      </c>
      <c r="B10284">
        <v>1623</v>
      </c>
      <c r="C10284" t="s">
        <v>2032</v>
      </c>
      <c r="D10284">
        <v>1</v>
      </c>
      <c r="J10284" t="e">
        <f>+VLOOKUP(B10284,#REF!,1,FALSE)</f>
        <v>#REF!</v>
      </c>
    </row>
    <row r="10285" spans="1:10" hidden="1" x14ac:dyDescent="0.25">
      <c r="A10285" t="s">
        <v>655</v>
      </c>
      <c r="B10285">
        <v>1624</v>
      </c>
      <c r="C10285" t="s">
        <v>2033</v>
      </c>
      <c r="D10285">
        <v>1</v>
      </c>
      <c r="J10285" t="e">
        <f>+VLOOKUP(B10285,#REF!,1,FALSE)</f>
        <v>#REF!</v>
      </c>
    </row>
    <row r="10286" spans="1:10" hidden="1" x14ac:dyDescent="0.25">
      <c r="A10286" t="s">
        <v>655</v>
      </c>
      <c r="B10286">
        <v>1635</v>
      </c>
      <c r="C10286" t="s">
        <v>3077</v>
      </c>
      <c r="D10286">
        <v>1</v>
      </c>
      <c r="J10286" t="e">
        <f>+VLOOKUP(B10286,#REF!,1,FALSE)</f>
        <v>#REF!</v>
      </c>
    </row>
    <row r="10287" spans="1:10" hidden="1" x14ac:dyDescent="0.25">
      <c r="A10287" t="s">
        <v>655</v>
      </c>
      <c r="B10287">
        <v>1636</v>
      </c>
      <c r="C10287" t="s">
        <v>3078</v>
      </c>
      <c r="D10287">
        <v>1</v>
      </c>
      <c r="J10287" t="e">
        <f>+VLOOKUP(B10287,#REF!,1,FALSE)</f>
        <v>#REF!</v>
      </c>
    </row>
    <row r="10288" spans="1:10" hidden="1" x14ac:dyDescent="0.25">
      <c r="A10288" t="s">
        <v>655</v>
      </c>
      <c r="B10288">
        <v>1702</v>
      </c>
      <c r="C10288" t="s">
        <v>3079</v>
      </c>
      <c r="D10288">
        <v>1</v>
      </c>
      <c r="J10288" t="e">
        <f>+VLOOKUP(B10288,#REF!,1,FALSE)</f>
        <v>#REF!</v>
      </c>
    </row>
    <row r="10289" spans="1:10" hidden="1" x14ac:dyDescent="0.25">
      <c r="A10289" t="s">
        <v>655</v>
      </c>
      <c r="B10289">
        <v>1704</v>
      </c>
      <c r="C10289" t="s">
        <v>3080</v>
      </c>
      <c r="D10289">
        <v>1</v>
      </c>
      <c r="J10289" t="e">
        <f>+VLOOKUP(B10289,#REF!,1,FALSE)</f>
        <v>#REF!</v>
      </c>
    </row>
    <row r="10290" spans="1:10" hidden="1" x14ac:dyDescent="0.25">
      <c r="A10290" t="s">
        <v>655</v>
      </c>
      <c r="B10290">
        <v>1803</v>
      </c>
      <c r="C10290" t="s">
        <v>3082</v>
      </c>
      <c r="D10290">
        <v>1</v>
      </c>
      <c r="J10290" t="e">
        <f>+VLOOKUP(B10290,#REF!,1,FALSE)</f>
        <v>#REF!</v>
      </c>
    </row>
    <row r="10291" spans="1:10" hidden="1" x14ac:dyDescent="0.25">
      <c r="A10291" t="s">
        <v>655</v>
      </c>
      <c r="B10291">
        <v>1825</v>
      </c>
      <c r="C10291" t="s">
        <v>3083</v>
      </c>
      <c r="D10291">
        <v>10</v>
      </c>
      <c r="J10291" t="e">
        <f>+VLOOKUP(B10291,#REF!,1,FALSE)</f>
        <v>#REF!</v>
      </c>
    </row>
    <row r="10292" spans="1:10" hidden="1" x14ac:dyDescent="0.25">
      <c r="A10292" t="s">
        <v>655</v>
      </c>
      <c r="B10292">
        <v>1826</v>
      </c>
      <c r="C10292" t="s">
        <v>3084</v>
      </c>
      <c r="D10292">
        <v>10</v>
      </c>
      <c r="J10292" t="e">
        <f>+VLOOKUP(B10292,#REF!,1,FALSE)</f>
        <v>#REF!</v>
      </c>
    </row>
    <row r="10293" spans="1:10" hidden="1" x14ac:dyDescent="0.25">
      <c r="A10293" t="s">
        <v>655</v>
      </c>
      <c r="B10293">
        <v>1828</v>
      </c>
      <c r="C10293" t="s">
        <v>3085</v>
      </c>
      <c r="D10293">
        <v>1</v>
      </c>
      <c r="J10293" t="e">
        <f>+VLOOKUP(B10293,#REF!,1,FALSE)</f>
        <v>#REF!</v>
      </c>
    </row>
    <row r="10294" spans="1:10" hidden="1" x14ac:dyDescent="0.25">
      <c r="A10294" t="s">
        <v>655</v>
      </c>
      <c r="B10294">
        <v>1831</v>
      </c>
      <c r="C10294" t="s">
        <v>3086</v>
      </c>
      <c r="D10294">
        <v>1</v>
      </c>
      <c r="J10294" t="e">
        <f>+VLOOKUP(B10294,#REF!,1,FALSE)</f>
        <v>#REF!</v>
      </c>
    </row>
    <row r="10295" spans="1:10" hidden="1" x14ac:dyDescent="0.25">
      <c r="A10295" t="s">
        <v>655</v>
      </c>
      <c r="B10295">
        <v>1832</v>
      </c>
      <c r="C10295" t="s">
        <v>3087</v>
      </c>
      <c r="D10295">
        <v>1</v>
      </c>
      <c r="J10295" t="e">
        <f>+VLOOKUP(B10295,#REF!,1,FALSE)</f>
        <v>#REF!</v>
      </c>
    </row>
    <row r="10296" spans="1:10" hidden="1" x14ac:dyDescent="0.25">
      <c r="A10296" t="s">
        <v>655</v>
      </c>
      <c r="B10296" t="s">
        <v>3088</v>
      </c>
      <c r="C10296" t="s">
        <v>3089</v>
      </c>
      <c r="D10296">
        <v>1</v>
      </c>
      <c r="J10296" t="e">
        <f>+VLOOKUP(B10296,#REF!,1,FALSE)</f>
        <v>#REF!</v>
      </c>
    </row>
    <row r="10297" spans="1:10" hidden="1" x14ac:dyDescent="0.25">
      <c r="A10297" t="s">
        <v>655</v>
      </c>
      <c r="B10297">
        <v>1835</v>
      </c>
      <c r="C10297" t="s">
        <v>3090</v>
      </c>
      <c r="D10297">
        <v>1</v>
      </c>
      <c r="J10297" t="e">
        <f>+VLOOKUP(B10297,#REF!,1,FALSE)</f>
        <v>#REF!</v>
      </c>
    </row>
    <row r="10298" spans="1:10" hidden="1" x14ac:dyDescent="0.25">
      <c r="A10298" t="s">
        <v>655</v>
      </c>
      <c r="B10298" t="s">
        <v>2476</v>
      </c>
      <c r="C10298" t="s">
        <v>2477</v>
      </c>
      <c r="D10298">
        <v>1</v>
      </c>
      <c r="J10298" t="e">
        <f>+VLOOKUP(B10298,#REF!,1,FALSE)</f>
        <v>#REF!</v>
      </c>
    </row>
    <row r="10299" spans="1:10" hidden="1" x14ac:dyDescent="0.25">
      <c r="A10299" t="s">
        <v>655</v>
      </c>
      <c r="B10299" t="s">
        <v>2478</v>
      </c>
      <c r="C10299" t="s">
        <v>2479</v>
      </c>
      <c r="D10299">
        <v>1</v>
      </c>
      <c r="J10299" t="e">
        <f>+VLOOKUP(B10299,#REF!,1,FALSE)</f>
        <v>#REF!</v>
      </c>
    </row>
    <row r="10300" spans="1:10" hidden="1" x14ac:dyDescent="0.25">
      <c r="A10300" t="s">
        <v>655</v>
      </c>
      <c r="B10300">
        <v>1868</v>
      </c>
      <c r="C10300" t="s">
        <v>2060</v>
      </c>
      <c r="D10300">
        <v>1</v>
      </c>
      <c r="J10300" t="e">
        <f>+VLOOKUP(B10300,#REF!,1,FALSE)</f>
        <v>#REF!</v>
      </c>
    </row>
    <row r="10301" spans="1:10" hidden="1" x14ac:dyDescent="0.25">
      <c r="A10301" t="s">
        <v>655</v>
      </c>
      <c r="B10301">
        <v>1869</v>
      </c>
      <c r="C10301" t="s">
        <v>2061</v>
      </c>
      <c r="D10301">
        <v>1</v>
      </c>
      <c r="J10301" t="e">
        <f>+VLOOKUP(B10301,#REF!,1,FALSE)</f>
        <v>#REF!</v>
      </c>
    </row>
    <row r="10302" spans="1:10" hidden="1" x14ac:dyDescent="0.25">
      <c r="A10302" t="s">
        <v>655</v>
      </c>
      <c r="B10302">
        <v>1871</v>
      </c>
      <c r="C10302" t="s">
        <v>2062</v>
      </c>
      <c r="D10302">
        <v>1</v>
      </c>
      <c r="J10302" t="e">
        <f>+VLOOKUP(B10302,#REF!,1,FALSE)</f>
        <v>#REF!</v>
      </c>
    </row>
    <row r="10303" spans="1:10" hidden="1" x14ac:dyDescent="0.25">
      <c r="A10303" t="s">
        <v>655</v>
      </c>
      <c r="B10303">
        <v>1874</v>
      </c>
      <c r="C10303" t="s">
        <v>2250</v>
      </c>
      <c r="D10303">
        <v>1</v>
      </c>
      <c r="J10303" t="e">
        <f>+VLOOKUP(B10303,#REF!,1,FALSE)</f>
        <v>#REF!</v>
      </c>
    </row>
    <row r="10304" spans="1:10" hidden="1" x14ac:dyDescent="0.25">
      <c r="A10304" t="s">
        <v>655</v>
      </c>
      <c r="B10304">
        <v>1875</v>
      </c>
      <c r="C10304" t="s">
        <v>2063</v>
      </c>
      <c r="D10304">
        <v>1</v>
      </c>
      <c r="J10304" t="e">
        <f>+VLOOKUP(B10304,#REF!,1,FALSE)</f>
        <v>#REF!</v>
      </c>
    </row>
    <row r="10305" spans="1:10" hidden="1" x14ac:dyDescent="0.25">
      <c r="A10305" t="s">
        <v>655</v>
      </c>
      <c r="B10305">
        <v>3675</v>
      </c>
      <c r="C10305" t="s">
        <v>3097</v>
      </c>
      <c r="D10305">
        <v>50</v>
      </c>
      <c r="J10305" t="e">
        <f>+VLOOKUP(B10305,#REF!,1,FALSE)</f>
        <v>#REF!</v>
      </c>
    </row>
    <row r="10306" spans="1:10" hidden="1" x14ac:dyDescent="0.25">
      <c r="A10306" t="s">
        <v>655</v>
      </c>
      <c r="B10306">
        <v>5050</v>
      </c>
      <c r="C10306" t="s">
        <v>1137</v>
      </c>
      <c r="D10306">
        <v>6.5</v>
      </c>
      <c r="J10306" t="e">
        <f>+VLOOKUP(B10306,#REF!,1,FALSE)</f>
        <v>#REF!</v>
      </c>
    </row>
    <row r="10307" spans="1:10" hidden="1" x14ac:dyDescent="0.25">
      <c r="A10307" t="s">
        <v>655</v>
      </c>
      <c r="B10307" t="s">
        <v>1138</v>
      </c>
      <c r="C10307" t="s">
        <v>1139</v>
      </c>
      <c r="D10307">
        <v>6.5</v>
      </c>
      <c r="J10307" t="e">
        <f>+VLOOKUP(B10307,#REF!,1,FALSE)</f>
        <v>#REF!</v>
      </c>
    </row>
    <row r="10308" spans="1:10" hidden="1" x14ac:dyDescent="0.25">
      <c r="A10308" t="s">
        <v>655</v>
      </c>
      <c r="B10308">
        <v>5051</v>
      </c>
      <c r="C10308" t="s">
        <v>1140</v>
      </c>
      <c r="D10308">
        <v>6.5</v>
      </c>
      <c r="J10308" t="e">
        <f>+VLOOKUP(B10308,#REF!,1,FALSE)</f>
        <v>#REF!</v>
      </c>
    </row>
    <row r="10309" spans="1:10" hidden="1" x14ac:dyDescent="0.25">
      <c r="A10309" t="s">
        <v>655</v>
      </c>
      <c r="B10309" t="s">
        <v>1141</v>
      </c>
      <c r="C10309" t="s">
        <v>1142</v>
      </c>
      <c r="D10309">
        <v>6.5</v>
      </c>
      <c r="J10309" t="e">
        <f>+VLOOKUP(B10309,#REF!,1,FALSE)</f>
        <v>#REF!</v>
      </c>
    </row>
    <row r="10310" spans="1:10" hidden="1" x14ac:dyDescent="0.25">
      <c r="A10310" t="s">
        <v>655</v>
      </c>
      <c r="B10310">
        <v>5101</v>
      </c>
      <c r="C10310" t="s">
        <v>1149</v>
      </c>
      <c r="D10310">
        <v>6.5</v>
      </c>
      <c r="J10310" t="e">
        <f>+VLOOKUP(B10310,#REF!,1,FALSE)</f>
        <v>#REF!</v>
      </c>
    </row>
    <row r="10311" spans="1:10" hidden="1" x14ac:dyDescent="0.25">
      <c r="A10311" t="s">
        <v>655</v>
      </c>
      <c r="B10311">
        <v>5188</v>
      </c>
      <c r="C10311" t="s">
        <v>3100</v>
      </c>
      <c r="D10311">
        <v>10</v>
      </c>
      <c r="J10311" t="e">
        <f>+VLOOKUP(B10311,#REF!,1,FALSE)</f>
        <v>#REF!</v>
      </c>
    </row>
    <row r="10312" spans="1:10" hidden="1" x14ac:dyDescent="0.25">
      <c r="A10312" t="s">
        <v>655</v>
      </c>
      <c r="B10312">
        <v>5203</v>
      </c>
      <c r="C10312" t="s">
        <v>3101</v>
      </c>
      <c r="D10312">
        <v>10</v>
      </c>
      <c r="J10312" t="e">
        <f>+VLOOKUP(B10312,#REF!,1,FALSE)</f>
        <v>#REF!</v>
      </c>
    </row>
    <row r="10313" spans="1:10" hidden="1" x14ac:dyDescent="0.25">
      <c r="A10313" t="s">
        <v>655</v>
      </c>
      <c r="B10313">
        <v>5204</v>
      </c>
      <c r="C10313" t="s">
        <v>3102</v>
      </c>
      <c r="D10313">
        <v>10</v>
      </c>
      <c r="J10313" t="e">
        <f>+VLOOKUP(B10313,#REF!,1,FALSE)</f>
        <v>#REF!</v>
      </c>
    </row>
    <row r="10314" spans="1:10" hidden="1" x14ac:dyDescent="0.25">
      <c r="A10314" t="s">
        <v>655</v>
      </c>
      <c r="B10314">
        <v>5225</v>
      </c>
      <c r="C10314" t="s">
        <v>3105</v>
      </c>
      <c r="D10314">
        <v>8</v>
      </c>
      <c r="J10314" t="e">
        <f>+VLOOKUP(B10314,#REF!,1,FALSE)</f>
        <v>#REF!</v>
      </c>
    </row>
    <row r="10315" spans="1:10" hidden="1" x14ac:dyDescent="0.25">
      <c r="A10315" t="s">
        <v>655</v>
      </c>
      <c r="B10315">
        <v>5226</v>
      </c>
      <c r="C10315" t="s">
        <v>3106</v>
      </c>
      <c r="D10315">
        <v>8</v>
      </c>
      <c r="J10315" t="e">
        <f>+VLOOKUP(B10315,#REF!,1,FALSE)</f>
        <v>#REF!</v>
      </c>
    </row>
    <row r="10316" spans="1:10" hidden="1" x14ac:dyDescent="0.25">
      <c r="A10316" t="s">
        <v>655</v>
      </c>
      <c r="B10316">
        <v>5228</v>
      </c>
      <c r="C10316" t="s">
        <v>3107</v>
      </c>
      <c r="D10316">
        <v>8</v>
      </c>
      <c r="J10316" t="e">
        <f>+VLOOKUP(B10316,#REF!,1,FALSE)</f>
        <v>#REF!</v>
      </c>
    </row>
    <row r="10317" spans="1:10" hidden="1" x14ac:dyDescent="0.25">
      <c r="A10317" t="s">
        <v>655</v>
      </c>
      <c r="B10317">
        <v>5229</v>
      </c>
      <c r="C10317" t="s">
        <v>3108</v>
      </c>
      <c r="D10317">
        <v>2</v>
      </c>
      <c r="J10317" t="e">
        <f>+VLOOKUP(B10317,#REF!,1,FALSE)</f>
        <v>#REF!</v>
      </c>
    </row>
    <row r="10318" spans="1:10" hidden="1" x14ac:dyDescent="0.25">
      <c r="A10318" t="s">
        <v>655</v>
      </c>
      <c r="B10318">
        <v>5230</v>
      </c>
      <c r="C10318" t="s">
        <v>3109</v>
      </c>
      <c r="D10318">
        <v>8</v>
      </c>
      <c r="J10318" t="e">
        <f>+VLOOKUP(B10318,#REF!,1,FALSE)</f>
        <v>#REF!</v>
      </c>
    </row>
    <row r="10319" spans="1:10" hidden="1" x14ac:dyDescent="0.25">
      <c r="A10319" t="s">
        <v>655</v>
      </c>
      <c r="B10319">
        <v>5231</v>
      </c>
      <c r="C10319" t="s">
        <v>3110</v>
      </c>
      <c r="D10319">
        <v>4</v>
      </c>
      <c r="J10319" t="e">
        <f>+VLOOKUP(B10319,#REF!,1,FALSE)</f>
        <v>#REF!</v>
      </c>
    </row>
    <row r="10320" spans="1:10" hidden="1" x14ac:dyDescent="0.25">
      <c r="A10320" t="s">
        <v>655</v>
      </c>
      <c r="B10320">
        <v>5236</v>
      </c>
      <c r="C10320" t="s">
        <v>3111</v>
      </c>
      <c r="D10320">
        <v>2</v>
      </c>
      <c r="J10320" t="e">
        <f>+VLOOKUP(B10320,#REF!,1,FALSE)</f>
        <v>#REF!</v>
      </c>
    </row>
    <row r="10321" spans="1:10" hidden="1" x14ac:dyDescent="0.25">
      <c r="A10321" t="s">
        <v>655</v>
      </c>
      <c r="B10321">
        <v>5238</v>
      </c>
      <c r="C10321" t="s">
        <v>3112</v>
      </c>
      <c r="D10321">
        <v>100</v>
      </c>
      <c r="J10321" t="e">
        <f>+VLOOKUP(B10321,#REF!,1,FALSE)</f>
        <v>#REF!</v>
      </c>
    </row>
    <row r="10322" spans="1:10" hidden="1" x14ac:dyDescent="0.25">
      <c r="A10322" t="s">
        <v>655</v>
      </c>
      <c r="B10322">
        <v>5248</v>
      </c>
      <c r="C10322" t="s">
        <v>3113</v>
      </c>
      <c r="D10322">
        <v>100</v>
      </c>
      <c r="J10322" t="e">
        <f>+VLOOKUP(B10322,#REF!,1,FALSE)</f>
        <v>#REF!</v>
      </c>
    </row>
    <row r="10323" spans="1:10" hidden="1" x14ac:dyDescent="0.25">
      <c r="A10323" t="s">
        <v>655</v>
      </c>
      <c r="B10323">
        <v>5262</v>
      </c>
      <c r="C10323" t="s">
        <v>2511</v>
      </c>
      <c r="D10323">
        <v>10</v>
      </c>
      <c r="J10323" t="e">
        <f>+VLOOKUP(B10323,#REF!,1,FALSE)</f>
        <v>#REF!</v>
      </c>
    </row>
    <row r="10324" spans="1:10" hidden="1" x14ac:dyDescent="0.25">
      <c r="A10324" t="s">
        <v>655</v>
      </c>
      <c r="B10324">
        <v>5266</v>
      </c>
      <c r="C10324" t="s">
        <v>3114</v>
      </c>
      <c r="D10324">
        <v>2</v>
      </c>
      <c r="J10324" t="e">
        <f>+VLOOKUP(B10324,#REF!,1,FALSE)</f>
        <v>#REF!</v>
      </c>
    </row>
    <row r="10325" spans="1:10" hidden="1" x14ac:dyDescent="0.25">
      <c r="A10325" t="s">
        <v>655</v>
      </c>
      <c r="B10325">
        <v>5267</v>
      </c>
      <c r="C10325" t="s">
        <v>3115</v>
      </c>
      <c r="D10325">
        <v>2</v>
      </c>
      <c r="J10325" t="e">
        <f>+VLOOKUP(B10325,#REF!,1,FALSE)</f>
        <v>#REF!</v>
      </c>
    </row>
    <row r="10326" spans="1:10" hidden="1" x14ac:dyDescent="0.25">
      <c r="A10326" t="s">
        <v>655</v>
      </c>
      <c r="B10326">
        <v>5268</v>
      </c>
      <c r="C10326" t="s">
        <v>3116</v>
      </c>
      <c r="D10326">
        <v>2</v>
      </c>
      <c r="J10326" t="e">
        <f>+VLOOKUP(B10326,#REF!,1,FALSE)</f>
        <v>#REF!</v>
      </c>
    </row>
    <row r="10327" spans="1:10" hidden="1" x14ac:dyDescent="0.25">
      <c r="A10327" t="s">
        <v>655</v>
      </c>
      <c r="B10327">
        <v>5269</v>
      </c>
      <c r="C10327" t="s">
        <v>3117</v>
      </c>
      <c r="D10327">
        <v>2</v>
      </c>
      <c r="J10327" t="e">
        <f>+VLOOKUP(B10327,#REF!,1,FALSE)</f>
        <v>#REF!</v>
      </c>
    </row>
    <row r="10328" spans="1:10" hidden="1" x14ac:dyDescent="0.25">
      <c r="A10328" t="s">
        <v>655</v>
      </c>
      <c r="B10328">
        <v>5270</v>
      </c>
      <c r="C10328" t="s">
        <v>3118</v>
      </c>
      <c r="D10328">
        <v>8</v>
      </c>
      <c r="J10328" t="e">
        <f>+VLOOKUP(B10328,#REF!,1,FALSE)</f>
        <v>#REF!</v>
      </c>
    </row>
    <row r="10329" spans="1:10" hidden="1" x14ac:dyDescent="0.25">
      <c r="A10329" t="s">
        <v>655</v>
      </c>
      <c r="B10329">
        <v>5271</v>
      </c>
      <c r="C10329" t="s">
        <v>3119</v>
      </c>
      <c r="D10329">
        <v>8</v>
      </c>
      <c r="J10329" t="e">
        <f>+VLOOKUP(B10329,#REF!,1,FALSE)</f>
        <v>#REF!</v>
      </c>
    </row>
    <row r="10330" spans="1:10" hidden="1" x14ac:dyDescent="0.25">
      <c r="A10330" t="s">
        <v>655</v>
      </c>
      <c r="B10330">
        <v>5272</v>
      </c>
      <c r="C10330" t="s">
        <v>3120</v>
      </c>
      <c r="D10330">
        <v>8</v>
      </c>
      <c r="J10330" t="e">
        <f>+VLOOKUP(B10330,#REF!,1,FALSE)</f>
        <v>#REF!</v>
      </c>
    </row>
    <row r="10331" spans="1:10" hidden="1" x14ac:dyDescent="0.25">
      <c r="A10331" t="s">
        <v>655</v>
      </c>
      <c r="B10331">
        <v>5273</v>
      </c>
      <c r="C10331" t="s">
        <v>3121</v>
      </c>
      <c r="D10331">
        <v>8</v>
      </c>
      <c r="J10331" t="e">
        <f>+VLOOKUP(B10331,#REF!,1,FALSE)</f>
        <v>#REF!</v>
      </c>
    </row>
    <row r="10332" spans="1:10" hidden="1" x14ac:dyDescent="0.25">
      <c r="A10332" t="s">
        <v>655</v>
      </c>
      <c r="B10332">
        <v>5274</v>
      </c>
      <c r="C10332" t="s">
        <v>3122</v>
      </c>
      <c r="D10332">
        <v>8</v>
      </c>
      <c r="J10332" t="e">
        <f>+VLOOKUP(B10332,#REF!,1,FALSE)</f>
        <v>#REF!</v>
      </c>
    </row>
    <row r="10333" spans="1:10" hidden="1" x14ac:dyDescent="0.25">
      <c r="A10333" t="s">
        <v>655</v>
      </c>
      <c r="B10333">
        <v>5275</v>
      </c>
      <c r="C10333" t="s">
        <v>3123</v>
      </c>
      <c r="D10333">
        <v>8</v>
      </c>
      <c r="J10333" t="e">
        <f>+VLOOKUP(B10333,#REF!,1,FALSE)</f>
        <v>#REF!</v>
      </c>
    </row>
    <row r="10334" spans="1:10" hidden="1" x14ac:dyDescent="0.25">
      <c r="A10334" t="s">
        <v>655</v>
      </c>
      <c r="B10334">
        <v>5276</v>
      </c>
      <c r="C10334" t="s">
        <v>3124</v>
      </c>
      <c r="D10334">
        <v>8</v>
      </c>
      <c r="J10334" t="e">
        <f>+VLOOKUP(B10334,#REF!,1,FALSE)</f>
        <v>#REF!</v>
      </c>
    </row>
    <row r="10335" spans="1:10" hidden="1" x14ac:dyDescent="0.25">
      <c r="A10335" t="s">
        <v>655</v>
      </c>
      <c r="B10335">
        <v>5277</v>
      </c>
      <c r="C10335" t="s">
        <v>3125</v>
      </c>
      <c r="D10335">
        <v>8</v>
      </c>
      <c r="J10335" t="e">
        <f>+VLOOKUP(B10335,#REF!,1,FALSE)</f>
        <v>#REF!</v>
      </c>
    </row>
    <row r="10336" spans="1:10" hidden="1" x14ac:dyDescent="0.25">
      <c r="A10336" t="s">
        <v>655</v>
      </c>
      <c r="B10336">
        <v>5278</v>
      </c>
      <c r="C10336" t="s">
        <v>3126</v>
      </c>
      <c r="D10336">
        <v>8</v>
      </c>
      <c r="J10336" t="e">
        <f>+VLOOKUP(B10336,#REF!,1,FALSE)</f>
        <v>#REF!</v>
      </c>
    </row>
    <row r="10337" spans="1:10" hidden="1" x14ac:dyDescent="0.25">
      <c r="A10337" t="s">
        <v>655</v>
      </c>
      <c r="B10337">
        <v>5279</v>
      </c>
      <c r="C10337" t="s">
        <v>3127</v>
      </c>
      <c r="D10337">
        <v>8</v>
      </c>
      <c r="J10337" t="e">
        <f>+VLOOKUP(B10337,#REF!,1,FALSE)</f>
        <v>#REF!</v>
      </c>
    </row>
    <row r="10338" spans="1:10" hidden="1" x14ac:dyDescent="0.25">
      <c r="A10338" t="s">
        <v>655</v>
      </c>
      <c r="B10338">
        <v>5282</v>
      </c>
      <c r="C10338" t="s">
        <v>3128</v>
      </c>
      <c r="D10338">
        <v>100</v>
      </c>
      <c r="J10338" t="e">
        <f>+VLOOKUP(B10338,#REF!,1,FALSE)</f>
        <v>#REF!</v>
      </c>
    </row>
    <row r="10339" spans="1:10" hidden="1" x14ac:dyDescent="0.25">
      <c r="A10339" t="s">
        <v>655</v>
      </c>
      <c r="B10339">
        <v>5286</v>
      </c>
      <c r="C10339" t="s">
        <v>3129</v>
      </c>
      <c r="D10339">
        <v>8</v>
      </c>
      <c r="J10339" t="e">
        <f>+VLOOKUP(B10339,#REF!,1,FALSE)</f>
        <v>#REF!</v>
      </c>
    </row>
    <row r="10340" spans="1:10" hidden="1" x14ac:dyDescent="0.25">
      <c r="A10340" t="s">
        <v>655</v>
      </c>
      <c r="B10340">
        <v>5287</v>
      </c>
      <c r="C10340" t="s">
        <v>3130</v>
      </c>
      <c r="D10340">
        <v>8</v>
      </c>
      <c r="J10340" t="e">
        <f>+VLOOKUP(B10340,#REF!,1,FALSE)</f>
        <v>#REF!</v>
      </c>
    </row>
    <row r="10341" spans="1:10" hidden="1" x14ac:dyDescent="0.25">
      <c r="A10341" t="s">
        <v>655</v>
      </c>
      <c r="B10341">
        <v>5288</v>
      </c>
      <c r="C10341" t="s">
        <v>3131</v>
      </c>
      <c r="D10341">
        <v>8</v>
      </c>
      <c r="J10341" t="e">
        <f>+VLOOKUP(B10341,#REF!,1,FALSE)</f>
        <v>#REF!</v>
      </c>
    </row>
    <row r="10342" spans="1:10" hidden="1" x14ac:dyDescent="0.25">
      <c r="A10342" t="s">
        <v>655</v>
      </c>
      <c r="B10342">
        <v>5289</v>
      </c>
      <c r="C10342" t="s">
        <v>3132</v>
      </c>
      <c r="D10342">
        <v>8</v>
      </c>
      <c r="J10342" t="e">
        <f>+VLOOKUP(B10342,#REF!,1,FALSE)</f>
        <v>#REF!</v>
      </c>
    </row>
    <row r="10343" spans="1:10" hidden="1" x14ac:dyDescent="0.25">
      <c r="A10343" t="s">
        <v>655</v>
      </c>
      <c r="B10343">
        <v>5291</v>
      </c>
      <c r="C10343" t="s">
        <v>3133</v>
      </c>
      <c r="D10343">
        <v>8</v>
      </c>
      <c r="J10343" t="e">
        <f>+VLOOKUP(B10343,#REF!,1,FALSE)</f>
        <v>#REF!</v>
      </c>
    </row>
    <row r="10344" spans="1:10" hidden="1" x14ac:dyDescent="0.25">
      <c r="A10344" t="s">
        <v>655</v>
      </c>
      <c r="B10344">
        <v>5292</v>
      </c>
      <c r="C10344" t="s">
        <v>3134</v>
      </c>
      <c r="D10344">
        <v>8</v>
      </c>
      <c r="J10344" t="e">
        <f>+VLOOKUP(B10344,#REF!,1,FALSE)</f>
        <v>#REF!</v>
      </c>
    </row>
    <row r="10345" spans="1:10" hidden="1" x14ac:dyDescent="0.25">
      <c r="A10345" t="s">
        <v>655</v>
      </c>
      <c r="B10345">
        <v>5293</v>
      </c>
      <c r="C10345" t="s">
        <v>3135</v>
      </c>
      <c r="D10345">
        <v>8</v>
      </c>
      <c r="J10345" t="e">
        <f>+VLOOKUP(B10345,#REF!,1,FALSE)</f>
        <v>#REF!</v>
      </c>
    </row>
    <row r="10346" spans="1:10" hidden="1" x14ac:dyDescent="0.25">
      <c r="A10346" t="s">
        <v>655</v>
      </c>
      <c r="B10346">
        <v>5294</v>
      </c>
      <c r="C10346" t="s">
        <v>3136</v>
      </c>
      <c r="D10346">
        <v>8</v>
      </c>
      <c r="J10346" t="e">
        <f>+VLOOKUP(B10346,#REF!,1,FALSE)</f>
        <v>#REF!</v>
      </c>
    </row>
    <row r="10347" spans="1:10" hidden="1" x14ac:dyDescent="0.25">
      <c r="A10347" t="s">
        <v>655</v>
      </c>
      <c r="B10347">
        <v>5295</v>
      </c>
      <c r="C10347" t="s">
        <v>3137</v>
      </c>
      <c r="D10347">
        <v>8</v>
      </c>
      <c r="J10347" t="e">
        <f>+VLOOKUP(B10347,#REF!,1,FALSE)</f>
        <v>#REF!</v>
      </c>
    </row>
    <row r="10348" spans="1:10" hidden="1" x14ac:dyDescent="0.25">
      <c r="A10348" t="s">
        <v>655</v>
      </c>
      <c r="B10348">
        <v>5296</v>
      </c>
      <c r="C10348" t="s">
        <v>3138</v>
      </c>
      <c r="D10348">
        <v>8</v>
      </c>
      <c r="J10348" t="e">
        <f>+VLOOKUP(B10348,#REF!,1,FALSE)</f>
        <v>#REF!</v>
      </c>
    </row>
    <row r="10349" spans="1:10" hidden="1" x14ac:dyDescent="0.25">
      <c r="A10349" t="s">
        <v>655</v>
      </c>
      <c r="B10349">
        <v>5300</v>
      </c>
      <c r="C10349" t="s">
        <v>3139</v>
      </c>
      <c r="D10349">
        <v>4</v>
      </c>
      <c r="J10349" t="e">
        <f>+VLOOKUP(B10349,#REF!,1,FALSE)</f>
        <v>#REF!</v>
      </c>
    </row>
    <row r="10350" spans="1:10" hidden="1" x14ac:dyDescent="0.25">
      <c r="A10350" t="s">
        <v>655</v>
      </c>
      <c r="B10350">
        <v>5303</v>
      </c>
      <c r="C10350" t="s">
        <v>3142</v>
      </c>
      <c r="D10350">
        <v>100</v>
      </c>
      <c r="J10350" t="e">
        <f>+VLOOKUP(B10350,#REF!,1,FALSE)</f>
        <v>#REF!</v>
      </c>
    </row>
    <row r="10351" spans="1:10" hidden="1" x14ac:dyDescent="0.25">
      <c r="A10351" t="s">
        <v>655</v>
      </c>
      <c r="B10351">
        <v>5314</v>
      </c>
      <c r="C10351" t="s">
        <v>3151</v>
      </c>
      <c r="D10351">
        <v>2</v>
      </c>
      <c r="J10351" t="e">
        <f>+VLOOKUP(B10351,#REF!,1,FALSE)</f>
        <v>#REF!</v>
      </c>
    </row>
    <row r="10352" spans="1:10" hidden="1" x14ac:dyDescent="0.25">
      <c r="A10352" t="s">
        <v>655</v>
      </c>
      <c r="B10352">
        <v>5315</v>
      </c>
      <c r="C10352" t="s">
        <v>3152</v>
      </c>
      <c r="D10352">
        <v>2</v>
      </c>
      <c r="J10352" t="e">
        <f>+VLOOKUP(B10352,#REF!,1,FALSE)</f>
        <v>#REF!</v>
      </c>
    </row>
    <row r="10353" spans="1:10" hidden="1" x14ac:dyDescent="0.25">
      <c r="A10353" t="s">
        <v>655</v>
      </c>
      <c r="B10353">
        <v>5318</v>
      </c>
      <c r="C10353" t="s">
        <v>3154</v>
      </c>
      <c r="D10353">
        <v>8</v>
      </c>
      <c r="J10353" t="e">
        <f>+VLOOKUP(B10353,#REF!,1,FALSE)</f>
        <v>#REF!</v>
      </c>
    </row>
    <row r="10354" spans="1:10" hidden="1" x14ac:dyDescent="0.25">
      <c r="A10354" t="s">
        <v>655</v>
      </c>
      <c r="B10354">
        <v>5319</v>
      </c>
      <c r="C10354" t="s">
        <v>3155</v>
      </c>
      <c r="D10354">
        <v>8</v>
      </c>
      <c r="J10354" t="e">
        <f>+VLOOKUP(B10354,#REF!,1,FALSE)</f>
        <v>#REF!</v>
      </c>
    </row>
    <row r="10355" spans="1:10" hidden="1" x14ac:dyDescent="0.25">
      <c r="A10355" t="s">
        <v>655</v>
      </c>
      <c r="B10355">
        <v>5322</v>
      </c>
      <c r="C10355" t="s">
        <v>3156</v>
      </c>
      <c r="D10355">
        <v>8</v>
      </c>
      <c r="J10355" t="e">
        <f>+VLOOKUP(B10355,#REF!,1,FALSE)</f>
        <v>#REF!</v>
      </c>
    </row>
    <row r="10356" spans="1:10" hidden="1" x14ac:dyDescent="0.25">
      <c r="A10356" t="s">
        <v>655</v>
      </c>
      <c r="B10356">
        <v>5323</v>
      </c>
      <c r="C10356" t="s">
        <v>3157</v>
      </c>
      <c r="D10356">
        <v>8</v>
      </c>
      <c r="J10356" t="e">
        <f>+VLOOKUP(B10356,#REF!,1,FALSE)</f>
        <v>#REF!</v>
      </c>
    </row>
    <row r="10357" spans="1:10" hidden="1" x14ac:dyDescent="0.25">
      <c r="A10357" t="s">
        <v>655</v>
      </c>
      <c r="B10357">
        <v>5324</v>
      </c>
      <c r="C10357" t="s">
        <v>3158</v>
      </c>
      <c r="D10357">
        <v>2</v>
      </c>
      <c r="J10357" t="e">
        <f>+VLOOKUP(B10357,#REF!,1,FALSE)</f>
        <v>#REF!</v>
      </c>
    </row>
    <row r="10358" spans="1:10" hidden="1" x14ac:dyDescent="0.25">
      <c r="A10358" t="s">
        <v>655</v>
      </c>
      <c r="B10358">
        <v>5325</v>
      </c>
      <c r="C10358" t="s">
        <v>3159</v>
      </c>
      <c r="D10358">
        <v>2</v>
      </c>
      <c r="J10358" t="e">
        <f>+VLOOKUP(B10358,#REF!,1,FALSE)</f>
        <v>#REF!</v>
      </c>
    </row>
    <row r="10359" spans="1:10" hidden="1" x14ac:dyDescent="0.25">
      <c r="A10359" t="s">
        <v>655</v>
      </c>
      <c r="B10359">
        <v>5326</v>
      </c>
      <c r="C10359" t="s">
        <v>3160</v>
      </c>
      <c r="D10359">
        <v>4</v>
      </c>
      <c r="J10359" t="e">
        <f>+VLOOKUP(B10359,#REF!,1,FALSE)</f>
        <v>#REF!</v>
      </c>
    </row>
    <row r="10360" spans="1:10" hidden="1" x14ac:dyDescent="0.25">
      <c r="A10360" t="s">
        <v>655</v>
      </c>
      <c r="B10360">
        <v>5328</v>
      </c>
      <c r="C10360" t="s">
        <v>3161</v>
      </c>
      <c r="D10360">
        <v>4</v>
      </c>
      <c r="J10360" t="e">
        <f>+VLOOKUP(B10360,#REF!,1,FALSE)</f>
        <v>#REF!</v>
      </c>
    </row>
    <row r="10361" spans="1:10" hidden="1" x14ac:dyDescent="0.25">
      <c r="A10361" t="s">
        <v>655</v>
      </c>
      <c r="B10361">
        <v>5329</v>
      </c>
      <c r="C10361" t="s">
        <v>3162</v>
      </c>
      <c r="D10361">
        <v>10</v>
      </c>
      <c r="J10361" t="e">
        <f>+VLOOKUP(B10361,#REF!,1,FALSE)</f>
        <v>#REF!</v>
      </c>
    </row>
    <row r="10362" spans="1:10" hidden="1" x14ac:dyDescent="0.25">
      <c r="A10362" t="s">
        <v>655</v>
      </c>
      <c r="B10362">
        <v>5331</v>
      </c>
      <c r="C10362" t="s">
        <v>3163</v>
      </c>
      <c r="D10362">
        <v>4</v>
      </c>
      <c r="J10362" t="e">
        <f>+VLOOKUP(B10362,#REF!,1,FALSE)</f>
        <v>#REF!</v>
      </c>
    </row>
    <row r="10363" spans="1:10" hidden="1" x14ac:dyDescent="0.25">
      <c r="A10363" t="s">
        <v>655</v>
      </c>
      <c r="B10363">
        <v>5332</v>
      </c>
      <c r="C10363" t="s">
        <v>3164</v>
      </c>
      <c r="D10363">
        <v>4</v>
      </c>
      <c r="J10363" t="e">
        <f>+VLOOKUP(B10363,#REF!,1,FALSE)</f>
        <v>#REF!</v>
      </c>
    </row>
    <row r="10364" spans="1:10" hidden="1" x14ac:dyDescent="0.25">
      <c r="A10364" t="s">
        <v>655</v>
      </c>
      <c r="B10364">
        <v>5333</v>
      </c>
      <c r="C10364" t="s">
        <v>3165</v>
      </c>
      <c r="D10364">
        <v>4</v>
      </c>
      <c r="J10364" t="e">
        <f>+VLOOKUP(B10364,#REF!,1,FALSE)</f>
        <v>#REF!</v>
      </c>
    </row>
    <row r="10365" spans="1:10" hidden="1" x14ac:dyDescent="0.25">
      <c r="A10365" t="s">
        <v>655</v>
      </c>
      <c r="B10365">
        <v>5346</v>
      </c>
      <c r="C10365" t="s">
        <v>2603</v>
      </c>
      <c r="D10365">
        <v>2</v>
      </c>
      <c r="J10365" t="e">
        <f>+VLOOKUP(B10365,#REF!,1,FALSE)</f>
        <v>#REF!</v>
      </c>
    </row>
    <row r="10366" spans="1:10" hidden="1" x14ac:dyDescent="0.25">
      <c r="A10366" t="s">
        <v>655</v>
      </c>
      <c r="B10366">
        <v>5386</v>
      </c>
      <c r="C10366" t="s">
        <v>2512</v>
      </c>
      <c r="D10366">
        <v>6.5</v>
      </c>
      <c r="J10366" t="e">
        <f>+VLOOKUP(B10366,#REF!,1,FALSE)</f>
        <v>#REF!</v>
      </c>
    </row>
    <row r="10367" spans="1:10" hidden="1" x14ac:dyDescent="0.25">
      <c r="A10367" t="s">
        <v>655</v>
      </c>
      <c r="B10367" t="s">
        <v>1174</v>
      </c>
      <c r="C10367" t="s">
        <v>1175</v>
      </c>
      <c r="D10367">
        <v>6.5</v>
      </c>
      <c r="J10367" t="e">
        <f>+VLOOKUP(B10367,#REF!,1,FALSE)</f>
        <v>#REF!</v>
      </c>
    </row>
    <row r="10368" spans="1:10" hidden="1" x14ac:dyDescent="0.25">
      <c r="A10368" t="s">
        <v>655</v>
      </c>
      <c r="B10368">
        <v>5430</v>
      </c>
      <c r="C10368" t="s">
        <v>2604</v>
      </c>
      <c r="D10368">
        <v>6.5</v>
      </c>
      <c r="J10368" t="e">
        <f>+VLOOKUP(B10368,#REF!,1,FALSE)</f>
        <v>#REF!</v>
      </c>
    </row>
    <row r="10369" spans="1:10" hidden="1" x14ac:dyDescent="0.25">
      <c r="A10369" t="s">
        <v>655</v>
      </c>
      <c r="B10369">
        <v>5437</v>
      </c>
      <c r="C10369" t="s">
        <v>894</v>
      </c>
      <c r="D10369">
        <v>6.5</v>
      </c>
      <c r="J10369" t="e">
        <f>+VLOOKUP(B10369,#REF!,1,FALSE)</f>
        <v>#REF!</v>
      </c>
    </row>
    <row r="10370" spans="1:10" hidden="1" x14ac:dyDescent="0.25">
      <c r="A10370" t="s">
        <v>655</v>
      </c>
      <c r="B10370">
        <v>5438</v>
      </c>
      <c r="C10370" t="s">
        <v>894</v>
      </c>
      <c r="D10370">
        <v>6</v>
      </c>
      <c r="J10370" t="e">
        <f>+VLOOKUP(B10370,#REF!,1,FALSE)</f>
        <v>#REF!</v>
      </c>
    </row>
    <row r="10371" spans="1:10" hidden="1" x14ac:dyDescent="0.25">
      <c r="A10371" t="s">
        <v>655</v>
      </c>
      <c r="B10371">
        <v>5544</v>
      </c>
      <c r="C10371" t="s">
        <v>3171</v>
      </c>
      <c r="D10371">
        <v>50</v>
      </c>
      <c r="J10371" t="e">
        <f>+VLOOKUP(B10371,#REF!,1,FALSE)</f>
        <v>#REF!</v>
      </c>
    </row>
    <row r="10372" spans="1:10" hidden="1" x14ac:dyDescent="0.25">
      <c r="A10372" t="s">
        <v>655</v>
      </c>
      <c r="B10372">
        <v>5545</v>
      </c>
      <c r="C10372" t="s">
        <v>3172</v>
      </c>
      <c r="D10372">
        <v>50</v>
      </c>
      <c r="J10372" t="e">
        <f>+VLOOKUP(B10372,#REF!,1,FALSE)</f>
        <v>#REF!</v>
      </c>
    </row>
    <row r="10373" spans="1:10" hidden="1" x14ac:dyDescent="0.25">
      <c r="A10373" t="s">
        <v>655</v>
      </c>
      <c r="B10373">
        <v>5546</v>
      </c>
      <c r="C10373" t="s">
        <v>3173</v>
      </c>
      <c r="D10373">
        <v>20</v>
      </c>
      <c r="J10373" t="e">
        <f>+VLOOKUP(B10373,#REF!,1,FALSE)</f>
        <v>#REF!</v>
      </c>
    </row>
    <row r="10374" spans="1:10" hidden="1" x14ac:dyDescent="0.25">
      <c r="A10374" t="s">
        <v>655</v>
      </c>
      <c r="B10374">
        <v>5554</v>
      </c>
      <c r="C10374" t="s">
        <v>3174</v>
      </c>
      <c r="D10374">
        <v>20</v>
      </c>
      <c r="J10374" t="e">
        <f>+VLOOKUP(B10374,#REF!,1,FALSE)</f>
        <v>#REF!</v>
      </c>
    </row>
    <row r="10375" spans="1:10" hidden="1" x14ac:dyDescent="0.25">
      <c r="A10375" t="s">
        <v>655</v>
      </c>
      <c r="B10375">
        <v>5566</v>
      </c>
      <c r="C10375" t="s">
        <v>3175</v>
      </c>
      <c r="D10375">
        <v>50</v>
      </c>
      <c r="J10375" t="e">
        <f>+VLOOKUP(B10375,#REF!,1,FALSE)</f>
        <v>#REF!</v>
      </c>
    </row>
    <row r="10376" spans="1:10" hidden="1" x14ac:dyDescent="0.25">
      <c r="A10376" t="s">
        <v>655</v>
      </c>
      <c r="B10376">
        <v>5571</v>
      </c>
      <c r="C10376" t="s">
        <v>3176</v>
      </c>
      <c r="D10376">
        <v>25</v>
      </c>
      <c r="J10376" t="e">
        <f>+VLOOKUP(B10376,#REF!,1,FALSE)</f>
        <v>#REF!</v>
      </c>
    </row>
    <row r="10377" spans="1:10" hidden="1" x14ac:dyDescent="0.25">
      <c r="A10377" t="s">
        <v>655</v>
      </c>
      <c r="B10377">
        <v>5573</v>
      </c>
      <c r="C10377" t="s">
        <v>3175</v>
      </c>
      <c r="D10377">
        <v>50</v>
      </c>
      <c r="J10377" t="e">
        <f>+VLOOKUP(B10377,#REF!,1,FALSE)</f>
        <v>#REF!</v>
      </c>
    </row>
    <row r="10378" spans="1:10" hidden="1" x14ac:dyDescent="0.25">
      <c r="A10378" t="s">
        <v>655</v>
      </c>
      <c r="B10378">
        <v>5580</v>
      </c>
      <c r="C10378" t="s">
        <v>3177</v>
      </c>
      <c r="D10378">
        <v>25</v>
      </c>
      <c r="J10378" t="e">
        <f>+VLOOKUP(B10378,#REF!,1,FALSE)</f>
        <v>#REF!</v>
      </c>
    </row>
    <row r="10379" spans="1:10" hidden="1" x14ac:dyDescent="0.25">
      <c r="A10379" t="s">
        <v>655</v>
      </c>
      <c r="B10379">
        <v>5592</v>
      </c>
      <c r="C10379" t="s">
        <v>3178</v>
      </c>
      <c r="D10379">
        <v>50</v>
      </c>
      <c r="J10379" t="e">
        <f>+VLOOKUP(B10379,#REF!,1,FALSE)</f>
        <v>#REF!</v>
      </c>
    </row>
    <row r="10380" spans="1:10" hidden="1" x14ac:dyDescent="0.25">
      <c r="A10380" t="s">
        <v>655</v>
      </c>
      <c r="B10380">
        <v>5615</v>
      </c>
      <c r="C10380" t="s">
        <v>2515</v>
      </c>
      <c r="D10380">
        <v>20</v>
      </c>
      <c r="J10380" t="e">
        <f>+VLOOKUP(B10380,#REF!,1,FALSE)</f>
        <v>#REF!</v>
      </c>
    </row>
    <row r="10381" spans="1:10" hidden="1" x14ac:dyDescent="0.25">
      <c r="A10381" t="s">
        <v>655</v>
      </c>
      <c r="B10381">
        <v>5616</v>
      </c>
      <c r="C10381" t="s">
        <v>2538</v>
      </c>
      <c r="D10381">
        <v>10</v>
      </c>
      <c r="J10381" t="e">
        <f>+VLOOKUP(B10381,#REF!,1,FALSE)</f>
        <v>#REF!</v>
      </c>
    </row>
    <row r="10382" spans="1:10" hidden="1" x14ac:dyDescent="0.25">
      <c r="A10382" t="s">
        <v>655</v>
      </c>
      <c r="B10382">
        <v>5617</v>
      </c>
      <c r="C10382" t="s">
        <v>2516</v>
      </c>
      <c r="D10382">
        <v>10</v>
      </c>
      <c r="J10382" t="e">
        <f>+VLOOKUP(B10382,#REF!,1,FALSE)</f>
        <v>#REF!</v>
      </c>
    </row>
    <row r="10383" spans="1:10" hidden="1" x14ac:dyDescent="0.25">
      <c r="A10383" t="s">
        <v>655</v>
      </c>
      <c r="B10383">
        <v>5665</v>
      </c>
      <c r="C10383" t="s">
        <v>3183</v>
      </c>
      <c r="D10383">
        <v>1</v>
      </c>
      <c r="J10383" t="e">
        <f>+VLOOKUP(B10383,#REF!,1,FALSE)</f>
        <v>#REF!</v>
      </c>
    </row>
    <row r="10384" spans="1:10" hidden="1" x14ac:dyDescent="0.25">
      <c r="A10384" t="s">
        <v>655</v>
      </c>
      <c r="B10384">
        <v>5666</v>
      </c>
      <c r="C10384" t="s">
        <v>3184</v>
      </c>
      <c r="D10384">
        <v>1</v>
      </c>
      <c r="J10384" t="e">
        <f>+VLOOKUP(B10384,#REF!,1,FALSE)</f>
        <v>#REF!</v>
      </c>
    </row>
    <row r="10385" spans="1:10" hidden="1" x14ac:dyDescent="0.25">
      <c r="A10385" t="s">
        <v>655</v>
      </c>
      <c r="B10385">
        <v>5668</v>
      </c>
      <c r="C10385" t="s">
        <v>3185</v>
      </c>
      <c r="D10385">
        <v>1</v>
      </c>
      <c r="J10385" t="e">
        <f>+VLOOKUP(B10385,#REF!,1,FALSE)</f>
        <v>#REF!</v>
      </c>
    </row>
    <row r="10386" spans="1:10" hidden="1" x14ac:dyDescent="0.25">
      <c r="A10386" t="s">
        <v>655</v>
      </c>
      <c r="B10386">
        <v>5670</v>
      </c>
      <c r="C10386" t="s">
        <v>3186</v>
      </c>
      <c r="D10386">
        <v>1</v>
      </c>
      <c r="J10386" t="e">
        <f>+VLOOKUP(B10386,#REF!,1,FALSE)</f>
        <v>#REF!</v>
      </c>
    </row>
    <row r="10387" spans="1:10" hidden="1" x14ac:dyDescent="0.25">
      <c r="A10387" t="s">
        <v>655</v>
      </c>
      <c r="B10387">
        <v>5676</v>
      </c>
      <c r="C10387" t="s">
        <v>3187</v>
      </c>
      <c r="D10387">
        <v>1</v>
      </c>
      <c r="J10387" t="e">
        <f>+VLOOKUP(B10387,#REF!,1,FALSE)</f>
        <v>#REF!</v>
      </c>
    </row>
    <row r="10388" spans="1:10" hidden="1" x14ac:dyDescent="0.25">
      <c r="A10388" t="s">
        <v>655</v>
      </c>
      <c r="B10388" t="s">
        <v>3191</v>
      </c>
      <c r="C10388" t="s">
        <v>3192</v>
      </c>
      <c r="D10388">
        <v>25</v>
      </c>
      <c r="J10388" t="e">
        <f>+VLOOKUP(B10388,#REF!,1,FALSE)</f>
        <v>#REF!</v>
      </c>
    </row>
    <row r="10389" spans="1:10" hidden="1" x14ac:dyDescent="0.25">
      <c r="A10389" t="s">
        <v>655</v>
      </c>
      <c r="B10389">
        <v>5709</v>
      </c>
      <c r="C10389" t="s">
        <v>3193</v>
      </c>
      <c r="D10389">
        <v>1</v>
      </c>
      <c r="J10389" t="e">
        <f>+VLOOKUP(B10389,#REF!,1,FALSE)</f>
        <v>#REF!</v>
      </c>
    </row>
    <row r="10390" spans="1:10" hidden="1" x14ac:dyDescent="0.25">
      <c r="A10390" t="s">
        <v>655</v>
      </c>
      <c r="B10390">
        <v>5721</v>
      </c>
      <c r="C10390" t="s">
        <v>3196</v>
      </c>
      <c r="D10390">
        <v>1</v>
      </c>
      <c r="J10390" t="e">
        <f>+VLOOKUP(B10390,#REF!,1,FALSE)</f>
        <v>#REF!</v>
      </c>
    </row>
    <row r="10391" spans="1:10" hidden="1" x14ac:dyDescent="0.25">
      <c r="A10391" t="s">
        <v>655</v>
      </c>
      <c r="B10391">
        <v>5730</v>
      </c>
      <c r="C10391" t="s">
        <v>2251</v>
      </c>
      <c r="D10391">
        <v>1</v>
      </c>
      <c r="J10391" t="e">
        <f>+VLOOKUP(B10391,#REF!,1,FALSE)</f>
        <v>#REF!</v>
      </c>
    </row>
    <row r="10392" spans="1:10" hidden="1" x14ac:dyDescent="0.25">
      <c r="A10392" t="s">
        <v>655</v>
      </c>
      <c r="B10392">
        <v>5734</v>
      </c>
      <c r="C10392" t="s">
        <v>2251</v>
      </c>
      <c r="D10392">
        <v>1</v>
      </c>
      <c r="J10392" t="e">
        <f>+VLOOKUP(B10392,#REF!,1,FALSE)</f>
        <v>#REF!</v>
      </c>
    </row>
    <row r="10393" spans="1:10" hidden="1" x14ac:dyDescent="0.25">
      <c r="A10393" t="s">
        <v>655</v>
      </c>
      <c r="B10393">
        <v>5741</v>
      </c>
      <c r="C10393" t="s">
        <v>3197</v>
      </c>
      <c r="D10393">
        <v>1</v>
      </c>
      <c r="J10393" t="e">
        <f>+VLOOKUP(B10393,#REF!,1,FALSE)</f>
        <v>#REF!</v>
      </c>
    </row>
    <row r="10394" spans="1:10" hidden="1" x14ac:dyDescent="0.25">
      <c r="A10394" t="s">
        <v>655</v>
      </c>
      <c r="B10394">
        <v>5742</v>
      </c>
      <c r="C10394" t="s">
        <v>2967</v>
      </c>
      <c r="D10394">
        <v>1</v>
      </c>
      <c r="J10394" t="e">
        <f>+VLOOKUP(B10394,#REF!,1,FALSE)</f>
        <v>#REF!</v>
      </c>
    </row>
    <row r="10395" spans="1:10" hidden="1" x14ac:dyDescent="0.25">
      <c r="A10395" t="s">
        <v>655</v>
      </c>
      <c r="B10395">
        <v>5743</v>
      </c>
      <c r="C10395" t="s">
        <v>3198</v>
      </c>
      <c r="D10395">
        <v>1</v>
      </c>
      <c r="J10395" t="e">
        <f>+VLOOKUP(B10395,#REF!,1,FALSE)</f>
        <v>#REF!</v>
      </c>
    </row>
    <row r="10396" spans="1:10" hidden="1" x14ac:dyDescent="0.25">
      <c r="A10396" t="s">
        <v>655</v>
      </c>
      <c r="B10396">
        <v>5745</v>
      </c>
      <c r="C10396" t="s">
        <v>3199</v>
      </c>
      <c r="D10396">
        <v>1</v>
      </c>
      <c r="J10396" t="e">
        <f>+VLOOKUP(B10396,#REF!,1,FALSE)</f>
        <v>#REF!</v>
      </c>
    </row>
    <row r="10397" spans="1:10" hidden="1" x14ac:dyDescent="0.25">
      <c r="A10397" t="s">
        <v>655</v>
      </c>
      <c r="B10397">
        <v>5746</v>
      </c>
      <c r="C10397" t="s">
        <v>2968</v>
      </c>
      <c r="D10397">
        <v>1</v>
      </c>
      <c r="J10397" t="e">
        <f>+VLOOKUP(B10397,#REF!,1,FALSE)</f>
        <v>#REF!</v>
      </c>
    </row>
    <row r="10398" spans="1:10" hidden="1" x14ac:dyDescent="0.25">
      <c r="A10398" t="s">
        <v>655</v>
      </c>
      <c r="B10398">
        <v>5748</v>
      </c>
      <c r="C10398" t="s">
        <v>3201</v>
      </c>
      <c r="D10398">
        <v>1</v>
      </c>
      <c r="J10398" t="e">
        <f>+VLOOKUP(B10398,#REF!,1,FALSE)</f>
        <v>#REF!</v>
      </c>
    </row>
    <row r="10399" spans="1:10" hidden="1" x14ac:dyDescent="0.25">
      <c r="A10399" t="s">
        <v>655</v>
      </c>
      <c r="B10399">
        <v>5751</v>
      </c>
      <c r="C10399" t="s">
        <v>3203</v>
      </c>
      <c r="D10399">
        <v>1</v>
      </c>
      <c r="J10399" t="e">
        <f>+VLOOKUP(B10399,#REF!,1,FALSE)</f>
        <v>#REF!</v>
      </c>
    </row>
    <row r="10400" spans="1:10" hidden="1" x14ac:dyDescent="0.25">
      <c r="A10400" t="s">
        <v>655</v>
      </c>
      <c r="B10400">
        <v>5752</v>
      </c>
      <c r="C10400" t="s">
        <v>3204</v>
      </c>
      <c r="D10400">
        <v>1</v>
      </c>
      <c r="J10400" t="e">
        <f>+VLOOKUP(B10400,#REF!,1,FALSE)</f>
        <v>#REF!</v>
      </c>
    </row>
    <row r="10401" spans="1:10" hidden="1" x14ac:dyDescent="0.25">
      <c r="A10401" t="s">
        <v>655</v>
      </c>
      <c r="B10401">
        <v>5758</v>
      </c>
      <c r="C10401" t="s">
        <v>3205</v>
      </c>
      <c r="D10401">
        <v>1</v>
      </c>
      <c r="J10401" t="e">
        <f>+VLOOKUP(B10401,#REF!,1,FALSE)</f>
        <v>#REF!</v>
      </c>
    </row>
    <row r="10402" spans="1:10" hidden="1" x14ac:dyDescent="0.25">
      <c r="A10402" t="s">
        <v>655</v>
      </c>
      <c r="B10402">
        <v>5759</v>
      </c>
      <c r="C10402" t="s">
        <v>3206</v>
      </c>
      <c r="D10402">
        <v>1</v>
      </c>
      <c r="J10402" t="e">
        <f>+VLOOKUP(B10402,#REF!,1,FALSE)</f>
        <v>#REF!</v>
      </c>
    </row>
    <row r="10403" spans="1:10" hidden="1" x14ac:dyDescent="0.25">
      <c r="A10403" t="s">
        <v>655</v>
      </c>
      <c r="B10403">
        <v>5760</v>
      </c>
      <c r="C10403" t="s">
        <v>3207</v>
      </c>
      <c r="D10403">
        <v>1</v>
      </c>
      <c r="J10403" t="e">
        <f>+VLOOKUP(B10403,#REF!,1,FALSE)</f>
        <v>#REF!</v>
      </c>
    </row>
    <row r="10404" spans="1:10" hidden="1" x14ac:dyDescent="0.25">
      <c r="A10404" t="s">
        <v>655</v>
      </c>
      <c r="B10404">
        <v>5769</v>
      </c>
      <c r="C10404" t="s">
        <v>3208</v>
      </c>
      <c r="D10404">
        <v>1</v>
      </c>
      <c r="J10404" t="e">
        <f>+VLOOKUP(B10404,#REF!,1,FALSE)</f>
        <v>#REF!</v>
      </c>
    </row>
    <row r="10405" spans="1:10" hidden="1" x14ac:dyDescent="0.25">
      <c r="A10405" t="s">
        <v>655</v>
      </c>
      <c r="B10405">
        <v>5772</v>
      </c>
      <c r="C10405" t="s">
        <v>3209</v>
      </c>
      <c r="D10405">
        <v>1</v>
      </c>
      <c r="J10405" t="e">
        <f>+VLOOKUP(B10405,#REF!,1,FALSE)</f>
        <v>#REF!</v>
      </c>
    </row>
    <row r="10406" spans="1:10" hidden="1" x14ac:dyDescent="0.25">
      <c r="A10406" t="s">
        <v>655</v>
      </c>
      <c r="B10406">
        <v>5774</v>
      </c>
      <c r="C10406" t="s">
        <v>3210</v>
      </c>
      <c r="D10406">
        <v>8</v>
      </c>
      <c r="J10406" t="e">
        <f>+VLOOKUP(B10406,#REF!,1,FALSE)</f>
        <v>#REF!</v>
      </c>
    </row>
    <row r="10407" spans="1:10" hidden="1" x14ac:dyDescent="0.25">
      <c r="A10407" t="s">
        <v>655</v>
      </c>
      <c r="B10407">
        <v>5775</v>
      </c>
      <c r="C10407" t="s">
        <v>3211</v>
      </c>
      <c r="D10407">
        <v>1</v>
      </c>
      <c r="J10407" t="e">
        <f>+VLOOKUP(B10407,#REF!,1,FALSE)</f>
        <v>#REF!</v>
      </c>
    </row>
    <row r="10408" spans="1:10" hidden="1" x14ac:dyDescent="0.25">
      <c r="A10408" t="s">
        <v>655</v>
      </c>
      <c r="B10408">
        <v>5780</v>
      </c>
      <c r="C10408" t="s">
        <v>3212</v>
      </c>
      <c r="D10408">
        <v>1</v>
      </c>
      <c r="J10408" t="e">
        <f>+VLOOKUP(B10408,#REF!,1,FALSE)</f>
        <v>#REF!</v>
      </c>
    </row>
    <row r="10409" spans="1:10" hidden="1" x14ac:dyDescent="0.25">
      <c r="A10409" t="s">
        <v>655</v>
      </c>
      <c r="B10409">
        <v>5782</v>
      </c>
      <c r="C10409" t="s">
        <v>3213</v>
      </c>
      <c r="D10409">
        <v>1</v>
      </c>
      <c r="J10409" t="e">
        <f>+VLOOKUP(B10409,#REF!,1,FALSE)</f>
        <v>#REF!</v>
      </c>
    </row>
    <row r="10410" spans="1:10" hidden="1" x14ac:dyDescent="0.25">
      <c r="A10410" t="s">
        <v>655</v>
      </c>
      <c r="B10410">
        <v>5783</v>
      </c>
      <c r="C10410" t="s">
        <v>2605</v>
      </c>
      <c r="D10410">
        <v>10</v>
      </c>
      <c r="J10410" t="e">
        <f>+VLOOKUP(B10410,#REF!,1,FALSE)</f>
        <v>#REF!</v>
      </c>
    </row>
    <row r="10411" spans="1:10" hidden="1" x14ac:dyDescent="0.25">
      <c r="A10411" t="s">
        <v>655</v>
      </c>
      <c r="B10411">
        <v>5786</v>
      </c>
      <c r="C10411" t="s">
        <v>3214</v>
      </c>
      <c r="D10411">
        <v>1</v>
      </c>
      <c r="J10411" t="e">
        <f>+VLOOKUP(B10411,#REF!,1,FALSE)</f>
        <v>#REF!</v>
      </c>
    </row>
    <row r="10412" spans="1:10" hidden="1" x14ac:dyDescent="0.25">
      <c r="A10412" t="s">
        <v>655</v>
      </c>
      <c r="B10412">
        <v>5787</v>
      </c>
      <c r="C10412" t="s">
        <v>3215</v>
      </c>
      <c r="D10412">
        <v>1</v>
      </c>
      <c r="J10412" t="e">
        <f>+VLOOKUP(B10412,#REF!,1,FALSE)</f>
        <v>#REF!</v>
      </c>
    </row>
    <row r="10413" spans="1:10" hidden="1" x14ac:dyDescent="0.25">
      <c r="A10413" t="s">
        <v>655</v>
      </c>
      <c r="B10413">
        <v>5790</v>
      </c>
      <c r="C10413" t="s">
        <v>3218</v>
      </c>
      <c r="D10413">
        <v>1</v>
      </c>
      <c r="J10413" t="e">
        <f>+VLOOKUP(B10413,#REF!,1,FALSE)</f>
        <v>#REF!</v>
      </c>
    </row>
    <row r="10414" spans="1:10" hidden="1" x14ac:dyDescent="0.25">
      <c r="A10414" t="s">
        <v>655</v>
      </c>
      <c r="B10414">
        <v>5791</v>
      </c>
      <c r="C10414" t="s">
        <v>3219</v>
      </c>
      <c r="D10414">
        <v>1</v>
      </c>
      <c r="J10414" t="e">
        <f>+VLOOKUP(B10414,#REF!,1,FALSE)</f>
        <v>#REF!</v>
      </c>
    </row>
    <row r="10415" spans="1:10" hidden="1" x14ac:dyDescent="0.25">
      <c r="A10415" t="s">
        <v>655</v>
      </c>
      <c r="B10415">
        <v>5795</v>
      </c>
      <c r="C10415" t="s">
        <v>3220</v>
      </c>
      <c r="D10415">
        <v>1</v>
      </c>
      <c r="J10415" t="e">
        <f>+VLOOKUP(B10415,#REF!,1,FALSE)</f>
        <v>#REF!</v>
      </c>
    </row>
    <row r="10416" spans="1:10" hidden="1" x14ac:dyDescent="0.25">
      <c r="A10416" t="s">
        <v>655</v>
      </c>
      <c r="B10416">
        <v>5800</v>
      </c>
      <c r="C10416" t="s">
        <v>3224</v>
      </c>
      <c r="D10416">
        <v>1</v>
      </c>
      <c r="J10416" t="e">
        <f>+VLOOKUP(B10416,#REF!,1,FALSE)</f>
        <v>#REF!</v>
      </c>
    </row>
    <row r="10417" spans="1:10" hidden="1" x14ac:dyDescent="0.25">
      <c r="A10417" t="s">
        <v>655</v>
      </c>
      <c r="B10417">
        <v>5807</v>
      </c>
      <c r="C10417" t="s">
        <v>3231</v>
      </c>
      <c r="D10417">
        <v>1</v>
      </c>
      <c r="J10417" t="e">
        <f>+VLOOKUP(B10417,#REF!,1,FALSE)</f>
        <v>#REF!</v>
      </c>
    </row>
    <row r="10418" spans="1:10" hidden="1" x14ac:dyDescent="0.25">
      <c r="A10418" t="s">
        <v>655</v>
      </c>
      <c r="B10418">
        <v>5809</v>
      </c>
      <c r="C10418" t="s">
        <v>3234</v>
      </c>
      <c r="D10418">
        <v>1</v>
      </c>
      <c r="J10418" t="e">
        <f>+VLOOKUP(B10418,#REF!,1,FALSE)</f>
        <v>#REF!</v>
      </c>
    </row>
    <row r="10419" spans="1:10" hidden="1" x14ac:dyDescent="0.25">
      <c r="A10419" t="s">
        <v>655</v>
      </c>
      <c r="B10419">
        <v>5818</v>
      </c>
      <c r="C10419" t="s">
        <v>3237</v>
      </c>
      <c r="D10419">
        <v>1</v>
      </c>
      <c r="J10419" t="e">
        <f>+VLOOKUP(B10419,#REF!,1,FALSE)</f>
        <v>#REF!</v>
      </c>
    </row>
    <row r="10420" spans="1:10" hidden="1" x14ac:dyDescent="0.25">
      <c r="A10420" t="s">
        <v>655</v>
      </c>
      <c r="B10420">
        <v>5819</v>
      </c>
      <c r="C10420" t="s">
        <v>3238</v>
      </c>
      <c r="D10420">
        <v>1</v>
      </c>
      <c r="J10420" t="e">
        <f>+VLOOKUP(B10420,#REF!,1,FALSE)</f>
        <v>#REF!</v>
      </c>
    </row>
    <row r="10421" spans="1:10" hidden="1" x14ac:dyDescent="0.25">
      <c r="A10421" t="s">
        <v>655</v>
      </c>
      <c r="B10421">
        <v>5827</v>
      </c>
      <c r="C10421" t="s">
        <v>2072</v>
      </c>
      <c r="D10421">
        <v>1</v>
      </c>
      <c r="J10421" t="e">
        <f>+VLOOKUP(B10421,#REF!,1,FALSE)</f>
        <v>#REF!</v>
      </c>
    </row>
    <row r="10422" spans="1:10" hidden="1" x14ac:dyDescent="0.25">
      <c r="A10422" t="s">
        <v>655</v>
      </c>
      <c r="B10422">
        <v>5828</v>
      </c>
      <c r="C10422" t="s">
        <v>2073</v>
      </c>
      <c r="D10422">
        <v>1</v>
      </c>
      <c r="J10422" t="e">
        <f>+VLOOKUP(B10422,#REF!,1,FALSE)</f>
        <v>#REF!</v>
      </c>
    </row>
    <row r="10423" spans="1:10" hidden="1" x14ac:dyDescent="0.25">
      <c r="A10423" t="s">
        <v>655</v>
      </c>
      <c r="B10423">
        <v>5833</v>
      </c>
      <c r="C10423" t="s">
        <v>3239</v>
      </c>
      <c r="D10423">
        <v>1</v>
      </c>
      <c r="J10423" t="e">
        <f>+VLOOKUP(B10423,#REF!,1,FALSE)</f>
        <v>#REF!</v>
      </c>
    </row>
    <row r="10424" spans="1:10" hidden="1" x14ac:dyDescent="0.25">
      <c r="A10424" t="s">
        <v>655</v>
      </c>
      <c r="B10424">
        <v>5834</v>
      </c>
      <c r="C10424" t="s">
        <v>3240</v>
      </c>
      <c r="D10424">
        <v>1</v>
      </c>
      <c r="J10424" t="e">
        <f>+VLOOKUP(B10424,#REF!,1,FALSE)</f>
        <v>#REF!</v>
      </c>
    </row>
    <row r="10425" spans="1:10" hidden="1" x14ac:dyDescent="0.25">
      <c r="A10425" t="s">
        <v>655</v>
      </c>
      <c r="B10425">
        <v>5835</v>
      </c>
      <c r="C10425" t="s">
        <v>3241</v>
      </c>
      <c r="D10425">
        <v>1</v>
      </c>
      <c r="J10425" t="e">
        <f>+VLOOKUP(B10425,#REF!,1,FALSE)</f>
        <v>#REF!</v>
      </c>
    </row>
    <row r="10426" spans="1:10" hidden="1" x14ac:dyDescent="0.25">
      <c r="A10426" t="s">
        <v>655</v>
      </c>
      <c r="B10426">
        <v>5836</v>
      </c>
      <c r="C10426" t="s">
        <v>3242</v>
      </c>
      <c r="D10426">
        <v>1</v>
      </c>
      <c r="J10426" t="e">
        <f>+VLOOKUP(B10426,#REF!,1,FALSE)</f>
        <v>#REF!</v>
      </c>
    </row>
    <row r="10427" spans="1:10" hidden="1" x14ac:dyDescent="0.25">
      <c r="A10427" t="s">
        <v>655</v>
      </c>
      <c r="B10427">
        <v>5837</v>
      </c>
      <c r="C10427" t="s">
        <v>2077</v>
      </c>
      <c r="D10427">
        <v>1</v>
      </c>
      <c r="J10427" t="e">
        <f>+VLOOKUP(B10427,#REF!,1,FALSE)</f>
        <v>#REF!</v>
      </c>
    </row>
    <row r="10428" spans="1:10" hidden="1" x14ac:dyDescent="0.25">
      <c r="A10428" t="s">
        <v>655</v>
      </c>
      <c r="B10428">
        <v>5838</v>
      </c>
      <c r="C10428" t="s">
        <v>2078</v>
      </c>
      <c r="D10428">
        <v>1</v>
      </c>
      <c r="J10428" t="e">
        <f>+VLOOKUP(B10428,#REF!,1,FALSE)</f>
        <v>#REF!</v>
      </c>
    </row>
    <row r="10429" spans="1:10" hidden="1" x14ac:dyDescent="0.25">
      <c r="A10429" t="s">
        <v>655</v>
      </c>
      <c r="B10429">
        <v>5848</v>
      </c>
      <c r="C10429" t="s">
        <v>2327</v>
      </c>
      <c r="D10429">
        <v>1</v>
      </c>
      <c r="J10429" t="e">
        <f>+VLOOKUP(B10429,#REF!,1,FALSE)</f>
        <v>#REF!</v>
      </c>
    </row>
    <row r="10430" spans="1:10" hidden="1" x14ac:dyDescent="0.25">
      <c r="A10430" t="s">
        <v>655</v>
      </c>
      <c r="B10430">
        <v>5853</v>
      </c>
      <c r="C10430" t="s">
        <v>2082</v>
      </c>
      <c r="D10430">
        <v>1</v>
      </c>
      <c r="J10430" t="e">
        <f>+VLOOKUP(B10430,#REF!,1,FALSE)</f>
        <v>#REF!</v>
      </c>
    </row>
    <row r="10431" spans="1:10" hidden="1" x14ac:dyDescent="0.25">
      <c r="A10431" t="s">
        <v>655</v>
      </c>
      <c r="B10431">
        <v>5854</v>
      </c>
      <c r="C10431" t="s">
        <v>2083</v>
      </c>
      <c r="D10431">
        <v>1</v>
      </c>
      <c r="J10431" t="e">
        <f>+VLOOKUP(B10431,#REF!,1,FALSE)</f>
        <v>#REF!</v>
      </c>
    </row>
    <row r="10432" spans="1:10" hidden="1" x14ac:dyDescent="0.25">
      <c r="A10432" t="s">
        <v>655</v>
      </c>
      <c r="B10432">
        <v>5855</v>
      </c>
      <c r="C10432" t="s">
        <v>2084</v>
      </c>
      <c r="D10432">
        <v>1</v>
      </c>
      <c r="J10432" t="e">
        <f>+VLOOKUP(B10432,#REF!,1,FALSE)</f>
        <v>#REF!</v>
      </c>
    </row>
    <row r="10433" spans="1:10" hidden="1" x14ac:dyDescent="0.25">
      <c r="A10433" t="s">
        <v>655</v>
      </c>
      <c r="B10433">
        <v>5891</v>
      </c>
      <c r="C10433" t="s">
        <v>3263</v>
      </c>
      <c r="D10433">
        <v>1</v>
      </c>
      <c r="J10433" t="e">
        <f>+VLOOKUP(B10433,#REF!,1,FALSE)</f>
        <v>#REF!</v>
      </c>
    </row>
    <row r="10434" spans="1:10" hidden="1" x14ac:dyDescent="0.25">
      <c r="A10434" t="s">
        <v>655</v>
      </c>
      <c r="B10434">
        <v>5903</v>
      </c>
      <c r="C10434" t="s">
        <v>1269</v>
      </c>
      <c r="D10434">
        <v>6.5</v>
      </c>
      <c r="J10434" t="e">
        <f>+VLOOKUP(B10434,#REF!,1,FALSE)</f>
        <v>#REF!</v>
      </c>
    </row>
    <row r="10435" spans="1:10" hidden="1" x14ac:dyDescent="0.25">
      <c r="A10435" t="s">
        <v>655</v>
      </c>
      <c r="B10435">
        <v>5924</v>
      </c>
      <c r="C10435" t="s">
        <v>1279</v>
      </c>
      <c r="D10435">
        <v>6.5</v>
      </c>
      <c r="J10435" t="e">
        <f>+VLOOKUP(B10435,#REF!,1,FALSE)</f>
        <v>#REF!</v>
      </c>
    </row>
    <row r="10436" spans="1:10" hidden="1" x14ac:dyDescent="0.25">
      <c r="A10436" t="s">
        <v>655</v>
      </c>
      <c r="B10436">
        <v>6671</v>
      </c>
      <c r="C10436" t="s">
        <v>2517</v>
      </c>
      <c r="D10436">
        <v>10</v>
      </c>
      <c r="J10436" t="e">
        <f>+VLOOKUP(B10436,#REF!,1,FALSE)</f>
        <v>#REF!</v>
      </c>
    </row>
    <row r="10437" spans="1:10" hidden="1" x14ac:dyDescent="0.25">
      <c r="A10437" t="s">
        <v>655</v>
      </c>
      <c r="B10437">
        <v>6672</v>
      </c>
      <c r="C10437" t="s">
        <v>2518</v>
      </c>
      <c r="D10437">
        <v>10</v>
      </c>
      <c r="J10437" t="e">
        <f>+VLOOKUP(B10437,#REF!,1,FALSE)</f>
        <v>#REF!</v>
      </c>
    </row>
    <row r="10438" spans="1:10" hidden="1" x14ac:dyDescent="0.25">
      <c r="A10438" t="s">
        <v>655</v>
      </c>
      <c r="B10438">
        <v>6673</v>
      </c>
      <c r="C10438" t="s">
        <v>2519</v>
      </c>
      <c r="D10438">
        <v>4</v>
      </c>
      <c r="J10438" t="e">
        <f>+VLOOKUP(B10438,#REF!,1,FALSE)</f>
        <v>#REF!</v>
      </c>
    </row>
    <row r="10439" spans="1:10" hidden="1" x14ac:dyDescent="0.25">
      <c r="A10439" t="s">
        <v>655</v>
      </c>
      <c r="B10439">
        <v>6675</v>
      </c>
      <c r="C10439" t="s">
        <v>2520</v>
      </c>
      <c r="D10439">
        <v>1</v>
      </c>
      <c r="J10439" t="e">
        <f>+VLOOKUP(B10439,#REF!,1,FALSE)</f>
        <v>#REF!</v>
      </c>
    </row>
    <row r="10440" spans="1:10" hidden="1" x14ac:dyDescent="0.25">
      <c r="A10440" t="s">
        <v>655</v>
      </c>
      <c r="B10440">
        <v>6676</v>
      </c>
      <c r="C10440" t="s">
        <v>2521</v>
      </c>
      <c r="D10440">
        <v>1</v>
      </c>
      <c r="J10440" t="e">
        <f>+VLOOKUP(B10440,#REF!,1,FALSE)</f>
        <v>#REF!</v>
      </c>
    </row>
    <row r="10441" spans="1:10" hidden="1" x14ac:dyDescent="0.25">
      <c r="A10441" t="s">
        <v>655</v>
      </c>
      <c r="B10441">
        <v>6677</v>
      </c>
      <c r="C10441" t="s">
        <v>2522</v>
      </c>
      <c r="D10441">
        <v>1</v>
      </c>
      <c r="J10441" t="e">
        <f>+VLOOKUP(B10441,#REF!,1,FALSE)</f>
        <v>#REF!</v>
      </c>
    </row>
    <row r="10442" spans="1:10" hidden="1" x14ac:dyDescent="0.25">
      <c r="A10442" t="s">
        <v>655</v>
      </c>
      <c r="B10442">
        <v>6678</v>
      </c>
      <c r="C10442" t="s">
        <v>2523</v>
      </c>
      <c r="D10442">
        <v>10</v>
      </c>
      <c r="J10442" t="e">
        <f>+VLOOKUP(B10442,#REF!,1,FALSE)</f>
        <v>#REF!</v>
      </c>
    </row>
    <row r="10443" spans="1:10" hidden="1" x14ac:dyDescent="0.25">
      <c r="A10443" t="s">
        <v>655</v>
      </c>
      <c r="B10443">
        <v>6679</v>
      </c>
      <c r="C10443" t="s">
        <v>2606</v>
      </c>
      <c r="D10443">
        <v>10</v>
      </c>
      <c r="J10443" t="e">
        <f>+VLOOKUP(B10443,#REF!,1,FALSE)</f>
        <v>#REF!</v>
      </c>
    </row>
    <row r="10444" spans="1:10" hidden="1" x14ac:dyDescent="0.25">
      <c r="A10444" t="s">
        <v>655</v>
      </c>
      <c r="B10444">
        <v>6680</v>
      </c>
      <c r="C10444" t="s">
        <v>3271</v>
      </c>
      <c r="D10444">
        <v>20</v>
      </c>
      <c r="J10444" t="e">
        <f>+VLOOKUP(B10444,#REF!,1,FALSE)</f>
        <v>#REF!</v>
      </c>
    </row>
    <row r="10445" spans="1:10" hidden="1" x14ac:dyDescent="0.25">
      <c r="A10445" t="s">
        <v>655</v>
      </c>
      <c r="B10445">
        <v>6681</v>
      </c>
      <c r="C10445" t="s">
        <v>3272</v>
      </c>
      <c r="D10445">
        <v>20</v>
      </c>
      <c r="J10445" t="e">
        <f>+VLOOKUP(B10445,#REF!,1,FALSE)</f>
        <v>#REF!</v>
      </c>
    </row>
    <row r="10446" spans="1:10" hidden="1" x14ac:dyDescent="0.25">
      <c r="A10446" t="s">
        <v>655</v>
      </c>
      <c r="B10446">
        <v>6682</v>
      </c>
      <c r="C10446" t="s">
        <v>3273</v>
      </c>
      <c r="D10446">
        <v>1</v>
      </c>
      <c r="J10446" t="e">
        <f>+VLOOKUP(B10446,#REF!,1,FALSE)</f>
        <v>#REF!</v>
      </c>
    </row>
    <row r="10447" spans="1:10" hidden="1" x14ac:dyDescent="0.25">
      <c r="A10447" t="s">
        <v>655</v>
      </c>
      <c r="B10447">
        <v>6683</v>
      </c>
      <c r="C10447" t="s">
        <v>3274</v>
      </c>
      <c r="D10447">
        <v>1</v>
      </c>
      <c r="J10447" t="e">
        <f>+VLOOKUP(B10447,#REF!,1,FALSE)</f>
        <v>#REF!</v>
      </c>
    </row>
    <row r="10448" spans="1:10" hidden="1" x14ac:dyDescent="0.25">
      <c r="A10448" t="s">
        <v>655</v>
      </c>
      <c r="B10448">
        <v>6684</v>
      </c>
      <c r="C10448" t="s">
        <v>3275</v>
      </c>
      <c r="D10448">
        <v>1</v>
      </c>
      <c r="J10448" t="e">
        <f>+VLOOKUP(B10448,#REF!,1,FALSE)</f>
        <v>#REF!</v>
      </c>
    </row>
    <row r="10449" spans="1:10" hidden="1" x14ac:dyDescent="0.25">
      <c r="A10449" t="s">
        <v>655</v>
      </c>
      <c r="B10449">
        <v>6685</v>
      </c>
      <c r="C10449" t="s">
        <v>3276</v>
      </c>
      <c r="D10449">
        <v>10</v>
      </c>
      <c r="J10449" t="e">
        <f>+VLOOKUP(B10449,#REF!,1,FALSE)</f>
        <v>#REF!</v>
      </c>
    </row>
    <row r="10450" spans="1:10" hidden="1" x14ac:dyDescent="0.25">
      <c r="A10450" t="s">
        <v>655</v>
      </c>
      <c r="B10450">
        <v>6686</v>
      </c>
      <c r="C10450" t="s">
        <v>3277</v>
      </c>
      <c r="D10450">
        <v>100</v>
      </c>
      <c r="J10450" t="e">
        <f>+VLOOKUP(B10450,#REF!,1,FALSE)</f>
        <v>#REF!</v>
      </c>
    </row>
    <row r="10451" spans="1:10" hidden="1" x14ac:dyDescent="0.25">
      <c r="A10451" t="s">
        <v>655</v>
      </c>
      <c r="B10451">
        <v>6687</v>
      </c>
      <c r="C10451" t="s">
        <v>3278</v>
      </c>
      <c r="D10451">
        <v>20</v>
      </c>
      <c r="J10451" t="e">
        <f>+VLOOKUP(B10451,#REF!,1,FALSE)</f>
        <v>#REF!</v>
      </c>
    </row>
    <row r="10452" spans="1:10" hidden="1" x14ac:dyDescent="0.25">
      <c r="A10452" t="s">
        <v>655</v>
      </c>
      <c r="B10452">
        <v>6688</v>
      </c>
      <c r="C10452" t="s">
        <v>3279</v>
      </c>
      <c r="D10452">
        <v>10</v>
      </c>
      <c r="J10452" t="e">
        <f>+VLOOKUP(B10452,#REF!,1,FALSE)</f>
        <v>#REF!</v>
      </c>
    </row>
    <row r="10453" spans="1:10" hidden="1" x14ac:dyDescent="0.25">
      <c r="A10453" t="s">
        <v>655</v>
      </c>
      <c r="B10453">
        <v>6689</v>
      </c>
      <c r="C10453" t="s">
        <v>3280</v>
      </c>
      <c r="D10453">
        <v>100</v>
      </c>
      <c r="J10453" t="e">
        <f>+VLOOKUP(B10453,#REF!,1,FALSE)</f>
        <v>#REF!</v>
      </c>
    </row>
    <row r="10454" spans="1:10" hidden="1" x14ac:dyDescent="0.25">
      <c r="A10454" t="s">
        <v>655</v>
      </c>
      <c r="B10454">
        <v>6691</v>
      </c>
      <c r="C10454" t="s">
        <v>3281</v>
      </c>
      <c r="D10454">
        <v>250</v>
      </c>
      <c r="J10454" t="e">
        <f>+VLOOKUP(B10454,#REF!,1,FALSE)</f>
        <v>#REF!</v>
      </c>
    </row>
    <row r="10455" spans="1:10" hidden="1" x14ac:dyDescent="0.25">
      <c r="A10455" t="s">
        <v>655</v>
      </c>
      <c r="B10455">
        <v>6692</v>
      </c>
      <c r="C10455" t="s">
        <v>3282</v>
      </c>
      <c r="D10455">
        <v>125</v>
      </c>
      <c r="J10455" t="e">
        <f>+VLOOKUP(B10455,#REF!,1,FALSE)</f>
        <v>#REF!</v>
      </c>
    </row>
    <row r="10456" spans="1:10" hidden="1" x14ac:dyDescent="0.25">
      <c r="A10456" t="s">
        <v>655</v>
      </c>
      <c r="B10456">
        <v>6693</v>
      </c>
      <c r="C10456" t="s">
        <v>3283</v>
      </c>
      <c r="D10456">
        <v>125</v>
      </c>
      <c r="J10456" t="e">
        <f>+VLOOKUP(B10456,#REF!,1,FALSE)</f>
        <v>#REF!</v>
      </c>
    </row>
    <row r="10457" spans="1:10" hidden="1" x14ac:dyDescent="0.25">
      <c r="A10457" t="s">
        <v>655</v>
      </c>
      <c r="B10457">
        <v>6694</v>
      </c>
      <c r="C10457" t="s">
        <v>3284</v>
      </c>
      <c r="D10457">
        <v>125</v>
      </c>
      <c r="J10457" t="e">
        <f>+VLOOKUP(B10457,#REF!,1,FALSE)</f>
        <v>#REF!</v>
      </c>
    </row>
    <row r="10458" spans="1:10" hidden="1" x14ac:dyDescent="0.25">
      <c r="A10458" t="s">
        <v>655</v>
      </c>
      <c r="B10458">
        <v>6695</v>
      </c>
      <c r="C10458" t="s">
        <v>3285</v>
      </c>
      <c r="D10458">
        <v>125</v>
      </c>
      <c r="J10458" t="e">
        <f>+VLOOKUP(B10458,#REF!,1,FALSE)</f>
        <v>#REF!</v>
      </c>
    </row>
    <row r="10459" spans="1:10" hidden="1" x14ac:dyDescent="0.25">
      <c r="A10459" t="s">
        <v>655</v>
      </c>
      <c r="B10459">
        <v>6696</v>
      </c>
      <c r="C10459" t="s">
        <v>3286</v>
      </c>
      <c r="D10459">
        <v>125</v>
      </c>
      <c r="J10459" t="e">
        <f>+VLOOKUP(B10459,#REF!,1,FALSE)</f>
        <v>#REF!</v>
      </c>
    </row>
    <row r="10460" spans="1:10" hidden="1" x14ac:dyDescent="0.25">
      <c r="A10460" t="s">
        <v>655</v>
      </c>
      <c r="B10460">
        <v>6697</v>
      </c>
      <c r="C10460" t="s">
        <v>3287</v>
      </c>
      <c r="D10460">
        <v>125</v>
      </c>
      <c r="J10460" t="e">
        <f>+VLOOKUP(B10460,#REF!,1,FALSE)</f>
        <v>#REF!</v>
      </c>
    </row>
    <row r="10461" spans="1:10" hidden="1" x14ac:dyDescent="0.25">
      <c r="A10461" t="s">
        <v>655</v>
      </c>
      <c r="B10461">
        <v>6698</v>
      </c>
      <c r="C10461" t="s">
        <v>3288</v>
      </c>
      <c r="D10461">
        <v>125</v>
      </c>
      <c r="J10461" t="e">
        <f>+VLOOKUP(B10461,#REF!,1,FALSE)</f>
        <v>#REF!</v>
      </c>
    </row>
    <row r="10462" spans="1:10" hidden="1" x14ac:dyDescent="0.25">
      <c r="A10462" t="s">
        <v>655</v>
      </c>
      <c r="B10462">
        <v>6699</v>
      </c>
      <c r="C10462" t="s">
        <v>3289</v>
      </c>
      <c r="D10462">
        <v>125</v>
      </c>
      <c r="J10462" t="e">
        <f>+VLOOKUP(B10462,#REF!,1,FALSE)</f>
        <v>#REF!</v>
      </c>
    </row>
    <row r="10463" spans="1:10" hidden="1" x14ac:dyDescent="0.25">
      <c r="A10463" t="s">
        <v>655</v>
      </c>
      <c r="B10463">
        <v>6710</v>
      </c>
      <c r="C10463" t="s">
        <v>3290</v>
      </c>
      <c r="D10463">
        <v>250</v>
      </c>
      <c r="J10463" t="e">
        <f>+VLOOKUP(B10463,#REF!,1,FALSE)</f>
        <v>#REF!</v>
      </c>
    </row>
    <row r="10464" spans="1:10" hidden="1" x14ac:dyDescent="0.25">
      <c r="A10464" t="s">
        <v>655</v>
      </c>
      <c r="B10464">
        <v>6711</v>
      </c>
      <c r="C10464" t="s">
        <v>3291</v>
      </c>
      <c r="D10464">
        <v>250</v>
      </c>
      <c r="J10464" t="e">
        <f>+VLOOKUP(B10464,#REF!,1,FALSE)</f>
        <v>#REF!</v>
      </c>
    </row>
    <row r="10465" spans="1:10" hidden="1" x14ac:dyDescent="0.25">
      <c r="A10465" t="s">
        <v>655</v>
      </c>
      <c r="B10465">
        <v>6976</v>
      </c>
      <c r="C10465" t="s">
        <v>1339</v>
      </c>
      <c r="D10465">
        <v>6.5</v>
      </c>
      <c r="J10465" t="e">
        <f>+VLOOKUP(B10465,#REF!,1,FALSE)</f>
        <v>#REF!</v>
      </c>
    </row>
    <row r="10466" spans="1:10" hidden="1" x14ac:dyDescent="0.25">
      <c r="A10466" t="s">
        <v>655</v>
      </c>
      <c r="B10466">
        <v>7030</v>
      </c>
      <c r="C10466" t="s">
        <v>3292</v>
      </c>
      <c r="D10466">
        <v>6.5</v>
      </c>
      <c r="J10466" t="e">
        <f>+VLOOKUP(B10466,#REF!,1,FALSE)</f>
        <v>#REF!</v>
      </c>
    </row>
    <row r="10467" spans="1:10" hidden="1" x14ac:dyDescent="0.25">
      <c r="A10467" t="s">
        <v>655</v>
      </c>
      <c r="B10467">
        <v>7046</v>
      </c>
      <c r="C10467" t="s">
        <v>1357</v>
      </c>
      <c r="D10467">
        <v>3</v>
      </c>
      <c r="J10467" t="e">
        <f>+VLOOKUP(B10467,#REF!,1,FALSE)</f>
        <v>#REF!</v>
      </c>
    </row>
    <row r="10468" spans="1:10" hidden="1" x14ac:dyDescent="0.25">
      <c r="A10468" t="s">
        <v>655</v>
      </c>
      <c r="B10468">
        <v>7047</v>
      </c>
      <c r="C10468" t="s">
        <v>1351</v>
      </c>
      <c r="D10468">
        <v>3</v>
      </c>
      <c r="J10468" t="e">
        <f>+VLOOKUP(B10468,#REF!,1,FALSE)</f>
        <v>#REF!</v>
      </c>
    </row>
    <row r="10469" spans="1:10" hidden="1" x14ac:dyDescent="0.25">
      <c r="A10469" t="s">
        <v>655</v>
      </c>
      <c r="B10469">
        <v>7048</v>
      </c>
      <c r="C10469" t="s">
        <v>1358</v>
      </c>
      <c r="D10469">
        <v>3</v>
      </c>
      <c r="J10469" t="e">
        <f>+VLOOKUP(B10469,#REF!,1,FALSE)</f>
        <v>#REF!</v>
      </c>
    </row>
    <row r="10470" spans="1:10" hidden="1" x14ac:dyDescent="0.25">
      <c r="A10470" t="s">
        <v>655</v>
      </c>
      <c r="B10470">
        <v>7060</v>
      </c>
      <c r="C10470" t="s">
        <v>278</v>
      </c>
      <c r="D10470">
        <v>50</v>
      </c>
      <c r="J10470" t="e">
        <f>+VLOOKUP(B10470,#REF!,1,FALSE)</f>
        <v>#REF!</v>
      </c>
    </row>
    <row r="10471" spans="1:10" hidden="1" x14ac:dyDescent="0.25">
      <c r="A10471" t="s">
        <v>655</v>
      </c>
      <c r="B10471">
        <v>7061</v>
      </c>
      <c r="C10471" t="s">
        <v>284</v>
      </c>
      <c r="D10471">
        <v>50</v>
      </c>
      <c r="J10471" t="e">
        <f>+VLOOKUP(B10471,#REF!,1,FALSE)</f>
        <v>#REF!</v>
      </c>
    </row>
    <row r="10472" spans="1:10" hidden="1" x14ac:dyDescent="0.25">
      <c r="A10472" t="s">
        <v>655</v>
      </c>
      <c r="B10472">
        <v>7062</v>
      </c>
      <c r="C10472" t="s">
        <v>294</v>
      </c>
      <c r="D10472">
        <v>50</v>
      </c>
      <c r="J10472" t="e">
        <f>+VLOOKUP(B10472,#REF!,1,FALSE)</f>
        <v>#REF!</v>
      </c>
    </row>
    <row r="10473" spans="1:10" hidden="1" x14ac:dyDescent="0.25">
      <c r="A10473" t="s">
        <v>655</v>
      </c>
      <c r="B10473">
        <v>7063</v>
      </c>
      <c r="C10473" t="s">
        <v>3293</v>
      </c>
      <c r="D10473">
        <v>25</v>
      </c>
      <c r="J10473" t="e">
        <f>+VLOOKUP(B10473,#REF!,1,FALSE)</f>
        <v>#REF!</v>
      </c>
    </row>
    <row r="10474" spans="1:10" hidden="1" x14ac:dyDescent="0.25">
      <c r="A10474" t="s">
        <v>655</v>
      </c>
      <c r="B10474">
        <v>7064</v>
      </c>
      <c r="C10474" t="s">
        <v>3294</v>
      </c>
      <c r="D10474">
        <v>50</v>
      </c>
      <c r="J10474" t="e">
        <f>+VLOOKUP(B10474,#REF!,1,FALSE)</f>
        <v>#REF!</v>
      </c>
    </row>
    <row r="10475" spans="1:10" hidden="1" x14ac:dyDescent="0.25">
      <c r="A10475" t="s">
        <v>655</v>
      </c>
      <c r="B10475" t="s">
        <v>3295</v>
      </c>
      <c r="C10475" t="s">
        <v>3296</v>
      </c>
      <c r="D10475">
        <v>50</v>
      </c>
      <c r="J10475" t="e">
        <f>+VLOOKUP(B10475,#REF!,1,FALSE)</f>
        <v>#REF!</v>
      </c>
    </row>
    <row r="10476" spans="1:10" hidden="1" x14ac:dyDescent="0.25">
      <c r="A10476" t="s">
        <v>655</v>
      </c>
      <c r="B10476">
        <v>7065</v>
      </c>
      <c r="C10476" t="s">
        <v>3297</v>
      </c>
      <c r="D10476">
        <v>25</v>
      </c>
      <c r="J10476" t="e">
        <f>+VLOOKUP(B10476,#REF!,1,FALSE)</f>
        <v>#REF!</v>
      </c>
    </row>
    <row r="10477" spans="1:10" hidden="1" x14ac:dyDescent="0.25">
      <c r="A10477" t="s">
        <v>655</v>
      </c>
      <c r="B10477">
        <v>7066</v>
      </c>
      <c r="C10477" t="s">
        <v>3298</v>
      </c>
      <c r="D10477">
        <v>50</v>
      </c>
      <c r="J10477" t="e">
        <f>+VLOOKUP(B10477,#REF!,1,FALSE)</f>
        <v>#REF!</v>
      </c>
    </row>
    <row r="10478" spans="1:10" hidden="1" x14ac:dyDescent="0.25">
      <c r="A10478" t="s">
        <v>655</v>
      </c>
      <c r="B10478">
        <v>7067</v>
      </c>
      <c r="C10478" t="s">
        <v>285</v>
      </c>
      <c r="D10478">
        <v>25</v>
      </c>
      <c r="J10478" t="e">
        <f>+VLOOKUP(B10478,#REF!,1,FALSE)</f>
        <v>#REF!</v>
      </c>
    </row>
    <row r="10479" spans="1:10" hidden="1" x14ac:dyDescent="0.25">
      <c r="A10479" t="s">
        <v>655</v>
      </c>
      <c r="B10479">
        <v>7069</v>
      </c>
      <c r="C10479" t="s">
        <v>3299</v>
      </c>
      <c r="D10479">
        <v>25</v>
      </c>
      <c r="J10479" t="e">
        <f>+VLOOKUP(B10479,#REF!,1,FALSE)</f>
        <v>#REF!</v>
      </c>
    </row>
    <row r="10480" spans="1:10" hidden="1" x14ac:dyDescent="0.25">
      <c r="A10480" t="s">
        <v>655</v>
      </c>
      <c r="B10480">
        <v>7070</v>
      </c>
      <c r="C10480" t="s">
        <v>3300</v>
      </c>
      <c r="D10480">
        <v>25</v>
      </c>
      <c r="J10480" t="e">
        <f>+VLOOKUP(B10480,#REF!,1,FALSE)</f>
        <v>#REF!</v>
      </c>
    </row>
    <row r="10481" spans="1:10" hidden="1" x14ac:dyDescent="0.25">
      <c r="A10481" t="s">
        <v>655</v>
      </c>
      <c r="B10481">
        <v>7071</v>
      </c>
      <c r="C10481" t="s">
        <v>3301</v>
      </c>
      <c r="D10481">
        <v>25</v>
      </c>
      <c r="J10481" t="e">
        <f>+VLOOKUP(B10481,#REF!,1,FALSE)</f>
        <v>#REF!</v>
      </c>
    </row>
    <row r="10482" spans="1:10" hidden="1" x14ac:dyDescent="0.25">
      <c r="A10482" t="s">
        <v>655</v>
      </c>
      <c r="B10482">
        <v>7072</v>
      </c>
      <c r="C10482" t="s">
        <v>3302</v>
      </c>
      <c r="D10482">
        <v>50</v>
      </c>
      <c r="J10482" t="e">
        <f>+VLOOKUP(B10482,#REF!,1,FALSE)</f>
        <v>#REF!</v>
      </c>
    </row>
    <row r="10483" spans="1:10" hidden="1" x14ac:dyDescent="0.25">
      <c r="A10483" t="s">
        <v>655</v>
      </c>
      <c r="B10483" t="s">
        <v>610</v>
      </c>
      <c r="C10483" t="s">
        <v>425</v>
      </c>
      <c r="D10483">
        <v>4.8</v>
      </c>
      <c r="J10483" t="e">
        <f>+VLOOKUP(B10483,#REF!,1,FALSE)</f>
        <v>#REF!</v>
      </c>
    </row>
    <row r="10484" spans="1:10" hidden="1" x14ac:dyDescent="0.25">
      <c r="A10484" t="s">
        <v>655</v>
      </c>
      <c r="B10484">
        <v>7074</v>
      </c>
      <c r="C10484" t="s">
        <v>3303</v>
      </c>
      <c r="D10484">
        <v>25</v>
      </c>
      <c r="J10484" t="e">
        <f>+VLOOKUP(B10484,#REF!,1,FALSE)</f>
        <v>#REF!</v>
      </c>
    </row>
    <row r="10485" spans="1:10" hidden="1" x14ac:dyDescent="0.25">
      <c r="A10485" t="s">
        <v>655</v>
      </c>
      <c r="B10485">
        <v>7077</v>
      </c>
      <c r="C10485" t="s">
        <v>3305</v>
      </c>
      <c r="D10485">
        <v>2</v>
      </c>
      <c r="J10485" t="e">
        <f>+VLOOKUP(B10485,#REF!,1,FALSE)</f>
        <v>#REF!</v>
      </c>
    </row>
    <row r="10486" spans="1:10" hidden="1" x14ac:dyDescent="0.25">
      <c r="A10486" t="s">
        <v>655</v>
      </c>
      <c r="B10486" t="s">
        <v>4121</v>
      </c>
      <c r="C10486" t="s">
        <v>4122</v>
      </c>
      <c r="D10486">
        <v>6.5</v>
      </c>
      <c r="J10486" t="e">
        <f>+VLOOKUP(B10486,#REF!,1,FALSE)</f>
        <v>#REF!</v>
      </c>
    </row>
    <row r="10487" spans="1:10" hidden="1" x14ac:dyDescent="0.25">
      <c r="A10487" t="s">
        <v>655</v>
      </c>
      <c r="B10487" t="s">
        <v>4123</v>
      </c>
      <c r="C10487" t="s">
        <v>4124</v>
      </c>
      <c r="D10487">
        <v>6.5</v>
      </c>
      <c r="J10487" t="e">
        <f>+VLOOKUP(B10487,#REF!,1,FALSE)</f>
        <v>#REF!</v>
      </c>
    </row>
    <row r="10488" spans="1:10" hidden="1" x14ac:dyDescent="0.25">
      <c r="A10488" t="s">
        <v>655</v>
      </c>
      <c r="B10488">
        <v>7087</v>
      </c>
      <c r="C10488" t="s">
        <v>3306</v>
      </c>
      <c r="D10488">
        <v>1</v>
      </c>
      <c r="J10488" t="e">
        <f>+VLOOKUP(B10488,#REF!,1,FALSE)</f>
        <v>#REF!</v>
      </c>
    </row>
    <row r="10489" spans="1:10" hidden="1" x14ac:dyDescent="0.25">
      <c r="A10489" t="s">
        <v>655</v>
      </c>
      <c r="B10489" t="s">
        <v>610</v>
      </c>
      <c r="C10489" t="s">
        <v>425</v>
      </c>
      <c r="D10489">
        <v>4.8</v>
      </c>
      <c r="J10489" t="e">
        <f>+VLOOKUP(B10489,#REF!,1,FALSE)</f>
        <v>#REF!</v>
      </c>
    </row>
    <row r="10490" spans="1:10" hidden="1" x14ac:dyDescent="0.25">
      <c r="A10490" t="s">
        <v>655</v>
      </c>
      <c r="B10490">
        <v>7089</v>
      </c>
      <c r="C10490" t="s">
        <v>3307</v>
      </c>
      <c r="D10490">
        <v>1</v>
      </c>
      <c r="J10490" t="e">
        <f>+VLOOKUP(B10490,#REF!,1,FALSE)</f>
        <v>#REF!</v>
      </c>
    </row>
    <row r="10491" spans="1:10" hidden="1" x14ac:dyDescent="0.25">
      <c r="A10491" t="s">
        <v>655</v>
      </c>
      <c r="B10491">
        <v>7090</v>
      </c>
      <c r="C10491" t="s">
        <v>3308</v>
      </c>
      <c r="D10491">
        <v>1</v>
      </c>
      <c r="J10491" t="e">
        <f>+VLOOKUP(B10491,#REF!,1,FALSE)</f>
        <v>#REF!</v>
      </c>
    </row>
    <row r="10492" spans="1:10" hidden="1" x14ac:dyDescent="0.25">
      <c r="A10492" t="s">
        <v>655</v>
      </c>
      <c r="B10492">
        <v>7091</v>
      </c>
      <c r="C10492" t="s">
        <v>3309</v>
      </c>
      <c r="D10492">
        <v>1</v>
      </c>
      <c r="J10492" t="e">
        <f>+VLOOKUP(B10492,#REF!,1,FALSE)</f>
        <v>#REF!</v>
      </c>
    </row>
    <row r="10493" spans="1:10" hidden="1" x14ac:dyDescent="0.25">
      <c r="A10493" t="s">
        <v>655</v>
      </c>
      <c r="B10493">
        <v>7092</v>
      </c>
      <c r="C10493" t="s">
        <v>3310</v>
      </c>
      <c r="D10493">
        <v>1</v>
      </c>
      <c r="J10493" t="e">
        <f>+VLOOKUP(B10493,#REF!,1,FALSE)</f>
        <v>#REF!</v>
      </c>
    </row>
    <row r="10494" spans="1:10" hidden="1" x14ac:dyDescent="0.25">
      <c r="A10494" t="s">
        <v>655</v>
      </c>
      <c r="B10494">
        <v>7098</v>
      </c>
      <c r="C10494" t="s">
        <v>3313</v>
      </c>
      <c r="D10494">
        <v>50</v>
      </c>
      <c r="J10494" t="e">
        <f>+VLOOKUP(B10494,#REF!,1,FALSE)</f>
        <v>#REF!</v>
      </c>
    </row>
    <row r="10495" spans="1:10" hidden="1" x14ac:dyDescent="0.25">
      <c r="A10495" t="s">
        <v>655</v>
      </c>
      <c r="B10495" t="s">
        <v>610</v>
      </c>
      <c r="C10495" t="s">
        <v>425</v>
      </c>
      <c r="D10495">
        <v>4.8</v>
      </c>
      <c r="J10495" t="e">
        <f>+VLOOKUP(B10495,#REF!,1,FALSE)</f>
        <v>#REF!</v>
      </c>
    </row>
    <row r="10496" spans="1:10" hidden="1" x14ac:dyDescent="0.25">
      <c r="A10496" t="s">
        <v>655</v>
      </c>
      <c r="B10496">
        <v>7111</v>
      </c>
      <c r="C10496" t="s">
        <v>3316</v>
      </c>
      <c r="D10496">
        <v>1</v>
      </c>
      <c r="J10496" t="e">
        <f>+VLOOKUP(B10496,#REF!,1,FALSE)</f>
        <v>#REF!</v>
      </c>
    </row>
    <row r="10497" spans="1:10" hidden="1" x14ac:dyDescent="0.25">
      <c r="A10497" t="s">
        <v>655</v>
      </c>
      <c r="B10497">
        <v>7112</v>
      </c>
      <c r="C10497" t="s">
        <v>3317</v>
      </c>
      <c r="D10497">
        <v>1</v>
      </c>
      <c r="J10497" t="e">
        <f>+VLOOKUP(B10497,#REF!,1,FALSE)</f>
        <v>#REF!</v>
      </c>
    </row>
    <row r="10498" spans="1:10" hidden="1" x14ac:dyDescent="0.25">
      <c r="A10498" t="s">
        <v>655</v>
      </c>
      <c r="B10498">
        <v>7113</v>
      </c>
      <c r="C10498" t="s">
        <v>3318</v>
      </c>
      <c r="D10498">
        <v>1</v>
      </c>
      <c r="J10498" t="e">
        <f>+VLOOKUP(B10498,#REF!,1,FALSE)</f>
        <v>#REF!</v>
      </c>
    </row>
    <row r="10499" spans="1:10" hidden="1" x14ac:dyDescent="0.25">
      <c r="A10499" t="s">
        <v>655</v>
      </c>
      <c r="B10499">
        <v>7136</v>
      </c>
      <c r="C10499" t="s">
        <v>3319</v>
      </c>
      <c r="D10499">
        <v>2</v>
      </c>
      <c r="J10499" t="e">
        <f>+VLOOKUP(B10499,#REF!,1,FALSE)</f>
        <v>#REF!</v>
      </c>
    </row>
    <row r="10500" spans="1:10" hidden="1" x14ac:dyDescent="0.25">
      <c r="A10500" t="s">
        <v>655</v>
      </c>
      <c r="B10500">
        <v>7137</v>
      </c>
      <c r="C10500" t="s">
        <v>3320</v>
      </c>
      <c r="D10500">
        <v>2</v>
      </c>
      <c r="J10500" t="e">
        <f>+VLOOKUP(B10500,#REF!,1,FALSE)</f>
        <v>#REF!</v>
      </c>
    </row>
    <row r="10501" spans="1:10" hidden="1" x14ac:dyDescent="0.25">
      <c r="A10501" t="s">
        <v>655</v>
      </c>
      <c r="B10501">
        <v>7138</v>
      </c>
      <c r="C10501" t="s">
        <v>3321</v>
      </c>
      <c r="D10501">
        <v>2</v>
      </c>
      <c r="J10501" t="e">
        <f>+VLOOKUP(B10501,#REF!,1,FALSE)</f>
        <v>#REF!</v>
      </c>
    </row>
    <row r="10502" spans="1:10" hidden="1" x14ac:dyDescent="0.25">
      <c r="A10502" t="s">
        <v>655</v>
      </c>
      <c r="B10502">
        <v>7139</v>
      </c>
      <c r="C10502" t="s">
        <v>3322</v>
      </c>
      <c r="D10502">
        <v>2</v>
      </c>
      <c r="J10502" t="e">
        <f>+VLOOKUP(B10502,#REF!,1,FALSE)</f>
        <v>#REF!</v>
      </c>
    </row>
    <row r="10503" spans="1:10" hidden="1" x14ac:dyDescent="0.25">
      <c r="A10503" t="s">
        <v>655</v>
      </c>
      <c r="B10503">
        <v>7149</v>
      </c>
      <c r="C10503" t="s">
        <v>3327</v>
      </c>
      <c r="D10503">
        <v>100</v>
      </c>
      <c r="J10503" t="e">
        <f>+VLOOKUP(B10503,#REF!,1,FALSE)</f>
        <v>#REF!</v>
      </c>
    </row>
    <row r="10504" spans="1:10" hidden="1" x14ac:dyDescent="0.25">
      <c r="A10504" t="s">
        <v>655</v>
      </c>
      <c r="B10504">
        <v>7154</v>
      </c>
      <c r="C10504" t="s">
        <v>3328</v>
      </c>
      <c r="D10504">
        <v>25</v>
      </c>
      <c r="J10504" t="e">
        <f>+VLOOKUP(B10504,#REF!,1,FALSE)</f>
        <v>#REF!</v>
      </c>
    </row>
    <row r="10505" spans="1:10" hidden="1" x14ac:dyDescent="0.25">
      <c r="A10505" t="s">
        <v>655</v>
      </c>
      <c r="B10505">
        <v>7158</v>
      </c>
      <c r="C10505" t="s">
        <v>3329</v>
      </c>
      <c r="D10505">
        <v>1</v>
      </c>
      <c r="J10505" t="e">
        <f>+VLOOKUP(B10505,#REF!,1,FALSE)</f>
        <v>#REF!</v>
      </c>
    </row>
    <row r="10506" spans="1:10" hidden="1" x14ac:dyDescent="0.25">
      <c r="A10506" t="s">
        <v>655</v>
      </c>
      <c r="B10506" t="s">
        <v>4125</v>
      </c>
      <c r="C10506" t="s">
        <v>4126</v>
      </c>
      <c r="D10506">
        <v>25</v>
      </c>
      <c r="J10506" t="e">
        <f>+VLOOKUP(B10506,#REF!,1,FALSE)</f>
        <v>#REF!</v>
      </c>
    </row>
    <row r="10507" spans="1:10" hidden="1" x14ac:dyDescent="0.25">
      <c r="A10507" t="s">
        <v>655</v>
      </c>
      <c r="B10507" t="s">
        <v>4125</v>
      </c>
      <c r="C10507" t="s">
        <v>4126</v>
      </c>
      <c r="D10507">
        <v>25</v>
      </c>
      <c r="J10507" t="e">
        <f>+VLOOKUP(B10507,#REF!,1,FALSE)</f>
        <v>#REF!</v>
      </c>
    </row>
    <row r="10508" spans="1:10" hidden="1" x14ac:dyDescent="0.25">
      <c r="A10508" t="s">
        <v>655</v>
      </c>
      <c r="B10508">
        <v>7214</v>
      </c>
      <c r="C10508" t="s">
        <v>1393</v>
      </c>
      <c r="D10508">
        <v>6.5</v>
      </c>
      <c r="J10508" t="e">
        <f>+VLOOKUP(B10508,#REF!,1,FALSE)</f>
        <v>#REF!</v>
      </c>
    </row>
    <row r="10509" spans="1:10" hidden="1" x14ac:dyDescent="0.25">
      <c r="A10509" t="s">
        <v>655</v>
      </c>
      <c r="B10509">
        <v>7237</v>
      </c>
      <c r="C10509" t="s">
        <v>3331</v>
      </c>
      <c r="D10509">
        <v>25</v>
      </c>
      <c r="J10509" t="e">
        <f>+VLOOKUP(B10509,#REF!,1,FALSE)</f>
        <v>#REF!</v>
      </c>
    </row>
    <row r="10510" spans="1:10" hidden="1" x14ac:dyDescent="0.25">
      <c r="A10510" t="s">
        <v>655</v>
      </c>
      <c r="B10510">
        <v>7250</v>
      </c>
      <c r="C10510" t="s">
        <v>3332</v>
      </c>
      <c r="D10510">
        <v>10</v>
      </c>
      <c r="J10510" t="e">
        <f>+VLOOKUP(B10510,#REF!,1,FALSE)</f>
        <v>#REF!</v>
      </c>
    </row>
    <row r="10511" spans="1:10" hidden="1" x14ac:dyDescent="0.25">
      <c r="A10511" t="s">
        <v>655</v>
      </c>
      <c r="B10511">
        <v>7252</v>
      </c>
      <c r="C10511" t="s">
        <v>3335</v>
      </c>
      <c r="D10511">
        <v>10</v>
      </c>
      <c r="J10511" t="e">
        <f>+VLOOKUP(B10511,#REF!,1,FALSE)</f>
        <v>#REF!</v>
      </c>
    </row>
    <row r="10512" spans="1:10" hidden="1" x14ac:dyDescent="0.25">
      <c r="A10512" t="s">
        <v>655</v>
      </c>
      <c r="B10512">
        <v>7257</v>
      </c>
      <c r="C10512" t="s">
        <v>2104</v>
      </c>
      <c r="D10512">
        <v>1</v>
      </c>
      <c r="J10512" t="e">
        <f>+VLOOKUP(B10512,#REF!,1,FALSE)</f>
        <v>#REF!</v>
      </c>
    </row>
    <row r="10513" spans="1:10" hidden="1" x14ac:dyDescent="0.25">
      <c r="A10513" t="s">
        <v>655</v>
      </c>
      <c r="B10513" t="s">
        <v>1431</v>
      </c>
      <c r="C10513" t="s">
        <v>1432</v>
      </c>
      <c r="D10513">
        <v>4.5</v>
      </c>
      <c r="J10513" t="e">
        <f>+VLOOKUP(B10513,#REF!,1,FALSE)</f>
        <v>#REF!</v>
      </c>
    </row>
    <row r="10514" spans="1:10" hidden="1" x14ac:dyDescent="0.25">
      <c r="A10514" t="s">
        <v>655</v>
      </c>
      <c r="B10514" t="s">
        <v>1433</v>
      </c>
      <c r="C10514" t="s">
        <v>1432</v>
      </c>
      <c r="D10514">
        <v>7</v>
      </c>
      <c r="J10514" t="e">
        <f>+VLOOKUP(B10514,#REF!,1,FALSE)</f>
        <v>#REF!</v>
      </c>
    </row>
    <row r="10515" spans="1:10" hidden="1" x14ac:dyDescent="0.25">
      <c r="A10515" t="s">
        <v>655</v>
      </c>
      <c r="B10515" t="s">
        <v>1434</v>
      </c>
      <c r="C10515" t="s">
        <v>1435</v>
      </c>
      <c r="D10515">
        <v>4</v>
      </c>
      <c r="J10515" t="e">
        <f>+VLOOKUP(B10515,#REF!,1,FALSE)</f>
        <v>#REF!</v>
      </c>
    </row>
    <row r="10516" spans="1:10" hidden="1" x14ac:dyDescent="0.25">
      <c r="A10516" t="s">
        <v>655</v>
      </c>
      <c r="B10516">
        <v>7612</v>
      </c>
      <c r="C10516" t="s">
        <v>1440</v>
      </c>
      <c r="D10516">
        <v>6.5</v>
      </c>
      <c r="J10516" t="e">
        <f>+VLOOKUP(B10516,#REF!,1,FALSE)</f>
        <v>#REF!</v>
      </c>
    </row>
    <row r="10517" spans="1:10" hidden="1" x14ac:dyDescent="0.25">
      <c r="A10517" t="s">
        <v>655</v>
      </c>
      <c r="B10517">
        <v>7613</v>
      </c>
      <c r="C10517" t="s">
        <v>1441</v>
      </c>
      <c r="D10517">
        <v>6.5</v>
      </c>
      <c r="J10517" t="e">
        <f>+VLOOKUP(B10517,#REF!,1,FALSE)</f>
        <v>#REF!</v>
      </c>
    </row>
    <row r="10518" spans="1:10" hidden="1" x14ac:dyDescent="0.25">
      <c r="A10518" t="s">
        <v>655</v>
      </c>
      <c r="B10518">
        <v>7616</v>
      </c>
      <c r="C10518" t="s">
        <v>1442</v>
      </c>
      <c r="D10518">
        <v>6.5</v>
      </c>
      <c r="J10518" t="e">
        <f>+VLOOKUP(B10518,#REF!,1,FALSE)</f>
        <v>#REF!</v>
      </c>
    </row>
    <row r="10519" spans="1:10" hidden="1" x14ac:dyDescent="0.25">
      <c r="A10519" t="s">
        <v>655</v>
      </c>
      <c r="B10519" t="s">
        <v>4123</v>
      </c>
      <c r="C10519" t="s">
        <v>4124</v>
      </c>
      <c r="D10519">
        <v>6.5</v>
      </c>
      <c r="J10519" t="e">
        <f>+VLOOKUP(B10519,#REF!,1,FALSE)</f>
        <v>#REF!</v>
      </c>
    </row>
    <row r="10520" spans="1:10" hidden="1" x14ac:dyDescent="0.25">
      <c r="A10520" t="s">
        <v>655</v>
      </c>
      <c r="B10520">
        <v>7636</v>
      </c>
      <c r="C10520" t="s">
        <v>1460</v>
      </c>
      <c r="D10520">
        <v>6.5</v>
      </c>
      <c r="J10520" t="e">
        <f>+VLOOKUP(B10520,#REF!,1,FALSE)</f>
        <v>#REF!</v>
      </c>
    </row>
    <row r="10521" spans="1:10" hidden="1" x14ac:dyDescent="0.25">
      <c r="A10521" t="s">
        <v>655</v>
      </c>
      <c r="B10521">
        <v>7640</v>
      </c>
      <c r="C10521" t="s">
        <v>2524</v>
      </c>
      <c r="D10521">
        <v>6.5</v>
      </c>
      <c r="J10521" t="e">
        <f>+VLOOKUP(B10521,#REF!,1,FALSE)</f>
        <v>#REF!</v>
      </c>
    </row>
    <row r="10522" spans="1:10" hidden="1" x14ac:dyDescent="0.25">
      <c r="A10522" t="s">
        <v>655</v>
      </c>
      <c r="B10522">
        <v>7641</v>
      </c>
      <c r="C10522" t="s">
        <v>2525</v>
      </c>
      <c r="D10522">
        <v>7</v>
      </c>
      <c r="J10522" t="e">
        <f>+VLOOKUP(B10522,#REF!,1,FALSE)</f>
        <v>#REF!</v>
      </c>
    </row>
    <row r="10523" spans="1:10" hidden="1" x14ac:dyDescent="0.25">
      <c r="A10523" t="s">
        <v>655</v>
      </c>
      <c r="B10523">
        <v>7642</v>
      </c>
      <c r="C10523" t="s">
        <v>289</v>
      </c>
      <c r="D10523">
        <v>6.5</v>
      </c>
      <c r="J10523" t="e">
        <f>+VLOOKUP(B10523,#REF!,1,FALSE)</f>
        <v>#REF!</v>
      </c>
    </row>
    <row r="10524" spans="1:10" hidden="1" x14ac:dyDescent="0.25">
      <c r="A10524" t="s">
        <v>655</v>
      </c>
      <c r="B10524" t="s">
        <v>2526</v>
      </c>
      <c r="C10524" t="s">
        <v>289</v>
      </c>
      <c r="D10524">
        <v>4.7</v>
      </c>
      <c r="J10524" t="e">
        <f>+VLOOKUP(B10524,#REF!,1,FALSE)</f>
        <v>#REF!</v>
      </c>
    </row>
    <row r="10525" spans="1:10" hidden="1" x14ac:dyDescent="0.25">
      <c r="A10525" t="s">
        <v>655</v>
      </c>
      <c r="B10525" t="s">
        <v>4123</v>
      </c>
      <c r="C10525" t="s">
        <v>4124</v>
      </c>
      <c r="D10525">
        <v>6.5</v>
      </c>
      <c r="J10525" t="e">
        <f>+VLOOKUP(B10525,#REF!,1,FALSE)</f>
        <v>#REF!</v>
      </c>
    </row>
    <row r="10526" spans="1:10" hidden="1" x14ac:dyDescent="0.25">
      <c r="A10526" t="s">
        <v>655</v>
      </c>
      <c r="B10526" t="s">
        <v>4123</v>
      </c>
      <c r="C10526" t="s">
        <v>4124</v>
      </c>
      <c r="D10526">
        <v>6.5</v>
      </c>
      <c r="J10526" t="e">
        <f>+VLOOKUP(B10526,#REF!,1,FALSE)</f>
        <v>#REF!</v>
      </c>
    </row>
    <row r="10527" spans="1:10" hidden="1" x14ac:dyDescent="0.25">
      <c r="A10527" t="s">
        <v>655</v>
      </c>
      <c r="B10527" t="s">
        <v>4123</v>
      </c>
      <c r="C10527" t="s">
        <v>4124</v>
      </c>
      <c r="D10527">
        <v>6.5</v>
      </c>
      <c r="J10527" t="e">
        <f>+VLOOKUP(B10527,#REF!,1,FALSE)</f>
        <v>#REF!</v>
      </c>
    </row>
    <row r="10528" spans="1:10" hidden="1" x14ac:dyDescent="0.25">
      <c r="A10528" t="s">
        <v>655</v>
      </c>
      <c r="B10528">
        <v>7651</v>
      </c>
      <c r="C10528" t="s">
        <v>1467</v>
      </c>
      <c r="D10528">
        <v>6.5</v>
      </c>
      <c r="J10528" t="e">
        <f>+VLOOKUP(B10528,#REF!,1,FALSE)</f>
        <v>#REF!</v>
      </c>
    </row>
    <row r="10529" spans="1:10" hidden="1" x14ac:dyDescent="0.25">
      <c r="A10529" t="s">
        <v>655</v>
      </c>
      <c r="B10529">
        <v>7671</v>
      </c>
      <c r="C10529" t="s">
        <v>2528</v>
      </c>
      <c r="D10529">
        <v>6.5</v>
      </c>
      <c r="J10529" t="e">
        <f>+VLOOKUP(B10529,#REF!,1,FALSE)</f>
        <v>#REF!</v>
      </c>
    </row>
    <row r="10530" spans="1:10" hidden="1" x14ac:dyDescent="0.25">
      <c r="A10530" t="s">
        <v>655</v>
      </c>
      <c r="B10530">
        <v>7672</v>
      </c>
      <c r="C10530" t="s">
        <v>2529</v>
      </c>
      <c r="D10530">
        <v>6.5</v>
      </c>
      <c r="J10530" t="e">
        <f>+VLOOKUP(B10530,#REF!,1,FALSE)</f>
        <v>#REF!</v>
      </c>
    </row>
    <row r="10531" spans="1:10" hidden="1" x14ac:dyDescent="0.25">
      <c r="A10531" t="s">
        <v>655</v>
      </c>
      <c r="B10531">
        <v>7678</v>
      </c>
      <c r="C10531" t="s">
        <v>2531</v>
      </c>
      <c r="D10531">
        <v>6.5</v>
      </c>
      <c r="J10531" t="e">
        <f>+VLOOKUP(B10531,#REF!,1,FALSE)</f>
        <v>#REF!</v>
      </c>
    </row>
    <row r="10532" spans="1:10" hidden="1" x14ac:dyDescent="0.25">
      <c r="A10532" t="s">
        <v>655</v>
      </c>
      <c r="B10532">
        <v>7687</v>
      </c>
      <c r="C10532" t="s">
        <v>1504</v>
      </c>
      <c r="D10532">
        <v>6.5</v>
      </c>
      <c r="J10532" t="e">
        <f>+VLOOKUP(B10532,#REF!,1,FALSE)</f>
        <v>#REF!</v>
      </c>
    </row>
    <row r="10533" spans="1:10" hidden="1" x14ac:dyDescent="0.25">
      <c r="A10533" t="s">
        <v>655</v>
      </c>
      <c r="B10533">
        <v>7746</v>
      </c>
      <c r="C10533" t="s">
        <v>2258</v>
      </c>
      <c r="D10533">
        <v>1</v>
      </c>
      <c r="J10533" t="e">
        <f>+VLOOKUP(B10533,#REF!,1,FALSE)</f>
        <v>#REF!</v>
      </c>
    </row>
    <row r="10534" spans="1:10" hidden="1" x14ac:dyDescent="0.25">
      <c r="A10534" t="s">
        <v>655</v>
      </c>
      <c r="B10534">
        <v>7753</v>
      </c>
      <c r="C10534" t="s">
        <v>3359</v>
      </c>
      <c r="D10534">
        <v>1</v>
      </c>
      <c r="J10534" t="e">
        <f>+VLOOKUP(B10534,#REF!,1,FALSE)</f>
        <v>#REF!</v>
      </c>
    </row>
    <row r="10535" spans="1:10" hidden="1" x14ac:dyDescent="0.25">
      <c r="A10535" t="s">
        <v>655</v>
      </c>
      <c r="B10535">
        <v>7754</v>
      </c>
      <c r="C10535" t="s">
        <v>3360</v>
      </c>
      <c r="D10535">
        <v>1</v>
      </c>
      <c r="J10535" t="e">
        <f>+VLOOKUP(B10535,#REF!,1,FALSE)</f>
        <v>#REF!</v>
      </c>
    </row>
    <row r="10536" spans="1:10" hidden="1" x14ac:dyDescent="0.25">
      <c r="A10536" t="s">
        <v>655</v>
      </c>
      <c r="B10536">
        <v>7810</v>
      </c>
      <c r="C10536" t="s">
        <v>3366</v>
      </c>
      <c r="D10536">
        <v>50</v>
      </c>
      <c r="J10536" t="e">
        <f>+VLOOKUP(B10536,#REF!,1,FALSE)</f>
        <v>#REF!</v>
      </c>
    </row>
    <row r="10537" spans="1:10" hidden="1" x14ac:dyDescent="0.25">
      <c r="A10537" t="s">
        <v>655</v>
      </c>
      <c r="B10537">
        <v>7811</v>
      </c>
      <c r="C10537" t="s">
        <v>3367</v>
      </c>
      <c r="D10537">
        <v>50</v>
      </c>
      <c r="J10537" t="e">
        <f>+VLOOKUP(B10537,#REF!,1,FALSE)</f>
        <v>#REF!</v>
      </c>
    </row>
    <row r="10538" spans="1:10" hidden="1" x14ac:dyDescent="0.25">
      <c r="A10538" t="s">
        <v>655</v>
      </c>
      <c r="B10538">
        <v>7812</v>
      </c>
      <c r="C10538" t="s">
        <v>3368</v>
      </c>
      <c r="D10538">
        <v>50</v>
      </c>
      <c r="J10538" t="e">
        <f>+VLOOKUP(B10538,#REF!,1,FALSE)</f>
        <v>#REF!</v>
      </c>
    </row>
    <row r="10539" spans="1:10" hidden="1" x14ac:dyDescent="0.25">
      <c r="A10539" t="s">
        <v>655</v>
      </c>
      <c r="B10539">
        <v>7813</v>
      </c>
      <c r="C10539" t="s">
        <v>3369</v>
      </c>
      <c r="D10539">
        <v>40</v>
      </c>
      <c r="J10539" t="e">
        <f>+VLOOKUP(B10539,#REF!,1,FALSE)</f>
        <v>#REF!</v>
      </c>
    </row>
    <row r="10540" spans="1:10" hidden="1" x14ac:dyDescent="0.25">
      <c r="A10540" t="s">
        <v>655</v>
      </c>
      <c r="B10540">
        <v>7814</v>
      </c>
      <c r="C10540" t="s">
        <v>3370</v>
      </c>
      <c r="D10540">
        <v>25</v>
      </c>
      <c r="J10540" t="e">
        <f>+VLOOKUP(B10540,#REF!,1,FALSE)</f>
        <v>#REF!</v>
      </c>
    </row>
    <row r="10541" spans="1:10" hidden="1" x14ac:dyDescent="0.25">
      <c r="A10541" t="s">
        <v>655</v>
      </c>
      <c r="B10541">
        <v>7815</v>
      </c>
      <c r="C10541" t="s">
        <v>3371</v>
      </c>
      <c r="D10541">
        <v>50</v>
      </c>
      <c r="J10541" t="e">
        <f>+VLOOKUP(B10541,#REF!,1,FALSE)</f>
        <v>#REF!</v>
      </c>
    </row>
    <row r="10542" spans="1:10" hidden="1" x14ac:dyDescent="0.25">
      <c r="A10542" t="s">
        <v>655</v>
      </c>
      <c r="B10542">
        <v>8101</v>
      </c>
      <c r="C10542" t="s">
        <v>1526</v>
      </c>
      <c r="D10542">
        <v>6.5</v>
      </c>
      <c r="J10542" t="e">
        <f>+VLOOKUP(B10542,#REF!,1,FALSE)</f>
        <v>#REF!</v>
      </c>
    </row>
    <row r="10543" spans="1:10" hidden="1" x14ac:dyDescent="0.25">
      <c r="A10543" t="s">
        <v>655</v>
      </c>
      <c r="B10543">
        <v>8102</v>
      </c>
      <c r="C10543" t="s">
        <v>1527</v>
      </c>
      <c r="D10543">
        <v>6.5</v>
      </c>
      <c r="J10543" t="e">
        <f>+VLOOKUP(B10543,#REF!,1,FALSE)</f>
        <v>#REF!</v>
      </c>
    </row>
    <row r="10544" spans="1:10" hidden="1" x14ac:dyDescent="0.25">
      <c r="A10544" t="s">
        <v>655</v>
      </c>
      <c r="B10544">
        <v>8103</v>
      </c>
      <c r="C10544" t="s">
        <v>1528</v>
      </c>
      <c r="D10544">
        <v>6.5</v>
      </c>
      <c r="J10544" t="e">
        <f>+VLOOKUP(B10544,#REF!,1,FALSE)</f>
        <v>#REF!</v>
      </c>
    </row>
    <row r="10545" spans="1:10" hidden="1" x14ac:dyDescent="0.25">
      <c r="A10545" t="s">
        <v>655</v>
      </c>
      <c r="B10545" t="s">
        <v>1530</v>
      </c>
      <c r="C10545" t="s">
        <v>1531</v>
      </c>
      <c r="D10545">
        <v>6.5</v>
      </c>
      <c r="J10545" t="e">
        <f>+VLOOKUP(B10545,#REF!,1,FALSE)</f>
        <v>#REF!</v>
      </c>
    </row>
    <row r="10546" spans="1:10" hidden="1" x14ac:dyDescent="0.25">
      <c r="A10546" t="s">
        <v>655</v>
      </c>
      <c r="B10546">
        <v>8105</v>
      </c>
      <c r="C10546" t="s">
        <v>1532</v>
      </c>
      <c r="D10546">
        <v>6.5</v>
      </c>
      <c r="J10546" t="e">
        <f>+VLOOKUP(B10546,#REF!,1,FALSE)</f>
        <v>#REF!</v>
      </c>
    </row>
    <row r="10547" spans="1:10" hidden="1" x14ac:dyDescent="0.25">
      <c r="A10547" t="s">
        <v>655</v>
      </c>
      <c r="B10547">
        <v>8106</v>
      </c>
      <c r="C10547" t="s">
        <v>1533</v>
      </c>
      <c r="D10547">
        <v>6.5</v>
      </c>
      <c r="J10547" t="e">
        <f>+VLOOKUP(B10547,#REF!,1,FALSE)</f>
        <v>#REF!</v>
      </c>
    </row>
    <row r="10548" spans="1:10" hidden="1" x14ac:dyDescent="0.25">
      <c r="A10548" t="s">
        <v>655</v>
      </c>
      <c r="B10548">
        <v>8108</v>
      </c>
      <c r="C10548" t="s">
        <v>1534</v>
      </c>
      <c r="D10548">
        <v>6.5</v>
      </c>
      <c r="J10548" t="e">
        <f>+VLOOKUP(B10548,#REF!,1,FALSE)</f>
        <v>#REF!</v>
      </c>
    </row>
    <row r="10549" spans="1:10" hidden="1" x14ac:dyDescent="0.25">
      <c r="A10549" t="s">
        <v>655</v>
      </c>
      <c r="B10549">
        <v>8110</v>
      </c>
      <c r="C10549" t="s">
        <v>1535</v>
      </c>
      <c r="D10549">
        <v>6.5</v>
      </c>
      <c r="J10549" t="e">
        <f>+VLOOKUP(B10549,#REF!,1,FALSE)</f>
        <v>#REF!</v>
      </c>
    </row>
    <row r="10550" spans="1:10" hidden="1" x14ac:dyDescent="0.25">
      <c r="A10550" t="s">
        <v>655</v>
      </c>
      <c r="B10550">
        <v>8177</v>
      </c>
      <c r="C10550" t="s">
        <v>2108</v>
      </c>
      <c r="D10550">
        <v>6.5</v>
      </c>
      <c r="J10550" t="e">
        <f>+VLOOKUP(B10550,#REF!,1,FALSE)</f>
        <v>#REF!</v>
      </c>
    </row>
    <row r="10551" spans="1:10" hidden="1" x14ac:dyDescent="0.25">
      <c r="A10551" t="s">
        <v>655</v>
      </c>
      <c r="B10551">
        <v>8178</v>
      </c>
      <c r="C10551" t="s">
        <v>2109</v>
      </c>
      <c r="D10551">
        <v>6.5</v>
      </c>
      <c r="J10551" t="e">
        <f>+VLOOKUP(B10551,#REF!,1,FALSE)</f>
        <v>#REF!</v>
      </c>
    </row>
    <row r="10552" spans="1:10" hidden="1" x14ac:dyDescent="0.25">
      <c r="A10552" t="s">
        <v>655</v>
      </c>
      <c r="B10552">
        <v>8179</v>
      </c>
      <c r="C10552" t="s">
        <v>1536</v>
      </c>
      <c r="D10552">
        <v>6.5</v>
      </c>
      <c r="J10552" t="e">
        <f>+VLOOKUP(B10552,#REF!,1,FALSE)</f>
        <v>#REF!</v>
      </c>
    </row>
    <row r="10553" spans="1:10" hidden="1" x14ac:dyDescent="0.25">
      <c r="A10553" t="s">
        <v>655</v>
      </c>
      <c r="B10553">
        <v>8181</v>
      </c>
      <c r="C10553" t="s">
        <v>1537</v>
      </c>
      <c r="D10553">
        <v>6.5</v>
      </c>
      <c r="J10553" t="e">
        <f>+VLOOKUP(B10553,#REF!,1,FALSE)</f>
        <v>#REF!</v>
      </c>
    </row>
    <row r="10554" spans="1:10" hidden="1" x14ac:dyDescent="0.25">
      <c r="A10554" t="s">
        <v>655</v>
      </c>
      <c r="B10554">
        <v>8183</v>
      </c>
      <c r="C10554" t="s">
        <v>1538</v>
      </c>
      <c r="D10554">
        <v>6.5</v>
      </c>
      <c r="J10554" t="e">
        <f>+VLOOKUP(B10554,#REF!,1,FALSE)</f>
        <v>#REF!</v>
      </c>
    </row>
    <row r="10555" spans="1:10" hidden="1" x14ac:dyDescent="0.25">
      <c r="A10555" t="s">
        <v>655</v>
      </c>
      <c r="B10555">
        <v>8184</v>
      </c>
      <c r="C10555" t="s">
        <v>2110</v>
      </c>
      <c r="D10555">
        <v>6.5</v>
      </c>
      <c r="J10555" t="e">
        <f>+VLOOKUP(B10555,#REF!,1,FALSE)</f>
        <v>#REF!</v>
      </c>
    </row>
    <row r="10556" spans="1:10" hidden="1" x14ac:dyDescent="0.25">
      <c r="A10556" t="s">
        <v>655</v>
      </c>
      <c r="B10556">
        <v>8186</v>
      </c>
      <c r="C10556" t="s">
        <v>2111</v>
      </c>
      <c r="D10556">
        <v>6.5</v>
      </c>
      <c r="J10556" t="e">
        <f>+VLOOKUP(B10556,#REF!,1,FALSE)</f>
        <v>#REF!</v>
      </c>
    </row>
    <row r="10557" spans="1:10" hidden="1" x14ac:dyDescent="0.25">
      <c r="A10557" t="s">
        <v>655</v>
      </c>
      <c r="B10557">
        <v>8187</v>
      </c>
      <c r="C10557" t="s">
        <v>1539</v>
      </c>
      <c r="D10557">
        <v>6.5</v>
      </c>
      <c r="J10557" t="e">
        <f>+VLOOKUP(B10557,#REF!,1,FALSE)</f>
        <v>#REF!</v>
      </c>
    </row>
    <row r="10558" spans="1:10" hidden="1" x14ac:dyDescent="0.25">
      <c r="A10558" t="s">
        <v>655</v>
      </c>
      <c r="B10558">
        <v>8199</v>
      </c>
      <c r="C10558" t="s">
        <v>1529</v>
      </c>
      <c r="D10558">
        <v>6.5</v>
      </c>
      <c r="J10558" t="e">
        <f>+VLOOKUP(B10558,#REF!,1,FALSE)</f>
        <v>#REF!</v>
      </c>
    </row>
    <row r="10559" spans="1:10" hidden="1" x14ac:dyDescent="0.25">
      <c r="A10559" t="s">
        <v>655</v>
      </c>
      <c r="B10559">
        <v>8200</v>
      </c>
      <c r="C10559" t="s">
        <v>1541</v>
      </c>
      <c r="D10559">
        <v>6.5</v>
      </c>
      <c r="J10559" t="e">
        <f>+VLOOKUP(B10559,#REF!,1,FALSE)</f>
        <v>#REF!</v>
      </c>
    </row>
    <row r="10560" spans="1:10" hidden="1" x14ac:dyDescent="0.25">
      <c r="A10560" t="s">
        <v>655</v>
      </c>
      <c r="B10560">
        <v>8242</v>
      </c>
      <c r="C10560" t="s">
        <v>2112</v>
      </c>
      <c r="D10560">
        <v>6.5</v>
      </c>
      <c r="J10560" t="e">
        <f>+VLOOKUP(B10560,#REF!,1,FALSE)</f>
        <v>#REF!</v>
      </c>
    </row>
    <row r="10561" spans="1:10" hidden="1" x14ac:dyDescent="0.25">
      <c r="A10561" t="s">
        <v>655</v>
      </c>
      <c r="B10561">
        <v>8289</v>
      </c>
      <c r="C10561" t="s">
        <v>1545</v>
      </c>
      <c r="D10561">
        <v>6.5</v>
      </c>
      <c r="J10561" t="e">
        <f>+VLOOKUP(B10561,#REF!,1,FALSE)</f>
        <v>#REF!</v>
      </c>
    </row>
    <row r="10562" spans="1:10" hidden="1" x14ac:dyDescent="0.25">
      <c r="A10562" t="s">
        <v>655</v>
      </c>
      <c r="B10562">
        <v>8299</v>
      </c>
      <c r="C10562" t="s">
        <v>1553</v>
      </c>
      <c r="D10562">
        <v>6.5</v>
      </c>
      <c r="J10562" t="e">
        <f>+VLOOKUP(B10562,#REF!,1,FALSE)</f>
        <v>#REF!</v>
      </c>
    </row>
    <row r="10563" spans="1:10" hidden="1" x14ac:dyDescent="0.25">
      <c r="A10563" t="s">
        <v>655</v>
      </c>
      <c r="B10563">
        <v>8301</v>
      </c>
      <c r="C10563" t="s">
        <v>3372</v>
      </c>
      <c r="D10563">
        <v>50</v>
      </c>
      <c r="J10563" t="e">
        <f>+VLOOKUP(B10563,#REF!,1,FALSE)</f>
        <v>#REF!</v>
      </c>
    </row>
    <row r="10564" spans="1:10" hidden="1" x14ac:dyDescent="0.25">
      <c r="A10564" t="s">
        <v>655</v>
      </c>
      <c r="B10564">
        <v>8304</v>
      </c>
      <c r="C10564" t="s">
        <v>3373</v>
      </c>
      <c r="D10564">
        <v>50</v>
      </c>
      <c r="J10564" t="e">
        <f>+VLOOKUP(B10564,#REF!,1,FALSE)</f>
        <v>#REF!</v>
      </c>
    </row>
    <row r="10565" spans="1:10" hidden="1" x14ac:dyDescent="0.25">
      <c r="A10565" t="s">
        <v>655</v>
      </c>
      <c r="B10565">
        <v>8306</v>
      </c>
      <c r="C10565" t="s">
        <v>3374</v>
      </c>
      <c r="D10565">
        <v>50</v>
      </c>
      <c r="J10565" t="e">
        <f>+VLOOKUP(B10565,#REF!,1,FALSE)</f>
        <v>#REF!</v>
      </c>
    </row>
    <row r="10566" spans="1:10" hidden="1" x14ac:dyDescent="0.25">
      <c r="A10566" t="s">
        <v>655</v>
      </c>
      <c r="B10566">
        <v>8308</v>
      </c>
      <c r="C10566" t="s">
        <v>3375</v>
      </c>
      <c r="D10566">
        <v>50</v>
      </c>
      <c r="J10566" t="e">
        <f>+VLOOKUP(B10566,#REF!,1,FALSE)</f>
        <v>#REF!</v>
      </c>
    </row>
    <row r="10567" spans="1:10" hidden="1" x14ac:dyDescent="0.25">
      <c r="A10567" t="s">
        <v>655</v>
      </c>
      <c r="B10567">
        <v>8309</v>
      </c>
      <c r="C10567" t="s">
        <v>3376</v>
      </c>
      <c r="D10567">
        <v>50</v>
      </c>
      <c r="J10567" t="e">
        <f>+VLOOKUP(B10567,#REF!,1,FALSE)</f>
        <v>#REF!</v>
      </c>
    </row>
    <row r="10568" spans="1:10" hidden="1" x14ac:dyDescent="0.25">
      <c r="A10568" t="s">
        <v>655</v>
      </c>
      <c r="B10568">
        <v>8313</v>
      </c>
      <c r="C10568" t="s">
        <v>3377</v>
      </c>
      <c r="D10568">
        <v>50</v>
      </c>
      <c r="J10568" t="e">
        <f>+VLOOKUP(B10568,#REF!,1,FALSE)</f>
        <v>#REF!</v>
      </c>
    </row>
    <row r="10569" spans="1:10" hidden="1" x14ac:dyDescent="0.25">
      <c r="A10569" t="s">
        <v>655</v>
      </c>
      <c r="B10569">
        <v>8360</v>
      </c>
      <c r="C10569" t="s">
        <v>3379</v>
      </c>
      <c r="D10569">
        <v>50</v>
      </c>
      <c r="J10569" t="e">
        <f>+VLOOKUP(B10569,#REF!,1,FALSE)</f>
        <v>#REF!</v>
      </c>
    </row>
    <row r="10570" spans="1:10" hidden="1" x14ac:dyDescent="0.25">
      <c r="A10570" t="s">
        <v>655</v>
      </c>
      <c r="B10570">
        <v>8361</v>
      </c>
      <c r="C10570" t="s">
        <v>3380</v>
      </c>
      <c r="D10570">
        <v>50</v>
      </c>
      <c r="J10570" t="e">
        <f>+VLOOKUP(B10570,#REF!,1,FALSE)</f>
        <v>#REF!</v>
      </c>
    </row>
    <row r="10571" spans="1:10" hidden="1" x14ac:dyDescent="0.25">
      <c r="A10571" t="s">
        <v>655</v>
      </c>
      <c r="B10571">
        <v>8362</v>
      </c>
      <c r="C10571" t="s">
        <v>291</v>
      </c>
      <c r="D10571">
        <v>50</v>
      </c>
      <c r="J10571" t="e">
        <f>+VLOOKUP(B10571,#REF!,1,FALSE)</f>
        <v>#REF!</v>
      </c>
    </row>
    <row r="10572" spans="1:10" hidden="1" x14ac:dyDescent="0.25">
      <c r="A10572" t="s">
        <v>655</v>
      </c>
      <c r="B10572">
        <v>8363</v>
      </c>
      <c r="C10572" t="s">
        <v>3381</v>
      </c>
      <c r="D10572">
        <v>50</v>
      </c>
      <c r="J10572" t="e">
        <f>+VLOOKUP(B10572,#REF!,1,FALSE)</f>
        <v>#REF!</v>
      </c>
    </row>
    <row r="10573" spans="1:10" hidden="1" x14ac:dyDescent="0.25">
      <c r="A10573" t="s">
        <v>655</v>
      </c>
      <c r="B10573">
        <v>8364</v>
      </c>
      <c r="C10573" t="s">
        <v>3382</v>
      </c>
      <c r="D10573">
        <v>50</v>
      </c>
      <c r="J10573" t="e">
        <f>+VLOOKUP(B10573,#REF!,1,FALSE)</f>
        <v>#REF!</v>
      </c>
    </row>
    <row r="10574" spans="1:10" hidden="1" x14ac:dyDescent="0.25">
      <c r="A10574" t="s">
        <v>655</v>
      </c>
      <c r="B10574">
        <v>8370</v>
      </c>
      <c r="C10574" t="s">
        <v>3384</v>
      </c>
      <c r="D10574">
        <v>50</v>
      </c>
      <c r="J10574" t="e">
        <f>+VLOOKUP(B10574,#REF!,1,FALSE)</f>
        <v>#REF!</v>
      </c>
    </row>
    <row r="10575" spans="1:10" hidden="1" x14ac:dyDescent="0.25">
      <c r="A10575" t="s">
        <v>655</v>
      </c>
      <c r="B10575" t="s">
        <v>1587</v>
      </c>
      <c r="C10575" t="s">
        <v>1588</v>
      </c>
      <c r="D10575">
        <v>6.3</v>
      </c>
      <c r="J10575" t="e">
        <f>+VLOOKUP(B10575,#REF!,1,FALSE)</f>
        <v>#REF!</v>
      </c>
    </row>
    <row r="10576" spans="1:10" hidden="1" x14ac:dyDescent="0.25">
      <c r="A10576" t="s">
        <v>655</v>
      </c>
      <c r="B10576">
        <v>8566</v>
      </c>
      <c r="C10576" t="s">
        <v>2260</v>
      </c>
      <c r="D10576">
        <v>6.3</v>
      </c>
      <c r="J10576" t="e">
        <f>+VLOOKUP(B10576,#REF!,1,FALSE)</f>
        <v>#REF!</v>
      </c>
    </row>
    <row r="10577" spans="1:10" hidden="1" x14ac:dyDescent="0.25">
      <c r="A10577" t="s">
        <v>655</v>
      </c>
      <c r="B10577">
        <v>8569</v>
      </c>
      <c r="C10577" t="s">
        <v>2261</v>
      </c>
      <c r="D10577">
        <v>6.5</v>
      </c>
      <c r="J10577" t="e">
        <f>+VLOOKUP(B10577,#REF!,1,FALSE)</f>
        <v>#REF!</v>
      </c>
    </row>
    <row r="10578" spans="1:10" hidden="1" x14ac:dyDescent="0.25">
      <c r="A10578" t="s">
        <v>655</v>
      </c>
      <c r="B10578">
        <v>8570</v>
      </c>
      <c r="C10578" t="s">
        <v>2262</v>
      </c>
      <c r="D10578">
        <v>6.5</v>
      </c>
      <c r="J10578" t="e">
        <f>+VLOOKUP(B10578,#REF!,1,FALSE)</f>
        <v>#REF!</v>
      </c>
    </row>
    <row r="10579" spans="1:10" hidden="1" x14ac:dyDescent="0.25">
      <c r="A10579" t="s">
        <v>655</v>
      </c>
      <c r="B10579">
        <v>8571</v>
      </c>
      <c r="C10579" t="s">
        <v>1590</v>
      </c>
      <c r="D10579">
        <v>6.5</v>
      </c>
      <c r="J10579" t="e">
        <f>+VLOOKUP(B10579,#REF!,1,FALSE)</f>
        <v>#REF!</v>
      </c>
    </row>
    <row r="10580" spans="1:10" hidden="1" x14ac:dyDescent="0.25">
      <c r="A10580" t="s">
        <v>655</v>
      </c>
      <c r="B10580">
        <v>8575</v>
      </c>
      <c r="C10580" t="s">
        <v>2113</v>
      </c>
      <c r="D10580">
        <v>6.5</v>
      </c>
      <c r="J10580" t="e">
        <f>+VLOOKUP(B10580,#REF!,1,FALSE)</f>
        <v>#REF!</v>
      </c>
    </row>
    <row r="10581" spans="1:10" hidden="1" x14ac:dyDescent="0.25">
      <c r="A10581" t="s">
        <v>655</v>
      </c>
      <c r="B10581">
        <v>8582</v>
      </c>
      <c r="C10581" t="s">
        <v>2114</v>
      </c>
      <c r="D10581">
        <v>6.5</v>
      </c>
      <c r="J10581" t="e">
        <f>+VLOOKUP(B10581,#REF!,1,FALSE)</f>
        <v>#REF!</v>
      </c>
    </row>
    <row r="10582" spans="1:10" hidden="1" x14ac:dyDescent="0.25">
      <c r="A10582" t="s">
        <v>655</v>
      </c>
      <c r="B10582">
        <v>8600</v>
      </c>
      <c r="C10582" t="s">
        <v>3379</v>
      </c>
      <c r="D10582">
        <v>50</v>
      </c>
      <c r="J10582" t="e">
        <f>+VLOOKUP(B10582,#REF!,1,FALSE)</f>
        <v>#REF!</v>
      </c>
    </row>
    <row r="10583" spans="1:10" hidden="1" x14ac:dyDescent="0.25">
      <c r="A10583" t="s">
        <v>655</v>
      </c>
      <c r="B10583">
        <v>8601</v>
      </c>
      <c r="C10583" t="s">
        <v>3380</v>
      </c>
      <c r="D10583">
        <v>50</v>
      </c>
      <c r="J10583" t="e">
        <f>+VLOOKUP(B10583,#REF!,1,FALSE)</f>
        <v>#REF!</v>
      </c>
    </row>
    <row r="10584" spans="1:10" hidden="1" x14ac:dyDescent="0.25">
      <c r="A10584" t="s">
        <v>655</v>
      </c>
      <c r="B10584">
        <v>8602</v>
      </c>
      <c r="C10584" t="s">
        <v>291</v>
      </c>
      <c r="D10584">
        <v>50</v>
      </c>
      <c r="J10584" t="e">
        <f>+VLOOKUP(B10584,#REF!,1,FALSE)</f>
        <v>#REF!</v>
      </c>
    </row>
    <row r="10585" spans="1:10" hidden="1" x14ac:dyDescent="0.25">
      <c r="A10585" t="s">
        <v>655</v>
      </c>
      <c r="B10585">
        <v>8603</v>
      </c>
      <c r="C10585" t="s">
        <v>3381</v>
      </c>
      <c r="D10585">
        <v>50</v>
      </c>
      <c r="J10585" t="e">
        <f>+VLOOKUP(B10585,#REF!,1,FALSE)</f>
        <v>#REF!</v>
      </c>
    </row>
    <row r="10586" spans="1:10" hidden="1" x14ac:dyDescent="0.25">
      <c r="A10586" t="s">
        <v>655</v>
      </c>
      <c r="B10586">
        <v>8604</v>
      </c>
      <c r="C10586" t="s">
        <v>3382</v>
      </c>
      <c r="D10586">
        <v>50</v>
      </c>
      <c r="J10586" t="e">
        <f>+VLOOKUP(B10586,#REF!,1,FALSE)</f>
        <v>#REF!</v>
      </c>
    </row>
    <row r="10587" spans="1:10" hidden="1" x14ac:dyDescent="0.25">
      <c r="A10587" t="s">
        <v>655</v>
      </c>
      <c r="B10587">
        <v>8605</v>
      </c>
      <c r="C10587" t="s">
        <v>3387</v>
      </c>
      <c r="D10587">
        <v>50</v>
      </c>
      <c r="J10587" t="e">
        <f>+VLOOKUP(B10587,#REF!,1,FALSE)</f>
        <v>#REF!</v>
      </c>
    </row>
    <row r="10588" spans="1:10" hidden="1" x14ac:dyDescent="0.25">
      <c r="A10588" t="s">
        <v>655</v>
      </c>
      <c r="B10588">
        <v>8606</v>
      </c>
      <c r="C10588" t="s">
        <v>3388</v>
      </c>
      <c r="D10588">
        <v>50</v>
      </c>
      <c r="J10588" t="e">
        <f>+VLOOKUP(B10588,#REF!,1,FALSE)</f>
        <v>#REF!</v>
      </c>
    </row>
    <row r="10589" spans="1:10" hidden="1" x14ac:dyDescent="0.25">
      <c r="A10589" t="s">
        <v>655</v>
      </c>
      <c r="B10589">
        <v>8610</v>
      </c>
      <c r="C10589" t="s">
        <v>2609</v>
      </c>
      <c r="D10589">
        <v>50</v>
      </c>
      <c r="J10589" t="e">
        <f>+VLOOKUP(B10589,#REF!,1,FALSE)</f>
        <v>#REF!</v>
      </c>
    </row>
    <row r="10590" spans="1:10" hidden="1" x14ac:dyDescent="0.25">
      <c r="A10590" t="s">
        <v>655</v>
      </c>
      <c r="B10590">
        <v>8611</v>
      </c>
      <c r="C10590" t="s">
        <v>3389</v>
      </c>
      <c r="D10590">
        <v>50</v>
      </c>
      <c r="J10590" t="e">
        <f>+VLOOKUP(B10590,#REF!,1,FALSE)</f>
        <v>#REF!</v>
      </c>
    </row>
    <row r="10591" spans="1:10" hidden="1" x14ac:dyDescent="0.25">
      <c r="A10591" t="s">
        <v>655</v>
      </c>
      <c r="B10591">
        <v>8612</v>
      </c>
      <c r="C10591" t="s">
        <v>2610</v>
      </c>
      <c r="D10591">
        <v>50</v>
      </c>
      <c r="J10591" t="e">
        <f>+VLOOKUP(B10591,#REF!,1,FALSE)</f>
        <v>#REF!</v>
      </c>
    </row>
    <row r="10592" spans="1:10" hidden="1" x14ac:dyDescent="0.25">
      <c r="A10592" t="s">
        <v>655</v>
      </c>
      <c r="B10592">
        <v>8613</v>
      </c>
      <c r="C10592" t="s">
        <v>3390</v>
      </c>
      <c r="D10592">
        <v>50</v>
      </c>
      <c r="J10592" t="e">
        <f>+VLOOKUP(B10592,#REF!,1,FALSE)</f>
        <v>#REF!</v>
      </c>
    </row>
    <row r="10593" spans="1:10" hidden="1" x14ac:dyDescent="0.25">
      <c r="A10593" t="s">
        <v>655</v>
      </c>
      <c r="B10593">
        <v>8614</v>
      </c>
      <c r="C10593" t="s">
        <v>3391</v>
      </c>
      <c r="D10593">
        <v>50</v>
      </c>
      <c r="J10593" t="e">
        <f>+VLOOKUP(B10593,#REF!,1,FALSE)</f>
        <v>#REF!</v>
      </c>
    </row>
    <row r="10594" spans="1:10" hidden="1" x14ac:dyDescent="0.25">
      <c r="A10594" t="s">
        <v>655</v>
      </c>
      <c r="B10594">
        <v>8620</v>
      </c>
      <c r="C10594" t="s">
        <v>3392</v>
      </c>
      <c r="D10594">
        <v>50</v>
      </c>
      <c r="J10594" t="e">
        <f>+VLOOKUP(B10594,#REF!,1,FALSE)</f>
        <v>#REF!</v>
      </c>
    </row>
    <row r="10595" spans="1:10" hidden="1" x14ac:dyDescent="0.25">
      <c r="A10595" t="s">
        <v>655</v>
      </c>
      <c r="B10595">
        <v>8621</v>
      </c>
      <c r="C10595" t="s">
        <v>3393</v>
      </c>
      <c r="D10595">
        <v>6.5</v>
      </c>
      <c r="J10595" t="e">
        <f>+VLOOKUP(B10595,#REF!,1,FALSE)</f>
        <v>#REF!</v>
      </c>
    </row>
    <row r="10596" spans="1:10" hidden="1" x14ac:dyDescent="0.25">
      <c r="A10596" t="s">
        <v>655</v>
      </c>
      <c r="B10596">
        <v>8622</v>
      </c>
      <c r="C10596" t="s">
        <v>3394</v>
      </c>
      <c r="D10596">
        <v>50</v>
      </c>
      <c r="J10596" t="e">
        <f>+VLOOKUP(B10596,#REF!,1,FALSE)</f>
        <v>#REF!</v>
      </c>
    </row>
    <row r="10597" spans="1:10" hidden="1" x14ac:dyDescent="0.25">
      <c r="A10597" t="s">
        <v>655</v>
      </c>
      <c r="B10597">
        <v>8623</v>
      </c>
      <c r="C10597" t="s">
        <v>3395</v>
      </c>
      <c r="D10597">
        <v>50</v>
      </c>
      <c r="J10597" t="e">
        <f>+VLOOKUP(B10597,#REF!,1,FALSE)</f>
        <v>#REF!</v>
      </c>
    </row>
    <row r="10598" spans="1:10" hidden="1" x14ac:dyDescent="0.25">
      <c r="A10598" t="s">
        <v>655</v>
      </c>
      <c r="B10598">
        <v>8624</v>
      </c>
      <c r="C10598" t="s">
        <v>3396</v>
      </c>
      <c r="D10598">
        <v>50</v>
      </c>
      <c r="J10598" t="e">
        <f>+VLOOKUP(B10598,#REF!,1,FALSE)</f>
        <v>#REF!</v>
      </c>
    </row>
    <row r="10599" spans="1:10" hidden="1" x14ac:dyDescent="0.25">
      <c r="A10599" t="s">
        <v>655</v>
      </c>
      <c r="B10599">
        <v>8625</v>
      </c>
      <c r="C10599" t="s">
        <v>3397</v>
      </c>
      <c r="D10599">
        <v>1</v>
      </c>
      <c r="J10599" t="e">
        <f>+VLOOKUP(B10599,#REF!,1,FALSE)</f>
        <v>#REF!</v>
      </c>
    </row>
    <row r="10600" spans="1:10" hidden="1" x14ac:dyDescent="0.25">
      <c r="A10600" t="s">
        <v>655</v>
      </c>
      <c r="B10600">
        <v>8626</v>
      </c>
      <c r="C10600" t="s">
        <v>3398</v>
      </c>
      <c r="D10600">
        <v>1</v>
      </c>
      <c r="J10600" t="e">
        <f>+VLOOKUP(B10600,#REF!,1,FALSE)</f>
        <v>#REF!</v>
      </c>
    </row>
    <row r="10601" spans="1:10" hidden="1" x14ac:dyDescent="0.25">
      <c r="A10601" t="s">
        <v>655</v>
      </c>
      <c r="B10601">
        <v>8627</v>
      </c>
      <c r="C10601" t="s">
        <v>3399</v>
      </c>
      <c r="D10601">
        <v>50</v>
      </c>
      <c r="J10601" t="e">
        <f>+VLOOKUP(B10601,#REF!,1,FALSE)</f>
        <v>#REF!</v>
      </c>
    </row>
    <row r="10602" spans="1:10" hidden="1" x14ac:dyDescent="0.25">
      <c r="A10602" t="s">
        <v>655</v>
      </c>
      <c r="B10602">
        <v>8628</v>
      </c>
      <c r="C10602" t="s">
        <v>3400</v>
      </c>
      <c r="D10602">
        <v>50</v>
      </c>
      <c r="J10602" t="e">
        <f>+VLOOKUP(B10602,#REF!,1,FALSE)</f>
        <v>#REF!</v>
      </c>
    </row>
    <row r="10603" spans="1:10" hidden="1" x14ac:dyDescent="0.25">
      <c r="A10603" t="s">
        <v>655</v>
      </c>
      <c r="B10603">
        <v>8629</v>
      </c>
      <c r="C10603" t="s">
        <v>2611</v>
      </c>
      <c r="D10603">
        <v>100</v>
      </c>
      <c r="J10603" t="e">
        <f>+VLOOKUP(B10603,#REF!,1,FALSE)</f>
        <v>#REF!</v>
      </c>
    </row>
    <row r="10604" spans="1:10" hidden="1" x14ac:dyDescent="0.25">
      <c r="A10604" t="s">
        <v>655</v>
      </c>
      <c r="B10604">
        <v>8630</v>
      </c>
      <c r="C10604" t="s">
        <v>3401</v>
      </c>
      <c r="D10604">
        <v>50</v>
      </c>
      <c r="J10604" t="e">
        <f>+VLOOKUP(B10604,#REF!,1,FALSE)</f>
        <v>#REF!</v>
      </c>
    </row>
    <row r="10605" spans="1:10" hidden="1" x14ac:dyDescent="0.25">
      <c r="A10605" t="s">
        <v>655</v>
      </c>
      <c r="B10605">
        <v>8631</v>
      </c>
      <c r="C10605" t="s">
        <v>3402</v>
      </c>
      <c r="D10605">
        <v>50</v>
      </c>
      <c r="J10605" t="e">
        <f>+VLOOKUP(B10605,#REF!,1,FALSE)</f>
        <v>#REF!</v>
      </c>
    </row>
    <row r="10606" spans="1:10" hidden="1" x14ac:dyDescent="0.25">
      <c r="A10606" t="s">
        <v>655</v>
      </c>
      <c r="B10606">
        <v>8632</v>
      </c>
      <c r="C10606" t="s">
        <v>3403</v>
      </c>
      <c r="D10606">
        <v>6.5</v>
      </c>
      <c r="J10606" t="e">
        <f>+VLOOKUP(B10606,#REF!,1,FALSE)</f>
        <v>#REF!</v>
      </c>
    </row>
    <row r="10607" spans="1:10" hidden="1" x14ac:dyDescent="0.25">
      <c r="A10607" t="s">
        <v>655</v>
      </c>
      <c r="B10607">
        <v>8651</v>
      </c>
      <c r="C10607" t="s">
        <v>3408</v>
      </c>
      <c r="D10607">
        <v>940</v>
      </c>
      <c r="J10607" t="e">
        <f>+VLOOKUP(B10607,#REF!,1,FALSE)</f>
        <v>#REF!</v>
      </c>
    </row>
    <row r="10608" spans="1:10" hidden="1" x14ac:dyDescent="0.25">
      <c r="A10608" t="s">
        <v>655</v>
      </c>
      <c r="B10608">
        <v>8655</v>
      </c>
      <c r="C10608" t="s">
        <v>3414</v>
      </c>
      <c r="D10608">
        <v>4</v>
      </c>
      <c r="J10608" t="e">
        <f>+VLOOKUP(B10608,#REF!,1,FALSE)</f>
        <v>#REF!</v>
      </c>
    </row>
    <row r="10609" spans="1:10" hidden="1" x14ac:dyDescent="0.25">
      <c r="A10609" t="s">
        <v>655</v>
      </c>
      <c r="B10609">
        <v>8672</v>
      </c>
      <c r="C10609" t="s">
        <v>3424</v>
      </c>
      <c r="D10609">
        <v>4</v>
      </c>
      <c r="J10609" t="e">
        <f>+VLOOKUP(B10609,#REF!,1,FALSE)</f>
        <v>#REF!</v>
      </c>
    </row>
    <row r="10610" spans="1:10" hidden="1" x14ac:dyDescent="0.25">
      <c r="A10610" t="s">
        <v>655</v>
      </c>
      <c r="B10610">
        <v>8673</v>
      </c>
      <c r="C10610" t="s">
        <v>3425</v>
      </c>
      <c r="D10610">
        <v>8</v>
      </c>
      <c r="J10610" t="e">
        <f>+VLOOKUP(B10610,#REF!,1,FALSE)</f>
        <v>#REF!</v>
      </c>
    </row>
    <row r="10611" spans="1:10" hidden="1" x14ac:dyDescent="0.25">
      <c r="A10611" t="s">
        <v>655</v>
      </c>
      <c r="B10611">
        <v>8674</v>
      </c>
      <c r="C10611" t="s">
        <v>3426</v>
      </c>
      <c r="D10611">
        <v>10</v>
      </c>
      <c r="J10611" t="e">
        <f>+VLOOKUP(B10611,#REF!,1,FALSE)</f>
        <v>#REF!</v>
      </c>
    </row>
    <row r="10612" spans="1:10" hidden="1" x14ac:dyDescent="0.25">
      <c r="A10612" t="s">
        <v>655</v>
      </c>
      <c r="B10612">
        <v>8679</v>
      </c>
      <c r="C10612" t="s">
        <v>3430</v>
      </c>
      <c r="D10612">
        <v>10</v>
      </c>
      <c r="J10612" t="e">
        <f>+VLOOKUP(B10612,#REF!,1,FALSE)</f>
        <v>#REF!</v>
      </c>
    </row>
    <row r="10613" spans="1:10" hidden="1" x14ac:dyDescent="0.25">
      <c r="A10613" t="s">
        <v>655</v>
      </c>
      <c r="B10613">
        <v>8683</v>
      </c>
      <c r="C10613" t="s">
        <v>3431</v>
      </c>
      <c r="D10613">
        <v>6.5</v>
      </c>
      <c r="J10613" t="e">
        <f>+VLOOKUP(B10613,#REF!,1,FALSE)</f>
        <v>#REF!</v>
      </c>
    </row>
    <row r="10614" spans="1:10" hidden="1" x14ac:dyDescent="0.25">
      <c r="A10614" t="s">
        <v>655</v>
      </c>
      <c r="B10614">
        <v>8814</v>
      </c>
      <c r="C10614" t="s">
        <v>1598</v>
      </c>
      <c r="D10614">
        <v>6.5</v>
      </c>
      <c r="J10614" t="e">
        <f>+VLOOKUP(B10614,#REF!,1,FALSE)</f>
        <v>#REF!</v>
      </c>
    </row>
    <row r="10615" spans="1:10" hidden="1" x14ac:dyDescent="0.25">
      <c r="A10615" t="s">
        <v>655</v>
      </c>
      <c r="B10615">
        <v>8832</v>
      </c>
      <c r="C10615" t="s">
        <v>2117</v>
      </c>
      <c r="D10615">
        <v>6</v>
      </c>
      <c r="J10615" t="e">
        <f>+VLOOKUP(B10615,#REF!,1,FALSE)</f>
        <v>#REF!</v>
      </c>
    </row>
    <row r="10616" spans="1:10" hidden="1" x14ac:dyDescent="0.25">
      <c r="A10616" t="s">
        <v>655</v>
      </c>
      <c r="B10616">
        <v>8848</v>
      </c>
      <c r="C10616" t="s">
        <v>3432</v>
      </c>
      <c r="D10616">
        <v>1</v>
      </c>
      <c r="J10616" t="e">
        <f>+VLOOKUP(B10616,#REF!,1,FALSE)</f>
        <v>#REF!</v>
      </c>
    </row>
    <row r="10617" spans="1:10" hidden="1" x14ac:dyDescent="0.25">
      <c r="A10617" t="s">
        <v>655</v>
      </c>
      <c r="B10617">
        <v>8849</v>
      </c>
      <c r="C10617" t="s">
        <v>3433</v>
      </c>
      <c r="D10617">
        <v>50</v>
      </c>
      <c r="J10617" t="e">
        <f>+VLOOKUP(B10617,#REF!,1,FALSE)</f>
        <v>#REF!</v>
      </c>
    </row>
    <row r="10618" spans="1:10" hidden="1" x14ac:dyDescent="0.25">
      <c r="A10618" t="s">
        <v>655</v>
      </c>
      <c r="B10618">
        <v>8850</v>
      </c>
      <c r="C10618" t="s">
        <v>3434</v>
      </c>
      <c r="D10618">
        <v>40</v>
      </c>
      <c r="J10618" t="e">
        <f>+VLOOKUP(B10618,#REF!,1,FALSE)</f>
        <v>#REF!</v>
      </c>
    </row>
    <row r="10619" spans="1:10" hidden="1" x14ac:dyDescent="0.25">
      <c r="A10619" t="s">
        <v>655</v>
      </c>
      <c r="B10619">
        <v>8859</v>
      </c>
      <c r="C10619" t="s">
        <v>2118</v>
      </c>
      <c r="D10619">
        <v>6</v>
      </c>
      <c r="J10619" t="e">
        <f>+VLOOKUP(B10619,#REF!,1,FALSE)</f>
        <v>#REF!</v>
      </c>
    </row>
    <row r="10620" spans="1:10" hidden="1" x14ac:dyDescent="0.25">
      <c r="A10620" t="s">
        <v>655</v>
      </c>
      <c r="B10620">
        <v>8873</v>
      </c>
      <c r="C10620" t="s">
        <v>1608</v>
      </c>
      <c r="D10620">
        <v>6.5</v>
      </c>
      <c r="J10620" t="e">
        <f>+VLOOKUP(B10620,#REF!,1,FALSE)</f>
        <v>#REF!</v>
      </c>
    </row>
    <row r="10621" spans="1:10" hidden="1" x14ac:dyDescent="0.25">
      <c r="A10621" t="s">
        <v>655</v>
      </c>
      <c r="B10621">
        <v>8902</v>
      </c>
      <c r="C10621" t="s">
        <v>3435</v>
      </c>
      <c r="D10621">
        <v>8</v>
      </c>
      <c r="J10621" t="e">
        <f>+VLOOKUP(B10621,#REF!,1,FALSE)</f>
        <v>#REF!</v>
      </c>
    </row>
    <row r="10622" spans="1:10" hidden="1" x14ac:dyDescent="0.25">
      <c r="A10622" t="s">
        <v>655</v>
      </c>
      <c r="B10622">
        <v>8917</v>
      </c>
      <c r="C10622" t="s">
        <v>3437</v>
      </c>
      <c r="D10622">
        <v>4</v>
      </c>
      <c r="J10622" t="e">
        <f>+VLOOKUP(B10622,#REF!,1,FALSE)</f>
        <v>#REF!</v>
      </c>
    </row>
    <row r="10623" spans="1:10" hidden="1" x14ac:dyDescent="0.25">
      <c r="A10623" t="s">
        <v>655</v>
      </c>
      <c r="B10623">
        <v>8918</v>
      </c>
      <c r="C10623" t="s">
        <v>3438</v>
      </c>
      <c r="D10623">
        <v>4</v>
      </c>
      <c r="J10623" t="e">
        <f>+VLOOKUP(B10623,#REF!,1,FALSE)</f>
        <v>#REF!</v>
      </c>
    </row>
    <row r="10624" spans="1:10" hidden="1" x14ac:dyDescent="0.25">
      <c r="A10624" t="s">
        <v>655</v>
      </c>
      <c r="B10624">
        <v>8920</v>
      </c>
      <c r="C10624" t="s">
        <v>2119</v>
      </c>
      <c r="D10624">
        <v>1</v>
      </c>
      <c r="J10624" t="e">
        <f>+VLOOKUP(B10624,#REF!,1,FALSE)</f>
        <v>#REF!</v>
      </c>
    </row>
    <row r="10625" spans="1:10" hidden="1" x14ac:dyDescent="0.25">
      <c r="A10625" t="s">
        <v>655</v>
      </c>
      <c r="B10625">
        <v>8921</v>
      </c>
      <c r="C10625" t="s">
        <v>2120</v>
      </c>
      <c r="D10625">
        <v>1</v>
      </c>
      <c r="J10625" t="e">
        <f>+VLOOKUP(B10625,#REF!,1,FALSE)</f>
        <v>#REF!</v>
      </c>
    </row>
    <row r="10626" spans="1:10" hidden="1" x14ac:dyDescent="0.25">
      <c r="A10626" t="s">
        <v>655</v>
      </c>
      <c r="B10626">
        <v>8924</v>
      </c>
      <c r="C10626" t="s">
        <v>3439</v>
      </c>
      <c r="D10626">
        <v>12</v>
      </c>
      <c r="J10626" t="e">
        <f>+VLOOKUP(B10626,#REF!,1,FALSE)</f>
        <v>#REF!</v>
      </c>
    </row>
    <row r="10627" spans="1:10" hidden="1" x14ac:dyDescent="0.25">
      <c r="A10627" t="s">
        <v>655</v>
      </c>
      <c r="B10627">
        <v>8926</v>
      </c>
      <c r="C10627" t="s">
        <v>3440</v>
      </c>
      <c r="D10627">
        <v>12</v>
      </c>
      <c r="J10627" t="e">
        <f>+VLOOKUP(B10627,#REF!,1,FALSE)</f>
        <v>#REF!</v>
      </c>
    </row>
    <row r="10628" spans="1:10" hidden="1" x14ac:dyDescent="0.25">
      <c r="A10628" t="s">
        <v>655</v>
      </c>
      <c r="B10628">
        <v>8929</v>
      </c>
      <c r="C10628" t="s">
        <v>3441</v>
      </c>
      <c r="D10628">
        <v>1</v>
      </c>
      <c r="J10628" t="e">
        <f>+VLOOKUP(B10628,#REF!,1,FALSE)</f>
        <v>#REF!</v>
      </c>
    </row>
    <row r="10629" spans="1:10" hidden="1" x14ac:dyDescent="0.25">
      <c r="A10629" t="s">
        <v>655</v>
      </c>
      <c r="B10629">
        <v>8934</v>
      </c>
      <c r="C10629" t="s">
        <v>3442</v>
      </c>
      <c r="D10629">
        <v>8</v>
      </c>
      <c r="J10629" t="e">
        <f>+VLOOKUP(B10629,#REF!,1,FALSE)</f>
        <v>#REF!</v>
      </c>
    </row>
    <row r="10630" spans="1:10" hidden="1" x14ac:dyDescent="0.25">
      <c r="A10630" t="s">
        <v>655</v>
      </c>
      <c r="B10630">
        <v>8936</v>
      </c>
      <c r="C10630" t="s">
        <v>3443</v>
      </c>
      <c r="D10630">
        <v>24</v>
      </c>
      <c r="J10630" t="e">
        <f>+VLOOKUP(B10630,#REF!,1,FALSE)</f>
        <v>#REF!</v>
      </c>
    </row>
    <row r="10631" spans="1:10" hidden="1" x14ac:dyDescent="0.25">
      <c r="A10631" t="s">
        <v>655</v>
      </c>
      <c r="B10631">
        <v>8937</v>
      </c>
      <c r="C10631" t="s">
        <v>3444</v>
      </c>
      <c r="D10631">
        <v>4</v>
      </c>
      <c r="J10631" t="e">
        <f>+VLOOKUP(B10631,#REF!,1,FALSE)</f>
        <v>#REF!</v>
      </c>
    </row>
    <row r="10632" spans="1:10" hidden="1" x14ac:dyDescent="0.25">
      <c r="A10632" t="s">
        <v>655</v>
      </c>
      <c r="B10632">
        <v>8939</v>
      </c>
      <c r="C10632" t="s">
        <v>3445</v>
      </c>
      <c r="D10632">
        <v>1</v>
      </c>
      <c r="J10632" t="e">
        <f>+VLOOKUP(B10632,#REF!,1,FALSE)</f>
        <v>#REF!</v>
      </c>
    </row>
    <row r="10633" spans="1:10" hidden="1" x14ac:dyDescent="0.25">
      <c r="A10633" t="s">
        <v>655</v>
      </c>
      <c r="B10633">
        <v>8940</v>
      </c>
      <c r="C10633" t="s">
        <v>3446</v>
      </c>
      <c r="D10633">
        <v>100</v>
      </c>
      <c r="J10633" t="e">
        <f>+VLOOKUP(B10633,#REF!,1,FALSE)</f>
        <v>#REF!</v>
      </c>
    </row>
    <row r="10634" spans="1:10" hidden="1" x14ac:dyDescent="0.25">
      <c r="A10634" t="s">
        <v>655</v>
      </c>
      <c r="B10634">
        <v>8950</v>
      </c>
      <c r="C10634" t="s">
        <v>3447</v>
      </c>
      <c r="D10634">
        <v>1</v>
      </c>
      <c r="J10634" t="e">
        <f>+VLOOKUP(B10634,#REF!,1,FALSE)</f>
        <v>#REF!</v>
      </c>
    </row>
    <row r="10635" spans="1:10" hidden="1" x14ac:dyDescent="0.25">
      <c r="A10635" t="s">
        <v>655</v>
      </c>
      <c r="B10635">
        <v>8953</v>
      </c>
      <c r="C10635" t="s">
        <v>3449</v>
      </c>
      <c r="D10635">
        <v>1</v>
      </c>
      <c r="J10635" t="e">
        <f>+VLOOKUP(B10635,#REF!,1,FALSE)</f>
        <v>#REF!</v>
      </c>
    </row>
    <row r="10636" spans="1:10" hidden="1" x14ac:dyDescent="0.25">
      <c r="A10636" t="s">
        <v>655</v>
      </c>
      <c r="B10636">
        <v>8959</v>
      </c>
      <c r="C10636" t="s">
        <v>3450</v>
      </c>
      <c r="D10636">
        <v>8</v>
      </c>
      <c r="J10636" t="e">
        <f>+VLOOKUP(B10636,#REF!,1,FALSE)</f>
        <v>#REF!</v>
      </c>
    </row>
    <row r="10637" spans="1:10" hidden="1" x14ac:dyDescent="0.25">
      <c r="A10637" t="s">
        <v>655</v>
      </c>
      <c r="B10637">
        <v>8965</v>
      </c>
      <c r="C10637" t="s">
        <v>3451</v>
      </c>
      <c r="D10637">
        <v>2</v>
      </c>
      <c r="J10637" t="e">
        <f>+VLOOKUP(B10637,#REF!,1,FALSE)</f>
        <v>#REF!</v>
      </c>
    </row>
    <row r="10638" spans="1:10" hidden="1" x14ac:dyDescent="0.25">
      <c r="A10638" t="s">
        <v>655</v>
      </c>
      <c r="B10638">
        <v>8972</v>
      </c>
      <c r="C10638" t="s">
        <v>3452</v>
      </c>
      <c r="D10638">
        <v>24</v>
      </c>
      <c r="J10638" t="e">
        <f>+VLOOKUP(B10638,#REF!,1,FALSE)</f>
        <v>#REF!</v>
      </c>
    </row>
    <row r="10639" spans="1:10" hidden="1" x14ac:dyDescent="0.25">
      <c r="A10639" t="s">
        <v>655</v>
      </c>
      <c r="B10639">
        <v>8979</v>
      </c>
      <c r="C10639" t="s">
        <v>3453</v>
      </c>
      <c r="D10639">
        <v>1</v>
      </c>
      <c r="J10639" t="e">
        <f>+VLOOKUP(B10639,#REF!,1,FALSE)</f>
        <v>#REF!</v>
      </c>
    </row>
    <row r="10640" spans="1:10" hidden="1" x14ac:dyDescent="0.25">
      <c r="A10640" t="s">
        <v>655</v>
      </c>
      <c r="B10640">
        <v>8990</v>
      </c>
      <c r="C10640" t="s">
        <v>3454</v>
      </c>
      <c r="D10640">
        <v>1</v>
      </c>
      <c r="J10640" t="e">
        <f>+VLOOKUP(B10640,#REF!,1,FALSE)</f>
        <v>#REF!</v>
      </c>
    </row>
    <row r="10641" spans="1:10" hidden="1" x14ac:dyDescent="0.25">
      <c r="A10641" t="s">
        <v>655</v>
      </c>
      <c r="B10641">
        <v>8991</v>
      </c>
      <c r="C10641" t="s">
        <v>3455</v>
      </c>
      <c r="D10641">
        <v>1</v>
      </c>
      <c r="J10641" t="e">
        <f>+VLOOKUP(B10641,#REF!,1,FALSE)</f>
        <v>#REF!</v>
      </c>
    </row>
    <row r="10642" spans="1:10" hidden="1" x14ac:dyDescent="0.25">
      <c r="A10642" t="s">
        <v>655</v>
      </c>
      <c r="B10642">
        <v>9024</v>
      </c>
      <c r="C10642" t="s">
        <v>2534</v>
      </c>
      <c r="D10642">
        <v>1</v>
      </c>
      <c r="J10642" t="e">
        <f>+VLOOKUP(B10642,#REF!,1,FALSE)</f>
        <v>#REF!</v>
      </c>
    </row>
    <row r="10643" spans="1:10" hidden="1" x14ac:dyDescent="0.25">
      <c r="A10643" t="s">
        <v>655</v>
      </c>
      <c r="B10643">
        <v>9025</v>
      </c>
      <c r="C10643" t="s">
        <v>2535</v>
      </c>
      <c r="D10643">
        <v>1</v>
      </c>
      <c r="J10643" t="e">
        <f>+VLOOKUP(B10643,#REF!,1,FALSE)</f>
        <v>#REF!</v>
      </c>
    </row>
    <row r="10644" spans="1:10" hidden="1" x14ac:dyDescent="0.25">
      <c r="A10644" t="s">
        <v>655</v>
      </c>
      <c r="B10644">
        <v>9214</v>
      </c>
      <c r="C10644" t="s">
        <v>3461</v>
      </c>
      <c r="D10644">
        <v>10</v>
      </c>
      <c r="J10644" t="e">
        <f>+VLOOKUP(B10644,#REF!,1,FALSE)</f>
        <v>#REF!</v>
      </c>
    </row>
    <row r="10645" spans="1:10" hidden="1" x14ac:dyDescent="0.25">
      <c r="A10645" t="s">
        <v>655</v>
      </c>
      <c r="B10645" t="s">
        <v>1635</v>
      </c>
      <c r="C10645" t="s">
        <v>1625</v>
      </c>
      <c r="D10645">
        <v>4.5999999999999996</v>
      </c>
      <c r="J10645" t="e">
        <f>+VLOOKUP(B10645,#REF!,1,FALSE)</f>
        <v>#REF!</v>
      </c>
    </row>
    <row r="10646" spans="1:10" hidden="1" x14ac:dyDescent="0.25">
      <c r="A10646" t="s">
        <v>655</v>
      </c>
      <c r="B10646" t="s">
        <v>1636</v>
      </c>
      <c r="C10646" t="s">
        <v>1625</v>
      </c>
      <c r="D10646">
        <v>6.5</v>
      </c>
      <c r="J10646" t="e">
        <f>+VLOOKUP(B10646,#REF!,1,FALSE)</f>
        <v>#REF!</v>
      </c>
    </row>
    <row r="10647" spans="1:10" hidden="1" x14ac:dyDescent="0.25">
      <c r="A10647" t="s">
        <v>655</v>
      </c>
      <c r="B10647" t="s">
        <v>1637</v>
      </c>
      <c r="C10647" t="s">
        <v>1627</v>
      </c>
      <c r="D10647">
        <v>4.5999999999999996</v>
      </c>
      <c r="J10647" t="e">
        <f>+VLOOKUP(B10647,#REF!,1,FALSE)</f>
        <v>#REF!</v>
      </c>
    </row>
    <row r="10648" spans="1:10" hidden="1" x14ac:dyDescent="0.25">
      <c r="A10648" t="s">
        <v>655</v>
      </c>
      <c r="B10648" t="s">
        <v>1638</v>
      </c>
      <c r="C10648" t="s">
        <v>1627</v>
      </c>
      <c r="D10648">
        <v>6.5</v>
      </c>
      <c r="J10648" t="e">
        <f>+VLOOKUP(B10648,#REF!,1,FALSE)</f>
        <v>#REF!</v>
      </c>
    </row>
    <row r="10649" spans="1:10" hidden="1" x14ac:dyDescent="0.25">
      <c r="A10649" t="s">
        <v>655</v>
      </c>
      <c r="B10649">
        <v>9329</v>
      </c>
      <c r="C10649" t="s">
        <v>3463</v>
      </c>
      <c r="D10649">
        <v>6.5</v>
      </c>
      <c r="J10649" t="e">
        <f>+VLOOKUP(B10649,#REF!,1,FALSE)</f>
        <v>#REF!</v>
      </c>
    </row>
    <row r="10650" spans="1:10" hidden="1" x14ac:dyDescent="0.25">
      <c r="A10650" t="s">
        <v>655</v>
      </c>
      <c r="B10650">
        <v>9331</v>
      </c>
      <c r="C10650" t="s">
        <v>3464</v>
      </c>
      <c r="D10650">
        <v>6.5</v>
      </c>
      <c r="J10650" t="e">
        <f>+VLOOKUP(B10650,#REF!,1,FALSE)</f>
        <v>#REF!</v>
      </c>
    </row>
    <row r="10651" spans="1:10" hidden="1" x14ac:dyDescent="0.25">
      <c r="A10651" t="s">
        <v>655</v>
      </c>
      <c r="B10651">
        <v>9332</v>
      </c>
      <c r="C10651" t="s">
        <v>3465</v>
      </c>
      <c r="D10651">
        <v>6.5</v>
      </c>
      <c r="J10651" t="e">
        <f>+VLOOKUP(B10651,#REF!,1,FALSE)</f>
        <v>#REF!</v>
      </c>
    </row>
    <row r="10652" spans="1:10" hidden="1" x14ac:dyDescent="0.25">
      <c r="A10652" t="s">
        <v>655</v>
      </c>
      <c r="B10652">
        <v>9354</v>
      </c>
      <c r="C10652" t="s">
        <v>1655</v>
      </c>
      <c r="D10652">
        <v>6.5</v>
      </c>
      <c r="J10652" t="e">
        <f>+VLOOKUP(B10652,#REF!,1,FALSE)</f>
        <v>#REF!</v>
      </c>
    </row>
    <row r="10653" spans="1:10" hidden="1" x14ac:dyDescent="0.25">
      <c r="A10653" t="s">
        <v>655</v>
      </c>
      <c r="B10653">
        <v>9389</v>
      </c>
      <c r="C10653" t="s">
        <v>2536</v>
      </c>
      <c r="D10653">
        <v>6.5</v>
      </c>
      <c r="J10653" t="e">
        <f>+VLOOKUP(B10653,#REF!,1,FALSE)</f>
        <v>#REF!</v>
      </c>
    </row>
    <row r="10654" spans="1:10" hidden="1" x14ac:dyDescent="0.25">
      <c r="A10654" t="s">
        <v>655</v>
      </c>
      <c r="B10654">
        <v>9395</v>
      </c>
      <c r="C10654" t="s">
        <v>2537</v>
      </c>
      <c r="D10654">
        <v>6.5</v>
      </c>
      <c r="J10654" t="e">
        <f>+VLOOKUP(B10654,#REF!,1,FALSE)</f>
        <v>#REF!</v>
      </c>
    </row>
    <row r="10655" spans="1:10" hidden="1" x14ac:dyDescent="0.25">
      <c r="A10655" t="s">
        <v>655</v>
      </c>
      <c r="B10655">
        <v>9400</v>
      </c>
      <c r="C10655" t="s">
        <v>3467</v>
      </c>
      <c r="D10655">
        <v>8</v>
      </c>
      <c r="J10655" t="e">
        <f>+VLOOKUP(B10655,#REF!,1,FALSE)</f>
        <v>#REF!</v>
      </c>
    </row>
    <row r="10656" spans="1:10" hidden="1" x14ac:dyDescent="0.25">
      <c r="A10656" t="s">
        <v>655</v>
      </c>
      <c r="B10656">
        <v>9401</v>
      </c>
      <c r="C10656" t="s">
        <v>3468</v>
      </c>
      <c r="D10656">
        <v>8</v>
      </c>
      <c r="J10656" t="e">
        <f>+VLOOKUP(B10656,#REF!,1,FALSE)</f>
        <v>#REF!</v>
      </c>
    </row>
    <row r="10657" spans="1:10" hidden="1" x14ac:dyDescent="0.25">
      <c r="A10657" t="s">
        <v>655</v>
      </c>
      <c r="B10657">
        <v>9402</v>
      </c>
      <c r="C10657" t="s">
        <v>3469</v>
      </c>
      <c r="D10657">
        <v>8</v>
      </c>
      <c r="J10657" t="e">
        <f>+VLOOKUP(B10657,#REF!,1,FALSE)</f>
        <v>#REF!</v>
      </c>
    </row>
    <row r="10658" spans="1:10" hidden="1" x14ac:dyDescent="0.25">
      <c r="A10658" t="s">
        <v>655</v>
      </c>
      <c r="B10658">
        <v>9403</v>
      </c>
      <c r="C10658" t="s">
        <v>3470</v>
      </c>
      <c r="D10658">
        <v>8</v>
      </c>
      <c r="J10658" t="e">
        <f>+VLOOKUP(B10658,#REF!,1,FALSE)</f>
        <v>#REF!</v>
      </c>
    </row>
    <row r="10659" spans="1:10" hidden="1" x14ac:dyDescent="0.25">
      <c r="A10659" t="s">
        <v>655</v>
      </c>
      <c r="B10659">
        <v>9409</v>
      </c>
      <c r="C10659" t="s">
        <v>3471</v>
      </c>
      <c r="D10659">
        <v>8</v>
      </c>
      <c r="J10659" t="e">
        <f>+VLOOKUP(B10659,#REF!,1,FALSE)</f>
        <v>#REF!</v>
      </c>
    </row>
    <row r="10660" spans="1:10" hidden="1" x14ac:dyDescent="0.25">
      <c r="A10660" t="s">
        <v>655</v>
      </c>
      <c r="B10660">
        <v>9499</v>
      </c>
      <c r="C10660" t="s">
        <v>3474</v>
      </c>
      <c r="D10660">
        <v>25</v>
      </c>
      <c r="J10660" t="e">
        <f>+VLOOKUP(B10660,#REF!,1,FALSE)</f>
        <v>#REF!</v>
      </c>
    </row>
    <row r="10661" spans="1:10" hidden="1" x14ac:dyDescent="0.25">
      <c r="A10661" t="s">
        <v>655</v>
      </c>
      <c r="B10661">
        <v>9500</v>
      </c>
      <c r="C10661" t="s">
        <v>3475</v>
      </c>
      <c r="D10661">
        <v>8</v>
      </c>
      <c r="J10661" t="e">
        <f>+VLOOKUP(B10661,#REF!,1,FALSE)</f>
        <v>#REF!</v>
      </c>
    </row>
    <row r="10662" spans="1:10" hidden="1" x14ac:dyDescent="0.25">
      <c r="A10662" t="s">
        <v>655</v>
      </c>
      <c r="B10662">
        <v>9501</v>
      </c>
      <c r="C10662" t="s">
        <v>3476</v>
      </c>
      <c r="D10662">
        <v>8</v>
      </c>
      <c r="J10662" t="e">
        <f>+VLOOKUP(B10662,#REF!,1,FALSE)</f>
        <v>#REF!</v>
      </c>
    </row>
    <row r="10663" spans="1:10" hidden="1" x14ac:dyDescent="0.25">
      <c r="A10663" t="s">
        <v>655</v>
      </c>
      <c r="B10663">
        <v>9502</v>
      </c>
      <c r="C10663" t="s">
        <v>3477</v>
      </c>
      <c r="D10663">
        <v>8</v>
      </c>
      <c r="J10663" t="e">
        <f>+VLOOKUP(B10663,#REF!,1,FALSE)</f>
        <v>#REF!</v>
      </c>
    </row>
    <row r="10664" spans="1:10" hidden="1" x14ac:dyDescent="0.25">
      <c r="A10664" t="s">
        <v>655</v>
      </c>
      <c r="B10664">
        <v>9503</v>
      </c>
      <c r="C10664" t="s">
        <v>2626</v>
      </c>
      <c r="D10664">
        <v>8</v>
      </c>
      <c r="J10664" t="e">
        <f>+VLOOKUP(B10664,#REF!,1,FALSE)</f>
        <v>#REF!</v>
      </c>
    </row>
    <row r="10665" spans="1:10" hidden="1" x14ac:dyDescent="0.25">
      <c r="A10665" t="s">
        <v>655</v>
      </c>
      <c r="B10665">
        <v>9518</v>
      </c>
      <c r="C10665" t="s">
        <v>3480</v>
      </c>
      <c r="D10665">
        <v>100</v>
      </c>
      <c r="J10665" t="e">
        <f>+VLOOKUP(B10665,#REF!,1,FALSE)</f>
        <v>#REF!</v>
      </c>
    </row>
    <row r="10666" spans="1:10" hidden="1" x14ac:dyDescent="0.25">
      <c r="A10666" t="s">
        <v>655</v>
      </c>
      <c r="B10666">
        <v>9521</v>
      </c>
      <c r="C10666" t="s">
        <v>3481</v>
      </c>
      <c r="D10666">
        <v>100</v>
      </c>
      <c r="J10666" t="e">
        <f>+VLOOKUP(B10666,#REF!,1,FALSE)</f>
        <v>#REF!</v>
      </c>
    </row>
    <row r="10667" spans="1:10" hidden="1" x14ac:dyDescent="0.25">
      <c r="A10667" t="s">
        <v>655</v>
      </c>
      <c r="B10667" t="s">
        <v>3482</v>
      </c>
      <c r="C10667" t="s">
        <v>3481</v>
      </c>
      <c r="D10667">
        <v>25</v>
      </c>
      <c r="J10667" t="e">
        <f>+VLOOKUP(B10667,#REF!,1,FALSE)</f>
        <v>#REF!</v>
      </c>
    </row>
    <row r="10668" spans="1:10" hidden="1" x14ac:dyDescent="0.25">
      <c r="A10668" t="s">
        <v>655</v>
      </c>
      <c r="B10668">
        <v>9522</v>
      </c>
      <c r="C10668" t="s">
        <v>3483</v>
      </c>
      <c r="D10668">
        <v>100</v>
      </c>
      <c r="J10668" t="e">
        <f>+VLOOKUP(B10668,#REF!,1,FALSE)</f>
        <v>#REF!</v>
      </c>
    </row>
    <row r="10669" spans="1:10" hidden="1" x14ac:dyDescent="0.25">
      <c r="A10669" t="s">
        <v>655</v>
      </c>
      <c r="B10669" t="s">
        <v>3484</v>
      </c>
      <c r="C10669" t="s">
        <v>3483</v>
      </c>
      <c r="D10669">
        <v>25</v>
      </c>
      <c r="J10669" t="e">
        <f>+VLOOKUP(B10669,#REF!,1,FALSE)</f>
        <v>#REF!</v>
      </c>
    </row>
    <row r="10670" spans="1:10" hidden="1" x14ac:dyDescent="0.25">
      <c r="A10670" t="s">
        <v>655</v>
      </c>
      <c r="B10670">
        <v>9524</v>
      </c>
      <c r="C10670" t="s">
        <v>3485</v>
      </c>
      <c r="D10670">
        <v>100</v>
      </c>
      <c r="J10670" t="e">
        <f>+VLOOKUP(B10670,#REF!,1,FALSE)</f>
        <v>#REF!</v>
      </c>
    </row>
    <row r="10671" spans="1:10" hidden="1" x14ac:dyDescent="0.25">
      <c r="A10671" t="s">
        <v>655</v>
      </c>
      <c r="B10671">
        <v>9525</v>
      </c>
      <c r="C10671" t="s">
        <v>3486</v>
      </c>
      <c r="D10671">
        <v>100</v>
      </c>
      <c r="J10671" t="e">
        <f>+VLOOKUP(B10671,#REF!,1,FALSE)</f>
        <v>#REF!</v>
      </c>
    </row>
    <row r="10672" spans="1:10" hidden="1" x14ac:dyDescent="0.25">
      <c r="A10672" t="s">
        <v>655</v>
      </c>
      <c r="B10672">
        <v>9526</v>
      </c>
      <c r="C10672" t="s">
        <v>3487</v>
      </c>
      <c r="D10672">
        <v>100</v>
      </c>
      <c r="J10672" t="e">
        <f>+VLOOKUP(B10672,#REF!,1,FALSE)</f>
        <v>#REF!</v>
      </c>
    </row>
    <row r="10673" spans="1:10" hidden="1" x14ac:dyDescent="0.25">
      <c r="A10673" t="s">
        <v>655</v>
      </c>
      <c r="B10673">
        <v>9549</v>
      </c>
      <c r="C10673" t="s">
        <v>2538</v>
      </c>
      <c r="D10673">
        <v>20</v>
      </c>
      <c r="J10673" t="e">
        <f>+VLOOKUP(B10673,#REF!,1,FALSE)</f>
        <v>#REF!</v>
      </c>
    </row>
    <row r="10674" spans="1:10" hidden="1" x14ac:dyDescent="0.25">
      <c r="A10674" t="s">
        <v>655</v>
      </c>
      <c r="B10674">
        <v>9553</v>
      </c>
      <c r="C10674" t="s">
        <v>3481</v>
      </c>
      <c r="D10674">
        <v>100</v>
      </c>
      <c r="J10674" t="e">
        <f>+VLOOKUP(B10674,#REF!,1,FALSE)</f>
        <v>#REF!</v>
      </c>
    </row>
    <row r="10675" spans="1:10" hidden="1" x14ac:dyDescent="0.25">
      <c r="A10675" t="s">
        <v>655</v>
      </c>
      <c r="B10675">
        <v>9573</v>
      </c>
      <c r="C10675" t="s">
        <v>3293</v>
      </c>
      <c r="D10675">
        <v>50</v>
      </c>
      <c r="J10675" t="e">
        <f>+VLOOKUP(B10675,#REF!,1,FALSE)</f>
        <v>#REF!</v>
      </c>
    </row>
    <row r="10676" spans="1:10" hidden="1" x14ac:dyDescent="0.25">
      <c r="A10676" t="s">
        <v>655</v>
      </c>
      <c r="B10676">
        <v>9576</v>
      </c>
      <c r="C10676" t="s">
        <v>3293</v>
      </c>
      <c r="D10676">
        <v>50</v>
      </c>
      <c r="J10676" t="e">
        <f>+VLOOKUP(B10676,#REF!,1,FALSE)</f>
        <v>#REF!</v>
      </c>
    </row>
    <row r="10677" spans="1:10" hidden="1" x14ac:dyDescent="0.25">
      <c r="A10677" t="s">
        <v>655</v>
      </c>
      <c r="B10677">
        <v>9577</v>
      </c>
      <c r="C10677" t="s">
        <v>3488</v>
      </c>
      <c r="D10677">
        <v>50</v>
      </c>
      <c r="J10677" t="e">
        <f>+VLOOKUP(B10677,#REF!,1,FALSE)</f>
        <v>#REF!</v>
      </c>
    </row>
    <row r="10678" spans="1:10" hidden="1" x14ac:dyDescent="0.25">
      <c r="A10678" t="s">
        <v>655</v>
      </c>
      <c r="B10678">
        <v>9580</v>
      </c>
      <c r="C10678" t="s">
        <v>2539</v>
      </c>
      <c r="D10678">
        <v>8</v>
      </c>
      <c r="J10678" t="e">
        <f>+VLOOKUP(B10678,#REF!,1,FALSE)</f>
        <v>#REF!</v>
      </c>
    </row>
    <row r="10679" spans="1:10" hidden="1" x14ac:dyDescent="0.25">
      <c r="A10679" t="s">
        <v>655</v>
      </c>
      <c r="B10679">
        <v>9581</v>
      </c>
      <c r="C10679" t="s">
        <v>2540</v>
      </c>
      <c r="D10679">
        <v>8</v>
      </c>
      <c r="J10679" t="e">
        <f>+VLOOKUP(B10679,#REF!,1,FALSE)</f>
        <v>#REF!</v>
      </c>
    </row>
    <row r="10680" spans="1:10" hidden="1" x14ac:dyDescent="0.25">
      <c r="A10680" t="s">
        <v>655</v>
      </c>
      <c r="B10680">
        <v>9602</v>
      </c>
      <c r="C10680" t="s">
        <v>3489</v>
      </c>
      <c r="D10680">
        <v>4</v>
      </c>
      <c r="J10680" t="e">
        <f>+VLOOKUP(B10680,#REF!,1,FALSE)</f>
        <v>#REF!</v>
      </c>
    </row>
    <row r="10681" spans="1:10" hidden="1" x14ac:dyDescent="0.25">
      <c r="A10681" t="s">
        <v>655</v>
      </c>
      <c r="B10681">
        <v>9631</v>
      </c>
      <c r="C10681" t="s">
        <v>2612</v>
      </c>
      <c r="D10681">
        <v>1</v>
      </c>
      <c r="J10681" t="e">
        <f>+VLOOKUP(B10681,#REF!,1,FALSE)</f>
        <v>#REF!</v>
      </c>
    </row>
    <row r="10682" spans="1:10" hidden="1" x14ac:dyDescent="0.25">
      <c r="A10682" t="s">
        <v>655</v>
      </c>
      <c r="B10682">
        <v>9634</v>
      </c>
      <c r="C10682" t="s">
        <v>3491</v>
      </c>
      <c r="D10682">
        <v>100</v>
      </c>
      <c r="J10682" t="e">
        <f>+VLOOKUP(B10682,#REF!,1,FALSE)</f>
        <v>#REF!</v>
      </c>
    </row>
    <row r="10683" spans="1:10" hidden="1" x14ac:dyDescent="0.25">
      <c r="A10683" t="s">
        <v>655</v>
      </c>
      <c r="B10683">
        <v>9635</v>
      </c>
      <c r="C10683" t="s">
        <v>3492</v>
      </c>
      <c r="D10683">
        <v>100</v>
      </c>
      <c r="J10683" t="e">
        <f>+VLOOKUP(B10683,#REF!,1,FALSE)</f>
        <v>#REF!</v>
      </c>
    </row>
    <row r="10684" spans="1:10" hidden="1" x14ac:dyDescent="0.25">
      <c r="A10684" t="s">
        <v>655</v>
      </c>
      <c r="B10684">
        <v>9670</v>
      </c>
      <c r="C10684" t="s">
        <v>2541</v>
      </c>
      <c r="D10684">
        <v>50</v>
      </c>
      <c r="J10684" t="e">
        <f>+VLOOKUP(B10684,#REF!,1,FALSE)</f>
        <v>#REF!</v>
      </c>
    </row>
    <row r="10685" spans="1:10" hidden="1" x14ac:dyDescent="0.25">
      <c r="A10685" t="s">
        <v>655</v>
      </c>
      <c r="B10685">
        <v>9671</v>
      </c>
      <c r="C10685" t="s">
        <v>3493</v>
      </c>
      <c r="D10685">
        <v>50</v>
      </c>
      <c r="J10685" t="e">
        <f>+VLOOKUP(B10685,#REF!,1,FALSE)</f>
        <v>#REF!</v>
      </c>
    </row>
    <row r="10686" spans="1:10" hidden="1" x14ac:dyDescent="0.25">
      <c r="A10686" t="s">
        <v>655</v>
      </c>
      <c r="B10686">
        <v>9672</v>
      </c>
      <c r="C10686" t="s">
        <v>3494</v>
      </c>
      <c r="D10686">
        <v>50</v>
      </c>
      <c r="J10686" t="e">
        <f>+VLOOKUP(B10686,#REF!,1,FALSE)</f>
        <v>#REF!</v>
      </c>
    </row>
    <row r="10687" spans="1:10" hidden="1" x14ac:dyDescent="0.25">
      <c r="A10687" t="s">
        <v>655</v>
      </c>
      <c r="B10687">
        <v>9673</v>
      </c>
      <c r="C10687" t="s">
        <v>3495</v>
      </c>
      <c r="D10687">
        <v>50</v>
      </c>
      <c r="J10687" t="e">
        <f>+VLOOKUP(B10687,#REF!,1,FALSE)</f>
        <v>#REF!</v>
      </c>
    </row>
    <row r="10688" spans="1:10" hidden="1" x14ac:dyDescent="0.25">
      <c r="A10688" t="s">
        <v>655</v>
      </c>
      <c r="B10688">
        <v>9676</v>
      </c>
      <c r="C10688" t="s">
        <v>3496</v>
      </c>
      <c r="D10688">
        <v>50</v>
      </c>
      <c r="J10688" t="e">
        <f>+VLOOKUP(B10688,#REF!,1,FALSE)</f>
        <v>#REF!</v>
      </c>
    </row>
    <row r="10689" spans="1:10" hidden="1" x14ac:dyDescent="0.25">
      <c r="A10689" t="s">
        <v>655</v>
      </c>
      <c r="B10689">
        <v>9677</v>
      </c>
      <c r="C10689" t="s">
        <v>3497</v>
      </c>
      <c r="D10689">
        <v>50</v>
      </c>
      <c r="J10689" t="e">
        <f>+VLOOKUP(B10689,#REF!,1,FALSE)</f>
        <v>#REF!</v>
      </c>
    </row>
    <row r="10690" spans="1:10" hidden="1" x14ac:dyDescent="0.25">
      <c r="A10690" t="s">
        <v>655</v>
      </c>
      <c r="B10690">
        <v>9679</v>
      </c>
      <c r="C10690" t="s">
        <v>3500</v>
      </c>
      <c r="D10690">
        <v>50</v>
      </c>
      <c r="J10690" t="e">
        <f>+VLOOKUP(B10690,#REF!,1,FALSE)</f>
        <v>#REF!</v>
      </c>
    </row>
    <row r="10691" spans="1:10" hidden="1" x14ac:dyDescent="0.25">
      <c r="A10691" t="s">
        <v>655</v>
      </c>
      <c r="B10691">
        <v>9684</v>
      </c>
      <c r="C10691" t="s">
        <v>3501</v>
      </c>
      <c r="D10691">
        <v>50</v>
      </c>
      <c r="J10691" t="e">
        <f>+VLOOKUP(B10691,#REF!,1,FALSE)</f>
        <v>#REF!</v>
      </c>
    </row>
    <row r="10692" spans="1:10" hidden="1" x14ac:dyDescent="0.25">
      <c r="A10692" t="s">
        <v>655</v>
      </c>
      <c r="B10692">
        <v>9685</v>
      </c>
      <c r="C10692" t="s">
        <v>3502</v>
      </c>
      <c r="D10692">
        <v>50</v>
      </c>
      <c r="J10692" t="e">
        <f>+VLOOKUP(B10692,#REF!,1,FALSE)</f>
        <v>#REF!</v>
      </c>
    </row>
    <row r="10693" spans="1:10" hidden="1" x14ac:dyDescent="0.25">
      <c r="A10693" t="s">
        <v>655</v>
      </c>
      <c r="B10693">
        <v>9700</v>
      </c>
      <c r="C10693" t="s">
        <v>2542</v>
      </c>
      <c r="D10693">
        <v>4</v>
      </c>
      <c r="J10693" t="e">
        <f>+VLOOKUP(B10693,#REF!,1,FALSE)</f>
        <v>#REF!</v>
      </c>
    </row>
    <row r="10694" spans="1:10" hidden="1" x14ac:dyDescent="0.25">
      <c r="A10694" t="s">
        <v>655</v>
      </c>
      <c r="B10694">
        <v>9701</v>
      </c>
      <c r="C10694" t="s">
        <v>2543</v>
      </c>
      <c r="D10694">
        <v>4</v>
      </c>
      <c r="J10694" t="e">
        <f>+VLOOKUP(B10694,#REF!,1,FALSE)</f>
        <v>#REF!</v>
      </c>
    </row>
    <row r="10695" spans="1:10" hidden="1" x14ac:dyDescent="0.25">
      <c r="A10695" t="s">
        <v>655</v>
      </c>
      <c r="B10695">
        <v>9702</v>
      </c>
      <c r="C10695" t="s">
        <v>2544</v>
      </c>
      <c r="D10695">
        <v>4</v>
      </c>
      <c r="J10695" t="e">
        <f>+VLOOKUP(B10695,#REF!,1,FALSE)</f>
        <v>#REF!</v>
      </c>
    </row>
    <row r="10696" spans="1:10" hidden="1" x14ac:dyDescent="0.25">
      <c r="A10696" t="s">
        <v>655</v>
      </c>
      <c r="B10696">
        <v>9703</v>
      </c>
      <c r="C10696" t="s">
        <v>2545</v>
      </c>
      <c r="D10696">
        <v>4</v>
      </c>
      <c r="J10696" t="e">
        <f>+VLOOKUP(B10696,#REF!,1,FALSE)</f>
        <v>#REF!</v>
      </c>
    </row>
    <row r="10697" spans="1:10" hidden="1" x14ac:dyDescent="0.25">
      <c r="A10697" t="s">
        <v>655</v>
      </c>
      <c r="B10697">
        <v>9704</v>
      </c>
      <c r="C10697" t="s">
        <v>3503</v>
      </c>
      <c r="D10697">
        <v>4</v>
      </c>
      <c r="J10697" t="e">
        <f>+VLOOKUP(B10697,#REF!,1,FALSE)</f>
        <v>#REF!</v>
      </c>
    </row>
    <row r="10698" spans="1:10" hidden="1" x14ac:dyDescent="0.25">
      <c r="A10698" t="s">
        <v>655</v>
      </c>
      <c r="B10698">
        <v>9705</v>
      </c>
      <c r="C10698" t="s">
        <v>3504</v>
      </c>
      <c r="D10698">
        <v>8</v>
      </c>
      <c r="J10698" t="e">
        <f>+VLOOKUP(B10698,#REF!,1,FALSE)</f>
        <v>#REF!</v>
      </c>
    </row>
    <row r="10699" spans="1:10" hidden="1" x14ac:dyDescent="0.25">
      <c r="A10699" t="s">
        <v>655</v>
      </c>
      <c r="B10699">
        <v>9707</v>
      </c>
      <c r="C10699" t="s">
        <v>3505</v>
      </c>
      <c r="D10699">
        <v>10</v>
      </c>
      <c r="J10699" t="e">
        <f>+VLOOKUP(B10699,#REF!,1,FALSE)</f>
        <v>#REF!</v>
      </c>
    </row>
    <row r="10700" spans="1:10" hidden="1" x14ac:dyDescent="0.25">
      <c r="A10700" t="s">
        <v>655</v>
      </c>
      <c r="B10700">
        <v>9708</v>
      </c>
      <c r="C10700" t="s">
        <v>3503</v>
      </c>
      <c r="D10700">
        <v>4</v>
      </c>
      <c r="J10700" t="e">
        <f>+VLOOKUP(B10700,#REF!,1,FALSE)</f>
        <v>#REF!</v>
      </c>
    </row>
    <row r="10701" spans="1:10" hidden="1" x14ac:dyDescent="0.25">
      <c r="A10701" t="s">
        <v>655</v>
      </c>
      <c r="B10701">
        <v>9712</v>
      </c>
      <c r="C10701" t="s">
        <v>2546</v>
      </c>
      <c r="D10701">
        <v>1</v>
      </c>
      <c r="J10701" t="e">
        <f>+VLOOKUP(B10701,#REF!,1,FALSE)</f>
        <v>#REF!</v>
      </c>
    </row>
    <row r="10702" spans="1:10" hidden="1" x14ac:dyDescent="0.25">
      <c r="A10702" t="s">
        <v>655</v>
      </c>
      <c r="B10702">
        <v>9713</v>
      </c>
      <c r="C10702" t="s">
        <v>2547</v>
      </c>
      <c r="D10702">
        <v>1</v>
      </c>
      <c r="J10702" t="e">
        <f>+VLOOKUP(B10702,#REF!,1,FALSE)</f>
        <v>#REF!</v>
      </c>
    </row>
    <row r="10703" spans="1:10" hidden="1" x14ac:dyDescent="0.25">
      <c r="A10703" t="s">
        <v>655</v>
      </c>
      <c r="B10703">
        <v>9719</v>
      </c>
      <c r="C10703" t="s">
        <v>3506</v>
      </c>
      <c r="D10703">
        <v>10</v>
      </c>
      <c r="J10703" t="e">
        <f>+VLOOKUP(B10703,#REF!,1,FALSE)</f>
        <v>#REF!</v>
      </c>
    </row>
    <row r="10704" spans="1:10" hidden="1" x14ac:dyDescent="0.25">
      <c r="A10704" t="s">
        <v>655</v>
      </c>
      <c r="B10704">
        <v>9760</v>
      </c>
      <c r="C10704" t="s">
        <v>3507</v>
      </c>
      <c r="D10704">
        <v>2</v>
      </c>
      <c r="J10704" t="e">
        <f>+VLOOKUP(B10704,#REF!,1,FALSE)</f>
        <v>#REF!</v>
      </c>
    </row>
    <row r="10705" spans="1:10" hidden="1" x14ac:dyDescent="0.25">
      <c r="A10705" t="s">
        <v>655</v>
      </c>
      <c r="B10705">
        <v>9762</v>
      </c>
      <c r="C10705" t="s">
        <v>3508</v>
      </c>
      <c r="D10705">
        <v>2</v>
      </c>
      <c r="J10705" t="e">
        <f>+VLOOKUP(B10705,#REF!,1,FALSE)</f>
        <v>#REF!</v>
      </c>
    </row>
    <row r="10706" spans="1:10" hidden="1" x14ac:dyDescent="0.25">
      <c r="A10706" t="s">
        <v>655</v>
      </c>
      <c r="B10706" t="s">
        <v>3509</v>
      </c>
      <c r="C10706" t="s">
        <v>3510</v>
      </c>
      <c r="D10706">
        <v>2</v>
      </c>
      <c r="J10706" t="e">
        <f>+VLOOKUP(B10706,#REF!,1,FALSE)</f>
        <v>#REF!</v>
      </c>
    </row>
    <row r="10707" spans="1:10" hidden="1" x14ac:dyDescent="0.25">
      <c r="A10707" t="s">
        <v>655</v>
      </c>
      <c r="B10707" t="s">
        <v>3511</v>
      </c>
      <c r="C10707" t="s">
        <v>3512</v>
      </c>
      <c r="D10707">
        <v>2</v>
      </c>
      <c r="J10707" t="e">
        <f>+VLOOKUP(B10707,#REF!,1,FALSE)</f>
        <v>#REF!</v>
      </c>
    </row>
    <row r="10708" spans="1:10" hidden="1" x14ac:dyDescent="0.25">
      <c r="A10708" t="s">
        <v>655</v>
      </c>
      <c r="B10708" t="s">
        <v>3513</v>
      </c>
      <c r="C10708" t="s">
        <v>3514</v>
      </c>
      <c r="D10708">
        <v>2</v>
      </c>
      <c r="J10708" t="e">
        <f>+VLOOKUP(B10708,#REF!,1,FALSE)</f>
        <v>#REF!</v>
      </c>
    </row>
    <row r="10709" spans="1:10" hidden="1" x14ac:dyDescent="0.25">
      <c r="A10709" t="s">
        <v>655</v>
      </c>
      <c r="B10709" t="s">
        <v>3515</v>
      </c>
      <c r="C10709" t="s">
        <v>3516</v>
      </c>
      <c r="D10709">
        <v>2</v>
      </c>
      <c r="J10709" t="e">
        <f>+VLOOKUP(B10709,#REF!,1,FALSE)</f>
        <v>#REF!</v>
      </c>
    </row>
    <row r="10710" spans="1:10" hidden="1" x14ac:dyDescent="0.25">
      <c r="A10710" t="s">
        <v>655</v>
      </c>
      <c r="B10710">
        <v>9771</v>
      </c>
      <c r="C10710" t="s">
        <v>3519</v>
      </c>
      <c r="D10710">
        <v>1</v>
      </c>
      <c r="J10710" t="e">
        <f>+VLOOKUP(B10710,#REF!,1,FALSE)</f>
        <v>#REF!</v>
      </c>
    </row>
    <row r="10711" spans="1:10" hidden="1" x14ac:dyDescent="0.25">
      <c r="A10711" t="s">
        <v>655</v>
      </c>
      <c r="B10711">
        <v>9772</v>
      </c>
      <c r="C10711" t="s">
        <v>3520</v>
      </c>
      <c r="D10711">
        <v>2</v>
      </c>
      <c r="J10711" t="e">
        <f>+VLOOKUP(B10711,#REF!,1,FALSE)</f>
        <v>#REF!</v>
      </c>
    </row>
    <row r="10712" spans="1:10" hidden="1" x14ac:dyDescent="0.25">
      <c r="A10712" t="s">
        <v>655</v>
      </c>
      <c r="B10712">
        <v>9804</v>
      </c>
      <c r="C10712" t="s">
        <v>2129</v>
      </c>
      <c r="D10712">
        <v>1</v>
      </c>
      <c r="J10712" t="e">
        <f>+VLOOKUP(B10712,#REF!,1,FALSE)</f>
        <v>#REF!</v>
      </c>
    </row>
    <row r="10713" spans="1:10" hidden="1" x14ac:dyDescent="0.25">
      <c r="A10713" t="s">
        <v>655</v>
      </c>
      <c r="B10713">
        <v>9808</v>
      </c>
      <c r="C10713" t="s">
        <v>2130</v>
      </c>
      <c r="D10713">
        <v>1</v>
      </c>
      <c r="J10713" t="e">
        <f>+VLOOKUP(B10713,#REF!,1,FALSE)</f>
        <v>#REF!</v>
      </c>
    </row>
    <row r="10714" spans="1:10" hidden="1" x14ac:dyDescent="0.25">
      <c r="A10714" t="s">
        <v>655</v>
      </c>
      <c r="B10714">
        <v>9838</v>
      </c>
      <c r="C10714" t="s">
        <v>2134</v>
      </c>
      <c r="D10714">
        <v>2</v>
      </c>
      <c r="J10714" t="e">
        <f>+VLOOKUP(B10714,#REF!,1,FALSE)</f>
        <v>#REF!</v>
      </c>
    </row>
    <row r="10715" spans="1:10" hidden="1" x14ac:dyDescent="0.25">
      <c r="A10715" t="s">
        <v>655</v>
      </c>
      <c r="B10715">
        <v>9845</v>
      </c>
      <c r="C10715" t="s">
        <v>3524</v>
      </c>
      <c r="D10715">
        <v>1</v>
      </c>
      <c r="J10715" t="e">
        <f>+VLOOKUP(B10715,#REF!,1,FALSE)</f>
        <v>#REF!</v>
      </c>
    </row>
    <row r="10716" spans="1:10" hidden="1" x14ac:dyDescent="0.25">
      <c r="A10716" t="s">
        <v>655</v>
      </c>
      <c r="B10716">
        <v>9846</v>
      </c>
      <c r="C10716" t="s">
        <v>3525</v>
      </c>
      <c r="D10716">
        <v>1</v>
      </c>
      <c r="J10716" t="e">
        <f>+VLOOKUP(B10716,#REF!,1,FALSE)</f>
        <v>#REF!</v>
      </c>
    </row>
    <row r="10717" spans="1:10" hidden="1" x14ac:dyDescent="0.25">
      <c r="A10717" t="s">
        <v>655</v>
      </c>
      <c r="B10717">
        <v>9847</v>
      </c>
      <c r="C10717" t="s">
        <v>2265</v>
      </c>
      <c r="D10717">
        <v>1</v>
      </c>
      <c r="J10717" t="e">
        <f>+VLOOKUP(B10717,#REF!,1,FALSE)</f>
        <v>#REF!</v>
      </c>
    </row>
    <row r="10718" spans="1:10" hidden="1" x14ac:dyDescent="0.25">
      <c r="A10718" t="s">
        <v>655</v>
      </c>
      <c r="B10718">
        <v>9848</v>
      </c>
      <c r="C10718" t="s">
        <v>2131</v>
      </c>
      <c r="D10718">
        <v>1</v>
      </c>
      <c r="J10718" t="e">
        <f>+VLOOKUP(B10718,#REF!,1,FALSE)</f>
        <v>#REF!</v>
      </c>
    </row>
    <row r="10719" spans="1:10" hidden="1" x14ac:dyDescent="0.25">
      <c r="A10719" t="s">
        <v>655</v>
      </c>
      <c r="B10719">
        <v>9849</v>
      </c>
      <c r="C10719" t="s">
        <v>2266</v>
      </c>
      <c r="D10719">
        <v>1</v>
      </c>
      <c r="J10719" t="e">
        <f>+VLOOKUP(B10719,#REF!,1,FALSE)</f>
        <v>#REF!</v>
      </c>
    </row>
    <row r="10720" spans="1:10" hidden="1" x14ac:dyDescent="0.25">
      <c r="A10720" t="s">
        <v>655</v>
      </c>
      <c r="B10720">
        <v>9864</v>
      </c>
      <c r="C10720" t="s">
        <v>2267</v>
      </c>
      <c r="D10720">
        <v>1</v>
      </c>
      <c r="J10720" t="e">
        <f>+VLOOKUP(B10720,#REF!,1,FALSE)</f>
        <v>#REF!</v>
      </c>
    </row>
    <row r="10721" spans="1:10" hidden="1" x14ac:dyDescent="0.25">
      <c r="A10721" t="s">
        <v>655</v>
      </c>
      <c r="B10721">
        <v>9865</v>
      </c>
      <c r="C10721" t="s">
        <v>2132</v>
      </c>
      <c r="D10721">
        <v>1</v>
      </c>
      <c r="J10721" t="e">
        <f>+VLOOKUP(B10721,#REF!,1,FALSE)</f>
        <v>#REF!</v>
      </c>
    </row>
    <row r="10722" spans="1:10" hidden="1" x14ac:dyDescent="0.25">
      <c r="A10722" t="s">
        <v>655</v>
      </c>
      <c r="B10722">
        <v>9882</v>
      </c>
      <c r="C10722" t="s">
        <v>2133</v>
      </c>
      <c r="D10722">
        <v>1</v>
      </c>
      <c r="J10722" t="e">
        <f>+VLOOKUP(B10722,#REF!,1,FALSE)</f>
        <v>#REF!</v>
      </c>
    </row>
    <row r="10723" spans="1:10" hidden="1" x14ac:dyDescent="0.25">
      <c r="A10723" t="s">
        <v>655</v>
      </c>
      <c r="B10723">
        <v>9895</v>
      </c>
      <c r="C10723" t="s">
        <v>2135</v>
      </c>
      <c r="D10723">
        <v>1</v>
      </c>
      <c r="J10723" t="e">
        <f>+VLOOKUP(B10723,#REF!,1,FALSE)</f>
        <v>#REF!</v>
      </c>
    </row>
    <row r="10724" spans="1:10" hidden="1" x14ac:dyDescent="0.25">
      <c r="A10724" t="s">
        <v>655</v>
      </c>
      <c r="B10724">
        <v>9897</v>
      </c>
      <c r="C10724" t="s">
        <v>2136</v>
      </c>
      <c r="D10724">
        <v>1</v>
      </c>
      <c r="J10724" t="e">
        <f>+VLOOKUP(B10724,#REF!,1,FALSE)</f>
        <v>#REF!</v>
      </c>
    </row>
    <row r="10725" spans="1:10" hidden="1" x14ac:dyDescent="0.25">
      <c r="A10725" t="s">
        <v>655</v>
      </c>
      <c r="B10725">
        <v>9899</v>
      </c>
      <c r="C10725" t="s">
        <v>2137</v>
      </c>
      <c r="D10725">
        <v>1</v>
      </c>
      <c r="J10725" t="e">
        <f>+VLOOKUP(B10725,#REF!,1,FALSE)</f>
        <v>#REF!</v>
      </c>
    </row>
    <row r="10726" spans="1:10" hidden="1" x14ac:dyDescent="0.25">
      <c r="A10726" t="s">
        <v>655</v>
      </c>
      <c r="B10726" t="s">
        <v>2269</v>
      </c>
      <c r="C10726" t="s">
        <v>2270</v>
      </c>
      <c r="D10726">
        <v>1</v>
      </c>
      <c r="J10726" t="e">
        <f>+VLOOKUP(B10726,#REF!,1,FALSE)</f>
        <v>#REF!</v>
      </c>
    </row>
    <row r="10727" spans="1:10" hidden="1" x14ac:dyDescent="0.25">
      <c r="A10727" t="s">
        <v>655</v>
      </c>
      <c r="B10727" t="s">
        <v>2145</v>
      </c>
      <c r="C10727" t="s">
        <v>2146</v>
      </c>
      <c r="D10727">
        <v>1</v>
      </c>
      <c r="J10727" t="e">
        <f>+VLOOKUP(B10727,#REF!,1,FALSE)</f>
        <v>#REF!</v>
      </c>
    </row>
    <row r="10728" spans="1:10" hidden="1" x14ac:dyDescent="0.25">
      <c r="A10728" t="s">
        <v>655</v>
      </c>
      <c r="B10728" t="s">
        <v>2271</v>
      </c>
      <c r="C10728" t="s">
        <v>2272</v>
      </c>
      <c r="D10728">
        <v>1</v>
      </c>
      <c r="J10728" t="e">
        <f>+VLOOKUP(B10728,#REF!,1,FALSE)</f>
        <v>#REF!</v>
      </c>
    </row>
    <row r="10729" spans="1:10" hidden="1" x14ac:dyDescent="0.25">
      <c r="A10729" t="s">
        <v>655</v>
      </c>
      <c r="B10729" t="s">
        <v>2147</v>
      </c>
      <c r="C10729" t="s">
        <v>2148</v>
      </c>
      <c r="D10729">
        <v>1</v>
      </c>
      <c r="J10729" t="e">
        <f>+VLOOKUP(B10729,#REF!,1,FALSE)</f>
        <v>#REF!</v>
      </c>
    </row>
    <row r="10730" spans="1:10" hidden="1" x14ac:dyDescent="0.25">
      <c r="A10730" t="s">
        <v>655</v>
      </c>
      <c r="B10730" t="s">
        <v>3531</v>
      </c>
      <c r="C10730" t="s">
        <v>3532</v>
      </c>
      <c r="D10730">
        <v>1</v>
      </c>
      <c r="J10730" t="e">
        <f>+VLOOKUP(B10730,#REF!,1,FALSE)</f>
        <v>#REF!</v>
      </c>
    </row>
    <row r="10731" spans="1:10" hidden="1" x14ac:dyDescent="0.25">
      <c r="A10731" t="s">
        <v>655</v>
      </c>
      <c r="B10731" t="s">
        <v>3533</v>
      </c>
      <c r="C10731" t="s">
        <v>3534</v>
      </c>
      <c r="D10731">
        <v>1</v>
      </c>
      <c r="J10731" t="e">
        <f>+VLOOKUP(B10731,#REF!,1,FALSE)</f>
        <v>#REF!</v>
      </c>
    </row>
    <row r="10732" spans="1:10" hidden="1" x14ac:dyDescent="0.25">
      <c r="A10732" t="s">
        <v>655</v>
      </c>
      <c r="B10732" t="s">
        <v>3535</v>
      </c>
      <c r="C10732" t="s">
        <v>3536</v>
      </c>
      <c r="D10732">
        <v>1</v>
      </c>
      <c r="J10732" t="e">
        <f>+VLOOKUP(B10732,#REF!,1,FALSE)</f>
        <v>#REF!</v>
      </c>
    </row>
    <row r="10733" spans="1:10" hidden="1" x14ac:dyDescent="0.25">
      <c r="A10733" t="s">
        <v>655</v>
      </c>
      <c r="B10733" t="s">
        <v>3540</v>
      </c>
      <c r="C10733" t="s">
        <v>3541</v>
      </c>
      <c r="D10733">
        <v>1</v>
      </c>
      <c r="J10733" t="e">
        <f>+VLOOKUP(B10733,#REF!,1,FALSE)</f>
        <v>#REF!</v>
      </c>
    </row>
    <row r="10734" spans="1:10" hidden="1" x14ac:dyDescent="0.25">
      <c r="A10734" t="s">
        <v>655</v>
      </c>
      <c r="B10734">
        <v>9960</v>
      </c>
      <c r="C10734" t="s">
        <v>2151</v>
      </c>
      <c r="D10734">
        <v>1</v>
      </c>
      <c r="J10734" t="e">
        <f>+VLOOKUP(B10734,#REF!,1,FALSE)</f>
        <v>#REF!</v>
      </c>
    </row>
    <row r="10735" spans="1:10" hidden="1" x14ac:dyDescent="0.25">
      <c r="A10735" t="s">
        <v>655</v>
      </c>
      <c r="B10735">
        <v>9961</v>
      </c>
      <c r="C10735" t="s">
        <v>2152</v>
      </c>
      <c r="D10735">
        <v>1</v>
      </c>
      <c r="J10735" t="e">
        <f>+VLOOKUP(B10735,#REF!,1,FALSE)</f>
        <v>#REF!</v>
      </c>
    </row>
    <row r="10736" spans="1:10" hidden="1" x14ac:dyDescent="0.25">
      <c r="A10736" t="s">
        <v>655</v>
      </c>
      <c r="B10736">
        <v>9962</v>
      </c>
      <c r="C10736" t="s">
        <v>2364</v>
      </c>
      <c r="D10736">
        <v>1</v>
      </c>
      <c r="J10736" t="e">
        <f>+VLOOKUP(B10736,#REF!,1,FALSE)</f>
        <v>#REF!</v>
      </c>
    </row>
    <row r="10737" spans="1:10" hidden="1" x14ac:dyDescent="0.25">
      <c r="A10737" t="s">
        <v>655</v>
      </c>
      <c r="B10737">
        <v>9963</v>
      </c>
      <c r="C10737" t="s">
        <v>2153</v>
      </c>
      <c r="D10737">
        <v>1</v>
      </c>
      <c r="J10737" t="e">
        <f>+VLOOKUP(B10737,#REF!,1,FALSE)</f>
        <v>#REF!</v>
      </c>
    </row>
    <row r="10738" spans="1:10" hidden="1" x14ac:dyDescent="0.25">
      <c r="A10738" t="s">
        <v>655</v>
      </c>
      <c r="B10738">
        <v>40052</v>
      </c>
      <c r="C10738" t="s">
        <v>3552</v>
      </c>
      <c r="D10738">
        <v>1</v>
      </c>
      <c r="J10738" t="e">
        <f>+VLOOKUP(B10738,#REF!,1,FALSE)</f>
        <v>#REF!</v>
      </c>
    </row>
    <row r="10739" spans="1:10" hidden="1" x14ac:dyDescent="0.25">
      <c r="A10739" t="s">
        <v>655</v>
      </c>
      <c r="B10739">
        <v>40090</v>
      </c>
      <c r="C10739" t="s">
        <v>3554</v>
      </c>
      <c r="D10739">
        <v>100</v>
      </c>
      <c r="J10739" t="e">
        <f>+VLOOKUP(B10739,#REF!,1,FALSE)</f>
        <v>#REF!</v>
      </c>
    </row>
    <row r="10740" spans="1:10" hidden="1" x14ac:dyDescent="0.25">
      <c r="A10740" t="s">
        <v>655</v>
      </c>
      <c r="B10740">
        <v>40091</v>
      </c>
      <c r="C10740" t="s">
        <v>3555</v>
      </c>
      <c r="D10740">
        <v>100</v>
      </c>
      <c r="J10740" t="e">
        <f>+VLOOKUP(B10740,#REF!,1,FALSE)</f>
        <v>#REF!</v>
      </c>
    </row>
    <row r="10741" spans="1:10" hidden="1" x14ac:dyDescent="0.25">
      <c r="A10741" t="s">
        <v>655</v>
      </c>
      <c r="B10741">
        <v>40115</v>
      </c>
      <c r="C10741" t="s">
        <v>2462</v>
      </c>
      <c r="D10741">
        <v>1</v>
      </c>
      <c r="J10741" t="e">
        <f>+VLOOKUP(B10741,#REF!,1,FALSE)</f>
        <v>#REF!</v>
      </c>
    </row>
    <row r="10742" spans="1:10" hidden="1" x14ac:dyDescent="0.25">
      <c r="A10742" t="s">
        <v>655</v>
      </c>
      <c r="B10742">
        <v>40116</v>
      </c>
      <c r="C10742" t="s">
        <v>2366</v>
      </c>
      <c r="D10742">
        <v>1</v>
      </c>
      <c r="J10742" t="e">
        <f>+VLOOKUP(B10742,#REF!,1,FALSE)</f>
        <v>#REF!</v>
      </c>
    </row>
    <row r="10743" spans="1:10" hidden="1" x14ac:dyDescent="0.25">
      <c r="A10743" t="s">
        <v>655</v>
      </c>
      <c r="B10743">
        <v>40123</v>
      </c>
      <c r="C10743" t="s">
        <v>3563</v>
      </c>
      <c r="D10743">
        <v>1</v>
      </c>
      <c r="J10743" t="e">
        <f>+VLOOKUP(B10743,#REF!,1,FALSE)</f>
        <v>#REF!</v>
      </c>
    </row>
    <row r="10744" spans="1:10" hidden="1" x14ac:dyDescent="0.25">
      <c r="A10744" t="s">
        <v>655</v>
      </c>
      <c r="B10744">
        <v>40500</v>
      </c>
      <c r="C10744" t="s">
        <v>3569</v>
      </c>
      <c r="D10744">
        <v>50</v>
      </c>
      <c r="J10744" t="e">
        <f>+VLOOKUP(B10744,#REF!,1,FALSE)</f>
        <v>#REF!</v>
      </c>
    </row>
    <row r="10745" spans="1:10" hidden="1" x14ac:dyDescent="0.25">
      <c r="A10745" t="s">
        <v>655</v>
      </c>
      <c r="B10745">
        <v>50004</v>
      </c>
      <c r="C10745" t="s">
        <v>3570</v>
      </c>
      <c r="D10745">
        <v>1</v>
      </c>
      <c r="J10745" t="e">
        <f>+VLOOKUP(B10745,#REF!,1,FALSE)</f>
        <v>#REF!</v>
      </c>
    </row>
    <row r="10746" spans="1:10" hidden="1" x14ac:dyDescent="0.25">
      <c r="A10746" t="s">
        <v>655</v>
      </c>
      <c r="B10746">
        <v>50005</v>
      </c>
      <c r="C10746" t="s">
        <v>3571</v>
      </c>
      <c r="D10746">
        <v>1</v>
      </c>
      <c r="J10746" t="e">
        <f>+VLOOKUP(B10746,#REF!,1,FALSE)</f>
        <v>#REF!</v>
      </c>
    </row>
    <row r="10747" spans="1:10" hidden="1" x14ac:dyDescent="0.25">
      <c r="A10747" t="s">
        <v>655</v>
      </c>
      <c r="B10747">
        <v>50006</v>
      </c>
      <c r="C10747" t="s">
        <v>3572</v>
      </c>
      <c r="D10747">
        <v>1</v>
      </c>
      <c r="J10747" t="e">
        <f>+VLOOKUP(B10747,#REF!,1,FALSE)</f>
        <v>#REF!</v>
      </c>
    </row>
    <row r="10748" spans="1:10" hidden="1" x14ac:dyDescent="0.25">
      <c r="A10748" t="s">
        <v>655</v>
      </c>
      <c r="B10748">
        <v>50032</v>
      </c>
      <c r="C10748" t="s">
        <v>3575</v>
      </c>
      <c r="D10748">
        <v>1</v>
      </c>
      <c r="J10748" t="e">
        <f>+VLOOKUP(B10748,#REF!,1,FALSE)</f>
        <v>#REF!</v>
      </c>
    </row>
    <row r="10749" spans="1:10" hidden="1" x14ac:dyDescent="0.25">
      <c r="A10749" t="s">
        <v>655</v>
      </c>
      <c r="B10749">
        <v>50034</v>
      </c>
      <c r="C10749" t="s">
        <v>3576</v>
      </c>
      <c r="D10749">
        <v>1</v>
      </c>
      <c r="J10749" t="e">
        <f>+VLOOKUP(B10749,#REF!,1,FALSE)</f>
        <v>#REF!</v>
      </c>
    </row>
    <row r="10750" spans="1:10" hidden="1" x14ac:dyDescent="0.25">
      <c r="A10750" t="s">
        <v>655</v>
      </c>
      <c r="B10750">
        <v>50045</v>
      </c>
      <c r="C10750" t="s">
        <v>3577</v>
      </c>
      <c r="D10750">
        <v>1</v>
      </c>
      <c r="J10750" t="e">
        <f>+VLOOKUP(B10750,#REF!,1,FALSE)</f>
        <v>#REF!</v>
      </c>
    </row>
    <row r="10751" spans="1:10" hidden="1" x14ac:dyDescent="0.25">
      <c r="A10751" t="s">
        <v>655</v>
      </c>
      <c r="B10751">
        <v>50140</v>
      </c>
      <c r="C10751" t="s">
        <v>3578</v>
      </c>
      <c r="D10751">
        <v>1</v>
      </c>
      <c r="J10751" t="e">
        <f>+VLOOKUP(B10751,#REF!,1,FALSE)</f>
        <v>#REF!</v>
      </c>
    </row>
    <row r="10752" spans="1:10" hidden="1" x14ac:dyDescent="0.25">
      <c r="A10752" t="s">
        <v>655</v>
      </c>
      <c r="B10752">
        <v>50153</v>
      </c>
      <c r="C10752" t="s">
        <v>3579</v>
      </c>
      <c r="D10752">
        <v>1</v>
      </c>
      <c r="J10752" t="e">
        <f>+VLOOKUP(B10752,#REF!,1,FALSE)</f>
        <v>#REF!</v>
      </c>
    </row>
    <row r="10753" spans="1:10" hidden="1" x14ac:dyDescent="0.25">
      <c r="A10753" t="s">
        <v>655</v>
      </c>
      <c r="B10753">
        <v>50180</v>
      </c>
      <c r="C10753" t="s">
        <v>3580</v>
      </c>
      <c r="D10753">
        <v>1</v>
      </c>
      <c r="J10753" t="e">
        <f>+VLOOKUP(B10753,#REF!,1,FALSE)</f>
        <v>#REF!</v>
      </c>
    </row>
    <row r="10754" spans="1:10" hidden="1" x14ac:dyDescent="0.25">
      <c r="A10754" t="s">
        <v>655</v>
      </c>
      <c r="B10754">
        <v>50181</v>
      </c>
      <c r="C10754" t="s">
        <v>3581</v>
      </c>
      <c r="D10754">
        <v>1</v>
      </c>
      <c r="J10754" t="e">
        <f>+VLOOKUP(B10754,#REF!,1,FALSE)</f>
        <v>#REF!</v>
      </c>
    </row>
    <row r="10755" spans="1:10" hidden="1" x14ac:dyDescent="0.25">
      <c r="A10755" t="s">
        <v>655</v>
      </c>
      <c r="B10755">
        <v>50182</v>
      </c>
      <c r="C10755" t="s">
        <v>3582</v>
      </c>
      <c r="D10755">
        <v>1</v>
      </c>
      <c r="J10755" t="e">
        <f>+VLOOKUP(B10755,#REF!,1,FALSE)</f>
        <v>#REF!</v>
      </c>
    </row>
    <row r="10756" spans="1:10" hidden="1" x14ac:dyDescent="0.25">
      <c r="A10756" t="s">
        <v>655</v>
      </c>
      <c r="B10756">
        <v>50183</v>
      </c>
      <c r="C10756" t="s">
        <v>3583</v>
      </c>
      <c r="D10756">
        <v>1</v>
      </c>
      <c r="J10756" t="e">
        <f>+VLOOKUP(B10756,#REF!,1,FALSE)</f>
        <v>#REF!</v>
      </c>
    </row>
    <row r="10757" spans="1:10" hidden="1" x14ac:dyDescent="0.25">
      <c r="A10757" t="s">
        <v>655</v>
      </c>
      <c r="B10757">
        <v>50190</v>
      </c>
      <c r="C10757" t="s">
        <v>3589</v>
      </c>
      <c r="D10757">
        <v>1</v>
      </c>
      <c r="J10757" t="e">
        <f>+VLOOKUP(B10757,#REF!,1,FALSE)</f>
        <v>#REF!</v>
      </c>
    </row>
    <row r="10758" spans="1:10" hidden="1" x14ac:dyDescent="0.25">
      <c r="A10758" t="s">
        <v>655</v>
      </c>
      <c r="B10758">
        <v>50191</v>
      </c>
      <c r="C10758" t="s">
        <v>3590</v>
      </c>
      <c r="D10758">
        <v>1</v>
      </c>
      <c r="J10758" t="e">
        <f>+VLOOKUP(B10758,#REF!,1,FALSE)</f>
        <v>#REF!</v>
      </c>
    </row>
    <row r="10759" spans="1:10" hidden="1" x14ac:dyDescent="0.25">
      <c r="A10759" t="s">
        <v>655</v>
      </c>
      <c r="B10759">
        <v>50192</v>
      </c>
      <c r="C10759" t="s">
        <v>3591</v>
      </c>
      <c r="D10759">
        <v>1</v>
      </c>
      <c r="J10759" t="e">
        <f>+VLOOKUP(B10759,#REF!,1,FALSE)</f>
        <v>#REF!</v>
      </c>
    </row>
    <row r="10760" spans="1:10" hidden="1" x14ac:dyDescent="0.25">
      <c r="A10760" t="s">
        <v>655</v>
      </c>
      <c r="B10760">
        <v>50193</v>
      </c>
      <c r="C10760" t="s">
        <v>3591</v>
      </c>
      <c r="D10760">
        <v>1</v>
      </c>
      <c r="J10760" t="e">
        <f>+VLOOKUP(B10760,#REF!,1,FALSE)</f>
        <v>#REF!</v>
      </c>
    </row>
    <row r="10761" spans="1:10" hidden="1" x14ac:dyDescent="0.25">
      <c r="A10761" t="s">
        <v>655</v>
      </c>
      <c r="B10761">
        <v>50194</v>
      </c>
      <c r="C10761" t="s">
        <v>3591</v>
      </c>
      <c r="D10761">
        <v>1</v>
      </c>
      <c r="J10761" t="e">
        <f>+VLOOKUP(B10761,#REF!,1,FALSE)</f>
        <v>#REF!</v>
      </c>
    </row>
    <row r="10762" spans="1:10" hidden="1" x14ac:dyDescent="0.25">
      <c r="A10762" t="s">
        <v>655</v>
      </c>
      <c r="B10762">
        <v>50195</v>
      </c>
      <c r="C10762" t="s">
        <v>3591</v>
      </c>
      <c r="D10762">
        <v>1</v>
      </c>
      <c r="J10762" t="e">
        <f>+VLOOKUP(B10762,#REF!,1,FALSE)</f>
        <v>#REF!</v>
      </c>
    </row>
    <row r="10763" spans="1:10" hidden="1" x14ac:dyDescent="0.25">
      <c r="A10763" t="s">
        <v>655</v>
      </c>
      <c r="B10763">
        <v>50198</v>
      </c>
      <c r="C10763" t="s">
        <v>3594</v>
      </c>
      <c r="D10763">
        <v>1</v>
      </c>
      <c r="J10763" t="e">
        <f>+VLOOKUP(B10763,#REF!,1,FALSE)</f>
        <v>#REF!</v>
      </c>
    </row>
    <row r="10764" spans="1:10" hidden="1" x14ac:dyDescent="0.25">
      <c r="A10764" t="s">
        <v>655</v>
      </c>
      <c r="B10764">
        <v>50199</v>
      </c>
      <c r="C10764" t="s">
        <v>3595</v>
      </c>
      <c r="D10764">
        <v>1</v>
      </c>
      <c r="J10764" t="e">
        <f>+VLOOKUP(B10764,#REF!,1,FALSE)</f>
        <v>#REF!</v>
      </c>
    </row>
    <row r="10765" spans="1:10" hidden="1" x14ac:dyDescent="0.25">
      <c r="A10765" t="s">
        <v>655</v>
      </c>
      <c r="B10765">
        <v>55063</v>
      </c>
      <c r="C10765" t="s">
        <v>3596</v>
      </c>
      <c r="D10765">
        <v>1</v>
      </c>
      <c r="J10765" t="e">
        <f>+VLOOKUP(B10765,#REF!,1,FALSE)</f>
        <v>#REF!</v>
      </c>
    </row>
    <row r="10766" spans="1:10" hidden="1" x14ac:dyDescent="0.25">
      <c r="A10766" t="s">
        <v>655</v>
      </c>
      <c r="B10766">
        <v>55064</v>
      </c>
      <c r="C10766" t="s">
        <v>3597</v>
      </c>
      <c r="D10766">
        <v>1</v>
      </c>
      <c r="J10766" t="e">
        <f>+VLOOKUP(B10766,#REF!,1,FALSE)</f>
        <v>#REF!</v>
      </c>
    </row>
    <row r="10767" spans="1:10" hidden="1" x14ac:dyDescent="0.25">
      <c r="A10767" t="s">
        <v>655</v>
      </c>
      <c r="B10767">
        <v>55068</v>
      </c>
      <c r="C10767" t="s">
        <v>3598</v>
      </c>
      <c r="D10767">
        <v>1</v>
      </c>
      <c r="J10767" t="e">
        <f>+VLOOKUP(B10767,#REF!,1,FALSE)</f>
        <v>#REF!</v>
      </c>
    </row>
    <row r="10768" spans="1:10" hidden="1" x14ac:dyDescent="0.25">
      <c r="A10768" t="s">
        <v>655</v>
      </c>
      <c r="B10768">
        <v>55069</v>
      </c>
      <c r="C10768" t="s">
        <v>3577</v>
      </c>
      <c r="D10768">
        <v>1</v>
      </c>
      <c r="J10768" t="e">
        <f>+VLOOKUP(B10768,#REF!,1,FALSE)</f>
        <v>#REF!</v>
      </c>
    </row>
    <row r="10769" spans="1:10" hidden="1" x14ac:dyDescent="0.25">
      <c r="A10769" t="s">
        <v>655</v>
      </c>
      <c r="B10769">
        <v>55079</v>
      </c>
      <c r="C10769" t="s">
        <v>2796</v>
      </c>
      <c r="D10769">
        <v>1</v>
      </c>
      <c r="J10769" t="e">
        <f>+VLOOKUP(B10769,#REF!,1,FALSE)</f>
        <v>#REF!</v>
      </c>
    </row>
    <row r="10770" spans="1:10" hidden="1" x14ac:dyDescent="0.25">
      <c r="A10770" t="s">
        <v>655</v>
      </c>
      <c r="B10770">
        <v>55080</v>
      </c>
      <c r="C10770" t="s">
        <v>2796</v>
      </c>
      <c r="D10770">
        <v>1</v>
      </c>
      <c r="J10770" t="e">
        <f>+VLOOKUP(B10770,#REF!,1,FALSE)</f>
        <v>#REF!</v>
      </c>
    </row>
    <row r="10771" spans="1:10" hidden="1" x14ac:dyDescent="0.25">
      <c r="A10771" t="s">
        <v>655</v>
      </c>
      <c r="B10771">
        <v>55086</v>
      </c>
      <c r="C10771" t="s">
        <v>3599</v>
      </c>
      <c r="D10771">
        <v>1</v>
      </c>
      <c r="J10771" t="e">
        <f>+VLOOKUP(B10771,#REF!,1,FALSE)</f>
        <v>#REF!</v>
      </c>
    </row>
    <row r="10772" spans="1:10" hidden="1" x14ac:dyDescent="0.25">
      <c r="A10772" t="s">
        <v>655</v>
      </c>
      <c r="B10772">
        <v>55098</v>
      </c>
      <c r="C10772" t="s">
        <v>3603</v>
      </c>
      <c r="D10772">
        <v>1</v>
      </c>
      <c r="J10772" t="e">
        <f>+VLOOKUP(B10772,#REF!,1,FALSE)</f>
        <v>#REF!</v>
      </c>
    </row>
    <row r="10773" spans="1:10" hidden="1" x14ac:dyDescent="0.25">
      <c r="A10773" t="s">
        <v>655</v>
      </c>
      <c r="B10773">
        <v>55100</v>
      </c>
      <c r="C10773" t="s">
        <v>3605</v>
      </c>
      <c r="D10773">
        <v>1</v>
      </c>
      <c r="J10773" t="e">
        <f>+VLOOKUP(B10773,#REF!,1,FALSE)</f>
        <v>#REF!</v>
      </c>
    </row>
    <row r="10774" spans="1:10" hidden="1" x14ac:dyDescent="0.25">
      <c r="A10774" t="s">
        <v>655</v>
      </c>
      <c r="B10774">
        <v>55132</v>
      </c>
      <c r="C10774" t="s">
        <v>3606</v>
      </c>
      <c r="D10774">
        <v>1</v>
      </c>
      <c r="J10774" t="e">
        <f>+VLOOKUP(B10774,#REF!,1,FALSE)</f>
        <v>#REF!</v>
      </c>
    </row>
    <row r="10775" spans="1:10" hidden="1" x14ac:dyDescent="0.25">
      <c r="A10775" t="s">
        <v>655</v>
      </c>
      <c r="B10775">
        <v>55133</v>
      </c>
      <c r="C10775" t="s">
        <v>3607</v>
      </c>
      <c r="D10775">
        <v>1</v>
      </c>
      <c r="J10775" t="e">
        <f>+VLOOKUP(B10775,#REF!,1,FALSE)</f>
        <v>#REF!</v>
      </c>
    </row>
    <row r="10776" spans="1:10" hidden="1" x14ac:dyDescent="0.25">
      <c r="A10776" t="s">
        <v>655</v>
      </c>
      <c r="B10776">
        <v>55156</v>
      </c>
      <c r="C10776" t="s">
        <v>3608</v>
      </c>
      <c r="D10776">
        <v>1</v>
      </c>
      <c r="J10776" t="e">
        <f>+VLOOKUP(B10776,#REF!,1,FALSE)</f>
        <v>#REF!</v>
      </c>
    </row>
    <row r="10777" spans="1:10" hidden="1" x14ac:dyDescent="0.25">
      <c r="A10777" t="s">
        <v>655</v>
      </c>
      <c r="B10777">
        <v>55158</v>
      </c>
      <c r="C10777" t="s">
        <v>3609</v>
      </c>
      <c r="D10777">
        <v>1</v>
      </c>
      <c r="J10777" t="e">
        <f>+VLOOKUP(B10777,#REF!,1,FALSE)</f>
        <v>#REF!</v>
      </c>
    </row>
    <row r="10778" spans="1:10" hidden="1" x14ac:dyDescent="0.25">
      <c r="A10778" t="s">
        <v>655</v>
      </c>
      <c r="B10778">
        <v>56014</v>
      </c>
      <c r="C10778" t="s">
        <v>4127</v>
      </c>
      <c r="D10778">
        <v>1</v>
      </c>
      <c r="J10778" t="e">
        <f>+VLOOKUP(B10778,#REF!,1,FALSE)</f>
        <v>#REF!</v>
      </c>
    </row>
    <row r="10779" spans="1:10" hidden="1" x14ac:dyDescent="0.25">
      <c r="A10779" t="s">
        <v>655</v>
      </c>
      <c r="B10779">
        <v>58054</v>
      </c>
      <c r="C10779" t="s">
        <v>3610</v>
      </c>
      <c r="D10779">
        <v>1</v>
      </c>
      <c r="J10779" t="e">
        <f>+VLOOKUP(B10779,#REF!,1,FALSE)</f>
        <v>#REF!</v>
      </c>
    </row>
    <row r="10780" spans="1:10" hidden="1" x14ac:dyDescent="0.25">
      <c r="A10780" t="s">
        <v>655</v>
      </c>
      <c r="B10780">
        <v>58055</v>
      </c>
      <c r="C10780" t="s">
        <v>3611</v>
      </c>
      <c r="D10780">
        <v>1</v>
      </c>
      <c r="J10780" t="e">
        <f>+VLOOKUP(B10780,#REF!,1,FALSE)</f>
        <v>#REF!</v>
      </c>
    </row>
    <row r="10781" spans="1:10" hidden="1" x14ac:dyDescent="0.25">
      <c r="A10781" t="s">
        <v>655</v>
      </c>
      <c r="B10781">
        <v>58060</v>
      </c>
      <c r="C10781" t="s">
        <v>3612</v>
      </c>
      <c r="D10781">
        <v>1</v>
      </c>
      <c r="J10781" t="e">
        <f>+VLOOKUP(B10781,#REF!,1,FALSE)</f>
        <v>#REF!</v>
      </c>
    </row>
    <row r="10782" spans="1:10" hidden="1" x14ac:dyDescent="0.25">
      <c r="A10782" t="s">
        <v>655</v>
      </c>
      <c r="B10782">
        <v>58100</v>
      </c>
      <c r="C10782" t="s">
        <v>3613</v>
      </c>
      <c r="D10782">
        <v>1</v>
      </c>
      <c r="J10782" t="e">
        <f>+VLOOKUP(B10782,#REF!,1,FALSE)</f>
        <v>#REF!</v>
      </c>
    </row>
    <row r="10783" spans="1:10" hidden="1" x14ac:dyDescent="0.25">
      <c r="A10783" t="s">
        <v>655</v>
      </c>
      <c r="B10783">
        <v>58106</v>
      </c>
      <c r="C10783" t="s">
        <v>3614</v>
      </c>
      <c r="D10783">
        <v>1</v>
      </c>
      <c r="J10783" t="e">
        <f>+VLOOKUP(B10783,#REF!,1,FALSE)</f>
        <v>#REF!</v>
      </c>
    </row>
    <row r="10784" spans="1:10" hidden="1" x14ac:dyDescent="0.25">
      <c r="A10784" t="s">
        <v>655</v>
      </c>
      <c r="B10784" t="s">
        <v>3615</v>
      </c>
      <c r="C10784" t="s">
        <v>3616</v>
      </c>
      <c r="D10784">
        <v>1</v>
      </c>
      <c r="J10784" t="e">
        <f>+VLOOKUP(B10784,#REF!,1,FALSE)</f>
        <v>#REF!</v>
      </c>
    </row>
    <row r="10785" spans="1:10" hidden="1" x14ac:dyDescent="0.25">
      <c r="A10785" t="s">
        <v>655</v>
      </c>
      <c r="B10785">
        <v>58107</v>
      </c>
      <c r="C10785" t="s">
        <v>3617</v>
      </c>
      <c r="D10785">
        <v>1</v>
      </c>
      <c r="J10785" t="e">
        <f>+VLOOKUP(B10785,#REF!,1,FALSE)</f>
        <v>#REF!</v>
      </c>
    </row>
    <row r="10786" spans="1:10" hidden="1" x14ac:dyDescent="0.25">
      <c r="A10786" t="s">
        <v>655</v>
      </c>
      <c r="B10786" t="s">
        <v>3628</v>
      </c>
      <c r="C10786" t="s">
        <v>3629</v>
      </c>
      <c r="D10786">
        <v>1</v>
      </c>
      <c r="J10786" t="e">
        <f>+VLOOKUP(B10786,#REF!,1,FALSE)</f>
        <v>#REF!</v>
      </c>
    </row>
    <row r="10787" spans="1:10" hidden="1" x14ac:dyDescent="0.25">
      <c r="A10787" t="s">
        <v>655</v>
      </c>
      <c r="B10787">
        <v>58108</v>
      </c>
      <c r="C10787" t="s">
        <v>3630</v>
      </c>
      <c r="D10787">
        <v>1</v>
      </c>
      <c r="J10787" t="e">
        <f>+VLOOKUP(B10787,#REF!,1,FALSE)</f>
        <v>#REF!</v>
      </c>
    </row>
    <row r="10788" spans="1:10" hidden="1" x14ac:dyDescent="0.25">
      <c r="A10788" t="s">
        <v>655</v>
      </c>
      <c r="B10788" t="s">
        <v>4128</v>
      </c>
      <c r="C10788" t="s">
        <v>4129</v>
      </c>
      <c r="D10788">
        <v>1</v>
      </c>
      <c r="J10788" t="e">
        <f>+VLOOKUP(B10788,#REF!,1,FALSE)</f>
        <v>#REF!</v>
      </c>
    </row>
    <row r="10789" spans="1:10" hidden="1" x14ac:dyDescent="0.25">
      <c r="A10789" t="s">
        <v>655</v>
      </c>
      <c r="B10789">
        <v>58109</v>
      </c>
      <c r="C10789" t="s">
        <v>3631</v>
      </c>
      <c r="D10789">
        <v>1</v>
      </c>
      <c r="J10789" t="e">
        <f>+VLOOKUP(B10789,#REF!,1,FALSE)</f>
        <v>#REF!</v>
      </c>
    </row>
    <row r="10790" spans="1:10" hidden="1" x14ac:dyDescent="0.25">
      <c r="A10790" t="s">
        <v>655</v>
      </c>
      <c r="B10790">
        <v>58111</v>
      </c>
      <c r="C10790" t="s">
        <v>3632</v>
      </c>
      <c r="D10790">
        <v>1</v>
      </c>
      <c r="J10790" t="e">
        <f>+VLOOKUP(B10790,#REF!,1,FALSE)</f>
        <v>#REF!</v>
      </c>
    </row>
    <row r="10791" spans="1:10" hidden="1" x14ac:dyDescent="0.25">
      <c r="A10791" t="s">
        <v>655</v>
      </c>
      <c r="B10791">
        <v>58114</v>
      </c>
      <c r="C10791" t="s">
        <v>3633</v>
      </c>
      <c r="D10791">
        <v>1</v>
      </c>
      <c r="J10791" t="e">
        <f>+VLOOKUP(B10791,#REF!,1,FALSE)</f>
        <v>#REF!</v>
      </c>
    </row>
    <row r="10792" spans="1:10" hidden="1" x14ac:dyDescent="0.25">
      <c r="A10792" t="s">
        <v>655</v>
      </c>
      <c r="B10792">
        <v>58115</v>
      </c>
      <c r="C10792" t="s">
        <v>3634</v>
      </c>
      <c r="D10792">
        <v>1</v>
      </c>
      <c r="J10792" t="e">
        <f>+VLOOKUP(B10792,#REF!,1,FALSE)</f>
        <v>#REF!</v>
      </c>
    </row>
    <row r="10793" spans="1:10" hidden="1" x14ac:dyDescent="0.25">
      <c r="A10793" t="s">
        <v>655</v>
      </c>
      <c r="B10793">
        <v>58116</v>
      </c>
      <c r="C10793" t="s">
        <v>3635</v>
      </c>
      <c r="D10793">
        <v>1</v>
      </c>
      <c r="J10793" t="e">
        <f>+VLOOKUP(B10793,#REF!,1,FALSE)</f>
        <v>#REF!</v>
      </c>
    </row>
    <row r="10794" spans="1:10" hidden="1" x14ac:dyDescent="0.25">
      <c r="A10794" t="s">
        <v>655</v>
      </c>
      <c r="B10794">
        <v>59116</v>
      </c>
      <c r="C10794" t="s">
        <v>3637</v>
      </c>
      <c r="D10794">
        <v>1</v>
      </c>
      <c r="J10794" t="e">
        <f>+VLOOKUP(B10794,#REF!,1,FALSE)</f>
        <v>#REF!</v>
      </c>
    </row>
    <row r="10795" spans="1:10" hidden="1" x14ac:dyDescent="0.25">
      <c r="A10795" t="s">
        <v>655</v>
      </c>
      <c r="B10795">
        <v>59117</v>
      </c>
      <c r="C10795" t="s">
        <v>3638</v>
      </c>
      <c r="D10795">
        <v>1</v>
      </c>
      <c r="J10795" t="e">
        <f>+VLOOKUP(B10795,#REF!,1,FALSE)</f>
        <v>#REF!</v>
      </c>
    </row>
    <row r="10796" spans="1:10" hidden="1" x14ac:dyDescent="0.25">
      <c r="A10796" t="s">
        <v>655</v>
      </c>
      <c r="B10796">
        <v>59118</v>
      </c>
      <c r="C10796" t="s">
        <v>3639</v>
      </c>
      <c r="D10796">
        <v>1</v>
      </c>
      <c r="J10796" t="e">
        <f>+VLOOKUP(B10796,#REF!,1,FALSE)</f>
        <v>#REF!</v>
      </c>
    </row>
    <row r="10797" spans="1:10" hidden="1" x14ac:dyDescent="0.25">
      <c r="A10797" t="s">
        <v>655</v>
      </c>
      <c r="B10797">
        <v>59130</v>
      </c>
      <c r="C10797" t="s">
        <v>3641</v>
      </c>
      <c r="D10797">
        <v>1</v>
      </c>
      <c r="J10797" t="e">
        <f>+VLOOKUP(B10797,#REF!,1,FALSE)</f>
        <v>#REF!</v>
      </c>
    </row>
    <row r="10798" spans="1:10" hidden="1" x14ac:dyDescent="0.25">
      <c r="A10798" t="s">
        <v>655</v>
      </c>
      <c r="B10798" t="s">
        <v>3642</v>
      </c>
      <c r="C10798" t="s">
        <v>3643</v>
      </c>
      <c r="D10798">
        <v>1</v>
      </c>
      <c r="J10798" t="e">
        <f>+VLOOKUP(B10798,#REF!,1,FALSE)</f>
        <v>#REF!</v>
      </c>
    </row>
    <row r="10799" spans="1:10" hidden="1" x14ac:dyDescent="0.25">
      <c r="A10799" t="s">
        <v>655</v>
      </c>
      <c r="B10799">
        <v>59163</v>
      </c>
      <c r="C10799" t="s">
        <v>3644</v>
      </c>
      <c r="D10799">
        <v>1</v>
      </c>
      <c r="J10799" t="e">
        <f>+VLOOKUP(B10799,#REF!,1,FALSE)</f>
        <v>#REF!</v>
      </c>
    </row>
    <row r="10800" spans="1:10" hidden="1" x14ac:dyDescent="0.25">
      <c r="A10800" t="s">
        <v>655</v>
      </c>
      <c r="B10800">
        <v>59165</v>
      </c>
      <c r="C10800" t="s">
        <v>3645</v>
      </c>
      <c r="D10800">
        <v>1</v>
      </c>
      <c r="J10800" t="e">
        <f>+VLOOKUP(B10800,#REF!,1,FALSE)</f>
        <v>#REF!</v>
      </c>
    </row>
    <row r="10801" spans="1:10" hidden="1" x14ac:dyDescent="0.25">
      <c r="A10801" t="s">
        <v>655</v>
      </c>
      <c r="B10801">
        <v>59166</v>
      </c>
      <c r="C10801" t="s">
        <v>3648</v>
      </c>
      <c r="D10801">
        <v>1</v>
      </c>
      <c r="J10801" t="e">
        <f>+VLOOKUP(B10801,#REF!,1,FALSE)</f>
        <v>#REF!</v>
      </c>
    </row>
    <row r="10802" spans="1:10" hidden="1" x14ac:dyDescent="0.25">
      <c r="A10802" t="s">
        <v>655</v>
      </c>
      <c r="B10802">
        <v>59167</v>
      </c>
      <c r="C10802" t="s">
        <v>3649</v>
      </c>
      <c r="D10802">
        <v>1</v>
      </c>
      <c r="J10802" t="e">
        <f>+VLOOKUP(B10802,#REF!,1,FALSE)</f>
        <v>#REF!</v>
      </c>
    </row>
    <row r="10803" spans="1:10" hidden="1" x14ac:dyDescent="0.25">
      <c r="A10803" t="s">
        <v>655</v>
      </c>
      <c r="B10803">
        <v>64101</v>
      </c>
      <c r="C10803" t="s">
        <v>3650</v>
      </c>
      <c r="D10803">
        <v>100</v>
      </c>
      <c r="J10803" t="e">
        <f>+VLOOKUP(B10803,#REF!,1,FALSE)</f>
        <v>#REF!</v>
      </c>
    </row>
    <row r="10804" spans="1:10" hidden="1" x14ac:dyDescent="0.25">
      <c r="A10804" t="s">
        <v>655</v>
      </c>
      <c r="B10804">
        <v>64102</v>
      </c>
      <c r="C10804" t="s">
        <v>3651</v>
      </c>
      <c r="D10804">
        <v>100</v>
      </c>
      <c r="J10804" t="e">
        <f>+VLOOKUP(B10804,#REF!,1,FALSE)</f>
        <v>#REF!</v>
      </c>
    </row>
    <row r="10805" spans="1:10" hidden="1" x14ac:dyDescent="0.25">
      <c r="A10805" t="s">
        <v>655</v>
      </c>
      <c r="B10805">
        <v>64106</v>
      </c>
      <c r="C10805" t="s">
        <v>3654</v>
      </c>
      <c r="D10805">
        <v>100</v>
      </c>
      <c r="J10805" t="e">
        <f>+VLOOKUP(B10805,#REF!,1,FALSE)</f>
        <v>#REF!</v>
      </c>
    </row>
    <row r="10806" spans="1:10" hidden="1" x14ac:dyDescent="0.25">
      <c r="A10806" t="s">
        <v>655</v>
      </c>
      <c r="B10806">
        <v>64107</v>
      </c>
      <c r="C10806" t="s">
        <v>3655</v>
      </c>
      <c r="D10806">
        <v>100</v>
      </c>
      <c r="J10806" t="e">
        <f>+VLOOKUP(B10806,#REF!,1,FALSE)</f>
        <v>#REF!</v>
      </c>
    </row>
    <row r="10807" spans="1:10" hidden="1" x14ac:dyDescent="0.25">
      <c r="A10807" t="s">
        <v>655</v>
      </c>
      <c r="B10807">
        <v>64108</v>
      </c>
      <c r="C10807" t="s">
        <v>3656</v>
      </c>
      <c r="D10807">
        <v>100</v>
      </c>
      <c r="J10807" t="e">
        <f>+VLOOKUP(B10807,#REF!,1,FALSE)</f>
        <v>#REF!</v>
      </c>
    </row>
    <row r="10808" spans="1:10" hidden="1" x14ac:dyDescent="0.25">
      <c r="A10808" t="s">
        <v>655</v>
      </c>
      <c r="B10808">
        <v>64109</v>
      </c>
      <c r="C10808" t="s">
        <v>3657</v>
      </c>
      <c r="D10808">
        <v>100</v>
      </c>
      <c r="J10808" t="e">
        <f>+VLOOKUP(B10808,#REF!,1,FALSE)</f>
        <v>#REF!</v>
      </c>
    </row>
    <row r="10809" spans="1:10" hidden="1" x14ac:dyDescent="0.25">
      <c r="A10809" t="s">
        <v>655</v>
      </c>
      <c r="B10809">
        <v>160003</v>
      </c>
      <c r="C10809" t="s">
        <v>2369</v>
      </c>
      <c r="D10809">
        <v>1</v>
      </c>
      <c r="J10809" t="e">
        <f>+VLOOKUP(B10809,#REF!,1,FALSE)</f>
        <v>#REF!</v>
      </c>
    </row>
    <row r="10810" spans="1:10" hidden="1" x14ac:dyDescent="0.25">
      <c r="A10810" t="s">
        <v>655</v>
      </c>
      <c r="B10810">
        <v>160005</v>
      </c>
      <c r="C10810" t="s">
        <v>3660</v>
      </c>
      <c r="D10810">
        <v>3</v>
      </c>
      <c r="J10810" t="e">
        <f>+VLOOKUP(B10810,#REF!,1,FALSE)</f>
        <v>#REF!</v>
      </c>
    </row>
    <row r="10811" spans="1:10" hidden="1" x14ac:dyDescent="0.25">
      <c r="A10811" t="s">
        <v>655</v>
      </c>
      <c r="B10811">
        <v>160006</v>
      </c>
      <c r="C10811" t="s">
        <v>3661</v>
      </c>
      <c r="D10811">
        <v>1</v>
      </c>
      <c r="J10811" t="e">
        <f>+VLOOKUP(B10811,#REF!,1,FALSE)</f>
        <v>#REF!</v>
      </c>
    </row>
    <row r="10812" spans="1:10" hidden="1" x14ac:dyDescent="0.25">
      <c r="A10812" t="s">
        <v>655</v>
      </c>
      <c r="B10812">
        <v>160007</v>
      </c>
      <c r="C10812" t="s">
        <v>3662</v>
      </c>
      <c r="D10812">
        <v>1</v>
      </c>
      <c r="J10812" t="e">
        <f>+VLOOKUP(B10812,#REF!,1,FALSE)</f>
        <v>#REF!</v>
      </c>
    </row>
    <row r="10813" spans="1:10" hidden="1" x14ac:dyDescent="0.25">
      <c r="A10813" t="s">
        <v>655</v>
      </c>
      <c r="B10813">
        <v>160008</v>
      </c>
      <c r="C10813" t="s">
        <v>3663</v>
      </c>
      <c r="D10813">
        <v>1</v>
      </c>
      <c r="J10813" t="e">
        <f>+VLOOKUP(B10813,#REF!,1,FALSE)</f>
        <v>#REF!</v>
      </c>
    </row>
    <row r="10814" spans="1:10" hidden="1" x14ac:dyDescent="0.25">
      <c r="A10814" t="s">
        <v>655</v>
      </c>
      <c r="B10814">
        <v>160009</v>
      </c>
      <c r="C10814" t="s">
        <v>3664</v>
      </c>
      <c r="D10814">
        <v>1</v>
      </c>
      <c r="J10814" t="e">
        <f>+VLOOKUP(B10814,#REF!,1,FALSE)</f>
        <v>#REF!</v>
      </c>
    </row>
    <row r="10815" spans="1:10" hidden="1" x14ac:dyDescent="0.25">
      <c r="A10815" t="s">
        <v>655</v>
      </c>
      <c r="B10815">
        <v>160011</v>
      </c>
      <c r="C10815" t="s">
        <v>2371</v>
      </c>
      <c r="D10815">
        <v>1</v>
      </c>
      <c r="J10815" t="e">
        <f>+VLOOKUP(B10815,#REF!,1,FALSE)</f>
        <v>#REF!</v>
      </c>
    </row>
    <row r="10816" spans="1:10" hidden="1" x14ac:dyDescent="0.25">
      <c r="A10816" t="s">
        <v>655</v>
      </c>
      <c r="B10816">
        <v>160012</v>
      </c>
      <c r="C10816" t="s">
        <v>2372</v>
      </c>
      <c r="D10816">
        <v>1</v>
      </c>
      <c r="J10816" t="e">
        <f>+VLOOKUP(B10816,#REF!,1,FALSE)</f>
        <v>#REF!</v>
      </c>
    </row>
    <row r="10817" spans="1:10" hidden="1" x14ac:dyDescent="0.25">
      <c r="A10817" t="s">
        <v>655</v>
      </c>
      <c r="B10817">
        <v>160013</v>
      </c>
      <c r="C10817" t="s">
        <v>2373</v>
      </c>
      <c r="D10817">
        <v>1</v>
      </c>
      <c r="J10817" t="e">
        <f>+VLOOKUP(B10817,#REF!,1,FALSE)</f>
        <v>#REF!</v>
      </c>
    </row>
    <row r="10818" spans="1:10" hidden="1" x14ac:dyDescent="0.25">
      <c r="A10818" t="s">
        <v>655</v>
      </c>
      <c r="B10818">
        <v>160014</v>
      </c>
      <c r="C10818" t="s">
        <v>2374</v>
      </c>
      <c r="D10818">
        <v>1</v>
      </c>
      <c r="J10818" t="e">
        <f>+VLOOKUP(B10818,#REF!,1,FALSE)</f>
        <v>#REF!</v>
      </c>
    </row>
    <row r="10819" spans="1:10" hidden="1" x14ac:dyDescent="0.25">
      <c r="A10819" t="s">
        <v>655</v>
      </c>
      <c r="B10819">
        <v>160015</v>
      </c>
      <c r="C10819" t="s">
        <v>2375</v>
      </c>
      <c r="D10819">
        <v>1</v>
      </c>
      <c r="J10819" t="e">
        <f>+VLOOKUP(B10819,#REF!,1,FALSE)</f>
        <v>#REF!</v>
      </c>
    </row>
    <row r="10820" spans="1:10" hidden="1" x14ac:dyDescent="0.25">
      <c r="A10820" t="s">
        <v>655</v>
      </c>
      <c r="B10820">
        <v>160016</v>
      </c>
      <c r="C10820" t="s">
        <v>2376</v>
      </c>
      <c r="D10820">
        <v>1</v>
      </c>
      <c r="J10820" t="e">
        <f>+VLOOKUP(B10820,#REF!,1,FALSE)</f>
        <v>#REF!</v>
      </c>
    </row>
    <row r="10821" spans="1:10" hidden="1" x14ac:dyDescent="0.25">
      <c r="A10821" t="s">
        <v>655</v>
      </c>
      <c r="B10821">
        <v>160020</v>
      </c>
      <c r="C10821" t="s">
        <v>3665</v>
      </c>
      <c r="D10821">
        <v>1</v>
      </c>
      <c r="J10821" t="e">
        <f>+VLOOKUP(B10821,#REF!,1,FALSE)</f>
        <v>#REF!</v>
      </c>
    </row>
    <row r="10822" spans="1:10" hidden="1" x14ac:dyDescent="0.25">
      <c r="A10822" t="s">
        <v>655</v>
      </c>
      <c r="B10822" t="s">
        <v>1720</v>
      </c>
      <c r="C10822" t="s">
        <v>1721</v>
      </c>
      <c r="D10822">
        <v>6.5</v>
      </c>
      <c r="J10822" t="e">
        <f>+VLOOKUP(B10822,#REF!,1,FALSE)</f>
        <v>#REF!</v>
      </c>
    </row>
    <row r="10823" spans="1:10" hidden="1" x14ac:dyDescent="0.25">
      <c r="A10823" t="s">
        <v>655</v>
      </c>
      <c r="B10823" t="s">
        <v>2380</v>
      </c>
      <c r="C10823" t="s">
        <v>2381</v>
      </c>
      <c r="D10823">
        <v>6.5</v>
      </c>
      <c r="J10823" t="e">
        <f>+VLOOKUP(B10823,#REF!,1,FALSE)</f>
        <v>#REF!</v>
      </c>
    </row>
    <row r="10824" spans="1:10" hidden="1" x14ac:dyDescent="0.25">
      <c r="A10824" t="s">
        <v>655</v>
      </c>
      <c r="B10824" t="s">
        <v>2155</v>
      </c>
      <c r="C10824" t="s">
        <v>2156</v>
      </c>
      <c r="D10824">
        <v>6.5</v>
      </c>
      <c r="J10824" t="e">
        <f>+VLOOKUP(B10824,#REF!,1,FALSE)</f>
        <v>#REF!</v>
      </c>
    </row>
    <row r="10825" spans="1:10" hidden="1" x14ac:dyDescent="0.25">
      <c r="A10825" t="s">
        <v>655</v>
      </c>
      <c r="B10825" t="s">
        <v>2382</v>
      </c>
      <c r="C10825" t="s">
        <v>2383</v>
      </c>
      <c r="D10825">
        <v>6.5</v>
      </c>
      <c r="J10825" t="e">
        <f>+VLOOKUP(B10825,#REF!,1,FALSE)</f>
        <v>#REF!</v>
      </c>
    </row>
    <row r="10826" spans="1:10" hidden="1" x14ac:dyDescent="0.25">
      <c r="A10826" t="s">
        <v>655</v>
      </c>
      <c r="B10826" t="s">
        <v>2157</v>
      </c>
      <c r="C10826" t="s">
        <v>2158</v>
      </c>
      <c r="D10826">
        <v>6.5</v>
      </c>
      <c r="J10826" t="e">
        <f>+VLOOKUP(B10826,#REF!,1,FALSE)</f>
        <v>#REF!</v>
      </c>
    </row>
    <row r="10827" spans="1:10" hidden="1" x14ac:dyDescent="0.25">
      <c r="A10827" t="s">
        <v>655</v>
      </c>
      <c r="B10827" t="s">
        <v>2384</v>
      </c>
      <c r="C10827" t="s">
        <v>2385</v>
      </c>
      <c r="D10827">
        <v>6.5</v>
      </c>
      <c r="J10827" t="e">
        <f>+VLOOKUP(B10827,#REF!,1,FALSE)</f>
        <v>#REF!</v>
      </c>
    </row>
    <row r="10828" spans="1:10" hidden="1" x14ac:dyDescent="0.25">
      <c r="A10828" t="s">
        <v>655</v>
      </c>
      <c r="B10828" t="s">
        <v>2159</v>
      </c>
      <c r="C10828" t="s">
        <v>2160</v>
      </c>
      <c r="D10828">
        <v>6.5</v>
      </c>
      <c r="J10828" t="e">
        <f>+VLOOKUP(B10828,#REF!,1,FALSE)</f>
        <v>#REF!</v>
      </c>
    </row>
    <row r="10829" spans="1:10" hidden="1" x14ac:dyDescent="0.25">
      <c r="A10829" t="s">
        <v>655</v>
      </c>
      <c r="B10829" t="s">
        <v>2386</v>
      </c>
      <c r="C10829" t="s">
        <v>2387</v>
      </c>
      <c r="D10829">
        <v>6.5</v>
      </c>
      <c r="J10829" t="e">
        <f>+VLOOKUP(B10829,#REF!,1,FALSE)</f>
        <v>#REF!</v>
      </c>
    </row>
    <row r="10830" spans="1:10" hidden="1" x14ac:dyDescent="0.25">
      <c r="A10830" t="s">
        <v>655</v>
      </c>
      <c r="B10830" t="s">
        <v>2161</v>
      </c>
      <c r="C10830" t="s">
        <v>2162</v>
      </c>
      <c r="D10830">
        <v>6.5</v>
      </c>
      <c r="J10830" t="e">
        <f>+VLOOKUP(B10830,#REF!,1,FALSE)</f>
        <v>#REF!</v>
      </c>
    </row>
    <row r="10831" spans="1:10" hidden="1" x14ac:dyDescent="0.25">
      <c r="A10831" t="s">
        <v>655</v>
      </c>
      <c r="B10831" t="s">
        <v>2388</v>
      </c>
      <c r="C10831" t="s">
        <v>2389</v>
      </c>
      <c r="D10831">
        <v>6.5</v>
      </c>
      <c r="J10831" t="e">
        <f>+VLOOKUP(B10831,#REF!,1,FALSE)</f>
        <v>#REF!</v>
      </c>
    </row>
    <row r="10832" spans="1:10" hidden="1" x14ac:dyDescent="0.25">
      <c r="A10832" t="s">
        <v>655</v>
      </c>
      <c r="B10832" t="s">
        <v>2164</v>
      </c>
      <c r="C10832" t="s">
        <v>2165</v>
      </c>
      <c r="D10832">
        <v>6.5</v>
      </c>
      <c r="J10832" t="e">
        <f>+VLOOKUP(B10832,#REF!,1,FALSE)</f>
        <v>#REF!</v>
      </c>
    </row>
    <row r="10833" spans="1:10" hidden="1" x14ac:dyDescent="0.25">
      <c r="A10833" t="s">
        <v>655</v>
      </c>
      <c r="B10833" t="s">
        <v>2390</v>
      </c>
      <c r="C10833" t="s">
        <v>2391</v>
      </c>
      <c r="D10833">
        <v>6.5</v>
      </c>
      <c r="J10833" t="e">
        <f>+VLOOKUP(B10833,#REF!,1,FALSE)</f>
        <v>#REF!</v>
      </c>
    </row>
    <row r="10834" spans="1:10" hidden="1" x14ac:dyDescent="0.25">
      <c r="A10834" t="s">
        <v>655</v>
      </c>
      <c r="B10834" t="s">
        <v>2166</v>
      </c>
      <c r="C10834" t="s">
        <v>2167</v>
      </c>
      <c r="D10834">
        <v>6.5</v>
      </c>
      <c r="J10834" t="e">
        <f>+VLOOKUP(B10834,#REF!,1,FALSE)</f>
        <v>#REF!</v>
      </c>
    </row>
    <row r="10835" spans="1:10" hidden="1" x14ac:dyDescent="0.25">
      <c r="A10835" t="s">
        <v>655</v>
      </c>
      <c r="B10835" t="s">
        <v>2392</v>
      </c>
      <c r="C10835" t="s">
        <v>2393</v>
      </c>
      <c r="D10835">
        <v>6.5</v>
      </c>
      <c r="J10835" t="e">
        <f>+VLOOKUP(B10835,#REF!,1,FALSE)</f>
        <v>#REF!</v>
      </c>
    </row>
    <row r="10836" spans="1:10" hidden="1" x14ac:dyDescent="0.25">
      <c r="A10836" t="s">
        <v>655</v>
      </c>
      <c r="B10836" t="s">
        <v>2168</v>
      </c>
      <c r="C10836" t="s">
        <v>2169</v>
      </c>
      <c r="D10836">
        <v>6.5</v>
      </c>
      <c r="J10836" t="e">
        <f>+VLOOKUP(B10836,#REF!,1,FALSE)</f>
        <v>#REF!</v>
      </c>
    </row>
    <row r="10837" spans="1:10" hidden="1" x14ac:dyDescent="0.25">
      <c r="A10837" t="s">
        <v>655</v>
      </c>
      <c r="B10837" t="s">
        <v>2170</v>
      </c>
      <c r="C10837" t="s">
        <v>2171</v>
      </c>
      <c r="D10837">
        <v>6.5</v>
      </c>
      <c r="J10837" t="e">
        <f>+VLOOKUP(B10837,#REF!,1,FALSE)</f>
        <v>#REF!</v>
      </c>
    </row>
    <row r="10838" spans="1:10" hidden="1" x14ac:dyDescent="0.25">
      <c r="A10838" t="s">
        <v>655</v>
      </c>
      <c r="B10838" t="s">
        <v>2394</v>
      </c>
      <c r="C10838" t="s">
        <v>2395</v>
      </c>
      <c r="D10838">
        <v>6.5</v>
      </c>
      <c r="J10838" t="e">
        <f>+VLOOKUP(B10838,#REF!,1,FALSE)</f>
        <v>#REF!</v>
      </c>
    </row>
    <row r="10839" spans="1:10" hidden="1" x14ac:dyDescent="0.25">
      <c r="A10839" t="s">
        <v>655</v>
      </c>
      <c r="B10839" t="s">
        <v>2463</v>
      </c>
      <c r="C10839" t="s">
        <v>2464</v>
      </c>
      <c r="D10839">
        <v>6.5</v>
      </c>
      <c r="J10839" t="e">
        <f>+VLOOKUP(B10839,#REF!,1,FALSE)</f>
        <v>#REF!</v>
      </c>
    </row>
    <row r="10840" spans="1:10" hidden="1" x14ac:dyDescent="0.25">
      <c r="A10840" t="s">
        <v>655</v>
      </c>
      <c r="B10840">
        <v>413077</v>
      </c>
      <c r="C10840" t="s">
        <v>1704</v>
      </c>
      <c r="D10840">
        <v>6.5</v>
      </c>
      <c r="J10840" t="e">
        <f>+VLOOKUP(B10840,#REF!,1,FALSE)</f>
        <v>#REF!</v>
      </c>
    </row>
    <row r="10841" spans="1:10" hidden="1" x14ac:dyDescent="0.25">
      <c r="A10841" t="s">
        <v>655</v>
      </c>
      <c r="B10841">
        <v>413079</v>
      </c>
      <c r="C10841" t="s">
        <v>1243</v>
      </c>
      <c r="D10841">
        <v>6.5</v>
      </c>
      <c r="J10841" t="e">
        <f>+VLOOKUP(B10841,#REF!,1,FALSE)</f>
        <v>#REF!</v>
      </c>
    </row>
    <row r="10842" spans="1:10" hidden="1" x14ac:dyDescent="0.25">
      <c r="A10842" t="s">
        <v>655</v>
      </c>
      <c r="B10842">
        <v>413090</v>
      </c>
      <c r="C10842" t="s">
        <v>1776</v>
      </c>
      <c r="D10842">
        <v>6.5</v>
      </c>
      <c r="J10842" t="e">
        <f>+VLOOKUP(B10842,#REF!,1,FALSE)</f>
        <v>#REF!</v>
      </c>
    </row>
    <row r="10843" spans="1:10" hidden="1" x14ac:dyDescent="0.25">
      <c r="A10843" t="s">
        <v>655</v>
      </c>
      <c r="B10843">
        <v>413091</v>
      </c>
      <c r="C10843" t="s">
        <v>1777</v>
      </c>
      <c r="D10843">
        <v>6.5</v>
      </c>
      <c r="J10843" t="e">
        <f>+VLOOKUP(B10843,#REF!,1,FALSE)</f>
        <v>#REF!</v>
      </c>
    </row>
    <row r="10844" spans="1:10" hidden="1" x14ac:dyDescent="0.25">
      <c r="A10844" t="s">
        <v>655</v>
      </c>
      <c r="B10844">
        <v>420001</v>
      </c>
      <c r="C10844" t="s">
        <v>1778</v>
      </c>
      <c r="D10844">
        <v>6.5</v>
      </c>
      <c r="J10844" t="e">
        <f>+VLOOKUP(B10844,#REF!,1,FALSE)</f>
        <v>#REF!</v>
      </c>
    </row>
    <row r="10845" spans="1:10" hidden="1" x14ac:dyDescent="0.25">
      <c r="A10845" t="s">
        <v>655</v>
      </c>
      <c r="B10845">
        <v>421009</v>
      </c>
      <c r="C10845" t="s">
        <v>3669</v>
      </c>
      <c r="D10845">
        <v>6.5</v>
      </c>
      <c r="J10845" t="e">
        <f>+VLOOKUP(B10845,#REF!,1,FALSE)</f>
        <v>#REF!</v>
      </c>
    </row>
    <row r="10846" spans="1:10" hidden="1" x14ac:dyDescent="0.25">
      <c r="A10846" t="s">
        <v>655</v>
      </c>
      <c r="B10846">
        <v>423008</v>
      </c>
      <c r="C10846" t="s">
        <v>2173</v>
      </c>
      <c r="D10846">
        <v>6.5</v>
      </c>
      <c r="J10846" t="e">
        <f>+VLOOKUP(B10846,#REF!,1,FALSE)</f>
        <v>#REF!</v>
      </c>
    </row>
    <row r="10847" spans="1:10" hidden="1" x14ac:dyDescent="0.25">
      <c r="A10847" t="s">
        <v>655</v>
      </c>
      <c r="B10847">
        <v>433002</v>
      </c>
      <c r="C10847" t="s">
        <v>3672</v>
      </c>
      <c r="D10847">
        <v>6.5</v>
      </c>
      <c r="J10847" t="e">
        <f>+VLOOKUP(B10847,#REF!,1,FALSE)</f>
        <v>#REF!</v>
      </c>
    </row>
    <row r="10848" spans="1:10" hidden="1" x14ac:dyDescent="0.25">
      <c r="A10848" t="s">
        <v>655</v>
      </c>
      <c r="B10848">
        <v>440000</v>
      </c>
      <c r="C10848" t="s">
        <v>3172</v>
      </c>
      <c r="D10848">
        <v>50</v>
      </c>
      <c r="J10848" t="e">
        <f>+VLOOKUP(B10848,#REF!,1,FALSE)</f>
        <v>#REF!</v>
      </c>
    </row>
    <row r="10849" spans="1:10" hidden="1" x14ac:dyDescent="0.25">
      <c r="A10849" t="s">
        <v>655</v>
      </c>
      <c r="B10849">
        <v>440001</v>
      </c>
      <c r="C10849" t="s">
        <v>2613</v>
      </c>
      <c r="D10849">
        <v>100</v>
      </c>
      <c r="J10849" t="e">
        <f>+VLOOKUP(B10849,#REF!,1,FALSE)</f>
        <v>#REF!</v>
      </c>
    </row>
    <row r="10850" spans="1:10" hidden="1" x14ac:dyDescent="0.25">
      <c r="A10850" t="s">
        <v>655</v>
      </c>
      <c r="B10850">
        <v>440003</v>
      </c>
      <c r="C10850" t="s">
        <v>3673</v>
      </c>
      <c r="D10850">
        <v>100</v>
      </c>
      <c r="J10850" t="e">
        <f>+VLOOKUP(B10850,#REF!,1,FALSE)</f>
        <v>#REF!</v>
      </c>
    </row>
    <row r="10851" spans="1:10" hidden="1" x14ac:dyDescent="0.25">
      <c r="A10851" t="s">
        <v>655</v>
      </c>
      <c r="B10851">
        <v>440004</v>
      </c>
      <c r="C10851" t="s">
        <v>3674</v>
      </c>
      <c r="D10851">
        <v>50</v>
      </c>
      <c r="J10851" t="e">
        <f>+VLOOKUP(B10851,#REF!,1,FALSE)</f>
        <v>#REF!</v>
      </c>
    </row>
    <row r="10852" spans="1:10" hidden="1" x14ac:dyDescent="0.25">
      <c r="A10852" t="s">
        <v>655</v>
      </c>
      <c r="B10852">
        <v>440005</v>
      </c>
      <c r="C10852" t="s">
        <v>2541</v>
      </c>
      <c r="D10852">
        <v>100</v>
      </c>
      <c r="J10852" t="e">
        <f>+VLOOKUP(B10852,#REF!,1,FALSE)</f>
        <v>#REF!</v>
      </c>
    </row>
    <row r="10853" spans="1:10" hidden="1" x14ac:dyDescent="0.25">
      <c r="A10853" t="s">
        <v>655</v>
      </c>
      <c r="B10853">
        <v>440009</v>
      </c>
      <c r="C10853" t="s">
        <v>3675</v>
      </c>
      <c r="D10853">
        <v>50</v>
      </c>
      <c r="J10853" t="e">
        <f>+VLOOKUP(B10853,#REF!,1,FALSE)</f>
        <v>#REF!</v>
      </c>
    </row>
    <row r="10854" spans="1:10" hidden="1" x14ac:dyDescent="0.25">
      <c r="A10854" t="s">
        <v>655</v>
      </c>
      <c r="B10854">
        <v>440010</v>
      </c>
      <c r="C10854" t="s">
        <v>2614</v>
      </c>
      <c r="D10854">
        <v>100</v>
      </c>
      <c r="J10854" t="e">
        <f>+VLOOKUP(B10854,#REF!,1,FALSE)</f>
        <v>#REF!</v>
      </c>
    </row>
    <row r="10855" spans="1:10" hidden="1" x14ac:dyDescent="0.25">
      <c r="A10855" t="s">
        <v>655</v>
      </c>
      <c r="B10855">
        <v>440012</v>
      </c>
      <c r="C10855" t="s">
        <v>2615</v>
      </c>
      <c r="D10855">
        <v>100</v>
      </c>
      <c r="J10855" t="e">
        <f>+VLOOKUP(B10855,#REF!,1,FALSE)</f>
        <v>#REF!</v>
      </c>
    </row>
    <row r="10856" spans="1:10" hidden="1" x14ac:dyDescent="0.25">
      <c r="A10856" t="s">
        <v>655</v>
      </c>
      <c r="B10856">
        <v>440013</v>
      </c>
      <c r="C10856" t="s">
        <v>2616</v>
      </c>
      <c r="D10856">
        <v>100</v>
      </c>
      <c r="J10856" t="e">
        <f>+VLOOKUP(B10856,#REF!,1,FALSE)</f>
        <v>#REF!</v>
      </c>
    </row>
    <row r="10857" spans="1:10" hidden="1" x14ac:dyDescent="0.25">
      <c r="A10857" t="s">
        <v>655</v>
      </c>
      <c r="B10857">
        <v>440019</v>
      </c>
      <c r="C10857" t="s">
        <v>3676</v>
      </c>
      <c r="D10857">
        <v>50</v>
      </c>
      <c r="J10857" t="e">
        <f>+VLOOKUP(B10857,#REF!,1,FALSE)</f>
        <v>#REF!</v>
      </c>
    </row>
    <row r="10858" spans="1:10" hidden="1" x14ac:dyDescent="0.25">
      <c r="A10858" t="s">
        <v>655</v>
      </c>
      <c r="B10858">
        <v>440020</v>
      </c>
      <c r="C10858" t="s">
        <v>3677</v>
      </c>
      <c r="D10858">
        <v>20</v>
      </c>
      <c r="J10858" t="e">
        <f>+VLOOKUP(B10858,#REF!,1,FALSE)</f>
        <v>#REF!</v>
      </c>
    </row>
    <row r="10859" spans="1:10" hidden="1" x14ac:dyDescent="0.25">
      <c r="A10859" t="s">
        <v>655</v>
      </c>
      <c r="B10859" t="s">
        <v>2176</v>
      </c>
      <c r="C10859" t="s">
        <v>2177</v>
      </c>
      <c r="D10859">
        <v>1</v>
      </c>
      <c r="J10859" t="e">
        <f>+VLOOKUP(B10859,#REF!,1,FALSE)</f>
        <v>#REF!</v>
      </c>
    </row>
    <row r="10860" spans="1:10" hidden="1" x14ac:dyDescent="0.25">
      <c r="A10860" t="s">
        <v>655</v>
      </c>
      <c r="B10860" t="s">
        <v>2178</v>
      </c>
      <c r="C10860" t="s">
        <v>2179</v>
      </c>
      <c r="D10860">
        <v>1</v>
      </c>
      <c r="J10860" t="e">
        <f>+VLOOKUP(B10860,#REF!,1,FALSE)</f>
        <v>#REF!</v>
      </c>
    </row>
    <row r="10861" spans="1:10" hidden="1" x14ac:dyDescent="0.25">
      <c r="A10861" t="s">
        <v>655</v>
      </c>
      <c r="B10861" t="s">
        <v>2182</v>
      </c>
      <c r="C10861" t="s">
        <v>2183</v>
      </c>
      <c r="D10861">
        <v>1</v>
      </c>
      <c r="J10861" t="e">
        <f>+VLOOKUP(B10861,#REF!,1,FALSE)</f>
        <v>#REF!</v>
      </c>
    </row>
    <row r="10862" spans="1:10" hidden="1" x14ac:dyDescent="0.25">
      <c r="A10862" t="s">
        <v>655</v>
      </c>
      <c r="B10862">
        <v>450084</v>
      </c>
      <c r="C10862" t="s">
        <v>3706</v>
      </c>
      <c r="D10862">
        <v>1</v>
      </c>
      <c r="J10862" t="e">
        <f>+VLOOKUP(B10862,#REF!,1,FALSE)</f>
        <v>#REF!</v>
      </c>
    </row>
    <row r="10863" spans="1:10" hidden="1" x14ac:dyDescent="0.25">
      <c r="A10863" t="s">
        <v>655</v>
      </c>
      <c r="B10863" t="s">
        <v>2482</v>
      </c>
      <c r="C10863" t="s">
        <v>2483</v>
      </c>
      <c r="D10863">
        <v>50</v>
      </c>
      <c r="J10863" t="e">
        <f>+VLOOKUP(B10863,#REF!,1,FALSE)</f>
        <v>#REF!</v>
      </c>
    </row>
    <row r="10864" spans="1:10" hidden="1" x14ac:dyDescent="0.25">
      <c r="A10864" t="s">
        <v>655</v>
      </c>
      <c r="B10864">
        <v>460000</v>
      </c>
      <c r="C10864" t="s">
        <v>3764</v>
      </c>
      <c r="D10864">
        <v>100</v>
      </c>
      <c r="J10864" t="e">
        <f>+VLOOKUP(B10864,#REF!,1,FALSE)</f>
        <v>#REF!</v>
      </c>
    </row>
    <row r="10865" spans="1:10" hidden="1" x14ac:dyDescent="0.25">
      <c r="A10865" t="s">
        <v>655</v>
      </c>
      <c r="B10865">
        <v>460001</v>
      </c>
      <c r="C10865" t="s">
        <v>3765</v>
      </c>
      <c r="D10865">
        <v>2</v>
      </c>
      <c r="J10865" t="e">
        <f>+VLOOKUP(B10865,#REF!,1,FALSE)</f>
        <v>#REF!</v>
      </c>
    </row>
    <row r="10866" spans="1:10" hidden="1" x14ac:dyDescent="0.25">
      <c r="A10866" t="s">
        <v>655</v>
      </c>
      <c r="B10866">
        <v>460002</v>
      </c>
      <c r="C10866" t="s">
        <v>3766</v>
      </c>
      <c r="D10866">
        <v>100</v>
      </c>
      <c r="J10866" t="e">
        <f>+VLOOKUP(B10866,#REF!,1,FALSE)</f>
        <v>#REF!</v>
      </c>
    </row>
    <row r="10867" spans="1:10" hidden="1" x14ac:dyDescent="0.25">
      <c r="A10867" t="s">
        <v>655</v>
      </c>
      <c r="B10867">
        <v>460003</v>
      </c>
      <c r="C10867" t="s">
        <v>3767</v>
      </c>
      <c r="D10867">
        <v>8</v>
      </c>
      <c r="J10867" t="e">
        <f>+VLOOKUP(B10867,#REF!,1,FALSE)</f>
        <v>#REF!</v>
      </c>
    </row>
    <row r="10868" spans="1:10" hidden="1" x14ac:dyDescent="0.25">
      <c r="A10868" t="s">
        <v>655</v>
      </c>
      <c r="B10868">
        <v>460004</v>
      </c>
      <c r="C10868" t="s">
        <v>3768</v>
      </c>
      <c r="D10868">
        <v>4</v>
      </c>
      <c r="J10868" t="e">
        <f>+VLOOKUP(B10868,#REF!,1,FALSE)</f>
        <v>#REF!</v>
      </c>
    </row>
    <row r="10869" spans="1:10" hidden="1" x14ac:dyDescent="0.25">
      <c r="A10869" t="s">
        <v>655</v>
      </c>
      <c r="B10869">
        <v>460005</v>
      </c>
      <c r="C10869" t="s">
        <v>3769</v>
      </c>
      <c r="D10869">
        <v>8</v>
      </c>
      <c r="J10869" t="e">
        <f>+VLOOKUP(B10869,#REF!,1,FALSE)</f>
        <v>#REF!</v>
      </c>
    </row>
    <row r="10870" spans="1:10" hidden="1" x14ac:dyDescent="0.25">
      <c r="A10870" t="s">
        <v>655</v>
      </c>
      <c r="B10870">
        <v>460006</v>
      </c>
      <c r="C10870" t="s">
        <v>3770</v>
      </c>
      <c r="D10870">
        <v>8</v>
      </c>
      <c r="J10870" t="e">
        <f>+VLOOKUP(B10870,#REF!,1,FALSE)</f>
        <v>#REF!</v>
      </c>
    </row>
    <row r="10871" spans="1:10" hidden="1" x14ac:dyDescent="0.25">
      <c r="A10871" t="s">
        <v>655</v>
      </c>
      <c r="B10871">
        <v>460007</v>
      </c>
      <c r="C10871" t="s">
        <v>3771</v>
      </c>
      <c r="D10871">
        <v>8</v>
      </c>
      <c r="J10871" t="e">
        <f>+VLOOKUP(B10871,#REF!,1,FALSE)</f>
        <v>#REF!</v>
      </c>
    </row>
    <row r="10872" spans="1:10" hidden="1" x14ac:dyDescent="0.25">
      <c r="A10872" t="s">
        <v>655</v>
      </c>
      <c r="B10872">
        <v>460008</v>
      </c>
      <c r="C10872" t="s">
        <v>3772</v>
      </c>
      <c r="D10872">
        <v>2</v>
      </c>
      <c r="J10872" t="e">
        <f>+VLOOKUP(B10872,#REF!,1,FALSE)</f>
        <v>#REF!</v>
      </c>
    </row>
    <row r="10873" spans="1:10" hidden="1" x14ac:dyDescent="0.25">
      <c r="A10873" t="s">
        <v>655</v>
      </c>
      <c r="B10873">
        <v>460012</v>
      </c>
      <c r="C10873" t="s">
        <v>3773</v>
      </c>
      <c r="D10873">
        <v>2</v>
      </c>
      <c r="J10873" t="e">
        <f>+VLOOKUP(B10873,#REF!,1,FALSE)</f>
        <v>#REF!</v>
      </c>
    </row>
    <row r="10874" spans="1:10" hidden="1" x14ac:dyDescent="0.25">
      <c r="A10874" t="s">
        <v>655</v>
      </c>
      <c r="B10874">
        <v>460019</v>
      </c>
      <c r="C10874" t="s">
        <v>3780</v>
      </c>
      <c r="D10874">
        <v>100</v>
      </c>
      <c r="J10874" t="e">
        <f>+VLOOKUP(B10874,#REF!,1,FALSE)</f>
        <v>#REF!</v>
      </c>
    </row>
    <row r="10875" spans="1:10" hidden="1" x14ac:dyDescent="0.25">
      <c r="A10875" t="s">
        <v>655</v>
      </c>
      <c r="B10875">
        <v>460020</v>
      </c>
      <c r="C10875" t="s">
        <v>2549</v>
      </c>
      <c r="D10875">
        <v>10</v>
      </c>
      <c r="J10875" t="e">
        <f>+VLOOKUP(B10875,#REF!,1,FALSE)</f>
        <v>#REF!</v>
      </c>
    </row>
    <row r="10876" spans="1:10" hidden="1" x14ac:dyDescent="0.25">
      <c r="A10876" t="s">
        <v>655</v>
      </c>
      <c r="B10876">
        <v>460021</v>
      </c>
      <c r="C10876" t="s">
        <v>2550</v>
      </c>
      <c r="D10876">
        <v>10</v>
      </c>
      <c r="J10876" t="e">
        <f>+VLOOKUP(B10876,#REF!,1,FALSE)</f>
        <v>#REF!</v>
      </c>
    </row>
    <row r="10877" spans="1:10" hidden="1" x14ac:dyDescent="0.25">
      <c r="A10877" t="s">
        <v>655</v>
      </c>
      <c r="B10877">
        <v>460033</v>
      </c>
      <c r="C10877" t="s">
        <v>3784</v>
      </c>
      <c r="D10877">
        <v>4</v>
      </c>
      <c r="J10877" t="e">
        <f>+VLOOKUP(B10877,#REF!,1,FALSE)</f>
        <v>#REF!</v>
      </c>
    </row>
    <row r="10878" spans="1:10" hidden="1" x14ac:dyDescent="0.25">
      <c r="A10878" t="s">
        <v>655</v>
      </c>
      <c r="B10878">
        <v>460034</v>
      </c>
      <c r="C10878" t="s">
        <v>3785</v>
      </c>
      <c r="D10878">
        <v>4</v>
      </c>
      <c r="J10878" t="e">
        <f>+VLOOKUP(B10878,#REF!,1,FALSE)</f>
        <v>#REF!</v>
      </c>
    </row>
    <row r="10879" spans="1:10" hidden="1" x14ac:dyDescent="0.25">
      <c r="A10879" t="s">
        <v>655</v>
      </c>
      <c r="B10879">
        <v>460046</v>
      </c>
      <c r="C10879" t="s">
        <v>2408</v>
      </c>
      <c r="D10879">
        <v>4</v>
      </c>
      <c r="J10879" t="e">
        <f>+VLOOKUP(B10879,#REF!,1,FALSE)</f>
        <v>#REF!</v>
      </c>
    </row>
    <row r="10880" spans="1:10" hidden="1" x14ac:dyDescent="0.25">
      <c r="A10880" t="s">
        <v>655</v>
      </c>
      <c r="B10880">
        <v>460047</v>
      </c>
      <c r="C10880" t="s">
        <v>2409</v>
      </c>
      <c r="D10880">
        <v>4</v>
      </c>
      <c r="J10880" t="e">
        <f>+VLOOKUP(B10880,#REF!,1,FALSE)</f>
        <v>#REF!</v>
      </c>
    </row>
    <row r="10881" spans="1:10" hidden="1" x14ac:dyDescent="0.25">
      <c r="A10881" t="s">
        <v>655</v>
      </c>
      <c r="B10881">
        <v>460048</v>
      </c>
      <c r="C10881" t="s">
        <v>2410</v>
      </c>
      <c r="D10881">
        <v>4</v>
      </c>
      <c r="J10881" t="e">
        <f>+VLOOKUP(B10881,#REF!,1,FALSE)</f>
        <v>#REF!</v>
      </c>
    </row>
    <row r="10882" spans="1:10" hidden="1" x14ac:dyDescent="0.25">
      <c r="A10882" t="s">
        <v>655</v>
      </c>
      <c r="B10882">
        <v>460049</v>
      </c>
      <c r="C10882" t="s">
        <v>2411</v>
      </c>
      <c r="D10882">
        <v>4</v>
      </c>
      <c r="J10882" t="e">
        <f>+VLOOKUP(B10882,#REF!,1,FALSE)</f>
        <v>#REF!</v>
      </c>
    </row>
    <row r="10883" spans="1:10" hidden="1" x14ac:dyDescent="0.25">
      <c r="A10883" t="s">
        <v>655</v>
      </c>
      <c r="B10883">
        <v>460051</v>
      </c>
      <c r="C10883" t="s">
        <v>3787</v>
      </c>
      <c r="D10883">
        <v>60</v>
      </c>
      <c r="J10883" t="e">
        <f>+VLOOKUP(B10883,#REF!,1,FALSE)</f>
        <v>#REF!</v>
      </c>
    </row>
    <row r="10884" spans="1:10" hidden="1" x14ac:dyDescent="0.25">
      <c r="A10884" t="s">
        <v>655</v>
      </c>
      <c r="B10884">
        <v>460053</v>
      </c>
      <c r="C10884" t="s">
        <v>3788</v>
      </c>
      <c r="D10884">
        <v>60</v>
      </c>
      <c r="J10884" t="e">
        <f>+VLOOKUP(B10884,#REF!,1,FALSE)</f>
        <v>#REF!</v>
      </c>
    </row>
    <row r="10885" spans="1:10" hidden="1" x14ac:dyDescent="0.25">
      <c r="A10885" t="s">
        <v>655</v>
      </c>
      <c r="B10885">
        <v>460081</v>
      </c>
      <c r="C10885" t="s">
        <v>2554</v>
      </c>
      <c r="D10885">
        <v>10</v>
      </c>
      <c r="J10885" t="e">
        <f>+VLOOKUP(B10885,#REF!,1,FALSE)</f>
        <v>#REF!</v>
      </c>
    </row>
    <row r="10886" spans="1:10" hidden="1" x14ac:dyDescent="0.25">
      <c r="A10886" t="s">
        <v>655</v>
      </c>
      <c r="B10886">
        <v>460082</v>
      </c>
      <c r="C10886" t="s">
        <v>2555</v>
      </c>
      <c r="D10886">
        <v>10</v>
      </c>
      <c r="J10886" t="e">
        <f>+VLOOKUP(B10886,#REF!,1,FALSE)</f>
        <v>#REF!</v>
      </c>
    </row>
    <row r="10887" spans="1:10" hidden="1" x14ac:dyDescent="0.25">
      <c r="A10887" t="s">
        <v>655</v>
      </c>
      <c r="B10887">
        <v>460090</v>
      </c>
      <c r="C10887" t="s">
        <v>2556</v>
      </c>
      <c r="D10887">
        <v>10</v>
      </c>
      <c r="J10887" t="e">
        <f>+VLOOKUP(B10887,#REF!,1,FALSE)</f>
        <v>#REF!</v>
      </c>
    </row>
    <row r="10888" spans="1:10" hidden="1" x14ac:dyDescent="0.25">
      <c r="A10888" t="s">
        <v>655</v>
      </c>
      <c r="B10888" t="s">
        <v>4123</v>
      </c>
      <c r="C10888" t="s">
        <v>4124</v>
      </c>
      <c r="D10888">
        <v>6.5</v>
      </c>
      <c r="J10888" t="e">
        <f>+VLOOKUP(B10888,#REF!,1,FALSE)</f>
        <v>#REF!</v>
      </c>
    </row>
    <row r="10889" spans="1:10" hidden="1" x14ac:dyDescent="0.25">
      <c r="A10889" t="s">
        <v>655</v>
      </c>
      <c r="B10889">
        <v>463098</v>
      </c>
      <c r="C10889" t="s">
        <v>3829</v>
      </c>
      <c r="D10889">
        <v>50</v>
      </c>
      <c r="J10889" t="e">
        <f>+VLOOKUP(B10889,#REF!,1,FALSE)</f>
        <v>#REF!</v>
      </c>
    </row>
    <row r="10890" spans="1:10" hidden="1" x14ac:dyDescent="0.25">
      <c r="A10890" t="s">
        <v>655</v>
      </c>
      <c r="B10890">
        <v>470005</v>
      </c>
      <c r="C10890" t="s">
        <v>3837</v>
      </c>
      <c r="D10890">
        <v>1</v>
      </c>
      <c r="J10890" t="e">
        <f>+VLOOKUP(B10890,#REF!,1,FALSE)</f>
        <v>#REF!</v>
      </c>
    </row>
    <row r="10891" spans="1:10" hidden="1" x14ac:dyDescent="0.25">
      <c r="A10891" t="s">
        <v>655</v>
      </c>
      <c r="B10891">
        <v>472000</v>
      </c>
      <c r="C10891" t="s">
        <v>3855</v>
      </c>
      <c r="D10891">
        <v>1</v>
      </c>
      <c r="J10891" t="e">
        <f>+VLOOKUP(B10891,#REF!,1,FALSE)</f>
        <v>#REF!</v>
      </c>
    </row>
    <row r="10892" spans="1:10" hidden="1" x14ac:dyDescent="0.25">
      <c r="A10892" t="s">
        <v>655</v>
      </c>
      <c r="B10892">
        <v>472001</v>
      </c>
      <c r="C10892" t="s">
        <v>3856</v>
      </c>
      <c r="D10892">
        <v>1</v>
      </c>
      <c r="J10892" t="e">
        <f>+VLOOKUP(B10892,#REF!,1,FALSE)</f>
        <v>#REF!</v>
      </c>
    </row>
    <row r="10893" spans="1:10" hidden="1" x14ac:dyDescent="0.25">
      <c r="A10893" t="s">
        <v>655</v>
      </c>
      <c r="B10893">
        <v>472002</v>
      </c>
      <c r="C10893" t="s">
        <v>3857</v>
      </c>
      <c r="D10893">
        <v>1</v>
      </c>
      <c r="J10893" t="e">
        <f>+VLOOKUP(B10893,#REF!,1,FALSE)</f>
        <v>#REF!</v>
      </c>
    </row>
    <row r="10894" spans="1:10" hidden="1" x14ac:dyDescent="0.25">
      <c r="A10894" t="s">
        <v>655</v>
      </c>
      <c r="B10894" t="s">
        <v>1855</v>
      </c>
      <c r="C10894" t="s">
        <v>1856</v>
      </c>
      <c r="D10894">
        <v>1</v>
      </c>
      <c r="J10894" t="e">
        <f>+VLOOKUP(B10894,#REF!,1,FALSE)</f>
        <v>#REF!</v>
      </c>
    </row>
    <row r="10895" spans="1:10" hidden="1" x14ac:dyDescent="0.25">
      <c r="A10895" t="s">
        <v>655</v>
      </c>
      <c r="B10895">
        <v>540000</v>
      </c>
      <c r="C10895" t="s">
        <v>3863</v>
      </c>
      <c r="D10895">
        <v>50</v>
      </c>
      <c r="J10895" t="e">
        <f>+VLOOKUP(B10895,#REF!,1,FALSE)</f>
        <v>#REF!</v>
      </c>
    </row>
    <row r="10896" spans="1:10" hidden="1" x14ac:dyDescent="0.25">
      <c r="A10896" t="s">
        <v>655</v>
      </c>
      <c r="B10896">
        <v>540001</v>
      </c>
      <c r="C10896" t="s">
        <v>2561</v>
      </c>
      <c r="D10896">
        <v>50</v>
      </c>
      <c r="J10896" t="e">
        <f>+VLOOKUP(B10896,#REF!,1,FALSE)</f>
        <v>#REF!</v>
      </c>
    </row>
    <row r="10897" spans="1:10" hidden="1" x14ac:dyDescent="0.25">
      <c r="A10897" t="s">
        <v>655</v>
      </c>
      <c r="B10897">
        <v>540007</v>
      </c>
      <c r="C10897" t="s">
        <v>3866</v>
      </c>
      <c r="D10897">
        <v>15</v>
      </c>
      <c r="J10897" t="e">
        <f>+VLOOKUP(B10897,#REF!,1,FALSE)</f>
        <v>#REF!</v>
      </c>
    </row>
    <row r="10898" spans="1:10" hidden="1" x14ac:dyDescent="0.25">
      <c r="A10898" t="s">
        <v>655</v>
      </c>
      <c r="B10898">
        <v>540010</v>
      </c>
      <c r="C10898" t="s">
        <v>3867</v>
      </c>
      <c r="D10898">
        <v>10</v>
      </c>
      <c r="J10898" t="e">
        <f>+VLOOKUP(B10898,#REF!,1,FALSE)</f>
        <v>#REF!</v>
      </c>
    </row>
    <row r="10899" spans="1:10" hidden="1" x14ac:dyDescent="0.25">
      <c r="A10899" t="s">
        <v>655</v>
      </c>
      <c r="B10899">
        <v>550067</v>
      </c>
      <c r="C10899" t="s">
        <v>3911</v>
      </c>
      <c r="D10899">
        <v>1</v>
      </c>
      <c r="J10899" t="e">
        <f>+VLOOKUP(B10899,#REF!,1,FALSE)</f>
        <v>#REF!</v>
      </c>
    </row>
    <row r="10900" spans="1:10" hidden="1" x14ac:dyDescent="0.25">
      <c r="A10900" t="s">
        <v>655</v>
      </c>
      <c r="B10900">
        <v>550068</v>
      </c>
      <c r="C10900" t="s">
        <v>3912</v>
      </c>
      <c r="D10900">
        <v>1</v>
      </c>
      <c r="J10900" t="e">
        <f>+VLOOKUP(B10900,#REF!,1,FALSE)</f>
        <v>#REF!</v>
      </c>
    </row>
    <row r="10901" spans="1:10" hidden="1" x14ac:dyDescent="0.25">
      <c r="A10901" t="s">
        <v>655</v>
      </c>
      <c r="B10901">
        <v>550072</v>
      </c>
      <c r="C10901" t="s">
        <v>3916</v>
      </c>
      <c r="D10901">
        <v>4</v>
      </c>
      <c r="J10901" t="e">
        <f>+VLOOKUP(B10901,#REF!,1,FALSE)</f>
        <v>#REF!</v>
      </c>
    </row>
    <row r="10902" spans="1:10" hidden="1" x14ac:dyDescent="0.25">
      <c r="A10902" t="s">
        <v>655</v>
      </c>
      <c r="B10902">
        <v>560034</v>
      </c>
      <c r="C10902" t="s">
        <v>3941</v>
      </c>
      <c r="D10902">
        <v>1</v>
      </c>
      <c r="J10902" t="e">
        <f>+VLOOKUP(B10902,#REF!,1,FALSE)</f>
        <v>#REF!</v>
      </c>
    </row>
    <row r="10903" spans="1:10" hidden="1" x14ac:dyDescent="0.25">
      <c r="A10903" t="s">
        <v>655</v>
      </c>
      <c r="B10903">
        <v>560035</v>
      </c>
      <c r="C10903" t="s">
        <v>3942</v>
      </c>
      <c r="D10903">
        <v>1</v>
      </c>
      <c r="J10903" t="e">
        <f>+VLOOKUP(B10903,#REF!,1,FALSE)</f>
        <v>#REF!</v>
      </c>
    </row>
    <row r="10904" spans="1:10" hidden="1" x14ac:dyDescent="0.25">
      <c r="A10904" t="s">
        <v>655</v>
      </c>
      <c r="B10904">
        <v>570002</v>
      </c>
      <c r="C10904" t="s">
        <v>3948</v>
      </c>
      <c r="D10904">
        <v>1</v>
      </c>
      <c r="J10904" t="e">
        <f>+VLOOKUP(B10904,#REF!,1,FALSE)</f>
        <v>#REF!</v>
      </c>
    </row>
    <row r="10905" spans="1:10" hidden="1" x14ac:dyDescent="0.25">
      <c r="A10905" t="s">
        <v>655</v>
      </c>
      <c r="B10905">
        <v>570012</v>
      </c>
      <c r="C10905" t="s">
        <v>3955</v>
      </c>
      <c r="D10905">
        <v>1</v>
      </c>
      <c r="J10905" t="e">
        <f>+VLOOKUP(B10905,#REF!,1,FALSE)</f>
        <v>#REF!</v>
      </c>
    </row>
    <row r="10906" spans="1:10" hidden="1" x14ac:dyDescent="0.25">
      <c r="A10906" t="s">
        <v>655</v>
      </c>
      <c r="B10906">
        <v>570013</v>
      </c>
      <c r="C10906" t="s">
        <v>3956</v>
      </c>
      <c r="D10906">
        <v>1</v>
      </c>
      <c r="J10906" t="e">
        <f>+VLOOKUP(B10906,#REF!,1,FALSE)</f>
        <v>#REF!</v>
      </c>
    </row>
    <row r="10907" spans="1:10" hidden="1" x14ac:dyDescent="0.25">
      <c r="A10907" t="s">
        <v>655</v>
      </c>
      <c r="B10907">
        <v>570014</v>
      </c>
      <c r="C10907" t="s">
        <v>3957</v>
      </c>
      <c r="D10907">
        <v>1</v>
      </c>
      <c r="J10907" t="e">
        <f>+VLOOKUP(B10907,#REF!,1,FALSE)</f>
        <v>#REF!</v>
      </c>
    </row>
    <row r="10908" spans="1:10" hidden="1" x14ac:dyDescent="0.25">
      <c r="A10908" t="s">
        <v>655</v>
      </c>
      <c r="B10908">
        <v>630013</v>
      </c>
      <c r="C10908" t="s">
        <v>3969</v>
      </c>
      <c r="D10908">
        <v>6.5</v>
      </c>
      <c r="J10908" t="e">
        <f>+VLOOKUP(B10908,#REF!,1,FALSE)</f>
        <v>#REF!</v>
      </c>
    </row>
    <row r="10909" spans="1:10" hidden="1" x14ac:dyDescent="0.25">
      <c r="A10909" t="s">
        <v>655</v>
      </c>
      <c r="B10909">
        <v>664000</v>
      </c>
      <c r="C10909" t="s">
        <v>3975</v>
      </c>
      <c r="D10909">
        <v>125</v>
      </c>
      <c r="J10909" t="e">
        <f>+VLOOKUP(B10909,#REF!,1,FALSE)</f>
        <v>#REF!</v>
      </c>
    </row>
    <row r="10910" spans="1:10" hidden="1" x14ac:dyDescent="0.25">
      <c r="A10910" t="s">
        <v>655</v>
      </c>
      <c r="B10910">
        <v>664001</v>
      </c>
      <c r="C10910" t="s">
        <v>3976</v>
      </c>
      <c r="D10910">
        <v>125</v>
      </c>
      <c r="J10910" t="e">
        <f>+VLOOKUP(B10910,#REF!,1,FALSE)</f>
        <v>#REF!</v>
      </c>
    </row>
    <row r="10911" spans="1:10" hidden="1" x14ac:dyDescent="0.25">
      <c r="A10911" t="s">
        <v>655</v>
      </c>
      <c r="B10911">
        <v>664002</v>
      </c>
      <c r="C10911" t="s">
        <v>3977</v>
      </c>
      <c r="D10911">
        <v>125</v>
      </c>
      <c r="J10911" t="e">
        <f>+VLOOKUP(B10911,#REF!,1,FALSE)</f>
        <v>#REF!</v>
      </c>
    </row>
    <row r="10912" spans="1:10" hidden="1" x14ac:dyDescent="0.25">
      <c r="A10912" t="s">
        <v>655</v>
      </c>
      <c r="B10912">
        <v>664003</v>
      </c>
      <c r="C10912" t="s">
        <v>3978</v>
      </c>
      <c r="D10912">
        <v>125</v>
      </c>
      <c r="J10912" t="e">
        <f>+VLOOKUP(B10912,#REF!,1,FALSE)</f>
        <v>#REF!</v>
      </c>
    </row>
    <row r="10913" spans="1:10" hidden="1" x14ac:dyDescent="0.25">
      <c r="A10913" t="s">
        <v>655</v>
      </c>
      <c r="B10913">
        <v>664004</v>
      </c>
      <c r="C10913" t="s">
        <v>3979</v>
      </c>
      <c r="D10913">
        <v>250</v>
      </c>
      <c r="J10913" t="e">
        <f>+VLOOKUP(B10913,#REF!,1,FALSE)</f>
        <v>#REF!</v>
      </c>
    </row>
    <row r="10914" spans="1:10" hidden="1" x14ac:dyDescent="0.25">
      <c r="A10914" t="s">
        <v>655</v>
      </c>
      <c r="B10914">
        <v>664005</v>
      </c>
      <c r="C10914" t="s">
        <v>3980</v>
      </c>
      <c r="D10914">
        <v>250</v>
      </c>
      <c r="J10914" t="e">
        <f>+VLOOKUP(B10914,#REF!,1,FALSE)</f>
        <v>#REF!</v>
      </c>
    </row>
    <row r="10915" spans="1:10" hidden="1" x14ac:dyDescent="0.25">
      <c r="A10915" t="s">
        <v>655</v>
      </c>
      <c r="B10915">
        <v>664006</v>
      </c>
      <c r="C10915" t="s">
        <v>3981</v>
      </c>
      <c r="D10915">
        <v>100</v>
      </c>
      <c r="J10915" t="e">
        <f>+VLOOKUP(B10915,#REF!,1,FALSE)</f>
        <v>#REF!</v>
      </c>
    </row>
    <row r="10916" spans="1:10" hidden="1" x14ac:dyDescent="0.25">
      <c r="A10916" t="s">
        <v>655</v>
      </c>
      <c r="B10916">
        <v>664007</v>
      </c>
      <c r="C10916" t="s">
        <v>3982</v>
      </c>
      <c r="D10916">
        <v>125</v>
      </c>
      <c r="J10916" t="e">
        <f>+VLOOKUP(B10916,#REF!,1,FALSE)</f>
        <v>#REF!</v>
      </c>
    </row>
    <row r="10917" spans="1:10" hidden="1" x14ac:dyDescent="0.25">
      <c r="A10917" t="s">
        <v>655</v>
      </c>
      <c r="B10917">
        <v>664008</v>
      </c>
      <c r="C10917" t="s">
        <v>3983</v>
      </c>
      <c r="D10917">
        <v>125</v>
      </c>
      <c r="J10917" t="e">
        <f>+VLOOKUP(B10917,#REF!,1,FALSE)</f>
        <v>#REF!</v>
      </c>
    </row>
    <row r="10918" spans="1:10" hidden="1" x14ac:dyDescent="0.25">
      <c r="A10918" t="s">
        <v>655</v>
      </c>
      <c r="B10918">
        <v>664012</v>
      </c>
      <c r="C10918" t="s">
        <v>3985</v>
      </c>
      <c r="D10918">
        <v>10</v>
      </c>
      <c r="J10918" t="e">
        <f>+VLOOKUP(B10918,#REF!,1,FALSE)</f>
        <v>#REF!</v>
      </c>
    </row>
    <row r="10919" spans="1:10" hidden="1" x14ac:dyDescent="0.25">
      <c r="A10919" t="s">
        <v>655</v>
      </c>
      <c r="B10919">
        <v>664013</v>
      </c>
      <c r="C10919" t="s">
        <v>3986</v>
      </c>
      <c r="D10919">
        <v>10</v>
      </c>
      <c r="J10919" t="e">
        <f>+VLOOKUP(B10919,#REF!,1,FALSE)</f>
        <v>#REF!</v>
      </c>
    </row>
    <row r="10920" spans="1:10" hidden="1" x14ac:dyDescent="0.25">
      <c r="A10920" t="s">
        <v>655</v>
      </c>
      <c r="B10920">
        <v>664014</v>
      </c>
      <c r="C10920" t="s">
        <v>3987</v>
      </c>
      <c r="D10920">
        <v>10</v>
      </c>
      <c r="J10920" t="e">
        <f>+VLOOKUP(B10920,#REF!,1,FALSE)</f>
        <v>#REF!</v>
      </c>
    </row>
    <row r="10921" spans="1:10" hidden="1" x14ac:dyDescent="0.25">
      <c r="A10921" t="s">
        <v>655</v>
      </c>
      <c r="B10921">
        <v>664016</v>
      </c>
      <c r="C10921" t="s">
        <v>3988</v>
      </c>
      <c r="D10921">
        <v>100</v>
      </c>
      <c r="J10921" t="e">
        <f>+VLOOKUP(B10921,#REF!,1,FALSE)</f>
        <v>#REF!</v>
      </c>
    </row>
    <row r="10922" spans="1:10" hidden="1" x14ac:dyDescent="0.25">
      <c r="A10922" t="s">
        <v>655</v>
      </c>
      <c r="B10922">
        <v>664017</v>
      </c>
      <c r="C10922" t="s">
        <v>3989</v>
      </c>
      <c r="D10922">
        <v>100</v>
      </c>
      <c r="J10922" t="e">
        <f>+VLOOKUP(B10922,#REF!,1,FALSE)</f>
        <v>#REF!</v>
      </c>
    </row>
    <row r="10923" spans="1:10" hidden="1" x14ac:dyDescent="0.25">
      <c r="A10923" t="s">
        <v>655</v>
      </c>
      <c r="B10923">
        <v>664032</v>
      </c>
      <c r="C10923" t="s">
        <v>3993</v>
      </c>
      <c r="D10923">
        <v>60</v>
      </c>
      <c r="J10923" t="e">
        <f>+VLOOKUP(B10923,#REF!,1,FALSE)</f>
        <v>#REF!</v>
      </c>
    </row>
    <row r="10924" spans="1:10" hidden="1" x14ac:dyDescent="0.25">
      <c r="A10924" t="s">
        <v>655</v>
      </c>
      <c r="B10924" t="s">
        <v>1912</v>
      </c>
      <c r="C10924" t="s">
        <v>1913</v>
      </c>
      <c r="D10924">
        <v>6.5</v>
      </c>
      <c r="J10924" t="e">
        <f>+VLOOKUP(B10924,#REF!,1,FALSE)</f>
        <v>#REF!</v>
      </c>
    </row>
    <row r="10925" spans="1:10" hidden="1" x14ac:dyDescent="0.25">
      <c r="A10925" t="s">
        <v>655</v>
      </c>
      <c r="B10925" t="s">
        <v>1914</v>
      </c>
      <c r="C10925" t="s">
        <v>1913</v>
      </c>
      <c r="D10925">
        <v>3.7</v>
      </c>
      <c r="J10925" t="e">
        <f>+VLOOKUP(B10925,#REF!,1,FALSE)</f>
        <v>#REF!</v>
      </c>
    </row>
    <row r="10926" spans="1:10" hidden="1" x14ac:dyDescent="0.25">
      <c r="A10926" t="s">
        <v>655</v>
      </c>
      <c r="B10926" t="s">
        <v>2466</v>
      </c>
      <c r="C10926" t="s">
        <v>2467</v>
      </c>
      <c r="D10926">
        <v>6.5</v>
      </c>
      <c r="J10926" t="e">
        <f>+VLOOKUP(B10926,#REF!,1,FALSE)</f>
        <v>#REF!</v>
      </c>
    </row>
    <row r="10927" spans="1:10" hidden="1" x14ac:dyDescent="0.25">
      <c r="A10927" t="s">
        <v>655</v>
      </c>
      <c r="B10927" t="s">
        <v>2468</v>
      </c>
      <c r="C10927" t="s">
        <v>2467</v>
      </c>
      <c r="D10927">
        <v>5</v>
      </c>
      <c r="J10927" t="e">
        <f>+VLOOKUP(B10927,#REF!,1,FALSE)</f>
        <v>#REF!</v>
      </c>
    </row>
    <row r="10928" spans="1:10" hidden="1" x14ac:dyDescent="0.25">
      <c r="A10928" t="s">
        <v>655</v>
      </c>
      <c r="B10928" t="s">
        <v>2469</v>
      </c>
      <c r="C10928" t="s">
        <v>2470</v>
      </c>
      <c r="D10928">
        <v>6.5</v>
      </c>
      <c r="J10928" t="e">
        <f>+VLOOKUP(B10928,#REF!,1,FALSE)</f>
        <v>#REF!</v>
      </c>
    </row>
    <row r="10929" spans="1:10" hidden="1" x14ac:dyDescent="0.25">
      <c r="A10929" t="s">
        <v>655</v>
      </c>
      <c r="B10929" t="s">
        <v>2471</v>
      </c>
      <c r="C10929" t="s">
        <v>2470</v>
      </c>
      <c r="D10929">
        <v>5</v>
      </c>
      <c r="J10929" t="e">
        <f>+VLOOKUP(B10929,#REF!,1,FALSE)</f>
        <v>#REF!</v>
      </c>
    </row>
    <row r="10930" spans="1:10" hidden="1" x14ac:dyDescent="0.25">
      <c r="A10930" t="s">
        <v>655</v>
      </c>
      <c r="B10930">
        <v>760016</v>
      </c>
      <c r="C10930" t="s">
        <v>3999</v>
      </c>
      <c r="D10930">
        <v>1</v>
      </c>
      <c r="J10930" t="e">
        <f>+VLOOKUP(B10930,#REF!,1,FALSE)</f>
        <v>#REF!</v>
      </c>
    </row>
    <row r="10931" spans="1:10" hidden="1" x14ac:dyDescent="0.25">
      <c r="A10931" t="s">
        <v>655</v>
      </c>
      <c r="B10931">
        <v>760017</v>
      </c>
      <c r="C10931" t="s">
        <v>4000</v>
      </c>
      <c r="D10931">
        <v>10</v>
      </c>
      <c r="J10931" t="e">
        <f>+VLOOKUP(B10931,#REF!,1,FALSE)</f>
        <v>#REF!</v>
      </c>
    </row>
    <row r="10932" spans="1:10" hidden="1" x14ac:dyDescent="0.25">
      <c r="A10932" t="s">
        <v>655</v>
      </c>
      <c r="B10932">
        <v>760019</v>
      </c>
      <c r="C10932" t="s">
        <v>4001</v>
      </c>
      <c r="D10932">
        <v>1</v>
      </c>
      <c r="J10932" t="e">
        <f>+VLOOKUP(B10932,#REF!,1,FALSE)</f>
        <v>#REF!</v>
      </c>
    </row>
    <row r="10933" spans="1:10" hidden="1" x14ac:dyDescent="0.25">
      <c r="A10933" t="s">
        <v>655</v>
      </c>
      <c r="B10933">
        <v>760021</v>
      </c>
      <c r="C10933" t="s">
        <v>1921</v>
      </c>
      <c r="D10933">
        <v>1</v>
      </c>
      <c r="J10933" t="e">
        <f>+VLOOKUP(B10933,#REF!,1,FALSE)</f>
        <v>#REF!</v>
      </c>
    </row>
    <row r="10934" spans="1:10" hidden="1" x14ac:dyDescent="0.25">
      <c r="A10934" t="s">
        <v>655</v>
      </c>
      <c r="B10934">
        <v>760022</v>
      </c>
      <c r="C10934" t="s">
        <v>4004</v>
      </c>
      <c r="D10934">
        <v>1</v>
      </c>
      <c r="J10934" t="e">
        <f>+VLOOKUP(B10934,#REF!,1,FALSE)</f>
        <v>#REF!</v>
      </c>
    </row>
    <row r="10935" spans="1:10" hidden="1" x14ac:dyDescent="0.25">
      <c r="A10935" t="s">
        <v>655</v>
      </c>
      <c r="B10935">
        <v>760025</v>
      </c>
      <c r="C10935" t="s">
        <v>4005</v>
      </c>
      <c r="D10935">
        <v>1</v>
      </c>
      <c r="J10935" t="e">
        <f>+VLOOKUP(B10935,#REF!,1,FALSE)</f>
        <v>#REF!</v>
      </c>
    </row>
    <row r="10936" spans="1:10" hidden="1" x14ac:dyDescent="0.25">
      <c r="A10936" t="s">
        <v>655</v>
      </c>
      <c r="B10936">
        <v>760027</v>
      </c>
      <c r="C10936" t="s">
        <v>2212</v>
      </c>
      <c r="D10936">
        <v>4</v>
      </c>
      <c r="J10936" t="e">
        <f>+VLOOKUP(B10936,#REF!,1,FALSE)</f>
        <v>#REF!</v>
      </c>
    </row>
    <row r="10937" spans="1:10" hidden="1" x14ac:dyDescent="0.25">
      <c r="A10937" t="s">
        <v>655</v>
      </c>
      <c r="B10937" t="s">
        <v>2213</v>
      </c>
      <c r="C10937" t="s">
        <v>2214</v>
      </c>
      <c r="D10937">
        <v>6.5</v>
      </c>
      <c r="J10937" t="e">
        <f>+VLOOKUP(B10937,#REF!,1,FALSE)</f>
        <v>#REF!</v>
      </c>
    </row>
    <row r="10938" spans="1:10" hidden="1" x14ac:dyDescent="0.25">
      <c r="A10938" t="s">
        <v>655</v>
      </c>
      <c r="B10938" t="s">
        <v>2424</v>
      </c>
      <c r="C10938" t="s">
        <v>2217</v>
      </c>
      <c r="D10938">
        <v>6.5</v>
      </c>
      <c r="J10938" t="e">
        <f>+VLOOKUP(B10938,#REF!,1,FALSE)</f>
        <v>#REF!</v>
      </c>
    </row>
    <row r="10939" spans="1:10" hidden="1" x14ac:dyDescent="0.25">
      <c r="A10939" t="s">
        <v>655</v>
      </c>
      <c r="B10939" t="s">
        <v>2425</v>
      </c>
      <c r="C10939" t="s">
        <v>2219</v>
      </c>
      <c r="D10939">
        <v>6.5</v>
      </c>
      <c r="J10939" t="e">
        <f>+VLOOKUP(B10939,#REF!,1,FALSE)</f>
        <v>#REF!</v>
      </c>
    </row>
    <row r="10940" spans="1:10" hidden="1" x14ac:dyDescent="0.25">
      <c r="A10940" t="s">
        <v>655</v>
      </c>
      <c r="B10940">
        <v>910040</v>
      </c>
      <c r="C10940" t="s">
        <v>2426</v>
      </c>
      <c r="D10940">
        <v>6.5</v>
      </c>
      <c r="J10940" t="e">
        <f>+VLOOKUP(B10940,#REF!,1,FALSE)</f>
        <v>#REF!</v>
      </c>
    </row>
    <row r="10941" spans="1:10" hidden="1" x14ac:dyDescent="0.25">
      <c r="A10941" t="s">
        <v>655</v>
      </c>
      <c r="B10941" t="s">
        <v>1953</v>
      </c>
      <c r="C10941" t="s">
        <v>1952</v>
      </c>
      <c r="D10941">
        <v>6.5</v>
      </c>
      <c r="J10941" t="e">
        <f>+VLOOKUP(B10941,#REF!,1,FALSE)</f>
        <v>#REF!</v>
      </c>
    </row>
    <row r="10942" spans="1:10" hidden="1" x14ac:dyDescent="0.25">
      <c r="A10942" t="s">
        <v>655</v>
      </c>
      <c r="B10942">
        <v>920002</v>
      </c>
      <c r="C10942" t="s">
        <v>3463</v>
      </c>
      <c r="D10942">
        <v>6.5</v>
      </c>
      <c r="J10942" t="e">
        <f>+VLOOKUP(B10942,#REF!,1,FALSE)</f>
        <v>#REF!</v>
      </c>
    </row>
    <row r="10943" spans="1:10" hidden="1" x14ac:dyDescent="0.25">
      <c r="A10943" t="s">
        <v>655</v>
      </c>
      <c r="B10943">
        <v>930000</v>
      </c>
      <c r="C10943" t="s">
        <v>2567</v>
      </c>
      <c r="D10943">
        <v>6.5</v>
      </c>
      <c r="J10943" t="e">
        <f>+VLOOKUP(B10943,#REF!,1,FALSE)</f>
        <v>#REF!</v>
      </c>
    </row>
    <row r="10944" spans="1:10" hidden="1" x14ac:dyDescent="0.25">
      <c r="A10944" t="s">
        <v>655</v>
      </c>
      <c r="B10944">
        <v>930001</v>
      </c>
      <c r="C10944" t="s">
        <v>2537</v>
      </c>
      <c r="D10944">
        <v>6.5</v>
      </c>
      <c r="J10944" t="e">
        <f>+VLOOKUP(B10944,#REF!,1,FALSE)</f>
        <v>#REF!</v>
      </c>
    </row>
    <row r="10945" spans="1:10" hidden="1" x14ac:dyDescent="0.25">
      <c r="A10945" t="s">
        <v>655</v>
      </c>
      <c r="B10945">
        <v>930002</v>
      </c>
      <c r="C10945" t="s">
        <v>2568</v>
      </c>
      <c r="D10945">
        <v>6.5</v>
      </c>
      <c r="J10945" t="e">
        <f>+VLOOKUP(B10945,#REF!,1,FALSE)</f>
        <v>#REF!</v>
      </c>
    </row>
    <row r="10946" spans="1:10" hidden="1" x14ac:dyDescent="0.25">
      <c r="A10946" t="s">
        <v>655</v>
      </c>
      <c r="B10946">
        <v>930201</v>
      </c>
      <c r="C10946" t="s">
        <v>2569</v>
      </c>
      <c r="D10946">
        <v>6.5</v>
      </c>
      <c r="J10946" t="e">
        <f>+VLOOKUP(B10946,#REF!,1,FALSE)</f>
        <v>#REF!</v>
      </c>
    </row>
    <row r="10947" spans="1:10" hidden="1" x14ac:dyDescent="0.25">
      <c r="A10947" t="s">
        <v>655</v>
      </c>
      <c r="B10947">
        <v>930203</v>
      </c>
      <c r="C10947" t="s">
        <v>2570</v>
      </c>
      <c r="D10947">
        <v>6.5</v>
      </c>
      <c r="J10947" t="e">
        <f>+VLOOKUP(B10947,#REF!,1,FALSE)</f>
        <v>#REF!</v>
      </c>
    </row>
    <row r="10948" spans="1:10" hidden="1" x14ac:dyDescent="0.25">
      <c r="A10948" t="s">
        <v>655</v>
      </c>
      <c r="B10948">
        <v>930204</v>
      </c>
      <c r="C10948" t="s">
        <v>2571</v>
      </c>
      <c r="D10948">
        <v>6.5</v>
      </c>
      <c r="J10948" t="e">
        <f>+VLOOKUP(B10948,#REF!,1,FALSE)</f>
        <v>#REF!</v>
      </c>
    </row>
    <row r="10949" spans="1:10" hidden="1" x14ac:dyDescent="0.25">
      <c r="A10949" t="s">
        <v>655</v>
      </c>
      <c r="B10949">
        <v>940020</v>
      </c>
      <c r="C10949" t="s">
        <v>4026</v>
      </c>
      <c r="D10949">
        <v>100</v>
      </c>
      <c r="J10949" t="e">
        <f>+VLOOKUP(B10949,#REF!,1,FALSE)</f>
        <v>#REF!</v>
      </c>
    </row>
    <row r="10950" spans="1:10" hidden="1" x14ac:dyDescent="0.25">
      <c r="A10950" t="s">
        <v>655</v>
      </c>
      <c r="B10950" t="s">
        <v>2621</v>
      </c>
      <c r="C10950" t="s">
        <v>2622</v>
      </c>
      <c r="D10950">
        <v>50</v>
      </c>
      <c r="J10950" t="e">
        <f>+VLOOKUP(B10950,#REF!,1,FALSE)</f>
        <v>#REF!</v>
      </c>
    </row>
    <row r="10951" spans="1:10" hidden="1" x14ac:dyDescent="0.25">
      <c r="A10951" t="s">
        <v>655</v>
      </c>
      <c r="B10951">
        <v>940026</v>
      </c>
      <c r="C10951" t="s">
        <v>4030</v>
      </c>
      <c r="D10951">
        <v>25</v>
      </c>
      <c r="J10951" t="e">
        <f>+VLOOKUP(B10951,#REF!,1,FALSE)</f>
        <v>#REF!</v>
      </c>
    </row>
    <row r="10952" spans="1:10" hidden="1" x14ac:dyDescent="0.25">
      <c r="A10952" t="s">
        <v>655</v>
      </c>
      <c r="B10952">
        <v>950035</v>
      </c>
      <c r="C10952" t="s">
        <v>2441</v>
      </c>
      <c r="D10952">
        <v>1</v>
      </c>
      <c r="J10952" t="e">
        <f>+VLOOKUP(B10952,#REF!,1,FALSE)</f>
        <v>#REF!</v>
      </c>
    </row>
    <row r="10953" spans="1:10" hidden="1" x14ac:dyDescent="0.25">
      <c r="A10953" t="s">
        <v>655</v>
      </c>
      <c r="B10953">
        <v>950060</v>
      </c>
      <c r="C10953" t="s">
        <v>4045</v>
      </c>
      <c r="D10953">
        <v>2</v>
      </c>
      <c r="J10953" t="e">
        <f>+VLOOKUP(B10953,#REF!,1,FALSE)</f>
        <v>#REF!</v>
      </c>
    </row>
    <row r="10954" spans="1:10" hidden="1" x14ac:dyDescent="0.25">
      <c r="A10954" t="s">
        <v>655</v>
      </c>
      <c r="B10954">
        <v>950062</v>
      </c>
      <c r="C10954" t="s">
        <v>4046</v>
      </c>
      <c r="D10954">
        <v>2</v>
      </c>
      <c r="J10954" t="e">
        <f>+VLOOKUP(B10954,#REF!,1,FALSE)</f>
        <v>#REF!</v>
      </c>
    </row>
    <row r="10955" spans="1:10" hidden="1" x14ac:dyDescent="0.25">
      <c r="A10955" t="s">
        <v>655</v>
      </c>
      <c r="B10955">
        <v>960030</v>
      </c>
      <c r="C10955" t="s">
        <v>4066</v>
      </c>
      <c r="D10955">
        <v>2</v>
      </c>
      <c r="J10955" t="e">
        <f>+VLOOKUP(B10955,#REF!,1,FALSE)</f>
        <v>#REF!</v>
      </c>
    </row>
    <row r="10956" spans="1:10" hidden="1" x14ac:dyDescent="0.25">
      <c r="A10956" t="s">
        <v>655</v>
      </c>
      <c r="B10956">
        <v>960212</v>
      </c>
      <c r="C10956" t="s">
        <v>4090</v>
      </c>
      <c r="D10956">
        <v>1</v>
      </c>
      <c r="J10956" t="e">
        <f>+VLOOKUP(B10956,#REF!,1,FALSE)</f>
        <v>#REF!</v>
      </c>
    </row>
    <row r="10957" spans="1:10" hidden="1" x14ac:dyDescent="0.25">
      <c r="A10957" t="s">
        <v>4130</v>
      </c>
      <c r="B10957" t="s">
        <v>4131</v>
      </c>
      <c r="C10957" t="s">
        <v>4132</v>
      </c>
    </row>
    <row r="10958" spans="1:10" hidden="1" x14ac:dyDescent="0.25">
      <c r="A10958" t="s">
        <v>4130</v>
      </c>
      <c r="B10958" t="s">
        <v>4133</v>
      </c>
      <c r="C10958" t="s">
        <v>4134</v>
      </c>
    </row>
    <row r="10959" spans="1:10" hidden="1" x14ac:dyDescent="0.25">
      <c r="A10959" t="s">
        <v>4130</v>
      </c>
      <c r="B10959" t="s">
        <v>4135</v>
      </c>
      <c r="C10959" t="s">
        <v>4134</v>
      </c>
    </row>
    <row r="10960" spans="1:10" hidden="1" x14ac:dyDescent="0.25">
      <c r="A10960" t="s">
        <v>4130</v>
      </c>
      <c r="B10960" t="s">
        <v>4136</v>
      </c>
      <c r="C10960" t="s">
        <v>4137</v>
      </c>
    </row>
    <row r="10961" spans="1:3" hidden="1" x14ac:dyDescent="0.25">
      <c r="A10961" t="s">
        <v>4130</v>
      </c>
      <c r="B10961" t="s">
        <v>4138</v>
      </c>
      <c r="C10961" t="s">
        <v>4137</v>
      </c>
    </row>
    <row r="10962" spans="1:3" hidden="1" x14ac:dyDescent="0.25">
      <c r="A10962" t="s">
        <v>4130</v>
      </c>
      <c r="B10962" t="s">
        <v>4139</v>
      </c>
      <c r="C10962" t="s">
        <v>4137</v>
      </c>
    </row>
    <row r="10963" spans="1:3" hidden="1" x14ac:dyDescent="0.25">
      <c r="A10963" t="s">
        <v>4130</v>
      </c>
      <c r="B10963" t="s">
        <v>4140</v>
      </c>
      <c r="C10963" t="s">
        <v>4134</v>
      </c>
    </row>
    <row r="10964" spans="1:3" hidden="1" x14ac:dyDescent="0.25">
      <c r="A10964" t="s">
        <v>4130</v>
      </c>
      <c r="B10964" t="s">
        <v>4141</v>
      </c>
      <c r="C10964" t="s">
        <v>4134</v>
      </c>
    </row>
    <row r="10965" spans="1:3" hidden="1" x14ac:dyDescent="0.25">
      <c r="A10965" t="s">
        <v>4130</v>
      </c>
      <c r="B10965" t="s">
        <v>4142</v>
      </c>
      <c r="C10965" t="s">
        <v>4134</v>
      </c>
    </row>
    <row r="10966" spans="1:3" hidden="1" x14ac:dyDescent="0.25">
      <c r="A10966" t="s">
        <v>4130</v>
      </c>
      <c r="B10966" t="s">
        <v>4143</v>
      </c>
      <c r="C10966" t="s">
        <v>4134</v>
      </c>
    </row>
    <row r="10967" spans="1:3" hidden="1" x14ac:dyDescent="0.25">
      <c r="A10967" t="s">
        <v>4130</v>
      </c>
      <c r="B10967" t="s">
        <v>4144</v>
      </c>
      <c r="C10967" t="s">
        <v>4134</v>
      </c>
    </row>
    <row r="10968" spans="1:3" hidden="1" x14ac:dyDescent="0.25">
      <c r="A10968" t="s">
        <v>4130</v>
      </c>
      <c r="B10968" t="s">
        <v>4145</v>
      </c>
      <c r="C10968" t="s">
        <v>4134</v>
      </c>
    </row>
    <row r="10969" spans="1:3" hidden="1" x14ac:dyDescent="0.25">
      <c r="A10969" t="s">
        <v>4130</v>
      </c>
      <c r="B10969" t="s">
        <v>4146</v>
      </c>
      <c r="C10969" t="s">
        <v>4137</v>
      </c>
    </row>
    <row r="10970" spans="1:3" hidden="1" x14ac:dyDescent="0.25">
      <c r="A10970" t="s">
        <v>4130</v>
      </c>
      <c r="B10970" t="s">
        <v>4147</v>
      </c>
      <c r="C10970" t="s">
        <v>4137</v>
      </c>
    </row>
    <row r="10971" spans="1:3" hidden="1" x14ac:dyDescent="0.25">
      <c r="A10971" t="s">
        <v>4130</v>
      </c>
      <c r="B10971" t="s">
        <v>4148</v>
      </c>
      <c r="C10971" t="s">
        <v>4137</v>
      </c>
    </row>
    <row r="10972" spans="1:3" hidden="1" x14ac:dyDescent="0.25">
      <c r="A10972" t="s">
        <v>4130</v>
      </c>
      <c r="B10972" t="s">
        <v>4149</v>
      </c>
      <c r="C10972" t="s">
        <v>4137</v>
      </c>
    </row>
    <row r="10973" spans="1:3" hidden="1" x14ac:dyDescent="0.25">
      <c r="A10973" t="s">
        <v>4130</v>
      </c>
      <c r="B10973" t="s">
        <v>4150</v>
      </c>
      <c r="C10973" t="s">
        <v>4134</v>
      </c>
    </row>
    <row r="10974" spans="1:3" hidden="1" x14ac:dyDescent="0.25">
      <c r="A10974" t="s">
        <v>4130</v>
      </c>
      <c r="B10974" t="s">
        <v>4151</v>
      </c>
      <c r="C10974" t="s">
        <v>4134</v>
      </c>
    </row>
    <row r="10975" spans="1:3" hidden="1" x14ac:dyDescent="0.25">
      <c r="A10975" t="s">
        <v>4130</v>
      </c>
      <c r="B10975" t="s">
        <v>4152</v>
      </c>
      <c r="C10975" t="s">
        <v>4134</v>
      </c>
    </row>
    <row r="10976" spans="1:3" hidden="1" x14ac:dyDescent="0.25">
      <c r="A10976" t="s">
        <v>4130</v>
      </c>
      <c r="B10976" t="s">
        <v>4153</v>
      </c>
      <c r="C10976" t="s">
        <v>4134</v>
      </c>
    </row>
    <row r="10977" spans="1:3" hidden="1" x14ac:dyDescent="0.25">
      <c r="A10977" t="s">
        <v>4130</v>
      </c>
      <c r="B10977" t="s">
        <v>4154</v>
      </c>
      <c r="C10977" t="s">
        <v>4134</v>
      </c>
    </row>
    <row r="10978" spans="1:3" hidden="1" x14ac:dyDescent="0.25">
      <c r="A10978" t="s">
        <v>4130</v>
      </c>
      <c r="B10978" t="s">
        <v>4155</v>
      </c>
      <c r="C10978" t="s">
        <v>4134</v>
      </c>
    </row>
    <row r="10979" spans="1:3" hidden="1" x14ac:dyDescent="0.25">
      <c r="A10979" t="s">
        <v>4130</v>
      </c>
      <c r="B10979" t="s">
        <v>4156</v>
      </c>
      <c r="C10979" t="s">
        <v>4134</v>
      </c>
    </row>
    <row r="10980" spans="1:3" hidden="1" x14ac:dyDescent="0.25">
      <c r="A10980" t="s">
        <v>4130</v>
      </c>
      <c r="B10980" t="s">
        <v>4157</v>
      </c>
      <c r="C10980" t="s">
        <v>4134</v>
      </c>
    </row>
    <row r="10981" spans="1:3" hidden="1" x14ac:dyDescent="0.25">
      <c r="A10981" t="s">
        <v>4130</v>
      </c>
      <c r="B10981" t="s">
        <v>4158</v>
      </c>
      <c r="C10981" t="s">
        <v>4134</v>
      </c>
    </row>
    <row r="10982" spans="1:3" hidden="1" x14ac:dyDescent="0.25">
      <c r="A10982" t="s">
        <v>4130</v>
      </c>
      <c r="B10982" t="s">
        <v>4159</v>
      </c>
      <c r="C10982" t="s">
        <v>4137</v>
      </c>
    </row>
    <row r="10983" spans="1:3" hidden="1" x14ac:dyDescent="0.25">
      <c r="A10983" t="s">
        <v>4130</v>
      </c>
      <c r="B10983" t="s">
        <v>4160</v>
      </c>
      <c r="C10983" t="s">
        <v>4161</v>
      </c>
    </row>
    <row r="10984" spans="1:3" hidden="1" x14ac:dyDescent="0.25">
      <c r="A10984" t="s">
        <v>4130</v>
      </c>
      <c r="B10984" t="s">
        <v>4162</v>
      </c>
      <c r="C10984" t="s">
        <v>4163</v>
      </c>
    </row>
    <row r="10985" spans="1:3" hidden="1" x14ac:dyDescent="0.25">
      <c r="A10985" t="s">
        <v>4130</v>
      </c>
      <c r="B10985" t="s">
        <v>4164</v>
      </c>
      <c r="C10985" t="s">
        <v>4165</v>
      </c>
    </row>
    <row r="10986" spans="1:3" hidden="1" x14ac:dyDescent="0.25">
      <c r="A10986" t="s">
        <v>4130</v>
      </c>
      <c r="B10986" t="s">
        <v>4166</v>
      </c>
      <c r="C10986" t="s">
        <v>4167</v>
      </c>
    </row>
    <row r="10987" spans="1:3" hidden="1" x14ac:dyDescent="0.25">
      <c r="A10987" t="s">
        <v>4130</v>
      </c>
      <c r="B10987" t="s">
        <v>4168</v>
      </c>
      <c r="C10987" t="s">
        <v>4169</v>
      </c>
    </row>
    <row r="10988" spans="1:3" hidden="1" x14ac:dyDescent="0.25">
      <c r="A10988" t="s">
        <v>4130</v>
      </c>
      <c r="B10988" t="s">
        <v>4170</v>
      </c>
      <c r="C10988" t="s">
        <v>4171</v>
      </c>
    </row>
    <row r="10989" spans="1:3" hidden="1" x14ac:dyDescent="0.25">
      <c r="A10989" t="s">
        <v>4130</v>
      </c>
      <c r="B10989" t="s">
        <v>4172</v>
      </c>
      <c r="C10989" t="s">
        <v>4173</v>
      </c>
    </row>
    <row r="10990" spans="1:3" hidden="1" x14ac:dyDescent="0.25">
      <c r="A10990" t="s">
        <v>4130</v>
      </c>
      <c r="B10990" t="s">
        <v>4174</v>
      </c>
      <c r="C10990" t="s">
        <v>4175</v>
      </c>
    </row>
    <row r="10991" spans="1:3" hidden="1" x14ac:dyDescent="0.25">
      <c r="A10991" t="s">
        <v>4130</v>
      </c>
      <c r="B10991" t="s">
        <v>4176</v>
      </c>
      <c r="C10991" t="s">
        <v>4177</v>
      </c>
    </row>
    <row r="10992" spans="1:3" hidden="1" x14ac:dyDescent="0.25">
      <c r="A10992" t="s">
        <v>4130</v>
      </c>
      <c r="B10992" t="s">
        <v>4178</v>
      </c>
      <c r="C10992" t="s">
        <v>4179</v>
      </c>
    </row>
    <row r="10993" spans="1:3" hidden="1" x14ac:dyDescent="0.25">
      <c r="A10993" t="s">
        <v>4130</v>
      </c>
      <c r="B10993" t="s">
        <v>4180</v>
      </c>
      <c r="C10993" t="s">
        <v>4181</v>
      </c>
    </row>
    <row r="10994" spans="1:3" hidden="1" x14ac:dyDescent="0.25">
      <c r="A10994" t="s">
        <v>4130</v>
      </c>
      <c r="B10994" t="s">
        <v>4182</v>
      </c>
      <c r="C10994" t="s">
        <v>4183</v>
      </c>
    </row>
    <row r="10995" spans="1:3" hidden="1" x14ac:dyDescent="0.25">
      <c r="A10995" t="s">
        <v>4130</v>
      </c>
      <c r="B10995" t="s">
        <v>4184</v>
      </c>
      <c r="C10995" t="s">
        <v>4185</v>
      </c>
    </row>
    <row r="10996" spans="1:3" hidden="1" x14ac:dyDescent="0.25">
      <c r="A10996" t="s">
        <v>4130</v>
      </c>
      <c r="B10996" t="s">
        <v>4186</v>
      </c>
      <c r="C10996" t="s">
        <v>4187</v>
      </c>
    </row>
    <row r="10997" spans="1:3" hidden="1" x14ac:dyDescent="0.25">
      <c r="A10997" t="s">
        <v>4130</v>
      </c>
      <c r="B10997" t="s">
        <v>4188</v>
      </c>
      <c r="C10997" t="s">
        <v>4189</v>
      </c>
    </row>
    <row r="10998" spans="1:3" hidden="1" x14ac:dyDescent="0.25">
      <c r="A10998" t="s">
        <v>4130</v>
      </c>
      <c r="B10998" t="s">
        <v>4190</v>
      </c>
      <c r="C10998" t="s">
        <v>4191</v>
      </c>
    </row>
    <row r="10999" spans="1:3" hidden="1" x14ac:dyDescent="0.25">
      <c r="A10999" t="s">
        <v>4130</v>
      </c>
      <c r="B10999" t="s">
        <v>4192</v>
      </c>
      <c r="C10999" t="s">
        <v>4193</v>
      </c>
    </row>
    <row r="11000" spans="1:3" hidden="1" x14ac:dyDescent="0.25">
      <c r="A11000" t="s">
        <v>4130</v>
      </c>
      <c r="B11000" t="s">
        <v>4194</v>
      </c>
      <c r="C11000" t="s">
        <v>4195</v>
      </c>
    </row>
    <row r="11001" spans="1:3" hidden="1" x14ac:dyDescent="0.25">
      <c r="A11001" t="s">
        <v>4130</v>
      </c>
      <c r="B11001" t="s">
        <v>4196</v>
      </c>
      <c r="C11001" t="s">
        <v>4197</v>
      </c>
    </row>
    <row r="11002" spans="1:3" hidden="1" x14ac:dyDescent="0.25">
      <c r="A11002" t="s">
        <v>4130</v>
      </c>
      <c r="B11002" t="s">
        <v>4198</v>
      </c>
      <c r="C11002" t="s">
        <v>4199</v>
      </c>
    </row>
    <row r="11003" spans="1:3" hidden="1" x14ac:dyDescent="0.25">
      <c r="A11003" t="s">
        <v>4130</v>
      </c>
      <c r="B11003" t="s">
        <v>4200</v>
      </c>
      <c r="C11003" t="s">
        <v>4201</v>
      </c>
    </row>
    <row r="11004" spans="1:3" hidden="1" x14ac:dyDescent="0.25">
      <c r="A11004" t="s">
        <v>4130</v>
      </c>
      <c r="B11004" t="s">
        <v>4202</v>
      </c>
      <c r="C11004" t="s">
        <v>4203</v>
      </c>
    </row>
    <row r="11005" spans="1:3" hidden="1" x14ac:dyDescent="0.25">
      <c r="A11005" t="s">
        <v>4130</v>
      </c>
      <c r="B11005" t="s">
        <v>4204</v>
      </c>
      <c r="C11005" t="s">
        <v>4205</v>
      </c>
    </row>
    <row r="11006" spans="1:3" hidden="1" x14ac:dyDescent="0.25">
      <c r="A11006" t="s">
        <v>4130</v>
      </c>
      <c r="B11006" t="s">
        <v>4206</v>
      </c>
      <c r="C11006" t="s">
        <v>4207</v>
      </c>
    </row>
    <row r="11007" spans="1:3" hidden="1" x14ac:dyDescent="0.25">
      <c r="A11007" t="s">
        <v>4130</v>
      </c>
      <c r="B11007" t="s">
        <v>4208</v>
      </c>
      <c r="C11007" t="s">
        <v>4209</v>
      </c>
    </row>
    <row r="11008" spans="1:3" hidden="1" x14ac:dyDescent="0.25">
      <c r="A11008" t="s">
        <v>4130</v>
      </c>
      <c r="B11008" t="s">
        <v>4210</v>
      </c>
      <c r="C11008" t="s">
        <v>4211</v>
      </c>
    </row>
    <row r="11009" spans="1:3" hidden="1" x14ac:dyDescent="0.25">
      <c r="A11009" t="s">
        <v>4130</v>
      </c>
      <c r="B11009" t="s">
        <v>4212</v>
      </c>
      <c r="C11009" t="s">
        <v>4213</v>
      </c>
    </row>
    <row r="11010" spans="1:3" hidden="1" x14ac:dyDescent="0.25">
      <c r="A11010" t="s">
        <v>4130</v>
      </c>
      <c r="B11010" t="s">
        <v>4214</v>
      </c>
      <c r="C11010" t="s">
        <v>4215</v>
      </c>
    </row>
    <row r="11011" spans="1:3" hidden="1" x14ac:dyDescent="0.25">
      <c r="A11011" t="s">
        <v>4130</v>
      </c>
      <c r="B11011" t="s">
        <v>4216</v>
      </c>
      <c r="C11011" t="s">
        <v>4217</v>
      </c>
    </row>
    <row r="11012" spans="1:3" hidden="1" x14ac:dyDescent="0.25">
      <c r="A11012" t="s">
        <v>4130</v>
      </c>
      <c r="B11012" t="s">
        <v>4218</v>
      </c>
      <c r="C11012" t="s">
        <v>4219</v>
      </c>
    </row>
    <row r="11013" spans="1:3" hidden="1" x14ac:dyDescent="0.25">
      <c r="A11013" t="s">
        <v>4130</v>
      </c>
      <c r="B11013" t="s">
        <v>4220</v>
      </c>
      <c r="C11013" t="s">
        <v>4221</v>
      </c>
    </row>
    <row r="11014" spans="1:3" hidden="1" x14ac:dyDescent="0.25">
      <c r="A11014" t="s">
        <v>4130</v>
      </c>
      <c r="B11014" t="s">
        <v>4222</v>
      </c>
      <c r="C11014" t="s">
        <v>4223</v>
      </c>
    </row>
    <row r="11015" spans="1:3" hidden="1" x14ac:dyDescent="0.25">
      <c r="A11015" t="s">
        <v>4130</v>
      </c>
      <c r="B11015" t="s">
        <v>4224</v>
      </c>
      <c r="C11015" t="s">
        <v>4225</v>
      </c>
    </row>
    <row r="11016" spans="1:3" hidden="1" x14ac:dyDescent="0.25">
      <c r="A11016" t="s">
        <v>4130</v>
      </c>
      <c r="B11016" t="s">
        <v>4222</v>
      </c>
      <c r="C11016" t="s">
        <v>4226</v>
      </c>
    </row>
    <row r="11017" spans="1:3" hidden="1" x14ac:dyDescent="0.25">
      <c r="A11017" t="s">
        <v>4130</v>
      </c>
      <c r="B11017" t="s">
        <v>4227</v>
      </c>
      <c r="C11017" t="s">
        <v>4228</v>
      </c>
    </row>
    <row r="11018" spans="1:3" hidden="1" x14ac:dyDescent="0.25">
      <c r="A11018" t="s">
        <v>4130</v>
      </c>
      <c r="B11018" t="s">
        <v>4218</v>
      </c>
      <c r="C11018" t="s">
        <v>4229</v>
      </c>
    </row>
    <row r="11019" spans="1:3" hidden="1" x14ac:dyDescent="0.25">
      <c r="A11019" t="s">
        <v>4130</v>
      </c>
      <c r="B11019" t="s">
        <v>4222</v>
      </c>
      <c r="C11019" t="s">
        <v>4230</v>
      </c>
    </row>
    <row r="11020" spans="1:3" hidden="1" x14ac:dyDescent="0.25">
      <c r="A11020" t="s">
        <v>4130</v>
      </c>
      <c r="B11020" t="s">
        <v>4231</v>
      </c>
      <c r="C11020" t="s">
        <v>4232</v>
      </c>
    </row>
    <row r="11021" spans="1:3" hidden="1" x14ac:dyDescent="0.25">
      <c r="A11021" t="s">
        <v>4130</v>
      </c>
      <c r="B11021" t="s">
        <v>4222</v>
      </c>
      <c r="C11021" t="s">
        <v>4233</v>
      </c>
    </row>
    <row r="11022" spans="1:3" hidden="1" x14ac:dyDescent="0.25">
      <c r="A11022" t="s">
        <v>4130</v>
      </c>
      <c r="B11022" t="s">
        <v>4218</v>
      </c>
      <c r="C11022" t="s">
        <v>4234</v>
      </c>
    </row>
    <row r="11023" spans="1:3" hidden="1" x14ac:dyDescent="0.25">
      <c r="A11023" t="s">
        <v>4130</v>
      </c>
      <c r="B11023" t="s">
        <v>4235</v>
      </c>
      <c r="C11023" t="s">
        <v>4236</v>
      </c>
    </row>
    <row r="11024" spans="1:3" hidden="1" x14ac:dyDescent="0.25">
      <c r="A11024" t="s">
        <v>4130</v>
      </c>
      <c r="B11024" t="s">
        <v>4222</v>
      </c>
      <c r="C11024" t="s">
        <v>4237</v>
      </c>
    </row>
    <row r="11025" spans="1:3" hidden="1" x14ac:dyDescent="0.25">
      <c r="A11025" t="s">
        <v>4130</v>
      </c>
      <c r="B11025" t="s">
        <v>4238</v>
      </c>
      <c r="C11025" t="s">
        <v>4239</v>
      </c>
    </row>
    <row r="11026" spans="1:3" hidden="1" x14ac:dyDescent="0.25">
      <c r="A11026" t="s">
        <v>4130</v>
      </c>
      <c r="B11026" t="s">
        <v>4222</v>
      </c>
      <c r="C11026" t="s">
        <v>4240</v>
      </c>
    </row>
    <row r="11027" spans="1:3" hidden="1" x14ac:dyDescent="0.25">
      <c r="A11027" t="s">
        <v>4130</v>
      </c>
      <c r="B11027" t="s">
        <v>4241</v>
      </c>
      <c r="C11027" t="s">
        <v>4242</v>
      </c>
    </row>
    <row r="11028" spans="1:3" hidden="1" x14ac:dyDescent="0.25">
      <c r="A11028" t="s">
        <v>4130</v>
      </c>
      <c r="B11028" t="s">
        <v>4238</v>
      </c>
      <c r="C11028" t="s">
        <v>4243</v>
      </c>
    </row>
    <row r="11029" spans="1:3" hidden="1" x14ac:dyDescent="0.25">
      <c r="A11029" t="s">
        <v>4130</v>
      </c>
      <c r="B11029" t="s">
        <v>4222</v>
      </c>
      <c r="C11029" t="s">
        <v>4244</v>
      </c>
    </row>
    <row r="11030" spans="1:3" hidden="1" x14ac:dyDescent="0.25">
      <c r="A11030" t="s">
        <v>4130</v>
      </c>
      <c r="B11030" t="s">
        <v>4245</v>
      </c>
      <c r="C11030" t="s">
        <v>4246</v>
      </c>
    </row>
    <row r="11031" spans="1:3" hidden="1" x14ac:dyDescent="0.25">
      <c r="A11031" t="s">
        <v>4130</v>
      </c>
      <c r="B11031" t="s">
        <v>4222</v>
      </c>
      <c r="C11031" t="s">
        <v>4247</v>
      </c>
    </row>
    <row r="11032" spans="1:3" hidden="1" x14ac:dyDescent="0.25">
      <c r="A11032" t="s">
        <v>4130</v>
      </c>
      <c r="B11032" t="s">
        <v>4222</v>
      </c>
      <c r="C11032" t="s">
        <v>4248</v>
      </c>
    </row>
    <row r="11033" spans="1:3" hidden="1" x14ac:dyDescent="0.25">
      <c r="A11033" t="s">
        <v>4130</v>
      </c>
      <c r="B11033" t="s">
        <v>4238</v>
      </c>
      <c r="C11033" t="s">
        <v>4217</v>
      </c>
    </row>
    <row r="11034" spans="1:3" hidden="1" x14ac:dyDescent="0.25">
      <c r="A11034" t="s">
        <v>4130</v>
      </c>
      <c r="B11034" t="s">
        <v>4222</v>
      </c>
      <c r="C11034" t="s">
        <v>4249</v>
      </c>
    </row>
    <row r="11035" spans="1:3" hidden="1" x14ac:dyDescent="0.25">
      <c r="A11035" t="s">
        <v>4130</v>
      </c>
      <c r="B11035" t="s">
        <v>4250</v>
      </c>
      <c r="C11035" t="s">
        <v>4251</v>
      </c>
    </row>
    <row r="11036" spans="1:3" hidden="1" x14ac:dyDescent="0.25">
      <c r="A11036" t="s">
        <v>4130</v>
      </c>
      <c r="B11036" t="s">
        <v>4222</v>
      </c>
      <c r="C11036" t="s">
        <v>4252</v>
      </c>
    </row>
    <row r="11037" spans="1:3" hidden="1" x14ac:dyDescent="0.25">
      <c r="A11037" t="s">
        <v>4130</v>
      </c>
      <c r="B11037" t="s">
        <v>4253</v>
      </c>
      <c r="C11037" t="s">
        <v>4254</v>
      </c>
    </row>
    <row r="11038" spans="1:3" hidden="1" x14ac:dyDescent="0.25">
      <c r="A11038" t="s">
        <v>4130</v>
      </c>
      <c r="B11038" t="s">
        <v>4255</v>
      </c>
      <c r="C11038" t="s">
        <v>4256</v>
      </c>
    </row>
    <row r="11039" spans="1:3" hidden="1" x14ac:dyDescent="0.25">
      <c r="A11039" t="s">
        <v>4130</v>
      </c>
      <c r="B11039" t="s">
        <v>4257</v>
      </c>
      <c r="C11039" t="s">
        <v>4258</v>
      </c>
    </row>
    <row r="11040" spans="1:3" hidden="1" x14ac:dyDescent="0.25">
      <c r="A11040" t="s">
        <v>4130</v>
      </c>
      <c r="B11040" t="s">
        <v>4259</v>
      </c>
      <c r="C11040" t="s">
        <v>4260</v>
      </c>
    </row>
    <row r="11041" spans="1:3" hidden="1" x14ac:dyDescent="0.25">
      <c r="A11041" t="s">
        <v>4130</v>
      </c>
      <c r="B11041" t="s">
        <v>4261</v>
      </c>
      <c r="C11041" t="s">
        <v>4262</v>
      </c>
    </row>
    <row r="11042" spans="1:3" hidden="1" x14ac:dyDescent="0.25">
      <c r="A11042" t="s">
        <v>4130</v>
      </c>
      <c r="B11042" t="s">
        <v>4263</v>
      </c>
      <c r="C11042" t="s">
        <v>4264</v>
      </c>
    </row>
    <row r="11043" spans="1:3" hidden="1" x14ac:dyDescent="0.25">
      <c r="A11043" t="s">
        <v>4130</v>
      </c>
      <c r="B11043" t="s">
        <v>4265</v>
      </c>
      <c r="C11043" t="s">
        <v>4266</v>
      </c>
    </row>
    <row r="11044" spans="1:3" hidden="1" x14ac:dyDescent="0.25">
      <c r="A11044" t="s">
        <v>4130</v>
      </c>
      <c r="B11044" t="s">
        <v>4267</v>
      </c>
      <c r="C11044" t="s">
        <v>4268</v>
      </c>
    </row>
    <row r="11045" spans="1:3" hidden="1" x14ac:dyDescent="0.25">
      <c r="A11045" t="s">
        <v>4130</v>
      </c>
      <c r="B11045" t="s">
        <v>4269</v>
      </c>
      <c r="C11045" t="s">
        <v>4270</v>
      </c>
    </row>
    <row r="11046" spans="1:3" hidden="1" x14ac:dyDescent="0.25">
      <c r="A11046" t="s">
        <v>4130</v>
      </c>
      <c r="B11046" t="s">
        <v>4271</v>
      </c>
      <c r="C11046" t="s">
        <v>4270</v>
      </c>
    </row>
    <row r="11047" spans="1:3" hidden="1" x14ac:dyDescent="0.25">
      <c r="A11047" t="s">
        <v>4130</v>
      </c>
      <c r="B11047" t="s">
        <v>4272</v>
      </c>
      <c r="C11047" t="s">
        <v>4273</v>
      </c>
    </row>
    <row r="11048" spans="1:3" hidden="1" x14ac:dyDescent="0.25">
      <c r="A11048" t="s">
        <v>4130</v>
      </c>
      <c r="B11048" t="s">
        <v>4274</v>
      </c>
      <c r="C11048" t="s">
        <v>4275</v>
      </c>
    </row>
    <row r="11049" spans="1:3" hidden="1" x14ac:dyDescent="0.25">
      <c r="A11049" t="s">
        <v>4130</v>
      </c>
      <c r="B11049" t="s">
        <v>4276</v>
      </c>
      <c r="C11049" t="s">
        <v>4277</v>
      </c>
    </row>
    <row r="11050" spans="1:3" hidden="1" x14ac:dyDescent="0.25">
      <c r="A11050" t="s">
        <v>4130</v>
      </c>
      <c r="B11050" t="s">
        <v>4278</v>
      </c>
      <c r="C11050" t="s">
        <v>4279</v>
      </c>
    </row>
    <row r="11051" spans="1:3" hidden="1" x14ac:dyDescent="0.25">
      <c r="A11051" t="s">
        <v>4130</v>
      </c>
      <c r="B11051" t="s">
        <v>4280</v>
      </c>
      <c r="C11051" t="s">
        <v>4275</v>
      </c>
    </row>
    <row r="11052" spans="1:3" hidden="1" x14ac:dyDescent="0.25">
      <c r="A11052" t="s">
        <v>4130</v>
      </c>
      <c r="B11052" t="s">
        <v>4281</v>
      </c>
      <c r="C11052" t="s">
        <v>4282</v>
      </c>
    </row>
    <row r="11053" spans="1:3" hidden="1" x14ac:dyDescent="0.25">
      <c r="A11053" t="s">
        <v>4130</v>
      </c>
      <c r="B11053" t="s">
        <v>4274</v>
      </c>
      <c r="C11053" t="s">
        <v>4283</v>
      </c>
    </row>
    <row r="11054" spans="1:3" hidden="1" x14ac:dyDescent="0.25">
      <c r="A11054" t="s">
        <v>4130</v>
      </c>
      <c r="B11054" t="s">
        <v>4284</v>
      </c>
      <c r="C11054" t="s">
        <v>4285</v>
      </c>
    </row>
    <row r="11055" spans="1:3" hidden="1" x14ac:dyDescent="0.25">
      <c r="A11055" t="s">
        <v>4130</v>
      </c>
      <c r="B11055" t="s">
        <v>4274</v>
      </c>
      <c r="C11055" t="s">
        <v>4286</v>
      </c>
    </row>
    <row r="11056" spans="1:3" hidden="1" x14ac:dyDescent="0.25">
      <c r="A11056" t="s">
        <v>4130</v>
      </c>
      <c r="B11056" t="s">
        <v>4287</v>
      </c>
      <c r="C11056" t="s">
        <v>4288</v>
      </c>
    </row>
    <row r="11057" spans="1:3" hidden="1" x14ac:dyDescent="0.25">
      <c r="A11057" t="s">
        <v>4130</v>
      </c>
      <c r="B11057" t="s">
        <v>4289</v>
      </c>
      <c r="C11057" t="s">
        <v>4290</v>
      </c>
    </row>
    <row r="11058" spans="1:3" hidden="1" x14ac:dyDescent="0.25">
      <c r="A11058" t="s">
        <v>4130</v>
      </c>
      <c r="B11058" t="s">
        <v>4291</v>
      </c>
      <c r="C11058" t="s">
        <v>4292</v>
      </c>
    </row>
    <row r="11059" spans="1:3" hidden="1" x14ac:dyDescent="0.25">
      <c r="A11059" t="s">
        <v>4130</v>
      </c>
      <c r="B11059" t="s">
        <v>4293</v>
      </c>
      <c r="C11059" t="s">
        <v>4275</v>
      </c>
    </row>
    <row r="11060" spans="1:3" hidden="1" x14ac:dyDescent="0.25">
      <c r="A11060" t="s">
        <v>4130</v>
      </c>
      <c r="B11060" t="s">
        <v>4294</v>
      </c>
      <c r="C11060" t="s">
        <v>4295</v>
      </c>
    </row>
    <row r="11061" spans="1:3" hidden="1" x14ac:dyDescent="0.25">
      <c r="A11061" t="s">
        <v>4130</v>
      </c>
      <c r="B11061" t="s">
        <v>4293</v>
      </c>
      <c r="C11061" t="s">
        <v>4286</v>
      </c>
    </row>
    <row r="11062" spans="1:3" hidden="1" x14ac:dyDescent="0.25">
      <c r="A11062" t="s">
        <v>4130</v>
      </c>
      <c r="B11062" t="s">
        <v>4296</v>
      </c>
      <c r="C11062" t="s">
        <v>4297</v>
      </c>
    </row>
    <row r="11063" spans="1:3" hidden="1" x14ac:dyDescent="0.25">
      <c r="A11063" t="s">
        <v>4130</v>
      </c>
      <c r="B11063" t="s">
        <v>4298</v>
      </c>
      <c r="C11063" t="s">
        <v>4299</v>
      </c>
    </row>
    <row r="11064" spans="1:3" hidden="1" x14ac:dyDescent="0.25">
      <c r="A11064" t="s">
        <v>4130</v>
      </c>
      <c r="B11064" t="s">
        <v>4300</v>
      </c>
      <c r="C11064" t="s">
        <v>4301</v>
      </c>
    </row>
    <row r="11065" spans="1:3" hidden="1" x14ac:dyDescent="0.25">
      <c r="A11065" t="s">
        <v>4130</v>
      </c>
      <c r="B11065" t="s">
        <v>4302</v>
      </c>
      <c r="C11065" t="s">
        <v>4303</v>
      </c>
    </row>
    <row r="11066" spans="1:3" hidden="1" x14ac:dyDescent="0.25">
      <c r="A11066" t="s">
        <v>4130</v>
      </c>
      <c r="B11066" t="s">
        <v>4304</v>
      </c>
      <c r="C11066" t="s">
        <v>4305</v>
      </c>
    </row>
    <row r="11067" spans="1:3" hidden="1" x14ac:dyDescent="0.25">
      <c r="A11067" t="s">
        <v>4130</v>
      </c>
      <c r="B11067" t="s">
        <v>4306</v>
      </c>
      <c r="C11067" t="s">
        <v>4307</v>
      </c>
    </row>
    <row r="11068" spans="1:3" hidden="1" x14ac:dyDescent="0.25">
      <c r="A11068" t="s">
        <v>4130</v>
      </c>
      <c r="B11068" t="s">
        <v>4308</v>
      </c>
      <c r="C11068" t="s">
        <v>4309</v>
      </c>
    </row>
    <row r="11069" spans="1:3" hidden="1" x14ac:dyDescent="0.25">
      <c r="A11069" t="s">
        <v>4130</v>
      </c>
      <c r="B11069" t="s">
        <v>4310</v>
      </c>
      <c r="C11069" t="s">
        <v>4311</v>
      </c>
    </row>
    <row r="11070" spans="1:3" hidden="1" x14ac:dyDescent="0.25">
      <c r="A11070" t="s">
        <v>4130</v>
      </c>
      <c r="B11070" t="s">
        <v>4312</v>
      </c>
      <c r="C11070" t="s">
        <v>4313</v>
      </c>
    </row>
    <row r="11071" spans="1:3" hidden="1" x14ac:dyDescent="0.25">
      <c r="A11071" t="s">
        <v>4130</v>
      </c>
      <c r="B11071" t="s">
        <v>4314</v>
      </c>
      <c r="C11071" t="s">
        <v>4315</v>
      </c>
    </row>
    <row r="11072" spans="1:3" hidden="1" x14ac:dyDescent="0.25">
      <c r="A11072" t="s">
        <v>4130</v>
      </c>
      <c r="B11072" t="s">
        <v>4316</v>
      </c>
      <c r="C11072" t="s">
        <v>4317</v>
      </c>
    </row>
    <row r="11073" spans="1:3" hidden="1" x14ac:dyDescent="0.25">
      <c r="A11073" t="s">
        <v>4130</v>
      </c>
      <c r="B11073" t="s">
        <v>4314</v>
      </c>
      <c r="C11073" t="s">
        <v>4318</v>
      </c>
    </row>
    <row r="11074" spans="1:3" hidden="1" x14ac:dyDescent="0.25">
      <c r="A11074" t="s">
        <v>4130</v>
      </c>
      <c r="B11074" t="s">
        <v>4316</v>
      </c>
      <c r="C11074" t="s">
        <v>4319</v>
      </c>
    </row>
    <row r="11075" spans="1:3" hidden="1" x14ac:dyDescent="0.25">
      <c r="A11075" t="s">
        <v>4130</v>
      </c>
      <c r="B11075" t="s">
        <v>4320</v>
      </c>
      <c r="C11075" t="s">
        <v>4321</v>
      </c>
    </row>
    <row r="11076" spans="1:3" hidden="1" x14ac:dyDescent="0.25">
      <c r="A11076" t="s">
        <v>4130</v>
      </c>
      <c r="B11076" t="s">
        <v>4322</v>
      </c>
      <c r="C11076" t="s">
        <v>4323</v>
      </c>
    </row>
    <row r="11077" spans="1:3" hidden="1" x14ac:dyDescent="0.25">
      <c r="A11077" t="s">
        <v>4130</v>
      </c>
      <c r="B11077" t="s">
        <v>4324</v>
      </c>
      <c r="C11077" t="s">
        <v>4325</v>
      </c>
    </row>
    <row r="11078" spans="1:3" hidden="1" x14ac:dyDescent="0.25">
      <c r="A11078" t="s">
        <v>4130</v>
      </c>
      <c r="B11078" t="s">
        <v>4320</v>
      </c>
      <c r="C11078" t="s">
        <v>4326</v>
      </c>
    </row>
    <row r="11079" spans="1:3" hidden="1" x14ac:dyDescent="0.25">
      <c r="A11079" t="s">
        <v>4130</v>
      </c>
      <c r="B11079" t="s">
        <v>4327</v>
      </c>
      <c r="C11079" t="s">
        <v>4328</v>
      </c>
    </row>
    <row r="11080" spans="1:3" hidden="1" x14ac:dyDescent="0.25">
      <c r="A11080" t="s">
        <v>4130</v>
      </c>
      <c r="B11080" t="s">
        <v>4324</v>
      </c>
      <c r="C11080" t="s">
        <v>4329</v>
      </c>
    </row>
    <row r="11081" spans="1:3" hidden="1" x14ac:dyDescent="0.25">
      <c r="A11081" t="s">
        <v>4130</v>
      </c>
      <c r="B11081" t="s">
        <v>4330</v>
      </c>
      <c r="C11081" t="s">
        <v>4328</v>
      </c>
    </row>
    <row r="11082" spans="1:3" hidden="1" x14ac:dyDescent="0.25">
      <c r="A11082" t="s">
        <v>4130</v>
      </c>
      <c r="B11082" t="s">
        <v>4320</v>
      </c>
      <c r="C11082" t="s">
        <v>4331</v>
      </c>
    </row>
    <row r="11083" spans="1:3" hidden="1" x14ac:dyDescent="0.25">
      <c r="A11083" t="s">
        <v>4130</v>
      </c>
      <c r="B11083" t="s">
        <v>4332</v>
      </c>
      <c r="C11083" t="s">
        <v>4333</v>
      </c>
    </row>
    <row r="11084" spans="1:3" hidden="1" x14ac:dyDescent="0.25">
      <c r="A11084" t="s">
        <v>4130</v>
      </c>
      <c r="B11084" t="s">
        <v>4334</v>
      </c>
      <c r="C11084" t="s">
        <v>4335</v>
      </c>
    </row>
    <row r="11085" spans="1:3" hidden="1" x14ac:dyDescent="0.25">
      <c r="A11085" t="s">
        <v>4130</v>
      </c>
      <c r="B11085" t="s">
        <v>4336</v>
      </c>
      <c r="C11085" t="s">
        <v>4337</v>
      </c>
    </row>
    <row r="11086" spans="1:3" hidden="1" x14ac:dyDescent="0.25">
      <c r="A11086" t="s">
        <v>4130</v>
      </c>
      <c r="B11086" t="s">
        <v>4338</v>
      </c>
      <c r="C11086" t="s">
        <v>4339</v>
      </c>
    </row>
    <row r="11087" spans="1:3" hidden="1" x14ac:dyDescent="0.25">
      <c r="A11087" t="s">
        <v>4130</v>
      </c>
      <c r="B11087" t="s">
        <v>4340</v>
      </c>
      <c r="C11087" t="s">
        <v>4341</v>
      </c>
    </row>
    <row r="11088" spans="1:3" hidden="1" x14ac:dyDescent="0.25">
      <c r="A11088" t="s">
        <v>4130</v>
      </c>
      <c r="B11088" t="s">
        <v>4342</v>
      </c>
      <c r="C11088" t="s">
        <v>4333</v>
      </c>
    </row>
    <row r="11089" spans="1:3" hidden="1" x14ac:dyDescent="0.25">
      <c r="A11089" t="s">
        <v>4130</v>
      </c>
      <c r="B11089" t="s">
        <v>4334</v>
      </c>
      <c r="C11089" t="s">
        <v>4337</v>
      </c>
    </row>
    <row r="11090" spans="1:3" hidden="1" x14ac:dyDescent="0.25">
      <c r="A11090" t="s">
        <v>4130</v>
      </c>
      <c r="B11090" t="s">
        <v>4342</v>
      </c>
      <c r="C11090" t="s">
        <v>4343</v>
      </c>
    </row>
    <row r="11091" spans="1:3" hidden="1" x14ac:dyDescent="0.25">
      <c r="A11091" t="s">
        <v>4130</v>
      </c>
      <c r="B11091" t="s">
        <v>4344</v>
      </c>
      <c r="C11091" t="s">
        <v>4333</v>
      </c>
    </row>
    <row r="11092" spans="1:3" hidden="1" x14ac:dyDescent="0.25">
      <c r="A11092" t="s">
        <v>4130</v>
      </c>
      <c r="B11092" t="s">
        <v>4344</v>
      </c>
      <c r="C11092" t="s">
        <v>4343</v>
      </c>
    </row>
    <row r="11093" spans="1:3" hidden="1" x14ac:dyDescent="0.25">
      <c r="A11093" t="s">
        <v>4130</v>
      </c>
      <c r="B11093" t="s">
        <v>4345</v>
      </c>
      <c r="C11093" t="s">
        <v>4346</v>
      </c>
    </row>
    <row r="11094" spans="1:3" hidden="1" x14ac:dyDescent="0.25">
      <c r="A11094" t="s">
        <v>4130</v>
      </c>
      <c r="B11094" t="s">
        <v>4347</v>
      </c>
      <c r="C11094" t="s">
        <v>4348</v>
      </c>
    </row>
    <row r="11095" spans="1:3" hidden="1" x14ac:dyDescent="0.25">
      <c r="A11095" t="s">
        <v>4130</v>
      </c>
      <c r="B11095" t="s">
        <v>4349</v>
      </c>
      <c r="C11095" t="s">
        <v>4348</v>
      </c>
    </row>
    <row r="11096" spans="1:3" hidden="1" x14ac:dyDescent="0.25">
      <c r="A11096" t="s">
        <v>4130</v>
      </c>
      <c r="B11096" t="s">
        <v>4345</v>
      </c>
      <c r="C11096" t="s">
        <v>4350</v>
      </c>
    </row>
    <row r="11097" spans="1:3" hidden="1" x14ac:dyDescent="0.25">
      <c r="A11097" t="s">
        <v>4130</v>
      </c>
      <c r="B11097" t="s">
        <v>4351</v>
      </c>
      <c r="C11097" t="s">
        <v>4352</v>
      </c>
    </row>
    <row r="11098" spans="1:3" hidden="1" x14ac:dyDescent="0.25">
      <c r="A11098" t="s">
        <v>4130</v>
      </c>
      <c r="B11098" t="s">
        <v>4347</v>
      </c>
      <c r="C11098" t="s">
        <v>4353</v>
      </c>
    </row>
    <row r="11099" spans="1:3" hidden="1" x14ac:dyDescent="0.25">
      <c r="A11099" t="s">
        <v>4130</v>
      </c>
      <c r="B11099" t="s">
        <v>4349</v>
      </c>
      <c r="C11099" t="s">
        <v>4354</v>
      </c>
    </row>
    <row r="11100" spans="1:3" hidden="1" x14ac:dyDescent="0.25">
      <c r="A11100" t="s">
        <v>4130</v>
      </c>
      <c r="B11100" t="s">
        <v>4355</v>
      </c>
      <c r="C11100" t="s">
        <v>4352</v>
      </c>
    </row>
    <row r="11101" spans="1:3" hidden="1" x14ac:dyDescent="0.25">
      <c r="A11101" t="s">
        <v>4130</v>
      </c>
      <c r="B11101" t="s">
        <v>4356</v>
      </c>
      <c r="C11101" t="s">
        <v>4357</v>
      </c>
    </row>
    <row r="11102" spans="1:3" hidden="1" x14ac:dyDescent="0.25">
      <c r="A11102" t="s">
        <v>4130</v>
      </c>
      <c r="B11102" t="s">
        <v>4238</v>
      </c>
      <c r="C11102" t="s">
        <v>4358</v>
      </c>
    </row>
    <row r="11103" spans="1:3" hidden="1" x14ac:dyDescent="0.25">
      <c r="A11103" t="s">
        <v>4130</v>
      </c>
      <c r="B11103" t="s">
        <v>4359</v>
      </c>
      <c r="C11103" t="s">
        <v>4360</v>
      </c>
    </row>
    <row r="11104" spans="1:3" hidden="1" x14ac:dyDescent="0.25">
      <c r="A11104" t="s">
        <v>4130</v>
      </c>
      <c r="B11104" t="s">
        <v>4361</v>
      </c>
      <c r="C11104" t="s">
        <v>4362</v>
      </c>
    </row>
    <row r="11105" spans="1:3" hidden="1" x14ac:dyDescent="0.25">
      <c r="A11105" t="s">
        <v>4130</v>
      </c>
      <c r="B11105" t="s">
        <v>4363</v>
      </c>
      <c r="C11105" t="s">
        <v>4358</v>
      </c>
    </row>
    <row r="11106" spans="1:3" hidden="1" x14ac:dyDescent="0.25">
      <c r="A11106" t="s">
        <v>4130</v>
      </c>
      <c r="B11106" t="s">
        <v>4359</v>
      </c>
      <c r="C11106" t="s">
        <v>4364</v>
      </c>
    </row>
    <row r="11107" spans="1:3" hidden="1" x14ac:dyDescent="0.25">
      <c r="A11107" t="s">
        <v>4130</v>
      </c>
      <c r="B11107" t="s">
        <v>4365</v>
      </c>
      <c r="C11107" t="s">
        <v>4366</v>
      </c>
    </row>
    <row r="11108" spans="1:3" hidden="1" x14ac:dyDescent="0.25">
      <c r="A11108" t="s">
        <v>4130</v>
      </c>
      <c r="B11108" t="s">
        <v>4367</v>
      </c>
      <c r="C11108" t="s">
        <v>4366</v>
      </c>
    </row>
    <row r="11109" spans="1:3" hidden="1" x14ac:dyDescent="0.25">
      <c r="A11109" t="s">
        <v>4130</v>
      </c>
      <c r="B11109" t="s">
        <v>4368</v>
      </c>
      <c r="C11109" t="s">
        <v>4369</v>
      </c>
    </row>
    <row r="11110" spans="1:3" hidden="1" x14ac:dyDescent="0.25">
      <c r="A11110" t="s">
        <v>4130</v>
      </c>
      <c r="B11110" t="s">
        <v>4370</v>
      </c>
      <c r="C11110" t="s">
        <v>4371</v>
      </c>
    </row>
    <row r="11111" spans="1:3" hidden="1" x14ac:dyDescent="0.25">
      <c r="A11111" t="s">
        <v>4130</v>
      </c>
      <c r="B11111" t="s">
        <v>4372</v>
      </c>
      <c r="C11111" t="s">
        <v>4373</v>
      </c>
    </row>
    <row r="11112" spans="1:3" hidden="1" x14ac:dyDescent="0.25">
      <c r="A11112" t="s">
        <v>4130</v>
      </c>
      <c r="B11112" t="s">
        <v>4374</v>
      </c>
      <c r="C11112" t="s">
        <v>4369</v>
      </c>
    </row>
    <row r="11113" spans="1:3" hidden="1" x14ac:dyDescent="0.25">
      <c r="A11113" t="s">
        <v>4130</v>
      </c>
      <c r="B11113" t="s">
        <v>4375</v>
      </c>
      <c r="C11113" t="s">
        <v>4369</v>
      </c>
    </row>
    <row r="11114" spans="1:3" hidden="1" x14ac:dyDescent="0.25">
      <c r="A11114" t="s">
        <v>4130</v>
      </c>
      <c r="B11114" t="s">
        <v>4376</v>
      </c>
      <c r="C11114" t="s">
        <v>4377</v>
      </c>
    </row>
    <row r="11115" spans="1:3" hidden="1" x14ac:dyDescent="0.25">
      <c r="A11115" t="s">
        <v>4130</v>
      </c>
      <c r="B11115" t="s">
        <v>4378</v>
      </c>
      <c r="C11115" t="s">
        <v>4369</v>
      </c>
    </row>
    <row r="11116" spans="1:3" hidden="1" x14ac:dyDescent="0.25">
      <c r="A11116" t="s">
        <v>4130</v>
      </c>
      <c r="B11116" t="s">
        <v>4379</v>
      </c>
      <c r="C11116" t="s">
        <v>4369</v>
      </c>
    </row>
    <row r="11117" spans="1:3" hidden="1" x14ac:dyDescent="0.25">
      <c r="A11117" t="s">
        <v>4130</v>
      </c>
      <c r="B11117" t="s">
        <v>4380</v>
      </c>
      <c r="C11117" t="s">
        <v>4381</v>
      </c>
    </row>
    <row r="11118" spans="1:3" hidden="1" x14ac:dyDescent="0.25">
      <c r="A11118" t="s">
        <v>4130</v>
      </c>
      <c r="B11118" t="s">
        <v>4382</v>
      </c>
      <c r="C11118" t="s">
        <v>4383</v>
      </c>
    </row>
    <row r="11119" spans="1:3" hidden="1" x14ac:dyDescent="0.25">
      <c r="A11119" t="s">
        <v>4130</v>
      </c>
      <c r="B11119" t="s">
        <v>4384</v>
      </c>
      <c r="C11119" t="s">
        <v>4385</v>
      </c>
    </row>
    <row r="11120" spans="1:3" hidden="1" x14ac:dyDescent="0.25">
      <c r="A11120" t="s">
        <v>4130</v>
      </c>
      <c r="B11120" t="s">
        <v>4386</v>
      </c>
      <c r="C11120" t="s">
        <v>4387</v>
      </c>
    </row>
    <row r="11121" spans="1:3" hidden="1" x14ac:dyDescent="0.25">
      <c r="A11121" t="s">
        <v>4130</v>
      </c>
      <c r="B11121" t="s">
        <v>4388</v>
      </c>
      <c r="C11121" t="s">
        <v>4389</v>
      </c>
    </row>
    <row r="11122" spans="1:3" hidden="1" x14ac:dyDescent="0.25">
      <c r="A11122" t="s">
        <v>4130</v>
      </c>
      <c r="B11122" t="s">
        <v>4390</v>
      </c>
      <c r="C11122" t="s">
        <v>4391</v>
      </c>
    </row>
    <row r="11123" spans="1:3" hidden="1" x14ac:dyDescent="0.25">
      <c r="A11123" t="s">
        <v>4130</v>
      </c>
      <c r="B11123" t="s">
        <v>4392</v>
      </c>
      <c r="C11123" t="s">
        <v>4393</v>
      </c>
    </row>
    <row r="11124" spans="1:3" hidden="1" x14ac:dyDescent="0.25">
      <c r="A11124" t="s">
        <v>4130</v>
      </c>
      <c r="B11124" t="s">
        <v>4394</v>
      </c>
      <c r="C11124" t="s">
        <v>4395</v>
      </c>
    </row>
    <row r="11125" spans="1:3" hidden="1" x14ac:dyDescent="0.25">
      <c r="A11125" t="s">
        <v>4130</v>
      </c>
      <c r="B11125" t="s">
        <v>4396</v>
      </c>
      <c r="C11125" t="s">
        <v>4397</v>
      </c>
    </row>
    <row r="11126" spans="1:3" hidden="1" x14ac:dyDescent="0.25">
      <c r="A11126" t="s">
        <v>4130</v>
      </c>
      <c r="B11126" t="s">
        <v>4398</v>
      </c>
      <c r="C11126" t="s">
        <v>4399</v>
      </c>
    </row>
    <row r="11127" spans="1:3" hidden="1" x14ac:dyDescent="0.25">
      <c r="A11127" t="s">
        <v>4130</v>
      </c>
      <c r="B11127" t="s">
        <v>4400</v>
      </c>
      <c r="C11127" t="s">
        <v>4401</v>
      </c>
    </row>
    <row r="11128" spans="1:3" hidden="1" x14ac:dyDescent="0.25">
      <c r="A11128" t="s">
        <v>4130</v>
      </c>
      <c r="B11128" t="s">
        <v>4402</v>
      </c>
      <c r="C11128" t="s">
        <v>4403</v>
      </c>
    </row>
    <row r="11129" spans="1:3" hidden="1" x14ac:dyDescent="0.25">
      <c r="A11129" t="s">
        <v>4130</v>
      </c>
      <c r="B11129" t="s">
        <v>4404</v>
      </c>
      <c r="C11129" t="s">
        <v>4405</v>
      </c>
    </row>
    <row r="11130" spans="1:3" hidden="1" x14ac:dyDescent="0.25">
      <c r="A11130" t="s">
        <v>4130</v>
      </c>
      <c r="B11130" t="s">
        <v>4406</v>
      </c>
      <c r="C11130" t="s">
        <v>4407</v>
      </c>
    </row>
    <row r="11131" spans="1:3" hidden="1" x14ac:dyDescent="0.25">
      <c r="A11131" t="s">
        <v>4130</v>
      </c>
      <c r="B11131" t="s">
        <v>4408</v>
      </c>
      <c r="C11131" t="s">
        <v>4409</v>
      </c>
    </row>
    <row r="11132" spans="1:3" hidden="1" x14ac:dyDescent="0.25">
      <c r="A11132" t="s">
        <v>4130</v>
      </c>
      <c r="B11132" t="s">
        <v>4410</v>
      </c>
      <c r="C11132" t="s">
        <v>4411</v>
      </c>
    </row>
    <row r="11133" spans="1:3" hidden="1" x14ac:dyDescent="0.25">
      <c r="A11133" t="s">
        <v>4130</v>
      </c>
      <c r="B11133" t="s">
        <v>4412</v>
      </c>
      <c r="C11133" t="s">
        <v>4413</v>
      </c>
    </row>
    <row r="11134" spans="1:3" hidden="1" x14ac:dyDescent="0.25">
      <c r="A11134" t="s">
        <v>4130</v>
      </c>
      <c r="B11134" t="s">
        <v>4414</v>
      </c>
      <c r="C11134" t="s">
        <v>4415</v>
      </c>
    </row>
    <row r="11135" spans="1:3" hidden="1" x14ac:dyDescent="0.25">
      <c r="A11135" t="s">
        <v>4130</v>
      </c>
      <c r="B11135" t="s">
        <v>4416</v>
      </c>
      <c r="C11135" t="s">
        <v>4417</v>
      </c>
    </row>
    <row r="11136" spans="1:3" hidden="1" x14ac:dyDescent="0.25">
      <c r="A11136" t="s">
        <v>4130</v>
      </c>
      <c r="B11136" t="s">
        <v>4418</v>
      </c>
      <c r="C11136" t="s">
        <v>4419</v>
      </c>
    </row>
    <row r="11137" spans="1:3" hidden="1" x14ac:dyDescent="0.25">
      <c r="A11137" t="s">
        <v>4130</v>
      </c>
      <c r="B11137" t="s">
        <v>4420</v>
      </c>
      <c r="C11137" t="s">
        <v>4421</v>
      </c>
    </row>
    <row r="11138" spans="1:3" hidden="1" x14ac:dyDescent="0.25">
      <c r="A11138" t="s">
        <v>4130</v>
      </c>
      <c r="B11138" t="s">
        <v>4422</v>
      </c>
      <c r="C11138" t="s">
        <v>4423</v>
      </c>
    </row>
    <row r="11139" spans="1:3" hidden="1" x14ac:dyDescent="0.25">
      <c r="A11139" t="s">
        <v>4130</v>
      </c>
      <c r="B11139" t="s">
        <v>4424</v>
      </c>
      <c r="C11139" t="s">
        <v>4425</v>
      </c>
    </row>
    <row r="11140" spans="1:3" hidden="1" x14ac:dyDescent="0.25">
      <c r="A11140" t="s">
        <v>4130</v>
      </c>
      <c r="B11140" t="s">
        <v>4426</v>
      </c>
      <c r="C11140" t="s">
        <v>4427</v>
      </c>
    </row>
    <row r="11141" spans="1:3" hidden="1" x14ac:dyDescent="0.25">
      <c r="A11141" t="s">
        <v>4130</v>
      </c>
      <c r="B11141" t="s">
        <v>4428</v>
      </c>
      <c r="C11141" t="s">
        <v>4429</v>
      </c>
    </row>
    <row r="11142" spans="1:3" hidden="1" x14ac:dyDescent="0.25">
      <c r="A11142" t="s">
        <v>4130</v>
      </c>
      <c r="B11142" t="s">
        <v>4430</v>
      </c>
      <c r="C11142" t="s">
        <v>4431</v>
      </c>
    </row>
    <row r="11143" spans="1:3" hidden="1" x14ac:dyDescent="0.25">
      <c r="A11143" t="s">
        <v>4130</v>
      </c>
      <c r="B11143" t="s">
        <v>4432</v>
      </c>
      <c r="C11143" t="s">
        <v>4433</v>
      </c>
    </row>
    <row r="11144" spans="1:3" hidden="1" x14ac:dyDescent="0.25">
      <c r="A11144" t="s">
        <v>4130</v>
      </c>
      <c r="B11144" t="s">
        <v>4432</v>
      </c>
      <c r="C11144" t="s">
        <v>4434</v>
      </c>
    </row>
    <row r="11145" spans="1:3" hidden="1" x14ac:dyDescent="0.25">
      <c r="A11145" t="s">
        <v>4130</v>
      </c>
      <c r="B11145" t="s">
        <v>4435</v>
      </c>
      <c r="C11145" t="s">
        <v>4436</v>
      </c>
    </row>
    <row r="11146" spans="1:3" hidden="1" x14ac:dyDescent="0.25">
      <c r="A11146" t="s">
        <v>4130</v>
      </c>
      <c r="B11146" t="s">
        <v>4437</v>
      </c>
      <c r="C11146" t="s">
        <v>4438</v>
      </c>
    </row>
    <row r="11147" spans="1:3" hidden="1" x14ac:dyDescent="0.25">
      <c r="A11147" t="s">
        <v>4130</v>
      </c>
      <c r="B11147" t="s">
        <v>4439</v>
      </c>
      <c r="C11147" t="s">
        <v>4440</v>
      </c>
    </row>
    <row r="11148" spans="1:3" hidden="1" x14ac:dyDescent="0.25">
      <c r="A11148" t="s">
        <v>4130</v>
      </c>
      <c r="B11148" t="s">
        <v>4441</v>
      </c>
      <c r="C11148" t="s">
        <v>4442</v>
      </c>
    </row>
    <row r="11149" spans="1:3" hidden="1" x14ac:dyDescent="0.25">
      <c r="A11149" t="s">
        <v>4130</v>
      </c>
      <c r="B11149" t="s">
        <v>4443</v>
      </c>
      <c r="C11149" t="s">
        <v>4444</v>
      </c>
    </row>
    <row r="11150" spans="1:3" hidden="1" x14ac:dyDescent="0.25">
      <c r="A11150" t="s">
        <v>4130</v>
      </c>
      <c r="B11150" t="s">
        <v>4445</v>
      </c>
      <c r="C11150" t="s">
        <v>4446</v>
      </c>
    </row>
    <row r="11151" spans="1:3" hidden="1" x14ac:dyDescent="0.25">
      <c r="A11151" t="s">
        <v>4130</v>
      </c>
      <c r="B11151" t="s">
        <v>4443</v>
      </c>
      <c r="C11151" t="s">
        <v>4440</v>
      </c>
    </row>
    <row r="11152" spans="1:3" hidden="1" x14ac:dyDescent="0.25">
      <c r="A11152" t="s">
        <v>4130</v>
      </c>
      <c r="B11152" t="s">
        <v>4386</v>
      </c>
      <c r="C11152" t="s">
        <v>4440</v>
      </c>
    </row>
    <row r="11153" spans="1:3" hidden="1" x14ac:dyDescent="0.25">
      <c r="A11153" t="s">
        <v>4130</v>
      </c>
      <c r="B11153" t="s">
        <v>4443</v>
      </c>
      <c r="C11153" t="s">
        <v>4447</v>
      </c>
    </row>
    <row r="11154" spans="1:3" hidden="1" x14ac:dyDescent="0.25">
      <c r="A11154" t="s">
        <v>4130</v>
      </c>
      <c r="B11154" t="s">
        <v>4448</v>
      </c>
      <c r="C11154" t="s">
        <v>4449</v>
      </c>
    </row>
    <row r="11155" spans="1:3" hidden="1" x14ac:dyDescent="0.25">
      <c r="A11155" t="s">
        <v>4130</v>
      </c>
      <c r="B11155" t="s">
        <v>4450</v>
      </c>
      <c r="C11155" t="s">
        <v>4451</v>
      </c>
    </row>
    <row r="11156" spans="1:3" hidden="1" x14ac:dyDescent="0.25">
      <c r="A11156" t="s">
        <v>4130</v>
      </c>
      <c r="B11156" t="s">
        <v>4452</v>
      </c>
      <c r="C11156" t="s">
        <v>4453</v>
      </c>
    </row>
    <row r="11157" spans="1:3" hidden="1" x14ac:dyDescent="0.25">
      <c r="A11157" t="s">
        <v>4130</v>
      </c>
      <c r="B11157" t="s">
        <v>4454</v>
      </c>
      <c r="C11157" t="s">
        <v>4455</v>
      </c>
    </row>
    <row r="11158" spans="1:3" hidden="1" x14ac:dyDescent="0.25">
      <c r="A11158" t="s">
        <v>4130</v>
      </c>
      <c r="B11158" t="s">
        <v>4456</v>
      </c>
      <c r="C11158" t="s">
        <v>4457</v>
      </c>
    </row>
    <row r="11159" spans="1:3" hidden="1" x14ac:dyDescent="0.25">
      <c r="A11159" t="s">
        <v>4130</v>
      </c>
      <c r="B11159" t="s">
        <v>4458</v>
      </c>
      <c r="C11159" t="s">
        <v>4459</v>
      </c>
    </row>
    <row r="11160" spans="1:3" hidden="1" x14ac:dyDescent="0.25">
      <c r="A11160" t="s">
        <v>4130</v>
      </c>
      <c r="B11160" t="s">
        <v>4460</v>
      </c>
      <c r="C11160" t="s">
        <v>4461</v>
      </c>
    </row>
    <row r="11161" spans="1:3" hidden="1" x14ac:dyDescent="0.25">
      <c r="A11161" t="s">
        <v>4130</v>
      </c>
      <c r="B11161" t="s">
        <v>4462</v>
      </c>
      <c r="C11161" t="s">
        <v>4463</v>
      </c>
    </row>
    <row r="11162" spans="1:3" hidden="1" x14ac:dyDescent="0.25">
      <c r="A11162" t="s">
        <v>4130</v>
      </c>
      <c r="B11162" t="s">
        <v>4464</v>
      </c>
      <c r="C11162" t="s">
        <v>4465</v>
      </c>
    </row>
    <row r="11163" spans="1:3" hidden="1" x14ac:dyDescent="0.25">
      <c r="A11163" t="s">
        <v>4130</v>
      </c>
      <c r="B11163" t="s">
        <v>4466</v>
      </c>
      <c r="C11163" t="s">
        <v>4467</v>
      </c>
    </row>
    <row r="11164" spans="1:3" hidden="1" x14ac:dyDescent="0.25">
      <c r="A11164" t="s">
        <v>4130</v>
      </c>
      <c r="B11164" t="s">
        <v>4468</v>
      </c>
      <c r="C11164" t="s">
        <v>4469</v>
      </c>
    </row>
    <row r="11165" spans="1:3" hidden="1" x14ac:dyDescent="0.25">
      <c r="A11165" t="s">
        <v>4130</v>
      </c>
      <c r="B11165" t="s">
        <v>4470</v>
      </c>
      <c r="C11165" t="s">
        <v>4471</v>
      </c>
    </row>
    <row r="11166" spans="1:3" hidden="1" x14ac:dyDescent="0.25">
      <c r="A11166" t="s">
        <v>4130</v>
      </c>
      <c r="B11166" t="s">
        <v>4472</v>
      </c>
      <c r="C11166" t="s">
        <v>4473</v>
      </c>
    </row>
    <row r="11167" spans="1:3" hidden="1" x14ac:dyDescent="0.25">
      <c r="A11167" t="s">
        <v>4130</v>
      </c>
      <c r="B11167" t="s">
        <v>4474</v>
      </c>
      <c r="C11167" t="s">
        <v>4475</v>
      </c>
    </row>
    <row r="11168" spans="1:3" hidden="1" x14ac:dyDescent="0.25">
      <c r="A11168" t="s">
        <v>4130</v>
      </c>
      <c r="B11168" t="s">
        <v>4476</v>
      </c>
      <c r="C11168" t="s">
        <v>4477</v>
      </c>
    </row>
    <row r="11169" spans="1:3" hidden="1" x14ac:dyDescent="0.25">
      <c r="A11169" t="s">
        <v>4130</v>
      </c>
      <c r="B11169" t="s">
        <v>4478</v>
      </c>
      <c r="C11169" t="s">
        <v>4479</v>
      </c>
    </row>
    <row r="11170" spans="1:3" hidden="1" x14ac:dyDescent="0.25">
      <c r="A11170" t="s">
        <v>4130</v>
      </c>
      <c r="B11170" t="s">
        <v>4480</v>
      </c>
      <c r="C11170" t="s">
        <v>4481</v>
      </c>
    </row>
    <row r="11171" spans="1:3" hidden="1" x14ac:dyDescent="0.25">
      <c r="A11171" t="s">
        <v>4130</v>
      </c>
      <c r="B11171" t="s">
        <v>4482</v>
      </c>
      <c r="C11171" t="s">
        <v>4483</v>
      </c>
    </row>
    <row r="11172" spans="1:3" hidden="1" x14ac:dyDescent="0.25">
      <c r="A11172" t="s">
        <v>4130</v>
      </c>
      <c r="B11172" t="s">
        <v>4484</v>
      </c>
      <c r="C11172" t="s">
        <v>4485</v>
      </c>
    </row>
    <row r="11173" spans="1:3" hidden="1" x14ac:dyDescent="0.25">
      <c r="A11173" t="s">
        <v>4130</v>
      </c>
      <c r="B11173" t="s">
        <v>4486</v>
      </c>
      <c r="C11173" t="s">
        <v>4487</v>
      </c>
    </row>
    <row r="11174" spans="1:3" hidden="1" x14ac:dyDescent="0.25">
      <c r="A11174" t="s">
        <v>4130</v>
      </c>
      <c r="B11174" t="s">
        <v>4488</v>
      </c>
      <c r="C11174" t="s">
        <v>4489</v>
      </c>
    </row>
    <row r="11175" spans="1:3" hidden="1" x14ac:dyDescent="0.25">
      <c r="A11175" t="s">
        <v>4130</v>
      </c>
      <c r="B11175" t="s">
        <v>4490</v>
      </c>
      <c r="C11175" t="s">
        <v>4491</v>
      </c>
    </row>
    <row r="11176" spans="1:3" hidden="1" x14ac:dyDescent="0.25">
      <c r="A11176" t="s">
        <v>4130</v>
      </c>
      <c r="B11176" t="s">
        <v>4492</v>
      </c>
      <c r="C11176" t="s">
        <v>4493</v>
      </c>
    </row>
    <row r="11177" spans="1:3" hidden="1" x14ac:dyDescent="0.25">
      <c r="A11177" t="s">
        <v>4130</v>
      </c>
      <c r="B11177" t="s">
        <v>4494</v>
      </c>
      <c r="C11177" t="s">
        <v>4495</v>
      </c>
    </row>
    <row r="11178" spans="1:3" hidden="1" x14ac:dyDescent="0.25">
      <c r="A11178" t="s">
        <v>4130</v>
      </c>
      <c r="B11178" t="s">
        <v>4496</v>
      </c>
      <c r="C11178" t="s">
        <v>4497</v>
      </c>
    </row>
    <row r="11179" spans="1:3" hidden="1" x14ac:dyDescent="0.25">
      <c r="A11179" t="s">
        <v>4130</v>
      </c>
      <c r="B11179" t="s">
        <v>4498</v>
      </c>
      <c r="C11179" t="s">
        <v>4499</v>
      </c>
    </row>
    <row r="11180" spans="1:3" hidden="1" x14ac:dyDescent="0.25">
      <c r="A11180" t="s">
        <v>4130</v>
      </c>
      <c r="B11180" t="s">
        <v>4500</v>
      </c>
      <c r="C11180" t="s">
        <v>4501</v>
      </c>
    </row>
    <row r="11181" spans="1:3" hidden="1" x14ac:dyDescent="0.25">
      <c r="A11181" t="s">
        <v>4130</v>
      </c>
      <c r="B11181" t="s">
        <v>4502</v>
      </c>
      <c r="C11181" t="s">
        <v>4503</v>
      </c>
    </row>
    <row r="11182" spans="1:3" hidden="1" x14ac:dyDescent="0.25">
      <c r="A11182" t="s">
        <v>4130</v>
      </c>
      <c r="B11182" t="s">
        <v>4504</v>
      </c>
      <c r="C11182" t="s">
        <v>4505</v>
      </c>
    </row>
    <row r="11183" spans="1:3" hidden="1" x14ac:dyDescent="0.25">
      <c r="A11183" t="s">
        <v>4130</v>
      </c>
      <c r="B11183" t="s">
        <v>4506</v>
      </c>
      <c r="C11183" t="s">
        <v>4505</v>
      </c>
    </row>
    <row r="11184" spans="1:3" hidden="1" x14ac:dyDescent="0.25">
      <c r="A11184" t="s">
        <v>4130</v>
      </c>
      <c r="B11184" t="s">
        <v>4507</v>
      </c>
      <c r="C11184" t="s">
        <v>4508</v>
      </c>
    </row>
    <row r="11185" spans="1:3" hidden="1" x14ac:dyDescent="0.25">
      <c r="A11185" t="s">
        <v>4130</v>
      </c>
      <c r="B11185" t="s">
        <v>4509</v>
      </c>
      <c r="C11185" t="s">
        <v>4507</v>
      </c>
    </row>
    <row r="11186" spans="1:3" hidden="1" x14ac:dyDescent="0.25">
      <c r="A11186" t="s">
        <v>4130</v>
      </c>
      <c r="B11186" t="s">
        <v>4510</v>
      </c>
      <c r="C11186" t="s">
        <v>4511</v>
      </c>
    </row>
    <row r="11187" spans="1:3" hidden="1" x14ac:dyDescent="0.25">
      <c r="A11187" t="s">
        <v>4130</v>
      </c>
      <c r="B11187" t="s">
        <v>4512</v>
      </c>
      <c r="C11187" t="s">
        <v>4513</v>
      </c>
    </row>
    <row r="11188" spans="1:3" hidden="1" x14ac:dyDescent="0.25">
      <c r="A11188" t="s">
        <v>4130</v>
      </c>
      <c r="B11188" t="s">
        <v>4514</v>
      </c>
      <c r="C11188" t="s">
        <v>4515</v>
      </c>
    </row>
    <row r="11189" spans="1:3" hidden="1" x14ac:dyDescent="0.25">
      <c r="A11189" t="s">
        <v>4130</v>
      </c>
      <c r="B11189" t="s">
        <v>4516</v>
      </c>
      <c r="C11189" t="s">
        <v>4517</v>
      </c>
    </row>
    <row r="11190" spans="1:3" hidden="1" x14ac:dyDescent="0.25">
      <c r="A11190" t="s">
        <v>4130</v>
      </c>
      <c r="B11190" t="s">
        <v>4518</v>
      </c>
      <c r="C11190" t="s">
        <v>4519</v>
      </c>
    </row>
    <row r="11191" spans="1:3" hidden="1" x14ac:dyDescent="0.25">
      <c r="A11191" t="s">
        <v>4130</v>
      </c>
      <c r="B11191" t="s">
        <v>4520</v>
      </c>
      <c r="C11191" t="s">
        <v>4521</v>
      </c>
    </row>
    <row r="11192" spans="1:3" hidden="1" x14ac:dyDescent="0.25">
      <c r="A11192" t="s">
        <v>4130</v>
      </c>
      <c r="B11192" t="s">
        <v>4522</v>
      </c>
      <c r="C11192" t="s">
        <v>4523</v>
      </c>
    </row>
    <row r="11193" spans="1:3" hidden="1" x14ac:dyDescent="0.25">
      <c r="A11193" t="s">
        <v>4130</v>
      </c>
      <c r="B11193" t="s">
        <v>4524</v>
      </c>
      <c r="C11193" t="s">
        <v>4525</v>
      </c>
    </row>
    <row r="11194" spans="1:3" hidden="1" x14ac:dyDescent="0.25">
      <c r="A11194" t="s">
        <v>4130</v>
      </c>
      <c r="B11194" t="s">
        <v>4526</v>
      </c>
      <c r="C11194" t="s">
        <v>4527</v>
      </c>
    </row>
    <row r="11195" spans="1:3" hidden="1" x14ac:dyDescent="0.25">
      <c r="A11195" t="s">
        <v>4130</v>
      </c>
      <c r="B11195" t="s">
        <v>4526</v>
      </c>
      <c r="C11195" t="s">
        <v>4528</v>
      </c>
    </row>
    <row r="11196" spans="1:3" hidden="1" x14ac:dyDescent="0.25">
      <c r="A11196" t="s">
        <v>4130</v>
      </c>
      <c r="B11196" t="s">
        <v>4529</v>
      </c>
      <c r="C11196" t="s">
        <v>4530</v>
      </c>
    </row>
    <row r="11197" spans="1:3" hidden="1" x14ac:dyDescent="0.25">
      <c r="A11197" t="s">
        <v>4130</v>
      </c>
      <c r="B11197" t="s">
        <v>4531</v>
      </c>
      <c r="C11197" t="s">
        <v>4532</v>
      </c>
    </row>
    <row r="11198" spans="1:3" hidden="1" x14ac:dyDescent="0.25">
      <c r="A11198" t="s">
        <v>4130</v>
      </c>
      <c r="B11198" t="s">
        <v>4533</v>
      </c>
      <c r="C11198" t="s">
        <v>4534</v>
      </c>
    </row>
    <row r="11199" spans="1:3" hidden="1" x14ac:dyDescent="0.25">
      <c r="A11199" t="s">
        <v>4130</v>
      </c>
      <c r="B11199" t="s">
        <v>4535</v>
      </c>
      <c r="C11199" t="s">
        <v>4536</v>
      </c>
    </row>
    <row r="11200" spans="1:3" hidden="1" x14ac:dyDescent="0.25">
      <c r="A11200" t="s">
        <v>4130</v>
      </c>
      <c r="B11200" t="s">
        <v>4537</v>
      </c>
      <c r="C11200" t="s">
        <v>4538</v>
      </c>
    </row>
    <row r="11201" spans="1:3" hidden="1" x14ac:dyDescent="0.25">
      <c r="A11201" t="s">
        <v>4130</v>
      </c>
      <c r="B11201" t="s">
        <v>4539</v>
      </c>
      <c r="C11201" t="s">
        <v>4540</v>
      </c>
    </row>
    <row r="11202" spans="1:3" hidden="1" x14ac:dyDescent="0.25">
      <c r="A11202" t="s">
        <v>4130</v>
      </c>
      <c r="B11202" t="s">
        <v>4541</v>
      </c>
      <c r="C11202" t="s">
        <v>4542</v>
      </c>
    </row>
    <row r="11203" spans="1:3" hidden="1" x14ac:dyDescent="0.25">
      <c r="A11203" t="s">
        <v>4130</v>
      </c>
      <c r="B11203" t="s">
        <v>4543</v>
      </c>
      <c r="C11203" t="s">
        <v>4544</v>
      </c>
    </row>
    <row r="11204" spans="1:3" hidden="1" x14ac:dyDescent="0.25">
      <c r="A11204" t="s">
        <v>4130</v>
      </c>
      <c r="B11204" t="s">
        <v>4545</v>
      </c>
      <c r="C11204" t="s">
        <v>4546</v>
      </c>
    </row>
    <row r="11205" spans="1:3" hidden="1" x14ac:dyDescent="0.25">
      <c r="A11205" t="s">
        <v>4130</v>
      </c>
      <c r="B11205" t="s">
        <v>4547</v>
      </c>
      <c r="C11205" t="s">
        <v>4548</v>
      </c>
    </row>
    <row r="11206" spans="1:3" hidden="1" x14ac:dyDescent="0.25">
      <c r="A11206" t="s">
        <v>4130</v>
      </c>
      <c r="B11206" t="s">
        <v>4549</v>
      </c>
      <c r="C11206" t="s">
        <v>4548</v>
      </c>
    </row>
    <row r="11207" spans="1:3" hidden="1" x14ac:dyDescent="0.25">
      <c r="A11207" t="s">
        <v>4130</v>
      </c>
      <c r="B11207" t="s">
        <v>4550</v>
      </c>
      <c r="C11207" t="s">
        <v>4548</v>
      </c>
    </row>
    <row r="11208" spans="1:3" hidden="1" x14ac:dyDescent="0.25">
      <c r="A11208" t="s">
        <v>4130</v>
      </c>
      <c r="B11208" t="s">
        <v>4551</v>
      </c>
      <c r="C11208" t="s">
        <v>4552</v>
      </c>
    </row>
    <row r="11209" spans="1:3" hidden="1" x14ac:dyDescent="0.25">
      <c r="A11209" t="s">
        <v>4130</v>
      </c>
      <c r="B11209" t="s">
        <v>4553</v>
      </c>
      <c r="C11209" t="s">
        <v>4552</v>
      </c>
    </row>
    <row r="11210" spans="1:3" hidden="1" x14ac:dyDescent="0.25">
      <c r="A11210" t="s">
        <v>4130</v>
      </c>
      <c r="B11210" t="s">
        <v>4554</v>
      </c>
      <c r="C11210" t="s">
        <v>4555</v>
      </c>
    </row>
    <row r="11211" spans="1:3" hidden="1" x14ac:dyDescent="0.25">
      <c r="A11211" t="s">
        <v>4130</v>
      </c>
      <c r="B11211" t="s">
        <v>4556</v>
      </c>
      <c r="C11211" t="s">
        <v>4557</v>
      </c>
    </row>
    <row r="11212" spans="1:3" hidden="1" x14ac:dyDescent="0.25">
      <c r="A11212" t="s">
        <v>4130</v>
      </c>
      <c r="B11212" t="s">
        <v>4558</v>
      </c>
      <c r="C11212" t="s">
        <v>4559</v>
      </c>
    </row>
    <row r="11213" spans="1:3" hidden="1" x14ac:dyDescent="0.25">
      <c r="A11213" t="s">
        <v>4130</v>
      </c>
      <c r="B11213" t="s">
        <v>4560</v>
      </c>
      <c r="C11213" t="s">
        <v>4561</v>
      </c>
    </row>
    <row r="11214" spans="1:3" hidden="1" x14ac:dyDescent="0.25">
      <c r="A11214" t="s">
        <v>4130</v>
      </c>
      <c r="B11214" t="s">
        <v>4562</v>
      </c>
      <c r="C11214" t="s">
        <v>4561</v>
      </c>
    </row>
    <row r="11215" spans="1:3" hidden="1" x14ac:dyDescent="0.25">
      <c r="A11215" t="s">
        <v>4130</v>
      </c>
      <c r="B11215" t="s">
        <v>4563</v>
      </c>
      <c r="C11215" t="s">
        <v>4561</v>
      </c>
    </row>
    <row r="11216" spans="1:3" hidden="1" x14ac:dyDescent="0.25">
      <c r="A11216" t="s">
        <v>4130</v>
      </c>
      <c r="B11216" t="s">
        <v>4564</v>
      </c>
      <c r="C11216" t="s">
        <v>4561</v>
      </c>
    </row>
    <row r="11217" spans="1:3" hidden="1" x14ac:dyDescent="0.25">
      <c r="A11217" t="s">
        <v>4130</v>
      </c>
      <c r="B11217" t="s">
        <v>4565</v>
      </c>
      <c r="C11217" t="s">
        <v>4561</v>
      </c>
    </row>
    <row r="11218" spans="1:3" hidden="1" x14ac:dyDescent="0.25">
      <c r="A11218" t="s">
        <v>4130</v>
      </c>
      <c r="B11218" t="s">
        <v>4566</v>
      </c>
      <c r="C11218" t="s">
        <v>4567</v>
      </c>
    </row>
    <row r="11219" spans="1:3" hidden="1" x14ac:dyDescent="0.25">
      <c r="A11219" t="s">
        <v>4130</v>
      </c>
      <c r="B11219" t="s">
        <v>4568</v>
      </c>
      <c r="C11219" t="s">
        <v>4567</v>
      </c>
    </row>
    <row r="11220" spans="1:3" hidden="1" x14ac:dyDescent="0.25">
      <c r="A11220" t="s">
        <v>4130</v>
      </c>
      <c r="B11220" t="s">
        <v>4569</v>
      </c>
      <c r="C11220" t="s">
        <v>4567</v>
      </c>
    </row>
    <row r="11221" spans="1:3" hidden="1" x14ac:dyDescent="0.25">
      <c r="A11221" t="s">
        <v>4130</v>
      </c>
      <c r="B11221" t="s">
        <v>4570</v>
      </c>
      <c r="C11221" t="s">
        <v>4571</v>
      </c>
    </row>
    <row r="11222" spans="1:3" hidden="1" x14ac:dyDescent="0.25">
      <c r="A11222" t="s">
        <v>4130</v>
      </c>
      <c r="B11222" t="s">
        <v>4572</v>
      </c>
      <c r="C11222" t="s">
        <v>4567</v>
      </c>
    </row>
    <row r="11223" spans="1:3" hidden="1" x14ac:dyDescent="0.25">
      <c r="A11223" t="s">
        <v>4130</v>
      </c>
      <c r="B11223" t="s">
        <v>4568</v>
      </c>
      <c r="C11223" t="s">
        <v>4573</v>
      </c>
    </row>
    <row r="11224" spans="1:3" hidden="1" x14ac:dyDescent="0.25">
      <c r="A11224" t="s">
        <v>4130</v>
      </c>
      <c r="B11224" t="s">
        <v>4574</v>
      </c>
      <c r="C11224" t="s">
        <v>4567</v>
      </c>
    </row>
    <row r="11225" spans="1:3" hidden="1" x14ac:dyDescent="0.25">
      <c r="A11225" t="s">
        <v>4130</v>
      </c>
      <c r="B11225" t="s">
        <v>4575</v>
      </c>
      <c r="C11225" t="s">
        <v>4576</v>
      </c>
    </row>
    <row r="11226" spans="1:3" hidden="1" x14ac:dyDescent="0.25">
      <c r="A11226" t="s">
        <v>4130</v>
      </c>
      <c r="B11226" t="s">
        <v>4577</v>
      </c>
      <c r="C11226" t="s">
        <v>4578</v>
      </c>
    </row>
    <row r="11227" spans="1:3" hidden="1" x14ac:dyDescent="0.25">
      <c r="A11227" t="s">
        <v>4130</v>
      </c>
      <c r="B11227" t="s">
        <v>4579</v>
      </c>
      <c r="C11227" t="s">
        <v>4580</v>
      </c>
    </row>
    <row r="11228" spans="1:3" hidden="1" x14ac:dyDescent="0.25">
      <c r="A11228" t="s">
        <v>4130</v>
      </c>
      <c r="B11228" t="s">
        <v>4581</v>
      </c>
      <c r="C11228" t="s">
        <v>4582</v>
      </c>
    </row>
    <row r="11229" spans="1:3" hidden="1" x14ac:dyDescent="0.25">
      <c r="A11229" t="s">
        <v>4130</v>
      </c>
      <c r="B11229" t="s">
        <v>4583</v>
      </c>
      <c r="C11229" t="s">
        <v>4584</v>
      </c>
    </row>
    <row r="11230" spans="1:3" hidden="1" x14ac:dyDescent="0.25">
      <c r="A11230" t="s">
        <v>4130</v>
      </c>
      <c r="B11230" t="s">
        <v>4585</v>
      </c>
      <c r="C11230" t="s">
        <v>4586</v>
      </c>
    </row>
    <row r="11231" spans="1:3" hidden="1" x14ac:dyDescent="0.25">
      <c r="A11231" t="s">
        <v>4130</v>
      </c>
      <c r="B11231" t="s">
        <v>4587</v>
      </c>
      <c r="C11231" t="s">
        <v>4588</v>
      </c>
    </row>
    <row r="11232" spans="1:3" hidden="1" x14ac:dyDescent="0.25">
      <c r="A11232" t="s">
        <v>4130</v>
      </c>
      <c r="B11232" t="s">
        <v>4589</v>
      </c>
      <c r="C11232" t="s">
        <v>4590</v>
      </c>
    </row>
    <row r="11233" spans="1:3" hidden="1" x14ac:dyDescent="0.25">
      <c r="A11233" t="s">
        <v>4130</v>
      </c>
      <c r="B11233" t="s">
        <v>4591</v>
      </c>
      <c r="C11233" t="s">
        <v>4592</v>
      </c>
    </row>
    <row r="11234" spans="1:3" hidden="1" x14ac:dyDescent="0.25">
      <c r="A11234" t="s">
        <v>4130</v>
      </c>
      <c r="B11234" t="s">
        <v>4593</v>
      </c>
      <c r="C11234" t="s">
        <v>4594</v>
      </c>
    </row>
    <row r="11235" spans="1:3" hidden="1" x14ac:dyDescent="0.25">
      <c r="A11235" t="s">
        <v>4130</v>
      </c>
      <c r="B11235" t="s">
        <v>4595</v>
      </c>
      <c r="C11235" t="s">
        <v>4584</v>
      </c>
    </row>
    <row r="11236" spans="1:3" hidden="1" x14ac:dyDescent="0.25">
      <c r="A11236" t="s">
        <v>4130</v>
      </c>
      <c r="B11236" t="s">
        <v>4596</v>
      </c>
      <c r="C11236" t="s">
        <v>4597</v>
      </c>
    </row>
    <row r="11237" spans="1:3" hidden="1" x14ac:dyDescent="0.25">
      <c r="A11237" t="s">
        <v>4130</v>
      </c>
      <c r="B11237" t="s">
        <v>4598</v>
      </c>
      <c r="C11237" t="s">
        <v>4599</v>
      </c>
    </row>
    <row r="11238" spans="1:3" hidden="1" x14ac:dyDescent="0.25">
      <c r="A11238" t="s">
        <v>4130</v>
      </c>
      <c r="B11238" t="s">
        <v>4600</v>
      </c>
      <c r="C11238" t="s">
        <v>4601</v>
      </c>
    </row>
    <row r="11239" spans="1:3" hidden="1" x14ac:dyDescent="0.25">
      <c r="A11239" t="s">
        <v>4130</v>
      </c>
      <c r="B11239" t="s">
        <v>4602</v>
      </c>
      <c r="C11239" t="s">
        <v>4603</v>
      </c>
    </row>
    <row r="11240" spans="1:3" hidden="1" x14ac:dyDescent="0.25">
      <c r="A11240" t="s">
        <v>4130</v>
      </c>
      <c r="B11240" t="s">
        <v>4604</v>
      </c>
      <c r="C11240" t="s">
        <v>4590</v>
      </c>
    </row>
    <row r="11241" spans="1:3" hidden="1" x14ac:dyDescent="0.25">
      <c r="A11241" t="s">
        <v>4130</v>
      </c>
      <c r="B11241" t="s">
        <v>4605</v>
      </c>
      <c r="C11241" t="s">
        <v>4592</v>
      </c>
    </row>
    <row r="11242" spans="1:3" hidden="1" x14ac:dyDescent="0.25">
      <c r="A11242" t="s">
        <v>4130</v>
      </c>
      <c r="B11242" t="s">
        <v>4606</v>
      </c>
      <c r="C11242" t="s">
        <v>4584</v>
      </c>
    </row>
    <row r="11243" spans="1:3" hidden="1" x14ac:dyDescent="0.25">
      <c r="A11243" t="s">
        <v>4130</v>
      </c>
      <c r="B11243" t="s">
        <v>4607</v>
      </c>
      <c r="C11243" t="s">
        <v>4608</v>
      </c>
    </row>
    <row r="11244" spans="1:3" hidden="1" x14ac:dyDescent="0.25">
      <c r="A11244" t="s">
        <v>4130</v>
      </c>
      <c r="B11244" t="s">
        <v>4609</v>
      </c>
      <c r="C11244" t="s">
        <v>4610</v>
      </c>
    </row>
    <row r="11245" spans="1:3" hidden="1" x14ac:dyDescent="0.25">
      <c r="A11245" t="s">
        <v>4130</v>
      </c>
      <c r="B11245" t="s">
        <v>4609</v>
      </c>
      <c r="C11245" t="s">
        <v>4611</v>
      </c>
    </row>
    <row r="11246" spans="1:3" hidden="1" x14ac:dyDescent="0.25">
      <c r="A11246" t="s">
        <v>4130</v>
      </c>
      <c r="B11246" t="s">
        <v>4612</v>
      </c>
      <c r="C11246" t="s">
        <v>4613</v>
      </c>
    </row>
    <row r="11247" spans="1:3" hidden="1" x14ac:dyDescent="0.25">
      <c r="A11247" t="s">
        <v>4130</v>
      </c>
      <c r="B11247" t="s">
        <v>4614</v>
      </c>
      <c r="C11247" t="s">
        <v>4615</v>
      </c>
    </row>
    <row r="11248" spans="1:3" hidden="1" x14ac:dyDescent="0.25">
      <c r="A11248" t="s">
        <v>4130</v>
      </c>
      <c r="B11248" t="s">
        <v>4616</v>
      </c>
      <c r="C11248" t="s">
        <v>4617</v>
      </c>
    </row>
    <row r="11249" spans="1:3" hidden="1" x14ac:dyDescent="0.25">
      <c r="A11249" t="s">
        <v>4130</v>
      </c>
      <c r="B11249" t="s">
        <v>4618</v>
      </c>
      <c r="C11249" t="s">
        <v>4619</v>
      </c>
    </row>
    <row r="11250" spans="1:3" hidden="1" x14ac:dyDescent="0.25">
      <c r="A11250" t="s">
        <v>4130</v>
      </c>
      <c r="B11250" t="s">
        <v>4618</v>
      </c>
      <c r="C11250" t="s">
        <v>4620</v>
      </c>
    </row>
    <row r="11251" spans="1:3" hidden="1" x14ac:dyDescent="0.25">
      <c r="A11251" t="s">
        <v>4130</v>
      </c>
      <c r="B11251" t="s">
        <v>4621</v>
      </c>
      <c r="C11251" t="s">
        <v>4622</v>
      </c>
    </row>
    <row r="11252" spans="1:3" hidden="1" x14ac:dyDescent="0.25">
      <c r="A11252" t="s">
        <v>4130</v>
      </c>
      <c r="B11252" t="s">
        <v>4623</v>
      </c>
      <c r="C11252" t="s">
        <v>4624</v>
      </c>
    </row>
    <row r="11253" spans="1:3" hidden="1" x14ac:dyDescent="0.25">
      <c r="A11253" t="s">
        <v>4130</v>
      </c>
      <c r="B11253" t="s">
        <v>4625</v>
      </c>
      <c r="C11253" t="s">
        <v>4626</v>
      </c>
    </row>
    <row r="11254" spans="1:3" hidden="1" x14ac:dyDescent="0.25">
      <c r="A11254" t="s">
        <v>4130</v>
      </c>
      <c r="B11254" t="s">
        <v>4627</v>
      </c>
      <c r="C11254" t="s">
        <v>4628</v>
      </c>
    </row>
    <row r="11255" spans="1:3" hidden="1" x14ac:dyDescent="0.25">
      <c r="A11255" t="s">
        <v>4130</v>
      </c>
      <c r="B11255" t="s">
        <v>4629</v>
      </c>
      <c r="C11255" t="s">
        <v>4630</v>
      </c>
    </row>
    <row r="11256" spans="1:3" hidden="1" x14ac:dyDescent="0.25">
      <c r="A11256" t="s">
        <v>4130</v>
      </c>
      <c r="B11256" t="s">
        <v>4631</v>
      </c>
      <c r="C11256" t="s">
        <v>4632</v>
      </c>
    </row>
    <row r="11257" spans="1:3" hidden="1" x14ac:dyDescent="0.25">
      <c r="A11257" t="s">
        <v>4130</v>
      </c>
      <c r="B11257" t="s">
        <v>4633</v>
      </c>
      <c r="C11257" t="s">
        <v>4634</v>
      </c>
    </row>
    <row r="11258" spans="1:3" hidden="1" x14ac:dyDescent="0.25">
      <c r="A11258" t="s">
        <v>4130</v>
      </c>
      <c r="B11258" t="s">
        <v>4635</v>
      </c>
      <c r="C11258" t="s">
        <v>4636</v>
      </c>
    </row>
    <row r="11259" spans="1:3" hidden="1" x14ac:dyDescent="0.25">
      <c r="A11259" t="s">
        <v>4130</v>
      </c>
      <c r="B11259" t="s">
        <v>4637</v>
      </c>
      <c r="C11259" t="s">
        <v>4638</v>
      </c>
    </row>
    <row r="11260" spans="1:3" hidden="1" x14ac:dyDescent="0.25">
      <c r="A11260" t="s">
        <v>4130</v>
      </c>
      <c r="B11260" t="s">
        <v>4639</v>
      </c>
      <c r="C11260" t="s">
        <v>4640</v>
      </c>
    </row>
    <row r="11261" spans="1:3" hidden="1" x14ac:dyDescent="0.25">
      <c r="A11261" t="s">
        <v>4130</v>
      </c>
      <c r="B11261" t="s">
        <v>4641</v>
      </c>
      <c r="C11261" t="s">
        <v>4642</v>
      </c>
    </row>
    <row r="11262" spans="1:3" hidden="1" x14ac:dyDescent="0.25">
      <c r="A11262" t="s">
        <v>4130</v>
      </c>
      <c r="B11262" t="s">
        <v>4643</v>
      </c>
      <c r="C11262" t="s">
        <v>4644</v>
      </c>
    </row>
    <row r="11263" spans="1:3" hidden="1" x14ac:dyDescent="0.25">
      <c r="A11263" t="s">
        <v>4130</v>
      </c>
      <c r="B11263" t="s">
        <v>4645</v>
      </c>
      <c r="C11263" t="s">
        <v>4646</v>
      </c>
    </row>
    <row r="11264" spans="1:3" hidden="1" x14ac:dyDescent="0.25">
      <c r="A11264" t="s">
        <v>4130</v>
      </c>
      <c r="B11264" t="s">
        <v>4647</v>
      </c>
      <c r="C11264" t="s">
        <v>4648</v>
      </c>
    </row>
    <row r="11265" spans="1:3" hidden="1" x14ac:dyDescent="0.25">
      <c r="A11265" t="s">
        <v>4130</v>
      </c>
      <c r="B11265" t="s">
        <v>4649</v>
      </c>
      <c r="C11265" t="s">
        <v>4650</v>
      </c>
    </row>
    <row r="11266" spans="1:3" hidden="1" x14ac:dyDescent="0.25">
      <c r="A11266" t="s">
        <v>4130</v>
      </c>
      <c r="B11266" t="s">
        <v>4651</v>
      </c>
      <c r="C11266" t="s">
        <v>4652</v>
      </c>
    </row>
    <row r="11267" spans="1:3" hidden="1" x14ac:dyDescent="0.25">
      <c r="A11267" t="s">
        <v>4130</v>
      </c>
      <c r="B11267" t="s">
        <v>4653</v>
      </c>
      <c r="C11267" t="s">
        <v>4654</v>
      </c>
    </row>
    <row r="11268" spans="1:3" hidden="1" x14ac:dyDescent="0.25">
      <c r="A11268" t="s">
        <v>4130</v>
      </c>
      <c r="B11268" t="s">
        <v>4655</v>
      </c>
      <c r="C11268" t="s">
        <v>4656</v>
      </c>
    </row>
    <row r="11269" spans="1:3" hidden="1" x14ac:dyDescent="0.25">
      <c r="A11269" t="s">
        <v>4130</v>
      </c>
      <c r="B11269" t="s">
        <v>4657</v>
      </c>
      <c r="C11269" t="s">
        <v>4658</v>
      </c>
    </row>
    <row r="11270" spans="1:3" hidden="1" x14ac:dyDescent="0.25">
      <c r="A11270" t="s">
        <v>4130</v>
      </c>
      <c r="B11270" t="s">
        <v>4659</v>
      </c>
      <c r="C11270" t="s">
        <v>4660</v>
      </c>
    </row>
    <row r="11271" spans="1:3" hidden="1" x14ac:dyDescent="0.25">
      <c r="A11271" t="s">
        <v>4130</v>
      </c>
      <c r="B11271" t="s">
        <v>4661</v>
      </c>
      <c r="C11271" t="s">
        <v>4662</v>
      </c>
    </row>
    <row r="11272" spans="1:3" hidden="1" x14ac:dyDescent="0.25">
      <c r="A11272" t="s">
        <v>4130</v>
      </c>
      <c r="B11272" t="s">
        <v>4663</v>
      </c>
      <c r="C11272" t="s">
        <v>4664</v>
      </c>
    </row>
    <row r="11273" spans="1:3" hidden="1" x14ac:dyDescent="0.25">
      <c r="A11273" t="s">
        <v>4130</v>
      </c>
      <c r="B11273" t="s">
        <v>4665</v>
      </c>
      <c r="C11273" t="s">
        <v>4666</v>
      </c>
    </row>
    <row r="11274" spans="1:3" hidden="1" x14ac:dyDescent="0.25">
      <c r="A11274" t="s">
        <v>4130</v>
      </c>
      <c r="B11274" t="s">
        <v>4667</v>
      </c>
      <c r="C11274" t="s">
        <v>4668</v>
      </c>
    </row>
    <row r="11275" spans="1:3" hidden="1" x14ac:dyDescent="0.25">
      <c r="A11275" t="s">
        <v>4130</v>
      </c>
      <c r="B11275" t="s">
        <v>4669</v>
      </c>
      <c r="C11275" t="s">
        <v>4670</v>
      </c>
    </row>
    <row r="11276" spans="1:3" hidden="1" x14ac:dyDescent="0.25">
      <c r="A11276" t="s">
        <v>4130</v>
      </c>
      <c r="B11276" t="s">
        <v>4671</v>
      </c>
      <c r="C11276" t="s">
        <v>4672</v>
      </c>
    </row>
    <row r="11277" spans="1:3" hidden="1" x14ac:dyDescent="0.25">
      <c r="A11277" t="s">
        <v>4130</v>
      </c>
      <c r="B11277" t="s">
        <v>4673</v>
      </c>
      <c r="C11277" t="s">
        <v>4674</v>
      </c>
    </row>
    <row r="11278" spans="1:3" hidden="1" x14ac:dyDescent="0.25">
      <c r="A11278" t="s">
        <v>4130</v>
      </c>
      <c r="B11278" t="s">
        <v>4675</v>
      </c>
      <c r="C11278" t="s">
        <v>4676</v>
      </c>
    </row>
    <row r="11279" spans="1:3" hidden="1" x14ac:dyDescent="0.25">
      <c r="A11279" t="s">
        <v>4130</v>
      </c>
      <c r="B11279" t="s">
        <v>4677</v>
      </c>
      <c r="C11279" t="s">
        <v>4678</v>
      </c>
    </row>
    <row r="11280" spans="1:3" hidden="1" x14ac:dyDescent="0.25">
      <c r="A11280" t="s">
        <v>4130</v>
      </c>
      <c r="B11280" t="s">
        <v>4679</v>
      </c>
      <c r="C11280" t="s">
        <v>4680</v>
      </c>
    </row>
    <row r="11281" spans="1:3" hidden="1" x14ac:dyDescent="0.25">
      <c r="A11281" t="s">
        <v>4130</v>
      </c>
      <c r="B11281" t="s">
        <v>4681</v>
      </c>
      <c r="C11281" t="s">
        <v>4682</v>
      </c>
    </row>
    <row r="11282" spans="1:3" hidden="1" x14ac:dyDescent="0.25">
      <c r="A11282" t="s">
        <v>4130</v>
      </c>
      <c r="B11282" t="s">
        <v>4683</v>
      </c>
      <c r="C11282" t="s">
        <v>4684</v>
      </c>
    </row>
    <row r="11283" spans="1:3" hidden="1" x14ac:dyDescent="0.25">
      <c r="A11283" t="s">
        <v>4130</v>
      </c>
      <c r="B11283" t="s">
        <v>4685</v>
      </c>
      <c r="C11283" t="s">
        <v>4686</v>
      </c>
    </row>
    <row r="11284" spans="1:3" hidden="1" x14ac:dyDescent="0.25">
      <c r="A11284" t="s">
        <v>4130</v>
      </c>
      <c r="B11284" t="s">
        <v>4687</v>
      </c>
      <c r="C11284" t="s">
        <v>4688</v>
      </c>
    </row>
    <row r="11285" spans="1:3" hidden="1" x14ac:dyDescent="0.25">
      <c r="A11285" t="s">
        <v>4130</v>
      </c>
      <c r="B11285" t="s">
        <v>4689</v>
      </c>
      <c r="C11285" t="s">
        <v>4690</v>
      </c>
    </row>
    <row r="11286" spans="1:3" hidden="1" x14ac:dyDescent="0.25">
      <c r="A11286" t="s">
        <v>4130</v>
      </c>
      <c r="B11286" t="s">
        <v>4691</v>
      </c>
      <c r="C11286" t="s">
        <v>4692</v>
      </c>
    </row>
    <row r="11287" spans="1:3" hidden="1" x14ac:dyDescent="0.25">
      <c r="A11287" t="s">
        <v>4130</v>
      </c>
      <c r="B11287" t="s">
        <v>4693</v>
      </c>
      <c r="C11287" t="s">
        <v>4694</v>
      </c>
    </row>
    <row r="11288" spans="1:3" hidden="1" x14ac:dyDescent="0.25">
      <c r="A11288" t="s">
        <v>4130</v>
      </c>
      <c r="B11288" t="s">
        <v>4695</v>
      </c>
      <c r="C11288" t="s">
        <v>4696</v>
      </c>
    </row>
    <row r="11289" spans="1:3" hidden="1" x14ac:dyDescent="0.25">
      <c r="A11289" t="s">
        <v>4130</v>
      </c>
      <c r="B11289" t="s">
        <v>4697</v>
      </c>
      <c r="C11289" t="s">
        <v>4698</v>
      </c>
    </row>
    <row r="11290" spans="1:3" hidden="1" x14ac:dyDescent="0.25">
      <c r="A11290" t="s">
        <v>4130</v>
      </c>
      <c r="B11290" t="s">
        <v>4699</v>
      </c>
      <c r="C11290" t="s">
        <v>4700</v>
      </c>
    </row>
    <row r="11291" spans="1:3" hidden="1" x14ac:dyDescent="0.25">
      <c r="A11291" t="s">
        <v>4130</v>
      </c>
      <c r="B11291" t="s">
        <v>4701</v>
      </c>
      <c r="C11291" t="s">
        <v>4702</v>
      </c>
    </row>
    <row r="11292" spans="1:3" hidden="1" x14ac:dyDescent="0.25">
      <c r="A11292" t="s">
        <v>4130</v>
      </c>
      <c r="B11292" t="s">
        <v>4703</v>
      </c>
      <c r="C11292" t="s">
        <v>4704</v>
      </c>
    </row>
    <row r="11293" spans="1:3" hidden="1" x14ac:dyDescent="0.25">
      <c r="A11293" t="s">
        <v>4130</v>
      </c>
      <c r="B11293" t="s">
        <v>4705</v>
      </c>
      <c r="C11293" t="s">
        <v>4706</v>
      </c>
    </row>
    <row r="11294" spans="1:3" hidden="1" x14ac:dyDescent="0.25">
      <c r="A11294" t="s">
        <v>4130</v>
      </c>
      <c r="B11294" t="s">
        <v>4707</v>
      </c>
      <c r="C11294" t="s">
        <v>4708</v>
      </c>
    </row>
    <row r="11295" spans="1:3" hidden="1" x14ac:dyDescent="0.25">
      <c r="A11295" t="s">
        <v>4130</v>
      </c>
      <c r="B11295" t="s">
        <v>4709</v>
      </c>
      <c r="C11295" t="s">
        <v>4710</v>
      </c>
    </row>
    <row r="11296" spans="1:3" hidden="1" x14ac:dyDescent="0.25">
      <c r="A11296" t="s">
        <v>4130</v>
      </c>
      <c r="B11296" t="s">
        <v>4711</v>
      </c>
      <c r="C11296" t="s">
        <v>4712</v>
      </c>
    </row>
    <row r="11297" spans="1:3" hidden="1" x14ac:dyDescent="0.25">
      <c r="A11297" t="s">
        <v>4130</v>
      </c>
      <c r="B11297" t="s">
        <v>4713</v>
      </c>
      <c r="C11297" t="s">
        <v>4714</v>
      </c>
    </row>
    <row r="11298" spans="1:3" hidden="1" x14ac:dyDescent="0.25">
      <c r="A11298" t="s">
        <v>4130</v>
      </c>
      <c r="B11298" t="s">
        <v>4715</v>
      </c>
      <c r="C11298" t="s">
        <v>4716</v>
      </c>
    </row>
    <row r="11299" spans="1:3" hidden="1" x14ac:dyDescent="0.25">
      <c r="A11299" t="s">
        <v>4130</v>
      </c>
      <c r="B11299" t="s">
        <v>4717</v>
      </c>
      <c r="C11299" t="s">
        <v>4718</v>
      </c>
    </row>
    <row r="11300" spans="1:3" hidden="1" x14ac:dyDescent="0.25">
      <c r="A11300" t="s">
        <v>4130</v>
      </c>
      <c r="B11300" t="s">
        <v>4719</v>
      </c>
      <c r="C11300" t="s">
        <v>4720</v>
      </c>
    </row>
    <row r="11301" spans="1:3" hidden="1" x14ac:dyDescent="0.25">
      <c r="A11301" t="s">
        <v>4130</v>
      </c>
      <c r="B11301" t="s">
        <v>4721</v>
      </c>
      <c r="C11301" t="s">
        <v>4722</v>
      </c>
    </row>
    <row r="11302" spans="1:3" hidden="1" x14ac:dyDescent="0.25">
      <c r="A11302" t="s">
        <v>4130</v>
      </c>
      <c r="B11302" t="s">
        <v>4723</v>
      </c>
      <c r="C11302" t="s">
        <v>4724</v>
      </c>
    </row>
    <row r="11303" spans="1:3" hidden="1" x14ac:dyDescent="0.25">
      <c r="A11303" t="s">
        <v>4130</v>
      </c>
      <c r="B11303" t="s">
        <v>4725</v>
      </c>
      <c r="C11303" t="s">
        <v>4726</v>
      </c>
    </row>
    <row r="11304" spans="1:3" hidden="1" x14ac:dyDescent="0.25">
      <c r="A11304" t="s">
        <v>4130</v>
      </c>
      <c r="B11304" t="s">
        <v>4727</v>
      </c>
      <c r="C11304" t="s">
        <v>4728</v>
      </c>
    </row>
    <row r="11305" spans="1:3" hidden="1" x14ac:dyDescent="0.25">
      <c r="A11305" t="s">
        <v>4130</v>
      </c>
      <c r="B11305" t="s">
        <v>4729</v>
      </c>
      <c r="C11305" t="s">
        <v>4730</v>
      </c>
    </row>
    <row r="11306" spans="1:3" hidden="1" x14ac:dyDescent="0.25">
      <c r="A11306" t="s">
        <v>4130</v>
      </c>
      <c r="B11306" t="s">
        <v>4731</v>
      </c>
      <c r="C11306" t="s">
        <v>4732</v>
      </c>
    </row>
    <row r="11307" spans="1:3" hidden="1" x14ac:dyDescent="0.25">
      <c r="A11307" t="s">
        <v>4130</v>
      </c>
      <c r="B11307" t="s">
        <v>4733</v>
      </c>
      <c r="C11307" t="s">
        <v>4734</v>
      </c>
    </row>
    <row r="11308" spans="1:3" hidden="1" x14ac:dyDescent="0.25">
      <c r="A11308" t="s">
        <v>4130</v>
      </c>
      <c r="B11308" t="s">
        <v>4735</v>
      </c>
      <c r="C11308" t="s">
        <v>4736</v>
      </c>
    </row>
    <row r="11309" spans="1:3" hidden="1" x14ac:dyDescent="0.25">
      <c r="A11309" t="s">
        <v>4130</v>
      </c>
      <c r="B11309" t="s">
        <v>4737</v>
      </c>
      <c r="C11309" t="s">
        <v>4738</v>
      </c>
    </row>
    <row r="11310" spans="1:3" hidden="1" x14ac:dyDescent="0.25">
      <c r="A11310" t="s">
        <v>4130</v>
      </c>
      <c r="B11310" t="s">
        <v>4739</v>
      </c>
      <c r="C11310" t="s">
        <v>4740</v>
      </c>
    </row>
    <row r="11311" spans="1:3" hidden="1" x14ac:dyDescent="0.25">
      <c r="A11311" t="s">
        <v>4130</v>
      </c>
      <c r="B11311" t="s">
        <v>4741</v>
      </c>
      <c r="C11311" t="s">
        <v>4742</v>
      </c>
    </row>
    <row r="11312" spans="1:3" hidden="1" x14ac:dyDescent="0.25">
      <c r="A11312" t="s">
        <v>4130</v>
      </c>
      <c r="B11312" t="s">
        <v>4743</v>
      </c>
      <c r="C11312" t="s">
        <v>4744</v>
      </c>
    </row>
    <row r="11313" spans="1:3" hidden="1" x14ac:dyDescent="0.25">
      <c r="A11313" t="s">
        <v>4130</v>
      </c>
      <c r="B11313" t="s">
        <v>4745</v>
      </c>
      <c r="C11313" t="s">
        <v>4746</v>
      </c>
    </row>
    <row r="11314" spans="1:3" hidden="1" x14ac:dyDescent="0.25">
      <c r="A11314" t="s">
        <v>4130</v>
      </c>
      <c r="B11314" t="s">
        <v>4747</v>
      </c>
      <c r="C11314" t="s">
        <v>4748</v>
      </c>
    </row>
    <row r="11315" spans="1:3" hidden="1" x14ac:dyDescent="0.25">
      <c r="A11315" t="s">
        <v>4130</v>
      </c>
      <c r="B11315" t="s">
        <v>4749</v>
      </c>
      <c r="C11315" t="s">
        <v>4750</v>
      </c>
    </row>
    <row r="11316" spans="1:3" hidden="1" x14ac:dyDescent="0.25">
      <c r="A11316" t="s">
        <v>4130</v>
      </c>
      <c r="B11316" t="s">
        <v>4751</v>
      </c>
      <c r="C11316" t="s">
        <v>4752</v>
      </c>
    </row>
    <row r="11317" spans="1:3" hidden="1" x14ac:dyDescent="0.25">
      <c r="A11317" t="s">
        <v>4130</v>
      </c>
      <c r="B11317" t="s">
        <v>4753</v>
      </c>
      <c r="C11317" t="s">
        <v>4754</v>
      </c>
    </row>
    <row r="11318" spans="1:3" hidden="1" x14ac:dyDescent="0.25">
      <c r="A11318" t="s">
        <v>4130</v>
      </c>
      <c r="B11318" t="s">
        <v>4755</v>
      </c>
      <c r="C11318" t="s">
        <v>4756</v>
      </c>
    </row>
    <row r="11319" spans="1:3" hidden="1" x14ac:dyDescent="0.25">
      <c r="A11319" t="s">
        <v>4130</v>
      </c>
      <c r="B11319" t="s">
        <v>4757</v>
      </c>
      <c r="C11319" t="s">
        <v>4758</v>
      </c>
    </row>
    <row r="11320" spans="1:3" hidden="1" x14ac:dyDescent="0.25">
      <c r="A11320" t="s">
        <v>4130</v>
      </c>
      <c r="B11320" t="s">
        <v>4759</v>
      </c>
      <c r="C11320" t="s">
        <v>4760</v>
      </c>
    </row>
    <row r="11321" spans="1:3" hidden="1" x14ac:dyDescent="0.25">
      <c r="A11321" t="s">
        <v>4130</v>
      </c>
      <c r="B11321" t="s">
        <v>4761</v>
      </c>
      <c r="C11321" t="s">
        <v>4762</v>
      </c>
    </row>
    <row r="11322" spans="1:3" hidden="1" x14ac:dyDescent="0.25">
      <c r="A11322" t="s">
        <v>4130</v>
      </c>
      <c r="B11322" t="s">
        <v>4763</v>
      </c>
      <c r="C11322" t="s">
        <v>4764</v>
      </c>
    </row>
    <row r="11323" spans="1:3" hidden="1" x14ac:dyDescent="0.25">
      <c r="A11323" t="s">
        <v>4130</v>
      </c>
      <c r="B11323" t="s">
        <v>4765</v>
      </c>
      <c r="C11323" t="s">
        <v>4766</v>
      </c>
    </row>
    <row r="11324" spans="1:3" hidden="1" x14ac:dyDescent="0.25">
      <c r="A11324" t="s">
        <v>4130</v>
      </c>
      <c r="B11324" t="s">
        <v>4767</v>
      </c>
      <c r="C11324" t="s">
        <v>4768</v>
      </c>
    </row>
    <row r="11325" spans="1:3" hidden="1" x14ac:dyDescent="0.25">
      <c r="A11325" t="s">
        <v>4130</v>
      </c>
      <c r="B11325" t="s">
        <v>4769</v>
      </c>
      <c r="C11325" t="s">
        <v>4770</v>
      </c>
    </row>
    <row r="11326" spans="1:3" hidden="1" x14ac:dyDescent="0.25">
      <c r="A11326" t="s">
        <v>4130</v>
      </c>
      <c r="B11326" t="s">
        <v>4771</v>
      </c>
      <c r="C11326" t="s">
        <v>4772</v>
      </c>
    </row>
    <row r="11327" spans="1:3" hidden="1" x14ac:dyDescent="0.25">
      <c r="A11327" t="s">
        <v>4130</v>
      </c>
      <c r="B11327" t="s">
        <v>4773</v>
      </c>
      <c r="C11327" t="s">
        <v>4774</v>
      </c>
    </row>
    <row r="11328" spans="1:3" hidden="1" x14ac:dyDescent="0.25">
      <c r="A11328" t="s">
        <v>4130</v>
      </c>
      <c r="B11328" t="s">
        <v>4775</v>
      </c>
      <c r="C11328" t="s">
        <v>4776</v>
      </c>
    </row>
    <row r="11329" spans="1:3" hidden="1" x14ac:dyDescent="0.25">
      <c r="A11329" t="s">
        <v>4130</v>
      </c>
      <c r="B11329" t="s">
        <v>4777</v>
      </c>
      <c r="C11329" t="s">
        <v>4778</v>
      </c>
    </row>
    <row r="11330" spans="1:3" hidden="1" x14ac:dyDescent="0.25">
      <c r="A11330" t="s">
        <v>4130</v>
      </c>
      <c r="B11330" t="s">
        <v>4779</v>
      </c>
      <c r="C11330" t="s">
        <v>4780</v>
      </c>
    </row>
    <row r="11331" spans="1:3" hidden="1" x14ac:dyDescent="0.25">
      <c r="A11331" t="s">
        <v>4130</v>
      </c>
      <c r="B11331" t="s">
        <v>4781</v>
      </c>
      <c r="C11331" t="s">
        <v>4782</v>
      </c>
    </row>
    <row r="11332" spans="1:3" hidden="1" x14ac:dyDescent="0.25">
      <c r="A11332" t="s">
        <v>4130</v>
      </c>
      <c r="B11332" t="s">
        <v>4783</v>
      </c>
      <c r="C11332" t="s">
        <v>4784</v>
      </c>
    </row>
    <row r="11333" spans="1:3" hidden="1" x14ac:dyDescent="0.25">
      <c r="A11333" t="s">
        <v>4130</v>
      </c>
      <c r="B11333" t="s">
        <v>4785</v>
      </c>
      <c r="C11333" t="s">
        <v>4786</v>
      </c>
    </row>
    <row r="11334" spans="1:3" hidden="1" x14ac:dyDescent="0.25">
      <c r="A11334" t="s">
        <v>4130</v>
      </c>
      <c r="B11334" t="s">
        <v>4787</v>
      </c>
      <c r="C11334" t="s">
        <v>4788</v>
      </c>
    </row>
    <row r="11335" spans="1:3" hidden="1" x14ac:dyDescent="0.25">
      <c r="A11335" t="s">
        <v>4130</v>
      </c>
      <c r="B11335" t="s">
        <v>4789</v>
      </c>
      <c r="C11335" t="s">
        <v>4790</v>
      </c>
    </row>
    <row r="11336" spans="1:3" hidden="1" x14ac:dyDescent="0.25">
      <c r="A11336" t="s">
        <v>4130</v>
      </c>
      <c r="B11336" t="s">
        <v>4791</v>
      </c>
      <c r="C11336" t="s">
        <v>4792</v>
      </c>
    </row>
    <row r="11337" spans="1:3" hidden="1" x14ac:dyDescent="0.25">
      <c r="A11337" t="s">
        <v>4130</v>
      </c>
      <c r="B11337" t="s">
        <v>4793</v>
      </c>
      <c r="C11337" t="s">
        <v>4794</v>
      </c>
    </row>
    <row r="11338" spans="1:3" hidden="1" x14ac:dyDescent="0.25">
      <c r="A11338" t="s">
        <v>4130</v>
      </c>
      <c r="B11338" t="s">
        <v>4795</v>
      </c>
      <c r="C11338" t="s">
        <v>4796</v>
      </c>
    </row>
    <row r="11339" spans="1:3" hidden="1" x14ac:dyDescent="0.25">
      <c r="A11339" t="s">
        <v>4130</v>
      </c>
      <c r="B11339" t="s">
        <v>4797</v>
      </c>
      <c r="C11339" t="s">
        <v>4798</v>
      </c>
    </row>
    <row r="11340" spans="1:3" hidden="1" x14ac:dyDescent="0.25">
      <c r="A11340" t="s">
        <v>4130</v>
      </c>
      <c r="B11340" t="s">
        <v>4799</v>
      </c>
      <c r="C11340" t="s">
        <v>4800</v>
      </c>
    </row>
    <row r="11341" spans="1:3" hidden="1" x14ac:dyDescent="0.25">
      <c r="A11341" t="s">
        <v>4130</v>
      </c>
      <c r="B11341" t="s">
        <v>4801</v>
      </c>
      <c r="C11341" t="s">
        <v>4802</v>
      </c>
    </row>
    <row r="11342" spans="1:3" hidden="1" x14ac:dyDescent="0.25">
      <c r="A11342" t="s">
        <v>4130</v>
      </c>
      <c r="B11342" t="s">
        <v>4803</v>
      </c>
      <c r="C11342" t="s">
        <v>4804</v>
      </c>
    </row>
    <row r="11343" spans="1:3" hidden="1" x14ac:dyDescent="0.25">
      <c r="A11343" t="s">
        <v>4130</v>
      </c>
      <c r="B11343" t="s">
        <v>4805</v>
      </c>
      <c r="C11343" t="s">
        <v>4806</v>
      </c>
    </row>
    <row r="11344" spans="1:3" hidden="1" x14ac:dyDescent="0.25">
      <c r="A11344" t="s">
        <v>4130</v>
      </c>
      <c r="B11344" t="s">
        <v>4807</v>
      </c>
      <c r="C11344" t="s">
        <v>4808</v>
      </c>
    </row>
    <row r="11345" spans="1:3" hidden="1" x14ac:dyDescent="0.25">
      <c r="A11345" t="s">
        <v>4130</v>
      </c>
      <c r="B11345" t="s">
        <v>4809</v>
      </c>
      <c r="C11345" t="s">
        <v>4810</v>
      </c>
    </row>
    <row r="11346" spans="1:3" hidden="1" x14ac:dyDescent="0.25">
      <c r="A11346" t="s">
        <v>4130</v>
      </c>
      <c r="B11346" t="s">
        <v>4811</v>
      </c>
      <c r="C11346" t="s">
        <v>4812</v>
      </c>
    </row>
    <row r="11347" spans="1:3" hidden="1" x14ac:dyDescent="0.25">
      <c r="A11347" t="s">
        <v>4130</v>
      </c>
      <c r="B11347" t="s">
        <v>4813</v>
      </c>
      <c r="C11347" t="s">
        <v>4814</v>
      </c>
    </row>
    <row r="11348" spans="1:3" hidden="1" x14ac:dyDescent="0.25">
      <c r="A11348" t="s">
        <v>4130</v>
      </c>
      <c r="B11348" t="s">
        <v>4815</v>
      </c>
      <c r="C11348" t="s">
        <v>4816</v>
      </c>
    </row>
    <row r="11349" spans="1:3" hidden="1" x14ac:dyDescent="0.25">
      <c r="A11349" t="s">
        <v>4130</v>
      </c>
      <c r="B11349" t="s">
        <v>4817</v>
      </c>
      <c r="C11349" t="s">
        <v>4818</v>
      </c>
    </row>
    <row r="11350" spans="1:3" hidden="1" x14ac:dyDescent="0.25">
      <c r="A11350" t="s">
        <v>4130</v>
      </c>
      <c r="B11350" t="s">
        <v>4819</v>
      </c>
      <c r="C11350" t="s">
        <v>4820</v>
      </c>
    </row>
    <row r="11351" spans="1:3" hidden="1" x14ac:dyDescent="0.25">
      <c r="A11351" t="s">
        <v>4130</v>
      </c>
      <c r="B11351" t="s">
        <v>4821</v>
      </c>
      <c r="C11351" t="s">
        <v>4822</v>
      </c>
    </row>
    <row r="11352" spans="1:3" hidden="1" x14ac:dyDescent="0.25">
      <c r="A11352" t="s">
        <v>4130</v>
      </c>
      <c r="B11352" t="s">
        <v>4823</v>
      </c>
      <c r="C11352" t="s">
        <v>4824</v>
      </c>
    </row>
    <row r="11353" spans="1:3" hidden="1" x14ac:dyDescent="0.25">
      <c r="A11353" t="s">
        <v>4130</v>
      </c>
      <c r="B11353" t="s">
        <v>4825</v>
      </c>
      <c r="C11353" t="s">
        <v>4826</v>
      </c>
    </row>
    <row r="11354" spans="1:3" hidden="1" x14ac:dyDescent="0.25">
      <c r="A11354" t="s">
        <v>4130</v>
      </c>
      <c r="B11354" t="s">
        <v>4827</v>
      </c>
      <c r="C11354" t="s">
        <v>4828</v>
      </c>
    </row>
    <row r="11355" spans="1:3" hidden="1" x14ac:dyDescent="0.25">
      <c r="A11355" t="s">
        <v>4130</v>
      </c>
      <c r="B11355" t="s">
        <v>4829</v>
      </c>
      <c r="C11355" t="s">
        <v>4830</v>
      </c>
    </row>
    <row r="11356" spans="1:3" hidden="1" x14ac:dyDescent="0.25">
      <c r="A11356" t="s">
        <v>4130</v>
      </c>
      <c r="B11356" t="s">
        <v>4831</v>
      </c>
      <c r="C11356" t="s">
        <v>4832</v>
      </c>
    </row>
    <row r="11357" spans="1:3" hidden="1" x14ac:dyDescent="0.25">
      <c r="A11357" t="s">
        <v>4130</v>
      </c>
      <c r="B11357" t="s">
        <v>4833</v>
      </c>
      <c r="C11357" t="s">
        <v>4834</v>
      </c>
    </row>
    <row r="11358" spans="1:3" hidden="1" x14ac:dyDescent="0.25">
      <c r="A11358" t="s">
        <v>4130</v>
      </c>
      <c r="B11358" t="s">
        <v>4835</v>
      </c>
      <c r="C11358" t="s">
        <v>4836</v>
      </c>
    </row>
    <row r="11359" spans="1:3" hidden="1" x14ac:dyDescent="0.25">
      <c r="A11359" t="s">
        <v>4130</v>
      </c>
      <c r="B11359" t="s">
        <v>4837</v>
      </c>
      <c r="C11359" t="s">
        <v>4838</v>
      </c>
    </row>
    <row r="11360" spans="1:3" hidden="1" x14ac:dyDescent="0.25">
      <c r="A11360" t="s">
        <v>4130</v>
      </c>
      <c r="B11360" t="s">
        <v>4839</v>
      </c>
      <c r="C11360" t="s">
        <v>4840</v>
      </c>
    </row>
    <row r="11361" spans="1:3" hidden="1" x14ac:dyDescent="0.25">
      <c r="A11361" t="s">
        <v>4130</v>
      </c>
      <c r="B11361" t="s">
        <v>4841</v>
      </c>
      <c r="C11361" t="s">
        <v>4842</v>
      </c>
    </row>
    <row r="11362" spans="1:3" hidden="1" x14ac:dyDescent="0.25">
      <c r="A11362" t="s">
        <v>4130</v>
      </c>
      <c r="B11362" t="s">
        <v>4843</v>
      </c>
      <c r="C11362" t="s">
        <v>4844</v>
      </c>
    </row>
    <row r="11363" spans="1:3" hidden="1" x14ac:dyDescent="0.25">
      <c r="A11363" t="s">
        <v>4130</v>
      </c>
      <c r="B11363" t="s">
        <v>4845</v>
      </c>
      <c r="C11363" t="s">
        <v>4846</v>
      </c>
    </row>
    <row r="11364" spans="1:3" hidden="1" x14ac:dyDescent="0.25">
      <c r="A11364" t="s">
        <v>4130</v>
      </c>
      <c r="B11364" t="s">
        <v>4847</v>
      </c>
      <c r="C11364" t="s">
        <v>4848</v>
      </c>
    </row>
    <row r="11365" spans="1:3" hidden="1" x14ac:dyDescent="0.25">
      <c r="A11365" t="s">
        <v>4130</v>
      </c>
      <c r="B11365" t="s">
        <v>4849</v>
      </c>
      <c r="C11365" t="s">
        <v>4850</v>
      </c>
    </row>
    <row r="11366" spans="1:3" hidden="1" x14ac:dyDescent="0.25">
      <c r="A11366" t="s">
        <v>4130</v>
      </c>
      <c r="B11366" t="s">
        <v>4851</v>
      </c>
      <c r="C11366" t="s">
        <v>4852</v>
      </c>
    </row>
    <row r="11367" spans="1:3" hidden="1" x14ac:dyDescent="0.25">
      <c r="A11367" t="s">
        <v>4130</v>
      </c>
      <c r="B11367" t="s">
        <v>4853</v>
      </c>
      <c r="C11367" t="s">
        <v>4854</v>
      </c>
    </row>
    <row r="11368" spans="1:3" hidden="1" x14ac:dyDescent="0.25">
      <c r="A11368" t="s">
        <v>4130</v>
      </c>
      <c r="B11368" t="s">
        <v>4855</v>
      </c>
      <c r="C11368" t="s">
        <v>4856</v>
      </c>
    </row>
    <row r="11369" spans="1:3" hidden="1" x14ac:dyDescent="0.25">
      <c r="A11369" t="s">
        <v>4130</v>
      </c>
      <c r="B11369" t="s">
        <v>4857</v>
      </c>
      <c r="C11369" t="s">
        <v>4858</v>
      </c>
    </row>
    <row r="11370" spans="1:3" hidden="1" x14ac:dyDescent="0.25">
      <c r="A11370" t="s">
        <v>4130</v>
      </c>
      <c r="B11370" t="s">
        <v>4859</v>
      </c>
      <c r="C11370" t="s">
        <v>4860</v>
      </c>
    </row>
    <row r="11371" spans="1:3" hidden="1" x14ac:dyDescent="0.25">
      <c r="A11371" t="s">
        <v>4130</v>
      </c>
      <c r="B11371" t="s">
        <v>4861</v>
      </c>
      <c r="C11371" t="s">
        <v>4862</v>
      </c>
    </row>
    <row r="11372" spans="1:3" hidden="1" x14ac:dyDescent="0.25">
      <c r="A11372" t="s">
        <v>4130</v>
      </c>
      <c r="B11372" t="s">
        <v>4863</v>
      </c>
      <c r="C11372" t="s">
        <v>4864</v>
      </c>
    </row>
    <row r="11373" spans="1:3" hidden="1" x14ac:dyDescent="0.25">
      <c r="A11373" t="s">
        <v>4130</v>
      </c>
      <c r="B11373" t="s">
        <v>4865</v>
      </c>
      <c r="C11373" t="s">
        <v>4866</v>
      </c>
    </row>
    <row r="11374" spans="1:3" hidden="1" x14ac:dyDescent="0.25">
      <c r="A11374" t="s">
        <v>4130</v>
      </c>
      <c r="B11374" t="s">
        <v>4867</v>
      </c>
      <c r="C11374" t="s">
        <v>4868</v>
      </c>
    </row>
    <row r="11375" spans="1:3" hidden="1" x14ac:dyDescent="0.25">
      <c r="A11375" t="s">
        <v>4130</v>
      </c>
      <c r="B11375" t="s">
        <v>4869</v>
      </c>
      <c r="C11375" t="s">
        <v>4870</v>
      </c>
    </row>
    <row r="11376" spans="1:3" hidden="1" x14ac:dyDescent="0.25">
      <c r="A11376" t="s">
        <v>4130</v>
      </c>
      <c r="B11376" t="s">
        <v>4871</v>
      </c>
      <c r="C11376" t="s">
        <v>4872</v>
      </c>
    </row>
    <row r="11377" spans="1:3" hidden="1" x14ac:dyDescent="0.25">
      <c r="A11377" t="s">
        <v>4130</v>
      </c>
      <c r="B11377" t="s">
        <v>4873</v>
      </c>
      <c r="C11377" t="s">
        <v>4874</v>
      </c>
    </row>
    <row r="11378" spans="1:3" hidden="1" x14ac:dyDescent="0.25">
      <c r="A11378" t="s">
        <v>4130</v>
      </c>
      <c r="B11378" t="s">
        <v>4875</v>
      </c>
      <c r="C11378" t="s">
        <v>4876</v>
      </c>
    </row>
    <row r="11379" spans="1:3" hidden="1" x14ac:dyDescent="0.25">
      <c r="A11379" t="s">
        <v>4130</v>
      </c>
      <c r="B11379" t="s">
        <v>4877</v>
      </c>
      <c r="C11379" t="s">
        <v>4878</v>
      </c>
    </row>
    <row r="11380" spans="1:3" hidden="1" x14ac:dyDescent="0.25">
      <c r="A11380" t="s">
        <v>4130</v>
      </c>
      <c r="B11380" t="s">
        <v>4879</v>
      </c>
      <c r="C11380" t="s">
        <v>4880</v>
      </c>
    </row>
    <row r="11381" spans="1:3" hidden="1" x14ac:dyDescent="0.25">
      <c r="A11381" t="s">
        <v>4130</v>
      </c>
      <c r="B11381" t="s">
        <v>4881</v>
      </c>
      <c r="C11381" t="s">
        <v>4882</v>
      </c>
    </row>
    <row r="11382" spans="1:3" hidden="1" x14ac:dyDescent="0.25">
      <c r="A11382" t="s">
        <v>4130</v>
      </c>
      <c r="B11382" t="s">
        <v>4883</v>
      </c>
      <c r="C11382" t="s">
        <v>4884</v>
      </c>
    </row>
    <row r="11383" spans="1:3" hidden="1" x14ac:dyDescent="0.25">
      <c r="A11383" t="s">
        <v>4130</v>
      </c>
      <c r="B11383" t="s">
        <v>4885</v>
      </c>
      <c r="C11383" t="s">
        <v>4886</v>
      </c>
    </row>
    <row r="11384" spans="1:3" hidden="1" x14ac:dyDescent="0.25">
      <c r="A11384" t="s">
        <v>4130</v>
      </c>
      <c r="B11384" t="s">
        <v>4887</v>
      </c>
      <c r="C11384" t="s">
        <v>4888</v>
      </c>
    </row>
    <row r="11385" spans="1:3" hidden="1" x14ac:dyDescent="0.25">
      <c r="A11385" t="s">
        <v>4130</v>
      </c>
      <c r="B11385" t="s">
        <v>4889</v>
      </c>
      <c r="C11385" t="s">
        <v>4890</v>
      </c>
    </row>
    <row r="11386" spans="1:3" hidden="1" x14ac:dyDescent="0.25">
      <c r="A11386" t="s">
        <v>4130</v>
      </c>
      <c r="B11386" t="s">
        <v>4891</v>
      </c>
      <c r="C11386" t="s">
        <v>4892</v>
      </c>
    </row>
    <row r="11387" spans="1:3" hidden="1" x14ac:dyDescent="0.25">
      <c r="A11387" t="s">
        <v>4130</v>
      </c>
      <c r="B11387" t="s">
        <v>4893</v>
      </c>
      <c r="C11387" t="s">
        <v>4894</v>
      </c>
    </row>
    <row r="11388" spans="1:3" hidden="1" x14ac:dyDescent="0.25">
      <c r="A11388" t="s">
        <v>4130</v>
      </c>
      <c r="B11388" t="s">
        <v>4895</v>
      </c>
      <c r="C11388" t="s">
        <v>4896</v>
      </c>
    </row>
    <row r="11389" spans="1:3" hidden="1" x14ac:dyDescent="0.25">
      <c r="A11389" t="s">
        <v>4130</v>
      </c>
      <c r="B11389" t="s">
        <v>4897</v>
      </c>
      <c r="C11389" t="s">
        <v>4898</v>
      </c>
    </row>
    <row r="11390" spans="1:3" hidden="1" x14ac:dyDescent="0.25">
      <c r="A11390" t="s">
        <v>4130</v>
      </c>
      <c r="B11390" t="s">
        <v>4899</v>
      </c>
      <c r="C11390" t="s">
        <v>4900</v>
      </c>
    </row>
    <row r="11391" spans="1:3" hidden="1" x14ac:dyDescent="0.25">
      <c r="A11391" t="s">
        <v>4130</v>
      </c>
      <c r="B11391" t="s">
        <v>4901</v>
      </c>
      <c r="C11391" t="s">
        <v>4902</v>
      </c>
    </row>
    <row r="11392" spans="1:3" hidden="1" x14ac:dyDescent="0.25">
      <c r="A11392" t="s">
        <v>4130</v>
      </c>
      <c r="B11392" t="s">
        <v>4903</v>
      </c>
      <c r="C11392" t="s">
        <v>4904</v>
      </c>
    </row>
    <row r="11393" spans="1:3" hidden="1" x14ac:dyDescent="0.25">
      <c r="A11393" t="s">
        <v>4130</v>
      </c>
      <c r="B11393" t="s">
        <v>4905</v>
      </c>
      <c r="C11393" t="s">
        <v>4906</v>
      </c>
    </row>
    <row r="11394" spans="1:3" hidden="1" x14ac:dyDescent="0.25">
      <c r="A11394" t="s">
        <v>4130</v>
      </c>
      <c r="B11394" t="s">
        <v>4907</v>
      </c>
      <c r="C11394" t="s">
        <v>4908</v>
      </c>
    </row>
    <row r="11395" spans="1:3" hidden="1" x14ac:dyDescent="0.25">
      <c r="A11395" t="s">
        <v>4130</v>
      </c>
      <c r="B11395" t="s">
        <v>4909</v>
      </c>
      <c r="C11395" t="s">
        <v>4910</v>
      </c>
    </row>
    <row r="11396" spans="1:3" hidden="1" x14ac:dyDescent="0.25">
      <c r="A11396" t="s">
        <v>4130</v>
      </c>
      <c r="B11396" t="s">
        <v>4911</v>
      </c>
      <c r="C11396" t="s">
        <v>4912</v>
      </c>
    </row>
    <row r="11397" spans="1:3" hidden="1" x14ac:dyDescent="0.25">
      <c r="A11397" t="s">
        <v>4130</v>
      </c>
      <c r="B11397" t="s">
        <v>4913</v>
      </c>
      <c r="C11397" t="s">
        <v>4914</v>
      </c>
    </row>
    <row r="11398" spans="1:3" hidden="1" x14ac:dyDescent="0.25">
      <c r="A11398" t="s">
        <v>4130</v>
      </c>
      <c r="B11398" t="s">
        <v>4915</v>
      </c>
      <c r="C11398" t="s">
        <v>4916</v>
      </c>
    </row>
    <row r="11399" spans="1:3" hidden="1" x14ac:dyDescent="0.25">
      <c r="A11399" t="s">
        <v>4130</v>
      </c>
      <c r="B11399" t="s">
        <v>4917</v>
      </c>
      <c r="C11399" t="s">
        <v>4918</v>
      </c>
    </row>
    <row r="11400" spans="1:3" hidden="1" x14ac:dyDescent="0.25">
      <c r="A11400" t="s">
        <v>4130</v>
      </c>
      <c r="B11400" t="s">
        <v>4919</v>
      </c>
      <c r="C11400" t="s">
        <v>4920</v>
      </c>
    </row>
    <row r="11401" spans="1:3" hidden="1" x14ac:dyDescent="0.25">
      <c r="A11401" t="s">
        <v>4130</v>
      </c>
      <c r="B11401" t="s">
        <v>4921</v>
      </c>
      <c r="C11401" t="s">
        <v>4922</v>
      </c>
    </row>
    <row r="11402" spans="1:3" hidden="1" x14ac:dyDescent="0.25">
      <c r="A11402" t="s">
        <v>4130</v>
      </c>
      <c r="B11402" t="s">
        <v>4923</v>
      </c>
      <c r="C11402" t="s">
        <v>4924</v>
      </c>
    </row>
    <row r="11403" spans="1:3" hidden="1" x14ac:dyDescent="0.25">
      <c r="A11403" t="s">
        <v>4130</v>
      </c>
      <c r="B11403" t="s">
        <v>4925</v>
      </c>
      <c r="C11403" t="s">
        <v>4926</v>
      </c>
    </row>
    <row r="11404" spans="1:3" hidden="1" x14ac:dyDescent="0.25">
      <c r="A11404" t="s">
        <v>4130</v>
      </c>
      <c r="B11404" t="s">
        <v>4927</v>
      </c>
      <c r="C11404" t="s">
        <v>4928</v>
      </c>
    </row>
    <row r="11405" spans="1:3" hidden="1" x14ac:dyDescent="0.25">
      <c r="A11405" t="s">
        <v>4130</v>
      </c>
      <c r="B11405" t="s">
        <v>4929</v>
      </c>
      <c r="C11405" t="s">
        <v>4930</v>
      </c>
    </row>
    <row r="11406" spans="1:3" hidden="1" x14ac:dyDescent="0.25">
      <c r="A11406" t="s">
        <v>4130</v>
      </c>
      <c r="B11406" t="s">
        <v>4931</v>
      </c>
      <c r="C11406" t="s">
        <v>4932</v>
      </c>
    </row>
    <row r="11407" spans="1:3" hidden="1" x14ac:dyDescent="0.25">
      <c r="A11407" t="s">
        <v>4130</v>
      </c>
      <c r="B11407" t="s">
        <v>4933</v>
      </c>
      <c r="C11407" t="s">
        <v>4934</v>
      </c>
    </row>
    <row r="11408" spans="1:3" hidden="1" x14ac:dyDescent="0.25">
      <c r="A11408" t="s">
        <v>4130</v>
      </c>
      <c r="B11408" t="s">
        <v>4935</v>
      </c>
      <c r="C11408" t="s">
        <v>4936</v>
      </c>
    </row>
    <row r="11409" spans="1:3" hidden="1" x14ac:dyDescent="0.25">
      <c r="A11409" t="s">
        <v>4130</v>
      </c>
      <c r="B11409" t="s">
        <v>4937</v>
      </c>
      <c r="C11409" t="s">
        <v>4938</v>
      </c>
    </row>
    <row r="11410" spans="1:3" hidden="1" x14ac:dyDescent="0.25">
      <c r="A11410" t="s">
        <v>4130</v>
      </c>
      <c r="B11410" t="s">
        <v>4939</v>
      </c>
      <c r="C11410" t="s">
        <v>4940</v>
      </c>
    </row>
    <row r="11411" spans="1:3" hidden="1" x14ac:dyDescent="0.25">
      <c r="A11411" t="s">
        <v>4130</v>
      </c>
      <c r="B11411" t="s">
        <v>4941</v>
      </c>
      <c r="C11411" t="s">
        <v>4942</v>
      </c>
    </row>
    <row r="11412" spans="1:3" hidden="1" x14ac:dyDescent="0.25">
      <c r="A11412" t="s">
        <v>4130</v>
      </c>
      <c r="B11412" t="s">
        <v>4943</v>
      </c>
      <c r="C11412" t="s">
        <v>4944</v>
      </c>
    </row>
    <row r="11413" spans="1:3" hidden="1" x14ac:dyDescent="0.25">
      <c r="A11413" t="s">
        <v>4130</v>
      </c>
      <c r="B11413" t="s">
        <v>4945</v>
      </c>
      <c r="C11413" t="s">
        <v>4946</v>
      </c>
    </row>
    <row r="11414" spans="1:3" hidden="1" x14ac:dyDescent="0.25">
      <c r="A11414" t="s">
        <v>4130</v>
      </c>
      <c r="B11414" t="s">
        <v>4947</v>
      </c>
      <c r="C11414" t="s">
        <v>4948</v>
      </c>
    </row>
    <row r="11415" spans="1:3" hidden="1" x14ac:dyDescent="0.25">
      <c r="A11415" t="s">
        <v>4130</v>
      </c>
      <c r="B11415" t="s">
        <v>4949</v>
      </c>
      <c r="C11415" t="s">
        <v>4950</v>
      </c>
    </row>
    <row r="11416" spans="1:3" hidden="1" x14ac:dyDescent="0.25">
      <c r="A11416" t="s">
        <v>4130</v>
      </c>
      <c r="B11416" t="s">
        <v>4951</v>
      </c>
      <c r="C11416" t="s">
        <v>4952</v>
      </c>
    </row>
    <row r="11417" spans="1:3" hidden="1" x14ac:dyDescent="0.25">
      <c r="A11417" t="s">
        <v>4130</v>
      </c>
      <c r="B11417" t="s">
        <v>4953</v>
      </c>
      <c r="C11417" t="s">
        <v>4954</v>
      </c>
    </row>
    <row r="11418" spans="1:3" hidden="1" x14ac:dyDescent="0.25">
      <c r="A11418" t="s">
        <v>4130</v>
      </c>
      <c r="B11418" t="s">
        <v>4955</v>
      </c>
      <c r="C11418" t="s">
        <v>4956</v>
      </c>
    </row>
    <row r="11419" spans="1:3" hidden="1" x14ac:dyDescent="0.25">
      <c r="A11419" t="s">
        <v>4130</v>
      </c>
      <c r="B11419" t="s">
        <v>4957</v>
      </c>
      <c r="C11419" t="s">
        <v>4958</v>
      </c>
    </row>
    <row r="11420" spans="1:3" hidden="1" x14ac:dyDescent="0.25">
      <c r="A11420" t="s">
        <v>4130</v>
      </c>
      <c r="B11420" t="s">
        <v>4959</v>
      </c>
      <c r="C11420" t="s">
        <v>4960</v>
      </c>
    </row>
    <row r="11421" spans="1:3" hidden="1" x14ac:dyDescent="0.25">
      <c r="A11421" t="s">
        <v>4130</v>
      </c>
      <c r="B11421" t="s">
        <v>4961</v>
      </c>
      <c r="C11421" t="s">
        <v>4962</v>
      </c>
    </row>
    <row r="11422" spans="1:3" hidden="1" x14ac:dyDescent="0.25">
      <c r="A11422" t="s">
        <v>4130</v>
      </c>
      <c r="B11422" t="s">
        <v>4963</v>
      </c>
      <c r="C11422" t="s">
        <v>4964</v>
      </c>
    </row>
    <row r="11423" spans="1:3" hidden="1" x14ac:dyDescent="0.25">
      <c r="A11423" t="s">
        <v>4130</v>
      </c>
      <c r="B11423" t="s">
        <v>4965</v>
      </c>
      <c r="C11423" t="s">
        <v>4966</v>
      </c>
    </row>
    <row r="11424" spans="1:3" hidden="1" x14ac:dyDescent="0.25">
      <c r="A11424" t="s">
        <v>4130</v>
      </c>
      <c r="B11424" t="s">
        <v>4967</v>
      </c>
      <c r="C11424" t="s">
        <v>4968</v>
      </c>
    </row>
    <row r="11425" spans="1:3" hidden="1" x14ac:dyDescent="0.25">
      <c r="A11425" t="s">
        <v>4130</v>
      </c>
      <c r="B11425" t="s">
        <v>4969</v>
      </c>
      <c r="C11425" t="s">
        <v>4970</v>
      </c>
    </row>
    <row r="11426" spans="1:3" hidden="1" x14ac:dyDescent="0.25">
      <c r="A11426" t="s">
        <v>4130</v>
      </c>
      <c r="B11426" t="s">
        <v>4971</v>
      </c>
      <c r="C11426" t="s">
        <v>4972</v>
      </c>
    </row>
    <row r="11427" spans="1:3" hidden="1" x14ac:dyDescent="0.25">
      <c r="A11427" t="s">
        <v>4130</v>
      </c>
      <c r="B11427" t="s">
        <v>4973</v>
      </c>
      <c r="C11427" t="s">
        <v>4974</v>
      </c>
    </row>
    <row r="11428" spans="1:3" hidden="1" x14ac:dyDescent="0.25">
      <c r="A11428" t="s">
        <v>4130</v>
      </c>
      <c r="B11428" t="s">
        <v>4975</v>
      </c>
      <c r="C11428" t="s">
        <v>4976</v>
      </c>
    </row>
    <row r="11429" spans="1:3" hidden="1" x14ac:dyDescent="0.25">
      <c r="A11429" t="s">
        <v>4130</v>
      </c>
      <c r="B11429" t="s">
        <v>4977</v>
      </c>
      <c r="C11429" t="s">
        <v>4978</v>
      </c>
    </row>
    <row r="11430" spans="1:3" hidden="1" x14ac:dyDescent="0.25">
      <c r="A11430" t="s">
        <v>4130</v>
      </c>
      <c r="B11430" t="s">
        <v>4979</v>
      </c>
      <c r="C11430" t="s">
        <v>4980</v>
      </c>
    </row>
    <row r="11431" spans="1:3" hidden="1" x14ac:dyDescent="0.25">
      <c r="A11431" t="s">
        <v>4130</v>
      </c>
      <c r="B11431" t="s">
        <v>4981</v>
      </c>
      <c r="C11431" t="s">
        <v>4982</v>
      </c>
    </row>
    <row r="11432" spans="1:3" hidden="1" x14ac:dyDescent="0.25">
      <c r="A11432" t="s">
        <v>4130</v>
      </c>
      <c r="B11432" t="s">
        <v>4983</v>
      </c>
      <c r="C11432" t="s">
        <v>4984</v>
      </c>
    </row>
    <row r="11433" spans="1:3" hidden="1" x14ac:dyDescent="0.25">
      <c r="A11433" t="s">
        <v>4130</v>
      </c>
      <c r="B11433" t="s">
        <v>4985</v>
      </c>
      <c r="C11433" t="s">
        <v>4986</v>
      </c>
    </row>
    <row r="11434" spans="1:3" hidden="1" x14ac:dyDescent="0.25">
      <c r="A11434" t="s">
        <v>4130</v>
      </c>
      <c r="B11434" t="s">
        <v>4987</v>
      </c>
      <c r="C11434" t="s">
        <v>4988</v>
      </c>
    </row>
    <row r="11435" spans="1:3" hidden="1" x14ac:dyDescent="0.25">
      <c r="A11435" t="s">
        <v>4130</v>
      </c>
      <c r="B11435" t="s">
        <v>4989</v>
      </c>
      <c r="C11435" t="s">
        <v>4990</v>
      </c>
    </row>
    <row r="11436" spans="1:3" hidden="1" x14ac:dyDescent="0.25">
      <c r="A11436" t="s">
        <v>4130</v>
      </c>
      <c r="B11436" t="s">
        <v>4991</v>
      </c>
      <c r="C11436" t="s">
        <v>4992</v>
      </c>
    </row>
    <row r="11437" spans="1:3" hidden="1" x14ac:dyDescent="0.25">
      <c r="A11437" t="s">
        <v>4130</v>
      </c>
      <c r="B11437" t="s">
        <v>4993</v>
      </c>
      <c r="C11437" t="s">
        <v>4994</v>
      </c>
    </row>
    <row r="11438" spans="1:3" hidden="1" x14ac:dyDescent="0.25">
      <c r="A11438" t="s">
        <v>4130</v>
      </c>
      <c r="B11438" t="s">
        <v>4995</v>
      </c>
      <c r="C11438" t="s">
        <v>4996</v>
      </c>
    </row>
    <row r="11439" spans="1:3" hidden="1" x14ac:dyDescent="0.25">
      <c r="A11439" t="s">
        <v>4130</v>
      </c>
      <c r="B11439" t="s">
        <v>4997</v>
      </c>
      <c r="C11439" t="s">
        <v>4998</v>
      </c>
    </row>
    <row r="11440" spans="1:3" hidden="1" x14ac:dyDescent="0.25">
      <c r="A11440" t="s">
        <v>4130</v>
      </c>
      <c r="B11440" t="s">
        <v>4999</v>
      </c>
      <c r="C11440" t="s">
        <v>5000</v>
      </c>
    </row>
    <row r="11441" spans="1:3" hidden="1" x14ac:dyDescent="0.25">
      <c r="A11441" t="s">
        <v>4130</v>
      </c>
      <c r="B11441" t="s">
        <v>5001</v>
      </c>
      <c r="C11441" t="s">
        <v>5002</v>
      </c>
    </row>
    <row r="11442" spans="1:3" hidden="1" x14ac:dyDescent="0.25">
      <c r="A11442" t="s">
        <v>4130</v>
      </c>
      <c r="B11442" t="s">
        <v>5003</v>
      </c>
      <c r="C11442" t="s">
        <v>5004</v>
      </c>
    </row>
    <row r="11443" spans="1:3" hidden="1" x14ac:dyDescent="0.25">
      <c r="A11443" t="s">
        <v>4130</v>
      </c>
      <c r="B11443" t="s">
        <v>5005</v>
      </c>
      <c r="C11443" t="s">
        <v>5006</v>
      </c>
    </row>
    <row r="11444" spans="1:3" hidden="1" x14ac:dyDescent="0.25">
      <c r="A11444" t="s">
        <v>4130</v>
      </c>
      <c r="B11444" t="s">
        <v>5007</v>
      </c>
      <c r="C11444" t="s">
        <v>5008</v>
      </c>
    </row>
    <row r="11445" spans="1:3" hidden="1" x14ac:dyDescent="0.25">
      <c r="A11445" t="s">
        <v>4130</v>
      </c>
      <c r="B11445" t="s">
        <v>5009</v>
      </c>
      <c r="C11445" t="s">
        <v>5010</v>
      </c>
    </row>
    <row r="11446" spans="1:3" hidden="1" x14ac:dyDescent="0.25">
      <c r="A11446" t="s">
        <v>4130</v>
      </c>
      <c r="B11446" t="s">
        <v>5011</v>
      </c>
      <c r="C11446" t="s">
        <v>5012</v>
      </c>
    </row>
    <row r="11447" spans="1:3" hidden="1" x14ac:dyDescent="0.25">
      <c r="A11447" t="s">
        <v>4130</v>
      </c>
      <c r="B11447" t="s">
        <v>5013</v>
      </c>
      <c r="C11447" t="s">
        <v>5014</v>
      </c>
    </row>
    <row r="11448" spans="1:3" hidden="1" x14ac:dyDescent="0.25">
      <c r="A11448" t="s">
        <v>4130</v>
      </c>
      <c r="B11448" t="s">
        <v>5015</v>
      </c>
      <c r="C11448" t="s">
        <v>5016</v>
      </c>
    </row>
    <row r="11449" spans="1:3" hidden="1" x14ac:dyDescent="0.25">
      <c r="A11449" t="s">
        <v>4130</v>
      </c>
      <c r="B11449" t="s">
        <v>5017</v>
      </c>
      <c r="C11449" t="s">
        <v>5018</v>
      </c>
    </row>
    <row r="11450" spans="1:3" hidden="1" x14ac:dyDescent="0.25">
      <c r="A11450" t="s">
        <v>4130</v>
      </c>
      <c r="B11450" t="s">
        <v>5019</v>
      </c>
      <c r="C11450" t="s">
        <v>5020</v>
      </c>
    </row>
    <row r="11451" spans="1:3" hidden="1" x14ac:dyDescent="0.25">
      <c r="A11451" t="s">
        <v>4130</v>
      </c>
      <c r="B11451" t="s">
        <v>5021</v>
      </c>
      <c r="C11451" t="s">
        <v>5022</v>
      </c>
    </row>
    <row r="11452" spans="1:3" hidden="1" x14ac:dyDescent="0.25">
      <c r="A11452" t="s">
        <v>4130</v>
      </c>
      <c r="B11452" t="s">
        <v>5023</v>
      </c>
      <c r="C11452" t="s">
        <v>5024</v>
      </c>
    </row>
    <row r="11453" spans="1:3" hidden="1" x14ac:dyDescent="0.25">
      <c r="A11453" t="s">
        <v>4130</v>
      </c>
      <c r="B11453" t="s">
        <v>5025</v>
      </c>
      <c r="C11453" t="s">
        <v>5026</v>
      </c>
    </row>
    <row r="11454" spans="1:3" hidden="1" x14ac:dyDescent="0.25">
      <c r="A11454" t="s">
        <v>4130</v>
      </c>
      <c r="B11454" t="s">
        <v>5027</v>
      </c>
      <c r="C11454" t="s">
        <v>5028</v>
      </c>
    </row>
    <row r="11455" spans="1:3" hidden="1" x14ac:dyDescent="0.25">
      <c r="A11455" t="s">
        <v>4130</v>
      </c>
      <c r="B11455" t="s">
        <v>5029</v>
      </c>
      <c r="C11455" t="s">
        <v>5030</v>
      </c>
    </row>
    <row r="11456" spans="1:3" hidden="1" x14ac:dyDescent="0.25">
      <c r="A11456" t="s">
        <v>4130</v>
      </c>
      <c r="B11456" t="s">
        <v>5031</v>
      </c>
      <c r="C11456" t="s">
        <v>5032</v>
      </c>
    </row>
    <row r="11457" spans="1:3" hidden="1" x14ac:dyDescent="0.25">
      <c r="A11457" t="s">
        <v>4130</v>
      </c>
      <c r="B11457" t="s">
        <v>5033</v>
      </c>
      <c r="C11457" t="s">
        <v>5034</v>
      </c>
    </row>
    <row r="11458" spans="1:3" hidden="1" x14ac:dyDescent="0.25">
      <c r="A11458" t="s">
        <v>4130</v>
      </c>
      <c r="B11458" t="s">
        <v>5035</v>
      </c>
      <c r="C11458" t="s">
        <v>5036</v>
      </c>
    </row>
    <row r="11459" spans="1:3" hidden="1" x14ac:dyDescent="0.25">
      <c r="A11459" t="s">
        <v>4130</v>
      </c>
      <c r="B11459" t="s">
        <v>5037</v>
      </c>
      <c r="C11459" t="s">
        <v>5038</v>
      </c>
    </row>
    <row r="11460" spans="1:3" hidden="1" x14ac:dyDescent="0.25">
      <c r="A11460" t="s">
        <v>4130</v>
      </c>
      <c r="B11460" t="s">
        <v>5039</v>
      </c>
      <c r="C11460" t="s">
        <v>5040</v>
      </c>
    </row>
    <row r="11461" spans="1:3" hidden="1" x14ac:dyDescent="0.25">
      <c r="A11461" t="s">
        <v>4130</v>
      </c>
      <c r="B11461" t="s">
        <v>5041</v>
      </c>
      <c r="C11461" t="s">
        <v>5042</v>
      </c>
    </row>
    <row r="11462" spans="1:3" hidden="1" x14ac:dyDescent="0.25">
      <c r="A11462" t="s">
        <v>4130</v>
      </c>
      <c r="B11462" t="s">
        <v>5043</v>
      </c>
      <c r="C11462" t="s">
        <v>5044</v>
      </c>
    </row>
    <row r="11463" spans="1:3" hidden="1" x14ac:dyDescent="0.25">
      <c r="A11463" t="s">
        <v>4130</v>
      </c>
      <c r="B11463" t="s">
        <v>5045</v>
      </c>
      <c r="C11463" t="s">
        <v>5046</v>
      </c>
    </row>
    <row r="11464" spans="1:3" hidden="1" x14ac:dyDescent="0.25">
      <c r="A11464" t="s">
        <v>4130</v>
      </c>
      <c r="B11464" t="s">
        <v>5047</v>
      </c>
      <c r="C11464" t="s">
        <v>5048</v>
      </c>
    </row>
    <row r="11465" spans="1:3" hidden="1" x14ac:dyDescent="0.25">
      <c r="A11465" t="s">
        <v>4130</v>
      </c>
      <c r="B11465" t="s">
        <v>5049</v>
      </c>
      <c r="C11465" t="s">
        <v>5050</v>
      </c>
    </row>
    <row r="11466" spans="1:3" hidden="1" x14ac:dyDescent="0.25">
      <c r="A11466" t="s">
        <v>4130</v>
      </c>
      <c r="B11466" t="s">
        <v>5051</v>
      </c>
      <c r="C11466" t="s">
        <v>5052</v>
      </c>
    </row>
    <row r="11467" spans="1:3" hidden="1" x14ac:dyDescent="0.25">
      <c r="A11467" t="s">
        <v>4130</v>
      </c>
      <c r="B11467" t="s">
        <v>5053</v>
      </c>
      <c r="C11467" t="s">
        <v>5054</v>
      </c>
    </row>
    <row r="11468" spans="1:3" hidden="1" x14ac:dyDescent="0.25">
      <c r="A11468" t="s">
        <v>4130</v>
      </c>
      <c r="B11468" t="s">
        <v>5055</v>
      </c>
      <c r="C11468" t="s">
        <v>5056</v>
      </c>
    </row>
    <row r="11469" spans="1:3" hidden="1" x14ac:dyDescent="0.25">
      <c r="A11469" t="s">
        <v>4130</v>
      </c>
      <c r="B11469" t="s">
        <v>5057</v>
      </c>
      <c r="C11469" t="s">
        <v>5058</v>
      </c>
    </row>
    <row r="11470" spans="1:3" hidden="1" x14ac:dyDescent="0.25">
      <c r="A11470" t="s">
        <v>4130</v>
      </c>
      <c r="B11470" t="s">
        <v>5059</v>
      </c>
      <c r="C11470" t="s">
        <v>5060</v>
      </c>
    </row>
    <row r="11471" spans="1:3" hidden="1" x14ac:dyDescent="0.25">
      <c r="A11471" t="s">
        <v>4130</v>
      </c>
      <c r="B11471" t="s">
        <v>5061</v>
      </c>
      <c r="C11471" t="s">
        <v>5062</v>
      </c>
    </row>
    <row r="11472" spans="1:3" hidden="1" x14ac:dyDescent="0.25">
      <c r="A11472" t="s">
        <v>4130</v>
      </c>
      <c r="B11472" t="s">
        <v>5063</v>
      </c>
      <c r="C11472" t="s">
        <v>5064</v>
      </c>
    </row>
    <row r="11473" spans="1:3" hidden="1" x14ac:dyDescent="0.25">
      <c r="A11473" t="s">
        <v>4130</v>
      </c>
      <c r="B11473" t="s">
        <v>5065</v>
      </c>
      <c r="C11473" t="s">
        <v>5066</v>
      </c>
    </row>
    <row r="11474" spans="1:3" hidden="1" x14ac:dyDescent="0.25">
      <c r="A11474" t="s">
        <v>4130</v>
      </c>
      <c r="B11474" t="s">
        <v>5067</v>
      </c>
      <c r="C11474" t="s">
        <v>5068</v>
      </c>
    </row>
    <row r="11475" spans="1:3" hidden="1" x14ac:dyDescent="0.25">
      <c r="A11475" t="s">
        <v>4130</v>
      </c>
      <c r="B11475" t="s">
        <v>5069</v>
      </c>
      <c r="C11475" t="s">
        <v>5070</v>
      </c>
    </row>
    <row r="11476" spans="1:3" hidden="1" x14ac:dyDescent="0.25">
      <c r="A11476" t="s">
        <v>4130</v>
      </c>
      <c r="B11476" t="s">
        <v>5071</v>
      </c>
      <c r="C11476" t="s">
        <v>5072</v>
      </c>
    </row>
    <row r="11477" spans="1:3" hidden="1" x14ac:dyDescent="0.25">
      <c r="A11477" t="s">
        <v>4130</v>
      </c>
      <c r="B11477" t="s">
        <v>5073</v>
      </c>
      <c r="C11477" t="s">
        <v>5074</v>
      </c>
    </row>
    <row r="11478" spans="1:3" hidden="1" x14ac:dyDescent="0.25">
      <c r="A11478" t="s">
        <v>4130</v>
      </c>
      <c r="B11478" t="s">
        <v>5075</v>
      </c>
      <c r="C11478" t="s">
        <v>5076</v>
      </c>
    </row>
    <row r="11479" spans="1:3" hidden="1" x14ac:dyDescent="0.25">
      <c r="A11479" t="s">
        <v>4130</v>
      </c>
      <c r="B11479" t="s">
        <v>5077</v>
      </c>
      <c r="C11479" t="s">
        <v>5078</v>
      </c>
    </row>
    <row r="11480" spans="1:3" hidden="1" x14ac:dyDescent="0.25">
      <c r="A11480" t="s">
        <v>4130</v>
      </c>
      <c r="B11480" t="s">
        <v>5079</v>
      </c>
      <c r="C11480" t="s">
        <v>5080</v>
      </c>
    </row>
    <row r="11481" spans="1:3" hidden="1" x14ac:dyDescent="0.25">
      <c r="A11481" t="s">
        <v>4130</v>
      </c>
      <c r="B11481" t="s">
        <v>5081</v>
      </c>
      <c r="C11481" t="s">
        <v>5082</v>
      </c>
    </row>
    <row r="11482" spans="1:3" hidden="1" x14ac:dyDescent="0.25">
      <c r="A11482" t="s">
        <v>4130</v>
      </c>
      <c r="B11482" t="s">
        <v>5083</v>
      </c>
      <c r="C11482" t="s">
        <v>5084</v>
      </c>
    </row>
    <row r="11483" spans="1:3" hidden="1" x14ac:dyDescent="0.25">
      <c r="A11483" t="s">
        <v>4130</v>
      </c>
      <c r="B11483" t="s">
        <v>5085</v>
      </c>
      <c r="C11483" t="s">
        <v>5086</v>
      </c>
    </row>
    <row r="11484" spans="1:3" hidden="1" x14ac:dyDescent="0.25">
      <c r="A11484" t="s">
        <v>4130</v>
      </c>
      <c r="B11484" t="s">
        <v>5087</v>
      </c>
      <c r="C11484" t="s">
        <v>5088</v>
      </c>
    </row>
    <row r="11485" spans="1:3" hidden="1" x14ac:dyDescent="0.25">
      <c r="A11485" t="s">
        <v>4130</v>
      </c>
      <c r="B11485" t="s">
        <v>5089</v>
      </c>
      <c r="C11485" t="s">
        <v>5090</v>
      </c>
    </row>
    <row r="11486" spans="1:3" hidden="1" x14ac:dyDescent="0.25">
      <c r="A11486" t="s">
        <v>4130</v>
      </c>
      <c r="B11486" t="s">
        <v>5091</v>
      </c>
      <c r="C11486" t="s">
        <v>5092</v>
      </c>
    </row>
    <row r="11487" spans="1:3" hidden="1" x14ac:dyDescent="0.25">
      <c r="A11487" t="s">
        <v>4130</v>
      </c>
      <c r="B11487" t="s">
        <v>5093</v>
      </c>
      <c r="C11487" t="s">
        <v>5094</v>
      </c>
    </row>
    <row r="11488" spans="1:3" hidden="1" x14ac:dyDescent="0.25">
      <c r="A11488" t="s">
        <v>4130</v>
      </c>
      <c r="B11488" t="s">
        <v>5095</v>
      </c>
      <c r="C11488" t="s">
        <v>5096</v>
      </c>
    </row>
    <row r="11489" spans="1:3" hidden="1" x14ac:dyDescent="0.25">
      <c r="A11489" t="s">
        <v>4130</v>
      </c>
      <c r="B11489" t="s">
        <v>5097</v>
      </c>
      <c r="C11489" t="s">
        <v>5098</v>
      </c>
    </row>
    <row r="11490" spans="1:3" hidden="1" x14ac:dyDescent="0.25">
      <c r="A11490" t="s">
        <v>4130</v>
      </c>
      <c r="B11490" t="s">
        <v>5099</v>
      </c>
      <c r="C11490" t="s">
        <v>5100</v>
      </c>
    </row>
    <row r="11491" spans="1:3" hidden="1" x14ac:dyDescent="0.25">
      <c r="A11491" t="s">
        <v>4130</v>
      </c>
      <c r="B11491" t="s">
        <v>5101</v>
      </c>
      <c r="C11491" t="s">
        <v>5102</v>
      </c>
    </row>
    <row r="11492" spans="1:3" hidden="1" x14ac:dyDescent="0.25">
      <c r="A11492" t="s">
        <v>4130</v>
      </c>
      <c r="B11492" t="s">
        <v>5103</v>
      </c>
      <c r="C11492" t="s">
        <v>5104</v>
      </c>
    </row>
    <row r="11493" spans="1:3" hidden="1" x14ac:dyDescent="0.25">
      <c r="A11493" t="s">
        <v>4130</v>
      </c>
      <c r="B11493" t="s">
        <v>5105</v>
      </c>
      <c r="C11493" t="s">
        <v>5106</v>
      </c>
    </row>
    <row r="11494" spans="1:3" hidden="1" x14ac:dyDescent="0.25">
      <c r="A11494" t="s">
        <v>4130</v>
      </c>
      <c r="B11494" t="s">
        <v>5107</v>
      </c>
      <c r="C11494" t="s">
        <v>5108</v>
      </c>
    </row>
    <row r="11495" spans="1:3" hidden="1" x14ac:dyDescent="0.25">
      <c r="A11495" t="s">
        <v>4130</v>
      </c>
      <c r="B11495" t="s">
        <v>5109</v>
      </c>
      <c r="C11495" t="s">
        <v>5110</v>
      </c>
    </row>
    <row r="11496" spans="1:3" hidden="1" x14ac:dyDescent="0.25">
      <c r="A11496" t="s">
        <v>4130</v>
      </c>
      <c r="B11496" t="s">
        <v>5111</v>
      </c>
      <c r="C11496" t="s">
        <v>5112</v>
      </c>
    </row>
    <row r="11497" spans="1:3" hidden="1" x14ac:dyDescent="0.25">
      <c r="A11497" t="s">
        <v>4130</v>
      </c>
      <c r="B11497" t="s">
        <v>5113</v>
      </c>
      <c r="C11497" t="s">
        <v>5114</v>
      </c>
    </row>
    <row r="11498" spans="1:3" hidden="1" x14ac:dyDescent="0.25">
      <c r="A11498" t="s">
        <v>4130</v>
      </c>
      <c r="B11498" t="s">
        <v>5115</v>
      </c>
      <c r="C11498" t="s">
        <v>5116</v>
      </c>
    </row>
    <row r="11499" spans="1:3" hidden="1" x14ac:dyDescent="0.25">
      <c r="A11499" t="s">
        <v>4130</v>
      </c>
      <c r="B11499" t="s">
        <v>5117</v>
      </c>
      <c r="C11499" t="s">
        <v>5118</v>
      </c>
    </row>
    <row r="11500" spans="1:3" hidden="1" x14ac:dyDescent="0.25">
      <c r="A11500" t="s">
        <v>4130</v>
      </c>
      <c r="B11500" t="s">
        <v>5119</v>
      </c>
      <c r="C11500" t="s">
        <v>5120</v>
      </c>
    </row>
    <row r="11501" spans="1:3" hidden="1" x14ac:dyDescent="0.25">
      <c r="A11501" t="s">
        <v>4130</v>
      </c>
      <c r="B11501" t="s">
        <v>5121</v>
      </c>
      <c r="C11501" t="s">
        <v>5122</v>
      </c>
    </row>
    <row r="11502" spans="1:3" hidden="1" x14ac:dyDescent="0.25">
      <c r="A11502" t="s">
        <v>4130</v>
      </c>
      <c r="B11502" t="s">
        <v>5123</v>
      </c>
      <c r="C11502" t="s">
        <v>5124</v>
      </c>
    </row>
    <row r="11503" spans="1:3" hidden="1" x14ac:dyDescent="0.25">
      <c r="A11503" t="s">
        <v>4130</v>
      </c>
      <c r="B11503" t="s">
        <v>5125</v>
      </c>
      <c r="C11503" t="s">
        <v>5126</v>
      </c>
    </row>
    <row r="11504" spans="1:3" hidden="1" x14ac:dyDescent="0.25">
      <c r="A11504" t="s">
        <v>4130</v>
      </c>
      <c r="B11504" t="s">
        <v>5127</v>
      </c>
      <c r="C11504" t="s">
        <v>5128</v>
      </c>
    </row>
    <row r="11505" spans="1:3" hidden="1" x14ac:dyDescent="0.25">
      <c r="A11505" t="s">
        <v>4130</v>
      </c>
      <c r="B11505" t="s">
        <v>5129</v>
      </c>
      <c r="C11505" t="s">
        <v>5130</v>
      </c>
    </row>
    <row r="11506" spans="1:3" hidden="1" x14ac:dyDescent="0.25">
      <c r="A11506" t="s">
        <v>4130</v>
      </c>
      <c r="B11506" t="s">
        <v>5131</v>
      </c>
      <c r="C11506" t="s">
        <v>5132</v>
      </c>
    </row>
    <row r="11507" spans="1:3" hidden="1" x14ac:dyDescent="0.25">
      <c r="A11507" t="s">
        <v>4130</v>
      </c>
      <c r="B11507" t="s">
        <v>5133</v>
      </c>
      <c r="C11507" t="s">
        <v>5134</v>
      </c>
    </row>
    <row r="11508" spans="1:3" hidden="1" x14ac:dyDescent="0.25">
      <c r="A11508" t="s">
        <v>4130</v>
      </c>
      <c r="B11508" t="s">
        <v>5135</v>
      </c>
      <c r="C11508" t="s">
        <v>5136</v>
      </c>
    </row>
    <row r="11509" spans="1:3" hidden="1" x14ac:dyDescent="0.25">
      <c r="A11509" t="s">
        <v>4130</v>
      </c>
      <c r="B11509" t="s">
        <v>5137</v>
      </c>
      <c r="C11509" t="s">
        <v>5138</v>
      </c>
    </row>
    <row r="11510" spans="1:3" hidden="1" x14ac:dyDescent="0.25">
      <c r="A11510" t="s">
        <v>4130</v>
      </c>
      <c r="B11510" t="s">
        <v>5139</v>
      </c>
      <c r="C11510" t="s">
        <v>5140</v>
      </c>
    </row>
    <row r="11511" spans="1:3" hidden="1" x14ac:dyDescent="0.25">
      <c r="A11511" t="s">
        <v>4130</v>
      </c>
      <c r="B11511" t="s">
        <v>5141</v>
      </c>
      <c r="C11511" t="s">
        <v>5142</v>
      </c>
    </row>
    <row r="11512" spans="1:3" hidden="1" x14ac:dyDescent="0.25">
      <c r="A11512" t="s">
        <v>4130</v>
      </c>
      <c r="B11512" t="s">
        <v>5143</v>
      </c>
      <c r="C11512" t="s">
        <v>5144</v>
      </c>
    </row>
    <row r="11513" spans="1:3" hidden="1" x14ac:dyDescent="0.25">
      <c r="A11513" t="s">
        <v>4130</v>
      </c>
      <c r="B11513" t="s">
        <v>5145</v>
      </c>
      <c r="C11513" t="s">
        <v>5146</v>
      </c>
    </row>
    <row r="11514" spans="1:3" hidden="1" x14ac:dyDescent="0.25">
      <c r="A11514" t="s">
        <v>4130</v>
      </c>
      <c r="B11514" t="s">
        <v>5147</v>
      </c>
      <c r="C11514" t="s">
        <v>5148</v>
      </c>
    </row>
    <row r="11515" spans="1:3" hidden="1" x14ac:dyDescent="0.25">
      <c r="A11515" t="s">
        <v>4130</v>
      </c>
      <c r="B11515" t="s">
        <v>5149</v>
      </c>
      <c r="C11515" t="s">
        <v>5150</v>
      </c>
    </row>
    <row r="11516" spans="1:3" hidden="1" x14ac:dyDescent="0.25">
      <c r="A11516" t="s">
        <v>4130</v>
      </c>
      <c r="B11516" t="s">
        <v>5151</v>
      </c>
      <c r="C11516" t="s">
        <v>5152</v>
      </c>
    </row>
    <row r="11517" spans="1:3" hidden="1" x14ac:dyDescent="0.25">
      <c r="A11517" t="s">
        <v>4130</v>
      </c>
      <c r="B11517" t="s">
        <v>5153</v>
      </c>
      <c r="C11517" t="s">
        <v>5154</v>
      </c>
    </row>
    <row r="11518" spans="1:3" hidden="1" x14ac:dyDescent="0.25">
      <c r="A11518" t="s">
        <v>4130</v>
      </c>
      <c r="B11518" t="s">
        <v>5155</v>
      </c>
      <c r="C11518" t="s">
        <v>5156</v>
      </c>
    </row>
    <row r="11519" spans="1:3" hidden="1" x14ac:dyDescent="0.25">
      <c r="A11519" t="s">
        <v>4130</v>
      </c>
      <c r="B11519" t="s">
        <v>5157</v>
      </c>
      <c r="C11519" t="s">
        <v>5158</v>
      </c>
    </row>
    <row r="11520" spans="1:3" hidden="1" x14ac:dyDescent="0.25">
      <c r="A11520" t="s">
        <v>4130</v>
      </c>
      <c r="B11520" t="s">
        <v>5159</v>
      </c>
      <c r="C11520" t="s">
        <v>5160</v>
      </c>
    </row>
    <row r="11521" spans="1:3" hidden="1" x14ac:dyDescent="0.25">
      <c r="A11521" t="s">
        <v>4130</v>
      </c>
      <c r="B11521" t="s">
        <v>5161</v>
      </c>
      <c r="C11521" t="s">
        <v>5162</v>
      </c>
    </row>
    <row r="11522" spans="1:3" hidden="1" x14ac:dyDescent="0.25">
      <c r="A11522" t="s">
        <v>4130</v>
      </c>
      <c r="B11522" t="s">
        <v>5163</v>
      </c>
      <c r="C11522" t="s">
        <v>5164</v>
      </c>
    </row>
    <row r="11523" spans="1:3" hidden="1" x14ac:dyDescent="0.25">
      <c r="A11523" t="s">
        <v>4130</v>
      </c>
      <c r="B11523" t="s">
        <v>5165</v>
      </c>
      <c r="C11523" t="s">
        <v>5166</v>
      </c>
    </row>
    <row r="11524" spans="1:3" hidden="1" x14ac:dyDescent="0.25">
      <c r="A11524" t="s">
        <v>4130</v>
      </c>
      <c r="B11524" t="s">
        <v>5167</v>
      </c>
      <c r="C11524" t="s">
        <v>5168</v>
      </c>
    </row>
    <row r="11525" spans="1:3" hidden="1" x14ac:dyDescent="0.25">
      <c r="A11525" t="s">
        <v>4130</v>
      </c>
      <c r="B11525" t="s">
        <v>5169</v>
      </c>
      <c r="C11525" t="s">
        <v>5170</v>
      </c>
    </row>
    <row r="11526" spans="1:3" hidden="1" x14ac:dyDescent="0.25">
      <c r="A11526" t="s">
        <v>4130</v>
      </c>
      <c r="B11526" t="s">
        <v>5171</v>
      </c>
      <c r="C11526" t="s">
        <v>5172</v>
      </c>
    </row>
    <row r="11527" spans="1:3" hidden="1" x14ac:dyDescent="0.25">
      <c r="A11527" t="s">
        <v>4130</v>
      </c>
      <c r="B11527" t="s">
        <v>5173</v>
      </c>
      <c r="C11527" t="s">
        <v>5174</v>
      </c>
    </row>
    <row r="11528" spans="1:3" hidden="1" x14ac:dyDescent="0.25">
      <c r="A11528" t="s">
        <v>4130</v>
      </c>
      <c r="B11528" t="s">
        <v>5175</v>
      </c>
      <c r="C11528" t="s">
        <v>5176</v>
      </c>
    </row>
    <row r="11529" spans="1:3" hidden="1" x14ac:dyDescent="0.25">
      <c r="A11529" t="s">
        <v>4130</v>
      </c>
      <c r="B11529" t="s">
        <v>5177</v>
      </c>
      <c r="C11529" t="s">
        <v>5178</v>
      </c>
    </row>
    <row r="11530" spans="1:3" hidden="1" x14ac:dyDescent="0.25">
      <c r="A11530" t="s">
        <v>4130</v>
      </c>
      <c r="B11530" t="s">
        <v>5179</v>
      </c>
      <c r="C11530" t="s">
        <v>5180</v>
      </c>
    </row>
    <row r="11531" spans="1:3" hidden="1" x14ac:dyDescent="0.25">
      <c r="A11531" t="s">
        <v>4130</v>
      </c>
      <c r="B11531" t="s">
        <v>5181</v>
      </c>
      <c r="C11531" t="s">
        <v>5182</v>
      </c>
    </row>
    <row r="11532" spans="1:3" hidden="1" x14ac:dyDescent="0.25">
      <c r="A11532" t="s">
        <v>4130</v>
      </c>
      <c r="B11532" t="s">
        <v>5183</v>
      </c>
      <c r="C11532" t="s">
        <v>5184</v>
      </c>
    </row>
    <row r="11533" spans="1:3" hidden="1" x14ac:dyDescent="0.25">
      <c r="A11533" t="s">
        <v>4130</v>
      </c>
      <c r="B11533" t="s">
        <v>5185</v>
      </c>
      <c r="C11533" t="s">
        <v>4134</v>
      </c>
    </row>
    <row r="11534" spans="1:3" hidden="1" x14ac:dyDescent="0.25">
      <c r="A11534" t="s">
        <v>4130</v>
      </c>
      <c r="B11534" t="s">
        <v>5186</v>
      </c>
      <c r="C11534" t="s">
        <v>4134</v>
      </c>
    </row>
    <row r="11535" spans="1:3" hidden="1" x14ac:dyDescent="0.25">
      <c r="A11535" t="s">
        <v>4130</v>
      </c>
      <c r="B11535" t="s">
        <v>5187</v>
      </c>
      <c r="C11535" t="s">
        <v>4134</v>
      </c>
    </row>
    <row r="11536" spans="1:3" hidden="1" x14ac:dyDescent="0.25">
      <c r="A11536" t="s">
        <v>4130</v>
      </c>
      <c r="B11536" t="s">
        <v>5188</v>
      </c>
      <c r="C11536" t="s">
        <v>5189</v>
      </c>
    </row>
    <row r="11537" spans="1:3" hidden="1" x14ac:dyDescent="0.25">
      <c r="A11537" t="s">
        <v>4130</v>
      </c>
      <c r="B11537" t="s">
        <v>5190</v>
      </c>
      <c r="C11537" t="s">
        <v>5191</v>
      </c>
    </row>
    <row r="11538" spans="1:3" hidden="1" x14ac:dyDescent="0.25">
      <c r="A11538" t="s">
        <v>4130</v>
      </c>
      <c r="B11538" t="s">
        <v>5192</v>
      </c>
      <c r="C11538" t="s">
        <v>5193</v>
      </c>
    </row>
    <row r="11539" spans="1:3" hidden="1" x14ac:dyDescent="0.25">
      <c r="A11539" t="s">
        <v>4130</v>
      </c>
      <c r="B11539" t="s">
        <v>5194</v>
      </c>
      <c r="C11539" t="s">
        <v>5195</v>
      </c>
    </row>
    <row r="11540" spans="1:3" hidden="1" x14ac:dyDescent="0.25">
      <c r="A11540" t="s">
        <v>4130</v>
      </c>
      <c r="B11540" t="s">
        <v>5196</v>
      </c>
      <c r="C11540" t="s">
        <v>5197</v>
      </c>
    </row>
    <row r="11541" spans="1:3" hidden="1" x14ac:dyDescent="0.25">
      <c r="A11541" t="s">
        <v>4130</v>
      </c>
      <c r="B11541" t="s">
        <v>5198</v>
      </c>
      <c r="C11541" t="s">
        <v>5199</v>
      </c>
    </row>
    <row r="11542" spans="1:3" hidden="1" x14ac:dyDescent="0.25">
      <c r="A11542" t="s">
        <v>4130</v>
      </c>
      <c r="B11542" t="s">
        <v>5200</v>
      </c>
      <c r="C11542" t="s">
        <v>5201</v>
      </c>
    </row>
    <row r="11543" spans="1:3" hidden="1" x14ac:dyDescent="0.25">
      <c r="A11543" t="s">
        <v>4130</v>
      </c>
      <c r="B11543" t="s">
        <v>5202</v>
      </c>
      <c r="C11543" t="s">
        <v>5203</v>
      </c>
    </row>
    <row r="11544" spans="1:3" hidden="1" x14ac:dyDescent="0.25">
      <c r="A11544" t="s">
        <v>4130</v>
      </c>
      <c r="B11544" t="s">
        <v>5204</v>
      </c>
      <c r="C11544" t="s">
        <v>5205</v>
      </c>
    </row>
    <row r="11545" spans="1:3" hidden="1" x14ac:dyDescent="0.25">
      <c r="A11545" t="s">
        <v>4130</v>
      </c>
      <c r="B11545" t="s">
        <v>5206</v>
      </c>
      <c r="C11545" t="s">
        <v>4134</v>
      </c>
    </row>
    <row r="11546" spans="1:3" hidden="1" x14ac:dyDescent="0.25">
      <c r="A11546" t="s">
        <v>4130</v>
      </c>
      <c r="B11546" t="s">
        <v>5207</v>
      </c>
      <c r="C11546" t="s">
        <v>5208</v>
      </c>
    </row>
    <row r="11547" spans="1:3" hidden="1" x14ac:dyDescent="0.25">
      <c r="A11547" t="s">
        <v>4130</v>
      </c>
      <c r="B11547" t="s">
        <v>5209</v>
      </c>
      <c r="C11547" t="s">
        <v>4134</v>
      </c>
    </row>
    <row r="11548" spans="1:3" hidden="1" x14ac:dyDescent="0.25">
      <c r="A11548" t="s">
        <v>4130</v>
      </c>
      <c r="B11548" t="s">
        <v>5210</v>
      </c>
      <c r="C11548" t="s">
        <v>5211</v>
      </c>
    </row>
    <row r="11549" spans="1:3" hidden="1" x14ac:dyDescent="0.25">
      <c r="A11549" t="s">
        <v>4130</v>
      </c>
      <c r="B11549" t="s">
        <v>5212</v>
      </c>
      <c r="C11549" t="s">
        <v>4134</v>
      </c>
    </row>
    <row r="11550" spans="1:3" hidden="1" x14ac:dyDescent="0.25">
      <c r="A11550" t="s">
        <v>4130</v>
      </c>
      <c r="B11550" t="s">
        <v>5213</v>
      </c>
      <c r="C11550" t="s">
        <v>4134</v>
      </c>
    </row>
    <row r="11551" spans="1:3" hidden="1" x14ac:dyDescent="0.25">
      <c r="A11551" t="s">
        <v>4130</v>
      </c>
      <c r="B11551" t="s">
        <v>5214</v>
      </c>
      <c r="C11551" t="s">
        <v>4134</v>
      </c>
    </row>
    <row r="11552" spans="1:3" hidden="1" x14ac:dyDescent="0.25">
      <c r="A11552" t="s">
        <v>4130</v>
      </c>
      <c r="B11552" t="s">
        <v>5215</v>
      </c>
      <c r="C11552" t="s">
        <v>4134</v>
      </c>
    </row>
    <row r="11553" spans="1:3" hidden="1" x14ac:dyDescent="0.25">
      <c r="A11553" t="s">
        <v>4130</v>
      </c>
      <c r="B11553" t="s">
        <v>5216</v>
      </c>
      <c r="C11553" t="s">
        <v>5217</v>
      </c>
    </row>
    <row r="11554" spans="1:3" hidden="1" x14ac:dyDescent="0.25">
      <c r="A11554" t="s">
        <v>4130</v>
      </c>
      <c r="B11554" t="s">
        <v>5218</v>
      </c>
      <c r="C11554" t="s">
        <v>5219</v>
      </c>
    </row>
    <row r="11555" spans="1:3" hidden="1" x14ac:dyDescent="0.25">
      <c r="A11555" t="s">
        <v>4130</v>
      </c>
      <c r="B11555" t="s">
        <v>5220</v>
      </c>
      <c r="C11555" t="s">
        <v>5221</v>
      </c>
    </row>
    <row r="11556" spans="1:3" hidden="1" x14ac:dyDescent="0.25">
      <c r="A11556" t="s">
        <v>4130</v>
      </c>
      <c r="B11556" t="s">
        <v>5222</v>
      </c>
      <c r="C11556" t="s">
        <v>5223</v>
      </c>
    </row>
    <row r="11557" spans="1:3" hidden="1" x14ac:dyDescent="0.25">
      <c r="A11557" t="s">
        <v>4130</v>
      </c>
      <c r="B11557" t="s">
        <v>5224</v>
      </c>
      <c r="C11557" t="s">
        <v>5225</v>
      </c>
    </row>
    <row r="11558" spans="1:3" hidden="1" x14ac:dyDescent="0.25">
      <c r="A11558" t="s">
        <v>4130</v>
      </c>
      <c r="B11558" t="s">
        <v>5226</v>
      </c>
      <c r="C11558" t="s">
        <v>5227</v>
      </c>
    </row>
    <row r="11559" spans="1:3" hidden="1" x14ac:dyDescent="0.25">
      <c r="A11559" t="s">
        <v>4130</v>
      </c>
      <c r="B11559" t="s">
        <v>5228</v>
      </c>
      <c r="C11559" t="s">
        <v>5229</v>
      </c>
    </row>
    <row r="11560" spans="1:3" hidden="1" x14ac:dyDescent="0.25">
      <c r="A11560" t="s">
        <v>4130</v>
      </c>
      <c r="B11560" t="s">
        <v>5230</v>
      </c>
      <c r="C11560" t="s">
        <v>5231</v>
      </c>
    </row>
    <row r="11561" spans="1:3" hidden="1" x14ac:dyDescent="0.25">
      <c r="A11561" t="s">
        <v>4130</v>
      </c>
      <c r="B11561" t="s">
        <v>5232</v>
      </c>
      <c r="C11561" t="s">
        <v>5233</v>
      </c>
    </row>
    <row r="11562" spans="1:3" hidden="1" x14ac:dyDescent="0.25">
      <c r="A11562" t="s">
        <v>4130</v>
      </c>
      <c r="B11562" t="s">
        <v>5234</v>
      </c>
      <c r="C11562" t="s">
        <v>5235</v>
      </c>
    </row>
    <row r="11563" spans="1:3" hidden="1" x14ac:dyDescent="0.25">
      <c r="A11563" t="s">
        <v>4130</v>
      </c>
      <c r="B11563" t="s">
        <v>5236</v>
      </c>
      <c r="C11563" t="s">
        <v>5237</v>
      </c>
    </row>
    <row r="11564" spans="1:3" hidden="1" x14ac:dyDescent="0.25">
      <c r="A11564" t="s">
        <v>4130</v>
      </c>
      <c r="B11564" t="s">
        <v>5238</v>
      </c>
      <c r="C11564" t="s">
        <v>5239</v>
      </c>
    </row>
    <row r="11565" spans="1:3" hidden="1" x14ac:dyDescent="0.25">
      <c r="A11565" t="s">
        <v>4130</v>
      </c>
      <c r="B11565" t="s">
        <v>5240</v>
      </c>
      <c r="C11565" t="s">
        <v>5241</v>
      </c>
    </row>
    <row r="11566" spans="1:3" hidden="1" x14ac:dyDescent="0.25">
      <c r="A11566" t="s">
        <v>4130</v>
      </c>
      <c r="B11566" t="s">
        <v>5242</v>
      </c>
      <c r="C11566" t="s">
        <v>5243</v>
      </c>
    </row>
    <row r="11567" spans="1:3" hidden="1" x14ac:dyDescent="0.25">
      <c r="A11567" t="s">
        <v>4130</v>
      </c>
      <c r="B11567" t="s">
        <v>5244</v>
      </c>
      <c r="C11567" t="s">
        <v>5245</v>
      </c>
    </row>
    <row r="11568" spans="1:3" hidden="1" x14ac:dyDescent="0.25">
      <c r="A11568" t="s">
        <v>4130</v>
      </c>
      <c r="B11568" t="s">
        <v>5246</v>
      </c>
      <c r="C11568" t="s">
        <v>5247</v>
      </c>
    </row>
    <row r="11569" spans="1:3" hidden="1" x14ac:dyDescent="0.25">
      <c r="A11569" t="s">
        <v>4130</v>
      </c>
      <c r="B11569" t="s">
        <v>5248</v>
      </c>
      <c r="C11569" t="s">
        <v>5249</v>
      </c>
    </row>
    <row r="11570" spans="1:3" hidden="1" x14ac:dyDescent="0.25">
      <c r="A11570" t="s">
        <v>4130</v>
      </c>
      <c r="B11570" t="s">
        <v>5250</v>
      </c>
      <c r="C11570" t="s">
        <v>5251</v>
      </c>
    </row>
    <row r="11571" spans="1:3" hidden="1" x14ac:dyDescent="0.25">
      <c r="A11571" t="s">
        <v>4130</v>
      </c>
      <c r="B11571" t="s">
        <v>5252</v>
      </c>
      <c r="C11571" t="s">
        <v>5253</v>
      </c>
    </row>
    <row r="11572" spans="1:3" hidden="1" x14ac:dyDescent="0.25">
      <c r="A11572" t="s">
        <v>4130</v>
      </c>
      <c r="B11572" t="s">
        <v>5254</v>
      </c>
      <c r="C11572" t="s">
        <v>5255</v>
      </c>
    </row>
    <row r="11573" spans="1:3" hidden="1" x14ac:dyDescent="0.25">
      <c r="A11573" t="s">
        <v>4130</v>
      </c>
      <c r="B11573" t="s">
        <v>5256</v>
      </c>
      <c r="C11573" t="s">
        <v>5257</v>
      </c>
    </row>
    <row r="11574" spans="1:3" hidden="1" x14ac:dyDescent="0.25">
      <c r="A11574" t="s">
        <v>4130</v>
      </c>
      <c r="B11574" t="s">
        <v>5258</v>
      </c>
      <c r="C11574" t="s">
        <v>5259</v>
      </c>
    </row>
    <row r="11575" spans="1:3" hidden="1" x14ac:dyDescent="0.25">
      <c r="A11575" t="s">
        <v>4130</v>
      </c>
      <c r="B11575" t="s">
        <v>5260</v>
      </c>
      <c r="C11575" t="s">
        <v>4134</v>
      </c>
    </row>
    <row r="11576" spans="1:3" hidden="1" x14ac:dyDescent="0.25">
      <c r="A11576" t="s">
        <v>4130</v>
      </c>
      <c r="B11576" t="s">
        <v>5261</v>
      </c>
      <c r="C11576" t="s">
        <v>4134</v>
      </c>
    </row>
    <row r="11577" spans="1:3" hidden="1" x14ac:dyDescent="0.25">
      <c r="A11577" t="s">
        <v>4130</v>
      </c>
      <c r="B11577" t="s">
        <v>5262</v>
      </c>
      <c r="C11577" t="s">
        <v>4134</v>
      </c>
    </row>
    <row r="11578" spans="1:3" hidden="1" x14ac:dyDescent="0.25">
      <c r="A11578" t="s">
        <v>4130</v>
      </c>
      <c r="B11578" t="s">
        <v>5263</v>
      </c>
      <c r="C11578" t="s">
        <v>4134</v>
      </c>
    </row>
    <row r="11579" spans="1:3" hidden="1" x14ac:dyDescent="0.25">
      <c r="A11579" t="s">
        <v>4130</v>
      </c>
      <c r="B11579" t="s">
        <v>5264</v>
      </c>
      <c r="C11579" t="s">
        <v>4134</v>
      </c>
    </row>
    <row r="11580" spans="1:3" hidden="1" x14ac:dyDescent="0.25">
      <c r="A11580" t="s">
        <v>4130</v>
      </c>
      <c r="B11580" t="s">
        <v>5265</v>
      </c>
      <c r="C11580" t="s">
        <v>4134</v>
      </c>
    </row>
    <row r="11581" spans="1:3" hidden="1" x14ac:dyDescent="0.25">
      <c r="A11581" t="s">
        <v>4130</v>
      </c>
      <c r="B11581" t="s">
        <v>5266</v>
      </c>
      <c r="C11581" t="s">
        <v>5267</v>
      </c>
    </row>
    <row r="11582" spans="1:3" hidden="1" x14ac:dyDescent="0.25">
      <c r="A11582" t="s">
        <v>4130</v>
      </c>
      <c r="B11582" t="s">
        <v>5268</v>
      </c>
      <c r="C11582" t="s">
        <v>5269</v>
      </c>
    </row>
    <row r="11583" spans="1:3" hidden="1" x14ac:dyDescent="0.25">
      <c r="A11583" t="s">
        <v>4130</v>
      </c>
      <c r="B11583" t="s">
        <v>5270</v>
      </c>
      <c r="C11583" t="s">
        <v>5271</v>
      </c>
    </row>
    <row r="11584" spans="1:3" hidden="1" x14ac:dyDescent="0.25">
      <c r="A11584" t="s">
        <v>4130</v>
      </c>
      <c r="B11584" t="s">
        <v>5272</v>
      </c>
      <c r="C11584" t="s">
        <v>5271</v>
      </c>
    </row>
    <row r="11585" spans="1:3" hidden="1" x14ac:dyDescent="0.25">
      <c r="A11585" t="s">
        <v>4130</v>
      </c>
      <c r="B11585" t="s">
        <v>5273</v>
      </c>
      <c r="C11585" t="s">
        <v>5274</v>
      </c>
    </row>
    <row r="11586" spans="1:3" hidden="1" x14ac:dyDescent="0.25">
      <c r="A11586" t="s">
        <v>4130</v>
      </c>
      <c r="B11586" t="s">
        <v>5275</v>
      </c>
      <c r="C11586" t="s">
        <v>5276</v>
      </c>
    </row>
    <row r="11587" spans="1:3" hidden="1" x14ac:dyDescent="0.25">
      <c r="A11587" t="s">
        <v>4130</v>
      </c>
      <c r="B11587" t="s">
        <v>5277</v>
      </c>
      <c r="C11587" t="s">
        <v>5278</v>
      </c>
    </row>
    <row r="11588" spans="1:3" hidden="1" x14ac:dyDescent="0.25">
      <c r="A11588" t="s">
        <v>4130</v>
      </c>
      <c r="B11588" t="s">
        <v>5279</v>
      </c>
      <c r="C11588" t="s">
        <v>5280</v>
      </c>
    </row>
    <row r="11589" spans="1:3" hidden="1" x14ac:dyDescent="0.25">
      <c r="A11589" t="s">
        <v>4130</v>
      </c>
      <c r="B11589" t="s">
        <v>5281</v>
      </c>
      <c r="C11589" t="s">
        <v>5282</v>
      </c>
    </row>
    <row r="11590" spans="1:3" hidden="1" x14ac:dyDescent="0.25">
      <c r="A11590" t="s">
        <v>4130</v>
      </c>
      <c r="B11590" t="s">
        <v>5283</v>
      </c>
      <c r="C11590" t="s">
        <v>5284</v>
      </c>
    </row>
    <row r="11591" spans="1:3" hidden="1" x14ac:dyDescent="0.25">
      <c r="A11591" t="s">
        <v>4130</v>
      </c>
      <c r="B11591" t="s">
        <v>5285</v>
      </c>
      <c r="C11591" t="s">
        <v>5286</v>
      </c>
    </row>
    <row r="11592" spans="1:3" hidden="1" x14ac:dyDescent="0.25">
      <c r="A11592" t="s">
        <v>4130</v>
      </c>
      <c r="B11592" t="s">
        <v>5287</v>
      </c>
      <c r="C11592" t="s">
        <v>5288</v>
      </c>
    </row>
    <row r="11593" spans="1:3" hidden="1" x14ac:dyDescent="0.25">
      <c r="A11593" t="s">
        <v>4130</v>
      </c>
      <c r="B11593" t="s">
        <v>5289</v>
      </c>
      <c r="C11593" t="s">
        <v>5290</v>
      </c>
    </row>
    <row r="11594" spans="1:3" hidden="1" x14ac:dyDescent="0.25">
      <c r="A11594" t="s">
        <v>4130</v>
      </c>
      <c r="B11594" t="s">
        <v>5291</v>
      </c>
      <c r="C11594" t="s">
        <v>5292</v>
      </c>
    </row>
    <row r="11595" spans="1:3" hidden="1" x14ac:dyDescent="0.25">
      <c r="A11595" t="s">
        <v>4130</v>
      </c>
      <c r="B11595" t="s">
        <v>5293</v>
      </c>
      <c r="C11595" t="s">
        <v>5294</v>
      </c>
    </row>
    <row r="11596" spans="1:3" hidden="1" x14ac:dyDescent="0.25">
      <c r="A11596" t="s">
        <v>4130</v>
      </c>
      <c r="B11596" t="s">
        <v>5295</v>
      </c>
      <c r="C11596" t="s">
        <v>5296</v>
      </c>
    </row>
    <row r="11597" spans="1:3" hidden="1" x14ac:dyDescent="0.25">
      <c r="A11597" t="s">
        <v>4130</v>
      </c>
      <c r="B11597" t="s">
        <v>5297</v>
      </c>
      <c r="C11597" t="s">
        <v>5296</v>
      </c>
    </row>
    <row r="11598" spans="1:3" hidden="1" x14ac:dyDescent="0.25">
      <c r="A11598" t="s">
        <v>4130</v>
      </c>
      <c r="B11598" t="s">
        <v>5298</v>
      </c>
      <c r="C11598" t="s">
        <v>5299</v>
      </c>
    </row>
    <row r="11599" spans="1:3" hidden="1" x14ac:dyDescent="0.25">
      <c r="A11599" t="s">
        <v>4130</v>
      </c>
      <c r="B11599" t="s">
        <v>5300</v>
      </c>
      <c r="C11599" t="s">
        <v>5301</v>
      </c>
    </row>
    <row r="11600" spans="1:3" hidden="1" x14ac:dyDescent="0.25">
      <c r="A11600" t="s">
        <v>4130</v>
      </c>
      <c r="B11600" t="s">
        <v>5302</v>
      </c>
      <c r="C11600" t="s">
        <v>5303</v>
      </c>
    </row>
    <row r="11601" spans="1:3" hidden="1" x14ac:dyDescent="0.25">
      <c r="A11601" t="s">
        <v>4130</v>
      </c>
      <c r="B11601" t="s">
        <v>5304</v>
      </c>
      <c r="C11601" t="s">
        <v>5305</v>
      </c>
    </row>
    <row r="11602" spans="1:3" hidden="1" x14ac:dyDescent="0.25">
      <c r="A11602" t="s">
        <v>4130</v>
      </c>
      <c r="B11602" t="s">
        <v>5306</v>
      </c>
      <c r="C11602" t="s">
        <v>5307</v>
      </c>
    </row>
    <row r="11603" spans="1:3" hidden="1" x14ac:dyDescent="0.25">
      <c r="A11603" t="s">
        <v>4130</v>
      </c>
      <c r="B11603" t="s">
        <v>5308</v>
      </c>
      <c r="C11603" t="s">
        <v>5309</v>
      </c>
    </row>
    <row r="11604" spans="1:3" hidden="1" x14ac:dyDescent="0.25">
      <c r="A11604" t="s">
        <v>4130</v>
      </c>
      <c r="B11604" t="s">
        <v>5310</v>
      </c>
      <c r="C11604" t="s">
        <v>5309</v>
      </c>
    </row>
    <row r="11605" spans="1:3" hidden="1" x14ac:dyDescent="0.25">
      <c r="A11605" t="s">
        <v>4130</v>
      </c>
      <c r="B11605" t="s">
        <v>5311</v>
      </c>
      <c r="C11605" t="s">
        <v>5312</v>
      </c>
    </row>
    <row r="11606" spans="1:3" hidden="1" x14ac:dyDescent="0.25">
      <c r="A11606" t="s">
        <v>4130</v>
      </c>
      <c r="B11606" t="s">
        <v>5313</v>
      </c>
      <c r="C11606" t="s">
        <v>5314</v>
      </c>
    </row>
    <row r="11607" spans="1:3" hidden="1" x14ac:dyDescent="0.25">
      <c r="A11607" t="s">
        <v>4130</v>
      </c>
      <c r="B11607" t="s">
        <v>5315</v>
      </c>
      <c r="C11607" t="s">
        <v>5316</v>
      </c>
    </row>
    <row r="11608" spans="1:3" hidden="1" x14ac:dyDescent="0.25">
      <c r="A11608" t="s">
        <v>4130</v>
      </c>
      <c r="B11608" t="s">
        <v>5317</v>
      </c>
      <c r="C11608" t="s">
        <v>5318</v>
      </c>
    </row>
    <row r="11609" spans="1:3" hidden="1" x14ac:dyDescent="0.25">
      <c r="A11609" t="s">
        <v>4130</v>
      </c>
      <c r="B11609" t="s">
        <v>5319</v>
      </c>
      <c r="C11609" t="s">
        <v>5320</v>
      </c>
    </row>
    <row r="11610" spans="1:3" hidden="1" x14ac:dyDescent="0.25">
      <c r="A11610" t="s">
        <v>4130</v>
      </c>
      <c r="B11610" t="s">
        <v>5321</v>
      </c>
      <c r="C11610" t="s">
        <v>5322</v>
      </c>
    </row>
    <row r="11611" spans="1:3" hidden="1" x14ac:dyDescent="0.25">
      <c r="A11611" t="s">
        <v>4130</v>
      </c>
      <c r="B11611" t="s">
        <v>5323</v>
      </c>
      <c r="C11611" t="s">
        <v>5324</v>
      </c>
    </row>
    <row r="11612" spans="1:3" hidden="1" x14ac:dyDescent="0.25">
      <c r="A11612" t="s">
        <v>4130</v>
      </c>
      <c r="B11612" t="s">
        <v>5325</v>
      </c>
      <c r="C11612" t="s">
        <v>5326</v>
      </c>
    </row>
    <row r="11613" spans="1:3" hidden="1" x14ac:dyDescent="0.25">
      <c r="A11613" t="s">
        <v>4130</v>
      </c>
      <c r="B11613" t="s">
        <v>5327</v>
      </c>
      <c r="C11613" t="s">
        <v>5328</v>
      </c>
    </row>
    <row r="11614" spans="1:3" hidden="1" x14ac:dyDescent="0.25">
      <c r="A11614" t="s">
        <v>4130</v>
      </c>
      <c r="B11614" t="s">
        <v>5329</v>
      </c>
      <c r="C11614" t="s">
        <v>5330</v>
      </c>
    </row>
    <row r="11615" spans="1:3" hidden="1" x14ac:dyDescent="0.25">
      <c r="A11615" t="s">
        <v>4130</v>
      </c>
      <c r="B11615" t="s">
        <v>5331</v>
      </c>
      <c r="C11615" t="s">
        <v>5332</v>
      </c>
    </row>
    <row r="11616" spans="1:3" hidden="1" x14ac:dyDescent="0.25">
      <c r="A11616" t="s">
        <v>4130</v>
      </c>
      <c r="B11616" t="s">
        <v>5333</v>
      </c>
      <c r="C11616" t="s">
        <v>5334</v>
      </c>
    </row>
    <row r="11617" spans="1:3" hidden="1" x14ac:dyDescent="0.25">
      <c r="A11617" t="s">
        <v>4130</v>
      </c>
      <c r="B11617" t="s">
        <v>5335</v>
      </c>
      <c r="C11617" t="s">
        <v>5330</v>
      </c>
    </row>
    <row r="11618" spans="1:3" hidden="1" x14ac:dyDescent="0.25">
      <c r="A11618" t="s">
        <v>4130</v>
      </c>
      <c r="B11618" t="s">
        <v>5336</v>
      </c>
      <c r="C11618" t="s">
        <v>5337</v>
      </c>
    </row>
    <row r="11619" spans="1:3" hidden="1" x14ac:dyDescent="0.25">
      <c r="A11619" t="s">
        <v>4130</v>
      </c>
      <c r="B11619" t="s">
        <v>5338</v>
      </c>
      <c r="C11619" t="s">
        <v>5339</v>
      </c>
    </row>
    <row r="11620" spans="1:3" hidden="1" x14ac:dyDescent="0.25">
      <c r="A11620" t="s">
        <v>4130</v>
      </c>
      <c r="B11620" t="s">
        <v>5340</v>
      </c>
      <c r="C11620" t="s">
        <v>5341</v>
      </c>
    </row>
    <row r="11621" spans="1:3" hidden="1" x14ac:dyDescent="0.25">
      <c r="A11621" t="s">
        <v>4130</v>
      </c>
      <c r="B11621" t="s">
        <v>5342</v>
      </c>
      <c r="C11621" t="s">
        <v>5343</v>
      </c>
    </row>
    <row r="11622" spans="1:3" hidden="1" x14ac:dyDescent="0.25">
      <c r="A11622" t="s">
        <v>4130</v>
      </c>
      <c r="B11622" t="s">
        <v>5344</v>
      </c>
      <c r="C11622" t="s">
        <v>5345</v>
      </c>
    </row>
    <row r="11623" spans="1:3" hidden="1" x14ac:dyDescent="0.25">
      <c r="A11623" t="s">
        <v>4130</v>
      </c>
      <c r="B11623" t="s">
        <v>5346</v>
      </c>
      <c r="C11623" t="s">
        <v>5347</v>
      </c>
    </row>
    <row r="11624" spans="1:3" hidden="1" x14ac:dyDescent="0.25">
      <c r="A11624" t="s">
        <v>4130</v>
      </c>
      <c r="B11624" t="s">
        <v>5348</v>
      </c>
      <c r="C11624" t="s">
        <v>5349</v>
      </c>
    </row>
    <row r="11625" spans="1:3" hidden="1" x14ac:dyDescent="0.25">
      <c r="A11625" t="s">
        <v>4130</v>
      </c>
      <c r="B11625" t="s">
        <v>5350</v>
      </c>
      <c r="C11625" t="s">
        <v>5351</v>
      </c>
    </row>
    <row r="11626" spans="1:3" hidden="1" x14ac:dyDescent="0.25">
      <c r="A11626" t="s">
        <v>4130</v>
      </c>
      <c r="B11626" t="s">
        <v>5352</v>
      </c>
      <c r="C11626" t="s">
        <v>5353</v>
      </c>
    </row>
    <row r="11627" spans="1:3" hidden="1" x14ac:dyDescent="0.25">
      <c r="A11627" t="s">
        <v>4130</v>
      </c>
      <c r="B11627" t="s">
        <v>5354</v>
      </c>
      <c r="C11627" t="s">
        <v>5355</v>
      </c>
    </row>
    <row r="11628" spans="1:3" hidden="1" x14ac:dyDescent="0.25">
      <c r="A11628" t="s">
        <v>4130</v>
      </c>
      <c r="B11628" t="s">
        <v>5356</v>
      </c>
      <c r="C11628" t="s">
        <v>5357</v>
      </c>
    </row>
    <row r="11629" spans="1:3" hidden="1" x14ac:dyDescent="0.25">
      <c r="A11629" t="s">
        <v>4130</v>
      </c>
      <c r="B11629" t="s">
        <v>5358</v>
      </c>
      <c r="C11629" t="s">
        <v>5359</v>
      </c>
    </row>
    <row r="11630" spans="1:3" hidden="1" x14ac:dyDescent="0.25">
      <c r="A11630" t="s">
        <v>4130</v>
      </c>
      <c r="B11630" t="s">
        <v>5360</v>
      </c>
      <c r="C11630" t="s">
        <v>5361</v>
      </c>
    </row>
    <row r="11631" spans="1:3" hidden="1" x14ac:dyDescent="0.25">
      <c r="A11631" t="s">
        <v>4130</v>
      </c>
      <c r="B11631" t="s">
        <v>5362</v>
      </c>
      <c r="C11631" t="s">
        <v>5363</v>
      </c>
    </row>
    <row r="11632" spans="1:3" hidden="1" x14ac:dyDescent="0.25">
      <c r="A11632" t="s">
        <v>4130</v>
      </c>
      <c r="B11632" t="s">
        <v>5364</v>
      </c>
      <c r="C11632" t="s">
        <v>5365</v>
      </c>
    </row>
    <row r="11633" spans="1:3" hidden="1" x14ac:dyDescent="0.25">
      <c r="A11633" t="s">
        <v>4130</v>
      </c>
      <c r="B11633" t="s">
        <v>5366</v>
      </c>
      <c r="C11633" t="s">
        <v>5367</v>
      </c>
    </row>
    <row r="11634" spans="1:3" hidden="1" x14ac:dyDescent="0.25">
      <c r="A11634" t="s">
        <v>4130</v>
      </c>
      <c r="B11634" t="s">
        <v>5366</v>
      </c>
      <c r="C11634" t="s">
        <v>5368</v>
      </c>
    </row>
    <row r="11635" spans="1:3" hidden="1" x14ac:dyDescent="0.25">
      <c r="A11635" t="s">
        <v>4130</v>
      </c>
      <c r="B11635" t="s">
        <v>5369</v>
      </c>
      <c r="C11635" t="s">
        <v>5370</v>
      </c>
    </row>
    <row r="11636" spans="1:3" hidden="1" x14ac:dyDescent="0.25">
      <c r="A11636" t="s">
        <v>4130</v>
      </c>
      <c r="B11636" t="s">
        <v>5371</v>
      </c>
      <c r="C11636" t="s">
        <v>5372</v>
      </c>
    </row>
    <row r="11637" spans="1:3" hidden="1" x14ac:dyDescent="0.25">
      <c r="A11637" t="s">
        <v>4130</v>
      </c>
      <c r="B11637" t="s">
        <v>5373</v>
      </c>
      <c r="C11637" t="s">
        <v>5374</v>
      </c>
    </row>
    <row r="11638" spans="1:3" hidden="1" x14ac:dyDescent="0.25">
      <c r="A11638" t="s">
        <v>4130</v>
      </c>
      <c r="B11638" t="s">
        <v>5369</v>
      </c>
      <c r="C11638" t="s">
        <v>5375</v>
      </c>
    </row>
    <row r="11639" spans="1:3" hidden="1" x14ac:dyDescent="0.25">
      <c r="A11639" t="s">
        <v>4130</v>
      </c>
      <c r="B11639" t="s">
        <v>5376</v>
      </c>
      <c r="C11639" t="s">
        <v>5377</v>
      </c>
    </row>
    <row r="11640" spans="1:3" hidden="1" x14ac:dyDescent="0.25">
      <c r="A11640" t="s">
        <v>4130</v>
      </c>
      <c r="B11640" t="s">
        <v>5378</v>
      </c>
      <c r="C11640" t="s">
        <v>5379</v>
      </c>
    </row>
    <row r="11641" spans="1:3" hidden="1" x14ac:dyDescent="0.25">
      <c r="A11641" t="s">
        <v>4130</v>
      </c>
      <c r="B11641" t="s">
        <v>5376</v>
      </c>
      <c r="C11641" t="s">
        <v>5368</v>
      </c>
    </row>
    <row r="11642" spans="1:3" hidden="1" x14ac:dyDescent="0.25">
      <c r="A11642" t="s">
        <v>4130</v>
      </c>
      <c r="B11642" t="s">
        <v>5380</v>
      </c>
      <c r="C11642" t="s">
        <v>5381</v>
      </c>
    </row>
    <row r="11643" spans="1:3" hidden="1" x14ac:dyDescent="0.25">
      <c r="A11643" t="s">
        <v>4130</v>
      </c>
      <c r="B11643" t="s">
        <v>5380</v>
      </c>
      <c r="C11643" t="s">
        <v>5382</v>
      </c>
    </row>
    <row r="11644" spans="1:3" hidden="1" x14ac:dyDescent="0.25">
      <c r="A11644" t="s">
        <v>4130</v>
      </c>
      <c r="B11644" t="s">
        <v>5383</v>
      </c>
      <c r="C11644" t="s">
        <v>5384</v>
      </c>
    </row>
    <row r="11645" spans="1:3" hidden="1" x14ac:dyDescent="0.25">
      <c r="A11645" t="s">
        <v>4130</v>
      </c>
      <c r="B11645" t="s">
        <v>5369</v>
      </c>
      <c r="C11645" t="s">
        <v>5385</v>
      </c>
    </row>
    <row r="11646" spans="1:3" hidden="1" x14ac:dyDescent="0.25">
      <c r="A11646" t="s">
        <v>4130</v>
      </c>
      <c r="B11646" t="s">
        <v>5386</v>
      </c>
      <c r="C11646" t="s">
        <v>5387</v>
      </c>
    </row>
    <row r="11647" spans="1:3" hidden="1" x14ac:dyDescent="0.25">
      <c r="A11647" t="s">
        <v>4130</v>
      </c>
      <c r="B11647" t="s">
        <v>5388</v>
      </c>
      <c r="C11647" t="s">
        <v>5389</v>
      </c>
    </row>
    <row r="11648" spans="1:3" hidden="1" x14ac:dyDescent="0.25">
      <c r="A11648" t="s">
        <v>4130</v>
      </c>
      <c r="B11648" t="s">
        <v>5390</v>
      </c>
      <c r="C11648" t="s">
        <v>5368</v>
      </c>
    </row>
    <row r="11649" spans="1:3" hidden="1" x14ac:dyDescent="0.25">
      <c r="A11649" t="s">
        <v>4130</v>
      </c>
      <c r="B11649" t="s">
        <v>5369</v>
      </c>
      <c r="C11649" t="s">
        <v>5391</v>
      </c>
    </row>
    <row r="11650" spans="1:3" hidden="1" x14ac:dyDescent="0.25">
      <c r="A11650" t="s">
        <v>4130</v>
      </c>
      <c r="B11650" t="s">
        <v>5392</v>
      </c>
      <c r="C11650" t="s">
        <v>5393</v>
      </c>
    </row>
    <row r="11651" spans="1:3" hidden="1" x14ac:dyDescent="0.25">
      <c r="A11651" t="s">
        <v>4130</v>
      </c>
      <c r="B11651" t="s">
        <v>5394</v>
      </c>
      <c r="C11651" t="s">
        <v>5395</v>
      </c>
    </row>
    <row r="11652" spans="1:3" hidden="1" x14ac:dyDescent="0.25">
      <c r="A11652" t="s">
        <v>4130</v>
      </c>
      <c r="B11652" t="s">
        <v>5396</v>
      </c>
      <c r="C11652" t="s">
        <v>5397</v>
      </c>
    </row>
    <row r="11653" spans="1:3" hidden="1" x14ac:dyDescent="0.25">
      <c r="A11653" t="s">
        <v>4130</v>
      </c>
      <c r="B11653" t="s">
        <v>5398</v>
      </c>
      <c r="C11653" t="s">
        <v>5399</v>
      </c>
    </row>
    <row r="11654" spans="1:3" hidden="1" x14ac:dyDescent="0.25">
      <c r="A11654" t="s">
        <v>4130</v>
      </c>
      <c r="B11654" t="s">
        <v>5400</v>
      </c>
      <c r="C11654" t="s">
        <v>5401</v>
      </c>
    </row>
    <row r="11655" spans="1:3" hidden="1" x14ac:dyDescent="0.25">
      <c r="A11655" t="s">
        <v>4130</v>
      </c>
      <c r="B11655" t="s">
        <v>5402</v>
      </c>
      <c r="C11655" t="s">
        <v>5403</v>
      </c>
    </row>
    <row r="11656" spans="1:3" hidden="1" x14ac:dyDescent="0.25">
      <c r="A11656" t="s">
        <v>4130</v>
      </c>
      <c r="B11656" t="s">
        <v>5404</v>
      </c>
      <c r="C11656" t="s">
        <v>5405</v>
      </c>
    </row>
    <row r="11657" spans="1:3" hidden="1" x14ac:dyDescent="0.25">
      <c r="A11657" t="s">
        <v>4130</v>
      </c>
      <c r="B11657" t="s">
        <v>5406</v>
      </c>
      <c r="C11657" t="s">
        <v>5407</v>
      </c>
    </row>
    <row r="11658" spans="1:3" hidden="1" x14ac:dyDescent="0.25">
      <c r="A11658" t="s">
        <v>4130</v>
      </c>
      <c r="B11658" t="s">
        <v>5408</v>
      </c>
      <c r="C11658" t="s">
        <v>5409</v>
      </c>
    </row>
    <row r="11659" spans="1:3" hidden="1" x14ac:dyDescent="0.25">
      <c r="A11659" t="s">
        <v>4130</v>
      </c>
      <c r="B11659" t="s">
        <v>5410</v>
      </c>
      <c r="C11659" t="s">
        <v>5411</v>
      </c>
    </row>
    <row r="11660" spans="1:3" hidden="1" x14ac:dyDescent="0.25">
      <c r="A11660" t="s">
        <v>4130</v>
      </c>
      <c r="B11660" t="s">
        <v>5412</v>
      </c>
      <c r="C11660" t="s">
        <v>5413</v>
      </c>
    </row>
    <row r="11661" spans="1:3" hidden="1" x14ac:dyDescent="0.25">
      <c r="A11661" t="s">
        <v>4130</v>
      </c>
      <c r="B11661" t="s">
        <v>5414</v>
      </c>
      <c r="C11661" t="s">
        <v>5415</v>
      </c>
    </row>
    <row r="11662" spans="1:3" hidden="1" x14ac:dyDescent="0.25">
      <c r="A11662" t="s">
        <v>4130</v>
      </c>
      <c r="B11662" t="s">
        <v>5416</v>
      </c>
      <c r="C11662" t="s">
        <v>5417</v>
      </c>
    </row>
    <row r="11663" spans="1:3" hidden="1" x14ac:dyDescent="0.25">
      <c r="A11663" t="s">
        <v>4130</v>
      </c>
      <c r="B11663" t="s">
        <v>5418</v>
      </c>
      <c r="C11663" t="s">
        <v>5417</v>
      </c>
    </row>
    <row r="11664" spans="1:3" hidden="1" x14ac:dyDescent="0.25">
      <c r="A11664" t="s">
        <v>4130</v>
      </c>
      <c r="B11664" t="s">
        <v>5419</v>
      </c>
      <c r="C11664" t="s">
        <v>5417</v>
      </c>
    </row>
    <row r="11665" spans="1:3" hidden="1" x14ac:dyDescent="0.25">
      <c r="A11665" t="s">
        <v>4130</v>
      </c>
      <c r="B11665" t="s">
        <v>5420</v>
      </c>
      <c r="C11665" t="s">
        <v>5421</v>
      </c>
    </row>
    <row r="11666" spans="1:3" hidden="1" x14ac:dyDescent="0.25">
      <c r="A11666" t="s">
        <v>4130</v>
      </c>
      <c r="B11666" t="s">
        <v>5422</v>
      </c>
      <c r="C11666" t="s">
        <v>5423</v>
      </c>
    </row>
    <row r="11667" spans="1:3" hidden="1" x14ac:dyDescent="0.25">
      <c r="A11667" t="s">
        <v>4130</v>
      </c>
      <c r="B11667" t="s">
        <v>5424</v>
      </c>
      <c r="C11667" t="s">
        <v>5425</v>
      </c>
    </row>
    <row r="11668" spans="1:3" hidden="1" x14ac:dyDescent="0.25">
      <c r="A11668" t="s">
        <v>4130</v>
      </c>
      <c r="B11668" t="s">
        <v>5426</v>
      </c>
      <c r="C11668" t="s">
        <v>5425</v>
      </c>
    </row>
    <row r="11669" spans="1:3" hidden="1" x14ac:dyDescent="0.25">
      <c r="A11669" t="s">
        <v>4130</v>
      </c>
      <c r="B11669" t="s">
        <v>5427</v>
      </c>
      <c r="C11669" t="s">
        <v>5428</v>
      </c>
    </row>
    <row r="11670" spans="1:3" hidden="1" x14ac:dyDescent="0.25">
      <c r="A11670" t="s">
        <v>4130</v>
      </c>
      <c r="B11670" t="s">
        <v>5429</v>
      </c>
      <c r="C11670" t="s">
        <v>5430</v>
      </c>
    </row>
    <row r="11671" spans="1:3" hidden="1" x14ac:dyDescent="0.25">
      <c r="A11671" t="s">
        <v>4130</v>
      </c>
      <c r="B11671" t="s">
        <v>5431</v>
      </c>
      <c r="C11671" t="s">
        <v>5430</v>
      </c>
    </row>
    <row r="11672" spans="1:3" hidden="1" x14ac:dyDescent="0.25">
      <c r="A11672" t="s">
        <v>4130</v>
      </c>
      <c r="B11672" t="s">
        <v>5432</v>
      </c>
      <c r="C11672" t="s">
        <v>5433</v>
      </c>
    </row>
    <row r="11673" spans="1:3" hidden="1" x14ac:dyDescent="0.25">
      <c r="A11673" t="s">
        <v>4130</v>
      </c>
      <c r="B11673" t="s">
        <v>5434</v>
      </c>
      <c r="C11673" t="s">
        <v>5433</v>
      </c>
    </row>
    <row r="11674" spans="1:3" hidden="1" x14ac:dyDescent="0.25">
      <c r="A11674" t="s">
        <v>4130</v>
      </c>
      <c r="B11674" t="s">
        <v>5435</v>
      </c>
      <c r="C11674" t="s">
        <v>5436</v>
      </c>
    </row>
    <row r="11675" spans="1:3" hidden="1" x14ac:dyDescent="0.25">
      <c r="A11675" t="s">
        <v>4130</v>
      </c>
      <c r="B11675" t="s">
        <v>5437</v>
      </c>
      <c r="C11675" t="s">
        <v>5438</v>
      </c>
    </row>
    <row r="11676" spans="1:3" hidden="1" x14ac:dyDescent="0.25">
      <c r="A11676" t="s">
        <v>4130</v>
      </c>
      <c r="B11676" t="s">
        <v>5439</v>
      </c>
      <c r="C11676" t="s">
        <v>5440</v>
      </c>
    </row>
    <row r="11677" spans="1:3" hidden="1" x14ac:dyDescent="0.25">
      <c r="A11677" t="s">
        <v>4130</v>
      </c>
      <c r="B11677" t="s">
        <v>5441</v>
      </c>
      <c r="C11677" t="s">
        <v>5442</v>
      </c>
    </row>
    <row r="11678" spans="1:3" hidden="1" x14ac:dyDescent="0.25">
      <c r="A11678" t="s">
        <v>4130</v>
      </c>
      <c r="B11678" t="s">
        <v>5443</v>
      </c>
      <c r="C11678" t="s">
        <v>5444</v>
      </c>
    </row>
    <row r="11679" spans="1:3" hidden="1" x14ac:dyDescent="0.25">
      <c r="A11679" t="s">
        <v>4130</v>
      </c>
      <c r="B11679" t="s">
        <v>5445</v>
      </c>
      <c r="C11679" t="s">
        <v>5446</v>
      </c>
    </row>
    <row r="11680" spans="1:3" hidden="1" x14ac:dyDescent="0.25">
      <c r="A11680" t="s">
        <v>4130</v>
      </c>
      <c r="B11680" t="s">
        <v>5447</v>
      </c>
      <c r="C11680" t="s">
        <v>5446</v>
      </c>
    </row>
    <row r="11681" spans="1:3" hidden="1" x14ac:dyDescent="0.25">
      <c r="A11681" t="s">
        <v>4130</v>
      </c>
      <c r="B11681" t="s">
        <v>5448</v>
      </c>
      <c r="C11681" t="s">
        <v>5449</v>
      </c>
    </row>
    <row r="11682" spans="1:3" hidden="1" x14ac:dyDescent="0.25">
      <c r="A11682" t="s">
        <v>4130</v>
      </c>
      <c r="B11682" t="s">
        <v>5450</v>
      </c>
      <c r="C11682" t="s">
        <v>5451</v>
      </c>
    </row>
    <row r="11683" spans="1:3" hidden="1" x14ac:dyDescent="0.25">
      <c r="A11683" t="s">
        <v>4130</v>
      </c>
      <c r="B11683" t="s">
        <v>5450</v>
      </c>
      <c r="C11683" t="s">
        <v>5452</v>
      </c>
    </row>
    <row r="11684" spans="1:3" hidden="1" x14ac:dyDescent="0.25">
      <c r="A11684" t="s">
        <v>4130</v>
      </c>
      <c r="B11684" t="s">
        <v>5453</v>
      </c>
      <c r="C11684" t="s">
        <v>5454</v>
      </c>
    </row>
    <row r="11685" spans="1:3" hidden="1" x14ac:dyDescent="0.25">
      <c r="A11685" t="s">
        <v>4130</v>
      </c>
      <c r="B11685" t="s">
        <v>5455</v>
      </c>
      <c r="C11685" t="s">
        <v>5456</v>
      </c>
    </row>
    <row r="11686" spans="1:3" hidden="1" x14ac:dyDescent="0.25">
      <c r="A11686" t="s">
        <v>4130</v>
      </c>
      <c r="B11686" t="s">
        <v>5457</v>
      </c>
      <c r="C11686" t="s">
        <v>5458</v>
      </c>
    </row>
    <row r="11687" spans="1:3" hidden="1" x14ac:dyDescent="0.25">
      <c r="A11687" t="s">
        <v>4130</v>
      </c>
      <c r="B11687" t="s">
        <v>5459</v>
      </c>
      <c r="C11687" t="s">
        <v>5460</v>
      </c>
    </row>
    <row r="11688" spans="1:3" hidden="1" x14ac:dyDescent="0.25">
      <c r="A11688" t="s">
        <v>4130</v>
      </c>
      <c r="B11688" t="s">
        <v>5461</v>
      </c>
      <c r="C11688" t="s">
        <v>5462</v>
      </c>
    </row>
    <row r="11689" spans="1:3" hidden="1" x14ac:dyDescent="0.25">
      <c r="A11689" t="s">
        <v>4130</v>
      </c>
      <c r="B11689" t="s">
        <v>5463</v>
      </c>
      <c r="C11689" t="s">
        <v>5464</v>
      </c>
    </row>
    <row r="11690" spans="1:3" hidden="1" x14ac:dyDescent="0.25">
      <c r="A11690" t="s">
        <v>4130</v>
      </c>
      <c r="B11690" t="s">
        <v>5465</v>
      </c>
      <c r="C11690" t="s">
        <v>5466</v>
      </c>
    </row>
    <row r="11691" spans="1:3" hidden="1" x14ac:dyDescent="0.25">
      <c r="A11691" t="s">
        <v>4130</v>
      </c>
      <c r="B11691" t="s">
        <v>5467</v>
      </c>
      <c r="C11691" t="s">
        <v>5468</v>
      </c>
    </row>
    <row r="11692" spans="1:3" hidden="1" x14ac:dyDescent="0.25">
      <c r="A11692" t="s">
        <v>4130</v>
      </c>
      <c r="B11692" t="s">
        <v>5469</v>
      </c>
      <c r="C11692" t="s">
        <v>5470</v>
      </c>
    </row>
    <row r="11693" spans="1:3" hidden="1" x14ac:dyDescent="0.25">
      <c r="A11693" t="s">
        <v>4130</v>
      </c>
      <c r="B11693" t="s">
        <v>5471</v>
      </c>
      <c r="C11693" t="s">
        <v>5472</v>
      </c>
    </row>
    <row r="11694" spans="1:3" hidden="1" x14ac:dyDescent="0.25">
      <c r="A11694" t="s">
        <v>4130</v>
      </c>
      <c r="B11694" t="s">
        <v>5473</v>
      </c>
      <c r="C11694" t="s">
        <v>5474</v>
      </c>
    </row>
    <row r="11695" spans="1:3" hidden="1" x14ac:dyDescent="0.25">
      <c r="A11695" t="s">
        <v>4130</v>
      </c>
      <c r="B11695" t="s">
        <v>5475</v>
      </c>
      <c r="C11695" t="s">
        <v>5476</v>
      </c>
    </row>
    <row r="11696" spans="1:3" hidden="1" x14ac:dyDescent="0.25">
      <c r="A11696" t="s">
        <v>4130</v>
      </c>
      <c r="B11696" t="s">
        <v>5477</v>
      </c>
      <c r="C11696" t="s">
        <v>5478</v>
      </c>
    </row>
    <row r="11697" spans="1:3" hidden="1" x14ac:dyDescent="0.25">
      <c r="A11697" t="s">
        <v>4130</v>
      </c>
      <c r="B11697" t="s">
        <v>5479</v>
      </c>
      <c r="C11697" t="s">
        <v>5480</v>
      </c>
    </row>
    <row r="11698" spans="1:3" hidden="1" x14ac:dyDescent="0.25">
      <c r="A11698" t="s">
        <v>4130</v>
      </c>
      <c r="B11698" t="s">
        <v>5481</v>
      </c>
      <c r="C11698" t="s">
        <v>5482</v>
      </c>
    </row>
    <row r="11699" spans="1:3" hidden="1" x14ac:dyDescent="0.25">
      <c r="A11699" t="s">
        <v>4130</v>
      </c>
      <c r="B11699" t="s">
        <v>5483</v>
      </c>
      <c r="C11699" t="s">
        <v>5482</v>
      </c>
    </row>
    <row r="11700" spans="1:3" hidden="1" x14ac:dyDescent="0.25">
      <c r="A11700" t="s">
        <v>4130</v>
      </c>
      <c r="B11700" t="s">
        <v>5484</v>
      </c>
      <c r="C11700" t="s">
        <v>5485</v>
      </c>
    </row>
    <row r="11701" spans="1:3" hidden="1" x14ac:dyDescent="0.25">
      <c r="A11701" t="s">
        <v>4130</v>
      </c>
      <c r="B11701" t="s">
        <v>5486</v>
      </c>
      <c r="C11701" t="s">
        <v>5487</v>
      </c>
    </row>
    <row r="11702" spans="1:3" hidden="1" x14ac:dyDescent="0.25">
      <c r="A11702" t="s">
        <v>4130</v>
      </c>
      <c r="B11702" t="s">
        <v>5488</v>
      </c>
      <c r="C11702" t="s">
        <v>5489</v>
      </c>
    </row>
    <row r="11703" spans="1:3" hidden="1" x14ac:dyDescent="0.25">
      <c r="A11703" t="s">
        <v>4130</v>
      </c>
      <c r="B11703" t="s">
        <v>5490</v>
      </c>
      <c r="C11703" t="s">
        <v>5491</v>
      </c>
    </row>
    <row r="11704" spans="1:3" hidden="1" x14ac:dyDescent="0.25">
      <c r="A11704" t="s">
        <v>4130</v>
      </c>
      <c r="B11704" t="s">
        <v>5492</v>
      </c>
      <c r="C11704" t="s">
        <v>5493</v>
      </c>
    </row>
    <row r="11705" spans="1:3" hidden="1" x14ac:dyDescent="0.25">
      <c r="A11705" t="s">
        <v>4130</v>
      </c>
      <c r="B11705" t="s">
        <v>5494</v>
      </c>
      <c r="C11705" t="s">
        <v>5495</v>
      </c>
    </row>
    <row r="11706" spans="1:3" hidden="1" x14ac:dyDescent="0.25">
      <c r="A11706" t="s">
        <v>4130</v>
      </c>
      <c r="B11706" t="s">
        <v>5496</v>
      </c>
      <c r="C11706" t="s">
        <v>5495</v>
      </c>
    </row>
    <row r="11707" spans="1:3" hidden="1" x14ac:dyDescent="0.25">
      <c r="A11707" t="s">
        <v>4130</v>
      </c>
      <c r="B11707" t="s">
        <v>5497</v>
      </c>
      <c r="C11707" t="s">
        <v>5498</v>
      </c>
    </row>
    <row r="11708" spans="1:3" hidden="1" x14ac:dyDescent="0.25">
      <c r="A11708" t="s">
        <v>4130</v>
      </c>
      <c r="B11708" t="s">
        <v>5499</v>
      </c>
      <c r="C11708" t="s">
        <v>5500</v>
      </c>
    </row>
    <row r="11709" spans="1:3" hidden="1" x14ac:dyDescent="0.25">
      <c r="A11709" t="s">
        <v>4130</v>
      </c>
      <c r="B11709" t="s">
        <v>5501</v>
      </c>
      <c r="C11709" t="s">
        <v>5502</v>
      </c>
    </row>
    <row r="11710" spans="1:3" hidden="1" x14ac:dyDescent="0.25">
      <c r="A11710" t="s">
        <v>4130</v>
      </c>
      <c r="B11710" t="s">
        <v>5503</v>
      </c>
      <c r="C11710" t="s">
        <v>5504</v>
      </c>
    </row>
    <row r="11711" spans="1:3" hidden="1" x14ac:dyDescent="0.25">
      <c r="A11711" t="s">
        <v>4130</v>
      </c>
      <c r="B11711" t="s">
        <v>5505</v>
      </c>
      <c r="C11711" t="s">
        <v>5506</v>
      </c>
    </row>
    <row r="11712" spans="1:3" hidden="1" x14ac:dyDescent="0.25">
      <c r="A11712" t="s">
        <v>4130</v>
      </c>
      <c r="B11712" t="s">
        <v>5507</v>
      </c>
      <c r="C11712" t="s">
        <v>5508</v>
      </c>
    </row>
    <row r="11713" spans="1:3" hidden="1" x14ac:dyDescent="0.25">
      <c r="A11713" t="s">
        <v>4130</v>
      </c>
      <c r="B11713" t="s">
        <v>5509</v>
      </c>
      <c r="C11713" t="s">
        <v>5510</v>
      </c>
    </row>
    <row r="11714" spans="1:3" hidden="1" x14ac:dyDescent="0.25">
      <c r="A11714" t="s">
        <v>4130</v>
      </c>
      <c r="B11714" t="s">
        <v>5511</v>
      </c>
      <c r="C11714" t="s">
        <v>5512</v>
      </c>
    </row>
    <row r="11715" spans="1:3" hidden="1" x14ac:dyDescent="0.25">
      <c r="A11715" t="s">
        <v>4130</v>
      </c>
      <c r="B11715" t="s">
        <v>5513</v>
      </c>
      <c r="C11715" t="s">
        <v>5514</v>
      </c>
    </row>
    <row r="11716" spans="1:3" hidden="1" x14ac:dyDescent="0.25">
      <c r="A11716" t="s">
        <v>4130</v>
      </c>
      <c r="B11716" t="s">
        <v>5515</v>
      </c>
      <c r="C11716" t="s">
        <v>5516</v>
      </c>
    </row>
    <row r="11717" spans="1:3" hidden="1" x14ac:dyDescent="0.25">
      <c r="A11717" t="s">
        <v>4130</v>
      </c>
      <c r="B11717" t="s">
        <v>5517</v>
      </c>
      <c r="C11717" t="s">
        <v>5518</v>
      </c>
    </row>
    <row r="11718" spans="1:3" hidden="1" x14ac:dyDescent="0.25">
      <c r="A11718" t="s">
        <v>4130</v>
      </c>
      <c r="B11718" t="s">
        <v>5519</v>
      </c>
      <c r="C11718" t="s">
        <v>5520</v>
      </c>
    </row>
    <row r="11719" spans="1:3" hidden="1" x14ac:dyDescent="0.25">
      <c r="A11719" t="s">
        <v>4130</v>
      </c>
      <c r="B11719" t="s">
        <v>5519</v>
      </c>
      <c r="C11719" t="s">
        <v>5521</v>
      </c>
    </row>
    <row r="11720" spans="1:3" hidden="1" x14ac:dyDescent="0.25">
      <c r="A11720" t="s">
        <v>4130</v>
      </c>
      <c r="B11720" t="s">
        <v>5519</v>
      </c>
      <c r="C11720" t="s">
        <v>5522</v>
      </c>
    </row>
    <row r="11721" spans="1:3" hidden="1" x14ac:dyDescent="0.25">
      <c r="A11721" t="s">
        <v>4130</v>
      </c>
      <c r="B11721" t="s">
        <v>5523</v>
      </c>
      <c r="C11721" t="s">
        <v>5524</v>
      </c>
    </row>
    <row r="11722" spans="1:3" hidden="1" x14ac:dyDescent="0.25">
      <c r="A11722" t="s">
        <v>4130</v>
      </c>
      <c r="B11722" t="s">
        <v>5525</v>
      </c>
      <c r="C11722" t="s">
        <v>5526</v>
      </c>
    </row>
    <row r="11723" spans="1:3" hidden="1" x14ac:dyDescent="0.25">
      <c r="A11723" t="s">
        <v>4130</v>
      </c>
      <c r="B11723" t="s">
        <v>5527</v>
      </c>
      <c r="C11723" t="s">
        <v>5528</v>
      </c>
    </row>
    <row r="11724" spans="1:3" hidden="1" x14ac:dyDescent="0.25">
      <c r="A11724" t="s">
        <v>4130</v>
      </c>
      <c r="B11724" t="s">
        <v>5529</v>
      </c>
      <c r="C11724" t="s">
        <v>5530</v>
      </c>
    </row>
    <row r="11725" spans="1:3" hidden="1" x14ac:dyDescent="0.25">
      <c r="A11725" t="s">
        <v>4130</v>
      </c>
      <c r="B11725" t="s">
        <v>5531</v>
      </c>
      <c r="C11725" t="s">
        <v>5532</v>
      </c>
    </row>
    <row r="11726" spans="1:3" hidden="1" x14ac:dyDescent="0.25">
      <c r="A11726" t="s">
        <v>4130</v>
      </c>
      <c r="B11726" t="s">
        <v>5533</v>
      </c>
      <c r="C11726" t="s">
        <v>5532</v>
      </c>
    </row>
    <row r="11727" spans="1:3" hidden="1" x14ac:dyDescent="0.25">
      <c r="A11727" t="s">
        <v>4130</v>
      </c>
      <c r="B11727" t="s">
        <v>5534</v>
      </c>
      <c r="C11727" t="s">
        <v>5532</v>
      </c>
    </row>
    <row r="11728" spans="1:3" hidden="1" x14ac:dyDescent="0.25">
      <c r="A11728" t="s">
        <v>4130</v>
      </c>
      <c r="B11728" t="s">
        <v>5535</v>
      </c>
      <c r="C11728" t="s">
        <v>5532</v>
      </c>
    </row>
    <row r="11729" spans="1:3" hidden="1" x14ac:dyDescent="0.25">
      <c r="A11729" t="s">
        <v>4130</v>
      </c>
      <c r="B11729" t="s">
        <v>5536</v>
      </c>
      <c r="C11729" t="s">
        <v>5532</v>
      </c>
    </row>
    <row r="11730" spans="1:3" hidden="1" x14ac:dyDescent="0.25">
      <c r="A11730" t="s">
        <v>4130</v>
      </c>
      <c r="B11730" t="s">
        <v>5537</v>
      </c>
      <c r="C11730" t="s">
        <v>5532</v>
      </c>
    </row>
    <row r="11731" spans="1:3" hidden="1" x14ac:dyDescent="0.25">
      <c r="A11731" t="s">
        <v>4130</v>
      </c>
      <c r="B11731" t="s">
        <v>5538</v>
      </c>
      <c r="C11731" t="s">
        <v>5532</v>
      </c>
    </row>
    <row r="11732" spans="1:3" hidden="1" x14ac:dyDescent="0.25">
      <c r="A11732" t="s">
        <v>4130</v>
      </c>
      <c r="B11732" t="s">
        <v>5539</v>
      </c>
      <c r="C11732" t="s">
        <v>5532</v>
      </c>
    </row>
    <row r="11733" spans="1:3" hidden="1" x14ac:dyDescent="0.25">
      <c r="A11733" t="s">
        <v>4130</v>
      </c>
      <c r="B11733" t="s">
        <v>5540</v>
      </c>
      <c r="C11733" t="s">
        <v>5532</v>
      </c>
    </row>
    <row r="11734" spans="1:3" hidden="1" x14ac:dyDescent="0.25">
      <c r="A11734" t="s">
        <v>4130</v>
      </c>
      <c r="B11734" t="s">
        <v>5541</v>
      </c>
      <c r="C11734" t="s">
        <v>5542</v>
      </c>
    </row>
    <row r="11735" spans="1:3" hidden="1" x14ac:dyDescent="0.25">
      <c r="A11735" t="s">
        <v>4130</v>
      </c>
      <c r="B11735" t="s">
        <v>5543</v>
      </c>
      <c r="C11735" t="s">
        <v>5544</v>
      </c>
    </row>
    <row r="11736" spans="1:3" hidden="1" x14ac:dyDescent="0.25">
      <c r="A11736" t="s">
        <v>4130</v>
      </c>
      <c r="B11736" t="s">
        <v>5545</v>
      </c>
      <c r="C11736" t="s">
        <v>5546</v>
      </c>
    </row>
    <row r="11737" spans="1:3" hidden="1" x14ac:dyDescent="0.25">
      <c r="A11737" t="s">
        <v>4130</v>
      </c>
      <c r="B11737" t="s">
        <v>5547</v>
      </c>
      <c r="C11737" t="s">
        <v>5548</v>
      </c>
    </row>
    <row r="11738" spans="1:3" hidden="1" x14ac:dyDescent="0.25">
      <c r="A11738" t="s">
        <v>4130</v>
      </c>
      <c r="B11738" t="s">
        <v>5549</v>
      </c>
      <c r="C11738" t="s">
        <v>5550</v>
      </c>
    </row>
    <row r="11739" spans="1:3" hidden="1" x14ac:dyDescent="0.25">
      <c r="A11739" t="s">
        <v>4130</v>
      </c>
      <c r="B11739" t="s">
        <v>5551</v>
      </c>
      <c r="C11739" t="s">
        <v>5552</v>
      </c>
    </row>
    <row r="11740" spans="1:3" hidden="1" x14ac:dyDescent="0.25">
      <c r="A11740" t="s">
        <v>4130</v>
      </c>
      <c r="B11740" t="s">
        <v>5553</v>
      </c>
      <c r="C11740" t="s">
        <v>5554</v>
      </c>
    </row>
    <row r="11741" spans="1:3" hidden="1" x14ac:dyDescent="0.25">
      <c r="A11741" t="s">
        <v>4130</v>
      </c>
      <c r="B11741" t="s">
        <v>5555</v>
      </c>
      <c r="C11741" t="s">
        <v>5556</v>
      </c>
    </row>
    <row r="11742" spans="1:3" hidden="1" x14ac:dyDescent="0.25">
      <c r="A11742" t="s">
        <v>4130</v>
      </c>
      <c r="B11742" t="s">
        <v>5557</v>
      </c>
      <c r="C11742" t="s">
        <v>5558</v>
      </c>
    </row>
    <row r="11743" spans="1:3" hidden="1" x14ac:dyDescent="0.25">
      <c r="A11743" t="s">
        <v>4130</v>
      </c>
      <c r="B11743" t="s">
        <v>5559</v>
      </c>
      <c r="C11743" t="s">
        <v>5560</v>
      </c>
    </row>
    <row r="11744" spans="1:3" hidden="1" x14ac:dyDescent="0.25">
      <c r="A11744" t="s">
        <v>4130</v>
      </c>
      <c r="B11744" t="s">
        <v>5561</v>
      </c>
      <c r="C11744" t="s">
        <v>5560</v>
      </c>
    </row>
    <row r="11745" spans="1:3" hidden="1" x14ac:dyDescent="0.25">
      <c r="A11745" t="s">
        <v>4130</v>
      </c>
      <c r="B11745" t="s">
        <v>5562</v>
      </c>
      <c r="C11745" t="s">
        <v>5563</v>
      </c>
    </row>
    <row r="11746" spans="1:3" hidden="1" x14ac:dyDescent="0.25">
      <c r="A11746" t="s">
        <v>4130</v>
      </c>
      <c r="B11746" t="s">
        <v>5564</v>
      </c>
      <c r="C11746" t="s">
        <v>5565</v>
      </c>
    </row>
    <row r="11747" spans="1:3" hidden="1" x14ac:dyDescent="0.25">
      <c r="A11747" t="s">
        <v>4130</v>
      </c>
      <c r="B11747" t="s">
        <v>5566</v>
      </c>
      <c r="C11747" t="s">
        <v>5567</v>
      </c>
    </row>
    <row r="11748" spans="1:3" hidden="1" x14ac:dyDescent="0.25">
      <c r="A11748" t="s">
        <v>4130</v>
      </c>
      <c r="B11748" t="s">
        <v>5568</v>
      </c>
      <c r="C11748" t="s">
        <v>5569</v>
      </c>
    </row>
    <row r="11749" spans="1:3" hidden="1" x14ac:dyDescent="0.25">
      <c r="A11749" t="s">
        <v>4130</v>
      </c>
      <c r="B11749" t="s">
        <v>5570</v>
      </c>
      <c r="C11749" t="s">
        <v>5571</v>
      </c>
    </row>
    <row r="11750" spans="1:3" hidden="1" x14ac:dyDescent="0.25">
      <c r="A11750" t="s">
        <v>4130</v>
      </c>
      <c r="B11750" t="s">
        <v>5572</v>
      </c>
      <c r="C11750" t="s">
        <v>5573</v>
      </c>
    </row>
    <row r="11751" spans="1:3" hidden="1" x14ac:dyDescent="0.25">
      <c r="A11751" t="s">
        <v>4130</v>
      </c>
      <c r="B11751" t="s">
        <v>5574</v>
      </c>
      <c r="C11751" t="s">
        <v>5575</v>
      </c>
    </row>
    <row r="11752" spans="1:3" hidden="1" x14ac:dyDescent="0.25">
      <c r="A11752" t="s">
        <v>4130</v>
      </c>
      <c r="B11752" t="s">
        <v>5576</v>
      </c>
      <c r="C11752" t="s">
        <v>5577</v>
      </c>
    </row>
    <row r="11753" spans="1:3" hidden="1" x14ac:dyDescent="0.25">
      <c r="A11753" t="s">
        <v>4130</v>
      </c>
      <c r="B11753" t="s">
        <v>5578</v>
      </c>
      <c r="C11753" t="s">
        <v>5577</v>
      </c>
    </row>
    <row r="11754" spans="1:3" hidden="1" x14ac:dyDescent="0.25">
      <c r="A11754" t="s">
        <v>4130</v>
      </c>
      <c r="B11754" t="s">
        <v>5579</v>
      </c>
      <c r="C11754" t="s">
        <v>5580</v>
      </c>
    </row>
    <row r="11755" spans="1:3" hidden="1" x14ac:dyDescent="0.25">
      <c r="A11755" t="s">
        <v>4130</v>
      </c>
      <c r="B11755" t="s">
        <v>5581</v>
      </c>
      <c r="C11755" t="s">
        <v>5582</v>
      </c>
    </row>
    <row r="11756" spans="1:3" hidden="1" x14ac:dyDescent="0.25">
      <c r="A11756" t="s">
        <v>4130</v>
      </c>
      <c r="B11756" t="s">
        <v>5583</v>
      </c>
      <c r="C11756" t="s">
        <v>5580</v>
      </c>
    </row>
    <row r="11757" spans="1:3" hidden="1" x14ac:dyDescent="0.25">
      <c r="A11757" t="s">
        <v>4130</v>
      </c>
      <c r="B11757" t="s">
        <v>5584</v>
      </c>
      <c r="C11757" t="s">
        <v>5580</v>
      </c>
    </row>
    <row r="11758" spans="1:3" hidden="1" x14ac:dyDescent="0.25">
      <c r="A11758" t="s">
        <v>4130</v>
      </c>
      <c r="B11758" t="s">
        <v>5584</v>
      </c>
      <c r="C11758" t="s">
        <v>5585</v>
      </c>
    </row>
    <row r="11759" spans="1:3" hidden="1" x14ac:dyDescent="0.25">
      <c r="A11759" t="s">
        <v>4130</v>
      </c>
      <c r="B11759" t="s">
        <v>5586</v>
      </c>
      <c r="C11759" t="s">
        <v>5587</v>
      </c>
    </row>
    <row r="11760" spans="1:3" hidden="1" x14ac:dyDescent="0.25">
      <c r="A11760" t="s">
        <v>4130</v>
      </c>
      <c r="B11760" t="s">
        <v>5588</v>
      </c>
      <c r="C11760" t="s">
        <v>5589</v>
      </c>
    </row>
    <row r="11761" spans="1:3" hidden="1" x14ac:dyDescent="0.25">
      <c r="A11761" t="s">
        <v>4130</v>
      </c>
      <c r="B11761" t="s">
        <v>5590</v>
      </c>
      <c r="C11761" t="s">
        <v>5591</v>
      </c>
    </row>
    <row r="11762" spans="1:3" hidden="1" x14ac:dyDescent="0.25">
      <c r="A11762" t="s">
        <v>4130</v>
      </c>
      <c r="B11762" t="s">
        <v>5592</v>
      </c>
      <c r="C11762" t="s">
        <v>5593</v>
      </c>
    </row>
    <row r="11763" spans="1:3" hidden="1" x14ac:dyDescent="0.25">
      <c r="A11763" t="s">
        <v>4130</v>
      </c>
      <c r="B11763" t="s">
        <v>5594</v>
      </c>
      <c r="C11763" t="s">
        <v>5595</v>
      </c>
    </row>
    <row r="11764" spans="1:3" hidden="1" x14ac:dyDescent="0.25">
      <c r="A11764" t="s">
        <v>4130</v>
      </c>
      <c r="B11764" t="s">
        <v>5596</v>
      </c>
      <c r="C11764" t="s">
        <v>5597</v>
      </c>
    </row>
    <row r="11765" spans="1:3" hidden="1" x14ac:dyDescent="0.25">
      <c r="A11765" t="s">
        <v>4130</v>
      </c>
      <c r="B11765" t="s">
        <v>5598</v>
      </c>
      <c r="C11765" t="s">
        <v>5599</v>
      </c>
    </row>
    <row r="11766" spans="1:3" hidden="1" x14ac:dyDescent="0.25">
      <c r="A11766" t="s">
        <v>4130</v>
      </c>
      <c r="B11766" t="s">
        <v>5600</v>
      </c>
      <c r="C11766" t="s">
        <v>5601</v>
      </c>
    </row>
    <row r="11767" spans="1:3" hidden="1" x14ac:dyDescent="0.25">
      <c r="A11767" t="s">
        <v>4130</v>
      </c>
      <c r="B11767" t="s">
        <v>5602</v>
      </c>
      <c r="C11767" t="s">
        <v>5603</v>
      </c>
    </row>
    <row r="11768" spans="1:3" hidden="1" x14ac:dyDescent="0.25">
      <c r="A11768" t="s">
        <v>4130</v>
      </c>
      <c r="B11768" t="s">
        <v>5604</v>
      </c>
      <c r="C11768" t="s">
        <v>5605</v>
      </c>
    </row>
    <row r="11769" spans="1:3" hidden="1" x14ac:dyDescent="0.25">
      <c r="A11769" t="s">
        <v>4130</v>
      </c>
      <c r="B11769" t="s">
        <v>5606</v>
      </c>
      <c r="C11769" t="s">
        <v>5607</v>
      </c>
    </row>
    <row r="11770" spans="1:3" hidden="1" x14ac:dyDescent="0.25">
      <c r="A11770" t="s">
        <v>4130</v>
      </c>
      <c r="B11770" t="s">
        <v>5608</v>
      </c>
      <c r="C11770" t="s">
        <v>5609</v>
      </c>
    </row>
    <row r="11771" spans="1:3" hidden="1" x14ac:dyDescent="0.25">
      <c r="A11771" t="s">
        <v>4130</v>
      </c>
      <c r="B11771" t="s">
        <v>5610</v>
      </c>
      <c r="C11771" t="s">
        <v>5611</v>
      </c>
    </row>
    <row r="11772" spans="1:3" hidden="1" x14ac:dyDescent="0.25">
      <c r="A11772" t="s">
        <v>4130</v>
      </c>
      <c r="B11772" t="s">
        <v>5612</v>
      </c>
      <c r="C11772" t="s">
        <v>5613</v>
      </c>
    </row>
    <row r="11773" spans="1:3" hidden="1" x14ac:dyDescent="0.25">
      <c r="A11773" t="s">
        <v>4130</v>
      </c>
      <c r="B11773" t="s">
        <v>5614</v>
      </c>
      <c r="C11773" t="s">
        <v>5615</v>
      </c>
    </row>
    <row r="11774" spans="1:3" hidden="1" x14ac:dyDescent="0.25">
      <c r="A11774" t="s">
        <v>4130</v>
      </c>
      <c r="B11774" t="s">
        <v>5612</v>
      </c>
      <c r="C11774" t="s">
        <v>5616</v>
      </c>
    </row>
    <row r="11775" spans="1:3" hidden="1" x14ac:dyDescent="0.25">
      <c r="A11775" t="s">
        <v>4130</v>
      </c>
      <c r="B11775" t="s">
        <v>5617</v>
      </c>
      <c r="C11775" t="s">
        <v>5618</v>
      </c>
    </row>
    <row r="11776" spans="1:3" hidden="1" x14ac:dyDescent="0.25">
      <c r="A11776" t="s">
        <v>4130</v>
      </c>
      <c r="B11776" t="s">
        <v>5619</v>
      </c>
      <c r="C11776" t="s">
        <v>5620</v>
      </c>
    </row>
    <row r="11777" spans="1:3" hidden="1" x14ac:dyDescent="0.25">
      <c r="A11777" t="s">
        <v>4130</v>
      </c>
      <c r="B11777" t="s">
        <v>5621</v>
      </c>
      <c r="C11777" t="s">
        <v>5622</v>
      </c>
    </row>
    <row r="11778" spans="1:3" hidden="1" x14ac:dyDescent="0.25">
      <c r="A11778" t="s">
        <v>4130</v>
      </c>
      <c r="B11778" t="s">
        <v>5623</v>
      </c>
      <c r="C11778" t="s">
        <v>5622</v>
      </c>
    </row>
    <row r="11779" spans="1:3" hidden="1" x14ac:dyDescent="0.25">
      <c r="A11779" t="s">
        <v>4130</v>
      </c>
      <c r="B11779" t="s">
        <v>5624</v>
      </c>
      <c r="C11779" t="s">
        <v>5625</v>
      </c>
    </row>
    <row r="11780" spans="1:3" hidden="1" x14ac:dyDescent="0.25">
      <c r="A11780" t="s">
        <v>4130</v>
      </c>
      <c r="B11780" t="s">
        <v>5626</v>
      </c>
      <c r="C11780" t="s">
        <v>5625</v>
      </c>
    </row>
    <row r="11781" spans="1:3" hidden="1" x14ac:dyDescent="0.25">
      <c r="A11781" t="s">
        <v>4130</v>
      </c>
      <c r="B11781" t="s">
        <v>5627</v>
      </c>
      <c r="C11781" t="s">
        <v>5628</v>
      </c>
    </row>
    <row r="11782" spans="1:3" hidden="1" x14ac:dyDescent="0.25">
      <c r="A11782" t="s">
        <v>4130</v>
      </c>
      <c r="B11782" t="s">
        <v>5629</v>
      </c>
      <c r="C11782" t="s">
        <v>5630</v>
      </c>
    </row>
    <row r="11783" spans="1:3" hidden="1" x14ac:dyDescent="0.25">
      <c r="A11783" t="s">
        <v>4130</v>
      </c>
      <c r="B11783" t="s">
        <v>5631</v>
      </c>
      <c r="C11783" t="s">
        <v>5632</v>
      </c>
    </row>
    <row r="11784" spans="1:3" hidden="1" x14ac:dyDescent="0.25">
      <c r="A11784" t="s">
        <v>4130</v>
      </c>
      <c r="B11784" t="s">
        <v>5633</v>
      </c>
      <c r="C11784" t="s">
        <v>5634</v>
      </c>
    </row>
    <row r="11785" spans="1:3" hidden="1" x14ac:dyDescent="0.25">
      <c r="A11785" t="s">
        <v>4130</v>
      </c>
      <c r="B11785" t="s">
        <v>5635</v>
      </c>
      <c r="C11785" t="s">
        <v>5636</v>
      </c>
    </row>
    <row r="11786" spans="1:3" hidden="1" x14ac:dyDescent="0.25">
      <c r="A11786" t="s">
        <v>4130</v>
      </c>
      <c r="B11786" t="s">
        <v>5637</v>
      </c>
      <c r="C11786" t="s">
        <v>5638</v>
      </c>
    </row>
    <row r="11787" spans="1:3" hidden="1" x14ac:dyDescent="0.25">
      <c r="A11787" t="s">
        <v>4130</v>
      </c>
      <c r="B11787" t="s">
        <v>5639</v>
      </c>
      <c r="C11787" t="s">
        <v>5640</v>
      </c>
    </row>
    <row r="11788" spans="1:3" hidden="1" x14ac:dyDescent="0.25">
      <c r="A11788" t="s">
        <v>4130</v>
      </c>
      <c r="B11788" t="s">
        <v>5641</v>
      </c>
      <c r="C11788" t="s">
        <v>5642</v>
      </c>
    </row>
    <row r="11789" spans="1:3" hidden="1" x14ac:dyDescent="0.25">
      <c r="A11789" t="s">
        <v>4130</v>
      </c>
      <c r="B11789" t="s">
        <v>5643</v>
      </c>
      <c r="C11789" t="s">
        <v>5644</v>
      </c>
    </row>
    <row r="11790" spans="1:3" hidden="1" x14ac:dyDescent="0.25">
      <c r="A11790" t="s">
        <v>4130</v>
      </c>
      <c r="B11790" t="s">
        <v>5645</v>
      </c>
      <c r="C11790" t="s">
        <v>5646</v>
      </c>
    </row>
    <row r="11791" spans="1:3" hidden="1" x14ac:dyDescent="0.25">
      <c r="A11791" t="s">
        <v>4130</v>
      </c>
      <c r="B11791" t="s">
        <v>5647</v>
      </c>
      <c r="C11791" t="s">
        <v>5648</v>
      </c>
    </row>
    <row r="11792" spans="1:3" hidden="1" x14ac:dyDescent="0.25">
      <c r="A11792" t="s">
        <v>4130</v>
      </c>
      <c r="B11792" t="s">
        <v>5649</v>
      </c>
      <c r="C11792" t="s">
        <v>5646</v>
      </c>
    </row>
    <row r="11793" spans="1:3" hidden="1" x14ac:dyDescent="0.25">
      <c r="A11793" t="s">
        <v>4130</v>
      </c>
      <c r="B11793" t="s">
        <v>5650</v>
      </c>
      <c r="C11793" t="s">
        <v>5646</v>
      </c>
    </row>
    <row r="11794" spans="1:3" hidden="1" x14ac:dyDescent="0.25">
      <c r="A11794" t="s">
        <v>4130</v>
      </c>
      <c r="B11794" t="s">
        <v>5651</v>
      </c>
      <c r="C11794" t="s">
        <v>5652</v>
      </c>
    </row>
    <row r="11795" spans="1:3" hidden="1" x14ac:dyDescent="0.25">
      <c r="A11795" t="s">
        <v>4130</v>
      </c>
      <c r="B11795" t="s">
        <v>5653</v>
      </c>
      <c r="C11795" t="s">
        <v>5654</v>
      </c>
    </row>
    <row r="11796" spans="1:3" hidden="1" x14ac:dyDescent="0.25">
      <c r="A11796" t="s">
        <v>4130</v>
      </c>
      <c r="B11796" t="s">
        <v>5655</v>
      </c>
      <c r="C11796" t="s">
        <v>5656</v>
      </c>
    </row>
    <row r="11797" spans="1:3" hidden="1" x14ac:dyDescent="0.25">
      <c r="A11797" t="s">
        <v>4130</v>
      </c>
      <c r="B11797" t="s">
        <v>5657</v>
      </c>
      <c r="C11797" t="s">
        <v>5658</v>
      </c>
    </row>
    <row r="11798" spans="1:3" hidden="1" x14ac:dyDescent="0.25">
      <c r="A11798" t="s">
        <v>4130</v>
      </c>
      <c r="B11798" t="s">
        <v>5659</v>
      </c>
      <c r="C11798" t="s">
        <v>5660</v>
      </c>
    </row>
    <row r="11799" spans="1:3" hidden="1" x14ac:dyDescent="0.25">
      <c r="A11799" t="s">
        <v>4130</v>
      </c>
      <c r="B11799" t="s">
        <v>5661</v>
      </c>
      <c r="C11799" t="s">
        <v>5662</v>
      </c>
    </row>
    <row r="11800" spans="1:3" hidden="1" x14ac:dyDescent="0.25">
      <c r="A11800" t="s">
        <v>4130</v>
      </c>
      <c r="B11800" t="s">
        <v>5659</v>
      </c>
      <c r="C11800" t="s">
        <v>5662</v>
      </c>
    </row>
    <row r="11801" spans="1:3" hidden="1" x14ac:dyDescent="0.25">
      <c r="A11801" t="s">
        <v>4130</v>
      </c>
      <c r="B11801" t="s">
        <v>5663</v>
      </c>
      <c r="C11801" t="s">
        <v>5664</v>
      </c>
    </row>
    <row r="11802" spans="1:3" hidden="1" x14ac:dyDescent="0.25">
      <c r="A11802" t="s">
        <v>4130</v>
      </c>
      <c r="B11802" t="s">
        <v>5661</v>
      </c>
      <c r="C11802" t="s">
        <v>5665</v>
      </c>
    </row>
    <row r="11803" spans="1:3" hidden="1" x14ac:dyDescent="0.25">
      <c r="A11803" t="s">
        <v>4130</v>
      </c>
      <c r="B11803" t="s">
        <v>5663</v>
      </c>
      <c r="C11803" t="s">
        <v>5666</v>
      </c>
    </row>
    <row r="11804" spans="1:3" hidden="1" x14ac:dyDescent="0.25">
      <c r="A11804" t="s">
        <v>4130</v>
      </c>
      <c r="B11804" t="s">
        <v>5667</v>
      </c>
      <c r="C11804" t="s">
        <v>5668</v>
      </c>
    </row>
    <row r="11805" spans="1:3" hidden="1" x14ac:dyDescent="0.25">
      <c r="A11805" t="s">
        <v>4130</v>
      </c>
      <c r="B11805" t="s">
        <v>5669</v>
      </c>
      <c r="C11805" t="s">
        <v>5670</v>
      </c>
    </row>
    <row r="11806" spans="1:3" hidden="1" x14ac:dyDescent="0.25">
      <c r="A11806" t="s">
        <v>4130</v>
      </c>
      <c r="B11806" t="s">
        <v>5669</v>
      </c>
      <c r="C11806" t="s">
        <v>5671</v>
      </c>
    </row>
    <row r="11807" spans="1:3" hidden="1" x14ac:dyDescent="0.25">
      <c r="A11807" t="s">
        <v>4130</v>
      </c>
      <c r="B11807" t="s">
        <v>5672</v>
      </c>
      <c r="C11807" t="s">
        <v>5673</v>
      </c>
    </row>
    <row r="11808" spans="1:3" hidden="1" x14ac:dyDescent="0.25">
      <c r="A11808" t="s">
        <v>4130</v>
      </c>
      <c r="B11808" t="s">
        <v>5674</v>
      </c>
      <c r="C11808" t="s">
        <v>5675</v>
      </c>
    </row>
    <row r="11809" spans="1:3" hidden="1" x14ac:dyDescent="0.25">
      <c r="A11809" t="s">
        <v>4130</v>
      </c>
      <c r="B11809" t="s">
        <v>5676</v>
      </c>
      <c r="C11809" t="s">
        <v>5677</v>
      </c>
    </row>
    <row r="11810" spans="1:3" hidden="1" x14ac:dyDescent="0.25">
      <c r="A11810" t="s">
        <v>4130</v>
      </c>
      <c r="B11810" t="s">
        <v>5678</v>
      </c>
      <c r="C11810" t="s">
        <v>5679</v>
      </c>
    </row>
    <row r="11811" spans="1:3" hidden="1" x14ac:dyDescent="0.25">
      <c r="A11811" t="s">
        <v>4130</v>
      </c>
      <c r="B11811" t="s">
        <v>5680</v>
      </c>
      <c r="C11811" t="s">
        <v>5679</v>
      </c>
    </row>
    <row r="11812" spans="1:3" hidden="1" x14ac:dyDescent="0.25">
      <c r="A11812" t="s">
        <v>4130</v>
      </c>
      <c r="B11812" t="s">
        <v>5681</v>
      </c>
      <c r="C11812" t="s">
        <v>5648</v>
      </c>
    </row>
    <row r="11813" spans="1:3" hidden="1" x14ac:dyDescent="0.25">
      <c r="A11813" t="s">
        <v>4130</v>
      </c>
      <c r="B11813" t="s">
        <v>5682</v>
      </c>
      <c r="C11813" t="s">
        <v>5683</v>
      </c>
    </row>
    <row r="11814" spans="1:3" hidden="1" x14ac:dyDescent="0.25">
      <c r="A11814" t="s">
        <v>4130</v>
      </c>
      <c r="B11814" t="s">
        <v>5684</v>
      </c>
      <c r="C11814" t="s">
        <v>5685</v>
      </c>
    </row>
    <row r="11815" spans="1:3" hidden="1" x14ac:dyDescent="0.25">
      <c r="A11815" t="s">
        <v>4130</v>
      </c>
      <c r="B11815" t="s">
        <v>5686</v>
      </c>
      <c r="C11815" t="s">
        <v>5687</v>
      </c>
    </row>
    <row r="11816" spans="1:3" hidden="1" x14ac:dyDescent="0.25">
      <c r="A11816" t="s">
        <v>4130</v>
      </c>
      <c r="B11816" t="s">
        <v>5688</v>
      </c>
      <c r="C11816" t="s">
        <v>5689</v>
      </c>
    </row>
    <row r="11817" spans="1:3" hidden="1" x14ac:dyDescent="0.25">
      <c r="A11817" t="s">
        <v>4130</v>
      </c>
      <c r="B11817" t="s">
        <v>5690</v>
      </c>
      <c r="C11817" t="s">
        <v>5691</v>
      </c>
    </row>
    <row r="11818" spans="1:3" hidden="1" x14ac:dyDescent="0.25">
      <c r="A11818" t="s">
        <v>4130</v>
      </c>
      <c r="B11818" t="s">
        <v>5692</v>
      </c>
      <c r="C11818" t="s">
        <v>5693</v>
      </c>
    </row>
    <row r="11819" spans="1:3" hidden="1" x14ac:dyDescent="0.25">
      <c r="A11819" t="s">
        <v>4130</v>
      </c>
      <c r="B11819" t="s">
        <v>5694</v>
      </c>
      <c r="C11819" t="s">
        <v>5695</v>
      </c>
    </row>
    <row r="11820" spans="1:3" hidden="1" x14ac:dyDescent="0.25">
      <c r="A11820" t="s">
        <v>4130</v>
      </c>
      <c r="B11820" t="s">
        <v>5696</v>
      </c>
      <c r="C11820" t="s">
        <v>5697</v>
      </c>
    </row>
    <row r="11821" spans="1:3" hidden="1" x14ac:dyDescent="0.25">
      <c r="A11821" t="s">
        <v>4130</v>
      </c>
      <c r="B11821" t="s">
        <v>5698</v>
      </c>
      <c r="C11821" t="s">
        <v>5699</v>
      </c>
    </row>
    <row r="11822" spans="1:3" hidden="1" x14ac:dyDescent="0.25">
      <c r="A11822" t="s">
        <v>4130</v>
      </c>
      <c r="B11822" t="s">
        <v>5700</v>
      </c>
      <c r="C11822" t="s">
        <v>5701</v>
      </c>
    </row>
    <row r="11823" spans="1:3" hidden="1" x14ac:dyDescent="0.25">
      <c r="A11823" t="s">
        <v>4130</v>
      </c>
      <c r="B11823" t="s">
        <v>5702</v>
      </c>
      <c r="C11823" t="s">
        <v>5703</v>
      </c>
    </row>
    <row r="11824" spans="1:3" hidden="1" x14ac:dyDescent="0.25">
      <c r="A11824" t="s">
        <v>4130</v>
      </c>
      <c r="B11824" t="s">
        <v>5704</v>
      </c>
      <c r="C11824" t="s">
        <v>5705</v>
      </c>
    </row>
    <row r="11825" spans="1:3" hidden="1" x14ac:dyDescent="0.25">
      <c r="A11825" t="s">
        <v>4130</v>
      </c>
      <c r="B11825" t="s">
        <v>5706</v>
      </c>
      <c r="C11825" t="s">
        <v>5705</v>
      </c>
    </row>
    <row r="11826" spans="1:3" hidden="1" x14ac:dyDescent="0.25">
      <c r="A11826" t="s">
        <v>4130</v>
      </c>
      <c r="B11826" t="s">
        <v>5707</v>
      </c>
      <c r="C11826" t="s">
        <v>5708</v>
      </c>
    </row>
    <row r="11827" spans="1:3" hidden="1" x14ac:dyDescent="0.25">
      <c r="A11827" t="s">
        <v>4130</v>
      </c>
      <c r="B11827" t="s">
        <v>5709</v>
      </c>
      <c r="C11827" t="s">
        <v>5708</v>
      </c>
    </row>
    <row r="11828" spans="1:3" hidden="1" x14ac:dyDescent="0.25">
      <c r="A11828" t="s">
        <v>4130</v>
      </c>
      <c r="B11828" t="s">
        <v>5710</v>
      </c>
      <c r="C11828" t="s">
        <v>5711</v>
      </c>
    </row>
    <row r="11829" spans="1:3" hidden="1" x14ac:dyDescent="0.25">
      <c r="A11829" t="s">
        <v>4130</v>
      </c>
      <c r="B11829" t="s">
        <v>5712</v>
      </c>
      <c r="C11829" t="s">
        <v>5713</v>
      </c>
    </row>
    <row r="11830" spans="1:3" hidden="1" x14ac:dyDescent="0.25">
      <c r="A11830" t="s">
        <v>4130</v>
      </c>
      <c r="B11830" t="s">
        <v>5714</v>
      </c>
      <c r="C11830" t="s">
        <v>5715</v>
      </c>
    </row>
    <row r="11831" spans="1:3" hidden="1" x14ac:dyDescent="0.25">
      <c r="A11831" t="s">
        <v>4130</v>
      </c>
      <c r="B11831" t="s">
        <v>5716</v>
      </c>
      <c r="C11831" t="s">
        <v>5715</v>
      </c>
    </row>
    <row r="11832" spans="1:3" hidden="1" x14ac:dyDescent="0.25">
      <c r="A11832" t="s">
        <v>4130</v>
      </c>
      <c r="B11832" t="s">
        <v>5717</v>
      </c>
      <c r="C11832" t="s">
        <v>5718</v>
      </c>
    </row>
    <row r="11833" spans="1:3" hidden="1" x14ac:dyDescent="0.25">
      <c r="A11833" t="s">
        <v>4130</v>
      </c>
      <c r="B11833" t="s">
        <v>5719</v>
      </c>
      <c r="C11833" t="s">
        <v>5720</v>
      </c>
    </row>
    <row r="11834" spans="1:3" hidden="1" x14ac:dyDescent="0.25">
      <c r="A11834" t="s">
        <v>4130</v>
      </c>
      <c r="B11834" t="s">
        <v>5721</v>
      </c>
      <c r="C11834" t="s">
        <v>5722</v>
      </c>
    </row>
    <row r="11835" spans="1:3" hidden="1" x14ac:dyDescent="0.25">
      <c r="A11835" t="s">
        <v>4130</v>
      </c>
      <c r="B11835" t="s">
        <v>5723</v>
      </c>
      <c r="C11835" t="s">
        <v>5724</v>
      </c>
    </row>
    <row r="11836" spans="1:3" hidden="1" x14ac:dyDescent="0.25">
      <c r="A11836" t="s">
        <v>4130</v>
      </c>
      <c r="B11836" t="s">
        <v>5725</v>
      </c>
      <c r="C11836" t="s">
        <v>5726</v>
      </c>
    </row>
    <row r="11837" spans="1:3" hidden="1" x14ac:dyDescent="0.25">
      <c r="A11837" t="s">
        <v>4130</v>
      </c>
      <c r="B11837" t="s">
        <v>5727</v>
      </c>
      <c r="C11837" t="s">
        <v>5728</v>
      </c>
    </row>
    <row r="11838" spans="1:3" hidden="1" x14ac:dyDescent="0.25">
      <c r="A11838" t="s">
        <v>4130</v>
      </c>
      <c r="B11838" t="s">
        <v>5729</v>
      </c>
      <c r="C11838" t="s">
        <v>5730</v>
      </c>
    </row>
    <row r="11839" spans="1:3" hidden="1" x14ac:dyDescent="0.25">
      <c r="A11839" t="s">
        <v>4130</v>
      </c>
      <c r="B11839" t="s">
        <v>5731</v>
      </c>
      <c r="C11839" t="s">
        <v>5732</v>
      </c>
    </row>
    <row r="11840" spans="1:3" hidden="1" x14ac:dyDescent="0.25">
      <c r="A11840" t="s">
        <v>4130</v>
      </c>
      <c r="B11840" t="s">
        <v>5733</v>
      </c>
      <c r="C11840" t="s">
        <v>5734</v>
      </c>
    </row>
    <row r="11841" spans="1:3" hidden="1" x14ac:dyDescent="0.25">
      <c r="A11841" t="s">
        <v>4130</v>
      </c>
      <c r="B11841" t="s">
        <v>5735</v>
      </c>
      <c r="C11841" t="s">
        <v>5736</v>
      </c>
    </row>
    <row r="11842" spans="1:3" hidden="1" x14ac:dyDescent="0.25">
      <c r="A11842" t="s">
        <v>4130</v>
      </c>
      <c r="B11842" t="s">
        <v>5737</v>
      </c>
      <c r="C11842" t="s">
        <v>5738</v>
      </c>
    </row>
    <row r="11843" spans="1:3" hidden="1" x14ac:dyDescent="0.25">
      <c r="A11843" t="s">
        <v>4130</v>
      </c>
      <c r="B11843" t="s">
        <v>5739</v>
      </c>
      <c r="C11843" t="s">
        <v>5740</v>
      </c>
    </row>
    <row r="11844" spans="1:3" hidden="1" x14ac:dyDescent="0.25">
      <c r="A11844" t="s">
        <v>4130</v>
      </c>
      <c r="B11844" t="s">
        <v>5741</v>
      </c>
      <c r="C11844" t="s">
        <v>5742</v>
      </c>
    </row>
    <row r="11845" spans="1:3" hidden="1" x14ac:dyDescent="0.25">
      <c r="A11845" t="s">
        <v>4130</v>
      </c>
      <c r="B11845" t="s">
        <v>5743</v>
      </c>
      <c r="C11845" t="s">
        <v>5742</v>
      </c>
    </row>
    <row r="11846" spans="1:3" hidden="1" x14ac:dyDescent="0.25">
      <c r="A11846" t="s">
        <v>4130</v>
      </c>
      <c r="B11846" t="s">
        <v>5744</v>
      </c>
      <c r="C11846" t="s">
        <v>5745</v>
      </c>
    </row>
    <row r="11847" spans="1:3" hidden="1" x14ac:dyDescent="0.25">
      <c r="A11847" t="s">
        <v>4130</v>
      </c>
      <c r="B11847" t="s">
        <v>5746</v>
      </c>
      <c r="C11847" t="s">
        <v>5747</v>
      </c>
    </row>
    <row r="11848" spans="1:3" hidden="1" x14ac:dyDescent="0.25">
      <c r="A11848" t="s">
        <v>4130</v>
      </c>
      <c r="B11848" t="s">
        <v>5748</v>
      </c>
      <c r="C11848" t="s">
        <v>5749</v>
      </c>
    </row>
    <row r="11849" spans="1:3" hidden="1" x14ac:dyDescent="0.25">
      <c r="A11849" t="s">
        <v>4130</v>
      </c>
      <c r="B11849" t="s">
        <v>5750</v>
      </c>
      <c r="C11849" t="s">
        <v>5751</v>
      </c>
    </row>
    <row r="11850" spans="1:3" hidden="1" x14ac:dyDescent="0.25">
      <c r="A11850" t="s">
        <v>4130</v>
      </c>
      <c r="B11850" t="s">
        <v>5752</v>
      </c>
      <c r="C11850" t="s">
        <v>5753</v>
      </c>
    </row>
    <row r="11851" spans="1:3" hidden="1" x14ac:dyDescent="0.25">
      <c r="A11851" t="s">
        <v>4130</v>
      </c>
      <c r="B11851" t="s">
        <v>5754</v>
      </c>
      <c r="C11851" t="s">
        <v>5755</v>
      </c>
    </row>
    <row r="11852" spans="1:3" hidden="1" x14ac:dyDescent="0.25">
      <c r="A11852" t="s">
        <v>4130</v>
      </c>
      <c r="B11852" t="s">
        <v>5754</v>
      </c>
      <c r="C11852" t="s">
        <v>5756</v>
      </c>
    </row>
    <row r="11853" spans="1:3" hidden="1" x14ac:dyDescent="0.25">
      <c r="A11853" t="s">
        <v>4130</v>
      </c>
      <c r="B11853" t="s">
        <v>5757</v>
      </c>
      <c r="C11853" t="s">
        <v>5758</v>
      </c>
    </row>
    <row r="11854" spans="1:3" hidden="1" x14ac:dyDescent="0.25">
      <c r="A11854" t="s">
        <v>4130</v>
      </c>
      <c r="B11854" t="s">
        <v>5759</v>
      </c>
      <c r="C11854" t="s">
        <v>5760</v>
      </c>
    </row>
    <row r="11855" spans="1:3" hidden="1" x14ac:dyDescent="0.25">
      <c r="A11855" t="s">
        <v>4130</v>
      </c>
      <c r="B11855" t="s">
        <v>5759</v>
      </c>
      <c r="C11855" t="s">
        <v>5761</v>
      </c>
    </row>
    <row r="11856" spans="1:3" hidden="1" x14ac:dyDescent="0.25">
      <c r="A11856" t="s">
        <v>4130</v>
      </c>
      <c r="B11856" t="s">
        <v>5762</v>
      </c>
      <c r="C11856" t="s">
        <v>5763</v>
      </c>
    </row>
    <row r="11857" spans="1:3" hidden="1" x14ac:dyDescent="0.25">
      <c r="A11857" t="s">
        <v>4130</v>
      </c>
      <c r="B11857" t="s">
        <v>5762</v>
      </c>
      <c r="C11857" t="s">
        <v>5764</v>
      </c>
    </row>
    <row r="11858" spans="1:3" hidden="1" x14ac:dyDescent="0.25">
      <c r="A11858" t="s">
        <v>4130</v>
      </c>
      <c r="B11858" t="s">
        <v>5765</v>
      </c>
      <c r="C11858" t="s">
        <v>5766</v>
      </c>
    </row>
    <row r="11859" spans="1:3" hidden="1" x14ac:dyDescent="0.25">
      <c r="A11859" t="s">
        <v>4130</v>
      </c>
      <c r="B11859" t="s">
        <v>5765</v>
      </c>
      <c r="C11859" t="s">
        <v>5767</v>
      </c>
    </row>
    <row r="11860" spans="1:3" hidden="1" x14ac:dyDescent="0.25">
      <c r="A11860" t="s">
        <v>4130</v>
      </c>
      <c r="B11860" t="s">
        <v>5768</v>
      </c>
      <c r="C11860" t="s">
        <v>5769</v>
      </c>
    </row>
    <row r="11861" spans="1:3" hidden="1" x14ac:dyDescent="0.25">
      <c r="A11861" t="s">
        <v>4130</v>
      </c>
      <c r="B11861" t="s">
        <v>5770</v>
      </c>
      <c r="C11861" t="s">
        <v>5771</v>
      </c>
    </row>
    <row r="11862" spans="1:3" hidden="1" x14ac:dyDescent="0.25">
      <c r="A11862" t="s">
        <v>4130</v>
      </c>
      <c r="B11862" t="s">
        <v>5772</v>
      </c>
      <c r="C11862" t="s">
        <v>5773</v>
      </c>
    </row>
    <row r="11863" spans="1:3" hidden="1" x14ac:dyDescent="0.25">
      <c r="A11863" t="s">
        <v>4130</v>
      </c>
      <c r="B11863" t="s">
        <v>5774</v>
      </c>
      <c r="C11863" t="s">
        <v>5775</v>
      </c>
    </row>
    <row r="11864" spans="1:3" hidden="1" x14ac:dyDescent="0.25">
      <c r="A11864" t="s">
        <v>4130</v>
      </c>
      <c r="B11864" t="s">
        <v>5776</v>
      </c>
      <c r="C11864" t="s">
        <v>5777</v>
      </c>
    </row>
    <row r="11865" spans="1:3" hidden="1" x14ac:dyDescent="0.25">
      <c r="A11865" t="s">
        <v>4130</v>
      </c>
      <c r="B11865" t="s">
        <v>5778</v>
      </c>
      <c r="C11865" t="s">
        <v>5779</v>
      </c>
    </row>
    <row r="11866" spans="1:3" hidden="1" x14ac:dyDescent="0.25">
      <c r="A11866" t="s">
        <v>4130</v>
      </c>
      <c r="B11866" t="s">
        <v>5780</v>
      </c>
      <c r="C11866" t="s">
        <v>5781</v>
      </c>
    </row>
    <row r="11867" spans="1:3" hidden="1" x14ac:dyDescent="0.25">
      <c r="A11867" t="s">
        <v>4130</v>
      </c>
      <c r="B11867" t="s">
        <v>5782</v>
      </c>
      <c r="C11867" t="s">
        <v>5783</v>
      </c>
    </row>
    <row r="11868" spans="1:3" hidden="1" x14ac:dyDescent="0.25">
      <c r="A11868" t="s">
        <v>4130</v>
      </c>
      <c r="B11868" t="s">
        <v>5784</v>
      </c>
      <c r="C11868" t="s">
        <v>5785</v>
      </c>
    </row>
    <row r="11869" spans="1:3" hidden="1" x14ac:dyDescent="0.25">
      <c r="A11869" t="s">
        <v>4130</v>
      </c>
      <c r="B11869" t="s">
        <v>5786</v>
      </c>
      <c r="C11869" t="s">
        <v>5787</v>
      </c>
    </row>
    <row r="11870" spans="1:3" hidden="1" x14ac:dyDescent="0.25">
      <c r="A11870" t="s">
        <v>4130</v>
      </c>
      <c r="B11870" t="s">
        <v>5788</v>
      </c>
      <c r="C11870" t="s">
        <v>5789</v>
      </c>
    </row>
    <row r="11871" spans="1:3" hidden="1" x14ac:dyDescent="0.25">
      <c r="A11871" t="s">
        <v>4130</v>
      </c>
      <c r="B11871" t="s">
        <v>5790</v>
      </c>
      <c r="C11871" t="s">
        <v>5791</v>
      </c>
    </row>
    <row r="11872" spans="1:3" hidden="1" x14ac:dyDescent="0.25">
      <c r="A11872" t="s">
        <v>4130</v>
      </c>
      <c r="B11872" t="s">
        <v>5792</v>
      </c>
      <c r="C11872" t="s">
        <v>5793</v>
      </c>
    </row>
    <row r="11873" spans="1:3" hidden="1" x14ac:dyDescent="0.25">
      <c r="A11873" t="s">
        <v>4130</v>
      </c>
      <c r="B11873" t="s">
        <v>5794</v>
      </c>
      <c r="C11873" t="s">
        <v>5795</v>
      </c>
    </row>
    <row r="11874" spans="1:3" hidden="1" x14ac:dyDescent="0.25">
      <c r="A11874" t="s">
        <v>4130</v>
      </c>
      <c r="B11874" t="s">
        <v>5796</v>
      </c>
      <c r="C11874" t="s">
        <v>5797</v>
      </c>
    </row>
    <row r="11875" spans="1:3" hidden="1" x14ac:dyDescent="0.25">
      <c r="A11875" t="s">
        <v>4130</v>
      </c>
      <c r="B11875" t="s">
        <v>5798</v>
      </c>
      <c r="C11875" t="s">
        <v>5797</v>
      </c>
    </row>
    <row r="11876" spans="1:3" hidden="1" x14ac:dyDescent="0.25">
      <c r="A11876" t="s">
        <v>4130</v>
      </c>
      <c r="B11876" t="s">
        <v>5799</v>
      </c>
      <c r="C11876" t="s">
        <v>5800</v>
      </c>
    </row>
    <row r="11877" spans="1:3" hidden="1" x14ac:dyDescent="0.25">
      <c r="A11877" t="s">
        <v>4130</v>
      </c>
      <c r="B11877" t="s">
        <v>5801</v>
      </c>
      <c r="C11877" t="s">
        <v>5802</v>
      </c>
    </row>
    <row r="11878" spans="1:3" hidden="1" x14ac:dyDescent="0.25">
      <c r="A11878" t="s">
        <v>4130</v>
      </c>
      <c r="B11878" t="s">
        <v>5803</v>
      </c>
      <c r="C11878" t="s">
        <v>5804</v>
      </c>
    </row>
    <row r="11879" spans="1:3" hidden="1" x14ac:dyDescent="0.25">
      <c r="A11879" t="s">
        <v>4130</v>
      </c>
      <c r="B11879" t="s">
        <v>5805</v>
      </c>
      <c r="C11879" t="s">
        <v>5806</v>
      </c>
    </row>
    <row r="11880" spans="1:3" hidden="1" x14ac:dyDescent="0.25">
      <c r="A11880" t="s">
        <v>4130</v>
      </c>
      <c r="B11880" t="s">
        <v>5807</v>
      </c>
      <c r="C11880" t="s">
        <v>5808</v>
      </c>
    </row>
    <row r="11881" spans="1:3" hidden="1" x14ac:dyDescent="0.25">
      <c r="A11881" t="s">
        <v>4130</v>
      </c>
      <c r="B11881" t="s">
        <v>5809</v>
      </c>
      <c r="C11881" t="s">
        <v>5810</v>
      </c>
    </row>
    <row r="11882" spans="1:3" hidden="1" x14ac:dyDescent="0.25">
      <c r="A11882" t="s">
        <v>4130</v>
      </c>
      <c r="B11882" t="s">
        <v>5811</v>
      </c>
      <c r="C11882" t="s">
        <v>5812</v>
      </c>
    </row>
    <row r="11883" spans="1:3" hidden="1" x14ac:dyDescent="0.25">
      <c r="A11883" t="s">
        <v>4130</v>
      </c>
      <c r="B11883" t="s">
        <v>5813</v>
      </c>
      <c r="C11883" t="s">
        <v>5814</v>
      </c>
    </row>
    <row r="11884" spans="1:3" hidden="1" x14ac:dyDescent="0.25">
      <c r="A11884" t="s">
        <v>4130</v>
      </c>
      <c r="B11884" t="s">
        <v>5815</v>
      </c>
      <c r="C11884" t="s">
        <v>5816</v>
      </c>
    </row>
    <row r="11885" spans="1:3" hidden="1" x14ac:dyDescent="0.25">
      <c r="A11885" t="s">
        <v>4130</v>
      </c>
      <c r="B11885" t="s">
        <v>5817</v>
      </c>
      <c r="C11885" t="s">
        <v>5818</v>
      </c>
    </row>
    <row r="11886" spans="1:3" hidden="1" x14ac:dyDescent="0.25">
      <c r="A11886" t="s">
        <v>4130</v>
      </c>
      <c r="B11886" t="s">
        <v>5819</v>
      </c>
      <c r="C11886" t="s">
        <v>5820</v>
      </c>
    </row>
    <row r="11887" spans="1:3" hidden="1" x14ac:dyDescent="0.25">
      <c r="A11887" t="s">
        <v>4130</v>
      </c>
      <c r="B11887" t="s">
        <v>5821</v>
      </c>
      <c r="C11887" t="s">
        <v>5822</v>
      </c>
    </row>
    <row r="11888" spans="1:3" hidden="1" x14ac:dyDescent="0.25">
      <c r="A11888" t="s">
        <v>4130</v>
      </c>
      <c r="B11888" t="s">
        <v>5823</v>
      </c>
      <c r="C11888" t="s">
        <v>5824</v>
      </c>
    </row>
    <row r="11889" spans="1:3" hidden="1" x14ac:dyDescent="0.25">
      <c r="A11889" t="s">
        <v>4130</v>
      </c>
      <c r="B11889" t="s">
        <v>5825</v>
      </c>
      <c r="C11889" t="s">
        <v>5826</v>
      </c>
    </row>
    <row r="11890" spans="1:3" hidden="1" x14ac:dyDescent="0.25">
      <c r="A11890" t="s">
        <v>4130</v>
      </c>
      <c r="B11890" t="s">
        <v>5827</v>
      </c>
      <c r="C11890" t="s">
        <v>5828</v>
      </c>
    </row>
    <row r="11891" spans="1:3" hidden="1" x14ac:dyDescent="0.25">
      <c r="A11891" t="s">
        <v>4130</v>
      </c>
      <c r="B11891" t="s">
        <v>5829</v>
      </c>
      <c r="C11891" t="s">
        <v>5830</v>
      </c>
    </row>
    <row r="11892" spans="1:3" hidden="1" x14ac:dyDescent="0.25">
      <c r="A11892" t="s">
        <v>4130</v>
      </c>
      <c r="B11892" t="s">
        <v>5831</v>
      </c>
      <c r="C11892" t="s">
        <v>5832</v>
      </c>
    </row>
    <row r="11893" spans="1:3" hidden="1" x14ac:dyDescent="0.25">
      <c r="A11893" t="s">
        <v>4130</v>
      </c>
      <c r="B11893" t="s">
        <v>5833</v>
      </c>
      <c r="C11893" t="s">
        <v>5832</v>
      </c>
    </row>
    <row r="11894" spans="1:3" hidden="1" x14ac:dyDescent="0.25">
      <c r="A11894" t="s">
        <v>4130</v>
      </c>
      <c r="B11894" t="s">
        <v>5834</v>
      </c>
      <c r="C11894" t="s">
        <v>5835</v>
      </c>
    </row>
    <row r="11895" spans="1:3" hidden="1" x14ac:dyDescent="0.25">
      <c r="A11895" t="s">
        <v>4130</v>
      </c>
      <c r="B11895" t="s">
        <v>5836</v>
      </c>
      <c r="C11895" t="s">
        <v>5837</v>
      </c>
    </row>
    <row r="11896" spans="1:3" hidden="1" x14ac:dyDescent="0.25">
      <c r="A11896" t="s">
        <v>4130</v>
      </c>
      <c r="B11896" t="s">
        <v>5838</v>
      </c>
      <c r="C11896" t="s">
        <v>5839</v>
      </c>
    </row>
    <row r="11897" spans="1:3" hidden="1" x14ac:dyDescent="0.25">
      <c r="A11897" t="s">
        <v>4130</v>
      </c>
      <c r="B11897" t="s">
        <v>5840</v>
      </c>
      <c r="C11897" t="s">
        <v>5841</v>
      </c>
    </row>
    <row r="11898" spans="1:3" hidden="1" x14ac:dyDescent="0.25">
      <c r="A11898" t="s">
        <v>4130</v>
      </c>
      <c r="B11898" t="s">
        <v>5842</v>
      </c>
      <c r="C11898" t="s">
        <v>5839</v>
      </c>
    </row>
    <row r="11899" spans="1:3" hidden="1" x14ac:dyDescent="0.25">
      <c r="A11899" t="s">
        <v>4130</v>
      </c>
      <c r="B11899" t="s">
        <v>5843</v>
      </c>
      <c r="C11899" t="s">
        <v>5844</v>
      </c>
    </row>
    <row r="11900" spans="1:3" hidden="1" x14ac:dyDescent="0.25">
      <c r="A11900" t="s">
        <v>4130</v>
      </c>
      <c r="B11900" t="s">
        <v>5845</v>
      </c>
      <c r="C11900" t="s">
        <v>5846</v>
      </c>
    </row>
    <row r="11901" spans="1:3" hidden="1" x14ac:dyDescent="0.25">
      <c r="A11901" t="s">
        <v>4130</v>
      </c>
      <c r="B11901" t="s">
        <v>5847</v>
      </c>
      <c r="C11901" t="s">
        <v>5848</v>
      </c>
    </row>
    <row r="11902" spans="1:3" hidden="1" x14ac:dyDescent="0.25">
      <c r="A11902" t="s">
        <v>4130</v>
      </c>
      <c r="B11902" t="s">
        <v>5849</v>
      </c>
      <c r="C11902" t="s">
        <v>5850</v>
      </c>
    </row>
    <row r="11903" spans="1:3" hidden="1" x14ac:dyDescent="0.25">
      <c r="A11903" t="s">
        <v>4130</v>
      </c>
      <c r="B11903" t="s">
        <v>5851</v>
      </c>
      <c r="C11903" t="s">
        <v>5852</v>
      </c>
    </row>
    <row r="11904" spans="1:3" hidden="1" x14ac:dyDescent="0.25">
      <c r="A11904" t="s">
        <v>4130</v>
      </c>
      <c r="B11904" t="s">
        <v>5853</v>
      </c>
      <c r="C11904" t="s">
        <v>5854</v>
      </c>
    </row>
    <row r="11905" spans="1:3" hidden="1" x14ac:dyDescent="0.25">
      <c r="A11905" t="s">
        <v>4130</v>
      </c>
      <c r="B11905" t="s">
        <v>5855</v>
      </c>
      <c r="C11905" t="s">
        <v>5856</v>
      </c>
    </row>
    <row r="11906" spans="1:3" hidden="1" x14ac:dyDescent="0.25">
      <c r="A11906" t="s">
        <v>4130</v>
      </c>
      <c r="B11906" t="s">
        <v>5857</v>
      </c>
      <c r="C11906" t="s">
        <v>5858</v>
      </c>
    </row>
    <row r="11907" spans="1:3" hidden="1" x14ac:dyDescent="0.25">
      <c r="A11907" t="s">
        <v>4130</v>
      </c>
      <c r="B11907" t="s">
        <v>5859</v>
      </c>
      <c r="C11907" t="s">
        <v>5860</v>
      </c>
    </row>
    <row r="11908" spans="1:3" hidden="1" x14ac:dyDescent="0.25">
      <c r="A11908" t="s">
        <v>4130</v>
      </c>
      <c r="B11908" t="s">
        <v>5861</v>
      </c>
      <c r="C11908" t="s">
        <v>5862</v>
      </c>
    </row>
    <row r="11909" spans="1:3" hidden="1" x14ac:dyDescent="0.25">
      <c r="A11909" t="s">
        <v>4130</v>
      </c>
      <c r="B11909" t="s">
        <v>5863</v>
      </c>
      <c r="C11909" t="s">
        <v>5864</v>
      </c>
    </row>
    <row r="11910" spans="1:3" hidden="1" x14ac:dyDescent="0.25">
      <c r="A11910" t="s">
        <v>4130</v>
      </c>
      <c r="B11910" t="s">
        <v>5865</v>
      </c>
      <c r="C11910" t="s">
        <v>5866</v>
      </c>
    </row>
    <row r="11911" spans="1:3" hidden="1" x14ac:dyDescent="0.25">
      <c r="A11911" t="s">
        <v>4130</v>
      </c>
      <c r="B11911" t="s">
        <v>5867</v>
      </c>
      <c r="C11911" t="s">
        <v>5868</v>
      </c>
    </row>
    <row r="11912" spans="1:3" hidden="1" x14ac:dyDescent="0.25">
      <c r="A11912" t="s">
        <v>4130</v>
      </c>
      <c r="B11912" t="s">
        <v>5869</v>
      </c>
      <c r="C11912" t="s">
        <v>5870</v>
      </c>
    </row>
    <row r="11913" spans="1:3" hidden="1" x14ac:dyDescent="0.25">
      <c r="A11913" t="s">
        <v>4130</v>
      </c>
      <c r="B11913" t="s">
        <v>5871</v>
      </c>
      <c r="C11913" t="s">
        <v>5872</v>
      </c>
    </row>
    <row r="11914" spans="1:3" hidden="1" x14ac:dyDescent="0.25">
      <c r="A11914" t="s">
        <v>4130</v>
      </c>
      <c r="B11914" t="s">
        <v>5873</v>
      </c>
      <c r="C11914" t="s">
        <v>5874</v>
      </c>
    </row>
    <row r="11915" spans="1:3" hidden="1" x14ac:dyDescent="0.25">
      <c r="A11915" t="s">
        <v>4130</v>
      </c>
      <c r="B11915" t="s">
        <v>5875</v>
      </c>
      <c r="C11915" t="s">
        <v>5876</v>
      </c>
    </row>
    <row r="11916" spans="1:3" hidden="1" x14ac:dyDescent="0.25">
      <c r="A11916" t="s">
        <v>4130</v>
      </c>
      <c r="B11916" t="s">
        <v>5877</v>
      </c>
      <c r="C11916" t="s">
        <v>5878</v>
      </c>
    </row>
    <row r="11917" spans="1:3" hidden="1" x14ac:dyDescent="0.25">
      <c r="A11917" t="s">
        <v>4130</v>
      </c>
      <c r="B11917" t="s">
        <v>5879</v>
      </c>
      <c r="C11917" t="s">
        <v>5880</v>
      </c>
    </row>
    <row r="11918" spans="1:3" hidden="1" x14ac:dyDescent="0.25">
      <c r="A11918" t="s">
        <v>4130</v>
      </c>
      <c r="B11918" t="s">
        <v>5881</v>
      </c>
      <c r="C11918" t="s">
        <v>5882</v>
      </c>
    </row>
    <row r="11919" spans="1:3" hidden="1" x14ac:dyDescent="0.25">
      <c r="A11919" t="s">
        <v>4130</v>
      </c>
      <c r="B11919" t="s">
        <v>5883</v>
      </c>
      <c r="C11919" t="s">
        <v>5884</v>
      </c>
    </row>
    <row r="11920" spans="1:3" hidden="1" x14ac:dyDescent="0.25">
      <c r="A11920" t="s">
        <v>4130</v>
      </c>
      <c r="B11920" t="s">
        <v>5885</v>
      </c>
      <c r="C11920" t="s">
        <v>5886</v>
      </c>
    </row>
    <row r="11921" spans="1:3" hidden="1" x14ac:dyDescent="0.25">
      <c r="A11921" t="s">
        <v>4130</v>
      </c>
      <c r="B11921" t="s">
        <v>5887</v>
      </c>
      <c r="C11921" t="s">
        <v>5888</v>
      </c>
    </row>
    <row r="11922" spans="1:3" hidden="1" x14ac:dyDescent="0.25">
      <c r="A11922" t="s">
        <v>4130</v>
      </c>
      <c r="B11922" t="s">
        <v>5889</v>
      </c>
      <c r="C11922" t="s">
        <v>5890</v>
      </c>
    </row>
    <row r="11923" spans="1:3" hidden="1" x14ac:dyDescent="0.25">
      <c r="A11923" t="s">
        <v>4130</v>
      </c>
      <c r="B11923" t="s">
        <v>5891</v>
      </c>
      <c r="C11923" t="s">
        <v>5892</v>
      </c>
    </row>
    <row r="11924" spans="1:3" hidden="1" x14ac:dyDescent="0.25">
      <c r="A11924" t="s">
        <v>4130</v>
      </c>
      <c r="B11924" t="s">
        <v>5893</v>
      </c>
      <c r="C11924" t="s">
        <v>5894</v>
      </c>
    </row>
    <row r="11925" spans="1:3" hidden="1" x14ac:dyDescent="0.25">
      <c r="A11925" t="s">
        <v>4130</v>
      </c>
      <c r="B11925" t="s">
        <v>5895</v>
      </c>
      <c r="C11925" t="s">
        <v>5896</v>
      </c>
    </row>
    <row r="11926" spans="1:3" hidden="1" x14ac:dyDescent="0.25">
      <c r="A11926" t="s">
        <v>4130</v>
      </c>
      <c r="B11926" t="s">
        <v>5897</v>
      </c>
      <c r="C11926" t="s">
        <v>5898</v>
      </c>
    </row>
    <row r="11927" spans="1:3" hidden="1" x14ac:dyDescent="0.25">
      <c r="A11927" t="s">
        <v>4130</v>
      </c>
      <c r="B11927" t="s">
        <v>5899</v>
      </c>
      <c r="C11927" t="s">
        <v>5900</v>
      </c>
    </row>
    <row r="11928" spans="1:3" hidden="1" x14ac:dyDescent="0.25">
      <c r="A11928" t="s">
        <v>4130</v>
      </c>
      <c r="B11928" t="s">
        <v>5901</v>
      </c>
      <c r="C11928" t="s">
        <v>5902</v>
      </c>
    </row>
    <row r="11929" spans="1:3" hidden="1" x14ac:dyDescent="0.25">
      <c r="A11929" t="s">
        <v>4130</v>
      </c>
      <c r="B11929" t="s">
        <v>5903</v>
      </c>
      <c r="C11929" t="s">
        <v>5904</v>
      </c>
    </row>
    <row r="11930" spans="1:3" hidden="1" x14ac:dyDescent="0.25">
      <c r="A11930" t="s">
        <v>4130</v>
      </c>
      <c r="B11930" t="s">
        <v>5905</v>
      </c>
      <c r="C11930" t="s">
        <v>5906</v>
      </c>
    </row>
    <row r="11931" spans="1:3" hidden="1" x14ac:dyDescent="0.25">
      <c r="A11931" t="s">
        <v>4130</v>
      </c>
      <c r="B11931" t="s">
        <v>5907</v>
      </c>
      <c r="C11931" t="s">
        <v>5908</v>
      </c>
    </row>
    <row r="11932" spans="1:3" hidden="1" x14ac:dyDescent="0.25">
      <c r="A11932" t="s">
        <v>4130</v>
      </c>
      <c r="B11932" t="s">
        <v>5909</v>
      </c>
      <c r="C11932" t="s">
        <v>5910</v>
      </c>
    </row>
    <row r="11933" spans="1:3" hidden="1" x14ac:dyDescent="0.25">
      <c r="A11933" t="s">
        <v>4130</v>
      </c>
      <c r="B11933" t="s">
        <v>5911</v>
      </c>
      <c r="C11933" t="s">
        <v>5912</v>
      </c>
    </row>
    <row r="11934" spans="1:3" hidden="1" x14ac:dyDescent="0.25">
      <c r="A11934" t="s">
        <v>4130</v>
      </c>
      <c r="B11934" t="s">
        <v>5913</v>
      </c>
      <c r="C11934" t="s">
        <v>5914</v>
      </c>
    </row>
    <row r="11935" spans="1:3" hidden="1" x14ac:dyDescent="0.25">
      <c r="A11935" t="s">
        <v>4130</v>
      </c>
      <c r="B11935" t="s">
        <v>5915</v>
      </c>
      <c r="C11935" t="s">
        <v>5914</v>
      </c>
    </row>
    <row r="11936" spans="1:3" hidden="1" x14ac:dyDescent="0.25">
      <c r="A11936" t="s">
        <v>4130</v>
      </c>
      <c r="B11936" t="s">
        <v>5916</v>
      </c>
      <c r="C11936" t="s">
        <v>5917</v>
      </c>
    </row>
    <row r="11937" spans="1:3" hidden="1" x14ac:dyDescent="0.25">
      <c r="A11937" t="s">
        <v>4130</v>
      </c>
      <c r="B11937" t="s">
        <v>5918</v>
      </c>
      <c r="C11937" t="s">
        <v>5919</v>
      </c>
    </row>
    <row r="11938" spans="1:3" hidden="1" x14ac:dyDescent="0.25">
      <c r="A11938" t="s">
        <v>4130</v>
      </c>
      <c r="B11938" t="s">
        <v>5920</v>
      </c>
      <c r="C11938" t="s">
        <v>5919</v>
      </c>
    </row>
    <row r="11939" spans="1:3" hidden="1" x14ac:dyDescent="0.25">
      <c r="A11939" t="s">
        <v>4130</v>
      </c>
      <c r="B11939" t="s">
        <v>5921</v>
      </c>
      <c r="C11939" t="s">
        <v>5922</v>
      </c>
    </row>
    <row r="11940" spans="1:3" hidden="1" x14ac:dyDescent="0.25">
      <c r="A11940" t="s">
        <v>4130</v>
      </c>
      <c r="B11940" t="s">
        <v>5923</v>
      </c>
      <c r="C11940" t="s">
        <v>5924</v>
      </c>
    </row>
    <row r="11941" spans="1:3" hidden="1" x14ac:dyDescent="0.25">
      <c r="A11941" t="s">
        <v>4130</v>
      </c>
      <c r="B11941" t="s">
        <v>5925</v>
      </c>
      <c r="C11941" t="s">
        <v>5926</v>
      </c>
    </row>
    <row r="11942" spans="1:3" hidden="1" x14ac:dyDescent="0.25">
      <c r="A11942" t="s">
        <v>4130</v>
      </c>
      <c r="B11942" t="s">
        <v>5927</v>
      </c>
      <c r="C11942" t="s">
        <v>5928</v>
      </c>
    </row>
    <row r="11943" spans="1:3" hidden="1" x14ac:dyDescent="0.25">
      <c r="A11943" t="s">
        <v>4130</v>
      </c>
      <c r="B11943" t="s">
        <v>5929</v>
      </c>
      <c r="C11943" t="s">
        <v>5930</v>
      </c>
    </row>
    <row r="11944" spans="1:3" hidden="1" x14ac:dyDescent="0.25">
      <c r="A11944" t="s">
        <v>4130</v>
      </c>
      <c r="B11944" t="s">
        <v>5931</v>
      </c>
      <c r="C11944" t="s">
        <v>5932</v>
      </c>
    </row>
    <row r="11945" spans="1:3" hidden="1" x14ac:dyDescent="0.25">
      <c r="A11945" t="s">
        <v>4130</v>
      </c>
      <c r="B11945" t="s">
        <v>5933</v>
      </c>
      <c r="C11945" t="s">
        <v>5934</v>
      </c>
    </row>
    <row r="11946" spans="1:3" hidden="1" x14ac:dyDescent="0.25">
      <c r="A11946" t="s">
        <v>4130</v>
      </c>
      <c r="B11946" t="s">
        <v>5935</v>
      </c>
      <c r="C11946" t="s">
        <v>5936</v>
      </c>
    </row>
    <row r="11947" spans="1:3" hidden="1" x14ac:dyDescent="0.25">
      <c r="A11947" t="s">
        <v>4130</v>
      </c>
      <c r="B11947" t="s">
        <v>5937</v>
      </c>
      <c r="C11947" t="s">
        <v>5938</v>
      </c>
    </row>
    <row r="11948" spans="1:3" hidden="1" x14ac:dyDescent="0.25">
      <c r="A11948" t="s">
        <v>4130</v>
      </c>
      <c r="B11948" t="s">
        <v>5939</v>
      </c>
      <c r="C11948" t="s">
        <v>5940</v>
      </c>
    </row>
    <row r="11949" spans="1:3" hidden="1" x14ac:dyDescent="0.25">
      <c r="A11949" t="s">
        <v>4130</v>
      </c>
      <c r="B11949" t="s">
        <v>5941</v>
      </c>
      <c r="C11949" t="s">
        <v>5942</v>
      </c>
    </row>
    <row r="11950" spans="1:3" hidden="1" x14ac:dyDescent="0.25">
      <c r="A11950" t="s">
        <v>4130</v>
      </c>
      <c r="B11950" t="s">
        <v>5943</v>
      </c>
      <c r="C11950" t="s">
        <v>5944</v>
      </c>
    </row>
    <row r="11951" spans="1:3" hidden="1" x14ac:dyDescent="0.25">
      <c r="A11951" t="s">
        <v>4130</v>
      </c>
      <c r="B11951" t="s">
        <v>5945</v>
      </c>
      <c r="C11951" t="s">
        <v>5946</v>
      </c>
    </row>
    <row r="11952" spans="1:3" hidden="1" x14ac:dyDescent="0.25">
      <c r="A11952" t="s">
        <v>4130</v>
      </c>
      <c r="B11952" t="s">
        <v>5947</v>
      </c>
      <c r="C11952" t="s">
        <v>5948</v>
      </c>
    </row>
    <row r="11953" spans="1:3" hidden="1" x14ac:dyDescent="0.25">
      <c r="A11953" t="s">
        <v>4130</v>
      </c>
      <c r="B11953" t="s">
        <v>5949</v>
      </c>
      <c r="C11953" t="s">
        <v>5950</v>
      </c>
    </row>
    <row r="11954" spans="1:3" hidden="1" x14ac:dyDescent="0.25">
      <c r="A11954" t="s">
        <v>4130</v>
      </c>
      <c r="B11954" t="s">
        <v>5951</v>
      </c>
      <c r="C11954" t="s">
        <v>5952</v>
      </c>
    </row>
    <row r="11955" spans="1:3" hidden="1" x14ac:dyDescent="0.25">
      <c r="A11955" t="s">
        <v>4130</v>
      </c>
      <c r="B11955" t="s">
        <v>5953</v>
      </c>
      <c r="C11955" t="s">
        <v>5954</v>
      </c>
    </row>
    <row r="11956" spans="1:3" hidden="1" x14ac:dyDescent="0.25">
      <c r="A11956" t="s">
        <v>4130</v>
      </c>
      <c r="B11956" t="s">
        <v>5955</v>
      </c>
      <c r="C11956" t="s">
        <v>5956</v>
      </c>
    </row>
    <row r="11957" spans="1:3" hidden="1" x14ac:dyDescent="0.25">
      <c r="A11957" t="s">
        <v>4130</v>
      </c>
      <c r="B11957" t="s">
        <v>5957</v>
      </c>
      <c r="C11957" t="s">
        <v>5958</v>
      </c>
    </row>
    <row r="11958" spans="1:3" hidden="1" x14ac:dyDescent="0.25">
      <c r="A11958" t="s">
        <v>4130</v>
      </c>
      <c r="B11958" t="s">
        <v>5959</v>
      </c>
      <c r="C11958" t="s">
        <v>5960</v>
      </c>
    </row>
    <row r="11959" spans="1:3" hidden="1" x14ac:dyDescent="0.25">
      <c r="A11959" t="s">
        <v>4130</v>
      </c>
      <c r="B11959" t="s">
        <v>5961</v>
      </c>
      <c r="C11959" t="s">
        <v>5962</v>
      </c>
    </row>
    <row r="11960" spans="1:3" hidden="1" x14ac:dyDescent="0.25">
      <c r="A11960" t="s">
        <v>4130</v>
      </c>
      <c r="B11960" t="s">
        <v>5963</v>
      </c>
      <c r="C11960" t="s">
        <v>5964</v>
      </c>
    </row>
    <row r="11961" spans="1:3" hidden="1" x14ac:dyDescent="0.25">
      <c r="A11961" t="s">
        <v>4130</v>
      </c>
      <c r="B11961" t="s">
        <v>5965</v>
      </c>
      <c r="C11961" t="s">
        <v>5966</v>
      </c>
    </row>
    <row r="11962" spans="1:3" hidden="1" x14ac:dyDescent="0.25">
      <c r="A11962" t="s">
        <v>4130</v>
      </c>
      <c r="B11962" t="s">
        <v>5967</v>
      </c>
      <c r="C11962" t="s">
        <v>5968</v>
      </c>
    </row>
    <row r="11963" spans="1:3" hidden="1" x14ac:dyDescent="0.25">
      <c r="A11963" t="s">
        <v>4130</v>
      </c>
      <c r="B11963" t="s">
        <v>5969</v>
      </c>
      <c r="C11963" t="s">
        <v>5966</v>
      </c>
    </row>
    <row r="11964" spans="1:3" hidden="1" x14ac:dyDescent="0.25">
      <c r="A11964" t="s">
        <v>4130</v>
      </c>
      <c r="B11964" t="s">
        <v>5970</v>
      </c>
      <c r="C11964" t="s">
        <v>5966</v>
      </c>
    </row>
    <row r="11965" spans="1:3" hidden="1" x14ac:dyDescent="0.25">
      <c r="A11965" t="s">
        <v>4130</v>
      </c>
      <c r="B11965" t="s">
        <v>5971</v>
      </c>
      <c r="C11965" t="s">
        <v>5972</v>
      </c>
    </row>
    <row r="11966" spans="1:3" hidden="1" x14ac:dyDescent="0.25">
      <c r="A11966" t="s">
        <v>4130</v>
      </c>
      <c r="B11966" t="s">
        <v>5973</v>
      </c>
      <c r="C11966" t="s">
        <v>5966</v>
      </c>
    </row>
    <row r="11967" spans="1:3" hidden="1" x14ac:dyDescent="0.25">
      <c r="A11967" t="s">
        <v>4130</v>
      </c>
      <c r="B11967" t="s">
        <v>5974</v>
      </c>
      <c r="C11967" t="s">
        <v>5975</v>
      </c>
    </row>
    <row r="11968" spans="1:3" hidden="1" x14ac:dyDescent="0.25">
      <c r="A11968" t="s">
        <v>4130</v>
      </c>
      <c r="B11968" t="s">
        <v>5976</v>
      </c>
      <c r="C11968" t="s">
        <v>5977</v>
      </c>
    </row>
    <row r="11969" spans="1:3" hidden="1" x14ac:dyDescent="0.25">
      <c r="A11969" t="s">
        <v>4130</v>
      </c>
      <c r="B11969" t="s">
        <v>5978</v>
      </c>
      <c r="C11969" t="s">
        <v>5979</v>
      </c>
    </row>
    <row r="11970" spans="1:3" hidden="1" x14ac:dyDescent="0.25">
      <c r="A11970" t="s">
        <v>4130</v>
      </c>
      <c r="B11970" t="s">
        <v>5980</v>
      </c>
      <c r="C11970" t="s">
        <v>5981</v>
      </c>
    </row>
    <row r="11971" spans="1:3" hidden="1" x14ac:dyDescent="0.25">
      <c r="A11971" t="s">
        <v>4130</v>
      </c>
      <c r="B11971" t="s">
        <v>5982</v>
      </c>
      <c r="C11971" t="s">
        <v>5983</v>
      </c>
    </row>
    <row r="11972" spans="1:3" hidden="1" x14ac:dyDescent="0.25">
      <c r="A11972" t="s">
        <v>4130</v>
      </c>
      <c r="B11972" t="s">
        <v>5982</v>
      </c>
      <c r="C11972" t="s">
        <v>5984</v>
      </c>
    </row>
    <row r="11973" spans="1:3" hidden="1" x14ac:dyDescent="0.25">
      <c r="A11973" t="s">
        <v>4130</v>
      </c>
      <c r="B11973" t="s">
        <v>5985</v>
      </c>
      <c r="C11973" t="s">
        <v>5986</v>
      </c>
    </row>
    <row r="11974" spans="1:3" hidden="1" x14ac:dyDescent="0.25">
      <c r="A11974" t="s">
        <v>4130</v>
      </c>
      <c r="B11974" t="s">
        <v>5987</v>
      </c>
      <c r="C11974" t="s">
        <v>5988</v>
      </c>
    </row>
    <row r="11975" spans="1:3" hidden="1" x14ac:dyDescent="0.25">
      <c r="A11975" t="s">
        <v>4130</v>
      </c>
      <c r="B11975" t="s">
        <v>5985</v>
      </c>
      <c r="C11975" t="s">
        <v>5989</v>
      </c>
    </row>
    <row r="11976" spans="1:3" hidden="1" x14ac:dyDescent="0.25">
      <c r="A11976" t="s">
        <v>4130</v>
      </c>
      <c r="B11976" t="s">
        <v>5990</v>
      </c>
      <c r="C11976" t="s">
        <v>5991</v>
      </c>
    </row>
    <row r="11977" spans="1:3" hidden="1" x14ac:dyDescent="0.25">
      <c r="A11977" t="s">
        <v>4130</v>
      </c>
      <c r="B11977" t="s">
        <v>5992</v>
      </c>
      <c r="C11977" t="s">
        <v>5993</v>
      </c>
    </row>
    <row r="11978" spans="1:3" hidden="1" x14ac:dyDescent="0.25">
      <c r="A11978" t="s">
        <v>4130</v>
      </c>
      <c r="B11978" t="s">
        <v>5994</v>
      </c>
      <c r="C11978" t="s">
        <v>5995</v>
      </c>
    </row>
    <row r="11979" spans="1:3" hidden="1" x14ac:dyDescent="0.25">
      <c r="A11979" t="s">
        <v>4130</v>
      </c>
      <c r="B11979" t="s">
        <v>5996</v>
      </c>
      <c r="C11979" t="s">
        <v>5997</v>
      </c>
    </row>
    <row r="11980" spans="1:3" hidden="1" x14ac:dyDescent="0.25">
      <c r="A11980" t="s">
        <v>4130</v>
      </c>
      <c r="B11980" t="s">
        <v>5998</v>
      </c>
      <c r="C11980" t="s">
        <v>5999</v>
      </c>
    </row>
    <row r="11981" spans="1:3" hidden="1" x14ac:dyDescent="0.25">
      <c r="A11981" t="s">
        <v>4130</v>
      </c>
      <c r="B11981" t="s">
        <v>6000</v>
      </c>
      <c r="C11981" t="s">
        <v>6001</v>
      </c>
    </row>
    <row r="11982" spans="1:3" hidden="1" x14ac:dyDescent="0.25">
      <c r="A11982" t="s">
        <v>4130</v>
      </c>
      <c r="B11982" t="s">
        <v>6002</v>
      </c>
      <c r="C11982" t="s">
        <v>6003</v>
      </c>
    </row>
    <row r="11983" spans="1:3" hidden="1" x14ac:dyDescent="0.25">
      <c r="A11983" t="s">
        <v>4130</v>
      </c>
      <c r="B11983" t="s">
        <v>6004</v>
      </c>
      <c r="C11983" t="s">
        <v>6003</v>
      </c>
    </row>
    <row r="11984" spans="1:3" hidden="1" x14ac:dyDescent="0.25">
      <c r="A11984" t="s">
        <v>4130</v>
      </c>
      <c r="B11984" t="s">
        <v>6005</v>
      </c>
      <c r="C11984" t="s">
        <v>6006</v>
      </c>
    </row>
    <row r="11985" spans="1:3" hidden="1" x14ac:dyDescent="0.25">
      <c r="A11985" t="s">
        <v>4130</v>
      </c>
      <c r="B11985" t="s">
        <v>6007</v>
      </c>
      <c r="C11985" t="s">
        <v>6008</v>
      </c>
    </row>
    <row r="11986" spans="1:3" hidden="1" x14ac:dyDescent="0.25">
      <c r="A11986" t="s">
        <v>4130</v>
      </c>
      <c r="B11986" t="s">
        <v>6009</v>
      </c>
      <c r="C11986" t="s">
        <v>6010</v>
      </c>
    </row>
    <row r="11987" spans="1:3" hidden="1" x14ac:dyDescent="0.25">
      <c r="A11987" t="s">
        <v>4130</v>
      </c>
      <c r="B11987" t="s">
        <v>6011</v>
      </c>
      <c r="C11987" t="s">
        <v>6012</v>
      </c>
    </row>
    <row r="11988" spans="1:3" hidden="1" x14ac:dyDescent="0.25">
      <c r="A11988" t="s">
        <v>4130</v>
      </c>
      <c r="B11988" t="s">
        <v>6013</v>
      </c>
      <c r="C11988" t="s">
        <v>4254</v>
      </c>
    </row>
    <row r="11989" spans="1:3" hidden="1" x14ac:dyDescent="0.25">
      <c r="A11989" t="s">
        <v>4130</v>
      </c>
      <c r="B11989" t="s">
        <v>6014</v>
      </c>
      <c r="C11989" t="s">
        <v>6015</v>
      </c>
    </row>
    <row r="11990" spans="1:3" hidden="1" x14ac:dyDescent="0.25">
      <c r="A11990" t="s">
        <v>4130</v>
      </c>
      <c r="B11990" t="s">
        <v>6016</v>
      </c>
      <c r="C11990" t="s">
        <v>6017</v>
      </c>
    </row>
    <row r="11991" spans="1:3" hidden="1" x14ac:dyDescent="0.25">
      <c r="A11991" t="s">
        <v>4130</v>
      </c>
      <c r="B11991" t="s">
        <v>6018</v>
      </c>
      <c r="C11991" t="s">
        <v>6019</v>
      </c>
    </row>
    <row r="11992" spans="1:3" hidden="1" x14ac:dyDescent="0.25">
      <c r="A11992" t="s">
        <v>4130</v>
      </c>
      <c r="B11992" t="s">
        <v>6020</v>
      </c>
      <c r="C11992" t="s">
        <v>6021</v>
      </c>
    </row>
    <row r="11993" spans="1:3" hidden="1" x14ac:dyDescent="0.25">
      <c r="A11993" t="s">
        <v>4130</v>
      </c>
      <c r="B11993" t="s">
        <v>6022</v>
      </c>
      <c r="C11993" t="s">
        <v>6023</v>
      </c>
    </row>
    <row r="11994" spans="1:3" hidden="1" x14ac:dyDescent="0.25">
      <c r="A11994" t="s">
        <v>4130</v>
      </c>
      <c r="B11994" t="s">
        <v>6024</v>
      </c>
      <c r="C11994" t="s">
        <v>6025</v>
      </c>
    </row>
    <row r="11995" spans="1:3" hidden="1" x14ac:dyDescent="0.25">
      <c r="A11995" t="s">
        <v>4130</v>
      </c>
      <c r="B11995" t="s">
        <v>6026</v>
      </c>
      <c r="C11995" t="s">
        <v>6027</v>
      </c>
    </row>
    <row r="11996" spans="1:3" hidden="1" x14ac:dyDescent="0.25">
      <c r="A11996" t="s">
        <v>4130</v>
      </c>
      <c r="B11996" t="s">
        <v>6028</v>
      </c>
      <c r="C11996" t="s">
        <v>6029</v>
      </c>
    </row>
    <row r="11997" spans="1:3" hidden="1" x14ac:dyDescent="0.25">
      <c r="A11997" t="s">
        <v>4130</v>
      </c>
      <c r="B11997" t="s">
        <v>6030</v>
      </c>
      <c r="C11997" t="s">
        <v>6031</v>
      </c>
    </row>
    <row r="11998" spans="1:3" hidden="1" x14ac:dyDescent="0.25">
      <c r="A11998" t="s">
        <v>4130</v>
      </c>
      <c r="B11998" t="s">
        <v>6032</v>
      </c>
      <c r="C11998" t="s">
        <v>6033</v>
      </c>
    </row>
    <row r="11999" spans="1:3" hidden="1" x14ac:dyDescent="0.25">
      <c r="A11999" t="s">
        <v>4130</v>
      </c>
      <c r="B11999" t="s">
        <v>6034</v>
      </c>
      <c r="C11999" t="s">
        <v>6035</v>
      </c>
    </row>
    <row r="12000" spans="1:3" hidden="1" x14ac:dyDescent="0.25">
      <c r="A12000" t="s">
        <v>4130</v>
      </c>
      <c r="B12000" t="s">
        <v>6036</v>
      </c>
      <c r="C12000" t="s">
        <v>6037</v>
      </c>
    </row>
    <row r="12001" spans="1:3" hidden="1" x14ac:dyDescent="0.25">
      <c r="A12001" t="s">
        <v>4130</v>
      </c>
      <c r="B12001" t="s">
        <v>6038</v>
      </c>
      <c r="C12001" t="s">
        <v>6039</v>
      </c>
    </row>
    <row r="12002" spans="1:3" hidden="1" x14ac:dyDescent="0.25">
      <c r="A12002" t="s">
        <v>4130</v>
      </c>
      <c r="B12002" t="s">
        <v>6040</v>
      </c>
      <c r="C12002" t="s">
        <v>6041</v>
      </c>
    </row>
    <row r="12003" spans="1:3" hidden="1" x14ac:dyDescent="0.25">
      <c r="A12003" t="s">
        <v>4130</v>
      </c>
      <c r="B12003" t="s">
        <v>6042</v>
      </c>
      <c r="C12003" t="s">
        <v>6043</v>
      </c>
    </row>
    <row r="12004" spans="1:3" hidden="1" x14ac:dyDescent="0.25">
      <c r="A12004" t="s">
        <v>4130</v>
      </c>
      <c r="B12004" t="s">
        <v>6044</v>
      </c>
      <c r="C12004" t="s">
        <v>6045</v>
      </c>
    </row>
    <row r="12005" spans="1:3" hidden="1" x14ac:dyDescent="0.25">
      <c r="A12005" t="s">
        <v>4130</v>
      </c>
      <c r="B12005" t="s">
        <v>6046</v>
      </c>
      <c r="C12005" t="s">
        <v>6047</v>
      </c>
    </row>
    <row r="12006" spans="1:3" hidden="1" x14ac:dyDescent="0.25">
      <c r="A12006" t="s">
        <v>4130</v>
      </c>
      <c r="B12006" t="s">
        <v>6048</v>
      </c>
      <c r="C12006" t="s">
        <v>6048</v>
      </c>
    </row>
    <row r="12007" spans="1:3" hidden="1" x14ac:dyDescent="0.25">
      <c r="A12007" t="s">
        <v>4130</v>
      </c>
      <c r="B12007" t="s">
        <v>6049</v>
      </c>
      <c r="C12007" t="s">
        <v>6050</v>
      </c>
    </row>
    <row r="12008" spans="1:3" hidden="1" x14ac:dyDescent="0.25">
      <c r="A12008" t="s">
        <v>4130</v>
      </c>
      <c r="B12008" t="s">
        <v>6051</v>
      </c>
      <c r="C12008" t="s">
        <v>6052</v>
      </c>
    </row>
    <row r="12009" spans="1:3" hidden="1" x14ac:dyDescent="0.25">
      <c r="A12009" t="s">
        <v>4130</v>
      </c>
      <c r="B12009" t="s">
        <v>6053</v>
      </c>
      <c r="C12009" t="s">
        <v>6054</v>
      </c>
    </row>
    <row r="12010" spans="1:3" hidden="1" x14ac:dyDescent="0.25">
      <c r="A12010" t="s">
        <v>4130</v>
      </c>
      <c r="B12010" t="s">
        <v>6055</v>
      </c>
      <c r="C12010" t="s">
        <v>6056</v>
      </c>
    </row>
    <row r="12011" spans="1:3" hidden="1" x14ac:dyDescent="0.25">
      <c r="A12011" t="s">
        <v>4130</v>
      </c>
      <c r="B12011" t="s">
        <v>6057</v>
      </c>
      <c r="C12011" t="s">
        <v>6058</v>
      </c>
    </row>
    <row r="12012" spans="1:3" hidden="1" x14ac:dyDescent="0.25">
      <c r="A12012" t="s">
        <v>4130</v>
      </c>
      <c r="B12012" t="s">
        <v>6059</v>
      </c>
      <c r="C12012" t="s">
        <v>6060</v>
      </c>
    </row>
    <row r="12013" spans="1:3" hidden="1" x14ac:dyDescent="0.25">
      <c r="A12013" t="s">
        <v>4130</v>
      </c>
      <c r="B12013" t="s">
        <v>6061</v>
      </c>
      <c r="C12013" t="s">
        <v>6062</v>
      </c>
    </row>
    <row r="12014" spans="1:3" hidden="1" x14ac:dyDescent="0.25">
      <c r="A12014" t="s">
        <v>4130</v>
      </c>
      <c r="B12014" t="s">
        <v>6063</v>
      </c>
      <c r="C12014" t="s">
        <v>6064</v>
      </c>
    </row>
    <row r="12015" spans="1:3" hidden="1" x14ac:dyDescent="0.25">
      <c r="A12015" t="s">
        <v>4130</v>
      </c>
      <c r="B12015" t="s">
        <v>6065</v>
      </c>
      <c r="C12015" t="s">
        <v>6066</v>
      </c>
    </row>
    <row r="12016" spans="1:3" hidden="1" x14ac:dyDescent="0.25">
      <c r="A12016" t="s">
        <v>4130</v>
      </c>
      <c r="B12016" t="s">
        <v>6067</v>
      </c>
      <c r="C12016" t="s">
        <v>6068</v>
      </c>
    </row>
    <row r="12017" spans="1:3" hidden="1" x14ac:dyDescent="0.25">
      <c r="A12017" t="s">
        <v>4130</v>
      </c>
      <c r="B12017" t="s">
        <v>6069</v>
      </c>
      <c r="C12017" t="s">
        <v>6070</v>
      </c>
    </row>
    <row r="12018" spans="1:3" hidden="1" x14ac:dyDescent="0.25">
      <c r="A12018" t="s">
        <v>4130</v>
      </c>
      <c r="B12018" t="s">
        <v>6071</v>
      </c>
      <c r="C12018" t="s">
        <v>6072</v>
      </c>
    </row>
    <row r="12019" spans="1:3" hidden="1" x14ac:dyDescent="0.25">
      <c r="A12019" t="s">
        <v>4130</v>
      </c>
      <c r="B12019" t="s">
        <v>6073</v>
      </c>
      <c r="C12019" t="s">
        <v>6074</v>
      </c>
    </row>
    <row r="12020" spans="1:3" hidden="1" x14ac:dyDescent="0.25">
      <c r="A12020" t="s">
        <v>4130</v>
      </c>
      <c r="B12020" t="s">
        <v>6075</v>
      </c>
      <c r="C12020" t="s">
        <v>6076</v>
      </c>
    </row>
    <row r="12021" spans="1:3" hidden="1" x14ac:dyDescent="0.25">
      <c r="A12021" t="s">
        <v>4130</v>
      </c>
      <c r="B12021" t="s">
        <v>6077</v>
      </c>
      <c r="C12021" t="s">
        <v>6078</v>
      </c>
    </row>
    <row r="12022" spans="1:3" hidden="1" x14ac:dyDescent="0.25">
      <c r="A12022" t="s">
        <v>4130</v>
      </c>
      <c r="B12022" t="s">
        <v>3549</v>
      </c>
      <c r="C12022" t="s">
        <v>6079</v>
      </c>
    </row>
    <row r="12023" spans="1:3" hidden="1" x14ac:dyDescent="0.25">
      <c r="A12023" t="s">
        <v>4130</v>
      </c>
      <c r="B12023" t="s">
        <v>6080</v>
      </c>
      <c r="C12023" t="s">
        <v>6081</v>
      </c>
    </row>
    <row r="12024" spans="1:3" hidden="1" x14ac:dyDescent="0.25">
      <c r="A12024" t="s">
        <v>4130</v>
      </c>
      <c r="B12024" t="s">
        <v>6082</v>
      </c>
      <c r="C12024" t="s">
        <v>6083</v>
      </c>
    </row>
    <row r="12025" spans="1:3" hidden="1" x14ac:dyDescent="0.25">
      <c r="A12025" t="s">
        <v>4130</v>
      </c>
      <c r="B12025" t="s">
        <v>6084</v>
      </c>
      <c r="C12025" t="s">
        <v>6085</v>
      </c>
    </row>
    <row r="12026" spans="1:3" hidden="1" x14ac:dyDescent="0.25">
      <c r="A12026" t="s">
        <v>4130</v>
      </c>
      <c r="B12026" t="s">
        <v>6086</v>
      </c>
      <c r="C12026" t="s">
        <v>6085</v>
      </c>
    </row>
    <row r="12027" spans="1:3" hidden="1" x14ac:dyDescent="0.25">
      <c r="A12027" t="s">
        <v>4130</v>
      </c>
      <c r="B12027" t="s">
        <v>6087</v>
      </c>
      <c r="C12027" t="s">
        <v>6085</v>
      </c>
    </row>
    <row r="12028" spans="1:3" hidden="1" x14ac:dyDescent="0.25">
      <c r="A12028" t="s">
        <v>4130</v>
      </c>
      <c r="B12028" t="s">
        <v>6088</v>
      </c>
      <c r="C12028" t="s">
        <v>6085</v>
      </c>
    </row>
    <row r="12029" spans="1:3" hidden="1" x14ac:dyDescent="0.25">
      <c r="A12029" t="s">
        <v>4130</v>
      </c>
      <c r="B12029" t="s">
        <v>6089</v>
      </c>
      <c r="C12029" t="s">
        <v>6085</v>
      </c>
    </row>
    <row r="12030" spans="1:3" hidden="1" x14ac:dyDescent="0.25">
      <c r="A12030" t="s">
        <v>4130</v>
      </c>
      <c r="B12030" t="s">
        <v>6090</v>
      </c>
      <c r="C12030" t="s">
        <v>6085</v>
      </c>
    </row>
    <row r="12031" spans="1:3" hidden="1" x14ac:dyDescent="0.25">
      <c r="A12031" t="s">
        <v>4130</v>
      </c>
      <c r="B12031" t="s">
        <v>6091</v>
      </c>
      <c r="C12031" t="s">
        <v>6092</v>
      </c>
    </row>
    <row r="12032" spans="1:3" hidden="1" x14ac:dyDescent="0.25">
      <c r="A12032" t="s">
        <v>4130</v>
      </c>
      <c r="B12032" t="s">
        <v>6093</v>
      </c>
      <c r="C12032" t="s">
        <v>6094</v>
      </c>
    </row>
    <row r="12033" spans="1:3" hidden="1" x14ac:dyDescent="0.25">
      <c r="A12033" t="s">
        <v>4130</v>
      </c>
      <c r="B12033" t="s">
        <v>6095</v>
      </c>
      <c r="C12033" t="s">
        <v>6096</v>
      </c>
    </row>
    <row r="12034" spans="1:3" hidden="1" x14ac:dyDescent="0.25">
      <c r="A12034" t="s">
        <v>4130</v>
      </c>
      <c r="B12034" t="s">
        <v>6097</v>
      </c>
      <c r="C12034" t="s">
        <v>6098</v>
      </c>
    </row>
    <row r="12035" spans="1:3" hidden="1" x14ac:dyDescent="0.25">
      <c r="A12035" t="s">
        <v>4130</v>
      </c>
      <c r="B12035" t="s">
        <v>6099</v>
      </c>
      <c r="C12035" t="s">
        <v>6100</v>
      </c>
    </row>
    <row r="12036" spans="1:3" hidden="1" x14ac:dyDescent="0.25">
      <c r="A12036" t="s">
        <v>4130</v>
      </c>
      <c r="B12036" t="s">
        <v>6101</v>
      </c>
      <c r="C12036" t="s">
        <v>6085</v>
      </c>
    </row>
    <row r="12037" spans="1:3" hidden="1" x14ac:dyDescent="0.25">
      <c r="A12037" t="s">
        <v>4130</v>
      </c>
      <c r="B12037" t="s">
        <v>6102</v>
      </c>
      <c r="C12037" t="s">
        <v>6103</v>
      </c>
    </row>
    <row r="12038" spans="1:3" hidden="1" x14ac:dyDescent="0.25">
      <c r="A12038" t="s">
        <v>4130</v>
      </c>
      <c r="B12038" t="s">
        <v>6104</v>
      </c>
      <c r="C12038" t="s">
        <v>6105</v>
      </c>
    </row>
    <row r="12039" spans="1:3" hidden="1" x14ac:dyDescent="0.25">
      <c r="A12039" t="s">
        <v>4130</v>
      </c>
      <c r="B12039" t="s">
        <v>6106</v>
      </c>
      <c r="C12039" t="s">
        <v>6085</v>
      </c>
    </row>
    <row r="12040" spans="1:3" hidden="1" x14ac:dyDescent="0.25">
      <c r="A12040" t="s">
        <v>4130</v>
      </c>
      <c r="B12040" t="s">
        <v>6107</v>
      </c>
      <c r="C12040" t="s">
        <v>6108</v>
      </c>
    </row>
    <row r="12041" spans="1:3" hidden="1" x14ac:dyDescent="0.25">
      <c r="A12041" t="s">
        <v>4130</v>
      </c>
      <c r="B12041" t="s">
        <v>6109</v>
      </c>
      <c r="C12041" t="s">
        <v>6110</v>
      </c>
    </row>
    <row r="12042" spans="1:3" hidden="1" x14ac:dyDescent="0.25">
      <c r="A12042" t="s">
        <v>4130</v>
      </c>
      <c r="B12042" t="s">
        <v>6111</v>
      </c>
      <c r="C12042" t="s">
        <v>6085</v>
      </c>
    </row>
    <row r="12043" spans="1:3" hidden="1" x14ac:dyDescent="0.25">
      <c r="A12043" t="s">
        <v>4130</v>
      </c>
      <c r="B12043" t="s">
        <v>6112</v>
      </c>
      <c r="C12043" t="s">
        <v>6113</v>
      </c>
    </row>
    <row r="12044" spans="1:3" hidden="1" x14ac:dyDescent="0.25">
      <c r="A12044" t="s">
        <v>4130</v>
      </c>
      <c r="B12044" t="s">
        <v>6114</v>
      </c>
      <c r="C12044" t="s">
        <v>6115</v>
      </c>
    </row>
    <row r="12045" spans="1:3" hidden="1" x14ac:dyDescent="0.25">
      <c r="A12045" t="s">
        <v>4130</v>
      </c>
      <c r="B12045" t="s">
        <v>6116</v>
      </c>
      <c r="C12045" t="s">
        <v>6117</v>
      </c>
    </row>
    <row r="12046" spans="1:3" hidden="1" x14ac:dyDescent="0.25">
      <c r="A12046" t="s">
        <v>4130</v>
      </c>
      <c r="B12046" t="s">
        <v>6118</v>
      </c>
      <c r="C12046" t="s">
        <v>6119</v>
      </c>
    </row>
    <row r="12047" spans="1:3" hidden="1" x14ac:dyDescent="0.25">
      <c r="A12047" t="s">
        <v>4130</v>
      </c>
      <c r="B12047" t="s">
        <v>6120</v>
      </c>
      <c r="C12047" t="s">
        <v>6121</v>
      </c>
    </row>
    <row r="12048" spans="1:3" hidden="1" x14ac:dyDescent="0.25">
      <c r="A12048" t="s">
        <v>4130</v>
      </c>
      <c r="B12048" t="s">
        <v>6122</v>
      </c>
      <c r="C12048" t="s">
        <v>6123</v>
      </c>
    </row>
    <row r="12049" spans="1:3" hidden="1" x14ac:dyDescent="0.25">
      <c r="A12049" t="s">
        <v>4130</v>
      </c>
      <c r="B12049" t="s">
        <v>6124</v>
      </c>
      <c r="C12049" t="s">
        <v>6123</v>
      </c>
    </row>
    <row r="12050" spans="1:3" hidden="1" x14ac:dyDescent="0.25">
      <c r="A12050" t="s">
        <v>4130</v>
      </c>
      <c r="B12050" t="s">
        <v>6125</v>
      </c>
      <c r="C12050" t="s">
        <v>6126</v>
      </c>
    </row>
    <row r="12051" spans="1:3" hidden="1" x14ac:dyDescent="0.25">
      <c r="A12051" t="s">
        <v>4130</v>
      </c>
      <c r="B12051" t="s">
        <v>6127</v>
      </c>
      <c r="C12051" t="s">
        <v>6128</v>
      </c>
    </row>
    <row r="12052" spans="1:3" hidden="1" x14ac:dyDescent="0.25">
      <c r="A12052" t="s">
        <v>4130</v>
      </c>
      <c r="B12052" t="s">
        <v>6127</v>
      </c>
      <c r="C12052" t="s">
        <v>6129</v>
      </c>
    </row>
    <row r="12053" spans="1:3" hidden="1" x14ac:dyDescent="0.25">
      <c r="A12053" t="s">
        <v>4130</v>
      </c>
      <c r="B12053" t="s">
        <v>6130</v>
      </c>
      <c r="C12053" t="s">
        <v>6128</v>
      </c>
    </row>
    <row r="12054" spans="1:3" hidden="1" x14ac:dyDescent="0.25">
      <c r="A12054" t="s">
        <v>4130</v>
      </c>
      <c r="B12054" t="s">
        <v>6130</v>
      </c>
      <c r="C12054" t="s">
        <v>6131</v>
      </c>
    </row>
    <row r="12055" spans="1:3" hidden="1" x14ac:dyDescent="0.25">
      <c r="A12055" t="s">
        <v>4130</v>
      </c>
      <c r="B12055" t="s">
        <v>6132</v>
      </c>
      <c r="C12055" t="s">
        <v>6128</v>
      </c>
    </row>
    <row r="12056" spans="1:3" hidden="1" x14ac:dyDescent="0.25">
      <c r="A12056" t="s">
        <v>4130</v>
      </c>
      <c r="B12056" t="s">
        <v>6132</v>
      </c>
      <c r="C12056" t="s">
        <v>6133</v>
      </c>
    </row>
    <row r="12057" spans="1:3" hidden="1" x14ac:dyDescent="0.25">
      <c r="A12057" t="s">
        <v>4130</v>
      </c>
      <c r="B12057" t="s">
        <v>6134</v>
      </c>
      <c r="C12057" t="s">
        <v>6135</v>
      </c>
    </row>
    <row r="12058" spans="1:3" hidden="1" x14ac:dyDescent="0.25">
      <c r="A12058" t="s">
        <v>4130</v>
      </c>
      <c r="B12058" t="s">
        <v>6136</v>
      </c>
      <c r="C12058" t="s">
        <v>6137</v>
      </c>
    </row>
    <row r="12059" spans="1:3" hidden="1" x14ac:dyDescent="0.25">
      <c r="A12059" t="s">
        <v>4130</v>
      </c>
      <c r="B12059" t="s">
        <v>6138</v>
      </c>
      <c r="C12059" t="s">
        <v>6139</v>
      </c>
    </row>
    <row r="12060" spans="1:3" hidden="1" x14ac:dyDescent="0.25">
      <c r="A12060" t="s">
        <v>4130</v>
      </c>
      <c r="B12060" t="s">
        <v>6140</v>
      </c>
      <c r="C12060" t="s">
        <v>6141</v>
      </c>
    </row>
    <row r="12061" spans="1:3" hidden="1" x14ac:dyDescent="0.25">
      <c r="A12061" t="s">
        <v>4130</v>
      </c>
      <c r="B12061" t="s">
        <v>6142</v>
      </c>
      <c r="C12061" t="s">
        <v>6143</v>
      </c>
    </row>
    <row r="12062" spans="1:3" hidden="1" x14ac:dyDescent="0.25">
      <c r="A12062" t="s">
        <v>4130</v>
      </c>
      <c r="B12062" t="s">
        <v>6144</v>
      </c>
      <c r="C12062" t="s">
        <v>6145</v>
      </c>
    </row>
    <row r="12063" spans="1:3" hidden="1" x14ac:dyDescent="0.25">
      <c r="A12063" t="s">
        <v>4130</v>
      </c>
      <c r="B12063" t="s">
        <v>6146</v>
      </c>
      <c r="C12063" t="s">
        <v>6147</v>
      </c>
    </row>
    <row r="12064" spans="1:3" hidden="1" x14ac:dyDescent="0.25">
      <c r="A12064" t="s">
        <v>4130</v>
      </c>
      <c r="B12064" t="s">
        <v>6148</v>
      </c>
      <c r="C12064" t="s">
        <v>6147</v>
      </c>
    </row>
    <row r="12065" spans="1:3" hidden="1" x14ac:dyDescent="0.25">
      <c r="A12065" t="s">
        <v>4130</v>
      </c>
      <c r="B12065" t="s">
        <v>6149</v>
      </c>
      <c r="C12065" t="s">
        <v>6150</v>
      </c>
    </row>
    <row r="12066" spans="1:3" hidden="1" x14ac:dyDescent="0.25">
      <c r="A12066" t="s">
        <v>4130</v>
      </c>
      <c r="B12066" t="s">
        <v>6151</v>
      </c>
      <c r="C12066" t="s">
        <v>6152</v>
      </c>
    </row>
    <row r="12067" spans="1:3" hidden="1" x14ac:dyDescent="0.25">
      <c r="A12067" t="s">
        <v>4130</v>
      </c>
      <c r="B12067" t="s">
        <v>6153</v>
      </c>
      <c r="C12067" t="s">
        <v>6154</v>
      </c>
    </row>
    <row r="12068" spans="1:3" hidden="1" x14ac:dyDescent="0.25">
      <c r="A12068" t="s">
        <v>4130</v>
      </c>
      <c r="B12068" t="s">
        <v>6155</v>
      </c>
      <c r="C12068" t="s">
        <v>6156</v>
      </c>
    </row>
    <row r="12069" spans="1:3" hidden="1" x14ac:dyDescent="0.25">
      <c r="A12069" t="s">
        <v>4130</v>
      </c>
      <c r="B12069" t="s">
        <v>6157</v>
      </c>
      <c r="C12069" t="s">
        <v>6158</v>
      </c>
    </row>
    <row r="12070" spans="1:3" hidden="1" x14ac:dyDescent="0.25">
      <c r="A12070" t="s">
        <v>4130</v>
      </c>
      <c r="B12070" t="s">
        <v>6159</v>
      </c>
      <c r="C12070" t="s">
        <v>6160</v>
      </c>
    </row>
    <row r="12071" spans="1:3" hidden="1" x14ac:dyDescent="0.25">
      <c r="A12071" t="s">
        <v>4130</v>
      </c>
      <c r="B12071" t="s">
        <v>6161</v>
      </c>
      <c r="C12071" t="s">
        <v>6162</v>
      </c>
    </row>
    <row r="12072" spans="1:3" hidden="1" x14ac:dyDescent="0.25">
      <c r="A12072" t="s">
        <v>4130</v>
      </c>
      <c r="B12072" t="s">
        <v>6163</v>
      </c>
      <c r="C12072" t="s">
        <v>6164</v>
      </c>
    </row>
    <row r="12073" spans="1:3" hidden="1" x14ac:dyDescent="0.25">
      <c r="A12073" t="s">
        <v>4130</v>
      </c>
      <c r="B12073" t="s">
        <v>6165</v>
      </c>
      <c r="C12073" t="s">
        <v>6166</v>
      </c>
    </row>
    <row r="12074" spans="1:3" hidden="1" x14ac:dyDescent="0.25">
      <c r="A12074" t="s">
        <v>4130</v>
      </c>
      <c r="B12074" t="s">
        <v>6167</v>
      </c>
      <c r="C12074" t="s">
        <v>6168</v>
      </c>
    </row>
    <row r="12075" spans="1:3" hidden="1" x14ac:dyDescent="0.25">
      <c r="A12075" t="s">
        <v>4130</v>
      </c>
      <c r="B12075" t="s">
        <v>6169</v>
      </c>
      <c r="C12075" t="s">
        <v>6170</v>
      </c>
    </row>
    <row r="12076" spans="1:3" hidden="1" x14ac:dyDescent="0.25">
      <c r="A12076" t="s">
        <v>4130</v>
      </c>
      <c r="B12076" t="s">
        <v>6171</v>
      </c>
      <c r="C12076" t="s">
        <v>6172</v>
      </c>
    </row>
    <row r="12077" spans="1:3" hidden="1" x14ac:dyDescent="0.25">
      <c r="A12077" t="s">
        <v>4130</v>
      </c>
      <c r="B12077" t="s">
        <v>6173</v>
      </c>
      <c r="C12077" t="s">
        <v>6174</v>
      </c>
    </row>
    <row r="12078" spans="1:3" hidden="1" x14ac:dyDescent="0.25">
      <c r="A12078" t="s">
        <v>4130</v>
      </c>
      <c r="B12078" t="s">
        <v>6175</v>
      </c>
      <c r="C12078" t="s">
        <v>6176</v>
      </c>
    </row>
    <row r="12079" spans="1:3" hidden="1" x14ac:dyDescent="0.25">
      <c r="A12079" t="s">
        <v>4130</v>
      </c>
      <c r="B12079" t="s">
        <v>6177</v>
      </c>
      <c r="C12079" t="s">
        <v>6178</v>
      </c>
    </row>
    <row r="12080" spans="1:3" hidden="1" x14ac:dyDescent="0.25">
      <c r="A12080" t="s">
        <v>4130</v>
      </c>
      <c r="B12080" t="s">
        <v>6179</v>
      </c>
      <c r="C12080" t="s">
        <v>6180</v>
      </c>
    </row>
    <row r="12081" spans="1:3" hidden="1" x14ac:dyDescent="0.25">
      <c r="A12081" t="s">
        <v>4130</v>
      </c>
      <c r="B12081" t="s">
        <v>6181</v>
      </c>
      <c r="C12081" t="s">
        <v>6182</v>
      </c>
    </row>
    <row r="12082" spans="1:3" hidden="1" x14ac:dyDescent="0.25">
      <c r="A12082" t="s">
        <v>4130</v>
      </c>
      <c r="B12082" t="s">
        <v>6183</v>
      </c>
      <c r="C12082" t="s">
        <v>6184</v>
      </c>
    </row>
    <row r="12083" spans="1:3" hidden="1" x14ac:dyDescent="0.25">
      <c r="A12083" t="s">
        <v>4130</v>
      </c>
      <c r="B12083" t="s">
        <v>6185</v>
      </c>
      <c r="C12083" t="s">
        <v>6186</v>
      </c>
    </row>
    <row r="12084" spans="1:3" hidden="1" x14ac:dyDescent="0.25">
      <c r="A12084" t="s">
        <v>4130</v>
      </c>
      <c r="B12084" t="s">
        <v>6187</v>
      </c>
      <c r="C12084" t="s">
        <v>6188</v>
      </c>
    </row>
    <row r="12085" spans="1:3" hidden="1" x14ac:dyDescent="0.25">
      <c r="A12085" t="s">
        <v>4130</v>
      </c>
      <c r="B12085" t="s">
        <v>6189</v>
      </c>
      <c r="C12085" t="s">
        <v>6190</v>
      </c>
    </row>
    <row r="12086" spans="1:3" hidden="1" x14ac:dyDescent="0.25">
      <c r="A12086" t="s">
        <v>4130</v>
      </c>
      <c r="B12086" t="s">
        <v>6191</v>
      </c>
      <c r="C12086" t="s">
        <v>6192</v>
      </c>
    </row>
    <row r="12087" spans="1:3" hidden="1" x14ac:dyDescent="0.25">
      <c r="A12087" t="s">
        <v>4130</v>
      </c>
      <c r="B12087" t="s">
        <v>6193</v>
      </c>
      <c r="C12087" t="s">
        <v>6194</v>
      </c>
    </row>
    <row r="12088" spans="1:3" hidden="1" x14ac:dyDescent="0.25">
      <c r="A12088" t="s">
        <v>4130</v>
      </c>
      <c r="B12088" t="s">
        <v>6185</v>
      </c>
      <c r="C12088" t="s">
        <v>6195</v>
      </c>
    </row>
    <row r="12089" spans="1:3" hidden="1" x14ac:dyDescent="0.25">
      <c r="A12089" t="s">
        <v>4130</v>
      </c>
      <c r="B12089" t="s">
        <v>6196</v>
      </c>
      <c r="C12089" t="s">
        <v>6197</v>
      </c>
    </row>
    <row r="12090" spans="1:3" hidden="1" x14ac:dyDescent="0.25">
      <c r="A12090" t="s">
        <v>4130</v>
      </c>
      <c r="B12090" t="s">
        <v>6198</v>
      </c>
      <c r="C12090" t="s">
        <v>6199</v>
      </c>
    </row>
    <row r="12091" spans="1:3" hidden="1" x14ac:dyDescent="0.25">
      <c r="A12091" t="s">
        <v>4130</v>
      </c>
      <c r="B12091" t="s">
        <v>6200</v>
      </c>
      <c r="C12091" t="s">
        <v>6201</v>
      </c>
    </row>
    <row r="12092" spans="1:3" hidden="1" x14ac:dyDescent="0.25">
      <c r="A12092" t="s">
        <v>4130</v>
      </c>
      <c r="B12092" t="s">
        <v>6202</v>
      </c>
      <c r="C12092" t="s">
        <v>6203</v>
      </c>
    </row>
    <row r="12093" spans="1:3" hidden="1" x14ac:dyDescent="0.25">
      <c r="A12093" t="s">
        <v>4130</v>
      </c>
      <c r="B12093" t="s">
        <v>6204</v>
      </c>
      <c r="C12093" t="s">
        <v>6205</v>
      </c>
    </row>
    <row r="12094" spans="1:3" hidden="1" x14ac:dyDescent="0.25">
      <c r="A12094" t="s">
        <v>4130</v>
      </c>
      <c r="B12094" t="s">
        <v>6206</v>
      </c>
      <c r="C12094" t="s">
        <v>6207</v>
      </c>
    </row>
    <row r="12095" spans="1:3" hidden="1" x14ac:dyDescent="0.25">
      <c r="A12095" t="s">
        <v>4130</v>
      </c>
      <c r="B12095" t="s">
        <v>6208</v>
      </c>
      <c r="C12095" t="s">
        <v>6209</v>
      </c>
    </row>
    <row r="12096" spans="1:3" hidden="1" x14ac:dyDescent="0.25">
      <c r="A12096" t="s">
        <v>4130</v>
      </c>
      <c r="B12096" t="s">
        <v>6210</v>
      </c>
      <c r="C12096" t="s">
        <v>6211</v>
      </c>
    </row>
    <row r="12097" spans="1:3" hidden="1" x14ac:dyDescent="0.25">
      <c r="A12097" t="s">
        <v>4130</v>
      </c>
      <c r="B12097" t="s">
        <v>6212</v>
      </c>
      <c r="C12097" t="s">
        <v>6213</v>
      </c>
    </row>
    <row r="12098" spans="1:3" hidden="1" x14ac:dyDescent="0.25">
      <c r="A12098" t="s">
        <v>4130</v>
      </c>
      <c r="B12098" t="s">
        <v>6214</v>
      </c>
      <c r="C12098" t="s">
        <v>6215</v>
      </c>
    </row>
    <row r="12099" spans="1:3" hidden="1" x14ac:dyDescent="0.25">
      <c r="A12099" t="s">
        <v>4130</v>
      </c>
      <c r="B12099" t="s">
        <v>6216</v>
      </c>
      <c r="C12099" t="s">
        <v>6217</v>
      </c>
    </row>
    <row r="12100" spans="1:3" hidden="1" x14ac:dyDescent="0.25">
      <c r="A12100" t="s">
        <v>4130</v>
      </c>
      <c r="B12100" t="s">
        <v>6218</v>
      </c>
      <c r="C12100" t="s">
        <v>6217</v>
      </c>
    </row>
    <row r="12101" spans="1:3" hidden="1" x14ac:dyDescent="0.25">
      <c r="A12101" t="s">
        <v>4130</v>
      </c>
      <c r="B12101" t="s">
        <v>6219</v>
      </c>
      <c r="C12101" t="s">
        <v>6220</v>
      </c>
    </row>
    <row r="12102" spans="1:3" hidden="1" x14ac:dyDescent="0.25">
      <c r="A12102" t="s">
        <v>4130</v>
      </c>
      <c r="B12102" t="s">
        <v>6221</v>
      </c>
      <c r="C12102" t="s">
        <v>6222</v>
      </c>
    </row>
    <row r="12103" spans="1:3" hidden="1" x14ac:dyDescent="0.25">
      <c r="A12103" t="s">
        <v>4130</v>
      </c>
      <c r="B12103" t="s">
        <v>6223</v>
      </c>
      <c r="C12103" t="s">
        <v>6224</v>
      </c>
    </row>
    <row r="12104" spans="1:3" hidden="1" x14ac:dyDescent="0.25">
      <c r="A12104" t="s">
        <v>4130</v>
      </c>
      <c r="B12104" t="s">
        <v>6225</v>
      </c>
      <c r="C12104" t="s">
        <v>5858</v>
      </c>
    </row>
    <row r="12105" spans="1:3" hidden="1" x14ac:dyDescent="0.25">
      <c r="A12105" t="s">
        <v>4130</v>
      </c>
      <c r="B12105" t="s">
        <v>6226</v>
      </c>
      <c r="C12105" t="s">
        <v>6227</v>
      </c>
    </row>
    <row r="12106" spans="1:3" hidden="1" x14ac:dyDescent="0.25">
      <c r="A12106" t="s">
        <v>4130</v>
      </c>
      <c r="B12106" t="s">
        <v>6228</v>
      </c>
      <c r="C12106" t="s">
        <v>6229</v>
      </c>
    </row>
    <row r="12107" spans="1:3" hidden="1" x14ac:dyDescent="0.25">
      <c r="A12107" t="s">
        <v>4130</v>
      </c>
      <c r="B12107" t="s">
        <v>6230</v>
      </c>
      <c r="C12107" t="s">
        <v>6231</v>
      </c>
    </row>
    <row r="12108" spans="1:3" hidden="1" x14ac:dyDescent="0.25">
      <c r="A12108" t="s">
        <v>4130</v>
      </c>
      <c r="B12108" t="s">
        <v>6232</v>
      </c>
      <c r="C12108" t="s">
        <v>6233</v>
      </c>
    </row>
    <row r="12109" spans="1:3" hidden="1" x14ac:dyDescent="0.25">
      <c r="A12109" t="s">
        <v>4130</v>
      </c>
      <c r="B12109" t="s">
        <v>6234</v>
      </c>
      <c r="C12109" t="s">
        <v>6235</v>
      </c>
    </row>
    <row r="12110" spans="1:3" hidden="1" x14ac:dyDescent="0.25">
      <c r="A12110" t="s">
        <v>4130</v>
      </c>
      <c r="B12110" t="s">
        <v>6236</v>
      </c>
      <c r="C12110" t="s">
        <v>6237</v>
      </c>
    </row>
    <row r="12111" spans="1:3" hidden="1" x14ac:dyDescent="0.25">
      <c r="A12111" t="s">
        <v>4130</v>
      </c>
      <c r="B12111" t="s">
        <v>6238</v>
      </c>
      <c r="C12111" t="s">
        <v>6239</v>
      </c>
    </row>
    <row r="12112" spans="1:3" hidden="1" x14ac:dyDescent="0.25">
      <c r="A12112" t="s">
        <v>4130</v>
      </c>
      <c r="B12112" t="s">
        <v>6240</v>
      </c>
      <c r="C12112" t="s">
        <v>6241</v>
      </c>
    </row>
    <row r="12113" spans="1:3" hidden="1" x14ac:dyDescent="0.25">
      <c r="A12113" t="s">
        <v>4130</v>
      </c>
      <c r="B12113" t="s">
        <v>6242</v>
      </c>
      <c r="C12113" t="s">
        <v>6243</v>
      </c>
    </row>
    <row r="12114" spans="1:3" hidden="1" x14ac:dyDescent="0.25">
      <c r="A12114" t="s">
        <v>4130</v>
      </c>
      <c r="B12114" t="s">
        <v>6244</v>
      </c>
      <c r="C12114" t="s">
        <v>6245</v>
      </c>
    </row>
    <row r="12115" spans="1:3" hidden="1" x14ac:dyDescent="0.25">
      <c r="A12115" t="s">
        <v>4130</v>
      </c>
      <c r="B12115" t="s">
        <v>6246</v>
      </c>
      <c r="C12115" t="s">
        <v>6247</v>
      </c>
    </row>
    <row r="12116" spans="1:3" hidden="1" x14ac:dyDescent="0.25">
      <c r="A12116" t="s">
        <v>4130</v>
      </c>
      <c r="B12116" t="s">
        <v>6248</v>
      </c>
      <c r="C12116" t="s">
        <v>6249</v>
      </c>
    </row>
    <row r="12117" spans="1:3" hidden="1" x14ac:dyDescent="0.25">
      <c r="A12117" t="s">
        <v>4130</v>
      </c>
      <c r="B12117" t="s">
        <v>6250</v>
      </c>
      <c r="C12117" t="s">
        <v>6251</v>
      </c>
    </row>
    <row r="12118" spans="1:3" hidden="1" x14ac:dyDescent="0.25">
      <c r="A12118" t="s">
        <v>4130</v>
      </c>
      <c r="B12118" t="s">
        <v>6252</v>
      </c>
      <c r="C12118" t="s">
        <v>6253</v>
      </c>
    </row>
    <row r="12119" spans="1:3" hidden="1" x14ac:dyDescent="0.25">
      <c r="A12119" t="s">
        <v>4130</v>
      </c>
      <c r="B12119" t="s">
        <v>6254</v>
      </c>
      <c r="C12119" t="s">
        <v>6255</v>
      </c>
    </row>
    <row r="12120" spans="1:3" hidden="1" x14ac:dyDescent="0.25">
      <c r="A12120" t="s">
        <v>4130</v>
      </c>
      <c r="B12120" t="s">
        <v>6256</v>
      </c>
      <c r="C12120" t="s">
        <v>6257</v>
      </c>
    </row>
    <row r="12121" spans="1:3" hidden="1" x14ac:dyDescent="0.25">
      <c r="A12121" t="s">
        <v>4130</v>
      </c>
      <c r="B12121" t="s">
        <v>6258</v>
      </c>
      <c r="C12121" t="s">
        <v>6259</v>
      </c>
    </row>
    <row r="12122" spans="1:3" hidden="1" x14ac:dyDescent="0.25">
      <c r="A12122" t="s">
        <v>4130</v>
      </c>
      <c r="B12122" t="s">
        <v>6260</v>
      </c>
      <c r="C12122" t="s">
        <v>6261</v>
      </c>
    </row>
    <row r="12123" spans="1:3" hidden="1" x14ac:dyDescent="0.25">
      <c r="A12123" t="s">
        <v>4130</v>
      </c>
      <c r="B12123" t="s">
        <v>6262</v>
      </c>
      <c r="C12123" t="s">
        <v>6263</v>
      </c>
    </row>
    <row r="12124" spans="1:3" hidden="1" x14ac:dyDescent="0.25">
      <c r="A12124" t="s">
        <v>4130</v>
      </c>
      <c r="B12124" t="s">
        <v>6264</v>
      </c>
      <c r="C12124" t="s">
        <v>6265</v>
      </c>
    </row>
    <row r="12125" spans="1:3" hidden="1" x14ac:dyDescent="0.25">
      <c r="A12125" t="s">
        <v>4130</v>
      </c>
      <c r="B12125" t="s">
        <v>6266</v>
      </c>
      <c r="C12125" t="s">
        <v>6267</v>
      </c>
    </row>
    <row r="12126" spans="1:3" hidden="1" x14ac:dyDescent="0.25">
      <c r="A12126" t="s">
        <v>4130</v>
      </c>
      <c r="B12126" t="s">
        <v>6268</v>
      </c>
      <c r="C12126" t="s">
        <v>6269</v>
      </c>
    </row>
    <row r="12127" spans="1:3" hidden="1" x14ac:dyDescent="0.25">
      <c r="A12127" t="s">
        <v>4130</v>
      </c>
      <c r="B12127" t="s">
        <v>6270</v>
      </c>
      <c r="C12127" t="s">
        <v>6271</v>
      </c>
    </row>
    <row r="12128" spans="1:3" hidden="1" x14ac:dyDescent="0.25">
      <c r="A12128" t="s">
        <v>4130</v>
      </c>
      <c r="B12128" t="s">
        <v>6272</v>
      </c>
      <c r="C12128" t="s">
        <v>6273</v>
      </c>
    </row>
    <row r="12129" spans="1:3" hidden="1" x14ac:dyDescent="0.25">
      <c r="A12129" t="s">
        <v>4130</v>
      </c>
      <c r="B12129" t="s">
        <v>6274</v>
      </c>
      <c r="C12129" t="s">
        <v>6275</v>
      </c>
    </row>
    <row r="12130" spans="1:3" hidden="1" x14ac:dyDescent="0.25">
      <c r="A12130" t="s">
        <v>4130</v>
      </c>
      <c r="B12130" t="s">
        <v>6276</v>
      </c>
      <c r="C12130" t="s">
        <v>6277</v>
      </c>
    </row>
    <row r="12131" spans="1:3" hidden="1" x14ac:dyDescent="0.25">
      <c r="A12131" t="s">
        <v>4130</v>
      </c>
      <c r="B12131" t="s">
        <v>6278</v>
      </c>
      <c r="C12131" t="s">
        <v>6279</v>
      </c>
    </row>
    <row r="12132" spans="1:3" hidden="1" x14ac:dyDescent="0.25">
      <c r="A12132" t="s">
        <v>4130</v>
      </c>
      <c r="B12132" t="s">
        <v>6280</v>
      </c>
      <c r="C12132" t="s">
        <v>6281</v>
      </c>
    </row>
    <row r="12133" spans="1:3" hidden="1" x14ac:dyDescent="0.25">
      <c r="A12133" t="s">
        <v>4130</v>
      </c>
      <c r="B12133" t="s">
        <v>6282</v>
      </c>
      <c r="C12133" t="s">
        <v>6283</v>
      </c>
    </row>
    <row r="12134" spans="1:3" hidden="1" x14ac:dyDescent="0.25">
      <c r="A12134" t="s">
        <v>4130</v>
      </c>
      <c r="B12134" t="s">
        <v>6284</v>
      </c>
      <c r="C12134" t="s">
        <v>6285</v>
      </c>
    </row>
    <row r="12135" spans="1:3" hidden="1" x14ac:dyDescent="0.25">
      <c r="A12135" t="s">
        <v>4130</v>
      </c>
      <c r="B12135" t="s">
        <v>6286</v>
      </c>
      <c r="C12135" t="s">
        <v>6287</v>
      </c>
    </row>
    <row r="12136" spans="1:3" hidden="1" x14ac:dyDescent="0.25">
      <c r="A12136" t="s">
        <v>4130</v>
      </c>
      <c r="B12136" t="s">
        <v>6288</v>
      </c>
      <c r="C12136" t="s">
        <v>6289</v>
      </c>
    </row>
    <row r="12137" spans="1:3" hidden="1" x14ac:dyDescent="0.25">
      <c r="A12137" t="s">
        <v>4130</v>
      </c>
      <c r="B12137" t="s">
        <v>6290</v>
      </c>
      <c r="C12137" t="s">
        <v>6291</v>
      </c>
    </row>
    <row r="12138" spans="1:3" hidden="1" x14ac:dyDescent="0.25">
      <c r="A12138" t="s">
        <v>4130</v>
      </c>
      <c r="B12138" t="s">
        <v>6292</v>
      </c>
      <c r="C12138" t="s">
        <v>6293</v>
      </c>
    </row>
    <row r="12139" spans="1:3" hidden="1" x14ac:dyDescent="0.25">
      <c r="A12139" t="s">
        <v>4130</v>
      </c>
      <c r="B12139" t="s">
        <v>6294</v>
      </c>
      <c r="C12139" t="s">
        <v>6295</v>
      </c>
    </row>
    <row r="12140" spans="1:3" hidden="1" x14ac:dyDescent="0.25">
      <c r="A12140" t="s">
        <v>4130</v>
      </c>
      <c r="B12140" t="s">
        <v>6296</v>
      </c>
      <c r="C12140" t="s">
        <v>6297</v>
      </c>
    </row>
    <row r="12141" spans="1:3" hidden="1" x14ac:dyDescent="0.25">
      <c r="A12141" t="s">
        <v>4130</v>
      </c>
      <c r="B12141" t="s">
        <v>6298</v>
      </c>
      <c r="C12141" t="s">
        <v>6299</v>
      </c>
    </row>
    <row r="12142" spans="1:3" hidden="1" x14ac:dyDescent="0.25">
      <c r="A12142" t="s">
        <v>4130</v>
      </c>
      <c r="B12142" t="s">
        <v>6300</v>
      </c>
      <c r="C12142" t="s">
        <v>6301</v>
      </c>
    </row>
    <row r="12143" spans="1:3" hidden="1" x14ac:dyDescent="0.25">
      <c r="A12143" t="s">
        <v>4130</v>
      </c>
      <c r="B12143" t="s">
        <v>6302</v>
      </c>
      <c r="C12143" t="s">
        <v>6303</v>
      </c>
    </row>
    <row r="12144" spans="1:3" hidden="1" x14ac:dyDescent="0.25">
      <c r="A12144" t="s">
        <v>4130</v>
      </c>
      <c r="B12144" t="s">
        <v>4238</v>
      </c>
      <c r="C12144" t="s">
        <v>6303</v>
      </c>
    </row>
    <row r="12145" spans="1:3" hidden="1" x14ac:dyDescent="0.25">
      <c r="A12145" t="s">
        <v>4130</v>
      </c>
      <c r="B12145" t="s">
        <v>6304</v>
      </c>
      <c r="C12145" t="s">
        <v>6305</v>
      </c>
    </row>
    <row r="12146" spans="1:3" hidden="1" x14ac:dyDescent="0.25">
      <c r="A12146" t="s">
        <v>4130</v>
      </c>
      <c r="B12146" t="s">
        <v>6306</v>
      </c>
      <c r="C12146" t="s">
        <v>6307</v>
      </c>
    </row>
    <row r="12147" spans="1:3" hidden="1" x14ac:dyDescent="0.25">
      <c r="A12147" t="s">
        <v>4130</v>
      </c>
      <c r="B12147" t="s">
        <v>6308</v>
      </c>
      <c r="C12147" t="s">
        <v>6309</v>
      </c>
    </row>
    <row r="12148" spans="1:3" hidden="1" x14ac:dyDescent="0.25">
      <c r="A12148" t="s">
        <v>4130</v>
      </c>
      <c r="B12148" t="s">
        <v>6310</v>
      </c>
      <c r="C12148" t="s">
        <v>6311</v>
      </c>
    </row>
    <row r="12149" spans="1:3" hidden="1" x14ac:dyDescent="0.25">
      <c r="A12149" t="s">
        <v>4130</v>
      </c>
      <c r="B12149" t="s">
        <v>6312</v>
      </c>
      <c r="C12149" t="s">
        <v>6313</v>
      </c>
    </row>
    <row r="12150" spans="1:3" hidden="1" x14ac:dyDescent="0.25">
      <c r="A12150" t="s">
        <v>4130</v>
      </c>
      <c r="B12150" t="s">
        <v>6314</v>
      </c>
      <c r="C12150" t="s">
        <v>6315</v>
      </c>
    </row>
    <row r="12151" spans="1:3" hidden="1" x14ac:dyDescent="0.25">
      <c r="A12151" t="s">
        <v>4130</v>
      </c>
      <c r="B12151" t="s">
        <v>6316</v>
      </c>
      <c r="C12151" t="s">
        <v>6317</v>
      </c>
    </row>
    <row r="12152" spans="1:3" hidden="1" x14ac:dyDescent="0.25">
      <c r="A12152" t="s">
        <v>4130</v>
      </c>
      <c r="B12152" t="s">
        <v>6318</v>
      </c>
      <c r="C12152" t="s">
        <v>6319</v>
      </c>
    </row>
    <row r="12153" spans="1:3" hidden="1" x14ac:dyDescent="0.25">
      <c r="A12153" t="s">
        <v>4130</v>
      </c>
      <c r="B12153" t="s">
        <v>6320</v>
      </c>
      <c r="C12153" t="s">
        <v>6277</v>
      </c>
    </row>
    <row r="12154" spans="1:3" hidden="1" x14ac:dyDescent="0.25">
      <c r="A12154" t="s">
        <v>4130</v>
      </c>
      <c r="B12154" t="s">
        <v>6321</v>
      </c>
      <c r="C12154" t="s">
        <v>6322</v>
      </c>
    </row>
    <row r="12155" spans="1:3" hidden="1" x14ac:dyDescent="0.25">
      <c r="A12155" t="s">
        <v>4130</v>
      </c>
      <c r="B12155" t="s">
        <v>6323</v>
      </c>
      <c r="C12155" t="s">
        <v>6324</v>
      </c>
    </row>
    <row r="12156" spans="1:3" hidden="1" x14ac:dyDescent="0.25">
      <c r="A12156" t="s">
        <v>4130</v>
      </c>
      <c r="B12156" t="s">
        <v>6325</v>
      </c>
      <c r="C12156" t="s">
        <v>6324</v>
      </c>
    </row>
    <row r="12157" spans="1:3" hidden="1" x14ac:dyDescent="0.25">
      <c r="A12157" t="s">
        <v>4130</v>
      </c>
      <c r="B12157" t="s">
        <v>6326</v>
      </c>
      <c r="C12157" t="s">
        <v>6327</v>
      </c>
    </row>
    <row r="12158" spans="1:3" hidden="1" x14ac:dyDescent="0.25">
      <c r="A12158" t="s">
        <v>4130</v>
      </c>
      <c r="B12158" t="s">
        <v>6328</v>
      </c>
      <c r="C12158" t="s">
        <v>6327</v>
      </c>
    </row>
    <row r="12159" spans="1:3" hidden="1" x14ac:dyDescent="0.25">
      <c r="A12159" t="s">
        <v>4130</v>
      </c>
      <c r="B12159" t="s">
        <v>6329</v>
      </c>
      <c r="C12159" t="s">
        <v>6330</v>
      </c>
    </row>
    <row r="12160" spans="1:3" hidden="1" x14ac:dyDescent="0.25">
      <c r="A12160" t="s">
        <v>4130</v>
      </c>
      <c r="B12160" t="s">
        <v>6331</v>
      </c>
      <c r="C12160" t="s">
        <v>6332</v>
      </c>
    </row>
    <row r="12161" spans="1:3" hidden="1" x14ac:dyDescent="0.25">
      <c r="A12161" t="s">
        <v>4130</v>
      </c>
      <c r="B12161" t="s">
        <v>6333</v>
      </c>
      <c r="C12161" t="s">
        <v>6334</v>
      </c>
    </row>
    <row r="12162" spans="1:3" hidden="1" x14ac:dyDescent="0.25">
      <c r="A12162" t="s">
        <v>4130</v>
      </c>
      <c r="B12162" t="s">
        <v>6335</v>
      </c>
      <c r="C12162" t="s">
        <v>6336</v>
      </c>
    </row>
    <row r="12163" spans="1:3" hidden="1" x14ac:dyDescent="0.25">
      <c r="A12163" t="s">
        <v>4130</v>
      </c>
      <c r="B12163" t="s">
        <v>6337</v>
      </c>
      <c r="C12163" t="s">
        <v>6338</v>
      </c>
    </row>
    <row r="12164" spans="1:3" hidden="1" x14ac:dyDescent="0.25">
      <c r="A12164" t="s">
        <v>4130</v>
      </c>
      <c r="B12164" t="s">
        <v>6339</v>
      </c>
      <c r="C12164" t="s">
        <v>6340</v>
      </c>
    </row>
    <row r="12165" spans="1:3" hidden="1" x14ac:dyDescent="0.25">
      <c r="A12165" t="s">
        <v>4130</v>
      </c>
      <c r="B12165" t="s">
        <v>6341</v>
      </c>
      <c r="C12165" t="s">
        <v>6342</v>
      </c>
    </row>
    <row r="12166" spans="1:3" hidden="1" x14ac:dyDescent="0.25">
      <c r="A12166" t="s">
        <v>4130</v>
      </c>
      <c r="B12166" t="s">
        <v>6153</v>
      </c>
      <c r="C12166" t="s">
        <v>6343</v>
      </c>
    </row>
    <row r="12167" spans="1:3" hidden="1" x14ac:dyDescent="0.25">
      <c r="A12167" t="s">
        <v>4130</v>
      </c>
      <c r="B12167" t="s">
        <v>6344</v>
      </c>
      <c r="C12167" t="s">
        <v>6345</v>
      </c>
    </row>
    <row r="12168" spans="1:3" hidden="1" x14ac:dyDescent="0.25">
      <c r="A12168" t="s">
        <v>4130</v>
      </c>
      <c r="B12168" t="s">
        <v>6346</v>
      </c>
      <c r="C12168" t="s">
        <v>6347</v>
      </c>
    </row>
    <row r="12169" spans="1:3" hidden="1" x14ac:dyDescent="0.25">
      <c r="A12169" t="s">
        <v>4130</v>
      </c>
      <c r="B12169" t="s">
        <v>6344</v>
      </c>
      <c r="C12169" t="s">
        <v>6348</v>
      </c>
    </row>
    <row r="12170" spans="1:3" hidden="1" x14ac:dyDescent="0.25">
      <c r="A12170" t="s">
        <v>4130</v>
      </c>
      <c r="B12170" t="s">
        <v>6349</v>
      </c>
      <c r="C12170" t="s">
        <v>6350</v>
      </c>
    </row>
    <row r="12171" spans="1:3" hidden="1" x14ac:dyDescent="0.25">
      <c r="A12171" t="s">
        <v>4130</v>
      </c>
      <c r="B12171" t="s">
        <v>6351</v>
      </c>
      <c r="C12171" t="s">
        <v>6352</v>
      </c>
    </row>
    <row r="12172" spans="1:3" hidden="1" x14ac:dyDescent="0.25">
      <c r="A12172" t="s">
        <v>4130</v>
      </c>
      <c r="B12172" t="s">
        <v>6353</v>
      </c>
      <c r="C12172" t="s">
        <v>6354</v>
      </c>
    </row>
    <row r="12173" spans="1:3" hidden="1" x14ac:dyDescent="0.25">
      <c r="A12173" t="s">
        <v>4130</v>
      </c>
      <c r="B12173" t="s">
        <v>6355</v>
      </c>
      <c r="C12173" t="s">
        <v>6356</v>
      </c>
    </row>
    <row r="12174" spans="1:3" hidden="1" x14ac:dyDescent="0.25">
      <c r="A12174" t="s">
        <v>4130</v>
      </c>
      <c r="B12174" t="s">
        <v>6357</v>
      </c>
      <c r="C12174" t="s">
        <v>6358</v>
      </c>
    </row>
    <row r="12175" spans="1:3" hidden="1" x14ac:dyDescent="0.25">
      <c r="A12175" t="s">
        <v>4130</v>
      </c>
      <c r="B12175" t="s">
        <v>6359</v>
      </c>
      <c r="C12175" t="s">
        <v>6360</v>
      </c>
    </row>
    <row r="12176" spans="1:3" hidden="1" x14ac:dyDescent="0.25">
      <c r="A12176" t="s">
        <v>4130</v>
      </c>
      <c r="B12176" t="s">
        <v>6361</v>
      </c>
      <c r="C12176" t="s">
        <v>6362</v>
      </c>
    </row>
    <row r="12177" spans="1:3" hidden="1" x14ac:dyDescent="0.25">
      <c r="A12177" t="s">
        <v>4130</v>
      </c>
      <c r="B12177" t="s">
        <v>6363</v>
      </c>
      <c r="C12177" t="s">
        <v>6364</v>
      </c>
    </row>
    <row r="12178" spans="1:3" hidden="1" x14ac:dyDescent="0.25">
      <c r="A12178" t="s">
        <v>4130</v>
      </c>
      <c r="B12178" t="s">
        <v>4238</v>
      </c>
      <c r="C12178" t="s">
        <v>6364</v>
      </c>
    </row>
    <row r="12179" spans="1:3" hidden="1" x14ac:dyDescent="0.25">
      <c r="A12179" t="s">
        <v>4130</v>
      </c>
      <c r="B12179" t="s">
        <v>6365</v>
      </c>
      <c r="C12179" t="s">
        <v>6366</v>
      </c>
    </row>
    <row r="12180" spans="1:3" hidden="1" x14ac:dyDescent="0.25">
      <c r="A12180" t="s">
        <v>4130</v>
      </c>
      <c r="B12180" t="s">
        <v>4238</v>
      </c>
      <c r="C12180" t="s">
        <v>6366</v>
      </c>
    </row>
    <row r="12181" spans="1:3" hidden="1" x14ac:dyDescent="0.25">
      <c r="A12181" t="s">
        <v>4130</v>
      </c>
      <c r="B12181" t="s">
        <v>6367</v>
      </c>
      <c r="C12181" t="s">
        <v>6368</v>
      </c>
    </row>
    <row r="12182" spans="1:3" hidden="1" x14ac:dyDescent="0.25">
      <c r="A12182" t="s">
        <v>4130</v>
      </c>
      <c r="B12182" t="s">
        <v>6369</v>
      </c>
      <c r="C12182" t="s">
        <v>6370</v>
      </c>
    </row>
    <row r="12183" spans="1:3" hidden="1" x14ac:dyDescent="0.25">
      <c r="A12183" t="s">
        <v>4130</v>
      </c>
      <c r="B12183" t="s">
        <v>6371</v>
      </c>
      <c r="C12183" t="s">
        <v>6372</v>
      </c>
    </row>
    <row r="12184" spans="1:3" hidden="1" x14ac:dyDescent="0.25">
      <c r="A12184" t="s">
        <v>4130</v>
      </c>
      <c r="B12184" t="s">
        <v>6373</v>
      </c>
      <c r="C12184" t="s">
        <v>6374</v>
      </c>
    </row>
    <row r="12185" spans="1:3" hidden="1" x14ac:dyDescent="0.25">
      <c r="A12185" t="s">
        <v>4130</v>
      </c>
      <c r="B12185" t="s">
        <v>6375</v>
      </c>
      <c r="C12185" t="s">
        <v>6374</v>
      </c>
    </row>
    <row r="12186" spans="1:3" hidden="1" x14ac:dyDescent="0.25">
      <c r="A12186" t="s">
        <v>4130</v>
      </c>
      <c r="B12186" t="s">
        <v>6376</v>
      </c>
      <c r="C12186" t="s">
        <v>6377</v>
      </c>
    </row>
    <row r="12187" spans="1:3" hidden="1" x14ac:dyDescent="0.25">
      <c r="A12187" t="s">
        <v>4130</v>
      </c>
      <c r="B12187" t="s">
        <v>6378</v>
      </c>
      <c r="C12187" t="s">
        <v>6379</v>
      </c>
    </row>
    <row r="12188" spans="1:3" hidden="1" x14ac:dyDescent="0.25">
      <c r="A12188" t="s">
        <v>4130</v>
      </c>
      <c r="B12188" t="s">
        <v>6380</v>
      </c>
      <c r="C12188" t="s">
        <v>6381</v>
      </c>
    </row>
    <row r="12189" spans="1:3" hidden="1" x14ac:dyDescent="0.25">
      <c r="A12189" t="s">
        <v>4130</v>
      </c>
      <c r="B12189" t="s">
        <v>6382</v>
      </c>
      <c r="C12189" t="s">
        <v>6383</v>
      </c>
    </row>
    <row r="12190" spans="1:3" hidden="1" x14ac:dyDescent="0.25">
      <c r="A12190" t="s">
        <v>4130</v>
      </c>
      <c r="B12190" t="s">
        <v>6384</v>
      </c>
      <c r="C12190" t="s">
        <v>6385</v>
      </c>
    </row>
    <row r="12191" spans="1:3" hidden="1" x14ac:dyDescent="0.25">
      <c r="A12191" t="s">
        <v>4130</v>
      </c>
      <c r="B12191" t="s">
        <v>6386</v>
      </c>
      <c r="C12191" t="s">
        <v>6387</v>
      </c>
    </row>
    <row r="12192" spans="1:3" hidden="1" x14ac:dyDescent="0.25">
      <c r="A12192" t="s">
        <v>4130</v>
      </c>
      <c r="B12192" t="s">
        <v>6388</v>
      </c>
      <c r="C12192" t="s">
        <v>6389</v>
      </c>
    </row>
    <row r="12193" spans="1:3" hidden="1" x14ac:dyDescent="0.25">
      <c r="A12193" t="s">
        <v>4130</v>
      </c>
      <c r="B12193" t="s">
        <v>6390</v>
      </c>
      <c r="C12193" t="s">
        <v>6391</v>
      </c>
    </row>
    <row r="12194" spans="1:3" hidden="1" x14ac:dyDescent="0.25">
      <c r="A12194" t="s">
        <v>4130</v>
      </c>
      <c r="B12194" t="s">
        <v>6392</v>
      </c>
      <c r="C12194" t="s">
        <v>6393</v>
      </c>
    </row>
    <row r="12195" spans="1:3" hidden="1" x14ac:dyDescent="0.25">
      <c r="A12195" t="s">
        <v>4130</v>
      </c>
      <c r="B12195" t="s">
        <v>6394</v>
      </c>
      <c r="C12195" t="s">
        <v>6395</v>
      </c>
    </row>
    <row r="12196" spans="1:3" hidden="1" x14ac:dyDescent="0.25">
      <c r="A12196" t="s">
        <v>4130</v>
      </c>
      <c r="B12196" t="s">
        <v>6396</v>
      </c>
      <c r="C12196" t="s">
        <v>6397</v>
      </c>
    </row>
    <row r="12197" spans="1:3" hidden="1" x14ac:dyDescent="0.25">
      <c r="A12197" t="s">
        <v>4130</v>
      </c>
      <c r="B12197" t="s">
        <v>6398</v>
      </c>
      <c r="C12197" t="s">
        <v>6399</v>
      </c>
    </row>
    <row r="12198" spans="1:3" hidden="1" x14ac:dyDescent="0.25">
      <c r="A12198" t="s">
        <v>4130</v>
      </c>
      <c r="B12198" t="s">
        <v>6400</v>
      </c>
      <c r="C12198" t="s">
        <v>6401</v>
      </c>
    </row>
    <row r="12199" spans="1:3" hidden="1" x14ac:dyDescent="0.25">
      <c r="A12199" t="s">
        <v>4130</v>
      </c>
      <c r="B12199" t="s">
        <v>6402</v>
      </c>
      <c r="C12199" t="s">
        <v>6403</v>
      </c>
    </row>
    <row r="12200" spans="1:3" hidden="1" x14ac:dyDescent="0.25">
      <c r="A12200" t="s">
        <v>4130</v>
      </c>
      <c r="B12200" t="s">
        <v>6404</v>
      </c>
      <c r="C12200" t="s">
        <v>6405</v>
      </c>
    </row>
    <row r="12201" spans="1:3" hidden="1" x14ac:dyDescent="0.25">
      <c r="A12201" t="s">
        <v>4130</v>
      </c>
      <c r="B12201" t="s">
        <v>4238</v>
      </c>
      <c r="C12201" t="s">
        <v>6405</v>
      </c>
    </row>
    <row r="12202" spans="1:3" hidden="1" x14ac:dyDescent="0.25">
      <c r="A12202" t="s">
        <v>4130</v>
      </c>
      <c r="B12202" t="s">
        <v>6406</v>
      </c>
      <c r="C12202" t="s">
        <v>6407</v>
      </c>
    </row>
    <row r="12203" spans="1:3" hidden="1" x14ac:dyDescent="0.25">
      <c r="A12203" t="s">
        <v>4130</v>
      </c>
      <c r="B12203" t="s">
        <v>6408</v>
      </c>
      <c r="C12203" t="s">
        <v>6409</v>
      </c>
    </row>
    <row r="12204" spans="1:3" hidden="1" x14ac:dyDescent="0.25">
      <c r="A12204" t="s">
        <v>4130</v>
      </c>
      <c r="B12204" t="s">
        <v>6410</v>
      </c>
      <c r="C12204" t="s">
        <v>6411</v>
      </c>
    </row>
    <row r="12205" spans="1:3" hidden="1" x14ac:dyDescent="0.25">
      <c r="A12205" t="s">
        <v>4130</v>
      </c>
      <c r="B12205" t="s">
        <v>6412</v>
      </c>
      <c r="C12205" t="s">
        <v>6413</v>
      </c>
    </row>
    <row r="12206" spans="1:3" hidden="1" x14ac:dyDescent="0.25">
      <c r="A12206" t="s">
        <v>4130</v>
      </c>
      <c r="B12206" t="s">
        <v>4238</v>
      </c>
      <c r="C12206" t="s">
        <v>6413</v>
      </c>
    </row>
    <row r="12207" spans="1:3" hidden="1" x14ac:dyDescent="0.25">
      <c r="A12207" t="s">
        <v>4130</v>
      </c>
      <c r="B12207" t="s">
        <v>6414</v>
      </c>
      <c r="C12207" t="s">
        <v>6415</v>
      </c>
    </row>
    <row r="12208" spans="1:3" hidden="1" x14ac:dyDescent="0.25">
      <c r="A12208" t="s">
        <v>4130</v>
      </c>
      <c r="B12208" t="s">
        <v>6416</v>
      </c>
      <c r="C12208" t="s">
        <v>6417</v>
      </c>
    </row>
    <row r="12209" spans="1:3" hidden="1" x14ac:dyDescent="0.25">
      <c r="A12209" t="s">
        <v>4130</v>
      </c>
      <c r="B12209" t="s">
        <v>6418</v>
      </c>
      <c r="C12209" t="s">
        <v>6419</v>
      </c>
    </row>
    <row r="12210" spans="1:3" hidden="1" x14ac:dyDescent="0.25">
      <c r="A12210" t="s">
        <v>4130</v>
      </c>
      <c r="B12210" t="s">
        <v>6420</v>
      </c>
      <c r="C12210" t="s">
        <v>6421</v>
      </c>
    </row>
    <row r="12211" spans="1:3" hidden="1" x14ac:dyDescent="0.25">
      <c r="A12211" t="s">
        <v>4130</v>
      </c>
      <c r="B12211" t="s">
        <v>6422</v>
      </c>
      <c r="C12211" t="s">
        <v>6423</v>
      </c>
    </row>
    <row r="12212" spans="1:3" hidden="1" x14ac:dyDescent="0.25">
      <c r="A12212" t="s">
        <v>4130</v>
      </c>
      <c r="B12212" t="s">
        <v>6424</v>
      </c>
      <c r="C12212" t="s">
        <v>6425</v>
      </c>
    </row>
    <row r="12213" spans="1:3" hidden="1" x14ac:dyDescent="0.25">
      <c r="A12213" t="s">
        <v>4130</v>
      </c>
      <c r="B12213" t="s">
        <v>6426</v>
      </c>
      <c r="C12213" t="s">
        <v>6427</v>
      </c>
    </row>
    <row r="12214" spans="1:3" hidden="1" x14ac:dyDescent="0.25">
      <c r="A12214" t="s">
        <v>4130</v>
      </c>
      <c r="B12214" t="s">
        <v>6428</v>
      </c>
      <c r="C12214" t="s">
        <v>6429</v>
      </c>
    </row>
    <row r="12215" spans="1:3" hidden="1" x14ac:dyDescent="0.25">
      <c r="A12215" t="s">
        <v>4130</v>
      </c>
      <c r="B12215" t="s">
        <v>6430</v>
      </c>
      <c r="C12215" t="s">
        <v>6431</v>
      </c>
    </row>
    <row r="12216" spans="1:3" hidden="1" x14ac:dyDescent="0.25">
      <c r="A12216" t="s">
        <v>4130</v>
      </c>
      <c r="B12216" t="s">
        <v>6432</v>
      </c>
      <c r="C12216" t="s">
        <v>6433</v>
      </c>
    </row>
    <row r="12217" spans="1:3" hidden="1" x14ac:dyDescent="0.25">
      <c r="A12217" t="s">
        <v>4130</v>
      </c>
      <c r="B12217" t="s">
        <v>6434</v>
      </c>
      <c r="C12217" t="s">
        <v>6435</v>
      </c>
    </row>
    <row r="12218" spans="1:3" hidden="1" x14ac:dyDescent="0.25">
      <c r="A12218" t="s">
        <v>4130</v>
      </c>
      <c r="B12218" t="s">
        <v>6436</v>
      </c>
      <c r="C12218" t="s">
        <v>6437</v>
      </c>
    </row>
    <row r="12219" spans="1:3" hidden="1" x14ac:dyDescent="0.25">
      <c r="A12219" t="s">
        <v>4130</v>
      </c>
      <c r="B12219" t="s">
        <v>6438</v>
      </c>
      <c r="C12219" t="s">
        <v>6439</v>
      </c>
    </row>
    <row r="12220" spans="1:3" hidden="1" x14ac:dyDescent="0.25">
      <c r="A12220" t="s">
        <v>4130</v>
      </c>
      <c r="B12220" t="s">
        <v>6440</v>
      </c>
      <c r="C12220" t="s">
        <v>6441</v>
      </c>
    </row>
    <row r="12221" spans="1:3" hidden="1" x14ac:dyDescent="0.25">
      <c r="A12221" t="s">
        <v>4130</v>
      </c>
      <c r="B12221" t="s">
        <v>6442</v>
      </c>
      <c r="C12221" t="s">
        <v>6443</v>
      </c>
    </row>
    <row r="12222" spans="1:3" hidden="1" x14ac:dyDescent="0.25">
      <c r="A12222" t="s">
        <v>4130</v>
      </c>
      <c r="B12222" t="s">
        <v>6444</v>
      </c>
      <c r="C12222" t="s">
        <v>6445</v>
      </c>
    </row>
    <row r="12223" spans="1:3" hidden="1" x14ac:dyDescent="0.25">
      <c r="A12223" t="s">
        <v>4130</v>
      </c>
      <c r="B12223" t="s">
        <v>6446</v>
      </c>
      <c r="C12223" t="s">
        <v>6447</v>
      </c>
    </row>
    <row r="12224" spans="1:3" hidden="1" x14ac:dyDescent="0.25">
      <c r="A12224" t="s">
        <v>4130</v>
      </c>
      <c r="B12224" t="s">
        <v>6448</v>
      </c>
      <c r="C12224" t="s">
        <v>6449</v>
      </c>
    </row>
    <row r="12225" spans="1:3" hidden="1" x14ac:dyDescent="0.25">
      <c r="A12225" t="s">
        <v>4130</v>
      </c>
      <c r="B12225" t="s">
        <v>6450</v>
      </c>
      <c r="C12225" t="s">
        <v>6451</v>
      </c>
    </row>
    <row r="12226" spans="1:3" hidden="1" x14ac:dyDescent="0.25">
      <c r="A12226" t="s">
        <v>4130</v>
      </c>
      <c r="B12226" t="s">
        <v>6452</v>
      </c>
      <c r="C12226" t="s">
        <v>6453</v>
      </c>
    </row>
    <row r="12227" spans="1:3" hidden="1" x14ac:dyDescent="0.25">
      <c r="A12227" t="s">
        <v>4130</v>
      </c>
      <c r="B12227" t="s">
        <v>6454</v>
      </c>
      <c r="C12227" t="s">
        <v>6455</v>
      </c>
    </row>
    <row r="12228" spans="1:3" hidden="1" x14ac:dyDescent="0.25">
      <c r="A12228" t="s">
        <v>4130</v>
      </c>
      <c r="B12228" t="s">
        <v>6456</v>
      </c>
      <c r="C12228" t="s">
        <v>6457</v>
      </c>
    </row>
    <row r="12229" spans="1:3" hidden="1" x14ac:dyDescent="0.25">
      <c r="A12229" t="s">
        <v>4130</v>
      </c>
      <c r="B12229" t="s">
        <v>6458</v>
      </c>
      <c r="C12229" t="s">
        <v>6459</v>
      </c>
    </row>
    <row r="12230" spans="1:3" hidden="1" x14ac:dyDescent="0.25">
      <c r="A12230" t="s">
        <v>4130</v>
      </c>
      <c r="B12230" t="s">
        <v>6460</v>
      </c>
      <c r="C12230" t="s">
        <v>6461</v>
      </c>
    </row>
    <row r="12231" spans="1:3" hidden="1" x14ac:dyDescent="0.25">
      <c r="A12231" t="s">
        <v>4130</v>
      </c>
      <c r="B12231" t="s">
        <v>6462</v>
      </c>
      <c r="C12231" t="s">
        <v>6463</v>
      </c>
    </row>
    <row r="12232" spans="1:3" hidden="1" x14ac:dyDescent="0.25">
      <c r="A12232" t="s">
        <v>4130</v>
      </c>
      <c r="B12232" t="s">
        <v>6464</v>
      </c>
      <c r="C12232" t="s">
        <v>6465</v>
      </c>
    </row>
    <row r="12233" spans="1:3" hidden="1" x14ac:dyDescent="0.25">
      <c r="A12233" t="s">
        <v>4130</v>
      </c>
      <c r="B12233" t="s">
        <v>6466</v>
      </c>
      <c r="C12233" t="s">
        <v>6467</v>
      </c>
    </row>
    <row r="12234" spans="1:3" hidden="1" x14ac:dyDescent="0.25">
      <c r="A12234" t="s">
        <v>4130</v>
      </c>
      <c r="B12234" t="s">
        <v>6468</v>
      </c>
      <c r="C12234" t="s">
        <v>6469</v>
      </c>
    </row>
    <row r="12235" spans="1:3" hidden="1" x14ac:dyDescent="0.25">
      <c r="A12235" t="s">
        <v>4130</v>
      </c>
      <c r="B12235" t="s">
        <v>6470</v>
      </c>
      <c r="C12235" t="s">
        <v>6471</v>
      </c>
    </row>
    <row r="12236" spans="1:3" hidden="1" x14ac:dyDescent="0.25">
      <c r="A12236" t="s">
        <v>4130</v>
      </c>
      <c r="B12236" t="s">
        <v>6472</v>
      </c>
      <c r="C12236" t="s">
        <v>6473</v>
      </c>
    </row>
    <row r="12237" spans="1:3" hidden="1" x14ac:dyDescent="0.25">
      <c r="A12237" t="s">
        <v>4130</v>
      </c>
      <c r="B12237" t="s">
        <v>6472</v>
      </c>
      <c r="C12237" t="s">
        <v>6474</v>
      </c>
    </row>
    <row r="12238" spans="1:3" hidden="1" x14ac:dyDescent="0.25">
      <c r="A12238" t="s">
        <v>4130</v>
      </c>
      <c r="B12238" t="s">
        <v>6475</v>
      </c>
      <c r="C12238" t="s">
        <v>6476</v>
      </c>
    </row>
    <row r="12239" spans="1:3" hidden="1" x14ac:dyDescent="0.25">
      <c r="A12239" t="s">
        <v>4130</v>
      </c>
      <c r="B12239" t="s">
        <v>6477</v>
      </c>
      <c r="C12239" t="s">
        <v>6478</v>
      </c>
    </row>
    <row r="12240" spans="1:3" hidden="1" x14ac:dyDescent="0.25">
      <c r="A12240" t="s">
        <v>4130</v>
      </c>
      <c r="B12240" t="s">
        <v>6479</v>
      </c>
      <c r="C12240" t="s">
        <v>6480</v>
      </c>
    </row>
    <row r="12241" spans="1:3" hidden="1" x14ac:dyDescent="0.25">
      <c r="A12241" t="s">
        <v>4130</v>
      </c>
      <c r="B12241" t="s">
        <v>6481</v>
      </c>
      <c r="C12241" t="s">
        <v>6482</v>
      </c>
    </row>
    <row r="12242" spans="1:3" hidden="1" x14ac:dyDescent="0.25">
      <c r="A12242" t="s">
        <v>4130</v>
      </c>
      <c r="B12242" t="s">
        <v>6483</v>
      </c>
      <c r="C12242" t="s">
        <v>6484</v>
      </c>
    </row>
    <row r="12243" spans="1:3" hidden="1" x14ac:dyDescent="0.25">
      <c r="A12243" t="s">
        <v>4130</v>
      </c>
      <c r="B12243" t="s">
        <v>6485</v>
      </c>
      <c r="C12243" t="s">
        <v>6486</v>
      </c>
    </row>
    <row r="12244" spans="1:3" hidden="1" x14ac:dyDescent="0.25">
      <c r="A12244" t="s">
        <v>4130</v>
      </c>
      <c r="B12244" t="s">
        <v>6487</v>
      </c>
      <c r="C12244" t="s">
        <v>6488</v>
      </c>
    </row>
    <row r="12245" spans="1:3" hidden="1" x14ac:dyDescent="0.25">
      <c r="A12245" t="s">
        <v>4130</v>
      </c>
      <c r="B12245" t="s">
        <v>6489</v>
      </c>
      <c r="C12245" t="s">
        <v>6490</v>
      </c>
    </row>
    <row r="12246" spans="1:3" hidden="1" x14ac:dyDescent="0.25">
      <c r="A12246" t="s">
        <v>4130</v>
      </c>
      <c r="B12246" t="s">
        <v>6491</v>
      </c>
      <c r="C12246" t="s">
        <v>6492</v>
      </c>
    </row>
    <row r="12247" spans="1:3" hidden="1" x14ac:dyDescent="0.25">
      <c r="A12247" t="s">
        <v>4130</v>
      </c>
      <c r="B12247" t="s">
        <v>6493</v>
      </c>
      <c r="C12247" t="s">
        <v>6494</v>
      </c>
    </row>
    <row r="12248" spans="1:3" hidden="1" x14ac:dyDescent="0.25">
      <c r="A12248" t="s">
        <v>4130</v>
      </c>
      <c r="B12248" t="s">
        <v>6495</v>
      </c>
      <c r="C12248" t="s">
        <v>6496</v>
      </c>
    </row>
    <row r="12249" spans="1:3" hidden="1" x14ac:dyDescent="0.25">
      <c r="A12249" t="s">
        <v>4130</v>
      </c>
      <c r="B12249" t="s">
        <v>6497</v>
      </c>
      <c r="C12249" t="s">
        <v>6498</v>
      </c>
    </row>
    <row r="12250" spans="1:3" hidden="1" x14ac:dyDescent="0.25">
      <c r="A12250" t="s">
        <v>4130</v>
      </c>
      <c r="B12250" t="s">
        <v>6499</v>
      </c>
      <c r="C12250" t="s">
        <v>6500</v>
      </c>
    </row>
    <row r="12251" spans="1:3" hidden="1" x14ac:dyDescent="0.25">
      <c r="A12251" t="s">
        <v>4130</v>
      </c>
      <c r="B12251" t="s">
        <v>6501</v>
      </c>
      <c r="C12251" t="s">
        <v>6502</v>
      </c>
    </row>
    <row r="12252" spans="1:3" hidden="1" x14ac:dyDescent="0.25">
      <c r="A12252" t="s">
        <v>4130</v>
      </c>
      <c r="B12252" t="s">
        <v>4238</v>
      </c>
      <c r="C12252" t="s">
        <v>6503</v>
      </c>
    </row>
    <row r="12253" spans="1:3" hidden="1" x14ac:dyDescent="0.25">
      <c r="A12253" t="s">
        <v>4130</v>
      </c>
      <c r="B12253" t="s">
        <v>6504</v>
      </c>
      <c r="C12253" t="s">
        <v>6505</v>
      </c>
    </row>
    <row r="12254" spans="1:3" hidden="1" x14ac:dyDescent="0.25">
      <c r="A12254" t="s">
        <v>4130</v>
      </c>
      <c r="B12254" t="s">
        <v>6506</v>
      </c>
      <c r="C12254" t="s">
        <v>6507</v>
      </c>
    </row>
    <row r="12255" spans="1:3" hidden="1" x14ac:dyDescent="0.25">
      <c r="A12255" t="s">
        <v>4130</v>
      </c>
      <c r="B12255" t="s">
        <v>6508</v>
      </c>
      <c r="C12255" t="s">
        <v>6509</v>
      </c>
    </row>
    <row r="12256" spans="1:3" hidden="1" x14ac:dyDescent="0.25">
      <c r="A12256" t="s">
        <v>4130</v>
      </c>
      <c r="B12256" t="s">
        <v>6510</v>
      </c>
      <c r="C12256" t="s">
        <v>6511</v>
      </c>
    </row>
    <row r="12257" spans="1:3" hidden="1" x14ac:dyDescent="0.25">
      <c r="A12257" t="s">
        <v>4130</v>
      </c>
      <c r="B12257" t="s">
        <v>6512</v>
      </c>
      <c r="C12257" t="s">
        <v>6513</v>
      </c>
    </row>
    <row r="12258" spans="1:3" hidden="1" x14ac:dyDescent="0.25">
      <c r="A12258" t="s">
        <v>4130</v>
      </c>
      <c r="B12258" t="s">
        <v>6514</v>
      </c>
      <c r="C12258" t="s">
        <v>6515</v>
      </c>
    </row>
    <row r="12259" spans="1:3" hidden="1" x14ac:dyDescent="0.25">
      <c r="A12259" t="s">
        <v>4130</v>
      </c>
      <c r="B12259" t="s">
        <v>6516</v>
      </c>
      <c r="C12259" t="s">
        <v>6517</v>
      </c>
    </row>
    <row r="12260" spans="1:3" hidden="1" x14ac:dyDescent="0.25">
      <c r="A12260" t="s">
        <v>4130</v>
      </c>
      <c r="B12260" t="s">
        <v>6518</v>
      </c>
      <c r="C12260" t="s">
        <v>6519</v>
      </c>
    </row>
    <row r="12261" spans="1:3" hidden="1" x14ac:dyDescent="0.25">
      <c r="A12261" t="s">
        <v>4130</v>
      </c>
      <c r="B12261" t="s">
        <v>6520</v>
      </c>
      <c r="C12261" t="s">
        <v>6521</v>
      </c>
    </row>
    <row r="12262" spans="1:3" hidden="1" x14ac:dyDescent="0.25">
      <c r="A12262" t="s">
        <v>4130</v>
      </c>
      <c r="B12262" t="s">
        <v>6522</v>
      </c>
      <c r="C12262" t="s">
        <v>6523</v>
      </c>
    </row>
    <row r="12263" spans="1:3" hidden="1" x14ac:dyDescent="0.25">
      <c r="A12263" t="s">
        <v>4130</v>
      </c>
      <c r="B12263" t="s">
        <v>6524</v>
      </c>
      <c r="C12263" t="s">
        <v>6525</v>
      </c>
    </row>
    <row r="12264" spans="1:3" hidden="1" x14ac:dyDescent="0.25">
      <c r="A12264" t="s">
        <v>4130</v>
      </c>
      <c r="B12264" t="s">
        <v>6526</v>
      </c>
      <c r="C12264" t="s">
        <v>6527</v>
      </c>
    </row>
    <row r="12265" spans="1:3" hidden="1" x14ac:dyDescent="0.25">
      <c r="A12265" t="s">
        <v>4130</v>
      </c>
      <c r="B12265" t="s">
        <v>6528</v>
      </c>
      <c r="C12265" t="s">
        <v>6529</v>
      </c>
    </row>
    <row r="12266" spans="1:3" hidden="1" x14ac:dyDescent="0.25">
      <c r="A12266" t="s">
        <v>4130</v>
      </c>
      <c r="B12266" t="s">
        <v>6530</v>
      </c>
      <c r="C12266" t="s">
        <v>6531</v>
      </c>
    </row>
    <row r="12267" spans="1:3" hidden="1" x14ac:dyDescent="0.25">
      <c r="A12267" t="s">
        <v>4130</v>
      </c>
      <c r="B12267" t="s">
        <v>6532</v>
      </c>
      <c r="C12267" t="s">
        <v>6533</v>
      </c>
    </row>
    <row r="12268" spans="1:3" hidden="1" x14ac:dyDescent="0.25">
      <c r="A12268" t="s">
        <v>4130</v>
      </c>
      <c r="B12268" t="s">
        <v>6534</v>
      </c>
      <c r="C12268" t="s">
        <v>6535</v>
      </c>
    </row>
    <row r="12269" spans="1:3" hidden="1" x14ac:dyDescent="0.25">
      <c r="A12269" t="s">
        <v>4130</v>
      </c>
      <c r="B12269" t="s">
        <v>6536</v>
      </c>
      <c r="C12269" t="s">
        <v>6537</v>
      </c>
    </row>
    <row r="12270" spans="1:3" hidden="1" x14ac:dyDescent="0.25">
      <c r="A12270" t="s">
        <v>4130</v>
      </c>
      <c r="B12270" t="s">
        <v>6538</v>
      </c>
      <c r="C12270" t="s">
        <v>6539</v>
      </c>
    </row>
    <row r="12271" spans="1:3" hidden="1" x14ac:dyDescent="0.25">
      <c r="A12271" t="s">
        <v>4130</v>
      </c>
      <c r="B12271" t="s">
        <v>6540</v>
      </c>
      <c r="C12271" t="s">
        <v>6541</v>
      </c>
    </row>
    <row r="12272" spans="1:3" hidden="1" x14ac:dyDescent="0.25">
      <c r="A12272" t="s">
        <v>4130</v>
      </c>
      <c r="B12272" t="s">
        <v>6542</v>
      </c>
      <c r="C12272" t="s">
        <v>6543</v>
      </c>
    </row>
    <row r="12273" spans="1:3" hidden="1" x14ac:dyDescent="0.25">
      <c r="A12273" t="s">
        <v>4130</v>
      </c>
      <c r="B12273" t="s">
        <v>6544</v>
      </c>
      <c r="C12273" t="s">
        <v>6545</v>
      </c>
    </row>
    <row r="12274" spans="1:3" hidden="1" x14ac:dyDescent="0.25">
      <c r="A12274" t="s">
        <v>4130</v>
      </c>
      <c r="B12274" t="s">
        <v>6546</v>
      </c>
      <c r="C12274" t="s">
        <v>6547</v>
      </c>
    </row>
    <row r="12275" spans="1:3" hidden="1" x14ac:dyDescent="0.25">
      <c r="A12275" t="s">
        <v>4130</v>
      </c>
      <c r="B12275" t="s">
        <v>6548</v>
      </c>
      <c r="C12275" t="s">
        <v>6549</v>
      </c>
    </row>
    <row r="12276" spans="1:3" hidden="1" x14ac:dyDescent="0.25">
      <c r="A12276" t="s">
        <v>4130</v>
      </c>
      <c r="B12276" t="s">
        <v>6550</v>
      </c>
      <c r="C12276" t="s">
        <v>6551</v>
      </c>
    </row>
    <row r="12277" spans="1:3" hidden="1" x14ac:dyDescent="0.25">
      <c r="A12277" t="s">
        <v>4130</v>
      </c>
      <c r="B12277" t="s">
        <v>6552</v>
      </c>
      <c r="C12277" t="s">
        <v>6553</v>
      </c>
    </row>
    <row r="12278" spans="1:3" hidden="1" x14ac:dyDescent="0.25">
      <c r="A12278" t="s">
        <v>4130</v>
      </c>
      <c r="B12278" t="s">
        <v>6554</v>
      </c>
      <c r="C12278" t="s">
        <v>6555</v>
      </c>
    </row>
    <row r="12279" spans="1:3" hidden="1" x14ac:dyDescent="0.25">
      <c r="A12279" t="s">
        <v>4130</v>
      </c>
      <c r="B12279" t="s">
        <v>6556</v>
      </c>
      <c r="C12279" t="s">
        <v>6557</v>
      </c>
    </row>
    <row r="12280" spans="1:3" hidden="1" x14ac:dyDescent="0.25">
      <c r="A12280" t="s">
        <v>4130</v>
      </c>
      <c r="B12280" t="s">
        <v>6558</v>
      </c>
      <c r="C12280" t="s">
        <v>6559</v>
      </c>
    </row>
    <row r="12281" spans="1:3" hidden="1" x14ac:dyDescent="0.25">
      <c r="A12281" t="s">
        <v>4130</v>
      </c>
      <c r="B12281" t="s">
        <v>6560</v>
      </c>
      <c r="C12281" t="s">
        <v>6561</v>
      </c>
    </row>
    <row r="12282" spans="1:3" hidden="1" x14ac:dyDescent="0.25">
      <c r="A12282" t="s">
        <v>4130</v>
      </c>
      <c r="B12282" t="s">
        <v>6562</v>
      </c>
      <c r="C12282" t="s">
        <v>6563</v>
      </c>
    </row>
    <row r="12283" spans="1:3" hidden="1" x14ac:dyDescent="0.25">
      <c r="A12283" t="s">
        <v>4130</v>
      </c>
      <c r="B12283" t="s">
        <v>6564</v>
      </c>
      <c r="C12283" t="s">
        <v>6565</v>
      </c>
    </row>
    <row r="12284" spans="1:3" hidden="1" x14ac:dyDescent="0.25">
      <c r="A12284" t="s">
        <v>4130</v>
      </c>
      <c r="B12284" t="s">
        <v>6566</v>
      </c>
      <c r="C12284" t="s">
        <v>6567</v>
      </c>
    </row>
    <row r="12285" spans="1:3" hidden="1" x14ac:dyDescent="0.25">
      <c r="A12285" t="s">
        <v>4130</v>
      </c>
      <c r="B12285" t="s">
        <v>6568</v>
      </c>
      <c r="C12285" t="s">
        <v>6569</v>
      </c>
    </row>
    <row r="12286" spans="1:3" hidden="1" x14ac:dyDescent="0.25">
      <c r="A12286" t="s">
        <v>4130</v>
      </c>
      <c r="B12286" t="s">
        <v>6570</v>
      </c>
      <c r="C12286" t="s">
        <v>6571</v>
      </c>
    </row>
    <row r="12287" spans="1:3" hidden="1" x14ac:dyDescent="0.25">
      <c r="A12287" t="s">
        <v>4130</v>
      </c>
      <c r="B12287" t="s">
        <v>6572</v>
      </c>
      <c r="C12287" t="s">
        <v>6573</v>
      </c>
    </row>
    <row r="12288" spans="1:3" hidden="1" x14ac:dyDescent="0.25">
      <c r="A12288" t="s">
        <v>4130</v>
      </c>
      <c r="B12288" t="s">
        <v>6574</v>
      </c>
      <c r="C12288" t="s">
        <v>6575</v>
      </c>
    </row>
    <row r="12289" spans="1:3" hidden="1" x14ac:dyDescent="0.25">
      <c r="A12289" t="s">
        <v>4130</v>
      </c>
      <c r="B12289" t="s">
        <v>6576</v>
      </c>
      <c r="C12289" t="s">
        <v>6577</v>
      </c>
    </row>
    <row r="12290" spans="1:3" hidden="1" x14ac:dyDescent="0.25">
      <c r="A12290" t="s">
        <v>4130</v>
      </c>
      <c r="B12290" t="s">
        <v>6578</v>
      </c>
      <c r="C12290" t="s">
        <v>6579</v>
      </c>
    </row>
    <row r="12291" spans="1:3" hidden="1" x14ac:dyDescent="0.25">
      <c r="A12291" t="s">
        <v>4130</v>
      </c>
      <c r="B12291" t="s">
        <v>6580</v>
      </c>
      <c r="C12291" t="s">
        <v>6581</v>
      </c>
    </row>
    <row r="12292" spans="1:3" hidden="1" x14ac:dyDescent="0.25">
      <c r="A12292" t="s">
        <v>4130</v>
      </c>
      <c r="B12292" t="s">
        <v>6582</v>
      </c>
      <c r="C12292" t="s">
        <v>6583</v>
      </c>
    </row>
    <row r="12293" spans="1:3" hidden="1" x14ac:dyDescent="0.25">
      <c r="A12293" t="s">
        <v>4130</v>
      </c>
      <c r="B12293" t="s">
        <v>6584</v>
      </c>
      <c r="C12293" t="s">
        <v>6585</v>
      </c>
    </row>
    <row r="12294" spans="1:3" hidden="1" x14ac:dyDescent="0.25">
      <c r="A12294" t="s">
        <v>4130</v>
      </c>
      <c r="B12294" t="s">
        <v>6586</v>
      </c>
      <c r="C12294" t="s">
        <v>6587</v>
      </c>
    </row>
    <row r="12295" spans="1:3" hidden="1" x14ac:dyDescent="0.25">
      <c r="A12295" t="s">
        <v>4130</v>
      </c>
      <c r="B12295" t="s">
        <v>6588</v>
      </c>
      <c r="C12295" t="s">
        <v>6589</v>
      </c>
    </row>
    <row r="12296" spans="1:3" hidden="1" x14ac:dyDescent="0.25">
      <c r="A12296" t="s">
        <v>4130</v>
      </c>
      <c r="B12296" t="s">
        <v>6590</v>
      </c>
      <c r="C12296" t="s">
        <v>6591</v>
      </c>
    </row>
    <row r="12297" spans="1:3" hidden="1" x14ac:dyDescent="0.25">
      <c r="A12297" t="s">
        <v>4130</v>
      </c>
      <c r="B12297" t="s">
        <v>6592</v>
      </c>
      <c r="C12297" t="s">
        <v>6593</v>
      </c>
    </row>
    <row r="12298" spans="1:3" hidden="1" x14ac:dyDescent="0.25">
      <c r="A12298" t="s">
        <v>4130</v>
      </c>
      <c r="B12298" t="s">
        <v>6594</v>
      </c>
      <c r="C12298" t="s">
        <v>6595</v>
      </c>
    </row>
    <row r="12299" spans="1:3" hidden="1" x14ac:dyDescent="0.25">
      <c r="A12299" t="s">
        <v>4130</v>
      </c>
      <c r="B12299" t="s">
        <v>6596</v>
      </c>
      <c r="C12299" t="s">
        <v>6597</v>
      </c>
    </row>
    <row r="12300" spans="1:3" hidden="1" x14ac:dyDescent="0.25">
      <c r="A12300" t="s">
        <v>4130</v>
      </c>
      <c r="B12300" t="s">
        <v>6598</v>
      </c>
      <c r="C12300" t="s">
        <v>6599</v>
      </c>
    </row>
    <row r="12301" spans="1:3" hidden="1" x14ac:dyDescent="0.25">
      <c r="A12301" t="s">
        <v>4130</v>
      </c>
      <c r="B12301" t="s">
        <v>6600</v>
      </c>
      <c r="C12301" t="s">
        <v>6601</v>
      </c>
    </row>
    <row r="12302" spans="1:3" hidden="1" x14ac:dyDescent="0.25">
      <c r="A12302" t="s">
        <v>4130</v>
      </c>
      <c r="B12302" t="s">
        <v>6602</v>
      </c>
      <c r="C12302" t="s">
        <v>6603</v>
      </c>
    </row>
    <row r="12303" spans="1:3" hidden="1" x14ac:dyDescent="0.25">
      <c r="A12303" t="s">
        <v>4130</v>
      </c>
      <c r="B12303" t="s">
        <v>6604</v>
      </c>
      <c r="C12303" t="s">
        <v>6605</v>
      </c>
    </row>
    <row r="12304" spans="1:3" hidden="1" x14ac:dyDescent="0.25">
      <c r="A12304" t="s">
        <v>4130</v>
      </c>
      <c r="B12304" t="s">
        <v>6606</v>
      </c>
      <c r="C12304" t="s">
        <v>6607</v>
      </c>
    </row>
    <row r="12305" spans="1:3" hidden="1" x14ac:dyDescent="0.25">
      <c r="A12305" t="s">
        <v>4130</v>
      </c>
      <c r="B12305" t="s">
        <v>6608</v>
      </c>
      <c r="C12305" t="s">
        <v>6609</v>
      </c>
    </row>
    <row r="12306" spans="1:3" hidden="1" x14ac:dyDescent="0.25">
      <c r="A12306" t="s">
        <v>4130</v>
      </c>
      <c r="B12306" t="s">
        <v>6610</v>
      </c>
      <c r="C12306" t="s">
        <v>6611</v>
      </c>
    </row>
    <row r="12307" spans="1:3" hidden="1" x14ac:dyDescent="0.25">
      <c r="A12307" t="s">
        <v>4130</v>
      </c>
      <c r="B12307" t="s">
        <v>6612</v>
      </c>
      <c r="C12307" t="s">
        <v>6613</v>
      </c>
    </row>
    <row r="12308" spans="1:3" hidden="1" x14ac:dyDescent="0.25">
      <c r="A12308" t="s">
        <v>4130</v>
      </c>
      <c r="B12308" t="s">
        <v>6614</v>
      </c>
      <c r="C12308" t="s">
        <v>6615</v>
      </c>
    </row>
    <row r="12309" spans="1:3" hidden="1" x14ac:dyDescent="0.25">
      <c r="A12309" t="s">
        <v>4130</v>
      </c>
      <c r="B12309" t="s">
        <v>6616</v>
      </c>
      <c r="C12309" t="s">
        <v>6617</v>
      </c>
    </row>
    <row r="12310" spans="1:3" hidden="1" x14ac:dyDescent="0.25">
      <c r="A12310" t="s">
        <v>4130</v>
      </c>
      <c r="B12310" t="s">
        <v>6618</v>
      </c>
      <c r="C12310" t="s">
        <v>6617</v>
      </c>
    </row>
    <row r="12311" spans="1:3" hidden="1" x14ac:dyDescent="0.25">
      <c r="A12311" t="s">
        <v>4130</v>
      </c>
      <c r="B12311" t="s">
        <v>6616</v>
      </c>
      <c r="C12311" t="s">
        <v>6619</v>
      </c>
    </row>
    <row r="12312" spans="1:3" hidden="1" x14ac:dyDescent="0.25">
      <c r="A12312" t="s">
        <v>4130</v>
      </c>
      <c r="B12312" t="s">
        <v>6620</v>
      </c>
      <c r="C12312" t="s">
        <v>6621</v>
      </c>
    </row>
    <row r="12313" spans="1:3" hidden="1" x14ac:dyDescent="0.25">
      <c r="A12313" t="s">
        <v>4130</v>
      </c>
      <c r="B12313" t="s">
        <v>6622</v>
      </c>
      <c r="C12313" t="s">
        <v>6623</v>
      </c>
    </row>
    <row r="12314" spans="1:3" hidden="1" x14ac:dyDescent="0.25">
      <c r="A12314" t="s">
        <v>4130</v>
      </c>
      <c r="B12314" t="s">
        <v>6624</v>
      </c>
      <c r="C12314" t="s">
        <v>6625</v>
      </c>
    </row>
    <row r="12315" spans="1:3" hidden="1" x14ac:dyDescent="0.25">
      <c r="A12315" t="s">
        <v>4130</v>
      </c>
      <c r="B12315" t="s">
        <v>6626</v>
      </c>
      <c r="C12315" t="s">
        <v>6627</v>
      </c>
    </row>
    <row r="12316" spans="1:3" hidden="1" x14ac:dyDescent="0.25">
      <c r="A12316" t="s">
        <v>4130</v>
      </c>
      <c r="B12316" t="s">
        <v>6628</v>
      </c>
      <c r="C12316" t="s">
        <v>6629</v>
      </c>
    </row>
    <row r="12317" spans="1:3" hidden="1" x14ac:dyDescent="0.25">
      <c r="A12317" t="s">
        <v>4130</v>
      </c>
      <c r="B12317" t="s">
        <v>6630</v>
      </c>
      <c r="C12317" t="s">
        <v>6631</v>
      </c>
    </row>
    <row r="12318" spans="1:3" hidden="1" x14ac:dyDescent="0.25">
      <c r="A12318" t="s">
        <v>4130</v>
      </c>
      <c r="B12318" t="s">
        <v>6632</v>
      </c>
      <c r="C12318" t="s">
        <v>6631</v>
      </c>
    </row>
    <row r="12319" spans="1:3" hidden="1" x14ac:dyDescent="0.25">
      <c r="A12319" t="s">
        <v>4130</v>
      </c>
      <c r="B12319" t="s">
        <v>6633</v>
      </c>
      <c r="C12319" t="s">
        <v>6634</v>
      </c>
    </row>
    <row r="12320" spans="1:3" hidden="1" x14ac:dyDescent="0.25">
      <c r="A12320" t="s">
        <v>4130</v>
      </c>
      <c r="B12320" t="s">
        <v>6635</v>
      </c>
      <c r="C12320" t="s">
        <v>6636</v>
      </c>
    </row>
    <row r="12321" spans="1:3" hidden="1" x14ac:dyDescent="0.25">
      <c r="A12321" t="s">
        <v>4130</v>
      </c>
      <c r="B12321" t="s">
        <v>6637</v>
      </c>
      <c r="C12321" t="s">
        <v>6638</v>
      </c>
    </row>
    <row r="12322" spans="1:3" hidden="1" x14ac:dyDescent="0.25">
      <c r="A12322" t="s">
        <v>4130</v>
      </c>
      <c r="B12322" t="s">
        <v>6639</v>
      </c>
      <c r="C12322" t="s">
        <v>6638</v>
      </c>
    </row>
    <row r="12323" spans="1:3" hidden="1" x14ac:dyDescent="0.25">
      <c r="A12323" t="s">
        <v>4130</v>
      </c>
      <c r="B12323" t="s">
        <v>6637</v>
      </c>
      <c r="C12323" t="s">
        <v>6640</v>
      </c>
    </row>
    <row r="12324" spans="1:3" hidden="1" x14ac:dyDescent="0.25">
      <c r="A12324" t="s">
        <v>4130</v>
      </c>
      <c r="B12324" t="s">
        <v>6641</v>
      </c>
      <c r="C12324" t="s">
        <v>6642</v>
      </c>
    </row>
    <row r="12325" spans="1:3" hidden="1" x14ac:dyDescent="0.25">
      <c r="A12325" t="s">
        <v>4130</v>
      </c>
      <c r="B12325" t="s">
        <v>6643</v>
      </c>
      <c r="C12325" t="s">
        <v>6644</v>
      </c>
    </row>
    <row r="12326" spans="1:3" hidden="1" x14ac:dyDescent="0.25">
      <c r="A12326" t="s">
        <v>4130</v>
      </c>
      <c r="B12326" t="s">
        <v>6645</v>
      </c>
      <c r="C12326" t="s">
        <v>6646</v>
      </c>
    </row>
    <row r="12327" spans="1:3" hidden="1" x14ac:dyDescent="0.25">
      <c r="A12327" t="s">
        <v>4130</v>
      </c>
      <c r="B12327" t="s">
        <v>6647</v>
      </c>
      <c r="C12327" t="s">
        <v>6648</v>
      </c>
    </row>
    <row r="12328" spans="1:3" hidden="1" x14ac:dyDescent="0.25">
      <c r="A12328" t="s">
        <v>4130</v>
      </c>
      <c r="B12328" t="s">
        <v>6649</v>
      </c>
      <c r="C12328" t="s">
        <v>6650</v>
      </c>
    </row>
    <row r="12329" spans="1:3" hidden="1" x14ac:dyDescent="0.25">
      <c r="A12329" t="s">
        <v>4130</v>
      </c>
      <c r="B12329" t="s">
        <v>6651</v>
      </c>
      <c r="C12329" t="s">
        <v>6652</v>
      </c>
    </row>
    <row r="12330" spans="1:3" hidden="1" x14ac:dyDescent="0.25">
      <c r="A12330" t="s">
        <v>4130</v>
      </c>
      <c r="B12330" t="s">
        <v>6653</v>
      </c>
      <c r="C12330" t="s">
        <v>6654</v>
      </c>
    </row>
    <row r="12331" spans="1:3" hidden="1" x14ac:dyDescent="0.25">
      <c r="A12331" t="s">
        <v>4130</v>
      </c>
      <c r="B12331" t="s">
        <v>6655</v>
      </c>
      <c r="C12331" t="s">
        <v>6656</v>
      </c>
    </row>
    <row r="12332" spans="1:3" hidden="1" x14ac:dyDescent="0.25">
      <c r="A12332" t="s">
        <v>4130</v>
      </c>
      <c r="B12332" t="s">
        <v>6657</v>
      </c>
      <c r="C12332" t="s">
        <v>6658</v>
      </c>
    </row>
    <row r="12333" spans="1:3" hidden="1" x14ac:dyDescent="0.25">
      <c r="A12333" t="s">
        <v>4130</v>
      </c>
      <c r="B12333" t="s">
        <v>6659</v>
      </c>
      <c r="C12333" t="s">
        <v>6660</v>
      </c>
    </row>
    <row r="12334" spans="1:3" hidden="1" x14ac:dyDescent="0.25">
      <c r="A12334" t="s">
        <v>4130</v>
      </c>
      <c r="B12334" t="s">
        <v>6661</v>
      </c>
      <c r="C12334" t="s">
        <v>6662</v>
      </c>
    </row>
    <row r="12335" spans="1:3" hidden="1" x14ac:dyDescent="0.25">
      <c r="A12335" t="s">
        <v>4130</v>
      </c>
      <c r="B12335" t="s">
        <v>6663</v>
      </c>
      <c r="C12335" t="s">
        <v>6664</v>
      </c>
    </row>
    <row r="12336" spans="1:3" hidden="1" x14ac:dyDescent="0.25">
      <c r="A12336" t="s">
        <v>4130</v>
      </c>
      <c r="B12336" t="s">
        <v>6665</v>
      </c>
      <c r="C12336" t="s">
        <v>6666</v>
      </c>
    </row>
    <row r="12337" spans="1:3" hidden="1" x14ac:dyDescent="0.25">
      <c r="A12337" t="s">
        <v>4130</v>
      </c>
      <c r="B12337" t="s">
        <v>6667</v>
      </c>
      <c r="C12337" t="s">
        <v>6668</v>
      </c>
    </row>
    <row r="12338" spans="1:3" hidden="1" x14ac:dyDescent="0.25">
      <c r="A12338" t="s">
        <v>4130</v>
      </c>
      <c r="B12338" t="s">
        <v>6669</v>
      </c>
      <c r="C12338" t="s">
        <v>6670</v>
      </c>
    </row>
    <row r="12339" spans="1:3" hidden="1" x14ac:dyDescent="0.25">
      <c r="A12339" t="s">
        <v>4130</v>
      </c>
      <c r="B12339" t="s">
        <v>6671</v>
      </c>
      <c r="C12339" t="s">
        <v>6672</v>
      </c>
    </row>
    <row r="12340" spans="1:3" hidden="1" x14ac:dyDescent="0.25">
      <c r="A12340" t="s">
        <v>4130</v>
      </c>
      <c r="B12340" t="s">
        <v>6673</v>
      </c>
      <c r="C12340" t="s">
        <v>6674</v>
      </c>
    </row>
    <row r="12341" spans="1:3" hidden="1" x14ac:dyDescent="0.25">
      <c r="A12341" t="s">
        <v>4130</v>
      </c>
      <c r="B12341" t="s">
        <v>6675</v>
      </c>
      <c r="C12341" t="s">
        <v>6676</v>
      </c>
    </row>
    <row r="12342" spans="1:3" hidden="1" x14ac:dyDescent="0.25">
      <c r="A12342" t="s">
        <v>4130</v>
      </c>
      <c r="B12342" t="s">
        <v>6677</v>
      </c>
      <c r="C12342" t="s">
        <v>6678</v>
      </c>
    </row>
    <row r="12343" spans="1:3" hidden="1" x14ac:dyDescent="0.25">
      <c r="A12343" t="s">
        <v>4130</v>
      </c>
      <c r="B12343" t="s">
        <v>6679</v>
      </c>
      <c r="C12343" t="s">
        <v>6680</v>
      </c>
    </row>
    <row r="12344" spans="1:3" hidden="1" x14ac:dyDescent="0.25">
      <c r="A12344" t="s">
        <v>4130</v>
      </c>
      <c r="B12344" t="s">
        <v>6681</v>
      </c>
      <c r="C12344" t="s">
        <v>6682</v>
      </c>
    </row>
    <row r="12345" spans="1:3" hidden="1" x14ac:dyDescent="0.25">
      <c r="A12345" t="s">
        <v>4130</v>
      </c>
      <c r="B12345" t="s">
        <v>6683</v>
      </c>
      <c r="C12345" t="s">
        <v>6684</v>
      </c>
    </row>
    <row r="12346" spans="1:3" hidden="1" x14ac:dyDescent="0.25">
      <c r="A12346" t="s">
        <v>4130</v>
      </c>
      <c r="B12346" t="s">
        <v>6685</v>
      </c>
      <c r="C12346" t="s">
        <v>6686</v>
      </c>
    </row>
    <row r="12347" spans="1:3" hidden="1" x14ac:dyDescent="0.25">
      <c r="A12347" t="s">
        <v>4130</v>
      </c>
      <c r="B12347" t="s">
        <v>6687</v>
      </c>
      <c r="C12347" t="s">
        <v>6688</v>
      </c>
    </row>
    <row r="12348" spans="1:3" hidden="1" x14ac:dyDescent="0.25">
      <c r="A12348" t="s">
        <v>4130</v>
      </c>
      <c r="B12348" t="s">
        <v>6689</v>
      </c>
      <c r="C12348" t="s">
        <v>6690</v>
      </c>
    </row>
    <row r="12349" spans="1:3" hidden="1" x14ac:dyDescent="0.25">
      <c r="A12349" t="s">
        <v>4130</v>
      </c>
      <c r="B12349" t="s">
        <v>6691</v>
      </c>
      <c r="C12349" t="s">
        <v>6692</v>
      </c>
    </row>
    <row r="12350" spans="1:3" hidden="1" x14ac:dyDescent="0.25">
      <c r="A12350" t="s">
        <v>4130</v>
      </c>
      <c r="B12350" t="s">
        <v>6693</v>
      </c>
      <c r="C12350" t="s">
        <v>6694</v>
      </c>
    </row>
    <row r="12351" spans="1:3" hidden="1" x14ac:dyDescent="0.25">
      <c r="A12351" t="s">
        <v>4130</v>
      </c>
      <c r="B12351" t="s">
        <v>6695</v>
      </c>
      <c r="C12351" t="s">
        <v>6696</v>
      </c>
    </row>
    <row r="12352" spans="1:3" hidden="1" x14ac:dyDescent="0.25">
      <c r="A12352" t="s">
        <v>4130</v>
      </c>
      <c r="B12352" t="s">
        <v>6697</v>
      </c>
      <c r="C12352" t="s">
        <v>6698</v>
      </c>
    </row>
    <row r="12353" spans="1:3" hidden="1" x14ac:dyDescent="0.25">
      <c r="A12353" t="s">
        <v>4130</v>
      </c>
      <c r="B12353" t="s">
        <v>6699</v>
      </c>
      <c r="C12353" t="s">
        <v>6698</v>
      </c>
    </row>
    <row r="12354" spans="1:3" hidden="1" x14ac:dyDescent="0.25">
      <c r="A12354" t="s">
        <v>4130</v>
      </c>
      <c r="B12354" t="s">
        <v>6700</v>
      </c>
      <c r="C12354" t="s">
        <v>6701</v>
      </c>
    </row>
    <row r="12355" spans="1:3" hidden="1" x14ac:dyDescent="0.25">
      <c r="A12355" t="s">
        <v>4130</v>
      </c>
      <c r="B12355" t="s">
        <v>6702</v>
      </c>
      <c r="C12355" t="s">
        <v>6703</v>
      </c>
    </row>
    <row r="12356" spans="1:3" hidden="1" x14ac:dyDescent="0.25">
      <c r="A12356" t="s">
        <v>4130</v>
      </c>
      <c r="B12356" t="s">
        <v>6704</v>
      </c>
      <c r="C12356" t="s">
        <v>6705</v>
      </c>
    </row>
    <row r="12357" spans="1:3" hidden="1" x14ac:dyDescent="0.25">
      <c r="A12357" t="s">
        <v>4130</v>
      </c>
      <c r="B12357" t="s">
        <v>6706</v>
      </c>
      <c r="C12357" t="s">
        <v>6707</v>
      </c>
    </row>
    <row r="12358" spans="1:3" hidden="1" x14ac:dyDescent="0.25">
      <c r="A12358" t="s">
        <v>4130</v>
      </c>
      <c r="B12358" t="s">
        <v>6708</v>
      </c>
      <c r="C12358" t="s">
        <v>6709</v>
      </c>
    </row>
    <row r="12359" spans="1:3" hidden="1" x14ac:dyDescent="0.25">
      <c r="A12359" t="s">
        <v>4130</v>
      </c>
      <c r="B12359" t="s">
        <v>6710</v>
      </c>
      <c r="C12359" t="s">
        <v>6711</v>
      </c>
    </row>
    <row r="12360" spans="1:3" hidden="1" x14ac:dyDescent="0.25">
      <c r="A12360" t="s">
        <v>4130</v>
      </c>
      <c r="B12360" t="s">
        <v>6712</v>
      </c>
      <c r="C12360" t="s">
        <v>6711</v>
      </c>
    </row>
    <row r="12361" spans="1:3" hidden="1" x14ac:dyDescent="0.25">
      <c r="A12361" t="s">
        <v>4130</v>
      </c>
      <c r="B12361" t="s">
        <v>6713</v>
      </c>
      <c r="C12361" t="s">
        <v>6714</v>
      </c>
    </row>
    <row r="12362" spans="1:3" hidden="1" x14ac:dyDescent="0.25">
      <c r="A12362" t="s">
        <v>4130</v>
      </c>
      <c r="B12362" t="s">
        <v>6715</v>
      </c>
      <c r="C12362" t="s">
        <v>6716</v>
      </c>
    </row>
    <row r="12363" spans="1:3" hidden="1" x14ac:dyDescent="0.25">
      <c r="A12363" t="s">
        <v>4130</v>
      </c>
      <c r="B12363" t="s">
        <v>6717</v>
      </c>
      <c r="C12363" t="s">
        <v>6718</v>
      </c>
    </row>
    <row r="12364" spans="1:3" hidden="1" x14ac:dyDescent="0.25">
      <c r="A12364" t="s">
        <v>4130</v>
      </c>
      <c r="B12364" t="s">
        <v>6719</v>
      </c>
      <c r="C12364" t="s">
        <v>6720</v>
      </c>
    </row>
    <row r="12365" spans="1:3" hidden="1" x14ac:dyDescent="0.25">
      <c r="A12365" t="s">
        <v>4130</v>
      </c>
      <c r="B12365" t="s">
        <v>6721</v>
      </c>
      <c r="C12365" t="s">
        <v>6722</v>
      </c>
    </row>
    <row r="12366" spans="1:3" hidden="1" x14ac:dyDescent="0.25">
      <c r="A12366" t="s">
        <v>4130</v>
      </c>
      <c r="B12366" t="s">
        <v>6723</v>
      </c>
      <c r="C12366" t="s">
        <v>6724</v>
      </c>
    </row>
    <row r="12367" spans="1:3" hidden="1" x14ac:dyDescent="0.25">
      <c r="A12367" t="s">
        <v>4130</v>
      </c>
      <c r="B12367" t="s">
        <v>6725</v>
      </c>
      <c r="C12367" t="s">
        <v>6726</v>
      </c>
    </row>
    <row r="12368" spans="1:3" hidden="1" x14ac:dyDescent="0.25">
      <c r="A12368" t="s">
        <v>4130</v>
      </c>
      <c r="B12368" t="s">
        <v>6727</v>
      </c>
      <c r="C12368" t="s">
        <v>6728</v>
      </c>
    </row>
    <row r="12369" spans="1:3" hidden="1" x14ac:dyDescent="0.25">
      <c r="A12369" t="s">
        <v>4130</v>
      </c>
      <c r="B12369" t="s">
        <v>6729</v>
      </c>
      <c r="C12369" t="s">
        <v>6730</v>
      </c>
    </row>
    <row r="12370" spans="1:3" hidden="1" x14ac:dyDescent="0.25">
      <c r="A12370" t="s">
        <v>4130</v>
      </c>
      <c r="B12370" t="s">
        <v>6731</v>
      </c>
      <c r="C12370" t="s">
        <v>6732</v>
      </c>
    </row>
    <row r="12371" spans="1:3" hidden="1" x14ac:dyDescent="0.25">
      <c r="A12371" t="s">
        <v>4130</v>
      </c>
      <c r="B12371" t="s">
        <v>6733</v>
      </c>
      <c r="C12371" t="s">
        <v>6734</v>
      </c>
    </row>
    <row r="12372" spans="1:3" hidden="1" x14ac:dyDescent="0.25">
      <c r="A12372" t="s">
        <v>4130</v>
      </c>
      <c r="B12372" t="s">
        <v>6735</v>
      </c>
      <c r="C12372" t="s">
        <v>6736</v>
      </c>
    </row>
    <row r="12373" spans="1:3" hidden="1" x14ac:dyDescent="0.25">
      <c r="A12373" t="s">
        <v>4130</v>
      </c>
      <c r="B12373" t="s">
        <v>6737</v>
      </c>
      <c r="C12373" t="s">
        <v>6738</v>
      </c>
    </row>
    <row r="12374" spans="1:3" hidden="1" x14ac:dyDescent="0.25">
      <c r="A12374" t="s">
        <v>4130</v>
      </c>
      <c r="B12374" t="s">
        <v>6739</v>
      </c>
      <c r="C12374" t="s">
        <v>6740</v>
      </c>
    </row>
    <row r="12375" spans="1:3" hidden="1" x14ac:dyDescent="0.25">
      <c r="A12375" t="s">
        <v>4130</v>
      </c>
      <c r="B12375" t="s">
        <v>6741</v>
      </c>
      <c r="C12375" t="s">
        <v>6742</v>
      </c>
    </row>
    <row r="12376" spans="1:3" hidden="1" x14ac:dyDescent="0.25">
      <c r="A12376" t="s">
        <v>4130</v>
      </c>
      <c r="B12376" t="s">
        <v>6743</v>
      </c>
      <c r="C12376" t="s">
        <v>6744</v>
      </c>
    </row>
    <row r="12377" spans="1:3" hidden="1" x14ac:dyDescent="0.25">
      <c r="A12377" t="s">
        <v>4130</v>
      </c>
      <c r="B12377" t="s">
        <v>6745</v>
      </c>
      <c r="C12377" t="s">
        <v>6746</v>
      </c>
    </row>
    <row r="12378" spans="1:3" hidden="1" x14ac:dyDescent="0.25">
      <c r="A12378" t="s">
        <v>4130</v>
      </c>
      <c r="B12378" t="s">
        <v>6747</v>
      </c>
      <c r="C12378" t="s">
        <v>6748</v>
      </c>
    </row>
    <row r="12379" spans="1:3" hidden="1" x14ac:dyDescent="0.25">
      <c r="A12379" t="s">
        <v>4130</v>
      </c>
      <c r="B12379" t="s">
        <v>6749</v>
      </c>
      <c r="C12379" t="s">
        <v>6750</v>
      </c>
    </row>
    <row r="12380" spans="1:3" hidden="1" x14ac:dyDescent="0.25">
      <c r="A12380" t="s">
        <v>4130</v>
      </c>
      <c r="B12380" t="s">
        <v>6751</v>
      </c>
      <c r="C12380" t="s">
        <v>6752</v>
      </c>
    </row>
    <row r="12381" spans="1:3" hidden="1" x14ac:dyDescent="0.25">
      <c r="A12381" t="s">
        <v>4130</v>
      </c>
      <c r="B12381" t="s">
        <v>6753</v>
      </c>
      <c r="C12381" t="s">
        <v>6754</v>
      </c>
    </row>
    <row r="12382" spans="1:3" hidden="1" x14ac:dyDescent="0.25">
      <c r="A12382" t="s">
        <v>4130</v>
      </c>
      <c r="B12382" t="s">
        <v>6755</v>
      </c>
      <c r="C12382" t="s">
        <v>6756</v>
      </c>
    </row>
    <row r="12383" spans="1:3" hidden="1" x14ac:dyDescent="0.25">
      <c r="A12383" t="s">
        <v>4130</v>
      </c>
      <c r="B12383" t="s">
        <v>6757</v>
      </c>
      <c r="C12383" t="s">
        <v>6758</v>
      </c>
    </row>
    <row r="12384" spans="1:3" hidden="1" x14ac:dyDescent="0.25">
      <c r="A12384" t="s">
        <v>4130</v>
      </c>
      <c r="B12384" t="s">
        <v>6759</v>
      </c>
      <c r="C12384" t="s">
        <v>6760</v>
      </c>
    </row>
    <row r="12385" spans="1:3" hidden="1" x14ac:dyDescent="0.25">
      <c r="A12385" t="s">
        <v>4130</v>
      </c>
      <c r="B12385" t="s">
        <v>6761</v>
      </c>
      <c r="C12385" t="s">
        <v>6762</v>
      </c>
    </row>
    <row r="12386" spans="1:3" hidden="1" x14ac:dyDescent="0.25">
      <c r="A12386" t="s">
        <v>4130</v>
      </c>
      <c r="B12386" t="s">
        <v>6763</v>
      </c>
      <c r="C12386" t="s">
        <v>6764</v>
      </c>
    </row>
    <row r="12387" spans="1:3" hidden="1" x14ac:dyDescent="0.25">
      <c r="A12387" t="s">
        <v>4130</v>
      </c>
      <c r="B12387" t="s">
        <v>6765</v>
      </c>
      <c r="C12387" t="s">
        <v>6766</v>
      </c>
    </row>
    <row r="12388" spans="1:3" hidden="1" x14ac:dyDescent="0.25">
      <c r="A12388" t="s">
        <v>4130</v>
      </c>
      <c r="B12388" t="s">
        <v>6767</v>
      </c>
      <c r="C12388" t="s">
        <v>6768</v>
      </c>
    </row>
    <row r="12389" spans="1:3" hidden="1" x14ac:dyDescent="0.25">
      <c r="A12389" t="s">
        <v>4130</v>
      </c>
      <c r="B12389" t="s">
        <v>6769</v>
      </c>
      <c r="C12389" t="s">
        <v>6770</v>
      </c>
    </row>
    <row r="12390" spans="1:3" hidden="1" x14ac:dyDescent="0.25">
      <c r="A12390" t="s">
        <v>4130</v>
      </c>
      <c r="B12390" t="s">
        <v>6771</v>
      </c>
      <c r="C12390" t="s">
        <v>6772</v>
      </c>
    </row>
    <row r="12391" spans="1:3" hidden="1" x14ac:dyDescent="0.25">
      <c r="A12391" t="s">
        <v>4130</v>
      </c>
      <c r="B12391" t="s">
        <v>6773</v>
      </c>
      <c r="C12391" t="s">
        <v>6770</v>
      </c>
    </row>
    <row r="12392" spans="1:3" hidden="1" x14ac:dyDescent="0.25">
      <c r="A12392" t="s">
        <v>4130</v>
      </c>
      <c r="B12392" t="s">
        <v>6774</v>
      </c>
      <c r="C12392" t="s">
        <v>6775</v>
      </c>
    </row>
    <row r="12393" spans="1:3" hidden="1" x14ac:dyDescent="0.25">
      <c r="A12393" t="s">
        <v>4130</v>
      </c>
      <c r="B12393" t="s">
        <v>6776</v>
      </c>
      <c r="C12393" t="s">
        <v>6777</v>
      </c>
    </row>
    <row r="12394" spans="1:3" hidden="1" x14ac:dyDescent="0.25">
      <c r="A12394" t="s">
        <v>4130</v>
      </c>
      <c r="B12394" t="s">
        <v>6778</v>
      </c>
      <c r="C12394" t="s">
        <v>6779</v>
      </c>
    </row>
    <row r="12395" spans="1:3" hidden="1" x14ac:dyDescent="0.25">
      <c r="A12395" t="s">
        <v>4130</v>
      </c>
      <c r="B12395" t="s">
        <v>6780</v>
      </c>
      <c r="C12395" t="s">
        <v>6781</v>
      </c>
    </row>
    <row r="12396" spans="1:3" hidden="1" x14ac:dyDescent="0.25">
      <c r="A12396" t="s">
        <v>4130</v>
      </c>
      <c r="B12396" t="s">
        <v>6782</v>
      </c>
      <c r="C12396" t="s">
        <v>6783</v>
      </c>
    </row>
    <row r="12397" spans="1:3" hidden="1" x14ac:dyDescent="0.25">
      <c r="A12397" t="s">
        <v>4130</v>
      </c>
      <c r="B12397" t="s">
        <v>6784</v>
      </c>
      <c r="C12397" t="s">
        <v>6785</v>
      </c>
    </row>
    <row r="12398" spans="1:3" hidden="1" x14ac:dyDescent="0.25">
      <c r="A12398" t="s">
        <v>4130</v>
      </c>
      <c r="B12398" t="s">
        <v>6786</v>
      </c>
      <c r="C12398" t="s">
        <v>6787</v>
      </c>
    </row>
    <row r="12399" spans="1:3" hidden="1" x14ac:dyDescent="0.25">
      <c r="A12399" t="s">
        <v>4130</v>
      </c>
      <c r="B12399" t="s">
        <v>6788</v>
      </c>
      <c r="C12399" t="s">
        <v>6789</v>
      </c>
    </row>
    <row r="12400" spans="1:3" hidden="1" x14ac:dyDescent="0.25">
      <c r="A12400" t="s">
        <v>4130</v>
      </c>
      <c r="B12400" t="s">
        <v>6790</v>
      </c>
      <c r="C12400" t="s">
        <v>6791</v>
      </c>
    </row>
    <row r="12401" spans="1:3" hidden="1" x14ac:dyDescent="0.25">
      <c r="A12401" t="s">
        <v>4130</v>
      </c>
      <c r="B12401" t="s">
        <v>6792</v>
      </c>
      <c r="C12401" t="s">
        <v>6791</v>
      </c>
    </row>
    <row r="12402" spans="1:3" hidden="1" x14ac:dyDescent="0.25">
      <c r="A12402" t="s">
        <v>4130</v>
      </c>
      <c r="B12402" t="s">
        <v>6793</v>
      </c>
      <c r="C12402" t="s">
        <v>6794</v>
      </c>
    </row>
    <row r="12403" spans="1:3" hidden="1" x14ac:dyDescent="0.25">
      <c r="A12403" t="s">
        <v>4130</v>
      </c>
      <c r="B12403" t="s">
        <v>6795</v>
      </c>
      <c r="C12403" t="s">
        <v>6794</v>
      </c>
    </row>
    <row r="12404" spans="1:3" hidden="1" x14ac:dyDescent="0.25">
      <c r="A12404" t="s">
        <v>4130</v>
      </c>
      <c r="B12404" t="s">
        <v>6796</v>
      </c>
      <c r="C12404" t="s">
        <v>6797</v>
      </c>
    </row>
    <row r="12405" spans="1:3" hidden="1" x14ac:dyDescent="0.25">
      <c r="A12405" t="s">
        <v>4130</v>
      </c>
      <c r="B12405" t="s">
        <v>6798</v>
      </c>
      <c r="C12405" t="s">
        <v>6799</v>
      </c>
    </row>
    <row r="12406" spans="1:3" hidden="1" x14ac:dyDescent="0.25">
      <c r="A12406" t="s">
        <v>4130</v>
      </c>
      <c r="B12406" t="s">
        <v>6800</v>
      </c>
      <c r="C12406" t="s">
        <v>6801</v>
      </c>
    </row>
    <row r="12407" spans="1:3" hidden="1" x14ac:dyDescent="0.25">
      <c r="A12407" t="s">
        <v>4130</v>
      </c>
      <c r="B12407" t="s">
        <v>6802</v>
      </c>
      <c r="C12407" t="s">
        <v>6803</v>
      </c>
    </row>
    <row r="12408" spans="1:3" hidden="1" x14ac:dyDescent="0.25">
      <c r="A12408" t="s">
        <v>4130</v>
      </c>
      <c r="B12408" t="s">
        <v>6804</v>
      </c>
      <c r="C12408" t="s">
        <v>6805</v>
      </c>
    </row>
    <row r="12409" spans="1:3" hidden="1" x14ac:dyDescent="0.25">
      <c r="A12409" t="s">
        <v>4130</v>
      </c>
      <c r="B12409" t="s">
        <v>6806</v>
      </c>
      <c r="C12409" t="s">
        <v>6807</v>
      </c>
    </row>
    <row r="12410" spans="1:3" hidden="1" x14ac:dyDescent="0.25">
      <c r="A12410" t="s">
        <v>4130</v>
      </c>
      <c r="B12410" t="s">
        <v>6808</v>
      </c>
      <c r="C12410" t="s">
        <v>6809</v>
      </c>
    </row>
    <row r="12411" spans="1:3" hidden="1" x14ac:dyDescent="0.25">
      <c r="A12411" t="s">
        <v>4130</v>
      </c>
      <c r="B12411" t="s">
        <v>6810</v>
      </c>
      <c r="C12411" t="s">
        <v>6811</v>
      </c>
    </row>
    <row r="12412" spans="1:3" hidden="1" x14ac:dyDescent="0.25">
      <c r="A12412" t="s">
        <v>4130</v>
      </c>
      <c r="B12412" t="s">
        <v>6812</v>
      </c>
      <c r="C12412" t="s">
        <v>6813</v>
      </c>
    </row>
    <row r="12413" spans="1:3" hidden="1" x14ac:dyDescent="0.25">
      <c r="A12413" t="s">
        <v>4130</v>
      </c>
      <c r="B12413" t="s">
        <v>6814</v>
      </c>
      <c r="C12413" t="s">
        <v>6815</v>
      </c>
    </row>
    <row r="12414" spans="1:3" hidden="1" x14ac:dyDescent="0.25">
      <c r="A12414" t="s">
        <v>4130</v>
      </c>
      <c r="B12414" t="s">
        <v>6816</v>
      </c>
      <c r="C12414" t="s">
        <v>6817</v>
      </c>
    </row>
    <row r="12415" spans="1:3" hidden="1" x14ac:dyDescent="0.25">
      <c r="A12415" t="s">
        <v>4130</v>
      </c>
      <c r="B12415" t="s">
        <v>6818</v>
      </c>
      <c r="C12415" t="s">
        <v>6819</v>
      </c>
    </row>
    <row r="12416" spans="1:3" hidden="1" x14ac:dyDescent="0.25">
      <c r="A12416" t="s">
        <v>4130</v>
      </c>
      <c r="B12416" t="s">
        <v>6820</v>
      </c>
      <c r="C12416" t="s">
        <v>6821</v>
      </c>
    </row>
    <row r="12417" spans="1:3" hidden="1" x14ac:dyDescent="0.25">
      <c r="A12417" t="s">
        <v>4130</v>
      </c>
      <c r="B12417" t="s">
        <v>6822</v>
      </c>
      <c r="C12417" t="s">
        <v>6823</v>
      </c>
    </row>
    <row r="12418" spans="1:3" hidden="1" x14ac:dyDescent="0.25">
      <c r="A12418" t="s">
        <v>4130</v>
      </c>
      <c r="B12418" t="s">
        <v>6824</v>
      </c>
      <c r="C12418" t="s">
        <v>6825</v>
      </c>
    </row>
    <row r="12419" spans="1:3" hidden="1" x14ac:dyDescent="0.25">
      <c r="A12419" t="s">
        <v>4130</v>
      </c>
      <c r="B12419" t="s">
        <v>6826</v>
      </c>
      <c r="C12419" t="s">
        <v>6827</v>
      </c>
    </row>
    <row r="12420" spans="1:3" hidden="1" x14ac:dyDescent="0.25">
      <c r="A12420" t="s">
        <v>4130</v>
      </c>
      <c r="B12420" t="s">
        <v>6828</v>
      </c>
      <c r="C12420" t="s">
        <v>6829</v>
      </c>
    </row>
    <row r="12421" spans="1:3" hidden="1" x14ac:dyDescent="0.25">
      <c r="A12421" t="s">
        <v>4130</v>
      </c>
      <c r="B12421" t="s">
        <v>6830</v>
      </c>
      <c r="C12421" t="s">
        <v>6831</v>
      </c>
    </row>
    <row r="12422" spans="1:3" hidden="1" x14ac:dyDescent="0.25">
      <c r="A12422" t="s">
        <v>4130</v>
      </c>
      <c r="B12422" t="s">
        <v>6832</v>
      </c>
      <c r="C12422" t="s">
        <v>6833</v>
      </c>
    </row>
    <row r="12423" spans="1:3" hidden="1" x14ac:dyDescent="0.25">
      <c r="A12423" t="s">
        <v>4130</v>
      </c>
      <c r="B12423" t="s">
        <v>6834</v>
      </c>
      <c r="C12423" t="s">
        <v>6835</v>
      </c>
    </row>
    <row r="12424" spans="1:3" hidden="1" x14ac:dyDescent="0.25">
      <c r="A12424" t="s">
        <v>4130</v>
      </c>
      <c r="B12424" t="s">
        <v>6836</v>
      </c>
      <c r="C12424" t="s">
        <v>6837</v>
      </c>
    </row>
    <row r="12425" spans="1:3" hidden="1" x14ac:dyDescent="0.25">
      <c r="A12425" t="s">
        <v>4130</v>
      </c>
      <c r="B12425" t="s">
        <v>6838</v>
      </c>
      <c r="C12425" t="s">
        <v>6839</v>
      </c>
    </row>
    <row r="12426" spans="1:3" hidden="1" x14ac:dyDescent="0.25">
      <c r="A12426" t="s">
        <v>4130</v>
      </c>
      <c r="B12426" t="s">
        <v>6840</v>
      </c>
      <c r="C12426" t="s">
        <v>6841</v>
      </c>
    </row>
    <row r="12427" spans="1:3" hidden="1" x14ac:dyDescent="0.25">
      <c r="A12427" t="s">
        <v>4130</v>
      </c>
      <c r="B12427" t="s">
        <v>6842</v>
      </c>
      <c r="C12427" t="s">
        <v>6843</v>
      </c>
    </row>
    <row r="12428" spans="1:3" hidden="1" x14ac:dyDescent="0.25">
      <c r="A12428" t="s">
        <v>4130</v>
      </c>
      <c r="B12428" t="s">
        <v>6844</v>
      </c>
      <c r="C12428" t="s">
        <v>6845</v>
      </c>
    </row>
    <row r="12429" spans="1:3" hidden="1" x14ac:dyDescent="0.25">
      <c r="A12429" t="s">
        <v>4130</v>
      </c>
      <c r="B12429" t="s">
        <v>6846</v>
      </c>
      <c r="C12429" t="s">
        <v>6847</v>
      </c>
    </row>
    <row r="12430" spans="1:3" hidden="1" x14ac:dyDescent="0.25">
      <c r="A12430" t="s">
        <v>4130</v>
      </c>
      <c r="B12430" t="s">
        <v>6848</v>
      </c>
      <c r="C12430" t="s">
        <v>6849</v>
      </c>
    </row>
    <row r="12431" spans="1:3" hidden="1" x14ac:dyDescent="0.25">
      <c r="A12431" t="s">
        <v>4130</v>
      </c>
      <c r="B12431" t="s">
        <v>6850</v>
      </c>
      <c r="C12431" t="s">
        <v>6851</v>
      </c>
    </row>
    <row r="12432" spans="1:3" hidden="1" x14ac:dyDescent="0.25">
      <c r="A12432" t="s">
        <v>4130</v>
      </c>
      <c r="B12432" t="s">
        <v>6852</v>
      </c>
      <c r="C12432" t="s">
        <v>6853</v>
      </c>
    </row>
    <row r="12433" spans="1:3" hidden="1" x14ac:dyDescent="0.25">
      <c r="A12433" t="s">
        <v>4130</v>
      </c>
      <c r="B12433" t="s">
        <v>6854</v>
      </c>
      <c r="C12433" t="s">
        <v>6855</v>
      </c>
    </row>
    <row r="12434" spans="1:3" hidden="1" x14ac:dyDescent="0.25">
      <c r="A12434" t="s">
        <v>4130</v>
      </c>
      <c r="B12434" t="s">
        <v>6856</v>
      </c>
      <c r="C12434" t="s">
        <v>6857</v>
      </c>
    </row>
    <row r="12435" spans="1:3" hidden="1" x14ac:dyDescent="0.25">
      <c r="A12435" t="s">
        <v>4130</v>
      </c>
      <c r="B12435" t="s">
        <v>6858</v>
      </c>
      <c r="C12435" t="s">
        <v>6859</v>
      </c>
    </row>
    <row r="12436" spans="1:3" hidden="1" x14ac:dyDescent="0.25">
      <c r="A12436" t="s">
        <v>4130</v>
      </c>
      <c r="B12436" t="s">
        <v>6860</v>
      </c>
      <c r="C12436" t="s">
        <v>6861</v>
      </c>
    </row>
    <row r="12437" spans="1:3" hidden="1" x14ac:dyDescent="0.25">
      <c r="A12437" t="s">
        <v>4130</v>
      </c>
      <c r="B12437" t="s">
        <v>6862</v>
      </c>
      <c r="C12437" t="s">
        <v>6863</v>
      </c>
    </row>
    <row r="12438" spans="1:3" hidden="1" x14ac:dyDescent="0.25">
      <c r="A12438" t="s">
        <v>4130</v>
      </c>
      <c r="B12438" t="s">
        <v>6864</v>
      </c>
      <c r="C12438" t="s">
        <v>6865</v>
      </c>
    </row>
    <row r="12439" spans="1:3" hidden="1" x14ac:dyDescent="0.25">
      <c r="A12439" t="s">
        <v>4130</v>
      </c>
      <c r="B12439" t="s">
        <v>6866</v>
      </c>
      <c r="C12439" t="s">
        <v>6867</v>
      </c>
    </row>
    <row r="12440" spans="1:3" hidden="1" x14ac:dyDescent="0.25">
      <c r="A12440" t="s">
        <v>4130</v>
      </c>
      <c r="B12440" t="s">
        <v>6868</v>
      </c>
      <c r="C12440" t="s">
        <v>6869</v>
      </c>
    </row>
    <row r="12441" spans="1:3" hidden="1" x14ac:dyDescent="0.25">
      <c r="A12441" t="s">
        <v>4130</v>
      </c>
      <c r="B12441" t="s">
        <v>6870</v>
      </c>
      <c r="C12441" t="s">
        <v>6871</v>
      </c>
    </row>
    <row r="12442" spans="1:3" hidden="1" x14ac:dyDescent="0.25">
      <c r="A12442" t="s">
        <v>4130</v>
      </c>
      <c r="B12442" t="s">
        <v>6872</v>
      </c>
      <c r="C12442" t="s">
        <v>6873</v>
      </c>
    </row>
    <row r="12443" spans="1:3" hidden="1" x14ac:dyDescent="0.25">
      <c r="A12443" t="s">
        <v>4130</v>
      </c>
      <c r="B12443" t="s">
        <v>6874</v>
      </c>
      <c r="C12443" t="s">
        <v>6875</v>
      </c>
    </row>
    <row r="12444" spans="1:3" hidden="1" x14ac:dyDescent="0.25">
      <c r="A12444" t="s">
        <v>4130</v>
      </c>
      <c r="B12444" t="s">
        <v>6876</v>
      </c>
      <c r="C12444" t="s">
        <v>6877</v>
      </c>
    </row>
    <row r="12445" spans="1:3" hidden="1" x14ac:dyDescent="0.25">
      <c r="A12445" t="s">
        <v>4130</v>
      </c>
      <c r="B12445" t="s">
        <v>6878</v>
      </c>
      <c r="C12445" t="s">
        <v>6879</v>
      </c>
    </row>
    <row r="12446" spans="1:3" hidden="1" x14ac:dyDescent="0.25">
      <c r="A12446" t="s">
        <v>4130</v>
      </c>
      <c r="B12446" t="s">
        <v>6880</v>
      </c>
      <c r="C12446" t="s">
        <v>6881</v>
      </c>
    </row>
    <row r="12447" spans="1:3" hidden="1" x14ac:dyDescent="0.25">
      <c r="A12447" t="s">
        <v>4130</v>
      </c>
      <c r="B12447" t="s">
        <v>6882</v>
      </c>
      <c r="C12447" t="s">
        <v>6883</v>
      </c>
    </row>
    <row r="12448" spans="1:3" hidden="1" x14ac:dyDescent="0.25">
      <c r="A12448" t="s">
        <v>4130</v>
      </c>
      <c r="B12448" t="s">
        <v>6884</v>
      </c>
      <c r="C12448" t="s">
        <v>6885</v>
      </c>
    </row>
    <row r="12449" spans="1:3" hidden="1" x14ac:dyDescent="0.25">
      <c r="A12449" t="s">
        <v>4130</v>
      </c>
      <c r="B12449" t="s">
        <v>6886</v>
      </c>
      <c r="C12449" t="s">
        <v>6887</v>
      </c>
    </row>
    <row r="12450" spans="1:3" hidden="1" x14ac:dyDescent="0.25">
      <c r="A12450" t="s">
        <v>4130</v>
      </c>
      <c r="B12450" t="s">
        <v>6888</v>
      </c>
      <c r="C12450" t="s">
        <v>6889</v>
      </c>
    </row>
    <row r="12451" spans="1:3" hidden="1" x14ac:dyDescent="0.25">
      <c r="A12451" t="s">
        <v>4130</v>
      </c>
      <c r="B12451" t="s">
        <v>6890</v>
      </c>
      <c r="C12451" t="s">
        <v>6891</v>
      </c>
    </row>
    <row r="12452" spans="1:3" hidden="1" x14ac:dyDescent="0.25">
      <c r="A12452" t="s">
        <v>4130</v>
      </c>
      <c r="B12452" t="s">
        <v>6892</v>
      </c>
      <c r="C12452" t="s">
        <v>6893</v>
      </c>
    </row>
    <row r="12453" spans="1:3" hidden="1" x14ac:dyDescent="0.25">
      <c r="A12453" t="s">
        <v>4130</v>
      </c>
      <c r="B12453" t="s">
        <v>6894</v>
      </c>
      <c r="C12453" t="s">
        <v>6895</v>
      </c>
    </row>
    <row r="12454" spans="1:3" hidden="1" x14ac:dyDescent="0.25">
      <c r="A12454" t="s">
        <v>4130</v>
      </c>
      <c r="B12454" t="s">
        <v>6896</v>
      </c>
      <c r="C12454" t="s">
        <v>6897</v>
      </c>
    </row>
    <row r="12455" spans="1:3" hidden="1" x14ac:dyDescent="0.25">
      <c r="A12455" t="s">
        <v>4130</v>
      </c>
      <c r="B12455" t="s">
        <v>6898</v>
      </c>
      <c r="C12455" t="s">
        <v>6899</v>
      </c>
    </row>
    <row r="12456" spans="1:3" hidden="1" x14ac:dyDescent="0.25">
      <c r="A12456" t="s">
        <v>4130</v>
      </c>
      <c r="B12456" t="s">
        <v>6900</v>
      </c>
      <c r="C12456" t="s">
        <v>6901</v>
      </c>
    </row>
    <row r="12457" spans="1:3" hidden="1" x14ac:dyDescent="0.25">
      <c r="A12457" t="s">
        <v>4130</v>
      </c>
      <c r="B12457" t="s">
        <v>6902</v>
      </c>
      <c r="C12457" t="s">
        <v>6903</v>
      </c>
    </row>
    <row r="12458" spans="1:3" hidden="1" x14ac:dyDescent="0.25">
      <c r="A12458" t="s">
        <v>4130</v>
      </c>
      <c r="B12458" t="s">
        <v>6904</v>
      </c>
      <c r="C12458" t="s">
        <v>6905</v>
      </c>
    </row>
    <row r="12459" spans="1:3" hidden="1" x14ac:dyDescent="0.25">
      <c r="A12459" t="s">
        <v>4130</v>
      </c>
      <c r="B12459" t="s">
        <v>6906</v>
      </c>
      <c r="C12459" t="s">
        <v>6907</v>
      </c>
    </row>
    <row r="12460" spans="1:3" hidden="1" x14ac:dyDescent="0.25">
      <c r="A12460" t="s">
        <v>4130</v>
      </c>
      <c r="B12460" t="s">
        <v>6908</v>
      </c>
      <c r="C12460" t="s">
        <v>6909</v>
      </c>
    </row>
    <row r="12461" spans="1:3" hidden="1" x14ac:dyDescent="0.25">
      <c r="A12461" t="s">
        <v>4130</v>
      </c>
      <c r="B12461" t="s">
        <v>6910</v>
      </c>
      <c r="C12461" t="s">
        <v>6911</v>
      </c>
    </row>
    <row r="12462" spans="1:3" hidden="1" x14ac:dyDescent="0.25">
      <c r="A12462" t="s">
        <v>4130</v>
      </c>
      <c r="B12462" t="s">
        <v>6912</v>
      </c>
      <c r="C12462" t="s">
        <v>6913</v>
      </c>
    </row>
    <row r="12463" spans="1:3" hidden="1" x14ac:dyDescent="0.25">
      <c r="A12463" t="s">
        <v>4130</v>
      </c>
      <c r="B12463" t="s">
        <v>6914</v>
      </c>
      <c r="C12463" t="s">
        <v>6915</v>
      </c>
    </row>
    <row r="12464" spans="1:3" hidden="1" x14ac:dyDescent="0.25">
      <c r="A12464" t="s">
        <v>4130</v>
      </c>
      <c r="B12464" t="s">
        <v>6916</v>
      </c>
      <c r="C12464" t="s">
        <v>6917</v>
      </c>
    </row>
    <row r="12465" spans="1:3" hidden="1" x14ac:dyDescent="0.25">
      <c r="A12465" t="s">
        <v>4130</v>
      </c>
      <c r="B12465" t="s">
        <v>6918</v>
      </c>
      <c r="C12465" t="s">
        <v>6919</v>
      </c>
    </row>
    <row r="12466" spans="1:3" hidden="1" x14ac:dyDescent="0.25">
      <c r="A12466" t="s">
        <v>4130</v>
      </c>
      <c r="B12466" t="s">
        <v>6920</v>
      </c>
      <c r="C12466" t="s">
        <v>6921</v>
      </c>
    </row>
    <row r="12467" spans="1:3" hidden="1" x14ac:dyDescent="0.25">
      <c r="A12467" t="s">
        <v>4130</v>
      </c>
      <c r="B12467" t="s">
        <v>6922</v>
      </c>
      <c r="C12467" t="s">
        <v>6923</v>
      </c>
    </row>
    <row r="12468" spans="1:3" hidden="1" x14ac:dyDescent="0.25">
      <c r="A12468" t="s">
        <v>4130</v>
      </c>
      <c r="B12468" t="s">
        <v>6924</v>
      </c>
      <c r="C12468" t="s">
        <v>6925</v>
      </c>
    </row>
    <row r="12469" spans="1:3" hidden="1" x14ac:dyDescent="0.25">
      <c r="A12469" t="s">
        <v>4130</v>
      </c>
      <c r="B12469" t="s">
        <v>6926</v>
      </c>
      <c r="C12469" t="s">
        <v>6927</v>
      </c>
    </row>
    <row r="12470" spans="1:3" hidden="1" x14ac:dyDescent="0.25">
      <c r="A12470" t="s">
        <v>4130</v>
      </c>
      <c r="B12470" t="s">
        <v>6928</v>
      </c>
      <c r="C12470" t="s">
        <v>6929</v>
      </c>
    </row>
    <row r="12471" spans="1:3" hidden="1" x14ac:dyDescent="0.25">
      <c r="A12471" t="s">
        <v>4130</v>
      </c>
      <c r="B12471" t="s">
        <v>6930</v>
      </c>
      <c r="C12471" t="s">
        <v>6931</v>
      </c>
    </row>
    <row r="12472" spans="1:3" hidden="1" x14ac:dyDescent="0.25">
      <c r="A12472" t="s">
        <v>4130</v>
      </c>
      <c r="B12472" t="s">
        <v>6932</v>
      </c>
      <c r="C12472" t="s">
        <v>6931</v>
      </c>
    </row>
    <row r="12473" spans="1:3" hidden="1" x14ac:dyDescent="0.25">
      <c r="A12473" t="s">
        <v>4130</v>
      </c>
      <c r="B12473" t="s">
        <v>6933</v>
      </c>
      <c r="C12473" t="s">
        <v>6931</v>
      </c>
    </row>
    <row r="12474" spans="1:3" hidden="1" x14ac:dyDescent="0.25">
      <c r="A12474" t="s">
        <v>4130</v>
      </c>
      <c r="B12474" t="s">
        <v>6934</v>
      </c>
      <c r="C12474" t="s">
        <v>6931</v>
      </c>
    </row>
    <row r="12475" spans="1:3" hidden="1" x14ac:dyDescent="0.25">
      <c r="A12475" t="s">
        <v>4130</v>
      </c>
      <c r="B12475" t="s">
        <v>6935</v>
      </c>
      <c r="C12475" t="s">
        <v>6936</v>
      </c>
    </row>
    <row r="12476" spans="1:3" hidden="1" x14ac:dyDescent="0.25">
      <c r="A12476" t="s">
        <v>4130</v>
      </c>
      <c r="B12476" t="s">
        <v>6935</v>
      </c>
      <c r="C12476" t="s">
        <v>6937</v>
      </c>
    </row>
    <row r="12477" spans="1:3" hidden="1" x14ac:dyDescent="0.25">
      <c r="A12477" t="s">
        <v>4130</v>
      </c>
      <c r="B12477" t="s">
        <v>6935</v>
      </c>
      <c r="C12477" t="s">
        <v>6938</v>
      </c>
    </row>
    <row r="12478" spans="1:3" hidden="1" x14ac:dyDescent="0.25">
      <c r="A12478" t="s">
        <v>4130</v>
      </c>
      <c r="B12478" t="s">
        <v>6939</v>
      </c>
      <c r="C12478" t="s">
        <v>6940</v>
      </c>
    </row>
    <row r="12479" spans="1:3" hidden="1" x14ac:dyDescent="0.25">
      <c r="A12479" t="s">
        <v>4130</v>
      </c>
      <c r="B12479" t="s">
        <v>6941</v>
      </c>
      <c r="C12479" t="s">
        <v>6942</v>
      </c>
    </row>
    <row r="12480" spans="1:3" hidden="1" x14ac:dyDescent="0.25">
      <c r="A12480" t="s">
        <v>4130</v>
      </c>
      <c r="B12480" t="s">
        <v>6943</v>
      </c>
      <c r="C12480" t="s">
        <v>6944</v>
      </c>
    </row>
    <row r="12481" spans="1:3" hidden="1" x14ac:dyDescent="0.25">
      <c r="A12481" t="s">
        <v>4130</v>
      </c>
      <c r="B12481" t="s">
        <v>6945</v>
      </c>
      <c r="C12481" t="s">
        <v>6946</v>
      </c>
    </row>
    <row r="12482" spans="1:3" hidden="1" x14ac:dyDescent="0.25">
      <c r="A12482" t="s">
        <v>4130</v>
      </c>
      <c r="B12482" t="s">
        <v>6947</v>
      </c>
      <c r="C12482" t="s">
        <v>6948</v>
      </c>
    </row>
    <row r="12483" spans="1:3" hidden="1" x14ac:dyDescent="0.25">
      <c r="A12483" t="s">
        <v>4130</v>
      </c>
      <c r="B12483" t="s">
        <v>6949</v>
      </c>
      <c r="C12483" t="s">
        <v>6946</v>
      </c>
    </row>
    <row r="12484" spans="1:3" hidden="1" x14ac:dyDescent="0.25">
      <c r="A12484" t="s">
        <v>4130</v>
      </c>
      <c r="B12484" t="s">
        <v>6950</v>
      </c>
      <c r="C12484" t="s">
        <v>6951</v>
      </c>
    </row>
    <row r="12485" spans="1:3" hidden="1" x14ac:dyDescent="0.25">
      <c r="A12485" t="s">
        <v>4130</v>
      </c>
      <c r="B12485" t="s">
        <v>6952</v>
      </c>
      <c r="C12485" t="s">
        <v>6953</v>
      </c>
    </row>
    <row r="12486" spans="1:3" hidden="1" x14ac:dyDescent="0.25">
      <c r="A12486" t="s">
        <v>4130</v>
      </c>
      <c r="B12486" t="s">
        <v>6954</v>
      </c>
      <c r="C12486" t="s">
        <v>6955</v>
      </c>
    </row>
    <row r="12487" spans="1:3" hidden="1" x14ac:dyDescent="0.25">
      <c r="A12487" t="s">
        <v>4130</v>
      </c>
      <c r="B12487" t="s">
        <v>6956</v>
      </c>
      <c r="C12487" t="s">
        <v>6957</v>
      </c>
    </row>
    <row r="12488" spans="1:3" hidden="1" x14ac:dyDescent="0.25">
      <c r="A12488" t="s">
        <v>4130</v>
      </c>
      <c r="B12488" t="s">
        <v>6958</v>
      </c>
      <c r="C12488" t="s">
        <v>6959</v>
      </c>
    </row>
    <row r="12489" spans="1:3" hidden="1" x14ac:dyDescent="0.25">
      <c r="A12489" t="s">
        <v>4130</v>
      </c>
      <c r="B12489" t="s">
        <v>6960</v>
      </c>
      <c r="C12489" t="s">
        <v>6961</v>
      </c>
    </row>
    <row r="12490" spans="1:3" hidden="1" x14ac:dyDescent="0.25">
      <c r="A12490" t="s">
        <v>4130</v>
      </c>
      <c r="B12490" t="s">
        <v>6962</v>
      </c>
      <c r="C12490" t="s">
        <v>6963</v>
      </c>
    </row>
    <row r="12491" spans="1:3" hidden="1" x14ac:dyDescent="0.25">
      <c r="A12491" t="s">
        <v>4130</v>
      </c>
      <c r="B12491" t="s">
        <v>6964</v>
      </c>
      <c r="C12491" t="s">
        <v>6965</v>
      </c>
    </row>
    <row r="12492" spans="1:3" hidden="1" x14ac:dyDescent="0.25">
      <c r="A12492" t="s">
        <v>4130</v>
      </c>
      <c r="B12492" t="s">
        <v>6966</v>
      </c>
      <c r="C12492" t="s">
        <v>6967</v>
      </c>
    </row>
    <row r="12493" spans="1:3" hidden="1" x14ac:dyDescent="0.25">
      <c r="A12493" t="s">
        <v>4130</v>
      </c>
      <c r="B12493" t="s">
        <v>6968</v>
      </c>
      <c r="C12493" t="s">
        <v>6969</v>
      </c>
    </row>
    <row r="12494" spans="1:3" hidden="1" x14ac:dyDescent="0.25">
      <c r="A12494" t="s">
        <v>4130</v>
      </c>
      <c r="B12494" t="s">
        <v>6970</v>
      </c>
      <c r="C12494" t="s">
        <v>6971</v>
      </c>
    </row>
    <row r="12495" spans="1:3" hidden="1" x14ac:dyDescent="0.25">
      <c r="A12495" t="s">
        <v>4130</v>
      </c>
      <c r="B12495" t="s">
        <v>6972</v>
      </c>
      <c r="C12495" t="s">
        <v>6973</v>
      </c>
    </row>
    <row r="12496" spans="1:3" hidden="1" x14ac:dyDescent="0.25">
      <c r="A12496" t="s">
        <v>4130</v>
      </c>
      <c r="B12496" t="s">
        <v>6974</v>
      </c>
      <c r="C12496" t="s">
        <v>6975</v>
      </c>
    </row>
    <row r="12497" spans="1:3" hidden="1" x14ac:dyDescent="0.25">
      <c r="A12497" t="s">
        <v>4130</v>
      </c>
      <c r="B12497" t="s">
        <v>6976</v>
      </c>
      <c r="C12497" t="s">
        <v>6977</v>
      </c>
    </row>
    <row r="12498" spans="1:3" hidden="1" x14ac:dyDescent="0.25">
      <c r="A12498" t="s">
        <v>4130</v>
      </c>
      <c r="B12498" t="s">
        <v>6978</v>
      </c>
      <c r="C12498" t="s">
        <v>6977</v>
      </c>
    </row>
    <row r="12499" spans="1:3" hidden="1" x14ac:dyDescent="0.25">
      <c r="A12499" t="s">
        <v>4130</v>
      </c>
      <c r="B12499" t="s">
        <v>6979</v>
      </c>
      <c r="C12499" t="s">
        <v>6980</v>
      </c>
    </row>
    <row r="12500" spans="1:3" hidden="1" x14ac:dyDescent="0.25">
      <c r="A12500" t="s">
        <v>4130</v>
      </c>
      <c r="B12500" t="s">
        <v>6981</v>
      </c>
      <c r="C12500" t="s">
        <v>6982</v>
      </c>
    </row>
    <row r="12501" spans="1:3" hidden="1" x14ac:dyDescent="0.25">
      <c r="A12501" t="s">
        <v>4130</v>
      </c>
      <c r="B12501" t="s">
        <v>6983</v>
      </c>
      <c r="C12501" t="s">
        <v>6984</v>
      </c>
    </row>
    <row r="12502" spans="1:3" hidden="1" x14ac:dyDescent="0.25">
      <c r="A12502" t="s">
        <v>4130</v>
      </c>
      <c r="B12502" t="s">
        <v>6985</v>
      </c>
      <c r="C12502" t="s">
        <v>6986</v>
      </c>
    </row>
    <row r="12503" spans="1:3" hidden="1" x14ac:dyDescent="0.25">
      <c r="A12503" t="s">
        <v>4130</v>
      </c>
      <c r="B12503" t="s">
        <v>6987</v>
      </c>
      <c r="C12503" t="s">
        <v>6988</v>
      </c>
    </row>
    <row r="12504" spans="1:3" hidden="1" x14ac:dyDescent="0.25">
      <c r="A12504" t="s">
        <v>4130</v>
      </c>
      <c r="B12504" t="s">
        <v>6989</v>
      </c>
      <c r="C12504" t="s">
        <v>6990</v>
      </c>
    </row>
    <row r="12505" spans="1:3" hidden="1" x14ac:dyDescent="0.25">
      <c r="A12505" t="s">
        <v>4130</v>
      </c>
      <c r="B12505" t="s">
        <v>6991</v>
      </c>
      <c r="C12505" t="s">
        <v>6992</v>
      </c>
    </row>
    <row r="12506" spans="1:3" hidden="1" x14ac:dyDescent="0.25">
      <c r="A12506" t="s">
        <v>4130</v>
      </c>
      <c r="B12506" t="s">
        <v>6993</v>
      </c>
      <c r="C12506" t="s">
        <v>6994</v>
      </c>
    </row>
    <row r="12507" spans="1:3" hidden="1" x14ac:dyDescent="0.25">
      <c r="A12507" t="s">
        <v>4130</v>
      </c>
      <c r="B12507" t="s">
        <v>6995</v>
      </c>
      <c r="C12507" t="s">
        <v>6996</v>
      </c>
    </row>
    <row r="12508" spans="1:3" hidden="1" x14ac:dyDescent="0.25">
      <c r="A12508" t="s">
        <v>4130</v>
      </c>
      <c r="B12508" t="s">
        <v>6997</v>
      </c>
      <c r="C12508" t="s">
        <v>6998</v>
      </c>
    </row>
    <row r="12509" spans="1:3" hidden="1" x14ac:dyDescent="0.25">
      <c r="A12509" t="s">
        <v>4130</v>
      </c>
      <c r="B12509" t="s">
        <v>6999</v>
      </c>
      <c r="C12509" t="s">
        <v>7000</v>
      </c>
    </row>
    <row r="12510" spans="1:3" hidden="1" x14ac:dyDescent="0.25">
      <c r="A12510" t="s">
        <v>4130</v>
      </c>
      <c r="B12510" t="s">
        <v>7001</v>
      </c>
      <c r="C12510" t="s">
        <v>7002</v>
      </c>
    </row>
    <row r="12511" spans="1:3" hidden="1" x14ac:dyDescent="0.25">
      <c r="A12511" t="s">
        <v>4130</v>
      </c>
      <c r="B12511" t="s">
        <v>7003</v>
      </c>
      <c r="C12511" t="s">
        <v>7004</v>
      </c>
    </row>
    <row r="12512" spans="1:3" hidden="1" x14ac:dyDescent="0.25">
      <c r="A12512" t="s">
        <v>4130</v>
      </c>
      <c r="B12512" t="s">
        <v>7001</v>
      </c>
      <c r="C12512" t="s">
        <v>7005</v>
      </c>
    </row>
    <row r="12513" spans="1:3" hidden="1" x14ac:dyDescent="0.25">
      <c r="A12513" t="s">
        <v>4130</v>
      </c>
      <c r="B12513" t="s">
        <v>7006</v>
      </c>
      <c r="C12513" t="s">
        <v>7002</v>
      </c>
    </row>
    <row r="12514" spans="1:3" hidden="1" x14ac:dyDescent="0.25">
      <c r="A12514" t="s">
        <v>4130</v>
      </c>
      <c r="B12514" t="s">
        <v>7007</v>
      </c>
      <c r="C12514" t="s">
        <v>7008</v>
      </c>
    </row>
    <row r="12515" spans="1:3" hidden="1" x14ac:dyDescent="0.25">
      <c r="A12515" t="s">
        <v>4130</v>
      </c>
      <c r="B12515" t="s">
        <v>7006</v>
      </c>
      <c r="C12515" t="s">
        <v>7005</v>
      </c>
    </row>
    <row r="12516" spans="1:3" hidden="1" x14ac:dyDescent="0.25">
      <c r="A12516" t="s">
        <v>4130</v>
      </c>
      <c r="B12516" t="s">
        <v>7009</v>
      </c>
      <c r="C12516" t="s">
        <v>7010</v>
      </c>
    </row>
    <row r="12517" spans="1:3" hidden="1" x14ac:dyDescent="0.25">
      <c r="A12517" t="s">
        <v>4130</v>
      </c>
      <c r="B12517" t="s">
        <v>7011</v>
      </c>
      <c r="C12517" t="s">
        <v>7012</v>
      </c>
    </row>
    <row r="12518" spans="1:3" hidden="1" x14ac:dyDescent="0.25">
      <c r="A12518" t="s">
        <v>4130</v>
      </c>
      <c r="B12518" t="s">
        <v>7013</v>
      </c>
      <c r="C12518" t="s">
        <v>7014</v>
      </c>
    </row>
    <row r="12519" spans="1:3" hidden="1" x14ac:dyDescent="0.25">
      <c r="A12519" t="s">
        <v>4130</v>
      </c>
      <c r="B12519" t="s">
        <v>7015</v>
      </c>
      <c r="C12519" t="s">
        <v>7016</v>
      </c>
    </row>
    <row r="12520" spans="1:3" hidden="1" x14ac:dyDescent="0.25">
      <c r="A12520" t="s">
        <v>4130</v>
      </c>
      <c r="B12520" t="s">
        <v>7017</v>
      </c>
      <c r="C12520" t="s">
        <v>7018</v>
      </c>
    </row>
    <row r="12521" spans="1:3" hidden="1" x14ac:dyDescent="0.25">
      <c r="A12521" t="s">
        <v>4130</v>
      </c>
      <c r="B12521" t="s">
        <v>7019</v>
      </c>
      <c r="C12521" t="s">
        <v>7020</v>
      </c>
    </row>
    <row r="12522" spans="1:3" hidden="1" x14ac:dyDescent="0.25">
      <c r="A12522" t="s">
        <v>4130</v>
      </c>
      <c r="B12522" t="s">
        <v>7021</v>
      </c>
      <c r="C12522" t="s">
        <v>7022</v>
      </c>
    </row>
    <row r="12523" spans="1:3" hidden="1" x14ac:dyDescent="0.25">
      <c r="A12523" t="s">
        <v>4130</v>
      </c>
      <c r="B12523" t="s">
        <v>7023</v>
      </c>
      <c r="C12523" t="s">
        <v>7024</v>
      </c>
    </row>
    <row r="12524" spans="1:3" hidden="1" x14ac:dyDescent="0.25">
      <c r="A12524" t="s">
        <v>4130</v>
      </c>
      <c r="B12524" t="s">
        <v>7025</v>
      </c>
      <c r="C12524" t="s">
        <v>7026</v>
      </c>
    </row>
    <row r="12525" spans="1:3" hidden="1" x14ac:dyDescent="0.25">
      <c r="A12525" t="s">
        <v>4130</v>
      </c>
      <c r="B12525" t="s">
        <v>7027</v>
      </c>
      <c r="C12525" t="s">
        <v>7028</v>
      </c>
    </row>
    <row r="12526" spans="1:3" hidden="1" x14ac:dyDescent="0.25">
      <c r="A12526" t="s">
        <v>4130</v>
      </c>
      <c r="B12526" t="s">
        <v>7029</v>
      </c>
      <c r="C12526" t="s">
        <v>7030</v>
      </c>
    </row>
    <row r="12527" spans="1:3" hidden="1" x14ac:dyDescent="0.25">
      <c r="A12527" t="s">
        <v>4130</v>
      </c>
      <c r="B12527" t="s">
        <v>7031</v>
      </c>
      <c r="C12527" t="s">
        <v>7032</v>
      </c>
    </row>
    <row r="12528" spans="1:3" hidden="1" x14ac:dyDescent="0.25">
      <c r="A12528" t="s">
        <v>4130</v>
      </c>
      <c r="B12528" t="s">
        <v>7033</v>
      </c>
      <c r="C12528" t="s">
        <v>7034</v>
      </c>
    </row>
    <row r="12529" spans="1:3" hidden="1" x14ac:dyDescent="0.25">
      <c r="A12529" t="s">
        <v>4130</v>
      </c>
      <c r="B12529" t="s">
        <v>7031</v>
      </c>
      <c r="C12529" t="s">
        <v>7035</v>
      </c>
    </row>
    <row r="12530" spans="1:3" hidden="1" x14ac:dyDescent="0.25">
      <c r="A12530" t="s">
        <v>4130</v>
      </c>
      <c r="B12530" t="s">
        <v>7036</v>
      </c>
      <c r="C12530" t="s">
        <v>7037</v>
      </c>
    </row>
    <row r="12531" spans="1:3" hidden="1" x14ac:dyDescent="0.25">
      <c r="A12531" t="s">
        <v>4130</v>
      </c>
      <c r="B12531" t="s">
        <v>7038</v>
      </c>
      <c r="C12531" t="s">
        <v>7039</v>
      </c>
    </row>
    <row r="12532" spans="1:3" hidden="1" x14ac:dyDescent="0.25">
      <c r="A12532" t="s">
        <v>4130</v>
      </c>
      <c r="B12532" t="s">
        <v>7040</v>
      </c>
      <c r="C12532" t="s">
        <v>7041</v>
      </c>
    </row>
    <row r="12533" spans="1:3" hidden="1" x14ac:dyDescent="0.25">
      <c r="A12533" t="s">
        <v>4130</v>
      </c>
      <c r="B12533" t="s">
        <v>7042</v>
      </c>
      <c r="C12533" t="s">
        <v>7043</v>
      </c>
    </row>
    <row r="12534" spans="1:3" hidden="1" x14ac:dyDescent="0.25">
      <c r="A12534" t="s">
        <v>4130</v>
      </c>
      <c r="B12534" t="s">
        <v>7044</v>
      </c>
      <c r="C12534" t="s">
        <v>7045</v>
      </c>
    </row>
    <row r="12535" spans="1:3" hidden="1" x14ac:dyDescent="0.25">
      <c r="A12535" t="s">
        <v>4130</v>
      </c>
      <c r="B12535" t="s">
        <v>7046</v>
      </c>
      <c r="C12535" t="s">
        <v>7047</v>
      </c>
    </row>
    <row r="12536" spans="1:3" hidden="1" x14ac:dyDescent="0.25">
      <c r="A12536" t="s">
        <v>4130</v>
      </c>
      <c r="B12536" t="s">
        <v>7048</v>
      </c>
      <c r="C12536" t="s">
        <v>7049</v>
      </c>
    </row>
    <row r="12537" spans="1:3" hidden="1" x14ac:dyDescent="0.25">
      <c r="A12537" t="s">
        <v>4130</v>
      </c>
      <c r="B12537" t="s">
        <v>7050</v>
      </c>
      <c r="C12537" t="s">
        <v>7051</v>
      </c>
    </row>
    <row r="12538" spans="1:3" hidden="1" x14ac:dyDescent="0.25">
      <c r="A12538" t="s">
        <v>4130</v>
      </c>
      <c r="B12538" t="s">
        <v>7052</v>
      </c>
      <c r="C12538" t="s">
        <v>7053</v>
      </c>
    </row>
    <row r="12539" spans="1:3" hidden="1" x14ac:dyDescent="0.25">
      <c r="A12539" t="s">
        <v>4130</v>
      </c>
      <c r="B12539" t="s">
        <v>7054</v>
      </c>
      <c r="C12539" t="s">
        <v>7055</v>
      </c>
    </row>
    <row r="12540" spans="1:3" hidden="1" x14ac:dyDescent="0.25">
      <c r="A12540" t="s">
        <v>4130</v>
      </c>
      <c r="B12540" t="s">
        <v>7056</v>
      </c>
      <c r="C12540" t="s">
        <v>7057</v>
      </c>
    </row>
    <row r="12541" spans="1:3" hidden="1" x14ac:dyDescent="0.25">
      <c r="A12541" t="s">
        <v>4130</v>
      </c>
      <c r="B12541" t="s">
        <v>7058</v>
      </c>
      <c r="C12541" t="s">
        <v>7059</v>
      </c>
    </row>
    <row r="12542" spans="1:3" hidden="1" x14ac:dyDescent="0.25">
      <c r="A12542" t="s">
        <v>4130</v>
      </c>
      <c r="B12542" t="s">
        <v>7060</v>
      </c>
      <c r="C12542" t="s">
        <v>7061</v>
      </c>
    </row>
    <row r="12543" spans="1:3" hidden="1" x14ac:dyDescent="0.25">
      <c r="A12543" t="s">
        <v>4130</v>
      </c>
      <c r="B12543" t="s">
        <v>7062</v>
      </c>
      <c r="C12543" t="s">
        <v>7063</v>
      </c>
    </row>
    <row r="12544" spans="1:3" hidden="1" x14ac:dyDescent="0.25">
      <c r="A12544" t="s">
        <v>4130</v>
      </c>
      <c r="B12544" t="s">
        <v>7064</v>
      </c>
      <c r="C12544" t="s">
        <v>7065</v>
      </c>
    </row>
    <row r="12545" spans="1:3" hidden="1" x14ac:dyDescent="0.25">
      <c r="A12545" t="s">
        <v>4130</v>
      </c>
      <c r="B12545" t="s">
        <v>7066</v>
      </c>
      <c r="C12545" t="s">
        <v>7067</v>
      </c>
    </row>
    <row r="12546" spans="1:3" hidden="1" x14ac:dyDescent="0.25">
      <c r="A12546" t="s">
        <v>4130</v>
      </c>
      <c r="B12546" t="s">
        <v>7068</v>
      </c>
      <c r="C12546" t="s">
        <v>7069</v>
      </c>
    </row>
    <row r="12547" spans="1:3" hidden="1" x14ac:dyDescent="0.25">
      <c r="A12547" t="s">
        <v>4130</v>
      </c>
      <c r="B12547" t="s">
        <v>7070</v>
      </c>
      <c r="C12547" t="s">
        <v>7071</v>
      </c>
    </row>
    <row r="12548" spans="1:3" hidden="1" x14ac:dyDescent="0.25">
      <c r="A12548" t="s">
        <v>4130</v>
      </c>
      <c r="B12548" t="s">
        <v>7072</v>
      </c>
      <c r="C12548" t="s">
        <v>7069</v>
      </c>
    </row>
    <row r="12549" spans="1:3" hidden="1" x14ac:dyDescent="0.25">
      <c r="A12549" t="s">
        <v>4130</v>
      </c>
      <c r="B12549" t="s">
        <v>7070</v>
      </c>
      <c r="C12549" t="s">
        <v>7073</v>
      </c>
    </row>
    <row r="12550" spans="1:3" hidden="1" x14ac:dyDescent="0.25">
      <c r="A12550" t="s">
        <v>4130</v>
      </c>
      <c r="B12550" t="s">
        <v>7074</v>
      </c>
      <c r="C12550" t="s">
        <v>7075</v>
      </c>
    </row>
    <row r="12551" spans="1:3" hidden="1" x14ac:dyDescent="0.25">
      <c r="A12551" t="s">
        <v>4130</v>
      </c>
      <c r="B12551" t="s">
        <v>7076</v>
      </c>
      <c r="C12551" t="s">
        <v>7077</v>
      </c>
    </row>
    <row r="12552" spans="1:3" hidden="1" x14ac:dyDescent="0.25">
      <c r="A12552" t="s">
        <v>4130</v>
      </c>
      <c r="B12552" t="s">
        <v>7078</v>
      </c>
      <c r="C12552" t="s">
        <v>7079</v>
      </c>
    </row>
    <row r="12553" spans="1:3" hidden="1" x14ac:dyDescent="0.25">
      <c r="A12553" t="s">
        <v>4130</v>
      </c>
      <c r="B12553" t="s">
        <v>7080</v>
      </c>
      <c r="C12553" t="s">
        <v>7081</v>
      </c>
    </row>
    <row r="12554" spans="1:3" hidden="1" x14ac:dyDescent="0.25">
      <c r="A12554" t="s">
        <v>4130</v>
      </c>
      <c r="B12554" t="s">
        <v>7082</v>
      </c>
      <c r="C12554" t="s">
        <v>7083</v>
      </c>
    </row>
    <row r="12555" spans="1:3" hidden="1" x14ac:dyDescent="0.25">
      <c r="A12555" t="s">
        <v>4130</v>
      </c>
      <c r="B12555" t="s">
        <v>7084</v>
      </c>
      <c r="C12555" t="s">
        <v>7085</v>
      </c>
    </row>
    <row r="12556" spans="1:3" hidden="1" x14ac:dyDescent="0.25">
      <c r="A12556" t="s">
        <v>4130</v>
      </c>
      <c r="B12556" t="s">
        <v>7086</v>
      </c>
      <c r="C12556" t="s">
        <v>7087</v>
      </c>
    </row>
    <row r="12557" spans="1:3" hidden="1" x14ac:dyDescent="0.25">
      <c r="A12557" t="s">
        <v>4130</v>
      </c>
      <c r="B12557" t="s">
        <v>7088</v>
      </c>
      <c r="C12557" t="s">
        <v>7089</v>
      </c>
    </row>
    <row r="12558" spans="1:3" hidden="1" x14ac:dyDescent="0.25">
      <c r="A12558" t="s">
        <v>4130</v>
      </c>
      <c r="B12558" t="s">
        <v>7090</v>
      </c>
      <c r="C12558" t="s">
        <v>7091</v>
      </c>
    </row>
    <row r="12559" spans="1:3" hidden="1" x14ac:dyDescent="0.25">
      <c r="A12559" t="s">
        <v>4130</v>
      </c>
      <c r="B12559" t="s">
        <v>7092</v>
      </c>
      <c r="C12559" t="s">
        <v>7093</v>
      </c>
    </row>
    <row r="12560" spans="1:3" hidden="1" x14ac:dyDescent="0.25">
      <c r="A12560" t="s">
        <v>4130</v>
      </c>
      <c r="B12560" t="s">
        <v>7094</v>
      </c>
      <c r="C12560" t="s">
        <v>7095</v>
      </c>
    </row>
    <row r="12561" spans="1:3" hidden="1" x14ac:dyDescent="0.25">
      <c r="A12561" t="s">
        <v>4130</v>
      </c>
      <c r="B12561" t="s">
        <v>7096</v>
      </c>
      <c r="C12561" t="s">
        <v>7097</v>
      </c>
    </row>
    <row r="12562" spans="1:3" hidden="1" x14ac:dyDescent="0.25">
      <c r="A12562" t="s">
        <v>4130</v>
      </c>
      <c r="B12562" t="s">
        <v>7098</v>
      </c>
      <c r="C12562" t="s">
        <v>7099</v>
      </c>
    </row>
    <row r="12563" spans="1:3" hidden="1" x14ac:dyDescent="0.25">
      <c r="A12563" t="s">
        <v>4130</v>
      </c>
      <c r="B12563" t="s">
        <v>7100</v>
      </c>
      <c r="C12563" t="s">
        <v>7101</v>
      </c>
    </row>
    <row r="12564" spans="1:3" hidden="1" x14ac:dyDescent="0.25">
      <c r="A12564" t="s">
        <v>4130</v>
      </c>
      <c r="B12564" t="s">
        <v>7102</v>
      </c>
      <c r="C12564" t="s">
        <v>7103</v>
      </c>
    </row>
    <row r="12565" spans="1:3" hidden="1" x14ac:dyDescent="0.25">
      <c r="A12565" t="s">
        <v>4130</v>
      </c>
      <c r="B12565" t="s">
        <v>7104</v>
      </c>
      <c r="C12565" t="s">
        <v>7103</v>
      </c>
    </row>
    <row r="12566" spans="1:3" hidden="1" x14ac:dyDescent="0.25">
      <c r="A12566" t="s">
        <v>4130</v>
      </c>
      <c r="B12566" t="s">
        <v>7105</v>
      </c>
      <c r="C12566" t="s">
        <v>7106</v>
      </c>
    </row>
    <row r="12567" spans="1:3" hidden="1" x14ac:dyDescent="0.25">
      <c r="A12567" t="s">
        <v>4130</v>
      </c>
      <c r="B12567" t="s">
        <v>7107</v>
      </c>
      <c r="C12567" t="s">
        <v>7106</v>
      </c>
    </row>
    <row r="12568" spans="1:3" hidden="1" x14ac:dyDescent="0.25">
      <c r="A12568" t="s">
        <v>4130</v>
      </c>
      <c r="B12568" t="s">
        <v>7108</v>
      </c>
      <c r="C12568" t="s">
        <v>7109</v>
      </c>
    </row>
    <row r="12569" spans="1:3" hidden="1" x14ac:dyDescent="0.25">
      <c r="A12569" t="s">
        <v>4130</v>
      </c>
      <c r="B12569" t="s">
        <v>7110</v>
      </c>
      <c r="C12569" t="s">
        <v>7111</v>
      </c>
    </row>
    <row r="12570" spans="1:3" hidden="1" x14ac:dyDescent="0.25">
      <c r="A12570" t="s">
        <v>4130</v>
      </c>
      <c r="B12570" t="s">
        <v>7112</v>
      </c>
      <c r="C12570" t="s">
        <v>7113</v>
      </c>
    </row>
    <row r="12571" spans="1:3" hidden="1" x14ac:dyDescent="0.25">
      <c r="A12571" t="s">
        <v>4130</v>
      </c>
      <c r="B12571" t="s">
        <v>7114</v>
      </c>
      <c r="C12571" t="s">
        <v>7115</v>
      </c>
    </row>
    <row r="12572" spans="1:3" hidden="1" x14ac:dyDescent="0.25">
      <c r="A12572" t="s">
        <v>4130</v>
      </c>
      <c r="B12572" t="s">
        <v>7116</v>
      </c>
      <c r="C12572" t="s">
        <v>7117</v>
      </c>
    </row>
    <row r="12573" spans="1:3" hidden="1" x14ac:dyDescent="0.25">
      <c r="A12573" t="s">
        <v>4130</v>
      </c>
      <c r="B12573" t="s">
        <v>7118</v>
      </c>
      <c r="C12573" t="s">
        <v>7119</v>
      </c>
    </row>
    <row r="12574" spans="1:3" hidden="1" x14ac:dyDescent="0.25">
      <c r="A12574" t="s">
        <v>4130</v>
      </c>
      <c r="B12574" t="s">
        <v>7120</v>
      </c>
      <c r="C12574" t="s">
        <v>7121</v>
      </c>
    </row>
    <row r="12575" spans="1:3" hidden="1" x14ac:dyDescent="0.25">
      <c r="A12575" t="s">
        <v>4130</v>
      </c>
      <c r="B12575" t="s">
        <v>7122</v>
      </c>
      <c r="C12575" t="s">
        <v>7123</v>
      </c>
    </row>
    <row r="12576" spans="1:3" hidden="1" x14ac:dyDescent="0.25">
      <c r="A12576" t="s">
        <v>4130</v>
      </c>
      <c r="B12576" t="s">
        <v>7124</v>
      </c>
      <c r="C12576" t="s">
        <v>7125</v>
      </c>
    </row>
    <row r="12577" spans="1:3" hidden="1" x14ac:dyDescent="0.25">
      <c r="A12577" t="s">
        <v>4130</v>
      </c>
      <c r="B12577" t="s">
        <v>7126</v>
      </c>
      <c r="C12577" t="s">
        <v>7127</v>
      </c>
    </row>
    <row r="12578" spans="1:3" hidden="1" x14ac:dyDescent="0.25">
      <c r="A12578" t="s">
        <v>4130</v>
      </c>
      <c r="B12578" t="s">
        <v>7128</v>
      </c>
      <c r="C12578" t="s">
        <v>7129</v>
      </c>
    </row>
    <row r="12579" spans="1:3" hidden="1" x14ac:dyDescent="0.25">
      <c r="A12579" t="s">
        <v>4130</v>
      </c>
      <c r="B12579" t="s">
        <v>7130</v>
      </c>
      <c r="C12579" t="s">
        <v>7131</v>
      </c>
    </row>
    <row r="12580" spans="1:3" hidden="1" x14ac:dyDescent="0.25">
      <c r="A12580" t="s">
        <v>4130</v>
      </c>
      <c r="B12580" t="s">
        <v>7132</v>
      </c>
      <c r="C12580" t="s">
        <v>7133</v>
      </c>
    </row>
    <row r="12581" spans="1:3" hidden="1" x14ac:dyDescent="0.25">
      <c r="A12581" t="s">
        <v>4130</v>
      </c>
      <c r="B12581" t="s">
        <v>7134</v>
      </c>
      <c r="C12581" t="s">
        <v>7135</v>
      </c>
    </row>
    <row r="12582" spans="1:3" hidden="1" x14ac:dyDescent="0.25">
      <c r="A12582" t="s">
        <v>4130</v>
      </c>
      <c r="B12582" t="s">
        <v>7136</v>
      </c>
      <c r="C12582" t="s">
        <v>7137</v>
      </c>
    </row>
    <row r="12583" spans="1:3" hidden="1" x14ac:dyDescent="0.25">
      <c r="A12583" t="s">
        <v>4130</v>
      </c>
      <c r="B12583" t="s">
        <v>7138</v>
      </c>
      <c r="C12583" t="s">
        <v>7139</v>
      </c>
    </row>
    <row r="12584" spans="1:3" hidden="1" x14ac:dyDescent="0.25">
      <c r="A12584" t="s">
        <v>4130</v>
      </c>
      <c r="B12584" t="s">
        <v>7140</v>
      </c>
      <c r="C12584" t="s">
        <v>7141</v>
      </c>
    </row>
    <row r="12585" spans="1:3" hidden="1" x14ac:dyDescent="0.25">
      <c r="A12585" t="s">
        <v>4130</v>
      </c>
      <c r="B12585" t="s">
        <v>7142</v>
      </c>
      <c r="C12585" t="s">
        <v>7143</v>
      </c>
    </row>
    <row r="12586" spans="1:3" hidden="1" x14ac:dyDescent="0.25">
      <c r="A12586" t="s">
        <v>4130</v>
      </c>
      <c r="B12586" t="s">
        <v>7144</v>
      </c>
      <c r="C12586" t="s">
        <v>7145</v>
      </c>
    </row>
    <row r="12587" spans="1:3" hidden="1" x14ac:dyDescent="0.25">
      <c r="A12587" t="s">
        <v>4130</v>
      </c>
      <c r="B12587" t="s">
        <v>7146</v>
      </c>
      <c r="C12587" t="s">
        <v>7147</v>
      </c>
    </row>
    <row r="12588" spans="1:3" hidden="1" x14ac:dyDescent="0.25">
      <c r="A12588" t="s">
        <v>4130</v>
      </c>
      <c r="B12588" t="s">
        <v>7148</v>
      </c>
      <c r="C12588" t="s">
        <v>7149</v>
      </c>
    </row>
    <row r="12589" spans="1:3" hidden="1" x14ac:dyDescent="0.25">
      <c r="A12589" t="s">
        <v>4130</v>
      </c>
      <c r="B12589" t="s">
        <v>7150</v>
      </c>
      <c r="C12589" t="s">
        <v>7151</v>
      </c>
    </row>
    <row r="12590" spans="1:3" hidden="1" x14ac:dyDescent="0.25">
      <c r="A12590" t="s">
        <v>4130</v>
      </c>
      <c r="B12590" t="s">
        <v>7152</v>
      </c>
      <c r="C12590" t="s">
        <v>7153</v>
      </c>
    </row>
    <row r="12591" spans="1:3" hidden="1" x14ac:dyDescent="0.25">
      <c r="A12591" t="s">
        <v>4130</v>
      </c>
      <c r="B12591" t="s">
        <v>7154</v>
      </c>
      <c r="C12591" t="s">
        <v>7155</v>
      </c>
    </row>
    <row r="12592" spans="1:3" hidden="1" x14ac:dyDescent="0.25">
      <c r="A12592" t="s">
        <v>4130</v>
      </c>
      <c r="B12592" t="s">
        <v>7156</v>
      </c>
      <c r="C12592" t="s">
        <v>7157</v>
      </c>
    </row>
    <row r="12593" spans="1:3" hidden="1" x14ac:dyDescent="0.25">
      <c r="A12593" t="s">
        <v>4130</v>
      </c>
      <c r="B12593" t="s">
        <v>7158</v>
      </c>
      <c r="C12593" t="s">
        <v>7159</v>
      </c>
    </row>
    <row r="12594" spans="1:3" hidden="1" x14ac:dyDescent="0.25">
      <c r="A12594" t="s">
        <v>4130</v>
      </c>
      <c r="B12594" t="s">
        <v>7160</v>
      </c>
      <c r="C12594" t="s">
        <v>7161</v>
      </c>
    </row>
    <row r="12595" spans="1:3" hidden="1" x14ac:dyDescent="0.25">
      <c r="A12595" t="s">
        <v>4130</v>
      </c>
      <c r="B12595" t="s">
        <v>7162</v>
      </c>
      <c r="C12595" t="s">
        <v>7163</v>
      </c>
    </row>
    <row r="12596" spans="1:3" hidden="1" x14ac:dyDescent="0.25">
      <c r="A12596" t="s">
        <v>4130</v>
      </c>
      <c r="B12596" t="s">
        <v>7164</v>
      </c>
      <c r="C12596" t="s">
        <v>7165</v>
      </c>
    </row>
    <row r="12597" spans="1:3" hidden="1" x14ac:dyDescent="0.25">
      <c r="A12597" t="s">
        <v>4130</v>
      </c>
      <c r="B12597" t="s">
        <v>7166</v>
      </c>
      <c r="C12597" t="s">
        <v>7167</v>
      </c>
    </row>
    <row r="12598" spans="1:3" hidden="1" x14ac:dyDescent="0.25">
      <c r="A12598" t="s">
        <v>4130</v>
      </c>
      <c r="B12598" t="s">
        <v>7168</v>
      </c>
      <c r="C12598" t="s">
        <v>7169</v>
      </c>
    </row>
    <row r="12599" spans="1:3" hidden="1" x14ac:dyDescent="0.25">
      <c r="A12599" t="s">
        <v>4130</v>
      </c>
      <c r="B12599" t="s">
        <v>7170</v>
      </c>
      <c r="C12599" t="s">
        <v>7171</v>
      </c>
    </row>
    <row r="12600" spans="1:3" hidden="1" x14ac:dyDescent="0.25">
      <c r="A12600" t="s">
        <v>4130</v>
      </c>
      <c r="B12600" t="s">
        <v>7170</v>
      </c>
      <c r="C12600" t="s">
        <v>7167</v>
      </c>
    </row>
    <row r="12601" spans="1:3" hidden="1" x14ac:dyDescent="0.25">
      <c r="A12601" t="s">
        <v>4130</v>
      </c>
      <c r="B12601" t="s">
        <v>7172</v>
      </c>
      <c r="C12601" t="s">
        <v>7173</v>
      </c>
    </row>
    <row r="12602" spans="1:3" hidden="1" x14ac:dyDescent="0.25">
      <c r="A12602" t="s">
        <v>4130</v>
      </c>
      <c r="B12602" t="s">
        <v>7174</v>
      </c>
      <c r="C12602" t="s">
        <v>7171</v>
      </c>
    </row>
    <row r="12603" spans="1:3" hidden="1" x14ac:dyDescent="0.25">
      <c r="A12603" t="s">
        <v>4130</v>
      </c>
      <c r="B12603" t="s">
        <v>7175</v>
      </c>
      <c r="C12603" t="s">
        <v>7176</v>
      </c>
    </row>
    <row r="12604" spans="1:3" hidden="1" x14ac:dyDescent="0.25">
      <c r="A12604" t="s">
        <v>4130</v>
      </c>
      <c r="B12604" t="s">
        <v>7177</v>
      </c>
      <c r="C12604" t="s">
        <v>7167</v>
      </c>
    </row>
    <row r="12605" spans="1:3" hidden="1" x14ac:dyDescent="0.25">
      <c r="A12605" t="s">
        <v>4130</v>
      </c>
      <c r="B12605" t="s">
        <v>7178</v>
      </c>
      <c r="C12605" t="s">
        <v>7167</v>
      </c>
    </row>
    <row r="12606" spans="1:3" hidden="1" x14ac:dyDescent="0.25">
      <c r="A12606" t="s">
        <v>4130</v>
      </c>
      <c r="B12606" t="s">
        <v>7172</v>
      </c>
      <c r="C12606" t="s">
        <v>7167</v>
      </c>
    </row>
    <row r="12607" spans="1:3" hidden="1" x14ac:dyDescent="0.25">
      <c r="A12607" t="s">
        <v>4130</v>
      </c>
      <c r="B12607" t="s">
        <v>7179</v>
      </c>
      <c r="C12607" t="s">
        <v>7180</v>
      </c>
    </row>
    <row r="12608" spans="1:3" hidden="1" x14ac:dyDescent="0.25">
      <c r="A12608" t="s">
        <v>4130</v>
      </c>
      <c r="B12608" t="s">
        <v>7181</v>
      </c>
      <c r="C12608" t="s">
        <v>7167</v>
      </c>
    </row>
    <row r="12609" spans="1:3" hidden="1" x14ac:dyDescent="0.25">
      <c r="A12609" t="s">
        <v>4130</v>
      </c>
      <c r="B12609" t="s">
        <v>7182</v>
      </c>
      <c r="C12609" t="s">
        <v>7183</v>
      </c>
    </row>
    <row r="12610" spans="1:3" hidden="1" x14ac:dyDescent="0.25">
      <c r="A12610" t="s">
        <v>4130</v>
      </c>
      <c r="B12610" t="s">
        <v>7184</v>
      </c>
      <c r="C12610" t="s">
        <v>7183</v>
      </c>
    </row>
    <row r="12611" spans="1:3" hidden="1" x14ac:dyDescent="0.25">
      <c r="A12611" t="s">
        <v>4130</v>
      </c>
      <c r="B12611" t="s">
        <v>7185</v>
      </c>
      <c r="C12611" t="s">
        <v>7183</v>
      </c>
    </row>
    <row r="12612" spans="1:3" hidden="1" x14ac:dyDescent="0.25">
      <c r="A12612" t="s">
        <v>4130</v>
      </c>
      <c r="B12612" t="s">
        <v>7186</v>
      </c>
      <c r="C12612" t="s">
        <v>7187</v>
      </c>
    </row>
    <row r="12613" spans="1:3" hidden="1" x14ac:dyDescent="0.25">
      <c r="A12613" t="s">
        <v>4130</v>
      </c>
      <c r="B12613" t="s">
        <v>7188</v>
      </c>
      <c r="C12613" t="s">
        <v>7187</v>
      </c>
    </row>
    <row r="12614" spans="1:3" hidden="1" x14ac:dyDescent="0.25">
      <c r="A12614" t="s">
        <v>4130</v>
      </c>
      <c r="B12614" t="s">
        <v>7189</v>
      </c>
      <c r="C12614" t="s">
        <v>7190</v>
      </c>
    </row>
    <row r="12615" spans="1:3" hidden="1" x14ac:dyDescent="0.25">
      <c r="A12615" t="s">
        <v>4130</v>
      </c>
      <c r="B12615" t="s">
        <v>7191</v>
      </c>
      <c r="C12615" t="s">
        <v>7192</v>
      </c>
    </row>
    <row r="12616" spans="1:3" hidden="1" x14ac:dyDescent="0.25">
      <c r="A12616" t="s">
        <v>4130</v>
      </c>
      <c r="B12616" t="s">
        <v>7193</v>
      </c>
      <c r="C12616" t="s">
        <v>7194</v>
      </c>
    </row>
    <row r="12617" spans="1:3" hidden="1" x14ac:dyDescent="0.25">
      <c r="A12617" t="s">
        <v>4130</v>
      </c>
      <c r="B12617" t="s">
        <v>7195</v>
      </c>
      <c r="C12617" t="s">
        <v>7196</v>
      </c>
    </row>
    <row r="12618" spans="1:3" hidden="1" x14ac:dyDescent="0.25">
      <c r="A12618" t="s">
        <v>4130</v>
      </c>
      <c r="B12618" t="s">
        <v>7197</v>
      </c>
      <c r="C12618" t="s">
        <v>7198</v>
      </c>
    </row>
    <row r="12619" spans="1:3" hidden="1" x14ac:dyDescent="0.25">
      <c r="A12619" t="s">
        <v>4130</v>
      </c>
      <c r="B12619" t="s">
        <v>7199</v>
      </c>
      <c r="C12619" t="s">
        <v>7200</v>
      </c>
    </row>
    <row r="12620" spans="1:3" hidden="1" x14ac:dyDescent="0.25">
      <c r="A12620" t="s">
        <v>4130</v>
      </c>
      <c r="B12620" t="s">
        <v>7201</v>
      </c>
      <c r="C12620" t="s">
        <v>7202</v>
      </c>
    </row>
    <row r="12621" spans="1:3" hidden="1" x14ac:dyDescent="0.25">
      <c r="A12621" t="s">
        <v>4130</v>
      </c>
      <c r="B12621" t="s">
        <v>7203</v>
      </c>
      <c r="C12621" t="s">
        <v>7204</v>
      </c>
    </row>
    <row r="12622" spans="1:3" hidden="1" x14ac:dyDescent="0.25">
      <c r="A12622" t="s">
        <v>4130</v>
      </c>
      <c r="B12622" t="s">
        <v>7205</v>
      </c>
      <c r="C12622" t="s">
        <v>7206</v>
      </c>
    </row>
    <row r="12623" spans="1:3" hidden="1" x14ac:dyDescent="0.25">
      <c r="A12623" t="s">
        <v>4130</v>
      </c>
      <c r="B12623" t="s">
        <v>7207</v>
      </c>
      <c r="C12623" t="s">
        <v>7208</v>
      </c>
    </row>
    <row r="12624" spans="1:3" hidden="1" x14ac:dyDescent="0.25">
      <c r="A12624" t="s">
        <v>4130</v>
      </c>
      <c r="B12624" t="s">
        <v>7209</v>
      </c>
      <c r="C12624" t="s">
        <v>7210</v>
      </c>
    </row>
    <row r="12625" spans="1:3" hidden="1" x14ac:dyDescent="0.25">
      <c r="A12625" t="s">
        <v>4130</v>
      </c>
      <c r="B12625" t="s">
        <v>7211</v>
      </c>
      <c r="C12625" t="s">
        <v>3419</v>
      </c>
    </row>
    <row r="12626" spans="1:3" hidden="1" x14ac:dyDescent="0.25">
      <c r="A12626" t="s">
        <v>4130</v>
      </c>
      <c r="B12626" t="s">
        <v>7212</v>
      </c>
      <c r="C12626" t="s">
        <v>7213</v>
      </c>
    </row>
    <row r="12627" spans="1:3" hidden="1" x14ac:dyDescent="0.25">
      <c r="A12627" t="s">
        <v>4130</v>
      </c>
      <c r="B12627" t="s">
        <v>7214</v>
      </c>
      <c r="C12627" t="s">
        <v>7215</v>
      </c>
    </row>
    <row r="12628" spans="1:3" hidden="1" x14ac:dyDescent="0.25">
      <c r="A12628" t="s">
        <v>4130</v>
      </c>
      <c r="B12628" t="s">
        <v>7216</v>
      </c>
      <c r="C12628" t="s">
        <v>7215</v>
      </c>
    </row>
    <row r="12629" spans="1:3" hidden="1" x14ac:dyDescent="0.25">
      <c r="A12629" t="s">
        <v>4130</v>
      </c>
      <c r="B12629" t="s">
        <v>7217</v>
      </c>
      <c r="C12629" t="s">
        <v>7218</v>
      </c>
    </row>
    <row r="12630" spans="1:3" hidden="1" x14ac:dyDescent="0.25">
      <c r="A12630" t="s">
        <v>4130</v>
      </c>
      <c r="B12630" t="s">
        <v>7219</v>
      </c>
      <c r="C12630" t="s">
        <v>7220</v>
      </c>
    </row>
    <row r="12631" spans="1:3" hidden="1" x14ac:dyDescent="0.25">
      <c r="A12631" t="s">
        <v>4130</v>
      </c>
      <c r="B12631" t="s">
        <v>7221</v>
      </c>
      <c r="C12631" t="s">
        <v>7215</v>
      </c>
    </row>
    <row r="12632" spans="1:3" hidden="1" x14ac:dyDescent="0.25">
      <c r="A12632" t="s">
        <v>4130</v>
      </c>
      <c r="B12632" t="s">
        <v>7222</v>
      </c>
      <c r="C12632" t="s">
        <v>7223</v>
      </c>
    </row>
    <row r="12633" spans="1:3" hidden="1" x14ac:dyDescent="0.25">
      <c r="A12633" t="s">
        <v>4130</v>
      </c>
      <c r="B12633" t="s">
        <v>7224</v>
      </c>
      <c r="C12633" t="s">
        <v>7225</v>
      </c>
    </row>
    <row r="12634" spans="1:3" hidden="1" x14ac:dyDescent="0.25">
      <c r="A12634" t="s">
        <v>4130</v>
      </c>
      <c r="B12634" t="s">
        <v>4238</v>
      </c>
      <c r="C12634" t="s">
        <v>7225</v>
      </c>
    </row>
    <row r="12635" spans="1:3" hidden="1" x14ac:dyDescent="0.25">
      <c r="A12635" t="s">
        <v>4130</v>
      </c>
      <c r="B12635" t="s">
        <v>7226</v>
      </c>
      <c r="C12635" t="s">
        <v>7227</v>
      </c>
    </row>
    <row r="12636" spans="1:3" hidden="1" x14ac:dyDescent="0.25">
      <c r="A12636" t="s">
        <v>4130</v>
      </c>
      <c r="B12636" t="s">
        <v>7228</v>
      </c>
      <c r="C12636" t="s">
        <v>7229</v>
      </c>
    </row>
    <row r="12637" spans="1:3" hidden="1" x14ac:dyDescent="0.25">
      <c r="A12637" t="s">
        <v>4130</v>
      </c>
      <c r="B12637" t="s">
        <v>7230</v>
      </c>
      <c r="C12637" t="s">
        <v>7231</v>
      </c>
    </row>
    <row r="12638" spans="1:3" hidden="1" x14ac:dyDescent="0.25">
      <c r="A12638" t="s">
        <v>4130</v>
      </c>
      <c r="B12638" t="s">
        <v>7230</v>
      </c>
      <c r="C12638" t="s">
        <v>7232</v>
      </c>
    </row>
    <row r="12639" spans="1:3" hidden="1" x14ac:dyDescent="0.25">
      <c r="A12639" t="s">
        <v>4130</v>
      </c>
      <c r="B12639" t="s">
        <v>7233</v>
      </c>
      <c r="C12639" t="s">
        <v>7234</v>
      </c>
    </row>
    <row r="12640" spans="1:3" hidden="1" x14ac:dyDescent="0.25">
      <c r="A12640" t="s">
        <v>4130</v>
      </c>
      <c r="B12640" t="s">
        <v>7235</v>
      </c>
      <c r="C12640" t="s">
        <v>7236</v>
      </c>
    </row>
    <row r="12641" spans="1:3" hidden="1" x14ac:dyDescent="0.25">
      <c r="A12641" t="s">
        <v>4130</v>
      </c>
      <c r="B12641" t="s">
        <v>7237</v>
      </c>
      <c r="C12641" t="s">
        <v>7238</v>
      </c>
    </row>
    <row r="12642" spans="1:3" hidden="1" x14ac:dyDescent="0.25">
      <c r="A12642" t="s">
        <v>4130</v>
      </c>
      <c r="B12642" t="s">
        <v>7239</v>
      </c>
      <c r="C12642" t="s">
        <v>7240</v>
      </c>
    </row>
    <row r="12643" spans="1:3" hidden="1" x14ac:dyDescent="0.25">
      <c r="A12643" t="s">
        <v>4130</v>
      </c>
      <c r="B12643" t="s">
        <v>7241</v>
      </c>
      <c r="C12643" t="s">
        <v>7242</v>
      </c>
    </row>
    <row r="12644" spans="1:3" hidden="1" x14ac:dyDescent="0.25">
      <c r="A12644" t="s">
        <v>4130</v>
      </c>
      <c r="B12644" t="s">
        <v>7243</v>
      </c>
      <c r="C12644" t="s">
        <v>7244</v>
      </c>
    </row>
    <row r="12645" spans="1:3" hidden="1" x14ac:dyDescent="0.25">
      <c r="A12645" t="s">
        <v>4130</v>
      </c>
      <c r="B12645" t="s">
        <v>7245</v>
      </c>
      <c r="C12645" t="s">
        <v>7246</v>
      </c>
    </row>
    <row r="12646" spans="1:3" hidden="1" x14ac:dyDescent="0.25">
      <c r="A12646" t="s">
        <v>4130</v>
      </c>
      <c r="B12646" t="s">
        <v>7247</v>
      </c>
      <c r="C12646" t="s">
        <v>7248</v>
      </c>
    </row>
    <row r="12647" spans="1:3" hidden="1" x14ac:dyDescent="0.25">
      <c r="A12647" t="s">
        <v>4130</v>
      </c>
      <c r="B12647" t="s">
        <v>7247</v>
      </c>
      <c r="C12647" t="s">
        <v>7249</v>
      </c>
    </row>
    <row r="12648" spans="1:3" hidden="1" x14ac:dyDescent="0.25">
      <c r="A12648" t="s">
        <v>4130</v>
      </c>
      <c r="B12648" t="s">
        <v>7250</v>
      </c>
      <c r="C12648" t="s">
        <v>7251</v>
      </c>
    </row>
    <row r="12649" spans="1:3" hidden="1" x14ac:dyDescent="0.25">
      <c r="A12649" t="s">
        <v>4130</v>
      </c>
      <c r="B12649" t="s">
        <v>7252</v>
      </c>
      <c r="C12649" t="s">
        <v>7253</v>
      </c>
    </row>
    <row r="12650" spans="1:3" hidden="1" x14ac:dyDescent="0.25">
      <c r="A12650" t="s">
        <v>4130</v>
      </c>
      <c r="B12650" t="s">
        <v>7254</v>
      </c>
      <c r="C12650" t="s">
        <v>7255</v>
      </c>
    </row>
    <row r="12651" spans="1:3" hidden="1" x14ac:dyDescent="0.25">
      <c r="A12651" t="s">
        <v>4130</v>
      </c>
      <c r="B12651" t="s">
        <v>7256</v>
      </c>
      <c r="C12651" t="s">
        <v>7257</v>
      </c>
    </row>
    <row r="12652" spans="1:3" hidden="1" x14ac:dyDescent="0.25">
      <c r="A12652" t="s">
        <v>4130</v>
      </c>
      <c r="B12652" t="s">
        <v>7258</v>
      </c>
      <c r="C12652" t="s">
        <v>7259</v>
      </c>
    </row>
    <row r="12653" spans="1:3" hidden="1" x14ac:dyDescent="0.25">
      <c r="A12653" t="s">
        <v>4130</v>
      </c>
      <c r="B12653" t="s">
        <v>7260</v>
      </c>
      <c r="C12653" t="s">
        <v>7261</v>
      </c>
    </row>
    <row r="12654" spans="1:3" hidden="1" x14ac:dyDescent="0.25">
      <c r="A12654" t="s">
        <v>4130</v>
      </c>
      <c r="B12654" t="s">
        <v>7262</v>
      </c>
      <c r="C12654" t="s">
        <v>7263</v>
      </c>
    </row>
    <row r="12655" spans="1:3" hidden="1" x14ac:dyDescent="0.25">
      <c r="A12655" t="s">
        <v>4130</v>
      </c>
      <c r="B12655" t="s">
        <v>7262</v>
      </c>
      <c r="C12655" t="s">
        <v>7264</v>
      </c>
    </row>
    <row r="12656" spans="1:3" hidden="1" x14ac:dyDescent="0.25">
      <c r="A12656" t="s">
        <v>4130</v>
      </c>
      <c r="B12656" t="s">
        <v>7265</v>
      </c>
      <c r="C12656" t="s">
        <v>7266</v>
      </c>
    </row>
    <row r="12657" spans="1:3" hidden="1" x14ac:dyDescent="0.25">
      <c r="A12657" t="s">
        <v>4130</v>
      </c>
      <c r="B12657" t="s">
        <v>7267</v>
      </c>
      <c r="C12657" t="s">
        <v>7268</v>
      </c>
    </row>
    <row r="12658" spans="1:3" hidden="1" x14ac:dyDescent="0.25">
      <c r="A12658" t="s">
        <v>4130</v>
      </c>
      <c r="B12658" t="s">
        <v>7269</v>
      </c>
      <c r="C12658" t="s">
        <v>7270</v>
      </c>
    </row>
    <row r="12659" spans="1:3" hidden="1" x14ac:dyDescent="0.25">
      <c r="A12659" t="s">
        <v>4130</v>
      </c>
      <c r="B12659" t="s">
        <v>7271</v>
      </c>
      <c r="C12659" t="s">
        <v>7272</v>
      </c>
    </row>
    <row r="12660" spans="1:3" hidden="1" x14ac:dyDescent="0.25">
      <c r="A12660" t="s">
        <v>4130</v>
      </c>
      <c r="B12660" t="s">
        <v>7273</v>
      </c>
      <c r="C12660" t="s">
        <v>7274</v>
      </c>
    </row>
    <row r="12661" spans="1:3" hidden="1" x14ac:dyDescent="0.25">
      <c r="A12661" t="s">
        <v>4130</v>
      </c>
      <c r="B12661" t="s">
        <v>7275</v>
      </c>
      <c r="C12661" t="s">
        <v>7276</v>
      </c>
    </row>
    <row r="12662" spans="1:3" hidden="1" x14ac:dyDescent="0.25">
      <c r="A12662" t="s">
        <v>4130</v>
      </c>
      <c r="B12662" t="s">
        <v>7277</v>
      </c>
      <c r="C12662" t="s">
        <v>7278</v>
      </c>
    </row>
    <row r="12663" spans="1:3" hidden="1" x14ac:dyDescent="0.25">
      <c r="A12663" t="s">
        <v>4130</v>
      </c>
      <c r="B12663" t="s">
        <v>7279</v>
      </c>
      <c r="C12663" t="s">
        <v>7280</v>
      </c>
    </row>
    <row r="12664" spans="1:3" hidden="1" x14ac:dyDescent="0.25">
      <c r="A12664" t="s">
        <v>4130</v>
      </c>
      <c r="B12664" t="s">
        <v>7281</v>
      </c>
      <c r="C12664" t="s">
        <v>7282</v>
      </c>
    </row>
    <row r="12665" spans="1:3" hidden="1" x14ac:dyDescent="0.25">
      <c r="A12665" t="s">
        <v>4130</v>
      </c>
      <c r="B12665" t="s">
        <v>7283</v>
      </c>
      <c r="C12665" t="s">
        <v>7284</v>
      </c>
    </row>
    <row r="12666" spans="1:3" hidden="1" x14ac:dyDescent="0.25">
      <c r="A12666" t="s">
        <v>4130</v>
      </c>
      <c r="B12666" t="s">
        <v>7285</v>
      </c>
      <c r="C12666" t="s">
        <v>7286</v>
      </c>
    </row>
    <row r="12667" spans="1:3" hidden="1" x14ac:dyDescent="0.25">
      <c r="A12667" t="s">
        <v>4130</v>
      </c>
      <c r="B12667" t="s">
        <v>7287</v>
      </c>
      <c r="C12667" t="s">
        <v>7288</v>
      </c>
    </row>
    <row r="12668" spans="1:3" hidden="1" x14ac:dyDescent="0.25">
      <c r="A12668" t="s">
        <v>4130</v>
      </c>
      <c r="B12668" t="s">
        <v>7289</v>
      </c>
      <c r="C12668" t="s">
        <v>7290</v>
      </c>
    </row>
    <row r="12669" spans="1:3" hidden="1" x14ac:dyDescent="0.25">
      <c r="A12669" t="s">
        <v>4130</v>
      </c>
      <c r="B12669" t="s">
        <v>7291</v>
      </c>
      <c r="C12669" t="s">
        <v>7292</v>
      </c>
    </row>
    <row r="12670" spans="1:3" hidden="1" x14ac:dyDescent="0.25">
      <c r="A12670" t="s">
        <v>4130</v>
      </c>
      <c r="B12670" t="s">
        <v>7293</v>
      </c>
      <c r="C12670" t="s">
        <v>7294</v>
      </c>
    </row>
    <row r="12671" spans="1:3" hidden="1" x14ac:dyDescent="0.25">
      <c r="A12671" t="s">
        <v>4130</v>
      </c>
      <c r="B12671" t="s">
        <v>7295</v>
      </c>
      <c r="C12671" t="s">
        <v>7296</v>
      </c>
    </row>
    <row r="12672" spans="1:3" hidden="1" x14ac:dyDescent="0.25">
      <c r="A12672" t="s">
        <v>4130</v>
      </c>
      <c r="B12672" t="s">
        <v>7297</v>
      </c>
      <c r="C12672" t="s">
        <v>7296</v>
      </c>
    </row>
    <row r="12673" spans="1:3" hidden="1" x14ac:dyDescent="0.25">
      <c r="A12673" t="s">
        <v>4130</v>
      </c>
      <c r="B12673" t="s">
        <v>7298</v>
      </c>
      <c r="C12673" t="s">
        <v>7299</v>
      </c>
    </row>
    <row r="12674" spans="1:3" hidden="1" x14ac:dyDescent="0.25">
      <c r="A12674" t="s">
        <v>4130</v>
      </c>
      <c r="B12674" t="s">
        <v>7300</v>
      </c>
      <c r="C12674" t="s">
        <v>7301</v>
      </c>
    </row>
    <row r="12675" spans="1:3" hidden="1" x14ac:dyDescent="0.25">
      <c r="A12675" t="s">
        <v>4130</v>
      </c>
      <c r="B12675" t="s">
        <v>7302</v>
      </c>
      <c r="C12675" t="s">
        <v>7303</v>
      </c>
    </row>
    <row r="12676" spans="1:3" hidden="1" x14ac:dyDescent="0.25">
      <c r="A12676" t="s">
        <v>4130</v>
      </c>
      <c r="B12676" t="s">
        <v>7304</v>
      </c>
      <c r="C12676" t="s">
        <v>7305</v>
      </c>
    </row>
    <row r="12677" spans="1:3" hidden="1" x14ac:dyDescent="0.25">
      <c r="A12677" t="s">
        <v>4130</v>
      </c>
      <c r="B12677" t="s">
        <v>7306</v>
      </c>
      <c r="C12677" t="s">
        <v>7307</v>
      </c>
    </row>
    <row r="12678" spans="1:3" hidden="1" x14ac:dyDescent="0.25">
      <c r="A12678" t="s">
        <v>4130</v>
      </c>
      <c r="B12678" t="s">
        <v>7308</v>
      </c>
      <c r="C12678" t="s">
        <v>7309</v>
      </c>
    </row>
    <row r="12679" spans="1:3" hidden="1" x14ac:dyDescent="0.25">
      <c r="A12679" t="s">
        <v>4130</v>
      </c>
      <c r="B12679" t="s">
        <v>7310</v>
      </c>
      <c r="C12679" t="s">
        <v>7311</v>
      </c>
    </row>
    <row r="12680" spans="1:3" hidden="1" x14ac:dyDescent="0.25">
      <c r="A12680" t="s">
        <v>4130</v>
      </c>
      <c r="B12680" t="s">
        <v>7312</v>
      </c>
      <c r="C12680" t="s">
        <v>7313</v>
      </c>
    </row>
    <row r="12681" spans="1:3" hidden="1" x14ac:dyDescent="0.25">
      <c r="A12681" t="s">
        <v>4130</v>
      </c>
      <c r="B12681" t="s">
        <v>7314</v>
      </c>
      <c r="C12681" t="s">
        <v>7315</v>
      </c>
    </row>
    <row r="12682" spans="1:3" hidden="1" x14ac:dyDescent="0.25">
      <c r="A12682" t="s">
        <v>4130</v>
      </c>
      <c r="B12682" t="s">
        <v>7316</v>
      </c>
      <c r="C12682" t="s">
        <v>7317</v>
      </c>
    </row>
    <row r="12683" spans="1:3" hidden="1" x14ac:dyDescent="0.25">
      <c r="A12683" t="s">
        <v>4130</v>
      </c>
      <c r="B12683" t="s">
        <v>7318</v>
      </c>
      <c r="C12683" t="s">
        <v>7319</v>
      </c>
    </row>
    <row r="12684" spans="1:3" hidden="1" x14ac:dyDescent="0.25">
      <c r="A12684" t="s">
        <v>4130</v>
      </c>
      <c r="B12684" t="s">
        <v>7320</v>
      </c>
      <c r="C12684" t="s">
        <v>7321</v>
      </c>
    </row>
    <row r="12685" spans="1:3" hidden="1" x14ac:dyDescent="0.25">
      <c r="A12685" t="s">
        <v>4130</v>
      </c>
      <c r="B12685" t="s">
        <v>7320</v>
      </c>
      <c r="C12685" t="s">
        <v>7322</v>
      </c>
    </row>
    <row r="12686" spans="1:3" hidden="1" x14ac:dyDescent="0.25">
      <c r="A12686" t="s">
        <v>4130</v>
      </c>
      <c r="B12686" t="s">
        <v>7323</v>
      </c>
      <c r="C12686" t="s">
        <v>7324</v>
      </c>
    </row>
    <row r="12687" spans="1:3" hidden="1" x14ac:dyDescent="0.25">
      <c r="A12687" t="s">
        <v>4130</v>
      </c>
      <c r="B12687" t="s">
        <v>7323</v>
      </c>
      <c r="C12687" t="s">
        <v>7325</v>
      </c>
    </row>
    <row r="12688" spans="1:3" hidden="1" x14ac:dyDescent="0.25">
      <c r="A12688" t="s">
        <v>4130</v>
      </c>
      <c r="B12688" t="s">
        <v>7326</v>
      </c>
      <c r="C12688" t="s">
        <v>7327</v>
      </c>
    </row>
    <row r="12689" spans="1:3" hidden="1" x14ac:dyDescent="0.25">
      <c r="A12689" t="s">
        <v>4130</v>
      </c>
      <c r="B12689" t="s">
        <v>7328</v>
      </c>
      <c r="C12689" t="s">
        <v>7329</v>
      </c>
    </row>
    <row r="12690" spans="1:3" hidden="1" x14ac:dyDescent="0.25">
      <c r="A12690" t="s">
        <v>4130</v>
      </c>
      <c r="B12690" t="s">
        <v>7330</v>
      </c>
      <c r="C12690" t="s">
        <v>7331</v>
      </c>
    </row>
    <row r="12691" spans="1:3" hidden="1" x14ac:dyDescent="0.25">
      <c r="A12691" t="s">
        <v>4130</v>
      </c>
      <c r="B12691" t="s">
        <v>7332</v>
      </c>
      <c r="C12691" t="s">
        <v>7333</v>
      </c>
    </row>
    <row r="12692" spans="1:3" hidden="1" x14ac:dyDescent="0.25">
      <c r="A12692" t="s">
        <v>4130</v>
      </c>
      <c r="B12692" t="s">
        <v>7334</v>
      </c>
      <c r="C12692" t="s">
        <v>7335</v>
      </c>
    </row>
    <row r="12693" spans="1:3" hidden="1" x14ac:dyDescent="0.25">
      <c r="A12693" t="s">
        <v>4130</v>
      </c>
      <c r="B12693" t="s">
        <v>7336</v>
      </c>
      <c r="C12693" t="s">
        <v>7337</v>
      </c>
    </row>
    <row r="12694" spans="1:3" hidden="1" x14ac:dyDescent="0.25">
      <c r="A12694" t="s">
        <v>4130</v>
      </c>
      <c r="B12694" t="s">
        <v>7338</v>
      </c>
      <c r="C12694" t="s">
        <v>7339</v>
      </c>
    </row>
    <row r="12695" spans="1:3" hidden="1" x14ac:dyDescent="0.25">
      <c r="A12695" t="s">
        <v>4130</v>
      </c>
      <c r="B12695" t="s">
        <v>7340</v>
      </c>
      <c r="C12695" t="s">
        <v>7341</v>
      </c>
    </row>
    <row r="12696" spans="1:3" hidden="1" x14ac:dyDescent="0.25">
      <c r="A12696" t="s">
        <v>4130</v>
      </c>
      <c r="B12696" t="s">
        <v>7342</v>
      </c>
      <c r="C12696" t="s">
        <v>7343</v>
      </c>
    </row>
    <row r="12697" spans="1:3" hidden="1" x14ac:dyDescent="0.25">
      <c r="A12697" t="s">
        <v>4130</v>
      </c>
      <c r="B12697" t="s">
        <v>7344</v>
      </c>
      <c r="C12697" t="s">
        <v>7345</v>
      </c>
    </row>
    <row r="12698" spans="1:3" hidden="1" x14ac:dyDescent="0.25">
      <c r="A12698" t="s">
        <v>4130</v>
      </c>
      <c r="B12698" t="s">
        <v>7346</v>
      </c>
      <c r="C12698" t="s">
        <v>7347</v>
      </c>
    </row>
    <row r="12699" spans="1:3" hidden="1" x14ac:dyDescent="0.25">
      <c r="A12699" t="s">
        <v>4130</v>
      </c>
      <c r="B12699" t="s">
        <v>7348</v>
      </c>
      <c r="C12699" t="s">
        <v>7347</v>
      </c>
    </row>
    <row r="12700" spans="1:3" hidden="1" x14ac:dyDescent="0.25">
      <c r="A12700" t="s">
        <v>4130</v>
      </c>
      <c r="B12700" t="s">
        <v>7349</v>
      </c>
      <c r="C12700" t="s">
        <v>7350</v>
      </c>
    </row>
    <row r="12701" spans="1:3" hidden="1" x14ac:dyDescent="0.25">
      <c r="A12701" t="s">
        <v>4130</v>
      </c>
      <c r="B12701" t="s">
        <v>7351</v>
      </c>
      <c r="C12701" t="s">
        <v>7352</v>
      </c>
    </row>
    <row r="12702" spans="1:3" hidden="1" x14ac:dyDescent="0.25">
      <c r="A12702" t="s">
        <v>4130</v>
      </c>
      <c r="B12702" t="s">
        <v>7353</v>
      </c>
      <c r="C12702" t="s">
        <v>3673</v>
      </c>
    </row>
    <row r="12703" spans="1:3" hidden="1" x14ac:dyDescent="0.25">
      <c r="A12703" t="s">
        <v>4130</v>
      </c>
      <c r="B12703" t="s">
        <v>7354</v>
      </c>
      <c r="C12703" t="s">
        <v>7355</v>
      </c>
    </row>
    <row r="12704" spans="1:3" hidden="1" x14ac:dyDescent="0.25">
      <c r="A12704" t="s">
        <v>4130</v>
      </c>
      <c r="B12704" t="s">
        <v>7356</v>
      </c>
      <c r="C12704" t="s">
        <v>7357</v>
      </c>
    </row>
    <row r="12705" spans="1:3" hidden="1" x14ac:dyDescent="0.25">
      <c r="A12705" t="s">
        <v>4130</v>
      </c>
      <c r="B12705" t="s">
        <v>7358</v>
      </c>
      <c r="C12705" t="s">
        <v>7359</v>
      </c>
    </row>
    <row r="12706" spans="1:3" hidden="1" x14ac:dyDescent="0.25">
      <c r="A12706" t="s">
        <v>4130</v>
      </c>
      <c r="B12706" t="s">
        <v>7360</v>
      </c>
      <c r="C12706" t="s">
        <v>7361</v>
      </c>
    </row>
    <row r="12707" spans="1:3" hidden="1" x14ac:dyDescent="0.25">
      <c r="A12707" t="s">
        <v>4130</v>
      </c>
      <c r="B12707" t="s">
        <v>7362</v>
      </c>
      <c r="C12707" t="s">
        <v>7361</v>
      </c>
    </row>
    <row r="12708" spans="1:3" hidden="1" x14ac:dyDescent="0.25">
      <c r="A12708" t="s">
        <v>4130</v>
      </c>
      <c r="B12708" t="s">
        <v>7363</v>
      </c>
      <c r="C12708" t="s">
        <v>7364</v>
      </c>
    </row>
    <row r="12709" spans="1:3" hidden="1" x14ac:dyDescent="0.25">
      <c r="A12709" t="s">
        <v>4130</v>
      </c>
      <c r="B12709" t="s">
        <v>7365</v>
      </c>
      <c r="C12709" t="s">
        <v>7366</v>
      </c>
    </row>
    <row r="12710" spans="1:3" hidden="1" x14ac:dyDescent="0.25">
      <c r="A12710" t="s">
        <v>4130</v>
      </c>
      <c r="B12710" t="s">
        <v>7367</v>
      </c>
      <c r="C12710" t="s">
        <v>7368</v>
      </c>
    </row>
    <row r="12711" spans="1:3" hidden="1" x14ac:dyDescent="0.25">
      <c r="A12711" t="s">
        <v>4130</v>
      </c>
      <c r="B12711" t="s">
        <v>7369</v>
      </c>
      <c r="C12711" t="s">
        <v>7370</v>
      </c>
    </row>
    <row r="12712" spans="1:3" hidden="1" x14ac:dyDescent="0.25">
      <c r="A12712" t="s">
        <v>4130</v>
      </c>
      <c r="B12712" t="s">
        <v>7371</v>
      </c>
      <c r="C12712" t="s">
        <v>7372</v>
      </c>
    </row>
    <row r="12713" spans="1:3" hidden="1" x14ac:dyDescent="0.25">
      <c r="A12713" t="s">
        <v>4130</v>
      </c>
      <c r="B12713" t="s">
        <v>7373</v>
      </c>
      <c r="C12713" t="s">
        <v>7374</v>
      </c>
    </row>
    <row r="12714" spans="1:3" hidden="1" x14ac:dyDescent="0.25">
      <c r="A12714" t="s">
        <v>4130</v>
      </c>
      <c r="B12714" t="s">
        <v>7375</v>
      </c>
      <c r="C12714" t="s">
        <v>7376</v>
      </c>
    </row>
    <row r="12715" spans="1:3" hidden="1" x14ac:dyDescent="0.25">
      <c r="A12715" t="s">
        <v>4130</v>
      </c>
      <c r="B12715" t="s">
        <v>7377</v>
      </c>
      <c r="C12715" t="s">
        <v>7378</v>
      </c>
    </row>
    <row r="12716" spans="1:3" hidden="1" x14ac:dyDescent="0.25">
      <c r="A12716" t="s">
        <v>4130</v>
      </c>
      <c r="B12716" t="s">
        <v>7379</v>
      </c>
      <c r="C12716" t="s">
        <v>7380</v>
      </c>
    </row>
    <row r="12717" spans="1:3" hidden="1" x14ac:dyDescent="0.25">
      <c r="A12717" t="s">
        <v>4130</v>
      </c>
      <c r="B12717" t="s">
        <v>7381</v>
      </c>
      <c r="C12717" t="s">
        <v>7382</v>
      </c>
    </row>
    <row r="12718" spans="1:3" hidden="1" x14ac:dyDescent="0.25">
      <c r="A12718" t="s">
        <v>4130</v>
      </c>
      <c r="B12718" t="s">
        <v>7381</v>
      </c>
      <c r="C12718" t="s">
        <v>7383</v>
      </c>
    </row>
    <row r="12719" spans="1:3" hidden="1" x14ac:dyDescent="0.25">
      <c r="A12719" t="s">
        <v>4130</v>
      </c>
      <c r="B12719" t="s">
        <v>7384</v>
      </c>
      <c r="C12719" t="s">
        <v>7385</v>
      </c>
    </row>
    <row r="12720" spans="1:3" hidden="1" x14ac:dyDescent="0.25">
      <c r="A12720" t="s">
        <v>4130</v>
      </c>
      <c r="B12720" t="s">
        <v>7384</v>
      </c>
      <c r="C12720" t="s">
        <v>7386</v>
      </c>
    </row>
    <row r="12721" spans="1:3" hidden="1" x14ac:dyDescent="0.25">
      <c r="A12721" t="s">
        <v>4130</v>
      </c>
      <c r="B12721" t="s">
        <v>7387</v>
      </c>
      <c r="C12721" t="s">
        <v>7388</v>
      </c>
    </row>
    <row r="12722" spans="1:3" hidden="1" x14ac:dyDescent="0.25">
      <c r="A12722" t="s">
        <v>4130</v>
      </c>
      <c r="B12722" t="s">
        <v>7387</v>
      </c>
      <c r="C12722" t="s">
        <v>7389</v>
      </c>
    </row>
    <row r="12723" spans="1:3" hidden="1" x14ac:dyDescent="0.25">
      <c r="A12723" t="s">
        <v>4130</v>
      </c>
      <c r="B12723" t="s">
        <v>7390</v>
      </c>
      <c r="C12723" t="s">
        <v>7391</v>
      </c>
    </row>
    <row r="12724" spans="1:3" hidden="1" x14ac:dyDescent="0.25">
      <c r="A12724" t="s">
        <v>4130</v>
      </c>
      <c r="B12724" t="s">
        <v>7392</v>
      </c>
      <c r="C12724" t="s">
        <v>7393</v>
      </c>
    </row>
    <row r="12725" spans="1:3" hidden="1" x14ac:dyDescent="0.25">
      <c r="A12725" t="s">
        <v>4130</v>
      </c>
      <c r="B12725" t="s">
        <v>7394</v>
      </c>
      <c r="C12725" t="s">
        <v>7395</v>
      </c>
    </row>
    <row r="12726" spans="1:3" hidden="1" x14ac:dyDescent="0.25">
      <c r="A12726" t="s">
        <v>4130</v>
      </c>
      <c r="B12726" t="s">
        <v>7396</v>
      </c>
      <c r="C12726" t="s">
        <v>7397</v>
      </c>
    </row>
    <row r="12727" spans="1:3" hidden="1" x14ac:dyDescent="0.25">
      <c r="A12727" t="s">
        <v>4130</v>
      </c>
      <c r="B12727" t="s">
        <v>7398</v>
      </c>
      <c r="C12727" t="s">
        <v>7393</v>
      </c>
    </row>
    <row r="12728" spans="1:3" hidden="1" x14ac:dyDescent="0.25">
      <c r="A12728" t="s">
        <v>4130</v>
      </c>
      <c r="B12728" t="s">
        <v>7399</v>
      </c>
      <c r="C12728" t="s">
        <v>7393</v>
      </c>
    </row>
    <row r="12729" spans="1:3" hidden="1" x14ac:dyDescent="0.25">
      <c r="A12729" t="s">
        <v>4130</v>
      </c>
      <c r="B12729" t="s">
        <v>7400</v>
      </c>
      <c r="C12729" t="s">
        <v>7401</v>
      </c>
    </row>
    <row r="12730" spans="1:3" hidden="1" x14ac:dyDescent="0.25">
      <c r="A12730" t="s">
        <v>4130</v>
      </c>
      <c r="B12730" t="s">
        <v>7402</v>
      </c>
      <c r="C12730" t="s">
        <v>7403</v>
      </c>
    </row>
    <row r="12731" spans="1:3" hidden="1" x14ac:dyDescent="0.25">
      <c r="A12731" t="s">
        <v>4130</v>
      </c>
      <c r="B12731" t="s">
        <v>7404</v>
      </c>
      <c r="C12731" t="s">
        <v>7405</v>
      </c>
    </row>
    <row r="12732" spans="1:3" hidden="1" x14ac:dyDescent="0.25">
      <c r="A12732" t="s">
        <v>4130</v>
      </c>
      <c r="B12732" t="s">
        <v>7406</v>
      </c>
      <c r="C12732" t="s">
        <v>7405</v>
      </c>
    </row>
    <row r="12733" spans="1:3" hidden="1" x14ac:dyDescent="0.25">
      <c r="A12733" t="s">
        <v>4130</v>
      </c>
      <c r="B12733" t="s">
        <v>7407</v>
      </c>
      <c r="C12733" t="s">
        <v>7408</v>
      </c>
    </row>
    <row r="12734" spans="1:3" hidden="1" x14ac:dyDescent="0.25">
      <c r="A12734" t="s">
        <v>4130</v>
      </c>
      <c r="B12734" t="s">
        <v>7409</v>
      </c>
      <c r="C12734" t="s">
        <v>7408</v>
      </c>
    </row>
    <row r="12735" spans="1:3" hidden="1" x14ac:dyDescent="0.25">
      <c r="A12735" t="s">
        <v>4130</v>
      </c>
      <c r="B12735" t="s">
        <v>7410</v>
      </c>
      <c r="C12735" t="s">
        <v>7411</v>
      </c>
    </row>
    <row r="12736" spans="1:3" hidden="1" x14ac:dyDescent="0.25">
      <c r="A12736" t="s">
        <v>4130</v>
      </c>
      <c r="B12736" t="s">
        <v>7412</v>
      </c>
      <c r="C12736" t="s">
        <v>7413</v>
      </c>
    </row>
    <row r="12737" spans="1:3" hidden="1" x14ac:dyDescent="0.25">
      <c r="A12737" t="s">
        <v>4130</v>
      </c>
      <c r="B12737" t="s">
        <v>7414</v>
      </c>
      <c r="C12737" t="s">
        <v>7415</v>
      </c>
    </row>
    <row r="12738" spans="1:3" hidden="1" x14ac:dyDescent="0.25">
      <c r="A12738" t="s">
        <v>4130</v>
      </c>
      <c r="B12738" t="s">
        <v>7416</v>
      </c>
      <c r="C12738" t="s">
        <v>7417</v>
      </c>
    </row>
    <row r="12739" spans="1:3" hidden="1" x14ac:dyDescent="0.25">
      <c r="A12739" t="s">
        <v>4130</v>
      </c>
      <c r="B12739" t="s">
        <v>7416</v>
      </c>
      <c r="C12739" t="s">
        <v>7418</v>
      </c>
    </row>
    <row r="12740" spans="1:3" hidden="1" x14ac:dyDescent="0.25">
      <c r="A12740" t="s">
        <v>4130</v>
      </c>
      <c r="B12740" t="s">
        <v>7419</v>
      </c>
      <c r="C12740" t="s">
        <v>7420</v>
      </c>
    </row>
    <row r="12741" spans="1:3" hidden="1" x14ac:dyDescent="0.25">
      <c r="A12741" t="s">
        <v>4130</v>
      </c>
      <c r="B12741" t="s">
        <v>7419</v>
      </c>
      <c r="C12741" t="s">
        <v>7421</v>
      </c>
    </row>
    <row r="12742" spans="1:3" hidden="1" x14ac:dyDescent="0.25">
      <c r="A12742" t="s">
        <v>4130</v>
      </c>
      <c r="B12742" t="s">
        <v>7422</v>
      </c>
      <c r="C12742" t="s">
        <v>7423</v>
      </c>
    </row>
    <row r="12743" spans="1:3" hidden="1" x14ac:dyDescent="0.25">
      <c r="A12743" t="s">
        <v>4130</v>
      </c>
      <c r="B12743" t="s">
        <v>7424</v>
      </c>
      <c r="C12743" t="s">
        <v>7425</v>
      </c>
    </row>
    <row r="12744" spans="1:3" hidden="1" x14ac:dyDescent="0.25">
      <c r="A12744" t="s">
        <v>4130</v>
      </c>
      <c r="B12744" t="s">
        <v>7426</v>
      </c>
      <c r="C12744" t="s">
        <v>7427</v>
      </c>
    </row>
    <row r="12745" spans="1:3" hidden="1" x14ac:dyDescent="0.25">
      <c r="A12745" t="s">
        <v>4130</v>
      </c>
      <c r="B12745" t="s">
        <v>7428</v>
      </c>
      <c r="C12745" t="s">
        <v>7429</v>
      </c>
    </row>
    <row r="12746" spans="1:3" hidden="1" x14ac:dyDescent="0.25">
      <c r="A12746" t="s">
        <v>4130</v>
      </c>
      <c r="B12746" t="s">
        <v>7430</v>
      </c>
      <c r="C12746" t="s">
        <v>7431</v>
      </c>
    </row>
    <row r="12747" spans="1:3" hidden="1" x14ac:dyDescent="0.25">
      <c r="A12747" t="s">
        <v>4130</v>
      </c>
      <c r="B12747" t="s">
        <v>7432</v>
      </c>
      <c r="C12747" t="s">
        <v>7433</v>
      </c>
    </row>
    <row r="12748" spans="1:3" hidden="1" x14ac:dyDescent="0.25">
      <c r="A12748" t="s">
        <v>4130</v>
      </c>
      <c r="B12748" t="s">
        <v>7434</v>
      </c>
      <c r="C12748" t="s">
        <v>7435</v>
      </c>
    </row>
    <row r="12749" spans="1:3" hidden="1" x14ac:dyDescent="0.25">
      <c r="A12749" t="s">
        <v>4130</v>
      </c>
      <c r="B12749" t="s">
        <v>7436</v>
      </c>
      <c r="C12749" t="s">
        <v>7433</v>
      </c>
    </row>
    <row r="12750" spans="1:3" hidden="1" x14ac:dyDescent="0.25">
      <c r="A12750" t="s">
        <v>4130</v>
      </c>
      <c r="B12750" t="s">
        <v>7437</v>
      </c>
      <c r="C12750" t="s">
        <v>7438</v>
      </c>
    </row>
    <row r="12751" spans="1:3" hidden="1" x14ac:dyDescent="0.25">
      <c r="A12751" t="s">
        <v>4130</v>
      </c>
      <c r="B12751" t="s">
        <v>7439</v>
      </c>
      <c r="C12751" t="s">
        <v>7440</v>
      </c>
    </row>
    <row r="12752" spans="1:3" hidden="1" x14ac:dyDescent="0.25">
      <c r="A12752" t="s">
        <v>4130</v>
      </c>
      <c r="B12752" t="s">
        <v>7441</v>
      </c>
      <c r="C12752" t="s">
        <v>7433</v>
      </c>
    </row>
    <row r="12753" spans="1:3" hidden="1" x14ac:dyDescent="0.25">
      <c r="A12753" t="s">
        <v>4130</v>
      </c>
      <c r="B12753" t="s">
        <v>7442</v>
      </c>
      <c r="C12753" t="s">
        <v>7443</v>
      </c>
    </row>
    <row r="12754" spans="1:3" hidden="1" x14ac:dyDescent="0.25">
      <c r="A12754" t="s">
        <v>4130</v>
      </c>
      <c r="B12754" t="s">
        <v>7444</v>
      </c>
      <c r="C12754" t="s">
        <v>7433</v>
      </c>
    </row>
    <row r="12755" spans="1:3" hidden="1" x14ac:dyDescent="0.25">
      <c r="A12755" t="s">
        <v>4130</v>
      </c>
      <c r="B12755" t="s">
        <v>7445</v>
      </c>
      <c r="C12755" t="s">
        <v>7446</v>
      </c>
    </row>
    <row r="12756" spans="1:3" hidden="1" x14ac:dyDescent="0.25">
      <c r="A12756" t="s">
        <v>4130</v>
      </c>
      <c r="B12756" t="s">
        <v>7447</v>
      </c>
      <c r="C12756" t="s">
        <v>7448</v>
      </c>
    </row>
    <row r="12757" spans="1:3" hidden="1" x14ac:dyDescent="0.25">
      <c r="A12757" t="s">
        <v>4130</v>
      </c>
      <c r="B12757" t="s">
        <v>7449</v>
      </c>
      <c r="C12757" t="s">
        <v>7450</v>
      </c>
    </row>
    <row r="12758" spans="1:3" hidden="1" x14ac:dyDescent="0.25">
      <c r="A12758" t="s">
        <v>4130</v>
      </c>
      <c r="B12758" t="s">
        <v>7451</v>
      </c>
      <c r="C12758" t="s">
        <v>7452</v>
      </c>
    </row>
    <row r="12759" spans="1:3" hidden="1" x14ac:dyDescent="0.25">
      <c r="A12759" t="s">
        <v>4130</v>
      </c>
      <c r="B12759" t="s">
        <v>4238</v>
      </c>
      <c r="C12759" t="s">
        <v>7453</v>
      </c>
    </row>
    <row r="12760" spans="1:3" hidden="1" x14ac:dyDescent="0.25">
      <c r="A12760" t="s">
        <v>4130</v>
      </c>
      <c r="B12760" t="s">
        <v>7454</v>
      </c>
      <c r="C12760" t="s">
        <v>7455</v>
      </c>
    </row>
    <row r="12761" spans="1:3" hidden="1" x14ac:dyDescent="0.25">
      <c r="A12761" t="s">
        <v>4130</v>
      </c>
      <c r="B12761" t="s">
        <v>7456</v>
      </c>
      <c r="C12761" t="s">
        <v>7457</v>
      </c>
    </row>
    <row r="12762" spans="1:3" hidden="1" x14ac:dyDescent="0.25">
      <c r="A12762" t="s">
        <v>4130</v>
      </c>
      <c r="B12762" t="s">
        <v>7458</v>
      </c>
      <c r="C12762" t="s">
        <v>7459</v>
      </c>
    </row>
    <row r="12763" spans="1:3" hidden="1" x14ac:dyDescent="0.25">
      <c r="A12763" t="s">
        <v>4130</v>
      </c>
      <c r="B12763" t="s">
        <v>7460</v>
      </c>
      <c r="C12763" t="s">
        <v>7461</v>
      </c>
    </row>
    <row r="12764" spans="1:3" hidden="1" x14ac:dyDescent="0.25">
      <c r="A12764" t="s">
        <v>4130</v>
      </c>
      <c r="B12764" t="s">
        <v>7462</v>
      </c>
      <c r="C12764" t="s">
        <v>7463</v>
      </c>
    </row>
    <row r="12765" spans="1:3" hidden="1" x14ac:dyDescent="0.25">
      <c r="A12765" t="s">
        <v>4130</v>
      </c>
      <c r="B12765" t="s">
        <v>7464</v>
      </c>
      <c r="C12765" t="s">
        <v>7465</v>
      </c>
    </row>
    <row r="12766" spans="1:3" hidden="1" x14ac:dyDescent="0.25">
      <c r="A12766" t="s">
        <v>4130</v>
      </c>
      <c r="B12766" t="s">
        <v>7466</v>
      </c>
      <c r="C12766" t="s">
        <v>7467</v>
      </c>
    </row>
    <row r="12767" spans="1:3" hidden="1" x14ac:dyDescent="0.25">
      <c r="A12767" t="s">
        <v>4130</v>
      </c>
      <c r="B12767" t="s">
        <v>7468</v>
      </c>
      <c r="C12767" t="s">
        <v>7469</v>
      </c>
    </row>
    <row r="12768" spans="1:3" hidden="1" x14ac:dyDescent="0.25">
      <c r="A12768" t="s">
        <v>4130</v>
      </c>
      <c r="B12768" t="s">
        <v>7470</v>
      </c>
      <c r="C12768" t="s">
        <v>7471</v>
      </c>
    </row>
    <row r="12769" spans="1:3" hidden="1" x14ac:dyDescent="0.25">
      <c r="A12769" t="s">
        <v>4130</v>
      </c>
      <c r="B12769" t="s">
        <v>7470</v>
      </c>
      <c r="C12769" t="s">
        <v>7472</v>
      </c>
    </row>
    <row r="12770" spans="1:3" hidden="1" x14ac:dyDescent="0.25">
      <c r="A12770" t="s">
        <v>4130</v>
      </c>
      <c r="B12770" t="s">
        <v>7473</v>
      </c>
      <c r="C12770" t="s">
        <v>7474</v>
      </c>
    </row>
    <row r="12771" spans="1:3" hidden="1" x14ac:dyDescent="0.25">
      <c r="A12771" t="s">
        <v>4130</v>
      </c>
      <c r="B12771" t="s">
        <v>7475</v>
      </c>
      <c r="C12771" t="s">
        <v>7476</v>
      </c>
    </row>
    <row r="12772" spans="1:3" hidden="1" x14ac:dyDescent="0.25">
      <c r="A12772" t="s">
        <v>4130</v>
      </c>
      <c r="B12772" t="s">
        <v>7477</v>
      </c>
      <c r="C12772" t="s">
        <v>7478</v>
      </c>
    </row>
    <row r="12773" spans="1:3" hidden="1" x14ac:dyDescent="0.25">
      <c r="A12773" t="s">
        <v>4130</v>
      </c>
      <c r="B12773" t="s">
        <v>7479</v>
      </c>
      <c r="C12773" t="s">
        <v>7480</v>
      </c>
    </row>
    <row r="12774" spans="1:3" hidden="1" x14ac:dyDescent="0.25">
      <c r="A12774" t="s">
        <v>4130</v>
      </c>
      <c r="B12774" t="s">
        <v>7481</v>
      </c>
      <c r="C12774" t="s">
        <v>7482</v>
      </c>
    </row>
    <row r="12775" spans="1:3" hidden="1" x14ac:dyDescent="0.25">
      <c r="A12775" t="s">
        <v>4130</v>
      </c>
      <c r="B12775" t="s">
        <v>7483</v>
      </c>
      <c r="C12775" t="s">
        <v>7484</v>
      </c>
    </row>
    <row r="12776" spans="1:3" hidden="1" x14ac:dyDescent="0.25">
      <c r="A12776" t="s">
        <v>4130</v>
      </c>
      <c r="B12776" t="s">
        <v>7485</v>
      </c>
      <c r="C12776" t="s">
        <v>7486</v>
      </c>
    </row>
    <row r="12777" spans="1:3" hidden="1" x14ac:dyDescent="0.25">
      <c r="A12777" t="s">
        <v>4130</v>
      </c>
      <c r="B12777" t="s">
        <v>7485</v>
      </c>
      <c r="C12777" t="s">
        <v>7487</v>
      </c>
    </row>
    <row r="12778" spans="1:3" hidden="1" x14ac:dyDescent="0.25">
      <c r="A12778" t="s">
        <v>4130</v>
      </c>
      <c r="B12778" t="s">
        <v>7488</v>
      </c>
      <c r="C12778" t="s">
        <v>7489</v>
      </c>
    </row>
    <row r="12779" spans="1:3" hidden="1" x14ac:dyDescent="0.25">
      <c r="A12779" t="s">
        <v>4130</v>
      </c>
      <c r="B12779" t="s">
        <v>7490</v>
      </c>
      <c r="C12779" t="s">
        <v>7491</v>
      </c>
    </row>
    <row r="12780" spans="1:3" hidden="1" x14ac:dyDescent="0.25">
      <c r="A12780" t="s">
        <v>4130</v>
      </c>
      <c r="B12780" t="s">
        <v>7492</v>
      </c>
      <c r="C12780" t="s">
        <v>7491</v>
      </c>
    </row>
    <row r="12781" spans="1:3" hidden="1" x14ac:dyDescent="0.25">
      <c r="A12781" t="s">
        <v>4130</v>
      </c>
      <c r="B12781" t="s">
        <v>7493</v>
      </c>
      <c r="C12781" t="s">
        <v>7494</v>
      </c>
    </row>
    <row r="12782" spans="1:3" hidden="1" x14ac:dyDescent="0.25">
      <c r="A12782" t="s">
        <v>4130</v>
      </c>
      <c r="B12782" t="s">
        <v>7495</v>
      </c>
      <c r="C12782" t="s">
        <v>7496</v>
      </c>
    </row>
    <row r="12783" spans="1:3" hidden="1" x14ac:dyDescent="0.25">
      <c r="A12783" t="s">
        <v>4130</v>
      </c>
      <c r="B12783" t="s">
        <v>7497</v>
      </c>
      <c r="C12783" t="s">
        <v>7498</v>
      </c>
    </row>
    <row r="12784" spans="1:3" hidden="1" x14ac:dyDescent="0.25">
      <c r="A12784" t="s">
        <v>4130</v>
      </c>
      <c r="B12784" t="s">
        <v>7499</v>
      </c>
      <c r="C12784" t="s">
        <v>7500</v>
      </c>
    </row>
    <row r="12785" spans="1:3" hidden="1" x14ac:dyDescent="0.25">
      <c r="A12785" t="s">
        <v>4130</v>
      </c>
      <c r="B12785" t="s">
        <v>7499</v>
      </c>
      <c r="C12785" t="s">
        <v>7498</v>
      </c>
    </row>
    <row r="12786" spans="1:3" hidden="1" x14ac:dyDescent="0.25">
      <c r="A12786" t="s">
        <v>4130</v>
      </c>
      <c r="B12786" t="s">
        <v>7501</v>
      </c>
      <c r="C12786" t="s">
        <v>7502</v>
      </c>
    </row>
    <row r="12787" spans="1:3" hidden="1" x14ac:dyDescent="0.25">
      <c r="A12787" t="s">
        <v>4130</v>
      </c>
      <c r="B12787" t="s">
        <v>7503</v>
      </c>
      <c r="C12787" t="s">
        <v>7504</v>
      </c>
    </row>
    <row r="12788" spans="1:3" hidden="1" x14ac:dyDescent="0.25">
      <c r="A12788" t="s">
        <v>4130</v>
      </c>
      <c r="B12788" t="s">
        <v>7505</v>
      </c>
      <c r="C12788" t="s">
        <v>7506</v>
      </c>
    </row>
    <row r="12789" spans="1:3" hidden="1" x14ac:dyDescent="0.25">
      <c r="A12789" t="s">
        <v>4130</v>
      </c>
      <c r="B12789" t="s">
        <v>7507</v>
      </c>
      <c r="C12789" t="s">
        <v>7508</v>
      </c>
    </row>
    <row r="12790" spans="1:3" hidden="1" x14ac:dyDescent="0.25">
      <c r="A12790" t="s">
        <v>4130</v>
      </c>
      <c r="B12790" t="s">
        <v>7509</v>
      </c>
      <c r="C12790" t="s">
        <v>7510</v>
      </c>
    </row>
    <row r="12791" spans="1:3" hidden="1" x14ac:dyDescent="0.25">
      <c r="A12791" t="s">
        <v>4130</v>
      </c>
      <c r="B12791" t="s">
        <v>7511</v>
      </c>
      <c r="C12791" t="s">
        <v>7512</v>
      </c>
    </row>
    <row r="12792" spans="1:3" hidden="1" x14ac:dyDescent="0.25">
      <c r="A12792" t="s">
        <v>4130</v>
      </c>
      <c r="B12792" t="s">
        <v>7513</v>
      </c>
      <c r="C12792" t="s">
        <v>7514</v>
      </c>
    </row>
    <row r="12793" spans="1:3" hidden="1" x14ac:dyDescent="0.25">
      <c r="A12793" t="s">
        <v>4130</v>
      </c>
      <c r="B12793" t="s">
        <v>7511</v>
      </c>
      <c r="C12793" t="s">
        <v>7515</v>
      </c>
    </row>
    <row r="12794" spans="1:3" hidden="1" x14ac:dyDescent="0.25">
      <c r="A12794" t="s">
        <v>4130</v>
      </c>
      <c r="B12794" t="s">
        <v>7511</v>
      </c>
      <c r="C12794" t="s">
        <v>7516</v>
      </c>
    </row>
    <row r="12795" spans="1:3" hidden="1" x14ac:dyDescent="0.25">
      <c r="A12795" t="s">
        <v>4130</v>
      </c>
      <c r="B12795" t="s">
        <v>7511</v>
      </c>
      <c r="C12795" t="s">
        <v>7517</v>
      </c>
    </row>
    <row r="12796" spans="1:3" hidden="1" x14ac:dyDescent="0.25">
      <c r="A12796" t="s">
        <v>4130</v>
      </c>
      <c r="B12796" t="s">
        <v>7511</v>
      </c>
      <c r="C12796" t="s">
        <v>7518</v>
      </c>
    </row>
    <row r="12797" spans="1:3" hidden="1" x14ac:dyDescent="0.25">
      <c r="A12797" t="s">
        <v>4130</v>
      </c>
      <c r="B12797" t="s">
        <v>7511</v>
      </c>
      <c r="C12797" t="s">
        <v>7519</v>
      </c>
    </row>
    <row r="12798" spans="1:3" hidden="1" x14ac:dyDescent="0.25">
      <c r="A12798" t="s">
        <v>4130</v>
      </c>
      <c r="B12798" t="s">
        <v>7513</v>
      </c>
      <c r="C12798" t="s">
        <v>7520</v>
      </c>
    </row>
    <row r="12799" spans="1:3" hidden="1" x14ac:dyDescent="0.25">
      <c r="A12799" t="s">
        <v>4130</v>
      </c>
      <c r="B12799" t="s">
        <v>7521</v>
      </c>
      <c r="C12799" t="s">
        <v>7522</v>
      </c>
    </row>
    <row r="12800" spans="1:3" hidden="1" x14ac:dyDescent="0.25">
      <c r="A12800" t="s">
        <v>4130</v>
      </c>
      <c r="B12800" t="s">
        <v>7523</v>
      </c>
      <c r="C12800" t="s">
        <v>7524</v>
      </c>
    </row>
    <row r="12801" spans="1:3" hidden="1" x14ac:dyDescent="0.25">
      <c r="A12801" t="s">
        <v>4130</v>
      </c>
      <c r="B12801" t="s">
        <v>7525</v>
      </c>
      <c r="C12801" t="s">
        <v>7526</v>
      </c>
    </row>
    <row r="12802" spans="1:3" hidden="1" x14ac:dyDescent="0.25">
      <c r="A12802" t="s">
        <v>4130</v>
      </c>
      <c r="B12802" t="s">
        <v>7527</v>
      </c>
      <c r="C12802" t="s">
        <v>7528</v>
      </c>
    </row>
    <row r="12803" spans="1:3" hidden="1" x14ac:dyDescent="0.25">
      <c r="A12803" t="s">
        <v>4130</v>
      </c>
      <c r="B12803" t="s">
        <v>7529</v>
      </c>
      <c r="C12803" t="s">
        <v>7530</v>
      </c>
    </row>
    <row r="12804" spans="1:3" hidden="1" x14ac:dyDescent="0.25">
      <c r="A12804" t="s">
        <v>4130</v>
      </c>
      <c r="B12804" t="s">
        <v>7531</v>
      </c>
      <c r="C12804" t="s">
        <v>7532</v>
      </c>
    </row>
    <row r="12805" spans="1:3" hidden="1" x14ac:dyDescent="0.25">
      <c r="A12805" t="s">
        <v>4130</v>
      </c>
      <c r="B12805" t="s">
        <v>7533</v>
      </c>
      <c r="C12805" t="s">
        <v>7534</v>
      </c>
    </row>
    <row r="12806" spans="1:3" hidden="1" x14ac:dyDescent="0.25">
      <c r="A12806" t="s">
        <v>4130</v>
      </c>
      <c r="B12806" t="s">
        <v>7535</v>
      </c>
      <c r="C12806" t="s">
        <v>7536</v>
      </c>
    </row>
    <row r="12807" spans="1:3" hidden="1" x14ac:dyDescent="0.25">
      <c r="A12807" t="s">
        <v>4130</v>
      </c>
      <c r="B12807" t="s">
        <v>7537</v>
      </c>
      <c r="C12807" t="s">
        <v>7538</v>
      </c>
    </row>
    <row r="12808" spans="1:3" hidden="1" x14ac:dyDescent="0.25">
      <c r="A12808" t="s">
        <v>4130</v>
      </c>
      <c r="B12808" t="s">
        <v>7539</v>
      </c>
      <c r="C12808" t="s">
        <v>7540</v>
      </c>
    </row>
    <row r="12809" spans="1:3" hidden="1" x14ac:dyDescent="0.25">
      <c r="A12809" t="s">
        <v>4130</v>
      </c>
      <c r="B12809" t="s">
        <v>7541</v>
      </c>
      <c r="C12809" t="s">
        <v>7542</v>
      </c>
    </row>
    <row r="12810" spans="1:3" hidden="1" x14ac:dyDescent="0.25">
      <c r="A12810" t="s">
        <v>4130</v>
      </c>
      <c r="B12810" t="s">
        <v>7543</v>
      </c>
      <c r="C12810" t="s">
        <v>7544</v>
      </c>
    </row>
    <row r="12811" spans="1:3" hidden="1" x14ac:dyDescent="0.25">
      <c r="A12811" t="s">
        <v>4130</v>
      </c>
      <c r="B12811" t="s">
        <v>7545</v>
      </c>
      <c r="C12811" t="s">
        <v>7546</v>
      </c>
    </row>
    <row r="12812" spans="1:3" hidden="1" x14ac:dyDescent="0.25">
      <c r="A12812" t="s">
        <v>4130</v>
      </c>
      <c r="B12812" t="s">
        <v>7547</v>
      </c>
      <c r="C12812" t="s">
        <v>7548</v>
      </c>
    </row>
    <row r="12813" spans="1:3" hidden="1" x14ac:dyDescent="0.25">
      <c r="A12813" t="s">
        <v>4130</v>
      </c>
      <c r="B12813" t="s">
        <v>7549</v>
      </c>
      <c r="C12813" t="s">
        <v>7550</v>
      </c>
    </row>
    <row r="12814" spans="1:3" hidden="1" x14ac:dyDescent="0.25">
      <c r="A12814" t="s">
        <v>4130</v>
      </c>
      <c r="B12814" t="s">
        <v>7551</v>
      </c>
      <c r="C12814" t="s">
        <v>7552</v>
      </c>
    </row>
    <row r="12815" spans="1:3" hidden="1" x14ac:dyDescent="0.25">
      <c r="A12815" t="s">
        <v>4130</v>
      </c>
      <c r="B12815" t="s">
        <v>7553</v>
      </c>
      <c r="C12815" t="s">
        <v>7554</v>
      </c>
    </row>
    <row r="12816" spans="1:3" hidden="1" x14ac:dyDescent="0.25">
      <c r="A12816" t="s">
        <v>4130</v>
      </c>
      <c r="B12816" t="s">
        <v>7555</v>
      </c>
      <c r="C12816" t="s">
        <v>7554</v>
      </c>
    </row>
    <row r="12817" spans="1:3" hidden="1" x14ac:dyDescent="0.25">
      <c r="A12817" t="s">
        <v>4130</v>
      </c>
      <c r="B12817" t="s">
        <v>7556</v>
      </c>
      <c r="C12817" t="s">
        <v>7557</v>
      </c>
    </row>
    <row r="12818" spans="1:3" hidden="1" x14ac:dyDescent="0.25">
      <c r="A12818" t="s">
        <v>4130</v>
      </c>
      <c r="B12818" t="s">
        <v>7558</v>
      </c>
      <c r="C12818" t="s">
        <v>7559</v>
      </c>
    </row>
    <row r="12819" spans="1:3" hidden="1" x14ac:dyDescent="0.25">
      <c r="A12819" t="s">
        <v>4130</v>
      </c>
      <c r="B12819" t="s">
        <v>7558</v>
      </c>
      <c r="C12819" t="s">
        <v>7560</v>
      </c>
    </row>
    <row r="12820" spans="1:3" hidden="1" x14ac:dyDescent="0.25">
      <c r="A12820" t="s">
        <v>4130</v>
      </c>
      <c r="B12820" t="s">
        <v>7561</v>
      </c>
      <c r="C12820" t="s">
        <v>7562</v>
      </c>
    </row>
    <row r="12821" spans="1:3" hidden="1" x14ac:dyDescent="0.25">
      <c r="A12821" t="s">
        <v>4130</v>
      </c>
      <c r="B12821" t="s">
        <v>7563</v>
      </c>
      <c r="C12821" t="s">
        <v>7564</v>
      </c>
    </row>
    <row r="12822" spans="1:3" hidden="1" x14ac:dyDescent="0.25">
      <c r="A12822" t="s">
        <v>4130</v>
      </c>
      <c r="B12822" t="s">
        <v>7565</v>
      </c>
      <c r="C12822" t="s">
        <v>7566</v>
      </c>
    </row>
    <row r="12823" spans="1:3" hidden="1" x14ac:dyDescent="0.25">
      <c r="A12823" t="s">
        <v>4130</v>
      </c>
      <c r="B12823" t="s">
        <v>7567</v>
      </c>
      <c r="C12823" t="s">
        <v>7568</v>
      </c>
    </row>
    <row r="12824" spans="1:3" hidden="1" x14ac:dyDescent="0.25">
      <c r="A12824" t="s">
        <v>4130</v>
      </c>
      <c r="B12824" t="s">
        <v>7569</v>
      </c>
      <c r="C12824" t="s">
        <v>7570</v>
      </c>
    </row>
    <row r="12825" spans="1:3" hidden="1" x14ac:dyDescent="0.25">
      <c r="A12825" t="s">
        <v>4130</v>
      </c>
      <c r="B12825" t="s">
        <v>7571</v>
      </c>
      <c r="C12825" t="s">
        <v>7572</v>
      </c>
    </row>
    <row r="12826" spans="1:3" hidden="1" x14ac:dyDescent="0.25">
      <c r="A12826" t="s">
        <v>4130</v>
      </c>
      <c r="B12826" t="s">
        <v>7573</v>
      </c>
      <c r="C12826" t="s">
        <v>7574</v>
      </c>
    </row>
    <row r="12827" spans="1:3" hidden="1" x14ac:dyDescent="0.25">
      <c r="A12827" t="s">
        <v>4130</v>
      </c>
      <c r="B12827" t="s">
        <v>7575</v>
      </c>
      <c r="C12827" t="s">
        <v>7576</v>
      </c>
    </row>
    <row r="12828" spans="1:3" hidden="1" x14ac:dyDescent="0.25">
      <c r="A12828" t="s">
        <v>4130</v>
      </c>
      <c r="B12828" t="s">
        <v>7577</v>
      </c>
      <c r="C12828" t="s">
        <v>7578</v>
      </c>
    </row>
    <row r="12829" spans="1:3" hidden="1" x14ac:dyDescent="0.25">
      <c r="A12829" t="s">
        <v>4130</v>
      </c>
      <c r="B12829" t="s">
        <v>7579</v>
      </c>
      <c r="C12829" t="s">
        <v>7580</v>
      </c>
    </row>
    <row r="12830" spans="1:3" hidden="1" x14ac:dyDescent="0.25">
      <c r="A12830" t="s">
        <v>4130</v>
      </c>
      <c r="B12830" t="s">
        <v>7581</v>
      </c>
      <c r="C12830" t="s">
        <v>7582</v>
      </c>
    </row>
    <row r="12831" spans="1:3" hidden="1" x14ac:dyDescent="0.25">
      <c r="A12831" t="s">
        <v>4130</v>
      </c>
      <c r="B12831" t="s">
        <v>7583</v>
      </c>
      <c r="C12831" t="s">
        <v>7584</v>
      </c>
    </row>
    <row r="12832" spans="1:3" hidden="1" x14ac:dyDescent="0.25">
      <c r="A12832" t="s">
        <v>4130</v>
      </c>
      <c r="B12832" t="s">
        <v>7585</v>
      </c>
      <c r="C12832" t="s">
        <v>7586</v>
      </c>
    </row>
    <row r="12833" spans="1:3" hidden="1" x14ac:dyDescent="0.25">
      <c r="A12833" t="s">
        <v>4130</v>
      </c>
      <c r="B12833" t="s">
        <v>7587</v>
      </c>
      <c r="C12833" t="s">
        <v>7588</v>
      </c>
    </row>
    <row r="12834" spans="1:3" hidden="1" x14ac:dyDescent="0.25">
      <c r="A12834" t="s">
        <v>4130</v>
      </c>
      <c r="B12834" t="s">
        <v>7589</v>
      </c>
      <c r="C12834" t="s">
        <v>7590</v>
      </c>
    </row>
    <row r="12835" spans="1:3" hidden="1" x14ac:dyDescent="0.25">
      <c r="A12835" t="s">
        <v>4130</v>
      </c>
      <c r="B12835" t="s">
        <v>7591</v>
      </c>
      <c r="C12835" t="s">
        <v>7592</v>
      </c>
    </row>
    <row r="12836" spans="1:3" hidden="1" x14ac:dyDescent="0.25">
      <c r="A12836" t="s">
        <v>4130</v>
      </c>
      <c r="B12836" t="s">
        <v>7593</v>
      </c>
      <c r="C12836" t="s">
        <v>7594</v>
      </c>
    </row>
    <row r="12837" spans="1:3" hidden="1" x14ac:dyDescent="0.25">
      <c r="A12837" t="s">
        <v>4130</v>
      </c>
      <c r="B12837" t="s">
        <v>7595</v>
      </c>
      <c r="C12837" t="s">
        <v>7596</v>
      </c>
    </row>
    <row r="12838" spans="1:3" hidden="1" x14ac:dyDescent="0.25">
      <c r="A12838" t="s">
        <v>4130</v>
      </c>
      <c r="B12838" t="s">
        <v>7597</v>
      </c>
      <c r="C12838" t="s">
        <v>7598</v>
      </c>
    </row>
    <row r="12839" spans="1:3" hidden="1" x14ac:dyDescent="0.25">
      <c r="A12839" t="s">
        <v>4130</v>
      </c>
      <c r="B12839" t="s">
        <v>7599</v>
      </c>
      <c r="C12839" t="s">
        <v>7600</v>
      </c>
    </row>
    <row r="12840" spans="1:3" hidden="1" x14ac:dyDescent="0.25">
      <c r="A12840" t="s">
        <v>4130</v>
      </c>
      <c r="B12840" t="s">
        <v>7601</v>
      </c>
      <c r="C12840" t="s">
        <v>7600</v>
      </c>
    </row>
    <row r="12841" spans="1:3" hidden="1" x14ac:dyDescent="0.25">
      <c r="A12841" t="s">
        <v>4130</v>
      </c>
      <c r="B12841" t="s">
        <v>7602</v>
      </c>
      <c r="C12841" t="s">
        <v>7603</v>
      </c>
    </row>
    <row r="12842" spans="1:3" hidden="1" x14ac:dyDescent="0.25">
      <c r="A12842" t="s">
        <v>4130</v>
      </c>
      <c r="B12842" t="s">
        <v>7604</v>
      </c>
      <c r="C12842" t="s">
        <v>7605</v>
      </c>
    </row>
    <row r="12843" spans="1:3" hidden="1" x14ac:dyDescent="0.25">
      <c r="A12843" t="s">
        <v>4130</v>
      </c>
      <c r="B12843" t="s">
        <v>7606</v>
      </c>
      <c r="C12843" t="s">
        <v>7607</v>
      </c>
    </row>
    <row r="12844" spans="1:3" hidden="1" x14ac:dyDescent="0.25">
      <c r="A12844" t="s">
        <v>4130</v>
      </c>
      <c r="B12844" t="s">
        <v>7608</v>
      </c>
      <c r="C12844" t="s">
        <v>7609</v>
      </c>
    </row>
    <row r="12845" spans="1:3" hidden="1" x14ac:dyDescent="0.25">
      <c r="A12845" t="s">
        <v>4130</v>
      </c>
      <c r="B12845" t="s">
        <v>7610</v>
      </c>
      <c r="C12845" t="s">
        <v>7611</v>
      </c>
    </row>
    <row r="12846" spans="1:3" hidden="1" x14ac:dyDescent="0.25">
      <c r="A12846" t="s">
        <v>4130</v>
      </c>
      <c r="B12846" t="s">
        <v>7612</v>
      </c>
      <c r="C12846" t="s">
        <v>7613</v>
      </c>
    </row>
    <row r="12847" spans="1:3" hidden="1" x14ac:dyDescent="0.25">
      <c r="A12847" t="s">
        <v>4130</v>
      </c>
      <c r="B12847" t="s">
        <v>7614</v>
      </c>
      <c r="C12847" t="s">
        <v>7615</v>
      </c>
    </row>
    <row r="12848" spans="1:3" hidden="1" x14ac:dyDescent="0.25">
      <c r="A12848" t="s">
        <v>4130</v>
      </c>
      <c r="B12848" t="s">
        <v>7616</v>
      </c>
      <c r="C12848" t="s">
        <v>7617</v>
      </c>
    </row>
    <row r="12849" spans="1:3" hidden="1" x14ac:dyDescent="0.25">
      <c r="A12849" t="s">
        <v>4130</v>
      </c>
      <c r="B12849" t="s">
        <v>7618</v>
      </c>
      <c r="C12849" t="s">
        <v>2680</v>
      </c>
    </row>
    <row r="12850" spans="1:3" hidden="1" x14ac:dyDescent="0.25">
      <c r="A12850" t="s">
        <v>4130</v>
      </c>
      <c r="B12850" t="s">
        <v>7619</v>
      </c>
      <c r="C12850" t="s">
        <v>7620</v>
      </c>
    </row>
    <row r="12851" spans="1:3" hidden="1" x14ac:dyDescent="0.25">
      <c r="A12851" t="s">
        <v>4130</v>
      </c>
      <c r="B12851" t="s">
        <v>4238</v>
      </c>
      <c r="C12851" t="s">
        <v>7620</v>
      </c>
    </row>
    <row r="12852" spans="1:3" hidden="1" x14ac:dyDescent="0.25">
      <c r="A12852" t="s">
        <v>4130</v>
      </c>
      <c r="B12852" t="s">
        <v>7621</v>
      </c>
      <c r="C12852" t="s">
        <v>7622</v>
      </c>
    </row>
    <row r="12853" spans="1:3" hidden="1" x14ac:dyDescent="0.25">
      <c r="A12853" t="s">
        <v>4130</v>
      </c>
      <c r="B12853" t="s">
        <v>7623</v>
      </c>
      <c r="C12853" t="s">
        <v>7624</v>
      </c>
    </row>
    <row r="12854" spans="1:3" hidden="1" x14ac:dyDescent="0.25">
      <c r="A12854" t="s">
        <v>4130</v>
      </c>
      <c r="B12854" t="s">
        <v>7625</v>
      </c>
      <c r="C12854" t="s">
        <v>7626</v>
      </c>
    </row>
    <row r="12855" spans="1:3" hidden="1" x14ac:dyDescent="0.25">
      <c r="A12855" t="s">
        <v>4130</v>
      </c>
      <c r="B12855" t="s">
        <v>7627</v>
      </c>
      <c r="C12855" t="s">
        <v>7628</v>
      </c>
    </row>
    <row r="12856" spans="1:3" hidden="1" x14ac:dyDescent="0.25">
      <c r="A12856" t="s">
        <v>4130</v>
      </c>
      <c r="B12856" t="s">
        <v>7629</v>
      </c>
      <c r="C12856" t="s">
        <v>7630</v>
      </c>
    </row>
    <row r="12857" spans="1:3" hidden="1" x14ac:dyDescent="0.25">
      <c r="A12857" t="s">
        <v>4130</v>
      </c>
      <c r="B12857" t="s">
        <v>7631</v>
      </c>
      <c r="C12857" t="s">
        <v>7632</v>
      </c>
    </row>
    <row r="12858" spans="1:3" hidden="1" x14ac:dyDescent="0.25">
      <c r="A12858" t="s">
        <v>4130</v>
      </c>
      <c r="B12858" t="s">
        <v>7633</v>
      </c>
      <c r="C12858" t="s">
        <v>7634</v>
      </c>
    </row>
    <row r="12859" spans="1:3" hidden="1" x14ac:dyDescent="0.25">
      <c r="A12859" t="s">
        <v>4130</v>
      </c>
      <c r="B12859" t="s">
        <v>7635</v>
      </c>
      <c r="C12859" t="s">
        <v>7636</v>
      </c>
    </row>
    <row r="12860" spans="1:3" hidden="1" x14ac:dyDescent="0.25">
      <c r="A12860" t="s">
        <v>4130</v>
      </c>
      <c r="B12860" t="s">
        <v>7637</v>
      </c>
      <c r="C12860" t="s">
        <v>7638</v>
      </c>
    </row>
    <row r="12861" spans="1:3" hidden="1" x14ac:dyDescent="0.25">
      <c r="A12861" t="s">
        <v>4130</v>
      </c>
      <c r="B12861" t="s">
        <v>7637</v>
      </c>
      <c r="C12861" t="s">
        <v>7639</v>
      </c>
    </row>
    <row r="12862" spans="1:3" hidden="1" x14ac:dyDescent="0.25">
      <c r="A12862" t="s">
        <v>4130</v>
      </c>
      <c r="B12862" t="s">
        <v>7640</v>
      </c>
      <c r="C12862" t="s">
        <v>7641</v>
      </c>
    </row>
    <row r="12863" spans="1:3" hidden="1" x14ac:dyDescent="0.25">
      <c r="A12863" t="s">
        <v>4130</v>
      </c>
      <c r="B12863" t="s">
        <v>7642</v>
      </c>
      <c r="C12863" t="s">
        <v>7638</v>
      </c>
    </row>
    <row r="12864" spans="1:3" hidden="1" x14ac:dyDescent="0.25">
      <c r="A12864" t="s">
        <v>4130</v>
      </c>
      <c r="B12864" t="s">
        <v>7642</v>
      </c>
      <c r="C12864" t="s">
        <v>7643</v>
      </c>
    </row>
    <row r="12865" spans="1:3" hidden="1" x14ac:dyDescent="0.25">
      <c r="A12865" t="s">
        <v>4130</v>
      </c>
      <c r="B12865" t="s">
        <v>7644</v>
      </c>
      <c r="C12865" t="s">
        <v>7645</v>
      </c>
    </row>
    <row r="12866" spans="1:3" hidden="1" x14ac:dyDescent="0.25">
      <c r="A12866" t="s">
        <v>4130</v>
      </c>
      <c r="B12866" t="s">
        <v>7646</v>
      </c>
      <c r="C12866" t="s">
        <v>7647</v>
      </c>
    </row>
    <row r="12867" spans="1:3" hidden="1" x14ac:dyDescent="0.25">
      <c r="A12867" t="s">
        <v>4130</v>
      </c>
      <c r="B12867" t="s">
        <v>7648</v>
      </c>
      <c r="C12867" t="s">
        <v>7649</v>
      </c>
    </row>
    <row r="12868" spans="1:3" hidden="1" x14ac:dyDescent="0.25">
      <c r="A12868" t="s">
        <v>4130</v>
      </c>
      <c r="B12868" t="s">
        <v>7650</v>
      </c>
      <c r="C12868" t="s">
        <v>7647</v>
      </c>
    </row>
    <row r="12869" spans="1:3" hidden="1" x14ac:dyDescent="0.25">
      <c r="A12869" t="s">
        <v>4130</v>
      </c>
      <c r="B12869" t="s">
        <v>7651</v>
      </c>
      <c r="C12869" t="s">
        <v>7647</v>
      </c>
    </row>
    <row r="12870" spans="1:3" hidden="1" x14ac:dyDescent="0.25">
      <c r="A12870" t="s">
        <v>4130</v>
      </c>
      <c r="B12870" t="s">
        <v>7652</v>
      </c>
      <c r="C12870" t="s">
        <v>7653</v>
      </c>
    </row>
    <row r="12871" spans="1:3" hidden="1" x14ac:dyDescent="0.25">
      <c r="A12871" t="s">
        <v>4130</v>
      </c>
      <c r="B12871" t="s">
        <v>7648</v>
      </c>
      <c r="C12871" t="s">
        <v>7654</v>
      </c>
    </row>
    <row r="12872" spans="1:3" hidden="1" x14ac:dyDescent="0.25">
      <c r="A12872" t="s">
        <v>4130</v>
      </c>
      <c r="B12872" t="s">
        <v>7655</v>
      </c>
      <c r="C12872" t="s">
        <v>7656</v>
      </c>
    </row>
    <row r="12873" spans="1:3" hidden="1" x14ac:dyDescent="0.25">
      <c r="A12873" t="s">
        <v>4130</v>
      </c>
      <c r="B12873" t="s">
        <v>7657</v>
      </c>
      <c r="C12873" t="s">
        <v>7658</v>
      </c>
    </row>
    <row r="12874" spans="1:3" hidden="1" x14ac:dyDescent="0.25">
      <c r="A12874" t="s">
        <v>4130</v>
      </c>
      <c r="B12874" t="s">
        <v>7659</v>
      </c>
      <c r="C12874" t="s">
        <v>7660</v>
      </c>
    </row>
    <row r="12875" spans="1:3" hidden="1" x14ac:dyDescent="0.25">
      <c r="A12875" t="s">
        <v>4130</v>
      </c>
      <c r="B12875" t="s">
        <v>7661</v>
      </c>
      <c r="C12875" t="s">
        <v>7660</v>
      </c>
    </row>
    <row r="12876" spans="1:3" hidden="1" x14ac:dyDescent="0.25">
      <c r="A12876" t="s">
        <v>4130</v>
      </c>
      <c r="B12876" t="s">
        <v>7662</v>
      </c>
      <c r="C12876" t="s">
        <v>7663</v>
      </c>
    </row>
    <row r="12877" spans="1:3" hidden="1" x14ac:dyDescent="0.25">
      <c r="A12877" t="s">
        <v>4130</v>
      </c>
      <c r="B12877" t="s">
        <v>7664</v>
      </c>
      <c r="C12877" t="s">
        <v>7665</v>
      </c>
    </row>
    <row r="12878" spans="1:3" hidden="1" x14ac:dyDescent="0.25">
      <c r="A12878" t="s">
        <v>4130</v>
      </c>
      <c r="B12878" t="s">
        <v>7666</v>
      </c>
      <c r="C12878" t="s">
        <v>7667</v>
      </c>
    </row>
    <row r="12879" spans="1:3" hidden="1" x14ac:dyDescent="0.25">
      <c r="A12879" t="s">
        <v>4130</v>
      </c>
      <c r="B12879" t="s">
        <v>7668</v>
      </c>
      <c r="C12879" t="s">
        <v>7669</v>
      </c>
    </row>
    <row r="12880" spans="1:3" hidden="1" x14ac:dyDescent="0.25">
      <c r="A12880" t="s">
        <v>4130</v>
      </c>
      <c r="B12880" t="s">
        <v>7670</v>
      </c>
      <c r="C12880" t="s">
        <v>7671</v>
      </c>
    </row>
    <row r="12881" spans="1:3" hidden="1" x14ac:dyDescent="0.25">
      <c r="A12881" t="s">
        <v>4130</v>
      </c>
      <c r="B12881" t="s">
        <v>7672</v>
      </c>
      <c r="C12881" t="s">
        <v>7673</v>
      </c>
    </row>
    <row r="12882" spans="1:3" hidden="1" x14ac:dyDescent="0.25">
      <c r="A12882" t="s">
        <v>4130</v>
      </c>
      <c r="B12882" t="s">
        <v>7674</v>
      </c>
      <c r="C12882" t="s">
        <v>7675</v>
      </c>
    </row>
    <row r="12883" spans="1:3" hidden="1" x14ac:dyDescent="0.25">
      <c r="A12883" t="s">
        <v>4130</v>
      </c>
      <c r="B12883" t="s">
        <v>7676</v>
      </c>
      <c r="C12883" t="s">
        <v>7677</v>
      </c>
    </row>
    <row r="12884" spans="1:3" hidden="1" x14ac:dyDescent="0.25">
      <c r="A12884" t="s">
        <v>4130</v>
      </c>
      <c r="B12884" t="s">
        <v>7678</v>
      </c>
      <c r="C12884" t="s">
        <v>7679</v>
      </c>
    </row>
    <row r="12885" spans="1:3" hidden="1" x14ac:dyDescent="0.25">
      <c r="A12885" t="s">
        <v>4130</v>
      </c>
      <c r="B12885" t="s">
        <v>7680</v>
      </c>
      <c r="C12885" t="s">
        <v>7681</v>
      </c>
    </row>
    <row r="12886" spans="1:3" hidden="1" x14ac:dyDescent="0.25">
      <c r="A12886" t="s">
        <v>4130</v>
      </c>
      <c r="B12886" t="s">
        <v>7682</v>
      </c>
      <c r="C12886" t="s">
        <v>7683</v>
      </c>
    </row>
    <row r="12887" spans="1:3" hidden="1" x14ac:dyDescent="0.25">
      <c r="A12887" t="s">
        <v>4130</v>
      </c>
      <c r="B12887" t="s">
        <v>7684</v>
      </c>
      <c r="C12887" t="s">
        <v>7685</v>
      </c>
    </row>
    <row r="12888" spans="1:3" hidden="1" x14ac:dyDescent="0.25">
      <c r="A12888" t="s">
        <v>4130</v>
      </c>
      <c r="B12888" t="s">
        <v>7686</v>
      </c>
      <c r="C12888" t="s">
        <v>7687</v>
      </c>
    </row>
    <row r="12889" spans="1:3" hidden="1" x14ac:dyDescent="0.25">
      <c r="A12889" t="s">
        <v>4130</v>
      </c>
      <c r="B12889" t="s">
        <v>7688</v>
      </c>
      <c r="C12889" t="s">
        <v>7689</v>
      </c>
    </row>
    <row r="12890" spans="1:3" hidden="1" x14ac:dyDescent="0.25">
      <c r="A12890" t="s">
        <v>4130</v>
      </c>
      <c r="B12890" t="s">
        <v>7690</v>
      </c>
      <c r="C12890" t="s">
        <v>7691</v>
      </c>
    </row>
    <row r="12891" spans="1:3" hidden="1" x14ac:dyDescent="0.25">
      <c r="A12891" t="s">
        <v>4130</v>
      </c>
      <c r="B12891" t="s">
        <v>7692</v>
      </c>
      <c r="C12891" t="s">
        <v>7693</v>
      </c>
    </row>
    <row r="12892" spans="1:3" hidden="1" x14ac:dyDescent="0.25">
      <c r="A12892" t="s">
        <v>4130</v>
      </c>
      <c r="B12892" t="s">
        <v>7692</v>
      </c>
      <c r="C12892" t="s">
        <v>7691</v>
      </c>
    </row>
    <row r="12893" spans="1:3" hidden="1" x14ac:dyDescent="0.25">
      <c r="A12893" t="s">
        <v>4130</v>
      </c>
      <c r="B12893" t="s">
        <v>7694</v>
      </c>
      <c r="C12893" t="s">
        <v>7693</v>
      </c>
    </row>
    <row r="12894" spans="1:3" hidden="1" x14ac:dyDescent="0.25">
      <c r="A12894" t="s">
        <v>4130</v>
      </c>
      <c r="B12894" t="s">
        <v>7695</v>
      </c>
      <c r="C12894" t="s">
        <v>7696</v>
      </c>
    </row>
    <row r="12895" spans="1:3" hidden="1" x14ac:dyDescent="0.25">
      <c r="A12895" t="s">
        <v>4130</v>
      </c>
      <c r="B12895" t="s">
        <v>7697</v>
      </c>
      <c r="C12895" t="s">
        <v>7698</v>
      </c>
    </row>
    <row r="12896" spans="1:3" hidden="1" x14ac:dyDescent="0.25">
      <c r="A12896" t="s">
        <v>4130</v>
      </c>
      <c r="B12896" t="s">
        <v>7699</v>
      </c>
      <c r="C12896" t="s">
        <v>7700</v>
      </c>
    </row>
    <row r="12897" spans="1:3" hidden="1" x14ac:dyDescent="0.25">
      <c r="A12897" t="s">
        <v>4130</v>
      </c>
      <c r="B12897" t="s">
        <v>7701</v>
      </c>
      <c r="C12897" t="s">
        <v>7702</v>
      </c>
    </row>
    <row r="12898" spans="1:3" hidden="1" x14ac:dyDescent="0.25">
      <c r="A12898" t="s">
        <v>4130</v>
      </c>
      <c r="B12898" t="s">
        <v>7701</v>
      </c>
      <c r="C12898" t="s">
        <v>7700</v>
      </c>
    </row>
    <row r="12899" spans="1:3" hidden="1" x14ac:dyDescent="0.25">
      <c r="A12899" t="s">
        <v>4130</v>
      </c>
      <c r="B12899" t="s">
        <v>7703</v>
      </c>
      <c r="C12899" t="s">
        <v>7704</v>
      </c>
    </row>
    <row r="12900" spans="1:3" hidden="1" x14ac:dyDescent="0.25">
      <c r="A12900" t="s">
        <v>4130</v>
      </c>
      <c r="B12900" t="s">
        <v>7705</v>
      </c>
      <c r="C12900" t="s">
        <v>7706</v>
      </c>
    </row>
    <row r="12901" spans="1:3" hidden="1" x14ac:dyDescent="0.25">
      <c r="A12901" t="s">
        <v>4130</v>
      </c>
      <c r="B12901" t="s">
        <v>7705</v>
      </c>
      <c r="C12901" t="s">
        <v>7704</v>
      </c>
    </row>
    <row r="12902" spans="1:3" hidden="1" x14ac:dyDescent="0.25">
      <c r="A12902" t="s">
        <v>4130</v>
      </c>
      <c r="B12902" t="s">
        <v>7707</v>
      </c>
      <c r="C12902" t="s">
        <v>7708</v>
      </c>
    </row>
    <row r="12903" spans="1:3" hidden="1" x14ac:dyDescent="0.25">
      <c r="A12903" t="s">
        <v>4130</v>
      </c>
      <c r="B12903" t="s">
        <v>7709</v>
      </c>
      <c r="C12903" t="s">
        <v>7710</v>
      </c>
    </row>
    <row r="12904" spans="1:3" hidden="1" x14ac:dyDescent="0.25">
      <c r="A12904" t="s">
        <v>4130</v>
      </c>
      <c r="B12904" t="s">
        <v>7709</v>
      </c>
      <c r="C12904" t="s">
        <v>7708</v>
      </c>
    </row>
    <row r="12905" spans="1:3" hidden="1" x14ac:dyDescent="0.25">
      <c r="A12905" t="s">
        <v>4130</v>
      </c>
      <c r="B12905" t="s">
        <v>7711</v>
      </c>
      <c r="C12905" t="s">
        <v>7712</v>
      </c>
    </row>
    <row r="12906" spans="1:3" hidden="1" x14ac:dyDescent="0.25">
      <c r="A12906" t="s">
        <v>4130</v>
      </c>
      <c r="B12906" t="s">
        <v>7713</v>
      </c>
      <c r="C12906" t="s">
        <v>7714</v>
      </c>
    </row>
    <row r="12907" spans="1:3" hidden="1" x14ac:dyDescent="0.25">
      <c r="A12907" t="s">
        <v>4130</v>
      </c>
      <c r="B12907" t="s">
        <v>7711</v>
      </c>
      <c r="C12907" t="s">
        <v>7714</v>
      </c>
    </row>
    <row r="12908" spans="1:3" hidden="1" x14ac:dyDescent="0.25">
      <c r="A12908" t="s">
        <v>4130</v>
      </c>
      <c r="B12908" t="s">
        <v>7713</v>
      </c>
      <c r="C12908" t="s">
        <v>7712</v>
      </c>
    </row>
    <row r="12909" spans="1:3" hidden="1" x14ac:dyDescent="0.25">
      <c r="A12909" t="s">
        <v>4130</v>
      </c>
      <c r="B12909" t="s">
        <v>7715</v>
      </c>
      <c r="C12909" t="s">
        <v>7714</v>
      </c>
    </row>
    <row r="12910" spans="1:3" hidden="1" x14ac:dyDescent="0.25">
      <c r="A12910" t="s">
        <v>4130</v>
      </c>
      <c r="B12910" t="s">
        <v>7716</v>
      </c>
      <c r="C12910" t="s">
        <v>7717</v>
      </c>
    </row>
    <row r="12911" spans="1:3" hidden="1" x14ac:dyDescent="0.25">
      <c r="A12911" t="s">
        <v>4130</v>
      </c>
      <c r="B12911" t="s">
        <v>7718</v>
      </c>
      <c r="C12911" t="s">
        <v>7719</v>
      </c>
    </row>
    <row r="12912" spans="1:3" hidden="1" x14ac:dyDescent="0.25">
      <c r="A12912" t="s">
        <v>4130</v>
      </c>
      <c r="B12912" t="s">
        <v>7720</v>
      </c>
      <c r="C12912" t="s">
        <v>7719</v>
      </c>
    </row>
    <row r="12913" spans="1:3" hidden="1" x14ac:dyDescent="0.25">
      <c r="A12913" t="s">
        <v>4130</v>
      </c>
      <c r="B12913" t="s">
        <v>7721</v>
      </c>
      <c r="C12913" t="s">
        <v>7722</v>
      </c>
    </row>
    <row r="12914" spans="1:3" hidden="1" x14ac:dyDescent="0.25">
      <c r="A12914" t="s">
        <v>4130</v>
      </c>
      <c r="B12914" t="s">
        <v>7723</v>
      </c>
      <c r="C12914" t="s">
        <v>7724</v>
      </c>
    </row>
    <row r="12915" spans="1:3" hidden="1" x14ac:dyDescent="0.25">
      <c r="A12915" t="s">
        <v>4130</v>
      </c>
      <c r="B12915" t="s">
        <v>7725</v>
      </c>
      <c r="C12915" t="s">
        <v>7726</v>
      </c>
    </row>
    <row r="12916" spans="1:3" hidden="1" x14ac:dyDescent="0.25">
      <c r="A12916" t="s">
        <v>4130</v>
      </c>
      <c r="B12916" t="s">
        <v>7727</v>
      </c>
      <c r="C12916" t="s">
        <v>7728</v>
      </c>
    </row>
    <row r="12917" spans="1:3" hidden="1" x14ac:dyDescent="0.25">
      <c r="A12917" t="s">
        <v>4130</v>
      </c>
      <c r="B12917" t="s">
        <v>7729</v>
      </c>
      <c r="C12917" t="s">
        <v>7730</v>
      </c>
    </row>
    <row r="12918" spans="1:3" hidden="1" x14ac:dyDescent="0.25">
      <c r="A12918" t="s">
        <v>4130</v>
      </c>
      <c r="B12918" t="s">
        <v>7731</v>
      </c>
      <c r="C12918" t="s">
        <v>7732</v>
      </c>
    </row>
    <row r="12919" spans="1:3" hidden="1" x14ac:dyDescent="0.25">
      <c r="A12919" t="s">
        <v>4130</v>
      </c>
      <c r="B12919" t="s">
        <v>7733</v>
      </c>
      <c r="C12919" t="s">
        <v>7734</v>
      </c>
    </row>
    <row r="12920" spans="1:3" hidden="1" x14ac:dyDescent="0.25">
      <c r="A12920" t="s">
        <v>4130</v>
      </c>
      <c r="B12920" t="s">
        <v>7735</v>
      </c>
      <c r="C12920" t="s">
        <v>7736</v>
      </c>
    </row>
    <row r="12921" spans="1:3" hidden="1" x14ac:dyDescent="0.25">
      <c r="A12921" t="s">
        <v>4130</v>
      </c>
      <c r="B12921" t="s">
        <v>7737</v>
      </c>
      <c r="C12921" t="s">
        <v>7738</v>
      </c>
    </row>
    <row r="12922" spans="1:3" hidden="1" x14ac:dyDescent="0.25">
      <c r="A12922" t="s">
        <v>4130</v>
      </c>
      <c r="B12922" t="s">
        <v>7739</v>
      </c>
      <c r="C12922" t="s">
        <v>7740</v>
      </c>
    </row>
    <row r="12923" spans="1:3" hidden="1" x14ac:dyDescent="0.25">
      <c r="A12923" t="s">
        <v>4130</v>
      </c>
      <c r="B12923" t="s">
        <v>7739</v>
      </c>
      <c r="C12923" t="s">
        <v>7738</v>
      </c>
    </row>
    <row r="12924" spans="1:3" hidden="1" x14ac:dyDescent="0.25">
      <c r="A12924" t="s">
        <v>4130</v>
      </c>
      <c r="B12924" t="s">
        <v>7741</v>
      </c>
      <c r="C12924" t="s">
        <v>7740</v>
      </c>
    </row>
    <row r="12925" spans="1:3" hidden="1" x14ac:dyDescent="0.25">
      <c r="A12925" t="s">
        <v>4130</v>
      </c>
      <c r="B12925" t="s">
        <v>7742</v>
      </c>
      <c r="C12925" t="s">
        <v>7743</v>
      </c>
    </row>
    <row r="12926" spans="1:3" hidden="1" x14ac:dyDescent="0.25">
      <c r="A12926" t="s">
        <v>4130</v>
      </c>
      <c r="B12926" t="s">
        <v>7744</v>
      </c>
      <c r="C12926" t="s">
        <v>7745</v>
      </c>
    </row>
    <row r="12927" spans="1:3" hidden="1" x14ac:dyDescent="0.25">
      <c r="A12927" t="s">
        <v>4130</v>
      </c>
      <c r="B12927" t="s">
        <v>7746</v>
      </c>
      <c r="C12927" t="s">
        <v>7747</v>
      </c>
    </row>
    <row r="12928" spans="1:3" hidden="1" x14ac:dyDescent="0.25">
      <c r="A12928" t="s">
        <v>4130</v>
      </c>
      <c r="B12928" t="s">
        <v>7748</v>
      </c>
      <c r="C12928" t="s">
        <v>7749</v>
      </c>
    </row>
    <row r="12929" spans="1:3" hidden="1" x14ac:dyDescent="0.25">
      <c r="A12929" t="s">
        <v>4130</v>
      </c>
      <c r="B12929" t="s">
        <v>7750</v>
      </c>
      <c r="C12929" t="s">
        <v>7749</v>
      </c>
    </row>
    <row r="12930" spans="1:3" hidden="1" x14ac:dyDescent="0.25">
      <c r="A12930" t="s">
        <v>4130</v>
      </c>
      <c r="B12930" t="s">
        <v>7751</v>
      </c>
      <c r="C12930" t="s">
        <v>7747</v>
      </c>
    </row>
    <row r="12931" spans="1:3" hidden="1" x14ac:dyDescent="0.25">
      <c r="A12931" t="s">
        <v>4130</v>
      </c>
      <c r="B12931" t="s">
        <v>7752</v>
      </c>
      <c r="C12931" t="s">
        <v>7747</v>
      </c>
    </row>
    <row r="12932" spans="1:3" hidden="1" x14ac:dyDescent="0.25">
      <c r="A12932" t="s">
        <v>4130</v>
      </c>
      <c r="B12932" t="s">
        <v>7753</v>
      </c>
      <c r="C12932" t="s">
        <v>7754</v>
      </c>
    </row>
    <row r="12933" spans="1:3" hidden="1" x14ac:dyDescent="0.25">
      <c r="A12933" t="s">
        <v>4130</v>
      </c>
      <c r="B12933" t="s">
        <v>7753</v>
      </c>
      <c r="C12933" t="s">
        <v>7755</v>
      </c>
    </row>
    <row r="12934" spans="1:3" hidden="1" x14ac:dyDescent="0.25">
      <c r="A12934" t="s">
        <v>4130</v>
      </c>
      <c r="B12934" t="s">
        <v>7753</v>
      </c>
      <c r="C12934" t="s">
        <v>7756</v>
      </c>
    </row>
    <row r="12935" spans="1:3" hidden="1" x14ac:dyDescent="0.25">
      <c r="A12935" t="s">
        <v>4130</v>
      </c>
      <c r="B12935" t="s">
        <v>7753</v>
      </c>
      <c r="C12935" t="s">
        <v>7757</v>
      </c>
    </row>
    <row r="12936" spans="1:3" hidden="1" x14ac:dyDescent="0.25">
      <c r="A12936" t="s">
        <v>4130</v>
      </c>
      <c r="B12936" t="s">
        <v>7758</v>
      </c>
      <c r="C12936" t="s">
        <v>7759</v>
      </c>
    </row>
    <row r="12937" spans="1:3" hidden="1" x14ac:dyDescent="0.25">
      <c r="A12937" t="s">
        <v>4130</v>
      </c>
      <c r="B12937" t="s">
        <v>7760</v>
      </c>
      <c r="C12937" t="s">
        <v>7761</v>
      </c>
    </row>
    <row r="12938" spans="1:3" hidden="1" x14ac:dyDescent="0.25">
      <c r="A12938" t="s">
        <v>4130</v>
      </c>
      <c r="B12938" t="s">
        <v>7762</v>
      </c>
      <c r="C12938" t="s">
        <v>7763</v>
      </c>
    </row>
    <row r="12939" spans="1:3" hidden="1" x14ac:dyDescent="0.25">
      <c r="A12939" t="s">
        <v>4130</v>
      </c>
      <c r="B12939" t="s">
        <v>7764</v>
      </c>
      <c r="C12939" t="s">
        <v>7765</v>
      </c>
    </row>
    <row r="12940" spans="1:3" hidden="1" x14ac:dyDescent="0.25">
      <c r="A12940" t="s">
        <v>4130</v>
      </c>
      <c r="B12940" t="s">
        <v>7766</v>
      </c>
      <c r="C12940" t="s">
        <v>7767</v>
      </c>
    </row>
    <row r="12941" spans="1:3" hidden="1" x14ac:dyDescent="0.25">
      <c r="A12941" t="s">
        <v>4130</v>
      </c>
      <c r="B12941" t="s">
        <v>7768</v>
      </c>
      <c r="C12941" t="s">
        <v>7769</v>
      </c>
    </row>
    <row r="12942" spans="1:3" hidden="1" x14ac:dyDescent="0.25">
      <c r="A12942" t="s">
        <v>4130</v>
      </c>
      <c r="B12942" t="s">
        <v>7770</v>
      </c>
      <c r="C12942" t="s">
        <v>7771</v>
      </c>
    </row>
    <row r="12943" spans="1:3" hidden="1" x14ac:dyDescent="0.25">
      <c r="A12943" t="s">
        <v>4130</v>
      </c>
      <c r="B12943" t="s">
        <v>7772</v>
      </c>
      <c r="C12943" t="s">
        <v>7773</v>
      </c>
    </row>
    <row r="12944" spans="1:3" hidden="1" x14ac:dyDescent="0.25">
      <c r="A12944" t="s">
        <v>4130</v>
      </c>
      <c r="B12944" t="s">
        <v>7774</v>
      </c>
      <c r="C12944" t="s">
        <v>7775</v>
      </c>
    </row>
    <row r="12945" spans="1:3" hidden="1" x14ac:dyDescent="0.25">
      <c r="A12945" t="s">
        <v>4130</v>
      </c>
      <c r="B12945" t="s">
        <v>7776</v>
      </c>
      <c r="C12945" t="s">
        <v>7777</v>
      </c>
    </row>
    <row r="12946" spans="1:3" hidden="1" x14ac:dyDescent="0.25">
      <c r="A12946" t="s">
        <v>4130</v>
      </c>
      <c r="B12946" t="s">
        <v>7778</v>
      </c>
      <c r="C12946" t="s">
        <v>7779</v>
      </c>
    </row>
    <row r="12947" spans="1:3" hidden="1" x14ac:dyDescent="0.25">
      <c r="A12947" t="s">
        <v>4130</v>
      </c>
      <c r="B12947" t="s">
        <v>7780</v>
      </c>
      <c r="C12947" t="s">
        <v>7781</v>
      </c>
    </row>
    <row r="12948" spans="1:3" hidden="1" x14ac:dyDescent="0.25">
      <c r="A12948" t="s">
        <v>4130</v>
      </c>
      <c r="B12948" t="s">
        <v>4238</v>
      </c>
      <c r="C12948" t="s">
        <v>7782</v>
      </c>
    </row>
    <row r="12949" spans="1:3" hidden="1" x14ac:dyDescent="0.25">
      <c r="A12949" t="s">
        <v>4130</v>
      </c>
      <c r="B12949" t="s">
        <v>7783</v>
      </c>
      <c r="C12949" t="s">
        <v>7782</v>
      </c>
    </row>
    <row r="12950" spans="1:3" hidden="1" x14ac:dyDescent="0.25">
      <c r="A12950" t="s">
        <v>4130</v>
      </c>
      <c r="B12950" t="s">
        <v>7784</v>
      </c>
      <c r="C12950" t="s">
        <v>7785</v>
      </c>
    </row>
    <row r="12951" spans="1:3" hidden="1" x14ac:dyDescent="0.25">
      <c r="A12951" t="s">
        <v>4130</v>
      </c>
      <c r="B12951" t="s">
        <v>7786</v>
      </c>
      <c r="C12951" t="s">
        <v>7787</v>
      </c>
    </row>
    <row r="12952" spans="1:3" hidden="1" x14ac:dyDescent="0.25">
      <c r="A12952" t="s">
        <v>4130</v>
      </c>
      <c r="B12952" t="s">
        <v>7788</v>
      </c>
      <c r="C12952" t="s">
        <v>7789</v>
      </c>
    </row>
    <row r="12953" spans="1:3" hidden="1" x14ac:dyDescent="0.25">
      <c r="A12953" t="s">
        <v>4130</v>
      </c>
      <c r="B12953" t="s">
        <v>7790</v>
      </c>
      <c r="C12953" t="s">
        <v>7791</v>
      </c>
    </row>
    <row r="12954" spans="1:3" hidden="1" x14ac:dyDescent="0.25">
      <c r="A12954" t="s">
        <v>4130</v>
      </c>
      <c r="B12954" t="s">
        <v>7792</v>
      </c>
      <c r="C12954" t="s">
        <v>7793</v>
      </c>
    </row>
    <row r="12955" spans="1:3" hidden="1" x14ac:dyDescent="0.25">
      <c r="A12955" t="s">
        <v>4130</v>
      </c>
      <c r="B12955" t="s">
        <v>7794</v>
      </c>
      <c r="C12955" t="s">
        <v>7795</v>
      </c>
    </row>
    <row r="12956" spans="1:3" hidden="1" x14ac:dyDescent="0.25">
      <c r="A12956" t="s">
        <v>4130</v>
      </c>
      <c r="B12956" t="s">
        <v>7796</v>
      </c>
      <c r="C12956" t="s">
        <v>7797</v>
      </c>
    </row>
    <row r="12957" spans="1:3" hidden="1" x14ac:dyDescent="0.25">
      <c r="A12957" t="s">
        <v>4130</v>
      </c>
      <c r="B12957" t="s">
        <v>7798</v>
      </c>
      <c r="C12957" t="s">
        <v>7799</v>
      </c>
    </row>
    <row r="12958" spans="1:3" hidden="1" x14ac:dyDescent="0.25">
      <c r="A12958" t="s">
        <v>4130</v>
      </c>
      <c r="B12958" t="s">
        <v>7800</v>
      </c>
      <c r="C12958" t="s">
        <v>7801</v>
      </c>
    </row>
    <row r="12959" spans="1:3" hidden="1" x14ac:dyDescent="0.25">
      <c r="A12959" t="s">
        <v>4130</v>
      </c>
      <c r="B12959" t="s">
        <v>7802</v>
      </c>
      <c r="C12959" t="s">
        <v>7803</v>
      </c>
    </row>
    <row r="12960" spans="1:3" hidden="1" x14ac:dyDescent="0.25">
      <c r="A12960" t="s">
        <v>4130</v>
      </c>
      <c r="B12960" t="s">
        <v>7804</v>
      </c>
      <c r="C12960" t="s">
        <v>7805</v>
      </c>
    </row>
    <row r="12961" spans="1:3" hidden="1" x14ac:dyDescent="0.25">
      <c r="A12961" t="s">
        <v>4130</v>
      </c>
      <c r="B12961" t="s">
        <v>7806</v>
      </c>
      <c r="C12961" t="s">
        <v>7807</v>
      </c>
    </row>
    <row r="12962" spans="1:3" hidden="1" x14ac:dyDescent="0.25">
      <c r="A12962" t="s">
        <v>4130</v>
      </c>
      <c r="B12962" t="s">
        <v>7808</v>
      </c>
      <c r="C12962" t="s">
        <v>7809</v>
      </c>
    </row>
    <row r="12963" spans="1:3" hidden="1" x14ac:dyDescent="0.25">
      <c r="A12963" t="s">
        <v>4130</v>
      </c>
      <c r="B12963" t="s">
        <v>7810</v>
      </c>
      <c r="C12963" t="s">
        <v>7811</v>
      </c>
    </row>
    <row r="12964" spans="1:3" hidden="1" x14ac:dyDescent="0.25">
      <c r="A12964" t="s">
        <v>4130</v>
      </c>
      <c r="B12964" t="s">
        <v>7812</v>
      </c>
      <c r="C12964" t="s">
        <v>7813</v>
      </c>
    </row>
    <row r="12965" spans="1:3" hidden="1" x14ac:dyDescent="0.25">
      <c r="A12965" t="s">
        <v>4130</v>
      </c>
      <c r="B12965" t="s">
        <v>7814</v>
      </c>
      <c r="C12965" t="s">
        <v>7815</v>
      </c>
    </row>
    <row r="12966" spans="1:3" hidden="1" x14ac:dyDescent="0.25">
      <c r="A12966" t="s">
        <v>4130</v>
      </c>
      <c r="B12966" t="s">
        <v>7816</v>
      </c>
      <c r="C12966" t="s">
        <v>7817</v>
      </c>
    </row>
    <row r="12967" spans="1:3" hidden="1" x14ac:dyDescent="0.25">
      <c r="A12967" t="s">
        <v>4130</v>
      </c>
      <c r="B12967" t="s">
        <v>7818</v>
      </c>
      <c r="C12967" t="s">
        <v>7819</v>
      </c>
    </row>
    <row r="12968" spans="1:3" hidden="1" x14ac:dyDescent="0.25">
      <c r="A12968" t="s">
        <v>4130</v>
      </c>
      <c r="B12968" t="s">
        <v>7820</v>
      </c>
      <c r="C12968" t="s">
        <v>7820</v>
      </c>
    </row>
    <row r="12969" spans="1:3" hidden="1" x14ac:dyDescent="0.25">
      <c r="A12969" t="s">
        <v>4130</v>
      </c>
      <c r="B12969" t="s">
        <v>7821</v>
      </c>
      <c r="C12969" t="s">
        <v>7822</v>
      </c>
    </row>
    <row r="12970" spans="1:3" hidden="1" x14ac:dyDescent="0.25">
      <c r="A12970" t="s">
        <v>4130</v>
      </c>
      <c r="B12970" t="s">
        <v>7823</v>
      </c>
      <c r="C12970" t="s">
        <v>7824</v>
      </c>
    </row>
    <row r="12971" spans="1:3" hidden="1" x14ac:dyDescent="0.25">
      <c r="A12971" t="s">
        <v>4130</v>
      </c>
      <c r="B12971" t="s">
        <v>7825</v>
      </c>
      <c r="C12971" t="s">
        <v>7826</v>
      </c>
    </row>
    <row r="12972" spans="1:3" hidden="1" x14ac:dyDescent="0.25">
      <c r="A12972" t="s">
        <v>4130</v>
      </c>
      <c r="B12972" t="s">
        <v>7827</v>
      </c>
      <c r="C12972" t="s">
        <v>7828</v>
      </c>
    </row>
    <row r="12973" spans="1:3" hidden="1" x14ac:dyDescent="0.25">
      <c r="A12973" t="s">
        <v>4130</v>
      </c>
      <c r="B12973" t="s">
        <v>7827</v>
      </c>
      <c r="C12973" t="s">
        <v>7829</v>
      </c>
    </row>
    <row r="12974" spans="1:3" hidden="1" x14ac:dyDescent="0.25">
      <c r="A12974" t="s">
        <v>4130</v>
      </c>
      <c r="B12974" t="s">
        <v>7830</v>
      </c>
      <c r="C12974" t="s">
        <v>7831</v>
      </c>
    </row>
    <row r="12975" spans="1:3" hidden="1" x14ac:dyDescent="0.25">
      <c r="A12975" t="s">
        <v>4130</v>
      </c>
      <c r="B12975" t="s">
        <v>7830</v>
      </c>
      <c r="C12975" t="s">
        <v>7832</v>
      </c>
    </row>
    <row r="12976" spans="1:3" hidden="1" x14ac:dyDescent="0.25">
      <c r="A12976" t="s">
        <v>4130</v>
      </c>
      <c r="B12976" t="s">
        <v>7833</v>
      </c>
      <c r="C12976" t="s">
        <v>7834</v>
      </c>
    </row>
    <row r="12977" spans="1:3" hidden="1" x14ac:dyDescent="0.25">
      <c r="A12977" t="s">
        <v>4130</v>
      </c>
      <c r="B12977" t="s">
        <v>7833</v>
      </c>
      <c r="C12977" t="s">
        <v>7835</v>
      </c>
    </row>
    <row r="12978" spans="1:3" hidden="1" x14ac:dyDescent="0.25">
      <c r="A12978" t="s">
        <v>4130</v>
      </c>
      <c r="B12978" t="s">
        <v>7836</v>
      </c>
      <c r="C12978" t="s">
        <v>7837</v>
      </c>
    </row>
    <row r="12979" spans="1:3" hidden="1" x14ac:dyDescent="0.25">
      <c r="A12979" t="s">
        <v>4130</v>
      </c>
      <c r="B12979" t="s">
        <v>7838</v>
      </c>
      <c r="C12979" t="s">
        <v>7839</v>
      </c>
    </row>
    <row r="12980" spans="1:3" hidden="1" x14ac:dyDescent="0.25">
      <c r="A12980" t="s">
        <v>4130</v>
      </c>
      <c r="B12980" t="s">
        <v>7840</v>
      </c>
      <c r="C12980" t="s">
        <v>7841</v>
      </c>
    </row>
    <row r="12981" spans="1:3" hidden="1" x14ac:dyDescent="0.25">
      <c r="A12981" t="s">
        <v>4130</v>
      </c>
      <c r="B12981" t="s">
        <v>7842</v>
      </c>
      <c r="C12981" t="s">
        <v>7843</v>
      </c>
    </row>
    <row r="12982" spans="1:3" hidden="1" x14ac:dyDescent="0.25">
      <c r="A12982" t="s">
        <v>4130</v>
      </c>
      <c r="B12982" t="s">
        <v>7844</v>
      </c>
      <c r="C12982" t="s">
        <v>3589</v>
      </c>
    </row>
    <row r="12983" spans="1:3" hidden="1" x14ac:dyDescent="0.25">
      <c r="A12983" t="s">
        <v>4130</v>
      </c>
      <c r="B12983" t="s">
        <v>7845</v>
      </c>
      <c r="C12983" t="s">
        <v>7846</v>
      </c>
    </row>
    <row r="12984" spans="1:3" hidden="1" x14ac:dyDescent="0.25">
      <c r="A12984" t="s">
        <v>4130</v>
      </c>
      <c r="B12984" t="s">
        <v>7847</v>
      </c>
      <c r="C12984" t="s">
        <v>7848</v>
      </c>
    </row>
    <row r="12985" spans="1:3" hidden="1" x14ac:dyDescent="0.25">
      <c r="A12985" t="s">
        <v>4130</v>
      </c>
      <c r="B12985" t="s">
        <v>7849</v>
      </c>
      <c r="C12985" t="s">
        <v>7850</v>
      </c>
    </row>
    <row r="12986" spans="1:3" hidden="1" x14ac:dyDescent="0.25">
      <c r="A12986" t="s">
        <v>4130</v>
      </c>
      <c r="B12986" t="s">
        <v>7851</v>
      </c>
      <c r="C12986" t="s">
        <v>7852</v>
      </c>
    </row>
    <row r="12987" spans="1:3" hidden="1" x14ac:dyDescent="0.25">
      <c r="A12987" t="s">
        <v>4130</v>
      </c>
      <c r="B12987" t="s">
        <v>7853</v>
      </c>
      <c r="C12987" t="s">
        <v>7854</v>
      </c>
    </row>
    <row r="12988" spans="1:3" hidden="1" x14ac:dyDescent="0.25">
      <c r="A12988" t="s">
        <v>4130</v>
      </c>
      <c r="B12988" t="s">
        <v>7855</v>
      </c>
      <c r="C12988" t="s">
        <v>7856</v>
      </c>
    </row>
    <row r="12989" spans="1:3" hidden="1" x14ac:dyDescent="0.25">
      <c r="A12989" t="s">
        <v>4130</v>
      </c>
      <c r="B12989" t="s">
        <v>7857</v>
      </c>
      <c r="C12989" t="s">
        <v>7858</v>
      </c>
    </row>
    <row r="12990" spans="1:3" hidden="1" x14ac:dyDescent="0.25">
      <c r="A12990" t="s">
        <v>4130</v>
      </c>
      <c r="B12990" t="s">
        <v>7859</v>
      </c>
      <c r="C12990" t="s">
        <v>7860</v>
      </c>
    </row>
    <row r="12991" spans="1:3" hidden="1" x14ac:dyDescent="0.25">
      <c r="A12991" t="s">
        <v>4130</v>
      </c>
      <c r="B12991" t="s">
        <v>7861</v>
      </c>
      <c r="C12991" t="s">
        <v>7862</v>
      </c>
    </row>
    <row r="12992" spans="1:3" hidden="1" x14ac:dyDescent="0.25">
      <c r="A12992" t="s">
        <v>4130</v>
      </c>
      <c r="B12992" t="s">
        <v>7863</v>
      </c>
      <c r="C12992" t="s">
        <v>7864</v>
      </c>
    </row>
    <row r="12993" spans="1:3" hidden="1" x14ac:dyDescent="0.25">
      <c r="A12993" t="s">
        <v>4130</v>
      </c>
      <c r="B12993" t="s">
        <v>7865</v>
      </c>
      <c r="C12993" t="s">
        <v>7866</v>
      </c>
    </row>
    <row r="12994" spans="1:3" hidden="1" x14ac:dyDescent="0.25">
      <c r="A12994" t="s">
        <v>4130</v>
      </c>
      <c r="B12994" t="s">
        <v>7867</v>
      </c>
      <c r="C12994" t="s">
        <v>7868</v>
      </c>
    </row>
    <row r="12995" spans="1:3" hidden="1" x14ac:dyDescent="0.25">
      <c r="A12995" t="s">
        <v>4130</v>
      </c>
      <c r="B12995" t="s">
        <v>7869</v>
      </c>
      <c r="C12995" t="s">
        <v>7870</v>
      </c>
    </row>
    <row r="12996" spans="1:3" hidden="1" x14ac:dyDescent="0.25">
      <c r="A12996" t="s">
        <v>4130</v>
      </c>
      <c r="B12996" t="s">
        <v>7871</v>
      </c>
      <c r="C12996" t="s">
        <v>7870</v>
      </c>
    </row>
    <row r="12997" spans="1:3" hidden="1" x14ac:dyDescent="0.25">
      <c r="A12997" t="s">
        <v>4130</v>
      </c>
      <c r="B12997" t="s">
        <v>4238</v>
      </c>
      <c r="C12997" t="s">
        <v>7870</v>
      </c>
    </row>
    <row r="12998" spans="1:3" hidden="1" x14ac:dyDescent="0.25">
      <c r="A12998" t="s">
        <v>4130</v>
      </c>
      <c r="B12998" t="s">
        <v>7872</v>
      </c>
      <c r="C12998" t="s">
        <v>7873</v>
      </c>
    </row>
    <row r="12999" spans="1:3" hidden="1" x14ac:dyDescent="0.25">
      <c r="A12999" t="s">
        <v>4130</v>
      </c>
      <c r="B12999" t="s">
        <v>7874</v>
      </c>
      <c r="C12999" t="s">
        <v>7875</v>
      </c>
    </row>
    <row r="13000" spans="1:3" hidden="1" x14ac:dyDescent="0.25">
      <c r="A13000" t="s">
        <v>4130</v>
      </c>
      <c r="B13000" t="s">
        <v>7876</v>
      </c>
      <c r="C13000" t="s">
        <v>7877</v>
      </c>
    </row>
    <row r="13001" spans="1:3" hidden="1" x14ac:dyDescent="0.25">
      <c r="A13001" t="s">
        <v>4130</v>
      </c>
      <c r="B13001" t="s">
        <v>7878</v>
      </c>
      <c r="C13001" t="s">
        <v>7879</v>
      </c>
    </row>
    <row r="13002" spans="1:3" hidden="1" x14ac:dyDescent="0.25">
      <c r="A13002" t="s">
        <v>4130</v>
      </c>
      <c r="B13002" t="s">
        <v>7880</v>
      </c>
      <c r="C13002" t="s">
        <v>7879</v>
      </c>
    </row>
    <row r="13003" spans="1:3" hidden="1" x14ac:dyDescent="0.25">
      <c r="A13003" t="s">
        <v>4130</v>
      </c>
      <c r="B13003" t="s">
        <v>7881</v>
      </c>
      <c r="C13003" t="s">
        <v>7882</v>
      </c>
    </row>
    <row r="13004" spans="1:3" hidden="1" x14ac:dyDescent="0.25">
      <c r="A13004" t="s">
        <v>4130</v>
      </c>
      <c r="B13004" t="s">
        <v>7883</v>
      </c>
      <c r="C13004" t="s">
        <v>7884</v>
      </c>
    </row>
    <row r="13005" spans="1:3" hidden="1" x14ac:dyDescent="0.25">
      <c r="A13005" t="s">
        <v>4130</v>
      </c>
      <c r="B13005" t="s">
        <v>7885</v>
      </c>
      <c r="C13005" t="s">
        <v>7886</v>
      </c>
    </row>
    <row r="13006" spans="1:3" hidden="1" x14ac:dyDescent="0.25">
      <c r="A13006" t="s">
        <v>4130</v>
      </c>
      <c r="B13006" t="s">
        <v>7887</v>
      </c>
      <c r="C13006" t="s">
        <v>7888</v>
      </c>
    </row>
    <row r="13007" spans="1:3" hidden="1" x14ac:dyDescent="0.25">
      <c r="A13007" t="s">
        <v>4130</v>
      </c>
      <c r="B13007" t="s">
        <v>7889</v>
      </c>
      <c r="C13007" t="s">
        <v>7890</v>
      </c>
    </row>
    <row r="13008" spans="1:3" hidden="1" x14ac:dyDescent="0.25">
      <c r="A13008" t="s">
        <v>4130</v>
      </c>
      <c r="B13008" t="s">
        <v>7891</v>
      </c>
      <c r="C13008" t="s">
        <v>7892</v>
      </c>
    </row>
    <row r="13009" spans="1:3" hidden="1" x14ac:dyDescent="0.25">
      <c r="A13009" t="s">
        <v>4130</v>
      </c>
      <c r="B13009" t="s">
        <v>7893</v>
      </c>
      <c r="C13009" t="s">
        <v>7894</v>
      </c>
    </row>
    <row r="13010" spans="1:3" hidden="1" x14ac:dyDescent="0.25">
      <c r="A13010" t="s">
        <v>4130</v>
      </c>
      <c r="B13010" t="s">
        <v>7895</v>
      </c>
      <c r="C13010" t="s">
        <v>7896</v>
      </c>
    </row>
    <row r="13011" spans="1:3" hidden="1" x14ac:dyDescent="0.25">
      <c r="A13011" t="s">
        <v>4130</v>
      </c>
      <c r="B13011" t="s">
        <v>7897</v>
      </c>
      <c r="C13011" t="s">
        <v>7898</v>
      </c>
    </row>
    <row r="13012" spans="1:3" hidden="1" x14ac:dyDescent="0.25">
      <c r="A13012" t="s">
        <v>4130</v>
      </c>
      <c r="B13012" t="s">
        <v>7899</v>
      </c>
      <c r="C13012" t="s">
        <v>7900</v>
      </c>
    </row>
    <row r="13013" spans="1:3" hidden="1" x14ac:dyDescent="0.25">
      <c r="A13013" t="s">
        <v>4130</v>
      </c>
      <c r="B13013" t="s">
        <v>7901</v>
      </c>
      <c r="C13013" t="s">
        <v>7902</v>
      </c>
    </row>
    <row r="13014" spans="1:3" hidden="1" x14ac:dyDescent="0.25">
      <c r="A13014" t="s">
        <v>4130</v>
      </c>
      <c r="B13014" t="s">
        <v>7903</v>
      </c>
      <c r="C13014" t="s">
        <v>7904</v>
      </c>
    </row>
    <row r="13015" spans="1:3" hidden="1" x14ac:dyDescent="0.25">
      <c r="A13015" t="s">
        <v>4130</v>
      </c>
      <c r="B13015" t="s">
        <v>7905</v>
      </c>
      <c r="C13015" t="s">
        <v>7906</v>
      </c>
    </row>
    <row r="13016" spans="1:3" hidden="1" x14ac:dyDescent="0.25">
      <c r="A13016" t="s">
        <v>4130</v>
      </c>
      <c r="B13016" t="s">
        <v>7907</v>
      </c>
      <c r="C13016" t="s">
        <v>7908</v>
      </c>
    </row>
    <row r="13017" spans="1:3" hidden="1" x14ac:dyDescent="0.25">
      <c r="A13017" t="s">
        <v>4130</v>
      </c>
      <c r="B13017" t="s">
        <v>7909</v>
      </c>
      <c r="C13017" t="s">
        <v>7910</v>
      </c>
    </row>
    <row r="13018" spans="1:3" hidden="1" x14ac:dyDescent="0.25">
      <c r="A13018" t="s">
        <v>4130</v>
      </c>
      <c r="B13018" t="s">
        <v>7911</v>
      </c>
      <c r="C13018" t="s">
        <v>7912</v>
      </c>
    </row>
    <row r="13019" spans="1:3" hidden="1" x14ac:dyDescent="0.25">
      <c r="A13019" t="s">
        <v>4130</v>
      </c>
      <c r="B13019" t="s">
        <v>7913</v>
      </c>
      <c r="C13019" t="s">
        <v>7914</v>
      </c>
    </row>
    <row r="13020" spans="1:3" hidden="1" x14ac:dyDescent="0.25">
      <c r="A13020" t="s">
        <v>4130</v>
      </c>
      <c r="B13020" t="s">
        <v>7915</v>
      </c>
      <c r="C13020" t="s">
        <v>7916</v>
      </c>
    </row>
    <row r="13021" spans="1:3" hidden="1" x14ac:dyDescent="0.25">
      <c r="A13021" t="s">
        <v>4130</v>
      </c>
      <c r="B13021" t="s">
        <v>7913</v>
      </c>
      <c r="C13021" t="s">
        <v>7917</v>
      </c>
    </row>
    <row r="13022" spans="1:3" hidden="1" x14ac:dyDescent="0.25">
      <c r="A13022" t="s">
        <v>4130</v>
      </c>
      <c r="B13022" t="s">
        <v>7918</v>
      </c>
      <c r="C13022" t="s">
        <v>7919</v>
      </c>
    </row>
    <row r="13023" spans="1:3" hidden="1" x14ac:dyDescent="0.25">
      <c r="A13023" t="s">
        <v>4130</v>
      </c>
      <c r="B13023" t="s">
        <v>7920</v>
      </c>
      <c r="C13023" t="s">
        <v>7921</v>
      </c>
    </row>
    <row r="13024" spans="1:3" hidden="1" x14ac:dyDescent="0.25">
      <c r="A13024" t="s">
        <v>4130</v>
      </c>
      <c r="B13024" t="s">
        <v>7922</v>
      </c>
      <c r="C13024" t="s">
        <v>7923</v>
      </c>
    </row>
    <row r="13025" spans="1:3" hidden="1" x14ac:dyDescent="0.25">
      <c r="A13025" t="s">
        <v>4130</v>
      </c>
      <c r="B13025" t="s">
        <v>7924</v>
      </c>
      <c r="C13025" t="s">
        <v>7925</v>
      </c>
    </row>
    <row r="13026" spans="1:3" hidden="1" x14ac:dyDescent="0.25">
      <c r="A13026" t="s">
        <v>4130</v>
      </c>
      <c r="B13026" t="s">
        <v>7926</v>
      </c>
      <c r="C13026" t="s">
        <v>7927</v>
      </c>
    </row>
    <row r="13027" spans="1:3" hidden="1" x14ac:dyDescent="0.25">
      <c r="A13027" t="s">
        <v>4130</v>
      </c>
      <c r="B13027" t="s">
        <v>7928</v>
      </c>
      <c r="C13027" t="s">
        <v>7929</v>
      </c>
    </row>
    <row r="13028" spans="1:3" hidden="1" x14ac:dyDescent="0.25">
      <c r="A13028" t="s">
        <v>4130</v>
      </c>
      <c r="B13028" t="s">
        <v>7930</v>
      </c>
      <c r="C13028" t="s">
        <v>7931</v>
      </c>
    </row>
    <row r="13029" spans="1:3" hidden="1" x14ac:dyDescent="0.25">
      <c r="A13029" t="s">
        <v>4130</v>
      </c>
      <c r="B13029" t="s">
        <v>7932</v>
      </c>
      <c r="C13029" t="s">
        <v>7933</v>
      </c>
    </row>
    <row r="13030" spans="1:3" hidden="1" x14ac:dyDescent="0.25">
      <c r="A13030" t="s">
        <v>4130</v>
      </c>
      <c r="B13030" t="s">
        <v>7934</v>
      </c>
      <c r="C13030" t="s">
        <v>7935</v>
      </c>
    </row>
    <row r="13031" spans="1:3" hidden="1" x14ac:dyDescent="0.25">
      <c r="A13031" t="s">
        <v>4130</v>
      </c>
      <c r="B13031" t="s">
        <v>7936</v>
      </c>
      <c r="C13031" t="s">
        <v>7937</v>
      </c>
    </row>
    <row r="13032" spans="1:3" hidden="1" x14ac:dyDescent="0.25">
      <c r="A13032" t="s">
        <v>4130</v>
      </c>
      <c r="B13032" t="s">
        <v>7938</v>
      </c>
      <c r="C13032" t="s">
        <v>7935</v>
      </c>
    </row>
    <row r="13033" spans="1:3" hidden="1" x14ac:dyDescent="0.25">
      <c r="A13033" t="s">
        <v>4130</v>
      </c>
      <c r="B13033" t="s">
        <v>7939</v>
      </c>
      <c r="C13033" t="s">
        <v>7940</v>
      </c>
    </row>
    <row r="13034" spans="1:3" hidden="1" x14ac:dyDescent="0.25">
      <c r="A13034" t="s">
        <v>4130</v>
      </c>
      <c r="B13034" t="s">
        <v>7941</v>
      </c>
      <c r="C13034" t="s">
        <v>7942</v>
      </c>
    </row>
    <row r="13035" spans="1:3" hidden="1" x14ac:dyDescent="0.25">
      <c r="A13035" t="s">
        <v>4130</v>
      </c>
      <c r="B13035" t="s">
        <v>7943</v>
      </c>
      <c r="C13035" t="s">
        <v>7942</v>
      </c>
    </row>
    <row r="13036" spans="1:3" hidden="1" x14ac:dyDescent="0.25">
      <c r="A13036" t="s">
        <v>4130</v>
      </c>
      <c r="B13036" t="s">
        <v>7944</v>
      </c>
      <c r="C13036" t="s">
        <v>7942</v>
      </c>
    </row>
    <row r="13037" spans="1:3" hidden="1" x14ac:dyDescent="0.25">
      <c r="A13037" t="s">
        <v>4130</v>
      </c>
      <c r="B13037" t="s">
        <v>7945</v>
      </c>
      <c r="C13037" t="s">
        <v>7946</v>
      </c>
    </row>
    <row r="13038" spans="1:3" hidden="1" x14ac:dyDescent="0.25">
      <c r="A13038" t="s">
        <v>4130</v>
      </c>
      <c r="B13038" t="s">
        <v>7947</v>
      </c>
      <c r="C13038" t="s">
        <v>7948</v>
      </c>
    </row>
    <row r="13039" spans="1:3" hidden="1" x14ac:dyDescent="0.25">
      <c r="A13039" t="s">
        <v>4130</v>
      </c>
      <c r="B13039" t="s">
        <v>7949</v>
      </c>
      <c r="C13039" t="s">
        <v>7950</v>
      </c>
    </row>
    <row r="13040" spans="1:3" hidden="1" x14ac:dyDescent="0.25">
      <c r="A13040" t="s">
        <v>4130</v>
      </c>
      <c r="B13040" t="s">
        <v>7951</v>
      </c>
      <c r="C13040" t="s">
        <v>7952</v>
      </c>
    </row>
    <row r="13041" spans="1:3" hidden="1" x14ac:dyDescent="0.25">
      <c r="A13041" t="s">
        <v>4130</v>
      </c>
      <c r="B13041" t="s">
        <v>7953</v>
      </c>
      <c r="C13041" t="s">
        <v>7954</v>
      </c>
    </row>
    <row r="13042" spans="1:3" hidden="1" x14ac:dyDescent="0.25">
      <c r="A13042" t="s">
        <v>4130</v>
      </c>
      <c r="B13042" t="s">
        <v>7955</v>
      </c>
      <c r="C13042" t="s">
        <v>7956</v>
      </c>
    </row>
    <row r="13043" spans="1:3" hidden="1" x14ac:dyDescent="0.25">
      <c r="A13043" t="s">
        <v>4130</v>
      </c>
      <c r="B13043" t="s">
        <v>7957</v>
      </c>
      <c r="C13043" t="s">
        <v>7958</v>
      </c>
    </row>
    <row r="13044" spans="1:3" hidden="1" x14ac:dyDescent="0.25">
      <c r="A13044" t="s">
        <v>4130</v>
      </c>
      <c r="B13044" t="s">
        <v>7959</v>
      </c>
      <c r="C13044" t="s">
        <v>7958</v>
      </c>
    </row>
    <row r="13045" spans="1:3" hidden="1" x14ac:dyDescent="0.25">
      <c r="A13045" t="s">
        <v>4130</v>
      </c>
      <c r="B13045" t="s">
        <v>7960</v>
      </c>
      <c r="C13045" t="s">
        <v>7961</v>
      </c>
    </row>
    <row r="13046" spans="1:3" hidden="1" x14ac:dyDescent="0.25">
      <c r="A13046" t="s">
        <v>4130</v>
      </c>
      <c r="B13046" t="s">
        <v>7960</v>
      </c>
      <c r="C13046" t="s">
        <v>7958</v>
      </c>
    </row>
    <row r="13047" spans="1:3" hidden="1" x14ac:dyDescent="0.25">
      <c r="A13047" t="s">
        <v>4130</v>
      </c>
      <c r="B13047" t="s">
        <v>7962</v>
      </c>
      <c r="C13047" t="s">
        <v>7963</v>
      </c>
    </row>
    <row r="13048" spans="1:3" hidden="1" x14ac:dyDescent="0.25">
      <c r="A13048" t="s">
        <v>4130</v>
      </c>
      <c r="B13048" t="s">
        <v>7964</v>
      </c>
      <c r="C13048" t="s">
        <v>7965</v>
      </c>
    </row>
    <row r="13049" spans="1:3" hidden="1" x14ac:dyDescent="0.25">
      <c r="A13049" t="s">
        <v>4130</v>
      </c>
      <c r="B13049" t="s">
        <v>7966</v>
      </c>
      <c r="C13049" t="s">
        <v>7967</v>
      </c>
    </row>
    <row r="13050" spans="1:3" hidden="1" x14ac:dyDescent="0.25">
      <c r="A13050" t="s">
        <v>4130</v>
      </c>
      <c r="B13050" t="s">
        <v>7968</v>
      </c>
      <c r="C13050" t="s">
        <v>7969</v>
      </c>
    </row>
    <row r="13051" spans="1:3" hidden="1" x14ac:dyDescent="0.25">
      <c r="A13051" t="s">
        <v>4130</v>
      </c>
      <c r="B13051" t="s">
        <v>7970</v>
      </c>
      <c r="C13051" t="s">
        <v>7971</v>
      </c>
    </row>
    <row r="13052" spans="1:3" hidden="1" x14ac:dyDescent="0.25">
      <c r="A13052" t="s">
        <v>4130</v>
      </c>
      <c r="B13052" t="s">
        <v>7972</v>
      </c>
      <c r="C13052" t="s">
        <v>7973</v>
      </c>
    </row>
    <row r="13053" spans="1:3" hidden="1" x14ac:dyDescent="0.25">
      <c r="A13053" t="s">
        <v>4130</v>
      </c>
      <c r="B13053" t="s">
        <v>7974</v>
      </c>
      <c r="C13053" t="s">
        <v>7975</v>
      </c>
    </row>
    <row r="13054" spans="1:3" hidden="1" x14ac:dyDescent="0.25">
      <c r="A13054" t="s">
        <v>4130</v>
      </c>
      <c r="B13054" t="s">
        <v>7976</v>
      </c>
      <c r="C13054" t="s">
        <v>7977</v>
      </c>
    </row>
    <row r="13055" spans="1:3" hidden="1" x14ac:dyDescent="0.25">
      <c r="A13055" t="s">
        <v>4130</v>
      </c>
      <c r="B13055" t="s">
        <v>7978</v>
      </c>
      <c r="C13055" t="s">
        <v>7979</v>
      </c>
    </row>
    <row r="13056" spans="1:3" hidden="1" x14ac:dyDescent="0.25">
      <c r="A13056" t="s">
        <v>4130</v>
      </c>
      <c r="B13056" t="s">
        <v>7980</v>
      </c>
      <c r="C13056" t="s">
        <v>7981</v>
      </c>
    </row>
    <row r="13057" spans="1:3" hidden="1" x14ac:dyDescent="0.25">
      <c r="A13057" t="s">
        <v>4130</v>
      </c>
      <c r="B13057" t="s">
        <v>7982</v>
      </c>
      <c r="C13057" t="s">
        <v>7983</v>
      </c>
    </row>
    <row r="13058" spans="1:3" hidden="1" x14ac:dyDescent="0.25">
      <c r="A13058" t="s">
        <v>4130</v>
      </c>
      <c r="B13058" t="s">
        <v>7984</v>
      </c>
      <c r="C13058" t="s">
        <v>7985</v>
      </c>
    </row>
    <row r="13059" spans="1:3" hidden="1" x14ac:dyDescent="0.25">
      <c r="A13059" t="s">
        <v>4130</v>
      </c>
      <c r="B13059" t="s">
        <v>7986</v>
      </c>
      <c r="C13059" t="s">
        <v>7987</v>
      </c>
    </row>
    <row r="13060" spans="1:3" hidden="1" x14ac:dyDescent="0.25">
      <c r="A13060" t="s">
        <v>4130</v>
      </c>
      <c r="B13060" t="s">
        <v>7988</v>
      </c>
      <c r="C13060" t="s">
        <v>7989</v>
      </c>
    </row>
    <row r="13061" spans="1:3" hidden="1" x14ac:dyDescent="0.25">
      <c r="A13061" t="s">
        <v>4130</v>
      </c>
      <c r="B13061" t="s">
        <v>7990</v>
      </c>
      <c r="C13061" t="s">
        <v>7991</v>
      </c>
    </row>
    <row r="13062" spans="1:3" hidden="1" x14ac:dyDescent="0.25">
      <c r="A13062" t="s">
        <v>4130</v>
      </c>
      <c r="B13062" t="s">
        <v>7992</v>
      </c>
      <c r="C13062" t="s">
        <v>7993</v>
      </c>
    </row>
    <row r="13063" spans="1:3" hidden="1" x14ac:dyDescent="0.25">
      <c r="A13063" t="s">
        <v>4130</v>
      </c>
      <c r="B13063" t="s">
        <v>7994</v>
      </c>
      <c r="C13063" t="s">
        <v>7995</v>
      </c>
    </row>
    <row r="13064" spans="1:3" hidden="1" x14ac:dyDescent="0.25">
      <c r="A13064" t="s">
        <v>4130</v>
      </c>
      <c r="B13064" t="s">
        <v>7996</v>
      </c>
      <c r="C13064" t="s">
        <v>7997</v>
      </c>
    </row>
    <row r="13065" spans="1:3" hidden="1" x14ac:dyDescent="0.25">
      <c r="A13065" t="s">
        <v>4130</v>
      </c>
      <c r="B13065" t="s">
        <v>7998</v>
      </c>
      <c r="C13065" t="s">
        <v>7999</v>
      </c>
    </row>
    <row r="13066" spans="1:3" hidden="1" x14ac:dyDescent="0.25">
      <c r="A13066" t="s">
        <v>4130</v>
      </c>
      <c r="B13066" t="s">
        <v>8000</v>
      </c>
      <c r="C13066" t="s">
        <v>8001</v>
      </c>
    </row>
    <row r="13067" spans="1:3" hidden="1" x14ac:dyDescent="0.25">
      <c r="A13067" t="s">
        <v>4130</v>
      </c>
      <c r="B13067" t="s">
        <v>8002</v>
      </c>
      <c r="C13067" t="s">
        <v>8003</v>
      </c>
    </row>
    <row r="13068" spans="1:3" hidden="1" x14ac:dyDescent="0.25">
      <c r="A13068" t="s">
        <v>4130</v>
      </c>
      <c r="B13068" t="s">
        <v>8004</v>
      </c>
      <c r="C13068" t="s">
        <v>8005</v>
      </c>
    </row>
    <row r="13069" spans="1:3" hidden="1" x14ac:dyDescent="0.25">
      <c r="A13069" t="s">
        <v>4130</v>
      </c>
      <c r="B13069" t="s">
        <v>8006</v>
      </c>
      <c r="C13069" t="s">
        <v>8007</v>
      </c>
    </row>
    <row r="13070" spans="1:3" hidden="1" x14ac:dyDescent="0.25">
      <c r="A13070" t="s">
        <v>4130</v>
      </c>
      <c r="B13070" t="s">
        <v>8008</v>
      </c>
      <c r="C13070" t="s">
        <v>8009</v>
      </c>
    </row>
    <row r="13071" spans="1:3" hidden="1" x14ac:dyDescent="0.25">
      <c r="A13071" t="s">
        <v>4130</v>
      </c>
      <c r="B13071" t="s">
        <v>8010</v>
      </c>
      <c r="C13071" t="s">
        <v>8011</v>
      </c>
    </row>
    <row r="13072" spans="1:3" hidden="1" x14ac:dyDescent="0.25">
      <c r="A13072" t="s">
        <v>4130</v>
      </c>
      <c r="B13072" t="s">
        <v>8012</v>
      </c>
      <c r="C13072" t="s">
        <v>8013</v>
      </c>
    </row>
    <row r="13073" spans="1:3" hidden="1" x14ac:dyDescent="0.25">
      <c r="A13073" t="s">
        <v>4130</v>
      </c>
      <c r="B13073" t="s">
        <v>8014</v>
      </c>
      <c r="C13073" t="s">
        <v>8015</v>
      </c>
    </row>
    <row r="13074" spans="1:3" hidden="1" x14ac:dyDescent="0.25">
      <c r="A13074" t="s">
        <v>4130</v>
      </c>
      <c r="B13074" t="s">
        <v>8016</v>
      </c>
      <c r="C13074" t="s">
        <v>8017</v>
      </c>
    </row>
    <row r="13075" spans="1:3" hidden="1" x14ac:dyDescent="0.25">
      <c r="A13075" t="s">
        <v>4130</v>
      </c>
      <c r="B13075" t="s">
        <v>8018</v>
      </c>
      <c r="C13075" t="s">
        <v>8019</v>
      </c>
    </row>
    <row r="13076" spans="1:3" hidden="1" x14ac:dyDescent="0.25">
      <c r="A13076" t="s">
        <v>4130</v>
      </c>
      <c r="B13076" t="s">
        <v>8020</v>
      </c>
      <c r="C13076" t="s">
        <v>8021</v>
      </c>
    </row>
    <row r="13077" spans="1:3" hidden="1" x14ac:dyDescent="0.25">
      <c r="A13077" t="s">
        <v>4130</v>
      </c>
      <c r="B13077" t="s">
        <v>8022</v>
      </c>
      <c r="C13077" t="s">
        <v>8023</v>
      </c>
    </row>
    <row r="13078" spans="1:3" hidden="1" x14ac:dyDescent="0.25">
      <c r="A13078" t="s">
        <v>4130</v>
      </c>
      <c r="B13078" t="s">
        <v>8024</v>
      </c>
      <c r="C13078" t="s">
        <v>8025</v>
      </c>
    </row>
    <row r="13079" spans="1:3" hidden="1" x14ac:dyDescent="0.25">
      <c r="A13079" t="s">
        <v>4130</v>
      </c>
      <c r="B13079" t="s">
        <v>8026</v>
      </c>
      <c r="C13079" t="s">
        <v>8027</v>
      </c>
    </row>
    <row r="13080" spans="1:3" hidden="1" x14ac:dyDescent="0.25">
      <c r="A13080" t="s">
        <v>4130</v>
      </c>
      <c r="B13080" t="s">
        <v>8028</v>
      </c>
      <c r="C13080" t="s">
        <v>8029</v>
      </c>
    </row>
    <row r="13081" spans="1:3" hidden="1" x14ac:dyDescent="0.25">
      <c r="A13081" t="s">
        <v>4130</v>
      </c>
      <c r="B13081" t="s">
        <v>8030</v>
      </c>
      <c r="C13081" t="s">
        <v>8031</v>
      </c>
    </row>
    <row r="13082" spans="1:3" hidden="1" x14ac:dyDescent="0.25">
      <c r="A13082" t="s">
        <v>4130</v>
      </c>
      <c r="B13082" t="s">
        <v>8032</v>
      </c>
      <c r="C13082" t="s">
        <v>8033</v>
      </c>
    </row>
    <row r="13083" spans="1:3" hidden="1" x14ac:dyDescent="0.25">
      <c r="A13083" t="s">
        <v>4130</v>
      </c>
      <c r="B13083" t="s">
        <v>8034</v>
      </c>
      <c r="C13083" t="s">
        <v>8035</v>
      </c>
    </row>
    <row r="13084" spans="1:3" hidden="1" x14ac:dyDescent="0.25">
      <c r="A13084" t="s">
        <v>4130</v>
      </c>
      <c r="B13084" t="s">
        <v>8036</v>
      </c>
      <c r="C13084" t="s">
        <v>8037</v>
      </c>
    </row>
    <row r="13085" spans="1:3" hidden="1" x14ac:dyDescent="0.25">
      <c r="A13085" t="s">
        <v>4130</v>
      </c>
      <c r="B13085" t="s">
        <v>8038</v>
      </c>
      <c r="C13085" t="s">
        <v>8039</v>
      </c>
    </row>
    <row r="13086" spans="1:3" hidden="1" x14ac:dyDescent="0.25">
      <c r="A13086" t="s">
        <v>4130</v>
      </c>
      <c r="B13086" t="s">
        <v>8040</v>
      </c>
      <c r="C13086" t="s">
        <v>8041</v>
      </c>
    </row>
    <row r="13087" spans="1:3" hidden="1" x14ac:dyDescent="0.25">
      <c r="A13087" t="s">
        <v>4130</v>
      </c>
      <c r="B13087" t="s">
        <v>8042</v>
      </c>
      <c r="C13087" t="s">
        <v>8043</v>
      </c>
    </row>
    <row r="13088" spans="1:3" hidden="1" x14ac:dyDescent="0.25">
      <c r="A13088" t="s">
        <v>4130</v>
      </c>
      <c r="B13088" t="s">
        <v>8044</v>
      </c>
      <c r="C13088" t="s">
        <v>8045</v>
      </c>
    </row>
    <row r="13089" spans="1:3" hidden="1" x14ac:dyDescent="0.25">
      <c r="A13089" t="s">
        <v>4130</v>
      </c>
      <c r="B13089" t="s">
        <v>8046</v>
      </c>
      <c r="C13089" t="s">
        <v>8047</v>
      </c>
    </row>
    <row r="13090" spans="1:3" hidden="1" x14ac:dyDescent="0.25">
      <c r="A13090" t="s">
        <v>4130</v>
      </c>
      <c r="B13090" t="s">
        <v>8048</v>
      </c>
      <c r="C13090" t="s">
        <v>8049</v>
      </c>
    </row>
    <row r="13091" spans="1:3" hidden="1" x14ac:dyDescent="0.25">
      <c r="A13091" t="s">
        <v>4130</v>
      </c>
      <c r="B13091" t="s">
        <v>8050</v>
      </c>
      <c r="C13091" t="s">
        <v>8051</v>
      </c>
    </row>
    <row r="13092" spans="1:3" hidden="1" x14ac:dyDescent="0.25">
      <c r="A13092" t="s">
        <v>4130</v>
      </c>
      <c r="B13092" t="s">
        <v>7695</v>
      </c>
      <c r="C13092" t="s">
        <v>8052</v>
      </c>
    </row>
    <row r="13093" spans="1:3" hidden="1" x14ac:dyDescent="0.25">
      <c r="A13093" t="s">
        <v>4130</v>
      </c>
      <c r="B13093" t="s">
        <v>7697</v>
      </c>
      <c r="C13093" t="s">
        <v>8052</v>
      </c>
    </row>
    <row r="13094" spans="1:3" hidden="1" x14ac:dyDescent="0.25">
      <c r="A13094" t="s">
        <v>4130</v>
      </c>
      <c r="B13094" t="s">
        <v>8053</v>
      </c>
      <c r="C13094" t="s">
        <v>8054</v>
      </c>
    </row>
    <row r="13095" spans="1:3" hidden="1" x14ac:dyDescent="0.25">
      <c r="A13095" t="s">
        <v>4130</v>
      </c>
      <c r="B13095" t="s">
        <v>7780</v>
      </c>
      <c r="C13095" t="s">
        <v>8054</v>
      </c>
    </row>
    <row r="13096" spans="1:3" hidden="1" x14ac:dyDescent="0.25">
      <c r="A13096" t="s">
        <v>4130</v>
      </c>
      <c r="B13096" t="s">
        <v>8055</v>
      </c>
      <c r="C13096" t="s">
        <v>8056</v>
      </c>
    </row>
    <row r="13097" spans="1:3" hidden="1" x14ac:dyDescent="0.25">
      <c r="A13097" t="s">
        <v>4130</v>
      </c>
      <c r="B13097" t="s">
        <v>8057</v>
      </c>
      <c r="C13097" t="s">
        <v>8058</v>
      </c>
    </row>
    <row r="13098" spans="1:3" hidden="1" x14ac:dyDescent="0.25">
      <c r="A13098" t="s">
        <v>4130</v>
      </c>
      <c r="B13098" t="s">
        <v>8059</v>
      </c>
      <c r="C13098" t="s">
        <v>8060</v>
      </c>
    </row>
    <row r="13099" spans="1:3" hidden="1" x14ac:dyDescent="0.25">
      <c r="A13099" t="s">
        <v>4130</v>
      </c>
      <c r="B13099" t="s">
        <v>8061</v>
      </c>
      <c r="C13099" t="s">
        <v>8062</v>
      </c>
    </row>
    <row r="13100" spans="1:3" hidden="1" x14ac:dyDescent="0.25">
      <c r="A13100" t="s">
        <v>4130</v>
      </c>
      <c r="B13100" t="s">
        <v>8063</v>
      </c>
      <c r="C13100" t="s">
        <v>8064</v>
      </c>
    </row>
    <row r="13101" spans="1:3" hidden="1" x14ac:dyDescent="0.25">
      <c r="A13101" t="s">
        <v>4130</v>
      </c>
      <c r="B13101" t="s">
        <v>8065</v>
      </c>
      <c r="C13101" t="s">
        <v>8066</v>
      </c>
    </row>
    <row r="13102" spans="1:3" hidden="1" x14ac:dyDescent="0.25">
      <c r="A13102" t="s">
        <v>4130</v>
      </c>
      <c r="B13102" t="s">
        <v>8067</v>
      </c>
      <c r="C13102" t="s">
        <v>8068</v>
      </c>
    </row>
    <row r="13103" spans="1:3" hidden="1" x14ac:dyDescent="0.25">
      <c r="A13103" t="s">
        <v>4130</v>
      </c>
      <c r="B13103" t="s">
        <v>8069</v>
      </c>
      <c r="C13103" t="s">
        <v>8070</v>
      </c>
    </row>
    <row r="13104" spans="1:3" hidden="1" x14ac:dyDescent="0.25">
      <c r="A13104" t="s">
        <v>4130</v>
      </c>
      <c r="B13104" t="s">
        <v>8071</v>
      </c>
      <c r="C13104" t="s">
        <v>8072</v>
      </c>
    </row>
    <row r="13105" spans="1:3" hidden="1" x14ac:dyDescent="0.25">
      <c r="A13105" t="s">
        <v>4130</v>
      </c>
      <c r="B13105" t="s">
        <v>8073</v>
      </c>
      <c r="C13105" t="s">
        <v>8074</v>
      </c>
    </row>
    <row r="13106" spans="1:3" hidden="1" x14ac:dyDescent="0.25">
      <c r="A13106" t="s">
        <v>4130</v>
      </c>
      <c r="B13106" t="s">
        <v>8075</v>
      </c>
      <c r="C13106" t="s">
        <v>8076</v>
      </c>
    </row>
    <row r="13107" spans="1:3" hidden="1" x14ac:dyDescent="0.25">
      <c r="A13107" t="s">
        <v>4130</v>
      </c>
      <c r="B13107" t="s">
        <v>8077</v>
      </c>
      <c r="C13107" t="s">
        <v>8078</v>
      </c>
    </row>
    <row r="13108" spans="1:3" hidden="1" x14ac:dyDescent="0.25">
      <c r="A13108" t="s">
        <v>4130</v>
      </c>
      <c r="B13108" t="s">
        <v>8079</v>
      </c>
      <c r="C13108" t="s">
        <v>8080</v>
      </c>
    </row>
    <row r="13109" spans="1:3" hidden="1" x14ac:dyDescent="0.25">
      <c r="A13109" t="s">
        <v>4130</v>
      </c>
      <c r="B13109" t="s">
        <v>8081</v>
      </c>
      <c r="C13109" t="s">
        <v>8082</v>
      </c>
    </row>
    <row r="13110" spans="1:3" hidden="1" x14ac:dyDescent="0.25">
      <c r="A13110" t="s">
        <v>4130</v>
      </c>
      <c r="B13110" t="s">
        <v>8083</v>
      </c>
      <c r="C13110" t="s">
        <v>8084</v>
      </c>
    </row>
    <row r="13111" spans="1:3" hidden="1" x14ac:dyDescent="0.25">
      <c r="A13111" t="s">
        <v>4130</v>
      </c>
      <c r="B13111" t="s">
        <v>8085</v>
      </c>
      <c r="C13111" t="s">
        <v>8086</v>
      </c>
    </row>
    <row r="13112" spans="1:3" hidden="1" x14ac:dyDescent="0.25">
      <c r="A13112" t="s">
        <v>4130</v>
      </c>
      <c r="B13112" t="s">
        <v>8087</v>
      </c>
      <c r="C13112" t="s">
        <v>8088</v>
      </c>
    </row>
    <row r="13113" spans="1:3" hidden="1" x14ac:dyDescent="0.25">
      <c r="A13113" t="s">
        <v>4130</v>
      </c>
      <c r="B13113" t="s">
        <v>8089</v>
      </c>
      <c r="C13113" t="s">
        <v>8090</v>
      </c>
    </row>
    <row r="13114" spans="1:3" hidden="1" x14ac:dyDescent="0.25">
      <c r="A13114" t="s">
        <v>4130</v>
      </c>
      <c r="B13114" t="s">
        <v>8091</v>
      </c>
      <c r="C13114" t="s">
        <v>8092</v>
      </c>
    </row>
    <row r="13115" spans="1:3" hidden="1" x14ac:dyDescent="0.25">
      <c r="A13115" t="s">
        <v>4130</v>
      </c>
      <c r="B13115" t="s">
        <v>8093</v>
      </c>
      <c r="C13115" t="s">
        <v>8094</v>
      </c>
    </row>
    <row r="13116" spans="1:3" hidden="1" x14ac:dyDescent="0.25">
      <c r="A13116" t="s">
        <v>4130</v>
      </c>
      <c r="B13116" t="s">
        <v>8095</v>
      </c>
      <c r="C13116" t="s">
        <v>8096</v>
      </c>
    </row>
    <row r="13117" spans="1:3" hidden="1" x14ac:dyDescent="0.25">
      <c r="A13117" t="s">
        <v>4130</v>
      </c>
      <c r="B13117" t="s">
        <v>8097</v>
      </c>
      <c r="C13117" t="s">
        <v>8098</v>
      </c>
    </row>
    <row r="13118" spans="1:3" hidden="1" x14ac:dyDescent="0.25">
      <c r="A13118" t="s">
        <v>4130</v>
      </c>
      <c r="B13118" t="s">
        <v>8099</v>
      </c>
      <c r="C13118" t="s">
        <v>8100</v>
      </c>
    </row>
    <row r="13119" spans="1:3" hidden="1" x14ac:dyDescent="0.25">
      <c r="A13119" t="s">
        <v>4130</v>
      </c>
      <c r="B13119" t="s">
        <v>8101</v>
      </c>
      <c r="C13119" t="s">
        <v>8102</v>
      </c>
    </row>
    <row r="13120" spans="1:3" hidden="1" x14ac:dyDescent="0.25">
      <c r="A13120" t="s">
        <v>4130</v>
      </c>
      <c r="B13120" t="s">
        <v>8103</v>
      </c>
      <c r="C13120" t="s">
        <v>8104</v>
      </c>
    </row>
    <row r="13121" spans="1:3" hidden="1" x14ac:dyDescent="0.25">
      <c r="A13121" t="s">
        <v>4130</v>
      </c>
      <c r="B13121" t="s">
        <v>8105</v>
      </c>
      <c r="C13121" t="s">
        <v>8106</v>
      </c>
    </row>
    <row r="13122" spans="1:3" hidden="1" x14ac:dyDescent="0.25">
      <c r="A13122" t="s">
        <v>4130</v>
      </c>
      <c r="B13122" t="s">
        <v>8107</v>
      </c>
      <c r="C13122" t="s">
        <v>8108</v>
      </c>
    </row>
    <row r="13123" spans="1:3" hidden="1" x14ac:dyDescent="0.25">
      <c r="A13123" t="s">
        <v>4130</v>
      </c>
      <c r="B13123" t="s">
        <v>8109</v>
      </c>
      <c r="C13123" t="s">
        <v>8110</v>
      </c>
    </row>
    <row r="13124" spans="1:3" hidden="1" x14ac:dyDescent="0.25">
      <c r="A13124" t="s">
        <v>4130</v>
      </c>
      <c r="B13124" t="s">
        <v>8111</v>
      </c>
      <c r="C13124" t="s">
        <v>8112</v>
      </c>
    </row>
    <row r="13125" spans="1:3" hidden="1" x14ac:dyDescent="0.25">
      <c r="A13125" t="s">
        <v>4130</v>
      </c>
      <c r="B13125" t="s">
        <v>8113</v>
      </c>
      <c r="C13125" t="s">
        <v>8114</v>
      </c>
    </row>
    <row r="13126" spans="1:3" hidden="1" x14ac:dyDescent="0.25">
      <c r="A13126" t="s">
        <v>4130</v>
      </c>
      <c r="B13126" t="s">
        <v>8115</v>
      </c>
      <c r="C13126" t="s">
        <v>8116</v>
      </c>
    </row>
    <row r="13127" spans="1:3" hidden="1" x14ac:dyDescent="0.25">
      <c r="A13127" t="s">
        <v>4130</v>
      </c>
      <c r="B13127" t="s">
        <v>8117</v>
      </c>
      <c r="C13127" t="s">
        <v>8118</v>
      </c>
    </row>
    <row r="13128" spans="1:3" hidden="1" x14ac:dyDescent="0.25">
      <c r="A13128" t="s">
        <v>4130</v>
      </c>
      <c r="B13128" t="s">
        <v>8119</v>
      </c>
      <c r="C13128" t="s">
        <v>8120</v>
      </c>
    </row>
    <row r="13129" spans="1:3" hidden="1" x14ac:dyDescent="0.25">
      <c r="A13129" t="s">
        <v>4130</v>
      </c>
      <c r="B13129" t="s">
        <v>8121</v>
      </c>
      <c r="C13129" t="s">
        <v>8122</v>
      </c>
    </row>
    <row r="13130" spans="1:3" hidden="1" x14ac:dyDescent="0.25">
      <c r="A13130" t="s">
        <v>4130</v>
      </c>
      <c r="B13130" t="s">
        <v>8123</v>
      </c>
      <c r="C13130" t="s">
        <v>8124</v>
      </c>
    </row>
    <row r="13131" spans="1:3" hidden="1" x14ac:dyDescent="0.25">
      <c r="A13131" t="s">
        <v>4130</v>
      </c>
      <c r="B13131" t="s">
        <v>8125</v>
      </c>
      <c r="C13131" t="s">
        <v>8126</v>
      </c>
    </row>
    <row r="13132" spans="1:3" hidden="1" x14ac:dyDescent="0.25">
      <c r="A13132" t="s">
        <v>4130</v>
      </c>
      <c r="B13132" t="s">
        <v>8127</v>
      </c>
      <c r="C13132" t="s">
        <v>8128</v>
      </c>
    </row>
    <row r="13133" spans="1:3" hidden="1" x14ac:dyDescent="0.25">
      <c r="A13133" t="s">
        <v>4130</v>
      </c>
      <c r="B13133" t="s">
        <v>8129</v>
      </c>
      <c r="C13133" t="s">
        <v>8130</v>
      </c>
    </row>
    <row r="13134" spans="1:3" hidden="1" x14ac:dyDescent="0.25">
      <c r="A13134" t="s">
        <v>4130</v>
      </c>
      <c r="B13134" t="s">
        <v>8131</v>
      </c>
      <c r="C13134" t="s">
        <v>8132</v>
      </c>
    </row>
    <row r="13135" spans="1:3" hidden="1" x14ac:dyDescent="0.25">
      <c r="A13135" t="s">
        <v>4130</v>
      </c>
      <c r="B13135" t="s">
        <v>8133</v>
      </c>
      <c r="C13135" t="s">
        <v>8134</v>
      </c>
    </row>
    <row r="13136" spans="1:3" hidden="1" x14ac:dyDescent="0.25">
      <c r="A13136" t="s">
        <v>4130</v>
      </c>
      <c r="B13136" t="s">
        <v>8131</v>
      </c>
      <c r="C13136" t="s">
        <v>8135</v>
      </c>
    </row>
    <row r="13137" spans="1:3" hidden="1" x14ac:dyDescent="0.25">
      <c r="A13137" t="s">
        <v>4130</v>
      </c>
      <c r="B13137" t="s">
        <v>8136</v>
      </c>
      <c r="C13137" t="s">
        <v>8137</v>
      </c>
    </row>
    <row r="13138" spans="1:3" hidden="1" x14ac:dyDescent="0.25">
      <c r="A13138" t="s">
        <v>4130</v>
      </c>
      <c r="B13138" t="s">
        <v>8138</v>
      </c>
      <c r="C13138" t="s">
        <v>8139</v>
      </c>
    </row>
    <row r="13139" spans="1:3" hidden="1" x14ac:dyDescent="0.25">
      <c r="A13139" t="s">
        <v>4130</v>
      </c>
      <c r="B13139" t="s">
        <v>8129</v>
      </c>
      <c r="C13139" t="s">
        <v>8140</v>
      </c>
    </row>
    <row r="13140" spans="1:3" hidden="1" x14ac:dyDescent="0.25">
      <c r="A13140" t="s">
        <v>4130</v>
      </c>
      <c r="B13140" t="s">
        <v>8141</v>
      </c>
      <c r="C13140" t="s">
        <v>8142</v>
      </c>
    </row>
    <row r="13141" spans="1:3" hidden="1" x14ac:dyDescent="0.25">
      <c r="A13141" t="s">
        <v>4130</v>
      </c>
      <c r="B13141" t="s">
        <v>8143</v>
      </c>
      <c r="C13141" t="s">
        <v>8142</v>
      </c>
    </row>
    <row r="13142" spans="1:3" hidden="1" x14ac:dyDescent="0.25">
      <c r="A13142" t="s">
        <v>4130</v>
      </c>
      <c r="B13142" t="s">
        <v>8144</v>
      </c>
      <c r="C13142" t="s">
        <v>8145</v>
      </c>
    </row>
    <row r="13143" spans="1:3" hidden="1" x14ac:dyDescent="0.25">
      <c r="A13143" t="s">
        <v>4130</v>
      </c>
      <c r="B13143" t="s">
        <v>8146</v>
      </c>
      <c r="C13143" t="s">
        <v>8147</v>
      </c>
    </row>
    <row r="13144" spans="1:3" hidden="1" x14ac:dyDescent="0.25">
      <c r="A13144" t="s">
        <v>4130</v>
      </c>
      <c r="B13144" t="s">
        <v>8148</v>
      </c>
      <c r="C13144" t="s">
        <v>8149</v>
      </c>
    </row>
    <row r="13145" spans="1:3" hidden="1" x14ac:dyDescent="0.25">
      <c r="A13145" t="s">
        <v>4130</v>
      </c>
      <c r="B13145" t="s">
        <v>8150</v>
      </c>
      <c r="C13145" t="s">
        <v>8151</v>
      </c>
    </row>
    <row r="13146" spans="1:3" hidden="1" x14ac:dyDescent="0.25">
      <c r="A13146" t="s">
        <v>4130</v>
      </c>
      <c r="B13146" t="s">
        <v>8131</v>
      </c>
      <c r="C13146" t="s">
        <v>8152</v>
      </c>
    </row>
    <row r="13147" spans="1:3" hidden="1" x14ac:dyDescent="0.25">
      <c r="A13147" t="s">
        <v>4130</v>
      </c>
      <c r="B13147" t="s">
        <v>8153</v>
      </c>
      <c r="C13147" t="s">
        <v>8154</v>
      </c>
    </row>
    <row r="13148" spans="1:3" hidden="1" x14ac:dyDescent="0.25">
      <c r="A13148" t="s">
        <v>4130</v>
      </c>
      <c r="B13148" t="s">
        <v>8155</v>
      </c>
      <c r="C13148" t="s">
        <v>8156</v>
      </c>
    </row>
    <row r="13149" spans="1:3" hidden="1" x14ac:dyDescent="0.25">
      <c r="A13149" t="s">
        <v>4130</v>
      </c>
      <c r="B13149" t="s">
        <v>8157</v>
      </c>
      <c r="C13149" t="s">
        <v>8158</v>
      </c>
    </row>
    <row r="13150" spans="1:3" hidden="1" x14ac:dyDescent="0.25">
      <c r="A13150" t="s">
        <v>4130</v>
      </c>
      <c r="B13150" t="s">
        <v>8159</v>
      </c>
      <c r="C13150" t="s">
        <v>8160</v>
      </c>
    </row>
    <row r="13151" spans="1:3" hidden="1" x14ac:dyDescent="0.25">
      <c r="A13151" t="s">
        <v>4130</v>
      </c>
      <c r="B13151" t="s">
        <v>8161</v>
      </c>
      <c r="C13151" t="s">
        <v>8162</v>
      </c>
    </row>
    <row r="13152" spans="1:3" hidden="1" x14ac:dyDescent="0.25">
      <c r="A13152" t="s">
        <v>4130</v>
      </c>
      <c r="B13152" t="s">
        <v>8163</v>
      </c>
      <c r="C13152" t="s">
        <v>8164</v>
      </c>
    </row>
    <row r="13153" spans="1:3" hidden="1" x14ac:dyDescent="0.25">
      <c r="A13153" t="s">
        <v>4130</v>
      </c>
      <c r="B13153" t="s">
        <v>8163</v>
      </c>
      <c r="C13153" t="s">
        <v>8165</v>
      </c>
    </row>
    <row r="13154" spans="1:3" hidden="1" x14ac:dyDescent="0.25">
      <c r="A13154" t="s">
        <v>4130</v>
      </c>
      <c r="B13154" t="s">
        <v>8166</v>
      </c>
      <c r="C13154" t="s">
        <v>8167</v>
      </c>
    </row>
    <row r="13155" spans="1:3" hidden="1" x14ac:dyDescent="0.25">
      <c r="A13155" t="s">
        <v>4130</v>
      </c>
      <c r="B13155" t="s">
        <v>8161</v>
      </c>
      <c r="C13155" t="s">
        <v>8168</v>
      </c>
    </row>
    <row r="13156" spans="1:3" hidden="1" x14ac:dyDescent="0.25">
      <c r="A13156" t="s">
        <v>4130</v>
      </c>
      <c r="B13156" t="s">
        <v>8169</v>
      </c>
      <c r="C13156" t="s">
        <v>8170</v>
      </c>
    </row>
    <row r="13157" spans="1:3" hidden="1" x14ac:dyDescent="0.25">
      <c r="A13157" t="s">
        <v>4130</v>
      </c>
      <c r="B13157" t="s">
        <v>8161</v>
      </c>
      <c r="C13157" t="s">
        <v>8171</v>
      </c>
    </row>
    <row r="13158" spans="1:3" hidden="1" x14ac:dyDescent="0.25">
      <c r="A13158" t="s">
        <v>4130</v>
      </c>
      <c r="B13158" t="s">
        <v>8172</v>
      </c>
      <c r="C13158" t="s">
        <v>8173</v>
      </c>
    </row>
    <row r="13159" spans="1:3" hidden="1" x14ac:dyDescent="0.25">
      <c r="A13159" t="s">
        <v>4130</v>
      </c>
      <c r="B13159" t="s">
        <v>8174</v>
      </c>
      <c r="C13159" t="s">
        <v>8175</v>
      </c>
    </row>
    <row r="13160" spans="1:3" hidden="1" x14ac:dyDescent="0.25">
      <c r="A13160" t="s">
        <v>4130</v>
      </c>
      <c r="B13160" t="s">
        <v>8163</v>
      </c>
      <c r="C13160" t="s">
        <v>8176</v>
      </c>
    </row>
    <row r="13161" spans="1:3" hidden="1" x14ac:dyDescent="0.25">
      <c r="A13161" t="s">
        <v>4130</v>
      </c>
      <c r="B13161" t="s">
        <v>8177</v>
      </c>
      <c r="C13161" t="s">
        <v>8178</v>
      </c>
    </row>
    <row r="13162" spans="1:3" hidden="1" x14ac:dyDescent="0.25">
      <c r="A13162" t="s">
        <v>4130</v>
      </c>
      <c r="B13162" t="s">
        <v>8179</v>
      </c>
      <c r="C13162" t="s">
        <v>8180</v>
      </c>
    </row>
    <row r="13163" spans="1:3" hidden="1" x14ac:dyDescent="0.25">
      <c r="A13163" t="s">
        <v>4130</v>
      </c>
      <c r="B13163" t="s">
        <v>8181</v>
      </c>
      <c r="C13163" t="s">
        <v>8180</v>
      </c>
    </row>
    <row r="13164" spans="1:3" hidden="1" x14ac:dyDescent="0.25">
      <c r="A13164" t="s">
        <v>4130</v>
      </c>
      <c r="B13164" t="s">
        <v>8179</v>
      </c>
      <c r="C13164" t="s">
        <v>8182</v>
      </c>
    </row>
    <row r="13165" spans="1:3" hidden="1" x14ac:dyDescent="0.25">
      <c r="A13165" t="s">
        <v>4130</v>
      </c>
      <c r="B13165" t="s">
        <v>8183</v>
      </c>
      <c r="C13165" t="s">
        <v>8182</v>
      </c>
    </row>
    <row r="13166" spans="1:3" hidden="1" x14ac:dyDescent="0.25">
      <c r="A13166" t="s">
        <v>4130</v>
      </c>
      <c r="B13166" t="s">
        <v>8184</v>
      </c>
      <c r="C13166" t="s">
        <v>8185</v>
      </c>
    </row>
    <row r="13167" spans="1:3" hidden="1" x14ac:dyDescent="0.25">
      <c r="A13167" t="s">
        <v>4130</v>
      </c>
      <c r="B13167" t="s">
        <v>8186</v>
      </c>
      <c r="C13167" t="s">
        <v>8185</v>
      </c>
    </row>
    <row r="13168" spans="1:3" hidden="1" x14ac:dyDescent="0.25">
      <c r="A13168" t="s">
        <v>4130</v>
      </c>
      <c r="B13168" t="s">
        <v>8187</v>
      </c>
      <c r="C13168" t="s">
        <v>8188</v>
      </c>
    </row>
    <row r="13169" spans="1:3" hidden="1" x14ac:dyDescent="0.25">
      <c r="A13169" t="s">
        <v>4130</v>
      </c>
      <c r="B13169" t="s">
        <v>8189</v>
      </c>
      <c r="C13169" t="s">
        <v>8188</v>
      </c>
    </row>
    <row r="13170" spans="1:3" hidden="1" x14ac:dyDescent="0.25">
      <c r="A13170" t="s">
        <v>4130</v>
      </c>
      <c r="B13170" t="s">
        <v>8190</v>
      </c>
      <c r="C13170" t="s">
        <v>8191</v>
      </c>
    </row>
    <row r="13171" spans="1:3" hidden="1" x14ac:dyDescent="0.25">
      <c r="A13171" t="s">
        <v>4130</v>
      </c>
      <c r="B13171" t="s">
        <v>8192</v>
      </c>
      <c r="C13171" t="s">
        <v>8191</v>
      </c>
    </row>
    <row r="13172" spans="1:3" hidden="1" x14ac:dyDescent="0.25">
      <c r="A13172" t="s">
        <v>4130</v>
      </c>
      <c r="B13172" t="s">
        <v>8193</v>
      </c>
      <c r="C13172" t="s">
        <v>8194</v>
      </c>
    </row>
    <row r="13173" spans="1:3" hidden="1" x14ac:dyDescent="0.25">
      <c r="A13173" t="s">
        <v>4130</v>
      </c>
      <c r="B13173" t="s">
        <v>8195</v>
      </c>
      <c r="C13173" t="s">
        <v>8194</v>
      </c>
    </row>
    <row r="13174" spans="1:3" hidden="1" x14ac:dyDescent="0.25">
      <c r="A13174" t="s">
        <v>4130</v>
      </c>
      <c r="B13174" t="s">
        <v>8179</v>
      </c>
      <c r="C13174" t="s">
        <v>8196</v>
      </c>
    </row>
    <row r="13175" spans="1:3" hidden="1" x14ac:dyDescent="0.25">
      <c r="A13175" t="s">
        <v>4130</v>
      </c>
      <c r="B13175" t="s">
        <v>8197</v>
      </c>
      <c r="C13175" t="s">
        <v>8196</v>
      </c>
    </row>
    <row r="13176" spans="1:3" hidden="1" x14ac:dyDescent="0.25">
      <c r="A13176" t="s">
        <v>4130</v>
      </c>
      <c r="B13176" t="s">
        <v>8198</v>
      </c>
      <c r="C13176" t="s">
        <v>8199</v>
      </c>
    </row>
    <row r="13177" spans="1:3" hidden="1" x14ac:dyDescent="0.25">
      <c r="A13177" t="s">
        <v>4130</v>
      </c>
      <c r="B13177" t="s">
        <v>8200</v>
      </c>
      <c r="C13177" t="s">
        <v>8199</v>
      </c>
    </row>
    <row r="13178" spans="1:3" hidden="1" x14ac:dyDescent="0.25">
      <c r="A13178" t="s">
        <v>4130</v>
      </c>
      <c r="B13178" t="s">
        <v>8201</v>
      </c>
      <c r="C13178" t="s">
        <v>8202</v>
      </c>
    </row>
    <row r="13179" spans="1:3" hidden="1" x14ac:dyDescent="0.25">
      <c r="A13179" t="s">
        <v>4130</v>
      </c>
      <c r="B13179" t="s">
        <v>8201</v>
      </c>
      <c r="C13179" t="s">
        <v>8203</v>
      </c>
    </row>
    <row r="13180" spans="1:3" hidden="1" x14ac:dyDescent="0.25">
      <c r="A13180" t="s">
        <v>4130</v>
      </c>
      <c r="B13180" t="s">
        <v>8204</v>
      </c>
      <c r="C13180" t="s">
        <v>8205</v>
      </c>
    </row>
    <row r="13181" spans="1:3" hidden="1" x14ac:dyDescent="0.25">
      <c r="A13181" t="s">
        <v>4130</v>
      </c>
      <c r="B13181" t="s">
        <v>8206</v>
      </c>
      <c r="C13181" t="s">
        <v>8207</v>
      </c>
    </row>
    <row r="13182" spans="1:3" hidden="1" x14ac:dyDescent="0.25">
      <c r="A13182" t="s">
        <v>4130</v>
      </c>
      <c r="B13182" t="s">
        <v>8208</v>
      </c>
      <c r="C13182" t="s">
        <v>8209</v>
      </c>
    </row>
    <row r="13183" spans="1:3" hidden="1" x14ac:dyDescent="0.25">
      <c r="A13183" t="s">
        <v>4130</v>
      </c>
      <c r="B13183" t="s">
        <v>8206</v>
      </c>
      <c r="C13183" t="s">
        <v>8210</v>
      </c>
    </row>
    <row r="13184" spans="1:3" hidden="1" x14ac:dyDescent="0.25">
      <c r="A13184" t="s">
        <v>4130</v>
      </c>
      <c r="B13184" t="s">
        <v>8211</v>
      </c>
      <c r="C13184" t="s">
        <v>8212</v>
      </c>
    </row>
    <row r="13185" spans="1:3" hidden="1" x14ac:dyDescent="0.25">
      <c r="A13185" t="s">
        <v>4130</v>
      </c>
      <c r="B13185" t="s">
        <v>8213</v>
      </c>
      <c r="C13185" t="s">
        <v>8214</v>
      </c>
    </row>
    <row r="13186" spans="1:3" hidden="1" x14ac:dyDescent="0.25">
      <c r="A13186" t="s">
        <v>4130</v>
      </c>
      <c r="B13186" t="s">
        <v>8215</v>
      </c>
      <c r="C13186" t="s">
        <v>8216</v>
      </c>
    </row>
    <row r="13187" spans="1:3" hidden="1" x14ac:dyDescent="0.25">
      <c r="A13187" t="s">
        <v>4130</v>
      </c>
      <c r="B13187" t="s">
        <v>8217</v>
      </c>
      <c r="C13187" t="s">
        <v>8218</v>
      </c>
    </row>
    <row r="13188" spans="1:3" hidden="1" x14ac:dyDescent="0.25">
      <c r="A13188" t="s">
        <v>4130</v>
      </c>
      <c r="B13188" t="s">
        <v>8217</v>
      </c>
      <c r="C13188" t="s">
        <v>8219</v>
      </c>
    </row>
    <row r="13189" spans="1:3" hidden="1" x14ac:dyDescent="0.25">
      <c r="A13189" t="s">
        <v>4130</v>
      </c>
      <c r="B13189" t="s">
        <v>8220</v>
      </c>
      <c r="C13189" t="s">
        <v>8221</v>
      </c>
    </row>
    <row r="13190" spans="1:3" hidden="1" x14ac:dyDescent="0.25">
      <c r="A13190" t="s">
        <v>4130</v>
      </c>
      <c r="B13190" t="s">
        <v>8222</v>
      </c>
      <c r="C13190" t="s">
        <v>8223</v>
      </c>
    </row>
    <row r="13191" spans="1:3" hidden="1" x14ac:dyDescent="0.25">
      <c r="A13191" t="s">
        <v>4130</v>
      </c>
      <c r="B13191" t="s">
        <v>8224</v>
      </c>
      <c r="C13191" t="s">
        <v>8225</v>
      </c>
    </row>
    <row r="13192" spans="1:3" hidden="1" x14ac:dyDescent="0.25">
      <c r="A13192" t="s">
        <v>4130</v>
      </c>
      <c r="B13192" t="s">
        <v>8222</v>
      </c>
      <c r="C13192" t="s">
        <v>8226</v>
      </c>
    </row>
    <row r="13193" spans="1:3" hidden="1" x14ac:dyDescent="0.25">
      <c r="A13193" t="s">
        <v>4130</v>
      </c>
      <c r="B13193" t="s">
        <v>8227</v>
      </c>
      <c r="C13193" t="s">
        <v>8228</v>
      </c>
    </row>
    <row r="13194" spans="1:3" hidden="1" x14ac:dyDescent="0.25">
      <c r="A13194" t="s">
        <v>4130</v>
      </c>
      <c r="B13194" t="s">
        <v>8217</v>
      </c>
      <c r="C13194" t="s">
        <v>8229</v>
      </c>
    </row>
    <row r="13195" spans="1:3" hidden="1" x14ac:dyDescent="0.25">
      <c r="A13195" t="s">
        <v>4130</v>
      </c>
      <c r="B13195" t="s">
        <v>8230</v>
      </c>
      <c r="C13195" t="s">
        <v>8231</v>
      </c>
    </row>
    <row r="13196" spans="1:3" hidden="1" x14ac:dyDescent="0.25">
      <c r="A13196" t="s">
        <v>4130</v>
      </c>
      <c r="B13196" t="s">
        <v>8232</v>
      </c>
      <c r="C13196" t="s">
        <v>8233</v>
      </c>
    </row>
    <row r="13197" spans="1:3" hidden="1" x14ac:dyDescent="0.25">
      <c r="A13197" t="s">
        <v>4130</v>
      </c>
      <c r="B13197" t="s">
        <v>8234</v>
      </c>
      <c r="C13197" t="s">
        <v>8235</v>
      </c>
    </row>
    <row r="13198" spans="1:3" hidden="1" x14ac:dyDescent="0.25">
      <c r="A13198" t="s">
        <v>4130</v>
      </c>
      <c r="B13198" t="s">
        <v>8234</v>
      </c>
      <c r="C13198" t="s">
        <v>8236</v>
      </c>
    </row>
    <row r="13199" spans="1:3" hidden="1" x14ac:dyDescent="0.25">
      <c r="A13199" t="s">
        <v>4130</v>
      </c>
      <c r="B13199" t="s">
        <v>8237</v>
      </c>
      <c r="C13199" t="s">
        <v>8238</v>
      </c>
    </row>
    <row r="13200" spans="1:3" hidden="1" x14ac:dyDescent="0.25">
      <c r="A13200" t="s">
        <v>4130</v>
      </c>
      <c r="B13200" t="s">
        <v>8232</v>
      </c>
      <c r="C13200" t="s">
        <v>8239</v>
      </c>
    </row>
    <row r="13201" spans="1:3" hidden="1" x14ac:dyDescent="0.25">
      <c r="A13201" t="s">
        <v>4130</v>
      </c>
      <c r="B13201" t="s">
        <v>8240</v>
      </c>
      <c r="C13201" t="s">
        <v>8241</v>
      </c>
    </row>
    <row r="13202" spans="1:3" hidden="1" x14ac:dyDescent="0.25">
      <c r="A13202" t="s">
        <v>4130</v>
      </c>
      <c r="B13202" t="s">
        <v>8242</v>
      </c>
      <c r="C13202" t="s">
        <v>8243</v>
      </c>
    </row>
    <row r="13203" spans="1:3" hidden="1" x14ac:dyDescent="0.25">
      <c r="A13203" t="s">
        <v>4130</v>
      </c>
      <c r="B13203" t="s">
        <v>8244</v>
      </c>
      <c r="C13203" t="s">
        <v>8245</v>
      </c>
    </row>
    <row r="13204" spans="1:3" hidden="1" x14ac:dyDescent="0.25">
      <c r="A13204" t="s">
        <v>4130</v>
      </c>
      <c r="B13204" t="s">
        <v>8234</v>
      </c>
      <c r="C13204" t="s">
        <v>8246</v>
      </c>
    </row>
    <row r="13205" spans="1:3" hidden="1" x14ac:dyDescent="0.25">
      <c r="A13205" t="s">
        <v>4130</v>
      </c>
      <c r="B13205" t="s">
        <v>8247</v>
      </c>
      <c r="C13205" t="s">
        <v>8248</v>
      </c>
    </row>
    <row r="13206" spans="1:3" hidden="1" x14ac:dyDescent="0.25">
      <c r="A13206" t="s">
        <v>4130</v>
      </c>
      <c r="B13206" t="s">
        <v>8249</v>
      </c>
      <c r="C13206" t="s">
        <v>8250</v>
      </c>
    </row>
    <row r="13207" spans="1:3" hidden="1" x14ac:dyDescent="0.25">
      <c r="A13207" t="s">
        <v>4130</v>
      </c>
      <c r="B13207" t="s">
        <v>8251</v>
      </c>
      <c r="C13207" t="s">
        <v>8252</v>
      </c>
    </row>
    <row r="13208" spans="1:3" hidden="1" x14ac:dyDescent="0.25">
      <c r="A13208" t="s">
        <v>4130</v>
      </c>
      <c r="B13208" t="s">
        <v>8253</v>
      </c>
      <c r="C13208" t="s">
        <v>8254</v>
      </c>
    </row>
    <row r="13209" spans="1:3" hidden="1" x14ac:dyDescent="0.25">
      <c r="A13209" t="s">
        <v>4130</v>
      </c>
      <c r="B13209" t="s">
        <v>8255</v>
      </c>
      <c r="C13209" t="s">
        <v>8256</v>
      </c>
    </row>
    <row r="13210" spans="1:3" hidden="1" x14ac:dyDescent="0.25">
      <c r="A13210" t="s">
        <v>4130</v>
      </c>
      <c r="B13210" t="s">
        <v>8257</v>
      </c>
      <c r="C13210" t="s">
        <v>8258</v>
      </c>
    </row>
    <row r="13211" spans="1:3" hidden="1" x14ac:dyDescent="0.25">
      <c r="A13211" t="s">
        <v>4130</v>
      </c>
      <c r="B13211" t="s">
        <v>8259</v>
      </c>
      <c r="C13211" t="s">
        <v>8260</v>
      </c>
    </row>
    <row r="13212" spans="1:3" hidden="1" x14ac:dyDescent="0.25">
      <c r="A13212" t="s">
        <v>4130</v>
      </c>
      <c r="B13212" t="s">
        <v>8261</v>
      </c>
      <c r="C13212" t="s">
        <v>8262</v>
      </c>
    </row>
    <row r="13213" spans="1:3" hidden="1" x14ac:dyDescent="0.25">
      <c r="A13213" t="s">
        <v>4130</v>
      </c>
      <c r="B13213" t="s">
        <v>8263</v>
      </c>
      <c r="C13213" t="s">
        <v>8264</v>
      </c>
    </row>
    <row r="13214" spans="1:3" hidden="1" x14ac:dyDescent="0.25">
      <c r="A13214" t="s">
        <v>4130</v>
      </c>
      <c r="B13214" t="s">
        <v>8265</v>
      </c>
      <c r="C13214" t="s">
        <v>8266</v>
      </c>
    </row>
    <row r="13215" spans="1:3" hidden="1" x14ac:dyDescent="0.25">
      <c r="A13215" t="s">
        <v>4130</v>
      </c>
      <c r="B13215" t="s">
        <v>8267</v>
      </c>
      <c r="C13215" t="s">
        <v>8268</v>
      </c>
    </row>
    <row r="13216" spans="1:3" hidden="1" x14ac:dyDescent="0.25">
      <c r="A13216" t="s">
        <v>4130</v>
      </c>
      <c r="B13216" t="s">
        <v>8269</v>
      </c>
      <c r="C13216" t="s">
        <v>8270</v>
      </c>
    </row>
    <row r="13217" spans="1:3" hidden="1" x14ac:dyDescent="0.25">
      <c r="A13217" t="s">
        <v>4130</v>
      </c>
      <c r="B13217" t="s">
        <v>8271</v>
      </c>
      <c r="C13217" t="s">
        <v>8272</v>
      </c>
    </row>
    <row r="13218" spans="1:3" hidden="1" x14ac:dyDescent="0.25">
      <c r="A13218" t="s">
        <v>4130</v>
      </c>
      <c r="B13218" t="s">
        <v>8273</v>
      </c>
      <c r="C13218" t="s">
        <v>8274</v>
      </c>
    </row>
    <row r="13219" spans="1:3" hidden="1" x14ac:dyDescent="0.25">
      <c r="A13219" t="s">
        <v>4130</v>
      </c>
      <c r="B13219" t="s">
        <v>8275</v>
      </c>
      <c r="C13219" t="s">
        <v>8276</v>
      </c>
    </row>
    <row r="13220" spans="1:3" hidden="1" x14ac:dyDescent="0.25">
      <c r="A13220" t="s">
        <v>4130</v>
      </c>
      <c r="B13220" t="s">
        <v>8277</v>
      </c>
      <c r="C13220" t="s">
        <v>8278</v>
      </c>
    </row>
    <row r="13221" spans="1:3" hidden="1" x14ac:dyDescent="0.25">
      <c r="A13221" t="s">
        <v>4130</v>
      </c>
      <c r="B13221" t="s">
        <v>8279</v>
      </c>
      <c r="C13221" t="s">
        <v>8280</v>
      </c>
    </row>
    <row r="13222" spans="1:3" hidden="1" x14ac:dyDescent="0.25">
      <c r="A13222" t="s">
        <v>4130</v>
      </c>
      <c r="B13222" t="s">
        <v>8281</v>
      </c>
      <c r="C13222" t="s">
        <v>8282</v>
      </c>
    </row>
    <row r="13223" spans="1:3" hidden="1" x14ac:dyDescent="0.25">
      <c r="A13223" t="s">
        <v>4130</v>
      </c>
      <c r="B13223" t="s">
        <v>8283</v>
      </c>
      <c r="C13223" t="s">
        <v>8284</v>
      </c>
    </row>
    <row r="13224" spans="1:3" hidden="1" x14ac:dyDescent="0.25">
      <c r="A13224" t="s">
        <v>4130</v>
      </c>
      <c r="B13224" t="s">
        <v>8285</v>
      </c>
      <c r="C13224" t="s">
        <v>8286</v>
      </c>
    </row>
    <row r="13225" spans="1:3" hidden="1" x14ac:dyDescent="0.25">
      <c r="A13225" t="s">
        <v>4130</v>
      </c>
      <c r="B13225" t="s">
        <v>8287</v>
      </c>
      <c r="C13225" t="s">
        <v>8288</v>
      </c>
    </row>
    <row r="13226" spans="1:3" hidden="1" x14ac:dyDescent="0.25">
      <c r="A13226" t="s">
        <v>4130</v>
      </c>
      <c r="B13226" t="s">
        <v>8289</v>
      </c>
      <c r="C13226" t="s">
        <v>8290</v>
      </c>
    </row>
    <row r="13227" spans="1:3" hidden="1" x14ac:dyDescent="0.25">
      <c r="A13227" t="s">
        <v>4130</v>
      </c>
      <c r="B13227" t="s">
        <v>8291</v>
      </c>
      <c r="C13227" t="s">
        <v>8292</v>
      </c>
    </row>
    <row r="13228" spans="1:3" hidden="1" x14ac:dyDescent="0.25">
      <c r="A13228" t="s">
        <v>4130</v>
      </c>
      <c r="B13228" t="s">
        <v>8293</v>
      </c>
      <c r="C13228" t="s">
        <v>8294</v>
      </c>
    </row>
    <row r="13229" spans="1:3" hidden="1" x14ac:dyDescent="0.25">
      <c r="A13229" t="s">
        <v>4130</v>
      </c>
      <c r="B13229" t="s">
        <v>8295</v>
      </c>
      <c r="C13229" t="s">
        <v>8296</v>
      </c>
    </row>
    <row r="13230" spans="1:3" hidden="1" x14ac:dyDescent="0.25">
      <c r="A13230" t="s">
        <v>4130</v>
      </c>
      <c r="B13230" t="s">
        <v>8297</v>
      </c>
      <c r="C13230" t="s">
        <v>8298</v>
      </c>
    </row>
    <row r="13231" spans="1:3" hidden="1" x14ac:dyDescent="0.25">
      <c r="A13231" t="s">
        <v>4130</v>
      </c>
      <c r="B13231" t="s">
        <v>8299</v>
      </c>
      <c r="C13231" t="s">
        <v>8300</v>
      </c>
    </row>
    <row r="13232" spans="1:3" hidden="1" x14ac:dyDescent="0.25">
      <c r="A13232" t="s">
        <v>4130</v>
      </c>
      <c r="B13232" t="s">
        <v>8301</v>
      </c>
      <c r="C13232" t="s">
        <v>8302</v>
      </c>
    </row>
    <row r="13233" spans="1:3" hidden="1" x14ac:dyDescent="0.25">
      <c r="A13233" t="s">
        <v>4130</v>
      </c>
      <c r="B13233" t="s">
        <v>8303</v>
      </c>
      <c r="C13233" t="s">
        <v>8304</v>
      </c>
    </row>
    <row r="13234" spans="1:3" hidden="1" x14ac:dyDescent="0.25">
      <c r="A13234" t="s">
        <v>4130</v>
      </c>
      <c r="B13234" t="s">
        <v>8305</v>
      </c>
      <c r="C13234" t="s">
        <v>8306</v>
      </c>
    </row>
    <row r="13235" spans="1:3" hidden="1" x14ac:dyDescent="0.25">
      <c r="A13235" t="s">
        <v>4130</v>
      </c>
      <c r="B13235" t="s">
        <v>8307</v>
      </c>
      <c r="C13235" t="s">
        <v>8308</v>
      </c>
    </row>
    <row r="13236" spans="1:3" hidden="1" x14ac:dyDescent="0.25">
      <c r="A13236" t="s">
        <v>4130</v>
      </c>
      <c r="B13236" t="s">
        <v>8309</v>
      </c>
      <c r="C13236" t="s">
        <v>8310</v>
      </c>
    </row>
    <row r="13237" spans="1:3" hidden="1" x14ac:dyDescent="0.25">
      <c r="A13237" t="s">
        <v>4130</v>
      </c>
      <c r="B13237" t="s">
        <v>8311</v>
      </c>
      <c r="C13237" t="s">
        <v>8312</v>
      </c>
    </row>
    <row r="13238" spans="1:3" hidden="1" x14ac:dyDescent="0.25">
      <c r="A13238" t="s">
        <v>4130</v>
      </c>
      <c r="B13238" t="s">
        <v>8313</v>
      </c>
      <c r="C13238" t="s">
        <v>8314</v>
      </c>
    </row>
    <row r="13239" spans="1:3" hidden="1" x14ac:dyDescent="0.25">
      <c r="A13239" t="s">
        <v>4130</v>
      </c>
      <c r="B13239" t="s">
        <v>8315</v>
      </c>
      <c r="C13239" t="s">
        <v>8316</v>
      </c>
    </row>
    <row r="13240" spans="1:3" hidden="1" x14ac:dyDescent="0.25">
      <c r="A13240" t="s">
        <v>4130</v>
      </c>
      <c r="B13240" t="s">
        <v>8317</v>
      </c>
      <c r="C13240" t="s">
        <v>8318</v>
      </c>
    </row>
    <row r="13241" spans="1:3" hidden="1" x14ac:dyDescent="0.25">
      <c r="A13241" t="s">
        <v>4130</v>
      </c>
      <c r="B13241" t="s">
        <v>8319</v>
      </c>
      <c r="C13241" t="s">
        <v>8320</v>
      </c>
    </row>
    <row r="13242" spans="1:3" hidden="1" x14ac:dyDescent="0.25">
      <c r="A13242" t="s">
        <v>4130</v>
      </c>
      <c r="B13242" t="s">
        <v>8321</v>
      </c>
      <c r="C13242" t="s">
        <v>8322</v>
      </c>
    </row>
    <row r="13243" spans="1:3" hidden="1" x14ac:dyDescent="0.25">
      <c r="A13243" t="s">
        <v>4130</v>
      </c>
      <c r="B13243" t="s">
        <v>8323</v>
      </c>
      <c r="C13243" t="s">
        <v>8324</v>
      </c>
    </row>
    <row r="13244" spans="1:3" hidden="1" x14ac:dyDescent="0.25">
      <c r="A13244" t="s">
        <v>4130</v>
      </c>
      <c r="B13244" t="s">
        <v>8325</v>
      </c>
      <c r="C13244" t="s">
        <v>8326</v>
      </c>
    </row>
    <row r="13245" spans="1:3" hidden="1" x14ac:dyDescent="0.25">
      <c r="A13245" t="s">
        <v>4130</v>
      </c>
      <c r="B13245" t="s">
        <v>8327</v>
      </c>
      <c r="C13245" t="s">
        <v>8328</v>
      </c>
    </row>
    <row r="13246" spans="1:3" hidden="1" x14ac:dyDescent="0.25">
      <c r="A13246" t="s">
        <v>4130</v>
      </c>
      <c r="B13246" t="s">
        <v>6743</v>
      </c>
      <c r="C13246" t="s">
        <v>8329</v>
      </c>
    </row>
    <row r="13247" spans="1:3" hidden="1" x14ac:dyDescent="0.25">
      <c r="A13247" t="s">
        <v>4130</v>
      </c>
      <c r="B13247" t="s">
        <v>8330</v>
      </c>
      <c r="C13247" t="s">
        <v>8331</v>
      </c>
    </row>
    <row r="13248" spans="1:3" hidden="1" x14ac:dyDescent="0.25">
      <c r="A13248" t="s">
        <v>4130</v>
      </c>
      <c r="B13248" t="s">
        <v>8332</v>
      </c>
      <c r="C13248" t="s">
        <v>8333</v>
      </c>
    </row>
    <row r="13249" spans="1:3" hidden="1" x14ac:dyDescent="0.25">
      <c r="A13249" t="s">
        <v>4130</v>
      </c>
      <c r="B13249" t="s">
        <v>4238</v>
      </c>
      <c r="C13249" t="s">
        <v>8333</v>
      </c>
    </row>
    <row r="13250" spans="1:3" hidden="1" x14ac:dyDescent="0.25">
      <c r="A13250" t="s">
        <v>4130</v>
      </c>
      <c r="B13250" t="s">
        <v>8334</v>
      </c>
      <c r="C13250" t="s">
        <v>8335</v>
      </c>
    </row>
    <row r="13251" spans="1:3" hidden="1" x14ac:dyDescent="0.25">
      <c r="A13251" t="s">
        <v>4130</v>
      </c>
      <c r="B13251" t="s">
        <v>4238</v>
      </c>
      <c r="C13251" t="s">
        <v>8336</v>
      </c>
    </row>
    <row r="13252" spans="1:3" hidden="1" x14ac:dyDescent="0.25">
      <c r="A13252" t="s">
        <v>4130</v>
      </c>
      <c r="B13252" t="s">
        <v>8337</v>
      </c>
      <c r="C13252" t="s">
        <v>8338</v>
      </c>
    </row>
    <row r="13253" spans="1:3" hidden="1" x14ac:dyDescent="0.25">
      <c r="A13253" t="s">
        <v>4130</v>
      </c>
      <c r="B13253" t="s">
        <v>8339</v>
      </c>
      <c r="C13253" t="s">
        <v>8340</v>
      </c>
    </row>
    <row r="13254" spans="1:3" hidden="1" x14ac:dyDescent="0.25">
      <c r="A13254" t="s">
        <v>4130</v>
      </c>
      <c r="B13254" t="s">
        <v>8341</v>
      </c>
      <c r="C13254" t="s">
        <v>8342</v>
      </c>
    </row>
    <row r="13255" spans="1:3" hidden="1" x14ac:dyDescent="0.25">
      <c r="A13255" t="s">
        <v>4130</v>
      </c>
      <c r="B13255" t="s">
        <v>8343</v>
      </c>
      <c r="C13255" t="s">
        <v>8344</v>
      </c>
    </row>
    <row r="13256" spans="1:3" hidden="1" x14ac:dyDescent="0.25">
      <c r="A13256" t="s">
        <v>4130</v>
      </c>
      <c r="B13256" t="s">
        <v>8345</v>
      </c>
      <c r="C13256" t="s">
        <v>8346</v>
      </c>
    </row>
    <row r="13257" spans="1:3" hidden="1" x14ac:dyDescent="0.25">
      <c r="A13257" t="s">
        <v>4130</v>
      </c>
      <c r="B13257" t="s">
        <v>8347</v>
      </c>
      <c r="C13257" t="s">
        <v>8346</v>
      </c>
    </row>
    <row r="13258" spans="1:3" hidden="1" x14ac:dyDescent="0.25">
      <c r="A13258" t="s">
        <v>4130</v>
      </c>
      <c r="B13258" t="s">
        <v>8348</v>
      </c>
      <c r="C13258" t="s">
        <v>8349</v>
      </c>
    </row>
    <row r="13259" spans="1:3" hidden="1" x14ac:dyDescent="0.25">
      <c r="A13259" t="s">
        <v>4130</v>
      </c>
      <c r="B13259" t="s">
        <v>8350</v>
      </c>
      <c r="C13259" t="s">
        <v>8351</v>
      </c>
    </row>
    <row r="13260" spans="1:3" hidden="1" x14ac:dyDescent="0.25">
      <c r="A13260" t="s">
        <v>4130</v>
      </c>
      <c r="B13260" t="s">
        <v>8352</v>
      </c>
      <c r="C13260" t="s">
        <v>8353</v>
      </c>
    </row>
    <row r="13261" spans="1:3" hidden="1" x14ac:dyDescent="0.25">
      <c r="A13261" t="s">
        <v>4130</v>
      </c>
      <c r="B13261" t="s">
        <v>8350</v>
      </c>
      <c r="C13261" t="s">
        <v>8353</v>
      </c>
    </row>
    <row r="13262" spans="1:3" hidden="1" x14ac:dyDescent="0.25">
      <c r="A13262" t="s">
        <v>4130</v>
      </c>
      <c r="B13262" t="s">
        <v>8354</v>
      </c>
      <c r="C13262" t="s">
        <v>8355</v>
      </c>
    </row>
    <row r="13263" spans="1:3" hidden="1" x14ac:dyDescent="0.25">
      <c r="A13263" t="s">
        <v>4130</v>
      </c>
      <c r="B13263" t="s">
        <v>8350</v>
      </c>
      <c r="C13263" t="s">
        <v>8356</v>
      </c>
    </row>
    <row r="13264" spans="1:3" hidden="1" x14ac:dyDescent="0.25">
      <c r="A13264" t="s">
        <v>4130</v>
      </c>
      <c r="B13264" t="s">
        <v>8357</v>
      </c>
      <c r="C13264" t="s">
        <v>8358</v>
      </c>
    </row>
    <row r="13265" spans="1:3" hidden="1" x14ac:dyDescent="0.25">
      <c r="A13265" t="s">
        <v>4130</v>
      </c>
      <c r="B13265" t="s">
        <v>8359</v>
      </c>
      <c r="C13265" t="s">
        <v>8360</v>
      </c>
    </row>
    <row r="13266" spans="1:3" hidden="1" x14ac:dyDescent="0.25">
      <c r="A13266" t="s">
        <v>4130</v>
      </c>
      <c r="B13266" t="s">
        <v>8361</v>
      </c>
      <c r="C13266" t="s">
        <v>8362</v>
      </c>
    </row>
    <row r="13267" spans="1:3" hidden="1" x14ac:dyDescent="0.25">
      <c r="A13267" t="s">
        <v>4130</v>
      </c>
      <c r="B13267" t="s">
        <v>8363</v>
      </c>
      <c r="C13267" t="s">
        <v>8364</v>
      </c>
    </row>
    <row r="13268" spans="1:3" hidden="1" x14ac:dyDescent="0.25">
      <c r="A13268" t="s">
        <v>4130</v>
      </c>
      <c r="B13268" t="s">
        <v>8365</v>
      </c>
      <c r="C13268" t="s">
        <v>8366</v>
      </c>
    </row>
    <row r="13269" spans="1:3" hidden="1" x14ac:dyDescent="0.25">
      <c r="A13269" t="s">
        <v>4130</v>
      </c>
      <c r="B13269" t="s">
        <v>8367</v>
      </c>
      <c r="C13269" t="s">
        <v>8366</v>
      </c>
    </row>
    <row r="13270" spans="1:3" hidden="1" x14ac:dyDescent="0.25">
      <c r="A13270" t="s">
        <v>4130</v>
      </c>
      <c r="B13270" t="s">
        <v>8368</v>
      </c>
      <c r="C13270" t="s">
        <v>8369</v>
      </c>
    </row>
    <row r="13271" spans="1:3" hidden="1" x14ac:dyDescent="0.25">
      <c r="A13271" t="s">
        <v>4130</v>
      </c>
      <c r="B13271" t="s">
        <v>8370</v>
      </c>
      <c r="C13271" t="s">
        <v>8371</v>
      </c>
    </row>
    <row r="13272" spans="1:3" hidden="1" x14ac:dyDescent="0.25">
      <c r="A13272" t="s">
        <v>4130</v>
      </c>
      <c r="B13272" t="s">
        <v>8372</v>
      </c>
      <c r="C13272" t="s">
        <v>8373</v>
      </c>
    </row>
    <row r="13273" spans="1:3" hidden="1" x14ac:dyDescent="0.25">
      <c r="A13273" t="s">
        <v>4130</v>
      </c>
      <c r="B13273" t="s">
        <v>8374</v>
      </c>
      <c r="C13273" t="s">
        <v>8375</v>
      </c>
    </row>
    <row r="13274" spans="1:3" hidden="1" x14ac:dyDescent="0.25">
      <c r="A13274" t="s">
        <v>4130</v>
      </c>
      <c r="B13274" t="s">
        <v>8376</v>
      </c>
      <c r="C13274" t="s">
        <v>8377</v>
      </c>
    </row>
    <row r="13275" spans="1:3" hidden="1" x14ac:dyDescent="0.25">
      <c r="A13275" t="s">
        <v>4130</v>
      </c>
      <c r="B13275" t="s">
        <v>8378</v>
      </c>
      <c r="C13275" t="s">
        <v>8379</v>
      </c>
    </row>
    <row r="13276" spans="1:3" hidden="1" x14ac:dyDescent="0.25">
      <c r="A13276" t="s">
        <v>4130</v>
      </c>
      <c r="B13276" t="s">
        <v>8380</v>
      </c>
      <c r="C13276" t="s">
        <v>8381</v>
      </c>
    </row>
    <row r="13277" spans="1:3" hidden="1" x14ac:dyDescent="0.25">
      <c r="A13277" t="s">
        <v>4130</v>
      </c>
      <c r="B13277" t="s">
        <v>8382</v>
      </c>
      <c r="C13277" t="s">
        <v>8383</v>
      </c>
    </row>
    <row r="13278" spans="1:3" hidden="1" x14ac:dyDescent="0.25">
      <c r="A13278" t="s">
        <v>4130</v>
      </c>
      <c r="B13278" t="s">
        <v>8384</v>
      </c>
      <c r="C13278" t="s">
        <v>8375</v>
      </c>
    </row>
    <row r="13279" spans="1:3" hidden="1" x14ac:dyDescent="0.25">
      <c r="A13279" t="s">
        <v>4130</v>
      </c>
      <c r="B13279" t="s">
        <v>8385</v>
      </c>
      <c r="C13279" t="s">
        <v>8386</v>
      </c>
    </row>
    <row r="13280" spans="1:3" hidden="1" x14ac:dyDescent="0.25">
      <c r="A13280" t="s">
        <v>4130</v>
      </c>
      <c r="B13280" t="s">
        <v>8387</v>
      </c>
      <c r="C13280" t="s">
        <v>8388</v>
      </c>
    </row>
    <row r="13281" spans="1:3" hidden="1" x14ac:dyDescent="0.25">
      <c r="A13281" t="s">
        <v>4130</v>
      </c>
      <c r="B13281" t="s">
        <v>8389</v>
      </c>
      <c r="C13281" t="s">
        <v>8390</v>
      </c>
    </row>
    <row r="13282" spans="1:3" hidden="1" x14ac:dyDescent="0.25">
      <c r="A13282" t="s">
        <v>4130</v>
      </c>
      <c r="B13282" t="s">
        <v>8391</v>
      </c>
      <c r="C13282" t="s">
        <v>8392</v>
      </c>
    </row>
    <row r="13283" spans="1:3" hidden="1" x14ac:dyDescent="0.25">
      <c r="A13283" t="s">
        <v>4130</v>
      </c>
      <c r="B13283" t="s">
        <v>8393</v>
      </c>
      <c r="C13283" t="s">
        <v>8394</v>
      </c>
    </row>
    <row r="13284" spans="1:3" hidden="1" x14ac:dyDescent="0.25">
      <c r="A13284" t="s">
        <v>4130</v>
      </c>
      <c r="B13284" t="s">
        <v>8395</v>
      </c>
      <c r="C13284" t="s">
        <v>8396</v>
      </c>
    </row>
    <row r="13285" spans="1:3" hidden="1" x14ac:dyDescent="0.25">
      <c r="A13285" t="s">
        <v>4130</v>
      </c>
      <c r="B13285" t="s">
        <v>8397</v>
      </c>
      <c r="C13285" t="s">
        <v>8398</v>
      </c>
    </row>
    <row r="13286" spans="1:3" hidden="1" x14ac:dyDescent="0.25">
      <c r="A13286" t="s">
        <v>4130</v>
      </c>
      <c r="B13286" t="s">
        <v>8399</v>
      </c>
      <c r="C13286" t="s">
        <v>8400</v>
      </c>
    </row>
    <row r="13287" spans="1:3" hidden="1" x14ac:dyDescent="0.25">
      <c r="A13287" t="s">
        <v>4130</v>
      </c>
      <c r="B13287" t="s">
        <v>8401</v>
      </c>
      <c r="C13287" t="s">
        <v>8402</v>
      </c>
    </row>
    <row r="13288" spans="1:3" hidden="1" x14ac:dyDescent="0.25">
      <c r="A13288" t="s">
        <v>4130</v>
      </c>
      <c r="B13288" t="s">
        <v>8403</v>
      </c>
      <c r="C13288" t="s">
        <v>8404</v>
      </c>
    </row>
    <row r="13289" spans="1:3" hidden="1" x14ac:dyDescent="0.25">
      <c r="A13289" t="s">
        <v>4130</v>
      </c>
      <c r="B13289" t="s">
        <v>8405</v>
      </c>
      <c r="C13289" t="s">
        <v>8406</v>
      </c>
    </row>
    <row r="13290" spans="1:3" hidden="1" x14ac:dyDescent="0.25">
      <c r="A13290" t="s">
        <v>4130</v>
      </c>
      <c r="B13290" t="s">
        <v>8407</v>
      </c>
      <c r="C13290" t="s">
        <v>8408</v>
      </c>
    </row>
    <row r="13291" spans="1:3" hidden="1" x14ac:dyDescent="0.25">
      <c r="A13291" t="s">
        <v>4130</v>
      </c>
      <c r="B13291" t="s">
        <v>8409</v>
      </c>
      <c r="C13291" t="s">
        <v>8410</v>
      </c>
    </row>
    <row r="13292" spans="1:3" hidden="1" x14ac:dyDescent="0.25">
      <c r="A13292" t="s">
        <v>4130</v>
      </c>
      <c r="B13292" t="s">
        <v>8411</v>
      </c>
      <c r="C13292" t="s">
        <v>8412</v>
      </c>
    </row>
    <row r="13293" spans="1:3" hidden="1" x14ac:dyDescent="0.25">
      <c r="A13293" t="s">
        <v>4130</v>
      </c>
      <c r="B13293" t="s">
        <v>8413</v>
      </c>
      <c r="C13293" t="s">
        <v>8414</v>
      </c>
    </row>
    <row r="13294" spans="1:3" hidden="1" x14ac:dyDescent="0.25">
      <c r="A13294" t="s">
        <v>4130</v>
      </c>
      <c r="B13294" t="s">
        <v>8415</v>
      </c>
      <c r="C13294" t="s">
        <v>8416</v>
      </c>
    </row>
    <row r="13295" spans="1:3" hidden="1" x14ac:dyDescent="0.25">
      <c r="A13295" t="s">
        <v>4130</v>
      </c>
      <c r="B13295" t="s">
        <v>8417</v>
      </c>
      <c r="C13295" t="s">
        <v>8418</v>
      </c>
    </row>
    <row r="13296" spans="1:3" hidden="1" x14ac:dyDescent="0.25">
      <c r="A13296" t="s">
        <v>4130</v>
      </c>
      <c r="B13296" t="s">
        <v>8419</v>
      </c>
      <c r="C13296" t="s">
        <v>8420</v>
      </c>
    </row>
    <row r="13297" spans="1:3" hidden="1" x14ac:dyDescent="0.25">
      <c r="A13297" t="s">
        <v>4130</v>
      </c>
      <c r="B13297" t="s">
        <v>8421</v>
      </c>
      <c r="C13297" t="s">
        <v>8422</v>
      </c>
    </row>
    <row r="13298" spans="1:3" hidden="1" x14ac:dyDescent="0.25">
      <c r="A13298" t="s">
        <v>4130</v>
      </c>
      <c r="B13298" t="s">
        <v>8423</v>
      </c>
      <c r="C13298" t="s">
        <v>8424</v>
      </c>
    </row>
    <row r="13299" spans="1:3" hidden="1" x14ac:dyDescent="0.25">
      <c r="A13299" t="s">
        <v>4130</v>
      </c>
      <c r="B13299" t="s">
        <v>8425</v>
      </c>
      <c r="C13299" t="s">
        <v>8426</v>
      </c>
    </row>
    <row r="13300" spans="1:3" hidden="1" x14ac:dyDescent="0.25">
      <c r="A13300" t="s">
        <v>4130</v>
      </c>
      <c r="B13300" t="s">
        <v>8427</v>
      </c>
      <c r="C13300" t="s">
        <v>8428</v>
      </c>
    </row>
    <row r="13301" spans="1:3" hidden="1" x14ac:dyDescent="0.25">
      <c r="A13301" t="s">
        <v>4130</v>
      </c>
      <c r="B13301" t="s">
        <v>8429</v>
      </c>
      <c r="C13301" t="s">
        <v>8430</v>
      </c>
    </row>
    <row r="13302" spans="1:3" hidden="1" x14ac:dyDescent="0.25">
      <c r="A13302" t="s">
        <v>4130</v>
      </c>
      <c r="B13302" t="s">
        <v>8431</v>
      </c>
      <c r="C13302" t="s">
        <v>8432</v>
      </c>
    </row>
    <row r="13303" spans="1:3" hidden="1" x14ac:dyDescent="0.25">
      <c r="A13303" t="s">
        <v>4130</v>
      </c>
      <c r="B13303" t="s">
        <v>8433</v>
      </c>
      <c r="C13303" t="s">
        <v>8434</v>
      </c>
    </row>
    <row r="13304" spans="1:3" hidden="1" x14ac:dyDescent="0.25">
      <c r="A13304" t="s">
        <v>4130</v>
      </c>
      <c r="B13304" t="s">
        <v>8435</v>
      </c>
      <c r="C13304" t="s">
        <v>8436</v>
      </c>
    </row>
    <row r="13305" spans="1:3" hidden="1" x14ac:dyDescent="0.25">
      <c r="A13305" t="s">
        <v>4130</v>
      </c>
      <c r="B13305" t="s">
        <v>8437</v>
      </c>
      <c r="C13305" t="s">
        <v>8438</v>
      </c>
    </row>
    <row r="13306" spans="1:3" hidden="1" x14ac:dyDescent="0.25">
      <c r="A13306" t="s">
        <v>4130</v>
      </c>
      <c r="B13306" t="s">
        <v>8439</v>
      </c>
      <c r="C13306" t="s">
        <v>8440</v>
      </c>
    </row>
    <row r="13307" spans="1:3" hidden="1" x14ac:dyDescent="0.25">
      <c r="A13307" t="s">
        <v>4130</v>
      </c>
      <c r="B13307" t="s">
        <v>8441</v>
      </c>
      <c r="C13307" t="s">
        <v>8442</v>
      </c>
    </row>
    <row r="13308" spans="1:3" hidden="1" x14ac:dyDescent="0.25">
      <c r="A13308" t="s">
        <v>4130</v>
      </c>
      <c r="B13308" t="s">
        <v>8443</v>
      </c>
      <c r="C13308" t="s">
        <v>8444</v>
      </c>
    </row>
    <row r="13309" spans="1:3" hidden="1" x14ac:dyDescent="0.25">
      <c r="A13309" t="s">
        <v>4130</v>
      </c>
      <c r="B13309" t="s">
        <v>8445</v>
      </c>
      <c r="C13309" t="s">
        <v>8446</v>
      </c>
    </row>
    <row r="13310" spans="1:3" hidden="1" x14ac:dyDescent="0.25">
      <c r="A13310" t="s">
        <v>4130</v>
      </c>
      <c r="B13310" t="s">
        <v>8447</v>
      </c>
      <c r="C13310" t="s">
        <v>8448</v>
      </c>
    </row>
    <row r="13311" spans="1:3" hidden="1" x14ac:dyDescent="0.25">
      <c r="A13311" t="s">
        <v>4130</v>
      </c>
      <c r="B13311" t="s">
        <v>8449</v>
      </c>
      <c r="C13311" t="s">
        <v>8450</v>
      </c>
    </row>
    <row r="13312" spans="1:3" hidden="1" x14ac:dyDescent="0.25">
      <c r="A13312" t="s">
        <v>4130</v>
      </c>
      <c r="B13312" t="s">
        <v>8451</v>
      </c>
      <c r="C13312" t="s">
        <v>8452</v>
      </c>
    </row>
    <row r="13313" spans="1:3" hidden="1" x14ac:dyDescent="0.25">
      <c r="A13313" t="s">
        <v>4130</v>
      </c>
      <c r="B13313" t="s">
        <v>8453</v>
      </c>
      <c r="C13313" t="s">
        <v>8454</v>
      </c>
    </row>
    <row r="13314" spans="1:3" hidden="1" x14ac:dyDescent="0.25">
      <c r="A13314" t="s">
        <v>4130</v>
      </c>
      <c r="B13314" t="s">
        <v>8455</v>
      </c>
      <c r="C13314" t="s">
        <v>8456</v>
      </c>
    </row>
    <row r="13315" spans="1:3" hidden="1" x14ac:dyDescent="0.25">
      <c r="A13315" t="s">
        <v>4130</v>
      </c>
      <c r="B13315" t="s">
        <v>8457</v>
      </c>
      <c r="C13315" t="s">
        <v>8458</v>
      </c>
    </row>
    <row r="13316" spans="1:3" hidden="1" x14ac:dyDescent="0.25">
      <c r="A13316" t="s">
        <v>4130</v>
      </c>
      <c r="B13316" t="s">
        <v>8459</v>
      </c>
      <c r="C13316" t="s">
        <v>8460</v>
      </c>
    </row>
    <row r="13317" spans="1:3" hidden="1" x14ac:dyDescent="0.25">
      <c r="A13317" t="s">
        <v>4130</v>
      </c>
      <c r="B13317" t="s">
        <v>8461</v>
      </c>
      <c r="C13317" t="s">
        <v>8462</v>
      </c>
    </row>
    <row r="13318" spans="1:3" hidden="1" x14ac:dyDescent="0.25">
      <c r="A13318" t="s">
        <v>4130</v>
      </c>
      <c r="B13318" t="s">
        <v>8463</v>
      </c>
      <c r="C13318" t="s">
        <v>8464</v>
      </c>
    </row>
    <row r="13319" spans="1:3" hidden="1" x14ac:dyDescent="0.25">
      <c r="A13319" t="s">
        <v>4130</v>
      </c>
      <c r="B13319" t="s">
        <v>8465</v>
      </c>
      <c r="C13319" t="s">
        <v>8466</v>
      </c>
    </row>
    <row r="13320" spans="1:3" hidden="1" x14ac:dyDescent="0.25">
      <c r="A13320" t="s">
        <v>4130</v>
      </c>
      <c r="B13320" t="s">
        <v>8467</v>
      </c>
      <c r="C13320" t="s">
        <v>8468</v>
      </c>
    </row>
    <row r="13321" spans="1:3" hidden="1" x14ac:dyDescent="0.25">
      <c r="A13321" t="s">
        <v>4130</v>
      </c>
      <c r="B13321" t="s">
        <v>8469</v>
      </c>
      <c r="C13321" t="s">
        <v>8470</v>
      </c>
    </row>
    <row r="13322" spans="1:3" hidden="1" x14ac:dyDescent="0.25">
      <c r="A13322" t="s">
        <v>4130</v>
      </c>
      <c r="B13322" t="s">
        <v>8471</v>
      </c>
      <c r="C13322" t="s">
        <v>8472</v>
      </c>
    </row>
    <row r="13323" spans="1:3" hidden="1" x14ac:dyDescent="0.25">
      <c r="A13323" t="s">
        <v>4130</v>
      </c>
      <c r="B13323" t="s">
        <v>8473</v>
      </c>
      <c r="C13323" t="s">
        <v>8474</v>
      </c>
    </row>
    <row r="13324" spans="1:3" hidden="1" x14ac:dyDescent="0.25">
      <c r="A13324" t="s">
        <v>4130</v>
      </c>
      <c r="B13324" t="s">
        <v>8475</v>
      </c>
      <c r="C13324" t="s">
        <v>8476</v>
      </c>
    </row>
    <row r="13325" spans="1:3" hidden="1" x14ac:dyDescent="0.25">
      <c r="A13325" t="s">
        <v>4130</v>
      </c>
      <c r="B13325" t="s">
        <v>8477</v>
      </c>
      <c r="C13325" t="s">
        <v>8478</v>
      </c>
    </row>
    <row r="13326" spans="1:3" hidden="1" x14ac:dyDescent="0.25">
      <c r="A13326" t="s">
        <v>4130</v>
      </c>
      <c r="B13326" t="s">
        <v>8479</v>
      </c>
      <c r="C13326" t="s">
        <v>8480</v>
      </c>
    </row>
    <row r="13327" spans="1:3" hidden="1" x14ac:dyDescent="0.25">
      <c r="A13327" t="s">
        <v>4130</v>
      </c>
      <c r="B13327" t="s">
        <v>8481</v>
      </c>
      <c r="C13327" t="s">
        <v>8482</v>
      </c>
    </row>
    <row r="13328" spans="1:3" hidden="1" x14ac:dyDescent="0.25">
      <c r="A13328" t="s">
        <v>4130</v>
      </c>
      <c r="B13328" t="s">
        <v>8483</v>
      </c>
      <c r="C13328" t="s">
        <v>8484</v>
      </c>
    </row>
    <row r="13329" spans="1:3" hidden="1" x14ac:dyDescent="0.25">
      <c r="A13329" t="s">
        <v>4130</v>
      </c>
      <c r="B13329" t="s">
        <v>8485</v>
      </c>
      <c r="C13329" t="s">
        <v>8486</v>
      </c>
    </row>
    <row r="13330" spans="1:3" hidden="1" x14ac:dyDescent="0.25">
      <c r="A13330" t="s">
        <v>4130</v>
      </c>
      <c r="B13330" t="s">
        <v>8487</v>
      </c>
      <c r="C13330" t="s">
        <v>8488</v>
      </c>
    </row>
    <row r="13331" spans="1:3" hidden="1" x14ac:dyDescent="0.25">
      <c r="A13331" t="s">
        <v>4130</v>
      </c>
      <c r="B13331" t="s">
        <v>8489</v>
      </c>
      <c r="C13331" t="s">
        <v>8488</v>
      </c>
    </row>
    <row r="13332" spans="1:3" hidden="1" x14ac:dyDescent="0.25">
      <c r="A13332" t="s">
        <v>4130</v>
      </c>
      <c r="B13332" t="s">
        <v>8490</v>
      </c>
      <c r="C13332" t="s">
        <v>8491</v>
      </c>
    </row>
    <row r="13333" spans="1:3" hidden="1" x14ac:dyDescent="0.25">
      <c r="A13333" t="s">
        <v>4130</v>
      </c>
      <c r="B13333" t="s">
        <v>8492</v>
      </c>
      <c r="C13333" t="s">
        <v>8493</v>
      </c>
    </row>
    <row r="13334" spans="1:3" hidden="1" x14ac:dyDescent="0.25">
      <c r="A13334" t="s">
        <v>4130</v>
      </c>
      <c r="B13334" t="s">
        <v>8494</v>
      </c>
      <c r="C13334" t="s">
        <v>8495</v>
      </c>
    </row>
    <row r="13335" spans="1:3" hidden="1" x14ac:dyDescent="0.25">
      <c r="A13335" t="s">
        <v>4130</v>
      </c>
      <c r="B13335" t="s">
        <v>8496</v>
      </c>
      <c r="C13335" t="s">
        <v>8497</v>
      </c>
    </row>
    <row r="13336" spans="1:3" hidden="1" x14ac:dyDescent="0.25">
      <c r="A13336" t="s">
        <v>4130</v>
      </c>
      <c r="B13336" t="s">
        <v>8498</v>
      </c>
      <c r="C13336" t="s">
        <v>8499</v>
      </c>
    </row>
    <row r="13337" spans="1:3" hidden="1" x14ac:dyDescent="0.25">
      <c r="A13337" t="s">
        <v>4130</v>
      </c>
      <c r="B13337" t="s">
        <v>8500</v>
      </c>
      <c r="C13337" t="s">
        <v>8501</v>
      </c>
    </row>
    <row r="13338" spans="1:3" hidden="1" x14ac:dyDescent="0.25">
      <c r="A13338" t="s">
        <v>4130</v>
      </c>
      <c r="B13338" t="s">
        <v>8502</v>
      </c>
      <c r="C13338" t="s">
        <v>8503</v>
      </c>
    </row>
    <row r="13339" spans="1:3" hidden="1" x14ac:dyDescent="0.25">
      <c r="A13339" t="s">
        <v>4130</v>
      </c>
      <c r="B13339" t="s">
        <v>8504</v>
      </c>
      <c r="C13339" t="s">
        <v>8505</v>
      </c>
    </row>
    <row r="13340" spans="1:3" hidden="1" x14ac:dyDescent="0.25">
      <c r="A13340" t="s">
        <v>4130</v>
      </c>
      <c r="B13340" t="s">
        <v>8506</v>
      </c>
      <c r="C13340" t="s">
        <v>8507</v>
      </c>
    </row>
    <row r="13341" spans="1:3" hidden="1" x14ac:dyDescent="0.25">
      <c r="A13341" t="s">
        <v>4130</v>
      </c>
      <c r="B13341" t="s">
        <v>8508</v>
      </c>
      <c r="C13341" t="s">
        <v>8509</v>
      </c>
    </row>
    <row r="13342" spans="1:3" hidden="1" x14ac:dyDescent="0.25">
      <c r="A13342" t="s">
        <v>4130</v>
      </c>
      <c r="B13342" t="s">
        <v>8510</v>
      </c>
      <c r="C13342" t="s">
        <v>8511</v>
      </c>
    </row>
    <row r="13343" spans="1:3" hidden="1" x14ac:dyDescent="0.25">
      <c r="A13343" t="s">
        <v>4130</v>
      </c>
      <c r="B13343" t="s">
        <v>8512</v>
      </c>
      <c r="C13343" t="s">
        <v>8513</v>
      </c>
    </row>
    <row r="13344" spans="1:3" hidden="1" x14ac:dyDescent="0.25">
      <c r="A13344" t="s">
        <v>4130</v>
      </c>
      <c r="B13344" t="s">
        <v>8514</v>
      </c>
      <c r="C13344" t="s">
        <v>8515</v>
      </c>
    </row>
    <row r="13345" spans="1:3" hidden="1" x14ac:dyDescent="0.25">
      <c r="A13345" t="s">
        <v>4130</v>
      </c>
      <c r="B13345" t="s">
        <v>8516</v>
      </c>
      <c r="C13345" t="s">
        <v>8515</v>
      </c>
    </row>
    <row r="13346" spans="1:3" hidden="1" x14ac:dyDescent="0.25">
      <c r="A13346" t="s">
        <v>4130</v>
      </c>
      <c r="B13346" t="s">
        <v>8517</v>
      </c>
      <c r="C13346" t="s">
        <v>8518</v>
      </c>
    </row>
    <row r="13347" spans="1:3" hidden="1" x14ac:dyDescent="0.25">
      <c r="A13347" t="s">
        <v>4130</v>
      </c>
      <c r="B13347" t="s">
        <v>8519</v>
      </c>
      <c r="C13347" t="s">
        <v>8520</v>
      </c>
    </row>
    <row r="13348" spans="1:3" hidden="1" x14ac:dyDescent="0.25">
      <c r="A13348" t="s">
        <v>4130</v>
      </c>
      <c r="B13348" t="s">
        <v>8521</v>
      </c>
      <c r="C13348" t="s">
        <v>8522</v>
      </c>
    </row>
    <row r="13349" spans="1:3" hidden="1" x14ac:dyDescent="0.25">
      <c r="A13349" t="s">
        <v>4130</v>
      </c>
      <c r="B13349" t="s">
        <v>8523</v>
      </c>
      <c r="C13349" t="s">
        <v>8524</v>
      </c>
    </row>
    <row r="13350" spans="1:3" hidden="1" x14ac:dyDescent="0.25">
      <c r="A13350" t="s">
        <v>4130</v>
      </c>
      <c r="B13350" t="s">
        <v>8525</v>
      </c>
      <c r="C13350" t="s">
        <v>8526</v>
      </c>
    </row>
    <row r="13351" spans="1:3" hidden="1" x14ac:dyDescent="0.25">
      <c r="A13351" t="s">
        <v>4130</v>
      </c>
      <c r="B13351" t="s">
        <v>8527</v>
      </c>
      <c r="C13351" t="s">
        <v>8528</v>
      </c>
    </row>
    <row r="13352" spans="1:3" hidden="1" x14ac:dyDescent="0.25">
      <c r="A13352" t="s">
        <v>4130</v>
      </c>
      <c r="B13352" t="s">
        <v>4238</v>
      </c>
      <c r="C13352" t="s">
        <v>8528</v>
      </c>
    </row>
    <row r="13353" spans="1:3" hidden="1" x14ac:dyDescent="0.25">
      <c r="A13353" t="s">
        <v>4130</v>
      </c>
      <c r="B13353" t="s">
        <v>8529</v>
      </c>
      <c r="C13353" t="s">
        <v>8530</v>
      </c>
    </row>
    <row r="13354" spans="1:3" hidden="1" x14ac:dyDescent="0.25">
      <c r="A13354" t="s">
        <v>4130</v>
      </c>
      <c r="B13354" t="s">
        <v>8531</v>
      </c>
      <c r="C13354" t="s">
        <v>8532</v>
      </c>
    </row>
    <row r="13355" spans="1:3" hidden="1" x14ac:dyDescent="0.25">
      <c r="A13355" t="s">
        <v>4130</v>
      </c>
      <c r="B13355" t="s">
        <v>8533</v>
      </c>
      <c r="C13355" t="s">
        <v>8534</v>
      </c>
    </row>
    <row r="13356" spans="1:3" hidden="1" x14ac:dyDescent="0.25">
      <c r="A13356" t="s">
        <v>4130</v>
      </c>
      <c r="B13356" t="s">
        <v>8535</v>
      </c>
      <c r="C13356" t="s">
        <v>8534</v>
      </c>
    </row>
    <row r="13357" spans="1:3" hidden="1" x14ac:dyDescent="0.25">
      <c r="A13357" t="s">
        <v>4130</v>
      </c>
      <c r="B13357" t="s">
        <v>8536</v>
      </c>
      <c r="C13357" t="s">
        <v>8537</v>
      </c>
    </row>
    <row r="13358" spans="1:3" hidden="1" x14ac:dyDescent="0.25">
      <c r="A13358" t="s">
        <v>4130</v>
      </c>
      <c r="B13358" t="s">
        <v>8538</v>
      </c>
      <c r="C13358" t="s">
        <v>8539</v>
      </c>
    </row>
    <row r="13359" spans="1:3" hidden="1" x14ac:dyDescent="0.25">
      <c r="A13359" t="s">
        <v>4130</v>
      </c>
      <c r="B13359" t="s">
        <v>4238</v>
      </c>
      <c r="C13359" t="s">
        <v>8539</v>
      </c>
    </row>
    <row r="13360" spans="1:3" hidden="1" x14ac:dyDescent="0.25">
      <c r="A13360" t="s">
        <v>4130</v>
      </c>
      <c r="B13360" t="s">
        <v>8540</v>
      </c>
      <c r="C13360" t="s">
        <v>8541</v>
      </c>
    </row>
    <row r="13361" spans="1:3" hidden="1" x14ac:dyDescent="0.25">
      <c r="A13361" t="s">
        <v>4130</v>
      </c>
      <c r="B13361" t="s">
        <v>8542</v>
      </c>
      <c r="C13361" t="s">
        <v>8543</v>
      </c>
    </row>
    <row r="13362" spans="1:3" hidden="1" x14ac:dyDescent="0.25">
      <c r="A13362" t="s">
        <v>4130</v>
      </c>
      <c r="B13362" t="s">
        <v>8544</v>
      </c>
      <c r="C13362" t="s">
        <v>8545</v>
      </c>
    </row>
    <row r="13363" spans="1:3" hidden="1" x14ac:dyDescent="0.25">
      <c r="A13363" t="s">
        <v>4130</v>
      </c>
      <c r="B13363" t="s">
        <v>8546</v>
      </c>
      <c r="C13363" t="s">
        <v>8545</v>
      </c>
    </row>
    <row r="13364" spans="1:3" hidden="1" x14ac:dyDescent="0.25">
      <c r="A13364" t="s">
        <v>4130</v>
      </c>
      <c r="B13364" t="s">
        <v>8547</v>
      </c>
      <c r="C13364" t="s">
        <v>8548</v>
      </c>
    </row>
    <row r="13365" spans="1:3" hidden="1" x14ac:dyDescent="0.25">
      <c r="A13365" t="s">
        <v>4130</v>
      </c>
      <c r="B13365" t="s">
        <v>647</v>
      </c>
      <c r="C13365" t="s">
        <v>8549</v>
      </c>
    </row>
    <row r="13366" spans="1:3" hidden="1" x14ac:dyDescent="0.25">
      <c r="A13366" t="s">
        <v>4130</v>
      </c>
      <c r="B13366" t="s">
        <v>8550</v>
      </c>
      <c r="C13366" t="s">
        <v>8549</v>
      </c>
    </row>
    <row r="13367" spans="1:3" hidden="1" x14ac:dyDescent="0.25">
      <c r="A13367" t="s">
        <v>4130</v>
      </c>
      <c r="B13367" t="s">
        <v>4238</v>
      </c>
      <c r="C13367" t="s">
        <v>8549</v>
      </c>
    </row>
    <row r="13368" spans="1:3" hidden="1" x14ac:dyDescent="0.25">
      <c r="A13368" t="s">
        <v>4130</v>
      </c>
      <c r="B13368" t="s">
        <v>8551</v>
      </c>
      <c r="C13368" t="s">
        <v>8552</v>
      </c>
    </row>
    <row r="13369" spans="1:3" hidden="1" x14ac:dyDescent="0.25">
      <c r="A13369" t="s">
        <v>4130</v>
      </c>
      <c r="B13369" t="s">
        <v>8553</v>
      </c>
      <c r="C13369" t="s">
        <v>8554</v>
      </c>
    </row>
    <row r="13370" spans="1:3" hidden="1" x14ac:dyDescent="0.25">
      <c r="A13370" t="s">
        <v>4130</v>
      </c>
      <c r="B13370" t="s">
        <v>8555</v>
      </c>
      <c r="C13370" t="s">
        <v>8556</v>
      </c>
    </row>
    <row r="13371" spans="1:3" hidden="1" x14ac:dyDescent="0.25">
      <c r="A13371" t="s">
        <v>4130</v>
      </c>
      <c r="B13371" t="s">
        <v>8557</v>
      </c>
      <c r="C13371" t="s">
        <v>8558</v>
      </c>
    </row>
    <row r="13372" spans="1:3" hidden="1" x14ac:dyDescent="0.25">
      <c r="A13372" t="s">
        <v>4130</v>
      </c>
      <c r="B13372" t="s">
        <v>4238</v>
      </c>
      <c r="C13372" t="s">
        <v>8552</v>
      </c>
    </row>
    <row r="13373" spans="1:3" hidden="1" x14ac:dyDescent="0.25">
      <c r="A13373" t="s">
        <v>4130</v>
      </c>
      <c r="B13373" t="s">
        <v>8559</v>
      </c>
      <c r="C13373" t="s">
        <v>8560</v>
      </c>
    </row>
    <row r="13374" spans="1:3" hidden="1" x14ac:dyDescent="0.25">
      <c r="A13374" t="s">
        <v>4130</v>
      </c>
      <c r="B13374" t="s">
        <v>4238</v>
      </c>
      <c r="C13374" t="s">
        <v>8560</v>
      </c>
    </row>
    <row r="13375" spans="1:3" hidden="1" x14ac:dyDescent="0.25">
      <c r="A13375" t="s">
        <v>4130</v>
      </c>
      <c r="B13375" t="s">
        <v>8561</v>
      </c>
      <c r="C13375" t="s">
        <v>8560</v>
      </c>
    </row>
    <row r="13376" spans="1:3" hidden="1" x14ac:dyDescent="0.25">
      <c r="A13376" t="s">
        <v>4130</v>
      </c>
      <c r="B13376" t="s">
        <v>8562</v>
      </c>
      <c r="C13376" t="s">
        <v>8560</v>
      </c>
    </row>
    <row r="13377" spans="1:3" hidden="1" x14ac:dyDescent="0.25">
      <c r="A13377" t="s">
        <v>4130</v>
      </c>
      <c r="B13377" t="s">
        <v>8563</v>
      </c>
      <c r="C13377" t="s">
        <v>8560</v>
      </c>
    </row>
    <row r="13378" spans="1:3" hidden="1" x14ac:dyDescent="0.25">
      <c r="A13378" t="s">
        <v>4130</v>
      </c>
      <c r="B13378" t="s">
        <v>8564</v>
      </c>
      <c r="C13378" t="s">
        <v>8565</v>
      </c>
    </row>
    <row r="13379" spans="1:3" hidden="1" x14ac:dyDescent="0.25">
      <c r="A13379" t="s">
        <v>4130</v>
      </c>
      <c r="B13379" t="s">
        <v>8566</v>
      </c>
      <c r="C13379" t="s">
        <v>8567</v>
      </c>
    </row>
    <row r="13380" spans="1:3" hidden="1" x14ac:dyDescent="0.25">
      <c r="A13380" t="s">
        <v>4130</v>
      </c>
      <c r="B13380" t="s">
        <v>8568</v>
      </c>
      <c r="C13380" t="s">
        <v>8569</v>
      </c>
    </row>
    <row r="13381" spans="1:3" hidden="1" x14ac:dyDescent="0.25">
      <c r="A13381" t="s">
        <v>4130</v>
      </c>
      <c r="B13381" t="s">
        <v>8570</v>
      </c>
      <c r="C13381" t="s">
        <v>8571</v>
      </c>
    </row>
    <row r="13382" spans="1:3" hidden="1" x14ac:dyDescent="0.25">
      <c r="A13382" t="s">
        <v>4130</v>
      </c>
      <c r="B13382" t="s">
        <v>8572</v>
      </c>
      <c r="C13382" t="s">
        <v>8571</v>
      </c>
    </row>
    <row r="13383" spans="1:3" hidden="1" x14ac:dyDescent="0.25">
      <c r="A13383" t="s">
        <v>4130</v>
      </c>
      <c r="B13383" t="s">
        <v>8573</v>
      </c>
      <c r="C13383" t="s">
        <v>8574</v>
      </c>
    </row>
    <row r="13384" spans="1:3" hidden="1" x14ac:dyDescent="0.25">
      <c r="A13384" t="s">
        <v>4130</v>
      </c>
      <c r="B13384" t="s">
        <v>8568</v>
      </c>
      <c r="C13384" t="s">
        <v>8574</v>
      </c>
    </row>
    <row r="13385" spans="1:3" hidden="1" x14ac:dyDescent="0.25">
      <c r="A13385" t="s">
        <v>4130</v>
      </c>
      <c r="B13385" t="s">
        <v>8575</v>
      </c>
      <c r="C13385" t="s">
        <v>8574</v>
      </c>
    </row>
    <row r="13386" spans="1:3" hidden="1" x14ac:dyDescent="0.25">
      <c r="A13386" t="s">
        <v>4130</v>
      </c>
      <c r="B13386" t="s">
        <v>8576</v>
      </c>
      <c r="C13386" t="s">
        <v>8577</v>
      </c>
    </row>
    <row r="13387" spans="1:3" hidden="1" x14ac:dyDescent="0.25">
      <c r="A13387" t="s">
        <v>4130</v>
      </c>
      <c r="B13387" t="s">
        <v>8578</v>
      </c>
      <c r="C13387" t="s">
        <v>8579</v>
      </c>
    </row>
    <row r="13388" spans="1:3" hidden="1" x14ac:dyDescent="0.25">
      <c r="A13388" t="s">
        <v>4130</v>
      </c>
      <c r="B13388" t="s">
        <v>8580</v>
      </c>
      <c r="C13388" t="s">
        <v>8581</v>
      </c>
    </row>
    <row r="13389" spans="1:3" hidden="1" x14ac:dyDescent="0.25">
      <c r="A13389" t="s">
        <v>4130</v>
      </c>
      <c r="B13389" t="s">
        <v>8582</v>
      </c>
      <c r="C13389" t="s">
        <v>8583</v>
      </c>
    </row>
    <row r="13390" spans="1:3" hidden="1" x14ac:dyDescent="0.25">
      <c r="A13390" t="s">
        <v>4130</v>
      </c>
      <c r="B13390" t="s">
        <v>4238</v>
      </c>
      <c r="C13390" t="s">
        <v>8583</v>
      </c>
    </row>
    <row r="13391" spans="1:3" hidden="1" x14ac:dyDescent="0.25">
      <c r="A13391" t="s">
        <v>4130</v>
      </c>
      <c r="B13391" t="s">
        <v>8584</v>
      </c>
      <c r="C13391" t="s">
        <v>8585</v>
      </c>
    </row>
    <row r="13392" spans="1:3" hidden="1" x14ac:dyDescent="0.25">
      <c r="A13392" t="s">
        <v>4130</v>
      </c>
      <c r="B13392" t="s">
        <v>8586</v>
      </c>
      <c r="C13392" t="s">
        <v>8585</v>
      </c>
    </row>
    <row r="13393" spans="1:3" hidden="1" x14ac:dyDescent="0.25">
      <c r="A13393" t="s">
        <v>4130</v>
      </c>
      <c r="B13393" t="s">
        <v>8587</v>
      </c>
      <c r="C13393" t="s">
        <v>8588</v>
      </c>
    </row>
    <row r="13394" spans="1:3" hidden="1" x14ac:dyDescent="0.25">
      <c r="A13394" t="s">
        <v>4130</v>
      </c>
      <c r="B13394" t="s">
        <v>8589</v>
      </c>
      <c r="C13394" t="s">
        <v>8588</v>
      </c>
    </row>
    <row r="13395" spans="1:3" hidden="1" x14ac:dyDescent="0.25">
      <c r="A13395" t="s">
        <v>4130</v>
      </c>
      <c r="B13395" t="s">
        <v>8590</v>
      </c>
      <c r="C13395" t="s">
        <v>8588</v>
      </c>
    </row>
    <row r="13396" spans="1:3" hidden="1" x14ac:dyDescent="0.25">
      <c r="A13396" t="s">
        <v>4130</v>
      </c>
      <c r="B13396" t="s">
        <v>8591</v>
      </c>
      <c r="C13396" t="s">
        <v>8588</v>
      </c>
    </row>
    <row r="13397" spans="1:3" hidden="1" x14ac:dyDescent="0.25">
      <c r="A13397" t="s">
        <v>4130</v>
      </c>
      <c r="B13397" t="s">
        <v>8592</v>
      </c>
      <c r="C13397" t="s">
        <v>8588</v>
      </c>
    </row>
    <row r="13398" spans="1:3" hidden="1" x14ac:dyDescent="0.25">
      <c r="A13398" t="s">
        <v>4130</v>
      </c>
      <c r="B13398" t="s">
        <v>8593</v>
      </c>
      <c r="C13398" t="s">
        <v>8594</v>
      </c>
    </row>
    <row r="13399" spans="1:3" hidden="1" x14ac:dyDescent="0.25">
      <c r="A13399" t="s">
        <v>4130</v>
      </c>
      <c r="B13399" t="s">
        <v>8595</v>
      </c>
      <c r="C13399" t="s">
        <v>8594</v>
      </c>
    </row>
    <row r="13400" spans="1:3" hidden="1" x14ac:dyDescent="0.25">
      <c r="A13400" t="s">
        <v>4130</v>
      </c>
      <c r="B13400" t="s">
        <v>372</v>
      </c>
      <c r="C13400" t="s">
        <v>8596</v>
      </c>
    </row>
    <row r="13401" spans="1:3" hidden="1" x14ac:dyDescent="0.25">
      <c r="A13401" t="s">
        <v>4130</v>
      </c>
      <c r="B13401" t="s">
        <v>8597</v>
      </c>
      <c r="C13401" t="s">
        <v>8598</v>
      </c>
    </row>
    <row r="13402" spans="1:3" hidden="1" x14ac:dyDescent="0.25">
      <c r="A13402" t="s">
        <v>4130</v>
      </c>
      <c r="B13402" t="s">
        <v>8599</v>
      </c>
      <c r="C13402" t="s">
        <v>8598</v>
      </c>
    </row>
    <row r="13403" spans="1:3" hidden="1" x14ac:dyDescent="0.25">
      <c r="A13403" t="s">
        <v>4130</v>
      </c>
      <c r="B13403" t="s">
        <v>8600</v>
      </c>
      <c r="C13403" t="s">
        <v>8601</v>
      </c>
    </row>
    <row r="13404" spans="1:3" hidden="1" x14ac:dyDescent="0.25">
      <c r="A13404" t="s">
        <v>4130</v>
      </c>
      <c r="B13404" t="s">
        <v>8602</v>
      </c>
      <c r="C13404" t="s">
        <v>8603</v>
      </c>
    </row>
    <row r="13405" spans="1:3" hidden="1" x14ac:dyDescent="0.25">
      <c r="A13405" t="s">
        <v>4130</v>
      </c>
      <c r="B13405" t="s">
        <v>8604</v>
      </c>
      <c r="C13405" t="s">
        <v>8605</v>
      </c>
    </row>
    <row r="13406" spans="1:3" hidden="1" x14ac:dyDescent="0.25">
      <c r="A13406" t="s">
        <v>4130</v>
      </c>
      <c r="B13406" t="s">
        <v>4238</v>
      </c>
      <c r="C13406" t="s">
        <v>8601</v>
      </c>
    </row>
    <row r="13407" spans="1:3" hidden="1" x14ac:dyDescent="0.25">
      <c r="A13407" t="s">
        <v>4130</v>
      </c>
      <c r="B13407" t="s">
        <v>8606</v>
      </c>
      <c r="C13407" t="s">
        <v>8607</v>
      </c>
    </row>
    <row r="13408" spans="1:3" hidden="1" x14ac:dyDescent="0.25">
      <c r="A13408" t="s">
        <v>4130</v>
      </c>
      <c r="B13408" t="s">
        <v>8608</v>
      </c>
      <c r="C13408" t="s">
        <v>8609</v>
      </c>
    </row>
    <row r="13409" spans="1:3" hidden="1" x14ac:dyDescent="0.25">
      <c r="A13409" t="s">
        <v>4130</v>
      </c>
      <c r="B13409" t="s">
        <v>8610</v>
      </c>
      <c r="C13409" t="s">
        <v>8611</v>
      </c>
    </row>
    <row r="13410" spans="1:3" hidden="1" x14ac:dyDescent="0.25">
      <c r="A13410" t="s">
        <v>4130</v>
      </c>
      <c r="B13410" t="s">
        <v>310</v>
      </c>
      <c r="C13410" t="s">
        <v>8612</v>
      </c>
    </row>
    <row r="13411" spans="1:3" hidden="1" x14ac:dyDescent="0.25">
      <c r="A13411" t="s">
        <v>4130</v>
      </c>
      <c r="B13411" t="s">
        <v>8613</v>
      </c>
      <c r="C13411" t="s">
        <v>8614</v>
      </c>
    </row>
    <row r="13412" spans="1:3" hidden="1" x14ac:dyDescent="0.25">
      <c r="A13412" t="s">
        <v>4130</v>
      </c>
      <c r="B13412" t="s">
        <v>8615</v>
      </c>
      <c r="C13412" t="s">
        <v>8616</v>
      </c>
    </row>
    <row r="13413" spans="1:3" hidden="1" x14ac:dyDescent="0.25">
      <c r="A13413" t="s">
        <v>4130</v>
      </c>
      <c r="B13413" t="s">
        <v>8617</v>
      </c>
      <c r="C13413" t="s">
        <v>8614</v>
      </c>
    </row>
    <row r="13414" spans="1:3" hidden="1" x14ac:dyDescent="0.25">
      <c r="A13414" t="s">
        <v>4130</v>
      </c>
      <c r="B13414" t="s">
        <v>8618</v>
      </c>
      <c r="C13414" t="s">
        <v>8619</v>
      </c>
    </row>
    <row r="13415" spans="1:3" hidden="1" x14ac:dyDescent="0.25">
      <c r="A13415" t="s">
        <v>4130</v>
      </c>
      <c r="B13415" t="s">
        <v>4238</v>
      </c>
      <c r="C13415" t="s">
        <v>8612</v>
      </c>
    </row>
    <row r="13416" spans="1:3" hidden="1" x14ac:dyDescent="0.25">
      <c r="A13416" t="s">
        <v>4130</v>
      </c>
      <c r="B13416" t="s">
        <v>8620</v>
      </c>
      <c r="C13416" t="s">
        <v>8621</v>
      </c>
    </row>
    <row r="13417" spans="1:3" hidden="1" x14ac:dyDescent="0.25">
      <c r="A13417" t="s">
        <v>4130</v>
      </c>
      <c r="B13417" t="s">
        <v>8622</v>
      </c>
      <c r="C13417" t="s">
        <v>8623</v>
      </c>
    </row>
    <row r="13418" spans="1:3" hidden="1" x14ac:dyDescent="0.25">
      <c r="A13418" t="s">
        <v>4130</v>
      </c>
      <c r="B13418" t="s">
        <v>8624</v>
      </c>
      <c r="C13418" t="s">
        <v>8621</v>
      </c>
    </row>
    <row r="13419" spans="1:3" hidden="1" x14ac:dyDescent="0.25">
      <c r="A13419" t="s">
        <v>4130</v>
      </c>
      <c r="B13419" t="s">
        <v>8625</v>
      </c>
      <c r="C13419" t="s">
        <v>8621</v>
      </c>
    </row>
    <row r="13420" spans="1:3" hidden="1" x14ac:dyDescent="0.25">
      <c r="A13420" t="s">
        <v>4130</v>
      </c>
      <c r="B13420" t="s">
        <v>8626</v>
      </c>
      <c r="C13420" t="s">
        <v>8621</v>
      </c>
    </row>
    <row r="13421" spans="1:3" hidden="1" x14ac:dyDescent="0.25">
      <c r="A13421" t="s">
        <v>4130</v>
      </c>
      <c r="B13421" t="s">
        <v>8627</v>
      </c>
      <c r="C13421" t="s">
        <v>8621</v>
      </c>
    </row>
    <row r="13422" spans="1:3" hidden="1" x14ac:dyDescent="0.25">
      <c r="A13422" t="s">
        <v>4130</v>
      </c>
      <c r="B13422" t="s">
        <v>8628</v>
      </c>
      <c r="C13422" t="s">
        <v>8629</v>
      </c>
    </row>
    <row r="13423" spans="1:3" hidden="1" x14ac:dyDescent="0.25">
      <c r="A13423" t="s">
        <v>4130</v>
      </c>
      <c r="B13423" t="s">
        <v>8630</v>
      </c>
      <c r="C13423" t="s">
        <v>8631</v>
      </c>
    </row>
    <row r="13424" spans="1:3" hidden="1" x14ac:dyDescent="0.25">
      <c r="A13424" t="s">
        <v>4130</v>
      </c>
      <c r="B13424" t="s">
        <v>8632</v>
      </c>
      <c r="C13424" t="s">
        <v>8633</v>
      </c>
    </row>
    <row r="13425" spans="1:3" hidden="1" x14ac:dyDescent="0.25">
      <c r="A13425" t="s">
        <v>4130</v>
      </c>
      <c r="B13425" t="s">
        <v>8634</v>
      </c>
      <c r="C13425" t="s">
        <v>8635</v>
      </c>
    </row>
    <row r="13426" spans="1:3" hidden="1" x14ac:dyDescent="0.25">
      <c r="A13426" t="s">
        <v>4130</v>
      </c>
      <c r="B13426" t="s">
        <v>8636</v>
      </c>
      <c r="C13426" t="s">
        <v>8633</v>
      </c>
    </row>
    <row r="13427" spans="1:3" hidden="1" x14ac:dyDescent="0.25">
      <c r="A13427" t="s">
        <v>4130</v>
      </c>
      <c r="B13427" t="s">
        <v>8637</v>
      </c>
      <c r="C13427" t="s">
        <v>8633</v>
      </c>
    </row>
    <row r="13428" spans="1:3" hidden="1" x14ac:dyDescent="0.25">
      <c r="A13428" t="s">
        <v>4130</v>
      </c>
      <c r="B13428" t="s">
        <v>8638</v>
      </c>
      <c r="C13428" t="s">
        <v>8633</v>
      </c>
    </row>
    <row r="13429" spans="1:3" hidden="1" x14ac:dyDescent="0.25">
      <c r="A13429" t="s">
        <v>4130</v>
      </c>
      <c r="B13429" t="s">
        <v>8639</v>
      </c>
      <c r="C13429" t="s">
        <v>8640</v>
      </c>
    </row>
    <row r="13430" spans="1:3" hidden="1" x14ac:dyDescent="0.25">
      <c r="A13430" t="s">
        <v>4130</v>
      </c>
      <c r="B13430" t="s">
        <v>8641</v>
      </c>
      <c r="C13430" t="s">
        <v>8642</v>
      </c>
    </row>
    <row r="13431" spans="1:3" hidden="1" x14ac:dyDescent="0.25">
      <c r="A13431" t="s">
        <v>4130</v>
      </c>
      <c r="B13431" t="s">
        <v>8643</v>
      </c>
      <c r="C13431" t="s">
        <v>8644</v>
      </c>
    </row>
    <row r="13432" spans="1:3" hidden="1" x14ac:dyDescent="0.25">
      <c r="A13432" t="s">
        <v>4130</v>
      </c>
      <c r="B13432" t="s">
        <v>8645</v>
      </c>
      <c r="C13432" t="s">
        <v>8644</v>
      </c>
    </row>
    <row r="13433" spans="1:3" hidden="1" x14ac:dyDescent="0.25">
      <c r="A13433" t="s">
        <v>4130</v>
      </c>
      <c r="B13433" t="s">
        <v>8646</v>
      </c>
      <c r="C13433" t="s">
        <v>8644</v>
      </c>
    </row>
    <row r="13434" spans="1:3" hidden="1" x14ac:dyDescent="0.25">
      <c r="A13434" t="s">
        <v>4130</v>
      </c>
      <c r="B13434" t="s">
        <v>8647</v>
      </c>
      <c r="C13434" t="s">
        <v>8644</v>
      </c>
    </row>
    <row r="13435" spans="1:3" hidden="1" x14ac:dyDescent="0.25">
      <c r="A13435" t="s">
        <v>4130</v>
      </c>
      <c r="B13435" t="s">
        <v>8648</v>
      </c>
      <c r="C13435" t="s">
        <v>8644</v>
      </c>
    </row>
    <row r="13436" spans="1:3" hidden="1" x14ac:dyDescent="0.25">
      <c r="A13436" t="s">
        <v>4130</v>
      </c>
      <c r="B13436" t="s">
        <v>4238</v>
      </c>
      <c r="C13436" t="s">
        <v>8644</v>
      </c>
    </row>
    <row r="13437" spans="1:3" hidden="1" x14ac:dyDescent="0.25">
      <c r="A13437" t="s">
        <v>4130</v>
      </c>
      <c r="B13437" t="s">
        <v>8649</v>
      </c>
      <c r="C13437" t="s">
        <v>8650</v>
      </c>
    </row>
    <row r="13438" spans="1:3" hidden="1" x14ac:dyDescent="0.25">
      <c r="A13438" t="s">
        <v>4130</v>
      </c>
      <c r="B13438" t="s">
        <v>8651</v>
      </c>
      <c r="C13438" t="s">
        <v>8652</v>
      </c>
    </row>
    <row r="13439" spans="1:3" hidden="1" x14ac:dyDescent="0.25">
      <c r="A13439" t="s">
        <v>4130</v>
      </c>
      <c r="B13439" t="s">
        <v>8653</v>
      </c>
      <c r="C13439" t="s">
        <v>8654</v>
      </c>
    </row>
    <row r="13440" spans="1:3" hidden="1" x14ac:dyDescent="0.25">
      <c r="A13440" t="s">
        <v>4130</v>
      </c>
      <c r="B13440" t="s">
        <v>8655</v>
      </c>
      <c r="C13440" t="s">
        <v>8656</v>
      </c>
    </row>
    <row r="13441" spans="1:3" hidden="1" x14ac:dyDescent="0.25">
      <c r="A13441" t="s">
        <v>4130</v>
      </c>
      <c r="B13441" t="s">
        <v>8657</v>
      </c>
      <c r="C13441" t="s">
        <v>8654</v>
      </c>
    </row>
    <row r="13442" spans="1:3" hidden="1" x14ac:dyDescent="0.25">
      <c r="A13442" t="s">
        <v>4130</v>
      </c>
      <c r="B13442" t="s">
        <v>8658</v>
      </c>
      <c r="C13442" t="s">
        <v>8654</v>
      </c>
    </row>
    <row r="13443" spans="1:3" hidden="1" x14ac:dyDescent="0.25">
      <c r="A13443" t="s">
        <v>4130</v>
      </c>
      <c r="B13443" t="s">
        <v>8659</v>
      </c>
      <c r="C13443" t="s">
        <v>8657</v>
      </c>
    </row>
    <row r="13444" spans="1:3" hidden="1" x14ac:dyDescent="0.25">
      <c r="A13444" t="s">
        <v>4130</v>
      </c>
      <c r="B13444" t="s">
        <v>8660</v>
      </c>
      <c r="C13444" t="s">
        <v>8654</v>
      </c>
    </row>
    <row r="13445" spans="1:3" hidden="1" x14ac:dyDescent="0.25">
      <c r="A13445" t="s">
        <v>4130</v>
      </c>
      <c r="B13445" t="s">
        <v>4238</v>
      </c>
      <c r="C13445" t="s">
        <v>8654</v>
      </c>
    </row>
    <row r="13446" spans="1:3" hidden="1" x14ac:dyDescent="0.25">
      <c r="A13446" t="s">
        <v>4130</v>
      </c>
      <c r="B13446" t="s">
        <v>8661</v>
      </c>
      <c r="C13446" t="s">
        <v>8654</v>
      </c>
    </row>
    <row r="13447" spans="1:3" hidden="1" x14ac:dyDescent="0.25">
      <c r="A13447" t="s">
        <v>4130</v>
      </c>
      <c r="B13447" t="s">
        <v>312</v>
      </c>
      <c r="C13447" t="s">
        <v>8662</v>
      </c>
    </row>
    <row r="13448" spans="1:3" hidden="1" x14ac:dyDescent="0.25">
      <c r="A13448" t="s">
        <v>4130</v>
      </c>
      <c r="B13448" t="s">
        <v>8663</v>
      </c>
      <c r="C13448" t="s">
        <v>8662</v>
      </c>
    </row>
    <row r="13449" spans="1:3" hidden="1" x14ac:dyDescent="0.25">
      <c r="A13449" t="s">
        <v>4130</v>
      </c>
      <c r="B13449" t="s">
        <v>4238</v>
      </c>
      <c r="C13449" t="s">
        <v>8662</v>
      </c>
    </row>
    <row r="13450" spans="1:3" hidden="1" x14ac:dyDescent="0.25">
      <c r="A13450" t="s">
        <v>4130</v>
      </c>
      <c r="B13450" t="s">
        <v>8664</v>
      </c>
      <c r="C13450" t="s">
        <v>8662</v>
      </c>
    </row>
    <row r="13451" spans="1:3" hidden="1" x14ac:dyDescent="0.25">
      <c r="A13451" t="s">
        <v>4130</v>
      </c>
      <c r="B13451" t="s">
        <v>8665</v>
      </c>
      <c r="C13451" t="s">
        <v>8662</v>
      </c>
    </row>
    <row r="13452" spans="1:3" hidden="1" x14ac:dyDescent="0.25">
      <c r="A13452" t="s">
        <v>4130</v>
      </c>
      <c r="B13452" t="s">
        <v>8666</v>
      </c>
      <c r="C13452" t="s">
        <v>8667</v>
      </c>
    </row>
    <row r="13453" spans="1:3" hidden="1" x14ac:dyDescent="0.25">
      <c r="A13453" t="s">
        <v>4130</v>
      </c>
      <c r="B13453" t="s">
        <v>8668</v>
      </c>
      <c r="C13453" t="s">
        <v>8667</v>
      </c>
    </row>
    <row r="13454" spans="1:3" hidden="1" x14ac:dyDescent="0.25">
      <c r="A13454" t="s">
        <v>4130</v>
      </c>
      <c r="B13454" t="s">
        <v>8669</v>
      </c>
      <c r="C13454" t="s">
        <v>8670</v>
      </c>
    </row>
    <row r="13455" spans="1:3" hidden="1" x14ac:dyDescent="0.25">
      <c r="A13455" t="s">
        <v>4130</v>
      </c>
      <c r="B13455" t="s">
        <v>8671</v>
      </c>
      <c r="C13455" t="s">
        <v>8670</v>
      </c>
    </row>
    <row r="13456" spans="1:3" hidden="1" x14ac:dyDescent="0.25">
      <c r="A13456" t="s">
        <v>4130</v>
      </c>
      <c r="B13456" t="s">
        <v>8672</v>
      </c>
      <c r="C13456" t="s">
        <v>8673</v>
      </c>
    </row>
    <row r="13457" spans="1:3" hidden="1" x14ac:dyDescent="0.25">
      <c r="A13457" t="s">
        <v>4130</v>
      </c>
      <c r="B13457" t="s">
        <v>8674</v>
      </c>
      <c r="C13457" t="s">
        <v>8673</v>
      </c>
    </row>
    <row r="13458" spans="1:3" hidden="1" x14ac:dyDescent="0.25">
      <c r="A13458" t="s">
        <v>4130</v>
      </c>
      <c r="B13458" t="s">
        <v>8675</v>
      </c>
      <c r="C13458" t="s">
        <v>8676</v>
      </c>
    </row>
    <row r="13459" spans="1:3" hidden="1" x14ac:dyDescent="0.25">
      <c r="A13459" t="s">
        <v>4130</v>
      </c>
      <c r="B13459" t="s">
        <v>8677</v>
      </c>
      <c r="C13459" t="s">
        <v>8678</v>
      </c>
    </row>
    <row r="13460" spans="1:3" hidden="1" x14ac:dyDescent="0.25">
      <c r="A13460" t="s">
        <v>4130</v>
      </c>
      <c r="B13460" t="s">
        <v>8679</v>
      </c>
      <c r="C13460" t="s">
        <v>8680</v>
      </c>
    </row>
    <row r="13461" spans="1:3" hidden="1" x14ac:dyDescent="0.25">
      <c r="A13461" t="s">
        <v>4130</v>
      </c>
      <c r="B13461" t="s">
        <v>8681</v>
      </c>
      <c r="C13461" t="s">
        <v>8682</v>
      </c>
    </row>
    <row r="13462" spans="1:3" hidden="1" x14ac:dyDescent="0.25">
      <c r="A13462" t="s">
        <v>4130</v>
      </c>
      <c r="B13462" t="s">
        <v>8683</v>
      </c>
      <c r="C13462" t="s">
        <v>8684</v>
      </c>
    </row>
    <row r="13463" spans="1:3" hidden="1" x14ac:dyDescent="0.25">
      <c r="A13463" t="s">
        <v>4130</v>
      </c>
      <c r="B13463" t="s">
        <v>8685</v>
      </c>
      <c r="C13463" t="s">
        <v>8686</v>
      </c>
    </row>
    <row r="13464" spans="1:3" hidden="1" x14ac:dyDescent="0.25">
      <c r="A13464" t="s">
        <v>4130</v>
      </c>
      <c r="B13464" t="s">
        <v>8687</v>
      </c>
      <c r="C13464" t="s">
        <v>8688</v>
      </c>
    </row>
    <row r="13465" spans="1:3" hidden="1" x14ac:dyDescent="0.25">
      <c r="A13465" t="s">
        <v>4130</v>
      </c>
      <c r="B13465" t="s">
        <v>8689</v>
      </c>
      <c r="C13465" t="s">
        <v>8690</v>
      </c>
    </row>
    <row r="13466" spans="1:3" hidden="1" x14ac:dyDescent="0.25">
      <c r="A13466" t="s">
        <v>4130</v>
      </c>
      <c r="B13466" t="s">
        <v>8691</v>
      </c>
      <c r="C13466" t="s">
        <v>8692</v>
      </c>
    </row>
    <row r="13467" spans="1:3" hidden="1" x14ac:dyDescent="0.25">
      <c r="A13467" t="s">
        <v>4130</v>
      </c>
      <c r="B13467" t="s">
        <v>8693</v>
      </c>
      <c r="C13467" t="s">
        <v>8694</v>
      </c>
    </row>
    <row r="13468" spans="1:3" hidden="1" x14ac:dyDescent="0.25">
      <c r="A13468" t="s">
        <v>4130</v>
      </c>
      <c r="B13468" t="s">
        <v>8695</v>
      </c>
      <c r="C13468" t="s">
        <v>8696</v>
      </c>
    </row>
    <row r="13469" spans="1:3" hidden="1" x14ac:dyDescent="0.25">
      <c r="A13469" t="s">
        <v>4130</v>
      </c>
      <c r="B13469" t="s">
        <v>8697</v>
      </c>
      <c r="C13469" t="s">
        <v>8698</v>
      </c>
    </row>
    <row r="13470" spans="1:3" hidden="1" x14ac:dyDescent="0.25">
      <c r="A13470" t="s">
        <v>4130</v>
      </c>
      <c r="B13470" t="s">
        <v>8699</v>
      </c>
      <c r="C13470" t="s">
        <v>8700</v>
      </c>
    </row>
    <row r="13471" spans="1:3" hidden="1" x14ac:dyDescent="0.25">
      <c r="A13471" t="s">
        <v>4130</v>
      </c>
      <c r="B13471" t="s">
        <v>8701</v>
      </c>
      <c r="C13471" t="s">
        <v>8702</v>
      </c>
    </row>
    <row r="13472" spans="1:3" hidden="1" x14ac:dyDescent="0.25">
      <c r="A13472" t="s">
        <v>4130</v>
      </c>
      <c r="B13472" t="s">
        <v>8703</v>
      </c>
      <c r="C13472" t="s">
        <v>8704</v>
      </c>
    </row>
    <row r="13473" spans="1:3" hidden="1" x14ac:dyDescent="0.25">
      <c r="A13473" t="s">
        <v>4130</v>
      </c>
      <c r="B13473" t="s">
        <v>8705</v>
      </c>
      <c r="C13473" t="s">
        <v>8706</v>
      </c>
    </row>
    <row r="13474" spans="1:3" hidden="1" x14ac:dyDescent="0.25">
      <c r="A13474" t="s">
        <v>4130</v>
      </c>
      <c r="B13474" t="s">
        <v>8707</v>
      </c>
      <c r="C13474" t="s">
        <v>8708</v>
      </c>
    </row>
    <row r="13475" spans="1:3" hidden="1" x14ac:dyDescent="0.25">
      <c r="A13475" t="s">
        <v>4130</v>
      </c>
      <c r="B13475" t="s">
        <v>8709</v>
      </c>
      <c r="C13475" t="s">
        <v>8708</v>
      </c>
    </row>
    <row r="13476" spans="1:3" hidden="1" x14ac:dyDescent="0.25">
      <c r="A13476" t="s">
        <v>4130</v>
      </c>
      <c r="B13476" t="s">
        <v>8710</v>
      </c>
      <c r="C13476" t="s">
        <v>8711</v>
      </c>
    </row>
    <row r="13477" spans="1:3" hidden="1" x14ac:dyDescent="0.25">
      <c r="A13477" t="s">
        <v>4130</v>
      </c>
      <c r="B13477" t="s">
        <v>8712</v>
      </c>
      <c r="C13477" t="s">
        <v>8713</v>
      </c>
    </row>
    <row r="13478" spans="1:3" hidden="1" x14ac:dyDescent="0.25">
      <c r="A13478" t="s">
        <v>4130</v>
      </c>
      <c r="B13478" t="s">
        <v>8714</v>
      </c>
      <c r="C13478" t="s">
        <v>8715</v>
      </c>
    </row>
    <row r="13479" spans="1:3" hidden="1" x14ac:dyDescent="0.25">
      <c r="A13479" t="s">
        <v>4130</v>
      </c>
      <c r="B13479" t="s">
        <v>8716</v>
      </c>
      <c r="C13479" t="s">
        <v>8717</v>
      </c>
    </row>
    <row r="13480" spans="1:3" hidden="1" x14ac:dyDescent="0.25">
      <c r="A13480" t="s">
        <v>4130</v>
      </c>
      <c r="B13480" t="s">
        <v>8718</v>
      </c>
      <c r="C13480" t="s">
        <v>8719</v>
      </c>
    </row>
    <row r="13481" spans="1:3" hidden="1" x14ac:dyDescent="0.25">
      <c r="A13481" t="s">
        <v>4130</v>
      </c>
      <c r="B13481" t="s">
        <v>8720</v>
      </c>
      <c r="C13481" t="s">
        <v>8721</v>
      </c>
    </row>
    <row r="13482" spans="1:3" hidden="1" x14ac:dyDescent="0.25">
      <c r="A13482" t="s">
        <v>4130</v>
      </c>
      <c r="B13482" t="s">
        <v>8722</v>
      </c>
      <c r="C13482" t="s">
        <v>8723</v>
      </c>
    </row>
    <row r="13483" spans="1:3" hidden="1" x14ac:dyDescent="0.25">
      <c r="A13483" t="s">
        <v>4130</v>
      </c>
      <c r="B13483" t="s">
        <v>8724</v>
      </c>
      <c r="C13483" t="s">
        <v>8725</v>
      </c>
    </row>
    <row r="13484" spans="1:3" hidden="1" x14ac:dyDescent="0.25">
      <c r="A13484" t="s">
        <v>4130</v>
      </c>
      <c r="B13484" t="s">
        <v>8726</v>
      </c>
      <c r="C13484" t="s">
        <v>8727</v>
      </c>
    </row>
    <row r="13485" spans="1:3" hidden="1" x14ac:dyDescent="0.25">
      <c r="A13485" t="s">
        <v>4130</v>
      </c>
      <c r="B13485" t="s">
        <v>8728</v>
      </c>
      <c r="C13485" t="s">
        <v>8729</v>
      </c>
    </row>
    <row r="13486" spans="1:3" hidden="1" x14ac:dyDescent="0.25">
      <c r="A13486" t="s">
        <v>4130</v>
      </c>
      <c r="B13486" t="s">
        <v>8730</v>
      </c>
      <c r="C13486" t="s">
        <v>8731</v>
      </c>
    </row>
    <row r="13487" spans="1:3" hidden="1" x14ac:dyDescent="0.25">
      <c r="A13487" t="s">
        <v>4130</v>
      </c>
      <c r="B13487" t="s">
        <v>8732</v>
      </c>
      <c r="C13487" t="s">
        <v>4254</v>
      </c>
    </row>
    <row r="13488" spans="1:3" hidden="1" x14ac:dyDescent="0.25">
      <c r="A13488" t="s">
        <v>4130</v>
      </c>
      <c r="B13488" t="s">
        <v>8733</v>
      </c>
      <c r="C13488" t="s">
        <v>8734</v>
      </c>
    </row>
    <row r="13489" spans="1:3" hidden="1" x14ac:dyDescent="0.25">
      <c r="A13489" t="s">
        <v>4130</v>
      </c>
      <c r="B13489" t="s">
        <v>8735</v>
      </c>
      <c r="C13489" t="s">
        <v>8736</v>
      </c>
    </row>
    <row r="13490" spans="1:3" hidden="1" x14ac:dyDescent="0.25">
      <c r="A13490" t="s">
        <v>4130</v>
      </c>
      <c r="B13490" t="s">
        <v>8735</v>
      </c>
      <c r="C13490" t="s">
        <v>8737</v>
      </c>
    </row>
    <row r="13491" spans="1:3" hidden="1" x14ac:dyDescent="0.25">
      <c r="A13491" t="s">
        <v>4130</v>
      </c>
      <c r="B13491" t="s">
        <v>8738</v>
      </c>
      <c r="C13491" t="s">
        <v>8739</v>
      </c>
    </row>
    <row r="13492" spans="1:3" hidden="1" x14ac:dyDescent="0.25">
      <c r="A13492" t="s">
        <v>4130</v>
      </c>
      <c r="B13492" t="s">
        <v>8740</v>
      </c>
      <c r="C13492" t="s">
        <v>8741</v>
      </c>
    </row>
    <row r="13493" spans="1:3" hidden="1" x14ac:dyDescent="0.25">
      <c r="A13493" t="s">
        <v>4130</v>
      </c>
      <c r="B13493" t="s">
        <v>8742</v>
      </c>
      <c r="C13493" t="s">
        <v>8743</v>
      </c>
    </row>
    <row r="13494" spans="1:3" hidden="1" x14ac:dyDescent="0.25">
      <c r="A13494" t="s">
        <v>4130</v>
      </c>
      <c r="B13494" t="s">
        <v>8744</v>
      </c>
      <c r="C13494" t="s">
        <v>8745</v>
      </c>
    </row>
    <row r="13495" spans="1:3" hidden="1" x14ac:dyDescent="0.25">
      <c r="A13495" t="s">
        <v>4130</v>
      </c>
      <c r="B13495" t="s">
        <v>8746</v>
      </c>
      <c r="C13495" t="s">
        <v>8747</v>
      </c>
    </row>
    <row r="13496" spans="1:3" hidden="1" x14ac:dyDescent="0.25">
      <c r="A13496" t="s">
        <v>4130</v>
      </c>
      <c r="B13496" t="s">
        <v>8748</v>
      </c>
      <c r="C13496" t="s">
        <v>8749</v>
      </c>
    </row>
    <row r="13497" spans="1:3" hidden="1" x14ac:dyDescent="0.25">
      <c r="A13497" t="s">
        <v>4130</v>
      </c>
      <c r="B13497" t="s">
        <v>8750</v>
      </c>
      <c r="C13497" t="s">
        <v>8751</v>
      </c>
    </row>
    <row r="13498" spans="1:3" hidden="1" x14ac:dyDescent="0.25">
      <c r="A13498" t="s">
        <v>4130</v>
      </c>
      <c r="B13498" t="s">
        <v>8752</v>
      </c>
      <c r="C13498" t="s">
        <v>8753</v>
      </c>
    </row>
    <row r="13499" spans="1:3" hidden="1" x14ac:dyDescent="0.25">
      <c r="A13499" t="s">
        <v>4130</v>
      </c>
      <c r="B13499" t="s">
        <v>8754</v>
      </c>
      <c r="C13499" t="s">
        <v>8755</v>
      </c>
    </row>
    <row r="13500" spans="1:3" hidden="1" x14ac:dyDescent="0.25">
      <c r="A13500" t="s">
        <v>4130</v>
      </c>
      <c r="B13500" t="s">
        <v>8756</v>
      </c>
      <c r="C13500" t="s">
        <v>8757</v>
      </c>
    </row>
    <row r="13501" spans="1:3" hidden="1" x14ac:dyDescent="0.25">
      <c r="A13501" t="s">
        <v>4130</v>
      </c>
      <c r="B13501" t="s">
        <v>8758</v>
      </c>
      <c r="C13501" t="s">
        <v>8759</v>
      </c>
    </row>
    <row r="13502" spans="1:3" hidden="1" x14ac:dyDescent="0.25">
      <c r="A13502" t="s">
        <v>4130</v>
      </c>
      <c r="B13502" t="s">
        <v>8760</v>
      </c>
      <c r="C13502" t="s">
        <v>8761</v>
      </c>
    </row>
    <row r="13503" spans="1:3" hidden="1" x14ac:dyDescent="0.25">
      <c r="A13503" t="s">
        <v>4130</v>
      </c>
      <c r="B13503" t="s">
        <v>8762</v>
      </c>
      <c r="C13503" t="s">
        <v>8763</v>
      </c>
    </row>
    <row r="13504" spans="1:3" hidden="1" x14ac:dyDescent="0.25">
      <c r="A13504" t="s">
        <v>4130</v>
      </c>
      <c r="B13504" t="s">
        <v>8764</v>
      </c>
      <c r="C13504" t="s">
        <v>8765</v>
      </c>
    </row>
    <row r="13505" spans="1:3" hidden="1" x14ac:dyDescent="0.25">
      <c r="A13505" t="s">
        <v>4130</v>
      </c>
      <c r="B13505" t="s">
        <v>8766</v>
      </c>
      <c r="C13505" t="s">
        <v>8767</v>
      </c>
    </row>
    <row r="13506" spans="1:3" hidden="1" x14ac:dyDescent="0.25">
      <c r="A13506" t="s">
        <v>4130</v>
      </c>
      <c r="B13506" t="s">
        <v>8768</v>
      </c>
      <c r="C13506" t="s">
        <v>8769</v>
      </c>
    </row>
    <row r="13507" spans="1:3" hidden="1" x14ac:dyDescent="0.25">
      <c r="A13507" t="s">
        <v>4130</v>
      </c>
      <c r="B13507" t="s">
        <v>8770</v>
      </c>
      <c r="C13507" t="s">
        <v>8771</v>
      </c>
    </row>
    <row r="13508" spans="1:3" hidden="1" x14ac:dyDescent="0.25">
      <c r="A13508" t="s">
        <v>4130</v>
      </c>
      <c r="B13508" t="s">
        <v>8772</v>
      </c>
      <c r="C13508" t="s">
        <v>8773</v>
      </c>
    </row>
    <row r="13509" spans="1:3" hidden="1" x14ac:dyDescent="0.25">
      <c r="A13509" t="s">
        <v>4130</v>
      </c>
      <c r="B13509" t="s">
        <v>8774</v>
      </c>
      <c r="C13509" t="s">
        <v>8775</v>
      </c>
    </row>
    <row r="13510" spans="1:3" hidden="1" x14ac:dyDescent="0.25">
      <c r="A13510" t="s">
        <v>4130</v>
      </c>
      <c r="B13510" t="s">
        <v>8776</v>
      </c>
      <c r="C13510" t="s">
        <v>8777</v>
      </c>
    </row>
    <row r="13511" spans="1:3" hidden="1" x14ac:dyDescent="0.25">
      <c r="A13511" t="s">
        <v>4130</v>
      </c>
      <c r="B13511" t="s">
        <v>8778</v>
      </c>
      <c r="C13511" t="s">
        <v>8779</v>
      </c>
    </row>
    <row r="13512" spans="1:3" hidden="1" x14ac:dyDescent="0.25">
      <c r="A13512" t="s">
        <v>4130</v>
      </c>
      <c r="B13512" t="s">
        <v>8780</v>
      </c>
      <c r="C13512" t="s">
        <v>8781</v>
      </c>
    </row>
    <row r="13513" spans="1:3" hidden="1" x14ac:dyDescent="0.25">
      <c r="A13513" t="s">
        <v>4130</v>
      </c>
      <c r="B13513" t="s">
        <v>8782</v>
      </c>
      <c r="C13513" t="s">
        <v>8783</v>
      </c>
    </row>
    <row r="13514" spans="1:3" hidden="1" x14ac:dyDescent="0.25">
      <c r="A13514" t="s">
        <v>4130</v>
      </c>
      <c r="B13514" t="s">
        <v>8784</v>
      </c>
      <c r="C13514" t="s">
        <v>8785</v>
      </c>
    </row>
    <row r="13515" spans="1:3" hidden="1" x14ac:dyDescent="0.25">
      <c r="A13515" t="s">
        <v>4130</v>
      </c>
      <c r="B13515" t="s">
        <v>8786</v>
      </c>
      <c r="C13515" t="s">
        <v>8785</v>
      </c>
    </row>
    <row r="13516" spans="1:3" hidden="1" x14ac:dyDescent="0.25">
      <c r="A13516" t="s">
        <v>4130</v>
      </c>
      <c r="B13516" t="s">
        <v>8787</v>
      </c>
      <c r="C13516" t="s">
        <v>8788</v>
      </c>
    </row>
    <row r="13517" spans="1:3" hidden="1" x14ac:dyDescent="0.25">
      <c r="A13517" t="s">
        <v>4130</v>
      </c>
      <c r="B13517" t="s">
        <v>8789</v>
      </c>
      <c r="C13517" t="s">
        <v>8790</v>
      </c>
    </row>
    <row r="13518" spans="1:3" hidden="1" x14ac:dyDescent="0.25">
      <c r="A13518" t="s">
        <v>4130</v>
      </c>
      <c r="B13518" t="s">
        <v>8791</v>
      </c>
      <c r="C13518" t="s">
        <v>8792</v>
      </c>
    </row>
    <row r="13519" spans="1:3" hidden="1" x14ac:dyDescent="0.25">
      <c r="A13519" t="s">
        <v>4130</v>
      </c>
      <c r="B13519" t="s">
        <v>8793</v>
      </c>
      <c r="C13519" t="s">
        <v>8794</v>
      </c>
    </row>
    <row r="13520" spans="1:3" hidden="1" x14ac:dyDescent="0.25">
      <c r="A13520" t="s">
        <v>4130</v>
      </c>
      <c r="B13520" t="s">
        <v>8795</v>
      </c>
      <c r="C13520" t="s">
        <v>8796</v>
      </c>
    </row>
    <row r="13521" spans="1:3" hidden="1" x14ac:dyDescent="0.25">
      <c r="A13521" t="s">
        <v>4130</v>
      </c>
      <c r="B13521" t="s">
        <v>8797</v>
      </c>
      <c r="C13521" t="s">
        <v>8798</v>
      </c>
    </row>
    <row r="13522" spans="1:3" hidden="1" x14ac:dyDescent="0.25">
      <c r="A13522" t="s">
        <v>4130</v>
      </c>
      <c r="B13522" t="s">
        <v>8799</v>
      </c>
      <c r="C13522" t="s">
        <v>8800</v>
      </c>
    </row>
    <row r="13523" spans="1:3" hidden="1" x14ac:dyDescent="0.25">
      <c r="A13523" t="s">
        <v>4130</v>
      </c>
      <c r="B13523" t="s">
        <v>8801</v>
      </c>
      <c r="C13523" t="s">
        <v>8802</v>
      </c>
    </row>
    <row r="13524" spans="1:3" hidden="1" x14ac:dyDescent="0.25">
      <c r="A13524" t="s">
        <v>4130</v>
      </c>
      <c r="B13524" t="s">
        <v>8803</v>
      </c>
      <c r="C13524" t="s">
        <v>8804</v>
      </c>
    </row>
    <row r="13525" spans="1:3" hidden="1" x14ac:dyDescent="0.25">
      <c r="A13525" t="s">
        <v>4130</v>
      </c>
      <c r="B13525" t="s">
        <v>8805</v>
      </c>
      <c r="C13525" t="s">
        <v>8806</v>
      </c>
    </row>
    <row r="13526" spans="1:3" hidden="1" x14ac:dyDescent="0.25">
      <c r="A13526" t="s">
        <v>4130</v>
      </c>
      <c r="B13526" t="s">
        <v>8807</v>
      </c>
      <c r="C13526" t="s">
        <v>8808</v>
      </c>
    </row>
    <row r="13527" spans="1:3" hidden="1" x14ac:dyDescent="0.25">
      <c r="A13527" t="s">
        <v>4130</v>
      </c>
      <c r="B13527" t="s">
        <v>8809</v>
      </c>
      <c r="C13527" t="s">
        <v>8810</v>
      </c>
    </row>
    <row r="13528" spans="1:3" hidden="1" x14ac:dyDescent="0.25">
      <c r="A13528" t="s">
        <v>4130</v>
      </c>
      <c r="B13528" t="s">
        <v>8811</v>
      </c>
      <c r="C13528" t="s">
        <v>8812</v>
      </c>
    </row>
    <row r="13529" spans="1:3" hidden="1" x14ac:dyDescent="0.25">
      <c r="A13529" t="s">
        <v>4130</v>
      </c>
      <c r="B13529" t="s">
        <v>8813</v>
      </c>
      <c r="C13529" t="s">
        <v>8814</v>
      </c>
    </row>
    <row r="13530" spans="1:3" hidden="1" x14ac:dyDescent="0.25">
      <c r="A13530" t="s">
        <v>4130</v>
      </c>
      <c r="B13530" t="s">
        <v>8815</v>
      </c>
      <c r="C13530" t="s">
        <v>8816</v>
      </c>
    </row>
    <row r="13531" spans="1:3" hidden="1" x14ac:dyDescent="0.25">
      <c r="A13531" t="s">
        <v>4130</v>
      </c>
      <c r="B13531" t="s">
        <v>8817</v>
      </c>
      <c r="C13531" t="s">
        <v>8818</v>
      </c>
    </row>
    <row r="13532" spans="1:3" hidden="1" x14ac:dyDescent="0.25">
      <c r="A13532" t="s">
        <v>4130</v>
      </c>
      <c r="B13532" t="s">
        <v>8819</v>
      </c>
      <c r="C13532" t="s">
        <v>8820</v>
      </c>
    </row>
    <row r="13533" spans="1:3" hidden="1" x14ac:dyDescent="0.25">
      <c r="A13533" t="s">
        <v>4130</v>
      </c>
      <c r="B13533" t="s">
        <v>8821</v>
      </c>
      <c r="C13533" t="s">
        <v>8822</v>
      </c>
    </row>
    <row r="13534" spans="1:3" hidden="1" x14ac:dyDescent="0.25">
      <c r="A13534" t="s">
        <v>4130</v>
      </c>
      <c r="B13534" t="s">
        <v>8823</v>
      </c>
      <c r="C13534" t="s">
        <v>8824</v>
      </c>
    </row>
    <row r="13535" spans="1:3" hidden="1" x14ac:dyDescent="0.25">
      <c r="A13535" t="s">
        <v>4130</v>
      </c>
      <c r="B13535" t="s">
        <v>8825</v>
      </c>
      <c r="C13535" t="s">
        <v>8826</v>
      </c>
    </row>
    <row r="13536" spans="1:3" hidden="1" x14ac:dyDescent="0.25">
      <c r="A13536" t="s">
        <v>4130</v>
      </c>
      <c r="B13536" t="s">
        <v>8827</v>
      </c>
      <c r="C13536" t="s">
        <v>8828</v>
      </c>
    </row>
    <row r="13537" spans="1:3" hidden="1" x14ac:dyDescent="0.25">
      <c r="A13537" t="s">
        <v>4130</v>
      </c>
      <c r="B13537" t="s">
        <v>8829</v>
      </c>
      <c r="C13537" t="s">
        <v>8830</v>
      </c>
    </row>
    <row r="13538" spans="1:3" hidden="1" x14ac:dyDescent="0.25">
      <c r="A13538" t="s">
        <v>4130</v>
      </c>
      <c r="B13538" t="s">
        <v>8831</v>
      </c>
      <c r="C13538" t="s">
        <v>8832</v>
      </c>
    </row>
    <row r="13539" spans="1:3" hidden="1" x14ac:dyDescent="0.25">
      <c r="A13539" t="s">
        <v>4130</v>
      </c>
      <c r="B13539" t="s">
        <v>8833</v>
      </c>
      <c r="C13539" t="s">
        <v>8834</v>
      </c>
    </row>
    <row r="13540" spans="1:3" hidden="1" x14ac:dyDescent="0.25">
      <c r="A13540" t="s">
        <v>4130</v>
      </c>
      <c r="B13540" t="s">
        <v>8835</v>
      </c>
      <c r="C13540" t="s">
        <v>8836</v>
      </c>
    </row>
    <row r="13541" spans="1:3" hidden="1" x14ac:dyDescent="0.25">
      <c r="A13541" t="s">
        <v>4130</v>
      </c>
      <c r="B13541" t="s">
        <v>8837</v>
      </c>
      <c r="C13541" t="s">
        <v>8838</v>
      </c>
    </row>
    <row r="13542" spans="1:3" hidden="1" x14ac:dyDescent="0.25">
      <c r="A13542" t="s">
        <v>4130</v>
      </c>
      <c r="B13542" t="s">
        <v>8839</v>
      </c>
      <c r="C13542" t="s">
        <v>8840</v>
      </c>
    </row>
    <row r="13543" spans="1:3" hidden="1" x14ac:dyDescent="0.25">
      <c r="A13543" t="s">
        <v>4130</v>
      </c>
      <c r="B13543" t="s">
        <v>8841</v>
      </c>
      <c r="C13543" t="s">
        <v>8842</v>
      </c>
    </row>
    <row r="13544" spans="1:3" hidden="1" x14ac:dyDescent="0.25">
      <c r="A13544" t="s">
        <v>4130</v>
      </c>
      <c r="B13544" t="s">
        <v>8843</v>
      </c>
      <c r="C13544" t="s">
        <v>8844</v>
      </c>
    </row>
    <row r="13545" spans="1:3" hidden="1" x14ac:dyDescent="0.25">
      <c r="A13545" t="s">
        <v>4130</v>
      </c>
      <c r="B13545" t="s">
        <v>8845</v>
      </c>
      <c r="C13545" t="s">
        <v>8846</v>
      </c>
    </row>
    <row r="13546" spans="1:3" hidden="1" x14ac:dyDescent="0.25">
      <c r="A13546" t="s">
        <v>4130</v>
      </c>
      <c r="B13546" t="s">
        <v>8847</v>
      </c>
      <c r="C13546" t="s">
        <v>8848</v>
      </c>
    </row>
    <row r="13547" spans="1:3" hidden="1" x14ac:dyDescent="0.25">
      <c r="A13547" t="s">
        <v>4130</v>
      </c>
      <c r="B13547" t="s">
        <v>8849</v>
      </c>
      <c r="C13547" t="s">
        <v>8850</v>
      </c>
    </row>
    <row r="13548" spans="1:3" hidden="1" x14ac:dyDescent="0.25">
      <c r="A13548" t="s">
        <v>4130</v>
      </c>
      <c r="B13548" t="s">
        <v>8851</v>
      </c>
      <c r="C13548" t="s">
        <v>8852</v>
      </c>
    </row>
    <row r="13549" spans="1:3" hidden="1" x14ac:dyDescent="0.25">
      <c r="A13549" t="s">
        <v>4130</v>
      </c>
      <c r="B13549" t="s">
        <v>8853</v>
      </c>
      <c r="C13549" t="s">
        <v>8854</v>
      </c>
    </row>
    <row r="13550" spans="1:3" hidden="1" x14ac:dyDescent="0.25">
      <c r="A13550" t="s">
        <v>4130</v>
      </c>
      <c r="B13550" t="s">
        <v>8855</v>
      </c>
      <c r="C13550" t="s">
        <v>8856</v>
      </c>
    </row>
    <row r="13551" spans="1:3" hidden="1" x14ac:dyDescent="0.25">
      <c r="A13551" t="s">
        <v>4130</v>
      </c>
      <c r="B13551" t="s">
        <v>8857</v>
      </c>
      <c r="C13551" t="s">
        <v>8858</v>
      </c>
    </row>
    <row r="13552" spans="1:3" hidden="1" x14ac:dyDescent="0.25">
      <c r="A13552" t="s">
        <v>4130</v>
      </c>
      <c r="B13552" t="s">
        <v>8859</v>
      </c>
      <c r="C13552" t="s">
        <v>8860</v>
      </c>
    </row>
    <row r="13553" spans="1:3" hidden="1" x14ac:dyDescent="0.25">
      <c r="A13553" t="s">
        <v>4130</v>
      </c>
      <c r="B13553" t="s">
        <v>8861</v>
      </c>
      <c r="C13553" t="s">
        <v>8862</v>
      </c>
    </row>
    <row r="13554" spans="1:3" hidden="1" x14ac:dyDescent="0.25">
      <c r="A13554" t="s">
        <v>4130</v>
      </c>
      <c r="B13554" t="s">
        <v>8863</v>
      </c>
      <c r="C13554" t="s">
        <v>8864</v>
      </c>
    </row>
    <row r="13555" spans="1:3" hidden="1" x14ac:dyDescent="0.25">
      <c r="A13555" t="s">
        <v>4130</v>
      </c>
      <c r="B13555" t="s">
        <v>8865</v>
      </c>
      <c r="C13555" t="s">
        <v>8866</v>
      </c>
    </row>
    <row r="13556" spans="1:3" hidden="1" x14ac:dyDescent="0.25">
      <c r="A13556" t="s">
        <v>4130</v>
      </c>
      <c r="B13556" t="s">
        <v>8867</v>
      </c>
      <c r="C13556" t="s">
        <v>8868</v>
      </c>
    </row>
    <row r="13557" spans="1:3" hidden="1" x14ac:dyDescent="0.25">
      <c r="A13557" t="s">
        <v>4130</v>
      </c>
      <c r="B13557" t="s">
        <v>8869</v>
      </c>
      <c r="C13557" t="s">
        <v>8870</v>
      </c>
    </row>
    <row r="13558" spans="1:3" hidden="1" x14ac:dyDescent="0.25">
      <c r="A13558" t="s">
        <v>4130</v>
      </c>
      <c r="B13558" t="s">
        <v>8871</v>
      </c>
      <c r="C13558" t="s">
        <v>8872</v>
      </c>
    </row>
    <row r="13559" spans="1:3" hidden="1" x14ac:dyDescent="0.25">
      <c r="A13559" t="s">
        <v>4130</v>
      </c>
      <c r="B13559" t="s">
        <v>8873</v>
      </c>
      <c r="C13559" t="s">
        <v>8874</v>
      </c>
    </row>
    <row r="13560" spans="1:3" hidden="1" x14ac:dyDescent="0.25">
      <c r="A13560" t="s">
        <v>4130</v>
      </c>
      <c r="B13560" t="s">
        <v>8875</v>
      </c>
      <c r="C13560" t="s">
        <v>8876</v>
      </c>
    </row>
    <row r="13561" spans="1:3" hidden="1" x14ac:dyDescent="0.25">
      <c r="A13561" t="s">
        <v>4130</v>
      </c>
      <c r="B13561" t="s">
        <v>8877</v>
      </c>
      <c r="C13561" t="s">
        <v>8878</v>
      </c>
    </row>
    <row r="13562" spans="1:3" hidden="1" x14ac:dyDescent="0.25">
      <c r="A13562" t="s">
        <v>4130</v>
      </c>
      <c r="B13562" t="s">
        <v>8879</v>
      </c>
      <c r="C13562" t="s">
        <v>8880</v>
      </c>
    </row>
    <row r="13563" spans="1:3" hidden="1" x14ac:dyDescent="0.25">
      <c r="A13563" t="s">
        <v>4130</v>
      </c>
      <c r="B13563" t="s">
        <v>8881</v>
      </c>
      <c r="C13563" t="s">
        <v>8880</v>
      </c>
    </row>
    <row r="13564" spans="1:3" hidden="1" x14ac:dyDescent="0.25">
      <c r="A13564" t="s">
        <v>4130</v>
      </c>
      <c r="B13564" t="s">
        <v>8882</v>
      </c>
      <c r="C13564" t="s">
        <v>8883</v>
      </c>
    </row>
    <row r="13565" spans="1:3" hidden="1" x14ac:dyDescent="0.25">
      <c r="A13565" t="s">
        <v>4130</v>
      </c>
      <c r="B13565" t="s">
        <v>8884</v>
      </c>
      <c r="C13565" t="s">
        <v>8885</v>
      </c>
    </row>
    <row r="13566" spans="1:3" hidden="1" x14ac:dyDescent="0.25">
      <c r="A13566" t="s">
        <v>4130</v>
      </c>
      <c r="B13566" t="s">
        <v>8886</v>
      </c>
      <c r="C13566" t="s">
        <v>8686</v>
      </c>
    </row>
    <row r="13567" spans="1:3" hidden="1" x14ac:dyDescent="0.25">
      <c r="A13567" t="s">
        <v>4130</v>
      </c>
      <c r="B13567" t="s">
        <v>8887</v>
      </c>
      <c r="C13567" t="s">
        <v>8690</v>
      </c>
    </row>
    <row r="13568" spans="1:3" hidden="1" x14ac:dyDescent="0.25">
      <c r="A13568" t="s">
        <v>4130</v>
      </c>
      <c r="B13568" t="s">
        <v>8888</v>
      </c>
      <c r="C13568" t="s">
        <v>8889</v>
      </c>
    </row>
    <row r="13569" spans="1:3" hidden="1" x14ac:dyDescent="0.25">
      <c r="A13569" t="s">
        <v>4130</v>
      </c>
      <c r="B13569" t="s">
        <v>8890</v>
      </c>
      <c r="C13569" t="s">
        <v>8889</v>
      </c>
    </row>
    <row r="13570" spans="1:3" hidden="1" x14ac:dyDescent="0.25">
      <c r="A13570" t="s">
        <v>4130</v>
      </c>
      <c r="B13570" t="s">
        <v>8891</v>
      </c>
      <c r="C13570" t="s">
        <v>8892</v>
      </c>
    </row>
    <row r="13571" spans="1:3" hidden="1" x14ac:dyDescent="0.25">
      <c r="A13571" t="s">
        <v>4130</v>
      </c>
      <c r="B13571" t="s">
        <v>8893</v>
      </c>
      <c r="C13571" t="s">
        <v>8894</v>
      </c>
    </row>
    <row r="13572" spans="1:3" hidden="1" x14ac:dyDescent="0.25">
      <c r="A13572" t="s">
        <v>4130</v>
      </c>
      <c r="B13572" t="s">
        <v>8895</v>
      </c>
      <c r="C13572" t="s">
        <v>8896</v>
      </c>
    </row>
    <row r="13573" spans="1:3" hidden="1" x14ac:dyDescent="0.25">
      <c r="A13573" t="s">
        <v>4130</v>
      </c>
      <c r="B13573" t="s">
        <v>8897</v>
      </c>
      <c r="C13573" t="s">
        <v>8896</v>
      </c>
    </row>
    <row r="13574" spans="1:3" hidden="1" x14ac:dyDescent="0.25">
      <c r="A13574" t="s">
        <v>4130</v>
      </c>
      <c r="B13574" t="s">
        <v>8898</v>
      </c>
      <c r="C13574" t="s">
        <v>8896</v>
      </c>
    </row>
    <row r="13575" spans="1:3" hidden="1" x14ac:dyDescent="0.25">
      <c r="A13575" t="s">
        <v>4130</v>
      </c>
      <c r="B13575" t="s">
        <v>8899</v>
      </c>
      <c r="C13575" t="s">
        <v>8900</v>
      </c>
    </row>
    <row r="13576" spans="1:3" hidden="1" x14ac:dyDescent="0.25">
      <c r="A13576" t="s">
        <v>4130</v>
      </c>
      <c r="B13576" t="s">
        <v>8901</v>
      </c>
      <c r="C13576" t="s">
        <v>8902</v>
      </c>
    </row>
    <row r="13577" spans="1:3" hidden="1" x14ac:dyDescent="0.25">
      <c r="A13577" t="s">
        <v>4130</v>
      </c>
      <c r="B13577" t="s">
        <v>8903</v>
      </c>
      <c r="C13577" t="s">
        <v>8904</v>
      </c>
    </row>
    <row r="13578" spans="1:3" hidden="1" x14ac:dyDescent="0.25">
      <c r="A13578" t="s">
        <v>4130</v>
      </c>
      <c r="B13578" t="s">
        <v>8905</v>
      </c>
      <c r="C13578" t="s">
        <v>8906</v>
      </c>
    </row>
    <row r="13579" spans="1:3" hidden="1" x14ac:dyDescent="0.25">
      <c r="A13579" t="s">
        <v>4130</v>
      </c>
      <c r="B13579" t="s">
        <v>8907</v>
      </c>
      <c r="C13579" t="s">
        <v>8908</v>
      </c>
    </row>
    <row r="13580" spans="1:3" hidden="1" x14ac:dyDescent="0.25">
      <c r="A13580" t="s">
        <v>4130</v>
      </c>
      <c r="B13580" t="s">
        <v>8909</v>
      </c>
      <c r="C13580" t="s">
        <v>8910</v>
      </c>
    </row>
    <row r="13581" spans="1:3" hidden="1" x14ac:dyDescent="0.25">
      <c r="A13581" t="s">
        <v>4130</v>
      </c>
      <c r="B13581" t="s">
        <v>8911</v>
      </c>
      <c r="C13581" t="s">
        <v>8912</v>
      </c>
    </row>
    <row r="13582" spans="1:3" hidden="1" x14ac:dyDescent="0.25">
      <c r="A13582" t="s">
        <v>4130</v>
      </c>
      <c r="B13582" t="s">
        <v>8913</v>
      </c>
      <c r="C13582" t="s">
        <v>8914</v>
      </c>
    </row>
    <row r="13583" spans="1:3" hidden="1" x14ac:dyDescent="0.25">
      <c r="A13583" t="s">
        <v>4130</v>
      </c>
      <c r="B13583" t="s">
        <v>8915</v>
      </c>
      <c r="C13583" t="s">
        <v>8916</v>
      </c>
    </row>
    <row r="13584" spans="1:3" hidden="1" x14ac:dyDescent="0.25">
      <c r="A13584" t="s">
        <v>4130</v>
      </c>
      <c r="B13584" t="s">
        <v>8917</v>
      </c>
      <c r="C13584" t="s">
        <v>8918</v>
      </c>
    </row>
    <row r="13585" spans="1:3" hidden="1" x14ac:dyDescent="0.25">
      <c r="A13585" t="s">
        <v>4130</v>
      </c>
      <c r="B13585" t="s">
        <v>8919</v>
      </c>
      <c r="C13585" t="s">
        <v>8920</v>
      </c>
    </row>
    <row r="13586" spans="1:3" hidden="1" x14ac:dyDescent="0.25">
      <c r="A13586" t="s">
        <v>4130</v>
      </c>
      <c r="B13586" t="s">
        <v>8921</v>
      </c>
      <c r="C13586" t="s">
        <v>8922</v>
      </c>
    </row>
    <row r="13587" spans="1:3" hidden="1" x14ac:dyDescent="0.25">
      <c r="A13587" t="s">
        <v>4130</v>
      </c>
      <c r="B13587" t="s">
        <v>8923</v>
      </c>
      <c r="C13587" t="s">
        <v>8924</v>
      </c>
    </row>
    <row r="13588" spans="1:3" hidden="1" x14ac:dyDescent="0.25">
      <c r="A13588" t="s">
        <v>4130</v>
      </c>
      <c r="B13588" t="s">
        <v>8925</v>
      </c>
      <c r="C13588" t="s">
        <v>8926</v>
      </c>
    </row>
    <row r="13589" spans="1:3" hidden="1" x14ac:dyDescent="0.25">
      <c r="A13589" t="s">
        <v>4130</v>
      </c>
      <c r="B13589" t="s">
        <v>8927</v>
      </c>
      <c r="C13589" t="s">
        <v>8928</v>
      </c>
    </row>
    <row r="13590" spans="1:3" hidden="1" x14ac:dyDescent="0.25">
      <c r="A13590" t="s">
        <v>4130</v>
      </c>
      <c r="B13590" t="s">
        <v>8929</v>
      </c>
      <c r="C13590" t="s">
        <v>8930</v>
      </c>
    </row>
    <row r="13591" spans="1:3" hidden="1" x14ac:dyDescent="0.25">
      <c r="A13591" t="s">
        <v>4130</v>
      </c>
      <c r="B13591" t="s">
        <v>8931</v>
      </c>
      <c r="C13591" t="s">
        <v>8932</v>
      </c>
    </row>
    <row r="13592" spans="1:3" hidden="1" x14ac:dyDescent="0.25">
      <c r="A13592" t="s">
        <v>4130</v>
      </c>
      <c r="B13592" t="s">
        <v>8933</v>
      </c>
      <c r="C13592" t="s">
        <v>8934</v>
      </c>
    </row>
    <row r="13593" spans="1:3" hidden="1" x14ac:dyDescent="0.25">
      <c r="A13593" t="s">
        <v>4130</v>
      </c>
      <c r="B13593" t="s">
        <v>8935</v>
      </c>
      <c r="C13593" t="s">
        <v>8936</v>
      </c>
    </row>
    <row r="13594" spans="1:3" hidden="1" x14ac:dyDescent="0.25">
      <c r="A13594" t="s">
        <v>4130</v>
      </c>
      <c r="B13594" t="s">
        <v>8937</v>
      </c>
      <c r="C13594" t="s">
        <v>8938</v>
      </c>
    </row>
    <row r="13595" spans="1:3" hidden="1" x14ac:dyDescent="0.25">
      <c r="A13595" t="s">
        <v>4130</v>
      </c>
      <c r="B13595" t="s">
        <v>8939</v>
      </c>
      <c r="C13595" t="s">
        <v>8940</v>
      </c>
    </row>
    <row r="13596" spans="1:3" hidden="1" x14ac:dyDescent="0.25">
      <c r="A13596" t="s">
        <v>4130</v>
      </c>
      <c r="B13596" t="s">
        <v>8941</v>
      </c>
      <c r="C13596" t="s">
        <v>8942</v>
      </c>
    </row>
    <row r="13597" spans="1:3" hidden="1" x14ac:dyDescent="0.25">
      <c r="A13597" t="s">
        <v>4130</v>
      </c>
      <c r="B13597" t="s">
        <v>8943</v>
      </c>
      <c r="C13597" t="s">
        <v>8944</v>
      </c>
    </row>
    <row r="13598" spans="1:3" hidden="1" x14ac:dyDescent="0.25">
      <c r="A13598" t="s">
        <v>4130</v>
      </c>
      <c r="B13598" t="s">
        <v>8945</v>
      </c>
      <c r="C13598" t="s">
        <v>8946</v>
      </c>
    </row>
    <row r="13599" spans="1:3" hidden="1" x14ac:dyDescent="0.25">
      <c r="A13599" t="s">
        <v>4130</v>
      </c>
      <c r="B13599" t="s">
        <v>8947</v>
      </c>
      <c r="C13599" t="s">
        <v>8948</v>
      </c>
    </row>
    <row r="13600" spans="1:3" hidden="1" x14ac:dyDescent="0.25">
      <c r="A13600" t="s">
        <v>4130</v>
      </c>
      <c r="B13600" t="s">
        <v>8949</v>
      </c>
      <c r="C13600" t="s">
        <v>8950</v>
      </c>
    </row>
    <row r="13601" spans="1:3" hidden="1" x14ac:dyDescent="0.25">
      <c r="A13601" t="s">
        <v>4130</v>
      </c>
      <c r="B13601" t="s">
        <v>8951</v>
      </c>
      <c r="C13601" t="s">
        <v>8952</v>
      </c>
    </row>
    <row r="13602" spans="1:3" hidden="1" x14ac:dyDescent="0.25">
      <c r="A13602" t="s">
        <v>4130</v>
      </c>
      <c r="B13602" t="s">
        <v>8953</v>
      </c>
      <c r="C13602" t="s">
        <v>8954</v>
      </c>
    </row>
    <row r="13603" spans="1:3" hidden="1" x14ac:dyDescent="0.25">
      <c r="A13603" t="s">
        <v>4130</v>
      </c>
      <c r="B13603" t="s">
        <v>8955</v>
      </c>
      <c r="C13603" t="s">
        <v>8956</v>
      </c>
    </row>
    <row r="13604" spans="1:3" hidden="1" x14ac:dyDescent="0.25">
      <c r="A13604" t="s">
        <v>4130</v>
      </c>
      <c r="B13604" t="s">
        <v>8957</v>
      </c>
      <c r="C13604" t="s">
        <v>8958</v>
      </c>
    </row>
    <row r="13605" spans="1:3" hidden="1" x14ac:dyDescent="0.25">
      <c r="A13605" t="s">
        <v>4130</v>
      </c>
      <c r="B13605" t="s">
        <v>8957</v>
      </c>
      <c r="C13605" t="s">
        <v>8959</v>
      </c>
    </row>
    <row r="13606" spans="1:3" hidden="1" x14ac:dyDescent="0.25">
      <c r="A13606" t="s">
        <v>4130</v>
      </c>
      <c r="B13606" t="s">
        <v>8960</v>
      </c>
      <c r="C13606" t="s">
        <v>8961</v>
      </c>
    </row>
    <row r="13607" spans="1:3" hidden="1" x14ac:dyDescent="0.25">
      <c r="A13607" t="s">
        <v>4130</v>
      </c>
      <c r="B13607" t="s">
        <v>8962</v>
      </c>
      <c r="C13607" t="s">
        <v>8963</v>
      </c>
    </row>
    <row r="13608" spans="1:3" hidden="1" x14ac:dyDescent="0.25">
      <c r="A13608" t="s">
        <v>4130</v>
      </c>
      <c r="B13608" t="s">
        <v>8964</v>
      </c>
      <c r="C13608" t="s">
        <v>8965</v>
      </c>
    </row>
    <row r="13609" spans="1:3" hidden="1" x14ac:dyDescent="0.25">
      <c r="A13609" t="s">
        <v>4130</v>
      </c>
      <c r="B13609" t="s">
        <v>8966</v>
      </c>
      <c r="C13609" t="s">
        <v>8967</v>
      </c>
    </row>
    <row r="13610" spans="1:3" hidden="1" x14ac:dyDescent="0.25">
      <c r="A13610" t="s">
        <v>4130</v>
      </c>
      <c r="B13610" t="s">
        <v>8968</v>
      </c>
      <c r="C13610" t="s">
        <v>8967</v>
      </c>
    </row>
    <row r="13611" spans="1:3" hidden="1" x14ac:dyDescent="0.25">
      <c r="A13611" t="s">
        <v>4130</v>
      </c>
      <c r="B13611" t="s">
        <v>8969</v>
      </c>
      <c r="C13611" t="s">
        <v>8970</v>
      </c>
    </row>
    <row r="13612" spans="1:3" hidden="1" x14ac:dyDescent="0.25">
      <c r="A13612" t="s">
        <v>4130</v>
      </c>
      <c r="B13612" t="s">
        <v>8971</v>
      </c>
      <c r="C13612" t="s">
        <v>8972</v>
      </c>
    </row>
    <row r="13613" spans="1:3" hidden="1" x14ac:dyDescent="0.25">
      <c r="A13613" t="s">
        <v>4130</v>
      </c>
      <c r="B13613" t="s">
        <v>8973</v>
      </c>
      <c r="C13613" t="s">
        <v>8974</v>
      </c>
    </row>
    <row r="13614" spans="1:3" hidden="1" x14ac:dyDescent="0.25">
      <c r="A13614" t="s">
        <v>4130</v>
      </c>
      <c r="B13614" t="s">
        <v>8975</v>
      </c>
      <c r="C13614" t="s">
        <v>8976</v>
      </c>
    </row>
    <row r="13615" spans="1:3" hidden="1" x14ac:dyDescent="0.25">
      <c r="A13615" t="s">
        <v>4130</v>
      </c>
      <c r="B13615" t="s">
        <v>8977</v>
      </c>
      <c r="C13615" t="s">
        <v>8978</v>
      </c>
    </row>
    <row r="13616" spans="1:3" hidden="1" x14ac:dyDescent="0.25">
      <c r="A13616" t="s">
        <v>4130</v>
      </c>
      <c r="B13616" t="s">
        <v>8979</v>
      </c>
      <c r="C13616" t="s">
        <v>8980</v>
      </c>
    </row>
    <row r="13617" spans="1:3" hidden="1" x14ac:dyDescent="0.25">
      <c r="A13617" t="s">
        <v>4130</v>
      </c>
      <c r="B13617" t="s">
        <v>8981</v>
      </c>
      <c r="C13617" t="s">
        <v>8982</v>
      </c>
    </row>
    <row r="13618" spans="1:3" hidden="1" x14ac:dyDescent="0.25">
      <c r="A13618" t="s">
        <v>4130</v>
      </c>
      <c r="B13618" t="s">
        <v>8983</v>
      </c>
      <c r="C13618" t="s">
        <v>8984</v>
      </c>
    </row>
    <row r="13619" spans="1:3" hidden="1" x14ac:dyDescent="0.25">
      <c r="A13619" t="s">
        <v>4130</v>
      </c>
      <c r="B13619" t="s">
        <v>8985</v>
      </c>
      <c r="C13619" t="s">
        <v>8986</v>
      </c>
    </row>
    <row r="13620" spans="1:3" hidden="1" x14ac:dyDescent="0.25">
      <c r="A13620" t="s">
        <v>4130</v>
      </c>
      <c r="B13620" t="s">
        <v>8987</v>
      </c>
      <c r="C13620" t="s">
        <v>8988</v>
      </c>
    </row>
    <row r="13621" spans="1:3" hidden="1" x14ac:dyDescent="0.25">
      <c r="A13621" t="s">
        <v>4130</v>
      </c>
      <c r="B13621" t="s">
        <v>8989</v>
      </c>
      <c r="C13621" t="s">
        <v>8988</v>
      </c>
    </row>
    <row r="13622" spans="1:3" hidden="1" x14ac:dyDescent="0.25">
      <c r="A13622" t="s">
        <v>4130</v>
      </c>
      <c r="B13622" t="s">
        <v>8990</v>
      </c>
      <c r="C13622" t="s">
        <v>8991</v>
      </c>
    </row>
    <row r="13623" spans="1:3" hidden="1" x14ac:dyDescent="0.25">
      <c r="A13623" t="s">
        <v>4130</v>
      </c>
      <c r="B13623" t="s">
        <v>8992</v>
      </c>
      <c r="C13623" t="s">
        <v>8993</v>
      </c>
    </row>
    <row r="13624" spans="1:3" hidden="1" x14ac:dyDescent="0.25">
      <c r="A13624" t="s">
        <v>4130</v>
      </c>
      <c r="B13624" t="s">
        <v>8994</v>
      </c>
      <c r="C13624" t="s">
        <v>8995</v>
      </c>
    </row>
    <row r="13625" spans="1:3" hidden="1" x14ac:dyDescent="0.25">
      <c r="A13625" t="s">
        <v>4130</v>
      </c>
      <c r="B13625" t="s">
        <v>8996</v>
      </c>
      <c r="C13625" t="s">
        <v>8997</v>
      </c>
    </row>
    <row r="13626" spans="1:3" hidden="1" x14ac:dyDescent="0.25">
      <c r="A13626" t="s">
        <v>4130</v>
      </c>
      <c r="B13626" t="s">
        <v>8998</v>
      </c>
      <c r="C13626" t="s">
        <v>8999</v>
      </c>
    </row>
    <row r="13627" spans="1:3" hidden="1" x14ac:dyDescent="0.25">
      <c r="A13627" t="s">
        <v>4130</v>
      </c>
      <c r="B13627" t="s">
        <v>9000</v>
      </c>
      <c r="C13627" t="s">
        <v>8999</v>
      </c>
    </row>
    <row r="13628" spans="1:3" hidden="1" x14ac:dyDescent="0.25">
      <c r="A13628" t="s">
        <v>4130</v>
      </c>
      <c r="B13628" t="s">
        <v>9001</v>
      </c>
      <c r="C13628" t="s">
        <v>9002</v>
      </c>
    </row>
    <row r="13629" spans="1:3" hidden="1" x14ac:dyDescent="0.25">
      <c r="A13629" t="s">
        <v>4130</v>
      </c>
      <c r="B13629" t="s">
        <v>9003</v>
      </c>
      <c r="C13629" t="s">
        <v>9004</v>
      </c>
    </row>
    <row r="13630" spans="1:3" hidden="1" x14ac:dyDescent="0.25">
      <c r="A13630" t="s">
        <v>4130</v>
      </c>
      <c r="B13630" t="s">
        <v>9005</v>
      </c>
      <c r="C13630" t="s">
        <v>9006</v>
      </c>
    </row>
    <row r="13631" spans="1:3" hidden="1" x14ac:dyDescent="0.25">
      <c r="A13631" t="s">
        <v>4130</v>
      </c>
      <c r="B13631" t="s">
        <v>9007</v>
      </c>
      <c r="C13631" t="s">
        <v>9006</v>
      </c>
    </row>
    <row r="13632" spans="1:3" hidden="1" x14ac:dyDescent="0.25">
      <c r="A13632" t="s">
        <v>4130</v>
      </c>
      <c r="B13632" t="s">
        <v>9008</v>
      </c>
      <c r="C13632" t="s">
        <v>9009</v>
      </c>
    </row>
    <row r="13633" spans="1:3" hidden="1" x14ac:dyDescent="0.25">
      <c r="A13633" t="s">
        <v>4130</v>
      </c>
      <c r="B13633" t="s">
        <v>9010</v>
      </c>
      <c r="C13633" t="s">
        <v>9009</v>
      </c>
    </row>
    <row r="13634" spans="1:3" hidden="1" x14ac:dyDescent="0.25">
      <c r="A13634" t="s">
        <v>4130</v>
      </c>
      <c r="B13634" t="s">
        <v>9011</v>
      </c>
      <c r="C13634" t="s">
        <v>9012</v>
      </c>
    </row>
    <row r="13635" spans="1:3" hidden="1" x14ac:dyDescent="0.25">
      <c r="A13635" t="s">
        <v>4130</v>
      </c>
      <c r="B13635" t="s">
        <v>9013</v>
      </c>
      <c r="C13635" t="s">
        <v>9014</v>
      </c>
    </row>
    <row r="13636" spans="1:3" hidden="1" x14ac:dyDescent="0.25">
      <c r="A13636" t="s">
        <v>4130</v>
      </c>
      <c r="B13636" t="s">
        <v>9015</v>
      </c>
      <c r="C13636" t="s">
        <v>9016</v>
      </c>
    </row>
    <row r="13637" spans="1:3" hidden="1" x14ac:dyDescent="0.25">
      <c r="A13637" t="s">
        <v>4130</v>
      </c>
      <c r="B13637" t="s">
        <v>9017</v>
      </c>
      <c r="C13637" t="s">
        <v>9018</v>
      </c>
    </row>
    <row r="13638" spans="1:3" hidden="1" x14ac:dyDescent="0.25">
      <c r="A13638" t="s">
        <v>4130</v>
      </c>
      <c r="B13638" t="s">
        <v>9019</v>
      </c>
      <c r="C13638" t="s">
        <v>9016</v>
      </c>
    </row>
    <row r="13639" spans="1:3" hidden="1" x14ac:dyDescent="0.25">
      <c r="A13639" t="s">
        <v>4130</v>
      </c>
      <c r="B13639" t="s">
        <v>9020</v>
      </c>
      <c r="C13639" t="s">
        <v>9021</v>
      </c>
    </row>
    <row r="13640" spans="1:3" hidden="1" x14ac:dyDescent="0.25">
      <c r="A13640" t="s">
        <v>4130</v>
      </c>
      <c r="B13640" t="s">
        <v>9022</v>
      </c>
      <c r="C13640" t="s">
        <v>9023</v>
      </c>
    </row>
    <row r="13641" spans="1:3" hidden="1" x14ac:dyDescent="0.25">
      <c r="A13641" t="s">
        <v>4130</v>
      </c>
      <c r="B13641" t="s">
        <v>9024</v>
      </c>
      <c r="C13641" t="s">
        <v>9025</v>
      </c>
    </row>
    <row r="13642" spans="1:3" hidden="1" x14ac:dyDescent="0.25">
      <c r="A13642" t="s">
        <v>4130</v>
      </c>
      <c r="B13642" t="s">
        <v>9026</v>
      </c>
      <c r="C13642" t="s">
        <v>9027</v>
      </c>
    </row>
    <row r="13643" spans="1:3" hidden="1" x14ac:dyDescent="0.25">
      <c r="A13643" t="s">
        <v>4130</v>
      </c>
      <c r="B13643" t="s">
        <v>9028</v>
      </c>
      <c r="C13643" t="s">
        <v>9029</v>
      </c>
    </row>
    <row r="13644" spans="1:3" hidden="1" x14ac:dyDescent="0.25">
      <c r="A13644" t="s">
        <v>4130</v>
      </c>
      <c r="B13644" t="s">
        <v>9030</v>
      </c>
      <c r="C13644" t="s">
        <v>9031</v>
      </c>
    </row>
    <row r="13645" spans="1:3" hidden="1" x14ac:dyDescent="0.25">
      <c r="A13645" t="s">
        <v>4130</v>
      </c>
      <c r="B13645" t="s">
        <v>9032</v>
      </c>
      <c r="C13645" t="s">
        <v>9033</v>
      </c>
    </row>
    <row r="13646" spans="1:3" hidden="1" x14ac:dyDescent="0.25">
      <c r="A13646" t="s">
        <v>4130</v>
      </c>
      <c r="B13646" t="s">
        <v>9034</v>
      </c>
      <c r="C13646" t="s">
        <v>9035</v>
      </c>
    </row>
    <row r="13647" spans="1:3" hidden="1" x14ac:dyDescent="0.25">
      <c r="A13647" t="s">
        <v>4130</v>
      </c>
      <c r="B13647" t="s">
        <v>9036</v>
      </c>
      <c r="C13647" t="s">
        <v>9037</v>
      </c>
    </row>
    <row r="13648" spans="1:3" hidden="1" x14ac:dyDescent="0.25">
      <c r="A13648" t="s">
        <v>4130</v>
      </c>
      <c r="B13648" t="s">
        <v>9038</v>
      </c>
      <c r="C13648" t="s">
        <v>9039</v>
      </c>
    </row>
    <row r="13649" spans="1:3" hidden="1" x14ac:dyDescent="0.25">
      <c r="A13649" t="s">
        <v>4130</v>
      </c>
      <c r="B13649" t="s">
        <v>9040</v>
      </c>
      <c r="C13649" t="s">
        <v>9041</v>
      </c>
    </row>
    <row r="13650" spans="1:3" hidden="1" x14ac:dyDescent="0.25">
      <c r="A13650" t="s">
        <v>4130</v>
      </c>
      <c r="B13650" t="s">
        <v>9042</v>
      </c>
      <c r="C13650" t="s">
        <v>9042</v>
      </c>
    </row>
    <row r="13651" spans="1:3" hidden="1" x14ac:dyDescent="0.25">
      <c r="A13651" t="s">
        <v>4130</v>
      </c>
      <c r="B13651" t="s">
        <v>9043</v>
      </c>
      <c r="C13651" t="s">
        <v>9044</v>
      </c>
    </row>
    <row r="13652" spans="1:3" hidden="1" x14ac:dyDescent="0.25">
      <c r="A13652" t="s">
        <v>4130</v>
      </c>
      <c r="B13652" t="s">
        <v>9045</v>
      </c>
      <c r="C13652" t="s">
        <v>9046</v>
      </c>
    </row>
    <row r="13653" spans="1:3" hidden="1" x14ac:dyDescent="0.25">
      <c r="A13653" t="s">
        <v>4130</v>
      </c>
      <c r="B13653" t="s">
        <v>9047</v>
      </c>
      <c r="C13653" t="s">
        <v>9044</v>
      </c>
    </row>
    <row r="13654" spans="1:3" hidden="1" x14ac:dyDescent="0.25">
      <c r="A13654" t="s">
        <v>4130</v>
      </c>
      <c r="B13654" t="s">
        <v>9048</v>
      </c>
      <c r="C13654" t="s">
        <v>9049</v>
      </c>
    </row>
    <row r="13655" spans="1:3" hidden="1" x14ac:dyDescent="0.25">
      <c r="A13655" t="s">
        <v>4130</v>
      </c>
      <c r="B13655" t="s">
        <v>9050</v>
      </c>
      <c r="C13655" t="s">
        <v>8684</v>
      </c>
    </row>
    <row r="13656" spans="1:3" hidden="1" x14ac:dyDescent="0.25">
      <c r="A13656" t="s">
        <v>4130</v>
      </c>
      <c r="B13656" t="s">
        <v>9051</v>
      </c>
      <c r="C13656" t="s">
        <v>9052</v>
      </c>
    </row>
    <row r="13657" spans="1:3" hidden="1" x14ac:dyDescent="0.25">
      <c r="A13657" t="s">
        <v>4130</v>
      </c>
      <c r="B13657" t="s">
        <v>9053</v>
      </c>
      <c r="C13657" t="s">
        <v>9054</v>
      </c>
    </row>
    <row r="13658" spans="1:3" hidden="1" x14ac:dyDescent="0.25">
      <c r="A13658" t="s">
        <v>4130</v>
      </c>
      <c r="B13658" t="s">
        <v>9055</v>
      </c>
      <c r="C13658" t="s">
        <v>9056</v>
      </c>
    </row>
    <row r="13659" spans="1:3" hidden="1" x14ac:dyDescent="0.25">
      <c r="A13659" t="s">
        <v>4130</v>
      </c>
      <c r="B13659" t="s">
        <v>9057</v>
      </c>
      <c r="C13659" t="s">
        <v>9058</v>
      </c>
    </row>
    <row r="13660" spans="1:3" hidden="1" x14ac:dyDescent="0.25">
      <c r="A13660" t="s">
        <v>4130</v>
      </c>
      <c r="B13660" t="s">
        <v>9059</v>
      </c>
      <c r="C13660" t="s">
        <v>9060</v>
      </c>
    </row>
    <row r="13661" spans="1:3" hidden="1" x14ac:dyDescent="0.25">
      <c r="A13661" t="s">
        <v>4130</v>
      </c>
      <c r="B13661" t="s">
        <v>9061</v>
      </c>
      <c r="C13661" t="s">
        <v>9062</v>
      </c>
    </row>
    <row r="13662" spans="1:3" hidden="1" x14ac:dyDescent="0.25">
      <c r="A13662" t="s">
        <v>4130</v>
      </c>
      <c r="B13662" t="s">
        <v>9063</v>
      </c>
      <c r="C13662" t="s">
        <v>9064</v>
      </c>
    </row>
    <row r="13663" spans="1:3" hidden="1" x14ac:dyDescent="0.25">
      <c r="A13663" t="s">
        <v>4130</v>
      </c>
      <c r="B13663" t="s">
        <v>9065</v>
      </c>
      <c r="C13663" t="s">
        <v>9066</v>
      </c>
    </row>
    <row r="13664" spans="1:3" hidden="1" x14ac:dyDescent="0.25">
      <c r="A13664" t="s">
        <v>4130</v>
      </c>
      <c r="B13664" t="s">
        <v>9067</v>
      </c>
      <c r="C13664" t="s">
        <v>9068</v>
      </c>
    </row>
    <row r="13665" spans="1:3" hidden="1" x14ac:dyDescent="0.25">
      <c r="A13665" t="s">
        <v>4130</v>
      </c>
      <c r="B13665" t="s">
        <v>9069</v>
      </c>
      <c r="C13665" t="s">
        <v>9070</v>
      </c>
    </row>
    <row r="13666" spans="1:3" hidden="1" x14ac:dyDescent="0.25">
      <c r="A13666" t="s">
        <v>4130</v>
      </c>
      <c r="B13666" t="s">
        <v>9071</v>
      </c>
      <c r="C13666" t="s">
        <v>9072</v>
      </c>
    </row>
    <row r="13667" spans="1:3" hidden="1" x14ac:dyDescent="0.25">
      <c r="A13667" t="s">
        <v>4130</v>
      </c>
      <c r="B13667" t="s">
        <v>9073</v>
      </c>
      <c r="C13667" t="s">
        <v>9074</v>
      </c>
    </row>
    <row r="13668" spans="1:3" hidden="1" x14ac:dyDescent="0.25">
      <c r="A13668" t="s">
        <v>4130</v>
      </c>
      <c r="B13668" t="s">
        <v>9075</v>
      </c>
      <c r="C13668" t="s">
        <v>9076</v>
      </c>
    </row>
    <row r="13669" spans="1:3" hidden="1" x14ac:dyDescent="0.25">
      <c r="A13669" t="s">
        <v>4130</v>
      </c>
      <c r="B13669" t="s">
        <v>9077</v>
      </c>
      <c r="C13669" t="s">
        <v>9078</v>
      </c>
    </row>
    <row r="13670" spans="1:3" hidden="1" x14ac:dyDescent="0.25">
      <c r="A13670" t="s">
        <v>4130</v>
      </c>
      <c r="B13670" t="s">
        <v>9079</v>
      </c>
      <c r="C13670" t="s">
        <v>9080</v>
      </c>
    </row>
    <row r="13671" spans="1:3" hidden="1" x14ac:dyDescent="0.25">
      <c r="A13671" t="s">
        <v>4130</v>
      </c>
      <c r="B13671" t="s">
        <v>9081</v>
      </c>
      <c r="C13671" t="s">
        <v>9082</v>
      </c>
    </row>
    <row r="13672" spans="1:3" hidden="1" x14ac:dyDescent="0.25">
      <c r="A13672" t="s">
        <v>4130</v>
      </c>
      <c r="B13672" t="s">
        <v>9083</v>
      </c>
      <c r="C13672" t="s">
        <v>9084</v>
      </c>
    </row>
    <row r="13673" spans="1:3" hidden="1" x14ac:dyDescent="0.25">
      <c r="A13673" t="s">
        <v>4130</v>
      </c>
      <c r="B13673" t="s">
        <v>9085</v>
      </c>
      <c r="C13673" t="s">
        <v>9086</v>
      </c>
    </row>
    <row r="13674" spans="1:3" hidden="1" x14ac:dyDescent="0.25">
      <c r="A13674" t="s">
        <v>4130</v>
      </c>
      <c r="B13674" t="s">
        <v>9087</v>
      </c>
      <c r="C13674" t="s">
        <v>9088</v>
      </c>
    </row>
    <row r="13675" spans="1:3" hidden="1" x14ac:dyDescent="0.25">
      <c r="A13675" t="s">
        <v>4130</v>
      </c>
      <c r="B13675" t="s">
        <v>9089</v>
      </c>
      <c r="C13675" t="s">
        <v>9090</v>
      </c>
    </row>
    <row r="13676" spans="1:3" hidden="1" x14ac:dyDescent="0.25">
      <c r="A13676" t="s">
        <v>4130</v>
      </c>
      <c r="B13676" t="s">
        <v>9091</v>
      </c>
      <c r="C13676" t="s">
        <v>9092</v>
      </c>
    </row>
    <row r="13677" spans="1:3" hidden="1" x14ac:dyDescent="0.25">
      <c r="A13677" t="s">
        <v>4130</v>
      </c>
      <c r="B13677" t="s">
        <v>9093</v>
      </c>
      <c r="C13677" t="s">
        <v>9094</v>
      </c>
    </row>
    <row r="13678" spans="1:3" hidden="1" x14ac:dyDescent="0.25">
      <c r="A13678" t="s">
        <v>4130</v>
      </c>
      <c r="B13678" t="s">
        <v>9095</v>
      </c>
      <c r="C13678" t="s">
        <v>9096</v>
      </c>
    </row>
    <row r="13679" spans="1:3" hidden="1" x14ac:dyDescent="0.25">
      <c r="A13679" t="s">
        <v>4130</v>
      </c>
      <c r="B13679" t="s">
        <v>9097</v>
      </c>
      <c r="C13679" t="s">
        <v>9098</v>
      </c>
    </row>
    <row r="13680" spans="1:3" hidden="1" x14ac:dyDescent="0.25">
      <c r="A13680" t="s">
        <v>4130</v>
      </c>
      <c r="B13680" t="s">
        <v>9099</v>
      </c>
      <c r="C13680" t="s">
        <v>9100</v>
      </c>
    </row>
    <row r="13681" spans="1:3" hidden="1" x14ac:dyDescent="0.25">
      <c r="A13681" t="s">
        <v>4130</v>
      </c>
      <c r="B13681" t="s">
        <v>9101</v>
      </c>
      <c r="C13681" t="s">
        <v>9102</v>
      </c>
    </row>
    <row r="13682" spans="1:3" hidden="1" x14ac:dyDescent="0.25">
      <c r="A13682" t="s">
        <v>4130</v>
      </c>
      <c r="B13682" t="s">
        <v>9103</v>
      </c>
      <c r="C13682" t="s">
        <v>9104</v>
      </c>
    </row>
    <row r="13683" spans="1:3" hidden="1" x14ac:dyDescent="0.25">
      <c r="A13683" t="s">
        <v>4130</v>
      </c>
      <c r="B13683" t="s">
        <v>9105</v>
      </c>
      <c r="C13683" t="s">
        <v>9106</v>
      </c>
    </row>
    <row r="13684" spans="1:3" hidden="1" x14ac:dyDescent="0.25">
      <c r="A13684" t="s">
        <v>4130</v>
      </c>
      <c r="B13684" t="s">
        <v>9107</v>
      </c>
      <c r="C13684" t="s">
        <v>9108</v>
      </c>
    </row>
    <row r="13685" spans="1:3" hidden="1" x14ac:dyDescent="0.25">
      <c r="A13685" t="s">
        <v>4130</v>
      </c>
      <c r="B13685" t="s">
        <v>9109</v>
      </c>
      <c r="C13685" t="s">
        <v>9110</v>
      </c>
    </row>
    <row r="13686" spans="1:3" hidden="1" x14ac:dyDescent="0.25">
      <c r="A13686" t="s">
        <v>4130</v>
      </c>
      <c r="B13686" t="s">
        <v>9111</v>
      </c>
      <c r="C13686" t="s">
        <v>9112</v>
      </c>
    </row>
    <row r="13687" spans="1:3" hidden="1" x14ac:dyDescent="0.25">
      <c r="A13687" t="s">
        <v>4130</v>
      </c>
      <c r="B13687" t="s">
        <v>9113</v>
      </c>
      <c r="C13687" t="s">
        <v>9114</v>
      </c>
    </row>
    <row r="13688" spans="1:3" hidden="1" x14ac:dyDescent="0.25">
      <c r="A13688" t="s">
        <v>4130</v>
      </c>
      <c r="B13688" t="s">
        <v>9115</v>
      </c>
      <c r="C13688" t="s">
        <v>9116</v>
      </c>
    </row>
    <row r="13689" spans="1:3" hidden="1" x14ac:dyDescent="0.25">
      <c r="A13689" t="s">
        <v>4130</v>
      </c>
      <c r="B13689" t="s">
        <v>9117</v>
      </c>
      <c r="C13689" t="s">
        <v>9118</v>
      </c>
    </row>
    <row r="13690" spans="1:3" hidden="1" x14ac:dyDescent="0.25">
      <c r="A13690" t="s">
        <v>4130</v>
      </c>
      <c r="B13690" t="s">
        <v>9119</v>
      </c>
      <c r="C13690" t="s">
        <v>9120</v>
      </c>
    </row>
    <row r="13691" spans="1:3" hidden="1" x14ac:dyDescent="0.25">
      <c r="A13691" t="s">
        <v>4130</v>
      </c>
      <c r="B13691" t="s">
        <v>9121</v>
      </c>
      <c r="C13691" t="s">
        <v>9122</v>
      </c>
    </row>
    <row r="13692" spans="1:3" hidden="1" x14ac:dyDescent="0.25">
      <c r="A13692" t="s">
        <v>4130</v>
      </c>
      <c r="B13692" t="s">
        <v>9123</v>
      </c>
      <c r="C13692" t="s">
        <v>9124</v>
      </c>
    </row>
    <row r="13693" spans="1:3" hidden="1" x14ac:dyDescent="0.25">
      <c r="A13693" t="s">
        <v>4130</v>
      </c>
      <c r="B13693" t="s">
        <v>9125</v>
      </c>
      <c r="C13693" t="s">
        <v>9126</v>
      </c>
    </row>
    <row r="13694" spans="1:3" hidden="1" x14ac:dyDescent="0.25">
      <c r="A13694" t="s">
        <v>4130</v>
      </c>
      <c r="B13694" t="s">
        <v>9127</v>
      </c>
      <c r="C13694" t="s">
        <v>9128</v>
      </c>
    </row>
    <row r="13695" spans="1:3" hidden="1" x14ac:dyDescent="0.25">
      <c r="A13695" t="s">
        <v>4130</v>
      </c>
      <c r="B13695" t="s">
        <v>9129</v>
      </c>
      <c r="C13695" t="s">
        <v>9130</v>
      </c>
    </row>
    <row r="13696" spans="1:3" hidden="1" x14ac:dyDescent="0.25">
      <c r="A13696" t="s">
        <v>4130</v>
      </c>
      <c r="B13696" t="s">
        <v>9131</v>
      </c>
      <c r="C13696" t="s">
        <v>9132</v>
      </c>
    </row>
    <row r="13697" spans="1:3" hidden="1" x14ac:dyDescent="0.25">
      <c r="A13697" t="s">
        <v>4130</v>
      </c>
      <c r="B13697" t="s">
        <v>9133</v>
      </c>
      <c r="C13697" t="s">
        <v>9134</v>
      </c>
    </row>
    <row r="13698" spans="1:3" hidden="1" x14ac:dyDescent="0.25">
      <c r="A13698" t="s">
        <v>4130</v>
      </c>
      <c r="B13698" t="s">
        <v>9135</v>
      </c>
      <c r="C13698" t="s">
        <v>9136</v>
      </c>
    </row>
    <row r="13699" spans="1:3" hidden="1" x14ac:dyDescent="0.25">
      <c r="A13699" t="s">
        <v>4130</v>
      </c>
      <c r="B13699" t="s">
        <v>9137</v>
      </c>
      <c r="C13699" t="s">
        <v>9138</v>
      </c>
    </row>
    <row r="13700" spans="1:3" hidden="1" x14ac:dyDescent="0.25">
      <c r="A13700" t="s">
        <v>4130</v>
      </c>
      <c r="B13700" t="s">
        <v>9139</v>
      </c>
      <c r="C13700" t="s">
        <v>9140</v>
      </c>
    </row>
    <row r="13701" spans="1:3" hidden="1" x14ac:dyDescent="0.25">
      <c r="A13701" t="s">
        <v>4130</v>
      </c>
      <c r="B13701" t="s">
        <v>9141</v>
      </c>
      <c r="C13701" t="s">
        <v>9142</v>
      </c>
    </row>
    <row r="13702" spans="1:3" hidden="1" x14ac:dyDescent="0.25">
      <c r="A13702" t="s">
        <v>4130</v>
      </c>
      <c r="B13702" t="s">
        <v>9143</v>
      </c>
      <c r="C13702" t="s">
        <v>9144</v>
      </c>
    </row>
    <row r="13703" spans="1:3" hidden="1" x14ac:dyDescent="0.25">
      <c r="A13703" t="s">
        <v>4130</v>
      </c>
      <c r="B13703" t="s">
        <v>9145</v>
      </c>
      <c r="C13703" t="s">
        <v>9146</v>
      </c>
    </row>
    <row r="13704" spans="1:3" hidden="1" x14ac:dyDescent="0.25">
      <c r="A13704" t="s">
        <v>4130</v>
      </c>
      <c r="B13704" t="s">
        <v>9147</v>
      </c>
      <c r="C13704" t="s">
        <v>9148</v>
      </c>
    </row>
    <row r="13705" spans="1:3" hidden="1" x14ac:dyDescent="0.25">
      <c r="A13705" t="s">
        <v>4130</v>
      </c>
      <c r="B13705" t="s">
        <v>9149</v>
      </c>
      <c r="C13705" t="s">
        <v>9150</v>
      </c>
    </row>
    <row r="13706" spans="1:3" hidden="1" x14ac:dyDescent="0.25">
      <c r="A13706" t="s">
        <v>4130</v>
      </c>
      <c r="B13706" t="s">
        <v>9151</v>
      </c>
      <c r="C13706" t="s">
        <v>9152</v>
      </c>
    </row>
    <row r="13707" spans="1:3" hidden="1" x14ac:dyDescent="0.25">
      <c r="A13707" t="s">
        <v>4130</v>
      </c>
      <c r="B13707" t="s">
        <v>9153</v>
      </c>
      <c r="C13707" t="s">
        <v>9154</v>
      </c>
    </row>
    <row r="13708" spans="1:3" hidden="1" x14ac:dyDescent="0.25">
      <c r="A13708" t="s">
        <v>4130</v>
      </c>
      <c r="B13708" t="s">
        <v>9155</v>
      </c>
      <c r="C13708" t="s">
        <v>9156</v>
      </c>
    </row>
    <row r="13709" spans="1:3" hidden="1" x14ac:dyDescent="0.25">
      <c r="A13709" t="s">
        <v>4130</v>
      </c>
      <c r="B13709" t="s">
        <v>9157</v>
      </c>
      <c r="C13709" t="s">
        <v>9158</v>
      </c>
    </row>
    <row r="13710" spans="1:3" hidden="1" x14ac:dyDescent="0.25">
      <c r="A13710" t="s">
        <v>4130</v>
      </c>
      <c r="B13710" t="s">
        <v>9159</v>
      </c>
      <c r="C13710" t="s">
        <v>9160</v>
      </c>
    </row>
    <row r="13711" spans="1:3" hidden="1" x14ac:dyDescent="0.25">
      <c r="A13711" t="s">
        <v>4130</v>
      </c>
      <c r="B13711" t="s">
        <v>9161</v>
      </c>
      <c r="C13711" t="s">
        <v>9162</v>
      </c>
    </row>
    <row r="13712" spans="1:3" hidden="1" x14ac:dyDescent="0.25">
      <c r="A13712" t="s">
        <v>4130</v>
      </c>
      <c r="B13712" t="s">
        <v>9163</v>
      </c>
      <c r="C13712" t="s">
        <v>9164</v>
      </c>
    </row>
    <row r="13713" spans="1:3" hidden="1" x14ac:dyDescent="0.25">
      <c r="A13713" t="s">
        <v>4130</v>
      </c>
      <c r="B13713" t="s">
        <v>4238</v>
      </c>
      <c r="C13713" t="s">
        <v>9165</v>
      </c>
    </row>
    <row r="13714" spans="1:3" hidden="1" x14ac:dyDescent="0.25">
      <c r="A13714" t="s">
        <v>4130</v>
      </c>
      <c r="B13714" t="s">
        <v>4238</v>
      </c>
      <c r="C13714" t="s">
        <v>9166</v>
      </c>
    </row>
    <row r="13715" spans="1:3" hidden="1" x14ac:dyDescent="0.25">
      <c r="A13715" t="s">
        <v>4130</v>
      </c>
      <c r="B13715" t="s">
        <v>9167</v>
      </c>
      <c r="C13715" t="s">
        <v>9168</v>
      </c>
    </row>
    <row r="13716" spans="1:3" hidden="1" x14ac:dyDescent="0.25">
      <c r="A13716" t="s">
        <v>4130</v>
      </c>
      <c r="B13716" t="s">
        <v>9169</v>
      </c>
      <c r="C13716" t="s">
        <v>9170</v>
      </c>
    </row>
    <row r="13717" spans="1:3" hidden="1" x14ac:dyDescent="0.25">
      <c r="A13717" t="s">
        <v>4130</v>
      </c>
      <c r="B13717" t="s">
        <v>9171</v>
      </c>
      <c r="C13717" t="s">
        <v>9172</v>
      </c>
    </row>
    <row r="13718" spans="1:3" hidden="1" x14ac:dyDescent="0.25">
      <c r="A13718" t="s">
        <v>4130</v>
      </c>
      <c r="B13718" t="s">
        <v>9173</v>
      </c>
      <c r="C13718" t="s">
        <v>9174</v>
      </c>
    </row>
    <row r="13719" spans="1:3" hidden="1" x14ac:dyDescent="0.25">
      <c r="A13719" t="s">
        <v>4130</v>
      </c>
      <c r="B13719" t="s">
        <v>9175</v>
      </c>
      <c r="C13719" t="s">
        <v>9176</v>
      </c>
    </row>
    <row r="13720" spans="1:3" hidden="1" x14ac:dyDescent="0.25">
      <c r="A13720" t="s">
        <v>4130</v>
      </c>
      <c r="B13720" t="s">
        <v>9177</v>
      </c>
      <c r="C13720" t="s">
        <v>9178</v>
      </c>
    </row>
    <row r="13721" spans="1:3" hidden="1" x14ac:dyDescent="0.25">
      <c r="A13721" t="s">
        <v>4130</v>
      </c>
      <c r="B13721" t="s">
        <v>9179</v>
      </c>
      <c r="C13721" t="s">
        <v>9178</v>
      </c>
    </row>
    <row r="13722" spans="1:3" hidden="1" x14ac:dyDescent="0.25">
      <c r="A13722" t="s">
        <v>4130</v>
      </c>
      <c r="B13722" t="s">
        <v>9180</v>
      </c>
      <c r="C13722" t="s">
        <v>9181</v>
      </c>
    </row>
    <row r="13723" spans="1:3" hidden="1" x14ac:dyDescent="0.25">
      <c r="A13723" t="s">
        <v>4130</v>
      </c>
      <c r="B13723" t="s">
        <v>9182</v>
      </c>
      <c r="C13723" t="s">
        <v>9183</v>
      </c>
    </row>
    <row r="13724" spans="1:3" hidden="1" x14ac:dyDescent="0.25">
      <c r="A13724" t="s">
        <v>4130</v>
      </c>
      <c r="B13724" t="s">
        <v>9184</v>
      </c>
      <c r="C13724" t="s">
        <v>9178</v>
      </c>
    </row>
    <row r="13725" spans="1:3" hidden="1" x14ac:dyDescent="0.25">
      <c r="A13725" t="s">
        <v>4130</v>
      </c>
      <c r="B13725" t="s">
        <v>9185</v>
      </c>
      <c r="C13725" t="s">
        <v>9178</v>
      </c>
    </row>
    <row r="13726" spans="1:3" hidden="1" x14ac:dyDescent="0.25">
      <c r="A13726" t="s">
        <v>4130</v>
      </c>
      <c r="B13726" t="s">
        <v>9186</v>
      </c>
      <c r="C13726" t="s">
        <v>9178</v>
      </c>
    </row>
    <row r="13727" spans="1:3" hidden="1" x14ac:dyDescent="0.25">
      <c r="A13727" t="s">
        <v>4130</v>
      </c>
      <c r="B13727" t="s">
        <v>9187</v>
      </c>
      <c r="C13727" t="s">
        <v>9178</v>
      </c>
    </row>
    <row r="13728" spans="1:3" hidden="1" x14ac:dyDescent="0.25">
      <c r="A13728" t="s">
        <v>4130</v>
      </c>
      <c r="B13728" t="s">
        <v>9188</v>
      </c>
      <c r="C13728" t="s">
        <v>9181</v>
      </c>
    </row>
    <row r="13729" spans="1:3" hidden="1" x14ac:dyDescent="0.25">
      <c r="A13729" t="s">
        <v>4130</v>
      </c>
      <c r="B13729" t="s">
        <v>9189</v>
      </c>
      <c r="C13729" t="s">
        <v>9178</v>
      </c>
    </row>
    <row r="13730" spans="1:3" hidden="1" x14ac:dyDescent="0.25">
      <c r="A13730" t="s">
        <v>4130</v>
      </c>
      <c r="B13730" t="s">
        <v>9190</v>
      </c>
      <c r="C13730" t="s">
        <v>9178</v>
      </c>
    </row>
    <row r="13731" spans="1:3" hidden="1" x14ac:dyDescent="0.25">
      <c r="A13731" t="s">
        <v>4130</v>
      </c>
      <c r="B13731" t="s">
        <v>9191</v>
      </c>
      <c r="C13731" t="s">
        <v>9181</v>
      </c>
    </row>
    <row r="13732" spans="1:3" hidden="1" x14ac:dyDescent="0.25">
      <c r="A13732" t="s">
        <v>4130</v>
      </c>
      <c r="B13732" t="s">
        <v>9192</v>
      </c>
      <c r="C13732" t="s">
        <v>9178</v>
      </c>
    </row>
    <row r="13733" spans="1:3" hidden="1" x14ac:dyDescent="0.25">
      <c r="A13733" t="s">
        <v>4130</v>
      </c>
      <c r="B13733" t="s">
        <v>9193</v>
      </c>
      <c r="C13733" t="s">
        <v>9178</v>
      </c>
    </row>
    <row r="13734" spans="1:3" hidden="1" x14ac:dyDescent="0.25">
      <c r="A13734" t="s">
        <v>4130</v>
      </c>
      <c r="B13734" t="s">
        <v>9194</v>
      </c>
      <c r="C13734" t="s">
        <v>9181</v>
      </c>
    </row>
    <row r="13735" spans="1:3" hidden="1" x14ac:dyDescent="0.25">
      <c r="A13735" t="s">
        <v>4130</v>
      </c>
      <c r="B13735" t="s">
        <v>9195</v>
      </c>
      <c r="C13735" t="s">
        <v>9196</v>
      </c>
    </row>
    <row r="13736" spans="1:3" hidden="1" x14ac:dyDescent="0.25">
      <c r="A13736" t="s">
        <v>4130</v>
      </c>
      <c r="B13736" t="s">
        <v>9197</v>
      </c>
      <c r="C13736" t="s">
        <v>9198</v>
      </c>
    </row>
    <row r="13737" spans="1:3" hidden="1" x14ac:dyDescent="0.25">
      <c r="A13737" t="s">
        <v>4130</v>
      </c>
      <c r="B13737" t="s">
        <v>9199</v>
      </c>
      <c r="C13737" t="s">
        <v>9200</v>
      </c>
    </row>
    <row r="13738" spans="1:3" hidden="1" x14ac:dyDescent="0.25">
      <c r="A13738" t="s">
        <v>4130</v>
      </c>
      <c r="B13738" t="s">
        <v>9201</v>
      </c>
      <c r="C13738" t="s">
        <v>9202</v>
      </c>
    </row>
    <row r="13739" spans="1:3" hidden="1" x14ac:dyDescent="0.25">
      <c r="A13739" t="s">
        <v>4130</v>
      </c>
      <c r="B13739" t="s">
        <v>9203</v>
      </c>
      <c r="C13739" t="s">
        <v>9204</v>
      </c>
    </row>
    <row r="13740" spans="1:3" hidden="1" x14ac:dyDescent="0.25">
      <c r="A13740" t="s">
        <v>4130</v>
      </c>
      <c r="B13740" t="s">
        <v>9205</v>
      </c>
      <c r="C13740" t="s">
        <v>9206</v>
      </c>
    </row>
    <row r="13741" spans="1:3" hidden="1" x14ac:dyDescent="0.25">
      <c r="A13741" t="s">
        <v>4130</v>
      </c>
      <c r="B13741" t="s">
        <v>9207</v>
      </c>
      <c r="C13741" t="s">
        <v>9208</v>
      </c>
    </row>
    <row r="13742" spans="1:3" hidden="1" x14ac:dyDescent="0.25">
      <c r="A13742" t="s">
        <v>4130</v>
      </c>
      <c r="B13742" t="s">
        <v>9209</v>
      </c>
      <c r="C13742" t="s">
        <v>9210</v>
      </c>
    </row>
    <row r="13743" spans="1:3" hidden="1" x14ac:dyDescent="0.25">
      <c r="A13743" t="s">
        <v>4130</v>
      </c>
      <c r="B13743" t="s">
        <v>9211</v>
      </c>
      <c r="C13743" t="s">
        <v>9212</v>
      </c>
    </row>
    <row r="13744" spans="1:3" hidden="1" x14ac:dyDescent="0.25">
      <c r="A13744" t="s">
        <v>4130</v>
      </c>
      <c r="B13744" t="s">
        <v>9213</v>
      </c>
      <c r="C13744" t="s">
        <v>9214</v>
      </c>
    </row>
    <row r="13745" spans="1:3" hidden="1" x14ac:dyDescent="0.25">
      <c r="A13745" t="s">
        <v>4130</v>
      </c>
      <c r="B13745" t="s">
        <v>9215</v>
      </c>
      <c r="C13745" t="s">
        <v>9216</v>
      </c>
    </row>
    <row r="13746" spans="1:3" hidden="1" x14ac:dyDescent="0.25">
      <c r="A13746" t="s">
        <v>4130</v>
      </c>
      <c r="B13746" t="s">
        <v>9217</v>
      </c>
      <c r="C13746" t="s">
        <v>9218</v>
      </c>
    </row>
    <row r="13747" spans="1:3" hidden="1" x14ac:dyDescent="0.25">
      <c r="A13747" t="s">
        <v>4130</v>
      </c>
      <c r="B13747" t="s">
        <v>9219</v>
      </c>
      <c r="C13747" t="s">
        <v>9220</v>
      </c>
    </row>
    <row r="13748" spans="1:3" hidden="1" x14ac:dyDescent="0.25">
      <c r="A13748" t="s">
        <v>4130</v>
      </c>
      <c r="B13748" t="s">
        <v>9221</v>
      </c>
      <c r="C13748" t="s">
        <v>9222</v>
      </c>
    </row>
    <row r="13749" spans="1:3" hidden="1" x14ac:dyDescent="0.25">
      <c r="A13749" t="s">
        <v>4130</v>
      </c>
      <c r="B13749" t="s">
        <v>9223</v>
      </c>
      <c r="C13749" t="s">
        <v>9224</v>
      </c>
    </row>
    <row r="13750" spans="1:3" hidden="1" x14ac:dyDescent="0.25">
      <c r="A13750" t="s">
        <v>4130</v>
      </c>
      <c r="B13750" t="s">
        <v>9225</v>
      </c>
      <c r="C13750" t="s">
        <v>9226</v>
      </c>
    </row>
    <row r="13751" spans="1:3" hidden="1" x14ac:dyDescent="0.25">
      <c r="A13751" t="s">
        <v>4130</v>
      </c>
      <c r="B13751" t="s">
        <v>9227</v>
      </c>
      <c r="C13751" t="s">
        <v>9228</v>
      </c>
    </row>
    <row r="13752" spans="1:3" hidden="1" x14ac:dyDescent="0.25">
      <c r="A13752" t="s">
        <v>4130</v>
      </c>
      <c r="B13752" t="s">
        <v>9229</v>
      </c>
      <c r="C13752" t="s">
        <v>9230</v>
      </c>
    </row>
    <row r="13753" spans="1:3" hidden="1" x14ac:dyDescent="0.25">
      <c r="A13753" t="s">
        <v>4130</v>
      </c>
      <c r="B13753" t="s">
        <v>9231</v>
      </c>
      <c r="C13753" t="s">
        <v>9232</v>
      </c>
    </row>
    <row r="13754" spans="1:3" hidden="1" x14ac:dyDescent="0.25">
      <c r="A13754" t="s">
        <v>4130</v>
      </c>
      <c r="B13754" t="s">
        <v>9233</v>
      </c>
      <c r="C13754" t="s">
        <v>9234</v>
      </c>
    </row>
    <row r="13755" spans="1:3" hidden="1" x14ac:dyDescent="0.25">
      <c r="A13755" t="s">
        <v>4130</v>
      </c>
      <c r="B13755" t="s">
        <v>9235</v>
      </c>
      <c r="C13755" t="s">
        <v>9236</v>
      </c>
    </row>
    <row r="13756" spans="1:3" hidden="1" x14ac:dyDescent="0.25">
      <c r="A13756" t="s">
        <v>4130</v>
      </c>
      <c r="B13756" t="s">
        <v>9237</v>
      </c>
      <c r="C13756" t="s">
        <v>9236</v>
      </c>
    </row>
    <row r="13757" spans="1:3" hidden="1" x14ac:dyDescent="0.25">
      <c r="A13757" t="s">
        <v>4130</v>
      </c>
      <c r="B13757" t="s">
        <v>9238</v>
      </c>
      <c r="C13757" t="s">
        <v>9239</v>
      </c>
    </row>
    <row r="13758" spans="1:3" hidden="1" x14ac:dyDescent="0.25">
      <c r="A13758" t="s">
        <v>4130</v>
      </c>
      <c r="B13758" t="s">
        <v>9240</v>
      </c>
      <c r="C13758" t="s">
        <v>9241</v>
      </c>
    </row>
    <row r="13759" spans="1:3" hidden="1" x14ac:dyDescent="0.25">
      <c r="A13759" t="s">
        <v>4130</v>
      </c>
      <c r="B13759" t="s">
        <v>9242</v>
      </c>
      <c r="C13759" t="s">
        <v>9236</v>
      </c>
    </row>
    <row r="13760" spans="1:3" hidden="1" x14ac:dyDescent="0.25">
      <c r="A13760" t="s">
        <v>4130</v>
      </c>
      <c r="B13760" t="s">
        <v>9243</v>
      </c>
      <c r="C13760" t="s">
        <v>9244</v>
      </c>
    </row>
    <row r="13761" spans="1:3" hidden="1" x14ac:dyDescent="0.25">
      <c r="A13761" t="s">
        <v>4130</v>
      </c>
      <c r="B13761" t="s">
        <v>9245</v>
      </c>
      <c r="C13761" t="s">
        <v>9246</v>
      </c>
    </row>
    <row r="13762" spans="1:3" hidden="1" x14ac:dyDescent="0.25">
      <c r="A13762" t="s">
        <v>4130</v>
      </c>
      <c r="B13762" t="s">
        <v>9247</v>
      </c>
      <c r="C13762" t="s">
        <v>9246</v>
      </c>
    </row>
    <row r="13763" spans="1:3" hidden="1" x14ac:dyDescent="0.25">
      <c r="A13763" t="s">
        <v>4130</v>
      </c>
      <c r="B13763" t="s">
        <v>9248</v>
      </c>
      <c r="C13763" t="s">
        <v>9246</v>
      </c>
    </row>
    <row r="13764" spans="1:3" hidden="1" x14ac:dyDescent="0.25">
      <c r="A13764" t="s">
        <v>4130</v>
      </c>
      <c r="B13764" t="s">
        <v>9249</v>
      </c>
      <c r="C13764" t="s">
        <v>9246</v>
      </c>
    </row>
    <row r="13765" spans="1:3" hidden="1" x14ac:dyDescent="0.25">
      <c r="A13765" t="s">
        <v>4130</v>
      </c>
      <c r="B13765" t="s">
        <v>9250</v>
      </c>
      <c r="C13765" t="s">
        <v>9251</v>
      </c>
    </row>
    <row r="13766" spans="1:3" hidden="1" x14ac:dyDescent="0.25">
      <c r="A13766" t="s">
        <v>4130</v>
      </c>
      <c r="B13766" t="s">
        <v>9252</v>
      </c>
      <c r="C13766" t="s">
        <v>9253</v>
      </c>
    </row>
    <row r="13767" spans="1:3" hidden="1" x14ac:dyDescent="0.25">
      <c r="A13767" t="s">
        <v>4130</v>
      </c>
      <c r="B13767" t="s">
        <v>9254</v>
      </c>
      <c r="C13767" t="s">
        <v>9251</v>
      </c>
    </row>
    <row r="13768" spans="1:3" hidden="1" x14ac:dyDescent="0.25">
      <c r="A13768" t="s">
        <v>4130</v>
      </c>
      <c r="B13768" t="s">
        <v>9255</v>
      </c>
      <c r="C13768" t="s">
        <v>9251</v>
      </c>
    </row>
    <row r="13769" spans="1:3" hidden="1" x14ac:dyDescent="0.25">
      <c r="A13769" t="s">
        <v>4130</v>
      </c>
      <c r="B13769" t="s">
        <v>9256</v>
      </c>
      <c r="C13769" t="s">
        <v>9251</v>
      </c>
    </row>
    <row r="13770" spans="1:3" hidden="1" x14ac:dyDescent="0.25">
      <c r="A13770" t="s">
        <v>4130</v>
      </c>
      <c r="B13770" t="s">
        <v>4238</v>
      </c>
      <c r="C13770" t="s">
        <v>9257</v>
      </c>
    </row>
    <row r="13771" spans="1:3" hidden="1" x14ac:dyDescent="0.25">
      <c r="A13771" t="s">
        <v>4130</v>
      </c>
      <c r="B13771" t="s">
        <v>9258</v>
      </c>
      <c r="C13771" t="s">
        <v>9259</v>
      </c>
    </row>
    <row r="13772" spans="1:3" hidden="1" x14ac:dyDescent="0.25">
      <c r="A13772" t="s">
        <v>4130</v>
      </c>
      <c r="B13772" t="s">
        <v>9260</v>
      </c>
      <c r="C13772" t="s">
        <v>9261</v>
      </c>
    </row>
    <row r="13773" spans="1:3" hidden="1" x14ac:dyDescent="0.25">
      <c r="A13773" t="s">
        <v>4130</v>
      </c>
      <c r="B13773" t="s">
        <v>9262</v>
      </c>
      <c r="C13773" t="s">
        <v>9261</v>
      </c>
    </row>
    <row r="13774" spans="1:3" hidden="1" x14ac:dyDescent="0.25">
      <c r="A13774" t="s">
        <v>4130</v>
      </c>
      <c r="B13774" t="s">
        <v>9263</v>
      </c>
      <c r="C13774" t="s">
        <v>9261</v>
      </c>
    </row>
    <row r="13775" spans="1:3" hidden="1" x14ac:dyDescent="0.25">
      <c r="A13775" t="s">
        <v>4130</v>
      </c>
      <c r="B13775" t="s">
        <v>9264</v>
      </c>
      <c r="C13775" t="s">
        <v>9265</v>
      </c>
    </row>
    <row r="13776" spans="1:3" hidden="1" x14ac:dyDescent="0.25">
      <c r="A13776" t="s">
        <v>4130</v>
      </c>
      <c r="B13776" t="s">
        <v>9266</v>
      </c>
      <c r="C13776" t="s">
        <v>9267</v>
      </c>
    </row>
    <row r="13777" spans="1:3" hidden="1" x14ac:dyDescent="0.25">
      <c r="A13777" t="s">
        <v>4130</v>
      </c>
      <c r="B13777" t="s">
        <v>9268</v>
      </c>
      <c r="C13777" t="s">
        <v>9269</v>
      </c>
    </row>
    <row r="13778" spans="1:3" hidden="1" x14ac:dyDescent="0.25">
      <c r="A13778" t="s">
        <v>4130</v>
      </c>
      <c r="B13778" t="s">
        <v>9270</v>
      </c>
      <c r="C13778" t="s">
        <v>9271</v>
      </c>
    </row>
    <row r="13779" spans="1:3" hidden="1" x14ac:dyDescent="0.25">
      <c r="A13779" t="s">
        <v>4130</v>
      </c>
      <c r="B13779" t="s">
        <v>9272</v>
      </c>
      <c r="C13779" t="s">
        <v>9273</v>
      </c>
    </row>
    <row r="13780" spans="1:3" hidden="1" x14ac:dyDescent="0.25">
      <c r="A13780" t="s">
        <v>4130</v>
      </c>
      <c r="B13780" t="s">
        <v>9274</v>
      </c>
      <c r="C13780" t="s">
        <v>9275</v>
      </c>
    </row>
    <row r="13781" spans="1:3" hidden="1" x14ac:dyDescent="0.25">
      <c r="A13781" t="s">
        <v>4130</v>
      </c>
      <c r="B13781" t="s">
        <v>9276</v>
      </c>
      <c r="C13781" t="s">
        <v>9277</v>
      </c>
    </row>
    <row r="13782" spans="1:3" hidden="1" x14ac:dyDescent="0.25">
      <c r="A13782" t="s">
        <v>4130</v>
      </c>
      <c r="B13782" t="s">
        <v>9278</v>
      </c>
      <c r="C13782" t="s">
        <v>9279</v>
      </c>
    </row>
    <row r="13783" spans="1:3" hidden="1" x14ac:dyDescent="0.25">
      <c r="A13783" t="s">
        <v>4130</v>
      </c>
      <c r="B13783" t="s">
        <v>9280</v>
      </c>
      <c r="C13783" t="s">
        <v>9281</v>
      </c>
    </row>
    <row r="13784" spans="1:3" hidden="1" x14ac:dyDescent="0.25">
      <c r="A13784" t="s">
        <v>4130</v>
      </c>
      <c r="B13784" t="s">
        <v>9282</v>
      </c>
      <c r="C13784" t="s">
        <v>9283</v>
      </c>
    </row>
    <row r="13785" spans="1:3" hidden="1" x14ac:dyDescent="0.25">
      <c r="A13785" t="s">
        <v>4130</v>
      </c>
      <c r="B13785" t="s">
        <v>9284</v>
      </c>
      <c r="C13785" t="s">
        <v>9285</v>
      </c>
    </row>
    <row r="13786" spans="1:3" hidden="1" x14ac:dyDescent="0.25">
      <c r="A13786" t="s">
        <v>4130</v>
      </c>
      <c r="B13786" t="s">
        <v>9286</v>
      </c>
      <c r="C13786" t="s">
        <v>9287</v>
      </c>
    </row>
    <row r="13787" spans="1:3" hidden="1" x14ac:dyDescent="0.25">
      <c r="A13787" t="s">
        <v>4130</v>
      </c>
      <c r="B13787" t="s">
        <v>9288</v>
      </c>
      <c r="C13787" t="s">
        <v>9289</v>
      </c>
    </row>
    <row r="13788" spans="1:3" hidden="1" x14ac:dyDescent="0.25">
      <c r="A13788" t="s">
        <v>4130</v>
      </c>
      <c r="B13788" t="s">
        <v>9290</v>
      </c>
      <c r="C13788" t="s">
        <v>9291</v>
      </c>
    </row>
    <row r="13789" spans="1:3" hidden="1" x14ac:dyDescent="0.25">
      <c r="A13789" t="s">
        <v>4130</v>
      </c>
      <c r="B13789" t="s">
        <v>9292</v>
      </c>
      <c r="C13789" t="s">
        <v>9293</v>
      </c>
    </row>
    <row r="13790" spans="1:3" hidden="1" x14ac:dyDescent="0.25">
      <c r="A13790" t="s">
        <v>4130</v>
      </c>
      <c r="B13790" t="s">
        <v>9294</v>
      </c>
      <c r="C13790" t="s">
        <v>9295</v>
      </c>
    </row>
    <row r="13791" spans="1:3" hidden="1" x14ac:dyDescent="0.25">
      <c r="A13791" t="s">
        <v>4130</v>
      </c>
      <c r="B13791" t="s">
        <v>9296</v>
      </c>
      <c r="C13791" t="s">
        <v>9297</v>
      </c>
    </row>
    <row r="13792" spans="1:3" hidden="1" x14ac:dyDescent="0.25">
      <c r="A13792" t="s">
        <v>4130</v>
      </c>
      <c r="B13792" t="s">
        <v>9298</v>
      </c>
      <c r="C13792" t="s">
        <v>9299</v>
      </c>
    </row>
    <row r="13793" spans="1:3" hidden="1" x14ac:dyDescent="0.25">
      <c r="A13793" t="s">
        <v>4130</v>
      </c>
      <c r="B13793" t="s">
        <v>9300</v>
      </c>
      <c r="C13793" t="s">
        <v>9301</v>
      </c>
    </row>
    <row r="13794" spans="1:3" hidden="1" x14ac:dyDescent="0.25">
      <c r="A13794" t="s">
        <v>4130</v>
      </c>
      <c r="B13794" t="s">
        <v>9302</v>
      </c>
      <c r="C13794" t="s">
        <v>9303</v>
      </c>
    </row>
    <row r="13795" spans="1:3" hidden="1" x14ac:dyDescent="0.25">
      <c r="A13795" t="s">
        <v>4130</v>
      </c>
      <c r="B13795" t="s">
        <v>9304</v>
      </c>
      <c r="C13795" t="s">
        <v>9305</v>
      </c>
    </row>
    <row r="13796" spans="1:3" hidden="1" x14ac:dyDescent="0.25">
      <c r="A13796" t="s">
        <v>4130</v>
      </c>
      <c r="B13796" t="s">
        <v>9306</v>
      </c>
      <c r="C13796" t="s">
        <v>9307</v>
      </c>
    </row>
    <row r="13797" spans="1:3" hidden="1" x14ac:dyDescent="0.25">
      <c r="A13797" t="s">
        <v>4130</v>
      </c>
      <c r="B13797" t="s">
        <v>9308</v>
      </c>
      <c r="C13797" t="s">
        <v>9309</v>
      </c>
    </row>
    <row r="13798" spans="1:3" hidden="1" x14ac:dyDescent="0.25">
      <c r="A13798" t="s">
        <v>4130</v>
      </c>
      <c r="B13798" t="s">
        <v>9310</v>
      </c>
      <c r="C13798" t="s">
        <v>9311</v>
      </c>
    </row>
    <row r="13799" spans="1:3" hidden="1" x14ac:dyDescent="0.25">
      <c r="A13799" t="s">
        <v>4130</v>
      </c>
      <c r="B13799" t="s">
        <v>9312</v>
      </c>
      <c r="C13799" t="s">
        <v>9313</v>
      </c>
    </row>
    <row r="13800" spans="1:3" hidden="1" x14ac:dyDescent="0.25">
      <c r="A13800" t="s">
        <v>4130</v>
      </c>
      <c r="B13800" t="s">
        <v>9314</v>
      </c>
      <c r="C13800" t="s">
        <v>9315</v>
      </c>
    </row>
    <row r="13801" spans="1:3" hidden="1" x14ac:dyDescent="0.25">
      <c r="A13801" t="s">
        <v>4130</v>
      </c>
      <c r="B13801" t="s">
        <v>9316</v>
      </c>
      <c r="C13801" t="s">
        <v>9317</v>
      </c>
    </row>
    <row r="13802" spans="1:3" hidden="1" x14ac:dyDescent="0.25">
      <c r="A13802" t="s">
        <v>4130</v>
      </c>
      <c r="B13802" t="s">
        <v>9318</v>
      </c>
      <c r="C13802" t="s">
        <v>9319</v>
      </c>
    </row>
    <row r="13803" spans="1:3" hidden="1" x14ac:dyDescent="0.25">
      <c r="A13803" t="s">
        <v>4130</v>
      </c>
      <c r="B13803" t="s">
        <v>9320</v>
      </c>
      <c r="C13803" t="s">
        <v>9321</v>
      </c>
    </row>
    <row r="13804" spans="1:3" hidden="1" x14ac:dyDescent="0.25">
      <c r="A13804" t="s">
        <v>4130</v>
      </c>
      <c r="B13804" t="s">
        <v>9322</v>
      </c>
      <c r="C13804" t="s">
        <v>9323</v>
      </c>
    </row>
    <row r="13805" spans="1:3" hidden="1" x14ac:dyDescent="0.25">
      <c r="A13805" t="s">
        <v>4130</v>
      </c>
      <c r="B13805" t="s">
        <v>9324</v>
      </c>
      <c r="C13805" t="s">
        <v>9325</v>
      </c>
    </row>
    <row r="13806" spans="1:3" hidden="1" x14ac:dyDescent="0.25">
      <c r="A13806" t="s">
        <v>4130</v>
      </c>
      <c r="B13806" t="s">
        <v>9326</v>
      </c>
      <c r="C13806" t="s">
        <v>9327</v>
      </c>
    </row>
    <row r="13807" spans="1:3" hidden="1" x14ac:dyDescent="0.25">
      <c r="A13807" t="s">
        <v>4130</v>
      </c>
      <c r="B13807" t="s">
        <v>9328</v>
      </c>
      <c r="C13807" t="s">
        <v>9329</v>
      </c>
    </row>
    <row r="13808" spans="1:3" hidden="1" x14ac:dyDescent="0.25">
      <c r="A13808" t="s">
        <v>4130</v>
      </c>
      <c r="B13808" t="s">
        <v>9330</v>
      </c>
      <c r="C13808" t="s">
        <v>9331</v>
      </c>
    </row>
    <row r="13809" spans="1:3" hidden="1" x14ac:dyDescent="0.25">
      <c r="A13809" t="s">
        <v>4130</v>
      </c>
      <c r="B13809" t="s">
        <v>9332</v>
      </c>
      <c r="C13809" t="s">
        <v>9333</v>
      </c>
    </row>
    <row r="13810" spans="1:3" hidden="1" x14ac:dyDescent="0.25">
      <c r="A13810" t="s">
        <v>4130</v>
      </c>
      <c r="B13810" t="s">
        <v>9334</v>
      </c>
      <c r="C13810" t="s">
        <v>9335</v>
      </c>
    </row>
    <row r="13811" spans="1:3" hidden="1" x14ac:dyDescent="0.25">
      <c r="A13811" t="s">
        <v>4130</v>
      </c>
      <c r="B13811" t="s">
        <v>9336</v>
      </c>
      <c r="C13811" t="s">
        <v>9337</v>
      </c>
    </row>
    <row r="13812" spans="1:3" hidden="1" x14ac:dyDescent="0.25">
      <c r="A13812" t="s">
        <v>4130</v>
      </c>
      <c r="B13812" t="s">
        <v>9338</v>
      </c>
      <c r="C13812" t="s">
        <v>9339</v>
      </c>
    </row>
    <row r="13813" spans="1:3" hidden="1" x14ac:dyDescent="0.25">
      <c r="A13813" t="s">
        <v>4130</v>
      </c>
      <c r="B13813" t="s">
        <v>9340</v>
      </c>
      <c r="C13813" t="s">
        <v>9341</v>
      </c>
    </row>
    <row r="13814" spans="1:3" hidden="1" x14ac:dyDescent="0.25">
      <c r="A13814" t="s">
        <v>4130</v>
      </c>
      <c r="B13814" t="s">
        <v>9342</v>
      </c>
      <c r="C13814" t="s">
        <v>9343</v>
      </c>
    </row>
    <row r="13815" spans="1:3" hidden="1" x14ac:dyDescent="0.25">
      <c r="A13815" t="s">
        <v>4130</v>
      </c>
      <c r="B13815" t="s">
        <v>9344</v>
      </c>
      <c r="C13815" t="s">
        <v>9345</v>
      </c>
    </row>
    <row r="13816" spans="1:3" hidden="1" x14ac:dyDescent="0.25">
      <c r="A13816" t="s">
        <v>4130</v>
      </c>
      <c r="B13816" t="s">
        <v>9346</v>
      </c>
      <c r="C13816" t="s">
        <v>9347</v>
      </c>
    </row>
    <row r="13817" spans="1:3" hidden="1" x14ac:dyDescent="0.25">
      <c r="A13817" t="s">
        <v>4130</v>
      </c>
      <c r="B13817" t="s">
        <v>9348</v>
      </c>
      <c r="C13817" t="s">
        <v>9349</v>
      </c>
    </row>
    <row r="13818" spans="1:3" hidden="1" x14ac:dyDescent="0.25">
      <c r="A13818" t="s">
        <v>4130</v>
      </c>
      <c r="B13818" t="s">
        <v>9350</v>
      </c>
      <c r="C13818" t="s">
        <v>9351</v>
      </c>
    </row>
    <row r="13819" spans="1:3" hidden="1" x14ac:dyDescent="0.25">
      <c r="A13819" t="s">
        <v>4130</v>
      </c>
      <c r="B13819" t="s">
        <v>9352</v>
      </c>
      <c r="C13819" t="s">
        <v>9353</v>
      </c>
    </row>
    <row r="13820" spans="1:3" hidden="1" x14ac:dyDescent="0.25">
      <c r="A13820" t="s">
        <v>4130</v>
      </c>
      <c r="B13820" t="s">
        <v>9354</v>
      </c>
      <c r="C13820" t="s">
        <v>9355</v>
      </c>
    </row>
    <row r="13821" spans="1:3" hidden="1" x14ac:dyDescent="0.25">
      <c r="A13821" t="s">
        <v>4130</v>
      </c>
      <c r="B13821" t="s">
        <v>9356</v>
      </c>
      <c r="C13821" t="s">
        <v>9357</v>
      </c>
    </row>
    <row r="13822" spans="1:3" hidden="1" x14ac:dyDescent="0.25">
      <c r="A13822" t="s">
        <v>4130</v>
      </c>
      <c r="B13822" t="s">
        <v>9358</v>
      </c>
      <c r="C13822" t="s">
        <v>9359</v>
      </c>
    </row>
    <row r="13823" spans="1:3" hidden="1" x14ac:dyDescent="0.25">
      <c r="A13823" t="s">
        <v>4130</v>
      </c>
      <c r="B13823" t="s">
        <v>9360</v>
      </c>
      <c r="C13823" t="s">
        <v>9361</v>
      </c>
    </row>
    <row r="13824" spans="1:3" hidden="1" x14ac:dyDescent="0.25">
      <c r="A13824" t="s">
        <v>4130</v>
      </c>
      <c r="B13824" t="s">
        <v>9362</v>
      </c>
      <c r="C13824" t="s">
        <v>9363</v>
      </c>
    </row>
    <row r="13825" spans="1:3" hidden="1" x14ac:dyDescent="0.25">
      <c r="A13825" t="s">
        <v>4130</v>
      </c>
      <c r="B13825" t="s">
        <v>9364</v>
      </c>
      <c r="C13825" t="s">
        <v>9365</v>
      </c>
    </row>
    <row r="13826" spans="1:3" hidden="1" x14ac:dyDescent="0.25">
      <c r="A13826" t="s">
        <v>4130</v>
      </c>
      <c r="B13826" t="s">
        <v>9366</v>
      </c>
      <c r="C13826" t="s">
        <v>9367</v>
      </c>
    </row>
    <row r="13827" spans="1:3" hidden="1" x14ac:dyDescent="0.25">
      <c r="A13827" t="s">
        <v>4130</v>
      </c>
      <c r="B13827" t="s">
        <v>9368</v>
      </c>
      <c r="C13827" t="s">
        <v>9369</v>
      </c>
    </row>
    <row r="13828" spans="1:3" hidden="1" x14ac:dyDescent="0.25">
      <c r="A13828" t="s">
        <v>4130</v>
      </c>
      <c r="B13828" t="s">
        <v>9370</v>
      </c>
      <c r="C13828" t="s">
        <v>9371</v>
      </c>
    </row>
    <row r="13829" spans="1:3" hidden="1" x14ac:dyDescent="0.25">
      <c r="A13829" t="s">
        <v>4130</v>
      </c>
      <c r="B13829" t="s">
        <v>9372</v>
      </c>
      <c r="C13829" t="s">
        <v>9373</v>
      </c>
    </row>
    <row r="13830" spans="1:3" hidden="1" x14ac:dyDescent="0.25">
      <c r="A13830" t="s">
        <v>4130</v>
      </c>
      <c r="B13830" t="s">
        <v>9374</v>
      </c>
      <c r="C13830" t="s">
        <v>9375</v>
      </c>
    </row>
    <row r="13831" spans="1:3" hidden="1" x14ac:dyDescent="0.25">
      <c r="A13831" t="s">
        <v>4130</v>
      </c>
      <c r="B13831" t="s">
        <v>9376</v>
      </c>
      <c r="C13831" t="s">
        <v>9377</v>
      </c>
    </row>
    <row r="13832" spans="1:3" hidden="1" x14ac:dyDescent="0.25">
      <c r="A13832" t="s">
        <v>4130</v>
      </c>
      <c r="B13832" t="s">
        <v>9378</v>
      </c>
      <c r="C13832" t="s">
        <v>9379</v>
      </c>
    </row>
    <row r="13833" spans="1:3" hidden="1" x14ac:dyDescent="0.25">
      <c r="A13833" t="s">
        <v>4130</v>
      </c>
      <c r="B13833" t="s">
        <v>9380</v>
      </c>
      <c r="C13833" t="s">
        <v>9381</v>
      </c>
    </row>
    <row r="13834" spans="1:3" hidden="1" x14ac:dyDescent="0.25">
      <c r="A13834" t="s">
        <v>4130</v>
      </c>
      <c r="B13834" t="s">
        <v>9382</v>
      </c>
      <c r="C13834" t="s">
        <v>9383</v>
      </c>
    </row>
    <row r="13835" spans="1:3" hidden="1" x14ac:dyDescent="0.25">
      <c r="A13835" t="s">
        <v>4130</v>
      </c>
      <c r="B13835" t="s">
        <v>9384</v>
      </c>
      <c r="C13835" t="s">
        <v>9385</v>
      </c>
    </row>
    <row r="13836" spans="1:3" hidden="1" x14ac:dyDescent="0.25">
      <c r="A13836" t="s">
        <v>4130</v>
      </c>
      <c r="B13836" t="s">
        <v>9386</v>
      </c>
      <c r="C13836" t="s">
        <v>9387</v>
      </c>
    </row>
    <row r="13837" spans="1:3" hidden="1" x14ac:dyDescent="0.25">
      <c r="A13837" t="s">
        <v>4130</v>
      </c>
      <c r="B13837" t="s">
        <v>9388</v>
      </c>
      <c r="C13837" t="s">
        <v>9389</v>
      </c>
    </row>
    <row r="13838" spans="1:3" hidden="1" x14ac:dyDescent="0.25">
      <c r="A13838" t="s">
        <v>4130</v>
      </c>
      <c r="B13838" t="s">
        <v>9390</v>
      </c>
      <c r="C13838" t="s">
        <v>9391</v>
      </c>
    </row>
    <row r="13839" spans="1:3" hidden="1" x14ac:dyDescent="0.25">
      <c r="A13839" t="s">
        <v>4130</v>
      </c>
      <c r="B13839" t="s">
        <v>9392</v>
      </c>
      <c r="C13839" t="s">
        <v>9393</v>
      </c>
    </row>
    <row r="13840" spans="1:3" hidden="1" x14ac:dyDescent="0.25">
      <c r="A13840" t="s">
        <v>4130</v>
      </c>
      <c r="B13840" t="s">
        <v>9394</v>
      </c>
      <c r="C13840" t="s">
        <v>9395</v>
      </c>
    </row>
    <row r="13841" spans="1:3" hidden="1" x14ac:dyDescent="0.25">
      <c r="A13841" t="s">
        <v>4130</v>
      </c>
      <c r="B13841" t="s">
        <v>9396</v>
      </c>
      <c r="C13841" t="s">
        <v>9397</v>
      </c>
    </row>
    <row r="13842" spans="1:3" hidden="1" x14ac:dyDescent="0.25">
      <c r="A13842" t="s">
        <v>4130</v>
      </c>
      <c r="B13842" t="s">
        <v>9398</v>
      </c>
      <c r="C13842" t="s">
        <v>9399</v>
      </c>
    </row>
    <row r="13843" spans="1:3" hidden="1" x14ac:dyDescent="0.25">
      <c r="A13843" t="s">
        <v>4130</v>
      </c>
      <c r="B13843" t="s">
        <v>9400</v>
      </c>
      <c r="C13843" t="s">
        <v>9401</v>
      </c>
    </row>
    <row r="13844" spans="1:3" hidden="1" x14ac:dyDescent="0.25">
      <c r="A13844" t="s">
        <v>4130</v>
      </c>
      <c r="B13844" t="s">
        <v>9402</v>
      </c>
      <c r="C13844" t="s">
        <v>9403</v>
      </c>
    </row>
    <row r="13845" spans="1:3" hidden="1" x14ac:dyDescent="0.25">
      <c r="A13845" t="s">
        <v>4130</v>
      </c>
      <c r="B13845" t="s">
        <v>9404</v>
      </c>
      <c r="C13845" t="s">
        <v>9405</v>
      </c>
    </row>
    <row r="13846" spans="1:3" hidden="1" x14ac:dyDescent="0.25">
      <c r="A13846" t="s">
        <v>4130</v>
      </c>
      <c r="B13846" t="s">
        <v>9406</v>
      </c>
      <c r="C13846" t="s">
        <v>9407</v>
      </c>
    </row>
    <row r="13847" spans="1:3" hidden="1" x14ac:dyDescent="0.25">
      <c r="A13847" t="s">
        <v>4130</v>
      </c>
      <c r="B13847" t="s">
        <v>9408</v>
      </c>
      <c r="C13847" t="s">
        <v>9409</v>
      </c>
    </row>
    <row r="13848" spans="1:3" hidden="1" x14ac:dyDescent="0.25">
      <c r="A13848" t="s">
        <v>4130</v>
      </c>
      <c r="B13848" t="s">
        <v>9410</v>
      </c>
      <c r="C13848" t="s">
        <v>9411</v>
      </c>
    </row>
    <row r="13849" spans="1:3" hidden="1" x14ac:dyDescent="0.25">
      <c r="A13849" t="s">
        <v>4130</v>
      </c>
      <c r="B13849" t="s">
        <v>9412</v>
      </c>
      <c r="C13849" t="s">
        <v>9413</v>
      </c>
    </row>
    <row r="13850" spans="1:3" hidden="1" x14ac:dyDescent="0.25">
      <c r="A13850" t="s">
        <v>4130</v>
      </c>
      <c r="B13850" t="s">
        <v>9414</v>
      </c>
      <c r="C13850" t="s">
        <v>9415</v>
      </c>
    </row>
    <row r="13851" spans="1:3" hidden="1" x14ac:dyDescent="0.25">
      <c r="A13851" t="s">
        <v>4130</v>
      </c>
      <c r="B13851" t="s">
        <v>9416</v>
      </c>
      <c r="C13851" t="s">
        <v>9417</v>
      </c>
    </row>
    <row r="13852" spans="1:3" hidden="1" x14ac:dyDescent="0.25">
      <c r="A13852" t="s">
        <v>4130</v>
      </c>
      <c r="B13852" t="s">
        <v>9418</v>
      </c>
      <c r="C13852" t="s">
        <v>9419</v>
      </c>
    </row>
    <row r="13853" spans="1:3" hidden="1" x14ac:dyDescent="0.25">
      <c r="A13853" t="s">
        <v>4130</v>
      </c>
      <c r="B13853" t="s">
        <v>9420</v>
      </c>
      <c r="C13853" t="s">
        <v>9421</v>
      </c>
    </row>
    <row r="13854" spans="1:3" hidden="1" x14ac:dyDescent="0.25">
      <c r="A13854" t="s">
        <v>4130</v>
      </c>
      <c r="B13854" t="s">
        <v>9422</v>
      </c>
      <c r="C13854" t="s">
        <v>9423</v>
      </c>
    </row>
    <row r="13855" spans="1:3" hidden="1" x14ac:dyDescent="0.25">
      <c r="A13855" t="s">
        <v>4130</v>
      </c>
      <c r="B13855" t="s">
        <v>9424</v>
      </c>
      <c r="C13855" t="s">
        <v>9425</v>
      </c>
    </row>
    <row r="13856" spans="1:3" hidden="1" x14ac:dyDescent="0.25">
      <c r="A13856" t="s">
        <v>4130</v>
      </c>
      <c r="B13856" t="s">
        <v>9426</v>
      </c>
      <c r="C13856" t="s">
        <v>9427</v>
      </c>
    </row>
    <row r="13857" spans="1:3" hidden="1" x14ac:dyDescent="0.25">
      <c r="A13857" t="s">
        <v>4130</v>
      </c>
      <c r="B13857" t="s">
        <v>9428</v>
      </c>
      <c r="C13857" t="s">
        <v>9429</v>
      </c>
    </row>
    <row r="13858" spans="1:3" hidden="1" x14ac:dyDescent="0.25">
      <c r="A13858" t="s">
        <v>4130</v>
      </c>
      <c r="B13858" t="s">
        <v>9430</v>
      </c>
      <c r="C13858" t="s">
        <v>9431</v>
      </c>
    </row>
    <row r="13859" spans="1:3" hidden="1" x14ac:dyDescent="0.25">
      <c r="A13859" t="s">
        <v>4130</v>
      </c>
      <c r="B13859" t="s">
        <v>9432</v>
      </c>
      <c r="C13859" t="s">
        <v>9433</v>
      </c>
    </row>
    <row r="13860" spans="1:3" hidden="1" x14ac:dyDescent="0.25">
      <c r="A13860" t="s">
        <v>4130</v>
      </c>
      <c r="B13860" t="s">
        <v>9434</v>
      </c>
      <c r="C13860" t="s">
        <v>9435</v>
      </c>
    </row>
    <row r="13861" spans="1:3" hidden="1" x14ac:dyDescent="0.25">
      <c r="A13861" t="s">
        <v>4130</v>
      </c>
      <c r="B13861" t="s">
        <v>9436</v>
      </c>
      <c r="C13861" t="s">
        <v>9437</v>
      </c>
    </row>
    <row r="13862" spans="1:3" hidden="1" x14ac:dyDescent="0.25">
      <c r="A13862" t="s">
        <v>4130</v>
      </c>
      <c r="B13862" t="s">
        <v>9438</v>
      </c>
      <c r="C13862" t="s">
        <v>9439</v>
      </c>
    </row>
    <row r="13863" spans="1:3" hidden="1" x14ac:dyDescent="0.25">
      <c r="A13863" t="s">
        <v>4130</v>
      </c>
      <c r="B13863" t="s">
        <v>9440</v>
      </c>
      <c r="C13863" t="s">
        <v>9441</v>
      </c>
    </row>
    <row r="13864" spans="1:3" hidden="1" x14ac:dyDescent="0.25">
      <c r="A13864" t="s">
        <v>4130</v>
      </c>
      <c r="B13864" t="s">
        <v>9442</v>
      </c>
      <c r="C13864" t="s">
        <v>9443</v>
      </c>
    </row>
    <row r="13865" spans="1:3" hidden="1" x14ac:dyDescent="0.25">
      <c r="A13865" t="s">
        <v>4130</v>
      </c>
      <c r="B13865" t="s">
        <v>9444</v>
      </c>
      <c r="C13865" t="s">
        <v>9445</v>
      </c>
    </row>
    <row r="13866" spans="1:3" hidden="1" x14ac:dyDescent="0.25">
      <c r="A13866" t="s">
        <v>4130</v>
      </c>
      <c r="B13866" t="s">
        <v>9446</v>
      </c>
      <c r="C13866" t="s">
        <v>9447</v>
      </c>
    </row>
    <row r="13867" spans="1:3" hidden="1" x14ac:dyDescent="0.25">
      <c r="A13867" t="s">
        <v>4130</v>
      </c>
      <c r="B13867" t="s">
        <v>9448</v>
      </c>
      <c r="C13867" t="s">
        <v>9449</v>
      </c>
    </row>
    <row r="13868" spans="1:3" hidden="1" x14ac:dyDescent="0.25">
      <c r="A13868" t="s">
        <v>4130</v>
      </c>
      <c r="B13868" t="s">
        <v>9450</v>
      </c>
      <c r="C13868" t="s">
        <v>9449</v>
      </c>
    </row>
    <row r="13869" spans="1:3" hidden="1" x14ac:dyDescent="0.25">
      <c r="A13869" t="s">
        <v>4130</v>
      </c>
      <c r="B13869" t="s">
        <v>9451</v>
      </c>
      <c r="C13869" t="s">
        <v>9452</v>
      </c>
    </row>
    <row r="13870" spans="1:3" hidden="1" x14ac:dyDescent="0.25">
      <c r="A13870" t="s">
        <v>4130</v>
      </c>
      <c r="B13870" t="s">
        <v>9453</v>
      </c>
      <c r="C13870" t="s">
        <v>9454</v>
      </c>
    </row>
    <row r="13871" spans="1:3" hidden="1" x14ac:dyDescent="0.25">
      <c r="A13871" t="s">
        <v>4130</v>
      </c>
      <c r="B13871" t="s">
        <v>9455</v>
      </c>
      <c r="C13871" t="s">
        <v>9454</v>
      </c>
    </row>
    <row r="13872" spans="1:3" hidden="1" x14ac:dyDescent="0.25">
      <c r="A13872" t="s">
        <v>4130</v>
      </c>
      <c r="B13872" t="s">
        <v>9456</v>
      </c>
      <c r="C13872" t="s">
        <v>9457</v>
      </c>
    </row>
    <row r="13873" spans="1:3" hidden="1" x14ac:dyDescent="0.25">
      <c r="A13873" t="s">
        <v>4130</v>
      </c>
      <c r="B13873" t="s">
        <v>9458</v>
      </c>
      <c r="C13873" t="s">
        <v>9459</v>
      </c>
    </row>
    <row r="13874" spans="1:3" hidden="1" x14ac:dyDescent="0.25">
      <c r="A13874" t="s">
        <v>4130</v>
      </c>
      <c r="B13874" t="s">
        <v>9460</v>
      </c>
      <c r="C13874" t="s">
        <v>9461</v>
      </c>
    </row>
    <row r="13875" spans="1:3" hidden="1" x14ac:dyDescent="0.25">
      <c r="A13875" t="s">
        <v>4130</v>
      </c>
      <c r="B13875" t="s">
        <v>9462</v>
      </c>
      <c r="C13875" t="s">
        <v>9463</v>
      </c>
    </row>
    <row r="13876" spans="1:3" hidden="1" x14ac:dyDescent="0.25">
      <c r="A13876" t="s">
        <v>4130</v>
      </c>
      <c r="B13876" t="s">
        <v>9464</v>
      </c>
      <c r="C13876" t="s">
        <v>9465</v>
      </c>
    </row>
    <row r="13877" spans="1:3" hidden="1" x14ac:dyDescent="0.25">
      <c r="A13877" t="s">
        <v>4130</v>
      </c>
      <c r="B13877" t="s">
        <v>9466</v>
      </c>
      <c r="C13877" t="s">
        <v>9467</v>
      </c>
    </row>
    <row r="13878" spans="1:3" hidden="1" x14ac:dyDescent="0.25">
      <c r="A13878" t="s">
        <v>4130</v>
      </c>
      <c r="B13878" t="s">
        <v>9468</v>
      </c>
      <c r="C13878" t="s">
        <v>9469</v>
      </c>
    </row>
    <row r="13879" spans="1:3" hidden="1" x14ac:dyDescent="0.25">
      <c r="A13879" t="s">
        <v>4130</v>
      </c>
      <c r="B13879" t="s">
        <v>9470</v>
      </c>
      <c r="C13879" t="s">
        <v>9471</v>
      </c>
    </row>
    <row r="13880" spans="1:3" hidden="1" x14ac:dyDescent="0.25">
      <c r="A13880" t="s">
        <v>4130</v>
      </c>
      <c r="B13880" t="s">
        <v>9472</v>
      </c>
      <c r="C13880" t="s">
        <v>9473</v>
      </c>
    </row>
    <row r="13881" spans="1:3" hidden="1" x14ac:dyDescent="0.25">
      <c r="A13881" t="s">
        <v>4130</v>
      </c>
      <c r="B13881" t="s">
        <v>9474</v>
      </c>
      <c r="C13881" t="s">
        <v>9475</v>
      </c>
    </row>
    <row r="13882" spans="1:3" hidden="1" x14ac:dyDescent="0.25">
      <c r="A13882" t="s">
        <v>4130</v>
      </c>
      <c r="B13882" t="s">
        <v>9476</v>
      </c>
      <c r="C13882" t="s">
        <v>9477</v>
      </c>
    </row>
    <row r="13883" spans="1:3" hidden="1" x14ac:dyDescent="0.25">
      <c r="A13883" t="s">
        <v>4130</v>
      </c>
      <c r="B13883" t="s">
        <v>9478</v>
      </c>
      <c r="C13883" t="s">
        <v>9479</v>
      </c>
    </row>
    <row r="13884" spans="1:3" hidden="1" x14ac:dyDescent="0.25">
      <c r="A13884" t="s">
        <v>4130</v>
      </c>
      <c r="B13884" t="s">
        <v>9480</v>
      </c>
      <c r="C13884" t="s">
        <v>9481</v>
      </c>
    </row>
    <row r="13885" spans="1:3" hidden="1" x14ac:dyDescent="0.25">
      <c r="A13885" t="s">
        <v>4130</v>
      </c>
      <c r="B13885" t="s">
        <v>9482</v>
      </c>
      <c r="C13885" t="s">
        <v>9152</v>
      </c>
    </row>
    <row r="13886" spans="1:3" hidden="1" x14ac:dyDescent="0.25">
      <c r="A13886" t="s">
        <v>4130</v>
      </c>
      <c r="B13886" t="s">
        <v>9483</v>
      </c>
      <c r="C13886" t="s">
        <v>9484</v>
      </c>
    </row>
    <row r="13887" spans="1:3" hidden="1" x14ac:dyDescent="0.25">
      <c r="A13887" t="s">
        <v>4130</v>
      </c>
      <c r="B13887" t="s">
        <v>9485</v>
      </c>
      <c r="C13887" t="s">
        <v>9486</v>
      </c>
    </row>
    <row r="13888" spans="1:3" hidden="1" x14ac:dyDescent="0.25">
      <c r="A13888" t="s">
        <v>4130</v>
      </c>
      <c r="B13888" t="s">
        <v>9487</v>
      </c>
      <c r="C13888" t="s">
        <v>9488</v>
      </c>
    </row>
    <row r="13889" spans="1:3" hidden="1" x14ac:dyDescent="0.25">
      <c r="A13889" t="s">
        <v>4130</v>
      </c>
      <c r="B13889" t="s">
        <v>9489</v>
      </c>
      <c r="C13889" t="s">
        <v>9490</v>
      </c>
    </row>
    <row r="13890" spans="1:3" hidden="1" x14ac:dyDescent="0.25">
      <c r="A13890" t="s">
        <v>4130</v>
      </c>
      <c r="B13890" t="s">
        <v>9491</v>
      </c>
      <c r="C13890" t="s">
        <v>9492</v>
      </c>
    </row>
    <row r="13891" spans="1:3" hidden="1" x14ac:dyDescent="0.25">
      <c r="A13891" t="s">
        <v>4130</v>
      </c>
      <c r="B13891" t="s">
        <v>9493</v>
      </c>
      <c r="C13891" t="s">
        <v>9494</v>
      </c>
    </row>
    <row r="13892" spans="1:3" hidden="1" x14ac:dyDescent="0.25">
      <c r="A13892" t="s">
        <v>4130</v>
      </c>
      <c r="B13892" t="s">
        <v>9495</v>
      </c>
      <c r="C13892" t="s">
        <v>9496</v>
      </c>
    </row>
    <row r="13893" spans="1:3" hidden="1" x14ac:dyDescent="0.25">
      <c r="A13893" t="s">
        <v>4130</v>
      </c>
      <c r="B13893" t="s">
        <v>9497</v>
      </c>
      <c r="C13893" t="s">
        <v>9498</v>
      </c>
    </row>
    <row r="13894" spans="1:3" hidden="1" x14ac:dyDescent="0.25">
      <c r="A13894" t="s">
        <v>4130</v>
      </c>
      <c r="B13894" t="s">
        <v>9499</v>
      </c>
      <c r="C13894" t="s">
        <v>9500</v>
      </c>
    </row>
    <row r="13895" spans="1:3" hidden="1" x14ac:dyDescent="0.25">
      <c r="A13895" t="s">
        <v>4130</v>
      </c>
      <c r="B13895" t="s">
        <v>9501</v>
      </c>
      <c r="C13895" t="s">
        <v>9502</v>
      </c>
    </row>
    <row r="13896" spans="1:3" hidden="1" x14ac:dyDescent="0.25">
      <c r="A13896" t="s">
        <v>4130</v>
      </c>
      <c r="B13896" t="s">
        <v>9503</v>
      </c>
      <c r="C13896" t="s">
        <v>9504</v>
      </c>
    </row>
    <row r="13897" spans="1:3" hidden="1" x14ac:dyDescent="0.25">
      <c r="A13897" t="s">
        <v>4130</v>
      </c>
      <c r="B13897" t="s">
        <v>9505</v>
      </c>
      <c r="C13897" t="s">
        <v>9506</v>
      </c>
    </row>
    <row r="13898" spans="1:3" hidden="1" x14ac:dyDescent="0.25">
      <c r="A13898" t="s">
        <v>4130</v>
      </c>
      <c r="B13898" t="s">
        <v>9507</v>
      </c>
      <c r="C13898" t="s">
        <v>9508</v>
      </c>
    </row>
    <row r="13899" spans="1:3" hidden="1" x14ac:dyDescent="0.25">
      <c r="A13899" t="s">
        <v>4130</v>
      </c>
      <c r="B13899" t="s">
        <v>9509</v>
      </c>
      <c r="C13899" t="s">
        <v>9510</v>
      </c>
    </row>
    <row r="13900" spans="1:3" hidden="1" x14ac:dyDescent="0.25">
      <c r="A13900" t="s">
        <v>4130</v>
      </c>
      <c r="B13900" t="s">
        <v>9511</v>
      </c>
      <c r="C13900" t="s">
        <v>9512</v>
      </c>
    </row>
    <row r="13901" spans="1:3" hidden="1" x14ac:dyDescent="0.25">
      <c r="A13901" t="s">
        <v>4130</v>
      </c>
      <c r="B13901" t="s">
        <v>9513</v>
      </c>
      <c r="C13901" t="s">
        <v>9514</v>
      </c>
    </row>
    <row r="13902" spans="1:3" hidden="1" x14ac:dyDescent="0.25">
      <c r="A13902" t="s">
        <v>4130</v>
      </c>
      <c r="B13902" t="s">
        <v>9515</v>
      </c>
      <c r="C13902" t="s">
        <v>9516</v>
      </c>
    </row>
    <row r="13903" spans="1:3" hidden="1" x14ac:dyDescent="0.25">
      <c r="A13903" t="s">
        <v>4130</v>
      </c>
      <c r="B13903" t="s">
        <v>9517</v>
      </c>
      <c r="C13903" t="s">
        <v>9518</v>
      </c>
    </row>
    <row r="13904" spans="1:3" hidden="1" x14ac:dyDescent="0.25">
      <c r="A13904" t="s">
        <v>4130</v>
      </c>
      <c r="B13904" t="s">
        <v>9519</v>
      </c>
      <c r="C13904" t="s">
        <v>9520</v>
      </c>
    </row>
    <row r="13905" spans="1:3" hidden="1" x14ac:dyDescent="0.25">
      <c r="A13905" t="s">
        <v>4130</v>
      </c>
      <c r="B13905" t="s">
        <v>9519</v>
      </c>
      <c r="C13905" t="s">
        <v>9521</v>
      </c>
    </row>
    <row r="13906" spans="1:3" hidden="1" x14ac:dyDescent="0.25">
      <c r="A13906" t="s">
        <v>4130</v>
      </c>
      <c r="B13906" t="s">
        <v>9522</v>
      </c>
      <c r="C13906" t="s">
        <v>9523</v>
      </c>
    </row>
    <row r="13907" spans="1:3" hidden="1" x14ac:dyDescent="0.25">
      <c r="A13907" t="s">
        <v>4130</v>
      </c>
      <c r="B13907" t="s">
        <v>9524</v>
      </c>
      <c r="C13907" t="s">
        <v>9525</v>
      </c>
    </row>
    <row r="13908" spans="1:3" hidden="1" x14ac:dyDescent="0.25">
      <c r="A13908" t="s">
        <v>4130</v>
      </c>
      <c r="B13908" t="s">
        <v>9526</v>
      </c>
      <c r="C13908" t="s">
        <v>9527</v>
      </c>
    </row>
    <row r="13909" spans="1:3" hidden="1" x14ac:dyDescent="0.25">
      <c r="A13909" t="s">
        <v>4130</v>
      </c>
      <c r="B13909" t="s">
        <v>9528</v>
      </c>
      <c r="C13909" t="s">
        <v>9529</v>
      </c>
    </row>
    <row r="13910" spans="1:3" hidden="1" x14ac:dyDescent="0.25">
      <c r="A13910" t="s">
        <v>4130</v>
      </c>
      <c r="B13910" t="s">
        <v>9530</v>
      </c>
      <c r="C13910" t="s">
        <v>9531</v>
      </c>
    </row>
    <row r="13911" spans="1:3" hidden="1" x14ac:dyDescent="0.25">
      <c r="A13911" t="s">
        <v>4130</v>
      </c>
      <c r="B13911" t="s">
        <v>9532</v>
      </c>
      <c r="C13911" t="s">
        <v>9533</v>
      </c>
    </row>
    <row r="13912" spans="1:3" hidden="1" x14ac:dyDescent="0.25">
      <c r="A13912" t="s">
        <v>4130</v>
      </c>
      <c r="B13912" t="s">
        <v>9534</v>
      </c>
      <c r="C13912" t="s">
        <v>9535</v>
      </c>
    </row>
    <row r="13913" spans="1:3" hidden="1" x14ac:dyDescent="0.25">
      <c r="A13913" t="s">
        <v>4130</v>
      </c>
      <c r="B13913" t="s">
        <v>9536</v>
      </c>
      <c r="C13913" t="s">
        <v>9537</v>
      </c>
    </row>
    <row r="13914" spans="1:3" hidden="1" x14ac:dyDescent="0.25">
      <c r="A13914" t="s">
        <v>4130</v>
      </c>
      <c r="B13914" t="s">
        <v>9538</v>
      </c>
      <c r="C13914" t="s">
        <v>9539</v>
      </c>
    </row>
    <row r="13915" spans="1:3" hidden="1" x14ac:dyDescent="0.25">
      <c r="A13915" t="s">
        <v>4130</v>
      </c>
      <c r="B13915" t="s">
        <v>9540</v>
      </c>
      <c r="C13915" t="s">
        <v>9541</v>
      </c>
    </row>
    <row r="13916" spans="1:3" hidden="1" x14ac:dyDescent="0.25">
      <c r="A13916" t="s">
        <v>4130</v>
      </c>
      <c r="B13916" t="s">
        <v>9542</v>
      </c>
      <c r="C13916" t="s">
        <v>9543</v>
      </c>
    </row>
    <row r="13917" spans="1:3" hidden="1" x14ac:dyDescent="0.25">
      <c r="A13917" t="s">
        <v>4130</v>
      </c>
      <c r="B13917" t="s">
        <v>9544</v>
      </c>
      <c r="C13917" t="s">
        <v>9545</v>
      </c>
    </row>
    <row r="13918" spans="1:3" hidden="1" x14ac:dyDescent="0.25">
      <c r="A13918" t="s">
        <v>4130</v>
      </c>
      <c r="B13918" t="s">
        <v>9546</v>
      </c>
      <c r="C13918" t="s">
        <v>9547</v>
      </c>
    </row>
    <row r="13919" spans="1:3" hidden="1" x14ac:dyDescent="0.25">
      <c r="A13919" t="s">
        <v>4130</v>
      </c>
      <c r="B13919" t="s">
        <v>9548</v>
      </c>
      <c r="C13919" t="s">
        <v>9549</v>
      </c>
    </row>
    <row r="13920" spans="1:3" hidden="1" x14ac:dyDescent="0.25">
      <c r="A13920" t="s">
        <v>4130</v>
      </c>
      <c r="B13920" t="s">
        <v>9550</v>
      </c>
      <c r="C13920" t="s">
        <v>9551</v>
      </c>
    </row>
    <row r="13921" spans="1:3" hidden="1" x14ac:dyDescent="0.25">
      <c r="A13921" t="s">
        <v>4130</v>
      </c>
      <c r="B13921" t="s">
        <v>9552</v>
      </c>
      <c r="C13921" t="s">
        <v>9553</v>
      </c>
    </row>
    <row r="13922" spans="1:3" hidden="1" x14ac:dyDescent="0.25">
      <c r="A13922" t="s">
        <v>4130</v>
      </c>
      <c r="B13922" t="s">
        <v>9554</v>
      </c>
      <c r="C13922" t="s">
        <v>9555</v>
      </c>
    </row>
    <row r="13923" spans="1:3" hidden="1" x14ac:dyDescent="0.25">
      <c r="A13923" t="s">
        <v>4130</v>
      </c>
      <c r="B13923" t="s">
        <v>9556</v>
      </c>
      <c r="C13923" t="s">
        <v>9557</v>
      </c>
    </row>
    <row r="13924" spans="1:3" hidden="1" x14ac:dyDescent="0.25">
      <c r="A13924" t="s">
        <v>4130</v>
      </c>
      <c r="B13924" t="s">
        <v>9558</v>
      </c>
      <c r="C13924" t="s">
        <v>9559</v>
      </c>
    </row>
    <row r="13925" spans="1:3" hidden="1" x14ac:dyDescent="0.25">
      <c r="A13925" t="s">
        <v>4130</v>
      </c>
      <c r="B13925" t="s">
        <v>9560</v>
      </c>
      <c r="C13925" t="s">
        <v>9561</v>
      </c>
    </row>
    <row r="13926" spans="1:3" hidden="1" x14ac:dyDescent="0.25">
      <c r="A13926" t="s">
        <v>4130</v>
      </c>
      <c r="B13926" t="s">
        <v>9562</v>
      </c>
      <c r="C13926" t="s">
        <v>9563</v>
      </c>
    </row>
    <row r="13927" spans="1:3" hidden="1" x14ac:dyDescent="0.25">
      <c r="A13927" t="s">
        <v>4130</v>
      </c>
      <c r="B13927" t="s">
        <v>9564</v>
      </c>
      <c r="C13927" t="s">
        <v>9565</v>
      </c>
    </row>
    <row r="13928" spans="1:3" hidden="1" x14ac:dyDescent="0.25">
      <c r="A13928" t="s">
        <v>4130</v>
      </c>
      <c r="B13928" t="s">
        <v>9566</v>
      </c>
      <c r="C13928" t="s">
        <v>9567</v>
      </c>
    </row>
    <row r="13929" spans="1:3" hidden="1" x14ac:dyDescent="0.25">
      <c r="A13929" t="s">
        <v>4130</v>
      </c>
      <c r="B13929" t="s">
        <v>9568</v>
      </c>
      <c r="C13929" t="s">
        <v>9569</v>
      </c>
    </row>
    <row r="13930" spans="1:3" hidden="1" x14ac:dyDescent="0.25">
      <c r="A13930" t="s">
        <v>4130</v>
      </c>
      <c r="B13930" t="s">
        <v>9570</v>
      </c>
      <c r="C13930" t="s">
        <v>9571</v>
      </c>
    </row>
    <row r="13931" spans="1:3" hidden="1" x14ac:dyDescent="0.25">
      <c r="A13931" t="s">
        <v>4130</v>
      </c>
      <c r="B13931" t="s">
        <v>9572</v>
      </c>
      <c r="C13931" t="s">
        <v>9573</v>
      </c>
    </row>
    <row r="13932" spans="1:3" hidden="1" x14ac:dyDescent="0.25">
      <c r="A13932" t="s">
        <v>4130</v>
      </c>
      <c r="B13932" t="s">
        <v>9574</v>
      </c>
      <c r="C13932" t="s">
        <v>9575</v>
      </c>
    </row>
    <row r="13933" spans="1:3" hidden="1" x14ac:dyDescent="0.25">
      <c r="A13933" t="s">
        <v>4130</v>
      </c>
      <c r="B13933" t="s">
        <v>9576</v>
      </c>
      <c r="C13933" t="s">
        <v>9577</v>
      </c>
    </row>
    <row r="13934" spans="1:3" hidden="1" x14ac:dyDescent="0.25">
      <c r="A13934" t="s">
        <v>4130</v>
      </c>
      <c r="B13934" t="s">
        <v>9578</v>
      </c>
      <c r="C13934" t="s">
        <v>9579</v>
      </c>
    </row>
    <row r="13935" spans="1:3" hidden="1" x14ac:dyDescent="0.25">
      <c r="A13935" t="s">
        <v>4130</v>
      </c>
      <c r="B13935" t="s">
        <v>9580</v>
      </c>
      <c r="C13935" t="s">
        <v>9581</v>
      </c>
    </row>
    <row r="13936" spans="1:3" hidden="1" x14ac:dyDescent="0.25">
      <c r="A13936" t="s">
        <v>4130</v>
      </c>
      <c r="B13936" t="s">
        <v>9582</v>
      </c>
      <c r="C13936" t="s">
        <v>9583</v>
      </c>
    </row>
    <row r="13937" spans="1:3" hidden="1" x14ac:dyDescent="0.25">
      <c r="A13937" t="s">
        <v>4130</v>
      </c>
      <c r="B13937" t="s">
        <v>9584</v>
      </c>
      <c r="C13937" t="s">
        <v>9585</v>
      </c>
    </row>
    <row r="13938" spans="1:3" hidden="1" x14ac:dyDescent="0.25">
      <c r="A13938" t="s">
        <v>4130</v>
      </c>
      <c r="B13938" t="s">
        <v>9586</v>
      </c>
      <c r="C13938" t="s">
        <v>9587</v>
      </c>
    </row>
    <row r="13939" spans="1:3" hidden="1" x14ac:dyDescent="0.25">
      <c r="A13939" t="s">
        <v>4130</v>
      </c>
      <c r="B13939" t="s">
        <v>9588</v>
      </c>
      <c r="C13939" t="s">
        <v>9589</v>
      </c>
    </row>
    <row r="13940" spans="1:3" hidden="1" x14ac:dyDescent="0.25">
      <c r="A13940" t="s">
        <v>4130</v>
      </c>
      <c r="B13940" t="s">
        <v>9590</v>
      </c>
      <c r="C13940" t="s">
        <v>9591</v>
      </c>
    </row>
    <row r="13941" spans="1:3" hidden="1" x14ac:dyDescent="0.25">
      <c r="A13941" t="s">
        <v>4130</v>
      </c>
      <c r="B13941" t="s">
        <v>9592</v>
      </c>
      <c r="C13941" t="s">
        <v>9593</v>
      </c>
    </row>
    <row r="13942" spans="1:3" hidden="1" x14ac:dyDescent="0.25">
      <c r="A13942" t="s">
        <v>4130</v>
      </c>
      <c r="B13942" t="s">
        <v>9594</v>
      </c>
      <c r="C13942" t="s">
        <v>9595</v>
      </c>
    </row>
    <row r="13943" spans="1:3" hidden="1" x14ac:dyDescent="0.25">
      <c r="A13943" t="s">
        <v>4130</v>
      </c>
      <c r="B13943" t="s">
        <v>9596</v>
      </c>
      <c r="C13943" t="s">
        <v>9597</v>
      </c>
    </row>
    <row r="13944" spans="1:3" hidden="1" x14ac:dyDescent="0.25">
      <c r="A13944" t="s">
        <v>4130</v>
      </c>
      <c r="B13944" t="s">
        <v>9598</v>
      </c>
      <c r="C13944" t="s">
        <v>9599</v>
      </c>
    </row>
    <row r="13945" spans="1:3" hidden="1" x14ac:dyDescent="0.25">
      <c r="A13945" t="s">
        <v>4130</v>
      </c>
      <c r="B13945" t="s">
        <v>9600</v>
      </c>
      <c r="C13945" t="s">
        <v>9601</v>
      </c>
    </row>
    <row r="13946" spans="1:3" hidden="1" x14ac:dyDescent="0.25">
      <c r="A13946" t="s">
        <v>4130</v>
      </c>
      <c r="B13946" t="s">
        <v>9602</v>
      </c>
      <c r="C13946" t="s">
        <v>9603</v>
      </c>
    </row>
    <row r="13947" spans="1:3" hidden="1" x14ac:dyDescent="0.25">
      <c r="A13947" t="s">
        <v>4130</v>
      </c>
      <c r="B13947" t="s">
        <v>9604</v>
      </c>
      <c r="C13947" t="s">
        <v>9605</v>
      </c>
    </row>
    <row r="13948" spans="1:3" hidden="1" x14ac:dyDescent="0.25">
      <c r="A13948" t="s">
        <v>4130</v>
      </c>
      <c r="B13948" t="s">
        <v>9606</v>
      </c>
      <c r="C13948" t="s">
        <v>9607</v>
      </c>
    </row>
    <row r="13949" spans="1:3" hidden="1" x14ac:dyDescent="0.25">
      <c r="A13949" t="s">
        <v>4130</v>
      </c>
      <c r="B13949" t="s">
        <v>9608</v>
      </c>
      <c r="C13949" t="s">
        <v>9609</v>
      </c>
    </row>
    <row r="13950" spans="1:3" hidden="1" x14ac:dyDescent="0.25">
      <c r="A13950" t="s">
        <v>4130</v>
      </c>
      <c r="B13950" t="s">
        <v>9610</v>
      </c>
      <c r="C13950" t="s">
        <v>9611</v>
      </c>
    </row>
    <row r="13951" spans="1:3" hidden="1" x14ac:dyDescent="0.25">
      <c r="A13951" t="s">
        <v>4130</v>
      </c>
      <c r="B13951" t="s">
        <v>9612</v>
      </c>
      <c r="C13951" t="s">
        <v>9613</v>
      </c>
    </row>
    <row r="13952" spans="1:3" hidden="1" x14ac:dyDescent="0.25">
      <c r="A13952" t="s">
        <v>4130</v>
      </c>
      <c r="B13952" t="s">
        <v>9614</v>
      </c>
      <c r="C13952" t="s">
        <v>9615</v>
      </c>
    </row>
    <row r="13953" spans="1:3" hidden="1" x14ac:dyDescent="0.25">
      <c r="A13953" t="s">
        <v>4130</v>
      </c>
      <c r="B13953" t="s">
        <v>9616</v>
      </c>
      <c r="C13953" t="s">
        <v>9617</v>
      </c>
    </row>
    <row r="13954" spans="1:3" hidden="1" x14ac:dyDescent="0.25">
      <c r="A13954" t="s">
        <v>4130</v>
      </c>
      <c r="B13954" t="s">
        <v>9618</v>
      </c>
      <c r="C13954" t="s">
        <v>9619</v>
      </c>
    </row>
    <row r="13955" spans="1:3" hidden="1" x14ac:dyDescent="0.25">
      <c r="A13955" t="s">
        <v>4130</v>
      </c>
      <c r="B13955" t="s">
        <v>9620</v>
      </c>
      <c r="C13955" t="s">
        <v>9621</v>
      </c>
    </row>
    <row r="13956" spans="1:3" hidden="1" x14ac:dyDescent="0.25">
      <c r="A13956" t="s">
        <v>4130</v>
      </c>
      <c r="B13956" t="s">
        <v>9622</v>
      </c>
      <c r="C13956" t="s">
        <v>9623</v>
      </c>
    </row>
    <row r="13957" spans="1:3" hidden="1" x14ac:dyDescent="0.25">
      <c r="A13957" t="s">
        <v>4130</v>
      </c>
      <c r="B13957" t="s">
        <v>9624</v>
      </c>
      <c r="C13957" t="s">
        <v>9625</v>
      </c>
    </row>
    <row r="13958" spans="1:3" hidden="1" x14ac:dyDescent="0.25">
      <c r="A13958" t="s">
        <v>4130</v>
      </c>
      <c r="B13958" t="s">
        <v>9626</v>
      </c>
      <c r="C13958" t="s">
        <v>9627</v>
      </c>
    </row>
    <row r="13959" spans="1:3" hidden="1" x14ac:dyDescent="0.25">
      <c r="A13959" t="s">
        <v>4130</v>
      </c>
      <c r="B13959" t="s">
        <v>9628</v>
      </c>
      <c r="C13959" t="s">
        <v>9629</v>
      </c>
    </row>
    <row r="13960" spans="1:3" hidden="1" x14ac:dyDescent="0.25">
      <c r="A13960" t="s">
        <v>4130</v>
      </c>
      <c r="B13960" t="s">
        <v>9630</v>
      </c>
      <c r="C13960" t="s">
        <v>9631</v>
      </c>
    </row>
    <row r="13961" spans="1:3" hidden="1" x14ac:dyDescent="0.25">
      <c r="A13961" t="s">
        <v>4130</v>
      </c>
      <c r="B13961" t="s">
        <v>9632</v>
      </c>
      <c r="C13961" t="s">
        <v>9633</v>
      </c>
    </row>
    <row r="13962" spans="1:3" hidden="1" x14ac:dyDescent="0.25">
      <c r="A13962" t="s">
        <v>4130</v>
      </c>
      <c r="B13962" t="s">
        <v>9634</v>
      </c>
      <c r="C13962" t="s">
        <v>9635</v>
      </c>
    </row>
    <row r="13963" spans="1:3" hidden="1" x14ac:dyDescent="0.25">
      <c r="A13963" t="s">
        <v>4130</v>
      </c>
      <c r="B13963" t="s">
        <v>9636</v>
      </c>
      <c r="C13963" t="s">
        <v>9637</v>
      </c>
    </row>
    <row r="13964" spans="1:3" hidden="1" x14ac:dyDescent="0.25">
      <c r="A13964" t="s">
        <v>4130</v>
      </c>
      <c r="B13964" t="s">
        <v>9638</v>
      </c>
      <c r="C13964" t="s">
        <v>9639</v>
      </c>
    </row>
    <row r="13965" spans="1:3" hidden="1" x14ac:dyDescent="0.25">
      <c r="A13965" t="s">
        <v>4130</v>
      </c>
      <c r="B13965" t="s">
        <v>9640</v>
      </c>
      <c r="C13965" t="s">
        <v>9641</v>
      </c>
    </row>
    <row r="13966" spans="1:3" hidden="1" x14ac:dyDescent="0.25">
      <c r="A13966" t="s">
        <v>4130</v>
      </c>
      <c r="B13966" t="s">
        <v>9642</v>
      </c>
      <c r="C13966" t="s">
        <v>9641</v>
      </c>
    </row>
    <row r="13967" spans="1:3" hidden="1" x14ac:dyDescent="0.25">
      <c r="A13967" t="s">
        <v>4130</v>
      </c>
      <c r="B13967" t="s">
        <v>9643</v>
      </c>
      <c r="C13967" t="s">
        <v>9644</v>
      </c>
    </row>
    <row r="13968" spans="1:3" hidden="1" x14ac:dyDescent="0.25">
      <c r="A13968" t="s">
        <v>4130</v>
      </c>
      <c r="B13968" t="s">
        <v>9645</v>
      </c>
      <c r="C13968" t="s">
        <v>9646</v>
      </c>
    </row>
    <row r="13969" spans="1:3" hidden="1" x14ac:dyDescent="0.25">
      <c r="A13969" t="s">
        <v>4130</v>
      </c>
      <c r="B13969" t="s">
        <v>9647</v>
      </c>
      <c r="C13969" t="s">
        <v>9648</v>
      </c>
    </row>
    <row r="13970" spans="1:3" hidden="1" x14ac:dyDescent="0.25">
      <c r="A13970" t="s">
        <v>4130</v>
      </c>
      <c r="B13970" t="s">
        <v>9649</v>
      </c>
      <c r="C13970" t="s">
        <v>9650</v>
      </c>
    </row>
    <row r="13971" spans="1:3" hidden="1" x14ac:dyDescent="0.25">
      <c r="A13971" t="s">
        <v>4130</v>
      </c>
      <c r="B13971" t="s">
        <v>9649</v>
      </c>
      <c r="C13971" t="s">
        <v>9651</v>
      </c>
    </row>
    <row r="13972" spans="1:3" hidden="1" x14ac:dyDescent="0.25">
      <c r="A13972" t="s">
        <v>4130</v>
      </c>
      <c r="B13972" t="s">
        <v>9652</v>
      </c>
      <c r="C13972" t="s">
        <v>9653</v>
      </c>
    </row>
    <row r="13973" spans="1:3" hidden="1" x14ac:dyDescent="0.25">
      <c r="A13973" t="s">
        <v>4130</v>
      </c>
      <c r="B13973" t="s">
        <v>9654</v>
      </c>
      <c r="C13973" t="s">
        <v>9655</v>
      </c>
    </row>
    <row r="13974" spans="1:3" hidden="1" x14ac:dyDescent="0.25">
      <c r="A13974" t="s">
        <v>4130</v>
      </c>
      <c r="B13974" t="s">
        <v>9656</v>
      </c>
      <c r="C13974" t="s">
        <v>9657</v>
      </c>
    </row>
    <row r="13975" spans="1:3" hidden="1" x14ac:dyDescent="0.25">
      <c r="A13975" t="s">
        <v>4130</v>
      </c>
      <c r="B13975" t="s">
        <v>9658</v>
      </c>
      <c r="C13975" t="s">
        <v>9659</v>
      </c>
    </row>
    <row r="13976" spans="1:3" hidden="1" x14ac:dyDescent="0.25">
      <c r="A13976" t="s">
        <v>4130</v>
      </c>
      <c r="B13976" t="s">
        <v>9660</v>
      </c>
      <c r="C13976" t="s">
        <v>9661</v>
      </c>
    </row>
    <row r="13977" spans="1:3" hidden="1" x14ac:dyDescent="0.25">
      <c r="A13977" t="s">
        <v>4130</v>
      </c>
      <c r="B13977" t="s">
        <v>9662</v>
      </c>
      <c r="C13977" t="s">
        <v>9663</v>
      </c>
    </row>
    <row r="13978" spans="1:3" hidden="1" x14ac:dyDescent="0.25">
      <c r="A13978" t="s">
        <v>4130</v>
      </c>
      <c r="B13978" t="s">
        <v>9664</v>
      </c>
      <c r="C13978" t="s">
        <v>9665</v>
      </c>
    </row>
    <row r="13979" spans="1:3" hidden="1" x14ac:dyDescent="0.25">
      <c r="A13979" t="s">
        <v>4130</v>
      </c>
      <c r="B13979" t="s">
        <v>9664</v>
      </c>
      <c r="C13979" t="s">
        <v>9666</v>
      </c>
    </row>
    <row r="13980" spans="1:3" hidden="1" x14ac:dyDescent="0.25">
      <c r="A13980" t="s">
        <v>4130</v>
      </c>
      <c r="B13980" t="s">
        <v>9664</v>
      </c>
      <c r="C13980" t="s">
        <v>9667</v>
      </c>
    </row>
    <row r="13981" spans="1:3" hidden="1" x14ac:dyDescent="0.25">
      <c r="A13981" t="s">
        <v>4130</v>
      </c>
      <c r="B13981" t="s">
        <v>9668</v>
      </c>
      <c r="C13981" t="s">
        <v>9669</v>
      </c>
    </row>
    <row r="13982" spans="1:3" hidden="1" x14ac:dyDescent="0.25">
      <c r="A13982" t="s">
        <v>4130</v>
      </c>
      <c r="B13982" t="s">
        <v>9670</v>
      </c>
      <c r="C13982" t="s">
        <v>9671</v>
      </c>
    </row>
    <row r="13983" spans="1:3" hidden="1" x14ac:dyDescent="0.25">
      <c r="A13983" t="s">
        <v>4130</v>
      </c>
      <c r="B13983" t="s">
        <v>9672</v>
      </c>
      <c r="C13983" t="s">
        <v>9673</v>
      </c>
    </row>
    <row r="13984" spans="1:3" hidden="1" x14ac:dyDescent="0.25">
      <c r="A13984" t="s">
        <v>4130</v>
      </c>
      <c r="B13984" t="s">
        <v>9674</v>
      </c>
      <c r="C13984" t="s">
        <v>9675</v>
      </c>
    </row>
    <row r="13985" spans="1:3" hidden="1" x14ac:dyDescent="0.25">
      <c r="A13985" t="s">
        <v>4130</v>
      </c>
      <c r="B13985" t="s">
        <v>9676</v>
      </c>
      <c r="C13985" t="s">
        <v>9677</v>
      </c>
    </row>
    <row r="13986" spans="1:3" hidden="1" x14ac:dyDescent="0.25">
      <c r="A13986" t="s">
        <v>4130</v>
      </c>
      <c r="B13986" t="s">
        <v>9678</v>
      </c>
      <c r="C13986" t="s">
        <v>9679</v>
      </c>
    </row>
    <row r="13987" spans="1:3" hidden="1" x14ac:dyDescent="0.25">
      <c r="A13987" t="s">
        <v>4130</v>
      </c>
      <c r="B13987" t="s">
        <v>9680</v>
      </c>
      <c r="C13987" t="s">
        <v>9681</v>
      </c>
    </row>
    <row r="13988" spans="1:3" hidden="1" x14ac:dyDescent="0.25">
      <c r="A13988" t="s">
        <v>4130</v>
      </c>
      <c r="B13988" t="s">
        <v>9682</v>
      </c>
      <c r="C13988" t="s">
        <v>9683</v>
      </c>
    </row>
    <row r="13989" spans="1:3" hidden="1" x14ac:dyDescent="0.25">
      <c r="A13989" t="s">
        <v>4130</v>
      </c>
      <c r="B13989" t="s">
        <v>9680</v>
      </c>
      <c r="C13989" t="s">
        <v>9684</v>
      </c>
    </row>
    <row r="13990" spans="1:3" hidden="1" x14ac:dyDescent="0.25">
      <c r="A13990" t="s">
        <v>4130</v>
      </c>
      <c r="B13990" t="s">
        <v>9685</v>
      </c>
      <c r="C13990" t="s">
        <v>9686</v>
      </c>
    </row>
    <row r="13991" spans="1:3" hidden="1" x14ac:dyDescent="0.25">
      <c r="A13991" t="s">
        <v>4130</v>
      </c>
      <c r="B13991" t="s">
        <v>9687</v>
      </c>
      <c r="C13991" t="s">
        <v>9688</v>
      </c>
    </row>
    <row r="13992" spans="1:3" hidden="1" x14ac:dyDescent="0.25">
      <c r="A13992" t="s">
        <v>4130</v>
      </c>
      <c r="B13992" t="s">
        <v>9689</v>
      </c>
      <c r="C13992" t="s">
        <v>9690</v>
      </c>
    </row>
    <row r="13993" spans="1:3" hidden="1" x14ac:dyDescent="0.25">
      <c r="A13993" t="s">
        <v>4130</v>
      </c>
      <c r="B13993" t="s">
        <v>9691</v>
      </c>
      <c r="C13993" t="s">
        <v>9692</v>
      </c>
    </row>
    <row r="13994" spans="1:3" hidden="1" x14ac:dyDescent="0.25">
      <c r="A13994" t="s">
        <v>4130</v>
      </c>
      <c r="B13994" t="s">
        <v>9693</v>
      </c>
      <c r="C13994" t="s">
        <v>9694</v>
      </c>
    </row>
    <row r="13995" spans="1:3" hidden="1" x14ac:dyDescent="0.25">
      <c r="A13995" t="s">
        <v>4130</v>
      </c>
      <c r="B13995" t="s">
        <v>9695</v>
      </c>
      <c r="C13995" t="s">
        <v>9696</v>
      </c>
    </row>
    <row r="13996" spans="1:3" hidden="1" x14ac:dyDescent="0.25">
      <c r="A13996" t="s">
        <v>4130</v>
      </c>
      <c r="B13996" t="s">
        <v>9697</v>
      </c>
      <c r="C13996" t="s">
        <v>9698</v>
      </c>
    </row>
    <row r="13997" spans="1:3" hidden="1" x14ac:dyDescent="0.25">
      <c r="A13997" t="s">
        <v>4130</v>
      </c>
      <c r="B13997" t="s">
        <v>9699</v>
      </c>
      <c r="C13997" t="s">
        <v>9700</v>
      </c>
    </row>
    <row r="13998" spans="1:3" hidden="1" x14ac:dyDescent="0.25">
      <c r="A13998" t="s">
        <v>4130</v>
      </c>
      <c r="B13998" t="s">
        <v>9701</v>
      </c>
      <c r="C13998" t="s">
        <v>9702</v>
      </c>
    </row>
    <row r="13999" spans="1:3" hidden="1" x14ac:dyDescent="0.25">
      <c r="A13999" t="s">
        <v>4130</v>
      </c>
      <c r="B13999" t="s">
        <v>9703</v>
      </c>
      <c r="C13999" t="s">
        <v>9704</v>
      </c>
    </row>
    <row r="14000" spans="1:3" hidden="1" x14ac:dyDescent="0.25">
      <c r="A14000" t="s">
        <v>4130</v>
      </c>
      <c r="B14000" t="s">
        <v>9705</v>
      </c>
      <c r="C14000" t="s">
        <v>9706</v>
      </c>
    </row>
    <row r="14001" spans="1:3" hidden="1" x14ac:dyDescent="0.25">
      <c r="A14001" t="s">
        <v>4130</v>
      </c>
      <c r="B14001" t="s">
        <v>9707</v>
      </c>
      <c r="C14001" t="s">
        <v>9708</v>
      </c>
    </row>
    <row r="14002" spans="1:3" hidden="1" x14ac:dyDescent="0.25">
      <c r="A14002" t="s">
        <v>4130</v>
      </c>
      <c r="B14002" t="s">
        <v>9709</v>
      </c>
      <c r="C14002" t="s">
        <v>9710</v>
      </c>
    </row>
    <row r="14003" spans="1:3" hidden="1" x14ac:dyDescent="0.25">
      <c r="A14003" t="s">
        <v>4130</v>
      </c>
      <c r="B14003" t="s">
        <v>9711</v>
      </c>
      <c r="C14003" t="s">
        <v>9712</v>
      </c>
    </row>
    <row r="14004" spans="1:3" hidden="1" x14ac:dyDescent="0.25">
      <c r="A14004" t="s">
        <v>4130</v>
      </c>
      <c r="B14004" t="s">
        <v>9713</v>
      </c>
      <c r="C14004" t="s">
        <v>9714</v>
      </c>
    </row>
    <row r="14005" spans="1:3" hidden="1" x14ac:dyDescent="0.25">
      <c r="A14005" t="s">
        <v>4130</v>
      </c>
      <c r="B14005" t="s">
        <v>9715</v>
      </c>
      <c r="C14005" t="s">
        <v>9716</v>
      </c>
    </row>
    <row r="14006" spans="1:3" hidden="1" x14ac:dyDescent="0.25">
      <c r="A14006" t="s">
        <v>4130</v>
      </c>
      <c r="B14006" t="s">
        <v>9717</v>
      </c>
      <c r="C14006" t="s">
        <v>9718</v>
      </c>
    </row>
    <row r="14007" spans="1:3" hidden="1" x14ac:dyDescent="0.25">
      <c r="A14007" t="s">
        <v>4130</v>
      </c>
      <c r="B14007" t="s">
        <v>9719</v>
      </c>
      <c r="C14007" t="s">
        <v>9720</v>
      </c>
    </row>
    <row r="14008" spans="1:3" hidden="1" x14ac:dyDescent="0.25">
      <c r="A14008" t="s">
        <v>4130</v>
      </c>
      <c r="B14008" t="s">
        <v>9721</v>
      </c>
      <c r="C14008" t="s">
        <v>9722</v>
      </c>
    </row>
    <row r="14009" spans="1:3" hidden="1" x14ac:dyDescent="0.25">
      <c r="A14009" t="s">
        <v>4130</v>
      </c>
      <c r="B14009" t="s">
        <v>9723</v>
      </c>
      <c r="C14009" t="s">
        <v>9724</v>
      </c>
    </row>
    <row r="14010" spans="1:3" hidden="1" x14ac:dyDescent="0.25">
      <c r="A14010" t="s">
        <v>4130</v>
      </c>
      <c r="B14010" t="s">
        <v>9725</v>
      </c>
      <c r="C14010" t="s">
        <v>9726</v>
      </c>
    </row>
    <row r="14011" spans="1:3" hidden="1" x14ac:dyDescent="0.25">
      <c r="A14011" t="s">
        <v>4130</v>
      </c>
      <c r="B14011" t="s">
        <v>9727</v>
      </c>
      <c r="C14011" t="s">
        <v>9728</v>
      </c>
    </row>
    <row r="14012" spans="1:3" hidden="1" x14ac:dyDescent="0.25">
      <c r="A14012" t="s">
        <v>4130</v>
      </c>
      <c r="B14012" t="s">
        <v>9729</v>
      </c>
      <c r="C14012" t="s">
        <v>8520</v>
      </c>
    </row>
    <row r="14013" spans="1:3" hidden="1" x14ac:dyDescent="0.25">
      <c r="A14013" t="s">
        <v>4130</v>
      </c>
      <c r="B14013" t="s">
        <v>9730</v>
      </c>
      <c r="C14013" t="s">
        <v>9731</v>
      </c>
    </row>
    <row r="14014" spans="1:3" hidden="1" x14ac:dyDescent="0.25">
      <c r="A14014" t="s">
        <v>4130</v>
      </c>
      <c r="B14014" t="s">
        <v>9732</v>
      </c>
      <c r="C14014" t="s">
        <v>9733</v>
      </c>
    </row>
    <row r="14015" spans="1:3" hidden="1" x14ac:dyDescent="0.25">
      <c r="A14015" t="s">
        <v>4130</v>
      </c>
      <c r="B14015" t="s">
        <v>9734</v>
      </c>
      <c r="C14015" t="s">
        <v>9735</v>
      </c>
    </row>
    <row r="14016" spans="1:3" hidden="1" x14ac:dyDescent="0.25">
      <c r="A14016" t="s">
        <v>4130</v>
      </c>
      <c r="B14016" t="s">
        <v>9736</v>
      </c>
      <c r="C14016" t="s">
        <v>9737</v>
      </c>
    </row>
    <row r="14017" spans="1:3" hidden="1" x14ac:dyDescent="0.25">
      <c r="A14017" t="s">
        <v>4130</v>
      </c>
      <c r="B14017" t="s">
        <v>9738</v>
      </c>
      <c r="C14017" t="s">
        <v>9739</v>
      </c>
    </row>
    <row r="14018" spans="1:3" hidden="1" x14ac:dyDescent="0.25">
      <c r="A14018" t="s">
        <v>4130</v>
      </c>
      <c r="B14018" t="s">
        <v>9740</v>
      </c>
      <c r="C14018" t="s">
        <v>9741</v>
      </c>
    </row>
    <row r="14019" spans="1:3" hidden="1" x14ac:dyDescent="0.25">
      <c r="A14019" t="s">
        <v>4130</v>
      </c>
      <c r="B14019" t="s">
        <v>9742</v>
      </c>
      <c r="C14019" t="s">
        <v>8522</v>
      </c>
    </row>
    <row r="14020" spans="1:3" hidden="1" x14ac:dyDescent="0.25">
      <c r="A14020" t="s">
        <v>4130</v>
      </c>
      <c r="B14020" t="s">
        <v>9743</v>
      </c>
      <c r="C14020" t="s">
        <v>9744</v>
      </c>
    </row>
    <row r="14021" spans="1:3" hidden="1" x14ac:dyDescent="0.25">
      <c r="A14021" t="s">
        <v>4130</v>
      </c>
      <c r="B14021" t="s">
        <v>9745</v>
      </c>
      <c r="C14021" t="s">
        <v>9746</v>
      </c>
    </row>
    <row r="14022" spans="1:3" hidden="1" x14ac:dyDescent="0.25">
      <c r="A14022" t="s">
        <v>4130</v>
      </c>
      <c r="B14022" t="s">
        <v>9747</v>
      </c>
      <c r="C14022" t="s">
        <v>9748</v>
      </c>
    </row>
    <row r="14023" spans="1:3" hidden="1" x14ac:dyDescent="0.25">
      <c r="A14023" t="s">
        <v>4130</v>
      </c>
      <c r="B14023" t="s">
        <v>9749</v>
      </c>
      <c r="C14023" t="s">
        <v>9750</v>
      </c>
    </row>
    <row r="14024" spans="1:3" hidden="1" x14ac:dyDescent="0.25">
      <c r="A14024" t="s">
        <v>4130</v>
      </c>
      <c r="B14024" t="s">
        <v>9751</v>
      </c>
      <c r="C14024" t="s">
        <v>9752</v>
      </c>
    </row>
    <row r="14025" spans="1:3" hidden="1" x14ac:dyDescent="0.25">
      <c r="A14025" t="s">
        <v>4130</v>
      </c>
      <c r="B14025" t="s">
        <v>9753</v>
      </c>
      <c r="C14025" t="s">
        <v>9752</v>
      </c>
    </row>
    <row r="14026" spans="1:3" hidden="1" x14ac:dyDescent="0.25">
      <c r="A14026" t="s">
        <v>4130</v>
      </c>
      <c r="B14026" t="s">
        <v>9754</v>
      </c>
      <c r="C14026" t="s">
        <v>9755</v>
      </c>
    </row>
    <row r="14027" spans="1:3" hidden="1" x14ac:dyDescent="0.25">
      <c r="A14027" t="s">
        <v>4130</v>
      </c>
      <c r="B14027" t="s">
        <v>9756</v>
      </c>
      <c r="C14027" t="s">
        <v>9755</v>
      </c>
    </row>
    <row r="14028" spans="1:3" hidden="1" x14ac:dyDescent="0.25">
      <c r="A14028" t="s">
        <v>4130</v>
      </c>
      <c r="B14028" t="s">
        <v>9757</v>
      </c>
      <c r="C14028" t="s">
        <v>9758</v>
      </c>
    </row>
    <row r="14029" spans="1:3" hidden="1" x14ac:dyDescent="0.25">
      <c r="A14029" t="s">
        <v>4130</v>
      </c>
      <c r="B14029" t="s">
        <v>9759</v>
      </c>
      <c r="C14029" t="s">
        <v>9760</v>
      </c>
    </row>
    <row r="14030" spans="1:3" hidden="1" x14ac:dyDescent="0.25">
      <c r="A14030" t="s">
        <v>4130</v>
      </c>
      <c r="B14030" t="s">
        <v>9761</v>
      </c>
      <c r="C14030" t="s">
        <v>9762</v>
      </c>
    </row>
    <row r="14031" spans="1:3" hidden="1" x14ac:dyDescent="0.25">
      <c r="A14031" t="s">
        <v>4130</v>
      </c>
      <c r="B14031" t="s">
        <v>9763</v>
      </c>
      <c r="C14031" t="s">
        <v>9764</v>
      </c>
    </row>
    <row r="14032" spans="1:3" hidden="1" x14ac:dyDescent="0.25">
      <c r="A14032" t="s">
        <v>4130</v>
      </c>
      <c r="B14032" t="s">
        <v>9765</v>
      </c>
      <c r="C14032" t="s">
        <v>9766</v>
      </c>
    </row>
    <row r="14033" spans="1:3" hidden="1" x14ac:dyDescent="0.25">
      <c r="A14033" t="s">
        <v>4130</v>
      </c>
      <c r="B14033" t="s">
        <v>9767</v>
      </c>
      <c r="C14033" t="s">
        <v>9768</v>
      </c>
    </row>
    <row r="14034" spans="1:3" hidden="1" x14ac:dyDescent="0.25">
      <c r="A14034" t="s">
        <v>4130</v>
      </c>
      <c r="B14034" t="s">
        <v>9769</v>
      </c>
      <c r="C14034" t="s">
        <v>9770</v>
      </c>
    </row>
    <row r="14035" spans="1:3" hidden="1" x14ac:dyDescent="0.25">
      <c r="A14035" t="s">
        <v>4130</v>
      </c>
      <c r="B14035" t="s">
        <v>9771</v>
      </c>
      <c r="C14035" t="s">
        <v>9772</v>
      </c>
    </row>
    <row r="14036" spans="1:3" hidden="1" x14ac:dyDescent="0.25">
      <c r="A14036" t="s">
        <v>4130</v>
      </c>
      <c r="B14036" t="s">
        <v>9773</v>
      </c>
      <c r="C14036" t="s">
        <v>9772</v>
      </c>
    </row>
    <row r="14037" spans="1:3" hidden="1" x14ac:dyDescent="0.25">
      <c r="A14037" t="s">
        <v>4130</v>
      </c>
      <c r="B14037" t="s">
        <v>9774</v>
      </c>
      <c r="C14037" t="s">
        <v>9775</v>
      </c>
    </row>
    <row r="14038" spans="1:3" hidden="1" x14ac:dyDescent="0.25">
      <c r="A14038" t="s">
        <v>4130</v>
      </c>
      <c r="B14038" t="s">
        <v>9776</v>
      </c>
      <c r="C14038" t="s">
        <v>9775</v>
      </c>
    </row>
    <row r="14039" spans="1:3" hidden="1" x14ac:dyDescent="0.25">
      <c r="A14039" t="s">
        <v>4130</v>
      </c>
      <c r="B14039" t="s">
        <v>9777</v>
      </c>
      <c r="C14039" t="s">
        <v>9778</v>
      </c>
    </row>
    <row r="14040" spans="1:3" hidden="1" x14ac:dyDescent="0.25">
      <c r="A14040" t="s">
        <v>4130</v>
      </c>
      <c r="B14040" t="s">
        <v>9779</v>
      </c>
      <c r="C14040" t="s">
        <v>9780</v>
      </c>
    </row>
    <row r="14041" spans="1:3" hidden="1" x14ac:dyDescent="0.25">
      <c r="A14041" t="s">
        <v>4130</v>
      </c>
      <c r="B14041" t="s">
        <v>9781</v>
      </c>
      <c r="C14041" t="s">
        <v>9782</v>
      </c>
    </row>
    <row r="14042" spans="1:3" hidden="1" x14ac:dyDescent="0.25">
      <c r="A14042" t="s">
        <v>4130</v>
      </c>
      <c r="B14042" t="s">
        <v>9783</v>
      </c>
      <c r="C14042" t="s">
        <v>9784</v>
      </c>
    </row>
    <row r="14043" spans="1:3" hidden="1" x14ac:dyDescent="0.25">
      <c r="A14043" t="s">
        <v>4130</v>
      </c>
      <c r="B14043" t="s">
        <v>9785</v>
      </c>
      <c r="C14043" t="s">
        <v>9786</v>
      </c>
    </row>
    <row r="14044" spans="1:3" hidden="1" x14ac:dyDescent="0.25">
      <c r="A14044" t="s">
        <v>4130</v>
      </c>
      <c r="B14044" t="s">
        <v>9787</v>
      </c>
      <c r="C14044" t="s">
        <v>9788</v>
      </c>
    </row>
    <row r="14045" spans="1:3" hidden="1" x14ac:dyDescent="0.25">
      <c r="A14045" t="s">
        <v>4130</v>
      </c>
      <c r="B14045" t="s">
        <v>9789</v>
      </c>
      <c r="C14045" t="s">
        <v>9782</v>
      </c>
    </row>
    <row r="14046" spans="1:3" hidden="1" x14ac:dyDescent="0.25">
      <c r="A14046" t="s">
        <v>4130</v>
      </c>
      <c r="B14046" t="s">
        <v>9790</v>
      </c>
      <c r="C14046" t="s">
        <v>9791</v>
      </c>
    </row>
    <row r="14047" spans="1:3" hidden="1" x14ac:dyDescent="0.25">
      <c r="A14047" t="s">
        <v>4130</v>
      </c>
      <c r="B14047" t="s">
        <v>9792</v>
      </c>
      <c r="C14047" t="s">
        <v>9793</v>
      </c>
    </row>
    <row r="14048" spans="1:3" hidden="1" x14ac:dyDescent="0.25">
      <c r="A14048" t="s">
        <v>4130</v>
      </c>
      <c r="B14048" t="s">
        <v>9794</v>
      </c>
      <c r="C14048" t="s">
        <v>9795</v>
      </c>
    </row>
    <row r="14049" spans="1:3" hidden="1" x14ac:dyDescent="0.25">
      <c r="A14049" t="s">
        <v>4130</v>
      </c>
      <c r="B14049" t="s">
        <v>9796</v>
      </c>
      <c r="C14049" t="s">
        <v>9797</v>
      </c>
    </row>
    <row r="14050" spans="1:3" hidden="1" x14ac:dyDescent="0.25">
      <c r="A14050" t="s">
        <v>4130</v>
      </c>
      <c r="B14050" t="s">
        <v>9798</v>
      </c>
      <c r="C14050" t="s">
        <v>9799</v>
      </c>
    </row>
    <row r="14051" spans="1:3" hidden="1" x14ac:dyDescent="0.25">
      <c r="A14051" t="s">
        <v>4130</v>
      </c>
      <c r="B14051" t="s">
        <v>9800</v>
      </c>
      <c r="C14051" t="s">
        <v>9801</v>
      </c>
    </row>
    <row r="14052" spans="1:3" hidden="1" x14ac:dyDescent="0.25">
      <c r="A14052" t="s">
        <v>4130</v>
      </c>
      <c r="B14052" t="s">
        <v>9802</v>
      </c>
      <c r="C14052" t="s">
        <v>9803</v>
      </c>
    </row>
    <row r="14053" spans="1:3" hidden="1" x14ac:dyDescent="0.25">
      <c r="A14053" t="s">
        <v>4130</v>
      </c>
      <c r="B14053" t="s">
        <v>9804</v>
      </c>
      <c r="C14053" t="s">
        <v>9805</v>
      </c>
    </row>
    <row r="14054" spans="1:3" hidden="1" x14ac:dyDescent="0.25">
      <c r="A14054" t="s">
        <v>4130</v>
      </c>
      <c r="B14054" t="s">
        <v>9806</v>
      </c>
      <c r="C14054" t="s">
        <v>9807</v>
      </c>
    </row>
    <row r="14055" spans="1:3" hidden="1" x14ac:dyDescent="0.25">
      <c r="A14055" t="s">
        <v>4130</v>
      </c>
      <c r="B14055" t="s">
        <v>9808</v>
      </c>
      <c r="C14055" t="s">
        <v>9809</v>
      </c>
    </row>
    <row r="14056" spans="1:3" hidden="1" x14ac:dyDescent="0.25">
      <c r="A14056" t="s">
        <v>4130</v>
      </c>
      <c r="B14056" t="s">
        <v>9810</v>
      </c>
      <c r="C14056" t="s">
        <v>9811</v>
      </c>
    </row>
    <row r="14057" spans="1:3" hidden="1" x14ac:dyDescent="0.25">
      <c r="A14057" t="s">
        <v>4130</v>
      </c>
      <c r="B14057" t="s">
        <v>9812</v>
      </c>
      <c r="C14057" t="s">
        <v>9813</v>
      </c>
    </row>
    <row r="14058" spans="1:3" hidden="1" x14ac:dyDescent="0.25">
      <c r="A14058" t="s">
        <v>4130</v>
      </c>
      <c r="B14058" t="s">
        <v>9814</v>
      </c>
      <c r="C14058" t="s">
        <v>9815</v>
      </c>
    </row>
    <row r="14059" spans="1:3" hidden="1" x14ac:dyDescent="0.25">
      <c r="A14059" t="s">
        <v>4130</v>
      </c>
      <c r="B14059" t="s">
        <v>9816</v>
      </c>
      <c r="C14059" t="s">
        <v>9817</v>
      </c>
    </row>
    <row r="14060" spans="1:3" hidden="1" x14ac:dyDescent="0.25">
      <c r="A14060" t="s">
        <v>4130</v>
      </c>
      <c r="B14060" t="s">
        <v>9818</v>
      </c>
      <c r="C14060" t="s">
        <v>9819</v>
      </c>
    </row>
    <row r="14061" spans="1:3" hidden="1" x14ac:dyDescent="0.25">
      <c r="A14061" t="s">
        <v>4130</v>
      </c>
      <c r="B14061" t="s">
        <v>9820</v>
      </c>
      <c r="C14061" t="s">
        <v>9821</v>
      </c>
    </row>
    <row r="14062" spans="1:3" hidden="1" x14ac:dyDescent="0.25">
      <c r="A14062" t="s">
        <v>4130</v>
      </c>
      <c r="B14062" t="s">
        <v>9822</v>
      </c>
      <c r="C14062" t="s">
        <v>9823</v>
      </c>
    </row>
    <row r="14063" spans="1:3" hidden="1" x14ac:dyDescent="0.25">
      <c r="A14063" t="s">
        <v>4130</v>
      </c>
      <c r="B14063" t="s">
        <v>9824</v>
      </c>
      <c r="C14063" t="s">
        <v>9825</v>
      </c>
    </row>
    <row r="14064" spans="1:3" hidden="1" x14ac:dyDescent="0.25">
      <c r="A14064" t="s">
        <v>4130</v>
      </c>
      <c r="B14064" t="s">
        <v>9826</v>
      </c>
      <c r="C14064" t="s">
        <v>9827</v>
      </c>
    </row>
    <row r="14065" spans="1:3" hidden="1" x14ac:dyDescent="0.25">
      <c r="A14065" t="s">
        <v>4130</v>
      </c>
      <c r="B14065" t="s">
        <v>9828</v>
      </c>
      <c r="C14065" t="s">
        <v>9829</v>
      </c>
    </row>
    <row r="14066" spans="1:3" hidden="1" x14ac:dyDescent="0.25">
      <c r="A14066" t="s">
        <v>4130</v>
      </c>
      <c r="B14066" t="s">
        <v>9830</v>
      </c>
      <c r="C14066" t="s">
        <v>9831</v>
      </c>
    </row>
    <row r="14067" spans="1:3" hidden="1" x14ac:dyDescent="0.25">
      <c r="A14067" t="s">
        <v>4130</v>
      </c>
      <c r="B14067" t="s">
        <v>9832</v>
      </c>
      <c r="C14067" t="s">
        <v>9833</v>
      </c>
    </row>
    <row r="14068" spans="1:3" hidden="1" x14ac:dyDescent="0.25">
      <c r="A14068" t="s">
        <v>4130</v>
      </c>
      <c r="B14068" t="s">
        <v>9834</v>
      </c>
      <c r="C14068" t="s">
        <v>9829</v>
      </c>
    </row>
    <row r="14069" spans="1:3" hidden="1" x14ac:dyDescent="0.25">
      <c r="A14069" t="s">
        <v>4130</v>
      </c>
      <c r="B14069" t="s">
        <v>9835</v>
      </c>
      <c r="C14069" t="s">
        <v>9836</v>
      </c>
    </row>
    <row r="14070" spans="1:3" hidden="1" x14ac:dyDescent="0.25">
      <c r="A14070" t="s">
        <v>4130</v>
      </c>
      <c r="B14070" t="s">
        <v>9837</v>
      </c>
      <c r="C14070" t="s">
        <v>9838</v>
      </c>
    </row>
    <row r="14071" spans="1:3" hidden="1" x14ac:dyDescent="0.25">
      <c r="A14071" t="s">
        <v>4130</v>
      </c>
      <c r="B14071" t="s">
        <v>9839</v>
      </c>
      <c r="C14071" t="s">
        <v>9840</v>
      </c>
    </row>
    <row r="14072" spans="1:3" hidden="1" x14ac:dyDescent="0.25">
      <c r="A14072" t="s">
        <v>4130</v>
      </c>
      <c r="B14072" t="s">
        <v>9841</v>
      </c>
      <c r="C14072" t="s">
        <v>9842</v>
      </c>
    </row>
    <row r="14073" spans="1:3" hidden="1" x14ac:dyDescent="0.25">
      <c r="A14073" t="s">
        <v>4130</v>
      </c>
      <c r="B14073" t="s">
        <v>9843</v>
      </c>
      <c r="C14073" t="s">
        <v>9842</v>
      </c>
    </row>
    <row r="14074" spans="1:3" hidden="1" x14ac:dyDescent="0.25">
      <c r="A14074" t="s">
        <v>4130</v>
      </c>
      <c r="B14074" t="s">
        <v>9844</v>
      </c>
      <c r="C14074" t="s">
        <v>9845</v>
      </c>
    </row>
    <row r="14075" spans="1:3" hidden="1" x14ac:dyDescent="0.25">
      <c r="A14075" t="s">
        <v>4130</v>
      </c>
      <c r="B14075" t="s">
        <v>9846</v>
      </c>
      <c r="C14075" t="s">
        <v>9847</v>
      </c>
    </row>
    <row r="14076" spans="1:3" hidden="1" x14ac:dyDescent="0.25">
      <c r="A14076" t="s">
        <v>4130</v>
      </c>
      <c r="B14076" t="s">
        <v>9848</v>
      </c>
      <c r="C14076" t="s">
        <v>9849</v>
      </c>
    </row>
    <row r="14077" spans="1:3" hidden="1" x14ac:dyDescent="0.25">
      <c r="A14077" t="s">
        <v>4130</v>
      </c>
      <c r="B14077" t="s">
        <v>9850</v>
      </c>
      <c r="C14077" t="s">
        <v>9847</v>
      </c>
    </row>
    <row r="14078" spans="1:3" hidden="1" x14ac:dyDescent="0.25">
      <c r="A14078" t="s">
        <v>4130</v>
      </c>
      <c r="B14078" t="s">
        <v>9851</v>
      </c>
      <c r="C14078" t="s">
        <v>9852</v>
      </c>
    </row>
    <row r="14079" spans="1:3" hidden="1" x14ac:dyDescent="0.25">
      <c r="A14079" t="s">
        <v>4130</v>
      </c>
      <c r="B14079" t="s">
        <v>9853</v>
      </c>
      <c r="C14079" t="s">
        <v>9854</v>
      </c>
    </row>
    <row r="14080" spans="1:3" hidden="1" x14ac:dyDescent="0.25">
      <c r="A14080" t="s">
        <v>4130</v>
      </c>
      <c r="B14080" t="s">
        <v>9855</v>
      </c>
      <c r="C14080" t="s">
        <v>9856</v>
      </c>
    </row>
    <row r="14081" spans="1:3" hidden="1" x14ac:dyDescent="0.25">
      <c r="A14081" t="s">
        <v>4130</v>
      </c>
      <c r="B14081" t="s">
        <v>9857</v>
      </c>
      <c r="C14081" t="s">
        <v>9858</v>
      </c>
    </row>
    <row r="14082" spans="1:3" hidden="1" x14ac:dyDescent="0.25">
      <c r="A14082" t="s">
        <v>4130</v>
      </c>
      <c r="B14082" t="s">
        <v>9859</v>
      </c>
      <c r="C14082" t="s">
        <v>9858</v>
      </c>
    </row>
    <row r="14083" spans="1:3" hidden="1" x14ac:dyDescent="0.25">
      <c r="A14083" t="s">
        <v>4130</v>
      </c>
      <c r="B14083" t="s">
        <v>9860</v>
      </c>
      <c r="C14083" t="s">
        <v>9861</v>
      </c>
    </row>
    <row r="14084" spans="1:3" hidden="1" x14ac:dyDescent="0.25">
      <c r="A14084" t="s">
        <v>4130</v>
      </c>
      <c r="B14084" t="s">
        <v>9862</v>
      </c>
      <c r="C14084" t="s">
        <v>9863</v>
      </c>
    </row>
    <row r="14085" spans="1:3" hidden="1" x14ac:dyDescent="0.25">
      <c r="A14085" t="s">
        <v>4130</v>
      </c>
      <c r="B14085" t="s">
        <v>9864</v>
      </c>
      <c r="C14085" t="s">
        <v>9865</v>
      </c>
    </row>
    <row r="14086" spans="1:3" hidden="1" x14ac:dyDescent="0.25">
      <c r="A14086" t="s">
        <v>4130</v>
      </c>
      <c r="B14086" t="s">
        <v>9866</v>
      </c>
      <c r="C14086" t="s">
        <v>9867</v>
      </c>
    </row>
    <row r="14087" spans="1:3" hidden="1" x14ac:dyDescent="0.25">
      <c r="A14087" t="s">
        <v>4130</v>
      </c>
      <c r="B14087" t="s">
        <v>9868</v>
      </c>
      <c r="C14087" t="s">
        <v>9869</v>
      </c>
    </row>
    <row r="14088" spans="1:3" hidden="1" x14ac:dyDescent="0.25">
      <c r="A14088" t="s">
        <v>4130</v>
      </c>
      <c r="B14088" t="s">
        <v>9870</v>
      </c>
      <c r="C14088" t="s">
        <v>9871</v>
      </c>
    </row>
    <row r="14089" spans="1:3" hidden="1" x14ac:dyDescent="0.25">
      <c r="A14089" t="s">
        <v>4130</v>
      </c>
      <c r="B14089" t="s">
        <v>9872</v>
      </c>
      <c r="C14089" t="s">
        <v>9873</v>
      </c>
    </row>
    <row r="14090" spans="1:3" hidden="1" x14ac:dyDescent="0.25">
      <c r="A14090" t="s">
        <v>4130</v>
      </c>
      <c r="B14090" t="s">
        <v>9874</v>
      </c>
      <c r="C14090" t="s">
        <v>9875</v>
      </c>
    </row>
    <row r="14091" spans="1:3" hidden="1" x14ac:dyDescent="0.25">
      <c r="A14091" t="s">
        <v>4130</v>
      </c>
      <c r="B14091" t="s">
        <v>9876</v>
      </c>
      <c r="C14091" t="s">
        <v>9877</v>
      </c>
    </row>
    <row r="14092" spans="1:3" hidden="1" x14ac:dyDescent="0.25">
      <c r="A14092" t="s">
        <v>4130</v>
      </c>
      <c r="B14092" t="s">
        <v>9878</v>
      </c>
      <c r="C14092" t="s">
        <v>9879</v>
      </c>
    </row>
    <row r="14093" spans="1:3" hidden="1" x14ac:dyDescent="0.25">
      <c r="A14093" t="s">
        <v>4130</v>
      </c>
      <c r="B14093" t="s">
        <v>9880</v>
      </c>
      <c r="C14093" t="s">
        <v>9881</v>
      </c>
    </row>
    <row r="14094" spans="1:3" hidden="1" x14ac:dyDescent="0.25">
      <c r="A14094" t="s">
        <v>4130</v>
      </c>
      <c r="B14094" t="s">
        <v>9882</v>
      </c>
      <c r="C14094" t="s">
        <v>9882</v>
      </c>
    </row>
    <row r="14095" spans="1:3" hidden="1" x14ac:dyDescent="0.25">
      <c r="A14095" t="s">
        <v>4130</v>
      </c>
      <c r="B14095" t="s">
        <v>9883</v>
      </c>
      <c r="C14095" t="s">
        <v>9884</v>
      </c>
    </row>
    <row r="14096" spans="1:3" hidden="1" x14ac:dyDescent="0.25">
      <c r="A14096" t="s">
        <v>4130</v>
      </c>
      <c r="B14096" t="s">
        <v>9885</v>
      </c>
      <c r="C14096" t="s">
        <v>9886</v>
      </c>
    </row>
    <row r="14097" spans="1:3" hidden="1" x14ac:dyDescent="0.25">
      <c r="A14097" t="s">
        <v>4130</v>
      </c>
      <c r="B14097" t="s">
        <v>9887</v>
      </c>
      <c r="C14097" t="s">
        <v>9888</v>
      </c>
    </row>
    <row r="14098" spans="1:3" hidden="1" x14ac:dyDescent="0.25">
      <c r="A14098" t="s">
        <v>4130</v>
      </c>
      <c r="B14098" t="s">
        <v>9889</v>
      </c>
      <c r="C14098" t="s">
        <v>9890</v>
      </c>
    </row>
    <row r="14099" spans="1:3" hidden="1" x14ac:dyDescent="0.25">
      <c r="A14099" t="s">
        <v>4130</v>
      </c>
      <c r="B14099" t="s">
        <v>9891</v>
      </c>
      <c r="C14099" t="s">
        <v>9892</v>
      </c>
    </row>
    <row r="14100" spans="1:3" hidden="1" x14ac:dyDescent="0.25">
      <c r="A14100" t="s">
        <v>4130</v>
      </c>
      <c r="B14100" t="s">
        <v>9893</v>
      </c>
      <c r="C14100" t="s">
        <v>9894</v>
      </c>
    </row>
    <row r="14101" spans="1:3" hidden="1" x14ac:dyDescent="0.25">
      <c r="A14101" t="s">
        <v>4130</v>
      </c>
      <c r="B14101" t="s">
        <v>9895</v>
      </c>
      <c r="C14101" t="s">
        <v>9896</v>
      </c>
    </row>
    <row r="14102" spans="1:3" hidden="1" x14ac:dyDescent="0.25">
      <c r="A14102" t="s">
        <v>4130</v>
      </c>
      <c r="B14102" t="s">
        <v>9897</v>
      </c>
      <c r="C14102" t="s">
        <v>9896</v>
      </c>
    </row>
    <row r="14103" spans="1:3" hidden="1" x14ac:dyDescent="0.25">
      <c r="A14103" t="s">
        <v>4130</v>
      </c>
      <c r="B14103" t="s">
        <v>9898</v>
      </c>
      <c r="C14103" t="s">
        <v>9899</v>
      </c>
    </row>
    <row r="14104" spans="1:3" hidden="1" x14ac:dyDescent="0.25">
      <c r="A14104" t="s">
        <v>4130</v>
      </c>
      <c r="B14104" t="s">
        <v>9900</v>
      </c>
      <c r="C14104" t="s">
        <v>9901</v>
      </c>
    </row>
    <row r="14105" spans="1:3" hidden="1" x14ac:dyDescent="0.25">
      <c r="A14105" t="s">
        <v>4130</v>
      </c>
      <c r="B14105" t="s">
        <v>9902</v>
      </c>
      <c r="C14105" t="s">
        <v>9903</v>
      </c>
    </row>
    <row r="14106" spans="1:3" hidden="1" x14ac:dyDescent="0.25">
      <c r="A14106" t="s">
        <v>4130</v>
      </c>
      <c r="B14106" t="s">
        <v>9904</v>
      </c>
      <c r="C14106" t="s">
        <v>9905</v>
      </c>
    </row>
    <row r="14107" spans="1:3" hidden="1" x14ac:dyDescent="0.25">
      <c r="A14107" t="s">
        <v>4130</v>
      </c>
      <c r="B14107" t="s">
        <v>9906</v>
      </c>
      <c r="C14107" t="s">
        <v>9907</v>
      </c>
    </row>
    <row r="14108" spans="1:3" hidden="1" x14ac:dyDescent="0.25">
      <c r="A14108" t="s">
        <v>4130</v>
      </c>
      <c r="B14108" t="s">
        <v>9908</v>
      </c>
      <c r="C14108" t="s">
        <v>9909</v>
      </c>
    </row>
    <row r="14109" spans="1:3" hidden="1" x14ac:dyDescent="0.25">
      <c r="A14109" t="s">
        <v>4130</v>
      </c>
      <c r="B14109" t="s">
        <v>9910</v>
      </c>
      <c r="C14109" t="s">
        <v>9911</v>
      </c>
    </row>
    <row r="14110" spans="1:3" hidden="1" x14ac:dyDescent="0.25">
      <c r="A14110" t="s">
        <v>4130</v>
      </c>
      <c r="B14110" t="s">
        <v>9912</v>
      </c>
      <c r="C14110" t="s">
        <v>9911</v>
      </c>
    </row>
    <row r="14111" spans="1:3" hidden="1" x14ac:dyDescent="0.25">
      <c r="A14111" t="s">
        <v>4130</v>
      </c>
      <c r="B14111" t="s">
        <v>4238</v>
      </c>
      <c r="C14111" t="s">
        <v>9911</v>
      </c>
    </row>
    <row r="14112" spans="1:3" hidden="1" x14ac:dyDescent="0.25">
      <c r="A14112" t="s">
        <v>4130</v>
      </c>
      <c r="B14112" t="s">
        <v>9913</v>
      </c>
      <c r="C14112" t="s">
        <v>9914</v>
      </c>
    </row>
    <row r="14113" spans="1:3" hidden="1" x14ac:dyDescent="0.25">
      <c r="A14113" t="s">
        <v>4130</v>
      </c>
      <c r="B14113" t="s">
        <v>9915</v>
      </c>
      <c r="C14113" t="s">
        <v>9916</v>
      </c>
    </row>
    <row r="14114" spans="1:3" hidden="1" x14ac:dyDescent="0.25">
      <c r="A14114" t="s">
        <v>4130</v>
      </c>
      <c r="B14114" t="s">
        <v>9917</v>
      </c>
      <c r="C14114" t="s">
        <v>9918</v>
      </c>
    </row>
    <row r="14115" spans="1:3" hidden="1" x14ac:dyDescent="0.25">
      <c r="A14115" t="s">
        <v>4130</v>
      </c>
      <c r="B14115" t="s">
        <v>9919</v>
      </c>
      <c r="C14115" t="s">
        <v>9852</v>
      </c>
    </row>
    <row r="14116" spans="1:3" hidden="1" x14ac:dyDescent="0.25">
      <c r="A14116" t="s">
        <v>4130</v>
      </c>
      <c r="B14116" t="s">
        <v>9920</v>
      </c>
      <c r="C14116" t="s">
        <v>9921</v>
      </c>
    </row>
    <row r="14117" spans="1:3" hidden="1" x14ac:dyDescent="0.25">
      <c r="A14117" t="s">
        <v>4130</v>
      </c>
      <c r="B14117" t="s">
        <v>9922</v>
      </c>
      <c r="C14117" t="s">
        <v>9923</v>
      </c>
    </row>
    <row r="14118" spans="1:3" hidden="1" x14ac:dyDescent="0.25">
      <c r="A14118" t="s">
        <v>4130</v>
      </c>
      <c r="B14118" t="s">
        <v>9924</v>
      </c>
      <c r="C14118" t="s">
        <v>9925</v>
      </c>
    </row>
    <row r="14119" spans="1:3" hidden="1" x14ac:dyDescent="0.25">
      <c r="A14119" t="s">
        <v>4130</v>
      </c>
      <c r="B14119" t="s">
        <v>9926</v>
      </c>
      <c r="C14119" t="s">
        <v>9927</v>
      </c>
    </row>
    <row r="14120" spans="1:3" hidden="1" x14ac:dyDescent="0.25">
      <c r="A14120" t="s">
        <v>4130</v>
      </c>
      <c r="B14120" t="s">
        <v>9928</v>
      </c>
      <c r="C14120" t="s">
        <v>9929</v>
      </c>
    </row>
    <row r="14121" spans="1:3" hidden="1" x14ac:dyDescent="0.25">
      <c r="A14121" t="s">
        <v>4130</v>
      </c>
      <c r="B14121" t="s">
        <v>9930</v>
      </c>
      <c r="C14121" t="s">
        <v>9931</v>
      </c>
    </row>
    <row r="14122" spans="1:3" hidden="1" x14ac:dyDescent="0.25">
      <c r="A14122" t="s">
        <v>4130</v>
      </c>
      <c r="B14122" t="s">
        <v>9932</v>
      </c>
      <c r="C14122" t="s">
        <v>9933</v>
      </c>
    </row>
    <row r="14123" spans="1:3" hidden="1" x14ac:dyDescent="0.25">
      <c r="A14123" t="s">
        <v>4130</v>
      </c>
      <c r="B14123" t="s">
        <v>9934</v>
      </c>
      <c r="C14123" t="s">
        <v>9935</v>
      </c>
    </row>
    <row r="14124" spans="1:3" hidden="1" x14ac:dyDescent="0.25">
      <c r="A14124" t="s">
        <v>4130</v>
      </c>
      <c r="B14124" t="s">
        <v>9936</v>
      </c>
      <c r="C14124" t="s">
        <v>9937</v>
      </c>
    </row>
    <row r="14125" spans="1:3" hidden="1" x14ac:dyDescent="0.25">
      <c r="A14125" t="s">
        <v>4130</v>
      </c>
      <c r="B14125" t="s">
        <v>9938</v>
      </c>
      <c r="C14125" t="s">
        <v>9939</v>
      </c>
    </row>
    <row r="14126" spans="1:3" hidden="1" x14ac:dyDescent="0.25">
      <c r="A14126" t="s">
        <v>4130</v>
      </c>
      <c r="B14126" t="s">
        <v>9940</v>
      </c>
      <c r="C14126" t="s">
        <v>9941</v>
      </c>
    </row>
    <row r="14127" spans="1:3" hidden="1" x14ac:dyDescent="0.25">
      <c r="A14127" t="s">
        <v>4130</v>
      </c>
      <c r="B14127" t="s">
        <v>9942</v>
      </c>
      <c r="C14127" t="s">
        <v>9943</v>
      </c>
    </row>
    <row r="14128" spans="1:3" hidden="1" x14ac:dyDescent="0.25">
      <c r="A14128" t="s">
        <v>4130</v>
      </c>
      <c r="B14128" t="s">
        <v>9944</v>
      </c>
      <c r="C14128" t="s">
        <v>9945</v>
      </c>
    </row>
    <row r="14129" spans="1:3" hidden="1" x14ac:dyDescent="0.25">
      <c r="A14129" t="s">
        <v>4130</v>
      </c>
      <c r="B14129" t="s">
        <v>9946</v>
      </c>
      <c r="C14129" t="s">
        <v>9947</v>
      </c>
    </row>
    <row r="14130" spans="1:3" hidden="1" x14ac:dyDescent="0.25">
      <c r="A14130" t="s">
        <v>4130</v>
      </c>
      <c r="B14130" t="s">
        <v>9948</v>
      </c>
      <c r="C14130" t="s">
        <v>9949</v>
      </c>
    </row>
    <row r="14131" spans="1:3" hidden="1" x14ac:dyDescent="0.25">
      <c r="A14131" t="s">
        <v>4130</v>
      </c>
      <c r="B14131" t="s">
        <v>9950</v>
      </c>
      <c r="C14131" t="s">
        <v>9951</v>
      </c>
    </row>
    <row r="14132" spans="1:3" hidden="1" x14ac:dyDescent="0.25">
      <c r="A14132" t="s">
        <v>4130</v>
      </c>
      <c r="B14132" t="s">
        <v>9952</v>
      </c>
      <c r="C14132" t="s">
        <v>9953</v>
      </c>
    </row>
    <row r="14133" spans="1:3" hidden="1" x14ac:dyDescent="0.25">
      <c r="A14133" t="s">
        <v>4130</v>
      </c>
      <c r="B14133" t="s">
        <v>9954</v>
      </c>
      <c r="C14133" t="s">
        <v>9955</v>
      </c>
    </row>
    <row r="14134" spans="1:3" hidden="1" x14ac:dyDescent="0.25">
      <c r="A14134" t="s">
        <v>4130</v>
      </c>
      <c r="B14134" t="s">
        <v>9956</v>
      </c>
      <c r="C14134" t="s">
        <v>9957</v>
      </c>
    </row>
    <row r="14135" spans="1:3" hidden="1" x14ac:dyDescent="0.25">
      <c r="A14135" t="s">
        <v>4130</v>
      </c>
      <c r="B14135" t="s">
        <v>9958</v>
      </c>
      <c r="C14135" t="s">
        <v>9959</v>
      </c>
    </row>
    <row r="14136" spans="1:3" hidden="1" x14ac:dyDescent="0.25">
      <c r="A14136" t="s">
        <v>4130</v>
      </c>
      <c r="B14136" t="s">
        <v>9960</v>
      </c>
      <c r="C14136" t="s">
        <v>9961</v>
      </c>
    </row>
    <row r="14137" spans="1:3" hidden="1" x14ac:dyDescent="0.25">
      <c r="A14137" t="s">
        <v>4130</v>
      </c>
      <c r="B14137" t="s">
        <v>9962</v>
      </c>
      <c r="C14137" t="s">
        <v>9963</v>
      </c>
    </row>
    <row r="14138" spans="1:3" hidden="1" x14ac:dyDescent="0.25">
      <c r="A14138" t="s">
        <v>4130</v>
      </c>
      <c r="B14138" t="s">
        <v>9964</v>
      </c>
      <c r="C14138" t="s">
        <v>9965</v>
      </c>
    </row>
    <row r="14139" spans="1:3" hidden="1" x14ac:dyDescent="0.25">
      <c r="A14139" t="s">
        <v>4130</v>
      </c>
      <c r="B14139" t="s">
        <v>9966</v>
      </c>
      <c r="C14139" t="s">
        <v>9961</v>
      </c>
    </row>
    <row r="14140" spans="1:3" hidden="1" x14ac:dyDescent="0.25">
      <c r="A14140" t="s">
        <v>4130</v>
      </c>
      <c r="B14140" t="s">
        <v>9967</v>
      </c>
      <c r="C14140" t="s">
        <v>9968</v>
      </c>
    </row>
    <row r="14141" spans="1:3" hidden="1" x14ac:dyDescent="0.25">
      <c r="A14141" t="s">
        <v>4130</v>
      </c>
      <c r="B14141" t="s">
        <v>9969</v>
      </c>
      <c r="C14141" t="s">
        <v>9970</v>
      </c>
    </row>
    <row r="14142" spans="1:3" hidden="1" x14ac:dyDescent="0.25">
      <c r="A14142" t="s">
        <v>4130</v>
      </c>
      <c r="B14142" t="s">
        <v>9971</v>
      </c>
      <c r="C14142" t="s">
        <v>9972</v>
      </c>
    </row>
    <row r="14143" spans="1:3" hidden="1" x14ac:dyDescent="0.25">
      <c r="A14143" t="s">
        <v>4130</v>
      </c>
      <c r="B14143" t="s">
        <v>9973</v>
      </c>
      <c r="C14143" t="s">
        <v>9974</v>
      </c>
    </row>
    <row r="14144" spans="1:3" hidden="1" x14ac:dyDescent="0.25">
      <c r="A14144" t="s">
        <v>4130</v>
      </c>
      <c r="B14144" t="s">
        <v>9975</v>
      </c>
      <c r="C14144" t="s">
        <v>9976</v>
      </c>
    </row>
    <row r="14145" spans="1:3" hidden="1" x14ac:dyDescent="0.25">
      <c r="A14145" t="s">
        <v>4130</v>
      </c>
      <c r="B14145" t="s">
        <v>9977</v>
      </c>
      <c r="C14145" t="s">
        <v>9978</v>
      </c>
    </row>
    <row r="14146" spans="1:3" hidden="1" x14ac:dyDescent="0.25">
      <c r="A14146" t="s">
        <v>4130</v>
      </c>
      <c r="B14146" t="s">
        <v>9979</v>
      </c>
      <c r="C14146" t="s">
        <v>9823</v>
      </c>
    </row>
    <row r="14147" spans="1:3" hidden="1" x14ac:dyDescent="0.25">
      <c r="A14147" t="s">
        <v>4130</v>
      </c>
      <c r="B14147" t="s">
        <v>9980</v>
      </c>
      <c r="C14147" t="s">
        <v>9981</v>
      </c>
    </row>
    <row r="14148" spans="1:3" hidden="1" x14ac:dyDescent="0.25">
      <c r="A14148" t="s">
        <v>4130</v>
      </c>
      <c r="B14148" t="s">
        <v>9982</v>
      </c>
      <c r="C14148" t="s">
        <v>9983</v>
      </c>
    </row>
    <row r="14149" spans="1:3" hidden="1" x14ac:dyDescent="0.25">
      <c r="A14149" t="s">
        <v>4130</v>
      </c>
      <c r="B14149" t="s">
        <v>9984</v>
      </c>
      <c r="C14149" t="s">
        <v>9907</v>
      </c>
    </row>
    <row r="14150" spans="1:3" hidden="1" x14ac:dyDescent="0.25">
      <c r="A14150" t="s">
        <v>4130</v>
      </c>
      <c r="B14150" t="s">
        <v>9985</v>
      </c>
      <c r="C14150" t="s">
        <v>9986</v>
      </c>
    </row>
    <row r="14151" spans="1:3" hidden="1" x14ac:dyDescent="0.25">
      <c r="A14151" t="s">
        <v>4130</v>
      </c>
      <c r="B14151" t="s">
        <v>9987</v>
      </c>
      <c r="C14151" t="s">
        <v>9988</v>
      </c>
    </row>
    <row r="14152" spans="1:3" hidden="1" x14ac:dyDescent="0.25">
      <c r="A14152" t="s">
        <v>4130</v>
      </c>
      <c r="B14152" t="s">
        <v>9989</v>
      </c>
      <c r="C14152" t="s">
        <v>9990</v>
      </c>
    </row>
    <row r="14153" spans="1:3" hidden="1" x14ac:dyDescent="0.25">
      <c r="A14153" t="s">
        <v>4130</v>
      </c>
      <c r="B14153" t="s">
        <v>9991</v>
      </c>
      <c r="C14153" t="s">
        <v>9992</v>
      </c>
    </row>
    <row r="14154" spans="1:3" hidden="1" x14ac:dyDescent="0.25">
      <c r="A14154" t="s">
        <v>4130</v>
      </c>
      <c r="B14154" t="s">
        <v>9993</v>
      </c>
      <c r="C14154" t="s">
        <v>9994</v>
      </c>
    </row>
    <row r="14155" spans="1:3" hidden="1" x14ac:dyDescent="0.25">
      <c r="A14155" t="s">
        <v>4130</v>
      </c>
      <c r="B14155" t="s">
        <v>9995</v>
      </c>
      <c r="C14155" t="s">
        <v>9996</v>
      </c>
    </row>
    <row r="14156" spans="1:3" hidden="1" x14ac:dyDescent="0.25">
      <c r="A14156" t="s">
        <v>4130</v>
      </c>
      <c r="B14156" t="s">
        <v>9997</v>
      </c>
      <c r="C14156" t="s">
        <v>9998</v>
      </c>
    </row>
    <row r="14157" spans="1:3" hidden="1" x14ac:dyDescent="0.25">
      <c r="A14157" t="s">
        <v>4130</v>
      </c>
      <c r="B14157" t="s">
        <v>9999</v>
      </c>
      <c r="C14157" t="s">
        <v>10000</v>
      </c>
    </row>
    <row r="14158" spans="1:3" hidden="1" x14ac:dyDescent="0.25">
      <c r="A14158" t="s">
        <v>4130</v>
      </c>
      <c r="B14158" t="s">
        <v>10001</v>
      </c>
      <c r="C14158" t="s">
        <v>10002</v>
      </c>
    </row>
    <row r="14159" spans="1:3" hidden="1" x14ac:dyDescent="0.25">
      <c r="A14159" t="s">
        <v>4130</v>
      </c>
      <c r="B14159" t="s">
        <v>10003</v>
      </c>
      <c r="C14159" t="s">
        <v>10004</v>
      </c>
    </row>
    <row r="14160" spans="1:3" hidden="1" x14ac:dyDescent="0.25">
      <c r="A14160" t="s">
        <v>4130</v>
      </c>
      <c r="B14160" t="s">
        <v>10005</v>
      </c>
      <c r="C14160" t="s">
        <v>10006</v>
      </c>
    </row>
    <row r="14161" spans="1:3" hidden="1" x14ac:dyDescent="0.25">
      <c r="A14161" t="s">
        <v>4130</v>
      </c>
      <c r="B14161" t="s">
        <v>10007</v>
      </c>
      <c r="C14161" t="s">
        <v>10008</v>
      </c>
    </row>
    <row r="14162" spans="1:3" hidden="1" x14ac:dyDescent="0.25">
      <c r="A14162" t="s">
        <v>4130</v>
      </c>
      <c r="B14162" t="s">
        <v>10009</v>
      </c>
      <c r="C14162" t="s">
        <v>10010</v>
      </c>
    </row>
    <row r="14163" spans="1:3" hidden="1" x14ac:dyDescent="0.25">
      <c r="A14163" t="s">
        <v>4130</v>
      </c>
      <c r="B14163" t="s">
        <v>10011</v>
      </c>
      <c r="C14163" t="s">
        <v>10012</v>
      </c>
    </row>
    <row r="14164" spans="1:3" hidden="1" x14ac:dyDescent="0.25">
      <c r="A14164" t="s">
        <v>4130</v>
      </c>
      <c r="B14164" t="s">
        <v>10013</v>
      </c>
      <c r="C14164" t="s">
        <v>10014</v>
      </c>
    </row>
    <row r="14165" spans="1:3" hidden="1" x14ac:dyDescent="0.25">
      <c r="A14165" t="s">
        <v>4130</v>
      </c>
      <c r="B14165" t="s">
        <v>10015</v>
      </c>
      <c r="C14165" t="s">
        <v>10016</v>
      </c>
    </row>
    <row r="14166" spans="1:3" hidden="1" x14ac:dyDescent="0.25">
      <c r="A14166" t="s">
        <v>4130</v>
      </c>
      <c r="B14166" t="s">
        <v>10017</v>
      </c>
      <c r="C14166" t="s">
        <v>10018</v>
      </c>
    </row>
    <row r="14167" spans="1:3" hidden="1" x14ac:dyDescent="0.25">
      <c r="A14167" t="s">
        <v>4130</v>
      </c>
      <c r="B14167" t="s">
        <v>10019</v>
      </c>
      <c r="C14167" t="s">
        <v>10020</v>
      </c>
    </row>
    <row r="14168" spans="1:3" hidden="1" x14ac:dyDescent="0.25">
      <c r="A14168" t="s">
        <v>4130</v>
      </c>
      <c r="B14168" t="s">
        <v>10021</v>
      </c>
      <c r="C14168" t="s">
        <v>10022</v>
      </c>
    </row>
    <row r="14169" spans="1:3" hidden="1" x14ac:dyDescent="0.25">
      <c r="A14169" t="s">
        <v>4130</v>
      </c>
      <c r="B14169" t="s">
        <v>10023</v>
      </c>
      <c r="C14169" t="s">
        <v>10024</v>
      </c>
    </row>
    <row r="14170" spans="1:3" hidden="1" x14ac:dyDescent="0.25">
      <c r="A14170" t="s">
        <v>4130</v>
      </c>
      <c r="B14170" t="s">
        <v>10025</v>
      </c>
      <c r="C14170" t="s">
        <v>10026</v>
      </c>
    </row>
    <row r="14171" spans="1:3" hidden="1" x14ac:dyDescent="0.25">
      <c r="A14171" t="s">
        <v>4130</v>
      </c>
      <c r="B14171" t="s">
        <v>10027</v>
      </c>
      <c r="C14171" t="s">
        <v>10028</v>
      </c>
    </row>
    <row r="14172" spans="1:3" hidden="1" x14ac:dyDescent="0.25">
      <c r="A14172" t="s">
        <v>4130</v>
      </c>
      <c r="B14172" t="s">
        <v>10029</v>
      </c>
      <c r="C14172" t="s">
        <v>10028</v>
      </c>
    </row>
    <row r="14173" spans="1:3" hidden="1" x14ac:dyDescent="0.25">
      <c r="A14173" t="s">
        <v>4130</v>
      </c>
      <c r="B14173" t="s">
        <v>10030</v>
      </c>
      <c r="C14173" t="s">
        <v>10031</v>
      </c>
    </row>
    <row r="14174" spans="1:3" hidden="1" x14ac:dyDescent="0.25">
      <c r="A14174" t="s">
        <v>4130</v>
      </c>
      <c r="B14174" t="s">
        <v>10032</v>
      </c>
      <c r="C14174" t="s">
        <v>10028</v>
      </c>
    </row>
    <row r="14175" spans="1:3" hidden="1" x14ac:dyDescent="0.25">
      <c r="A14175" t="s">
        <v>4130</v>
      </c>
      <c r="B14175" t="s">
        <v>10033</v>
      </c>
      <c r="C14175" t="s">
        <v>10034</v>
      </c>
    </row>
    <row r="14176" spans="1:3" hidden="1" x14ac:dyDescent="0.25">
      <c r="A14176" t="s">
        <v>4130</v>
      </c>
      <c r="B14176" t="s">
        <v>10035</v>
      </c>
      <c r="C14176" t="s">
        <v>10036</v>
      </c>
    </row>
    <row r="14177" spans="1:3" hidden="1" x14ac:dyDescent="0.25">
      <c r="A14177" t="s">
        <v>4130</v>
      </c>
      <c r="B14177" t="s">
        <v>10037</v>
      </c>
      <c r="C14177" t="s">
        <v>10034</v>
      </c>
    </row>
    <row r="14178" spans="1:3" hidden="1" x14ac:dyDescent="0.25">
      <c r="A14178" t="s">
        <v>4130</v>
      </c>
      <c r="B14178" t="s">
        <v>10038</v>
      </c>
      <c r="C14178" t="s">
        <v>10039</v>
      </c>
    </row>
    <row r="14179" spans="1:3" hidden="1" x14ac:dyDescent="0.25">
      <c r="A14179" t="s">
        <v>4130</v>
      </c>
      <c r="B14179" t="s">
        <v>10040</v>
      </c>
      <c r="C14179" t="s">
        <v>10041</v>
      </c>
    </row>
    <row r="14180" spans="1:3" hidden="1" x14ac:dyDescent="0.25">
      <c r="A14180" t="s">
        <v>4130</v>
      </c>
      <c r="B14180" t="s">
        <v>10042</v>
      </c>
      <c r="C14180" t="s">
        <v>10043</v>
      </c>
    </row>
    <row r="14181" spans="1:3" hidden="1" x14ac:dyDescent="0.25">
      <c r="A14181" t="s">
        <v>4130</v>
      </c>
      <c r="B14181" t="s">
        <v>10044</v>
      </c>
      <c r="C14181" t="s">
        <v>10043</v>
      </c>
    </row>
    <row r="14182" spans="1:3" hidden="1" x14ac:dyDescent="0.25">
      <c r="A14182" t="s">
        <v>4130</v>
      </c>
      <c r="B14182" t="s">
        <v>10045</v>
      </c>
      <c r="C14182" t="s">
        <v>10046</v>
      </c>
    </row>
    <row r="14183" spans="1:3" hidden="1" x14ac:dyDescent="0.25">
      <c r="A14183" t="s">
        <v>4130</v>
      </c>
      <c r="B14183" t="s">
        <v>10047</v>
      </c>
      <c r="C14183" t="s">
        <v>10048</v>
      </c>
    </row>
    <row r="14184" spans="1:3" hidden="1" x14ac:dyDescent="0.25">
      <c r="A14184" t="s">
        <v>4130</v>
      </c>
      <c r="B14184" t="s">
        <v>10049</v>
      </c>
      <c r="C14184" t="s">
        <v>10050</v>
      </c>
    </row>
    <row r="14185" spans="1:3" hidden="1" x14ac:dyDescent="0.25">
      <c r="A14185" t="s">
        <v>4130</v>
      </c>
      <c r="B14185" t="s">
        <v>10051</v>
      </c>
      <c r="C14185" t="s">
        <v>10052</v>
      </c>
    </row>
    <row r="14186" spans="1:3" hidden="1" x14ac:dyDescent="0.25">
      <c r="A14186" t="s">
        <v>4130</v>
      </c>
      <c r="B14186" t="s">
        <v>10053</v>
      </c>
      <c r="C14186" t="s">
        <v>10054</v>
      </c>
    </row>
    <row r="14187" spans="1:3" hidden="1" x14ac:dyDescent="0.25">
      <c r="A14187" t="s">
        <v>4130</v>
      </c>
      <c r="B14187" t="s">
        <v>10055</v>
      </c>
      <c r="C14187" t="s">
        <v>10056</v>
      </c>
    </row>
    <row r="14188" spans="1:3" hidden="1" x14ac:dyDescent="0.25">
      <c r="A14188" t="s">
        <v>4130</v>
      </c>
      <c r="B14188" t="s">
        <v>10057</v>
      </c>
      <c r="C14188" t="s">
        <v>10058</v>
      </c>
    </row>
    <row r="14189" spans="1:3" hidden="1" x14ac:dyDescent="0.25">
      <c r="A14189" t="s">
        <v>4130</v>
      </c>
      <c r="B14189" t="s">
        <v>10059</v>
      </c>
      <c r="C14189" t="s">
        <v>10060</v>
      </c>
    </row>
    <row r="14190" spans="1:3" hidden="1" x14ac:dyDescent="0.25">
      <c r="A14190" t="s">
        <v>4130</v>
      </c>
      <c r="B14190" t="s">
        <v>10061</v>
      </c>
      <c r="C14190" t="s">
        <v>10062</v>
      </c>
    </row>
    <row r="14191" spans="1:3" hidden="1" x14ac:dyDescent="0.25">
      <c r="A14191" t="s">
        <v>4130</v>
      </c>
      <c r="B14191" t="s">
        <v>10063</v>
      </c>
      <c r="C14191" t="s">
        <v>10064</v>
      </c>
    </row>
    <row r="14192" spans="1:3" hidden="1" x14ac:dyDescent="0.25">
      <c r="A14192" t="s">
        <v>4130</v>
      </c>
      <c r="B14192" t="s">
        <v>10065</v>
      </c>
      <c r="C14192" t="s">
        <v>10066</v>
      </c>
    </row>
    <row r="14193" spans="1:3" hidden="1" x14ac:dyDescent="0.25">
      <c r="A14193" t="s">
        <v>4130</v>
      </c>
      <c r="B14193" t="s">
        <v>10067</v>
      </c>
      <c r="C14193" t="s">
        <v>10068</v>
      </c>
    </row>
    <row r="14194" spans="1:3" hidden="1" x14ac:dyDescent="0.25">
      <c r="A14194" t="s">
        <v>4130</v>
      </c>
      <c r="B14194" t="s">
        <v>10069</v>
      </c>
      <c r="C14194" t="s">
        <v>10070</v>
      </c>
    </row>
    <row r="14195" spans="1:3" hidden="1" x14ac:dyDescent="0.25">
      <c r="A14195" t="s">
        <v>4130</v>
      </c>
      <c r="B14195" t="s">
        <v>10071</v>
      </c>
      <c r="C14195" t="s">
        <v>10072</v>
      </c>
    </row>
    <row r="14196" spans="1:3" hidden="1" x14ac:dyDescent="0.25">
      <c r="A14196" t="s">
        <v>4130</v>
      </c>
      <c r="B14196" t="s">
        <v>10073</v>
      </c>
      <c r="C14196" t="s">
        <v>10074</v>
      </c>
    </row>
    <row r="14197" spans="1:3" hidden="1" x14ac:dyDescent="0.25">
      <c r="A14197" t="s">
        <v>4130</v>
      </c>
      <c r="B14197" t="s">
        <v>10075</v>
      </c>
      <c r="C14197" t="s">
        <v>10076</v>
      </c>
    </row>
    <row r="14198" spans="1:3" hidden="1" x14ac:dyDescent="0.25">
      <c r="A14198" t="s">
        <v>4130</v>
      </c>
      <c r="B14198" t="s">
        <v>10077</v>
      </c>
      <c r="C14198" t="s">
        <v>10078</v>
      </c>
    </row>
    <row r="14199" spans="1:3" hidden="1" x14ac:dyDescent="0.25">
      <c r="A14199" t="s">
        <v>4130</v>
      </c>
      <c r="B14199" t="s">
        <v>10079</v>
      </c>
      <c r="C14199" t="s">
        <v>10080</v>
      </c>
    </row>
    <row r="14200" spans="1:3" hidden="1" x14ac:dyDescent="0.25">
      <c r="A14200" t="s">
        <v>4130</v>
      </c>
      <c r="B14200" t="s">
        <v>10081</v>
      </c>
      <c r="C14200" t="s">
        <v>10082</v>
      </c>
    </row>
    <row r="14201" spans="1:3" hidden="1" x14ac:dyDescent="0.25">
      <c r="A14201" t="s">
        <v>4130</v>
      </c>
      <c r="B14201" t="s">
        <v>10083</v>
      </c>
      <c r="C14201" t="s">
        <v>10084</v>
      </c>
    </row>
    <row r="14202" spans="1:3" hidden="1" x14ac:dyDescent="0.25">
      <c r="A14202" t="s">
        <v>4130</v>
      </c>
      <c r="B14202" t="s">
        <v>10085</v>
      </c>
      <c r="C14202" t="s">
        <v>10086</v>
      </c>
    </row>
    <row r="14203" spans="1:3" hidden="1" x14ac:dyDescent="0.25">
      <c r="A14203" t="s">
        <v>4130</v>
      </c>
      <c r="B14203" t="s">
        <v>10087</v>
      </c>
      <c r="C14203" t="s">
        <v>10088</v>
      </c>
    </row>
    <row r="14204" spans="1:3" hidden="1" x14ac:dyDescent="0.25">
      <c r="A14204" t="s">
        <v>4130</v>
      </c>
      <c r="B14204" t="s">
        <v>10089</v>
      </c>
      <c r="C14204" t="s">
        <v>10090</v>
      </c>
    </row>
    <row r="14205" spans="1:3" hidden="1" x14ac:dyDescent="0.25">
      <c r="A14205" t="s">
        <v>4130</v>
      </c>
      <c r="B14205" t="s">
        <v>10091</v>
      </c>
      <c r="C14205" t="s">
        <v>10092</v>
      </c>
    </row>
    <row r="14206" spans="1:3" hidden="1" x14ac:dyDescent="0.25">
      <c r="A14206" t="s">
        <v>4130</v>
      </c>
      <c r="B14206" t="s">
        <v>10093</v>
      </c>
      <c r="C14206" t="s">
        <v>10094</v>
      </c>
    </row>
    <row r="14207" spans="1:3" hidden="1" x14ac:dyDescent="0.25">
      <c r="A14207" t="s">
        <v>4130</v>
      </c>
      <c r="B14207" t="s">
        <v>10095</v>
      </c>
      <c r="C14207" t="s">
        <v>10096</v>
      </c>
    </row>
    <row r="14208" spans="1:3" hidden="1" x14ac:dyDescent="0.25">
      <c r="A14208" t="s">
        <v>4130</v>
      </c>
      <c r="B14208" t="s">
        <v>10097</v>
      </c>
      <c r="C14208" t="s">
        <v>10098</v>
      </c>
    </row>
    <row r="14209" spans="1:3" hidden="1" x14ac:dyDescent="0.25">
      <c r="A14209" t="s">
        <v>4130</v>
      </c>
      <c r="B14209" t="s">
        <v>10099</v>
      </c>
      <c r="C14209" t="s">
        <v>10100</v>
      </c>
    </row>
    <row r="14210" spans="1:3" hidden="1" x14ac:dyDescent="0.25">
      <c r="A14210" t="s">
        <v>4130</v>
      </c>
      <c r="B14210" t="s">
        <v>10101</v>
      </c>
      <c r="C14210" t="s">
        <v>10102</v>
      </c>
    </row>
    <row r="14211" spans="1:3" hidden="1" x14ac:dyDescent="0.25">
      <c r="A14211" t="s">
        <v>4130</v>
      </c>
      <c r="B14211" t="s">
        <v>10103</v>
      </c>
      <c r="C14211" t="s">
        <v>10104</v>
      </c>
    </row>
    <row r="14212" spans="1:3" hidden="1" x14ac:dyDescent="0.25">
      <c r="A14212" t="s">
        <v>4130</v>
      </c>
      <c r="B14212" t="s">
        <v>10103</v>
      </c>
      <c r="C14212" t="s">
        <v>10105</v>
      </c>
    </row>
    <row r="14213" spans="1:3" hidden="1" x14ac:dyDescent="0.25">
      <c r="A14213" t="s">
        <v>4130</v>
      </c>
      <c r="B14213" t="s">
        <v>10103</v>
      </c>
      <c r="C14213" t="s">
        <v>10106</v>
      </c>
    </row>
    <row r="14214" spans="1:3" hidden="1" x14ac:dyDescent="0.25">
      <c r="A14214" t="s">
        <v>4130</v>
      </c>
      <c r="B14214" t="s">
        <v>10103</v>
      </c>
      <c r="C14214" t="s">
        <v>10107</v>
      </c>
    </row>
    <row r="14215" spans="1:3" hidden="1" x14ac:dyDescent="0.25">
      <c r="A14215" t="s">
        <v>4130</v>
      </c>
      <c r="B14215" t="s">
        <v>10103</v>
      </c>
      <c r="C14215" t="s">
        <v>10108</v>
      </c>
    </row>
    <row r="14216" spans="1:3" hidden="1" x14ac:dyDescent="0.25">
      <c r="A14216" t="s">
        <v>4130</v>
      </c>
      <c r="B14216" t="s">
        <v>10109</v>
      </c>
      <c r="C14216" t="s">
        <v>10110</v>
      </c>
    </row>
    <row r="14217" spans="1:3" hidden="1" x14ac:dyDescent="0.25">
      <c r="A14217" t="s">
        <v>4130</v>
      </c>
      <c r="B14217" t="s">
        <v>10111</v>
      </c>
      <c r="C14217" t="s">
        <v>10112</v>
      </c>
    </row>
    <row r="14218" spans="1:3" hidden="1" x14ac:dyDescent="0.25">
      <c r="A14218" t="s">
        <v>4130</v>
      </c>
      <c r="B14218" t="s">
        <v>10113</v>
      </c>
      <c r="C14218" t="s">
        <v>10114</v>
      </c>
    </row>
    <row r="14219" spans="1:3" hidden="1" x14ac:dyDescent="0.25">
      <c r="A14219" t="s">
        <v>4130</v>
      </c>
      <c r="B14219" t="s">
        <v>10115</v>
      </c>
      <c r="C14219" t="s">
        <v>10116</v>
      </c>
    </row>
    <row r="14220" spans="1:3" hidden="1" x14ac:dyDescent="0.25">
      <c r="A14220" t="s">
        <v>4130</v>
      </c>
      <c r="B14220" t="s">
        <v>10117</v>
      </c>
      <c r="C14220" t="s">
        <v>10118</v>
      </c>
    </row>
    <row r="14221" spans="1:3" hidden="1" x14ac:dyDescent="0.25">
      <c r="A14221" t="s">
        <v>4130</v>
      </c>
      <c r="B14221" t="s">
        <v>10119</v>
      </c>
      <c r="C14221" t="s">
        <v>10120</v>
      </c>
    </row>
    <row r="14222" spans="1:3" hidden="1" x14ac:dyDescent="0.25">
      <c r="A14222" t="s">
        <v>4130</v>
      </c>
      <c r="B14222" t="s">
        <v>10121</v>
      </c>
      <c r="C14222" t="s">
        <v>10122</v>
      </c>
    </row>
    <row r="14223" spans="1:3" hidden="1" x14ac:dyDescent="0.25">
      <c r="A14223" t="s">
        <v>4130</v>
      </c>
      <c r="B14223" t="s">
        <v>10123</v>
      </c>
      <c r="C14223" t="s">
        <v>10124</v>
      </c>
    </row>
    <row r="14224" spans="1:3" hidden="1" x14ac:dyDescent="0.25">
      <c r="A14224" t="s">
        <v>4130</v>
      </c>
      <c r="B14224" t="s">
        <v>10125</v>
      </c>
      <c r="C14224" t="s">
        <v>10126</v>
      </c>
    </row>
    <row r="14225" spans="1:3" hidden="1" x14ac:dyDescent="0.25">
      <c r="A14225" t="s">
        <v>4130</v>
      </c>
      <c r="B14225" t="s">
        <v>10127</v>
      </c>
      <c r="C14225" t="s">
        <v>10128</v>
      </c>
    </row>
    <row r="14226" spans="1:3" hidden="1" x14ac:dyDescent="0.25">
      <c r="A14226" t="s">
        <v>4130</v>
      </c>
      <c r="B14226" t="s">
        <v>10129</v>
      </c>
      <c r="C14226" t="s">
        <v>10130</v>
      </c>
    </row>
    <row r="14227" spans="1:3" hidden="1" x14ac:dyDescent="0.25">
      <c r="A14227" t="s">
        <v>4130</v>
      </c>
      <c r="B14227" t="s">
        <v>10131</v>
      </c>
      <c r="C14227" t="s">
        <v>10132</v>
      </c>
    </row>
    <row r="14228" spans="1:3" hidden="1" x14ac:dyDescent="0.25">
      <c r="A14228" t="s">
        <v>4130</v>
      </c>
      <c r="B14228" t="s">
        <v>10133</v>
      </c>
      <c r="C14228" t="s">
        <v>10134</v>
      </c>
    </row>
    <row r="14229" spans="1:3" hidden="1" x14ac:dyDescent="0.25">
      <c r="A14229" t="s">
        <v>4130</v>
      </c>
      <c r="B14229" t="s">
        <v>10135</v>
      </c>
      <c r="C14229" t="s">
        <v>10136</v>
      </c>
    </row>
    <row r="14230" spans="1:3" hidden="1" x14ac:dyDescent="0.25">
      <c r="A14230" t="s">
        <v>4130</v>
      </c>
      <c r="B14230" t="s">
        <v>10137</v>
      </c>
      <c r="C14230" t="s">
        <v>10138</v>
      </c>
    </row>
    <row r="14231" spans="1:3" hidden="1" x14ac:dyDescent="0.25">
      <c r="A14231" t="s">
        <v>4130</v>
      </c>
      <c r="B14231" t="s">
        <v>10139</v>
      </c>
      <c r="C14231" t="s">
        <v>10140</v>
      </c>
    </row>
    <row r="14232" spans="1:3" hidden="1" x14ac:dyDescent="0.25">
      <c r="A14232" t="s">
        <v>4130</v>
      </c>
      <c r="B14232" t="s">
        <v>10141</v>
      </c>
      <c r="C14232" t="s">
        <v>10142</v>
      </c>
    </row>
    <row r="14233" spans="1:3" hidden="1" x14ac:dyDescent="0.25">
      <c r="A14233" t="s">
        <v>4130</v>
      </c>
      <c r="B14233" t="s">
        <v>10143</v>
      </c>
      <c r="C14233" t="s">
        <v>10144</v>
      </c>
    </row>
    <row r="14234" spans="1:3" hidden="1" x14ac:dyDescent="0.25">
      <c r="A14234" t="s">
        <v>4130</v>
      </c>
      <c r="B14234" t="s">
        <v>10145</v>
      </c>
      <c r="C14234" t="s">
        <v>10146</v>
      </c>
    </row>
    <row r="14235" spans="1:3" hidden="1" x14ac:dyDescent="0.25">
      <c r="A14235" t="s">
        <v>4130</v>
      </c>
      <c r="B14235" t="s">
        <v>10147</v>
      </c>
      <c r="C14235" t="s">
        <v>10148</v>
      </c>
    </row>
    <row r="14236" spans="1:3" hidden="1" x14ac:dyDescent="0.25">
      <c r="A14236" t="s">
        <v>4130</v>
      </c>
      <c r="B14236" t="s">
        <v>10149</v>
      </c>
      <c r="C14236" t="s">
        <v>10150</v>
      </c>
    </row>
    <row r="14237" spans="1:3" hidden="1" x14ac:dyDescent="0.25">
      <c r="A14237" t="s">
        <v>4130</v>
      </c>
      <c r="B14237" t="s">
        <v>10151</v>
      </c>
      <c r="C14237" t="s">
        <v>10152</v>
      </c>
    </row>
    <row r="14238" spans="1:3" hidden="1" x14ac:dyDescent="0.25">
      <c r="A14238" t="s">
        <v>4130</v>
      </c>
      <c r="B14238" t="s">
        <v>10153</v>
      </c>
      <c r="C14238" t="s">
        <v>10154</v>
      </c>
    </row>
    <row r="14239" spans="1:3" hidden="1" x14ac:dyDescent="0.25">
      <c r="A14239" t="s">
        <v>4130</v>
      </c>
      <c r="B14239" t="s">
        <v>10155</v>
      </c>
      <c r="C14239" t="s">
        <v>10156</v>
      </c>
    </row>
    <row r="14240" spans="1:3" hidden="1" x14ac:dyDescent="0.25">
      <c r="A14240" t="s">
        <v>4130</v>
      </c>
      <c r="B14240" t="s">
        <v>10157</v>
      </c>
      <c r="C14240" t="s">
        <v>10158</v>
      </c>
    </row>
    <row r="14241" spans="1:3" hidden="1" x14ac:dyDescent="0.25">
      <c r="A14241" t="s">
        <v>4130</v>
      </c>
      <c r="B14241" t="s">
        <v>10159</v>
      </c>
      <c r="C14241" t="s">
        <v>10160</v>
      </c>
    </row>
    <row r="14242" spans="1:3" hidden="1" x14ac:dyDescent="0.25">
      <c r="A14242" t="s">
        <v>4130</v>
      </c>
      <c r="B14242" t="s">
        <v>10161</v>
      </c>
      <c r="C14242" t="s">
        <v>10162</v>
      </c>
    </row>
    <row r="14243" spans="1:3" hidden="1" x14ac:dyDescent="0.25">
      <c r="A14243" t="s">
        <v>4130</v>
      </c>
      <c r="B14243" t="s">
        <v>10163</v>
      </c>
      <c r="C14243" t="s">
        <v>10164</v>
      </c>
    </row>
    <row r="14244" spans="1:3" hidden="1" x14ac:dyDescent="0.25">
      <c r="A14244" t="s">
        <v>4130</v>
      </c>
      <c r="B14244" t="s">
        <v>10165</v>
      </c>
      <c r="C14244" t="s">
        <v>10166</v>
      </c>
    </row>
    <row r="14245" spans="1:3" hidden="1" x14ac:dyDescent="0.25">
      <c r="A14245" t="s">
        <v>4130</v>
      </c>
      <c r="B14245" t="s">
        <v>10167</v>
      </c>
      <c r="C14245" t="s">
        <v>10168</v>
      </c>
    </row>
    <row r="14246" spans="1:3" hidden="1" x14ac:dyDescent="0.25">
      <c r="A14246" t="s">
        <v>4130</v>
      </c>
      <c r="B14246" t="s">
        <v>10169</v>
      </c>
      <c r="C14246" t="s">
        <v>10170</v>
      </c>
    </row>
    <row r="14247" spans="1:3" hidden="1" x14ac:dyDescent="0.25">
      <c r="A14247" t="s">
        <v>4130</v>
      </c>
      <c r="B14247" t="s">
        <v>10171</v>
      </c>
      <c r="C14247" t="s">
        <v>10172</v>
      </c>
    </row>
    <row r="14248" spans="1:3" hidden="1" x14ac:dyDescent="0.25">
      <c r="A14248" t="s">
        <v>4130</v>
      </c>
      <c r="B14248" t="s">
        <v>10173</v>
      </c>
      <c r="C14248" t="s">
        <v>10174</v>
      </c>
    </row>
    <row r="14249" spans="1:3" hidden="1" x14ac:dyDescent="0.25">
      <c r="A14249" t="s">
        <v>4130</v>
      </c>
      <c r="B14249" t="s">
        <v>10175</v>
      </c>
      <c r="C14249" t="s">
        <v>10176</v>
      </c>
    </row>
    <row r="14250" spans="1:3" hidden="1" x14ac:dyDescent="0.25">
      <c r="A14250" t="s">
        <v>4130</v>
      </c>
      <c r="B14250" t="s">
        <v>10177</v>
      </c>
      <c r="C14250" t="s">
        <v>10178</v>
      </c>
    </row>
    <row r="14251" spans="1:3" hidden="1" x14ac:dyDescent="0.25">
      <c r="A14251" t="s">
        <v>4130</v>
      </c>
      <c r="B14251" t="s">
        <v>10179</v>
      </c>
      <c r="C14251" t="s">
        <v>10180</v>
      </c>
    </row>
    <row r="14252" spans="1:3" hidden="1" x14ac:dyDescent="0.25">
      <c r="A14252" t="s">
        <v>4130</v>
      </c>
      <c r="B14252" t="s">
        <v>10181</v>
      </c>
      <c r="C14252" t="s">
        <v>10182</v>
      </c>
    </row>
    <row r="14253" spans="1:3" hidden="1" x14ac:dyDescent="0.25">
      <c r="A14253" t="s">
        <v>4130</v>
      </c>
      <c r="B14253" t="s">
        <v>10183</v>
      </c>
      <c r="C14253" t="s">
        <v>10184</v>
      </c>
    </row>
    <row r="14254" spans="1:3" hidden="1" x14ac:dyDescent="0.25">
      <c r="A14254" t="s">
        <v>4130</v>
      </c>
      <c r="B14254" t="s">
        <v>10185</v>
      </c>
      <c r="C14254" t="s">
        <v>10186</v>
      </c>
    </row>
    <row r="14255" spans="1:3" hidden="1" x14ac:dyDescent="0.25">
      <c r="A14255" t="s">
        <v>4130</v>
      </c>
      <c r="B14255" t="s">
        <v>10187</v>
      </c>
      <c r="C14255" t="s">
        <v>10188</v>
      </c>
    </row>
    <row r="14256" spans="1:3" hidden="1" x14ac:dyDescent="0.25">
      <c r="A14256" t="s">
        <v>4130</v>
      </c>
      <c r="B14256" t="s">
        <v>10189</v>
      </c>
      <c r="C14256" t="s">
        <v>10190</v>
      </c>
    </row>
    <row r="14257" spans="1:3" hidden="1" x14ac:dyDescent="0.25">
      <c r="A14257" t="s">
        <v>4130</v>
      </c>
      <c r="B14257" t="s">
        <v>10191</v>
      </c>
      <c r="C14257" t="s">
        <v>10192</v>
      </c>
    </row>
    <row r="14258" spans="1:3" hidden="1" x14ac:dyDescent="0.25">
      <c r="A14258" t="s">
        <v>4130</v>
      </c>
      <c r="B14258" t="s">
        <v>10193</v>
      </c>
      <c r="C14258" t="s">
        <v>10194</v>
      </c>
    </row>
    <row r="14259" spans="1:3" hidden="1" x14ac:dyDescent="0.25">
      <c r="A14259" t="s">
        <v>4130</v>
      </c>
      <c r="B14259" t="s">
        <v>10195</v>
      </c>
      <c r="C14259" t="s">
        <v>10196</v>
      </c>
    </row>
    <row r="14260" spans="1:3" hidden="1" x14ac:dyDescent="0.25">
      <c r="A14260" t="s">
        <v>4130</v>
      </c>
      <c r="B14260" t="s">
        <v>10197</v>
      </c>
      <c r="C14260" t="s">
        <v>10198</v>
      </c>
    </row>
    <row r="14261" spans="1:3" hidden="1" x14ac:dyDescent="0.25">
      <c r="A14261" t="s">
        <v>4130</v>
      </c>
      <c r="B14261" t="s">
        <v>10199</v>
      </c>
      <c r="C14261" t="s">
        <v>10200</v>
      </c>
    </row>
    <row r="14262" spans="1:3" hidden="1" x14ac:dyDescent="0.25">
      <c r="A14262" t="s">
        <v>4130</v>
      </c>
      <c r="B14262" t="s">
        <v>10201</v>
      </c>
      <c r="C14262" t="s">
        <v>10202</v>
      </c>
    </row>
    <row r="14263" spans="1:3" hidden="1" x14ac:dyDescent="0.25">
      <c r="A14263" t="s">
        <v>4130</v>
      </c>
      <c r="B14263" t="s">
        <v>10203</v>
      </c>
      <c r="C14263" t="s">
        <v>10204</v>
      </c>
    </row>
    <row r="14264" spans="1:3" hidden="1" x14ac:dyDescent="0.25">
      <c r="A14264" t="s">
        <v>4130</v>
      </c>
      <c r="B14264" t="s">
        <v>10205</v>
      </c>
      <c r="C14264" t="s">
        <v>10206</v>
      </c>
    </row>
    <row r="14265" spans="1:3" hidden="1" x14ac:dyDescent="0.25">
      <c r="A14265" t="s">
        <v>4130</v>
      </c>
      <c r="B14265" t="s">
        <v>10207</v>
      </c>
      <c r="C14265" t="s">
        <v>10208</v>
      </c>
    </row>
    <row r="14266" spans="1:3" hidden="1" x14ac:dyDescent="0.25">
      <c r="A14266" t="s">
        <v>4130</v>
      </c>
      <c r="B14266" t="s">
        <v>10209</v>
      </c>
      <c r="C14266" t="s">
        <v>10210</v>
      </c>
    </row>
    <row r="14267" spans="1:3" hidden="1" x14ac:dyDescent="0.25">
      <c r="A14267" t="s">
        <v>4130</v>
      </c>
      <c r="B14267" t="s">
        <v>10211</v>
      </c>
      <c r="C14267" t="s">
        <v>10212</v>
      </c>
    </row>
    <row r="14268" spans="1:3" hidden="1" x14ac:dyDescent="0.25">
      <c r="A14268" t="s">
        <v>4130</v>
      </c>
      <c r="B14268" t="s">
        <v>10213</v>
      </c>
      <c r="C14268" t="s">
        <v>10214</v>
      </c>
    </row>
    <row r="14269" spans="1:3" hidden="1" x14ac:dyDescent="0.25">
      <c r="A14269" t="s">
        <v>4130</v>
      </c>
      <c r="B14269" t="s">
        <v>10215</v>
      </c>
      <c r="C14269" t="s">
        <v>10216</v>
      </c>
    </row>
    <row r="14270" spans="1:3" hidden="1" x14ac:dyDescent="0.25">
      <c r="A14270" t="s">
        <v>4130</v>
      </c>
      <c r="B14270" t="s">
        <v>10217</v>
      </c>
      <c r="C14270" t="s">
        <v>10218</v>
      </c>
    </row>
    <row r="14271" spans="1:3" hidden="1" x14ac:dyDescent="0.25">
      <c r="A14271" t="s">
        <v>4130</v>
      </c>
      <c r="B14271" t="s">
        <v>10219</v>
      </c>
      <c r="C14271" t="s">
        <v>10220</v>
      </c>
    </row>
    <row r="14272" spans="1:3" hidden="1" x14ac:dyDescent="0.25">
      <c r="A14272" t="s">
        <v>4130</v>
      </c>
      <c r="B14272" t="s">
        <v>10221</v>
      </c>
      <c r="C14272" t="s">
        <v>10222</v>
      </c>
    </row>
    <row r="14273" spans="1:3" hidden="1" x14ac:dyDescent="0.25">
      <c r="A14273" t="s">
        <v>4130</v>
      </c>
      <c r="B14273" t="s">
        <v>10223</v>
      </c>
      <c r="C14273" t="s">
        <v>10224</v>
      </c>
    </row>
    <row r="14274" spans="1:3" hidden="1" x14ac:dyDescent="0.25">
      <c r="A14274" t="s">
        <v>4130</v>
      </c>
      <c r="B14274" t="s">
        <v>10225</v>
      </c>
      <c r="C14274" t="s">
        <v>10226</v>
      </c>
    </row>
    <row r="14275" spans="1:3" hidden="1" x14ac:dyDescent="0.25">
      <c r="A14275" t="s">
        <v>4130</v>
      </c>
      <c r="B14275" t="s">
        <v>10227</v>
      </c>
      <c r="C14275" t="s">
        <v>10228</v>
      </c>
    </row>
    <row r="14276" spans="1:3" hidden="1" x14ac:dyDescent="0.25">
      <c r="A14276" t="s">
        <v>4130</v>
      </c>
      <c r="B14276" t="s">
        <v>10229</v>
      </c>
      <c r="C14276" t="s">
        <v>10230</v>
      </c>
    </row>
    <row r="14277" spans="1:3" hidden="1" x14ac:dyDescent="0.25">
      <c r="A14277" t="s">
        <v>4130</v>
      </c>
      <c r="B14277" t="s">
        <v>10231</v>
      </c>
      <c r="C14277" t="s">
        <v>10232</v>
      </c>
    </row>
    <row r="14278" spans="1:3" hidden="1" x14ac:dyDescent="0.25">
      <c r="A14278" t="s">
        <v>4130</v>
      </c>
      <c r="B14278" t="s">
        <v>10233</v>
      </c>
      <c r="C14278" t="s">
        <v>10234</v>
      </c>
    </row>
    <row r="14279" spans="1:3" hidden="1" x14ac:dyDescent="0.25">
      <c r="A14279" t="s">
        <v>4130</v>
      </c>
      <c r="B14279" t="s">
        <v>10235</v>
      </c>
      <c r="C14279" t="s">
        <v>10236</v>
      </c>
    </row>
    <row r="14280" spans="1:3" hidden="1" x14ac:dyDescent="0.25">
      <c r="A14280" t="s">
        <v>4130</v>
      </c>
      <c r="B14280" t="s">
        <v>10237</v>
      </c>
      <c r="C14280" t="s">
        <v>10238</v>
      </c>
    </row>
    <row r="14281" spans="1:3" hidden="1" x14ac:dyDescent="0.25">
      <c r="A14281" t="s">
        <v>4130</v>
      </c>
      <c r="B14281" t="s">
        <v>10239</v>
      </c>
      <c r="C14281" t="s">
        <v>10240</v>
      </c>
    </row>
    <row r="14282" spans="1:3" hidden="1" x14ac:dyDescent="0.25">
      <c r="A14282" t="s">
        <v>4130</v>
      </c>
      <c r="B14282" t="s">
        <v>10241</v>
      </c>
      <c r="C14282" t="s">
        <v>10242</v>
      </c>
    </row>
    <row r="14283" spans="1:3" hidden="1" x14ac:dyDescent="0.25">
      <c r="A14283" t="s">
        <v>4130</v>
      </c>
      <c r="B14283" t="s">
        <v>10243</v>
      </c>
      <c r="C14283" t="s">
        <v>10244</v>
      </c>
    </row>
    <row r="14284" spans="1:3" hidden="1" x14ac:dyDescent="0.25">
      <c r="A14284" t="s">
        <v>4130</v>
      </c>
      <c r="B14284" t="s">
        <v>10245</v>
      </c>
      <c r="C14284" t="s">
        <v>10246</v>
      </c>
    </row>
    <row r="14285" spans="1:3" hidden="1" x14ac:dyDescent="0.25">
      <c r="A14285" t="s">
        <v>4130</v>
      </c>
      <c r="B14285" t="s">
        <v>10247</v>
      </c>
      <c r="C14285" t="s">
        <v>10248</v>
      </c>
    </row>
    <row r="14286" spans="1:3" hidden="1" x14ac:dyDescent="0.25">
      <c r="A14286" t="s">
        <v>4130</v>
      </c>
      <c r="B14286" t="s">
        <v>10249</v>
      </c>
      <c r="C14286" t="s">
        <v>10250</v>
      </c>
    </row>
    <row r="14287" spans="1:3" hidden="1" x14ac:dyDescent="0.25">
      <c r="A14287" t="s">
        <v>4130</v>
      </c>
      <c r="B14287" t="s">
        <v>10251</v>
      </c>
      <c r="C14287" t="s">
        <v>10252</v>
      </c>
    </row>
    <row r="14288" spans="1:3" hidden="1" x14ac:dyDescent="0.25">
      <c r="A14288" t="s">
        <v>4130</v>
      </c>
      <c r="B14288" t="s">
        <v>10253</v>
      </c>
      <c r="C14288" t="s">
        <v>10254</v>
      </c>
    </row>
    <row r="14289" spans="1:3" hidden="1" x14ac:dyDescent="0.25">
      <c r="A14289" t="s">
        <v>4130</v>
      </c>
      <c r="B14289" t="s">
        <v>10255</v>
      </c>
      <c r="C14289" t="s">
        <v>10256</v>
      </c>
    </row>
    <row r="14290" spans="1:3" hidden="1" x14ac:dyDescent="0.25">
      <c r="A14290" t="s">
        <v>4130</v>
      </c>
      <c r="B14290" t="s">
        <v>10257</v>
      </c>
      <c r="C14290" t="s">
        <v>10258</v>
      </c>
    </row>
    <row r="14291" spans="1:3" hidden="1" x14ac:dyDescent="0.25">
      <c r="A14291" t="s">
        <v>4130</v>
      </c>
      <c r="B14291" t="s">
        <v>10259</v>
      </c>
      <c r="C14291" t="s">
        <v>10260</v>
      </c>
    </row>
    <row r="14292" spans="1:3" hidden="1" x14ac:dyDescent="0.25">
      <c r="A14292" t="s">
        <v>4130</v>
      </c>
      <c r="B14292" t="s">
        <v>10261</v>
      </c>
      <c r="C14292" t="s">
        <v>10262</v>
      </c>
    </row>
    <row r="14293" spans="1:3" hidden="1" x14ac:dyDescent="0.25">
      <c r="A14293" t="s">
        <v>4130</v>
      </c>
      <c r="B14293" t="s">
        <v>10263</v>
      </c>
      <c r="C14293" t="s">
        <v>10264</v>
      </c>
    </row>
    <row r="14294" spans="1:3" hidden="1" x14ac:dyDescent="0.25">
      <c r="A14294" t="s">
        <v>4130</v>
      </c>
      <c r="B14294" t="s">
        <v>10265</v>
      </c>
      <c r="C14294" t="s">
        <v>10266</v>
      </c>
    </row>
    <row r="14295" spans="1:3" hidden="1" x14ac:dyDescent="0.25">
      <c r="A14295" t="s">
        <v>4130</v>
      </c>
      <c r="B14295" t="s">
        <v>10267</v>
      </c>
      <c r="C14295" t="s">
        <v>10268</v>
      </c>
    </row>
    <row r="14296" spans="1:3" hidden="1" x14ac:dyDescent="0.25">
      <c r="A14296" t="s">
        <v>4130</v>
      </c>
      <c r="B14296" t="s">
        <v>10269</v>
      </c>
      <c r="C14296" t="s">
        <v>10270</v>
      </c>
    </row>
    <row r="14297" spans="1:3" hidden="1" x14ac:dyDescent="0.25">
      <c r="A14297" t="s">
        <v>4130</v>
      </c>
      <c r="B14297" t="s">
        <v>10271</v>
      </c>
      <c r="C14297" t="s">
        <v>10272</v>
      </c>
    </row>
    <row r="14298" spans="1:3" hidden="1" x14ac:dyDescent="0.25">
      <c r="A14298" t="s">
        <v>4130</v>
      </c>
      <c r="B14298" t="s">
        <v>10273</v>
      </c>
      <c r="C14298" t="s">
        <v>10272</v>
      </c>
    </row>
    <row r="14299" spans="1:3" hidden="1" x14ac:dyDescent="0.25">
      <c r="A14299" t="s">
        <v>4130</v>
      </c>
      <c r="B14299" t="s">
        <v>10274</v>
      </c>
      <c r="C14299" t="s">
        <v>10275</v>
      </c>
    </row>
    <row r="14300" spans="1:3" hidden="1" x14ac:dyDescent="0.25">
      <c r="A14300" t="s">
        <v>4130</v>
      </c>
      <c r="B14300" t="s">
        <v>10276</v>
      </c>
      <c r="C14300" t="s">
        <v>10277</v>
      </c>
    </row>
    <row r="14301" spans="1:3" hidden="1" x14ac:dyDescent="0.25">
      <c r="A14301" t="s">
        <v>4130</v>
      </c>
      <c r="B14301" t="s">
        <v>10278</v>
      </c>
      <c r="C14301" t="s">
        <v>10279</v>
      </c>
    </row>
    <row r="14302" spans="1:3" hidden="1" x14ac:dyDescent="0.25">
      <c r="A14302" t="s">
        <v>4130</v>
      </c>
      <c r="B14302" t="s">
        <v>10280</v>
      </c>
      <c r="C14302" t="s">
        <v>10281</v>
      </c>
    </row>
    <row r="14303" spans="1:3" hidden="1" x14ac:dyDescent="0.25">
      <c r="A14303" t="s">
        <v>4130</v>
      </c>
      <c r="B14303" t="s">
        <v>10282</v>
      </c>
      <c r="C14303" t="s">
        <v>10283</v>
      </c>
    </row>
    <row r="14304" spans="1:3" hidden="1" x14ac:dyDescent="0.25">
      <c r="A14304" t="s">
        <v>4130</v>
      </c>
      <c r="B14304" t="s">
        <v>10284</v>
      </c>
      <c r="C14304" t="s">
        <v>10285</v>
      </c>
    </row>
    <row r="14305" spans="1:3" hidden="1" x14ac:dyDescent="0.25">
      <c r="A14305" t="s">
        <v>4130</v>
      </c>
      <c r="B14305" t="s">
        <v>10286</v>
      </c>
      <c r="C14305" t="s">
        <v>10287</v>
      </c>
    </row>
    <row r="14306" spans="1:3" hidden="1" x14ac:dyDescent="0.25">
      <c r="A14306" t="s">
        <v>4130</v>
      </c>
      <c r="B14306" t="s">
        <v>10288</v>
      </c>
      <c r="C14306" t="s">
        <v>10289</v>
      </c>
    </row>
    <row r="14307" spans="1:3" hidden="1" x14ac:dyDescent="0.25">
      <c r="A14307" t="s">
        <v>4130</v>
      </c>
      <c r="B14307" t="s">
        <v>10290</v>
      </c>
      <c r="C14307" t="s">
        <v>10291</v>
      </c>
    </row>
    <row r="14308" spans="1:3" hidden="1" x14ac:dyDescent="0.25">
      <c r="A14308" t="s">
        <v>4130</v>
      </c>
      <c r="B14308" t="s">
        <v>10292</v>
      </c>
      <c r="C14308" t="s">
        <v>10293</v>
      </c>
    </row>
    <row r="14309" spans="1:3" hidden="1" x14ac:dyDescent="0.25">
      <c r="A14309" t="s">
        <v>4130</v>
      </c>
      <c r="B14309" t="s">
        <v>10294</v>
      </c>
      <c r="C14309" t="s">
        <v>10295</v>
      </c>
    </row>
    <row r="14310" spans="1:3" hidden="1" x14ac:dyDescent="0.25">
      <c r="A14310" t="s">
        <v>4130</v>
      </c>
      <c r="B14310" t="s">
        <v>10296</v>
      </c>
      <c r="C14310" t="s">
        <v>10297</v>
      </c>
    </row>
    <row r="14311" spans="1:3" hidden="1" x14ac:dyDescent="0.25">
      <c r="A14311" t="s">
        <v>4130</v>
      </c>
      <c r="B14311" t="s">
        <v>10298</v>
      </c>
      <c r="C14311" t="s">
        <v>10299</v>
      </c>
    </row>
    <row r="14312" spans="1:3" hidden="1" x14ac:dyDescent="0.25">
      <c r="A14312" t="s">
        <v>4130</v>
      </c>
      <c r="B14312" t="s">
        <v>10300</v>
      </c>
      <c r="C14312" t="s">
        <v>10301</v>
      </c>
    </row>
    <row r="14313" spans="1:3" hidden="1" x14ac:dyDescent="0.25">
      <c r="A14313" t="s">
        <v>4130</v>
      </c>
      <c r="B14313" t="s">
        <v>10302</v>
      </c>
      <c r="C14313" t="s">
        <v>10303</v>
      </c>
    </row>
    <row r="14314" spans="1:3" hidden="1" x14ac:dyDescent="0.25">
      <c r="A14314" t="s">
        <v>4130</v>
      </c>
      <c r="B14314" t="s">
        <v>4238</v>
      </c>
      <c r="C14314" t="s">
        <v>10303</v>
      </c>
    </row>
    <row r="14315" spans="1:3" hidden="1" x14ac:dyDescent="0.25">
      <c r="A14315" t="s">
        <v>4130</v>
      </c>
      <c r="B14315" t="s">
        <v>10304</v>
      </c>
      <c r="C14315" t="s">
        <v>10303</v>
      </c>
    </row>
    <row r="14316" spans="1:3" hidden="1" x14ac:dyDescent="0.25">
      <c r="A14316" t="s">
        <v>4130</v>
      </c>
      <c r="B14316" t="s">
        <v>10305</v>
      </c>
      <c r="C14316" t="s">
        <v>10303</v>
      </c>
    </row>
    <row r="14317" spans="1:3" hidden="1" x14ac:dyDescent="0.25">
      <c r="A14317" t="s">
        <v>4130</v>
      </c>
      <c r="B14317" t="s">
        <v>10306</v>
      </c>
      <c r="C14317" t="s">
        <v>10303</v>
      </c>
    </row>
    <row r="14318" spans="1:3" hidden="1" x14ac:dyDescent="0.25">
      <c r="A14318" t="s">
        <v>4130</v>
      </c>
      <c r="B14318" t="s">
        <v>10307</v>
      </c>
      <c r="C14318" t="s">
        <v>10308</v>
      </c>
    </row>
    <row r="14319" spans="1:3" hidden="1" x14ac:dyDescent="0.25">
      <c r="A14319" t="s">
        <v>4130</v>
      </c>
      <c r="B14319" t="s">
        <v>10309</v>
      </c>
      <c r="C14319" t="s">
        <v>10308</v>
      </c>
    </row>
    <row r="14320" spans="1:3" hidden="1" x14ac:dyDescent="0.25">
      <c r="A14320" t="s">
        <v>4130</v>
      </c>
      <c r="B14320" t="s">
        <v>10310</v>
      </c>
      <c r="C14320" t="s">
        <v>10308</v>
      </c>
    </row>
    <row r="14321" spans="1:3" hidden="1" x14ac:dyDescent="0.25">
      <c r="A14321" t="s">
        <v>4130</v>
      </c>
      <c r="B14321" t="s">
        <v>10311</v>
      </c>
      <c r="C14321" t="s">
        <v>10308</v>
      </c>
    </row>
    <row r="14322" spans="1:3" hidden="1" x14ac:dyDescent="0.25">
      <c r="A14322" t="s">
        <v>4130</v>
      </c>
      <c r="B14322" t="s">
        <v>10312</v>
      </c>
      <c r="C14322" t="s">
        <v>10313</v>
      </c>
    </row>
    <row r="14323" spans="1:3" hidden="1" x14ac:dyDescent="0.25">
      <c r="A14323" t="s">
        <v>4130</v>
      </c>
      <c r="B14323" t="s">
        <v>10314</v>
      </c>
      <c r="C14323" t="s">
        <v>10315</v>
      </c>
    </row>
    <row r="14324" spans="1:3" hidden="1" x14ac:dyDescent="0.25">
      <c r="A14324" t="s">
        <v>4130</v>
      </c>
      <c r="B14324" t="s">
        <v>10316</v>
      </c>
      <c r="C14324" t="s">
        <v>10317</v>
      </c>
    </row>
    <row r="14325" spans="1:3" hidden="1" x14ac:dyDescent="0.25">
      <c r="A14325" t="s">
        <v>4130</v>
      </c>
      <c r="B14325" t="s">
        <v>10318</v>
      </c>
      <c r="C14325" t="s">
        <v>10319</v>
      </c>
    </row>
    <row r="14326" spans="1:3" hidden="1" x14ac:dyDescent="0.25">
      <c r="A14326" t="s">
        <v>4130</v>
      </c>
      <c r="B14326" t="s">
        <v>10320</v>
      </c>
      <c r="C14326" t="s">
        <v>10321</v>
      </c>
    </row>
    <row r="14327" spans="1:3" hidden="1" x14ac:dyDescent="0.25">
      <c r="A14327" t="s">
        <v>4130</v>
      </c>
      <c r="B14327" t="s">
        <v>10322</v>
      </c>
      <c r="C14327" t="s">
        <v>10323</v>
      </c>
    </row>
    <row r="14328" spans="1:3" hidden="1" x14ac:dyDescent="0.25">
      <c r="A14328" t="s">
        <v>4130</v>
      </c>
      <c r="B14328" t="s">
        <v>10324</v>
      </c>
      <c r="C14328" t="s">
        <v>10325</v>
      </c>
    </row>
    <row r="14329" spans="1:3" hidden="1" x14ac:dyDescent="0.25">
      <c r="A14329" t="s">
        <v>4130</v>
      </c>
      <c r="B14329" t="s">
        <v>10326</v>
      </c>
      <c r="C14329" t="s">
        <v>10327</v>
      </c>
    </row>
    <row r="14330" spans="1:3" hidden="1" x14ac:dyDescent="0.25">
      <c r="A14330" t="s">
        <v>4130</v>
      </c>
      <c r="B14330" t="s">
        <v>10328</v>
      </c>
      <c r="C14330" t="s">
        <v>10329</v>
      </c>
    </row>
    <row r="14331" spans="1:3" hidden="1" x14ac:dyDescent="0.25">
      <c r="A14331" t="s">
        <v>4130</v>
      </c>
      <c r="B14331" t="s">
        <v>10330</v>
      </c>
      <c r="C14331" t="s">
        <v>10331</v>
      </c>
    </row>
    <row r="14332" spans="1:3" hidden="1" x14ac:dyDescent="0.25">
      <c r="A14332" t="s">
        <v>4130</v>
      </c>
      <c r="B14332" t="s">
        <v>10332</v>
      </c>
      <c r="C14332" t="s">
        <v>10333</v>
      </c>
    </row>
    <row r="14333" spans="1:3" hidden="1" x14ac:dyDescent="0.25">
      <c r="A14333" t="s">
        <v>4130</v>
      </c>
      <c r="B14333" t="s">
        <v>10334</v>
      </c>
      <c r="C14333" t="s">
        <v>10335</v>
      </c>
    </row>
    <row r="14334" spans="1:3" hidden="1" x14ac:dyDescent="0.25">
      <c r="A14334" t="s">
        <v>4130</v>
      </c>
      <c r="B14334" t="s">
        <v>10336</v>
      </c>
      <c r="C14334" t="s">
        <v>10337</v>
      </c>
    </row>
    <row r="14335" spans="1:3" hidden="1" x14ac:dyDescent="0.25">
      <c r="A14335" t="s">
        <v>4130</v>
      </c>
      <c r="B14335" t="s">
        <v>10338</v>
      </c>
      <c r="C14335" t="s">
        <v>10339</v>
      </c>
    </row>
    <row r="14336" spans="1:3" hidden="1" x14ac:dyDescent="0.25">
      <c r="A14336" t="s">
        <v>4130</v>
      </c>
      <c r="B14336" t="s">
        <v>10340</v>
      </c>
      <c r="C14336" t="s">
        <v>10341</v>
      </c>
    </row>
    <row r="14337" spans="1:3" hidden="1" x14ac:dyDescent="0.25">
      <c r="A14337" t="s">
        <v>4130</v>
      </c>
      <c r="B14337" t="s">
        <v>10342</v>
      </c>
      <c r="C14337" t="s">
        <v>10343</v>
      </c>
    </row>
    <row r="14338" spans="1:3" hidden="1" x14ac:dyDescent="0.25">
      <c r="A14338" t="s">
        <v>4130</v>
      </c>
      <c r="B14338" t="s">
        <v>10344</v>
      </c>
      <c r="C14338" t="s">
        <v>10345</v>
      </c>
    </row>
    <row r="14339" spans="1:3" hidden="1" x14ac:dyDescent="0.25">
      <c r="A14339" t="s">
        <v>4130</v>
      </c>
      <c r="B14339" t="s">
        <v>10346</v>
      </c>
      <c r="C14339" t="s">
        <v>10347</v>
      </c>
    </row>
    <row r="14340" spans="1:3" hidden="1" x14ac:dyDescent="0.25">
      <c r="A14340" t="s">
        <v>4130</v>
      </c>
      <c r="B14340" t="s">
        <v>10348</v>
      </c>
      <c r="C14340" t="s">
        <v>10349</v>
      </c>
    </row>
    <row r="14341" spans="1:3" hidden="1" x14ac:dyDescent="0.25">
      <c r="A14341" t="s">
        <v>4130</v>
      </c>
      <c r="B14341" t="s">
        <v>10350</v>
      </c>
      <c r="C14341" t="s">
        <v>10351</v>
      </c>
    </row>
    <row r="14342" spans="1:3" hidden="1" x14ac:dyDescent="0.25">
      <c r="A14342" t="s">
        <v>4130</v>
      </c>
      <c r="B14342" t="s">
        <v>10352</v>
      </c>
      <c r="C14342" t="s">
        <v>10353</v>
      </c>
    </row>
    <row r="14343" spans="1:3" hidden="1" x14ac:dyDescent="0.25">
      <c r="A14343" t="s">
        <v>4130</v>
      </c>
      <c r="B14343" t="s">
        <v>10354</v>
      </c>
      <c r="C14343" t="s">
        <v>10355</v>
      </c>
    </row>
    <row r="14344" spans="1:3" hidden="1" x14ac:dyDescent="0.25">
      <c r="A14344" t="s">
        <v>4130</v>
      </c>
      <c r="B14344" t="s">
        <v>10356</v>
      </c>
      <c r="C14344" t="s">
        <v>10357</v>
      </c>
    </row>
    <row r="14345" spans="1:3" hidden="1" x14ac:dyDescent="0.25">
      <c r="A14345" t="s">
        <v>4130</v>
      </c>
      <c r="B14345" t="s">
        <v>10358</v>
      </c>
      <c r="C14345" t="s">
        <v>10359</v>
      </c>
    </row>
    <row r="14346" spans="1:3" hidden="1" x14ac:dyDescent="0.25">
      <c r="A14346" t="s">
        <v>4130</v>
      </c>
      <c r="B14346" t="s">
        <v>10360</v>
      </c>
      <c r="C14346" t="s">
        <v>10361</v>
      </c>
    </row>
    <row r="14347" spans="1:3" hidden="1" x14ac:dyDescent="0.25">
      <c r="A14347" t="s">
        <v>4130</v>
      </c>
      <c r="B14347" t="s">
        <v>10362</v>
      </c>
      <c r="C14347" t="s">
        <v>10363</v>
      </c>
    </row>
    <row r="14348" spans="1:3" hidden="1" x14ac:dyDescent="0.25">
      <c r="A14348" t="s">
        <v>4130</v>
      </c>
      <c r="B14348" t="s">
        <v>10364</v>
      </c>
      <c r="C14348" t="s">
        <v>10365</v>
      </c>
    </row>
    <row r="14349" spans="1:3" hidden="1" x14ac:dyDescent="0.25">
      <c r="A14349" t="s">
        <v>4130</v>
      </c>
      <c r="B14349" t="s">
        <v>10366</v>
      </c>
      <c r="C14349" t="s">
        <v>10365</v>
      </c>
    </row>
    <row r="14350" spans="1:3" hidden="1" x14ac:dyDescent="0.25">
      <c r="A14350" t="s">
        <v>4130</v>
      </c>
      <c r="B14350" t="s">
        <v>10367</v>
      </c>
      <c r="C14350" t="s">
        <v>10368</v>
      </c>
    </row>
    <row r="14351" spans="1:3" hidden="1" x14ac:dyDescent="0.25">
      <c r="A14351" t="s">
        <v>4130</v>
      </c>
      <c r="B14351" t="s">
        <v>10369</v>
      </c>
      <c r="C14351" t="s">
        <v>10370</v>
      </c>
    </row>
    <row r="14352" spans="1:3" hidden="1" x14ac:dyDescent="0.25">
      <c r="A14352" t="s">
        <v>4130</v>
      </c>
      <c r="B14352" t="s">
        <v>10371</v>
      </c>
      <c r="C14352" t="s">
        <v>10372</v>
      </c>
    </row>
    <row r="14353" spans="1:3" hidden="1" x14ac:dyDescent="0.25">
      <c r="A14353" t="s">
        <v>4130</v>
      </c>
      <c r="B14353" t="s">
        <v>10373</v>
      </c>
      <c r="C14353" t="s">
        <v>10374</v>
      </c>
    </row>
    <row r="14354" spans="1:3" hidden="1" x14ac:dyDescent="0.25">
      <c r="A14354" t="s">
        <v>4130</v>
      </c>
      <c r="B14354" t="s">
        <v>10375</v>
      </c>
      <c r="C14354" t="s">
        <v>10376</v>
      </c>
    </row>
    <row r="14355" spans="1:3" hidden="1" x14ac:dyDescent="0.25">
      <c r="A14355" t="s">
        <v>4130</v>
      </c>
      <c r="B14355" t="s">
        <v>10377</v>
      </c>
      <c r="C14355" t="s">
        <v>10378</v>
      </c>
    </row>
    <row r="14356" spans="1:3" hidden="1" x14ac:dyDescent="0.25">
      <c r="A14356" t="s">
        <v>4130</v>
      </c>
      <c r="B14356" t="s">
        <v>10379</v>
      </c>
      <c r="C14356" t="s">
        <v>10380</v>
      </c>
    </row>
    <row r="14357" spans="1:3" hidden="1" x14ac:dyDescent="0.25">
      <c r="A14357" t="s">
        <v>4130</v>
      </c>
      <c r="B14357" t="s">
        <v>10381</v>
      </c>
      <c r="C14357" t="s">
        <v>10382</v>
      </c>
    </row>
    <row r="14358" spans="1:3" hidden="1" x14ac:dyDescent="0.25">
      <c r="A14358" t="s">
        <v>4130</v>
      </c>
      <c r="B14358" t="s">
        <v>10383</v>
      </c>
      <c r="C14358" t="s">
        <v>10384</v>
      </c>
    </row>
    <row r="14359" spans="1:3" hidden="1" x14ac:dyDescent="0.25">
      <c r="A14359" t="s">
        <v>4130</v>
      </c>
      <c r="B14359" t="s">
        <v>10385</v>
      </c>
      <c r="C14359" t="s">
        <v>10386</v>
      </c>
    </row>
    <row r="14360" spans="1:3" hidden="1" x14ac:dyDescent="0.25">
      <c r="A14360" t="s">
        <v>4130</v>
      </c>
      <c r="B14360" t="s">
        <v>10387</v>
      </c>
      <c r="C14360" t="s">
        <v>10388</v>
      </c>
    </row>
    <row r="14361" spans="1:3" hidden="1" x14ac:dyDescent="0.25">
      <c r="A14361" t="s">
        <v>4130</v>
      </c>
      <c r="B14361" t="s">
        <v>10389</v>
      </c>
      <c r="C14361" t="s">
        <v>10390</v>
      </c>
    </row>
    <row r="14362" spans="1:3" hidden="1" x14ac:dyDescent="0.25">
      <c r="A14362" t="s">
        <v>4130</v>
      </c>
      <c r="B14362" t="s">
        <v>10391</v>
      </c>
      <c r="C14362" t="s">
        <v>10392</v>
      </c>
    </row>
    <row r="14363" spans="1:3" hidden="1" x14ac:dyDescent="0.25">
      <c r="A14363" t="s">
        <v>4130</v>
      </c>
      <c r="B14363" t="s">
        <v>10393</v>
      </c>
      <c r="C14363" t="s">
        <v>10394</v>
      </c>
    </row>
    <row r="14364" spans="1:3" hidden="1" x14ac:dyDescent="0.25">
      <c r="A14364" t="s">
        <v>4130</v>
      </c>
      <c r="B14364" t="s">
        <v>10395</v>
      </c>
      <c r="C14364" t="s">
        <v>10315</v>
      </c>
    </row>
    <row r="14365" spans="1:3" hidden="1" x14ac:dyDescent="0.25">
      <c r="A14365" t="s">
        <v>4130</v>
      </c>
      <c r="B14365" t="s">
        <v>10396</v>
      </c>
      <c r="C14365" t="s">
        <v>10397</v>
      </c>
    </row>
    <row r="14366" spans="1:3" hidden="1" x14ac:dyDescent="0.25">
      <c r="A14366" t="s">
        <v>4130</v>
      </c>
      <c r="B14366" t="s">
        <v>10398</v>
      </c>
      <c r="C14366" t="s">
        <v>10399</v>
      </c>
    </row>
    <row r="14367" spans="1:3" hidden="1" x14ac:dyDescent="0.25">
      <c r="A14367" t="s">
        <v>4130</v>
      </c>
      <c r="B14367" t="s">
        <v>10400</v>
      </c>
      <c r="C14367" t="s">
        <v>10401</v>
      </c>
    </row>
    <row r="14368" spans="1:3" hidden="1" x14ac:dyDescent="0.25">
      <c r="A14368" t="s">
        <v>4130</v>
      </c>
      <c r="B14368" t="s">
        <v>10402</v>
      </c>
      <c r="C14368" t="s">
        <v>10403</v>
      </c>
    </row>
    <row r="14369" spans="1:3" hidden="1" x14ac:dyDescent="0.25">
      <c r="A14369" t="s">
        <v>4130</v>
      </c>
      <c r="B14369" t="s">
        <v>10404</v>
      </c>
      <c r="C14369" t="s">
        <v>10405</v>
      </c>
    </row>
    <row r="14370" spans="1:3" hidden="1" x14ac:dyDescent="0.25">
      <c r="A14370" t="s">
        <v>4130</v>
      </c>
      <c r="B14370" t="s">
        <v>10406</v>
      </c>
      <c r="C14370" t="s">
        <v>10407</v>
      </c>
    </row>
    <row r="14371" spans="1:3" hidden="1" x14ac:dyDescent="0.25">
      <c r="A14371" t="s">
        <v>4130</v>
      </c>
      <c r="B14371" t="s">
        <v>10408</v>
      </c>
      <c r="C14371" t="s">
        <v>10409</v>
      </c>
    </row>
    <row r="14372" spans="1:3" hidden="1" x14ac:dyDescent="0.25">
      <c r="A14372" t="s">
        <v>4130</v>
      </c>
      <c r="B14372" t="s">
        <v>10410</v>
      </c>
      <c r="C14372" t="s">
        <v>10411</v>
      </c>
    </row>
    <row r="14373" spans="1:3" hidden="1" x14ac:dyDescent="0.25">
      <c r="A14373" t="s">
        <v>4130</v>
      </c>
      <c r="B14373" t="s">
        <v>10412</v>
      </c>
      <c r="C14373" t="s">
        <v>10413</v>
      </c>
    </row>
    <row r="14374" spans="1:3" hidden="1" x14ac:dyDescent="0.25">
      <c r="A14374" t="s">
        <v>4130</v>
      </c>
      <c r="B14374" t="s">
        <v>10414</v>
      </c>
      <c r="C14374" t="s">
        <v>10415</v>
      </c>
    </row>
    <row r="14375" spans="1:3" hidden="1" x14ac:dyDescent="0.25">
      <c r="A14375" t="s">
        <v>4130</v>
      </c>
      <c r="B14375" t="s">
        <v>10416</v>
      </c>
      <c r="C14375" t="s">
        <v>10417</v>
      </c>
    </row>
    <row r="14376" spans="1:3" hidden="1" x14ac:dyDescent="0.25">
      <c r="A14376" t="s">
        <v>4130</v>
      </c>
      <c r="B14376" t="s">
        <v>10418</v>
      </c>
      <c r="C14376" t="s">
        <v>10419</v>
      </c>
    </row>
    <row r="14377" spans="1:3" hidden="1" x14ac:dyDescent="0.25">
      <c r="A14377" t="s">
        <v>4130</v>
      </c>
      <c r="B14377" t="s">
        <v>10420</v>
      </c>
      <c r="C14377" t="s">
        <v>10421</v>
      </c>
    </row>
    <row r="14378" spans="1:3" hidden="1" x14ac:dyDescent="0.25">
      <c r="A14378" t="s">
        <v>4130</v>
      </c>
      <c r="B14378" t="s">
        <v>10422</v>
      </c>
      <c r="C14378" t="s">
        <v>10423</v>
      </c>
    </row>
    <row r="14379" spans="1:3" hidden="1" x14ac:dyDescent="0.25">
      <c r="A14379" t="s">
        <v>4130</v>
      </c>
      <c r="B14379" t="s">
        <v>10424</v>
      </c>
      <c r="C14379" t="s">
        <v>10425</v>
      </c>
    </row>
    <row r="14380" spans="1:3" hidden="1" x14ac:dyDescent="0.25">
      <c r="A14380" t="s">
        <v>4130</v>
      </c>
      <c r="B14380" t="s">
        <v>10426</v>
      </c>
      <c r="C14380" t="s">
        <v>10427</v>
      </c>
    </row>
    <row r="14381" spans="1:3" hidden="1" x14ac:dyDescent="0.25">
      <c r="A14381" t="s">
        <v>4130</v>
      </c>
      <c r="B14381" t="s">
        <v>10428</v>
      </c>
      <c r="C14381" t="s">
        <v>10429</v>
      </c>
    </row>
    <row r="14382" spans="1:3" hidden="1" x14ac:dyDescent="0.25">
      <c r="A14382" t="s">
        <v>4130</v>
      </c>
      <c r="B14382" t="s">
        <v>10430</v>
      </c>
      <c r="C14382" t="s">
        <v>10431</v>
      </c>
    </row>
    <row r="14383" spans="1:3" hidden="1" x14ac:dyDescent="0.25">
      <c r="A14383" t="s">
        <v>4130</v>
      </c>
      <c r="B14383" t="s">
        <v>10432</v>
      </c>
      <c r="C14383" t="s">
        <v>10433</v>
      </c>
    </row>
    <row r="14384" spans="1:3" hidden="1" x14ac:dyDescent="0.25">
      <c r="A14384" t="s">
        <v>4130</v>
      </c>
      <c r="B14384" t="s">
        <v>10434</v>
      </c>
      <c r="C14384" t="s">
        <v>10435</v>
      </c>
    </row>
    <row r="14385" spans="1:3" hidden="1" x14ac:dyDescent="0.25">
      <c r="A14385" t="s">
        <v>4130</v>
      </c>
      <c r="B14385" t="s">
        <v>10436</v>
      </c>
      <c r="C14385" t="s">
        <v>10437</v>
      </c>
    </row>
    <row r="14386" spans="1:3" hidden="1" x14ac:dyDescent="0.25">
      <c r="A14386" t="s">
        <v>4130</v>
      </c>
      <c r="B14386" t="s">
        <v>10438</v>
      </c>
      <c r="C14386" t="s">
        <v>10439</v>
      </c>
    </row>
    <row r="14387" spans="1:3" hidden="1" x14ac:dyDescent="0.25">
      <c r="A14387" t="s">
        <v>4130</v>
      </c>
      <c r="B14387" t="s">
        <v>10440</v>
      </c>
      <c r="C14387" t="s">
        <v>10441</v>
      </c>
    </row>
    <row r="14388" spans="1:3" hidden="1" x14ac:dyDescent="0.25">
      <c r="A14388" t="s">
        <v>4130</v>
      </c>
      <c r="B14388" t="s">
        <v>10442</v>
      </c>
      <c r="C14388" t="s">
        <v>10443</v>
      </c>
    </row>
    <row r="14389" spans="1:3" hidden="1" x14ac:dyDescent="0.25">
      <c r="A14389" t="s">
        <v>4130</v>
      </c>
      <c r="B14389" t="s">
        <v>10444</v>
      </c>
      <c r="C14389" t="s">
        <v>10445</v>
      </c>
    </row>
    <row r="14390" spans="1:3" hidden="1" x14ac:dyDescent="0.25">
      <c r="A14390" t="s">
        <v>4130</v>
      </c>
      <c r="B14390" t="s">
        <v>10446</v>
      </c>
      <c r="C14390" t="s">
        <v>10447</v>
      </c>
    </row>
    <row r="14391" spans="1:3" hidden="1" x14ac:dyDescent="0.25">
      <c r="A14391" t="s">
        <v>4130</v>
      </c>
      <c r="B14391" t="s">
        <v>10448</v>
      </c>
      <c r="C14391" t="s">
        <v>10449</v>
      </c>
    </row>
    <row r="14392" spans="1:3" hidden="1" x14ac:dyDescent="0.25">
      <c r="A14392" t="s">
        <v>4130</v>
      </c>
      <c r="B14392" t="s">
        <v>10450</v>
      </c>
      <c r="C14392" t="s">
        <v>10451</v>
      </c>
    </row>
    <row r="14393" spans="1:3" hidden="1" x14ac:dyDescent="0.25">
      <c r="A14393" t="s">
        <v>4130</v>
      </c>
      <c r="B14393" t="s">
        <v>10452</v>
      </c>
      <c r="C14393" t="s">
        <v>10453</v>
      </c>
    </row>
    <row r="14394" spans="1:3" hidden="1" x14ac:dyDescent="0.25">
      <c r="A14394" t="s">
        <v>4130</v>
      </c>
      <c r="B14394" t="s">
        <v>10454</v>
      </c>
      <c r="C14394" t="s">
        <v>10455</v>
      </c>
    </row>
    <row r="14395" spans="1:3" hidden="1" x14ac:dyDescent="0.25">
      <c r="A14395" t="s">
        <v>4130</v>
      </c>
      <c r="B14395" t="s">
        <v>10456</v>
      </c>
      <c r="C14395" t="s">
        <v>10457</v>
      </c>
    </row>
    <row r="14396" spans="1:3" hidden="1" x14ac:dyDescent="0.25">
      <c r="A14396" t="s">
        <v>4130</v>
      </c>
      <c r="B14396" t="s">
        <v>10458</v>
      </c>
      <c r="C14396" t="s">
        <v>10459</v>
      </c>
    </row>
    <row r="14397" spans="1:3" hidden="1" x14ac:dyDescent="0.25">
      <c r="A14397" t="s">
        <v>4130</v>
      </c>
      <c r="B14397" t="s">
        <v>10460</v>
      </c>
      <c r="C14397" t="s">
        <v>10461</v>
      </c>
    </row>
    <row r="14398" spans="1:3" hidden="1" x14ac:dyDescent="0.25">
      <c r="A14398" t="s">
        <v>4130</v>
      </c>
      <c r="B14398" t="s">
        <v>10462</v>
      </c>
      <c r="C14398" t="s">
        <v>10463</v>
      </c>
    </row>
    <row r="14399" spans="1:3" hidden="1" x14ac:dyDescent="0.25">
      <c r="A14399" t="s">
        <v>4130</v>
      </c>
      <c r="B14399" t="s">
        <v>10464</v>
      </c>
      <c r="C14399" t="s">
        <v>10465</v>
      </c>
    </row>
    <row r="14400" spans="1:3" hidden="1" x14ac:dyDescent="0.25">
      <c r="A14400" t="s">
        <v>4130</v>
      </c>
      <c r="B14400" t="s">
        <v>10466</v>
      </c>
      <c r="C14400" t="s">
        <v>10467</v>
      </c>
    </row>
    <row r="14401" spans="1:3" hidden="1" x14ac:dyDescent="0.25">
      <c r="A14401" t="s">
        <v>4130</v>
      </c>
      <c r="B14401" t="s">
        <v>10468</v>
      </c>
      <c r="C14401" t="s">
        <v>10467</v>
      </c>
    </row>
    <row r="14402" spans="1:3" hidden="1" x14ac:dyDescent="0.25">
      <c r="A14402" t="s">
        <v>4130</v>
      </c>
      <c r="B14402" t="s">
        <v>10469</v>
      </c>
      <c r="C14402" t="s">
        <v>10470</v>
      </c>
    </row>
    <row r="14403" spans="1:3" hidden="1" x14ac:dyDescent="0.25">
      <c r="A14403" t="s">
        <v>4130</v>
      </c>
      <c r="B14403" t="s">
        <v>10471</v>
      </c>
      <c r="C14403" t="s">
        <v>10472</v>
      </c>
    </row>
    <row r="14404" spans="1:3" hidden="1" x14ac:dyDescent="0.25">
      <c r="A14404" t="s">
        <v>4130</v>
      </c>
      <c r="B14404" t="s">
        <v>10473</v>
      </c>
      <c r="C14404" t="s">
        <v>10472</v>
      </c>
    </row>
    <row r="14405" spans="1:3" hidden="1" x14ac:dyDescent="0.25">
      <c r="A14405" t="s">
        <v>4130</v>
      </c>
      <c r="B14405" t="s">
        <v>10474</v>
      </c>
      <c r="C14405" t="s">
        <v>10475</v>
      </c>
    </row>
    <row r="14406" spans="1:3" hidden="1" x14ac:dyDescent="0.25">
      <c r="A14406" t="s">
        <v>4130</v>
      </c>
      <c r="B14406" t="s">
        <v>10476</v>
      </c>
      <c r="C14406" t="s">
        <v>10477</v>
      </c>
    </row>
    <row r="14407" spans="1:3" hidden="1" x14ac:dyDescent="0.25">
      <c r="A14407" t="s">
        <v>4130</v>
      </c>
      <c r="B14407" t="s">
        <v>10478</v>
      </c>
      <c r="C14407" t="s">
        <v>10477</v>
      </c>
    </row>
    <row r="14408" spans="1:3" hidden="1" x14ac:dyDescent="0.25">
      <c r="A14408" t="s">
        <v>4130</v>
      </c>
      <c r="B14408" t="s">
        <v>10479</v>
      </c>
      <c r="C14408" t="s">
        <v>10480</v>
      </c>
    </row>
    <row r="14409" spans="1:3" hidden="1" x14ac:dyDescent="0.25">
      <c r="A14409" t="s">
        <v>4130</v>
      </c>
      <c r="B14409" t="s">
        <v>10481</v>
      </c>
      <c r="C14409" t="s">
        <v>10482</v>
      </c>
    </row>
    <row r="14410" spans="1:3" hidden="1" x14ac:dyDescent="0.25">
      <c r="A14410" t="s">
        <v>4130</v>
      </c>
      <c r="B14410" t="s">
        <v>10483</v>
      </c>
      <c r="C14410" t="s">
        <v>10484</v>
      </c>
    </row>
    <row r="14411" spans="1:3" hidden="1" x14ac:dyDescent="0.25">
      <c r="A14411" t="s">
        <v>4130</v>
      </c>
      <c r="B14411" t="s">
        <v>10485</v>
      </c>
      <c r="C14411" t="s">
        <v>10482</v>
      </c>
    </row>
    <row r="14412" spans="1:3" hidden="1" x14ac:dyDescent="0.25">
      <c r="A14412" t="s">
        <v>4130</v>
      </c>
      <c r="B14412" t="s">
        <v>10486</v>
      </c>
      <c r="C14412" t="s">
        <v>10484</v>
      </c>
    </row>
    <row r="14413" spans="1:3" hidden="1" x14ac:dyDescent="0.25">
      <c r="A14413" t="s">
        <v>4130</v>
      </c>
      <c r="B14413" t="s">
        <v>10487</v>
      </c>
      <c r="C14413" t="s">
        <v>10488</v>
      </c>
    </row>
    <row r="14414" spans="1:3" hidden="1" x14ac:dyDescent="0.25">
      <c r="A14414" t="s">
        <v>4130</v>
      </c>
      <c r="B14414" t="s">
        <v>10489</v>
      </c>
      <c r="C14414" t="s">
        <v>10490</v>
      </c>
    </row>
    <row r="14415" spans="1:3" hidden="1" x14ac:dyDescent="0.25">
      <c r="A14415" t="s">
        <v>4130</v>
      </c>
      <c r="B14415" t="s">
        <v>10491</v>
      </c>
      <c r="C14415" t="s">
        <v>10492</v>
      </c>
    </row>
    <row r="14416" spans="1:3" hidden="1" x14ac:dyDescent="0.25">
      <c r="A14416" t="s">
        <v>4130</v>
      </c>
      <c r="B14416" t="s">
        <v>10493</v>
      </c>
      <c r="C14416" t="s">
        <v>10494</v>
      </c>
    </row>
    <row r="14417" spans="1:3" hidden="1" x14ac:dyDescent="0.25">
      <c r="A14417" t="s">
        <v>4130</v>
      </c>
      <c r="B14417" t="s">
        <v>10495</v>
      </c>
      <c r="C14417" t="s">
        <v>10496</v>
      </c>
    </row>
    <row r="14418" spans="1:3" hidden="1" x14ac:dyDescent="0.25">
      <c r="A14418" t="s">
        <v>4130</v>
      </c>
      <c r="B14418" t="s">
        <v>10497</v>
      </c>
      <c r="C14418" t="s">
        <v>10498</v>
      </c>
    </row>
    <row r="14419" spans="1:3" hidden="1" x14ac:dyDescent="0.25">
      <c r="A14419" t="s">
        <v>4130</v>
      </c>
      <c r="B14419" t="s">
        <v>10499</v>
      </c>
      <c r="C14419" t="s">
        <v>10500</v>
      </c>
    </row>
    <row r="14420" spans="1:3" hidden="1" x14ac:dyDescent="0.25">
      <c r="A14420" t="s">
        <v>4130</v>
      </c>
      <c r="B14420" t="s">
        <v>10501</v>
      </c>
      <c r="C14420" t="s">
        <v>10502</v>
      </c>
    </row>
    <row r="14421" spans="1:3" hidden="1" x14ac:dyDescent="0.25">
      <c r="A14421" t="s">
        <v>4130</v>
      </c>
      <c r="B14421" t="s">
        <v>10503</v>
      </c>
      <c r="C14421" t="s">
        <v>10329</v>
      </c>
    </row>
    <row r="14422" spans="1:3" hidden="1" x14ac:dyDescent="0.25">
      <c r="A14422" t="s">
        <v>4130</v>
      </c>
      <c r="B14422" t="s">
        <v>10504</v>
      </c>
      <c r="C14422" t="s">
        <v>10331</v>
      </c>
    </row>
    <row r="14423" spans="1:3" hidden="1" x14ac:dyDescent="0.25">
      <c r="A14423" t="s">
        <v>4130</v>
      </c>
      <c r="B14423" t="s">
        <v>10505</v>
      </c>
      <c r="C14423" t="s">
        <v>10506</v>
      </c>
    </row>
    <row r="14424" spans="1:3" hidden="1" x14ac:dyDescent="0.25">
      <c r="A14424" t="s">
        <v>4130</v>
      </c>
      <c r="B14424" t="s">
        <v>10507</v>
      </c>
      <c r="C14424" t="s">
        <v>10508</v>
      </c>
    </row>
    <row r="14425" spans="1:3" hidden="1" x14ac:dyDescent="0.25">
      <c r="A14425" t="s">
        <v>4130</v>
      </c>
      <c r="B14425" t="s">
        <v>10509</v>
      </c>
      <c r="C14425" t="s">
        <v>10510</v>
      </c>
    </row>
    <row r="14426" spans="1:3" hidden="1" x14ac:dyDescent="0.25">
      <c r="A14426" t="s">
        <v>4130</v>
      </c>
      <c r="B14426" t="s">
        <v>10511</v>
      </c>
      <c r="C14426" t="s">
        <v>10512</v>
      </c>
    </row>
    <row r="14427" spans="1:3" hidden="1" x14ac:dyDescent="0.25">
      <c r="A14427" t="s">
        <v>4130</v>
      </c>
      <c r="B14427" t="s">
        <v>10513</v>
      </c>
      <c r="C14427" t="s">
        <v>10514</v>
      </c>
    </row>
    <row r="14428" spans="1:3" hidden="1" x14ac:dyDescent="0.25">
      <c r="A14428" t="s">
        <v>4130</v>
      </c>
      <c r="B14428" t="s">
        <v>10515</v>
      </c>
      <c r="C14428" t="s">
        <v>10516</v>
      </c>
    </row>
    <row r="14429" spans="1:3" hidden="1" x14ac:dyDescent="0.25">
      <c r="A14429" t="s">
        <v>4130</v>
      </c>
      <c r="B14429" t="s">
        <v>10517</v>
      </c>
      <c r="C14429" t="s">
        <v>10518</v>
      </c>
    </row>
    <row r="14430" spans="1:3" hidden="1" x14ac:dyDescent="0.25">
      <c r="A14430" t="s">
        <v>4130</v>
      </c>
      <c r="B14430" t="s">
        <v>10519</v>
      </c>
      <c r="C14430" t="s">
        <v>10520</v>
      </c>
    </row>
    <row r="14431" spans="1:3" hidden="1" x14ac:dyDescent="0.25">
      <c r="A14431" t="s">
        <v>4130</v>
      </c>
      <c r="B14431" t="s">
        <v>10521</v>
      </c>
      <c r="C14431" t="s">
        <v>10522</v>
      </c>
    </row>
    <row r="14432" spans="1:3" hidden="1" x14ac:dyDescent="0.25">
      <c r="A14432" t="s">
        <v>4130</v>
      </c>
      <c r="B14432" t="s">
        <v>10523</v>
      </c>
      <c r="C14432" t="s">
        <v>10524</v>
      </c>
    </row>
    <row r="14433" spans="1:3" hidden="1" x14ac:dyDescent="0.25">
      <c r="A14433" t="s">
        <v>4130</v>
      </c>
      <c r="B14433" t="s">
        <v>10525</v>
      </c>
      <c r="C14433" t="s">
        <v>10526</v>
      </c>
    </row>
    <row r="14434" spans="1:3" hidden="1" x14ac:dyDescent="0.25">
      <c r="A14434" t="s">
        <v>4130</v>
      </c>
      <c r="B14434" t="s">
        <v>10527</v>
      </c>
      <c r="C14434" t="s">
        <v>10528</v>
      </c>
    </row>
    <row r="14435" spans="1:3" hidden="1" x14ac:dyDescent="0.25">
      <c r="A14435" t="s">
        <v>4130</v>
      </c>
      <c r="B14435" t="s">
        <v>10529</v>
      </c>
      <c r="C14435" t="s">
        <v>10530</v>
      </c>
    </row>
    <row r="14436" spans="1:3" hidden="1" x14ac:dyDescent="0.25">
      <c r="A14436" t="s">
        <v>4130</v>
      </c>
      <c r="B14436" t="s">
        <v>10531</v>
      </c>
      <c r="C14436" t="s">
        <v>10532</v>
      </c>
    </row>
    <row r="14437" spans="1:3" hidden="1" x14ac:dyDescent="0.25">
      <c r="A14437" t="s">
        <v>4130</v>
      </c>
      <c r="B14437" t="s">
        <v>10533</v>
      </c>
      <c r="C14437" t="s">
        <v>10534</v>
      </c>
    </row>
    <row r="14438" spans="1:3" hidden="1" x14ac:dyDescent="0.25">
      <c r="A14438" t="s">
        <v>4130</v>
      </c>
      <c r="B14438" t="s">
        <v>10535</v>
      </c>
      <c r="C14438" t="s">
        <v>10536</v>
      </c>
    </row>
    <row r="14439" spans="1:3" hidden="1" x14ac:dyDescent="0.25">
      <c r="A14439" t="s">
        <v>4130</v>
      </c>
      <c r="B14439" t="s">
        <v>10537</v>
      </c>
      <c r="C14439" t="s">
        <v>10538</v>
      </c>
    </row>
    <row r="14440" spans="1:3" hidden="1" x14ac:dyDescent="0.25">
      <c r="A14440" t="s">
        <v>4130</v>
      </c>
      <c r="B14440" t="s">
        <v>10539</v>
      </c>
      <c r="C14440" t="s">
        <v>10540</v>
      </c>
    </row>
    <row r="14441" spans="1:3" hidden="1" x14ac:dyDescent="0.25">
      <c r="A14441" t="s">
        <v>4130</v>
      </c>
      <c r="B14441" t="s">
        <v>10541</v>
      </c>
      <c r="C14441" t="s">
        <v>10542</v>
      </c>
    </row>
    <row r="14442" spans="1:3" hidden="1" x14ac:dyDescent="0.25">
      <c r="A14442" t="s">
        <v>4130</v>
      </c>
      <c r="B14442" t="s">
        <v>10543</v>
      </c>
      <c r="C14442" t="s">
        <v>10544</v>
      </c>
    </row>
    <row r="14443" spans="1:3" hidden="1" x14ac:dyDescent="0.25">
      <c r="A14443" t="s">
        <v>4130</v>
      </c>
      <c r="B14443" t="s">
        <v>10545</v>
      </c>
      <c r="C14443" t="s">
        <v>10546</v>
      </c>
    </row>
    <row r="14444" spans="1:3" hidden="1" x14ac:dyDescent="0.25">
      <c r="A14444" t="s">
        <v>4130</v>
      </c>
      <c r="B14444" t="s">
        <v>10547</v>
      </c>
      <c r="C14444" t="s">
        <v>10548</v>
      </c>
    </row>
    <row r="14445" spans="1:3" hidden="1" x14ac:dyDescent="0.25">
      <c r="A14445" t="s">
        <v>4130</v>
      </c>
      <c r="B14445" t="s">
        <v>10549</v>
      </c>
      <c r="C14445" t="s">
        <v>10550</v>
      </c>
    </row>
    <row r="14446" spans="1:3" hidden="1" x14ac:dyDescent="0.25">
      <c r="A14446" t="s">
        <v>4130</v>
      </c>
      <c r="B14446" t="s">
        <v>10551</v>
      </c>
      <c r="C14446" t="s">
        <v>10552</v>
      </c>
    </row>
    <row r="14447" spans="1:3" hidden="1" x14ac:dyDescent="0.25">
      <c r="A14447" t="s">
        <v>4130</v>
      </c>
      <c r="B14447" t="s">
        <v>10553</v>
      </c>
      <c r="C14447" t="s">
        <v>10554</v>
      </c>
    </row>
    <row r="14448" spans="1:3" hidden="1" x14ac:dyDescent="0.25">
      <c r="A14448" t="s">
        <v>4130</v>
      </c>
      <c r="B14448" t="s">
        <v>10555</v>
      </c>
      <c r="C14448" t="s">
        <v>10556</v>
      </c>
    </row>
    <row r="14449" spans="1:3" hidden="1" x14ac:dyDescent="0.25">
      <c r="A14449" t="s">
        <v>4130</v>
      </c>
      <c r="B14449" t="s">
        <v>10557</v>
      </c>
      <c r="C14449" t="s">
        <v>10558</v>
      </c>
    </row>
    <row r="14450" spans="1:3" hidden="1" x14ac:dyDescent="0.25">
      <c r="A14450" t="s">
        <v>4130</v>
      </c>
      <c r="B14450" t="s">
        <v>10559</v>
      </c>
      <c r="C14450" t="s">
        <v>10560</v>
      </c>
    </row>
    <row r="14451" spans="1:3" hidden="1" x14ac:dyDescent="0.25">
      <c r="A14451" t="s">
        <v>4130</v>
      </c>
      <c r="B14451" t="s">
        <v>10561</v>
      </c>
      <c r="C14451" t="s">
        <v>10562</v>
      </c>
    </row>
    <row r="14452" spans="1:3" hidden="1" x14ac:dyDescent="0.25">
      <c r="A14452" t="s">
        <v>4130</v>
      </c>
      <c r="B14452" t="s">
        <v>10563</v>
      </c>
      <c r="C14452" t="s">
        <v>10564</v>
      </c>
    </row>
    <row r="14453" spans="1:3" hidden="1" x14ac:dyDescent="0.25">
      <c r="A14453" t="s">
        <v>4130</v>
      </c>
      <c r="B14453" t="s">
        <v>10565</v>
      </c>
      <c r="C14453" t="s">
        <v>10566</v>
      </c>
    </row>
    <row r="14454" spans="1:3" hidden="1" x14ac:dyDescent="0.25">
      <c r="A14454" t="s">
        <v>4130</v>
      </c>
      <c r="B14454" t="s">
        <v>10567</v>
      </c>
      <c r="C14454" t="s">
        <v>10568</v>
      </c>
    </row>
    <row r="14455" spans="1:3" hidden="1" x14ac:dyDescent="0.25">
      <c r="A14455" t="s">
        <v>4130</v>
      </c>
      <c r="B14455" t="s">
        <v>10569</v>
      </c>
      <c r="C14455" t="s">
        <v>10570</v>
      </c>
    </row>
    <row r="14456" spans="1:3" hidden="1" x14ac:dyDescent="0.25">
      <c r="A14456" t="s">
        <v>4130</v>
      </c>
      <c r="B14456" t="s">
        <v>10571</v>
      </c>
      <c r="C14456" t="s">
        <v>10572</v>
      </c>
    </row>
    <row r="14457" spans="1:3" hidden="1" x14ac:dyDescent="0.25">
      <c r="A14457" t="s">
        <v>4130</v>
      </c>
      <c r="B14457" t="s">
        <v>10573</v>
      </c>
      <c r="C14457" t="s">
        <v>10574</v>
      </c>
    </row>
    <row r="14458" spans="1:3" hidden="1" x14ac:dyDescent="0.25">
      <c r="A14458" t="s">
        <v>4130</v>
      </c>
      <c r="B14458" t="s">
        <v>10575</v>
      </c>
      <c r="C14458" t="s">
        <v>10576</v>
      </c>
    </row>
    <row r="14459" spans="1:3" hidden="1" x14ac:dyDescent="0.25">
      <c r="A14459" t="s">
        <v>4130</v>
      </c>
      <c r="B14459" t="s">
        <v>10577</v>
      </c>
      <c r="C14459" t="s">
        <v>10578</v>
      </c>
    </row>
    <row r="14460" spans="1:3" hidden="1" x14ac:dyDescent="0.25">
      <c r="A14460" t="s">
        <v>4130</v>
      </c>
      <c r="B14460" t="s">
        <v>10579</v>
      </c>
      <c r="C14460" t="s">
        <v>10580</v>
      </c>
    </row>
    <row r="14461" spans="1:3" hidden="1" x14ac:dyDescent="0.25">
      <c r="A14461" t="s">
        <v>4130</v>
      </c>
      <c r="B14461" t="s">
        <v>10581</v>
      </c>
      <c r="C14461" t="s">
        <v>10582</v>
      </c>
    </row>
    <row r="14462" spans="1:3" hidden="1" x14ac:dyDescent="0.25">
      <c r="A14462" t="s">
        <v>4130</v>
      </c>
      <c r="B14462" t="s">
        <v>10583</v>
      </c>
      <c r="C14462" t="s">
        <v>10584</v>
      </c>
    </row>
    <row r="14463" spans="1:3" hidden="1" x14ac:dyDescent="0.25">
      <c r="A14463" t="s">
        <v>4130</v>
      </c>
      <c r="B14463" t="s">
        <v>10585</v>
      </c>
      <c r="C14463" t="s">
        <v>10586</v>
      </c>
    </row>
    <row r="14464" spans="1:3" hidden="1" x14ac:dyDescent="0.25">
      <c r="A14464" t="s">
        <v>4130</v>
      </c>
      <c r="B14464" t="s">
        <v>10587</v>
      </c>
      <c r="C14464" t="s">
        <v>10588</v>
      </c>
    </row>
    <row r="14465" spans="1:3" hidden="1" x14ac:dyDescent="0.25">
      <c r="A14465" t="s">
        <v>4130</v>
      </c>
      <c r="B14465" t="s">
        <v>10589</v>
      </c>
      <c r="C14465" t="s">
        <v>10590</v>
      </c>
    </row>
    <row r="14466" spans="1:3" hidden="1" x14ac:dyDescent="0.25">
      <c r="A14466" t="s">
        <v>4130</v>
      </c>
      <c r="B14466" t="s">
        <v>10591</v>
      </c>
      <c r="C14466" t="s">
        <v>10592</v>
      </c>
    </row>
    <row r="14467" spans="1:3" hidden="1" x14ac:dyDescent="0.25">
      <c r="A14467" t="s">
        <v>4130</v>
      </c>
      <c r="B14467" t="s">
        <v>10593</v>
      </c>
      <c r="C14467" t="s">
        <v>10594</v>
      </c>
    </row>
    <row r="14468" spans="1:3" hidden="1" x14ac:dyDescent="0.25">
      <c r="A14468" t="s">
        <v>4130</v>
      </c>
      <c r="B14468" t="s">
        <v>10595</v>
      </c>
      <c r="C14468" t="s">
        <v>10596</v>
      </c>
    </row>
    <row r="14469" spans="1:3" hidden="1" x14ac:dyDescent="0.25">
      <c r="A14469" t="s">
        <v>4130</v>
      </c>
      <c r="B14469" t="s">
        <v>10597</v>
      </c>
      <c r="C14469" t="s">
        <v>644</v>
      </c>
    </row>
    <row r="14470" spans="1:3" hidden="1" x14ac:dyDescent="0.25">
      <c r="A14470" t="s">
        <v>4130</v>
      </c>
      <c r="B14470" t="s">
        <v>10598</v>
      </c>
      <c r="C14470" t="s">
        <v>10599</v>
      </c>
    </row>
    <row r="14471" spans="1:3" hidden="1" x14ac:dyDescent="0.25">
      <c r="A14471" t="s">
        <v>4130</v>
      </c>
      <c r="B14471" t="s">
        <v>10600</v>
      </c>
      <c r="C14471" t="s">
        <v>10601</v>
      </c>
    </row>
    <row r="14472" spans="1:3" hidden="1" x14ac:dyDescent="0.25">
      <c r="A14472" t="s">
        <v>4130</v>
      </c>
      <c r="B14472" t="s">
        <v>10602</v>
      </c>
      <c r="C14472" t="s">
        <v>10603</v>
      </c>
    </row>
    <row r="14473" spans="1:3" hidden="1" x14ac:dyDescent="0.25">
      <c r="A14473" t="s">
        <v>4130</v>
      </c>
      <c r="B14473" t="s">
        <v>10604</v>
      </c>
      <c r="C14473" t="s">
        <v>10605</v>
      </c>
    </row>
    <row r="14474" spans="1:3" hidden="1" x14ac:dyDescent="0.25">
      <c r="A14474" t="s">
        <v>4130</v>
      </c>
      <c r="B14474" t="s">
        <v>10606</v>
      </c>
      <c r="C14474" t="s">
        <v>10607</v>
      </c>
    </row>
    <row r="14475" spans="1:3" hidden="1" x14ac:dyDescent="0.25">
      <c r="A14475" t="s">
        <v>4130</v>
      </c>
      <c r="B14475" t="s">
        <v>10608</v>
      </c>
      <c r="C14475" t="s">
        <v>10609</v>
      </c>
    </row>
    <row r="14476" spans="1:3" hidden="1" x14ac:dyDescent="0.25">
      <c r="A14476" t="s">
        <v>4130</v>
      </c>
      <c r="B14476" t="s">
        <v>10608</v>
      </c>
      <c r="C14476" t="s">
        <v>10608</v>
      </c>
    </row>
    <row r="14477" spans="1:3" hidden="1" x14ac:dyDescent="0.25">
      <c r="A14477" t="s">
        <v>4130</v>
      </c>
      <c r="B14477" t="s">
        <v>10610</v>
      </c>
      <c r="C14477" t="s">
        <v>10611</v>
      </c>
    </row>
    <row r="14478" spans="1:3" hidden="1" x14ac:dyDescent="0.25">
      <c r="A14478" t="s">
        <v>4130</v>
      </c>
      <c r="B14478" t="s">
        <v>10612</v>
      </c>
      <c r="C14478" t="s">
        <v>10613</v>
      </c>
    </row>
    <row r="14479" spans="1:3" hidden="1" x14ac:dyDescent="0.25">
      <c r="A14479" t="s">
        <v>4130</v>
      </c>
      <c r="B14479" t="s">
        <v>10614</v>
      </c>
      <c r="C14479" t="s">
        <v>10615</v>
      </c>
    </row>
    <row r="14480" spans="1:3" hidden="1" x14ac:dyDescent="0.25">
      <c r="A14480" t="s">
        <v>4130</v>
      </c>
      <c r="B14480" t="s">
        <v>10616</v>
      </c>
      <c r="C14480" t="s">
        <v>10617</v>
      </c>
    </row>
    <row r="14481" spans="1:3" hidden="1" x14ac:dyDescent="0.25">
      <c r="A14481" t="s">
        <v>4130</v>
      </c>
      <c r="B14481" t="s">
        <v>10618</v>
      </c>
      <c r="C14481" t="s">
        <v>10619</v>
      </c>
    </row>
    <row r="14482" spans="1:3" hidden="1" x14ac:dyDescent="0.25">
      <c r="A14482" t="s">
        <v>4130</v>
      </c>
      <c r="B14482" t="s">
        <v>10620</v>
      </c>
      <c r="C14482" t="s">
        <v>10621</v>
      </c>
    </row>
    <row r="14483" spans="1:3" hidden="1" x14ac:dyDescent="0.25">
      <c r="A14483" t="s">
        <v>4130</v>
      </c>
      <c r="B14483" t="s">
        <v>10622</v>
      </c>
      <c r="C14483" t="s">
        <v>10623</v>
      </c>
    </row>
    <row r="14484" spans="1:3" hidden="1" x14ac:dyDescent="0.25">
      <c r="A14484" t="s">
        <v>4130</v>
      </c>
      <c r="B14484" t="s">
        <v>10624</v>
      </c>
      <c r="C14484" t="s">
        <v>10625</v>
      </c>
    </row>
    <row r="14485" spans="1:3" hidden="1" x14ac:dyDescent="0.25">
      <c r="A14485" t="s">
        <v>4130</v>
      </c>
      <c r="B14485" t="s">
        <v>10626</v>
      </c>
      <c r="C14485" t="s">
        <v>10627</v>
      </c>
    </row>
    <row r="14486" spans="1:3" hidden="1" x14ac:dyDescent="0.25">
      <c r="A14486" t="s">
        <v>4130</v>
      </c>
      <c r="B14486" t="s">
        <v>10628</v>
      </c>
      <c r="C14486" t="s">
        <v>10629</v>
      </c>
    </row>
    <row r="14487" spans="1:3" hidden="1" x14ac:dyDescent="0.25">
      <c r="A14487" t="s">
        <v>4130</v>
      </c>
      <c r="B14487" t="s">
        <v>10630</v>
      </c>
      <c r="C14487" t="s">
        <v>10631</v>
      </c>
    </row>
    <row r="14488" spans="1:3" hidden="1" x14ac:dyDescent="0.25">
      <c r="A14488" t="s">
        <v>4130</v>
      </c>
      <c r="B14488" t="s">
        <v>10632</v>
      </c>
      <c r="C14488" t="s">
        <v>10633</v>
      </c>
    </row>
    <row r="14489" spans="1:3" hidden="1" x14ac:dyDescent="0.25">
      <c r="A14489" t="s">
        <v>4130</v>
      </c>
      <c r="B14489" t="s">
        <v>10634</v>
      </c>
      <c r="C14489" t="s">
        <v>10635</v>
      </c>
    </row>
    <row r="14490" spans="1:3" hidden="1" x14ac:dyDescent="0.25">
      <c r="A14490" t="s">
        <v>4130</v>
      </c>
      <c r="B14490" t="s">
        <v>10636</v>
      </c>
      <c r="C14490" t="s">
        <v>10637</v>
      </c>
    </row>
    <row r="14491" spans="1:3" hidden="1" x14ac:dyDescent="0.25">
      <c r="A14491" t="s">
        <v>4130</v>
      </c>
      <c r="B14491" t="s">
        <v>10638</v>
      </c>
      <c r="C14491" t="s">
        <v>10639</v>
      </c>
    </row>
    <row r="14492" spans="1:3" hidden="1" x14ac:dyDescent="0.25">
      <c r="A14492" t="s">
        <v>4130</v>
      </c>
      <c r="B14492" t="s">
        <v>4238</v>
      </c>
      <c r="C14492" t="s">
        <v>10639</v>
      </c>
    </row>
    <row r="14493" spans="1:3" hidden="1" x14ac:dyDescent="0.25">
      <c r="A14493" t="s">
        <v>4130</v>
      </c>
      <c r="B14493" t="s">
        <v>10640</v>
      </c>
      <c r="C14493" t="s">
        <v>10641</v>
      </c>
    </row>
    <row r="14494" spans="1:3" hidden="1" x14ac:dyDescent="0.25">
      <c r="A14494" t="s">
        <v>4130</v>
      </c>
      <c r="B14494" t="s">
        <v>10642</v>
      </c>
      <c r="C14494" t="s">
        <v>10643</v>
      </c>
    </row>
    <row r="14495" spans="1:3" hidden="1" x14ac:dyDescent="0.25">
      <c r="A14495" t="s">
        <v>4130</v>
      </c>
      <c r="B14495" t="s">
        <v>10644</v>
      </c>
      <c r="C14495" t="s">
        <v>10645</v>
      </c>
    </row>
    <row r="14496" spans="1:3" hidden="1" x14ac:dyDescent="0.25">
      <c r="A14496" t="s">
        <v>4130</v>
      </c>
      <c r="B14496" t="s">
        <v>10646</v>
      </c>
      <c r="C14496" t="s">
        <v>10647</v>
      </c>
    </row>
    <row r="14497" spans="1:3" hidden="1" x14ac:dyDescent="0.25">
      <c r="A14497" t="s">
        <v>4130</v>
      </c>
      <c r="B14497" t="s">
        <v>10648</v>
      </c>
      <c r="C14497" t="s">
        <v>10649</v>
      </c>
    </row>
    <row r="14498" spans="1:3" hidden="1" x14ac:dyDescent="0.25">
      <c r="A14498" t="s">
        <v>4130</v>
      </c>
      <c r="B14498" t="s">
        <v>10650</v>
      </c>
      <c r="C14498" t="s">
        <v>10651</v>
      </c>
    </row>
    <row r="14499" spans="1:3" hidden="1" x14ac:dyDescent="0.25">
      <c r="A14499" t="s">
        <v>4130</v>
      </c>
      <c r="B14499" t="s">
        <v>10652</v>
      </c>
      <c r="C14499" t="s">
        <v>10653</v>
      </c>
    </row>
    <row r="14500" spans="1:3" hidden="1" x14ac:dyDescent="0.25">
      <c r="A14500" t="s">
        <v>4130</v>
      </c>
      <c r="B14500" t="s">
        <v>10654</v>
      </c>
      <c r="C14500" t="s">
        <v>10655</v>
      </c>
    </row>
    <row r="14501" spans="1:3" hidden="1" x14ac:dyDescent="0.25">
      <c r="A14501" t="s">
        <v>4130</v>
      </c>
      <c r="B14501" t="s">
        <v>10656</v>
      </c>
      <c r="C14501" t="s">
        <v>10657</v>
      </c>
    </row>
    <row r="14502" spans="1:3" hidden="1" x14ac:dyDescent="0.25">
      <c r="A14502" t="s">
        <v>4130</v>
      </c>
      <c r="B14502" t="s">
        <v>10658</v>
      </c>
      <c r="C14502" t="s">
        <v>10659</v>
      </c>
    </row>
    <row r="14503" spans="1:3" hidden="1" x14ac:dyDescent="0.25">
      <c r="A14503" t="s">
        <v>4130</v>
      </c>
      <c r="B14503" t="s">
        <v>10660</v>
      </c>
      <c r="C14503" t="s">
        <v>10661</v>
      </c>
    </row>
    <row r="14504" spans="1:3" hidden="1" x14ac:dyDescent="0.25">
      <c r="A14504" t="s">
        <v>4130</v>
      </c>
      <c r="B14504" t="s">
        <v>10662</v>
      </c>
      <c r="C14504" t="s">
        <v>10663</v>
      </c>
    </row>
    <row r="14505" spans="1:3" hidden="1" x14ac:dyDescent="0.25">
      <c r="A14505" t="s">
        <v>4130</v>
      </c>
      <c r="B14505" t="s">
        <v>10664</v>
      </c>
      <c r="C14505" t="s">
        <v>10665</v>
      </c>
    </row>
    <row r="14506" spans="1:3" hidden="1" x14ac:dyDescent="0.25">
      <c r="A14506" t="s">
        <v>4130</v>
      </c>
      <c r="B14506" t="s">
        <v>10666</v>
      </c>
      <c r="C14506" t="s">
        <v>10667</v>
      </c>
    </row>
    <row r="14507" spans="1:3" hidden="1" x14ac:dyDescent="0.25">
      <c r="A14507" t="s">
        <v>4130</v>
      </c>
      <c r="B14507" t="s">
        <v>10668</v>
      </c>
      <c r="C14507" t="s">
        <v>10669</v>
      </c>
    </row>
    <row r="14508" spans="1:3" hidden="1" x14ac:dyDescent="0.25">
      <c r="A14508" t="s">
        <v>4130</v>
      </c>
      <c r="B14508" t="s">
        <v>10670</v>
      </c>
      <c r="C14508" t="s">
        <v>10671</v>
      </c>
    </row>
    <row r="14509" spans="1:3" hidden="1" x14ac:dyDescent="0.25">
      <c r="A14509" t="s">
        <v>4130</v>
      </c>
      <c r="B14509" t="s">
        <v>10672</v>
      </c>
      <c r="C14509" t="s">
        <v>10673</v>
      </c>
    </row>
    <row r="14510" spans="1:3" hidden="1" x14ac:dyDescent="0.25">
      <c r="A14510" t="s">
        <v>4130</v>
      </c>
      <c r="B14510" t="s">
        <v>10674</v>
      </c>
      <c r="C14510" t="s">
        <v>10675</v>
      </c>
    </row>
    <row r="14511" spans="1:3" hidden="1" x14ac:dyDescent="0.25">
      <c r="A14511" t="s">
        <v>4130</v>
      </c>
      <c r="B14511" t="s">
        <v>10676</v>
      </c>
      <c r="C14511" t="s">
        <v>10677</v>
      </c>
    </row>
    <row r="14512" spans="1:3" hidden="1" x14ac:dyDescent="0.25">
      <c r="A14512" t="s">
        <v>4130</v>
      </c>
      <c r="B14512" t="s">
        <v>10678</v>
      </c>
      <c r="C14512" t="s">
        <v>10679</v>
      </c>
    </row>
    <row r="14513" spans="1:3" hidden="1" x14ac:dyDescent="0.25">
      <c r="A14513" t="s">
        <v>4130</v>
      </c>
      <c r="B14513" t="s">
        <v>10680</v>
      </c>
      <c r="C14513" t="s">
        <v>10681</v>
      </c>
    </row>
    <row r="14514" spans="1:3" hidden="1" x14ac:dyDescent="0.25">
      <c r="A14514" t="s">
        <v>4130</v>
      </c>
      <c r="B14514" t="s">
        <v>10682</v>
      </c>
      <c r="C14514" t="s">
        <v>10683</v>
      </c>
    </row>
    <row r="14515" spans="1:3" hidden="1" x14ac:dyDescent="0.25">
      <c r="A14515" t="s">
        <v>4130</v>
      </c>
      <c r="B14515" t="s">
        <v>10684</v>
      </c>
      <c r="C14515" t="s">
        <v>10685</v>
      </c>
    </row>
    <row r="14516" spans="1:3" hidden="1" x14ac:dyDescent="0.25">
      <c r="A14516" t="s">
        <v>4130</v>
      </c>
      <c r="B14516" t="s">
        <v>10686</v>
      </c>
      <c r="C14516" t="s">
        <v>10687</v>
      </c>
    </row>
    <row r="14517" spans="1:3" hidden="1" x14ac:dyDescent="0.25">
      <c r="A14517" t="s">
        <v>4130</v>
      </c>
      <c r="B14517" t="s">
        <v>10688</v>
      </c>
      <c r="C14517" t="s">
        <v>10689</v>
      </c>
    </row>
    <row r="14518" spans="1:3" hidden="1" x14ac:dyDescent="0.25">
      <c r="A14518" t="s">
        <v>4130</v>
      </c>
      <c r="B14518" t="s">
        <v>10690</v>
      </c>
      <c r="C14518" t="s">
        <v>10691</v>
      </c>
    </row>
    <row r="14519" spans="1:3" hidden="1" x14ac:dyDescent="0.25">
      <c r="A14519" t="s">
        <v>4130</v>
      </c>
      <c r="B14519" t="s">
        <v>10692</v>
      </c>
      <c r="C14519" t="s">
        <v>10693</v>
      </c>
    </row>
    <row r="14520" spans="1:3" hidden="1" x14ac:dyDescent="0.25">
      <c r="A14520" t="s">
        <v>4130</v>
      </c>
      <c r="B14520" t="s">
        <v>10694</v>
      </c>
      <c r="C14520" t="s">
        <v>10695</v>
      </c>
    </row>
    <row r="14521" spans="1:3" hidden="1" x14ac:dyDescent="0.25">
      <c r="A14521" t="s">
        <v>4130</v>
      </c>
      <c r="B14521" t="s">
        <v>10696</v>
      </c>
      <c r="C14521" t="s">
        <v>10697</v>
      </c>
    </row>
    <row r="14522" spans="1:3" hidden="1" x14ac:dyDescent="0.25">
      <c r="A14522" t="s">
        <v>4130</v>
      </c>
      <c r="B14522" t="s">
        <v>10698</v>
      </c>
      <c r="C14522" t="s">
        <v>10699</v>
      </c>
    </row>
    <row r="14523" spans="1:3" hidden="1" x14ac:dyDescent="0.25">
      <c r="A14523" t="s">
        <v>4130</v>
      </c>
      <c r="B14523" t="s">
        <v>10700</v>
      </c>
      <c r="C14523" t="s">
        <v>10701</v>
      </c>
    </row>
    <row r="14524" spans="1:3" hidden="1" x14ac:dyDescent="0.25">
      <c r="A14524" t="s">
        <v>4130</v>
      </c>
      <c r="B14524" t="s">
        <v>10702</v>
      </c>
      <c r="C14524" t="s">
        <v>10701</v>
      </c>
    </row>
    <row r="14525" spans="1:3" hidden="1" x14ac:dyDescent="0.25">
      <c r="A14525" t="s">
        <v>4130</v>
      </c>
      <c r="B14525" t="s">
        <v>10703</v>
      </c>
      <c r="C14525" t="s">
        <v>10704</v>
      </c>
    </row>
    <row r="14526" spans="1:3" hidden="1" x14ac:dyDescent="0.25">
      <c r="A14526" t="s">
        <v>4130</v>
      </c>
      <c r="B14526" t="s">
        <v>10705</v>
      </c>
      <c r="C14526" t="s">
        <v>10706</v>
      </c>
    </row>
    <row r="14527" spans="1:3" hidden="1" x14ac:dyDescent="0.25">
      <c r="A14527" t="s">
        <v>4130</v>
      </c>
      <c r="B14527" t="s">
        <v>10707</v>
      </c>
      <c r="C14527" t="s">
        <v>10708</v>
      </c>
    </row>
    <row r="14528" spans="1:3" hidden="1" x14ac:dyDescent="0.25">
      <c r="A14528" t="s">
        <v>4130</v>
      </c>
      <c r="B14528" t="s">
        <v>10709</v>
      </c>
      <c r="C14528" t="s">
        <v>10710</v>
      </c>
    </row>
    <row r="14529" spans="1:3" hidden="1" x14ac:dyDescent="0.25">
      <c r="A14529" t="s">
        <v>4130</v>
      </c>
      <c r="B14529" t="s">
        <v>10711</v>
      </c>
      <c r="C14529" t="s">
        <v>10712</v>
      </c>
    </row>
    <row r="14530" spans="1:3" hidden="1" x14ac:dyDescent="0.25">
      <c r="A14530" t="s">
        <v>4130</v>
      </c>
      <c r="B14530" t="s">
        <v>10713</v>
      </c>
      <c r="C14530" t="s">
        <v>10714</v>
      </c>
    </row>
    <row r="14531" spans="1:3" hidden="1" x14ac:dyDescent="0.25">
      <c r="A14531" t="s">
        <v>4130</v>
      </c>
      <c r="B14531" t="s">
        <v>10715</v>
      </c>
      <c r="C14531" t="s">
        <v>10716</v>
      </c>
    </row>
    <row r="14532" spans="1:3" hidden="1" x14ac:dyDescent="0.25">
      <c r="A14532" t="s">
        <v>4130</v>
      </c>
      <c r="B14532" t="s">
        <v>10717</v>
      </c>
      <c r="C14532" t="s">
        <v>10718</v>
      </c>
    </row>
    <row r="14533" spans="1:3" hidden="1" x14ac:dyDescent="0.25">
      <c r="A14533" t="s">
        <v>4130</v>
      </c>
      <c r="B14533" t="s">
        <v>10719</v>
      </c>
      <c r="C14533" t="s">
        <v>10720</v>
      </c>
    </row>
    <row r="14534" spans="1:3" hidden="1" x14ac:dyDescent="0.25">
      <c r="A14534" t="s">
        <v>4130</v>
      </c>
      <c r="B14534" t="s">
        <v>10721</v>
      </c>
      <c r="C14534" t="s">
        <v>10722</v>
      </c>
    </row>
    <row r="14535" spans="1:3" hidden="1" x14ac:dyDescent="0.25">
      <c r="A14535" t="s">
        <v>4130</v>
      </c>
      <c r="B14535" t="s">
        <v>10723</v>
      </c>
      <c r="C14535" t="s">
        <v>10724</v>
      </c>
    </row>
    <row r="14536" spans="1:3" hidden="1" x14ac:dyDescent="0.25">
      <c r="A14536" t="s">
        <v>4130</v>
      </c>
      <c r="B14536" t="s">
        <v>10725</v>
      </c>
      <c r="C14536" t="s">
        <v>10726</v>
      </c>
    </row>
    <row r="14537" spans="1:3" hidden="1" x14ac:dyDescent="0.25">
      <c r="A14537" t="s">
        <v>4130</v>
      </c>
      <c r="B14537" t="s">
        <v>10727</v>
      </c>
      <c r="C14537" t="s">
        <v>10728</v>
      </c>
    </row>
    <row r="14538" spans="1:3" hidden="1" x14ac:dyDescent="0.25">
      <c r="A14538" t="s">
        <v>4130</v>
      </c>
      <c r="B14538" t="s">
        <v>10729</v>
      </c>
      <c r="C14538" t="s">
        <v>10730</v>
      </c>
    </row>
    <row r="14539" spans="1:3" hidden="1" x14ac:dyDescent="0.25">
      <c r="A14539" t="s">
        <v>4130</v>
      </c>
      <c r="B14539" t="s">
        <v>10731</v>
      </c>
      <c r="C14539" t="s">
        <v>10732</v>
      </c>
    </row>
    <row r="14540" spans="1:3" hidden="1" x14ac:dyDescent="0.25">
      <c r="A14540" t="s">
        <v>4130</v>
      </c>
      <c r="B14540" t="s">
        <v>10733</v>
      </c>
      <c r="C14540" t="s">
        <v>10734</v>
      </c>
    </row>
    <row r="14541" spans="1:3" hidden="1" x14ac:dyDescent="0.25">
      <c r="A14541" t="s">
        <v>4130</v>
      </c>
      <c r="B14541" t="s">
        <v>10735</v>
      </c>
      <c r="C14541" t="s">
        <v>10736</v>
      </c>
    </row>
    <row r="14542" spans="1:3" hidden="1" x14ac:dyDescent="0.25">
      <c r="A14542" t="s">
        <v>4130</v>
      </c>
      <c r="B14542" t="s">
        <v>10737</v>
      </c>
      <c r="C14542" t="s">
        <v>10738</v>
      </c>
    </row>
    <row r="14543" spans="1:3" hidden="1" x14ac:dyDescent="0.25">
      <c r="A14543" t="s">
        <v>4130</v>
      </c>
      <c r="B14543" t="s">
        <v>10739</v>
      </c>
      <c r="C14543" t="s">
        <v>10740</v>
      </c>
    </row>
    <row r="14544" spans="1:3" hidden="1" x14ac:dyDescent="0.25">
      <c r="A14544" t="s">
        <v>4130</v>
      </c>
      <c r="B14544" t="s">
        <v>10741</v>
      </c>
      <c r="C14544" t="s">
        <v>10742</v>
      </c>
    </row>
    <row r="14545" spans="1:3" hidden="1" x14ac:dyDescent="0.25">
      <c r="A14545" t="s">
        <v>4130</v>
      </c>
      <c r="B14545" t="s">
        <v>10743</v>
      </c>
      <c r="C14545" t="s">
        <v>10744</v>
      </c>
    </row>
    <row r="14546" spans="1:3" hidden="1" x14ac:dyDescent="0.25">
      <c r="A14546" t="s">
        <v>4130</v>
      </c>
      <c r="B14546" t="s">
        <v>10745</v>
      </c>
      <c r="C14546" t="s">
        <v>10746</v>
      </c>
    </row>
    <row r="14547" spans="1:3" hidden="1" x14ac:dyDescent="0.25">
      <c r="A14547" t="s">
        <v>4130</v>
      </c>
      <c r="B14547" t="s">
        <v>10747</v>
      </c>
      <c r="C14547" t="s">
        <v>10748</v>
      </c>
    </row>
    <row r="14548" spans="1:3" hidden="1" x14ac:dyDescent="0.25">
      <c r="A14548" t="s">
        <v>4130</v>
      </c>
      <c r="B14548" t="s">
        <v>10749</v>
      </c>
      <c r="C14548" t="s">
        <v>10750</v>
      </c>
    </row>
    <row r="14549" spans="1:3" hidden="1" x14ac:dyDescent="0.25">
      <c r="A14549" t="s">
        <v>4130</v>
      </c>
      <c r="B14549" t="s">
        <v>10751</v>
      </c>
      <c r="C14549" t="s">
        <v>10752</v>
      </c>
    </row>
    <row r="14550" spans="1:3" hidden="1" x14ac:dyDescent="0.25">
      <c r="A14550" t="s">
        <v>4130</v>
      </c>
      <c r="B14550" t="s">
        <v>10753</v>
      </c>
      <c r="C14550" t="s">
        <v>10754</v>
      </c>
    </row>
    <row r="14551" spans="1:3" hidden="1" x14ac:dyDescent="0.25">
      <c r="A14551" t="s">
        <v>4130</v>
      </c>
      <c r="B14551" t="s">
        <v>10755</v>
      </c>
      <c r="C14551" t="s">
        <v>10756</v>
      </c>
    </row>
    <row r="14552" spans="1:3" hidden="1" x14ac:dyDescent="0.25">
      <c r="A14552" t="s">
        <v>4130</v>
      </c>
      <c r="B14552" t="s">
        <v>10757</v>
      </c>
      <c r="C14552" t="s">
        <v>10758</v>
      </c>
    </row>
    <row r="14553" spans="1:3" hidden="1" x14ac:dyDescent="0.25">
      <c r="A14553" t="s">
        <v>4130</v>
      </c>
      <c r="B14553" t="s">
        <v>10759</v>
      </c>
      <c r="C14553" t="s">
        <v>10760</v>
      </c>
    </row>
    <row r="14554" spans="1:3" hidden="1" x14ac:dyDescent="0.25">
      <c r="A14554" t="s">
        <v>4130</v>
      </c>
      <c r="B14554" t="s">
        <v>10761</v>
      </c>
      <c r="C14554" t="s">
        <v>10762</v>
      </c>
    </row>
    <row r="14555" spans="1:3" hidden="1" x14ac:dyDescent="0.25">
      <c r="A14555" t="s">
        <v>4130</v>
      </c>
      <c r="B14555" t="s">
        <v>10763</v>
      </c>
      <c r="C14555" t="s">
        <v>10764</v>
      </c>
    </row>
    <row r="14556" spans="1:3" hidden="1" x14ac:dyDescent="0.25">
      <c r="A14556" t="s">
        <v>4130</v>
      </c>
      <c r="B14556" t="s">
        <v>10765</v>
      </c>
      <c r="C14556" t="s">
        <v>10766</v>
      </c>
    </row>
    <row r="14557" spans="1:3" hidden="1" x14ac:dyDescent="0.25">
      <c r="A14557" t="s">
        <v>4130</v>
      </c>
      <c r="B14557" t="s">
        <v>10767</v>
      </c>
      <c r="C14557" t="s">
        <v>10768</v>
      </c>
    </row>
    <row r="14558" spans="1:3" hidden="1" x14ac:dyDescent="0.25">
      <c r="A14558" t="s">
        <v>4130</v>
      </c>
      <c r="B14558" t="s">
        <v>10769</v>
      </c>
      <c r="C14558" t="s">
        <v>10770</v>
      </c>
    </row>
    <row r="14559" spans="1:3" hidden="1" x14ac:dyDescent="0.25">
      <c r="A14559" t="s">
        <v>4130</v>
      </c>
      <c r="B14559" t="s">
        <v>10771</v>
      </c>
      <c r="C14559" t="s">
        <v>10772</v>
      </c>
    </row>
    <row r="14560" spans="1:3" hidden="1" x14ac:dyDescent="0.25">
      <c r="A14560" t="s">
        <v>4130</v>
      </c>
      <c r="B14560" t="s">
        <v>10773</v>
      </c>
      <c r="C14560" t="s">
        <v>10774</v>
      </c>
    </row>
    <row r="14561" spans="1:3" hidden="1" x14ac:dyDescent="0.25">
      <c r="A14561" t="s">
        <v>4130</v>
      </c>
      <c r="B14561" t="s">
        <v>10775</v>
      </c>
      <c r="C14561" t="s">
        <v>10776</v>
      </c>
    </row>
    <row r="14562" spans="1:3" hidden="1" x14ac:dyDescent="0.25">
      <c r="A14562" t="s">
        <v>4130</v>
      </c>
      <c r="B14562" t="s">
        <v>10777</v>
      </c>
      <c r="C14562" t="s">
        <v>10778</v>
      </c>
    </row>
    <row r="14563" spans="1:3" hidden="1" x14ac:dyDescent="0.25">
      <c r="A14563" t="s">
        <v>4130</v>
      </c>
      <c r="B14563" t="s">
        <v>10779</v>
      </c>
      <c r="C14563" t="s">
        <v>10780</v>
      </c>
    </row>
    <row r="14564" spans="1:3" hidden="1" x14ac:dyDescent="0.25">
      <c r="A14564" t="s">
        <v>4130</v>
      </c>
      <c r="B14564" t="s">
        <v>10781</v>
      </c>
      <c r="C14564" t="s">
        <v>10782</v>
      </c>
    </row>
    <row r="14565" spans="1:3" hidden="1" x14ac:dyDescent="0.25">
      <c r="A14565" t="s">
        <v>4130</v>
      </c>
      <c r="B14565" t="s">
        <v>10783</v>
      </c>
      <c r="C14565" t="s">
        <v>10784</v>
      </c>
    </row>
    <row r="14566" spans="1:3" hidden="1" x14ac:dyDescent="0.25">
      <c r="A14566" t="s">
        <v>4130</v>
      </c>
      <c r="B14566" t="s">
        <v>10785</v>
      </c>
      <c r="C14566" t="s">
        <v>10786</v>
      </c>
    </row>
    <row r="14567" spans="1:3" hidden="1" x14ac:dyDescent="0.25">
      <c r="A14567" t="s">
        <v>4130</v>
      </c>
      <c r="B14567" t="s">
        <v>10787</v>
      </c>
      <c r="C14567" t="s">
        <v>10788</v>
      </c>
    </row>
    <row r="14568" spans="1:3" hidden="1" x14ac:dyDescent="0.25">
      <c r="A14568" t="s">
        <v>4130</v>
      </c>
      <c r="B14568" t="s">
        <v>10789</v>
      </c>
      <c r="C14568" t="s">
        <v>10790</v>
      </c>
    </row>
    <row r="14569" spans="1:3" hidden="1" x14ac:dyDescent="0.25">
      <c r="A14569" t="s">
        <v>4130</v>
      </c>
      <c r="B14569" t="s">
        <v>10791</v>
      </c>
      <c r="C14569" t="s">
        <v>10792</v>
      </c>
    </row>
    <row r="14570" spans="1:3" hidden="1" x14ac:dyDescent="0.25">
      <c r="A14570" t="s">
        <v>4130</v>
      </c>
      <c r="B14570" t="s">
        <v>10793</v>
      </c>
      <c r="C14570" t="s">
        <v>10794</v>
      </c>
    </row>
    <row r="14571" spans="1:3" hidden="1" x14ac:dyDescent="0.25">
      <c r="A14571" t="s">
        <v>4130</v>
      </c>
      <c r="B14571" t="s">
        <v>10795</v>
      </c>
      <c r="C14571" t="s">
        <v>10796</v>
      </c>
    </row>
    <row r="14572" spans="1:3" hidden="1" x14ac:dyDescent="0.25">
      <c r="A14572" t="s">
        <v>4130</v>
      </c>
      <c r="B14572" t="s">
        <v>10797</v>
      </c>
      <c r="C14572" t="s">
        <v>10798</v>
      </c>
    </row>
    <row r="14573" spans="1:3" hidden="1" x14ac:dyDescent="0.25">
      <c r="A14573" t="s">
        <v>4130</v>
      </c>
      <c r="B14573" t="s">
        <v>10799</v>
      </c>
      <c r="C14573" t="s">
        <v>10800</v>
      </c>
    </row>
    <row r="14574" spans="1:3" hidden="1" x14ac:dyDescent="0.25">
      <c r="A14574" t="s">
        <v>4130</v>
      </c>
      <c r="B14574" t="s">
        <v>10801</v>
      </c>
      <c r="C14574" t="s">
        <v>10802</v>
      </c>
    </row>
    <row r="14575" spans="1:3" hidden="1" x14ac:dyDescent="0.25">
      <c r="A14575" t="s">
        <v>4130</v>
      </c>
      <c r="B14575" t="s">
        <v>10803</v>
      </c>
      <c r="C14575" t="s">
        <v>10804</v>
      </c>
    </row>
    <row r="14576" spans="1:3" hidden="1" x14ac:dyDescent="0.25">
      <c r="A14576" t="s">
        <v>4130</v>
      </c>
      <c r="B14576" t="s">
        <v>10805</v>
      </c>
      <c r="C14576" t="s">
        <v>10806</v>
      </c>
    </row>
    <row r="14577" spans="1:3" hidden="1" x14ac:dyDescent="0.25">
      <c r="A14577" t="s">
        <v>4130</v>
      </c>
      <c r="B14577" t="s">
        <v>10807</v>
      </c>
      <c r="C14577" t="s">
        <v>10808</v>
      </c>
    </row>
    <row r="14578" spans="1:3" hidden="1" x14ac:dyDescent="0.25">
      <c r="A14578" t="s">
        <v>4130</v>
      </c>
      <c r="B14578" t="s">
        <v>10809</v>
      </c>
      <c r="C14578" t="s">
        <v>10810</v>
      </c>
    </row>
    <row r="14579" spans="1:3" hidden="1" x14ac:dyDescent="0.25">
      <c r="A14579" t="s">
        <v>4130</v>
      </c>
      <c r="B14579" t="s">
        <v>10811</v>
      </c>
      <c r="C14579" t="s">
        <v>10812</v>
      </c>
    </row>
    <row r="14580" spans="1:3" hidden="1" x14ac:dyDescent="0.25">
      <c r="A14580" t="s">
        <v>4130</v>
      </c>
      <c r="B14580" t="s">
        <v>10813</v>
      </c>
      <c r="C14580" t="s">
        <v>10814</v>
      </c>
    </row>
    <row r="14581" spans="1:3" hidden="1" x14ac:dyDescent="0.25">
      <c r="A14581" t="s">
        <v>4130</v>
      </c>
      <c r="B14581" t="s">
        <v>10815</v>
      </c>
      <c r="C14581" t="s">
        <v>10816</v>
      </c>
    </row>
    <row r="14582" spans="1:3" hidden="1" x14ac:dyDescent="0.25">
      <c r="A14582" t="s">
        <v>4130</v>
      </c>
      <c r="B14582" t="s">
        <v>10817</v>
      </c>
      <c r="C14582" t="s">
        <v>10818</v>
      </c>
    </row>
    <row r="14583" spans="1:3" hidden="1" x14ac:dyDescent="0.25">
      <c r="A14583" t="s">
        <v>4130</v>
      </c>
      <c r="B14583" t="s">
        <v>10819</v>
      </c>
      <c r="C14583" t="s">
        <v>10820</v>
      </c>
    </row>
    <row r="14584" spans="1:3" hidden="1" x14ac:dyDescent="0.25">
      <c r="A14584" t="s">
        <v>4130</v>
      </c>
      <c r="B14584" t="s">
        <v>10821</v>
      </c>
      <c r="C14584" t="s">
        <v>10822</v>
      </c>
    </row>
    <row r="14585" spans="1:3" hidden="1" x14ac:dyDescent="0.25">
      <c r="A14585" t="s">
        <v>4130</v>
      </c>
      <c r="B14585" t="s">
        <v>10823</v>
      </c>
      <c r="C14585" t="s">
        <v>10824</v>
      </c>
    </row>
    <row r="14586" spans="1:3" hidden="1" x14ac:dyDescent="0.25">
      <c r="A14586" t="s">
        <v>4130</v>
      </c>
      <c r="B14586" t="s">
        <v>10825</v>
      </c>
      <c r="C14586" t="s">
        <v>10826</v>
      </c>
    </row>
    <row r="14587" spans="1:3" hidden="1" x14ac:dyDescent="0.25">
      <c r="A14587" t="s">
        <v>4130</v>
      </c>
      <c r="B14587" t="s">
        <v>10827</v>
      </c>
      <c r="C14587" t="s">
        <v>10828</v>
      </c>
    </row>
    <row r="14588" spans="1:3" hidden="1" x14ac:dyDescent="0.25">
      <c r="A14588" t="s">
        <v>4130</v>
      </c>
      <c r="B14588" t="s">
        <v>10829</v>
      </c>
      <c r="C14588" t="s">
        <v>10830</v>
      </c>
    </row>
    <row r="14589" spans="1:3" hidden="1" x14ac:dyDescent="0.25">
      <c r="A14589" t="s">
        <v>4130</v>
      </c>
      <c r="B14589" t="s">
        <v>10831</v>
      </c>
      <c r="C14589" t="s">
        <v>10832</v>
      </c>
    </row>
    <row r="14590" spans="1:3" hidden="1" x14ac:dyDescent="0.25">
      <c r="A14590" t="s">
        <v>4130</v>
      </c>
      <c r="B14590" t="s">
        <v>10833</v>
      </c>
      <c r="C14590" t="s">
        <v>10834</v>
      </c>
    </row>
    <row r="14591" spans="1:3" hidden="1" x14ac:dyDescent="0.25">
      <c r="A14591" t="s">
        <v>4130</v>
      </c>
      <c r="B14591" t="s">
        <v>10835</v>
      </c>
      <c r="C14591" t="s">
        <v>10836</v>
      </c>
    </row>
    <row r="14592" spans="1:3" hidden="1" x14ac:dyDescent="0.25">
      <c r="A14592" t="s">
        <v>4130</v>
      </c>
      <c r="B14592" t="s">
        <v>4238</v>
      </c>
      <c r="C14592" t="s">
        <v>10836</v>
      </c>
    </row>
    <row r="14593" spans="1:3" hidden="1" x14ac:dyDescent="0.25">
      <c r="A14593" t="s">
        <v>4130</v>
      </c>
      <c r="B14593" t="s">
        <v>10837</v>
      </c>
      <c r="C14593" t="s">
        <v>10838</v>
      </c>
    </row>
    <row r="14594" spans="1:3" hidden="1" x14ac:dyDescent="0.25">
      <c r="A14594" t="s">
        <v>4130</v>
      </c>
      <c r="B14594" t="s">
        <v>10839</v>
      </c>
      <c r="C14594" t="s">
        <v>10840</v>
      </c>
    </row>
    <row r="14595" spans="1:3" hidden="1" x14ac:dyDescent="0.25">
      <c r="A14595" t="s">
        <v>4130</v>
      </c>
      <c r="B14595" t="s">
        <v>10841</v>
      </c>
      <c r="C14595" t="s">
        <v>10842</v>
      </c>
    </row>
    <row r="14596" spans="1:3" hidden="1" x14ac:dyDescent="0.25">
      <c r="A14596" t="s">
        <v>4130</v>
      </c>
      <c r="B14596" t="s">
        <v>10843</v>
      </c>
      <c r="C14596" t="s">
        <v>10844</v>
      </c>
    </row>
    <row r="14597" spans="1:3" hidden="1" x14ac:dyDescent="0.25">
      <c r="A14597" t="s">
        <v>4130</v>
      </c>
      <c r="B14597" t="s">
        <v>10845</v>
      </c>
      <c r="C14597" t="s">
        <v>10846</v>
      </c>
    </row>
    <row r="14598" spans="1:3" hidden="1" x14ac:dyDescent="0.25">
      <c r="A14598" t="s">
        <v>4130</v>
      </c>
      <c r="B14598" t="s">
        <v>10847</v>
      </c>
      <c r="C14598" t="s">
        <v>10848</v>
      </c>
    </row>
    <row r="14599" spans="1:3" hidden="1" x14ac:dyDescent="0.25">
      <c r="A14599" t="s">
        <v>4130</v>
      </c>
      <c r="B14599" t="s">
        <v>10849</v>
      </c>
      <c r="C14599" t="s">
        <v>10850</v>
      </c>
    </row>
    <row r="14600" spans="1:3" hidden="1" x14ac:dyDescent="0.25">
      <c r="A14600" t="s">
        <v>4130</v>
      </c>
      <c r="B14600" t="s">
        <v>10851</v>
      </c>
      <c r="C14600" t="s">
        <v>10848</v>
      </c>
    </row>
    <row r="14601" spans="1:3" hidden="1" x14ac:dyDescent="0.25">
      <c r="A14601" t="s">
        <v>4130</v>
      </c>
      <c r="B14601" t="s">
        <v>10852</v>
      </c>
      <c r="C14601" t="s">
        <v>10853</v>
      </c>
    </row>
    <row r="14602" spans="1:3" hidden="1" x14ac:dyDescent="0.25">
      <c r="A14602" t="s">
        <v>4130</v>
      </c>
      <c r="B14602" t="s">
        <v>10854</v>
      </c>
      <c r="C14602" t="s">
        <v>10855</v>
      </c>
    </row>
    <row r="14603" spans="1:3" hidden="1" x14ac:dyDescent="0.25">
      <c r="A14603" t="s">
        <v>4130</v>
      </c>
      <c r="B14603" t="s">
        <v>10856</v>
      </c>
      <c r="C14603" t="s">
        <v>10857</v>
      </c>
    </row>
    <row r="14604" spans="1:3" hidden="1" x14ac:dyDescent="0.25">
      <c r="A14604" t="s">
        <v>4130</v>
      </c>
      <c r="B14604" t="s">
        <v>10858</v>
      </c>
      <c r="C14604" t="s">
        <v>10859</v>
      </c>
    </row>
    <row r="14605" spans="1:3" hidden="1" x14ac:dyDescent="0.25">
      <c r="A14605" t="s">
        <v>4130</v>
      </c>
      <c r="B14605" t="s">
        <v>10860</v>
      </c>
      <c r="C14605" t="s">
        <v>10861</v>
      </c>
    </row>
    <row r="14606" spans="1:3" hidden="1" x14ac:dyDescent="0.25">
      <c r="A14606" t="s">
        <v>4130</v>
      </c>
      <c r="B14606" t="s">
        <v>10862</v>
      </c>
      <c r="C14606" t="s">
        <v>10863</v>
      </c>
    </row>
    <row r="14607" spans="1:3" hidden="1" x14ac:dyDescent="0.25">
      <c r="A14607" t="s">
        <v>4130</v>
      </c>
      <c r="B14607" t="s">
        <v>10864</v>
      </c>
      <c r="C14607" t="s">
        <v>10865</v>
      </c>
    </row>
    <row r="14608" spans="1:3" hidden="1" x14ac:dyDescent="0.25">
      <c r="A14608" t="s">
        <v>4130</v>
      </c>
      <c r="B14608" t="s">
        <v>10866</v>
      </c>
      <c r="C14608" t="s">
        <v>10867</v>
      </c>
    </row>
    <row r="14609" spans="1:3" hidden="1" x14ac:dyDescent="0.25">
      <c r="A14609" t="s">
        <v>4130</v>
      </c>
      <c r="B14609" t="s">
        <v>10868</v>
      </c>
      <c r="C14609" t="s">
        <v>10869</v>
      </c>
    </row>
    <row r="14610" spans="1:3" hidden="1" x14ac:dyDescent="0.25">
      <c r="A14610" t="s">
        <v>4130</v>
      </c>
      <c r="B14610" t="s">
        <v>10870</v>
      </c>
      <c r="C14610" t="s">
        <v>10871</v>
      </c>
    </row>
    <row r="14611" spans="1:3" hidden="1" x14ac:dyDescent="0.25">
      <c r="A14611" t="s">
        <v>4130</v>
      </c>
      <c r="B14611" t="s">
        <v>10872</v>
      </c>
      <c r="C14611" t="s">
        <v>10873</v>
      </c>
    </row>
    <row r="14612" spans="1:3" hidden="1" x14ac:dyDescent="0.25">
      <c r="A14612" t="s">
        <v>4130</v>
      </c>
      <c r="B14612" t="s">
        <v>10874</v>
      </c>
      <c r="C14612" t="s">
        <v>10875</v>
      </c>
    </row>
    <row r="14613" spans="1:3" hidden="1" x14ac:dyDescent="0.25">
      <c r="A14613" t="s">
        <v>4130</v>
      </c>
      <c r="B14613" t="s">
        <v>10876</v>
      </c>
      <c r="C14613" t="s">
        <v>10877</v>
      </c>
    </row>
    <row r="14614" spans="1:3" hidden="1" x14ac:dyDescent="0.25">
      <c r="A14614" t="s">
        <v>4130</v>
      </c>
      <c r="B14614" t="s">
        <v>10878</v>
      </c>
      <c r="C14614" t="s">
        <v>10879</v>
      </c>
    </row>
    <row r="14615" spans="1:3" hidden="1" x14ac:dyDescent="0.25">
      <c r="A14615" t="s">
        <v>4130</v>
      </c>
      <c r="B14615" t="s">
        <v>10880</v>
      </c>
      <c r="C14615" t="s">
        <v>10881</v>
      </c>
    </row>
    <row r="14616" spans="1:3" hidden="1" x14ac:dyDescent="0.25">
      <c r="A14616" t="s">
        <v>4130</v>
      </c>
      <c r="B14616" t="s">
        <v>10882</v>
      </c>
      <c r="C14616" t="s">
        <v>10883</v>
      </c>
    </row>
    <row r="14617" spans="1:3" hidden="1" x14ac:dyDescent="0.25">
      <c r="A14617" t="s">
        <v>4130</v>
      </c>
      <c r="B14617" t="s">
        <v>10884</v>
      </c>
      <c r="C14617" t="s">
        <v>10885</v>
      </c>
    </row>
    <row r="14618" spans="1:3" hidden="1" x14ac:dyDescent="0.25">
      <c r="A14618" t="s">
        <v>4130</v>
      </c>
      <c r="B14618" t="s">
        <v>10886</v>
      </c>
      <c r="C14618" t="s">
        <v>10887</v>
      </c>
    </row>
    <row r="14619" spans="1:3" hidden="1" x14ac:dyDescent="0.25">
      <c r="A14619" t="s">
        <v>4130</v>
      </c>
      <c r="B14619" t="s">
        <v>10888</v>
      </c>
      <c r="C14619" t="s">
        <v>10889</v>
      </c>
    </row>
    <row r="14620" spans="1:3" hidden="1" x14ac:dyDescent="0.25">
      <c r="A14620" t="s">
        <v>4130</v>
      </c>
      <c r="B14620" t="s">
        <v>10890</v>
      </c>
      <c r="C14620" t="s">
        <v>10891</v>
      </c>
    </row>
    <row r="14621" spans="1:3" hidden="1" x14ac:dyDescent="0.25">
      <c r="A14621" t="s">
        <v>4130</v>
      </c>
      <c r="B14621" t="s">
        <v>10892</v>
      </c>
      <c r="C14621" t="s">
        <v>10893</v>
      </c>
    </row>
    <row r="14622" spans="1:3" hidden="1" x14ac:dyDescent="0.25">
      <c r="A14622" t="s">
        <v>4130</v>
      </c>
      <c r="B14622" t="s">
        <v>10894</v>
      </c>
      <c r="C14622" t="s">
        <v>10895</v>
      </c>
    </row>
    <row r="14623" spans="1:3" hidden="1" x14ac:dyDescent="0.25">
      <c r="A14623" t="s">
        <v>4130</v>
      </c>
      <c r="B14623" t="s">
        <v>10896</v>
      </c>
      <c r="C14623" t="s">
        <v>10897</v>
      </c>
    </row>
    <row r="14624" spans="1:3" hidden="1" x14ac:dyDescent="0.25">
      <c r="A14624" t="s">
        <v>4130</v>
      </c>
      <c r="B14624" t="s">
        <v>10898</v>
      </c>
      <c r="C14624" t="s">
        <v>10899</v>
      </c>
    </row>
    <row r="14625" spans="1:3" hidden="1" x14ac:dyDescent="0.25">
      <c r="A14625" t="s">
        <v>4130</v>
      </c>
      <c r="B14625" t="s">
        <v>10900</v>
      </c>
      <c r="C14625" t="s">
        <v>10901</v>
      </c>
    </row>
    <row r="14626" spans="1:3" hidden="1" x14ac:dyDescent="0.25">
      <c r="A14626" t="s">
        <v>4130</v>
      </c>
      <c r="B14626" t="s">
        <v>10902</v>
      </c>
      <c r="C14626" t="s">
        <v>10903</v>
      </c>
    </row>
    <row r="14627" spans="1:3" hidden="1" x14ac:dyDescent="0.25">
      <c r="A14627" t="s">
        <v>4130</v>
      </c>
      <c r="B14627" t="s">
        <v>10904</v>
      </c>
      <c r="C14627" t="s">
        <v>10905</v>
      </c>
    </row>
    <row r="14628" spans="1:3" hidden="1" x14ac:dyDescent="0.25">
      <c r="A14628" t="s">
        <v>4130</v>
      </c>
      <c r="B14628" t="s">
        <v>10906</v>
      </c>
      <c r="C14628" t="s">
        <v>405</v>
      </c>
    </row>
    <row r="14629" spans="1:3" hidden="1" x14ac:dyDescent="0.25">
      <c r="A14629" t="s">
        <v>4130</v>
      </c>
      <c r="B14629" t="s">
        <v>10907</v>
      </c>
      <c r="C14629" t="s">
        <v>405</v>
      </c>
    </row>
    <row r="14630" spans="1:3" hidden="1" x14ac:dyDescent="0.25">
      <c r="A14630" t="s">
        <v>4130</v>
      </c>
      <c r="B14630" t="s">
        <v>10908</v>
      </c>
      <c r="C14630" t="s">
        <v>10909</v>
      </c>
    </row>
    <row r="14631" spans="1:3" hidden="1" x14ac:dyDescent="0.25">
      <c r="A14631" t="s">
        <v>4130</v>
      </c>
      <c r="B14631" t="s">
        <v>10910</v>
      </c>
      <c r="C14631" t="s">
        <v>10911</v>
      </c>
    </row>
    <row r="14632" spans="1:3" hidden="1" x14ac:dyDescent="0.25">
      <c r="A14632" t="s">
        <v>4130</v>
      </c>
      <c r="B14632" t="s">
        <v>10912</v>
      </c>
      <c r="C14632" t="s">
        <v>10911</v>
      </c>
    </row>
    <row r="14633" spans="1:3" hidden="1" x14ac:dyDescent="0.25">
      <c r="A14633" t="s">
        <v>4130</v>
      </c>
      <c r="B14633" t="s">
        <v>10913</v>
      </c>
      <c r="C14633" t="s">
        <v>10913</v>
      </c>
    </row>
    <row r="14634" spans="1:3" hidden="1" x14ac:dyDescent="0.25">
      <c r="A14634" t="s">
        <v>4130</v>
      </c>
      <c r="B14634" t="s">
        <v>10914</v>
      </c>
      <c r="C14634" t="s">
        <v>10911</v>
      </c>
    </row>
    <row r="14635" spans="1:3" hidden="1" x14ac:dyDescent="0.25">
      <c r="A14635" t="s">
        <v>4130</v>
      </c>
      <c r="B14635" t="s">
        <v>10915</v>
      </c>
      <c r="C14635" t="s">
        <v>10916</v>
      </c>
    </row>
    <row r="14636" spans="1:3" hidden="1" x14ac:dyDescent="0.25">
      <c r="A14636" t="s">
        <v>4130</v>
      </c>
      <c r="B14636" t="s">
        <v>10917</v>
      </c>
      <c r="C14636" t="s">
        <v>10916</v>
      </c>
    </row>
    <row r="14637" spans="1:3" hidden="1" x14ac:dyDescent="0.25">
      <c r="A14637" t="s">
        <v>4130</v>
      </c>
      <c r="B14637" t="s">
        <v>10918</v>
      </c>
      <c r="C14637" t="s">
        <v>10916</v>
      </c>
    </row>
    <row r="14638" spans="1:3" hidden="1" x14ac:dyDescent="0.25">
      <c r="A14638" t="s">
        <v>4130</v>
      </c>
      <c r="B14638" t="s">
        <v>10919</v>
      </c>
      <c r="C14638" t="s">
        <v>10920</v>
      </c>
    </row>
    <row r="14639" spans="1:3" hidden="1" x14ac:dyDescent="0.25">
      <c r="A14639" t="s">
        <v>4130</v>
      </c>
      <c r="B14639" t="s">
        <v>10921</v>
      </c>
      <c r="C14639" t="s">
        <v>10922</v>
      </c>
    </row>
    <row r="14640" spans="1:3" hidden="1" x14ac:dyDescent="0.25">
      <c r="A14640" t="s">
        <v>4130</v>
      </c>
      <c r="B14640" t="s">
        <v>10923</v>
      </c>
      <c r="C14640" t="s">
        <v>10924</v>
      </c>
    </row>
    <row r="14641" spans="1:3" hidden="1" x14ac:dyDescent="0.25">
      <c r="A14641" t="s">
        <v>4130</v>
      </c>
      <c r="B14641" t="s">
        <v>10925</v>
      </c>
      <c r="C14641" t="s">
        <v>10926</v>
      </c>
    </row>
    <row r="14642" spans="1:3" hidden="1" x14ac:dyDescent="0.25">
      <c r="A14642" t="s">
        <v>4130</v>
      </c>
      <c r="B14642" t="s">
        <v>10927</v>
      </c>
      <c r="C14642" t="s">
        <v>10928</v>
      </c>
    </row>
    <row r="14643" spans="1:3" hidden="1" x14ac:dyDescent="0.25">
      <c r="A14643" t="s">
        <v>4130</v>
      </c>
      <c r="B14643" t="s">
        <v>10929</v>
      </c>
      <c r="C14643" t="s">
        <v>10930</v>
      </c>
    </row>
    <row r="14644" spans="1:3" hidden="1" x14ac:dyDescent="0.25">
      <c r="A14644" t="s">
        <v>4130</v>
      </c>
      <c r="B14644" t="s">
        <v>10931</v>
      </c>
      <c r="C14644" t="s">
        <v>10932</v>
      </c>
    </row>
    <row r="14645" spans="1:3" hidden="1" x14ac:dyDescent="0.25">
      <c r="A14645" t="s">
        <v>4130</v>
      </c>
      <c r="B14645" t="s">
        <v>10933</v>
      </c>
      <c r="C14645" t="s">
        <v>10934</v>
      </c>
    </row>
    <row r="14646" spans="1:3" hidden="1" x14ac:dyDescent="0.25">
      <c r="A14646" t="s">
        <v>4130</v>
      </c>
      <c r="B14646" t="s">
        <v>10935</v>
      </c>
      <c r="C14646" t="s">
        <v>10936</v>
      </c>
    </row>
    <row r="14647" spans="1:3" hidden="1" x14ac:dyDescent="0.25">
      <c r="A14647" t="s">
        <v>4130</v>
      </c>
      <c r="B14647" t="s">
        <v>10937</v>
      </c>
      <c r="C14647" t="s">
        <v>10938</v>
      </c>
    </row>
    <row r="14648" spans="1:3" hidden="1" x14ac:dyDescent="0.25">
      <c r="A14648" t="s">
        <v>4130</v>
      </c>
      <c r="B14648" t="s">
        <v>10939</v>
      </c>
      <c r="C14648" t="s">
        <v>10940</v>
      </c>
    </row>
    <row r="14649" spans="1:3" hidden="1" x14ac:dyDescent="0.25">
      <c r="A14649" t="s">
        <v>4130</v>
      </c>
      <c r="B14649" t="s">
        <v>10941</v>
      </c>
      <c r="C14649" t="s">
        <v>10942</v>
      </c>
    </row>
    <row r="14650" spans="1:3" hidden="1" x14ac:dyDescent="0.25">
      <c r="A14650" t="s">
        <v>4130</v>
      </c>
      <c r="B14650" t="s">
        <v>10943</v>
      </c>
      <c r="C14650" t="s">
        <v>10944</v>
      </c>
    </row>
    <row r="14651" spans="1:3" hidden="1" x14ac:dyDescent="0.25">
      <c r="A14651" t="s">
        <v>4130</v>
      </c>
      <c r="B14651" t="s">
        <v>10945</v>
      </c>
      <c r="C14651" t="s">
        <v>10946</v>
      </c>
    </row>
    <row r="14652" spans="1:3" hidden="1" x14ac:dyDescent="0.25">
      <c r="A14652" t="s">
        <v>4130</v>
      </c>
      <c r="B14652" t="s">
        <v>10947</v>
      </c>
      <c r="C14652" t="s">
        <v>10948</v>
      </c>
    </row>
    <row r="14653" spans="1:3" hidden="1" x14ac:dyDescent="0.25">
      <c r="A14653" t="s">
        <v>4130</v>
      </c>
      <c r="B14653" t="s">
        <v>10949</v>
      </c>
      <c r="C14653" t="s">
        <v>10950</v>
      </c>
    </row>
    <row r="14654" spans="1:3" hidden="1" x14ac:dyDescent="0.25">
      <c r="A14654" t="s">
        <v>4130</v>
      </c>
      <c r="B14654" t="s">
        <v>10951</v>
      </c>
      <c r="C14654" t="s">
        <v>10952</v>
      </c>
    </row>
    <row r="14655" spans="1:3" hidden="1" x14ac:dyDescent="0.25">
      <c r="A14655" t="s">
        <v>4130</v>
      </c>
      <c r="B14655" t="s">
        <v>10953</v>
      </c>
      <c r="C14655" t="s">
        <v>10954</v>
      </c>
    </row>
    <row r="14656" spans="1:3" hidden="1" x14ac:dyDescent="0.25">
      <c r="A14656" t="s">
        <v>4130</v>
      </c>
      <c r="B14656" t="s">
        <v>10955</v>
      </c>
      <c r="C14656" t="s">
        <v>10956</v>
      </c>
    </row>
    <row r="14657" spans="1:3" hidden="1" x14ac:dyDescent="0.25">
      <c r="A14657" t="s">
        <v>4130</v>
      </c>
      <c r="B14657" t="s">
        <v>10957</v>
      </c>
      <c r="C14657" t="s">
        <v>10958</v>
      </c>
    </row>
    <row r="14658" spans="1:3" hidden="1" x14ac:dyDescent="0.25">
      <c r="A14658" t="s">
        <v>4130</v>
      </c>
      <c r="B14658" t="s">
        <v>10959</v>
      </c>
      <c r="C14658" t="s">
        <v>10960</v>
      </c>
    </row>
    <row r="14659" spans="1:3" hidden="1" x14ac:dyDescent="0.25">
      <c r="A14659" t="s">
        <v>4130</v>
      </c>
      <c r="B14659" t="s">
        <v>10961</v>
      </c>
      <c r="C14659" t="s">
        <v>10962</v>
      </c>
    </row>
    <row r="14660" spans="1:3" hidden="1" x14ac:dyDescent="0.25">
      <c r="A14660" t="s">
        <v>4130</v>
      </c>
      <c r="B14660" t="s">
        <v>10963</v>
      </c>
      <c r="C14660" t="s">
        <v>10964</v>
      </c>
    </row>
    <row r="14661" spans="1:3" hidden="1" x14ac:dyDescent="0.25">
      <c r="A14661" t="s">
        <v>4130</v>
      </c>
      <c r="B14661" t="s">
        <v>10965</v>
      </c>
      <c r="C14661" t="s">
        <v>10966</v>
      </c>
    </row>
    <row r="14662" spans="1:3" hidden="1" x14ac:dyDescent="0.25">
      <c r="A14662" t="s">
        <v>4130</v>
      </c>
      <c r="B14662" t="s">
        <v>10967</v>
      </c>
      <c r="C14662" t="s">
        <v>10968</v>
      </c>
    </row>
    <row r="14663" spans="1:3" hidden="1" x14ac:dyDescent="0.25">
      <c r="A14663" t="s">
        <v>4130</v>
      </c>
      <c r="B14663" t="s">
        <v>10969</v>
      </c>
      <c r="C14663" t="s">
        <v>10970</v>
      </c>
    </row>
    <row r="14664" spans="1:3" hidden="1" x14ac:dyDescent="0.25">
      <c r="A14664" t="s">
        <v>4130</v>
      </c>
      <c r="B14664" t="s">
        <v>10971</v>
      </c>
      <c r="C14664" t="s">
        <v>10865</v>
      </c>
    </row>
    <row r="14665" spans="1:3" hidden="1" x14ac:dyDescent="0.25">
      <c r="A14665" t="s">
        <v>4130</v>
      </c>
      <c r="B14665" t="s">
        <v>10972</v>
      </c>
      <c r="C14665" t="s">
        <v>10973</v>
      </c>
    </row>
    <row r="14666" spans="1:3" hidden="1" x14ac:dyDescent="0.25">
      <c r="A14666" t="s">
        <v>4130</v>
      </c>
      <c r="B14666" t="s">
        <v>10974</v>
      </c>
      <c r="C14666" t="s">
        <v>10758</v>
      </c>
    </row>
    <row r="14667" spans="1:3" hidden="1" x14ac:dyDescent="0.25">
      <c r="A14667" t="s">
        <v>4130</v>
      </c>
      <c r="B14667" t="s">
        <v>10975</v>
      </c>
      <c r="C14667" t="s">
        <v>10976</v>
      </c>
    </row>
    <row r="14668" spans="1:3" hidden="1" x14ac:dyDescent="0.25">
      <c r="A14668" t="s">
        <v>4130</v>
      </c>
      <c r="B14668" t="s">
        <v>10977</v>
      </c>
      <c r="C14668" t="s">
        <v>10978</v>
      </c>
    </row>
    <row r="14669" spans="1:3" hidden="1" x14ac:dyDescent="0.25">
      <c r="A14669" t="s">
        <v>4130</v>
      </c>
      <c r="B14669" t="s">
        <v>10979</v>
      </c>
      <c r="C14669" t="s">
        <v>10980</v>
      </c>
    </row>
    <row r="14670" spans="1:3" hidden="1" x14ac:dyDescent="0.25">
      <c r="A14670" t="s">
        <v>4130</v>
      </c>
      <c r="B14670" t="s">
        <v>10981</v>
      </c>
      <c r="C14670" t="s">
        <v>10962</v>
      </c>
    </row>
    <row r="14671" spans="1:3" hidden="1" x14ac:dyDescent="0.25">
      <c r="A14671" t="s">
        <v>4130</v>
      </c>
      <c r="B14671" t="s">
        <v>10982</v>
      </c>
      <c r="C14671" t="s">
        <v>10983</v>
      </c>
    </row>
    <row r="14672" spans="1:3" hidden="1" x14ac:dyDescent="0.25">
      <c r="A14672" t="s">
        <v>4130</v>
      </c>
      <c r="B14672" t="s">
        <v>10984</v>
      </c>
      <c r="C14672" t="s">
        <v>10985</v>
      </c>
    </row>
    <row r="14673" spans="1:3" hidden="1" x14ac:dyDescent="0.25">
      <c r="A14673" t="s">
        <v>4130</v>
      </c>
      <c r="B14673" t="s">
        <v>10986</v>
      </c>
      <c r="C14673" t="s">
        <v>10987</v>
      </c>
    </row>
    <row r="14674" spans="1:3" hidden="1" x14ac:dyDescent="0.25">
      <c r="A14674" t="s">
        <v>4130</v>
      </c>
      <c r="B14674" t="s">
        <v>10988</v>
      </c>
      <c r="C14674" t="s">
        <v>10989</v>
      </c>
    </row>
    <row r="14675" spans="1:3" hidden="1" x14ac:dyDescent="0.25">
      <c r="A14675" t="s">
        <v>4130</v>
      </c>
      <c r="B14675" t="s">
        <v>10990</v>
      </c>
      <c r="C14675" t="s">
        <v>10991</v>
      </c>
    </row>
    <row r="14676" spans="1:3" hidden="1" x14ac:dyDescent="0.25">
      <c r="A14676" t="s">
        <v>4130</v>
      </c>
      <c r="B14676" t="s">
        <v>10992</v>
      </c>
      <c r="C14676" t="s">
        <v>10993</v>
      </c>
    </row>
    <row r="14677" spans="1:3" hidden="1" x14ac:dyDescent="0.25">
      <c r="A14677" t="s">
        <v>4130</v>
      </c>
      <c r="B14677" t="s">
        <v>10994</v>
      </c>
      <c r="C14677" t="s">
        <v>10995</v>
      </c>
    </row>
    <row r="14678" spans="1:3" hidden="1" x14ac:dyDescent="0.25">
      <c r="A14678" t="s">
        <v>4130</v>
      </c>
      <c r="B14678" t="s">
        <v>10996</v>
      </c>
      <c r="C14678" t="s">
        <v>10997</v>
      </c>
    </row>
    <row r="14679" spans="1:3" hidden="1" x14ac:dyDescent="0.25">
      <c r="A14679" t="s">
        <v>4130</v>
      </c>
      <c r="B14679" t="s">
        <v>10998</v>
      </c>
      <c r="C14679" t="s">
        <v>10999</v>
      </c>
    </row>
    <row r="14680" spans="1:3" hidden="1" x14ac:dyDescent="0.25">
      <c r="A14680" t="s">
        <v>4130</v>
      </c>
      <c r="B14680" t="s">
        <v>11000</v>
      </c>
      <c r="C14680" t="s">
        <v>11001</v>
      </c>
    </row>
    <row r="14681" spans="1:3" hidden="1" x14ac:dyDescent="0.25">
      <c r="A14681" t="s">
        <v>4130</v>
      </c>
      <c r="B14681" t="s">
        <v>11002</v>
      </c>
      <c r="C14681" t="s">
        <v>11003</v>
      </c>
    </row>
    <row r="14682" spans="1:3" hidden="1" x14ac:dyDescent="0.25">
      <c r="A14682" t="s">
        <v>4130</v>
      </c>
      <c r="B14682" t="s">
        <v>11004</v>
      </c>
      <c r="C14682" t="s">
        <v>11005</v>
      </c>
    </row>
    <row r="14683" spans="1:3" hidden="1" x14ac:dyDescent="0.25">
      <c r="A14683" t="s">
        <v>4130</v>
      </c>
      <c r="B14683" t="s">
        <v>11006</v>
      </c>
      <c r="C14683" t="s">
        <v>11007</v>
      </c>
    </row>
    <row r="14684" spans="1:3" hidden="1" x14ac:dyDescent="0.25">
      <c r="A14684" t="s">
        <v>4130</v>
      </c>
      <c r="B14684" t="s">
        <v>11008</v>
      </c>
      <c r="C14684" t="s">
        <v>11009</v>
      </c>
    </row>
    <row r="14685" spans="1:3" hidden="1" x14ac:dyDescent="0.25">
      <c r="A14685" t="s">
        <v>4130</v>
      </c>
      <c r="B14685" t="s">
        <v>11010</v>
      </c>
      <c r="C14685" t="s">
        <v>11011</v>
      </c>
    </row>
    <row r="14686" spans="1:3" hidden="1" x14ac:dyDescent="0.25">
      <c r="A14686" t="s">
        <v>4130</v>
      </c>
      <c r="B14686" t="s">
        <v>11012</v>
      </c>
      <c r="C14686" t="s">
        <v>11013</v>
      </c>
    </row>
    <row r="14687" spans="1:3" hidden="1" x14ac:dyDescent="0.25">
      <c r="A14687" t="s">
        <v>4130</v>
      </c>
      <c r="B14687" t="s">
        <v>11014</v>
      </c>
      <c r="C14687" t="s">
        <v>11015</v>
      </c>
    </row>
    <row r="14688" spans="1:3" hidden="1" x14ac:dyDescent="0.25">
      <c r="A14688" t="s">
        <v>4130</v>
      </c>
      <c r="B14688" t="s">
        <v>11016</v>
      </c>
      <c r="C14688" t="s">
        <v>11017</v>
      </c>
    </row>
    <row r="14689" spans="1:3" hidden="1" x14ac:dyDescent="0.25">
      <c r="A14689" t="s">
        <v>4130</v>
      </c>
      <c r="B14689" t="s">
        <v>11018</v>
      </c>
      <c r="C14689" t="s">
        <v>11019</v>
      </c>
    </row>
    <row r="14690" spans="1:3" hidden="1" x14ac:dyDescent="0.25">
      <c r="A14690" t="s">
        <v>4130</v>
      </c>
      <c r="B14690" t="s">
        <v>11020</v>
      </c>
      <c r="C14690" t="s">
        <v>11021</v>
      </c>
    </row>
    <row r="14691" spans="1:3" hidden="1" x14ac:dyDescent="0.25">
      <c r="A14691" t="s">
        <v>4130</v>
      </c>
      <c r="B14691" t="s">
        <v>11022</v>
      </c>
      <c r="C14691" t="s">
        <v>11023</v>
      </c>
    </row>
    <row r="14692" spans="1:3" hidden="1" x14ac:dyDescent="0.25">
      <c r="A14692" t="s">
        <v>4130</v>
      </c>
      <c r="B14692" t="s">
        <v>11024</v>
      </c>
      <c r="C14692" t="s">
        <v>11025</v>
      </c>
    </row>
    <row r="14693" spans="1:3" hidden="1" x14ac:dyDescent="0.25">
      <c r="A14693" t="s">
        <v>4130</v>
      </c>
      <c r="B14693" t="s">
        <v>11026</v>
      </c>
      <c r="C14693" t="s">
        <v>11027</v>
      </c>
    </row>
    <row r="14694" spans="1:3" hidden="1" x14ac:dyDescent="0.25">
      <c r="A14694" t="s">
        <v>4130</v>
      </c>
      <c r="B14694" t="s">
        <v>11028</v>
      </c>
      <c r="C14694" t="s">
        <v>11029</v>
      </c>
    </row>
    <row r="14695" spans="1:3" hidden="1" x14ac:dyDescent="0.25">
      <c r="A14695" t="s">
        <v>4130</v>
      </c>
      <c r="B14695" t="s">
        <v>11030</v>
      </c>
      <c r="C14695" t="s">
        <v>11031</v>
      </c>
    </row>
    <row r="14696" spans="1:3" hidden="1" x14ac:dyDescent="0.25">
      <c r="A14696" t="s">
        <v>4130</v>
      </c>
      <c r="B14696" t="s">
        <v>11032</v>
      </c>
      <c r="C14696" t="s">
        <v>11033</v>
      </c>
    </row>
    <row r="14697" spans="1:3" hidden="1" x14ac:dyDescent="0.25">
      <c r="A14697" t="s">
        <v>4130</v>
      </c>
      <c r="B14697" t="s">
        <v>11034</v>
      </c>
      <c r="C14697" t="s">
        <v>10708</v>
      </c>
    </row>
    <row r="14698" spans="1:3" hidden="1" x14ac:dyDescent="0.25">
      <c r="A14698" t="s">
        <v>4130</v>
      </c>
      <c r="B14698" t="s">
        <v>11035</v>
      </c>
      <c r="C14698" t="s">
        <v>11036</v>
      </c>
    </row>
    <row r="14699" spans="1:3" hidden="1" x14ac:dyDescent="0.25">
      <c r="A14699" t="s">
        <v>4130</v>
      </c>
      <c r="B14699" t="s">
        <v>11037</v>
      </c>
      <c r="C14699" t="s">
        <v>11038</v>
      </c>
    </row>
    <row r="14700" spans="1:3" hidden="1" x14ac:dyDescent="0.25">
      <c r="A14700" t="s">
        <v>4130</v>
      </c>
      <c r="B14700" t="s">
        <v>11039</v>
      </c>
      <c r="C14700" t="s">
        <v>11040</v>
      </c>
    </row>
    <row r="14701" spans="1:3" hidden="1" x14ac:dyDescent="0.25">
      <c r="A14701" t="s">
        <v>4130</v>
      </c>
      <c r="B14701" t="s">
        <v>11041</v>
      </c>
      <c r="C14701" t="s">
        <v>11042</v>
      </c>
    </row>
    <row r="14702" spans="1:3" hidden="1" x14ac:dyDescent="0.25">
      <c r="A14702" t="s">
        <v>4130</v>
      </c>
      <c r="B14702" t="s">
        <v>11043</v>
      </c>
      <c r="C14702" t="s">
        <v>11044</v>
      </c>
    </row>
    <row r="14703" spans="1:3" hidden="1" x14ac:dyDescent="0.25">
      <c r="A14703" t="s">
        <v>4130</v>
      </c>
      <c r="B14703" t="s">
        <v>11045</v>
      </c>
      <c r="C14703" t="s">
        <v>11046</v>
      </c>
    </row>
    <row r="14704" spans="1:3" hidden="1" x14ac:dyDescent="0.25">
      <c r="A14704" t="s">
        <v>4130</v>
      </c>
      <c r="B14704" t="s">
        <v>11047</v>
      </c>
      <c r="C14704" t="s">
        <v>11048</v>
      </c>
    </row>
    <row r="14705" spans="1:3" hidden="1" x14ac:dyDescent="0.25">
      <c r="A14705" t="s">
        <v>4130</v>
      </c>
      <c r="B14705" t="s">
        <v>11049</v>
      </c>
      <c r="C14705" t="s">
        <v>11050</v>
      </c>
    </row>
    <row r="14706" spans="1:3" hidden="1" x14ac:dyDescent="0.25">
      <c r="A14706" t="s">
        <v>4130</v>
      </c>
      <c r="B14706" t="s">
        <v>11051</v>
      </c>
      <c r="C14706" t="s">
        <v>11052</v>
      </c>
    </row>
    <row r="14707" spans="1:3" hidden="1" x14ac:dyDescent="0.25">
      <c r="A14707" t="s">
        <v>4130</v>
      </c>
      <c r="B14707" t="s">
        <v>11053</v>
      </c>
      <c r="C14707" t="s">
        <v>11054</v>
      </c>
    </row>
    <row r="14708" spans="1:3" hidden="1" x14ac:dyDescent="0.25">
      <c r="A14708" t="s">
        <v>4130</v>
      </c>
      <c r="B14708" t="s">
        <v>11055</v>
      </c>
      <c r="C14708" t="s">
        <v>11056</v>
      </c>
    </row>
    <row r="14709" spans="1:3" hidden="1" x14ac:dyDescent="0.25">
      <c r="A14709" t="s">
        <v>4130</v>
      </c>
      <c r="B14709" t="s">
        <v>11057</v>
      </c>
      <c r="C14709" t="s">
        <v>11058</v>
      </c>
    </row>
    <row r="14710" spans="1:3" hidden="1" x14ac:dyDescent="0.25">
      <c r="A14710" t="s">
        <v>4130</v>
      </c>
      <c r="B14710" t="s">
        <v>11059</v>
      </c>
      <c r="C14710" t="s">
        <v>11060</v>
      </c>
    </row>
    <row r="14711" spans="1:3" hidden="1" x14ac:dyDescent="0.25">
      <c r="A14711" t="s">
        <v>4130</v>
      </c>
      <c r="B14711" t="s">
        <v>11061</v>
      </c>
      <c r="C14711" t="s">
        <v>11062</v>
      </c>
    </row>
    <row r="14712" spans="1:3" hidden="1" x14ac:dyDescent="0.25">
      <c r="A14712" t="s">
        <v>4130</v>
      </c>
      <c r="B14712" t="s">
        <v>11063</v>
      </c>
      <c r="C14712" t="s">
        <v>11064</v>
      </c>
    </row>
    <row r="14713" spans="1:3" hidden="1" x14ac:dyDescent="0.25">
      <c r="A14713" t="s">
        <v>4130</v>
      </c>
      <c r="B14713" t="s">
        <v>11065</v>
      </c>
      <c r="C14713" t="s">
        <v>11066</v>
      </c>
    </row>
    <row r="14714" spans="1:3" hidden="1" x14ac:dyDescent="0.25">
      <c r="A14714" t="s">
        <v>4130</v>
      </c>
      <c r="B14714" t="s">
        <v>11067</v>
      </c>
      <c r="C14714" t="s">
        <v>11068</v>
      </c>
    </row>
    <row r="14715" spans="1:3" hidden="1" x14ac:dyDescent="0.25">
      <c r="A14715" t="s">
        <v>4130</v>
      </c>
      <c r="B14715" t="s">
        <v>11069</v>
      </c>
      <c r="C14715" t="s">
        <v>11070</v>
      </c>
    </row>
    <row r="14716" spans="1:3" hidden="1" x14ac:dyDescent="0.25">
      <c r="A14716" t="s">
        <v>4130</v>
      </c>
      <c r="B14716" t="s">
        <v>11071</v>
      </c>
      <c r="C14716" t="s">
        <v>11072</v>
      </c>
    </row>
    <row r="14717" spans="1:3" hidden="1" x14ac:dyDescent="0.25">
      <c r="A14717" t="s">
        <v>4130</v>
      </c>
      <c r="B14717" t="s">
        <v>11073</v>
      </c>
      <c r="C14717" t="s">
        <v>11074</v>
      </c>
    </row>
    <row r="14718" spans="1:3" hidden="1" x14ac:dyDescent="0.25">
      <c r="A14718" t="s">
        <v>4130</v>
      </c>
      <c r="B14718" t="s">
        <v>11075</v>
      </c>
      <c r="C14718" t="s">
        <v>11076</v>
      </c>
    </row>
    <row r="14719" spans="1:3" hidden="1" x14ac:dyDescent="0.25">
      <c r="A14719" t="s">
        <v>4130</v>
      </c>
      <c r="B14719" t="s">
        <v>11077</v>
      </c>
      <c r="C14719" t="s">
        <v>11078</v>
      </c>
    </row>
    <row r="14720" spans="1:3" hidden="1" x14ac:dyDescent="0.25">
      <c r="A14720" t="s">
        <v>4130</v>
      </c>
      <c r="B14720" t="s">
        <v>11079</v>
      </c>
      <c r="C14720" t="s">
        <v>11080</v>
      </c>
    </row>
    <row r="14721" spans="1:3" hidden="1" x14ac:dyDescent="0.25">
      <c r="A14721" t="s">
        <v>4130</v>
      </c>
      <c r="B14721" t="s">
        <v>11081</v>
      </c>
      <c r="C14721" t="s">
        <v>11082</v>
      </c>
    </row>
    <row r="14722" spans="1:3" hidden="1" x14ac:dyDescent="0.25">
      <c r="A14722" t="s">
        <v>4130</v>
      </c>
      <c r="B14722" t="s">
        <v>11083</v>
      </c>
      <c r="C14722" t="s">
        <v>11084</v>
      </c>
    </row>
    <row r="14723" spans="1:3" hidden="1" x14ac:dyDescent="0.25">
      <c r="A14723" t="s">
        <v>4130</v>
      </c>
      <c r="B14723" t="s">
        <v>11085</v>
      </c>
      <c r="C14723" t="s">
        <v>11086</v>
      </c>
    </row>
    <row r="14724" spans="1:3" hidden="1" x14ac:dyDescent="0.25">
      <c r="A14724" t="s">
        <v>4130</v>
      </c>
      <c r="B14724" t="s">
        <v>11087</v>
      </c>
      <c r="C14724" t="s">
        <v>11088</v>
      </c>
    </row>
    <row r="14725" spans="1:3" hidden="1" x14ac:dyDescent="0.25">
      <c r="A14725" t="s">
        <v>4130</v>
      </c>
      <c r="B14725" t="s">
        <v>11089</v>
      </c>
      <c r="C14725" t="s">
        <v>11090</v>
      </c>
    </row>
    <row r="14726" spans="1:3" hidden="1" x14ac:dyDescent="0.25">
      <c r="A14726" t="s">
        <v>4130</v>
      </c>
      <c r="B14726" t="s">
        <v>11091</v>
      </c>
      <c r="C14726" t="s">
        <v>11092</v>
      </c>
    </row>
    <row r="14727" spans="1:3" hidden="1" x14ac:dyDescent="0.25">
      <c r="A14727" t="s">
        <v>4130</v>
      </c>
      <c r="B14727" t="s">
        <v>11093</v>
      </c>
      <c r="C14727" t="s">
        <v>11094</v>
      </c>
    </row>
    <row r="14728" spans="1:3" hidden="1" x14ac:dyDescent="0.25">
      <c r="A14728" t="s">
        <v>4130</v>
      </c>
      <c r="B14728" t="s">
        <v>11095</v>
      </c>
      <c r="C14728" t="s">
        <v>11096</v>
      </c>
    </row>
    <row r="14729" spans="1:3" hidden="1" x14ac:dyDescent="0.25">
      <c r="A14729" t="s">
        <v>4130</v>
      </c>
      <c r="B14729" t="s">
        <v>11097</v>
      </c>
      <c r="C14729" t="s">
        <v>11098</v>
      </c>
    </row>
    <row r="14730" spans="1:3" hidden="1" x14ac:dyDescent="0.25">
      <c r="A14730" t="s">
        <v>4130</v>
      </c>
      <c r="B14730" t="s">
        <v>11099</v>
      </c>
      <c r="C14730" t="s">
        <v>11100</v>
      </c>
    </row>
    <row r="14731" spans="1:3" hidden="1" x14ac:dyDescent="0.25">
      <c r="A14731" t="s">
        <v>4130</v>
      </c>
      <c r="B14731" t="s">
        <v>11101</v>
      </c>
      <c r="C14731" t="s">
        <v>11102</v>
      </c>
    </row>
    <row r="14732" spans="1:3" hidden="1" x14ac:dyDescent="0.25">
      <c r="A14732" t="s">
        <v>4130</v>
      </c>
      <c r="B14732" t="s">
        <v>11103</v>
      </c>
      <c r="C14732" t="s">
        <v>11104</v>
      </c>
    </row>
    <row r="14733" spans="1:3" hidden="1" x14ac:dyDescent="0.25">
      <c r="A14733" t="s">
        <v>4130</v>
      </c>
      <c r="B14733" t="s">
        <v>11105</v>
      </c>
      <c r="C14733" t="s">
        <v>11106</v>
      </c>
    </row>
    <row r="14734" spans="1:3" hidden="1" x14ac:dyDescent="0.25">
      <c r="A14734" t="s">
        <v>4130</v>
      </c>
      <c r="B14734" t="s">
        <v>11107</v>
      </c>
      <c r="C14734" t="s">
        <v>11108</v>
      </c>
    </row>
    <row r="14735" spans="1:3" hidden="1" x14ac:dyDescent="0.25">
      <c r="A14735" t="s">
        <v>4130</v>
      </c>
      <c r="B14735" t="s">
        <v>11109</v>
      </c>
      <c r="C14735" t="s">
        <v>11110</v>
      </c>
    </row>
    <row r="14736" spans="1:3" hidden="1" x14ac:dyDescent="0.25">
      <c r="A14736" t="s">
        <v>4130</v>
      </c>
      <c r="B14736" t="s">
        <v>11111</v>
      </c>
      <c r="C14736" t="s">
        <v>11112</v>
      </c>
    </row>
    <row r="14737" spans="1:3" hidden="1" x14ac:dyDescent="0.25">
      <c r="A14737" t="s">
        <v>4130</v>
      </c>
      <c r="B14737" t="s">
        <v>11113</v>
      </c>
      <c r="C14737" t="s">
        <v>11114</v>
      </c>
    </row>
    <row r="14738" spans="1:3" hidden="1" x14ac:dyDescent="0.25">
      <c r="A14738" t="s">
        <v>4130</v>
      </c>
      <c r="B14738" t="s">
        <v>11115</v>
      </c>
      <c r="C14738" t="s">
        <v>11116</v>
      </c>
    </row>
    <row r="14739" spans="1:3" hidden="1" x14ac:dyDescent="0.25">
      <c r="A14739" t="s">
        <v>4130</v>
      </c>
      <c r="B14739" t="s">
        <v>11117</v>
      </c>
      <c r="C14739" t="s">
        <v>11118</v>
      </c>
    </row>
    <row r="14740" spans="1:3" hidden="1" x14ac:dyDescent="0.25">
      <c r="A14740" t="s">
        <v>4130</v>
      </c>
      <c r="B14740" t="s">
        <v>11119</v>
      </c>
      <c r="C14740" t="s">
        <v>11120</v>
      </c>
    </row>
    <row r="14741" spans="1:3" hidden="1" x14ac:dyDescent="0.25">
      <c r="A14741" t="s">
        <v>4130</v>
      </c>
      <c r="B14741" t="s">
        <v>11121</v>
      </c>
      <c r="C14741" t="s">
        <v>11122</v>
      </c>
    </row>
    <row r="14742" spans="1:3" hidden="1" x14ac:dyDescent="0.25">
      <c r="A14742" t="s">
        <v>4130</v>
      </c>
      <c r="B14742" t="s">
        <v>11123</v>
      </c>
      <c r="C14742" t="s">
        <v>11124</v>
      </c>
    </row>
    <row r="14743" spans="1:3" hidden="1" x14ac:dyDescent="0.25">
      <c r="A14743" t="s">
        <v>4130</v>
      </c>
      <c r="B14743" t="s">
        <v>11125</v>
      </c>
      <c r="C14743" t="s">
        <v>11126</v>
      </c>
    </row>
    <row r="14744" spans="1:3" hidden="1" x14ac:dyDescent="0.25">
      <c r="A14744" t="s">
        <v>4130</v>
      </c>
      <c r="B14744" t="s">
        <v>11127</v>
      </c>
      <c r="C14744" t="s">
        <v>11128</v>
      </c>
    </row>
    <row r="14745" spans="1:3" hidden="1" x14ac:dyDescent="0.25">
      <c r="A14745" t="s">
        <v>4130</v>
      </c>
      <c r="B14745" t="s">
        <v>4238</v>
      </c>
      <c r="C14745" t="s">
        <v>11128</v>
      </c>
    </row>
    <row r="14746" spans="1:3" hidden="1" x14ac:dyDescent="0.25">
      <c r="A14746" t="s">
        <v>4130</v>
      </c>
      <c r="B14746" t="s">
        <v>11129</v>
      </c>
      <c r="C14746" t="s">
        <v>11130</v>
      </c>
    </row>
    <row r="14747" spans="1:3" hidden="1" x14ac:dyDescent="0.25">
      <c r="A14747" t="s">
        <v>4130</v>
      </c>
      <c r="B14747" t="s">
        <v>11131</v>
      </c>
      <c r="C14747" t="s">
        <v>11132</v>
      </c>
    </row>
    <row r="14748" spans="1:3" hidden="1" x14ac:dyDescent="0.25">
      <c r="A14748" t="s">
        <v>4130</v>
      </c>
      <c r="B14748" t="s">
        <v>11133</v>
      </c>
      <c r="C14748" t="s">
        <v>11134</v>
      </c>
    </row>
    <row r="14749" spans="1:3" hidden="1" x14ac:dyDescent="0.25">
      <c r="A14749" t="s">
        <v>4130</v>
      </c>
      <c r="B14749" t="s">
        <v>11135</v>
      </c>
      <c r="C14749" t="s">
        <v>11136</v>
      </c>
    </row>
    <row r="14750" spans="1:3" hidden="1" x14ac:dyDescent="0.25">
      <c r="A14750" t="s">
        <v>4130</v>
      </c>
      <c r="B14750" t="s">
        <v>11137</v>
      </c>
      <c r="C14750" t="s">
        <v>11138</v>
      </c>
    </row>
    <row r="14751" spans="1:3" hidden="1" x14ac:dyDescent="0.25">
      <c r="A14751" t="s">
        <v>4130</v>
      </c>
      <c r="B14751" t="s">
        <v>11139</v>
      </c>
      <c r="C14751" t="s">
        <v>11140</v>
      </c>
    </row>
    <row r="14752" spans="1:3" hidden="1" x14ac:dyDescent="0.25">
      <c r="A14752" t="s">
        <v>4130</v>
      </c>
      <c r="B14752" t="s">
        <v>11141</v>
      </c>
      <c r="C14752" t="s">
        <v>11142</v>
      </c>
    </row>
    <row r="14753" spans="1:3" hidden="1" x14ac:dyDescent="0.25">
      <c r="A14753" t="s">
        <v>4130</v>
      </c>
      <c r="B14753" t="s">
        <v>11143</v>
      </c>
      <c r="C14753" t="s">
        <v>11144</v>
      </c>
    </row>
    <row r="14754" spans="1:3" hidden="1" x14ac:dyDescent="0.25">
      <c r="A14754" t="s">
        <v>4130</v>
      </c>
      <c r="B14754" t="s">
        <v>11145</v>
      </c>
      <c r="C14754" t="s">
        <v>11146</v>
      </c>
    </row>
    <row r="14755" spans="1:3" hidden="1" x14ac:dyDescent="0.25">
      <c r="A14755" t="s">
        <v>4130</v>
      </c>
      <c r="B14755" t="s">
        <v>11147</v>
      </c>
      <c r="C14755" t="s">
        <v>11148</v>
      </c>
    </row>
    <row r="14756" spans="1:3" hidden="1" x14ac:dyDescent="0.25">
      <c r="A14756" t="s">
        <v>4130</v>
      </c>
      <c r="B14756" t="s">
        <v>11149</v>
      </c>
      <c r="C14756" t="s">
        <v>11150</v>
      </c>
    </row>
    <row r="14757" spans="1:3" hidden="1" x14ac:dyDescent="0.25">
      <c r="A14757" t="s">
        <v>4130</v>
      </c>
      <c r="B14757" t="s">
        <v>11151</v>
      </c>
      <c r="C14757" t="s">
        <v>11152</v>
      </c>
    </row>
    <row r="14758" spans="1:3" hidden="1" x14ac:dyDescent="0.25">
      <c r="A14758" t="s">
        <v>4130</v>
      </c>
      <c r="B14758" t="s">
        <v>4238</v>
      </c>
      <c r="C14758" t="s">
        <v>11152</v>
      </c>
    </row>
    <row r="14759" spans="1:3" hidden="1" x14ac:dyDescent="0.25">
      <c r="A14759" t="s">
        <v>4130</v>
      </c>
      <c r="B14759" t="s">
        <v>11153</v>
      </c>
      <c r="C14759" t="s">
        <v>11154</v>
      </c>
    </row>
    <row r="14760" spans="1:3" hidden="1" x14ac:dyDescent="0.25">
      <c r="A14760" t="s">
        <v>4130</v>
      </c>
      <c r="B14760" t="s">
        <v>11155</v>
      </c>
      <c r="C14760" t="s">
        <v>11156</v>
      </c>
    </row>
    <row r="14761" spans="1:3" hidden="1" x14ac:dyDescent="0.25">
      <c r="A14761" t="s">
        <v>4130</v>
      </c>
      <c r="B14761" t="s">
        <v>11157</v>
      </c>
      <c r="C14761" t="s">
        <v>11158</v>
      </c>
    </row>
    <row r="14762" spans="1:3" hidden="1" x14ac:dyDescent="0.25">
      <c r="A14762" t="s">
        <v>4130</v>
      </c>
      <c r="B14762" t="s">
        <v>11159</v>
      </c>
      <c r="C14762" t="s">
        <v>11160</v>
      </c>
    </row>
    <row r="14763" spans="1:3" hidden="1" x14ac:dyDescent="0.25">
      <c r="A14763" t="s">
        <v>4130</v>
      </c>
      <c r="B14763" t="s">
        <v>11161</v>
      </c>
      <c r="C14763" t="s">
        <v>11162</v>
      </c>
    </row>
    <row r="14764" spans="1:3" hidden="1" x14ac:dyDescent="0.25">
      <c r="A14764" t="s">
        <v>4130</v>
      </c>
      <c r="B14764" t="s">
        <v>11163</v>
      </c>
      <c r="C14764" t="s">
        <v>11164</v>
      </c>
    </row>
    <row r="14765" spans="1:3" hidden="1" x14ac:dyDescent="0.25">
      <c r="A14765" t="s">
        <v>4130</v>
      </c>
      <c r="B14765" t="s">
        <v>11165</v>
      </c>
      <c r="C14765" t="s">
        <v>11166</v>
      </c>
    </row>
    <row r="14766" spans="1:3" hidden="1" x14ac:dyDescent="0.25">
      <c r="A14766" t="s">
        <v>4130</v>
      </c>
      <c r="B14766" t="s">
        <v>4238</v>
      </c>
      <c r="C14766" t="s">
        <v>11166</v>
      </c>
    </row>
    <row r="14767" spans="1:3" hidden="1" x14ac:dyDescent="0.25">
      <c r="A14767" t="s">
        <v>4130</v>
      </c>
      <c r="B14767" t="s">
        <v>11167</v>
      </c>
      <c r="C14767" t="s">
        <v>11158</v>
      </c>
    </row>
    <row r="14768" spans="1:3" hidden="1" x14ac:dyDescent="0.25">
      <c r="A14768" t="s">
        <v>4130</v>
      </c>
      <c r="B14768" t="s">
        <v>4238</v>
      </c>
      <c r="C14768" t="s">
        <v>11158</v>
      </c>
    </row>
    <row r="14769" spans="1:3" hidden="1" x14ac:dyDescent="0.25">
      <c r="A14769" t="s">
        <v>4130</v>
      </c>
      <c r="B14769" t="s">
        <v>11168</v>
      </c>
      <c r="C14769" t="s">
        <v>11169</v>
      </c>
    </row>
    <row r="14770" spans="1:3" hidden="1" x14ac:dyDescent="0.25">
      <c r="A14770" t="s">
        <v>4130</v>
      </c>
      <c r="B14770" t="s">
        <v>11170</v>
      </c>
      <c r="C14770" t="s">
        <v>11171</v>
      </c>
    </row>
    <row r="14771" spans="1:3" hidden="1" x14ac:dyDescent="0.25">
      <c r="A14771" t="s">
        <v>4130</v>
      </c>
      <c r="B14771" t="s">
        <v>11172</v>
      </c>
      <c r="C14771" t="s">
        <v>11164</v>
      </c>
    </row>
    <row r="14772" spans="1:3" hidden="1" x14ac:dyDescent="0.25">
      <c r="A14772" t="s">
        <v>4130</v>
      </c>
      <c r="B14772" t="s">
        <v>11173</v>
      </c>
      <c r="C14772" t="s">
        <v>11174</v>
      </c>
    </row>
    <row r="14773" spans="1:3" hidden="1" x14ac:dyDescent="0.25">
      <c r="A14773" t="s">
        <v>4130</v>
      </c>
      <c r="B14773" t="s">
        <v>11175</v>
      </c>
      <c r="C14773" t="s">
        <v>11176</v>
      </c>
    </row>
    <row r="14774" spans="1:3" hidden="1" x14ac:dyDescent="0.25">
      <c r="A14774" t="s">
        <v>4130</v>
      </c>
      <c r="B14774" t="s">
        <v>11177</v>
      </c>
      <c r="C14774" t="s">
        <v>11178</v>
      </c>
    </row>
    <row r="14775" spans="1:3" hidden="1" x14ac:dyDescent="0.25">
      <c r="A14775" t="s">
        <v>4130</v>
      </c>
      <c r="B14775" t="s">
        <v>11179</v>
      </c>
      <c r="C14775" t="s">
        <v>11180</v>
      </c>
    </row>
    <row r="14776" spans="1:3" hidden="1" x14ac:dyDescent="0.25">
      <c r="A14776" t="s">
        <v>4130</v>
      </c>
      <c r="B14776" t="s">
        <v>11181</v>
      </c>
      <c r="C14776" t="s">
        <v>11182</v>
      </c>
    </row>
    <row r="14777" spans="1:3" hidden="1" x14ac:dyDescent="0.25">
      <c r="A14777" t="s">
        <v>4130</v>
      </c>
      <c r="B14777" t="s">
        <v>11183</v>
      </c>
      <c r="C14777" t="s">
        <v>11184</v>
      </c>
    </row>
    <row r="14778" spans="1:3" hidden="1" x14ac:dyDescent="0.25">
      <c r="A14778" t="s">
        <v>4130</v>
      </c>
      <c r="B14778" t="s">
        <v>11185</v>
      </c>
      <c r="C14778" t="s">
        <v>11186</v>
      </c>
    </row>
    <row r="14779" spans="1:3" hidden="1" x14ac:dyDescent="0.25">
      <c r="A14779" t="s">
        <v>4130</v>
      </c>
      <c r="B14779" t="s">
        <v>11187</v>
      </c>
      <c r="C14779" t="s">
        <v>11188</v>
      </c>
    </row>
    <row r="14780" spans="1:3" hidden="1" x14ac:dyDescent="0.25">
      <c r="A14780" t="s">
        <v>4130</v>
      </c>
      <c r="B14780" t="s">
        <v>11189</v>
      </c>
      <c r="C14780" t="s">
        <v>11190</v>
      </c>
    </row>
    <row r="14781" spans="1:3" hidden="1" x14ac:dyDescent="0.25">
      <c r="A14781" t="s">
        <v>4130</v>
      </c>
      <c r="B14781" t="s">
        <v>11191</v>
      </c>
      <c r="C14781" t="s">
        <v>11192</v>
      </c>
    </row>
    <row r="14782" spans="1:3" hidden="1" x14ac:dyDescent="0.25">
      <c r="A14782" t="s">
        <v>4130</v>
      </c>
      <c r="B14782" t="s">
        <v>11193</v>
      </c>
      <c r="C14782" t="s">
        <v>11194</v>
      </c>
    </row>
    <row r="14783" spans="1:3" hidden="1" x14ac:dyDescent="0.25">
      <c r="A14783" t="s">
        <v>4130</v>
      </c>
      <c r="B14783" t="s">
        <v>11195</v>
      </c>
      <c r="C14783" t="s">
        <v>11196</v>
      </c>
    </row>
    <row r="14784" spans="1:3" hidden="1" x14ac:dyDescent="0.25">
      <c r="A14784" t="s">
        <v>4130</v>
      </c>
      <c r="B14784" t="s">
        <v>11197</v>
      </c>
      <c r="C14784" t="s">
        <v>11198</v>
      </c>
    </row>
    <row r="14785" spans="1:3" hidden="1" x14ac:dyDescent="0.25">
      <c r="A14785" t="s">
        <v>4130</v>
      </c>
      <c r="B14785" t="s">
        <v>11199</v>
      </c>
      <c r="C14785" t="s">
        <v>11200</v>
      </c>
    </row>
    <row r="14786" spans="1:3" hidden="1" x14ac:dyDescent="0.25">
      <c r="A14786" t="s">
        <v>4130</v>
      </c>
      <c r="B14786" t="s">
        <v>11201</v>
      </c>
      <c r="C14786" t="s">
        <v>11202</v>
      </c>
    </row>
    <row r="14787" spans="1:3" hidden="1" x14ac:dyDescent="0.25">
      <c r="A14787" t="s">
        <v>4130</v>
      </c>
      <c r="B14787" t="s">
        <v>11203</v>
      </c>
      <c r="C14787" t="s">
        <v>11204</v>
      </c>
    </row>
    <row r="14788" spans="1:3" hidden="1" x14ac:dyDescent="0.25">
      <c r="A14788" t="s">
        <v>4130</v>
      </c>
      <c r="B14788" t="s">
        <v>11205</v>
      </c>
      <c r="C14788" t="s">
        <v>11206</v>
      </c>
    </row>
    <row r="14789" spans="1:3" hidden="1" x14ac:dyDescent="0.25">
      <c r="A14789" t="s">
        <v>4130</v>
      </c>
      <c r="B14789" t="s">
        <v>11207</v>
      </c>
      <c r="C14789" t="s">
        <v>11208</v>
      </c>
    </row>
    <row r="14790" spans="1:3" hidden="1" x14ac:dyDescent="0.25">
      <c r="A14790" t="s">
        <v>4130</v>
      </c>
      <c r="B14790" t="s">
        <v>11209</v>
      </c>
      <c r="C14790" t="s">
        <v>11210</v>
      </c>
    </row>
    <row r="14791" spans="1:3" hidden="1" x14ac:dyDescent="0.25">
      <c r="A14791" t="s">
        <v>4130</v>
      </c>
      <c r="B14791" t="s">
        <v>4238</v>
      </c>
      <c r="C14791" t="s">
        <v>11210</v>
      </c>
    </row>
    <row r="14792" spans="1:3" hidden="1" x14ac:dyDescent="0.25">
      <c r="A14792" t="s">
        <v>4130</v>
      </c>
      <c r="B14792" t="s">
        <v>11211</v>
      </c>
      <c r="C14792" t="s">
        <v>11212</v>
      </c>
    </row>
    <row r="14793" spans="1:3" hidden="1" x14ac:dyDescent="0.25">
      <c r="A14793" t="s">
        <v>4130</v>
      </c>
      <c r="B14793" t="s">
        <v>11213</v>
      </c>
      <c r="C14793" t="s">
        <v>11214</v>
      </c>
    </row>
    <row r="14794" spans="1:3" hidden="1" x14ac:dyDescent="0.25">
      <c r="A14794" t="s">
        <v>4130</v>
      </c>
      <c r="B14794" t="s">
        <v>4238</v>
      </c>
      <c r="C14794" t="s">
        <v>11214</v>
      </c>
    </row>
    <row r="14795" spans="1:3" hidden="1" x14ac:dyDescent="0.25">
      <c r="A14795" t="s">
        <v>4130</v>
      </c>
      <c r="B14795" t="s">
        <v>11215</v>
      </c>
      <c r="C14795" t="s">
        <v>11216</v>
      </c>
    </row>
    <row r="14796" spans="1:3" hidden="1" x14ac:dyDescent="0.25">
      <c r="A14796" t="s">
        <v>4130</v>
      </c>
      <c r="B14796" t="s">
        <v>11217</v>
      </c>
      <c r="C14796" t="s">
        <v>11218</v>
      </c>
    </row>
    <row r="14797" spans="1:3" hidden="1" x14ac:dyDescent="0.25">
      <c r="A14797" t="s">
        <v>4130</v>
      </c>
      <c r="B14797" t="s">
        <v>11219</v>
      </c>
      <c r="C14797" t="s">
        <v>11220</v>
      </c>
    </row>
    <row r="14798" spans="1:3" hidden="1" x14ac:dyDescent="0.25">
      <c r="A14798" t="s">
        <v>4130</v>
      </c>
      <c r="B14798" t="s">
        <v>11221</v>
      </c>
      <c r="C14798" t="s">
        <v>11222</v>
      </c>
    </row>
    <row r="14799" spans="1:3" hidden="1" x14ac:dyDescent="0.25">
      <c r="A14799" t="s">
        <v>4130</v>
      </c>
      <c r="B14799" t="s">
        <v>11223</v>
      </c>
      <c r="C14799" t="s">
        <v>11224</v>
      </c>
    </row>
    <row r="14800" spans="1:3" hidden="1" x14ac:dyDescent="0.25">
      <c r="A14800" t="s">
        <v>4130</v>
      </c>
      <c r="B14800" t="s">
        <v>11225</v>
      </c>
      <c r="C14800" t="s">
        <v>11226</v>
      </c>
    </row>
    <row r="14801" spans="1:3" hidden="1" x14ac:dyDescent="0.25">
      <c r="A14801" t="s">
        <v>4130</v>
      </c>
      <c r="B14801" t="s">
        <v>11227</v>
      </c>
      <c r="C14801" t="s">
        <v>11228</v>
      </c>
    </row>
    <row r="14802" spans="1:3" hidden="1" x14ac:dyDescent="0.25">
      <c r="A14802" t="s">
        <v>4130</v>
      </c>
      <c r="B14802" t="s">
        <v>11229</v>
      </c>
      <c r="C14802" t="s">
        <v>11230</v>
      </c>
    </row>
    <row r="14803" spans="1:3" hidden="1" x14ac:dyDescent="0.25">
      <c r="A14803" t="s">
        <v>4130</v>
      </c>
      <c r="B14803" t="s">
        <v>11231</v>
      </c>
      <c r="C14803" t="s">
        <v>11232</v>
      </c>
    </row>
    <row r="14804" spans="1:3" hidden="1" x14ac:dyDescent="0.25">
      <c r="A14804" t="s">
        <v>4130</v>
      </c>
      <c r="B14804" t="s">
        <v>11233</v>
      </c>
      <c r="C14804" t="s">
        <v>11234</v>
      </c>
    </row>
    <row r="14805" spans="1:3" hidden="1" x14ac:dyDescent="0.25">
      <c r="A14805" t="s">
        <v>4130</v>
      </c>
      <c r="B14805" t="s">
        <v>11235</v>
      </c>
      <c r="C14805" t="s">
        <v>11236</v>
      </c>
    </row>
    <row r="14806" spans="1:3" hidden="1" x14ac:dyDescent="0.25">
      <c r="A14806" t="s">
        <v>4130</v>
      </c>
      <c r="B14806" t="s">
        <v>11237</v>
      </c>
      <c r="C14806" t="s">
        <v>11238</v>
      </c>
    </row>
    <row r="14807" spans="1:3" hidden="1" x14ac:dyDescent="0.25">
      <c r="A14807" t="s">
        <v>4130</v>
      </c>
      <c r="B14807" t="s">
        <v>11239</v>
      </c>
      <c r="C14807" t="s">
        <v>11240</v>
      </c>
    </row>
    <row r="14808" spans="1:3" hidden="1" x14ac:dyDescent="0.25">
      <c r="A14808" t="s">
        <v>4130</v>
      </c>
      <c r="B14808" t="s">
        <v>11241</v>
      </c>
      <c r="C14808" t="s">
        <v>11242</v>
      </c>
    </row>
    <row r="14809" spans="1:3" hidden="1" x14ac:dyDescent="0.25">
      <c r="A14809" t="s">
        <v>4130</v>
      </c>
      <c r="B14809" t="s">
        <v>11243</v>
      </c>
      <c r="C14809" t="s">
        <v>11186</v>
      </c>
    </row>
    <row r="14810" spans="1:3" hidden="1" x14ac:dyDescent="0.25">
      <c r="A14810" t="s">
        <v>4130</v>
      </c>
      <c r="B14810" t="s">
        <v>11244</v>
      </c>
      <c r="C14810" t="s">
        <v>11188</v>
      </c>
    </row>
    <row r="14811" spans="1:3" hidden="1" x14ac:dyDescent="0.25">
      <c r="A14811" t="s">
        <v>4130</v>
      </c>
      <c r="B14811" t="s">
        <v>11245</v>
      </c>
      <c r="C14811" t="s">
        <v>11190</v>
      </c>
    </row>
    <row r="14812" spans="1:3" hidden="1" x14ac:dyDescent="0.25">
      <c r="A14812" t="s">
        <v>4130</v>
      </c>
      <c r="B14812" t="s">
        <v>11246</v>
      </c>
      <c r="C14812" t="s">
        <v>11192</v>
      </c>
    </row>
    <row r="14813" spans="1:3" hidden="1" x14ac:dyDescent="0.25">
      <c r="A14813" t="s">
        <v>4130</v>
      </c>
      <c r="B14813" t="s">
        <v>11247</v>
      </c>
      <c r="C14813" t="s">
        <v>11248</v>
      </c>
    </row>
    <row r="14814" spans="1:3" hidden="1" x14ac:dyDescent="0.25">
      <c r="A14814" t="s">
        <v>4130</v>
      </c>
      <c r="B14814" t="s">
        <v>11249</v>
      </c>
      <c r="C14814" t="s">
        <v>11250</v>
      </c>
    </row>
    <row r="14815" spans="1:3" hidden="1" x14ac:dyDescent="0.25">
      <c r="A14815" t="s">
        <v>4130</v>
      </c>
      <c r="B14815" t="s">
        <v>11251</v>
      </c>
      <c r="C14815" t="s">
        <v>11252</v>
      </c>
    </row>
    <row r="14816" spans="1:3" hidden="1" x14ac:dyDescent="0.25">
      <c r="A14816" t="s">
        <v>4130</v>
      </c>
      <c r="B14816" t="s">
        <v>11253</v>
      </c>
      <c r="C14816" t="s">
        <v>11254</v>
      </c>
    </row>
    <row r="14817" spans="1:3" hidden="1" x14ac:dyDescent="0.25">
      <c r="A14817" t="s">
        <v>4130</v>
      </c>
      <c r="B14817" t="s">
        <v>11255</v>
      </c>
      <c r="C14817" t="s">
        <v>11256</v>
      </c>
    </row>
    <row r="14818" spans="1:3" hidden="1" x14ac:dyDescent="0.25">
      <c r="A14818" t="s">
        <v>4130</v>
      </c>
      <c r="B14818" t="s">
        <v>11257</v>
      </c>
      <c r="C14818" t="s">
        <v>11258</v>
      </c>
    </row>
    <row r="14819" spans="1:3" hidden="1" x14ac:dyDescent="0.25">
      <c r="A14819" t="s">
        <v>4130</v>
      </c>
      <c r="B14819" t="s">
        <v>11259</v>
      </c>
      <c r="C14819" t="s">
        <v>11256</v>
      </c>
    </row>
    <row r="14820" spans="1:3" hidden="1" x14ac:dyDescent="0.25">
      <c r="A14820" t="s">
        <v>4130</v>
      </c>
      <c r="B14820" t="s">
        <v>11260</v>
      </c>
      <c r="C14820" t="s">
        <v>11261</v>
      </c>
    </row>
    <row r="14821" spans="1:3" hidden="1" x14ac:dyDescent="0.25">
      <c r="A14821" t="s">
        <v>4130</v>
      </c>
      <c r="B14821" t="s">
        <v>11262</v>
      </c>
      <c r="C14821" t="s">
        <v>11263</v>
      </c>
    </row>
    <row r="14822" spans="1:3" hidden="1" x14ac:dyDescent="0.25">
      <c r="A14822" t="s">
        <v>4130</v>
      </c>
      <c r="B14822" t="s">
        <v>11264</v>
      </c>
      <c r="C14822" t="s">
        <v>11265</v>
      </c>
    </row>
    <row r="14823" spans="1:3" hidden="1" x14ac:dyDescent="0.25">
      <c r="A14823" t="s">
        <v>4130</v>
      </c>
      <c r="B14823" t="s">
        <v>11266</v>
      </c>
      <c r="C14823" t="s">
        <v>11267</v>
      </c>
    </row>
    <row r="14824" spans="1:3" hidden="1" x14ac:dyDescent="0.25">
      <c r="A14824" t="s">
        <v>4130</v>
      </c>
      <c r="B14824" t="s">
        <v>11268</v>
      </c>
      <c r="C14824" t="s">
        <v>11269</v>
      </c>
    </row>
    <row r="14825" spans="1:3" hidden="1" x14ac:dyDescent="0.25">
      <c r="A14825" t="s">
        <v>4130</v>
      </c>
      <c r="B14825" t="s">
        <v>11270</v>
      </c>
      <c r="C14825" t="s">
        <v>11271</v>
      </c>
    </row>
    <row r="14826" spans="1:3" hidden="1" x14ac:dyDescent="0.25">
      <c r="A14826" t="s">
        <v>4130</v>
      </c>
      <c r="B14826" t="s">
        <v>11272</v>
      </c>
      <c r="C14826" t="s">
        <v>11273</v>
      </c>
    </row>
    <row r="14827" spans="1:3" hidden="1" x14ac:dyDescent="0.25">
      <c r="A14827" t="s">
        <v>4130</v>
      </c>
      <c r="B14827" t="s">
        <v>11274</v>
      </c>
      <c r="C14827" t="s">
        <v>11275</v>
      </c>
    </row>
    <row r="14828" spans="1:3" hidden="1" x14ac:dyDescent="0.25">
      <c r="A14828" t="s">
        <v>4130</v>
      </c>
      <c r="B14828" t="s">
        <v>11276</v>
      </c>
      <c r="C14828" t="s">
        <v>11277</v>
      </c>
    </row>
    <row r="14829" spans="1:3" hidden="1" x14ac:dyDescent="0.25">
      <c r="A14829" t="s">
        <v>4130</v>
      </c>
      <c r="B14829" t="s">
        <v>11278</v>
      </c>
      <c r="C14829" t="s">
        <v>11279</v>
      </c>
    </row>
    <row r="14830" spans="1:3" hidden="1" x14ac:dyDescent="0.25">
      <c r="A14830" t="s">
        <v>4130</v>
      </c>
      <c r="B14830" t="s">
        <v>11280</v>
      </c>
      <c r="C14830" t="s">
        <v>11281</v>
      </c>
    </row>
    <row r="14831" spans="1:3" hidden="1" x14ac:dyDescent="0.25">
      <c r="A14831" t="s">
        <v>4130</v>
      </c>
      <c r="B14831" t="s">
        <v>11282</v>
      </c>
      <c r="C14831" t="s">
        <v>11283</v>
      </c>
    </row>
    <row r="14832" spans="1:3" hidden="1" x14ac:dyDescent="0.25">
      <c r="A14832" t="s">
        <v>4130</v>
      </c>
      <c r="B14832" t="s">
        <v>11284</v>
      </c>
      <c r="C14832" t="s">
        <v>11285</v>
      </c>
    </row>
    <row r="14833" spans="1:3" hidden="1" x14ac:dyDescent="0.25">
      <c r="A14833" t="s">
        <v>4130</v>
      </c>
      <c r="B14833" t="s">
        <v>11286</v>
      </c>
      <c r="C14833" t="s">
        <v>11287</v>
      </c>
    </row>
    <row r="14834" spans="1:3" hidden="1" x14ac:dyDescent="0.25">
      <c r="A14834" t="s">
        <v>4130</v>
      </c>
      <c r="B14834" t="s">
        <v>11288</v>
      </c>
      <c r="C14834" t="s">
        <v>11289</v>
      </c>
    </row>
    <row r="14835" spans="1:3" hidden="1" x14ac:dyDescent="0.25">
      <c r="A14835" t="s">
        <v>4130</v>
      </c>
      <c r="B14835" t="s">
        <v>11290</v>
      </c>
      <c r="C14835" t="s">
        <v>11291</v>
      </c>
    </row>
    <row r="14836" spans="1:3" hidden="1" x14ac:dyDescent="0.25">
      <c r="A14836" t="s">
        <v>4130</v>
      </c>
      <c r="B14836" t="s">
        <v>11292</v>
      </c>
      <c r="C14836" t="s">
        <v>11293</v>
      </c>
    </row>
    <row r="14837" spans="1:3" hidden="1" x14ac:dyDescent="0.25">
      <c r="A14837" t="s">
        <v>4130</v>
      </c>
      <c r="B14837" t="s">
        <v>11294</v>
      </c>
      <c r="C14837" t="s">
        <v>11295</v>
      </c>
    </row>
    <row r="14838" spans="1:3" hidden="1" x14ac:dyDescent="0.25">
      <c r="A14838" t="s">
        <v>4130</v>
      </c>
      <c r="B14838" t="s">
        <v>11296</v>
      </c>
      <c r="C14838" t="s">
        <v>11297</v>
      </c>
    </row>
    <row r="14839" spans="1:3" hidden="1" x14ac:dyDescent="0.25">
      <c r="A14839" t="s">
        <v>4130</v>
      </c>
      <c r="B14839" t="s">
        <v>11298</v>
      </c>
      <c r="C14839" t="s">
        <v>11299</v>
      </c>
    </row>
    <row r="14840" spans="1:3" hidden="1" x14ac:dyDescent="0.25">
      <c r="A14840" t="s">
        <v>4130</v>
      </c>
      <c r="B14840" t="s">
        <v>11300</v>
      </c>
      <c r="C14840" t="s">
        <v>9907</v>
      </c>
    </row>
    <row r="14841" spans="1:3" hidden="1" x14ac:dyDescent="0.25">
      <c r="A14841" t="s">
        <v>4130</v>
      </c>
      <c r="B14841" t="s">
        <v>11301</v>
      </c>
      <c r="C14841" t="s">
        <v>11302</v>
      </c>
    </row>
    <row r="14842" spans="1:3" hidden="1" x14ac:dyDescent="0.25">
      <c r="A14842" t="s">
        <v>4130</v>
      </c>
      <c r="B14842" t="s">
        <v>11303</v>
      </c>
      <c r="C14842" t="s">
        <v>11304</v>
      </c>
    </row>
    <row r="14843" spans="1:3" hidden="1" x14ac:dyDescent="0.25">
      <c r="A14843" t="s">
        <v>4130</v>
      </c>
      <c r="B14843" t="s">
        <v>11305</v>
      </c>
      <c r="C14843" t="s">
        <v>11306</v>
      </c>
    </row>
    <row r="14844" spans="1:3" hidden="1" x14ac:dyDescent="0.25">
      <c r="A14844" t="s">
        <v>4130</v>
      </c>
      <c r="B14844" t="s">
        <v>11307</v>
      </c>
      <c r="C14844" t="s">
        <v>11308</v>
      </c>
    </row>
    <row r="14845" spans="1:3" hidden="1" x14ac:dyDescent="0.25">
      <c r="A14845" t="s">
        <v>4130</v>
      </c>
      <c r="B14845" t="s">
        <v>11309</v>
      </c>
      <c r="C14845" t="s">
        <v>11310</v>
      </c>
    </row>
    <row r="14846" spans="1:3" hidden="1" x14ac:dyDescent="0.25">
      <c r="A14846" t="s">
        <v>4130</v>
      </c>
      <c r="B14846" t="s">
        <v>11311</v>
      </c>
      <c r="C14846" t="s">
        <v>11310</v>
      </c>
    </row>
    <row r="14847" spans="1:3" hidden="1" x14ac:dyDescent="0.25">
      <c r="A14847" t="s">
        <v>4130</v>
      </c>
      <c r="B14847" t="s">
        <v>11312</v>
      </c>
      <c r="C14847" t="s">
        <v>11313</v>
      </c>
    </row>
    <row r="14848" spans="1:3" hidden="1" x14ac:dyDescent="0.25">
      <c r="A14848" t="s">
        <v>4130</v>
      </c>
      <c r="B14848" t="s">
        <v>11314</v>
      </c>
      <c r="C14848" t="s">
        <v>11313</v>
      </c>
    </row>
    <row r="14849" spans="1:3" hidden="1" x14ac:dyDescent="0.25">
      <c r="A14849" t="s">
        <v>4130</v>
      </c>
      <c r="B14849" t="s">
        <v>11315</v>
      </c>
      <c r="C14849" t="s">
        <v>11316</v>
      </c>
    </row>
    <row r="14850" spans="1:3" hidden="1" x14ac:dyDescent="0.25">
      <c r="A14850" t="s">
        <v>4130</v>
      </c>
      <c r="B14850" t="s">
        <v>11317</v>
      </c>
      <c r="C14850" t="s">
        <v>11316</v>
      </c>
    </row>
    <row r="14851" spans="1:3" hidden="1" x14ac:dyDescent="0.25">
      <c r="A14851" t="s">
        <v>4130</v>
      </c>
      <c r="B14851" t="s">
        <v>11318</v>
      </c>
      <c r="C14851" t="s">
        <v>11319</v>
      </c>
    </row>
    <row r="14852" spans="1:3" hidden="1" x14ac:dyDescent="0.25">
      <c r="A14852" t="s">
        <v>4130</v>
      </c>
      <c r="B14852" t="s">
        <v>11320</v>
      </c>
      <c r="C14852" t="s">
        <v>10708</v>
      </c>
    </row>
    <row r="14853" spans="1:3" hidden="1" x14ac:dyDescent="0.25">
      <c r="A14853" t="s">
        <v>4130</v>
      </c>
      <c r="B14853" t="s">
        <v>11321</v>
      </c>
      <c r="C14853" t="s">
        <v>11322</v>
      </c>
    </row>
    <row r="14854" spans="1:3" hidden="1" x14ac:dyDescent="0.25">
      <c r="A14854" t="s">
        <v>4130</v>
      </c>
      <c r="B14854" t="s">
        <v>11323</v>
      </c>
      <c r="C14854" t="s">
        <v>11324</v>
      </c>
    </row>
    <row r="14855" spans="1:3" hidden="1" x14ac:dyDescent="0.25">
      <c r="A14855" t="s">
        <v>4130</v>
      </c>
      <c r="B14855" t="s">
        <v>11325</v>
      </c>
      <c r="C14855" t="s">
        <v>11326</v>
      </c>
    </row>
    <row r="14856" spans="1:3" hidden="1" x14ac:dyDescent="0.25">
      <c r="A14856" t="s">
        <v>4130</v>
      </c>
      <c r="B14856" t="s">
        <v>11327</v>
      </c>
      <c r="C14856" t="s">
        <v>11328</v>
      </c>
    </row>
    <row r="14857" spans="1:3" hidden="1" x14ac:dyDescent="0.25">
      <c r="A14857" t="s">
        <v>4130</v>
      </c>
      <c r="B14857" t="s">
        <v>11329</v>
      </c>
      <c r="C14857" t="s">
        <v>11322</v>
      </c>
    </row>
    <row r="14858" spans="1:3" hidden="1" x14ac:dyDescent="0.25">
      <c r="A14858" t="s">
        <v>4130</v>
      </c>
      <c r="B14858" t="s">
        <v>11330</v>
      </c>
      <c r="C14858" t="s">
        <v>11322</v>
      </c>
    </row>
    <row r="14859" spans="1:3" hidden="1" x14ac:dyDescent="0.25">
      <c r="A14859" t="s">
        <v>4130</v>
      </c>
      <c r="B14859" t="s">
        <v>11331</v>
      </c>
      <c r="C14859" t="s">
        <v>11326</v>
      </c>
    </row>
    <row r="14860" spans="1:3" hidden="1" x14ac:dyDescent="0.25">
      <c r="A14860" t="s">
        <v>4130</v>
      </c>
      <c r="B14860" t="s">
        <v>11332</v>
      </c>
      <c r="C14860" t="s">
        <v>11328</v>
      </c>
    </row>
    <row r="14861" spans="1:3" hidden="1" x14ac:dyDescent="0.25">
      <c r="A14861" t="s">
        <v>4130</v>
      </c>
      <c r="B14861" t="s">
        <v>11333</v>
      </c>
      <c r="C14861" t="s">
        <v>11334</v>
      </c>
    </row>
    <row r="14862" spans="1:3" hidden="1" x14ac:dyDescent="0.25">
      <c r="A14862" t="s">
        <v>4130</v>
      </c>
      <c r="B14862" t="s">
        <v>11335</v>
      </c>
      <c r="C14862" t="s">
        <v>11326</v>
      </c>
    </row>
    <row r="14863" spans="1:3" hidden="1" x14ac:dyDescent="0.25">
      <c r="A14863" t="s">
        <v>4130</v>
      </c>
      <c r="B14863" t="s">
        <v>11336</v>
      </c>
      <c r="C14863" t="s">
        <v>11328</v>
      </c>
    </row>
    <row r="14864" spans="1:3" hidden="1" x14ac:dyDescent="0.25">
      <c r="A14864" t="s">
        <v>4130</v>
      </c>
      <c r="B14864" t="s">
        <v>11337</v>
      </c>
      <c r="C14864" t="s">
        <v>11338</v>
      </c>
    </row>
    <row r="14865" spans="1:3" hidden="1" x14ac:dyDescent="0.25">
      <c r="A14865" t="s">
        <v>4130</v>
      </c>
      <c r="B14865" t="s">
        <v>11339</v>
      </c>
      <c r="C14865" t="s">
        <v>11340</v>
      </c>
    </row>
    <row r="14866" spans="1:3" hidden="1" x14ac:dyDescent="0.25">
      <c r="A14866" t="s">
        <v>4130</v>
      </c>
      <c r="B14866" t="s">
        <v>11341</v>
      </c>
      <c r="C14866" t="s">
        <v>11342</v>
      </c>
    </row>
    <row r="14867" spans="1:3" hidden="1" x14ac:dyDescent="0.25">
      <c r="A14867" t="s">
        <v>4130</v>
      </c>
      <c r="B14867" t="s">
        <v>11343</v>
      </c>
      <c r="C14867" t="s">
        <v>11344</v>
      </c>
    </row>
    <row r="14868" spans="1:3" hidden="1" x14ac:dyDescent="0.25">
      <c r="A14868" t="s">
        <v>4130</v>
      </c>
      <c r="B14868" t="s">
        <v>11345</v>
      </c>
      <c r="C14868" t="s">
        <v>11346</v>
      </c>
    </row>
    <row r="14869" spans="1:3" hidden="1" x14ac:dyDescent="0.25">
      <c r="A14869" t="s">
        <v>4130</v>
      </c>
      <c r="B14869" t="s">
        <v>11347</v>
      </c>
      <c r="C14869" t="s">
        <v>11348</v>
      </c>
    </row>
    <row r="14870" spans="1:3" hidden="1" x14ac:dyDescent="0.25">
      <c r="A14870" t="s">
        <v>4130</v>
      </c>
      <c r="B14870" t="s">
        <v>11349</v>
      </c>
      <c r="C14870" t="s">
        <v>11350</v>
      </c>
    </row>
    <row r="14871" spans="1:3" hidden="1" x14ac:dyDescent="0.25">
      <c r="A14871" t="s">
        <v>4130</v>
      </c>
      <c r="B14871" t="s">
        <v>11351</v>
      </c>
      <c r="C14871" t="s">
        <v>11352</v>
      </c>
    </row>
    <row r="14872" spans="1:3" hidden="1" x14ac:dyDescent="0.25">
      <c r="A14872" t="s">
        <v>4130</v>
      </c>
      <c r="B14872" t="s">
        <v>11353</v>
      </c>
      <c r="C14872" t="s">
        <v>11354</v>
      </c>
    </row>
    <row r="14873" spans="1:3" hidden="1" x14ac:dyDescent="0.25">
      <c r="A14873" t="s">
        <v>4130</v>
      </c>
      <c r="B14873" t="s">
        <v>11355</v>
      </c>
      <c r="C14873" t="s">
        <v>11356</v>
      </c>
    </row>
    <row r="14874" spans="1:3" hidden="1" x14ac:dyDescent="0.25">
      <c r="A14874" t="s">
        <v>4130</v>
      </c>
      <c r="B14874" t="s">
        <v>11357</v>
      </c>
      <c r="C14874" t="s">
        <v>11358</v>
      </c>
    </row>
    <row r="14875" spans="1:3" hidden="1" x14ac:dyDescent="0.25">
      <c r="A14875" t="s">
        <v>4130</v>
      </c>
      <c r="B14875" t="s">
        <v>11359</v>
      </c>
      <c r="C14875" t="s">
        <v>11360</v>
      </c>
    </row>
    <row r="14876" spans="1:3" hidden="1" x14ac:dyDescent="0.25">
      <c r="A14876" t="s">
        <v>4130</v>
      </c>
      <c r="B14876" t="s">
        <v>11361</v>
      </c>
      <c r="C14876" t="s">
        <v>11362</v>
      </c>
    </row>
    <row r="14877" spans="1:3" hidden="1" x14ac:dyDescent="0.25">
      <c r="A14877" t="s">
        <v>4130</v>
      </c>
      <c r="B14877" t="s">
        <v>11363</v>
      </c>
      <c r="C14877" t="s">
        <v>11364</v>
      </c>
    </row>
    <row r="14878" spans="1:3" hidden="1" x14ac:dyDescent="0.25">
      <c r="A14878" t="s">
        <v>4130</v>
      </c>
      <c r="B14878" t="s">
        <v>11365</v>
      </c>
      <c r="C14878" t="s">
        <v>11366</v>
      </c>
    </row>
    <row r="14879" spans="1:3" hidden="1" x14ac:dyDescent="0.25">
      <c r="A14879" t="s">
        <v>4130</v>
      </c>
      <c r="B14879" t="s">
        <v>11367</v>
      </c>
      <c r="C14879" t="s">
        <v>11368</v>
      </c>
    </row>
    <row r="14880" spans="1:3" hidden="1" x14ac:dyDescent="0.25">
      <c r="A14880" t="s">
        <v>4130</v>
      </c>
      <c r="B14880" t="s">
        <v>11369</v>
      </c>
      <c r="C14880" t="s">
        <v>11370</v>
      </c>
    </row>
    <row r="14881" spans="1:3" hidden="1" x14ac:dyDescent="0.25">
      <c r="A14881" t="s">
        <v>4130</v>
      </c>
      <c r="B14881" t="s">
        <v>11371</v>
      </c>
      <c r="C14881" t="s">
        <v>11372</v>
      </c>
    </row>
    <row r="14882" spans="1:3" hidden="1" x14ac:dyDescent="0.25">
      <c r="A14882" t="s">
        <v>4130</v>
      </c>
      <c r="B14882" t="s">
        <v>11373</v>
      </c>
      <c r="C14882" t="s">
        <v>11374</v>
      </c>
    </row>
    <row r="14883" spans="1:3" hidden="1" x14ac:dyDescent="0.25">
      <c r="A14883" t="s">
        <v>4130</v>
      </c>
      <c r="B14883" t="s">
        <v>11375</v>
      </c>
      <c r="C14883" t="s">
        <v>11376</v>
      </c>
    </row>
    <row r="14884" spans="1:3" hidden="1" x14ac:dyDescent="0.25">
      <c r="A14884" t="s">
        <v>4130</v>
      </c>
      <c r="B14884" t="s">
        <v>11377</v>
      </c>
      <c r="C14884" t="s">
        <v>11378</v>
      </c>
    </row>
    <row r="14885" spans="1:3" hidden="1" x14ac:dyDescent="0.25">
      <c r="A14885" t="s">
        <v>4130</v>
      </c>
      <c r="B14885" t="s">
        <v>11379</v>
      </c>
      <c r="C14885" t="s">
        <v>8456</v>
      </c>
    </row>
    <row r="14886" spans="1:3" hidden="1" x14ac:dyDescent="0.25">
      <c r="A14886" t="s">
        <v>4130</v>
      </c>
      <c r="B14886" t="s">
        <v>11380</v>
      </c>
      <c r="C14886" t="s">
        <v>8458</v>
      </c>
    </row>
    <row r="14887" spans="1:3" hidden="1" x14ac:dyDescent="0.25">
      <c r="A14887" t="s">
        <v>4130</v>
      </c>
      <c r="B14887" t="s">
        <v>11381</v>
      </c>
      <c r="C14887" t="s">
        <v>11382</v>
      </c>
    </row>
    <row r="14888" spans="1:3" hidden="1" x14ac:dyDescent="0.25">
      <c r="A14888" t="s">
        <v>4130</v>
      </c>
      <c r="B14888" t="s">
        <v>11383</v>
      </c>
      <c r="C14888" t="s">
        <v>409</v>
      </c>
    </row>
    <row r="14889" spans="1:3" hidden="1" x14ac:dyDescent="0.25">
      <c r="A14889" t="s">
        <v>4130</v>
      </c>
      <c r="B14889" t="s">
        <v>4238</v>
      </c>
      <c r="C14889" t="s">
        <v>409</v>
      </c>
    </row>
    <row r="14890" spans="1:3" hidden="1" x14ac:dyDescent="0.25">
      <c r="A14890" t="s">
        <v>4130</v>
      </c>
      <c r="B14890" t="s">
        <v>11384</v>
      </c>
      <c r="C14890" t="s">
        <v>11385</v>
      </c>
    </row>
    <row r="14891" spans="1:3" hidden="1" x14ac:dyDescent="0.25">
      <c r="A14891" t="s">
        <v>4130</v>
      </c>
      <c r="B14891" t="s">
        <v>11386</v>
      </c>
      <c r="C14891" t="s">
        <v>11387</v>
      </c>
    </row>
    <row r="14892" spans="1:3" hidden="1" x14ac:dyDescent="0.25">
      <c r="A14892" t="s">
        <v>4130</v>
      </c>
      <c r="B14892" t="s">
        <v>11388</v>
      </c>
      <c r="C14892" t="s">
        <v>11389</v>
      </c>
    </row>
    <row r="14893" spans="1:3" hidden="1" x14ac:dyDescent="0.25">
      <c r="A14893" t="s">
        <v>4130</v>
      </c>
      <c r="B14893" t="s">
        <v>11390</v>
      </c>
      <c r="C14893" t="s">
        <v>11389</v>
      </c>
    </row>
    <row r="14894" spans="1:3" hidden="1" x14ac:dyDescent="0.25">
      <c r="A14894" t="s">
        <v>4130</v>
      </c>
      <c r="B14894" t="s">
        <v>11391</v>
      </c>
      <c r="C14894" t="s">
        <v>11392</v>
      </c>
    </row>
    <row r="14895" spans="1:3" hidden="1" x14ac:dyDescent="0.25">
      <c r="A14895" t="s">
        <v>4130</v>
      </c>
      <c r="B14895" t="s">
        <v>11393</v>
      </c>
      <c r="C14895" t="s">
        <v>11394</v>
      </c>
    </row>
    <row r="14896" spans="1:3" hidden="1" x14ac:dyDescent="0.25">
      <c r="A14896" t="s">
        <v>4130</v>
      </c>
      <c r="B14896" t="s">
        <v>11395</v>
      </c>
      <c r="C14896" t="s">
        <v>11396</v>
      </c>
    </row>
    <row r="14897" spans="1:3" hidden="1" x14ac:dyDescent="0.25">
      <c r="A14897" t="s">
        <v>4130</v>
      </c>
      <c r="B14897" t="s">
        <v>11397</v>
      </c>
      <c r="C14897" t="s">
        <v>11398</v>
      </c>
    </row>
    <row r="14898" spans="1:3" hidden="1" x14ac:dyDescent="0.25">
      <c r="A14898" t="s">
        <v>4130</v>
      </c>
      <c r="B14898" t="s">
        <v>11399</v>
      </c>
      <c r="C14898" t="s">
        <v>11400</v>
      </c>
    </row>
    <row r="14899" spans="1:3" hidden="1" x14ac:dyDescent="0.25">
      <c r="A14899" t="s">
        <v>4130</v>
      </c>
      <c r="B14899" t="s">
        <v>11401</v>
      </c>
      <c r="C14899" t="s">
        <v>11402</v>
      </c>
    </row>
    <row r="14900" spans="1:3" hidden="1" x14ac:dyDescent="0.25">
      <c r="A14900" t="s">
        <v>4130</v>
      </c>
      <c r="B14900" t="s">
        <v>11403</v>
      </c>
      <c r="C14900" t="s">
        <v>11404</v>
      </c>
    </row>
    <row r="14901" spans="1:3" hidden="1" x14ac:dyDescent="0.25">
      <c r="A14901" t="s">
        <v>4130</v>
      </c>
      <c r="B14901" t="s">
        <v>11405</v>
      </c>
      <c r="C14901" t="s">
        <v>11406</v>
      </c>
    </row>
    <row r="14902" spans="1:3" hidden="1" x14ac:dyDescent="0.25">
      <c r="A14902" t="s">
        <v>4130</v>
      </c>
      <c r="B14902" t="s">
        <v>11407</v>
      </c>
      <c r="C14902" t="s">
        <v>11408</v>
      </c>
    </row>
    <row r="14903" spans="1:3" hidden="1" x14ac:dyDescent="0.25">
      <c r="A14903" t="s">
        <v>4130</v>
      </c>
      <c r="B14903" t="s">
        <v>11409</v>
      </c>
      <c r="C14903" t="s">
        <v>11410</v>
      </c>
    </row>
    <row r="14904" spans="1:3" hidden="1" x14ac:dyDescent="0.25">
      <c r="A14904" t="s">
        <v>4130</v>
      </c>
      <c r="B14904" t="s">
        <v>11411</v>
      </c>
      <c r="C14904" t="s">
        <v>11412</v>
      </c>
    </row>
    <row r="14905" spans="1:3" hidden="1" x14ac:dyDescent="0.25">
      <c r="A14905" t="s">
        <v>4130</v>
      </c>
      <c r="B14905" t="s">
        <v>11413</v>
      </c>
      <c r="C14905" t="s">
        <v>11414</v>
      </c>
    </row>
    <row r="14906" spans="1:3" hidden="1" x14ac:dyDescent="0.25">
      <c r="A14906" t="s">
        <v>4130</v>
      </c>
      <c r="B14906" t="s">
        <v>11415</v>
      </c>
      <c r="C14906" t="s">
        <v>11416</v>
      </c>
    </row>
    <row r="14907" spans="1:3" hidden="1" x14ac:dyDescent="0.25">
      <c r="A14907" t="s">
        <v>4130</v>
      </c>
      <c r="B14907" t="s">
        <v>11417</v>
      </c>
      <c r="C14907" t="s">
        <v>11418</v>
      </c>
    </row>
    <row r="14908" spans="1:3" hidden="1" x14ac:dyDescent="0.25">
      <c r="A14908" t="s">
        <v>4130</v>
      </c>
      <c r="B14908" t="s">
        <v>11419</v>
      </c>
      <c r="C14908" t="s">
        <v>11420</v>
      </c>
    </row>
    <row r="14909" spans="1:3" hidden="1" x14ac:dyDescent="0.25">
      <c r="A14909" t="s">
        <v>4130</v>
      </c>
      <c r="B14909" t="s">
        <v>11421</v>
      </c>
      <c r="C14909" t="s">
        <v>11422</v>
      </c>
    </row>
    <row r="14910" spans="1:3" hidden="1" x14ac:dyDescent="0.25">
      <c r="A14910" t="s">
        <v>4130</v>
      </c>
      <c r="B14910" t="s">
        <v>11423</v>
      </c>
      <c r="C14910" t="s">
        <v>11424</v>
      </c>
    </row>
    <row r="14911" spans="1:3" hidden="1" x14ac:dyDescent="0.25">
      <c r="A14911" t="s">
        <v>4130</v>
      </c>
      <c r="B14911" t="s">
        <v>11425</v>
      </c>
      <c r="C14911" t="s">
        <v>11426</v>
      </c>
    </row>
    <row r="14912" spans="1:3" hidden="1" x14ac:dyDescent="0.25">
      <c r="A14912" t="s">
        <v>4130</v>
      </c>
      <c r="B14912" t="s">
        <v>11427</v>
      </c>
      <c r="C14912" t="s">
        <v>11428</v>
      </c>
    </row>
    <row r="14913" spans="1:3" hidden="1" x14ac:dyDescent="0.25">
      <c r="A14913" t="s">
        <v>4130</v>
      </c>
      <c r="B14913" t="s">
        <v>11429</v>
      </c>
      <c r="C14913" t="s">
        <v>11430</v>
      </c>
    </row>
    <row r="14914" spans="1:3" hidden="1" x14ac:dyDescent="0.25">
      <c r="A14914" t="s">
        <v>4130</v>
      </c>
      <c r="B14914" t="s">
        <v>11431</v>
      </c>
      <c r="C14914" t="s">
        <v>11432</v>
      </c>
    </row>
    <row r="14915" spans="1:3" hidden="1" x14ac:dyDescent="0.25">
      <c r="A14915" t="s">
        <v>4130</v>
      </c>
      <c r="B14915" t="s">
        <v>11433</v>
      </c>
      <c r="C14915" t="s">
        <v>11434</v>
      </c>
    </row>
    <row r="14916" spans="1:3" hidden="1" x14ac:dyDescent="0.25">
      <c r="A14916" t="s">
        <v>4130</v>
      </c>
      <c r="B14916" t="s">
        <v>11435</v>
      </c>
      <c r="C14916" t="s">
        <v>11436</v>
      </c>
    </row>
    <row r="14917" spans="1:3" hidden="1" x14ac:dyDescent="0.25">
      <c r="A14917" t="s">
        <v>4130</v>
      </c>
      <c r="B14917" t="s">
        <v>11437</v>
      </c>
      <c r="C14917" t="s">
        <v>11438</v>
      </c>
    </row>
    <row r="14918" spans="1:3" hidden="1" x14ac:dyDescent="0.25">
      <c r="A14918" t="s">
        <v>4130</v>
      </c>
      <c r="B14918" t="s">
        <v>11439</v>
      </c>
      <c r="C14918" t="s">
        <v>11440</v>
      </c>
    </row>
    <row r="14919" spans="1:3" hidden="1" x14ac:dyDescent="0.25">
      <c r="A14919" t="s">
        <v>4130</v>
      </c>
      <c r="B14919" t="s">
        <v>11441</v>
      </c>
      <c r="C14919" t="s">
        <v>11442</v>
      </c>
    </row>
    <row r="14920" spans="1:3" hidden="1" x14ac:dyDescent="0.25">
      <c r="A14920" t="s">
        <v>4130</v>
      </c>
      <c r="B14920" t="s">
        <v>11443</v>
      </c>
      <c r="C14920" t="s">
        <v>11444</v>
      </c>
    </row>
    <row r="14921" spans="1:3" hidden="1" x14ac:dyDescent="0.25">
      <c r="A14921" t="s">
        <v>4130</v>
      </c>
      <c r="B14921" t="s">
        <v>11445</v>
      </c>
      <c r="C14921" t="s">
        <v>11446</v>
      </c>
    </row>
    <row r="14922" spans="1:3" hidden="1" x14ac:dyDescent="0.25">
      <c r="A14922" t="s">
        <v>4130</v>
      </c>
      <c r="B14922" t="s">
        <v>11447</v>
      </c>
      <c r="C14922" t="s">
        <v>11448</v>
      </c>
    </row>
    <row r="14923" spans="1:3" hidden="1" x14ac:dyDescent="0.25">
      <c r="A14923" t="s">
        <v>4130</v>
      </c>
      <c r="B14923" t="s">
        <v>11449</v>
      </c>
      <c r="C14923" t="s">
        <v>11450</v>
      </c>
    </row>
    <row r="14924" spans="1:3" hidden="1" x14ac:dyDescent="0.25">
      <c r="A14924" t="s">
        <v>4130</v>
      </c>
      <c r="B14924" t="s">
        <v>11451</v>
      </c>
      <c r="C14924" t="s">
        <v>11452</v>
      </c>
    </row>
    <row r="14925" spans="1:3" hidden="1" x14ac:dyDescent="0.25">
      <c r="A14925" t="s">
        <v>4130</v>
      </c>
      <c r="B14925" t="s">
        <v>11453</v>
      </c>
      <c r="C14925" t="s">
        <v>11454</v>
      </c>
    </row>
    <row r="14926" spans="1:3" hidden="1" x14ac:dyDescent="0.25">
      <c r="A14926" t="s">
        <v>4130</v>
      </c>
      <c r="B14926" t="s">
        <v>11455</v>
      </c>
      <c r="C14926" t="s">
        <v>11456</v>
      </c>
    </row>
    <row r="14927" spans="1:3" hidden="1" x14ac:dyDescent="0.25">
      <c r="A14927" t="s">
        <v>4130</v>
      </c>
      <c r="B14927" t="s">
        <v>11457</v>
      </c>
      <c r="C14927" t="s">
        <v>11458</v>
      </c>
    </row>
    <row r="14928" spans="1:3" hidden="1" x14ac:dyDescent="0.25">
      <c r="A14928" t="s">
        <v>4130</v>
      </c>
      <c r="B14928" t="s">
        <v>11459</v>
      </c>
      <c r="C14928" t="s">
        <v>11460</v>
      </c>
    </row>
    <row r="14929" spans="1:3" hidden="1" x14ac:dyDescent="0.25">
      <c r="A14929" t="s">
        <v>4130</v>
      </c>
      <c r="B14929" t="s">
        <v>11461</v>
      </c>
      <c r="C14929" t="s">
        <v>11462</v>
      </c>
    </row>
    <row r="14930" spans="1:3" hidden="1" x14ac:dyDescent="0.25">
      <c r="A14930" t="s">
        <v>4130</v>
      </c>
      <c r="B14930" t="s">
        <v>11463</v>
      </c>
      <c r="C14930" t="s">
        <v>11464</v>
      </c>
    </row>
    <row r="14931" spans="1:3" hidden="1" x14ac:dyDescent="0.25">
      <c r="A14931" t="s">
        <v>4130</v>
      </c>
      <c r="B14931" t="s">
        <v>11465</v>
      </c>
      <c r="C14931" t="s">
        <v>11466</v>
      </c>
    </row>
    <row r="14932" spans="1:3" hidden="1" x14ac:dyDescent="0.25">
      <c r="A14932" t="s">
        <v>4130</v>
      </c>
      <c r="B14932" t="s">
        <v>11467</v>
      </c>
      <c r="C14932" t="s">
        <v>11468</v>
      </c>
    </row>
    <row r="14933" spans="1:3" hidden="1" x14ac:dyDescent="0.25">
      <c r="A14933" t="s">
        <v>4130</v>
      </c>
      <c r="B14933" t="s">
        <v>11469</v>
      </c>
      <c r="C14933" t="s">
        <v>11470</v>
      </c>
    </row>
    <row r="14934" spans="1:3" hidden="1" x14ac:dyDescent="0.25">
      <c r="A14934" t="s">
        <v>4130</v>
      </c>
      <c r="B14934" t="s">
        <v>11471</v>
      </c>
      <c r="C14934" t="s">
        <v>11472</v>
      </c>
    </row>
    <row r="14935" spans="1:3" hidden="1" x14ac:dyDescent="0.25">
      <c r="A14935" t="s">
        <v>4130</v>
      </c>
      <c r="B14935" t="s">
        <v>11473</v>
      </c>
      <c r="C14935" t="s">
        <v>11474</v>
      </c>
    </row>
    <row r="14936" spans="1:3" hidden="1" x14ac:dyDescent="0.25">
      <c r="A14936" t="s">
        <v>4130</v>
      </c>
      <c r="B14936" t="s">
        <v>11475</v>
      </c>
      <c r="C14936" t="s">
        <v>11476</v>
      </c>
    </row>
    <row r="14937" spans="1:3" hidden="1" x14ac:dyDescent="0.25">
      <c r="A14937" t="s">
        <v>4130</v>
      </c>
      <c r="B14937" t="s">
        <v>11477</v>
      </c>
      <c r="C14937" t="s">
        <v>11478</v>
      </c>
    </row>
    <row r="14938" spans="1:3" hidden="1" x14ac:dyDescent="0.25">
      <c r="A14938" t="s">
        <v>4130</v>
      </c>
      <c r="B14938" t="s">
        <v>11479</v>
      </c>
      <c r="C14938" t="s">
        <v>11480</v>
      </c>
    </row>
    <row r="14939" spans="1:3" hidden="1" x14ac:dyDescent="0.25">
      <c r="A14939" t="s">
        <v>4130</v>
      </c>
      <c r="B14939" t="s">
        <v>11481</v>
      </c>
      <c r="C14939" t="s">
        <v>11482</v>
      </c>
    </row>
    <row r="14940" spans="1:3" hidden="1" x14ac:dyDescent="0.25">
      <c r="A14940" t="s">
        <v>4130</v>
      </c>
      <c r="B14940" t="s">
        <v>11483</v>
      </c>
      <c r="C14940" t="s">
        <v>11484</v>
      </c>
    </row>
    <row r="14941" spans="1:3" hidden="1" x14ac:dyDescent="0.25">
      <c r="A14941" t="s">
        <v>4130</v>
      </c>
      <c r="B14941" t="s">
        <v>11485</v>
      </c>
      <c r="C14941" t="s">
        <v>11484</v>
      </c>
    </row>
    <row r="14942" spans="1:3" hidden="1" x14ac:dyDescent="0.25">
      <c r="A14942" t="s">
        <v>4130</v>
      </c>
      <c r="B14942" t="s">
        <v>11486</v>
      </c>
      <c r="C14942" t="s">
        <v>11487</v>
      </c>
    </row>
    <row r="14943" spans="1:3" hidden="1" x14ac:dyDescent="0.25">
      <c r="A14943" t="s">
        <v>4130</v>
      </c>
      <c r="B14943" t="s">
        <v>11488</v>
      </c>
      <c r="C14943" t="s">
        <v>11489</v>
      </c>
    </row>
    <row r="14944" spans="1:3" hidden="1" x14ac:dyDescent="0.25">
      <c r="A14944" t="s">
        <v>4130</v>
      </c>
      <c r="B14944" t="s">
        <v>11490</v>
      </c>
      <c r="C14944" t="s">
        <v>11491</v>
      </c>
    </row>
    <row r="14945" spans="1:3" hidden="1" x14ac:dyDescent="0.25">
      <c r="A14945" t="s">
        <v>4130</v>
      </c>
      <c r="B14945" t="s">
        <v>11492</v>
      </c>
      <c r="C14945" t="s">
        <v>11493</v>
      </c>
    </row>
    <row r="14946" spans="1:3" hidden="1" x14ac:dyDescent="0.25">
      <c r="A14946" t="s">
        <v>4130</v>
      </c>
      <c r="B14946" t="s">
        <v>11494</v>
      </c>
      <c r="C14946" t="s">
        <v>11495</v>
      </c>
    </row>
    <row r="14947" spans="1:3" hidden="1" x14ac:dyDescent="0.25">
      <c r="A14947" t="s">
        <v>4130</v>
      </c>
      <c r="B14947" t="s">
        <v>11496</v>
      </c>
      <c r="C14947" t="s">
        <v>11497</v>
      </c>
    </row>
    <row r="14948" spans="1:3" hidden="1" x14ac:dyDescent="0.25">
      <c r="A14948" t="s">
        <v>4130</v>
      </c>
      <c r="B14948" t="s">
        <v>11498</v>
      </c>
      <c r="C14948" t="s">
        <v>11499</v>
      </c>
    </row>
    <row r="14949" spans="1:3" hidden="1" x14ac:dyDescent="0.25">
      <c r="A14949" t="s">
        <v>4130</v>
      </c>
      <c r="B14949" t="s">
        <v>11500</v>
      </c>
      <c r="C14949" t="s">
        <v>11501</v>
      </c>
    </row>
    <row r="14950" spans="1:3" hidden="1" x14ac:dyDescent="0.25">
      <c r="A14950" t="s">
        <v>4130</v>
      </c>
      <c r="B14950" t="s">
        <v>11502</v>
      </c>
      <c r="C14950" t="s">
        <v>11503</v>
      </c>
    </row>
    <row r="14951" spans="1:3" hidden="1" x14ac:dyDescent="0.25">
      <c r="A14951" t="s">
        <v>4130</v>
      </c>
      <c r="B14951" t="s">
        <v>11504</v>
      </c>
      <c r="C14951" t="s">
        <v>11505</v>
      </c>
    </row>
    <row r="14952" spans="1:3" hidden="1" x14ac:dyDescent="0.25">
      <c r="A14952" t="s">
        <v>4130</v>
      </c>
      <c r="B14952" t="s">
        <v>11506</v>
      </c>
      <c r="C14952" t="s">
        <v>11507</v>
      </c>
    </row>
    <row r="14953" spans="1:3" hidden="1" x14ac:dyDescent="0.25">
      <c r="A14953" t="s">
        <v>4130</v>
      </c>
      <c r="B14953" t="s">
        <v>11508</v>
      </c>
      <c r="C14953" t="s">
        <v>11509</v>
      </c>
    </row>
    <row r="14954" spans="1:3" hidden="1" x14ac:dyDescent="0.25">
      <c r="A14954" t="s">
        <v>4130</v>
      </c>
      <c r="B14954" t="s">
        <v>11510</v>
      </c>
      <c r="C14954" t="s">
        <v>11509</v>
      </c>
    </row>
    <row r="14955" spans="1:3" hidden="1" x14ac:dyDescent="0.25">
      <c r="A14955" t="s">
        <v>4130</v>
      </c>
      <c r="B14955" t="s">
        <v>11511</v>
      </c>
      <c r="C14955" t="s">
        <v>11512</v>
      </c>
    </row>
    <row r="14956" spans="1:3" hidden="1" x14ac:dyDescent="0.25">
      <c r="A14956" t="s">
        <v>4130</v>
      </c>
      <c r="B14956" t="s">
        <v>11513</v>
      </c>
      <c r="C14956" t="s">
        <v>11514</v>
      </c>
    </row>
    <row r="14957" spans="1:3" hidden="1" x14ac:dyDescent="0.25">
      <c r="A14957" t="s">
        <v>4130</v>
      </c>
      <c r="B14957" t="s">
        <v>11515</v>
      </c>
      <c r="C14957" t="s">
        <v>11516</v>
      </c>
    </row>
    <row r="14958" spans="1:3" hidden="1" x14ac:dyDescent="0.25">
      <c r="A14958" t="s">
        <v>4130</v>
      </c>
      <c r="B14958" t="s">
        <v>11517</v>
      </c>
      <c r="C14958" t="s">
        <v>11518</v>
      </c>
    </row>
    <row r="14959" spans="1:3" hidden="1" x14ac:dyDescent="0.25">
      <c r="A14959" t="s">
        <v>4130</v>
      </c>
      <c r="B14959" t="s">
        <v>4238</v>
      </c>
      <c r="C14959" t="s">
        <v>11518</v>
      </c>
    </row>
    <row r="14960" spans="1:3" hidden="1" x14ac:dyDescent="0.25">
      <c r="A14960" t="s">
        <v>4130</v>
      </c>
      <c r="B14960" t="s">
        <v>11519</v>
      </c>
      <c r="C14960" t="s">
        <v>11520</v>
      </c>
    </row>
    <row r="14961" spans="1:3" hidden="1" x14ac:dyDescent="0.25">
      <c r="A14961" t="s">
        <v>4130</v>
      </c>
      <c r="B14961" t="s">
        <v>11521</v>
      </c>
      <c r="C14961" t="s">
        <v>11522</v>
      </c>
    </row>
    <row r="14962" spans="1:3" hidden="1" x14ac:dyDescent="0.25">
      <c r="A14962" t="s">
        <v>4130</v>
      </c>
      <c r="B14962" t="s">
        <v>11523</v>
      </c>
      <c r="C14962" t="s">
        <v>11524</v>
      </c>
    </row>
    <row r="14963" spans="1:3" hidden="1" x14ac:dyDescent="0.25">
      <c r="A14963" t="s">
        <v>4130</v>
      </c>
      <c r="B14963" t="s">
        <v>11525</v>
      </c>
      <c r="C14963" t="s">
        <v>11526</v>
      </c>
    </row>
    <row r="14964" spans="1:3" hidden="1" x14ac:dyDescent="0.25">
      <c r="A14964" t="s">
        <v>4130</v>
      </c>
      <c r="B14964" t="s">
        <v>11527</v>
      </c>
      <c r="C14964" t="s">
        <v>11528</v>
      </c>
    </row>
    <row r="14965" spans="1:3" hidden="1" x14ac:dyDescent="0.25">
      <c r="A14965" t="s">
        <v>4130</v>
      </c>
      <c r="B14965" t="s">
        <v>11529</v>
      </c>
      <c r="C14965" t="s">
        <v>11530</v>
      </c>
    </row>
    <row r="14966" spans="1:3" hidden="1" x14ac:dyDescent="0.25">
      <c r="A14966" t="s">
        <v>4130</v>
      </c>
      <c r="B14966" t="s">
        <v>11531</v>
      </c>
      <c r="C14966" t="s">
        <v>11532</v>
      </c>
    </row>
    <row r="14967" spans="1:3" hidden="1" x14ac:dyDescent="0.25">
      <c r="A14967" t="s">
        <v>4130</v>
      </c>
      <c r="B14967" t="s">
        <v>11533</v>
      </c>
      <c r="C14967" t="s">
        <v>11534</v>
      </c>
    </row>
    <row r="14968" spans="1:3" hidden="1" x14ac:dyDescent="0.25">
      <c r="A14968" t="s">
        <v>4130</v>
      </c>
      <c r="B14968" t="s">
        <v>11535</v>
      </c>
      <c r="C14968" t="s">
        <v>11536</v>
      </c>
    </row>
    <row r="14969" spans="1:3" hidden="1" x14ac:dyDescent="0.25">
      <c r="A14969" t="s">
        <v>4130</v>
      </c>
      <c r="B14969" t="s">
        <v>11537</v>
      </c>
      <c r="C14969" t="s">
        <v>11538</v>
      </c>
    </row>
    <row r="14970" spans="1:3" hidden="1" x14ac:dyDescent="0.25">
      <c r="A14970" t="s">
        <v>4130</v>
      </c>
      <c r="B14970" t="s">
        <v>11539</v>
      </c>
      <c r="C14970" t="s">
        <v>11540</v>
      </c>
    </row>
    <row r="14971" spans="1:3" hidden="1" x14ac:dyDescent="0.25">
      <c r="A14971" t="s">
        <v>4130</v>
      </c>
      <c r="B14971" t="s">
        <v>11541</v>
      </c>
      <c r="C14971" t="s">
        <v>11542</v>
      </c>
    </row>
    <row r="14972" spans="1:3" hidden="1" x14ac:dyDescent="0.25">
      <c r="A14972" t="s">
        <v>4130</v>
      </c>
      <c r="B14972" t="s">
        <v>11543</v>
      </c>
      <c r="C14972" t="s">
        <v>11544</v>
      </c>
    </row>
    <row r="14973" spans="1:3" hidden="1" x14ac:dyDescent="0.25">
      <c r="A14973" t="s">
        <v>4130</v>
      </c>
      <c r="B14973" t="s">
        <v>11545</v>
      </c>
      <c r="C14973" t="s">
        <v>11546</v>
      </c>
    </row>
    <row r="14974" spans="1:3" hidden="1" x14ac:dyDescent="0.25">
      <c r="A14974" t="s">
        <v>4130</v>
      </c>
      <c r="B14974" t="s">
        <v>11547</v>
      </c>
      <c r="C14974" t="s">
        <v>11548</v>
      </c>
    </row>
    <row r="14975" spans="1:3" hidden="1" x14ac:dyDescent="0.25">
      <c r="A14975" t="s">
        <v>4130</v>
      </c>
      <c r="B14975" t="s">
        <v>11549</v>
      </c>
      <c r="C14975" t="s">
        <v>11550</v>
      </c>
    </row>
    <row r="14976" spans="1:3" hidden="1" x14ac:dyDescent="0.25">
      <c r="A14976" t="s">
        <v>4130</v>
      </c>
      <c r="B14976" t="s">
        <v>11551</v>
      </c>
      <c r="C14976" t="s">
        <v>11552</v>
      </c>
    </row>
    <row r="14977" spans="1:3" hidden="1" x14ac:dyDescent="0.25">
      <c r="A14977" t="s">
        <v>4130</v>
      </c>
      <c r="B14977" t="s">
        <v>11553</v>
      </c>
      <c r="C14977" t="s">
        <v>11554</v>
      </c>
    </row>
    <row r="14978" spans="1:3" hidden="1" x14ac:dyDescent="0.25">
      <c r="A14978" t="s">
        <v>4130</v>
      </c>
      <c r="B14978" t="s">
        <v>11555</v>
      </c>
      <c r="C14978" t="s">
        <v>11556</v>
      </c>
    </row>
    <row r="14979" spans="1:3" hidden="1" x14ac:dyDescent="0.25">
      <c r="A14979" t="s">
        <v>4130</v>
      </c>
      <c r="B14979" t="s">
        <v>11557</v>
      </c>
      <c r="C14979" t="s">
        <v>11558</v>
      </c>
    </row>
    <row r="14980" spans="1:3" hidden="1" x14ac:dyDescent="0.25">
      <c r="A14980" t="s">
        <v>4130</v>
      </c>
      <c r="B14980" t="s">
        <v>11559</v>
      </c>
      <c r="C14980" t="s">
        <v>11560</v>
      </c>
    </row>
    <row r="14981" spans="1:3" hidden="1" x14ac:dyDescent="0.25">
      <c r="A14981" t="s">
        <v>4130</v>
      </c>
      <c r="B14981" t="s">
        <v>11561</v>
      </c>
      <c r="C14981" t="s">
        <v>11562</v>
      </c>
    </row>
    <row r="14982" spans="1:3" hidden="1" x14ac:dyDescent="0.25">
      <c r="A14982" t="s">
        <v>4130</v>
      </c>
      <c r="B14982" t="s">
        <v>11563</v>
      </c>
      <c r="C14982" t="s">
        <v>11564</v>
      </c>
    </row>
    <row r="14983" spans="1:3" hidden="1" x14ac:dyDescent="0.25">
      <c r="A14983" t="s">
        <v>4130</v>
      </c>
      <c r="B14983" t="s">
        <v>11565</v>
      </c>
      <c r="C14983" t="s">
        <v>11566</v>
      </c>
    </row>
    <row r="14984" spans="1:3" hidden="1" x14ac:dyDescent="0.25">
      <c r="A14984" t="s">
        <v>4130</v>
      </c>
      <c r="B14984" t="s">
        <v>11567</v>
      </c>
      <c r="C14984" t="s">
        <v>11568</v>
      </c>
    </row>
    <row r="14985" spans="1:3" hidden="1" x14ac:dyDescent="0.25">
      <c r="A14985" t="s">
        <v>4130</v>
      </c>
      <c r="B14985" t="s">
        <v>11569</v>
      </c>
      <c r="C14985" t="s">
        <v>11570</v>
      </c>
    </row>
    <row r="14986" spans="1:3" hidden="1" x14ac:dyDescent="0.25">
      <c r="A14986" t="s">
        <v>4130</v>
      </c>
      <c r="B14986" t="s">
        <v>11571</v>
      </c>
      <c r="C14986" t="s">
        <v>11572</v>
      </c>
    </row>
    <row r="14987" spans="1:3" hidden="1" x14ac:dyDescent="0.25">
      <c r="A14987" t="s">
        <v>4130</v>
      </c>
      <c r="B14987" t="s">
        <v>11573</v>
      </c>
      <c r="C14987" t="s">
        <v>11574</v>
      </c>
    </row>
    <row r="14988" spans="1:3" hidden="1" x14ac:dyDescent="0.25">
      <c r="A14988" t="s">
        <v>4130</v>
      </c>
      <c r="B14988" t="s">
        <v>11575</v>
      </c>
      <c r="C14988" t="s">
        <v>11576</v>
      </c>
    </row>
    <row r="14989" spans="1:3" hidden="1" x14ac:dyDescent="0.25">
      <c r="A14989" t="s">
        <v>4130</v>
      </c>
      <c r="B14989" t="s">
        <v>11577</v>
      </c>
      <c r="C14989" t="s">
        <v>11578</v>
      </c>
    </row>
    <row r="14990" spans="1:3" hidden="1" x14ac:dyDescent="0.25">
      <c r="A14990" t="s">
        <v>4130</v>
      </c>
      <c r="B14990" t="s">
        <v>11579</v>
      </c>
      <c r="C14990" t="s">
        <v>11580</v>
      </c>
    </row>
    <row r="14991" spans="1:3" hidden="1" x14ac:dyDescent="0.25">
      <c r="A14991" t="s">
        <v>4130</v>
      </c>
      <c r="B14991" t="s">
        <v>11581</v>
      </c>
      <c r="C14991" t="s">
        <v>11582</v>
      </c>
    </row>
    <row r="14992" spans="1:3" hidden="1" x14ac:dyDescent="0.25">
      <c r="A14992" t="s">
        <v>4130</v>
      </c>
      <c r="B14992" t="s">
        <v>11583</v>
      </c>
      <c r="C14992" t="s">
        <v>11584</v>
      </c>
    </row>
    <row r="14993" spans="1:3" hidden="1" x14ac:dyDescent="0.25">
      <c r="A14993" t="s">
        <v>4130</v>
      </c>
      <c r="B14993" t="s">
        <v>11585</v>
      </c>
      <c r="C14993" t="s">
        <v>11586</v>
      </c>
    </row>
    <row r="14994" spans="1:3" hidden="1" x14ac:dyDescent="0.25">
      <c r="A14994" t="s">
        <v>4130</v>
      </c>
      <c r="B14994" t="s">
        <v>11587</v>
      </c>
      <c r="C14994" t="s">
        <v>11588</v>
      </c>
    </row>
    <row r="14995" spans="1:3" hidden="1" x14ac:dyDescent="0.25">
      <c r="A14995" t="s">
        <v>4130</v>
      </c>
      <c r="B14995" t="s">
        <v>11589</v>
      </c>
      <c r="C14995" t="s">
        <v>11590</v>
      </c>
    </row>
    <row r="14996" spans="1:3" hidden="1" x14ac:dyDescent="0.25">
      <c r="A14996" t="s">
        <v>4130</v>
      </c>
      <c r="B14996" t="s">
        <v>11591</v>
      </c>
      <c r="C14996" t="s">
        <v>11592</v>
      </c>
    </row>
    <row r="14997" spans="1:3" hidden="1" x14ac:dyDescent="0.25">
      <c r="A14997" t="s">
        <v>4130</v>
      </c>
      <c r="B14997" t="s">
        <v>11593</v>
      </c>
      <c r="C14997" t="s">
        <v>11594</v>
      </c>
    </row>
    <row r="14998" spans="1:3" hidden="1" x14ac:dyDescent="0.25">
      <c r="A14998" t="s">
        <v>4130</v>
      </c>
      <c r="B14998" t="s">
        <v>11595</v>
      </c>
      <c r="C14998" t="s">
        <v>11596</v>
      </c>
    </row>
    <row r="14999" spans="1:3" hidden="1" x14ac:dyDescent="0.25">
      <c r="A14999" t="s">
        <v>4130</v>
      </c>
      <c r="B14999" t="s">
        <v>11597</v>
      </c>
      <c r="C14999" t="s">
        <v>11598</v>
      </c>
    </row>
    <row r="15000" spans="1:3" hidden="1" x14ac:dyDescent="0.25">
      <c r="A15000" t="s">
        <v>4130</v>
      </c>
      <c r="B15000" t="s">
        <v>11599</v>
      </c>
      <c r="C15000" t="s">
        <v>11600</v>
      </c>
    </row>
    <row r="15001" spans="1:3" hidden="1" x14ac:dyDescent="0.25">
      <c r="A15001" t="s">
        <v>4130</v>
      </c>
      <c r="B15001" t="s">
        <v>11601</v>
      </c>
      <c r="C15001" t="s">
        <v>11602</v>
      </c>
    </row>
    <row r="15002" spans="1:3" hidden="1" x14ac:dyDescent="0.25">
      <c r="A15002" t="s">
        <v>4130</v>
      </c>
      <c r="B15002" t="s">
        <v>11603</v>
      </c>
      <c r="C15002" t="s">
        <v>11604</v>
      </c>
    </row>
    <row r="15003" spans="1:3" hidden="1" x14ac:dyDescent="0.25">
      <c r="A15003" t="s">
        <v>4130</v>
      </c>
      <c r="B15003" t="s">
        <v>11605</v>
      </c>
      <c r="C15003" t="s">
        <v>11606</v>
      </c>
    </row>
    <row r="15004" spans="1:3" hidden="1" x14ac:dyDescent="0.25">
      <c r="A15004" t="s">
        <v>4130</v>
      </c>
      <c r="B15004" t="s">
        <v>11607</v>
      </c>
      <c r="C15004" t="s">
        <v>11608</v>
      </c>
    </row>
    <row r="15005" spans="1:3" hidden="1" x14ac:dyDescent="0.25">
      <c r="A15005" t="s">
        <v>4130</v>
      </c>
      <c r="B15005" t="s">
        <v>11609</v>
      </c>
      <c r="C15005" t="s">
        <v>11610</v>
      </c>
    </row>
    <row r="15006" spans="1:3" hidden="1" x14ac:dyDescent="0.25">
      <c r="A15006" t="s">
        <v>4130</v>
      </c>
      <c r="B15006" t="s">
        <v>11611</v>
      </c>
      <c r="C15006" t="s">
        <v>11612</v>
      </c>
    </row>
    <row r="15007" spans="1:3" hidden="1" x14ac:dyDescent="0.25">
      <c r="A15007" t="s">
        <v>4130</v>
      </c>
      <c r="B15007" t="s">
        <v>11613</v>
      </c>
      <c r="C15007" t="s">
        <v>11614</v>
      </c>
    </row>
    <row r="15008" spans="1:3" hidden="1" x14ac:dyDescent="0.25">
      <c r="A15008" t="s">
        <v>4130</v>
      </c>
      <c r="B15008" t="s">
        <v>11615</v>
      </c>
      <c r="C15008" t="s">
        <v>11616</v>
      </c>
    </row>
    <row r="15009" spans="1:3" hidden="1" x14ac:dyDescent="0.25">
      <c r="A15009" t="s">
        <v>4130</v>
      </c>
      <c r="B15009" t="s">
        <v>11617</v>
      </c>
      <c r="C15009" t="s">
        <v>11618</v>
      </c>
    </row>
    <row r="15010" spans="1:3" hidden="1" x14ac:dyDescent="0.25">
      <c r="A15010" t="s">
        <v>4130</v>
      </c>
      <c r="B15010" t="s">
        <v>11619</v>
      </c>
      <c r="C15010" t="s">
        <v>11620</v>
      </c>
    </row>
    <row r="15011" spans="1:3" hidden="1" x14ac:dyDescent="0.25">
      <c r="A15011" t="s">
        <v>4130</v>
      </c>
      <c r="B15011" t="s">
        <v>11621</v>
      </c>
      <c r="C15011" t="s">
        <v>11622</v>
      </c>
    </row>
    <row r="15012" spans="1:3" hidden="1" x14ac:dyDescent="0.25">
      <c r="A15012" t="s">
        <v>4130</v>
      </c>
      <c r="B15012" t="s">
        <v>11623</v>
      </c>
      <c r="C15012" t="s">
        <v>11624</v>
      </c>
    </row>
    <row r="15013" spans="1:3" hidden="1" x14ac:dyDescent="0.25">
      <c r="A15013" t="s">
        <v>4130</v>
      </c>
      <c r="B15013" t="s">
        <v>11625</v>
      </c>
      <c r="C15013" t="s">
        <v>11626</v>
      </c>
    </row>
    <row r="15014" spans="1:3" hidden="1" x14ac:dyDescent="0.25">
      <c r="A15014" t="s">
        <v>4130</v>
      </c>
      <c r="B15014" t="s">
        <v>11627</v>
      </c>
      <c r="C15014" t="s">
        <v>11628</v>
      </c>
    </row>
    <row r="15015" spans="1:3" hidden="1" x14ac:dyDescent="0.25">
      <c r="A15015" t="s">
        <v>4130</v>
      </c>
      <c r="B15015" t="s">
        <v>11629</v>
      </c>
      <c r="C15015" t="s">
        <v>11630</v>
      </c>
    </row>
    <row r="15016" spans="1:3" hidden="1" x14ac:dyDescent="0.25">
      <c r="A15016" t="s">
        <v>4130</v>
      </c>
      <c r="B15016" t="s">
        <v>11631</v>
      </c>
      <c r="C15016" t="s">
        <v>11632</v>
      </c>
    </row>
    <row r="15017" spans="1:3" hidden="1" x14ac:dyDescent="0.25">
      <c r="A15017" t="s">
        <v>4130</v>
      </c>
      <c r="B15017" t="s">
        <v>11633</v>
      </c>
      <c r="C15017" t="s">
        <v>11634</v>
      </c>
    </row>
    <row r="15018" spans="1:3" hidden="1" x14ac:dyDescent="0.25">
      <c r="A15018" t="s">
        <v>4130</v>
      </c>
      <c r="B15018" t="s">
        <v>11635</v>
      </c>
      <c r="C15018" t="s">
        <v>11636</v>
      </c>
    </row>
    <row r="15019" spans="1:3" hidden="1" x14ac:dyDescent="0.25">
      <c r="A15019" t="s">
        <v>4130</v>
      </c>
      <c r="B15019" t="s">
        <v>11637</v>
      </c>
      <c r="C15019" t="s">
        <v>11638</v>
      </c>
    </row>
    <row r="15020" spans="1:3" hidden="1" x14ac:dyDescent="0.25">
      <c r="A15020" t="s">
        <v>4130</v>
      </c>
      <c r="B15020" t="s">
        <v>11639</v>
      </c>
      <c r="C15020" t="s">
        <v>11640</v>
      </c>
    </row>
    <row r="15021" spans="1:3" hidden="1" x14ac:dyDescent="0.25">
      <c r="A15021" t="s">
        <v>4130</v>
      </c>
      <c r="B15021" t="s">
        <v>11641</v>
      </c>
      <c r="C15021" t="s">
        <v>11642</v>
      </c>
    </row>
    <row r="15022" spans="1:3" hidden="1" x14ac:dyDescent="0.25">
      <c r="A15022" t="s">
        <v>4130</v>
      </c>
      <c r="B15022" t="s">
        <v>11643</v>
      </c>
      <c r="C15022" t="s">
        <v>11644</v>
      </c>
    </row>
    <row r="15023" spans="1:3" hidden="1" x14ac:dyDescent="0.25">
      <c r="A15023" t="s">
        <v>4130</v>
      </c>
      <c r="B15023" t="s">
        <v>11645</v>
      </c>
      <c r="C15023" t="s">
        <v>11646</v>
      </c>
    </row>
    <row r="15024" spans="1:3" hidden="1" x14ac:dyDescent="0.25">
      <c r="A15024" t="s">
        <v>4130</v>
      </c>
      <c r="B15024" t="s">
        <v>11647</v>
      </c>
      <c r="C15024" t="s">
        <v>11648</v>
      </c>
    </row>
    <row r="15025" spans="1:3" hidden="1" x14ac:dyDescent="0.25">
      <c r="A15025" t="s">
        <v>4130</v>
      </c>
      <c r="B15025" t="s">
        <v>11649</v>
      </c>
      <c r="C15025" t="s">
        <v>11650</v>
      </c>
    </row>
    <row r="15026" spans="1:3" hidden="1" x14ac:dyDescent="0.25">
      <c r="A15026" t="s">
        <v>4130</v>
      </c>
      <c r="B15026" t="s">
        <v>11651</v>
      </c>
      <c r="C15026" t="s">
        <v>11652</v>
      </c>
    </row>
    <row r="15027" spans="1:3" hidden="1" x14ac:dyDescent="0.25">
      <c r="A15027" t="s">
        <v>4130</v>
      </c>
      <c r="B15027" t="s">
        <v>11653</v>
      </c>
      <c r="C15027" t="s">
        <v>11654</v>
      </c>
    </row>
    <row r="15028" spans="1:3" hidden="1" x14ac:dyDescent="0.25">
      <c r="A15028" t="s">
        <v>4130</v>
      </c>
      <c r="B15028" t="s">
        <v>11655</v>
      </c>
      <c r="C15028" t="s">
        <v>11656</v>
      </c>
    </row>
    <row r="15029" spans="1:3" hidden="1" x14ac:dyDescent="0.25">
      <c r="A15029" t="s">
        <v>4130</v>
      </c>
      <c r="B15029" t="s">
        <v>11657</v>
      </c>
      <c r="C15029" t="s">
        <v>11658</v>
      </c>
    </row>
    <row r="15030" spans="1:3" hidden="1" x14ac:dyDescent="0.25">
      <c r="A15030" t="s">
        <v>4130</v>
      </c>
      <c r="B15030" t="s">
        <v>11659</v>
      </c>
      <c r="C15030" t="s">
        <v>11660</v>
      </c>
    </row>
    <row r="15031" spans="1:3" hidden="1" x14ac:dyDescent="0.25">
      <c r="A15031" t="s">
        <v>4130</v>
      </c>
      <c r="B15031" t="s">
        <v>11661</v>
      </c>
      <c r="C15031" t="s">
        <v>11662</v>
      </c>
    </row>
    <row r="15032" spans="1:3" hidden="1" x14ac:dyDescent="0.25">
      <c r="A15032" t="s">
        <v>4130</v>
      </c>
      <c r="B15032" t="s">
        <v>11663</v>
      </c>
      <c r="C15032" t="s">
        <v>11664</v>
      </c>
    </row>
    <row r="15033" spans="1:3" hidden="1" x14ac:dyDescent="0.25">
      <c r="A15033" t="s">
        <v>4130</v>
      </c>
      <c r="B15033" t="s">
        <v>11665</v>
      </c>
      <c r="C15033" t="s">
        <v>11666</v>
      </c>
    </row>
    <row r="15034" spans="1:3" hidden="1" x14ac:dyDescent="0.25">
      <c r="A15034" t="s">
        <v>4130</v>
      </c>
      <c r="B15034" t="s">
        <v>11667</v>
      </c>
      <c r="C15034" t="s">
        <v>11668</v>
      </c>
    </row>
    <row r="15035" spans="1:3" hidden="1" x14ac:dyDescent="0.25">
      <c r="A15035" t="s">
        <v>4130</v>
      </c>
      <c r="B15035" t="s">
        <v>11669</v>
      </c>
      <c r="C15035" t="s">
        <v>11596</v>
      </c>
    </row>
    <row r="15036" spans="1:3" hidden="1" x14ac:dyDescent="0.25">
      <c r="A15036" t="s">
        <v>4130</v>
      </c>
      <c r="B15036" t="s">
        <v>11670</v>
      </c>
      <c r="C15036" t="s">
        <v>11671</v>
      </c>
    </row>
    <row r="15037" spans="1:3" hidden="1" x14ac:dyDescent="0.25">
      <c r="A15037" t="s">
        <v>4130</v>
      </c>
      <c r="B15037" t="s">
        <v>11672</v>
      </c>
      <c r="C15037" t="s">
        <v>11673</v>
      </c>
    </row>
    <row r="15038" spans="1:3" hidden="1" x14ac:dyDescent="0.25">
      <c r="A15038" t="s">
        <v>4130</v>
      </c>
      <c r="B15038" t="s">
        <v>11674</v>
      </c>
      <c r="C15038" t="s">
        <v>11675</v>
      </c>
    </row>
    <row r="15039" spans="1:3" hidden="1" x14ac:dyDescent="0.25">
      <c r="A15039" t="s">
        <v>4130</v>
      </c>
      <c r="B15039" t="s">
        <v>11676</v>
      </c>
      <c r="C15039" t="s">
        <v>11677</v>
      </c>
    </row>
    <row r="15040" spans="1:3" hidden="1" x14ac:dyDescent="0.25">
      <c r="A15040" t="s">
        <v>4130</v>
      </c>
      <c r="B15040" t="s">
        <v>11678</v>
      </c>
      <c r="C15040" t="s">
        <v>10014</v>
      </c>
    </row>
    <row r="15041" spans="1:3" hidden="1" x14ac:dyDescent="0.25">
      <c r="A15041" t="s">
        <v>4130</v>
      </c>
      <c r="B15041" t="s">
        <v>11679</v>
      </c>
      <c r="C15041" t="s">
        <v>11680</v>
      </c>
    </row>
    <row r="15042" spans="1:3" hidden="1" x14ac:dyDescent="0.25">
      <c r="A15042" t="s">
        <v>4130</v>
      </c>
      <c r="B15042" t="s">
        <v>11681</v>
      </c>
      <c r="C15042" t="s">
        <v>11682</v>
      </c>
    </row>
    <row r="15043" spans="1:3" hidden="1" x14ac:dyDescent="0.25">
      <c r="A15043" t="s">
        <v>4130</v>
      </c>
      <c r="B15043" t="s">
        <v>11683</v>
      </c>
      <c r="C15043" t="s">
        <v>11684</v>
      </c>
    </row>
    <row r="15044" spans="1:3" hidden="1" x14ac:dyDescent="0.25">
      <c r="A15044" t="s">
        <v>4130</v>
      </c>
      <c r="B15044" t="s">
        <v>11685</v>
      </c>
      <c r="C15044" t="s">
        <v>11684</v>
      </c>
    </row>
    <row r="15045" spans="1:3" hidden="1" x14ac:dyDescent="0.25">
      <c r="A15045" t="s">
        <v>4130</v>
      </c>
      <c r="B15045" t="s">
        <v>11686</v>
      </c>
      <c r="C15045" t="s">
        <v>11687</v>
      </c>
    </row>
    <row r="15046" spans="1:3" hidden="1" x14ac:dyDescent="0.25">
      <c r="A15046" t="s">
        <v>4130</v>
      </c>
      <c r="B15046" t="s">
        <v>11688</v>
      </c>
      <c r="C15046" t="s">
        <v>11689</v>
      </c>
    </row>
    <row r="15047" spans="1:3" hidden="1" x14ac:dyDescent="0.25">
      <c r="A15047" t="s">
        <v>4130</v>
      </c>
      <c r="B15047" t="s">
        <v>11690</v>
      </c>
      <c r="C15047" t="s">
        <v>11691</v>
      </c>
    </row>
    <row r="15048" spans="1:3" hidden="1" x14ac:dyDescent="0.25">
      <c r="A15048" t="s">
        <v>4130</v>
      </c>
      <c r="B15048" t="s">
        <v>11692</v>
      </c>
      <c r="C15048" t="s">
        <v>11693</v>
      </c>
    </row>
    <row r="15049" spans="1:3" hidden="1" x14ac:dyDescent="0.25">
      <c r="A15049" t="s">
        <v>4130</v>
      </c>
      <c r="B15049" t="s">
        <v>11694</v>
      </c>
      <c r="C15049" t="s">
        <v>11695</v>
      </c>
    </row>
    <row r="15050" spans="1:3" hidden="1" x14ac:dyDescent="0.25">
      <c r="A15050" t="s">
        <v>4130</v>
      </c>
      <c r="B15050" t="s">
        <v>11696</v>
      </c>
      <c r="C15050" t="s">
        <v>11697</v>
      </c>
    </row>
    <row r="15051" spans="1:3" hidden="1" x14ac:dyDescent="0.25">
      <c r="A15051" t="s">
        <v>4130</v>
      </c>
      <c r="B15051" t="s">
        <v>11698</v>
      </c>
      <c r="C15051" t="s">
        <v>11695</v>
      </c>
    </row>
    <row r="15052" spans="1:3" hidden="1" x14ac:dyDescent="0.25">
      <c r="A15052" t="s">
        <v>4130</v>
      </c>
      <c r="B15052" t="s">
        <v>11699</v>
      </c>
      <c r="C15052" t="s">
        <v>11700</v>
      </c>
    </row>
    <row r="15053" spans="1:3" hidden="1" x14ac:dyDescent="0.25">
      <c r="A15053" t="s">
        <v>4130</v>
      </c>
      <c r="B15053" t="s">
        <v>11701</v>
      </c>
      <c r="C15053" t="s">
        <v>11702</v>
      </c>
    </row>
    <row r="15054" spans="1:3" hidden="1" x14ac:dyDescent="0.25">
      <c r="A15054" t="s">
        <v>4130</v>
      </c>
      <c r="B15054" t="s">
        <v>11703</v>
      </c>
      <c r="C15054" t="s">
        <v>11702</v>
      </c>
    </row>
    <row r="15055" spans="1:3" hidden="1" x14ac:dyDescent="0.25">
      <c r="A15055" t="s">
        <v>4130</v>
      </c>
      <c r="B15055" t="s">
        <v>11704</v>
      </c>
      <c r="C15055" t="s">
        <v>11705</v>
      </c>
    </row>
    <row r="15056" spans="1:3" hidden="1" x14ac:dyDescent="0.25">
      <c r="A15056" t="s">
        <v>4130</v>
      </c>
      <c r="B15056" t="s">
        <v>11706</v>
      </c>
      <c r="C15056" t="s">
        <v>11707</v>
      </c>
    </row>
    <row r="15057" spans="1:3" hidden="1" x14ac:dyDescent="0.25">
      <c r="A15057" t="s">
        <v>4130</v>
      </c>
      <c r="B15057" t="s">
        <v>11708</v>
      </c>
      <c r="C15057" t="s">
        <v>11707</v>
      </c>
    </row>
    <row r="15058" spans="1:3" hidden="1" x14ac:dyDescent="0.25">
      <c r="A15058" t="s">
        <v>4130</v>
      </c>
      <c r="B15058" t="s">
        <v>11709</v>
      </c>
      <c r="C15058" t="s">
        <v>11710</v>
      </c>
    </row>
    <row r="15059" spans="1:3" hidden="1" x14ac:dyDescent="0.25">
      <c r="A15059" t="s">
        <v>4130</v>
      </c>
      <c r="B15059" t="s">
        <v>11711</v>
      </c>
      <c r="C15059" t="s">
        <v>11710</v>
      </c>
    </row>
    <row r="15060" spans="1:3" hidden="1" x14ac:dyDescent="0.25">
      <c r="A15060" t="s">
        <v>4130</v>
      </c>
      <c r="B15060" t="s">
        <v>11712</v>
      </c>
      <c r="C15060" t="s">
        <v>11713</v>
      </c>
    </row>
    <row r="15061" spans="1:3" hidden="1" x14ac:dyDescent="0.25">
      <c r="A15061" t="s">
        <v>4130</v>
      </c>
      <c r="B15061" t="s">
        <v>11714</v>
      </c>
      <c r="C15061" t="s">
        <v>11713</v>
      </c>
    </row>
    <row r="15062" spans="1:3" hidden="1" x14ac:dyDescent="0.25">
      <c r="A15062" t="s">
        <v>4130</v>
      </c>
      <c r="B15062" t="s">
        <v>11715</v>
      </c>
      <c r="C15062" t="s">
        <v>11716</v>
      </c>
    </row>
    <row r="15063" spans="1:3" hidden="1" x14ac:dyDescent="0.25">
      <c r="A15063" t="s">
        <v>4130</v>
      </c>
      <c r="B15063" t="s">
        <v>11717</v>
      </c>
      <c r="C15063" t="s">
        <v>11716</v>
      </c>
    </row>
    <row r="15064" spans="1:3" hidden="1" x14ac:dyDescent="0.25">
      <c r="A15064" t="s">
        <v>4130</v>
      </c>
      <c r="B15064" t="s">
        <v>11718</v>
      </c>
      <c r="C15064" t="s">
        <v>11719</v>
      </c>
    </row>
    <row r="15065" spans="1:3" hidden="1" x14ac:dyDescent="0.25">
      <c r="A15065" t="s">
        <v>4130</v>
      </c>
      <c r="B15065" t="s">
        <v>11720</v>
      </c>
      <c r="C15065" t="s">
        <v>11342</v>
      </c>
    </row>
    <row r="15066" spans="1:3" hidden="1" x14ac:dyDescent="0.25">
      <c r="A15066" t="s">
        <v>4130</v>
      </c>
      <c r="B15066" t="s">
        <v>11721</v>
      </c>
      <c r="C15066" t="s">
        <v>11722</v>
      </c>
    </row>
    <row r="15067" spans="1:3" hidden="1" x14ac:dyDescent="0.25">
      <c r="A15067" t="s">
        <v>4130</v>
      </c>
      <c r="B15067" t="s">
        <v>11723</v>
      </c>
      <c r="C15067" t="s">
        <v>11724</v>
      </c>
    </row>
    <row r="15068" spans="1:3" hidden="1" x14ac:dyDescent="0.25">
      <c r="A15068" t="s">
        <v>4130</v>
      </c>
      <c r="B15068" t="s">
        <v>11725</v>
      </c>
      <c r="C15068" t="s">
        <v>11726</v>
      </c>
    </row>
    <row r="15069" spans="1:3" hidden="1" x14ac:dyDescent="0.25">
      <c r="A15069" t="s">
        <v>4130</v>
      </c>
      <c r="B15069" t="s">
        <v>11727</v>
      </c>
      <c r="C15069" t="s">
        <v>11728</v>
      </c>
    </row>
    <row r="15070" spans="1:3" hidden="1" x14ac:dyDescent="0.25">
      <c r="A15070" t="s">
        <v>4130</v>
      </c>
      <c r="B15070" t="s">
        <v>11729</v>
      </c>
      <c r="C15070" t="s">
        <v>11730</v>
      </c>
    </row>
    <row r="15071" spans="1:3" hidden="1" x14ac:dyDescent="0.25">
      <c r="A15071" t="s">
        <v>4130</v>
      </c>
      <c r="B15071" t="s">
        <v>11731</v>
      </c>
      <c r="C15071" t="s">
        <v>11732</v>
      </c>
    </row>
    <row r="15072" spans="1:3" hidden="1" x14ac:dyDescent="0.25">
      <c r="A15072" t="s">
        <v>4130</v>
      </c>
      <c r="B15072" t="s">
        <v>11733</v>
      </c>
      <c r="C15072" t="s">
        <v>11732</v>
      </c>
    </row>
    <row r="15073" spans="1:3" hidden="1" x14ac:dyDescent="0.25">
      <c r="A15073" t="s">
        <v>4130</v>
      </c>
      <c r="B15073" t="s">
        <v>11734</v>
      </c>
      <c r="C15073" t="s">
        <v>11680</v>
      </c>
    </row>
    <row r="15074" spans="1:3" hidden="1" x14ac:dyDescent="0.25">
      <c r="A15074" t="s">
        <v>4130</v>
      </c>
      <c r="B15074" t="s">
        <v>11735</v>
      </c>
      <c r="C15074" t="s">
        <v>11736</v>
      </c>
    </row>
    <row r="15075" spans="1:3" hidden="1" x14ac:dyDescent="0.25">
      <c r="A15075" t="s">
        <v>4130</v>
      </c>
      <c r="B15075" t="s">
        <v>11737</v>
      </c>
      <c r="C15075" t="s">
        <v>11738</v>
      </c>
    </row>
    <row r="15076" spans="1:3" hidden="1" x14ac:dyDescent="0.25">
      <c r="A15076" t="s">
        <v>4130</v>
      </c>
      <c r="B15076" t="s">
        <v>11739</v>
      </c>
      <c r="C15076" t="s">
        <v>11740</v>
      </c>
    </row>
    <row r="15077" spans="1:3" hidden="1" x14ac:dyDescent="0.25">
      <c r="A15077" t="s">
        <v>4130</v>
      </c>
      <c r="B15077" t="s">
        <v>11741</v>
      </c>
      <c r="C15077" t="s">
        <v>11740</v>
      </c>
    </row>
    <row r="15078" spans="1:3" hidden="1" x14ac:dyDescent="0.25">
      <c r="A15078" t="s">
        <v>4130</v>
      </c>
      <c r="B15078" t="s">
        <v>11742</v>
      </c>
      <c r="C15078" t="s">
        <v>11743</v>
      </c>
    </row>
    <row r="15079" spans="1:3" hidden="1" x14ac:dyDescent="0.25">
      <c r="A15079" t="s">
        <v>4130</v>
      </c>
      <c r="B15079" t="s">
        <v>11744</v>
      </c>
      <c r="C15079" t="s">
        <v>11745</v>
      </c>
    </row>
    <row r="15080" spans="1:3" hidden="1" x14ac:dyDescent="0.25">
      <c r="A15080" t="s">
        <v>4130</v>
      </c>
      <c r="B15080" t="s">
        <v>11746</v>
      </c>
      <c r="C15080" t="s">
        <v>11747</v>
      </c>
    </row>
    <row r="15081" spans="1:3" hidden="1" x14ac:dyDescent="0.25">
      <c r="A15081" t="s">
        <v>4130</v>
      </c>
      <c r="B15081" t="s">
        <v>11748</v>
      </c>
      <c r="C15081" t="s">
        <v>11747</v>
      </c>
    </row>
    <row r="15082" spans="1:3" hidden="1" x14ac:dyDescent="0.25">
      <c r="A15082" t="s">
        <v>4130</v>
      </c>
      <c r="B15082" t="s">
        <v>11749</v>
      </c>
      <c r="C15082" t="s">
        <v>11750</v>
      </c>
    </row>
    <row r="15083" spans="1:3" hidden="1" x14ac:dyDescent="0.25">
      <c r="A15083" t="s">
        <v>4130</v>
      </c>
      <c r="B15083" t="s">
        <v>11751</v>
      </c>
      <c r="C15083" t="s">
        <v>11752</v>
      </c>
    </row>
    <row r="15084" spans="1:3" hidden="1" x14ac:dyDescent="0.25">
      <c r="A15084" t="s">
        <v>4130</v>
      </c>
      <c r="B15084" t="s">
        <v>11753</v>
      </c>
      <c r="C15084" t="s">
        <v>11754</v>
      </c>
    </row>
    <row r="15085" spans="1:3" hidden="1" x14ac:dyDescent="0.25">
      <c r="A15085" t="s">
        <v>4130</v>
      </c>
      <c r="B15085" t="s">
        <v>11755</v>
      </c>
      <c r="C15085" t="s">
        <v>11754</v>
      </c>
    </row>
    <row r="15086" spans="1:3" hidden="1" x14ac:dyDescent="0.25">
      <c r="A15086" t="s">
        <v>4130</v>
      </c>
      <c r="B15086" t="s">
        <v>11756</v>
      </c>
      <c r="C15086" t="s">
        <v>11757</v>
      </c>
    </row>
    <row r="15087" spans="1:3" hidden="1" x14ac:dyDescent="0.25">
      <c r="A15087" t="s">
        <v>4130</v>
      </c>
      <c r="B15087" t="s">
        <v>11758</v>
      </c>
      <c r="C15087" t="s">
        <v>11759</v>
      </c>
    </row>
    <row r="15088" spans="1:3" hidden="1" x14ac:dyDescent="0.25">
      <c r="A15088" t="s">
        <v>4130</v>
      </c>
      <c r="B15088" t="s">
        <v>11760</v>
      </c>
      <c r="C15088" t="s">
        <v>11761</v>
      </c>
    </row>
    <row r="15089" spans="1:3" hidden="1" x14ac:dyDescent="0.25">
      <c r="A15089" t="s">
        <v>4130</v>
      </c>
      <c r="B15089" t="s">
        <v>11762</v>
      </c>
      <c r="C15089" t="s">
        <v>11763</v>
      </c>
    </row>
    <row r="15090" spans="1:3" hidden="1" x14ac:dyDescent="0.25">
      <c r="A15090" t="s">
        <v>4130</v>
      </c>
      <c r="B15090" t="s">
        <v>11764</v>
      </c>
      <c r="C15090" t="s">
        <v>11765</v>
      </c>
    </row>
    <row r="15091" spans="1:3" hidden="1" x14ac:dyDescent="0.25">
      <c r="A15091" t="s">
        <v>4130</v>
      </c>
      <c r="B15091" t="s">
        <v>11766</v>
      </c>
      <c r="C15091" t="s">
        <v>11767</v>
      </c>
    </row>
    <row r="15092" spans="1:3" hidden="1" x14ac:dyDescent="0.25">
      <c r="A15092" t="s">
        <v>4130</v>
      </c>
      <c r="B15092" t="s">
        <v>11768</v>
      </c>
      <c r="C15092" t="s">
        <v>11769</v>
      </c>
    </row>
    <row r="15093" spans="1:3" hidden="1" x14ac:dyDescent="0.25">
      <c r="A15093" t="s">
        <v>4130</v>
      </c>
      <c r="B15093" t="s">
        <v>11770</v>
      </c>
      <c r="C15093" t="s">
        <v>11771</v>
      </c>
    </row>
    <row r="15094" spans="1:3" hidden="1" x14ac:dyDescent="0.25">
      <c r="A15094" t="s">
        <v>4130</v>
      </c>
      <c r="B15094" t="s">
        <v>11772</v>
      </c>
      <c r="C15094" t="s">
        <v>11773</v>
      </c>
    </row>
    <row r="15095" spans="1:3" hidden="1" x14ac:dyDescent="0.25">
      <c r="A15095" t="s">
        <v>4130</v>
      </c>
      <c r="B15095" t="s">
        <v>11774</v>
      </c>
      <c r="C15095" t="s">
        <v>11775</v>
      </c>
    </row>
    <row r="15096" spans="1:3" hidden="1" x14ac:dyDescent="0.25">
      <c r="A15096" t="s">
        <v>4130</v>
      </c>
      <c r="B15096" t="s">
        <v>11776</v>
      </c>
      <c r="C15096" t="s">
        <v>11777</v>
      </c>
    </row>
    <row r="15097" spans="1:3" hidden="1" x14ac:dyDescent="0.25">
      <c r="A15097" t="s">
        <v>4130</v>
      </c>
      <c r="B15097" t="s">
        <v>11778</v>
      </c>
      <c r="C15097" t="s">
        <v>11779</v>
      </c>
    </row>
    <row r="15098" spans="1:3" hidden="1" x14ac:dyDescent="0.25">
      <c r="A15098" t="s">
        <v>4130</v>
      </c>
      <c r="B15098" t="s">
        <v>11780</v>
      </c>
      <c r="C15098" t="s">
        <v>11781</v>
      </c>
    </row>
    <row r="15099" spans="1:3" hidden="1" x14ac:dyDescent="0.25">
      <c r="A15099" t="s">
        <v>4130</v>
      </c>
      <c r="B15099" t="s">
        <v>11782</v>
      </c>
      <c r="C15099" t="s">
        <v>11783</v>
      </c>
    </row>
    <row r="15100" spans="1:3" hidden="1" x14ac:dyDescent="0.25">
      <c r="A15100" t="s">
        <v>4130</v>
      </c>
      <c r="B15100" t="s">
        <v>11784</v>
      </c>
      <c r="C15100" t="s">
        <v>11785</v>
      </c>
    </row>
    <row r="15101" spans="1:3" hidden="1" x14ac:dyDescent="0.25">
      <c r="A15101" t="s">
        <v>4130</v>
      </c>
      <c r="B15101" t="s">
        <v>11786</v>
      </c>
      <c r="C15101" t="s">
        <v>11787</v>
      </c>
    </row>
    <row r="15102" spans="1:3" hidden="1" x14ac:dyDescent="0.25">
      <c r="A15102" t="s">
        <v>4130</v>
      </c>
      <c r="B15102" t="s">
        <v>11788</v>
      </c>
      <c r="C15102" t="s">
        <v>11789</v>
      </c>
    </row>
    <row r="15103" spans="1:3" hidden="1" x14ac:dyDescent="0.25">
      <c r="A15103" t="s">
        <v>4130</v>
      </c>
      <c r="B15103" t="s">
        <v>11790</v>
      </c>
      <c r="C15103" t="s">
        <v>11791</v>
      </c>
    </row>
    <row r="15104" spans="1:3" hidden="1" x14ac:dyDescent="0.25">
      <c r="A15104" t="s">
        <v>4130</v>
      </c>
      <c r="B15104" t="s">
        <v>11792</v>
      </c>
      <c r="C15104" t="s">
        <v>11793</v>
      </c>
    </row>
    <row r="15105" spans="1:3" hidden="1" x14ac:dyDescent="0.25">
      <c r="A15105" t="s">
        <v>4130</v>
      </c>
      <c r="B15105" t="s">
        <v>11794</v>
      </c>
      <c r="C15105" t="s">
        <v>11795</v>
      </c>
    </row>
    <row r="15106" spans="1:3" hidden="1" x14ac:dyDescent="0.25">
      <c r="A15106" t="s">
        <v>4130</v>
      </c>
      <c r="B15106" t="s">
        <v>11796</v>
      </c>
      <c r="C15106" t="s">
        <v>11797</v>
      </c>
    </row>
    <row r="15107" spans="1:3" hidden="1" x14ac:dyDescent="0.25">
      <c r="A15107" t="s">
        <v>4130</v>
      </c>
      <c r="B15107" t="s">
        <v>11798</v>
      </c>
      <c r="C15107" t="s">
        <v>11799</v>
      </c>
    </row>
    <row r="15108" spans="1:3" hidden="1" x14ac:dyDescent="0.25">
      <c r="A15108" t="s">
        <v>4130</v>
      </c>
      <c r="B15108" t="s">
        <v>11800</v>
      </c>
      <c r="C15108" t="s">
        <v>11801</v>
      </c>
    </row>
    <row r="15109" spans="1:3" hidden="1" x14ac:dyDescent="0.25">
      <c r="A15109" t="s">
        <v>4130</v>
      </c>
      <c r="B15109" t="s">
        <v>11802</v>
      </c>
      <c r="C15109" t="s">
        <v>11801</v>
      </c>
    </row>
    <row r="15110" spans="1:3" hidden="1" x14ac:dyDescent="0.25">
      <c r="A15110" t="s">
        <v>4130</v>
      </c>
      <c r="B15110" t="s">
        <v>11803</v>
      </c>
      <c r="C15110" t="s">
        <v>11804</v>
      </c>
    </row>
    <row r="15111" spans="1:3" hidden="1" x14ac:dyDescent="0.25">
      <c r="A15111" t="s">
        <v>4130</v>
      </c>
      <c r="B15111" t="s">
        <v>11805</v>
      </c>
      <c r="C15111" t="s">
        <v>11804</v>
      </c>
    </row>
    <row r="15112" spans="1:3" hidden="1" x14ac:dyDescent="0.25">
      <c r="A15112" t="s">
        <v>4130</v>
      </c>
      <c r="B15112" t="s">
        <v>11806</v>
      </c>
      <c r="C15112" t="s">
        <v>11807</v>
      </c>
    </row>
    <row r="15113" spans="1:3" hidden="1" x14ac:dyDescent="0.25">
      <c r="A15113" t="s">
        <v>4130</v>
      </c>
      <c r="B15113" t="s">
        <v>11808</v>
      </c>
      <c r="C15113" t="s">
        <v>11809</v>
      </c>
    </row>
    <row r="15114" spans="1:3" hidden="1" x14ac:dyDescent="0.25">
      <c r="A15114" t="s">
        <v>4130</v>
      </c>
      <c r="B15114" t="s">
        <v>11810</v>
      </c>
      <c r="C15114" t="s">
        <v>11797</v>
      </c>
    </row>
    <row r="15115" spans="1:3" hidden="1" x14ac:dyDescent="0.25">
      <c r="A15115" t="s">
        <v>4130</v>
      </c>
      <c r="B15115" t="s">
        <v>11811</v>
      </c>
      <c r="C15115" t="s">
        <v>11799</v>
      </c>
    </row>
    <row r="15116" spans="1:3" hidden="1" x14ac:dyDescent="0.25">
      <c r="A15116" t="s">
        <v>4130</v>
      </c>
      <c r="B15116" t="s">
        <v>11812</v>
      </c>
      <c r="C15116" t="s">
        <v>11801</v>
      </c>
    </row>
    <row r="15117" spans="1:3" hidden="1" x14ac:dyDescent="0.25">
      <c r="A15117" t="s">
        <v>4130</v>
      </c>
      <c r="B15117" t="s">
        <v>11813</v>
      </c>
      <c r="C15117" t="s">
        <v>11804</v>
      </c>
    </row>
    <row r="15118" spans="1:3" hidden="1" x14ac:dyDescent="0.25">
      <c r="A15118" t="s">
        <v>4130</v>
      </c>
      <c r="B15118" t="s">
        <v>11814</v>
      </c>
      <c r="C15118" t="s">
        <v>11815</v>
      </c>
    </row>
    <row r="15119" spans="1:3" hidden="1" x14ac:dyDescent="0.25">
      <c r="A15119" t="s">
        <v>4130</v>
      </c>
      <c r="B15119" t="s">
        <v>11816</v>
      </c>
      <c r="C15119" t="s">
        <v>11801</v>
      </c>
    </row>
    <row r="15120" spans="1:3" hidden="1" x14ac:dyDescent="0.25">
      <c r="A15120" t="s">
        <v>4130</v>
      </c>
      <c r="B15120" t="s">
        <v>11817</v>
      </c>
      <c r="C15120" t="s">
        <v>11818</v>
      </c>
    </row>
    <row r="15121" spans="1:3" hidden="1" x14ac:dyDescent="0.25">
      <c r="A15121" t="s">
        <v>4130</v>
      </c>
      <c r="B15121" t="s">
        <v>11819</v>
      </c>
      <c r="C15121" t="s">
        <v>11820</v>
      </c>
    </row>
    <row r="15122" spans="1:3" hidden="1" x14ac:dyDescent="0.25">
      <c r="A15122" t="s">
        <v>4130</v>
      </c>
      <c r="B15122" t="s">
        <v>11821</v>
      </c>
      <c r="C15122" t="s">
        <v>11822</v>
      </c>
    </row>
    <row r="15123" spans="1:3" hidden="1" x14ac:dyDescent="0.25">
      <c r="A15123" t="s">
        <v>4130</v>
      </c>
      <c r="B15123" t="s">
        <v>11823</v>
      </c>
      <c r="C15123" t="s">
        <v>11824</v>
      </c>
    </row>
    <row r="15124" spans="1:3" hidden="1" x14ac:dyDescent="0.25">
      <c r="A15124" t="s">
        <v>4130</v>
      </c>
      <c r="B15124" t="s">
        <v>11825</v>
      </c>
      <c r="C15124" t="s">
        <v>11826</v>
      </c>
    </row>
    <row r="15125" spans="1:3" hidden="1" x14ac:dyDescent="0.25">
      <c r="A15125" t="s">
        <v>4130</v>
      </c>
      <c r="B15125" t="s">
        <v>11827</v>
      </c>
      <c r="C15125" t="s">
        <v>11828</v>
      </c>
    </row>
    <row r="15126" spans="1:3" hidden="1" x14ac:dyDescent="0.25">
      <c r="A15126" t="s">
        <v>4130</v>
      </c>
      <c r="B15126" t="s">
        <v>11829</v>
      </c>
      <c r="C15126" t="s">
        <v>11830</v>
      </c>
    </row>
    <row r="15127" spans="1:3" hidden="1" x14ac:dyDescent="0.25">
      <c r="A15127" t="s">
        <v>4130</v>
      </c>
      <c r="B15127" t="s">
        <v>11831</v>
      </c>
      <c r="C15127" t="s">
        <v>11832</v>
      </c>
    </row>
    <row r="15128" spans="1:3" hidden="1" x14ac:dyDescent="0.25">
      <c r="A15128" t="s">
        <v>4130</v>
      </c>
      <c r="B15128" t="s">
        <v>11833</v>
      </c>
      <c r="C15128" t="s">
        <v>11807</v>
      </c>
    </row>
    <row r="15129" spans="1:3" hidden="1" x14ac:dyDescent="0.25">
      <c r="A15129" t="s">
        <v>4130</v>
      </c>
      <c r="B15129" t="s">
        <v>11834</v>
      </c>
      <c r="C15129" t="s">
        <v>11835</v>
      </c>
    </row>
    <row r="15130" spans="1:3" hidden="1" x14ac:dyDescent="0.25">
      <c r="A15130" t="s">
        <v>4130</v>
      </c>
      <c r="B15130" t="s">
        <v>11836</v>
      </c>
      <c r="C15130" t="s">
        <v>11675</v>
      </c>
    </row>
    <row r="15131" spans="1:3" hidden="1" x14ac:dyDescent="0.25">
      <c r="A15131" t="s">
        <v>4130</v>
      </c>
      <c r="B15131" t="s">
        <v>11837</v>
      </c>
      <c r="C15131" t="s">
        <v>11838</v>
      </c>
    </row>
    <row r="15132" spans="1:3" hidden="1" x14ac:dyDescent="0.25">
      <c r="A15132" t="s">
        <v>4130</v>
      </c>
      <c r="B15132" t="s">
        <v>11839</v>
      </c>
      <c r="C15132" t="s">
        <v>11840</v>
      </c>
    </row>
    <row r="15133" spans="1:3" hidden="1" x14ac:dyDescent="0.25">
      <c r="A15133" t="s">
        <v>4130</v>
      </c>
      <c r="B15133" t="s">
        <v>11841</v>
      </c>
      <c r="C15133" t="s">
        <v>11842</v>
      </c>
    </row>
    <row r="15134" spans="1:3" hidden="1" x14ac:dyDescent="0.25">
      <c r="A15134" t="s">
        <v>4130</v>
      </c>
      <c r="B15134" t="s">
        <v>11843</v>
      </c>
      <c r="C15134" t="s">
        <v>11844</v>
      </c>
    </row>
    <row r="15135" spans="1:3" hidden="1" x14ac:dyDescent="0.25">
      <c r="A15135" t="s">
        <v>4130</v>
      </c>
      <c r="B15135" t="s">
        <v>11845</v>
      </c>
      <c r="C15135" t="s">
        <v>11846</v>
      </c>
    </row>
    <row r="15136" spans="1:3" hidden="1" x14ac:dyDescent="0.25">
      <c r="A15136" t="s">
        <v>4130</v>
      </c>
      <c r="B15136" t="s">
        <v>11847</v>
      </c>
      <c r="C15136" t="s">
        <v>11848</v>
      </c>
    </row>
    <row r="15137" spans="1:3" hidden="1" x14ac:dyDescent="0.25">
      <c r="A15137" t="s">
        <v>4130</v>
      </c>
      <c r="B15137" t="s">
        <v>11849</v>
      </c>
      <c r="C15137" t="s">
        <v>11850</v>
      </c>
    </row>
    <row r="15138" spans="1:3" hidden="1" x14ac:dyDescent="0.25">
      <c r="A15138" t="s">
        <v>4130</v>
      </c>
      <c r="B15138" t="s">
        <v>11851</v>
      </c>
      <c r="C15138" t="s">
        <v>11852</v>
      </c>
    </row>
    <row r="15139" spans="1:3" hidden="1" x14ac:dyDescent="0.25">
      <c r="A15139" t="s">
        <v>4130</v>
      </c>
      <c r="B15139" t="s">
        <v>11853</v>
      </c>
      <c r="C15139" t="s">
        <v>11854</v>
      </c>
    </row>
    <row r="15140" spans="1:3" hidden="1" x14ac:dyDescent="0.25">
      <c r="A15140" t="s">
        <v>4130</v>
      </c>
      <c r="B15140" t="s">
        <v>11855</v>
      </c>
      <c r="C15140" t="s">
        <v>11856</v>
      </c>
    </row>
    <row r="15141" spans="1:3" hidden="1" x14ac:dyDescent="0.25">
      <c r="A15141" t="s">
        <v>4130</v>
      </c>
      <c r="B15141" t="s">
        <v>11857</v>
      </c>
      <c r="C15141" t="s">
        <v>11858</v>
      </c>
    </row>
    <row r="15142" spans="1:3" hidden="1" x14ac:dyDescent="0.25">
      <c r="A15142" t="s">
        <v>4130</v>
      </c>
      <c r="B15142" t="s">
        <v>11859</v>
      </c>
      <c r="C15142" t="s">
        <v>11860</v>
      </c>
    </row>
    <row r="15143" spans="1:3" hidden="1" x14ac:dyDescent="0.25">
      <c r="A15143" t="s">
        <v>4130</v>
      </c>
      <c r="B15143" t="s">
        <v>11859</v>
      </c>
      <c r="C15143" t="s">
        <v>11861</v>
      </c>
    </row>
    <row r="15144" spans="1:3" hidden="1" x14ac:dyDescent="0.25">
      <c r="A15144" t="s">
        <v>4130</v>
      </c>
      <c r="B15144" t="s">
        <v>11862</v>
      </c>
      <c r="C15144" t="s">
        <v>11863</v>
      </c>
    </row>
    <row r="15145" spans="1:3" hidden="1" x14ac:dyDescent="0.25">
      <c r="A15145" t="s">
        <v>4130</v>
      </c>
      <c r="B15145" t="s">
        <v>11864</v>
      </c>
      <c r="C15145" t="s">
        <v>11865</v>
      </c>
    </row>
    <row r="15146" spans="1:3" hidden="1" x14ac:dyDescent="0.25">
      <c r="A15146" t="s">
        <v>4130</v>
      </c>
      <c r="B15146" t="s">
        <v>11866</v>
      </c>
      <c r="C15146" t="s">
        <v>11867</v>
      </c>
    </row>
    <row r="15147" spans="1:3" hidden="1" x14ac:dyDescent="0.25">
      <c r="A15147" t="s">
        <v>4130</v>
      </c>
      <c r="B15147" t="s">
        <v>11868</v>
      </c>
      <c r="C15147" t="s">
        <v>11869</v>
      </c>
    </row>
    <row r="15148" spans="1:3" hidden="1" x14ac:dyDescent="0.25">
      <c r="A15148" t="s">
        <v>4130</v>
      </c>
      <c r="B15148" t="s">
        <v>11870</v>
      </c>
      <c r="C15148" t="s">
        <v>11871</v>
      </c>
    </row>
    <row r="15149" spans="1:3" hidden="1" x14ac:dyDescent="0.25">
      <c r="A15149" t="s">
        <v>4130</v>
      </c>
      <c r="B15149" t="s">
        <v>11872</v>
      </c>
      <c r="C15149" t="s">
        <v>11873</v>
      </c>
    </row>
    <row r="15150" spans="1:3" hidden="1" x14ac:dyDescent="0.25">
      <c r="A15150" t="s">
        <v>4130</v>
      </c>
      <c r="B15150" t="s">
        <v>11874</v>
      </c>
      <c r="C15150" t="s">
        <v>11875</v>
      </c>
    </row>
    <row r="15151" spans="1:3" hidden="1" x14ac:dyDescent="0.25">
      <c r="A15151" t="s">
        <v>4130</v>
      </c>
      <c r="B15151" t="s">
        <v>11876</v>
      </c>
      <c r="C15151" t="s">
        <v>11877</v>
      </c>
    </row>
    <row r="15152" spans="1:3" hidden="1" x14ac:dyDescent="0.25">
      <c r="A15152" t="s">
        <v>4130</v>
      </c>
      <c r="B15152" t="s">
        <v>11878</v>
      </c>
      <c r="C15152" t="s">
        <v>11879</v>
      </c>
    </row>
    <row r="15153" spans="1:3" hidden="1" x14ac:dyDescent="0.25">
      <c r="A15153" t="s">
        <v>4130</v>
      </c>
      <c r="B15153" t="s">
        <v>11880</v>
      </c>
      <c r="C15153" t="s">
        <v>11881</v>
      </c>
    </row>
    <row r="15154" spans="1:3" hidden="1" x14ac:dyDescent="0.25">
      <c r="A15154" t="s">
        <v>4130</v>
      </c>
      <c r="B15154" t="s">
        <v>11882</v>
      </c>
      <c r="C15154" t="s">
        <v>11883</v>
      </c>
    </row>
    <row r="15155" spans="1:3" hidden="1" x14ac:dyDescent="0.25">
      <c r="A15155" t="s">
        <v>4130</v>
      </c>
      <c r="B15155" t="s">
        <v>11884</v>
      </c>
      <c r="C15155" t="s">
        <v>11885</v>
      </c>
    </row>
    <row r="15156" spans="1:3" hidden="1" x14ac:dyDescent="0.25">
      <c r="A15156" t="s">
        <v>4130</v>
      </c>
      <c r="B15156" t="s">
        <v>11886</v>
      </c>
      <c r="C15156" t="s">
        <v>11887</v>
      </c>
    </row>
    <row r="15157" spans="1:3" hidden="1" x14ac:dyDescent="0.25">
      <c r="A15157" t="s">
        <v>4130</v>
      </c>
      <c r="B15157" t="s">
        <v>11888</v>
      </c>
      <c r="C15157" t="s">
        <v>11889</v>
      </c>
    </row>
    <row r="15158" spans="1:3" hidden="1" x14ac:dyDescent="0.25">
      <c r="A15158" t="s">
        <v>4130</v>
      </c>
      <c r="B15158" t="s">
        <v>11890</v>
      </c>
      <c r="C15158" t="s">
        <v>11891</v>
      </c>
    </row>
    <row r="15159" spans="1:3" hidden="1" x14ac:dyDescent="0.25">
      <c r="A15159" t="s">
        <v>4130</v>
      </c>
      <c r="B15159" t="s">
        <v>11892</v>
      </c>
      <c r="C15159" t="s">
        <v>11893</v>
      </c>
    </row>
    <row r="15160" spans="1:3" hidden="1" x14ac:dyDescent="0.25">
      <c r="A15160" t="s">
        <v>4130</v>
      </c>
      <c r="B15160" t="s">
        <v>11894</v>
      </c>
      <c r="C15160" t="s">
        <v>11895</v>
      </c>
    </row>
    <row r="15161" spans="1:3" hidden="1" x14ac:dyDescent="0.25">
      <c r="A15161" t="s">
        <v>4130</v>
      </c>
      <c r="B15161" t="s">
        <v>11896</v>
      </c>
      <c r="C15161" t="s">
        <v>11897</v>
      </c>
    </row>
    <row r="15162" spans="1:3" hidden="1" x14ac:dyDescent="0.25">
      <c r="A15162" t="s">
        <v>4130</v>
      </c>
      <c r="B15162" t="s">
        <v>11898</v>
      </c>
      <c r="C15162" t="s">
        <v>11899</v>
      </c>
    </row>
    <row r="15163" spans="1:3" hidden="1" x14ac:dyDescent="0.25">
      <c r="A15163" t="s">
        <v>4130</v>
      </c>
      <c r="B15163" t="s">
        <v>11900</v>
      </c>
      <c r="C15163" t="s">
        <v>11901</v>
      </c>
    </row>
    <row r="15164" spans="1:3" hidden="1" x14ac:dyDescent="0.25">
      <c r="A15164" t="s">
        <v>4130</v>
      </c>
      <c r="B15164" t="s">
        <v>11902</v>
      </c>
      <c r="C15164" t="s">
        <v>11903</v>
      </c>
    </row>
    <row r="15165" spans="1:3" hidden="1" x14ac:dyDescent="0.25">
      <c r="A15165" t="s">
        <v>4130</v>
      </c>
      <c r="B15165" t="s">
        <v>11904</v>
      </c>
      <c r="C15165" t="s">
        <v>11905</v>
      </c>
    </row>
    <row r="15166" spans="1:3" hidden="1" x14ac:dyDescent="0.25">
      <c r="A15166" t="s">
        <v>4130</v>
      </c>
      <c r="B15166" t="s">
        <v>11906</v>
      </c>
      <c r="C15166" t="s">
        <v>11907</v>
      </c>
    </row>
    <row r="15167" spans="1:3" hidden="1" x14ac:dyDescent="0.25">
      <c r="A15167" t="s">
        <v>4130</v>
      </c>
      <c r="B15167" t="s">
        <v>11908</v>
      </c>
      <c r="C15167" t="s">
        <v>11909</v>
      </c>
    </row>
    <row r="15168" spans="1:3" hidden="1" x14ac:dyDescent="0.25">
      <c r="A15168" t="s">
        <v>4130</v>
      </c>
      <c r="B15168" t="s">
        <v>11910</v>
      </c>
      <c r="C15168" t="s">
        <v>11911</v>
      </c>
    </row>
    <row r="15169" spans="1:3" hidden="1" x14ac:dyDescent="0.25">
      <c r="A15169" t="s">
        <v>4130</v>
      </c>
      <c r="B15169" t="s">
        <v>11912</v>
      </c>
      <c r="C15169" t="s">
        <v>11913</v>
      </c>
    </row>
    <row r="15170" spans="1:3" hidden="1" x14ac:dyDescent="0.25">
      <c r="A15170" t="s">
        <v>4130</v>
      </c>
      <c r="B15170" t="s">
        <v>11914</v>
      </c>
      <c r="C15170" t="s">
        <v>11915</v>
      </c>
    </row>
    <row r="15171" spans="1:3" hidden="1" x14ac:dyDescent="0.25">
      <c r="A15171" t="s">
        <v>4130</v>
      </c>
      <c r="B15171" t="s">
        <v>11916</v>
      </c>
      <c r="C15171" t="s">
        <v>11917</v>
      </c>
    </row>
    <row r="15172" spans="1:3" hidden="1" x14ac:dyDescent="0.25">
      <c r="A15172" t="s">
        <v>4130</v>
      </c>
      <c r="B15172" t="s">
        <v>11918</v>
      </c>
      <c r="C15172" t="s">
        <v>11919</v>
      </c>
    </row>
    <row r="15173" spans="1:3" hidden="1" x14ac:dyDescent="0.25">
      <c r="A15173" t="s">
        <v>4130</v>
      </c>
      <c r="B15173" t="s">
        <v>11920</v>
      </c>
      <c r="C15173" t="s">
        <v>11921</v>
      </c>
    </row>
    <row r="15174" spans="1:3" hidden="1" x14ac:dyDescent="0.25">
      <c r="A15174" t="s">
        <v>4130</v>
      </c>
      <c r="B15174" t="s">
        <v>11922</v>
      </c>
      <c r="C15174" t="s">
        <v>11923</v>
      </c>
    </row>
    <row r="15175" spans="1:3" hidden="1" x14ac:dyDescent="0.25">
      <c r="A15175" t="s">
        <v>4130</v>
      </c>
      <c r="B15175" t="s">
        <v>11924</v>
      </c>
      <c r="C15175" t="s">
        <v>11869</v>
      </c>
    </row>
    <row r="15176" spans="1:3" hidden="1" x14ac:dyDescent="0.25">
      <c r="A15176" t="s">
        <v>4130</v>
      </c>
      <c r="B15176" t="s">
        <v>11925</v>
      </c>
      <c r="C15176" t="s">
        <v>11926</v>
      </c>
    </row>
    <row r="15177" spans="1:3" hidden="1" x14ac:dyDescent="0.25">
      <c r="A15177" t="s">
        <v>4130</v>
      </c>
      <c r="B15177" t="s">
        <v>11927</v>
      </c>
      <c r="C15177" t="s">
        <v>11928</v>
      </c>
    </row>
    <row r="15178" spans="1:3" hidden="1" x14ac:dyDescent="0.25">
      <c r="A15178" t="s">
        <v>4130</v>
      </c>
      <c r="B15178" t="s">
        <v>11929</v>
      </c>
      <c r="C15178" t="s">
        <v>11930</v>
      </c>
    </row>
    <row r="15179" spans="1:3" hidden="1" x14ac:dyDescent="0.25">
      <c r="A15179" t="s">
        <v>4130</v>
      </c>
      <c r="B15179" t="s">
        <v>11931</v>
      </c>
      <c r="C15179" t="s">
        <v>11932</v>
      </c>
    </row>
    <row r="15180" spans="1:3" hidden="1" x14ac:dyDescent="0.25">
      <c r="A15180" t="s">
        <v>4130</v>
      </c>
      <c r="B15180" t="s">
        <v>11933</v>
      </c>
      <c r="C15180" t="s">
        <v>11934</v>
      </c>
    </row>
    <row r="15181" spans="1:3" hidden="1" x14ac:dyDescent="0.25">
      <c r="A15181" t="s">
        <v>4130</v>
      </c>
      <c r="B15181" t="s">
        <v>11935</v>
      </c>
      <c r="C15181" t="s">
        <v>11936</v>
      </c>
    </row>
    <row r="15182" spans="1:3" hidden="1" x14ac:dyDescent="0.25">
      <c r="A15182" t="s">
        <v>4130</v>
      </c>
      <c r="B15182" t="s">
        <v>11937</v>
      </c>
      <c r="C15182" t="s">
        <v>11938</v>
      </c>
    </row>
    <row r="15183" spans="1:3" hidden="1" x14ac:dyDescent="0.25">
      <c r="A15183" t="s">
        <v>4130</v>
      </c>
      <c r="B15183" t="s">
        <v>11939</v>
      </c>
      <c r="C15183" t="s">
        <v>11940</v>
      </c>
    </row>
    <row r="15184" spans="1:3" hidden="1" x14ac:dyDescent="0.25">
      <c r="A15184" t="s">
        <v>4130</v>
      </c>
      <c r="B15184" t="s">
        <v>11941</v>
      </c>
      <c r="C15184" t="s">
        <v>11942</v>
      </c>
    </row>
    <row r="15185" spans="1:3" hidden="1" x14ac:dyDescent="0.25">
      <c r="A15185" t="s">
        <v>4130</v>
      </c>
      <c r="B15185" t="s">
        <v>11943</v>
      </c>
      <c r="C15185" t="s">
        <v>11944</v>
      </c>
    </row>
    <row r="15186" spans="1:3" hidden="1" x14ac:dyDescent="0.25">
      <c r="A15186" t="s">
        <v>4130</v>
      </c>
      <c r="B15186" t="s">
        <v>11945</v>
      </c>
      <c r="C15186" t="s">
        <v>11946</v>
      </c>
    </row>
    <row r="15187" spans="1:3" hidden="1" x14ac:dyDescent="0.25">
      <c r="A15187" t="s">
        <v>4130</v>
      </c>
      <c r="B15187" t="s">
        <v>11947</v>
      </c>
      <c r="C15187" t="s">
        <v>11948</v>
      </c>
    </row>
    <row r="15188" spans="1:3" hidden="1" x14ac:dyDescent="0.25">
      <c r="A15188" t="s">
        <v>4130</v>
      </c>
      <c r="B15188" t="s">
        <v>11949</v>
      </c>
      <c r="C15188" t="s">
        <v>11950</v>
      </c>
    </row>
    <row r="15189" spans="1:3" hidden="1" x14ac:dyDescent="0.25">
      <c r="A15189" t="s">
        <v>4130</v>
      </c>
      <c r="B15189" t="s">
        <v>11951</v>
      </c>
      <c r="C15189" t="s">
        <v>11952</v>
      </c>
    </row>
    <row r="15190" spans="1:3" hidden="1" x14ac:dyDescent="0.25">
      <c r="A15190" t="s">
        <v>4130</v>
      </c>
      <c r="B15190" t="s">
        <v>11953</v>
      </c>
      <c r="C15190" t="s">
        <v>11954</v>
      </c>
    </row>
    <row r="15191" spans="1:3" hidden="1" x14ac:dyDescent="0.25">
      <c r="A15191" t="s">
        <v>4130</v>
      </c>
      <c r="B15191" t="s">
        <v>11955</v>
      </c>
      <c r="C15191" t="s">
        <v>11956</v>
      </c>
    </row>
    <row r="15192" spans="1:3" hidden="1" x14ac:dyDescent="0.25">
      <c r="A15192" t="s">
        <v>4130</v>
      </c>
      <c r="B15192" t="s">
        <v>11957</v>
      </c>
      <c r="C15192" t="s">
        <v>11958</v>
      </c>
    </row>
    <row r="15193" spans="1:3" hidden="1" x14ac:dyDescent="0.25">
      <c r="A15193" t="s">
        <v>4130</v>
      </c>
      <c r="B15193" t="s">
        <v>11959</v>
      </c>
      <c r="C15193" t="s">
        <v>11960</v>
      </c>
    </row>
    <row r="15194" spans="1:3" hidden="1" x14ac:dyDescent="0.25">
      <c r="A15194" t="s">
        <v>4130</v>
      </c>
      <c r="B15194" t="s">
        <v>11961</v>
      </c>
      <c r="C15194" t="s">
        <v>11962</v>
      </c>
    </row>
    <row r="15195" spans="1:3" hidden="1" x14ac:dyDescent="0.25">
      <c r="A15195" t="s">
        <v>4130</v>
      </c>
      <c r="B15195" t="s">
        <v>11963</v>
      </c>
      <c r="C15195" t="s">
        <v>11962</v>
      </c>
    </row>
    <row r="15196" spans="1:3" hidden="1" x14ac:dyDescent="0.25">
      <c r="A15196" t="s">
        <v>4130</v>
      </c>
      <c r="B15196" t="s">
        <v>11964</v>
      </c>
      <c r="C15196" t="s">
        <v>11965</v>
      </c>
    </row>
    <row r="15197" spans="1:3" hidden="1" x14ac:dyDescent="0.25">
      <c r="A15197" t="s">
        <v>4130</v>
      </c>
      <c r="B15197" t="s">
        <v>11966</v>
      </c>
      <c r="C15197" t="s">
        <v>11967</v>
      </c>
    </row>
    <row r="15198" spans="1:3" hidden="1" x14ac:dyDescent="0.25">
      <c r="A15198" t="s">
        <v>4130</v>
      </c>
      <c r="B15198" t="s">
        <v>11968</v>
      </c>
      <c r="C15198" t="s">
        <v>11967</v>
      </c>
    </row>
    <row r="15199" spans="1:3" hidden="1" x14ac:dyDescent="0.25">
      <c r="A15199" t="s">
        <v>4130</v>
      </c>
      <c r="B15199" t="s">
        <v>11969</v>
      </c>
      <c r="C15199" t="s">
        <v>11970</v>
      </c>
    </row>
    <row r="15200" spans="1:3" hidden="1" x14ac:dyDescent="0.25">
      <c r="A15200" t="s">
        <v>4130</v>
      </c>
      <c r="B15200" t="s">
        <v>11971</v>
      </c>
      <c r="C15200" t="s">
        <v>11970</v>
      </c>
    </row>
    <row r="15201" spans="1:3" hidden="1" x14ac:dyDescent="0.25">
      <c r="A15201" t="s">
        <v>4130</v>
      </c>
      <c r="B15201" t="s">
        <v>11972</v>
      </c>
      <c r="C15201" t="s">
        <v>11970</v>
      </c>
    </row>
    <row r="15202" spans="1:3" hidden="1" x14ac:dyDescent="0.25">
      <c r="A15202" t="s">
        <v>4130</v>
      </c>
      <c r="B15202" t="s">
        <v>11973</v>
      </c>
      <c r="C15202" t="s">
        <v>11970</v>
      </c>
    </row>
    <row r="15203" spans="1:3" hidden="1" x14ac:dyDescent="0.25">
      <c r="A15203" t="s">
        <v>4130</v>
      </c>
      <c r="B15203" t="s">
        <v>11974</v>
      </c>
      <c r="C15203" t="s">
        <v>11975</v>
      </c>
    </row>
    <row r="15204" spans="1:3" hidden="1" x14ac:dyDescent="0.25">
      <c r="A15204" t="s">
        <v>4130</v>
      </c>
      <c r="B15204" t="s">
        <v>11976</v>
      </c>
      <c r="C15204" t="s">
        <v>11970</v>
      </c>
    </row>
    <row r="15205" spans="1:3" hidden="1" x14ac:dyDescent="0.25">
      <c r="A15205" t="s">
        <v>4130</v>
      </c>
      <c r="B15205" t="s">
        <v>11977</v>
      </c>
      <c r="C15205" t="s">
        <v>11967</v>
      </c>
    </row>
    <row r="15206" spans="1:3" hidden="1" x14ac:dyDescent="0.25">
      <c r="A15206" t="s">
        <v>4130</v>
      </c>
      <c r="B15206" t="s">
        <v>11978</v>
      </c>
      <c r="C15206" t="s">
        <v>11967</v>
      </c>
    </row>
    <row r="15207" spans="1:3" hidden="1" x14ac:dyDescent="0.25">
      <c r="A15207" t="s">
        <v>4130</v>
      </c>
      <c r="B15207" t="s">
        <v>11979</v>
      </c>
      <c r="C15207" t="s">
        <v>11980</v>
      </c>
    </row>
    <row r="15208" spans="1:3" hidden="1" x14ac:dyDescent="0.25">
      <c r="A15208" t="s">
        <v>4130</v>
      </c>
      <c r="B15208" t="s">
        <v>11981</v>
      </c>
      <c r="C15208" t="s">
        <v>11982</v>
      </c>
    </row>
    <row r="15209" spans="1:3" hidden="1" x14ac:dyDescent="0.25">
      <c r="A15209" t="s">
        <v>4130</v>
      </c>
      <c r="B15209" t="s">
        <v>11983</v>
      </c>
      <c r="C15209" t="s">
        <v>11984</v>
      </c>
    </row>
    <row r="15210" spans="1:3" hidden="1" x14ac:dyDescent="0.25">
      <c r="A15210" t="s">
        <v>4130</v>
      </c>
      <c r="B15210" t="s">
        <v>11985</v>
      </c>
      <c r="C15210" t="s">
        <v>11986</v>
      </c>
    </row>
    <row r="15211" spans="1:3" hidden="1" x14ac:dyDescent="0.25">
      <c r="A15211" t="s">
        <v>4130</v>
      </c>
      <c r="B15211" t="s">
        <v>11987</v>
      </c>
      <c r="C15211" t="s">
        <v>11988</v>
      </c>
    </row>
    <row r="15212" spans="1:3" hidden="1" x14ac:dyDescent="0.25">
      <c r="A15212" t="s">
        <v>4130</v>
      </c>
      <c r="B15212" t="s">
        <v>11989</v>
      </c>
      <c r="C15212" t="s">
        <v>11988</v>
      </c>
    </row>
    <row r="15213" spans="1:3" hidden="1" x14ac:dyDescent="0.25">
      <c r="A15213" t="s">
        <v>4130</v>
      </c>
      <c r="B15213" t="s">
        <v>11990</v>
      </c>
      <c r="C15213" t="s">
        <v>11991</v>
      </c>
    </row>
    <row r="15214" spans="1:3" hidden="1" x14ac:dyDescent="0.25">
      <c r="A15214" t="s">
        <v>4130</v>
      </c>
      <c r="B15214" t="s">
        <v>11992</v>
      </c>
      <c r="C15214" t="s">
        <v>11993</v>
      </c>
    </row>
    <row r="15215" spans="1:3" hidden="1" x14ac:dyDescent="0.25">
      <c r="A15215" t="s">
        <v>4130</v>
      </c>
      <c r="B15215" t="s">
        <v>11994</v>
      </c>
      <c r="C15215" t="s">
        <v>11995</v>
      </c>
    </row>
    <row r="15216" spans="1:3" hidden="1" x14ac:dyDescent="0.25">
      <c r="A15216" t="s">
        <v>4130</v>
      </c>
      <c r="B15216" t="s">
        <v>11996</v>
      </c>
      <c r="C15216" t="s">
        <v>11997</v>
      </c>
    </row>
    <row r="15217" spans="1:3" hidden="1" x14ac:dyDescent="0.25">
      <c r="A15217" t="s">
        <v>4130</v>
      </c>
      <c r="B15217" t="s">
        <v>11998</v>
      </c>
      <c r="C15217" t="s">
        <v>11999</v>
      </c>
    </row>
    <row r="15218" spans="1:3" hidden="1" x14ac:dyDescent="0.25">
      <c r="A15218" t="s">
        <v>4130</v>
      </c>
      <c r="B15218" t="s">
        <v>12000</v>
      </c>
      <c r="C15218" t="s">
        <v>12001</v>
      </c>
    </row>
    <row r="15219" spans="1:3" hidden="1" x14ac:dyDescent="0.25">
      <c r="A15219" t="s">
        <v>4130</v>
      </c>
      <c r="B15219" t="s">
        <v>12002</v>
      </c>
      <c r="C15219" t="s">
        <v>12003</v>
      </c>
    </row>
    <row r="15220" spans="1:3" hidden="1" x14ac:dyDescent="0.25">
      <c r="A15220" t="s">
        <v>4130</v>
      </c>
      <c r="B15220" t="s">
        <v>12004</v>
      </c>
      <c r="C15220" t="s">
        <v>12005</v>
      </c>
    </row>
    <row r="15221" spans="1:3" hidden="1" x14ac:dyDescent="0.25">
      <c r="A15221" t="s">
        <v>4130</v>
      </c>
      <c r="B15221" t="s">
        <v>12006</v>
      </c>
      <c r="C15221" t="s">
        <v>12007</v>
      </c>
    </row>
    <row r="15222" spans="1:3" hidden="1" x14ac:dyDescent="0.25">
      <c r="A15222" t="s">
        <v>4130</v>
      </c>
      <c r="B15222" t="s">
        <v>12008</v>
      </c>
      <c r="C15222" t="s">
        <v>12009</v>
      </c>
    </row>
    <row r="15223" spans="1:3" hidden="1" x14ac:dyDescent="0.25">
      <c r="A15223" t="s">
        <v>4130</v>
      </c>
      <c r="B15223" t="s">
        <v>12010</v>
      </c>
      <c r="C15223" t="s">
        <v>12011</v>
      </c>
    </row>
    <row r="15224" spans="1:3" hidden="1" x14ac:dyDescent="0.25">
      <c r="A15224" t="s">
        <v>4130</v>
      </c>
      <c r="B15224" t="s">
        <v>12012</v>
      </c>
      <c r="C15224" t="s">
        <v>12013</v>
      </c>
    </row>
    <row r="15225" spans="1:3" hidden="1" x14ac:dyDescent="0.25">
      <c r="A15225" t="s">
        <v>4130</v>
      </c>
      <c r="B15225" t="s">
        <v>12014</v>
      </c>
      <c r="C15225" t="s">
        <v>12015</v>
      </c>
    </row>
    <row r="15226" spans="1:3" hidden="1" x14ac:dyDescent="0.25">
      <c r="A15226" t="s">
        <v>4130</v>
      </c>
      <c r="B15226" t="s">
        <v>12016</v>
      </c>
      <c r="C15226" t="s">
        <v>12017</v>
      </c>
    </row>
    <row r="15227" spans="1:3" hidden="1" x14ac:dyDescent="0.25">
      <c r="A15227" t="s">
        <v>4130</v>
      </c>
      <c r="B15227" t="s">
        <v>12018</v>
      </c>
      <c r="C15227" t="s">
        <v>12019</v>
      </c>
    </row>
    <row r="15228" spans="1:3" hidden="1" x14ac:dyDescent="0.25">
      <c r="A15228" t="s">
        <v>4130</v>
      </c>
      <c r="B15228" t="s">
        <v>12020</v>
      </c>
      <c r="C15228" t="s">
        <v>12021</v>
      </c>
    </row>
    <row r="15229" spans="1:3" hidden="1" x14ac:dyDescent="0.25">
      <c r="A15229" t="s">
        <v>4130</v>
      </c>
      <c r="B15229" t="s">
        <v>12022</v>
      </c>
      <c r="C15229" t="s">
        <v>12023</v>
      </c>
    </row>
    <row r="15230" spans="1:3" hidden="1" x14ac:dyDescent="0.25">
      <c r="A15230" t="s">
        <v>4130</v>
      </c>
      <c r="B15230" t="s">
        <v>12024</v>
      </c>
      <c r="C15230" t="s">
        <v>12025</v>
      </c>
    </row>
    <row r="15231" spans="1:3" hidden="1" x14ac:dyDescent="0.25">
      <c r="A15231" t="s">
        <v>4130</v>
      </c>
      <c r="B15231" t="s">
        <v>12026</v>
      </c>
      <c r="C15231" t="s">
        <v>12027</v>
      </c>
    </row>
    <row r="15232" spans="1:3" hidden="1" x14ac:dyDescent="0.25">
      <c r="A15232" t="s">
        <v>4130</v>
      </c>
      <c r="B15232" t="s">
        <v>12028</v>
      </c>
      <c r="C15232" t="s">
        <v>12029</v>
      </c>
    </row>
    <row r="15233" spans="1:3" hidden="1" x14ac:dyDescent="0.25">
      <c r="A15233" t="s">
        <v>4130</v>
      </c>
      <c r="B15233" t="s">
        <v>12030</v>
      </c>
      <c r="C15233" t="s">
        <v>12031</v>
      </c>
    </row>
    <row r="15234" spans="1:3" hidden="1" x14ac:dyDescent="0.25">
      <c r="A15234" t="s">
        <v>4130</v>
      </c>
      <c r="B15234" t="s">
        <v>12032</v>
      </c>
      <c r="C15234" t="s">
        <v>12033</v>
      </c>
    </row>
    <row r="15235" spans="1:3" hidden="1" x14ac:dyDescent="0.25">
      <c r="A15235" t="s">
        <v>4130</v>
      </c>
      <c r="B15235" t="s">
        <v>12034</v>
      </c>
      <c r="C15235" t="s">
        <v>12035</v>
      </c>
    </row>
    <row r="15236" spans="1:3" hidden="1" x14ac:dyDescent="0.25">
      <c r="A15236" t="s">
        <v>4130</v>
      </c>
      <c r="B15236" t="s">
        <v>12036</v>
      </c>
      <c r="C15236" t="s">
        <v>12037</v>
      </c>
    </row>
    <row r="15237" spans="1:3" hidden="1" x14ac:dyDescent="0.25">
      <c r="A15237" t="s">
        <v>4130</v>
      </c>
      <c r="B15237" t="s">
        <v>12038</v>
      </c>
      <c r="C15237" t="s">
        <v>12039</v>
      </c>
    </row>
    <row r="15238" spans="1:3" hidden="1" x14ac:dyDescent="0.25">
      <c r="A15238" t="s">
        <v>4130</v>
      </c>
      <c r="B15238" t="s">
        <v>12040</v>
      </c>
      <c r="C15238" t="s">
        <v>12041</v>
      </c>
    </row>
    <row r="15239" spans="1:3" hidden="1" x14ac:dyDescent="0.25">
      <c r="A15239" t="s">
        <v>4130</v>
      </c>
      <c r="B15239" t="s">
        <v>12042</v>
      </c>
      <c r="C15239" t="s">
        <v>12043</v>
      </c>
    </row>
    <row r="15240" spans="1:3" hidden="1" x14ac:dyDescent="0.25">
      <c r="A15240" t="s">
        <v>4130</v>
      </c>
      <c r="B15240" t="s">
        <v>12044</v>
      </c>
      <c r="C15240" t="s">
        <v>12045</v>
      </c>
    </row>
    <row r="15241" spans="1:3" hidden="1" x14ac:dyDescent="0.25">
      <c r="A15241" t="s">
        <v>4130</v>
      </c>
      <c r="B15241" t="s">
        <v>12046</v>
      </c>
      <c r="C15241" t="s">
        <v>12047</v>
      </c>
    </row>
    <row r="15242" spans="1:3" hidden="1" x14ac:dyDescent="0.25">
      <c r="A15242" t="s">
        <v>4130</v>
      </c>
      <c r="B15242" t="s">
        <v>12048</v>
      </c>
      <c r="C15242" t="s">
        <v>12049</v>
      </c>
    </row>
    <row r="15243" spans="1:3" hidden="1" x14ac:dyDescent="0.25">
      <c r="A15243" t="s">
        <v>4130</v>
      </c>
      <c r="B15243" t="s">
        <v>12050</v>
      </c>
      <c r="C15243" t="s">
        <v>12051</v>
      </c>
    </row>
    <row r="15244" spans="1:3" hidden="1" x14ac:dyDescent="0.25">
      <c r="A15244" t="s">
        <v>4130</v>
      </c>
      <c r="B15244" t="s">
        <v>12052</v>
      </c>
      <c r="C15244" t="s">
        <v>12053</v>
      </c>
    </row>
    <row r="15245" spans="1:3" hidden="1" x14ac:dyDescent="0.25">
      <c r="A15245" t="s">
        <v>4130</v>
      </c>
      <c r="B15245" t="s">
        <v>12054</v>
      </c>
      <c r="C15245" t="s">
        <v>12055</v>
      </c>
    </row>
    <row r="15246" spans="1:3" hidden="1" x14ac:dyDescent="0.25">
      <c r="A15246" t="s">
        <v>4130</v>
      </c>
      <c r="B15246" t="s">
        <v>12056</v>
      </c>
      <c r="C15246" t="s">
        <v>12057</v>
      </c>
    </row>
    <row r="15247" spans="1:3" hidden="1" x14ac:dyDescent="0.25">
      <c r="A15247" t="s">
        <v>4130</v>
      </c>
      <c r="B15247" t="s">
        <v>12058</v>
      </c>
      <c r="C15247" t="s">
        <v>12059</v>
      </c>
    </row>
    <row r="15248" spans="1:3" hidden="1" x14ac:dyDescent="0.25">
      <c r="A15248" t="s">
        <v>4130</v>
      </c>
      <c r="B15248" t="s">
        <v>12060</v>
      </c>
      <c r="C15248" t="s">
        <v>12061</v>
      </c>
    </row>
    <row r="15249" spans="1:3" hidden="1" x14ac:dyDescent="0.25">
      <c r="A15249" t="s">
        <v>4130</v>
      </c>
      <c r="B15249" t="s">
        <v>12062</v>
      </c>
      <c r="C15249" t="s">
        <v>12063</v>
      </c>
    </row>
    <row r="15250" spans="1:3" hidden="1" x14ac:dyDescent="0.25">
      <c r="A15250" t="s">
        <v>4130</v>
      </c>
      <c r="B15250" t="s">
        <v>12064</v>
      </c>
      <c r="C15250" t="s">
        <v>12065</v>
      </c>
    </row>
    <row r="15251" spans="1:3" hidden="1" x14ac:dyDescent="0.25">
      <c r="A15251" t="s">
        <v>4130</v>
      </c>
      <c r="B15251" t="s">
        <v>12066</v>
      </c>
      <c r="C15251" t="s">
        <v>12067</v>
      </c>
    </row>
    <row r="15252" spans="1:3" hidden="1" x14ac:dyDescent="0.25">
      <c r="A15252" t="s">
        <v>4130</v>
      </c>
      <c r="B15252" t="s">
        <v>12068</v>
      </c>
      <c r="C15252" t="s">
        <v>12069</v>
      </c>
    </row>
    <row r="15253" spans="1:3" hidden="1" x14ac:dyDescent="0.25">
      <c r="A15253" t="s">
        <v>4130</v>
      </c>
      <c r="B15253" t="s">
        <v>12070</v>
      </c>
      <c r="C15253" t="s">
        <v>12071</v>
      </c>
    </row>
    <row r="15254" spans="1:3" hidden="1" x14ac:dyDescent="0.25">
      <c r="A15254" t="s">
        <v>4130</v>
      </c>
      <c r="B15254" t="s">
        <v>12072</v>
      </c>
      <c r="C15254" t="s">
        <v>12073</v>
      </c>
    </row>
    <row r="15255" spans="1:3" hidden="1" x14ac:dyDescent="0.25">
      <c r="A15255" t="s">
        <v>4130</v>
      </c>
      <c r="B15255" t="s">
        <v>12074</v>
      </c>
      <c r="C15255" t="s">
        <v>12075</v>
      </c>
    </row>
    <row r="15256" spans="1:3" hidden="1" x14ac:dyDescent="0.25">
      <c r="A15256" t="s">
        <v>4130</v>
      </c>
      <c r="B15256" t="s">
        <v>12076</v>
      </c>
      <c r="C15256" t="s">
        <v>12077</v>
      </c>
    </row>
    <row r="15257" spans="1:3" hidden="1" x14ac:dyDescent="0.25">
      <c r="A15257" t="s">
        <v>4130</v>
      </c>
      <c r="B15257" t="s">
        <v>12078</v>
      </c>
      <c r="C15257" t="s">
        <v>12079</v>
      </c>
    </row>
    <row r="15258" spans="1:3" hidden="1" x14ac:dyDescent="0.25">
      <c r="A15258" t="s">
        <v>4130</v>
      </c>
      <c r="B15258" t="s">
        <v>12080</v>
      </c>
      <c r="C15258" t="s">
        <v>12081</v>
      </c>
    </row>
    <row r="15259" spans="1:3" hidden="1" x14ac:dyDescent="0.25">
      <c r="A15259" t="s">
        <v>4130</v>
      </c>
      <c r="B15259" t="s">
        <v>12082</v>
      </c>
      <c r="C15259" t="s">
        <v>12083</v>
      </c>
    </row>
    <row r="15260" spans="1:3" hidden="1" x14ac:dyDescent="0.25">
      <c r="A15260" t="s">
        <v>4130</v>
      </c>
      <c r="B15260" t="s">
        <v>12084</v>
      </c>
      <c r="C15260" t="s">
        <v>12083</v>
      </c>
    </row>
    <row r="15261" spans="1:3" hidden="1" x14ac:dyDescent="0.25">
      <c r="A15261" t="s">
        <v>4130</v>
      </c>
      <c r="B15261" t="s">
        <v>12085</v>
      </c>
      <c r="C15261" t="s">
        <v>12083</v>
      </c>
    </row>
    <row r="15262" spans="1:3" hidden="1" x14ac:dyDescent="0.25">
      <c r="A15262" t="s">
        <v>4130</v>
      </c>
      <c r="B15262" t="s">
        <v>12086</v>
      </c>
      <c r="C15262" t="s">
        <v>12087</v>
      </c>
    </row>
    <row r="15263" spans="1:3" hidden="1" x14ac:dyDescent="0.25">
      <c r="A15263" t="s">
        <v>4130</v>
      </c>
      <c r="B15263" t="s">
        <v>12088</v>
      </c>
      <c r="C15263" t="s">
        <v>12089</v>
      </c>
    </row>
    <row r="15264" spans="1:3" hidden="1" x14ac:dyDescent="0.25">
      <c r="A15264" t="s">
        <v>4130</v>
      </c>
      <c r="B15264" t="s">
        <v>12090</v>
      </c>
      <c r="C15264" t="s">
        <v>12091</v>
      </c>
    </row>
    <row r="15265" spans="1:3" hidden="1" x14ac:dyDescent="0.25">
      <c r="A15265" t="s">
        <v>4130</v>
      </c>
      <c r="B15265" t="s">
        <v>12092</v>
      </c>
      <c r="C15265" t="s">
        <v>12093</v>
      </c>
    </row>
    <row r="15266" spans="1:3" hidden="1" x14ac:dyDescent="0.25">
      <c r="A15266" t="s">
        <v>4130</v>
      </c>
      <c r="B15266" t="s">
        <v>12094</v>
      </c>
      <c r="C15266" t="s">
        <v>12095</v>
      </c>
    </row>
    <row r="15267" spans="1:3" hidden="1" x14ac:dyDescent="0.25">
      <c r="A15267" t="s">
        <v>4130</v>
      </c>
      <c r="B15267" t="s">
        <v>12096</v>
      </c>
      <c r="C15267" t="s">
        <v>12097</v>
      </c>
    </row>
    <row r="15268" spans="1:3" hidden="1" x14ac:dyDescent="0.25">
      <c r="A15268" t="s">
        <v>4130</v>
      </c>
      <c r="B15268" t="s">
        <v>12098</v>
      </c>
      <c r="C15268" t="s">
        <v>12099</v>
      </c>
    </row>
    <row r="15269" spans="1:3" hidden="1" x14ac:dyDescent="0.25">
      <c r="A15269" t="s">
        <v>4130</v>
      </c>
      <c r="B15269" t="s">
        <v>12100</v>
      </c>
      <c r="C15269" t="s">
        <v>12101</v>
      </c>
    </row>
    <row r="15270" spans="1:3" hidden="1" x14ac:dyDescent="0.25">
      <c r="A15270" t="s">
        <v>4130</v>
      </c>
      <c r="B15270" t="s">
        <v>12102</v>
      </c>
      <c r="C15270" t="s">
        <v>12103</v>
      </c>
    </row>
    <row r="15271" spans="1:3" hidden="1" x14ac:dyDescent="0.25">
      <c r="A15271" t="s">
        <v>4130</v>
      </c>
      <c r="B15271" t="s">
        <v>12104</v>
      </c>
      <c r="C15271" t="s">
        <v>12105</v>
      </c>
    </row>
    <row r="15272" spans="1:3" hidden="1" x14ac:dyDescent="0.25">
      <c r="A15272" t="s">
        <v>4130</v>
      </c>
      <c r="B15272" t="s">
        <v>12106</v>
      </c>
      <c r="C15272" t="s">
        <v>12107</v>
      </c>
    </row>
    <row r="15273" spans="1:3" hidden="1" x14ac:dyDescent="0.25">
      <c r="A15273" t="s">
        <v>4130</v>
      </c>
      <c r="B15273" t="s">
        <v>12108</v>
      </c>
      <c r="C15273" t="s">
        <v>12109</v>
      </c>
    </row>
    <row r="15274" spans="1:3" hidden="1" x14ac:dyDescent="0.25">
      <c r="A15274" t="s">
        <v>4130</v>
      </c>
      <c r="B15274" t="s">
        <v>12110</v>
      </c>
      <c r="C15274" t="s">
        <v>12111</v>
      </c>
    </row>
    <row r="15275" spans="1:3" hidden="1" x14ac:dyDescent="0.25">
      <c r="A15275" t="s">
        <v>4130</v>
      </c>
      <c r="B15275" t="s">
        <v>12112</v>
      </c>
      <c r="C15275" t="s">
        <v>12113</v>
      </c>
    </row>
    <row r="15276" spans="1:3" hidden="1" x14ac:dyDescent="0.25">
      <c r="A15276" t="s">
        <v>4130</v>
      </c>
      <c r="B15276" t="s">
        <v>12114</v>
      </c>
      <c r="C15276" t="s">
        <v>12115</v>
      </c>
    </row>
    <row r="15277" spans="1:3" hidden="1" x14ac:dyDescent="0.25">
      <c r="A15277" t="s">
        <v>4130</v>
      </c>
      <c r="B15277" t="s">
        <v>12116</v>
      </c>
      <c r="C15277" t="s">
        <v>12117</v>
      </c>
    </row>
    <row r="15278" spans="1:3" hidden="1" x14ac:dyDescent="0.25">
      <c r="A15278" t="s">
        <v>4130</v>
      </c>
      <c r="B15278" t="s">
        <v>12118</v>
      </c>
      <c r="C15278" t="s">
        <v>12119</v>
      </c>
    </row>
    <row r="15279" spans="1:3" hidden="1" x14ac:dyDescent="0.25">
      <c r="A15279" t="s">
        <v>4130</v>
      </c>
      <c r="B15279" t="s">
        <v>12120</v>
      </c>
      <c r="C15279" t="s">
        <v>12121</v>
      </c>
    </row>
    <row r="15280" spans="1:3" hidden="1" x14ac:dyDescent="0.25">
      <c r="A15280" t="s">
        <v>4130</v>
      </c>
      <c r="B15280" t="s">
        <v>12120</v>
      </c>
      <c r="C15280" t="s">
        <v>12122</v>
      </c>
    </row>
    <row r="15281" spans="1:3" hidden="1" x14ac:dyDescent="0.25">
      <c r="A15281" t="s">
        <v>4130</v>
      </c>
      <c r="B15281" t="s">
        <v>12123</v>
      </c>
      <c r="C15281" t="s">
        <v>12124</v>
      </c>
    </row>
    <row r="15282" spans="1:3" hidden="1" x14ac:dyDescent="0.25">
      <c r="A15282" t="s">
        <v>4130</v>
      </c>
      <c r="B15282" t="s">
        <v>12125</v>
      </c>
      <c r="C15282" t="s">
        <v>12126</v>
      </c>
    </row>
    <row r="15283" spans="1:3" hidden="1" x14ac:dyDescent="0.25">
      <c r="A15283" t="s">
        <v>4130</v>
      </c>
      <c r="B15283" t="s">
        <v>12127</v>
      </c>
      <c r="C15283" t="s">
        <v>12128</v>
      </c>
    </row>
    <row r="15284" spans="1:3" hidden="1" x14ac:dyDescent="0.25">
      <c r="A15284" t="s">
        <v>4130</v>
      </c>
      <c r="B15284" t="s">
        <v>12129</v>
      </c>
      <c r="C15284" t="s">
        <v>12130</v>
      </c>
    </row>
    <row r="15285" spans="1:3" hidden="1" x14ac:dyDescent="0.25">
      <c r="A15285" t="s">
        <v>4130</v>
      </c>
      <c r="B15285" t="s">
        <v>12131</v>
      </c>
      <c r="C15285" t="s">
        <v>12132</v>
      </c>
    </row>
    <row r="15286" spans="1:3" hidden="1" x14ac:dyDescent="0.25">
      <c r="A15286" t="s">
        <v>4130</v>
      </c>
      <c r="B15286" t="s">
        <v>12133</v>
      </c>
      <c r="C15286" t="s">
        <v>12134</v>
      </c>
    </row>
    <row r="15287" spans="1:3" hidden="1" x14ac:dyDescent="0.25">
      <c r="A15287" t="s">
        <v>4130</v>
      </c>
      <c r="B15287" t="s">
        <v>12135</v>
      </c>
      <c r="C15287" t="s">
        <v>12136</v>
      </c>
    </row>
    <row r="15288" spans="1:3" hidden="1" x14ac:dyDescent="0.25">
      <c r="A15288" t="s">
        <v>4130</v>
      </c>
      <c r="B15288" t="s">
        <v>12137</v>
      </c>
      <c r="C15288" t="s">
        <v>12136</v>
      </c>
    </row>
    <row r="15289" spans="1:3" hidden="1" x14ac:dyDescent="0.25">
      <c r="A15289" t="s">
        <v>4130</v>
      </c>
      <c r="B15289" t="s">
        <v>12138</v>
      </c>
      <c r="C15289" t="s">
        <v>12136</v>
      </c>
    </row>
    <row r="15290" spans="1:3" hidden="1" x14ac:dyDescent="0.25">
      <c r="A15290" t="s">
        <v>4130</v>
      </c>
      <c r="B15290" t="s">
        <v>12139</v>
      </c>
      <c r="C15290" t="s">
        <v>12130</v>
      </c>
    </row>
    <row r="15291" spans="1:3" hidden="1" x14ac:dyDescent="0.25">
      <c r="A15291" t="s">
        <v>4130</v>
      </c>
      <c r="B15291" t="s">
        <v>12140</v>
      </c>
      <c r="C15291" t="s">
        <v>12141</v>
      </c>
    </row>
    <row r="15292" spans="1:3" hidden="1" x14ac:dyDescent="0.25">
      <c r="A15292" t="s">
        <v>4130</v>
      </c>
      <c r="B15292" t="s">
        <v>12142</v>
      </c>
      <c r="C15292" t="s">
        <v>12143</v>
      </c>
    </row>
    <row r="15293" spans="1:3" hidden="1" x14ac:dyDescent="0.25">
      <c r="A15293" t="s">
        <v>4130</v>
      </c>
      <c r="B15293" t="s">
        <v>12144</v>
      </c>
      <c r="C15293" t="s">
        <v>12145</v>
      </c>
    </row>
    <row r="15294" spans="1:3" hidden="1" x14ac:dyDescent="0.25">
      <c r="A15294" t="s">
        <v>4130</v>
      </c>
      <c r="B15294" t="s">
        <v>12146</v>
      </c>
      <c r="C15294" t="s">
        <v>12147</v>
      </c>
    </row>
    <row r="15295" spans="1:3" hidden="1" x14ac:dyDescent="0.25">
      <c r="A15295" t="s">
        <v>4130</v>
      </c>
      <c r="B15295" t="s">
        <v>12148</v>
      </c>
      <c r="C15295" t="s">
        <v>12149</v>
      </c>
    </row>
    <row r="15296" spans="1:3" hidden="1" x14ac:dyDescent="0.25">
      <c r="A15296" t="s">
        <v>4130</v>
      </c>
      <c r="B15296" t="s">
        <v>12148</v>
      </c>
      <c r="C15296" t="s">
        <v>12150</v>
      </c>
    </row>
    <row r="15297" spans="1:3" hidden="1" x14ac:dyDescent="0.25">
      <c r="A15297" t="s">
        <v>4130</v>
      </c>
      <c r="B15297" t="s">
        <v>12151</v>
      </c>
      <c r="C15297" t="s">
        <v>12152</v>
      </c>
    </row>
    <row r="15298" spans="1:3" hidden="1" x14ac:dyDescent="0.25">
      <c r="A15298" t="s">
        <v>4130</v>
      </c>
      <c r="B15298" t="s">
        <v>12153</v>
      </c>
      <c r="C15298" t="s">
        <v>12154</v>
      </c>
    </row>
    <row r="15299" spans="1:3" hidden="1" x14ac:dyDescent="0.25">
      <c r="A15299" t="s">
        <v>4130</v>
      </c>
      <c r="B15299" t="s">
        <v>12155</v>
      </c>
      <c r="C15299" t="s">
        <v>12156</v>
      </c>
    </row>
    <row r="15300" spans="1:3" hidden="1" x14ac:dyDescent="0.25">
      <c r="A15300" t="s">
        <v>4130</v>
      </c>
      <c r="B15300" t="s">
        <v>12157</v>
      </c>
      <c r="C15300" t="s">
        <v>12158</v>
      </c>
    </row>
    <row r="15301" spans="1:3" hidden="1" x14ac:dyDescent="0.25">
      <c r="A15301" t="s">
        <v>4130</v>
      </c>
      <c r="B15301" t="s">
        <v>12157</v>
      </c>
      <c r="C15301" t="s">
        <v>12159</v>
      </c>
    </row>
    <row r="15302" spans="1:3" hidden="1" x14ac:dyDescent="0.25">
      <c r="A15302" t="s">
        <v>4130</v>
      </c>
      <c r="B15302" t="s">
        <v>12160</v>
      </c>
      <c r="C15302" t="s">
        <v>12161</v>
      </c>
    </row>
    <row r="15303" spans="1:3" hidden="1" x14ac:dyDescent="0.25">
      <c r="A15303" t="s">
        <v>4130</v>
      </c>
      <c r="B15303" t="s">
        <v>12162</v>
      </c>
      <c r="C15303" t="s">
        <v>12163</v>
      </c>
    </row>
    <row r="15304" spans="1:3" hidden="1" x14ac:dyDescent="0.25">
      <c r="A15304" t="s">
        <v>4130</v>
      </c>
      <c r="B15304" t="s">
        <v>12164</v>
      </c>
      <c r="C15304" t="s">
        <v>12165</v>
      </c>
    </row>
    <row r="15305" spans="1:3" hidden="1" x14ac:dyDescent="0.25">
      <c r="A15305" t="s">
        <v>4130</v>
      </c>
      <c r="B15305" t="s">
        <v>12166</v>
      </c>
      <c r="C15305" t="s">
        <v>12167</v>
      </c>
    </row>
    <row r="15306" spans="1:3" hidden="1" x14ac:dyDescent="0.25">
      <c r="A15306" t="s">
        <v>4130</v>
      </c>
      <c r="B15306" t="s">
        <v>12168</v>
      </c>
      <c r="C15306" t="s">
        <v>12169</v>
      </c>
    </row>
    <row r="15307" spans="1:3" hidden="1" x14ac:dyDescent="0.25">
      <c r="A15307" t="s">
        <v>4130</v>
      </c>
      <c r="B15307" t="s">
        <v>12170</v>
      </c>
      <c r="C15307" t="s">
        <v>12171</v>
      </c>
    </row>
    <row r="15308" spans="1:3" hidden="1" x14ac:dyDescent="0.25">
      <c r="A15308" t="s">
        <v>4130</v>
      </c>
      <c r="B15308" t="s">
        <v>12172</v>
      </c>
      <c r="C15308" t="s">
        <v>12173</v>
      </c>
    </row>
    <row r="15309" spans="1:3" hidden="1" x14ac:dyDescent="0.25">
      <c r="A15309" t="s">
        <v>4130</v>
      </c>
      <c r="B15309" t="s">
        <v>12174</v>
      </c>
      <c r="C15309" t="s">
        <v>12175</v>
      </c>
    </row>
    <row r="15310" spans="1:3" hidden="1" x14ac:dyDescent="0.25">
      <c r="A15310" t="s">
        <v>4130</v>
      </c>
      <c r="B15310" t="s">
        <v>12176</v>
      </c>
      <c r="C15310" t="s">
        <v>12177</v>
      </c>
    </row>
    <row r="15311" spans="1:3" hidden="1" x14ac:dyDescent="0.25">
      <c r="A15311" t="s">
        <v>4130</v>
      </c>
      <c r="B15311" t="s">
        <v>12178</v>
      </c>
      <c r="C15311" t="s">
        <v>12179</v>
      </c>
    </row>
    <row r="15312" spans="1:3" hidden="1" x14ac:dyDescent="0.25">
      <c r="A15312" t="s">
        <v>4130</v>
      </c>
      <c r="B15312" t="s">
        <v>12180</v>
      </c>
      <c r="C15312" t="s">
        <v>12181</v>
      </c>
    </row>
    <row r="15313" spans="1:3" hidden="1" x14ac:dyDescent="0.25">
      <c r="A15313" t="s">
        <v>4130</v>
      </c>
      <c r="B15313" t="s">
        <v>12182</v>
      </c>
      <c r="C15313" t="s">
        <v>12183</v>
      </c>
    </row>
    <row r="15314" spans="1:3" hidden="1" x14ac:dyDescent="0.25">
      <c r="A15314" t="s">
        <v>4130</v>
      </c>
      <c r="B15314" t="s">
        <v>12184</v>
      </c>
      <c r="C15314" t="s">
        <v>12185</v>
      </c>
    </row>
    <row r="15315" spans="1:3" hidden="1" x14ac:dyDescent="0.25">
      <c r="A15315" t="s">
        <v>4130</v>
      </c>
      <c r="B15315" t="s">
        <v>12186</v>
      </c>
      <c r="C15315" t="s">
        <v>12187</v>
      </c>
    </row>
    <row r="15316" spans="1:3" hidden="1" x14ac:dyDescent="0.25">
      <c r="A15316" t="s">
        <v>4130</v>
      </c>
      <c r="B15316" t="s">
        <v>12188</v>
      </c>
      <c r="C15316" t="s">
        <v>12189</v>
      </c>
    </row>
    <row r="15317" spans="1:3" hidden="1" x14ac:dyDescent="0.25">
      <c r="A15317" t="s">
        <v>4130</v>
      </c>
      <c r="B15317" t="s">
        <v>12190</v>
      </c>
      <c r="C15317" t="s">
        <v>12191</v>
      </c>
    </row>
    <row r="15318" spans="1:3" hidden="1" x14ac:dyDescent="0.25">
      <c r="A15318" t="s">
        <v>4130</v>
      </c>
      <c r="B15318" t="s">
        <v>12192</v>
      </c>
      <c r="C15318" t="s">
        <v>12193</v>
      </c>
    </row>
    <row r="15319" spans="1:3" hidden="1" x14ac:dyDescent="0.25">
      <c r="A15319" t="s">
        <v>4130</v>
      </c>
      <c r="B15319" t="s">
        <v>12194</v>
      </c>
      <c r="C15319" t="s">
        <v>12195</v>
      </c>
    </row>
    <row r="15320" spans="1:3" hidden="1" x14ac:dyDescent="0.25">
      <c r="A15320" t="s">
        <v>4130</v>
      </c>
      <c r="B15320" t="s">
        <v>12196</v>
      </c>
      <c r="C15320" t="s">
        <v>12197</v>
      </c>
    </row>
    <row r="15321" spans="1:3" hidden="1" x14ac:dyDescent="0.25">
      <c r="A15321" t="s">
        <v>4130</v>
      </c>
      <c r="B15321" t="s">
        <v>12198</v>
      </c>
      <c r="C15321" t="s">
        <v>12199</v>
      </c>
    </row>
    <row r="15322" spans="1:3" hidden="1" x14ac:dyDescent="0.25">
      <c r="A15322" t="s">
        <v>4130</v>
      </c>
      <c r="B15322" t="s">
        <v>12200</v>
      </c>
      <c r="C15322" t="s">
        <v>12201</v>
      </c>
    </row>
    <row r="15323" spans="1:3" hidden="1" x14ac:dyDescent="0.25">
      <c r="A15323" t="s">
        <v>4130</v>
      </c>
      <c r="B15323" t="s">
        <v>12202</v>
      </c>
      <c r="C15323" t="s">
        <v>12203</v>
      </c>
    </row>
    <row r="15324" spans="1:3" hidden="1" x14ac:dyDescent="0.25">
      <c r="A15324" t="s">
        <v>4130</v>
      </c>
      <c r="B15324" t="s">
        <v>12204</v>
      </c>
      <c r="C15324" t="s">
        <v>12205</v>
      </c>
    </row>
    <row r="15325" spans="1:3" hidden="1" x14ac:dyDescent="0.25">
      <c r="A15325" t="s">
        <v>4130</v>
      </c>
      <c r="B15325" t="s">
        <v>12206</v>
      </c>
      <c r="C15325" t="s">
        <v>12207</v>
      </c>
    </row>
    <row r="15326" spans="1:3" hidden="1" x14ac:dyDescent="0.25">
      <c r="A15326" t="s">
        <v>4130</v>
      </c>
      <c r="B15326" t="s">
        <v>12208</v>
      </c>
      <c r="C15326" t="s">
        <v>12209</v>
      </c>
    </row>
    <row r="15327" spans="1:3" hidden="1" x14ac:dyDescent="0.25">
      <c r="A15327" t="s">
        <v>4130</v>
      </c>
      <c r="B15327" t="s">
        <v>12210</v>
      </c>
      <c r="C15327" t="s">
        <v>12211</v>
      </c>
    </row>
    <row r="15328" spans="1:3" hidden="1" x14ac:dyDescent="0.25">
      <c r="A15328" t="s">
        <v>4130</v>
      </c>
      <c r="B15328" t="s">
        <v>12212</v>
      </c>
      <c r="C15328" t="s">
        <v>12213</v>
      </c>
    </row>
    <row r="15329" spans="1:3" hidden="1" x14ac:dyDescent="0.25">
      <c r="A15329" t="s">
        <v>4130</v>
      </c>
      <c r="B15329" t="s">
        <v>12214</v>
      </c>
      <c r="C15329" t="s">
        <v>12215</v>
      </c>
    </row>
    <row r="15330" spans="1:3" hidden="1" x14ac:dyDescent="0.25">
      <c r="A15330" t="s">
        <v>4130</v>
      </c>
      <c r="B15330" t="s">
        <v>12216</v>
      </c>
      <c r="C15330" t="s">
        <v>12217</v>
      </c>
    </row>
    <row r="15331" spans="1:3" hidden="1" x14ac:dyDescent="0.25">
      <c r="A15331" t="s">
        <v>4130</v>
      </c>
      <c r="B15331" t="s">
        <v>12218</v>
      </c>
      <c r="C15331" t="s">
        <v>12219</v>
      </c>
    </row>
    <row r="15332" spans="1:3" hidden="1" x14ac:dyDescent="0.25">
      <c r="A15332" t="s">
        <v>4130</v>
      </c>
      <c r="B15332" t="s">
        <v>12220</v>
      </c>
      <c r="C15332" t="s">
        <v>12221</v>
      </c>
    </row>
    <row r="15333" spans="1:3" hidden="1" x14ac:dyDescent="0.25">
      <c r="A15333" t="s">
        <v>4130</v>
      </c>
      <c r="B15333" t="s">
        <v>12222</v>
      </c>
      <c r="C15333" t="s">
        <v>12223</v>
      </c>
    </row>
    <row r="15334" spans="1:3" hidden="1" x14ac:dyDescent="0.25">
      <c r="A15334" t="s">
        <v>4130</v>
      </c>
      <c r="B15334" t="s">
        <v>12224</v>
      </c>
      <c r="C15334" t="s">
        <v>12225</v>
      </c>
    </row>
    <row r="15335" spans="1:3" hidden="1" x14ac:dyDescent="0.25">
      <c r="A15335" t="s">
        <v>4130</v>
      </c>
      <c r="B15335" t="s">
        <v>12226</v>
      </c>
      <c r="C15335" t="s">
        <v>12227</v>
      </c>
    </row>
    <row r="15336" spans="1:3" hidden="1" x14ac:dyDescent="0.25">
      <c r="A15336" t="s">
        <v>4130</v>
      </c>
      <c r="B15336" t="s">
        <v>12228</v>
      </c>
      <c r="C15336" t="s">
        <v>12229</v>
      </c>
    </row>
    <row r="15337" spans="1:3" hidden="1" x14ac:dyDescent="0.25">
      <c r="A15337" t="s">
        <v>4130</v>
      </c>
      <c r="B15337" t="s">
        <v>12230</v>
      </c>
      <c r="C15337" t="s">
        <v>12231</v>
      </c>
    </row>
    <row r="15338" spans="1:3" hidden="1" x14ac:dyDescent="0.25">
      <c r="A15338" t="s">
        <v>4130</v>
      </c>
      <c r="B15338" t="s">
        <v>12232</v>
      </c>
      <c r="C15338" t="s">
        <v>12233</v>
      </c>
    </row>
    <row r="15339" spans="1:3" hidden="1" x14ac:dyDescent="0.25">
      <c r="A15339" t="s">
        <v>4130</v>
      </c>
      <c r="B15339" t="s">
        <v>12234</v>
      </c>
      <c r="C15339" t="s">
        <v>12235</v>
      </c>
    </row>
    <row r="15340" spans="1:3" hidden="1" x14ac:dyDescent="0.25">
      <c r="A15340" t="s">
        <v>4130</v>
      </c>
      <c r="B15340" t="s">
        <v>12236</v>
      </c>
      <c r="C15340" t="s">
        <v>12237</v>
      </c>
    </row>
    <row r="15341" spans="1:3" hidden="1" x14ac:dyDescent="0.25">
      <c r="A15341" t="s">
        <v>4130</v>
      </c>
      <c r="B15341" t="s">
        <v>12238</v>
      </c>
      <c r="C15341" t="s">
        <v>12239</v>
      </c>
    </row>
    <row r="15342" spans="1:3" hidden="1" x14ac:dyDescent="0.25">
      <c r="A15342" t="s">
        <v>4130</v>
      </c>
      <c r="B15342" t="s">
        <v>12240</v>
      </c>
      <c r="C15342" t="s">
        <v>12241</v>
      </c>
    </row>
    <row r="15343" spans="1:3" hidden="1" x14ac:dyDescent="0.25">
      <c r="A15343" t="s">
        <v>4130</v>
      </c>
      <c r="B15343" t="s">
        <v>12242</v>
      </c>
      <c r="C15343" t="s">
        <v>12243</v>
      </c>
    </row>
    <row r="15344" spans="1:3" hidden="1" x14ac:dyDescent="0.25">
      <c r="A15344" t="s">
        <v>4130</v>
      </c>
      <c r="B15344" t="s">
        <v>12244</v>
      </c>
      <c r="C15344" t="s">
        <v>12245</v>
      </c>
    </row>
    <row r="15345" spans="1:3" hidden="1" x14ac:dyDescent="0.25">
      <c r="A15345" t="s">
        <v>4130</v>
      </c>
      <c r="B15345" t="s">
        <v>12246</v>
      </c>
      <c r="C15345" t="s">
        <v>12247</v>
      </c>
    </row>
    <row r="15346" spans="1:3" hidden="1" x14ac:dyDescent="0.25">
      <c r="A15346" t="s">
        <v>4130</v>
      </c>
      <c r="B15346" t="s">
        <v>12248</v>
      </c>
      <c r="C15346" t="s">
        <v>12249</v>
      </c>
    </row>
    <row r="15347" spans="1:3" hidden="1" x14ac:dyDescent="0.25">
      <c r="A15347" t="s">
        <v>4130</v>
      </c>
      <c r="B15347" t="s">
        <v>12250</v>
      </c>
      <c r="C15347" t="s">
        <v>12251</v>
      </c>
    </row>
    <row r="15348" spans="1:3" hidden="1" x14ac:dyDescent="0.25">
      <c r="A15348" t="s">
        <v>4130</v>
      </c>
      <c r="B15348" t="s">
        <v>12252</v>
      </c>
      <c r="C15348" t="s">
        <v>12253</v>
      </c>
    </row>
    <row r="15349" spans="1:3" hidden="1" x14ac:dyDescent="0.25">
      <c r="A15349" t="s">
        <v>4130</v>
      </c>
      <c r="B15349" t="s">
        <v>12254</v>
      </c>
      <c r="C15349" t="s">
        <v>12255</v>
      </c>
    </row>
    <row r="15350" spans="1:3" hidden="1" x14ac:dyDescent="0.25">
      <c r="A15350" t="s">
        <v>4130</v>
      </c>
      <c r="B15350" t="s">
        <v>12256</v>
      </c>
      <c r="C15350" t="s">
        <v>12257</v>
      </c>
    </row>
    <row r="15351" spans="1:3" hidden="1" x14ac:dyDescent="0.25">
      <c r="A15351" t="s">
        <v>4130</v>
      </c>
      <c r="B15351" t="s">
        <v>12258</v>
      </c>
      <c r="C15351" t="s">
        <v>12259</v>
      </c>
    </row>
    <row r="15352" spans="1:3" hidden="1" x14ac:dyDescent="0.25">
      <c r="A15352" t="s">
        <v>4130</v>
      </c>
      <c r="B15352" t="s">
        <v>12260</v>
      </c>
      <c r="C15352" t="s">
        <v>12261</v>
      </c>
    </row>
    <row r="15353" spans="1:3" hidden="1" x14ac:dyDescent="0.25">
      <c r="A15353" t="s">
        <v>4130</v>
      </c>
      <c r="B15353" t="s">
        <v>12262</v>
      </c>
      <c r="C15353" t="s">
        <v>12263</v>
      </c>
    </row>
    <row r="15354" spans="1:3" hidden="1" x14ac:dyDescent="0.25">
      <c r="A15354" t="s">
        <v>4130</v>
      </c>
      <c r="B15354" t="s">
        <v>12264</v>
      </c>
      <c r="C15354" t="s">
        <v>12265</v>
      </c>
    </row>
    <row r="15355" spans="1:3" hidden="1" x14ac:dyDescent="0.25">
      <c r="A15355" t="s">
        <v>4130</v>
      </c>
      <c r="B15355" t="s">
        <v>12266</v>
      </c>
      <c r="C15355" t="s">
        <v>12267</v>
      </c>
    </row>
    <row r="15356" spans="1:3" hidden="1" x14ac:dyDescent="0.25">
      <c r="A15356" t="s">
        <v>4130</v>
      </c>
      <c r="B15356" t="s">
        <v>12268</v>
      </c>
      <c r="C15356" t="s">
        <v>12269</v>
      </c>
    </row>
    <row r="15357" spans="1:3" hidden="1" x14ac:dyDescent="0.25">
      <c r="A15357" t="s">
        <v>4130</v>
      </c>
      <c r="B15357" t="s">
        <v>12270</v>
      </c>
      <c r="C15357" t="s">
        <v>12271</v>
      </c>
    </row>
    <row r="15358" spans="1:3" hidden="1" x14ac:dyDescent="0.25">
      <c r="A15358" t="s">
        <v>4130</v>
      </c>
      <c r="B15358" t="s">
        <v>12272</v>
      </c>
      <c r="C15358" t="s">
        <v>12273</v>
      </c>
    </row>
    <row r="15359" spans="1:3" hidden="1" x14ac:dyDescent="0.25">
      <c r="A15359" t="s">
        <v>4130</v>
      </c>
      <c r="B15359" t="s">
        <v>12274</v>
      </c>
      <c r="C15359" t="s">
        <v>12275</v>
      </c>
    </row>
    <row r="15360" spans="1:3" hidden="1" x14ac:dyDescent="0.25">
      <c r="A15360" t="s">
        <v>4130</v>
      </c>
      <c r="B15360" t="s">
        <v>12276</v>
      </c>
      <c r="C15360" t="s">
        <v>12277</v>
      </c>
    </row>
    <row r="15361" spans="1:3" hidden="1" x14ac:dyDescent="0.25">
      <c r="A15361" t="s">
        <v>4130</v>
      </c>
      <c r="B15361" t="s">
        <v>12278</v>
      </c>
      <c r="C15361" t="s">
        <v>12279</v>
      </c>
    </row>
    <row r="15362" spans="1:3" hidden="1" x14ac:dyDescent="0.25">
      <c r="A15362" t="s">
        <v>4130</v>
      </c>
      <c r="B15362" t="s">
        <v>12280</v>
      </c>
      <c r="C15362" t="s">
        <v>12281</v>
      </c>
    </row>
    <row r="15363" spans="1:3" hidden="1" x14ac:dyDescent="0.25">
      <c r="A15363" t="s">
        <v>4130</v>
      </c>
      <c r="B15363" t="s">
        <v>12282</v>
      </c>
      <c r="C15363" t="s">
        <v>12283</v>
      </c>
    </row>
    <row r="15364" spans="1:3" hidden="1" x14ac:dyDescent="0.25">
      <c r="A15364" t="s">
        <v>4130</v>
      </c>
      <c r="B15364" t="s">
        <v>12284</v>
      </c>
      <c r="C15364" t="s">
        <v>12285</v>
      </c>
    </row>
    <row r="15365" spans="1:3" hidden="1" x14ac:dyDescent="0.25">
      <c r="A15365" t="s">
        <v>4130</v>
      </c>
      <c r="B15365" t="s">
        <v>12286</v>
      </c>
      <c r="C15365" t="s">
        <v>12287</v>
      </c>
    </row>
    <row r="15366" spans="1:3" hidden="1" x14ac:dyDescent="0.25">
      <c r="A15366" t="s">
        <v>4130</v>
      </c>
      <c r="B15366" t="s">
        <v>12288</v>
      </c>
      <c r="C15366" t="s">
        <v>12289</v>
      </c>
    </row>
    <row r="15367" spans="1:3" hidden="1" x14ac:dyDescent="0.25">
      <c r="A15367" t="s">
        <v>4130</v>
      </c>
      <c r="B15367" t="s">
        <v>12290</v>
      </c>
      <c r="C15367" t="s">
        <v>12291</v>
      </c>
    </row>
    <row r="15368" spans="1:3" hidden="1" x14ac:dyDescent="0.25">
      <c r="A15368" t="s">
        <v>4130</v>
      </c>
      <c r="B15368" t="s">
        <v>12292</v>
      </c>
      <c r="C15368" t="s">
        <v>12293</v>
      </c>
    </row>
    <row r="15369" spans="1:3" hidden="1" x14ac:dyDescent="0.25">
      <c r="A15369" t="s">
        <v>4130</v>
      </c>
      <c r="B15369" t="s">
        <v>12294</v>
      </c>
      <c r="C15369" t="s">
        <v>12295</v>
      </c>
    </row>
    <row r="15370" spans="1:3" hidden="1" x14ac:dyDescent="0.25">
      <c r="A15370" t="s">
        <v>4130</v>
      </c>
      <c r="B15370" t="s">
        <v>12296</v>
      </c>
      <c r="C15370" t="s">
        <v>12297</v>
      </c>
    </row>
    <row r="15371" spans="1:3" hidden="1" x14ac:dyDescent="0.25">
      <c r="A15371" t="s">
        <v>4130</v>
      </c>
      <c r="B15371" t="s">
        <v>12298</v>
      </c>
      <c r="C15371" t="s">
        <v>12299</v>
      </c>
    </row>
    <row r="15372" spans="1:3" hidden="1" x14ac:dyDescent="0.25">
      <c r="A15372" t="s">
        <v>4130</v>
      </c>
      <c r="B15372" t="s">
        <v>12300</v>
      </c>
      <c r="C15372" t="s">
        <v>12301</v>
      </c>
    </row>
    <row r="15373" spans="1:3" hidden="1" x14ac:dyDescent="0.25">
      <c r="A15373" t="s">
        <v>4130</v>
      </c>
      <c r="B15373" t="s">
        <v>12302</v>
      </c>
      <c r="C15373" t="s">
        <v>12303</v>
      </c>
    </row>
    <row r="15374" spans="1:3" hidden="1" x14ac:dyDescent="0.25">
      <c r="A15374" t="s">
        <v>4130</v>
      </c>
      <c r="B15374" t="s">
        <v>12304</v>
      </c>
      <c r="C15374" t="s">
        <v>12305</v>
      </c>
    </row>
    <row r="15375" spans="1:3" hidden="1" x14ac:dyDescent="0.25">
      <c r="A15375" t="s">
        <v>4130</v>
      </c>
      <c r="B15375" t="s">
        <v>12306</v>
      </c>
      <c r="C15375" t="s">
        <v>12307</v>
      </c>
    </row>
    <row r="15376" spans="1:3" hidden="1" x14ac:dyDescent="0.25">
      <c r="A15376" t="s">
        <v>4130</v>
      </c>
      <c r="B15376" t="s">
        <v>12308</v>
      </c>
      <c r="C15376" t="s">
        <v>12309</v>
      </c>
    </row>
    <row r="15377" spans="1:3" hidden="1" x14ac:dyDescent="0.25">
      <c r="A15377" t="s">
        <v>4130</v>
      </c>
      <c r="B15377" t="s">
        <v>12310</v>
      </c>
      <c r="C15377" t="s">
        <v>12311</v>
      </c>
    </row>
    <row r="15378" spans="1:3" hidden="1" x14ac:dyDescent="0.25">
      <c r="A15378" t="s">
        <v>4130</v>
      </c>
      <c r="B15378" t="s">
        <v>12312</v>
      </c>
      <c r="C15378" t="s">
        <v>12313</v>
      </c>
    </row>
    <row r="15379" spans="1:3" hidden="1" x14ac:dyDescent="0.25">
      <c r="A15379" t="s">
        <v>4130</v>
      </c>
      <c r="B15379" t="s">
        <v>12314</v>
      </c>
      <c r="C15379" t="s">
        <v>12315</v>
      </c>
    </row>
    <row r="15380" spans="1:3" hidden="1" x14ac:dyDescent="0.25">
      <c r="A15380" t="s">
        <v>4130</v>
      </c>
      <c r="B15380" t="s">
        <v>12316</v>
      </c>
      <c r="C15380" t="s">
        <v>12130</v>
      </c>
    </row>
    <row r="15381" spans="1:3" hidden="1" x14ac:dyDescent="0.25">
      <c r="A15381" t="s">
        <v>4130</v>
      </c>
      <c r="B15381" t="s">
        <v>12317</v>
      </c>
      <c r="C15381" t="s">
        <v>12318</v>
      </c>
    </row>
    <row r="15382" spans="1:3" hidden="1" x14ac:dyDescent="0.25">
      <c r="A15382" t="s">
        <v>4130</v>
      </c>
      <c r="B15382" t="s">
        <v>12319</v>
      </c>
      <c r="C15382" t="s">
        <v>12320</v>
      </c>
    </row>
    <row r="15383" spans="1:3" hidden="1" x14ac:dyDescent="0.25">
      <c r="A15383" t="s">
        <v>4130</v>
      </c>
      <c r="B15383" t="s">
        <v>12321</v>
      </c>
      <c r="C15383" t="s">
        <v>12322</v>
      </c>
    </row>
    <row r="15384" spans="1:3" hidden="1" x14ac:dyDescent="0.25">
      <c r="A15384" t="s">
        <v>4130</v>
      </c>
      <c r="B15384" t="s">
        <v>12323</v>
      </c>
      <c r="C15384" t="s">
        <v>12324</v>
      </c>
    </row>
    <row r="15385" spans="1:3" hidden="1" x14ac:dyDescent="0.25">
      <c r="A15385" t="s">
        <v>4130</v>
      </c>
      <c r="B15385" t="s">
        <v>12325</v>
      </c>
      <c r="C15385" t="s">
        <v>12326</v>
      </c>
    </row>
    <row r="15386" spans="1:3" hidden="1" x14ac:dyDescent="0.25">
      <c r="A15386" t="s">
        <v>4130</v>
      </c>
      <c r="B15386" t="s">
        <v>12327</v>
      </c>
      <c r="C15386" t="s">
        <v>12328</v>
      </c>
    </row>
    <row r="15387" spans="1:3" hidden="1" x14ac:dyDescent="0.25">
      <c r="A15387" t="s">
        <v>4130</v>
      </c>
      <c r="B15387" t="s">
        <v>12329</v>
      </c>
      <c r="C15387" t="s">
        <v>12330</v>
      </c>
    </row>
    <row r="15388" spans="1:3" hidden="1" x14ac:dyDescent="0.25">
      <c r="A15388" t="s">
        <v>4130</v>
      </c>
      <c r="B15388" t="s">
        <v>12331</v>
      </c>
      <c r="C15388" t="s">
        <v>12332</v>
      </c>
    </row>
    <row r="15389" spans="1:3" hidden="1" x14ac:dyDescent="0.25">
      <c r="A15389" t="s">
        <v>4130</v>
      </c>
      <c r="B15389" t="s">
        <v>12333</v>
      </c>
      <c r="C15389" t="s">
        <v>12334</v>
      </c>
    </row>
    <row r="15390" spans="1:3" hidden="1" x14ac:dyDescent="0.25">
      <c r="A15390" t="s">
        <v>4130</v>
      </c>
      <c r="B15390" t="s">
        <v>12335</v>
      </c>
      <c r="C15390" t="s">
        <v>12336</v>
      </c>
    </row>
    <row r="15391" spans="1:3" hidden="1" x14ac:dyDescent="0.25">
      <c r="A15391" t="s">
        <v>4130</v>
      </c>
      <c r="B15391" t="s">
        <v>12337</v>
      </c>
      <c r="C15391" t="s">
        <v>12338</v>
      </c>
    </row>
    <row r="15392" spans="1:3" hidden="1" x14ac:dyDescent="0.25">
      <c r="A15392" t="s">
        <v>4130</v>
      </c>
      <c r="B15392" t="s">
        <v>12339</v>
      </c>
      <c r="C15392" t="s">
        <v>12340</v>
      </c>
    </row>
    <row r="15393" spans="1:3" hidden="1" x14ac:dyDescent="0.25">
      <c r="A15393" t="s">
        <v>4130</v>
      </c>
      <c r="B15393" t="s">
        <v>12341</v>
      </c>
      <c r="C15393" t="s">
        <v>12342</v>
      </c>
    </row>
    <row r="15394" spans="1:3" hidden="1" x14ac:dyDescent="0.25">
      <c r="A15394" t="s">
        <v>4130</v>
      </c>
      <c r="B15394" t="s">
        <v>12343</v>
      </c>
      <c r="C15394" t="s">
        <v>12344</v>
      </c>
    </row>
    <row r="15395" spans="1:3" hidden="1" x14ac:dyDescent="0.25">
      <c r="A15395" t="s">
        <v>4130</v>
      </c>
      <c r="B15395" t="s">
        <v>12345</v>
      </c>
      <c r="C15395" t="s">
        <v>12346</v>
      </c>
    </row>
    <row r="15396" spans="1:3" hidden="1" x14ac:dyDescent="0.25">
      <c r="A15396" t="s">
        <v>4130</v>
      </c>
      <c r="B15396" t="s">
        <v>12347</v>
      </c>
      <c r="C15396" t="s">
        <v>12348</v>
      </c>
    </row>
    <row r="15397" spans="1:3" hidden="1" x14ac:dyDescent="0.25">
      <c r="A15397" t="s">
        <v>4130</v>
      </c>
      <c r="B15397" t="s">
        <v>12349</v>
      </c>
      <c r="C15397" t="s">
        <v>12350</v>
      </c>
    </row>
    <row r="15398" spans="1:3" hidden="1" x14ac:dyDescent="0.25">
      <c r="A15398" t="s">
        <v>4130</v>
      </c>
      <c r="B15398" t="s">
        <v>12351</v>
      </c>
      <c r="C15398" t="s">
        <v>12352</v>
      </c>
    </row>
    <row r="15399" spans="1:3" hidden="1" x14ac:dyDescent="0.25">
      <c r="A15399" t="s">
        <v>4130</v>
      </c>
      <c r="B15399" t="s">
        <v>12353</v>
      </c>
      <c r="C15399" t="s">
        <v>12354</v>
      </c>
    </row>
    <row r="15400" spans="1:3" hidden="1" x14ac:dyDescent="0.25">
      <c r="A15400" t="s">
        <v>4130</v>
      </c>
      <c r="B15400" t="s">
        <v>12355</v>
      </c>
      <c r="C15400" t="s">
        <v>12356</v>
      </c>
    </row>
    <row r="15401" spans="1:3" hidden="1" x14ac:dyDescent="0.25">
      <c r="A15401" t="s">
        <v>4130</v>
      </c>
      <c r="B15401" t="s">
        <v>12357</v>
      </c>
      <c r="C15401" t="s">
        <v>10116</v>
      </c>
    </row>
    <row r="15402" spans="1:3" hidden="1" x14ac:dyDescent="0.25">
      <c r="A15402" t="s">
        <v>4130</v>
      </c>
      <c r="B15402" t="s">
        <v>12357</v>
      </c>
      <c r="C15402" t="s">
        <v>10118</v>
      </c>
    </row>
    <row r="15403" spans="1:3" hidden="1" x14ac:dyDescent="0.25">
      <c r="A15403" t="s">
        <v>4130</v>
      </c>
      <c r="B15403" t="s">
        <v>12357</v>
      </c>
      <c r="C15403" t="s">
        <v>12358</v>
      </c>
    </row>
    <row r="15404" spans="1:3" hidden="1" x14ac:dyDescent="0.25">
      <c r="A15404" t="s">
        <v>4130</v>
      </c>
      <c r="B15404" t="s">
        <v>12359</v>
      </c>
      <c r="C15404" t="s">
        <v>12360</v>
      </c>
    </row>
    <row r="15405" spans="1:3" hidden="1" x14ac:dyDescent="0.25">
      <c r="A15405" t="s">
        <v>4130</v>
      </c>
      <c r="B15405" t="s">
        <v>12361</v>
      </c>
      <c r="C15405" t="s">
        <v>12362</v>
      </c>
    </row>
    <row r="15406" spans="1:3" hidden="1" x14ac:dyDescent="0.25">
      <c r="A15406" t="s">
        <v>4130</v>
      </c>
      <c r="B15406" t="s">
        <v>12363</v>
      </c>
      <c r="C15406" t="s">
        <v>12364</v>
      </c>
    </row>
    <row r="15407" spans="1:3" hidden="1" x14ac:dyDescent="0.25">
      <c r="A15407" t="s">
        <v>4130</v>
      </c>
      <c r="B15407" t="s">
        <v>12365</v>
      </c>
      <c r="C15407" t="s">
        <v>12366</v>
      </c>
    </row>
    <row r="15408" spans="1:3" hidden="1" x14ac:dyDescent="0.25">
      <c r="A15408" t="s">
        <v>4130</v>
      </c>
      <c r="B15408" t="s">
        <v>12367</v>
      </c>
      <c r="C15408" t="s">
        <v>12368</v>
      </c>
    </row>
    <row r="15409" spans="1:3" hidden="1" x14ac:dyDescent="0.25">
      <c r="A15409" t="s">
        <v>4130</v>
      </c>
      <c r="B15409" t="s">
        <v>12369</v>
      </c>
      <c r="C15409" t="s">
        <v>12370</v>
      </c>
    </row>
    <row r="15410" spans="1:3" hidden="1" x14ac:dyDescent="0.25">
      <c r="A15410" t="s">
        <v>4130</v>
      </c>
      <c r="B15410" t="s">
        <v>12371</v>
      </c>
      <c r="C15410" t="s">
        <v>12372</v>
      </c>
    </row>
    <row r="15411" spans="1:3" hidden="1" x14ac:dyDescent="0.25">
      <c r="A15411" t="s">
        <v>4130</v>
      </c>
      <c r="B15411" t="s">
        <v>12373</v>
      </c>
      <c r="C15411" t="s">
        <v>12374</v>
      </c>
    </row>
    <row r="15412" spans="1:3" hidden="1" x14ac:dyDescent="0.25">
      <c r="A15412" t="s">
        <v>4130</v>
      </c>
      <c r="B15412" t="s">
        <v>12375</v>
      </c>
      <c r="C15412" t="s">
        <v>12376</v>
      </c>
    </row>
    <row r="15413" spans="1:3" hidden="1" x14ac:dyDescent="0.25">
      <c r="A15413" t="s">
        <v>4130</v>
      </c>
      <c r="B15413" t="s">
        <v>12377</v>
      </c>
      <c r="C15413" t="s">
        <v>12378</v>
      </c>
    </row>
    <row r="15414" spans="1:3" hidden="1" x14ac:dyDescent="0.25">
      <c r="A15414" t="s">
        <v>4130</v>
      </c>
      <c r="B15414" t="s">
        <v>12379</v>
      </c>
      <c r="C15414" t="s">
        <v>12380</v>
      </c>
    </row>
    <row r="15415" spans="1:3" hidden="1" x14ac:dyDescent="0.25">
      <c r="A15415" t="s">
        <v>4130</v>
      </c>
      <c r="B15415" t="s">
        <v>12381</v>
      </c>
      <c r="C15415" t="s">
        <v>12382</v>
      </c>
    </row>
    <row r="15416" spans="1:3" hidden="1" x14ac:dyDescent="0.25">
      <c r="A15416" t="s">
        <v>4130</v>
      </c>
      <c r="B15416" t="s">
        <v>12383</v>
      </c>
      <c r="C15416" t="s">
        <v>12384</v>
      </c>
    </row>
    <row r="15417" spans="1:3" hidden="1" x14ac:dyDescent="0.25">
      <c r="A15417" t="s">
        <v>4130</v>
      </c>
      <c r="B15417" t="s">
        <v>12385</v>
      </c>
      <c r="C15417" t="s">
        <v>12386</v>
      </c>
    </row>
    <row r="15418" spans="1:3" hidden="1" x14ac:dyDescent="0.25">
      <c r="A15418" t="s">
        <v>4130</v>
      </c>
      <c r="B15418" t="s">
        <v>12383</v>
      </c>
      <c r="C15418" t="s">
        <v>12387</v>
      </c>
    </row>
    <row r="15419" spans="1:3" hidden="1" x14ac:dyDescent="0.25">
      <c r="A15419" t="s">
        <v>4130</v>
      </c>
      <c r="B15419" t="s">
        <v>12388</v>
      </c>
      <c r="C15419" t="s">
        <v>12389</v>
      </c>
    </row>
    <row r="15420" spans="1:3" hidden="1" x14ac:dyDescent="0.25">
      <c r="A15420" t="s">
        <v>4130</v>
      </c>
      <c r="B15420" t="s">
        <v>12390</v>
      </c>
      <c r="C15420" t="s">
        <v>12389</v>
      </c>
    </row>
    <row r="15421" spans="1:3" hidden="1" x14ac:dyDescent="0.25">
      <c r="A15421" t="s">
        <v>4130</v>
      </c>
      <c r="B15421" t="s">
        <v>12391</v>
      </c>
      <c r="C15421" t="s">
        <v>12389</v>
      </c>
    </row>
    <row r="15422" spans="1:3" hidden="1" x14ac:dyDescent="0.25">
      <c r="A15422" t="s">
        <v>4130</v>
      </c>
      <c r="B15422" t="s">
        <v>12392</v>
      </c>
      <c r="C15422" t="s">
        <v>12389</v>
      </c>
    </row>
    <row r="15423" spans="1:3" hidden="1" x14ac:dyDescent="0.25">
      <c r="A15423" t="s">
        <v>4130</v>
      </c>
      <c r="B15423" t="s">
        <v>12393</v>
      </c>
      <c r="C15423" t="s">
        <v>12389</v>
      </c>
    </row>
    <row r="15424" spans="1:3" hidden="1" x14ac:dyDescent="0.25">
      <c r="A15424" t="s">
        <v>4130</v>
      </c>
      <c r="B15424" t="s">
        <v>12394</v>
      </c>
      <c r="C15424" t="s">
        <v>12389</v>
      </c>
    </row>
    <row r="15425" spans="1:3" hidden="1" x14ac:dyDescent="0.25">
      <c r="A15425" t="s">
        <v>4130</v>
      </c>
      <c r="B15425" t="s">
        <v>12395</v>
      </c>
      <c r="C15425" t="s">
        <v>12396</v>
      </c>
    </row>
    <row r="15426" spans="1:3" hidden="1" x14ac:dyDescent="0.25">
      <c r="A15426" t="s">
        <v>4130</v>
      </c>
      <c r="B15426" t="s">
        <v>12397</v>
      </c>
      <c r="C15426" t="s">
        <v>12398</v>
      </c>
    </row>
    <row r="15427" spans="1:3" hidden="1" x14ac:dyDescent="0.25">
      <c r="A15427" t="s">
        <v>4130</v>
      </c>
      <c r="B15427" t="s">
        <v>12399</v>
      </c>
      <c r="C15427" t="s">
        <v>12396</v>
      </c>
    </row>
    <row r="15428" spans="1:3" hidden="1" x14ac:dyDescent="0.25">
      <c r="A15428" t="s">
        <v>4130</v>
      </c>
      <c r="B15428" t="s">
        <v>12400</v>
      </c>
      <c r="C15428" t="s">
        <v>12396</v>
      </c>
    </row>
    <row r="15429" spans="1:3" hidden="1" x14ac:dyDescent="0.25">
      <c r="A15429" t="s">
        <v>4130</v>
      </c>
      <c r="B15429" t="s">
        <v>12401</v>
      </c>
      <c r="C15429" t="s">
        <v>12396</v>
      </c>
    </row>
    <row r="15430" spans="1:3" hidden="1" x14ac:dyDescent="0.25">
      <c r="A15430" t="s">
        <v>4130</v>
      </c>
      <c r="B15430" t="s">
        <v>12402</v>
      </c>
      <c r="C15430" t="s">
        <v>12396</v>
      </c>
    </row>
    <row r="15431" spans="1:3" hidden="1" x14ac:dyDescent="0.25">
      <c r="A15431" t="s">
        <v>4130</v>
      </c>
      <c r="B15431" t="s">
        <v>12403</v>
      </c>
      <c r="C15431" t="s">
        <v>12130</v>
      </c>
    </row>
    <row r="15432" spans="1:3" hidden="1" x14ac:dyDescent="0.25">
      <c r="A15432" t="s">
        <v>4130</v>
      </c>
      <c r="B15432" t="s">
        <v>12404</v>
      </c>
      <c r="C15432" t="s">
        <v>12405</v>
      </c>
    </row>
    <row r="15433" spans="1:3" hidden="1" x14ac:dyDescent="0.25">
      <c r="A15433" t="s">
        <v>4130</v>
      </c>
      <c r="B15433" t="s">
        <v>12406</v>
      </c>
      <c r="C15433" t="s">
        <v>12407</v>
      </c>
    </row>
    <row r="15434" spans="1:3" hidden="1" x14ac:dyDescent="0.25">
      <c r="A15434" t="s">
        <v>4130</v>
      </c>
      <c r="B15434" t="s">
        <v>12408</v>
      </c>
      <c r="C15434" t="s">
        <v>12409</v>
      </c>
    </row>
    <row r="15435" spans="1:3" hidden="1" x14ac:dyDescent="0.25">
      <c r="A15435" t="s">
        <v>4130</v>
      </c>
      <c r="B15435" t="s">
        <v>12410</v>
      </c>
      <c r="C15435" t="s">
        <v>12409</v>
      </c>
    </row>
    <row r="15436" spans="1:3" hidden="1" x14ac:dyDescent="0.25">
      <c r="A15436" t="s">
        <v>4130</v>
      </c>
      <c r="B15436" t="s">
        <v>12411</v>
      </c>
      <c r="C15436" t="s">
        <v>12412</v>
      </c>
    </row>
    <row r="15437" spans="1:3" hidden="1" x14ac:dyDescent="0.25">
      <c r="A15437" t="s">
        <v>4130</v>
      </c>
      <c r="B15437" t="s">
        <v>12413</v>
      </c>
      <c r="C15437" t="s">
        <v>12414</v>
      </c>
    </row>
    <row r="15438" spans="1:3" hidden="1" x14ac:dyDescent="0.25">
      <c r="A15438" t="s">
        <v>4130</v>
      </c>
      <c r="B15438" t="s">
        <v>12415</v>
      </c>
      <c r="C15438" t="s">
        <v>12416</v>
      </c>
    </row>
    <row r="15439" spans="1:3" hidden="1" x14ac:dyDescent="0.25">
      <c r="A15439" t="s">
        <v>4130</v>
      </c>
      <c r="B15439" t="s">
        <v>12417</v>
      </c>
      <c r="C15439" t="s">
        <v>12418</v>
      </c>
    </row>
    <row r="15440" spans="1:3" hidden="1" x14ac:dyDescent="0.25">
      <c r="A15440" t="s">
        <v>4130</v>
      </c>
      <c r="B15440" t="s">
        <v>12419</v>
      </c>
      <c r="C15440" t="s">
        <v>12420</v>
      </c>
    </row>
    <row r="15441" spans="1:3" hidden="1" x14ac:dyDescent="0.25">
      <c r="A15441" t="s">
        <v>4130</v>
      </c>
      <c r="B15441" t="s">
        <v>12421</v>
      </c>
      <c r="C15441" t="s">
        <v>12422</v>
      </c>
    </row>
    <row r="15442" spans="1:3" hidden="1" x14ac:dyDescent="0.25">
      <c r="A15442" t="s">
        <v>4130</v>
      </c>
      <c r="B15442" t="s">
        <v>12423</v>
      </c>
      <c r="C15442" t="s">
        <v>12424</v>
      </c>
    </row>
    <row r="15443" spans="1:3" hidden="1" x14ac:dyDescent="0.25">
      <c r="A15443" t="s">
        <v>4130</v>
      </c>
      <c r="B15443" t="s">
        <v>12425</v>
      </c>
      <c r="C15443" t="s">
        <v>12426</v>
      </c>
    </row>
    <row r="15444" spans="1:3" hidden="1" x14ac:dyDescent="0.25">
      <c r="A15444" t="s">
        <v>4130</v>
      </c>
      <c r="B15444" t="s">
        <v>12427</v>
      </c>
      <c r="C15444" t="s">
        <v>12428</v>
      </c>
    </row>
    <row r="15445" spans="1:3" hidden="1" x14ac:dyDescent="0.25">
      <c r="A15445" t="s">
        <v>4130</v>
      </c>
      <c r="B15445" t="s">
        <v>12429</v>
      </c>
      <c r="C15445" t="s">
        <v>12430</v>
      </c>
    </row>
    <row r="15446" spans="1:3" hidden="1" x14ac:dyDescent="0.25">
      <c r="A15446" t="s">
        <v>4130</v>
      </c>
      <c r="B15446" t="s">
        <v>12431</v>
      </c>
      <c r="C15446" t="s">
        <v>12432</v>
      </c>
    </row>
    <row r="15447" spans="1:3" hidden="1" x14ac:dyDescent="0.25">
      <c r="A15447" t="s">
        <v>4130</v>
      </c>
      <c r="B15447" t="s">
        <v>12433</v>
      </c>
      <c r="C15447" t="s">
        <v>12434</v>
      </c>
    </row>
    <row r="15448" spans="1:3" hidden="1" x14ac:dyDescent="0.25">
      <c r="A15448" t="s">
        <v>4130</v>
      </c>
      <c r="B15448" t="s">
        <v>12435</v>
      </c>
      <c r="C15448" t="s">
        <v>12436</v>
      </c>
    </row>
    <row r="15449" spans="1:3" hidden="1" x14ac:dyDescent="0.25">
      <c r="A15449" t="s">
        <v>4130</v>
      </c>
      <c r="B15449" t="s">
        <v>12437</v>
      </c>
      <c r="C15449" t="s">
        <v>12438</v>
      </c>
    </row>
    <row r="15450" spans="1:3" hidden="1" x14ac:dyDescent="0.25">
      <c r="A15450" t="s">
        <v>4130</v>
      </c>
      <c r="B15450" t="s">
        <v>12439</v>
      </c>
      <c r="C15450" t="s">
        <v>12440</v>
      </c>
    </row>
    <row r="15451" spans="1:3" hidden="1" x14ac:dyDescent="0.25">
      <c r="A15451" t="s">
        <v>4130</v>
      </c>
      <c r="B15451" t="s">
        <v>12441</v>
      </c>
      <c r="C15451" t="s">
        <v>12442</v>
      </c>
    </row>
    <row r="15452" spans="1:3" hidden="1" x14ac:dyDescent="0.25">
      <c r="A15452" t="s">
        <v>4130</v>
      </c>
      <c r="B15452" t="s">
        <v>12443</v>
      </c>
      <c r="C15452" t="s">
        <v>12444</v>
      </c>
    </row>
    <row r="15453" spans="1:3" hidden="1" x14ac:dyDescent="0.25">
      <c r="A15453" t="s">
        <v>4130</v>
      </c>
      <c r="B15453" t="s">
        <v>12445</v>
      </c>
      <c r="C15453" t="s">
        <v>12446</v>
      </c>
    </row>
    <row r="15454" spans="1:3" hidden="1" x14ac:dyDescent="0.25">
      <c r="A15454" t="s">
        <v>4130</v>
      </c>
      <c r="B15454" t="s">
        <v>12447</v>
      </c>
      <c r="C15454" t="s">
        <v>12448</v>
      </c>
    </row>
    <row r="15455" spans="1:3" hidden="1" x14ac:dyDescent="0.25">
      <c r="A15455" t="s">
        <v>4130</v>
      </c>
      <c r="B15455" t="s">
        <v>12449</v>
      </c>
      <c r="C15455" t="s">
        <v>12450</v>
      </c>
    </row>
    <row r="15456" spans="1:3" hidden="1" x14ac:dyDescent="0.25">
      <c r="A15456" t="s">
        <v>4130</v>
      </c>
      <c r="B15456" t="s">
        <v>12451</v>
      </c>
      <c r="C15456" t="s">
        <v>12452</v>
      </c>
    </row>
    <row r="15457" spans="1:3" hidden="1" x14ac:dyDescent="0.25">
      <c r="A15457" t="s">
        <v>4130</v>
      </c>
      <c r="B15457" t="s">
        <v>12453</v>
      </c>
      <c r="C15457" t="s">
        <v>12454</v>
      </c>
    </row>
    <row r="15458" spans="1:3" hidden="1" x14ac:dyDescent="0.25">
      <c r="A15458" t="s">
        <v>4130</v>
      </c>
      <c r="B15458" t="s">
        <v>12455</v>
      </c>
      <c r="C15458" t="s">
        <v>12456</v>
      </c>
    </row>
    <row r="15459" spans="1:3" hidden="1" x14ac:dyDescent="0.25">
      <c r="A15459" t="s">
        <v>4130</v>
      </c>
      <c r="B15459" t="s">
        <v>12457</v>
      </c>
      <c r="C15459" t="s">
        <v>12458</v>
      </c>
    </row>
    <row r="15460" spans="1:3" hidden="1" x14ac:dyDescent="0.25">
      <c r="A15460" t="s">
        <v>4130</v>
      </c>
      <c r="B15460" t="s">
        <v>12459</v>
      </c>
      <c r="C15460" t="s">
        <v>12460</v>
      </c>
    </row>
    <row r="15461" spans="1:3" hidden="1" x14ac:dyDescent="0.25">
      <c r="A15461" t="s">
        <v>4130</v>
      </c>
      <c r="B15461" t="s">
        <v>12461</v>
      </c>
      <c r="C15461" t="s">
        <v>12462</v>
      </c>
    </row>
    <row r="15462" spans="1:3" hidden="1" x14ac:dyDescent="0.25">
      <c r="A15462" t="s">
        <v>4130</v>
      </c>
      <c r="B15462" t="s">
        <v>12463</v>
      </c>
      <c r="C15462" t="s">
        <v>12464</v>
      </c>
    </row>
    <row r="15463" spans="1:3" hidden="1" x14ac:dyDescent="0.25">
      <c r="A15463" t="s">
        <v>4130</v>
      </c>
      <c r="B15463" t="s">
        <v>12465</v>
      </c>
      <c r="C15463" t="s">
        <v>12466</v>
      </c>
    </row>
    <row r="15464" spans="1:3" hidden="1" x14ac:dyDescent="0.25">
      <c r="A15464" t="s">
        <v>4130</v>
      </c>
      <c r="B15464" t="s">
        <v>12467</v>
      </c>
      <c r="C15464" t="s">
        <v>12468</v>
      </c>
    </row>
    <row r="15465" spans="1:3" hidden="1" x14ac:dyDescent="0.25">
      <c r="A15465" t="s">
        <v>4130</v>
      </c>
      <c r="B15465" t="s">
        <v>12469</v>
      </c>
      <c r="C15465" t="s">
        <v>12470</v>
      </c>
    </row>
    <row r="15466" spans="1:3" hidden="1" x14ac:dyDescent="0.25">
      <c r="A15466" t="s">
        <v>4130</v>
      </c>
      <c r="B15466" t="s">
        <v>12471</v>
      </c>
      <c r="C15466" t="s">
        <v>12472</v>
      </c>
    </row>
    <row r="15467" spans="1:3" hidden="1" x14ac:dyDescent="0.25">
      <c r="A15467" t="s">
        <v>4130</v>
      </c>
      <c r="B15467" t="s">
        <v>12473</v>
      </c>
      <c r="C15467" t="s">
        <v>12474</v>
      </c>
    </row>
    <row r="15468" spans="1:3" hidden="1" x14ac:dyDescent="0.25">
      <c r="A15468" t="s">
        <v>4130</v>
      </c>
      <c r="B15468" t="s">
        <v>12475</v>
      </c>
      <c r="C15468" t="s">
        <v>12476</v>
      </c>
    </row>
    <row r="15469" spans="1:3" hidden="1" x14ac:dyDescent="0.25">
      <c r="A15469" t="s">
        <v>4130</v>
      </c>
      <c r="B15469" t="s">
        <v>12477</v>
      </c>
      <c r="C15469" t="s">
        <v>12478</v>
      </c>
    </row>
    <row r="15470" spans="1:3" hidden="1" x14ac:dyDescent="0.25">
      <c r="A15470" t="s">
        <v>4130</v>
      </c>
      <c r="B15470" t="s">
        <v>12479</v>
      </c>
      <c r="C15470" t="s">
        <v>12480</v>
      </c>
    </row>
    <row r="15471" spans="1:3" hidden="1" x14ac:dyDescent="0.25">
      <c r="A15471" t="s">
        <v>4130</v>
      </c>
      <c r="B15471" t="s">
        <v>12481</v>
      </c>
      <c r="C15471" t="s">
        <v>12482</v>
      </c>
    </row>
    <row r="15472" spans="1:3" hidden="1" x14ac:dyDescent="0.25">
      <c r="A15472" t="s">
        <v>4130</v>
      </c>
      <c r="B15472" t="s">
        <v>12483</v>
      </c>
      <c r="C15472" t="s">
        <v>12484</v>
      </c>
    </row>
    <row r="15473" spans="1:3" hidden="1" x14ac:dyDescent="0.25">
      <c r="A15473" t="s">
        <v>4130</v>
      </c>
      <c r="B15473" t="s">
        <v>12485</v>
      </c>
      <c r="C15473" t="s">
        <v>12486</v>
      </c>
    </row>
    <row r="15474" spans="1:3" hidden="1" x14ac:dyDescent="0.25">
      <c r="A15474" t="s">
        <v>4130</v>
      </c>
      <c r="B15474" t="s">
        <v>12487</v>
      </c>
      <c r="C15474" t="s">
        <v>12488</v>
      </c>
    </row>
    <row r="15475" spans="1:3" hidden="1" x14ac:dyDescent="0.25">
      <c r="A15475" t="s">
        <v>4130</v>
      </c>
      <c r="B15475" t="s">
        <v>12489</v>
      </c>
      <c r="C15475" t="s">
        <v>12490</v>
      </c>
    </row>
    <row r="15476" spans="1:3" hidden="1" x14ac:dyDescent="0.25">
      <c r="A15476" t="s">
        <v>4130</v>
      </c>
      <c r="B15476" t="s">
        <v>12491</v>
      </c>
      <c r="C15476" t="s">
        <v>12492</v>
      </c>
    </row>
    <row r="15477" spans="1:3" hidden="1" x14ac:dyDescent="0.25">
      <c r="A15477" t="s">
        <v>4130</v>
      </c>
      <c r="B15477" t="s">
        <v>12493</v>
      </c>
      <c r="C15477" t="s">
        <v>12494</v>
      </c>
    </row>
    <row r="15478" spans="1:3" hidden="1" x14ac:dyDescent="0.25">
      <c r="A15478" t="s">
        <v>4130</v>
      </c>
      <c r="B15478" t="s">
        <v>12495</v>
      </c>
      <c r="C15478" t="s">
        <v>12496</v>
      </c>
    </row>
    <row r="15479" spans="1:3" hidden="1" x14ac:dyDescent="0.25">
      <c r="A15479" t="s">
        <v>4130</v>
      </c>
      <c r="B15479" t="s">
        <v>12497</v>
      </c>
      <c r="C15479" t="s">
        <v>12498</v>
      </c>
    </row>
    <row r="15480" spans="1:3" hidden="1" x14ac:dyDescent="0.25">
      <c r="A15480" t="s">
        <v>4130</v>
      </c>
      <c r="B15480" t="s">
        <v>12499</v>
      </c>
      <c r="C15480" t="s">
        <v>12500</v>
      </c>
    </row>
    <row r="15481" spans="1:3" hidden="1" x14ac:dyDescent="0.25">
      <c r="A15481" t="s">
        <v>4130</v>
      </c>
      <c r="B15481" t="s">
        <v>12501</v>
      </c>
      <c r="C15481" t="s">
        <v>12502</v>
      </c>
    </row>
    <row r="15482" spans="1:3" hidden="1" x14ac:dyDescent="0.25">
      <c r="A15482" t="s">
        <v>4130</v>
      </c>
      <c r="B15482" t="s">
        <v>12503</v>
      </c>
      <c r="C15482" t="s">
        <v>12504</v>
      </c>
    </row>
    <row r="15483" spans="1:3" hidden="1" x14ac:dyDescent="0.25">
      <c r="A15483" t="s">
        <v>4130</v>
      </c>
      <c r="B15483" t="s">
        <v>12505</v>
      </c>
      <c r="C15483" t="s">
        <v>12506</v>
      </c>
    </row>
    <row r="15484" spans="1:3" hidden="1" x14ac:dyDescent="0.25">
      <c r="A15484" t="s">
        <v>4130</v>
      </c>
      <c r="B15484" t="s">
        <v>12507</v>
      </c>
      <c r="C15484" t="s">
        <v>12508</v>
      </c>
    </row>
    <row r="15485" spans="1:3" hidden="1" x14ac:dyDescent="0.25">
      <c r="A15485" t="s">
        <v>4130</v>
      </c>
      <c r="B15485" t="s">
        <v>12509</v>
      </c>
      <c r="C15485" t="s">
        <v>12510</v>
      </c>
    </row>
    <row r="15486" spans="1:3" hidden="1" x14ac:dyDescent="0.25">
      <c r="A15486" t="s">
        <v>4130</v>
      </c>
      <c r="B15486" t="s">
        <v>12511</v>
      </c>
      <c r="C15486" t="s">
        <v>12512</v>
      </c>
    </row>
    <row r="15487" spans="1:3" hidden="1" x14ac:dyDescent="0.25">
      <c r="A15487" t="s">
        <v>4130</v>
      </c>
      <c r="B15487" t="s">
        <v>12513</v>
      </c>
      <c r="C15487" t="s">
        <v>12514</v>
      </c>
    </row>
    <row r="15488" spans="1:3" hidden="1" x14ac:dyDescent="0.25">
      <c r="A15488" t="s">
        <v>4130</v>
      </c>
      <c r="B15488" t="s">
        <v>12515</v>
      </c>
      <c r="C15488" t="s">
        <v>12516</v>
      </c>
    </row>
    <row r="15489" spans="1:3" hidden="1" x14ac:dyDescent="0.25">
      <c r="A15489" t="s">
        <v>4130</v>
      </c>
      <c r="B15489" t="s">
        <v>12517</v>
      </c>
      <c r="C15489" t="s">
        <v>12518</v>
      </c>
    </row>
    <row r="15490" spans="1:3" hidden="1" x14ac:dyDescent="0.25">
      <c r="A15490" t="s">
        <v>4130</v>
      </c>
      <c r="B15490" t="s">
        <v>12519</v>
      </c>
      <c r="C15490" t="s">
        <v>12520</v>
      </c>
    </row>
    <row r="15491" spans="1:3" hidden="1" x14ac:dyDescent="0.25">
      <c r="A15491" t="s">
        <v>4130</v>
      </c>
      <c r="B15491" t="s">
        <v>12521</v>
      </c>
      <c r="C15491" t="s">
        <v>12522</v>
      </c>
    </row>
    <row r="15492" spans="1:3" hidden="1" x14ac:dyDescent="0.25">
      <c r="A15492" t="s">
        <v>4130</v>
      </c>
      <c r="B15492" t="s">
        <v>12523</v>
      </c>
      <c r="C15492" t="s">
        <v>12524</v>
      </c>
    </row>
    <row r="15493" spans="1:3" hidden="1" x14ac:dyDescent="0.25">
      <c r="A15493" t="s">
        <v>4130</v>
      </c>
      <c r="B15493" t="s">
        <v>12525</v>
      </c>
      <c r="C15493" t="s">
        <v>12526</v>
      </c>
    </row>
    <row r="15494" spans="1:3" hidden="1" x14ac:dyDescent="0.25">
      <c r="A15494" t="s">
        <v>4130</v>
      </c>
      <c r="B15494" t="s">
        <v>12527</v>
      </c>
      <c r="C15494" t="s">
        <v>12528</v>
      </c>
    </row>
    <row r="15495" spans="1:3" hidden="1" x14ac:dyDescent="0.25">
      <c r="A15495" t="s">
        <v>4130</v>
      </c>
      <c r="B15495" t="s">
        <v>12529</v>
      </c>
      <c r="C15495" t="s">
        <v>12530</v>
      </c>
    </row>
    <row r="15496" spans="1:3" hidden="1" x14ac:dyDescent="0.25">
      <c r="A15496" t="s">
        <v>4130</v>
      </c>
      <c r="B15496" t="s">
        <v>12531</v>
      </c>
      <c r="C15496" t="s">
        <v>12530</v>
      </c>
    </row>
    <row r="15497" spans="1:3" hidden="1" x14ac:dyDescent="0.25">
      <c r="A15497" t="s">
        <v>4130</v>
      </c>
      <c r="B15497" t="s">
        <v>12532</v>
      </c>
      <c r="C15497" t="s">
        <v>12533</v>
      </c>
    </row>
    <row r="15498" spans="1:3" hidden="1" x14ac:dyDescent="0.25">
      <c r="A15498" t="s">
        <v>4130</v>
      </c>
      <c r="B15498" t="s">
        <v>12534</v>
      </c>
      <c r="C15498" t="s">
        <v>12535</v>
      </c>
    </row>
    <row r="15499" spans="1:3" hidden="1" x14ac:dyDescent="0.25">
      <c r="A15499" t="s">
        <v>4130</v>
      </c>
      <c r="B15499" t="s">
        <v>12536</v>
      </c>
      <c r="C15499" t="s">
        <v>12537</v>
      </c>
    </row>
    <row r="15500" spans="1:3" hidden="1" x14ac:dyDescent="0.25">
      <c r="A15500" t="s">
        <v>4130</v>
      </c>
      <c r="B15500" t="s">
        <v>12538</v>
      </c>
      <c r="C15500" t="s">
        <v>12539</v>
      </c>
    </row>
    <row r="15501" spans="1:3" hidden="1" x14ac:dyDescent="0.25">
      <c r="A15501" t="s">
        <v>4130</v>
      </c>
      <c r="B15501" t="s">
        <v>12540</v>
      </c>
      <c r="C15501" t="s">
        <v>12541</v>
      </c>
    </row>
    <row r="15502" spans="1:3" hidden="1" x14ac:dyDescent="0.25">
      <c r="A15502" t="s">
        <v>4130</v>
      </c>
      <c r="B15502" t="s">
        <v>12542</v>
      </c>
      <c r="C15502" t="s">
        <v>12543</v>
      </c>
    </row>
    <row r="15503" spans="1:3" hidden="1" x14ac:dyDescent="0.25">
      <c r="A15503" t="s">
        <v>4130</v>
      </c>
      <c r="B15503" t="s">
        <v>12544</v>
      </c>
      <c r="C15503" t="s">
        <v>12545</v>
      </c>
    </row>
    <row r="15504" spans="1:3" hidden="1" x14ac:dyDescent="0.25">
      <c r="A15504" t="s">
        <v>4130</v>
      </c>
      <c r="B15504" t="s">
        <v>12546</v>
      </c>
      <c r="C15504" t="s">
        <v>12547</v>
      </c>
    </row>
    <row r="15505" spans="1:3" hidden="1" x14ac:dyDescent="0.25">
      <c r="A15505" t="s">
        <v>4130</v>
      </c>
      <c r="B15505" t="s">
        <v>12548</v>
      </c>
      <c r="C15505" t="s">
        <v>12549</v>
      </c>
    </row>
    <row r="15506" spans="1:3" hidden="1" x14ac:dyDescent="0.25">
      <c r="A15506" t="s">
        <v>4130</v>
      </c>
      <c r="B15506" t="s">
        <v>12550</v>
      </c>
      <c r="C15506" t="s">
        <v>12551</v>
      </c>
    </row>
    <row r="15507" spans="1:3" hidden="1" x14ac:dyDescent="0.25">
      <c r="A15507" t="s">
        <v>4130</v>
      </c>
      <c r="B15507" t="s">
        <v>12552</v>
      </c>
      <c r="C15507" t="s">
        <v>12553</v>
      </c>
    </row>
    <row r="15508" spans="1:3" hidden="1" x14ac:dyDescent="0.25">
      <c r="A15508" t="s">
        <v>4130</v>
      </c>
      <c r="B15508" t="s">
        <v>12554</v>
      </c>
      <c r="C15508" t="s">
        <v>12555</v>
      </c>
    </row>
    <row r="15509" spans="1:3" hidden="1" x14ac:dyDescent="0.25">
      <c r="A15509" t="s">
        <v>4130</v>
      </c>
      <c r="B15509" t="s">
        <v>12556</v>
      </c>
      <c r="C15509" t="s">
        <v>12557</v>
      </c>
    </row>
    <row r="15510" spans="1:3" hidden="1" x14ac:dyDescent="0.25">
      <c r="A15510" t="s">
        <v>4130</v>
      </c>
      <c r="B15510" t="s">
        <v>12558</v>
      </c>
      <c r="C15510" t="s">
        <v>12559</v>
      </c>
    </row>
    <row r="15511" spans="1:3" hidden="1" x14ac:dyDescent="0.25">
      <c r="A15511" t="s">
        <v>4130</v>
      </c>
      <c r="B15511" t="s">
        <v>12560</v>
      </c>
      <c r="C15511" t="s">
        <v>12561</v>
      </c>
    </row>
    <row r="15512" spans="1:3" hidden="1" x14ac:dyDescent="0.25">
      <c r="A15512" t="s">
        <v>4130</v>
      </c>
      <c r="B15512" t="s">
        <v>12562</v>
      </c>
      <c r="C15512" t="s">
        <v>12563</v>
      </c>
    </row>
    <row r="15513" spans="1:3" hidden="1" x14ac:dyDescent="0.25">
      <c r="A15513" t="s">
        <v>4130</v>
      </c>
      <c r="B15513" t="s">
        <v>12564</v>
      </c>
      <c r="C15513" t="s">
        <v>12565</v>
      </c>
    </row>
    <row r="15514" spans="1:3" hidden="1" x14ac:dyDescent="0.25">
      <c r="A15514" t="s">
        <v>4130</v>
      </c>
      <c r="B15514" t="s">
        <v>12566</v>
      </c>
      <c r="C15514" t="s">
        <v>12567</v>
      </c>
    </row>
    <row r="15515" spans="1:3" hidden="1" x14ac:dyDescent="0.25">
      <c r="A15515" t="s">
        <v>4130</v>
      </c>
      <c r="B15515" t="s">
        <v>12568</v>
      </c>
      <c r="C15515" t="s">
        <v>12569</v>
      </c>
    </row>
    <row r="15516" spans="1:3" hidden="1" x14ac:dyDescent="0.25">
      <c r="A15516" t="s">
        <v>4130</v>
      </c>
      <c r="B15516" t="s">
        <v>12570</v>
      </c>
      <c r="C15516" t="s">
        <v>12571</v>
      </c>
    </row>
    <row r="15517" spans="1:3" hidden="1" x14ac:dyDescent="0.25">
      <c r="A15517" t="s">
        <v>4130</v>
      </c>
      <c r="B15517" t="s">
        <v>12572</v>
      </c>
      <c r="C15517" t="s">
        <v>12573</v>
      </c>
    </row>
    <row r="15518" spans="1:3" hidden="1" x14ac:dyDescent="0.25">
      <c r="A15518" t="s">
        <v>4130</v>
      </c>
      <c r="B15518" t="s">
        <v>12574</v>
      </c>
      <c r="C15518" t="s">
        <v>12575</v>
      </c>
    </row>
    <row r="15519" spans="1:3" hidden="1" x14ac:dyDescent="0.25">
      <c r="A15519" t="s">
        <v>4130</v>
      </c>
      <c r="B15519" t="s">
        <v>12576</v>
      </c>
      <c r="C15519" t="s">
        <v>12577</v>
      </c>
    </row>
    <row r="15520" spans="1:3" hidden="1" x14ac:dyDescent="0.25">
      <c r="A15520" t="s">
        <v>4130</v>
      </c>
      <c r="B15520" t="s">
        <v>12578</v>
      </c>
      <c r="C15520" t="s">
        <v>12579</v>
      </c>
    </row>
    <row r="15521" spans="1:3" hidden="1" x14ac:dyDescent="0.25">
      <c r="A15521" t="s">
        <v>4130</v>
      </c>
      <c r="B15521" t="s">
        <v>12580</v>
      </c>
      <c r="C15521" t="s">
        <v>12581</v>
      </c>
    </row>
    <row r="15522" spans="1:3" hidden="1" x14ac:dyDescent="0.25">
      <c r="A15522" t="s">
        <v>4130</v>
      </c>
      <c r="B15522" t="s">
        <v>12582</v>
      </c>
      <c r="C15522" t="s">
        <v>12583</v>
      </c>
    </row>
    <row r="15523" spans="1:3" hidden="1" x14ac:dyDescent="0.25">
      <c r="A15523" t="s">
        <v>4130</v>
      </c>
      <c r="B15523" t="s">
        <v>12584</v>
      </c>
      <c r="C15523" t="s">
        <v>12585</v>
      </c>
    </row>
    <row r="15524" spans="1:3" hidden="1" x14ac:dyDescent="0.25">
      <c r="A15524" t="s">
        <v>4130</v>
      </c>
      <c r="B15524" t="s">
        <v>12586</v>
      </c>
      <c r="C15524" t="s">
        <v>12587</v>
      </c>
    </row>
    <row r="15525" spans="1:3" hidden="1" x14ac:dyDescent="0.25">
      <c r="A15525" t="s">
        <v>4130</v>
      </c>
      <c r="B15525" t="s">
        <v>12588</v>
      </c>
      <c r="C15525" t="s">
        <v>12589</v>
      </c>
    </row>
    <row r="15526" spans="1:3" hidden="1" x14ac:dyDescent="0.25">
      <c r="A15526" t="s">
        <v>4130</v>
      </c>
      <c r="B15526" t="s">
        <v>12590</v>
      </c>
      <c r="C15526" t="s">
        <v>12591</v>
      </c>
    </row>
    <row r="15527" spans="1:3" hidden="1" x14ac:dyDescent="0.25">
      <c r="A15527" t="s">
        <v>4130</v>
      </c>
      <c r="B15527" t="s">
        <v>12592</v>
      </c>
      <c r="C15527" t="s">
        <v>12593</v>
      </c>
    </row>
    <row r="15528" spans="1:3" hidden="1" x14ac:dyDescent="0.25">
      <c r="A15528" t="s">
        <v>4130</v>
      </c>
      <c r="B15528" t="s">
        <v>12594</v>
      </c>
      <c r="C15528" t="s">
        <v>12595</v>
      </c>
    </row>
    <row r="15529" spans="1:3" hidden="1" x14ac:dyDescent="0.25">
      <c r="A15529" t="s">
        <v>4130</v>
      </c>
      <c r="B15529" t="s">
        <v>12596</v>
      </c>
      <c r="C15529" t="s">
        <v>12597</v>
      </c>
    </row>
    <row r="15530" spans="1:3" hidden="1" x14ac:dyDescent="0.25">
      <c r="A15530" t="s">
        <v>4130</v>
      </c>
      <c r="B15530" t="s">
        <v>12598</v>
      </c>
      <c r="C15530" t="s">
        <v>12599</v>
      </c>
    </row>
    <row r="15531" spans="1:3" hidden="1" x14ac:dyDescent="0.25">
      <c r="A15531" t="s">
        <v>4130</v>
      </c>
      <c r="B15531" t="s">
        <v>12600</v>
      </c>
      <c r="C15531" t="s">
        <v>12601</v>
      </c>
    </row>
    <row r="15532" spans="1:3" hidden="1" x14ac:dyDescent="0.25">
      <c r="A15532" t="s">
        <v>4130</v>
      </c>
      <c r="B15532" t="s">
        <v>12602</v>
      </c>
      <c r="C15532" t="s">
        <v>12603</v>
      </c>
    </row>
    <row r="15533" spans="1:3" hidden="1" x14ac:dyDescent="0.25">
      <c r="A15533" t="s">
        <v>4130</v>
      </c>
      <c r="B15533" t="s">
        <v>12604</v>
      </c>
      <c r="C15533" t="s">
        <v>12605</v>
      </c>
    </row>
    <row r="15534" spans="1:3" hidden="1" x14ac:dyDescent="0.25">
      <c r="A15534" t="s">
        <v>4130</v>
      </c>
      <c r="B15534" t="s">
        <v>12606</v>
      </c>
      <c r="C15534" t="s">
        <v>12607</v>
      </c>
    </row>
    <row r="15535" spans="1:3" hidden="1" x14ac:dyDescent="0.25">
      <c r="A15535" t="s">
        <v>4130</v>
      </c>
      <c r="B15535" t="s">
        <v>12608</v>
      </c>
      <c r="C15535" t="s">
        <v>12609</v>
      </c>
    </row>
    <row r="15536" spans="1:3" hidden="1" x14ac:dyDescent="0.25">
      <c r="A15536" t="s">
        <v>4130</v>
      </c>
      <c r="B15536" t="s">
        <v>12610</v>
      </c>
      <c r="C15536" t="s">
        <v>12611</v>
      </c>
    </row>
    <row r="15537" spans="1:3" hidden="1" x14ac:dyDescent="0.25">
      <c r="A15537" t="s">
        <v>4130</v>
      </c>
      <c r="B15537" t="s">
        <v>12612</v>
      </c>
      <c r="C15537" t="s">
        <v>12613</v>
      </c>
    </row>
    <row r="15538" spans="1:3" hidden="1" x14ac:dyDescent="0.25">
      <c r="A15538" t="s">
        <v>4130</v>
      </c>
      <c r="B15538" t="s">
        <v>12614</v>
      </c>
      <c r="C15538" t="s">
        <v>12615</v>
      </c>
    </row>
    <row r="15539" spans="1:3" hidden="1" x14ac:dyDescent="0.25">
      <c r="A15539" t="s">
        <v>4130</v>
      </c>
      <c r="B15539" t="s">
        <v>12616</v>
      </c>
      <c r="C15539" t="s">
        <v>12617</v>
      </c>
    </row>
    <row r="15540" spans="1:3" hidden="1" x14ac:dyDescent="0.25">
      <c r="A15540" t="s">
        <v>4130</v>
      </c>
      <c r="B15540" t="s">
        <v>12618</v>
      </c>
      <c r="C15540" t="s">
        <v>12619</v>
      </c>
    </row>
    <row r="15541" spans="1:3" hidden="1" x14ac:dyDescent="0.25">
      <c r="A15541" t="s">
        <v>4130</v>
      </c>
      <c r="B15541" t="s">
        <v>12620</v>
      </c>
      <c r="C15541" t="s">
        <v>12621</v>
      </c>
    </row>
    <row r="15542" spans="1:3" hidden="1" x14ac:dyDescent="0.25">
      <c r="A15542" t="s">
        <v>4130</v>
      </c>
      <c r="B15542" t="s">
        <v>12622</v>
      </c>
      <c r="C15542" t="s">
        <v>12623</v>
      </c>
    </row>
    <row r="15543" spans="1:3" hidden="1" x14ac:dyDescent="0.25">
      <c r="A15543" t="s">
        <v>4130</v>
      </c>
      <c r="B15543" t="s">
        <v>12624</v>
      </c>
      <c r="C15543" t="s">
        <v>12625</v>
      </c>
    </row>
    <row r="15544" spans="1:3" hidden="1" x14ac:dyDescent="0.25">
      <c r="A15544" t="s">
        <v>4130</v>
      </c>
      <c r="B15544" t="s">
        <v>12626</v>
      </c>
      <c r="C15544" t="s">
        <v>12627</v>
      </c>
    </row>
    <row r="15545" spans="1:3" hidden="1" x14ac:dyDescent="0.25">
      <c r="A15545" t="s">
        <v>4130</v>
      </c>
      <c r="B15545" t="s">
        <v>12628</v>
      </c>
      <c r="C15545" t="s">
        <v>12629</v>
      </c>
    </row>
    <row r="15546" spans="1:3" hidden="1" x14ac:dyDescent="0.25">
      <c r="A15546" t="s">
        <v>4130</v>
      </c>
      <c r="B15546" t="s">
        <v>12630</v>
      </c>
      <c r="C15546" t="s">
        <v>12631</v>
      </c>
    </row>
    <row r="15547" spans="1:3" hidden="1" x14ac:dyDescent="0.25">
      <c r="A15547" t="s">
        <v>4130</v>
      </c>
      <c r="B15547" t="s">
        <v>12632</v>
      </c>
      <c r="C15547" t="s">
        <v>12633</v>
      </c>
    </row>
    <row r="15548" spans="1:3" hidden="1" x14ac:dyDescent="0.25">
      <c r="A15548" t="s">
        <v>4130</v>
      </c>
      <c r="B15548" t="s">
        <v>12634</v>
      </c>
      <c r="C15548" t="s">
        <v>12635</v>
      </c>
    </row>
    <row r="15549" spans="1:3" hidden="1" x14ac:dyDescent="0.25">
      <c r="A15549" t="s">
        <v>4130</v>
      </c>
      <c r="B15549" t="s">
        <v>12636</v>
      </c>
      <c r="C15549" t="s">
        <v>12603</v>
      </c>
    </row>
    <row r="15550" spans="1:3" hidden="1" x14ac:dyDescent="0.25">
      <c r="A15550" t="s">
        <v>4130</v>
      </c>
      <c r="B15550" t="s">
        <v>12637</v>
      </c>
      <c r="C15550" t="s">
        <v>12638</v>
      </c>
    </row>
    <row r="15551" spans="1:3" hidden="1" x14ac:dyDescent="0.25">
      <c r="A15551" t="s">
        <v>4130</v>
      </c>
      <c r="B15551" t="s">
        <v>12639</v>
      </c>
      <c r="C15551" t="s">
        <v>12640</v>
      </c>
    </row>
    <row r="15552" spans="1:3" hidden="1" x14ac:dyDescent="0.25">
      <c r="A15552" t="s">
        <v>4130</v>
      </c>
      <c r="B15552" t="s">
        <v>12641</v>
      </c>
      <c r="C15552" t="s">
        <v>12642</v>
      </c>
    </row>
    <row r="15553" spans="1:3" hidden="1" x14ac:dyDescent="0.25">
      <c r="A15553" t="s">
        <v>4130</v>
      </c>
      <c r="B15553" t="s">
        <v>12643</v>
      </c>
      <c r="C15553" t="s">
        <v>12644</v>
      </c>
    </row>
    <row r="15554" spans="1:3" hidden="1" x14ac:dyDescent="0.25">
      <c r="A15554" t="s">
        <v>4130</v>
      </c>
      <c r="B15554" t="s">
        <v>12645</v>
      </c>
      <c r="C15554" t="s">
        <v>12646</v>
      </c>
    </row>
    <row r="15555" spans="1:3" hidden="1" x14ac:dyDescent="0.25">
      <c r="A15555" t="s">
        <v>4130</v>
      </c>
      <c r="B15555" t="s">
        <v>12647</v>
      </c>
      <c r="C15555" t="s">
        <v>12648</v>
      </c>
    </row>
    <row r="15556" spans="1:3" hidden="1" x14ac:dyDescent="0.25">
      <c r="A15556" t="s">
        <v>4130</v>
      </c>
      <c r="B15556" t="s">
        <v>12649</v>
      </c>
      <c r="C15556" t="s">
        <v>12650</v>
      </c>
    </row>
    <row r="15557" spans="1:3" hidden="1" x14ac:dyDescent="0.25">
      <c r="A15557" t="s">
        <v>4130</v>
      </c>
      <c r="B15557" t="s">
        <v>12651</v>
      </c>
      <c r="C15557" t="s">
        <v>12652</v>
      </c>
    </row>
    <row r="15558" spans="1:3" hidden="1" x14ac:dyDescent="0.25">
      <c r="A15558" t="s">
        <v>4130</v>
      </c>
      <c r="B15558" t="s">
        <v>12653</v>
      </c>
      <c r="C15558" t="s">
        <v>12654</v>
      </c>
    </row>
    <row r="15559" spans="1:3" hidden="1" x14ac:dyDescent="0.25">
      <c r="A15559" t="s">
        <v>4130</v>
      </c>
      <c r="B15559" t="s">
        <v>12655</v>
      </c>
      <c r="C15559" t="s">
        <v>12656</v>
      </c>
    </row>
    <row r="15560" spans="1:3" hidden="1" x14ac:dyDescent="0.25">
      <c r="A15560" t="s">
        <v>4130</v>
      </c>
      <c r="B15560" t="s">
        <v>12657</v>
      </c>
      <c r="C15560" t="s">
        <v>12658</v>
      </c>
    </row>
    <row r="15561" spans="1:3" hidden="1" x14ac:dyDescent="0.25">
      <c r="A15561" t="s">
        <v>4130</v>
      </c>
      <c r="B15561" t="s">
        <v>12659</v>
      </c>
      <c r="C15561" t="s">
        <v>12660</v>
      </c>
    </row>
    <row r="15562" spans="1:3" hidden="1" x14ac:dyDescent="0.25">
      <c r="A15562" t="s">
        <v>4130</v>
      </c>
      <c r="B15562" t="s">
        <v>12661</v>
      </c>
      <c r="C15562" t="s">
        <v>12658</v>
      </c>
    </row>
    <row r="15563" spans="1:3" hidden="1" x14ac:dyDescent="0.25">
      <c r="A15563" t="s">
        <v>4130</v>
      </c>
      <c r="B15563" t="s">
        <v>12662</v>
      </c>
      <c r="C15563" t="s">
        <v>12663</v>
      </c>
    </row>
    <row r="15564" spans="1:3" hidden="1" x14ac:dyDescent="0.25">
      <c r="A15564" t="s">
        <v>4130</v>
      </c>
      <c r="B15564" t="s">
        <v>12664</v>
      </c>
      <c r="C15564" t="s">
        <v>12660</v>
      </c>
    </row>
    <row r="15565" spans="1:3" hidden="1" x14ac:dyDescent="0.25">
      <c r="A15565" t="s">
        <v>4130</v>
      </c>
      <c r="B15565" t="s">
        <v>12665</v>
      </c>
      <c r="C15565" t="s">
        <v>12666</v>
      </c>
    </row>
    <row r="15566" spans="1:3" hidden="1" x14ac:dyDescent="0.25">
      <c r="A15566" t="s">
        <v>4130</v>
      </c>
      <c r="B15566" t="s">
        <v>12667</v>
      </c>
      <c r="C15566" t="s">
        <v>12668</v>
      </c>
    </row>
    <row r="15567" spans="1:3" hidden="1" x14ac:dyDescent="0.25">
      <c r="A15567" t="s">
        <v>4130</v>
      </c>
      <c r="B15567" t="s">
        <v>12669</v>
      </c>
      <c r="C15567" t="s">
        <v>12670</v>
      </c>
    </row>
    <row r="15568" spans="1:3" hidden="1" x14ac:dyDescent="0.25">
      <c r="A15568" t="s">
        <v>4130</v>
      </c>
      <c r="B15568" t="s">
        <v>12671</v>
      </c>
      <c r="C15568" t="s">
        <v>12672</v>
      </c>
    </row>
    <row r="15569" spans="1:3" hidden="1" x14ac:dyDescent="0.25">
      <c r="A15569" t="s">
        <v>4130</v>
      </c>
      <c r="B15569" t="s">
        <v>12669</v>
      </c>
      <c r="C15569" t="s">
        <v>12673</v>
      </c>
    </row>
    <row r="15570" spans="1:3" hidden="1" x14ac:dyDescent="0.25">
      <c r="A15570" t="s">
        <v>4130</v>
      </c>
      <c r="B15570" t="s">
        <v>12674</v>
      </c>
      <c r="C15570" t="s">
        <v>12675</v>
      </c>
    </row>
    <row r="15571" spans="1:3" hidden="1" x14ac:dyDescent="0.25">
      <c r="A15571" t="s">
        <v>4130</v>
      </c>
      <c r="B15571" t="s">
        <v>12676</v>
      </c>
      <c r="C15571" t="s">
        <v>12677</v>
      </c>
    </row>
    <row r="15572" spans="1:3" hidden="1" x14ac:dyDescent="0.25">
      <c r="A15572" t="s">
        <v>4130</v>
      </c>
      <c r="B15572" t="s">
        <v>12678</v>
      </c>
      <c r="C15572" t="s">
        <v>12670</v>
      </c>
    </row>
    <row r="15573" spans="1:3" hidden="1" x14ac:dyDescent="0.25">
      <c r="A15573" t="s">
        <v>4130</v>
      </c>
      <c r="B15573" t="s">
        <v>12679</v>
      </c>
      <c r="C15573" t="s">
        <v>12680</v>
      </c>
    </row>
    <row r="15574" spans="1:3" hidden="1" x14ac:dyDescent="0.25">
      <c r="A15574" t="s">
        <v>4130</v>
      </c>
      <c r="B15574" t="s">
        <v>12681</v>
      </c>
      <c r="C15574" t="s">
        <v>12682</v>
      </c>
    </row>
    <row r="15575" spans="1:3" hidden="1" x14ac:dyDescent="0.25">
      <c r="A15575" t="s">
        <v>4130</v>
      </c>
      <c r="B15575" t="s">
        <v>12683</v>
      </c>
      <c r="C15575" t="s">
        <v>12684</v>
      </c>
    </row>
    <row r="15576" spans="1:3" hidden="1" x14ac:dyDescent="0.25">
      <c r="A15576" t="s">
        <v>4130</v>
      </c>
      <c r="B15576" t="s">
        <v>12685</v>
      </c>
      <c r="C15576" t="s">
        <v>12686</v>
      </c>
    </row>
    <row r="15577" spans="1:3" hidden="1" x14ac:dyDescent="0.25">
      <c r="A15577" t="s">
        <v>4130</v>
      </c>
      <c r="B15577" t="s">
        <v>12687</v>
      </c>
      <c r="C15577" t="s">
        <v>12688</v>
      </c>
    </row>
    <row r="15578" spans="1:3" hidden="1" x14ac:dyDescent="0.25">
      <c r="A15578" t="s">
        <v>4130</v>
      </c>
      <c r="B15578" t="s">
        <v>12689</v>
      </c>
      <c r="C15578" t="s">
        <v>12690</v>
      </c>
    </row>
    <row r="15579" spans="1:3" hidden="1" x14ac:dyDescent="0.25">
      <c r="A15579" t="s">
        <v>4130</v>
      </c>
      <c r="B15579" t="s">
        <v>12691</v>
      </c>
      <c r="C15579" t="s">
        <v>12690</v>
      </c>
    </row>
    <row r="15580" spans="1:3" hidden="1" x14ac:dyDescent="0.25">
      <c r="A15580" t="s">
        <v>4130</v>
      </c>
      <c r="B15580" t="s">
        <v>12692</v>
      </c>
      <c r="C15580" t="s">
        <v>12690</v>
      </c>
    </row>
    <row r="15581" spans="1:3" hidden="1" x14ac:dyDescent="0.25">
      <c r="A15581" t="s">
        <v>4130</v>
      </c>
      <c r="B15581" t="s">
        <v>4238</v>
      </c>
      <c r="C15581" t="s">
        <v>12690</v>
      </c>
    </row>
    <row r="15582" spans="1:3" hidden="1" x14ac:dyDescent="0.25">
      <c r="A15582" t="s">
        <v>4130</v>
      </c>
      <c r="B15582" t="s">
        <v>12693</v>
      </c>
      <c r="C15582" t="s">
        <v>12694</v>
      </c>
    </row>
    <row r="15583" spans="1:3" hidden="1" x14ac:dyDescent="0.25">
      <c r="A15583" t="s">
        <v>4130</v>
      </c>
      <c r="B15583" t="s">
        <v>12695</v>
      </c>
      <c r="C15583" t="s">
        <v>12696</v>
      </c>
    </row>
    <row r="15584" spans="1:3" hidden="1" x14ac:dyDescent="0.25">
      <c r="A15584" t="s">
        <v>4130</v>
      </c>
      <c r="B15584" t="s">
        <v>12697</v>
      </c>
      <c r="C15584" t="s">
        <v>12698</v>
      </c>
    </row>
    <row r="15585" spans="1:3" hidden="1" x14ac:dyDescent="0.25">
      <c r="A15585" t="s">
        <v>4130</v>
      </c>
      <c r="B15585" t="s">
        <v>12699</v>
      </c>
      <c r="C15585" t="s">
        <v>12700</v>
      </c>
    </row>
    <row r="15586" spans="1:3" hidden="1" x14ac:dyDescent="0.25">
      <c r="A15586" t="s">
        <v>4130</v>
      </c>
      <c r="B15586" t="s">
        <v>12701</v>
      </c>
      <c r="C15586" t="s">
        <v>12702</v>
      </c>
    </row>
    <row r="15587" spans="1:3" hidden="1" x14ac:dyDescent="0.25">
      <c r="A15587" t="s">
        <v>4130</v>
      </c>
      <c r="B15587" t="s">
        <v>12703</v>
      </c>
      <c r="C15587" t="s">
        <v>12704</v>
      </c>
    </row>
    <row r="15588" spans="1:3" hidden="1" x14ac:dyDescent="0.25">
      <c r="A15588" t="s">
        <v>4130</v>
      </c>
      <c r="B15588" t="s">
        <v>12705</v>
      </c>
      <c r="C15588" t="s">
        <v>12706</v>
      </c>
    </row>
    <row r="15589" spans="1:3" hidden="1" x14ac:dyDescent="0.25">
      <c r="A15589" t="s">
        <v>4130</v>
      </c>
      <c r="B15589" t="s">
        <v>12707</v>
      </c>
      <c r="C15589" t="s">
        <v>12708</v>
      </c>
    </row>
    <row r="15590" spans="1:3" hidden="1" x14ac:dyDescent="0.25">
      <c r="A15590" t="s">
        <v>4130</v>
      </c>
      <c r="B15590" t="s">
        <v>12709</v>
      </c>
      <c r="C15590" t="s">
        <v>12710</v>
      </c>
    </row>
    <row r="15591" spans="1:3" hidden="1" x14ac:dyDescent="0.25">
      <c r="A15591" t="s">
        <v>4130</v>
      </c>
      <c r="B15591" t="s">
        <v>12711</v>
      </c>
      <c r="C15591" t="s">
        <v>12712</v>
      </c>
    </row>
    <row r="15592" spans="1:3" hidden="1" x14ac:dyDescent="0.25">
      <c r="A15592" t="s">
        <v>4130</v>
      </c>
      <c r="B15592" t="s">
        <v>12713</v>
      </c>
      <c r="C15592" t="s">
        <v>12714</v>
      </c>
    </row>
    <row r="15593" spans="1:3" hidden="1" x14ac:dyDescent="0.25">
      <c r="A15593" t="s">
        <v>4130</v>
      </c>
      <c r="B15593" t="s">
        <v>12715</v>
      </c>
      <c r="C15593" t="s">
        <v>12716</v>
      </c>
    </row>
    <row r="15594" spans="1:3" hidden="1" x14ac:dyDescent="0.25">
      <c r="A15594" t="s">
        <v>4130</v>
      </c>
      <c r="B15594" t="s">
        <v>12717</v>
      </c>
      <c r="C15594" t="s">
        <v>12718</v>
      </c>
    </row>
    <row r="15595" spans="1:3" hidden="1" x14ac:dyDescent="0.25">
      <c r="A15595" t="s">
        <v>4130</v>
      </c>
      <c r="B15595" t="s">
        <v>12719</v>
      </c>
      <c r="C15595" t="s">
        <v>12720</v>
      </c>
    </row>
    <row r="15596" spans="1:3" hidden="1" x14ac:dyDescent="0.25">
      <c r="A15596" t="s">
        <v>4130</v>
      </c>
      <c r="B15596" t="s">
        <v>12721</v>
      </c>
      <c r="C15596" t="s">
        <v>12722</v>
      </c>
    </row>
    <row r="15597" spans="1:3" hidden="1" x14ac:dyDescent="0.25">
      <c r="A15597" t="s">
        <v>4130</v>
      </c>
      <c r="B15597" t="s">
        <v>12723</v>
      </c>
      <c r="C15597" t="s">
        <v>12724</v>
      </c>
    </row>
    <row r="15598" spans="1:3" hidden="1" x14ac:dyDescent="0.25">
      <c r="A15598" t="s">
        <v>4130</v>
      </c>
      <c r="B15598" t="s">
        <v>12725</v>
      </c>
      <c r="C15598" t="s">
        <v>12726</v>
      </c>
    </row>
    <row r="15599" spans="1:3" hidden="1" x14ac:dyDescent="0.25">
      <c r="A15599" t="s">
        <v>4130</v>
      </c>
      <c r="B15599" t="s">
        <v>12727</v>
      </c>
      <c r="C15599" t="s">
        <v>12728</v>
      </c>
    </row>
    <row r="15600" spans="1:3" hidden="1" x14ac:dyDescent="0.25">
      <c r="A15600" t="s">
        <v>4130</v>
      </c>
      <c r="B15600" t="s">
        <v>12729</v>
      </c>
      <c r="C15600" t="s">
        <v>12730</v>
      </c>
    </row>
    <row r="15601" spans="1:3" hidden="1" x14ac:dyDescent="0.25">
      <c r="A15601" t="s">
        <v>4130</v>
      </c>
      <c r="B15601" t="s">
        <v>12731</v>
      </c>
      <c r="C15601" t="s">
        <v>12732</v>
      </c>
    </row>
    <row r="15602" spans="1:3" hidden="1" x14ac:dyDescent="0.25">
      <c r="A15602" t="s">
        <v>4130</v>
      </c>
      <c r="B15602" t="s">
        <v>12733</v>
      </c>
      <c r="C15602" t="s">
        <v>12734</v>
      </c>
    </row>
    <row r="15603" spans="1:3" hidden="1" x14ac:dyDescent="0.25">
      <c r="A15603" t="s">
        <v>4130</v>
      </c>
      <c r="B15603" t="s">
        <v>12735</v>
      </c>
      <c r="C15603" t="s">
        <v>12736</v>
      </c>
    </row>
    <row r="15604" spans="1:3" hidden="1" x14ac:dyDescent="0.25">
      <c r="A15604" t="s">
        <v>4130</v>
      </c>
      <c r="B15604" t="s">
        <v>12737</v>
      </c>
      <c r="C15604" t="s">
        <v>12738</v>
      </c>
    </row>
    <row r="15605" spans="1:3" hidden="1" x14ac:dyDescent="0.25">
      <c r="A15605" t="s">
        <v>4130</v>
      </c>
      <c r="B15605" t="s">
        <v>12739</v>
      </c>
      <c r="C15605" t="s">
        <v>12740</v>
      </c>
    </row>
    <row r="15606" spans="1:3" hidden="1" x14ac:dyDescent="0.25">
      <c r="A15606" t="s">
        <v>4130</v>
      </c>
      <c r="B15606" t="s">
        <v>12741</v>
      </c>
      <c r="C15606" t="s">
        <v>12742</v>
      </c>
    </row>
    <row r="15607" spans="1:3" hidden="1" x14ac:dyDescent="0.25">
      <c r="A15607" t="s">
        <v>4130</v>
      </c>
      <c r="B15607" t="s">
        <v>12743</v>
      </c>
      <c r="C15607" t="s">
        <v>12744</v>
      </c>
    </row>
    <row r="15608" spans="1:3" hidden="1" x14ac:dyDescent="0.25">
      <c r="A15608" t="s">
        <v>4130</v>
      </c>
      <c r="B15608" t="s">
        <v>12745</v>
      </c>
      <c r="C15608" t="s">
        <v>12746</v>
      </c>
    </row>
    <row r="15609" spans="1:3" hidden="1" x14ac:dyDescent="0.25">
      <c r="A15609" t="s">
        <v>4130</v>
      </c>
      <c r="B15609" t="s">
        <v>12747</v>
      </c>
      <c r="C15609" t="s">
        <v>12748</v>
      </c>
    </row>
    <row r="15610" spans="1:3" hidden="1" x14ac:dyDescent="0.25">
      <c r="A15610" t="s">
        <v>4130</v>
      </c>
      <c r="B15610" t="s">
        <v>12749</v>
      </c>
      <c r="C15610" t="s">
        <v>12750</v>
      </c>
    </row>
    <row r="15611" spans="1:3" hidden="1" x14ac:dyDescent="0.25">
      <c r="A15611" t="s">
        <v>4130</v>
      </c>
      <c r="B15611" t="s">
        <v>12751</v>
      </c>
      <c r="C15611" t="s">
        <v>12752</v>
      </c>
    </row>
    <row r="15612" spans="1:3" hidden="1" x14ac:dyDescent="0.25">
      <c r="A15612" t="s">
        <v>4130</v>
      </c>
      <c r="B15612" t="s">
        <v>12753</v>
      </c>
      <c r="C15612" t="s">
        <v>12754</v>
      </c>
    </row>
    <row r="15613" spans="1:3" hidden="1" x14ac:dyDescent="0.25">
      <c r="A15613" t="s">
        <v>4130</v>
      </c>
      <c r="B15613" t="s">
        <v>12755</v>
      </c>
      <c r="C15613" t="s">
        <v>12756</v>
      </c>
    </row>
    <row r="15614" spans="1:3" hidden="1" x14ac:dyDescent="0.25">
      <c r="A15614" t="s">
        <v>4130</v>
      </c>
      <c r="B15614" t="s">
        <v>12757</v>
      </c>
      <c r="C15614" t="s">
        <v>12758</v>
      </c>
    </row>
    <row r="15615" spans="1:3" hidden="1" x14ac:dyDescent="0.25">
      <c r="A15615" t="s">
        <v>4130</v>
      </c>
      <c r="B15615" t="s">
        <v>12759</v>
      </c>
      <c r="C15615" t="s">
        <v>12760</v>
      </c>
    </row>
    <row r="15616" spans="1:3" hidden="1" x14ac:dyDescent="0.25">
      <c r="A15616" t="s">
        <v>4130</v>
      </c>
      <c r="B15616" t="s">
        <v>12761</v>
      </c>
      <c r="C15616" t="s">
        <v>12762</v>
      </c>
    </row>
    <row r="15617" spans="1:3" hidden="1" x14ac:dyDescent="0.25">
      <c r="A15617" t="s">
        <v>4130</v>
      </c>
      <c r="B15617" t="s">
        <v>12763</v>
      </c>
      <c r="C15617" t="s">
        <v>12764</v>
      </c>
    </row>
    <row r="15618" spans="1:3" hidden="1" x14ac:dyDescent="0.25">
      <c r="A15618" t="s">
        <v>4130</v>
      </c>
      <c r="B15618" t="s">
        <v>12765</v>
      </c>
      <c r="C15618" t="s">
        <v>12766</v>
      </c>
    </row>
    <row r="15619" spans="1:3" hidden="1" x14ac:dyDescent="0.25">
      <c r="A15619" t="s">
        <v>4130</v>
      </c>
      <c r="B15619" t="s">
        <v>12767</v>
      </c>
      <c r="C15619" t="s">
        <v>12768</v>
      </c>
    </row>
    <row r="15620" spans="1:3" hidden="1" x14ac:dyDescent="0.25">
      <c r="A15620" t="s">
        <v>4130</v>
      </c>
      <c r="B15620" t="s">
        <v>12769</v>
      </c>
      <c r="C15620" t="s">
        <v>12770</v>
      </c>
    </row>
    <row r="15621" spans="1:3" hidden="1" x14ac:dyDescent="0.25">
      <c r="A15621" t="s">
        <v>4130</v>
      </c>
      <c r="B15621" t="s">
        <v>12771</v>
      </c>
      <c r="C15621" t="s">
        <v>12772</v>
      </c>
    </row>
    <row r="15622" spans="1:3" hidden="1" x14ac:dyDescent="0.25">
      <c r="A15622" t="s">
        <v>4130</v>
      </c>
      <c r="B15622" t="s">
        <v>12773</v>
      </c>
      <c r="C15622" t="s">
        <v>12774</v>
      </c>
    </row>
    <row r="15623" spans="1:3" hidden="1" x14ac:dyDescent="0.25">
      <c r="A15623" t="s">
        <v>4130</v>
      </c>
      <c r="B15623" t="s">
        <v>12775</v>
      </c>
      <c r="C15623" t="s">
        <v>12776</v>
      </c>
    </row>
    <row r="15624" spans="1:3" hidden="1" x14ac:dyDescent="0.25">
      <c r="A15624" t="s">
        <v>4130</v>
      </c>
      <c r="B15624" t="s">
        <v>12777</v>
      </c>
      <c r="C15624" t="s">
        <v>12778</v>
      </c>
    </row>
    <row r="15625" spans="1:3" hidden="1" x14ac:dyDescent="0.25">
      <c r="A15625" t="s">
        <v>4130</v>
      </c>
      <c r="B15625" t="s">
        <v>12779</v>
      </c>
      <c r="C15625" t="s">
        <v>12780</v>
      </c>
    </row>
    <row r="15626" spans="1:3" hidden="1" x14ac:dyDescent="0.25">
      <c r="A15626" t="s">
        <v>4130</v>
      </c>
      <c r="B15626" t="s">
        <v>12781</v>
      </c>
      <c r="C15626" t="s">
        <v>12782</v>
      </c>
    </row>
    <row r="15627" spans="1:3" hidden="1" x14ac:dyDescent="0.25">
      <c r="A15627" t="s">
        <v>4130</v>
      </c>
      <c r="B15627" t="s">
        <v>12783</v>
      </c>
      <c r="C15627" t="s">
        <v>12784</v>
      </c>
    </row>
    <row r="15628" spans="1:3" hidden="1" x14ac:dyDescent="0.25">
      <c r="A15628" t="s">
        <v>4130</v>
      </c>
      <c r="B15628" t="s">
        <v>12785</v>
      </c>
      <c r="C15628" t="s">
        <v>12786</v>
      </c>
    </row>
    <row r="15629" spans="1:3" hidden="1" x14ac:dyDescent="0.25">
      <c r="A15629" t="s">
        <v>4130</v>
      </c>
      <c r="B15629" t="s">
        <v>12787</v>
      </c>
      <c r="C15629" t="s">
        <v>12788</v>
      </c>
    </row>
    <row r="15630" spans="1:3" hidden="1" x14ac:dyDescent="0.25">
      <c r="A15630" t="s">
        <v>4130</v>
      </c>
      <c r="B15630" t="s">
        <v>12789</v>
      </c>
      <c r="C15630" t="s">
        <v>12790</v>
      </c>
    </row>
    <row r="15631" spans="1:3" hidden="1" x14ac:dyDescent="0.25">
      <c r="A15631" t="s">
        <v>4130</v>
      </c>
      <c r="B15631" t="s">
        <v>12791</v>
      </c>
      <c r="C15631" t="s">
        <v>12792</v>
      </c>
    </row>
    <row r="15632" spans="1:3" hidden="1" x14ac:dyDescent="0.25">
      <c r="A15632" t="s">
        <v>4130</v>
      </c>
      <c r="B15632" t="s">
        <v>12793</v>
      </c>
      <c r="C15632" t="s">
        <v>12794</v>
      </c>
    </row>
    <row r="15633" spans="1:3" hidden="1" x14ac:dyDescent="0.25">
      <c r="A15633" t="s">
        <v>4130</v>
      </c>
      <c r="B15633" t="s">
        <v>12795</v>
      </c>
      <c r="C15633" t="s">
        <v>12796</v>
      </c>
    </row>
    <row r="15634" spans="1:3" hidden="1" x14ac:dyDescent="0.25">
      <c r="A15634" t="s">
        <v>4130</v>
      </c>
      <c r="B15634" t="s">
        <v>12797</v>
      </c>
      <c r="C15634" t="s">
        <v>12798</v>
      </c>
    </row>
    <row r="15635" spans="1:3" hidden="1" x14ac:dyDescent="0.25">
      <c r="A15635" t="s">
        <v>4130</v>
      </c>
      <c r="B15635" t="s">
        <v>12799</v>
      </c>
      <c r="C15635" t="s">
        <v>12800</v>
      </c>
    </row>
    <row r="15636" spans="1:3" hidden="1" x14ac:dyDescent="0.25">
      <c r="A15636" t="s">
        <v>4130</v>
      </c>
      <c r="B15636" t="s">
        <v>12801</v>
      </c>
      <c r="C15636" t="s">
        <v>12802</v>
      </c>
    </row>
    <row r="15637" spans="1:3" hidden="1" x14ac:dyDescent="0.25">
      <c r="A15637" t="s">
        <v>4130</v>
      </c>
      <c r="B15637" t="s">
        <v>12803</v>
      </c>
      <c r="C15637" t="s">
        <v>12804</v>
      </c>
    </row>
    <row r="15638" spans="1:3" hidden="1" x14ac:dyDescent="0.25">
      <c r="A15638" t="s">
        <v>4130</v>
      </c>
      <c r="B15638" t="s">
        <v>12805</v>
      </c>
      <c r="C15638" t="s">
        <v>12804</v>
      </c>
    </row>
    <row r="15639" spans="1:3" hidden="1" x14ac:dyDescent="0.25">
      <c r="A15639" t="s">
        <v>4130</v>
      </c>
      <c r="B15639" t="s">
        <v>12806</v>
      </c>
      <c r="C15639" t="s">
        <v>12807</v>
      </c>
    </row>
    <row r="15640" spans="1:3" hidden="1" x14ac:dyDescent="0.25">
      <c r="A15640" t="s">
        <v>4130</v>
      </c>
      <c r="B15640" t="s">
        <v>12808</v>
      </c>
      <c r="C15640" t="s">
        <v>12809</v>
      </c>
    </row>
    <row r="15641" spans="1:3" hidden="1" x14ac:dyDescent="0.25">
      <c r="A15641" t="s">
        <v>4130</v>
      </c>
      <c r="B15641" t="s">
        <v>12810</v>
      </c>
      <c r="C15641" t="s">
        <v>12809</v>
      </c>
    </row>
    <row r="15642" spans="1:3" hidden="1" x14ac:dyDescent="0.25">
      <c r="A15642" t="s">
        <v>4130</v>
      </c>
      <c r="B15642" t="s">
        <v>12811</v>
      </c>
      <c r="C15642" t="s">
        <v>12812</v>
      </c>
    </row>
    <row r="15643" spans="1:3" hidden="1" x14ac:dyDescent="0.25">
      <c r="A15643" t="s">
        <v>4130</v>
      </c>
      <c r="B15643" t="s">
        <v>12813</v>
      </c>
      <c r="C15643" t="s">
        <v>12814</v>
      </c>
    </row>
    <row r="15644" spans="1:3" hidden="1" x14ac:dyDescent="0.25">
      <c r="A15644" t="s">
        <v>4130</v>
      </c>
      <c r="B15644" t="s">
        <v>12815</v>
      </c>
      <c r="C15644" t="s">
        <v>12816</v>
      </c>
    </row>
    <row r="15645" spans="1:3" hidden="1" x14ac:dyDescent="0.25">
      <c r="A15645" t="s">
        <v>4130</v>
      </c>
      <c r="B15645" t="s">
        <v>12817</v>
      </c>
      <c r="C15645" t="s">
        <v>12818</v>
      </c>
    </row>
    <row r="15646" spans="1:3" hidden="1" x14ac:dyDescent="0.25">
      <c r="A15646" t="s">
        <v>4130</v>
      </c>
      <c r="B15646" t="s">
        <v>12819</v>
      </c>
      <c r="C15646" t="s">
        <v>12820</v>
      </c>
    </row>
    <row r="15647" spans="1:3" hidden="1" x14ac:dyDescent="0.25">
      <c r="A15647" t="s">
        <v>4130</v>
      </c>
      <c r="B15647" t="s">
        <v>12821</v>
      </c>
      <c r="C15647" t="s">
        <v>12822</v>
      </c>
    </row>
    <row r="15648" spans="1:3" hidden="1" x14ac:dyDescent="0.25">
      <c r="A15648" t="s">
        <v>4130</v>
      </c>
      <c r="B15648" t="s">
        <v>12823</v>
      </c>
      <c r="C15648" t="s">
        <v>12824</v>
      </c>
    </row>
    <row r="15649" spans="1:3" hidden="1" x14ac:dyDescent="0.25">
      <c r="A15649" t="s">
        <v>4130</v>
      </c>
      <c r="B15649" t="s">
        <v>12825</v>
      </c>
      <c r="C15649" t="s">
        <v>12826</v>
      </c>
    </row>
    <row r="15650" spans="1:3" hidden="1" x14ac:dyDescent="0.25">
      <c r="A15650" t="s">
        <v>4130</v>
      </c>
      <c r="B15650" t="s">
        <v>12827</v>
      </c>
      <c r="C15650" t="s">
        <v>12828</v>
      </c>
    </row>
    <row r="15651" spans="1:3" hidden="1" x14ac:dyDescent="0.25">
      <c r="A15651" t="s">
        <v>4130</v>
      </c>
      <c r="B15651" t="s">
        <v>12829</v>
      </c>
      <c r="C15651" t="s">
        <v>12830</v>
      </c>
    </row>
    <row r="15652" spans="1:3" hidden="1" x14ac:dyDescent="0.25">
      <c r="A15652" t="s">
        <v>4130</v>
      </c>
      <c r="B15652" t="s">
        <v>12831</v>
      </c>
      <c r="C15652" t="s">
        <v>12832</v>
      </c>
    </row>
    <row r="15653" spans="1:3" hidden="1" x14ac:dyDescent="0.25">
      <c r="A15653" t="s">
        <v>4130</v>
      </c>
      <c r="B15653" t="s">
        <v>12833</v>
      </c>
      <c r="C15653" t="s">
        <v>12834</v>
      </c>
    </row>
    <row r="15654" spans="1:3" hidden="1" x14ac:dyDescent="0.25">
      <c r="A15654" t="s">
        <v>4130</v>
      </c>
      <c r="B15654" t="s">
        <v>12835</v>
      </c>
      <c r="C15654" t="s">
        <v>12836</v>
      </c>
    </row>
    <row r="15655" spans="1:3" hidden="1" x14ac:dyDescent="0.25">
      <c r="A15655" t="s">
        <v>4130</v>
      </c>
      <c r="B15655" t="s">
        <v>12837</v>
      </c>
      <c r="C15655" t="s">
        <v>12838</v>
      </c>
    </row>
    <row r="15656" spans="1:3" hidden="1" x14ac:dyDescent="0.25">
      <c r="A15656" t="s">
        <v>4130</v>
      </c>
      <c r="B15656" t="s">
        <v>12839</v>
      </c>
      <c r="C15656" t="s">
        <v>12840</v>
      </c>
    </row>
    <row r="15657" spans="1:3" hidden="1" x14ac:dyDescent="0.25">
      <c r="A15657" t="s">
        <v>4130</v>
      </c>
      <c r="B15657" t="s">
        <v>12841</v>
      </c>
      <c r="C15657" t="s">
        <v>12842</v>
      </c>
    </row>
    <row r="15658" spans="1:3" hidden="1" x14ac:dyDescent="0.25">
      <c r="A15658" t="s">
        <v>4130</v>
      </c>
      <c r="B15658" t="s">
        <v>12843</v>
      </c>
      <c r="C15658" t="s">
        <v>12844</v>
      </c>
    </row>
    <row r="15659" spans="1:3" hidden="1" x14ac:dyDescent="0.25">
      <c r="A15659" t="s">
        <v>4130</v>
      </c>
      <c r="B15659" t="s">
        <v>12845</v>
      </c>
      <c r="C15659" t="s">
        <v>12846</v>
      </c>
    </row>
    <row r="15660" spans="1:3" hidden="1" x14ac:dyDescent="0.25">
      <c r="A15660" t="s">
        <v>4130</v>
      </c>
      <c r="B15660" t="s">
        <v>12847</v>
      </c>
      <c r="C15660" t="s">
        <v>12846</v>
      </c>
    </row>
    <row r="15661" spans="1:3" hidden="1" x14ac:dyDescent="0.25">
      <c r="A15661" t="s">
        <v>4130</v>
      </c>
      <c r="B15661" t="s">
        <v>12848</v>
      </c>
      <c r="C15661" t="s">
        <v>12846</v>
      </c>
    </row>
    <row r="15662" spans="1:3" hidden="1" x14ac:dyDescent="0.25">
      <c r="A15662" t="s">
        <v>4130</v>
      </c>
      <c r="B15662" t="s">
        <v>12849</v>
      </c>
      <c r="C15662" t="s">
        <v>12846</v>
      </c>
    </row>
    <row r="15663" spans="1:3" hidden="1" x14ac:dyDescent="0.25">
      <c r="A15663" t="s">
        <v>4130</v>
      </c>
      <c r="B15663" t="s">
        <v>12850</v>
      </c>
      <c r="C15663" t="s">
        <v>12846</v>
      </c>
    </row>
    <row r="15664" spans="1:3" hidden="1" x14ac:dyDescent="0.25">
      <c r="A15664" t="s">
        <v>4130</v>
      </c>
      <c r="B15664" t="s">
        <v>12851</v>
      </c>
      <c r="C15664" t="s">
        <v>12852</v>
      </c>
    </row>
    <row r="15665" spans="1:3" hidden="1" x14ac:dyDescent="0.25">
      <c r="A15665" t="s">
        <v>4130</v>
      </c>
      <c r="B15665" t="s">
        <v>12853</v>
      </c>
      <c r="C15665" t="s">
        <v>12854</v>
      </c>
    </row>
    <row r="15666" spans="1:3" hidden="1" x14ac:dyDescent="0.25">
      <c r="A15666" t="s">
        <v>4130</v>
      </c>
      <c r="B15666" t="s">
        <v>12855</v>
      </c>
      <c r="C15666" t="s">
        <v>12854</v>
      </c>
    </row>
    <row r="15667" spans="1:3" hidden="1" x14ac:dyDescent="0.25">
      <c r="A15667" t="s">
        <v>4130</v>
      </c>
      <c r="B15667" t="s">
        <v>12856</v>
      </c>
      <c r="C15667" t="s">
        <v>12854</v>
      </c>
    </row>
    <row r="15668" spans="1:3" hidden="1" x14ac:dyDescent="0.25">
      <c r="A15668" t="s">
        <v>4130</v>
      </c>
      <c r="B15668" t="s">
        <v>12857</v>
      </c>
      <c r="C15668" t="s">
        <v>12854</v>
      </c>
    </row>
    <row r="15669" spans="1:3" hidden="1" x14ac:dyDescent="0.25">
      <c r="A15669" t="s">
        <v>4130</v>
      </c>
      <c r="B15669" t="s">
        <v>12858</v>
      </c>
      <c r="C15669" t="s">
        <v>12854</v>
      </c>
    </row>
    <row r="15670" spans="1:3" hidden="1" x14ac:dyDescent="0.25">
      <c r="A15670" t="s">
        <v>4130</v>
      </c>
      <c r="B15670" t="s">
        <v>12859</v>
      </c>
      <c r="C15670" t="s">
        <v>12860</v>
      </c>
    </row>
    <row r="15671" spans="1:3" hidden="1" x14ac:dyDescent="0.25">
      <c r="A15671" t="s">
        <v>4130</v>
      </c>
      <c r="B15671" t="s">
        <v>12861</v>
      </c>
      <c r="C15671" t="s">
        <v>12854</v>
      </c>
    </row>
    <row r="15672" spans="1:3" hidden="1" x14ac:dyDescent="0.25">
      <c r="A15672" t="s">
        <v>4130</v>
      </c>
      <c r="B15672" t="s">
        <v>12862</v>
      </c>
      <c r="C15672" t="s">
        <v>12854</v>
      </c>
    </row>
    <row r="15673" spans="1:3" hidden="1" x14ac:dyDescent="0.25">
      <c r="A15673" t="s">
        <v>4130</v>
      </c>
      <c r="B15673" t="s">
        <v>12863</v>
      </c>
      <c r="C15673" t="s">
        <v>12854</v>
      </c>
    </row>
    <row r="15674" spans="1:3" hidden="1" x14ac:dyDescent="0.25">
      <c r="A15674" t="s">
        <v>4130</v>
      </c>
      <c r="B15674" t="s">
        <v>12864</v>
      </c>
      <c r="C15674" t="s">
        <v>12865</v>
      </c>
    </row>
    <row r="15675" spans="1:3" hidden="1" x14ac:dyDescent="0.25">
      <c r="A15675" t="s">
        <v>4130</v>
      </c>
      <c r="B15675" t="s">
        <v>12866</v>
      </c>
      <c r="C15675" t="s">
        <v>12867</v>
      </c>
    </row>
    <row r="15676" spans="1:3" hidden="1" x14ac:dyDescent="0.25">
      <c r="A15676" t="s">
        <v>4130</v>
      </c>
      <c r="B15676" t="s">
        <v>12868</v>
      </c>
      <c r="C15676" t="s">
        <v>12869</v>
      </c>
    </row>
    <row r="15677" spans="1:3" hidden="1" x14ac:dyDescent="0.25">
      <c r="A15677" t="s">
        <v>4130</v>
      </c>
      <c r="B15677" t="s">
        <v>12870</v>
      </c>
      <c r="C15677" t="s">
        <v>12865</v>
      </c>
    </row>
    <row r="15678" spans="1:3" hidden="1" x14ac:dyDescent="0.25">
      <c r="A15678" t="s">
        <v>4130</v>
      </c>
      <c r="B15678" t="s">
        <v>12871</v>
      </c>
      <c r="C15678" t="s">
        <v>12872</v>
      </c>
    </row>
    <row r="15679" spans="1:3" hidden="1" x14ac:dyDescent="0.25">
      <c r="A15679" t="s">
        <v>4130</v>
      </c>
      <c r="B15679" t="s">
        <v>12873</v>
      </c>
      <c r="C15679" t="s">
        <v>12874</v>
      </c>
    </row>
    <row r="15680" spans="1:3" hidden="1" x14ac:dyDescent="0.25">
      <c r="A15680" t="s">
        <v>4130</v>
      </c>
      <c r="B15680" t="s">
        <v>12875</v>
      </c>
      <c r="C15680" t="s">
        <v>12876</v>
      </c>
    </row>
    <row r="15681" spans="1:3" hidden="1" x14ac:dyDescent="0.25">
      <c r="A15681" t="s">
        <v>4130</v>
      </c>
      <c r="B15681" t="s">
        <v>12877</v>
      </c>
      <c r="C15681" t="s">
        <v>12878</v>
      </c>
    </row>
    <row r="15682" spans="1:3" hidden="1" x14ac:dyDescent="0.25">
      <c r="A15682" t="s">
        <v>4130</v>
      </c>
      <c r="B15682" t="s">
        <v>12879</v>
      </c>
      <c r="C15682" t="s">
        <v>12880</v>
      </c>
    </row>
    <row r="15683" spans="1:3" hidden="1" x14ac:dyDescent="0.25">
      <c r="A15683" t="s">
        <v>4130</v>
      </c>
      <c r="B15683" t="s">
        <v>12881</v>
      </c>
      <c r="C15683" t="s">
        <v>12874</v>
      </c>
    </row>
    <row r="15684" spans="1:3" hidden="1" x14ac:dyDescent="0.25">
      <c r="A15684" t="s">
        <v>4130</v>
      </c>
      <c r="B15684" t="s">
        <v>12882</v>
      </c>
      <c r="C15684" t="s">
        <v>12883</v>
      </c>
    </row>
    <row r="15685" spans="1:3" hidden="1" x14ac:dyDescent="0.25">
      <c r="A15685" t="s">
        <v>4130</v>
      </c>
      <c r="B15685" t="s">
        <v>12884</v>
      </c>
      <c r="C15685" t="s">
        <v>12885</v>
      </c>
    </row>
    <row r="15686" spans="1:3" hidden="1" x14ac:dyDescent="0.25">
      <c r="A15686" t="s">
        <v>4130</v>
      </c>
      <c r="B15686" t="s">
        <v>12886</v>
      </c>
      <c r="C15686" t="s">
        <v>12887</v>
      </c>
    </row>
    <row r="15687" spans="1:3" hidden="1" x14ac:dyDescent="0.25">
      <c r="A15687" t="s">
        <v>4130</v>
      </c>
      <c r="B15687" t="s">
        <v>12888</v>
      </c>
      <c r="C15687" t="s">
        <v>12889</v>
      </c>
    </row>
    <row r="15688" spans="1:3" hidden="1" x14ac:dyDescent="0.25">
      <c r="A15688" t="s">
        <v>4130</v>
      </c>
      <c r="B15688" t="s">
        <v>12890</v>
      </c>
      <c r="C15688" t="s">
        <v>12891</v>
      </c>
    </row>
    <row r="15689" spans="1:3" hidden="1" x14ac:dyDescent="0.25">
      <c r="A15689" t="s">
        <v>4130</v>
      </c>
      <c r="B15689" t="s">
        <v>12892</v>
      </c>
      <c r="C15689" t="s">
        <v>12893</v>
      </c>
    </row>
    <row r="15690" spans="1:3" hidden="1" x14ac:dyDescent="0.25">
      <c r="A15690" t="s">
        <v>4130</v>
      </c>
      <c r="B15690" t="s">
        <v>12894</v>
      </c>
      <c r="C15690" t="s">
        <v>12895</v>
      </c>
    </row>
    <row r="15691" spans="1:3" hidden="1" x14ac:dyDescent="0.25">
      <c r="A15691" t="s">
        <v>4130</v>
      </c>
      <c r="B15691" t="s">
        <v>12896</v>
      </c>
      <c r="C15691" t="s">
        <v>12897</v>
      </c>
    </row>
    <row r="15692" spans="1:3" hidden="1" x14ac:dyDescent="0.25">
      <c r="A15692" t="s">
        <v>4130</v>
      </c>
      <c r="B15692" t="s">
        <v>12898</v>
      </c>
      <c r="C15692" t="s">
        <v>12893</v>
      </c>
    </row>
    <row r="15693" spans="1:3" hidden="1" x14ac:dyDescent="0.25">
      <c r="A15693" t="s">
        <v>4130</v>
      </c>
      <c r="B15693" t="s">
        <v>12899</v>
      </c>
      <c r="C15693" t="s">
        <v>12900</v>
      </c>
    </row>
    <row r="15694" spans="1:3" hidden="1" x14ac:dyDescent="0.25">
      <c r="A15694" t="s">
        <v>4130</v>
      </c>
      <c r="B15694" t="s">
        <v>12901</v>
      </c>
      <c r="C15694" t="s">
        <v>12897</v>
      </c>
    </row>
    <row r="15695" spans="1:3" hidden="1" x14ac:dyDescent="0.25">
      <c r="A15695" t="s">
        <v>4130</v>
      </c>
      <c r="B15695" t="s">
        <v>12902</v>
      </c>
      <c r="C15695" t="s">
        <v>12903</v>
      </c>
    </row>
    <row r="15696" spans="1:3" hidden="1" x14ac:dyDescent="0.25">
      <c r="A15696" t="s">
        <v>4130</v>
      </c>
      <c r="B15696" t="s">
        <v>12904</v>
      </c>
      <c r="C15696" t="s">
        <v>12905</v>
      </c>
    </row>
    <row r="15697" spans="1:3" hidden="1" x14ac:dyDescent="0.25">
      <c r="A15697" t="s">
        <v>4130</v>
      </c>
      <c r="B15697" t="s">
        <v>12906</v>
      </c>
      <c r="C15697" t="s">
        <v>12907</v>
      </c>
    </row>
    <row r="15698" spans="1:3" hidden="1" x14ac:dyDescent="0.25">
      <c r="A15698" t="s">
        <v>4130</v>
      </c>
      <c r="B15698" t="s">
        <v>12908</v>
      </c>
      <c r="C15698" t="s">
        <v>12909</v>
      </c>
    </row>
    <row r="15699" spans="1:3" hidden="1" x14ac:dyDescent="0.25">
      <c r="A15699" t="s">
        <v>4130</v>
      </c>
      <c r="B15699" t="s">
        <v>12910</v>
      </c>
      <c r="C15699" t="s">
        <v>12907</v>
      </c>
    </row>
    <row r="15700" spans="1:3" hidden="1" x14ac:dyDescent="0.25">
      <c r="A15700" t="s">
        <v>4130</v>
      </c>
      <c r="B15700" t="s">
        <v>12911</v>
      </c>
      <c r="C15700" t="s">
        <v>12912</v>
      </c>
    </row>
    <row r="15701" spans="1:3" hidden="1" x14ac:dyDescent="0.25">
      <c r="A15701" t="s">
        <v>4130</v>
      </c>
      <c r="B15701" t="s">
        <v>12913</v>
      </c>
      <c r="C15701" t="s">
        <v>12914</v>
      </c>
    </row>
    <row r="15702" spans="1:3" hidden="1" x14ac:dyDescent="0.25">
      <c r="A15702" t="s">
        <v>4130</v>
      </c>
      <c r="B15702" t="s">
        <v>12913</v>
      </c>
      <c r="C15702" t="s">
        <v>12915</v>
      </c>
    </row>
    <row r="15703" spans="1:3" hidden="1" x14ac:dyDescent="0.25">
      <c r="A15703" t="s">
        <v>4130</v>
      </c>
      <c r="B15703" t="s">
        <v>12916</v>
      </c>
      <c r="C15703" t="s">
        <v>12917</v>
      </c>
    </row>
    <row r="15704" spans="1:3" hidden="1" x14ac:dyDescent="0.25">
      <c r="A15704" t="s">
        <v>4130</v>
      </c>
      <c r="B15704" t="s">
        <v>12918</v>
      </c>
      <c r="C15704" t="s">
        <v>12919</v>
      </c>
    </row>
    <row r="15705" spans="1:3" hidden="1" x14ac:dyDescent="0.25">
      <c r="A15705" t="s">
        <v>4130</v>
      </c>
      <c r="B15705" t="s">
        <v>12918</v>
      </c>
      <c r="C15705" t="s">
        <v>12920</v>
      </c>
    </row>
    <row r="15706" spans="1:3" hidden="1" x14ac:dyDescent="0.25">
      <c r="A15706" t="s">
        <v>4130</v>
      </c>
      <c r="B15706" t="s">
        <v>12921</v>
      </c>
      <c r="C15706" t="s">
        <v>12914</v>
      </c>
    </row>
    <row r="15707" spans="1:3" hidden="1" x14ac:dyDescent="0.25">
      <c r="A15707" t="s">
        <v>4130</v>
      </c>
      <c r="B15707" t="s">
        <v>12921</v>
      </c>
      <c r="C15707" t="s">
        <v>12915</v>
      </c>
    </row>
    <row r="15708" spans="1:3" hidden="1" x14ac:dyDescent="0.25">
      <c r="A15708" t="s">
        <v>4130</v>
      </c>
      <c r="B15708" t="s">
        <v>12922</v>
      </c>
      <c r="C15708" t="s">
        <v>12923</v>
      </c>
    </row>
    <row r="15709" spans="1:3" hidden="1" x14ac:dyDescent="0.25">
      <c r="A15709" t="s">
        <v>4130</v>
      </c>
      <c r="B15709" t="s">
        <v>12924</v>
      </c>
      <c r="C15709" t="s">
        <v>12923</v>
      </c>
    </row>
    <row r="15710" spans="1:3" hidden="1" x14ac:dyDescent="0.25">
      <c r="A15710" t="s">
        <v>4130</v>
      </c>
      <c r="B15710" t="s">
        <v>12925</v>
      </c>
      <c r="C15710" t="s">
        <v>12923</v>
      </c>
    </row>
    <row r="15711" spans="1:3" hidden="1" x14ac:dyDescent="0.25">
      <c r="A15711" t="s">
        <v>4130</v>
      </c>
      <c r="B15711" t="s">
        <v>12926</v>
      </c>
      <c r="C15711" t="s">
        <v>12923</v>
      </c>
    </row>
    <row r="15712" spans="1:3" hidden="1" x14ac:dyDescent="0.25">
      <c r="A15712" t="s">
        <v>4130</v>
      </c>
      <c r="B15712" t="s">
        <v>12927</v>
      </c>
      <c r="C15712" t="s">
        <v>12928</v>
      </c>
    </row>
    <row r="15713" spans="1:3" hidden="1" x14ac:dyDescent="0.25">
      <c r="A15713" t="s">
        <v>4130</v>
      </c>
      <c r="B15713" t="s">
        <v>12927</v>
      </c>
      <c r="C15713" t="s">
        <v>12929</v>
      </c>
    </row>
    <row r="15714" spans="1:3" hidden="1" x14ac:dyDescent="0.25">
      <c r="A15714" t="s">
        <v>4130</v>
      </c>
      <c r="B15714" t="s">
        <v>12930</v>
      </c>
      <c r="C15714" t="s">
        <v>12931</v>
      </c>
    </row>
    <row r="15715" spans="1:3" hidden="1" x14ac:dyDescent="0.25">
      <c r="A15715" t="s">
        <v>4130</v>
      </c>
      <c r="B15715" t="s">
        <v>12930</v>
      </c>
      <c r="C15715" t="s">
        <v>12932</v>
      </c>
    </row>
    <row r="15716" spans="1:3" hidden="1" x14ac:dyDescent="0.25">
      <c r="A15716" t="s">
        <v>4130</v>
      </c>
      <c r="B15716" t="s">
        <v>12933</v>
      </c>
      <c r="C15716" t="s">
        <v>12934</v>
      </c>
    </row>
    <row r="15717" spans="1:3" hidden="1" x14ac:dyDescent="0.25">
      <c r="A15717" t="s">
        <v>4130</v>
      </c>
      <c r="B15717" t="s">
        <v>12935</v>
      </c>
      <c r="C15717" t="s">
        <v>12936</v>
      </c>
    </row>
    <row r="15718" spans="1:3" hidden="1" x14ac:dyDescent="0.25">
      <c r="A15718" t="s">
        <v>4130</v>
      </c>
      <c r="B15718" t="s">
        <v>12937</v>
      </c>
      <c r="C15718" t="s">
        <v>12938</v>
      </c>
    </row>
    <row r="15719" spans="1:3" hidden="1" x14ac:dyDescent="0.25">
      <c r="A15719" t="s">
        <v>4130</v>
      </c>
      <c r="B15719" t="s">
        <v>12939</v>
      </c>
      <c r="C15719" t="s">
        <v>12938</v>
      </c>
    </row>
    <row r="15720" spans="1:3" hidden="1" x14ac:dyDescent="0.25">
      <c r="A15720" t="s">
        <v>4130</v>
      </c>
      <c r="B15720" t="s">
        <v>12940</v>
      </c>
      <c r="C15720" t="s">
        <v>12938</v>
      </c>
    </row>
    <row r="15721" spans="1:3" hidden="1" x14ac:dyDescent="0.25">
      <c r="A15721" t="s">
        <v>4130</v>
      </c>
      <c r="B15721" t="s">
        <v>12941</v>
      </c>
      <c r="C15721" t="s">
        <v>12942</v>
      </c>
    </row>
    <row r="15722" spans="1:3" hidden="1" x14ac:dyDescent="0.25">
      <c r="A15722" t="s">
        <v>4130</v>
      </c>
      <c r="B15722" t="s">
        <v>12943</v>
      </c>
      <c r="C15722" t="s">
        <v>12942</v>
      </c>
    </row>
    <row r="15723" spans="1:3" hidden="1" x14ac:dyDescent="0.25">
      <c r="A15723" t="s">
        <v>4130</v>
      </c>
      <c r="B15723" t="s">
        <v>12944</v>
      </c>
      <c r="C15723" t="s">
        <v>12942</v>
      </c>
    </row>
    <row r="15724" spans="1:3" hidden="1" x14ac:dyDescent="0.25">
      <c r="A15724" t="s">
        <v>4130</v>
      </c>
      <c r="B15724" t="s">
        <v>12945</v>
      </c>
      <c r="C15724" t="s">
        <v>12946</v>
      </c>
    </row>
    <row r="15725" spans="1:3" hidden="1" x14ac:dyDescent="0.25">
      <c r="A15725" t="s">
        <v>4130</v>
      </c>
      <c r="B15725" t="s">
        <v>12947</v>
      </c>
      <c r="C15725" t="s">
        <v>12946</v>
      </c>
    </row>
    <row r="15726" spans="1:3" hidden="1" x14ac:dyDescent="0.25">
      <c r="A15726" t="s">
        <v>4130</v>
      </c>
      <c r="B15726" t="s">
        <v>12948</v>
      </c>
      <c r="C15726" t="s">
        <v>12946</v>
      </c>
    </row>
    <row r="15727" spans="1:3" hidden="1" x14ac:dyDescent="0.25">
      <c r="A15727" t="s">
        <v>4130</v>
      </c>
      <c r="B15727" t="s">
        <v>12949</v>
      </c>
      <c r="C15727" t="s">
        <v>12950</v>
      </c>
    </row>
    <row r="15728" spans="1:3" hidden="1" x14ac:dyDescent="0.25">
      <c r="A15728" t="s">
        <v>4130</v>
      </c>
      <c r="B15728" t="s">
        <v>12951</v>
      </c>
      <c r="C15728" t="s">
        <v>12950</v>
      </c>
    </row>
    <row r="15729" spans="1:3" hidden="1" x14ac:dyDescent="0.25">
      <c r="A15729" t="s">
        <v>4130</v>
      </c>
      <c r="B15729" t="s">
        <v>12952</v>
      </c>
      <c r="C15729" t="s">
        <v>12950</v>
      </c>
    </row>
    <row r="15730" spans="1:3" hidden="1" x14ac:dyDescent="0.25">
      <c r="A15730" t="s">
        <v>4130</v>
      </c>
      <c r="B15730" t="s">
        <v>12953</v>
      </c>
      <c r="C15730" t="s">
        <v>12954</v>
      </c>
    </row>
    <row r="15731" spans="1:3" hidden="1" x14ac:dyDescent="0.25">
      <c r="A15731" t="s">
        <v>4130</v>
      </c>
      <c r="B15731" t="s">
        <v>12955</v>
      </c>
      <c r="C15731" t="s">
        <v>12956</v>
      </c>
    </row>
    <row r="15732" spans="1:3" hidden="1" x14ac:dyDescent="0.25">
      <c r="A15732" t="s">
        <v>4130</v>
      </c>
      <c r="B15732" t="s">
        <v>12957</v>
      </c>
      <c r="C15732" t="s">
        <v>12958</v>
      </c>
    </row>
    <row r="15733" spans="1:3" hidden="1" x14ac:dyDescent="0.25">
      <c r="A15733" t="s">
        <v>4130</v>
      </c>
      <c r="B15733" t="s">
        <v>12959</v>
      </c>
      <c r="C15733" t="s">
        <v>12960</v>
      </c>
    </row>
    <row r="15734" spans="1:3" hidden="1" x14ac:dyDescent="0.25">
      <c r="A15734" t="s">
        <v>4130</v>
      </c>
      <c r="B15734" t="s">
        <v>12961</v>
      </c>
      <c r="C15734" t="s">
        <v>12962</v>
      </c>
    </row>
    <row r="15735" spans="1:3" hidden="1" x14ac:dyDescent="0.25">
      <c r="A15735" t="s">
        <v>4130</v>
      </c>
      <c r="B15735" t="s">
        <v>12963</v>
      </c>
      <c r="C15735" t="s">
        <v>12964</v>
      </c>
    </row>
    <row r="15736" spans="1:3" hidden="1" x14ac:dyDescent="0.25">
      <c r="A15736" t="s">
        <v>4130</v>
      </c>
      <c r="B15736" t="s">
        <v>12965</v>
      </c>
      <c r="C15736" t="s">
        <v>12966</v>
      </c>
    </row>
    <row r="15737" spans="1:3" hidden="1" x14ac:dyDescent="0.25">
      <c r="A15737" t="s">
        <v>4130</v>
      </c>
      <c r="B15737" t="s">
        <v>12967</v>
      </c>
      <c r="C15737" t="s">
        <v>12968</v>
      </c>
    </row>
    <row r="15738" spans="1:3" hidden="1" x14ac:dyDescent="0.25">
      <c r="A15738" t="s">
        <v>4130</v>
      </c>
      <c r="B15738" t="s">
        <v>12969</v>
      </c>
      <c r="C15738" t="s">
        <v>12970</v>
      </c>
    </row>
    <row r="15739" spans="1:3" hidden="1" x14ac:dyDescent="0.25">
      <c r="A15739" t="s">
        <v>4130</v>
      </c>
      <c r="B15739" t="s">
        <v>12971</v>
      </c>
      <c r="C15739" t="s">
        <v>12972</v>
      </c>
    </row>
    <row r="15740" spans="1:3" hidden="1" x14ac:dyDescent="0.25">
      <c r="A15740" t="s">
        <v>4130</v>
      </c>
      <c r="B15740" t="s">
        <v>12973</v>
      </c>
      <c r="C15740" t="s">
        <v>12974</v>
      </c>
    </row>
    <row r="15741" spans="1:3" hidden="1" x14ac:dyDescent="0.25">
      <c r="A15741" t="s">
        <v>4130</v>
      </c>
      <c r="B15741" t="s">
        <v>12975</v>
      </c>
      <c r="C15741" t="s">
        <v>12976</v>
      </c>
    </row>
    <row r="15742" spans="1:3" hidden="1" x14ac:dyDescent="0.25">
      <c r="A15742" t="s">
        <v>4130</v>
      </c>
      <c r="B15742" t="s">
        <v>12977</v>
      </c>
      <c r="C15742" t="s">
        <v>12978</v>
      </c>
    </row>
    <row r="15743" spans="1:3" hidden="1" x14ac:dyDescent="0.25">
      <c r="A15743" t="s">
        <v>4130</v>
      </c>
      <c r="B15743" t="s">
        <v>12979</v>
      </c>
      <c r="C15743" t="s">
        <v>12980</v>
      </c>
    </row>
    <row r="15744" spans="1:3" hidden="1" x14ac:dyDescent="0.25">
      <c r="A15744" t="s">
        <v>4130</v>
      </c>
      <c r="B15744" t="s">
        <v>12981</v>
      </c>
      <c r="C15744" t="s">
        <v>12982</v>
      </c>
    </row>
    <row r="15745" spans="1:3" hidden="1" x14ac:dyDescent="0.25">
      <c r="A15745" t="s">
        <v>4130</v>
      </c>
      <c r="B15745" t="s">
        <v>12983</v>
      </c>
      <c r="C15745" t="s">
        <v>12984</v>
      </c>
    </row>
    <row r="15746" spans="1:3" hidden="1" x14ac:dyDescent="0.25">
      <c r="A15746" t="s">
        <v>4130</v>
      </c>
      <c r="B15746" t="s">
        <v>12985</v>
      </c>
      <c r="C15746" t="s">
        <v>12986</v>
      </c>
    </row>
    <row r="15747" spans="1:3" hidden="1" x14ac:dyDescent="0.25">
      <c r="A15747" t="s">
        <v>4130</v>
      </c>
      <c r="B15747" t="s">
        <v>12987</v>
      </c>
      <c r="C15747" t="s">
        <v>12988</v>
      </c>
    </row>
    <row r="15748" spans="1:3" hidden="1" x14ac:dyDescent="0.25">
      <c r="A15748" t="s">
        <v>4130</v>
      </c>
      <c r="B15748" t="s">
        <v>12989</v>
      </c>
      <c r="C15748" t="s">
        <v>12990</v>
      </c>
    </row>
    <row r="15749" spans="1:3" hidden="1" x14ac:dyDescent="0.25">
      <c r="A15749" t="s">
        <v>4130</v>
      </c>
      <c r="B15749" t="s">
        <v>12991</v>
      </c>
      <c r="C15749" t="s">
        <v>12990</v>
      </c>
    </row>
    <row r="15750" spans="1:3" hidden="1" x14ac:dyDescent="0.25">
      <c r="A15750" t="s">
        <v>4130</v>
      </c>
      <c r="B15750" t="s">
        <v>12992</v>
      </c>
      <c r="C15750" t="s">
        <v>12990</v>
      </c>
    </row>
    <row r="15751" spans="1:3" hidden="1" x14ac:dyDescent="0.25">
      <c r="A15751" t="s">
        <v>4130</v>
      </c>
      <c r="B15751" t="s">
        <v>12993</v>
      </c>
      <c r="C15751" t="s">
        <v>12994</v>
      </c>
    </row>
    <row r="15752" spans="1:3" hidden="1" x14ac:dyDescent="0.25">
      <c r="A15752" t="s">
        <v>4130</v>
      </c>
      <c r="B15752" t="s">
        <v>12995</v>
      </c>
      <c r="C15752" t="s">
        <v>12996</v>
      </c>
    </row>
    <row r="15753" spans="1:3" hidden="1" x14ac:dyDescent="0.25">
      <c r="A15753" t="s">
        <v>4130</v>
      </c>
      <c r="B15753" t="s">
        <v>12997</v>
      </c>
      <c r="C15753" t="s">
        <v>12998</v>
      </c>
    </row>
    <row r="15754" spans="1:3" hidden="1" x14ac:dyDescent="0.25">
      <c r="A15754" t="s">
        <v>4130</v>
      </c>
      <c r="B15754" t="s">
        <v>12999</v>
      </c>
      <c r="C15754" t="s">
        <v>12996</v>
      </c>
    </row>
    <row r="15755" spans="1:3" hidden="1" x14ac:dyDescent="0.25">
      <c r="A15755" t="s">
        <v>4130</v>
      </c>
      <c r="B15755" t="s">
        <v>13000</v>
      </c>
      <c r="C15755" t="s">
        <v>13001</v>
      </c>
    </row>
    <row r="15756" spans="1:3" hidden="1" x14ac:dyDescent="0.25">
      <c r="A15756" t="s">
        <v>4130</v>
      </c>
      <c r="B15756" t="s">
        <v>13002</v>
      </c>
      <c r="C15756" t="s">
        <v>13001</v>
      </c>
    </row>
    <row r="15757" spans="1:3" hidden="1" x14ac:dyDescent="0.25">
      <c r="A15757" t="s">
        <v>4130</v>
      </c>
      <c r="B15757" t="s">
        <v>13003</v>
      </c>
      <c r="C15757" t="s">
        <v>13004</v>
      </c>
    </row>
    <row r="15758" spans="1:3" hidden="1" x14ac:dyDescent="0.25">
      <c r="A15758" t="s">
        <v>4130</v>
      </c>
      <c r="B15758" t="s">
        <v>13005</v>
      </c>
      <c r="C15758" t="s">
        <v>13001</v>
      </c>
    </row>
    <row r="15759" spans="1:3" hidden="1" x14ac:dyDescent="0.25">
      <c r="A15759" t="s">
        <v>4130</v>
      </c>
      <c r="B15759" t="s">
        <v>13006</v>
      </c>
      <c r="C15759" t="s">
        <v>13001</v>
      </c>
    </row>
    <row r="15760" spans="1:3" hidden="1" x14ac:dyDescent="0.25">
      <c r="A15760" t="s">
        <v>4130</v>
      </c>
      <c r="B15760" t="s">
        <v>13007</v>
      </c>
      <c r="C15760" t="s">
        <v>13004</v>
      </c>
    </row>
    <row r="15761" spans="1:3" hidden="1" x14ac:dyDescent="0.25">
      <c r="A15761" t="s">
        <v>4130</v>
      </c>
      <c r="B15761" t="s">
        <v>13008</v>
      </c>
      <c r="C15761" t="s">
        <v>13001</v>
      </c>
    </row>
    <row r="15762" spans="1:3" hidden="1" x14ac:dyDescent="0.25">
      <c r="A15762" t="s">
        <v>4130</v>
      </c>
      <c r="B15762" t="s">
        <v>13009</v>
      </c>
      <c r="C15762" t="s">
        <v>13010</v>
      </c>
    </row>
    <row r="15763" spans="1:3" hidden="1" x14ac:dyDescent="0.25">
      <c r="A15763" t="s">
        <v>4130</v>
      </c>
      <c r="B15763" t="s">
        <v>13011</v>
      </c>
      <c r="C15763" t="s">
        <v>13012</v>
      </c>
    </row>
    <row r="15764" spans="1:3" hidden="1" x14ac:dyDescent="0.25">
      <c r="A15764" t="s">
        <v>4130</v>
      </c>
      <c r="B15764" t="s">
        <v>13013</v>
      </c>
      <c r="C15764" t="s">
        <v>13014</v>
      </c>
    </row>
    <row r="15765" spans="1:3" hidden="1" x14ac:dyDescent="0.25">
      <c r="A15765" t="s">
        <v>4130</v>
      </c>
      <c r="B15765" t="s">
        <v>13013</v>
      </c>
      <c r="C15765" t="s">
        <v>13015</v>
      </c>
    </row>
    <row r="15766" spans="1:3" hidden="1" x14ac:dyDescent="0.25">
      <c r="A15766" t="s">
        <v>4130</v>
      </c>
      <c r="B15766" t="s">
        <v>13016</v>
      </c>
      <c r="C15766" t="s">
        <v>13017</v>
      </c>
    </row>
    <row r="15767" spans="1:3" hidden="1" x14ac:dyDescent="0.25">
      <c r="A15767" t="s">
        <v>4130</v>
      </c>
      <c r="B15767" t="s">
        <v>13018</v>
      </c>
      <c r="C15767" t="s">
        <v>13019</v>
      </c>
    </row>
    <row r="15768" spans="1:3" hidden="1" x14ac:dyDescent="0.25">
      <c r="A15768" t="s">
        <v>4130</v>
      </c>
      <c r="B15768" t="s">
        <v>4238</v>
      </c>
      <c r="C15768" t="s">
        <v>13017</v>
      </c>
    </row>
    <row r="15769" spans="1:3" hidden="1" x14ac:dyDescent="0.25">
      <c r="A15769" t="s">
        <v>4130</v>
      </c>
      <c r="B15769" t="s">
        <v>13020</v>
      </c>
      <c r="C15769" t="s">
        <v>13021</v>
      </c>
    </row>
    <row r="15770" spans="1:3" hidden="1" x14ac:dyDescent="0.25">
      <c r="A15770" t="s">
        <v>4130</v>
      </c>
      <c r="B15770" t="s">
        <v>13022</v>
      </c>
      <c r="C15770" t="s">
        <v>13023</v>
      </c>
    </row>
    <row r="15771" spans="1:3" hidden="1" x14ac:dyDescent="0.25">
      <c r="A15771" t="s">
        <v>4130</v>
      </c>
      <c r="B15771" t="s">
        <v>13024</v>
      </c>
      <c r="C15771" t="s">
        <v>13025</v>
      </c>
    </row>
    <row r="15772" spans="1:3" hidden="1" x14ac:dyDescent="0.25">
      <c r="A15772" t="s">
        <v>4130</v>
      </c>
      <c r="B15772" t="s">
        <v>13024</v>
      </c>
      <c r="C15772" t="s">
        <v>13026</v>
      </c>
    </row>
    <row r="15773" spans="1:3" hidden="1" x14ac:dyDescent="0.25">
      <c r="A15773" t="s">
        <v>4130</v>
      </c>
      <c r="B15773" t="s">
        <v>13024</v>
      </c>
      <c r="C15773" t="s">
        <v>13027</v>
      </c>
    </row>
    <row r="15774" spans="1:3" hidden="1" x14ac:dyDescent="0.25">
      <c r="A15774" t="s">
        <v>4130</v>
      </c>
      <c r="B15774" t="s">
        <v>13024</v>
      </c>
      <c r="C15774" t="s">
        <v>13028</v>
      </c>
    </row>
    <row r="15775" spans="1:3" hidden="1" x14ac:dyDescent="0.25">
      <c r="A15775" t="s">
        <v>4130</v>
      </c>
      <c r="B15775" t="s">
        <v>13029</v>
      </c>
      <c r="C15775" t="s">
        <v>13030</v>
      </c>
    </row>
    <row r="15776" spans="1:3" hidden="1" x14ac:dyDescent="0.25">
      <c r="A15776" t="s">
        <v>4130</v>
      </c>
      <c r="B15776" t="s">
        <v>13031</v>
      </c>
      <c r="C15776" t="s">
        <v>13032</v>
      </c>
    </row>
    <row r="15777" spans="1:3" hidden="1" x14ac:dyDescent="0.25">
      <c r="A15777" t="s">
        <v>4130</v>
      </c>
      <c r="B15777" t="s">
        <v>13033</v>
      </c>
      <c r="C15777" t="s">
        <v>13034</v>
      </c>
    </row>
    <row r="15778" spans="1:3" hidden="1" x14ac:dyDescent="0.25">
      <c r="A15778" t="s">
        <v>4130</v>
      </c>
      <c r="B15778" t="s">
        <v>13035</v>
      </c>
      <c r="C15778" t="s">
        <v>13036</v>
      </c>
    </row>
    <row r="15779" spans="1:3" hidden="1" x14ac:dyDescent="0.25">
      <c r="A15779" t="s">
        <v>4130</v>
      </c>
      <c r="B15779" t="s">
        <v>13037</v>
      </c>
      <c r="C15779" t="s">
        <v>13036</v>
      </c>
    </row>
    <row r="15780" spans="1:3" hidden="1" x14ac:dyDescent="0.25">
      <c r="A15780" t="s">
        <v>4130</v>
      </c>
      <c r="B15780" t="s">
        <v>13038</v>
      </c>
      <c r="C15780" t="s">
        <v>13036</v>
      </c>
    </row>
    <row r="15781" spans="1:3" hidden="1" x14ac:dyDescent="0.25">
      <c r="A15781" t="s">
        <v>4130</v>
      </c>
      <c r="B15781" t="s">
        <v>13039</v>
      </c>
      <c r="C15781" t="s">
        <v>13040</v>
      </c>
    </row>
    <row r="15782" spans="1:3" hidden="1" x14ac:dyDescent="0.25">
      <c r="A15782" t="s">
        <v>4130</v>
      </c>
      <c r="B15782" t="s">
        <v>13041</v>
      </c>
      <c r="C15782" t="s">
        <v>13042</v>
      </c>
    </row>
    <row r="15783" spans="1:3" hidden="1" x14ac:dyDescent="0.25">
      <c r="A15783" t="s">
        <v>4130</v>
      </c>
      <c r="B15783" t="s">
        <v>13043</v>
      </c>
      <c r="C15783" t="s">
        <v>13044</v>
      </c>
    </row>
    <row r="15784" spans="1:3" hidden="1" x14ac:dyDescent="0.25">
      <c r="A15784" t="s">
        <v>4130</v>
      </c>
      <c r="B15784" t="s">
        <v>13043</v>
      </c>
      <c r="C15784" t="s">
        <v>13045</v>
      </c>
    </row>
    <row r="15785" spans="1:3" hidden="1" x14ac:dyDescent="0.25">
      <c r="A15785" t="s">
        <v>4130</v>
      </c>
      <c r="B15785" t="s">
        <v>13043</v>
      </c>
      <c r="C15785" t="s">
        <v>13046</v>
      </c>
    </row>
    <row r="15786" spans="1:3" hidden="1" x14ac:dyDescent="0.25">
      <c r="A15786" t="s">
        <v>4130</v>
      </c>
      <c r="B15786" t="s">
        <v>13047</v>
      </c>
      <c r="C15786" t="s">
        <v>13048</v>
      </c>
    </row>
    <row r="15787" spans="1:3" hidden="1" x14ac:dyDescent="0.25">
      <c r="A15787" t="s">
        <v>4130</v>
      </c>
      <c r="B15787" t="s">
        <v>13049</v>
      </c>
      <c r="C15787" t="s">
        <v>13046</v>
      </c>
    </row>
    <row r="15788" spans="1:3" hidden="1" x14ac:dyDescent="0.25">
      <c r="A15788" t="s">
        <v>4130</v>
      </c>
      <c r="B15788" t="s">
        <v>13050</v>
      </c>
      <c r="C15788" t="s">
        <v>13051</v>
      </c>
    </row>
    <row r="15789" spans="1:3" hidden="1" x14ac:dyDescent="0.25">
      <c r="A15789" t="s">
        <v>4130</v>
      </c>
      <c r="B15789" t="s">
        <v>13052</v>
      </c>
      <c r="C15789" t="s">
        <v>13053</v>
      </c>
    </row>
    <row r="15790" spans="1:3" hidden="1" x14ac:dyDescent="0.25">
      <c r="A15790" t="s">
        <v>4130</v>
      </c>
      <c r="B15790" t="s">
        <v>13054</v>
      </c>
      <c r="C15790" t="s">
        <v>13055</v>
      </c>
    </row>
    <row r="15791" spans="1:3" hidden="1" x14ac:dyDescent="0.25">
      <c r="A15791" t="s">
        <v>4130</v>
      </c>
      <c r="B15791" t="s">
        <v>13056</v>
      </c>
      <c r="C15791" t="s">
        <v>13057</v>
      </c>
    </row>
    <row r="15792" spans="1:3" hidden="1" x14ac:dyDescent="0.25">
      <c r="A15792" t="s">
        <v>4130</v>
      </c>
      <c r="B15792" t="s">
        <v>13058</v>
      </c>
      <c r="C15792" t="s">
        <v>13059</v>
      </c>
    </row>
    <row r="15793" spans="1:3" hidden="1" x14ac:dyDescent="0.25">
      <c r="A15793" t="s">
        <v>4130</v>
      </c>
      <c r="B15793" t="s">
        <v>13060</v>
      </c>
      <c r="C15793" t="s">
        <v>13061</v>
      </c>
    </row>
    <row r="15794" spans="1:3" hidden="1" x14ac:dyDescent="0.25">
      <c r="A15794" t="s">
        <v>4130</v>
      </c>
      <c r="B15794" t="s">
        <v>13062</v>
      </c>
      <c r="C15794" t="s">
        <v>13063</v>
      </c>
    </row>
    <row r="15795" spans="1:3" hidden="1" x14ac:dyDescent="0.25">
      <c r="A15795" t="s">
        <v>4130</v>
      </c>
      <c r="B15795" t="s">
        <v>4238</v>
      </c>
      <c r="C15795" t="s">
        <v>13061</v>
      </c>
    </row>
    <row r="15796" spans="1:3" hidden="1" x14ac:dyDescent="0.25">
      <c r="A15796" t="s">
        <v>4130</v>
      </c>
      <c r="B15796" t="s">
        <v>13064</v>
      </c>
      <c r="C15796" t="s">
        <v>13061</v>
      </c>
    </row>
    <row r="15797" spans="1:3" hidden="1" x14ac:dyDescent="0.25">
      <c r="A15797" t="s">
        <v>4130</v>
      </c>
      <c r="B15797" t="s">
        <v>13065</v>
      </c>
      <c r="C15797" t="s">
        <v>13061</v>
      </c>
    </row>
    <row r="15798" spans="1:3" hidden="1" x14ac:dyDescent="0.25">
      <c r="A15798" t="s">
        <v>4130</v>
      </c>
      <c r="B15798" t="s">
        <v>13066</v>
      </c>
      <c r="C15798" t="s">
        <v>13061</v>
      </c>
    </row>
    <row r="15799" spans="1:3" hidden="1" x14ac:dyDescent="0.25">
      <c r="A15799" t="s">
        <v>4130</v>
      </c>
      <c r="B15799" t="s">
        <v>13067</v>
      </c>
      <c r="C15799" t="s">
        <v>13068</v>
      </c>
    </row>
    <row r="15800" spans="1:3" hidden="1" x14ac:dyDescent="0.25">
      <c r="A15800" t="s">
        <v>4130</v>
      </c>
      <c r="B15800" t="s">
        <v>13067</v>
      </c>
      <c r="C15800" t="s">
        <v>13069</v>
      </c>
    </row>
    <row r="15801" spans="1:3" hidden="1" x14ac:dyDescent="0.25">
      <c r="A15801" t="s">
        <v>4130</v>
      </c>
      <c r="B15801" t="s">
        <v>13070</v>
      </c>
      <c r="C15801" t="s">
        <v>13071</v>
      </c>
    </row>
    <row r="15802" spans="1:3" hidden="1" x14ac:dyDescent="0.25">
      <c r="A15802" t="s">
        <v>4130</v>
      </c>
      <c r="B15802" t="s">
        <v>13072</v>
      </c>
      <c r="C15802" t="s">
        <v>13073</v>
      </c>
    </row>
    <row r="15803" spans="1:3" hidden="1" x14ac:dyDescent="0.25">
      <c r="A15803" t="s">
        <v>4130</v>
      </c>
      <c r="B15803" t="s">
        <v>13074</v>
      </c>
      <c r="C15803" t="s">
        <v>13073</v>
      </c>
    </row>
    <row r="15804" spans="1:3" hidden="1" x14ac:dyDescent="0.25">
      <c r="A15804" t="s">
        <v>4130</v>
      </c>
      <c r="B15804" t="s">
        <v>13075</v>
      </c>
      <c r="C15804" t="s">
        <v>13073</v>
      </c>
    </row>
    <row r="15805" spans="1:3" hidden="1" x14ac:dyDescent="0.25">
      <c r="A15805" t="s">
        <v>4130</v>
      </c>
      <c r="B15805" t="s">
        <v>13076</v>
      </c>
      <c r="C15805" t="s">
        <v>13073</v>
      </c>
    </row>
    <row r="15806" spans="1:3" hidden="1" x14ac:dyDescent="0.25">
      <c r="A15806" t="s">
        <v>4130</v>
      </c>
      <c r="B15806" t="s">
        <v>13077</v>
      </c>
      <c r="C15806" t="s">
        <v>13078</v>
      </c>
    </row>
    <row r="15807" spans="1:3" hidden="1" x14ac:dyDescent="0.25">
      <c r="A15807" t="s">
        <v>4130</v>
      </c>
      <c r="B15807" t="s">
        <v>13079</v>
      </c>
      <c r="C15807" t="s">
        <v>13080</v>
      </c>
    </row>
    <row r="15808" spans="1:3" hidden="1" x14ac:dyDescent="0.25">
      <c r="A15808" t="s">
        <v>4130</v>
      </c>
      <c r="B15808" t="s">
        <v>13077</v>
      </c>
      <c r="C15808" t="s">
        <v>13081</v>
      </c>
    </row>
    <row r="15809" spans="1:3" hidden="1" x14ac:dyDescent="0.25">
      <c r="A15809" t="s">
        <v>4130</v>
      </c>
      <c r="B15809" t="s">
        <v>13082</v>
      </c>
      <c r="C15809" t="s">
        <v>13083</v>
      </c>
    </row>
    <row r="15810" spans="1:3" hidden="1" x14ac:dyDescent="0.25">
      <c r="A15810" t="s">
        <v>4130</v>
      </c>
      <c r="B15810" t="s">
        <v>13084</v>
      </c>
      <c r="C15810" t="s">
        <v>13085</v>
      </c>
    </row>
    <row r="15811" spans="1:3" hidden="1" x14ac:dyDescent="0.25">
      <c r="A15811" t="s">
        <v>4130</v>
      </c>
      <c r="B15811" t="s">
        <v>13086</v>
      </c>
      <c r="C15811" t="s">
        <v>13087</v>
      </c>
    </row>
    <row r="15812" spans="1:3" hidden="1" x14ac:dyDescent="0.25">
      <c r="A15812" t="s">
        <v>4130</v>
      </c>
      <c r="B15812" t="s">
        <v>13088</v>
      </c>
      <c r="C15812" t="s">
        <v>13089</v>
      </c>
    </row>
    <row r="15813" spans="1:3" hidden="1" x14ac:dyDescent="0.25">
      <c r="A15813" t="s">
        <v>4130</v>
      </c>
      <c r="B15813" t="s">
        <v>13090</v>
      </c>
      <c r="C15813" t="s">
        <v>13091</v>
      </c>
    </row>
    <row r="15814" spans="1:3" hidden="1" x14ac:dyDescent="0.25">
      <c r="A15814" t="s">
        <v>4130</v>
      </c>
      <c r="B15814" t="s">
        <v>13092</v>
      </c>
      <c r="C15814" t="s">
        <v>13093</v>
      </c>
    </row>
    <row r="15815" spans="1:3" hidden="1" x14ac:dyDescent="0.25">
      <c r="A15815" t="s">
        <v>4130</v>
      </c>
      <c r="B15815" t="s">
        <v>13094</v>
      </c>
      <c r="C15815" t="s">
        <v>13093</v>
      </c>
    </row>
    <row r="15816" spans="1:3" hidden="1" x14ac:dyDescent="0.25">
      <c r="A15816" t="s">
        <v>4130</v>
      </c>
      <c r="B15816" t="s">
        <v>13095</v>
      </c>
      <c r="C15816" t="s">
        <v>13096</v>
      </c>
    </row>
    <row r="15817" spans="1:3" hidden="1" x14ac:dyDescent="0.25">
      <c r="A15817" t="s">
        <v>4130</v>
      </c>
      <c r="B15817" t="s">
        <v>13097</v>
      </c>
      <c r="C15817" t="s">
        <v>13098</v>
      </c>
    </row>
    <row r="15818" spans="1:3" hidden="1" x14ac:dyDescent="0.25">
      <c r="A15818" t="s">
        <v>4130</v>
      </c>
      <c r="B15818" t="s">
        <v>13099</v>
      </c>
      <c r="C15818" t="s">
        <v>13100</v>
      </c>
    </row>
    <row r="15819" spans="1:3" hidden="1" x14ac:dyDescent="0.25">
      <c r="A15819" t="s">
        <v>4130</v>
      </c>
      <c r="B15819" t="s">
        <v>13101</v>
      </c>
      <c r="C15819" t="s">
        <v>13102</v>
      </c>
    </row>
    <row r="15820" spans="1:3" hidden="1" x14ac:dyDescent="0.25">
      <c r="A15820" t="s">
        <v>4130</v>
      </c>
      <c r="B15820" t="s">
        <v>13103</v>
      </c>
      <c r="C15820" t="s">
        <v>13104</v>
      </c>
    </row>
    <row r="15821" spans="1:3" hidden="1" x14ac:dyDescent="0.25">
      <c r="A15821" t="s">
        <v>4130</v>
      </c>
      <c r="B15821" t="s">
        <v>13105</v>
      </c>
      <c r="C15821" t="s">
        <v>13104</v>
      </c>
    </row>
    <row r="15822" spans="1:3" hidden="1" x14ac:dyDescent="0.25">
      <c r="A15822" t="s">
        <v>4130</v>
      </c>
      <c r="B15822" t="s">
        <v>13106</v>
      </c>
      <c r="C15822" t="s">
        <v>13104</v>
      </c>
    </row>
    <row r="15823" spans="1:3" hidden="1" x14ac:dyDescent="0.25">
      <c r="A15823" t="s">
        <v>4130</v>
      </c>
      <c r="B15823" t="s">
        <v>13107</v>
      </c>
      <c r="C15823" t="s">
        <v>13100</v>
      </c>
    </row>
    <row r="15824" spans="1:3" hidden="1" x14ac:dyDescent="0.25">
      <c r="A15824" t="s">
        <v>4130</v>
      </c>
      <c r="B15824" t="s">
        <v>13108</v>
      </c>
      <c r="C15824" t="s">
        <v>13104</v>
      </c>
    </row>
    <row r="15825" spans="1:3" hidden="1" x14ac:dyDescent="0.25">
      <c r="A15825" t="s">
        <v>4130</v>
      </c>
      <c r="B15825" t="s">
        <v>13109</v>
      </c>
      <c r="C15825" t="s">
        <v>13110</v>
      </c>
    </row>
    <row r="15826" spans="1:3" hidden="1" x14ac:dyDescent="0.25">
      <c r="A15826" t="s">
        <v>4130</v>
      </c>
      <c r="B15826" t="s">
        <v>13111</v>
      </c>
      <c r="C15826" t="s">
        <v>13112</v>
      </c>
    </row>
    <row r="15827" spans="1:3" hidden="1" x14ac:dyDescent="0.25">
      <c r="A15827" t="s">
        <v>4130</v>
      </c>
      <c r="B15827" t="s">
        <v>13111</v>
      </c>
      <c r="C15827" t="s">
        <v>13113</v>
      </c>
    </row>
    <row r="15828" spans="1:3" hidden="1" x14ac:dyDescent="0.25">
      <c r="A15828" t="s">
        <v>4130</v>
      </c>
      <c r="B15828" t="s">
        <v>13111</v>
      </c>
      <c r="C15828" t="s">
        <v>13078</v>
      </c>
    </row>
    <row r="15829" spans="1:3" hidden="1" x14ac:dyDescent="0.25">
      <c r="A15829" t="s">
        <v>4130</v>
      </c>
      <c r="B15829" t="s">
        <v>13109</v>
      </c>
      <c r="C15829" t="s">
        <v>13114</v>
      </c>
    </row>
    <row r="15830" spans="1:3" hidden="1" x14ac:dyDescent="0.25">
      <c r="A15830" t="s">
        <v>4130</v>
      </c>
      <c r="B15830" t="s">
        <v>13115</v>
      </c>
      <c r="C15830" t="s">
        <v>13116</v>
      </c>
    </row>
    <row r="15831" spans="1:3" hidden="1" x14ac:dyDescent="0.25">
      <c r="A15831" t="s">
        <v>4130</v>
      </c>
      <c r="B15831" t="s">
        <v>13117</v>
      </c>
      <c r="C15831" t="s">
        <v>13118</v>
      </c>
    </row>
    <row r="15832" spans="1:3" hidden="1" x14ac:dyDescent="0.25">
      <c r="A15832" t="s">
        <v>4130</v>
      </c>
      <c r="B15832" t="s">
        <v>13119</v>
      </c>
      <c r="C15832" t="s">
        <v>13120</v>
      </c>
    </row>
    <row r="15833" spans="1:3" hidden="1" x14ac:dyDescent="0.25">
      <c r="A15833" t="s">
        <v>4130</v>
      </c>
      <c r="B15833" t="s">
        <v>13121</v>
      </c>
      <c r="C15833" t="s">
        <v>13122</v>
      </c>
    </row>
    <row r="15834" spans="1:3" hidden="1" x14ac:dyDescent="0.25">
      <c r="A15834" t="s">
        <v>4130</v>
      </c>
      <c r="B15834" t="s">
        <v>13123</v>
      </c>
      <c r="C15834" t="s">
        <v>13124</v>
      </c>
    </row>
    <row r="15835" spans="1:3" hidden="1" x14ac:dyDescent="0.25">
      <c r="A15835" t="s">
        <v>4130</v>
      </c>
      <c r="B15835" t="s">
        <v>13125</v>
      </c>
      <c r="C15835" t="s">
        <v>13126</v>
      </c>
    </row>
    <row r="15836" spans="1:3" hidden="1" x14ac:dyDescent="0.25">
      <c r="A15836" t="s">
        <v>4130</v>
      </c>
      <c r="B15836" t="s">
        <v>13127</v>
      </c>
      <c r="C15836" t="s">
        <v>13128</v>
      </c>
    </row>
    <row r="15837" spans="1:3" hidden="1" x14ac:dyDescent="0.25">
      <c r="A15837" t="s">
        <v>4130</v>
      </c>
      <c r="B15837" t="s">
        <v>13129</v>
      </c>
      <c r="C15837" t="s">
        <v>13130</v>
      </c>
    </row>
    <row r="15838" spans="1:3" hidden="1" x14ac:dyDescent="0.25">
      <c r="A15838" t="s">
        <v>4130</v>
      </c>
      <c r="B15838" t="s">
        <v>13131</v>
      </c>
      <c r="C15838" t="s">
        <v>13132</v>
      </c>
    </row>
    <row r="15839" spans="1:3" hidden="1" x14ac:dyDescent="0.25">
      <c r="A15839" t="s">
        <v>4130</v>
      </c>
      <c r="B15839" t="s">
        <v>13133</v>
      </c>
      <c r="C15839" t="s">
        <v>13132</v>
      </c>
    </row>
    <row r="15840" spans="1:3" hidden="1" x14ac:dyDescent="0.25">
      <c r="A15840" t="s">
        <v>4130</v>
      </c>
      <c r="B15840" t="s">
        <v>13134</v>
      </c>
      <c r="C15840" t="s">
        <v>13132</v>
      </c>
    </row>
    <row r="15841" spans="1:3" hidden="1" x14ac:dyDescent="0.25">
      <c r="A15841" t="s">
        <v>4130</v>
      </c>
      <c r="B15841" t="s">
        <v>13135</v>
      </c>
      <c r="C15841" t="s">
        <v>13136</v>
      </c>
    </row>
    <row r="15842" spans="1:3" hidden="1" x14ac:dyDescent="0.25">
      <c r="A15842" t="s">
        <v>4130</v>
      </c>
      <c r="B15842" t="s">
        <v>13137</v>
      </c>
      <c r="C15842" t="s">
        <v>13132</v>
      </c>
    </row>
    <row r="15843" spans="1:3" hidden="1" x14ac:dyDescent="0.25">
      <c r="A15843" t="s">
        <v>4130</v>
      </c>
      <c r="B15843" t="s">
        <v>13138</v>
      </c>
      <c r="C15843" t="s">
        <v>13132</v>
      </c>
    </row>
    <row r="15844" spans="1:3" hidden="1" x14ac:dyDescent="0.25">
      <c r="A15844" t="s">
        <v>4130</v>
      </c>
      <c r="B15844" t="s">
        <v>13135</v>
      </c>
      <c r="C15844" t="s">
        <v>13139</v>
      </c>
    </row>
    <row r="15845" spans="1:3" hidden="1" x14ac:dyDescent="0.25">
      <c r="A15845" t="s">
        <v>4130</v>
      </c>
      <c r="B15845" t="s">
        <v>13140</v>
      </c>
      <c r="C15845" t="s">
        <v>13132</v>
      </c>
    </row>
    <row r="15846" spans="1:3" hidden="1" x14ac:dyDescent="0.25">
      <c r="A15846" t="s">
        <v>4130</v>
      </c>
      <c r="B15846" t="s">
        <v>13141</v>
      </c>
      <c r="C15846" t="s">
        <v>13142</v>
      </c>
    </row>
    <row r="15847" spans="1:3" hidden="1" x14ac:dyDescent="0.25">
      <c r="A15847" t="s">
        <v>4130</v>
      </c>
      <c r="B15847" t="s">
        <v>13143</v>
      </c>
      <c r="C15847" t="s">
        <v>13144</v>
      </c>
    </row>
    <row r="15848" spans="1:3" hidden="1" x14ac:dyDescent="0.25">
      <c r="A15848" t="s">
        <v>4130</v>
      </c>
      <c r="B15848" t="s">
        <v>13145</v>
      </c>
      <c r="C15848" t="s">
        <v>13142</v>
      </c>
    </row>
    <row r="15849" spans="1:3" hidden="1" x14ac:dyDescent="0.25">
      <c r="A15849" t="s">
        <v>4130</v>
      </c>
      <c r="B15849" t="s">
        <v>13146</v>
      </c>
      <c r="C15849" t="s">
        <v>13142</v>
      </c>
    </row>
    <row r="15850" spans="1:3" hidden="1" x14ac:dyDescent="0.25">
      <c r="A15850" t="s">
        <v>4130</v>
      </c>
      <c r="B15850" t="s">
        <v>13147</v>
      </c>
      <c r="C15850" t="s">
        <v>13142</v>
      </c>
    </row>
    <row r="15851" spans="1:3" hidden="1" x14ac:dyDescent="0.25">
      <c r="A15851" t="s">
        <v>4130</v>
      </c>
      <c r="B15851" t="s">
        <v>13148</v>
      </c>
      <c r="C15851" t="s">
        <v>13142</v>
      </c>
    </row>
    <row r="15852" spans="1:3" hidden="1" x14ac:dyDescent="0.25">
      <c r="A15852" t="s">
        <v>4130</v>
      </c>
      <c r="B15852" t="s">
        <v>13149</v>
      </c>
      <c r="C15852" t="s">
        <v>13142</v>
      </c>
    </row>
    <row r="15853" spans="1:3" hidden="1" x14ac:dyDescent="0.25">
      <c r="A15853" t="s">
        <v>4130</v>
      </c>
      <c r="B15853" t="s">
        <v>13150</v>
      </c>
      <c r="C15853" t="s">
        <v>13142</v>
      </c>
    </row>
    <row r="15854" spans="1:3" hidden="1" x14ac:dyDescent="0.25">
      <c r="A15854" t="s">
        <v>4130</v>
      </c>
      <c r="B15854" t="s">
        <v>4238</v>
      </c>
      <c r="C15854" t="s">
        <v>13142</v>
      </c>
    </row>
    <row r="15855" spans="1:3" hidden="1" x14ac:dyDescent="0.25">
      <c r="A15855" t="s">
        <v>4130</v>
      </c>
      <c r="B15855" t="s">
        <v>13151</v>
      </c>
      <c r="C15855" t="s">
        <v>13152</v>
      </c>
    </row>
    <row r="15856" spans="1:3" hidden="1" x14ac:dyDescent="0.25">
      <c r="A15856" t="s">
        <v>4130</v>
      </c>
      <c r="B15856" t="s">
        <v>13153</v>
      </c>
      <c r="C15856" t="s">
        <v>13154</v>
      </c>
    </row>
    <row r="15857" spans="1:3" hidden="1" x14ac:dyDescent="0.25">
      <c r="A15857" t="s">
        <v>4130</v>
      </c>
      <c r="B15857" t="s">
        <v>13155</v>
      </c>
      <c r="C15857" t="s">
        <v>13156</v>
      </c>
    </row>
    <row r="15858" spans="1:3" hidden="1" x14ac:dyDescent="0.25">
      <c r="A15858" t="s">
        <v>4130</v>
      </c>
      <c r="B15858" t="s">
        <v>13157</v>
      </c>
      <c r="C15858" t="s">
        <v>13158</v>
      </c>
    </row>
    <row r="15859" spans="1:3" hidden="1" x14ac:dyDescent="0.25">
      <c r="A15859" t="s">
        <v>4130</v>
      </c>
      <c r="B15859" t="s">
        <v>13159</v>
      </c>
      <c r="C15859" t="s">
        <v>13160</v>
      </c>
    </row>
    <row r="15860" spans="1:3" hidden="1" x14ac:dyDescent="0.25">
      <c r="A15860" t="s">
        <v>4130</v>
      </c>
      <c r="B15860" t="s">
        <v>13161</v>
      </c>
      <c r="C15860" t="s">
        <v>13162</v>
      </c>
    </row>
    <row r="15861" spans="1:3" hidden="1" x14ac:dyDescent="0.25">
      <c r="A15861" t="s">
        <v>4130</v>
      </c>
      <c r="B15861" t="s">
        <v>13163</v>
      </c>
      <c r="C15861" t="s">
        <v>13164</v>
      </c>
    </row>
    <row r="15862" spans="1:3" hidden="1" x14ac:dyDescent="0.25">
      <c r="A15862" t="s">
        <v>4130</v>
      </c>
      <c r="B15862" t="s">
        <v>13165</v>
      </c>
      <c r="C15862" t="s">
        <v>13166</v>
      </c>
    </row>
    <row r="15863" spans="1:3" hidden="1" x14ac:dyDescent="0.25">
      <c r="A15863" t="s">
        <v>4130</v>
      </c>
      <c r="B15863" t="s">
        <v>13167</v>
      </c>
      <c r="C15863" t="s">
        <v>13168</v>
      </c>
    </row>
    <row r="15864" spans="1:3" hidden="1" x14ac:dyDescent="0.25">
      <c r="A15864" t="s">
        <v>4130</v>
      </c>
      <c r="B15864" t="s">
        <v>13169</v>
      </c>
      <c r="C15864" t="s">
        <v>13170</v>
      </c>
    </row>
    <row r="15865" spans="1:3" hidden="1" x14ac:dyDescent="0.25">
      <c r="A15865" t="s">
        <v>4130</v>
      </c>
      <c r="B15865" t="s">
        <v>13171</v>
      </c>
      <c r="C15865" t="s">
        <v>13168</v>
      </c>
    </row>
    <row r="15866" spans="1:3" hidden="1" x14ac:dyDescent="0.25">
      <c r="A15866" t="s">
        <v>4130</v>
      </c>
      <c r="B15866" t="s">
        <v>13172</v>
      </c>
      <c r="C15866" t="s">
        <v>13168</v>
      </c>
    </row>
    <row r="15867" spans="1:3" hidden="1" x14ac:dyDescent="0.25">
      <c r="A15867" t="s">
        <v>4130</v>
      </c>
      <c r="B15867" t="s">
        <v>13173</v>
      </c>
      <c r="C15867" t="s">
        <v>13174</v>
      </c>
    </row>
    <row r="15868" spans="1:3" hidden="1" x14ac:dyDescent="0.25">
      <c r="A15868" t="s">
        <v>4130</v>
      </c>
      <c r="B15868" t="s">
        <v>13175</v>
      </c>
      <c r="C15868" t="s">
        <v>13176</v>
      </c>
    </row>
    <row r="15869" spans="1:3" hidden="1" x14ac:dyDescent="0.25">
      <c r="A15869" t="s">
        <v>4130</v>
      </c>
      <c r="B15869" t="s">
        <v>13177</v>
      </c>
      <c r="C15869" t="s">
        <v>13178</v>
      </c>
    </row>
    <row r="15870" spans="1:3" hidden="1" x14ac:dyDescent="0.25">
      <c r="A15870" t="s">
        <v>4130</v>
      </c>
      <c r="B15870" t="s">
        <v>13179</v>
      </c>
      <c r="C15870" t="s">
        <v>13178</v>
      </c>
    </row>
    <row r="15871" spans="1:3" hidden="1" x14ac:dyDescent="0.25">
      <c r="A15871" t="s">
        <v>4130</v>
      </c>
      <c r="B15871" t="s">
        <v>13180</v>
      </c>
      <c r="C15871" t="s">
        <v>13178</v>
      </c>
    </row>
    <row r="15872" spans="1:3" hidden="1" x14ac:dyDescent="0.25">
      <c r="A15872" t="s">
        <v>4130</v>
      </c>
      <c r="B15872" t="s">
        <v>13181</v>
      </c>
      <c r="C15872" t="s">
        <v>13178</v>
      </c>
    </row>
    <row r="15873" spans="1:3" hidden="1" x14ac:dyDescent="0.25">
      <c r="A15873" t="s">
        <v>4130</v>
      </c>
      <c r="B15873" t="s">
        <v>13182</v>
      </c>
      <c r="C15873" t="s">
        <v>13178</v>
      </c>
    </row>
    <row r="15874" spans="1:3" hidden="1" x14ac:dyDescent="0.25">
      <c r="A15874" t="s">
        <v>4130</v>
      </c>
      <c r="B15874" t="s">
        <v>307</v>
      </c>
      <c r="C15874" t="s">
        <v>13183</v>
      </c>
    </row>
    <row r="15875" spans="1:3" hidden="1" x14ac:dyDescent="0.25">
      <c r="A15875" t="s">
        <v>4130</v>
      </c>
      <c r="B15875" t="s">
        <v>4238</v>
      </c>
      <c r="C15875" t="s">
        <v>13183</v>
      </c>
    </row>
    <row r="15876" spans="1:3" hidden="1" x14ac:dyDescent="0.25">
      <c r="A15876" t="s">
        <v>4130</v>
      </c>
      <c r="B15876" t="s">
        <v>13184</v>
      </c>
      <c r="C15876" t="s">
        <v>13185</v>
      </c>
    </row>
    <row r="15877" spans="1:3" hidden="1" x14ac:dyDescent="0.25">
      <c r="A15877" t="s">
        <v>4130</v>
      </c>
      <c r="B15877" t="s">
        <v>4238</v>
      </c>
      <c r="C15877" t="s">
        <v>13185</v>
      </c>
    </row>
    <row r="15878" spans="1:3" hidden="1" x14ac:dyDescent="0.25">
      <c r="A15878" t="s">
        <v>4130</v>
      </c>
      <c r="B15878" t="s">
        <v>13186</v>
      </c>
      <c r="C15878" t="s">
        <v>13187</v>
      </c>
    </row>
    <row r="15879" spans="1:3" hidden="1" x14ac:dyDescent="0.25">
      <c r="A15879" t="s">
        <v>4130</v>
      </c>
      <c r="B15879" t="s">
        <v>13188</v>
      </c>
      <c r="C15879" t="s">
        <v>13185</v>
      </c>
    </row>
    <row r="15880" spans="1:3" hidden="1" x14ac:dyDescent="0.25">
      <c r="A15880" t="s">
        <v>4130</v>
      </c>
      <c r="B15880" t="s">
        <v>13189</v>
      </c>
      <c r="C15880" t="s">
        <v>13185</v>
      </c>
    </row>
    <row r="15881" spans="1:3" hidden="1" x14ac:dyDescent="0.25">
      <c r="A15881" t="s">
        <v>4130</v>
      </c>
      <c r="B15881" t="s">
        <v>13190</v>
      </c>
      <c r="C15881" t="s">
        <v>13185</v>
      </c>
    </row>
    <row r="15882" spans="1:3" hidden="1" x14ac:dyDescent="0.25">
      <c r="A15882" t="s">
        <v>4130</v>
      </c>
      <c r="B15882" t="s">
        <v>13191</v>
      </c>
      <c r="C15882" t="s">
        <v>13185</v>
      </c>
    </row>
    <row r="15883" spans="1:3" hidden="1" x14ac:dyDescent="0.25">
      <c r="A15883" t="s">
        <v>4130</v>
      </c>
      <c r="B15883" t="s">
        <v>13192</v>
      </c>
      <c r="C15883" t="s">
        <v>13193</v>
      </c>
    </row>
    <row r="15884" spans="1:3" hidden="1" x14ac:dyDescent="0.25">
      <c r="A15884" t="s">
        <v>4130</v>
      </c>
      <c r="B15884" t="s">
        <v>13194</v>
      </c>
      <c r="C15884" t="s">
        <v>13195</v>
      </c>
    </row>
    <row r="15885" spans="1:3" hidden="1" x14ac:dyDescent="0.25">
      <c r="A15885" t="s">
        <v>4130</v>
      </c>
      <c r="B15885" t="s">
        <v>13196</v>
      </c>
      <c r="C15885" t="s">
        <v>13197</v>
      </c>
    </row>
    <row r="15886" spans="1:3" hidden="1" x14ac:dyDescent="0.25">
      <c r="A15886" t="s">
        <v>4130</v>
      </c>
      <c r="B15886" t="s">
        <v>13198</v>
      </c>
      <c r="C15886" t="s">
        <v>13199</v>
      </c>
    </row>
    <row r="15887" spans="1:3" hidden="1" x14ac:dyDescent="0.25">
      <c r="A15887" t="s">
        <v>4130</v>
      </c>
      <c r="B15887" t="s">
        <v>13200</v>
      </c>
      <c r="C15887" t="s">
        <v>13201</v>
      </c>
    </row>
    <row r="15888" spans="1:3" hidden="1" x14ac:dyDescent="0.25">
      <c r="A15888" t="s">
        <v>4130</v>
      </c>
      <c r="B15888" t="s">
        <v>13202</v>
      </c>
      <c r="C15888" t="s">
        <v>13203</v>
      </c>
    </row>
    <row r="15889" spans="1:3" hidden="1" x14ac:dyDescent="0.25">
      <c r="A15889" t="s">
        <v>4130</v>
      </c>
      <c r="B15889" t="s">
        <v>13204</v>
      </c>
      <c r="C15889" t="s">
        <v>13205</v>
      </c>
    </row>
    <row r="15890" spans="1:3" hidden="1" x14ac:dyDescent="0.25">
      <c r="A15890" t="s">
        <v>4130</v>
      </c>
      <c r="B15890" t="s">
        <v>13206</v>
      </c>
      <c r="C15890" t="s">
        <v>13207</v>
      </c>
    </row>
    <row r="15891" spans="1:3" hidden="1" x14ac:dyDescent="0.25">
      <c r="A15891" t="s">
        <v>4130</v>
      </c>
      <c r="B15891" t="s">
        <v>13208</v>
      </c>
      <c r="C15891" t="s">
        <v>13209</v>
      </c>
    </row>
    <row r="15892" spans="1:3" hidden="1" x14ac:dyDescent="0.25">
      <c r="A15892" t="s">
        <v>4130</v>
      </c>
      <c r="B15892" t="s">
        <v>13204</v>
      </c>
      <c r="C15892" t="s">
        <v>13210</v>
      </c>
    </row>
    <row r="15893" spans="1:3" hidden="1" x14ac:dyDescent="0.25">
      <c r="A15893" t="s">
        <v>4130</v>
      </c>
      <c r="B15893" t="s">
        <v>13211</v>
      </c>
      <c r="C15893" t="s">
        <v>13207</v>
      </c>
    </row>
    <row r="15894" spans="1:3" hidden="1" x14ac:dyDescent="0.25">
      <c r="A15894" t="s">
        <v>4130</v>
      </c>
      <c r="B15894" t="s">
        <v>4238</v>
      </c>
      <c r="C15894" t="s">
        <v>13207</v>
      </c>
    </row>
    <row r="15895" spans="1:3" hidden="1" x14ac:dyDescent="0.25">
      <c r="A15895" t="s">
        <v>4130</v>
      </c>
      <c r="B15895" t="s">
        <v>13212</v>
      </c>
      <c r="C15895" t="s">
        <v>13213</v>
      </c>
    </row>
    <row r="15896" spans="1:3" hidden="1" x14ac:dyDescent="0.25">
      <c r="A15896" t="s">
        <v>4130</v>
      </c>
      <c r="B15896" t="s">
        <v>13214</v>
      </c>
      <c r="C15896" t="s">
        <v>13215</v>
      </c>
    </row>
    <row r="15897" spans="1:3" hidden="1" x14ac:dyDescent="0.25">
      <c r="A15897" t="s">
        <v>4130</v>
      </c>
      <c r="B15897" t="s">
        <v>13216</v>
      </c>
      <c r="C15897" t="s">
        <v>13217</v>
      </c>
    </row>
    <row r="15898" spans="1:3" hidden="1" x14ac:dyDescent="0.25">
      <c r="A15898" t="s">
        <v>4130</v>
      </c>
      <c r="B15898" t="s">
        <v>13218</v>
      </c>
      <c r="C15898" t="s">
        <v>13219</v>
      </c>
    </row>
    <row r="15899" spans="1:3" hidden="1" x14ac:dyDescent="0.25">
      <c r="A15899" t="s">
        <v>4130</v>
      </c>
      <c r="B15899" t="s">
        <v>13220</v>
      </c>
      <c r="C15899" t="s">
        <v>13217</v>
      </c>
    </row>
    <row r="15900" spans="1:3" hidden="1" x14ac:dyDescent="0.25">
      <c r="A15900" t="s">
        <v>4130</v>
      </c>
      <c r="B15900" t="s">
        <v>13221</v>
      </c>
      <c r="C15900" t="s">
        <v>13217</v>
      </c>
    </row>
    <row r="15901" spans="1:3" hidden="1" x14ac:dyDescent="0.25">
      <c r="A15901" t="s">
        <v>4130</v>
      </c>
      <c r="B15901" t="s">
        <v>13222</v>
      </c>
      <c r="C15901" t="s">
        <v>13217</v>
      </c>
    </row>
    <row r="15902" spans="1:3" hidden="1" x14ac:dyDescent="0.25">
      <c r="A15902" t="s">
        <v>4130</v>
      </c>
      <c r="B15902" t="s">
        <v>13223</v>
      </c>
      <c r="C15902" t="s">
        <v>13224</v>
      </c>
    </row>
    <row r="15903" spans="1:3" hidden="1" x14ac:dyDescent="0.25">
      <c r="A15903" t="s">
        <v>4130</v>
      </c>
      <c r="B15903" t="s">
        <v>13225</v>
      </c>
      <c r="C15903" t="s">
        <v>13217</v>
      </c>
    </row>
    <row r="15904" spans="1:3" hidden="1" x14ac:dyDescent="0.25">
      <c r="A15904" t="s">
        <v>4130</v>
      </c>
      <c r="B15904" t="s">
        <v>13226</v>
      </c>
      <c r="C15904" t="s">
        <v>13227</v>
      </c>
    </row>
    <row r="15905" spans="1:3" hidden="1" x14ac:dyDescent="0.25">
      <c r="A15905" t="s">
        <v>4130</v>
      </c>
      <c r="B15905" t="s">
        <v>13228</v>
      </c>
      <c r="C15905" t="s">
        <v>13229</v>
      </c>
    </row>
    <row r="15906" spans="1:3" hidden="1" x14ac:dyDescent="0.25">
      <c r="A15906" t="s">
        <v>4130</v>
      </c>
      <c r="B15906" t="s">
        <v>13230</v>
      </c>
      <c r="C15906" t="s">
        <v>13231</v>
      </c>
    </row>
    <row r="15907" spans="1:3" hidden="1" x14ac:dyDescent="0.25">
      <c r="A15907" t="s">
        <v>4130</v>
      </c>
      <c r="B15907" t="s">
        <v>13232</v>
      </c>
      <c r="C15907" t="s">
        <v>13233</v>
      </c>
    </row>
    <row r="15908" spans="1:3" hidden="1" x14ac:dyDescent="0.25">
      <c r="A15908" t="s">
        <v>4130</v>
      </c>
      <c r="B15908" t="s">
        <v>13234</v>
      </c>
      <c r="C15908" t="s">
        <v>13235</v>
      </c>
    </row>
    <row r="15909" spans="1:3" hidden="1" x14ac:dyDescent="0.25">
      <c r="A15909" t="s">
        <v>4130</v>
      </c>
      <c r="B15909" t="s">
        <v>13236</v>
      </c>
      <c r="C15909" t="s">
        <v>13237</v>
      </c>
    </row>
    <row r="15910" spans="1:3" hidden="1" x14ac:dyDescent="0.25">
      <c r="A15910" t="s">
        <v>4130</v>
      </c>
      <c r="B15910" t="s">
        <v>13238</v>
      </c>
      <c r="C15910" t="s">
        <v>13239</v>
      </c>
    </row>
    <row r="15911" spans="1:3" hidden="1" x14ac:dyDescent="0.25">
      <c r="A15911" t="s">
        <v>4130</v>
      </c>
      <c r="B15911" t="s">
        <v>13240</v>
      </c>
      <c r="C15911" t="s">
        <v>13241</v>
      </c>
    </row>
    <row r="15912" spans="1:3" hidden="1" x14ac:dyDescent="0.25">
      <c r="A15912" t="s">
        <v>4130</v>
      </c>
      <c r="B15912" t="s">
        <v>13242</v>
      </c>
      <c r="C15912" t="s">
        <v>13243</v>
      </c>
    </row>
    <row r="15913" spans="1:3" hidden="1" x14ac:dyDescent="0.25">
      <c r="A15913" t="s">
        <v>4130</v>
      </c>
      <c r="B15913" t="s">
        <v>13244</v>
      </c>
      <c r="C15913" t="s">
        <v>13245</v>
      </c>
    </row>
    <row r="15914" spans="1:3" hidden="1" x14ac:dyDescent="0.25">
      <c r="A15914" t="s">
        <v>4130</v>
      </c>
      <c r="B15914" t="s">
        <v>13246</v>
      </c>
      <c r="C15914" t="s">
        <v>13247</v>
      </c>
    </row>
    <row r="15915" spans="1:3" hidden="1" x14ac:dyDescent="0.25">
      <c r="A15915" t="s">
        <v>4130</v>
      </c>
      <c r="B15915" t="s">
        <v>13248</v>
      </c>
      <c r="C15915" t="s">
        <v>13249</v>
      </c>
    </row>
    <row r="15916" spans="1:3" hidden="1" x14ac:dyDescent="0.25">
      <c r="A15916" t="s">
        <v>4130</v>
      </c>
      <c r="B15916" t="s">
        <v>13250</v>
      </c>
      <c r="C15916" t="s">
        <v>13251</v>
      </c>
    </row>
    <row r="15917" spans="1:3" hidden="1" x14ac:dyDescent="0.25">
      <c r="A15917" t="s">
        <v>4130</v>
      </c>
      <c r="B15917" t="s">
        <v>13252</v>
      </c>
      <c r="C15917" t="s">
        <v>13253</v>
      </c>
    </row>
    <row r="15918" spans="1:3" hidden="1" x14ac:dyDescent="0.25">
      <c r="A15918" t="s">
        <v>4130</v>
      </c>
      <c r="B15918" t="s">
        <v>13254</v>
      </c>
      <c r="C15918" t="s">
        <v>13255</v>
      </c>
    </row>
    <row r="15919" spans="1:3" hidden="1" x14ac:dyDescent="0.25">
      <c r="A15919" t="s">
        <v>4130</v>
      </c>
      <c r="B15919" t="s">
        <v>13256</v>
      </c>
      <c r="C15919" t="s">
        <v>13257</v>
      </c>
    </row>
    <row r="15920" spans="1:3" hidden="1" x14ac:dyDescent="0.25">
      <c r="A15920" t="s">
        <v>4130</v>
      </c>
      <c r="B15920" t="s">
        <v>13258</v>
      </c>
      <c r="C15920" t="s">
        <v>13259</v>
      </c>
    </row>
    <row r="15921" spans="1:3" hidden="1" x14ac:dyDescent="0.25">
      <c r="A15921" t="s">
        <v>4130</v>
      </c>
      <c r="B15921" t="s">
        <v>13260</v>
      </c>
      <c r="C15921" t="s">
        <v>13261</v>
      </c>
    </row>
    <row r="15922" spans="1:3" hidden="1" x14ac:dyDescent="0.25">
      <c r="A15922" t="s">
        <v>4130</v>
      </c>
      <c r="B15922" t="s">
        <v>13262</v>
      </c>
      <c r="C15922" t="s">
        <v>13263</v>
      </c>
    </row>
    <row r="15923" spans="1:3" hidden="1" x14ac:dyDescent="0.25">
      <c r="A15923" t="s">
        <v>4130</v>
      </c>
      <c r="B15923" t="s">
        <v>13264</v>
      </c>
      <c r="C15923" t="s">
        <v>13265</v>
      </c>
    </row>
    <row r="15924" spans="1:3" hidden="1" x14ac:dyDescent="0.25">
      <c r="A15924" t="s">
        <v>4130</v>
      </c>
      <c r="B15924" t="s">
        <v>13266</v>
      </c>
      <c r="C15924" t="s">
        <v>13267</v>
      </c>
    </row>
    <row r="15925" spans="1:3" hidden="1" x14ac:dyDescent="0.25">
      <c r="A15925" t="s">
        <v>4130</v>
      </c>
      <c r="B15925" t="s">
        <v>13268</v>
      </c>
      <c r="C15925" t="s">
        <v>13267</v>
      </c>
    </row>
    <row r="15926" spans="1:3" hidden="1" x14ac:dyDescent="0.25">
      <c r="A15926" t="s">
        <v>4130</v>
      </c>
      <c r="B15926" t="s">
        <v>13269</v>
      </c>
      <c r="C15926" t="s">
        <v>13270</v>
      </c>
    </row>
    <row r="15927" spans="1:3" hidden="1" x14ac:dyDescent="0.25">
      <c r="A15927" t="s">
        <v>4130</v>
      </c>
      <c r="B15927" t="s">
        <v>13271</v>
      </c>
      <c r="C15927" t="s">
        <v>13272</v>
      </c>
    </row>
    <row r="15928" spans="1:3" hidden="1" x14ac:dyDescent="0.25">
      <c r="A15928" t="s">
        <v>4130</v>
      </c>
      <c r="B15928" t="s">
        <v>13273</v>
      </c>
      <c r="C15928" t="s">
        <v>13274</v>
      </c>
    </row>
    <row r="15929" spans="1:3" hidden="1" x14ac:dyDescent="0.25">
      <c r="A15929" t="s">
        <v>4130</v>
      </c>
      <c r="B15929" t="s">
        <v>13275</v>
      </c>
      <c r="C15929" t="s">
        <v>13276</v>
      </c>
    </row>
    <row r="15930" spans="1:3" hidden="1" x14ac:dyDescent="0.25">
      <c r="A15930" t="s">
        <v>4130</v>
      </c>
      <c r="B15930" t="s">
        <v>13277</v>
      </c>
      <c r="C15930" t="s">
        <v>13278</v>
      </c>
    </row>
    <row r="15931" spans="1:3" hidden="1" x14ac:dyDescent="0.25">
      <c r="A15931" t="s">
        <v>4130</v>
      </c>
      <c r="B15931" t="s">
        <v>13279</v>
      </c>
      <c r="C15931" t="s">
        <v>13280</v>
      </c>
    </row>
    <row r="15932" spans="1:3" hidden="1" x14ac:dyDescent="0.25">
      <c r="A15932" t="s">
        <v>4130</v>
      </c>
      <c r="B15932" t="s">
        <v>13281</v>
      </c>
      <c r="C15932" t="s">
        <v>13282</v>
      </c>
    </row>
    <row r="15933" spans="1:3" hidden="1" x14ac:dyDescent="0.25">
      <c r="A15933" t="s">
        <v>4130</v>
      </c>
      <c r="B15933" t="s">
        <v>13283</v>
      </c>
      <c r="C15933" t="s">
        <v>13284</v>
      </c>
    </row>
    <row r="15934" spans="1:3" hidden="1" x14ac:dyDescent="0.25">
      <c r="A15934" t="s">
        <v>4130</v>
      </c>
      <c r="B15934" t="s">
        <v>13285</v>
      </c>
      <c r="C15934" t="s">
        <v>13286</v>
      </c>
    </row>
    <row r="15935" spans="1:3" hidden="1" x14ac:dyDescent="0.25">
      <c r="A15935" t="s">
        <v>4130</v>
      </c>
      <c r="B15935" t="s">
        <v>13287</v>
      </c>
      <c r="C15935" t="s">
        <v>13288</v>
      </c>
    </row>
    <row r="15936" spans="1:3" hidden="1" x14ac:dyDescent="0.25">
      <c r="A15936" t="s">
        <v>4130</v>
      </c>
      <c r="B15936" t="s">
        <v>13289</v>
      </c>
      <c r="C15936" t="s">
        <v>13290</v>
      </c>
    </row>
    <row r="15937" spans="1:3" hidden="1" x14ac:dyDescent="0.25">
      <c r="A15937" t="s">
        <v>4130</v>
      </c>
      <c r="B15937" t="s">
        <v>13291</v>
      </c>
      <c r="C15937" t="s">
        <v>13292</v>
      </c>
    </row>
    <row r="15938" spans="1:3" hidden="1" x14ac:dyDescent="0.25">
      <c r="A15938" t="s">
        <v>4130</v>
      </c>
      <c r="B15938" t="s">
        <v>13293</v>
      </c>
      <c r="C15938" t="s">
        <v>13294</v>
      </c>
    </row>
    <row r="15939" spans="1:3" hidden="1" x14ac:dyDescent="0.25">
      <c r="A15939" t="s">
        <v>4130</v>
      </c>
      <c r="B15939" t="s">
        <v>13295</v>
      </c>
      <c r="C15939" t="s">
        <v>13296</v>
      </c>
    </row>
    <row r="15940" spans="1:3" hidden="1" x14ac:dyDescent="0.25">
      <c r="A15940" t="s">
        <v>4130</v>
      </c>
      <c r="B15940" t="s">
        <v>13297</v>
      </c>
      <c r="C15940" t="s">
        <v>13298</v>
      </c>
    </row>
    <row r="15941" spans="1:3" hidden="1" x14ac:dyDescent="0.25">
      <c r="A15941" t="s">
        <v>4130</v>
      </c>
      <c r="B15941" t="s">
        <v>13299</v>
      </c>
      <c r="C15941" t="s">
        <v>13300</v>
      </c>
    </row>
    <row r="15942" spans="1:3" hidden="1" x14ac:dyDescent="0.25">
      <c r="A15942" t="s">
        <v>4130</v>
      </c>
      <c r="B15942" t="s">
        <v>13301</v>
      </c>
      <c r="C15942" t="s">
        <v>13302</v>
      </c>
    </row>
    <row r="15943" spans="1:3" hidden="1" x14ac:dyDescent="0.25">
      <c r="A15943" t="s">
        <v>4130</v>
      </c>
      <c r="B15943" t="s">
        <v>13303</v>
      </c>
      <c r="C15943" t="s">
        <v>13304</v>
      </c>
    </row>
    <row r="15944" spans="1:3" hidden="1" x14ac:dyDescent="0.25">
      <c r="A15944" t="s">
        <v>4130</v>
      </c>
      <c r="B15944" t="s">
        <v>13305</v>
      </c>
      <c r="C15944" t="s">
        <v>13306</v>
      </c>
    </row>
    <row r="15945" spans="1:3" hidden="1" x14ac:dyDescent="0.25">
      <c r="A15945" t="s">
        <v>4130</v>
      </c>
      <c r="B15945" t="s">
        <v>13307</v>
      </c>
      <c r="C15945" t="s">
        <v>13308</v>
      </c>
    </row>
    <row r="15946" spans="1:3" hidden="1" x14ac:dyDescent="0.25">
      <c r="A15946" t="s">
        <v>4130</v>
      </c>
      <c r="B15946" t="s">
        <v>13309</v>
      </c>
      <c r="C15946" t="s">
        <v>13310</v>
      </c>
    </row>
    <row r="15947" spans="1:3" hidden="1" x14ac:dyDescent="0.25">
      <c r="A15947" t="s">
        <v>4130</v>
      </c>
      <c r="B15947" t="s">
        <v>13311</v>
      </c>
      <c r="C15947" t="s">
        <v>13312</v>
      </c>
    </row>
    <row r="15948" spans="1:3" hidden="1" x14ac:dyDescent="0.25">
      <c r="A15948" t="s">
        <v>4130</v>
      </c>
      <c r="B15948" t="s">
        <v>13313</v>
      </c>
      <c r="C15948" t="s">
        <v>13314</v>
      </c>
    </row>
    <row r="15949" spans="1:3" hidden="1" x14ac:dyDescent="0.25">
      <c r="A15949" t="s">
        <v>4130</v>
      </c>
      <c r="B15949" t="s">
        <v>13315</v>
      </c>
      <c r="C15949" t="s">
        <v>13316</v>
      </c>
    </row>
    <row r="15950" spans="1:3" hidden="1" x14ac:dyDescent="0.25">
      <c r="A15950" t="s">
        <v>4130</v>
      </c>
      <c r="B15950" t="s">
        <v>13317</v>
      </c>
      <c r="C15950" t="s">
        <v>13318</v>
      </c>
    </row>
    <row r="15951" spans="1:3" hidden="1" x14ac:dyDescent="0.25">
      <c r="A15951" t="s">
        <v>4130</v>
      </c>
      <c r="B15951" t="s">
        <v>13319</v>
      </c>
      <c r="C15951" t="s">
        <v>13320</v>
      </c>
    </row>
    <row r="15952" spans="1:3" hidden="1" x14ac:dyDescent="0.25">
      <c r="A15952" t="s">
        <v>4130</v>
      </c>
      <c r="B15952" t="s">
        <v>13321</v>
      </c>
      <c r="C15952" t="s">
        <v>13322</v>
      </c>
    </row>
    <row r="15953" spans="1:3" hidden="1" x14ac:dyDescent="0.25">
      <c r="A15953" t="s">
        <v>4130</v>
      </c>
      <c r="B15953" t="s">
        <v>13323</v>
      </c>
      <c r="C15953" t="s">
        <v>13324</v>
      </c>
    </row>
    <row r="15954" spans="1:3" hidden="1" x14ac:dyDescent="0.25">
      <c r="A15954" t="s">
        <v>4130</v>
      </c>
      <c r="B15954" t="s">
        <v>13325</v>
      </c>
      <c r="C15954" t="s">
        <v>13326</v>
      </c>
    </row>
    <row r="15955" spans="1:3" hidden="1" x14ac:dyDescent="0.25">
      <c r="A15955" t="s">
        <v>4130</v>
      </c>
      <c r="B15955" t="s">
        <v>13327</v>
      </c>
      <c r="C15955" t="s">
        <v>13328</v>
      </c>
    </row>
    <row r="15956" spans="1:3" hidden="1" x14ac:dyDescent="0.25">
      <c r="A15956" t="s">
        <v>4130</v>
      </c>
      <c r="B15956" t="s">
        <v>13329</v>
      </c>
      <c r="C15956" t="s">
        <v>13330</v>
      </c>
    </row>
    <row r="15957" spans="1:3" hidden="1" x14ac:dyDescent="0.25">
      <c r="A15957" t="s">
        <v>4130</v>
      </c>
      <c r="B15957" t="s">
        <v>13331</v>
      </c>
      <c r="C15957" t="s">
        <v>13332</v>
      </c>
    </row>
    <row r="15958" spans="1:3" hidden="1" x14ac:dyDescent="0.25">
      <c r="A15958" t="s">
        <v>4130</v>
      </c>
      <c r="B15958" t="s">
        <v>13333</v>
      </c>
      <c r="C15958" t="s">
        <v>13334</v>
      </c>
    </row>
    <row r="15959" spans="1:3" hidden="1" x14ac:dyDescent="0.25">
      <c r="A15959" t="s">
        <v>4130</v>
      </c>
      <c r="B15959" t="s">
        <v>13335</v>
      </c>
      <c r="C15959" t="s">
        <v>13336</v>
      </c>
    </row>
    <row r="15960" spans="1:3" hidden="1" x14ac:dyDescent="0.25">
      <c r="A15960" t="s">
        <v>4130</v>
      </c>
      <c r="B15960" t="s">
        <v>13337</v>
      </c>
      <c r="C15960" t="s">
        <v>13338</v>
      </c>
    </row>
    <row r="15961" spans="1:3" hidden="1" x14ac:dyDescent="0.25">
      <c r="A15961" t="s">
        <v>4130</v>
      </c>
      <c r="B15961" t="s">
        <v>13339</v>
      </c>
      <c r="C15961" t="s">
        <v>13340</v>
      </c>
    </row>
    <row r="15962" spans="1:3" hidden="1" x14ac:dyDescent="0.25">
      <c r="A15962" t="s">
        <v>4130</v>
      </c>
      <c r="B15962" t="s">
        <v>13341</v>
      </c>
      <c r="C15962" t="s">
        <v>13342</v>
      </c>
    </row>
    <row r="15963" spans="1:3" hidden="1" x14ac:dyDescent="0.25">
      <c r="A15963" t="s">
        <v>4130</v>
      </c>
      <c r="B15963" t="s">
        <v>13343</v>
      </c>
      <c r="C15963" t="s">
        <v>13344</v>
      </c>
    </row>
    <row r="15964" spans="1:3" hidden="1" x14ac:dyDescent="0.25">
      <c r="A15964" t="s">
        <v>4130</v>
      </c>
      <c r="B15964" t="s">
        <v>13345</v>
      </c>
      <c r="C15964" t="s">
        <v>13346</v>
      </c>
    </row>
    <row r="15965" spans="1:3" hidden="1" x14ac:dyDescent="0.25">
      <c r="A15965" t="s">
        <v>4130</v>
      </c>
      <c r="B15965" t="s">
        <v>13347</v>
      </c>
      <c r="C15965" t="s">
        <v>13348</v>
      </c>
    </row>
    <row r="15966" spans="1:3" hidden="1" x14ac:dyDescent="0.25">
      <c r="A15966" t="s">
        <v>4130</v>
      </c>
      <c r="B15966" t="s">
        <v>13349</v>
      </c>
      <c r="C15966" t="s">
        <v>13350</v>
      </c>
    </row>
    <row r="15967" spans="1:3" hidden="1" x14ac:dyDescent="0.25">
      <c r="A15967" t="s">
        <v>4130</v>
      </c>
      <c r="B15967" t="s">
        <v>13351</v>
      </c>
      <c r="C15967" t="s">
        <v>13352</v>
      </c>
    </row>
    <row r="15968" spans="1:3" hidden="1" x14ac:dyDescent="0.25">
      <c r="A15968" t="s">
        <v>4130</v>
      </c>
      <c r="B15968" t="s">
        <v>13353</v>
      </c>
      <c r="C15968" t="s">
        <v>13354</v>
      </c>
    </row>
    <row r="15969" spans="1:3" hidden="1" x14ac:dyDescent="0.25">
      <c r="A15969" t="s">
        <v>4130</v>
      </c>
      <c r="B15969" t="s">
        <v>13355</v>
      </c>
      <c r="C15969" t="s">
        <v>13356</v>
      </c>
    </row>
    <row r="15970" spans="1:3" hidden="1" x14ac:dyDescent="0.25">
      <c r="A15970" t="s">
        <v>4130</v>
      </c>
      <c r="B15970" t="s">
        <v>13357</v>
      </c>
      <c r="C15970" t="s">
        <v>13356</v>
      </c>
    </row>
    <row r="15971" spans="1:3" hidden="1" x14ac:dyDescent="0.25">
      <c r="A15971" t="s">
        <v>4130</v>
      </c>
      <c r="B15971" t="s">
        <v>13358</v>
      </c>
      <c r="C15971" t="s">
        <v>13359</v>
      </c>
    </row>
    <row r="15972" spans="1:3" hidden="1" x14ac:dyDescent="0.25">
      <c r="A15972" t="s">
        <v>4130</v>
      </c>
      <c r="B15972" t="s">
        <v>13360</v>
      </c>
      <c r="C15972" t="s">
        <v>13361</v>
      </c>
    </row>
    <row r="15973" spans="1:3" hidden="1" x14ac:dyDescent="0.25">
      <c r="A15973" t="s">
        <v>4130</v>
      </c>
      <c r="B15973" t="s">
        <v>13362</v>
      </c>
      <c r="C15973" t="s">
        <v>13363</v>
      </c>
    </row>
    <row r="15974" spans="1:3" hidden="1" x14ac:dyDescent="0.25">
      <c r="A15974" t="s">
        <v>4130</v>
      </c>
      <c r="B15974" t="s">
        <v>13364</v>
      </c>
      <c r="C15974" t="s">
        <v>13365</v>
      </c>
    </row>
    <row r="15975" spans="1:3" hidden="1" x14ac:dyDescent="0.25">
      <c r="A15975" t="s">
        <v>4130</v>
      </c>
      <c r="B15975" t="s">
        <v>4238</v>
      </c>
      <c r="C15975" t="s">
        <v>13365</v>
      </c>
    </row>
    <row r="15976" spans="1:3" hidden="1" x14ac:dyDescent="0.25">
      <c r="A15976" t="s">
        <v>4130</v>
      </c>
      <c r="B15976" t="s">
        <v>13366</v>
      </c>
      <c r="C15976" t="s">
        <v>13367</v>
      </c>
    </row>
    <row r="15977" spans="1:3" hidden="1" x14ac:dyDescent="0.25">
      <c r="A15977" t="s">
        <v>4130</v>
      </c>
      <c r="B15977" t="s">
        <v>13368</v>
      </c>
      <c r="C15977" t="s">
        <v>13367</v>
      </c>
    </row>
    <row r="15978" spans="1:3" hidden="1" x14ac:dyDescent="0.25">
      <c r="A15978" t="s">
        <v>4130</v>
      </c>
      <c r="B15978" t="s">
        <v>4238</v>
      </c>
      <c r="C15978" t="s">
        <v>13367</v>
      </c>
    </row>
    <row r="15979" spans="1:3" hidden="1" x14ac:dyDescent="0.25">
      <c r="A15979" t="s">
        <v>4130</v>
      </c>
      <c r="B15979" t="s">
        <v>13369</v>
      </c>
      <c r="C15979" t="s">
        <v>13367</v>
      </c>
    </row>
    <row r="15980" spans="1:3" hidden="1" x14ac:dyDescent="0.25">
      <c r="A15980" t="s">
        <v>4130</v>
      </c>
      <c r="B15980" t="s">
        <v>13370</v>
      </c>
      <c r="C15980" t="s">
        <v>13367</v>
      </c>
    </row>
    <row r="15981" spans="1:3" hidden="1" x14ac:dyDescent="0.25">
      <c r="A15981" t="s">
        <v>4130</v>
      </c>
      <c r="B15981" t="s">
        <v>13371</v>
      </c>
      <c r="C15981" t="s">
        <v>13367</v>
      </c>
    </row>
    <row r="15982" spans="1:3" hidden="1" x14ac:dyDescent="0.25">
      <c r="A15982" t="s">
        <v>4130</v>
      </c>
      <c r="B15982" t="s">
        <v>13366</v>
      </c>
      <c r="C15982" t="s">
        <v>13372</v>
      </c>
    </row>
    <row r="15983" spans="1:3" hidden="1" x14ac:dyDescent="0.25">
      <c r="A15983" t="s">
        <v>4130</v>
      </c>
      <c r="B15983" t="s">
        <v>13373</v>
      </c>
      <c r="C15983" t="s">
        <v>13367</v>
      </c>
    </row>
    <row r="15984" spans="1:3" hidden="1" x14ac:dyDescent="0.25">
      <c r="A15984" t="s">
        <v>4130</v>
      </c>
      <c r="B15984" t="s">
        <v>13374</v>
      </c>
      <c r="C15984" t="s">
        <v>13375</v>
      </c>
    </row>
    <row r="15985" spans="1:3" hidden="1" x14ac:dyDescent="0.25">
      <c r="A15985" t="s">
        <v>4130</v>
      </c>
      <c r="B15985" t="s">
        <v>13376</v>
      </c>
      <c r="C15985" t="s">
        <v>13377</v>
      </c>
    </row>
    <row r="15986" spans="1:3" hidden="1" x14ac:dyDescent="0.25">
      <c r="A15986" t="s">
        <v>4130</v>
      </c>
      <c r="B15986" t="s">
        <v>13378</v>
      </c>
      <c r="C15986" t="s">
        <v>13379</v>
      </c>
    </row>
    <row r="15987" spans="1:3" hidden="1" x14ac:dyDescent="0.25">
      <c r="A15987" t="s">
        <v>4130</v>
      </c>
      <c r="B15987" t="s">
        <v>4238</v>
      </c>
      <c r="C15987" t="s">
        <v>13379</v>
      </c>
    </row>
    <row r="15988" spans="1:3" hidden="1" x14ac:dyDescent="0.25">
      <c r="A15988" t="s">
        <v>4130</v>
      </c>
      <c r="B15988" t="s">
        <v>13380</v>
      </c>
      <c r="C15988" t="s">
        <v>13379</v>
      </c>
    </row>
    <row r="15989" spans="1:3" hidden="1" x14ac:dyDescent="0.25">
      <c r="A15989" t="s">
        <v>4130</v>
      </c>
      <c r="B15989" t="s">
        <v>13381</v>
      </c>
      <c r="C15989" t="s">
        <v>13379</v>
      </c>
    </row>
    <row r="15990" spans="1:3" hidden="1" x14ac:dyDescent="0.25">
      <c r="A15990" t="s">
        <v>4130</v>
      </c>
      <c r="B15990" t="s">
        <v>13382</v>
      </c>
      <c r="C15990" t="s">
        <v>13379</v>
      </c>
    </row>
    <row r="15991" spans="1:3" hidden="1" x14ac:dyDescent="0.25">
      <c r="A15991" t="s">
        <v>4130</v>
      </c>
      <c r="B15991" t="s">
        <v>13383</v>
      </c>
      <c r="C15991" t="s">
        <v>13384</v>
      </c>
    </row>
    <row r="15992" spans="1:3" hidden="1" x14ac:dyDescent="0.25">
      <c r="A15992" t="s">
        <v>4130</v>
      </c>
      <c r="B15992" t="s">
        <v>13383</v>
      </c>
      <c r="C15992" t="s">
        <v>13385</v>
      </c>
    </row>
    <row r="15993" spans="1:3" hidden="1" x14ac:dyDescent="0.25">
      <c r="A15993" t="s">
        <v>4130</v>
      </c>
      <c r="B15993" t="s">
        <v>13386</v>
      </c>
      <c r="C15993" t="s">
        <v>13387</v>
      </c>
    </row>
    <row r="15994" spans="1:3" hidden="1" x14ac:dyDescent="0.25">
      <c r="A15994" t="s">
        <v>4130</v>
      </c>
      <c r="B15994" t="s">
        <v>13388</v>
      </c>
      <c r="C15994" t="s">
        <v>13387</v>
      </c>
    </row>
    <row r="15995" spans="1:3" hidden="1" x14ac:dyDescent="0.25">
      <c r="A15995" t="s">
        <v>4130</v>
      </c>
      <c r="B15995" t="s">
        <v>13389</v>
      </c>
      <c r="C15995" t="s">
        <v>13390</v>
      </c>
    </row>
    <row r="15996" spans="1:3" hidden="1" x14ac:dyDescent="0.25">
      <c r="A15996" t="s">
        <v>4130</v>
      </c>
      <c r="B15996" t="s">
        <v>13391</v>
      </c>
      <c r="C15996" t="s">
        <v>13392</v>
      </c>
    </row>
    <row r="15997" spans="1:3" hidden="1" x14ac:dyDescent="0.25">
      <c r="A15997" t="s">
        <v>4130</v>
      </c>
      <c r="B15997" t="s">
        <v>13393</v>
      </c>
      <c r="C15997" t="s">
        <v>13394</v>
      </c>
    </row>
    <row r="15998" spans="1:3" hidden="1" x14ac:dyDescent="0.25">
      <c r="A15998" t="s">
        <v>4130</v>
      </c>
      <c r="B15998" t="s">
        <v>13395</v>
      </c>
      <c r="C15998" t="s">
        <v>13396</v>
      </c>
    </row>
    <row r="15999" spans="1:3" hidden="1" x14ac:dyDescent="0.25">
      <c r="A15999" t="s">
        <v>4130</v>
      </c>
      <c r="B15999" t="s">
        <v>13397</v>
      </c>
      <c r="C15999" t="s">
        <v>13398</v>
      </c>
    </row>
    <row r="16000" spans="1:3" hidden="1" x14ac:dyDescent="0.25">
      <c r="A16000" t="s">
        <v>4130</v>
      </c>
      <c r="B16000" t="s">
        <v>13399</v>
      </c>
      <c r="C16000" t="s">
        <v>13400</v>
      </c>
    </row>
    <row r="16001" spans="1:3" hidden="1" x14ac:dyDescent="0.25">
      <c r="A16001" t="s">
        <v>4130</v>
      </c>
      <c r="B16001" t="s">
        <v>13401</v>
      </c>
      <c r="C16001" t="s">
        <v>13402</v>
      </c>
    </row>
    <row r="16002" spans="1:3" hidden="1" x14ac:dyDescent="0.25">
      <c r="A16002" t="s">
        <v>4130</v>
      </c>
      <c r="B16002" t="s">
        <v>13403</v>
      </c>
      <c r="C16002" t="s">
        <v>13404</v>
      </c>
    </row>
    <row r="16003" spans="1:3" hidden="1" x14ac:dyDescent="0.25">
      <c r="A16003" t="s">
        <v>4130</v>
      </c>
      <c r="B16003" t="s">
        <v>13405</v>
      </c>
      <c r="C16003" t="s">
        <v>13406</v>
      </c>
    </row>
    <row r="16004" spans="1:3" hidden="1" x14ac:dyDescent="0.25">
      <c r="A16004" t="s">
        <v>4130</v>
      </c>
      <c r="B16004" t="s">
        <v>13407</v>
      </c>
      <c r="C16004" t="s">
        <v>13408</v>
      </c>
    </row>
    <row r="16005" spans="1:3" hidden="1" x14ac:dyDescent="0.25">
      <c r="A16005" t="s">
        <v>4130</v>
      </c>
      <c r="B16005" t="s">
        <v>13409</v>
      </c>
      <c r="C16005" t="s">
        <v>13410</v>
      </c>
    </row>
    <row r="16006" spans="1:3" hidden="1" x14ac:dyDescent="0.25">
      <c r="A16006" t="s">
        <v>4130</v>
      </c>
      <c r="B16006" t="s">
        <v>13411</v>
      </c>
      <c r="C16006" t="s">
        <v>13412</v>
      </c>
    </row>
    <row r="16007" spans="1:3" hidden="1" x14ac:dyDescent="0.25">
      <c r="A16007" t="s">
        <v>4130</v>
      </c>
      <c r="B16007" t="s">
        <v>13413</v>
      </c>
      <c r="C16007" t="s">
        <v>13414</v>
      </c>
    </row>
    <row r="16008" spans="1:3" hidden="1" x14ac:dyDescent="0.25">
      <c r="A16008" t="s">
        <v>4130</v>
      </c>
      <c r="B16008" t="s">
        <v>13415</v>
      </c>
      <c r="C16008" t="s">
        <v>13416</v>
      </c>
    </row>
    <row r="16009" spans="1:3" hidden="1" x14ac:dyDescent="0.25">
      <c r="A16009" t="s">
        <v>4130</v>
      </c>
      <c r="B16009" t="s">
        <v>13417</v>
      </c>
      <c r="C16009" t="s">
        <v>13416</v>
      </c>
    </row>
    <row r="16010" spans="1:3" hidden="1" x14ac:dyDescent="0.25">
      <c r="A16010" t="s">
        <v>4130</v>
      </c>
      <c r="B16010" t="s">
        <v>13418</v>
      </c>
      <c r="C16010" t="s">
        <v>13416</v>
      </c>
    </row>
    <row r="16011" spans="1:3" hidden="1" x14ac:dyDescent="0.25">
      <c r="A16011" t="s">
        <v>4130</v>
      </c>
      <c r="B16011" t="s">
        <v>13409</v>
      </c>
      <c r="C16011" t="s">
        <v>13419</v>
      </c>
    </row>
    <row r="16012" spans="1:3" hidden="1" x14ac:dyDescent="0.25">
      <c r="A16012" t="s">
        <v>4130</v>
      </c>
      <c r="B16012" t="s">
        <v>13420</v>
      </c>
      <c r="C16012" t="s">
        <v>13421</v>
      </c>
    </row>
    <row r="16013" spans="1:3" hidden="1" x14ac:dyDescent="0.25">
      <c r="A16013" t="s">
        <v>4130</v>
      </c>
      <c r="B16013" t="s">
        <v>13422</v>
      </c>
      <c r="C16013" t="s">
        <v>13423</v>
      </c>
    </row>
    <row r="16014" spans="1:3" hidden="1" x14ac:dyDescent="0.25">
      <c r="A16014" t="s">
        <v>4130</v>
      </c>
      <c r="B16014" t="s">
        <v>13424</v>
      </c>
      <c r="C16014" t="s">
        <v>13423</v>
      </c>
    </row>
    <row r="16015" spans="1:3" hidden="1" x14ac:dyDescent="0.25">
      <c r="A16015" t="s">
        <v>4130</v>
      </c>
      <c r="B16015" t="s">
        <v>13425</v>
      </c>
      <c r="C16015" t="s">
        <v>13423</v>
      </c>
    </row>
    <row r="16016" spans="1:3" hidden="1" x14ac:dyDescent="0.25">
      <c r="A16016" t="s">
        <v>4130</v>
      </c>
      <c r="B16016" t="s">
        <v>13426</v>
      </c>
      <c r="C16016" t="s">
        <v>13427</v>
      </c>
    </row>
    <row r="16017" spans="1:3" hidden="1" x14ac:dyDescent="0.25">
      <c r="A16017" t="s">
        <v>4130</v>
      </c>
      <c r="B16017" t="s">
        <v>13428</v>
      </c>
      <c r="C16017" t="s">
        <v>13429</v>
      </c>
    </row>
    <row r="16018" spans="1:3" hidden="1" x14ac:dyDescent="0.25">
      <c r="A16018" t="s">
        <v>4130</v>
      </c>
      <c r="B16018" t="s">
        <v>13430</v>
      </c>
      <c r="C16018" t="s">
        <v>13429</v>
      </c>
    </row>
    <row r="16019" spans="1:3" hidden="1" x14ac:dyDescent="0.25">
      <c r="A16019" t="s">
        <v>4130</v>
      </c>
      <c r="B16019" t="s">
        <v>13431</v>
      </c>
      <c r="C16019" t="s">
        <v>13429</v>
      </c>
    </row>
    <row r="16020" spans="1:3" hidden="1" x14ac:dyDescent="0.25">
      <c r="A16020" t="s">
        <v>4130</v>
      </c>
      <c r="B16020" t="s">
        <v>13432</v>
      </c>
      <c r="C16020" t="s">
        <v>13433</v>
      </c>
    </row>
    <row r="16021" spans="1:3" hidden="1" x14ac:dyDescent="0.25">
      <c r="A16021" t="s">
        <v>4130</v>
      </c>
      <c r="B16021" t="s">
        <v>13434</v>
      </c>
      <c r="C16021" t="s">
        <v>13435</v>
      </c>
    </row>
    <row r="16022" spans="1:3" hidden="1" x14ac:dyDescent="0.25">
      <c r="A16022" t="s">
        <v>4130</v>
      </c>
      <c r="B16022" t="s">
        <v>13436</v>
      </c>
      <c r="C16022" t="s">
        <v>13437</v>
      </c>
    </row>
    <row r="16023" spans="1:3" hidden="1" x14ac:dyDescent="0.25">
      <c r="A16023" t="s">
        <v>4130</v>
      </c>
      <c r="B16023" t="s">
        <v>13438</v>
      </c>
      <c r="C16023" t="s">
        <v>13437</v>
      </c>
    </row>
    <row r="16024" spans="1:3" hidden="1" x14ac:dyDescent="0.25">
      <c r="A16024" t="s">
        <v>4130</v>
      </c>
      <c r="B16024" t="s">
        <v>13439</v>
      </c>
      <c r="C16024" t="s">
        <v>13437</v>
      </c>
    </row>
    <row r="16025" spans="1:3" hidden="1" x14ac:dyDescent="0.25">
      <c r="A16025" t="s">
        <v>4130</v>
      </c>
      <c r="B16025" t="s">
        <v>13434</v>
      </c>
      <c r="C16025" t="s">
        <v>13437</v>
      </c>
    </row>
    <row r="16026" spans="1:3" hidden="1" x14ac:dyDescent="0.25">
      <c r="A16026" t="s">
        <v>4130</v>
      </c>
      <c r="B16026" t="s">
        <v>13440</v>
      </c>
      <c r="C16026" t="s">
        <v>13437</v>
      </c>
    </row>
    <row r="16027" spans="1:3" hidden="1" x14ac:dyDescent="0.25">
      <c r="A16027" t="s">
        <v>4130</v>
      </c>
      <c r="B16027" t="s">
        <v>13441</v>
      </c>
      <c r="C16027" t="s">
        <v>13442</v>
      </c>
    </row>
    <row r="16028" spans="1:3" hidden="1" x14ac:dyDescent="0.25">
      <c r="A16028" t="s">
        <v>4130</v>
      </c>
      <c r="B16028" t="s">
        <v>13443</v>
      </c>
      <c r="C16028" t="s">
        <v>13444</v>
      </c>
    </row>
    <row r="16029" spans="1:3" hidden="1" x14ac:dyDescent="0.25">
      <c r="A16029" t="s">
        <v>4130</v>
      </c>
      <c r="B16029" t="s">
        <v>13445</v>
      </c>
      <c r="C16029" t="s">
        <v>13446</v>
      </c>
    </row>
    <row r="16030" spans="1:3" hidden="1" x14ac:dyDescent="0.25">
      <c r="A16030" t="s">
        <v>4130</v>
      </c>
      <c r="B16030" t="s">
        <v>13447</v>
      </c>
      <c r="C16030" t="s">
        <v>13448</v>
      </c>
    </row>
    <row r="16031" spans="1:3" hidden="1" x14ac:dyDescent="0.25">
      <c r="A16031" t="s">
        <v>4130</v>
      </c>
      <c r="B16031" t="s">
        <v>13449</v>
      </c>
      <c r="C16031" t="s">
        <v>13448</v>
      </c>
    </row>
    <row r="16032" spans="1:3" hidden="1" x14ac:dyDescent="0.25">
      <c r="A16032" t="s">
        <v>4130</v>
      </c>
      <c r="B16032" t="s">
        <v>13450</v>
      </c>
      <c r="C16032" t="s">
        <v>13451</v>
      </c>
    </row>
    <row r="16033" spans="1:3" hidden="1" x14ac:dyDescent="0.25">
      <c r="A16033" t="s">
        <v>4130</v>
      </c>
      <c r="B16033" t="s">
        <v>13452</v>
      </c>
      <c r="C16033" t="s">
        <v>13453</v>
      </c>
    </row>
    <row r="16034" spans="1:3" hidden="1" x14ac:dyDescent="0.25">
      <c r="A16034" t="s">
        <v>4130</v>
      </c>
      <c r="B16034" t="s">
        <v>13454</v>
      </c>
      <c r="C16034" t="s">
        <v>13455</v>
      </c>
    </row>
    <row r="16035" spans="1:3" hidden="1" x14ac:dyDescent="0.25">
      <c r="A16035" t="s">
        <v>4130</v>
      </c>
      <c r="B16035" t="s">
        <v>13456</v>
      </c>
      <c r="C16035" t="s">
        <v>13455</v>
      </c>
    </row>
    <row r="16036" spans="1:3" hidden="1" x14ac:dyDescent="0.25">
      <c r="A16036" t="s">
        <v>4130</v>
      </c>
      <c r="B16036" t="s">
        <v>13457</v>
      </c>
      <c r="C16036" t="s">
        <v>13455</v>
      </c>
    </row>
    <row r="16037" spans="1:3" hidden="1" x14ac:dyDescent="0.25">
      <c r="A16037" t="s">
        <v>4130</v>
      </c>
      <c r="B16037" t="s">
        <v>13458</v>
      </c>
      <c r="C16037" t="s">
        <v>13459</v>
      </c>
    </row>
    <row r="16038" spans="1:3" hidden="1" x14ac:dyDescent="0.25">
      <c r="A16038" t="s">
        <v>4130</v>
      </c>
      <c r="B16038" t="s">
        <v>13460</v>
      </c>
      <c r="C16038" t="s">
        <v>13461</v>
      </c>
    </row>
    <row r="16039" spans="1:3" hidden="1" x14ac:dyDescent="0.25">
      <c r="A16039" t="s">
        <v>4130</v>
      </c>
      <c r="B16039" t="s">
        <v>13462</v>
      </c>
      <c r="C16039" t="s">
        <v>13463</v>
      </c>
    </row>
    <row r="16040" spans="1:3" hidden="1" x14ac:dyDescent="0.25">
      <c r="A16040" t="s">
        <v>4130</v>
      </c>
      <c r="B16040" t="s">
        <v>13464</v>
      </c>
      <c r="C16040" t="s">
        <v>13465</v>
      </c>
    </row>
    <row r="16041" spans="1:3" hidden="1" x14ac:dyDescent="0.25">
      <c r="A16041" t="s">
        <v>4130</v>
      </c>
      <c r="B16041" t="s">
        <v>13466</v>
      </c>
      <c r="C16041" t="s">
        <v>13467</v>
      </c>
    </row>
    <row r="16042" spans="1:3" hidden="1" x14ac:dyDescent="0.25">
      <c r="A16042" t="s">
        <v>4130</v>
      </c>
      <c r="B16042" t="s">
        <v>13468</v>
      </c>
      <c r="C16042" t="s">
        <v>13469</v>
      </c>
    </row>
    <row r="16043" spans="1:3" hidden="1" x14ac:dyDescent="0.25">
      <c r="A16043" t="s">
        <v>4130</v>
      </c>
      <c r="B16043" t="s">
        <v>13470</v>
      </c>
      <c r="C16043" t="s">
        <v>13471</v>
      </c>
    </row>
    <row r="16044" spans="1:3" hidden="1" x14ac:dyDescent="0.25">
      <c r="A16044" t="s">
        <v>4130</v>
      </c>
      <c r="B16044" t="s">
        <v>13472</v>
      </c>
      <c r="C16044" t="s">
        <v>13473</v>
      </c>
    </row>
    <row r="16045" spans="1:3" hidden="1" x14ac:dyDescent="0.25">
      <c r="A16045" t="s">
        <v>4130</v>
      </c>
      <c r="B16045" t="s">
        <v>13474</v>
      </c>
      <c r="C16045" t="s">
        <v>13475</v>
      </c>
    </row>
    <row r="16046" spans="1:3" hidden="1" x14ac:dyDescent="0.25">
      <c r="A16046" t="s">
        <v>4130</v>
      </c>
      <c r="B16046" t="s">
        <v>13476</v>
      </c>
      <c r="C16046" t="s">
        <v>13475</v>
      </c>
    </row>
    <row r="16047" spans="1:3" hidden="1" x14ac:dyDescent="0.25">
      <c r="A16047" t="s">
        <v>4130</v>
      </c>
      <c r="B16047" t="s">
        <v>13477</v>
      </c>
      <c r="C16047" t="s">
        <v>13478</v>
      </c>
    </row>
    <row r="16048" spans="1:3" hidden="1" x14ac:dyDescent="0.25">
      <c r="A16048" t="s">
        <v>4130</v>
      </c>
      <c r="B16048" t="s">
        <v>13479</v>
      </c>
      <c r="C16048" t="s">
        <v>13480</v>
      </c>
    </row>
    <row r="16049" spans="1:3" hidden="1" x14ac:dyDescent="0.25">
      <c r="A16049" t="s">
        <v>4130</v>
      </c>
      <c r="B16049" t="s">
        <v>13481</v>
      </c>
      <c r="C16049" t="s">
        <v>13482</v>
      </c>
    </row>
    <row r="16050" spans="1:3" hidden="1" x14ac:dyDescent="0.25">
      <c r="A16050" t="s">
        <v>4130</v>
      </c>
      <c r="B16050" t="s">
        <v>13483</v>
      </c>
      <c r="C16050" t="s">
        <v>13484</v>
      </c>
    </row>
    <row r="16051" spans="1:3" hidden="1" x14ac:dyDescent="0.25">
      <c r="A16051" t="s">
        <v>4130</v>
      </c>
      <c r="B16051" t="s">
        <v>13485</v>
      </c>
      <c r="C16051" t="s">
        <v>13486</v>
      </c>
    </row>
    <row r="16052" spans="1:3" hidden="1" x14ac:dyDescent="0.25">
      <c r="A16052" t="s">
        <v>4130</v>
      </c>
      <c r="B16052" t="s">
        <v>13487</v>
      </c>
      <c r="C16052" t="s">
        <v>13488</v>
      </c>
    </row>
    <row r="16053" spans="1:3" hidden="1" x14ac:dyDescent="0.25">
      <c r="A16053" t="s">
        <v>4130</v>
      </c>
      <c r="B16053" t="s">
        <v>13489</v>
      </c>
      <c r="C16053" t="s">
        <v>13490</v>
      </c>
    </row>
    <row r="16054" spans="1:3" hidden="1" x14ac:dyDescent="0.25">
      <c r="A16054" t="s">
        <v>4130</v>
      </c>
      <c r="B16054" t="s">
        <v>13491</v>
      </c>
      <c r="C16054" t="s">
        <v>13492</v>
      </c>
    </row>
    <row r="16055" spans="1:3" hidden="1" x14ac:dyDescent="0.25">
      <c r="A16055" t="s">
        <v>4130</v>
      </c>
      <c r="B16055" t="s">
        <v>13493</v>
      </c>
      <c r="C16055" t="s">
        <v>13494</v>
      </c>
    </row>
    <row r="16056" spans="1:3" hidden="1" x14ac:dyDescent="0.25">
      <c r="A16056" t="s">
        <v>4130</v>
      </c>
      <c r="B16056" t="s">
        <v>13495</v>
      </c>
      <c r="C16056" t="s">
        <v>13496</v>
      </c>
    </row>
    <row r="16057" spans="1:3" hidden="1" x14ac:dyDescent="0.25">
      <c r="A16057" t="s">
        <v>4130</v>
      </c>
      <c r="B16057" t="s">
        <v>13497</v>
      </c>
      <c r="C16057" t="s">
        <v>13498</v>
      </c>
    </row>
    <row r="16058" spans="1:3" hidden="1" x14ac:dyDescent="0.25">
      <c r="A16058" t="s">
        <v>4130</v>
      </c>
      <c r="B16058" t="s">
        <v>13499</v>
      </c>
      <c r="C16058" t="s">
        <v>13500</v>
      </c>
    </row>
    <row r="16059" spans="1:3" hidden="1" x14ac:dyDescent="0.25">
      <c r="A16059" t="s">
        <v>4130</v>
      </c>
      <c r="B16059" t="s">
        <v>13501</v>
      </c>
      <c r="C16059" t="s">
        <v>13502</v>
      </c>
    </row>
    <row r="16060" spans="1:3" hidden="1" x14ac:dyDescent="0.25">
      <c r="A16060" t="s">
        <v>4130</v>
      </c>
      <c r="B16060" t="s">
        <v>13503</v>
      </c>
      <c r="C16060" t="s">
        <v>13504</v>
      </c>
    </row>
    <row r="16061" spans="1:3" hidden="1" x14ac:dyDescent="0.25">
      <c r="A16061" t="s">
        <v>4130</v>
      </c>
      <c r="B16061" t="s">
        <v>13505</v>
      </c>
      <c r="C16061" t="s">
        <v>13506</v>
      </c>
    </row>
    <row r="16062" spans="1:3" hidden="1" x14ac:dyDescent="0.25">
      <c r="A16062" t="s">
        <v>4130</v>
      </c>
      <c r="B16062" t="s">
        <v>13507</v>
      </c>
      <c r="C16062" t="s">
        <v>13508</v>
      </c>
    </row>
    <row r="16063" spans="1:3" hidden="1" x14ac:dyDescent="0.25">
      <c r="A16063" t="s">
        <v>4130</v>
      </c>
      <c r="B16063" t="s">
        <v>13509</v>
      </c>
      <c r="C16063" t="s">
        <v>13510</v>
      </c>
    </row>
    <row r="16064" spans="1:3" hidden="1" x14ac:dyDescent="0.25">
      <c r="A16064" t="s">
        <v>4130</v>
      </c>
      <c r="B16064" t="s">
        <v>13511</v>
      </c>
      <c r="C16064" t="s">
        <v>13512</v>
      </c>
    </row>
    <row r="16065" spans="1:3" hidden="1" x14ac:dyDescent="0.25">
      <c r="A16065" t="s">
        <v>4130</v>
      </c>
      <c r="B16065" t="s">
        <v>13513</v>
      </c>
      <c r="C16065" t="s">
        <v>13510</v>
      </c>
    </row>
    <row r="16066" spans="1:3" hidden="1" x14ac:dyDescent="0.25">
      <c r="A16066" t="s">
        <v>4130</v>
      </c>
      <c r="B16066" t="s">
        <v>13514</v>
      </c>
      <c r="C16066" t="s">
        <v>13515</v>
      </c>
    </row>
    <row r="16067" spans="1:3" hidden="1" x14ac:dyDescent="0.25">
      <c r="A16067" t="s">
        <v>4130</v>
      </c>
      <c r="B16067" t="s">
        <v>13514</v>
      </c>
      <c r="C16067" t="s">
        <v>13512</v>
      </c>
    </row>
    <row r="16068" spans="1:3" hidden="1" x14ac:dyDescent="0.25">
      <c r="A16068" t="s">
        <v>4130</v>
      </c>
      <c r="B16068" t="s">
        <v>13516</v>
      </c>
      <c r="C16068" t="s">
        <v>13517</v>
      </c>
    </row>
    <row r="16069" spans="1:3" hidden="1" x14ac:dyDescent="0.25">
      <c r="A16069" t="s">
        <v>4130</v>
      </c>
      <c r="B16069" t="s">
        <v>13516</v>
      </c>
      <c r="C16069" t="s">
        <v>13518</v>
      </c>
    </row>
    <row r="16070" spans="1:3" hidden="1" x14ac:dyDescent="0.25">
      <c r="A16070" t="s">
        <v>4130</v>
      </c>
      <c r="B16070" t="s">
        <v>13519</v>
      </c>
      <c r="C16070" t="s">
        <v>13517</v>
      </c>
    </row>
    <row r="16071" spans="1:3" hidden="1" x14ac:dyDescent="0.25">
      <c r="A16071" t="s">
        <v>4130</v>
      </c>
      <c r="B16071" t="s">
        <v>13519</v>
      </c>
      <c r="C16071" t="s">
        <v>13518</v>
      </c>
    </row>
    <row r="16072" spans="1:3" hidden="1" x14ac:dyDescent="0.25">
      <c r="A16072" t="s">
        <v>4130</v>
      </c>
      <c r="B16072" t="s">
        <v>13520</v>
      </c>
      <c r="C16072" t="s">
        <v>13521</v>
      </c>
    </row>
    <row r="16073" spans="1:3" hidden="1" x14ac:dyDescent="0.25">
      <c r="A16073" t="s">
        <v>4130</v>
      </c>
      <c r="B16073" t="s">
        <v>13520</v>
      </c>
      <c r="C16073" t="s">
        <v>13522</v>
      </c>
    </row>
    <row r="16074" spans="1:3" hidden="1" x14ac:dyDescent="0.25">
      <c r="A16074" t="s">
        <v>4130</v>
      </c>
      <c r="B16074" t="s">
        <v>13520</v>
      </c>
      <c r="C16074" t="s">
        <v>13523</v>
      </c>
    </row>
    <row r="16075" spans="1:3" hidden="1" x14ac:dyDescent="0.25">
      <c r="A16075" t="s">
        <v>4130</v>
      </c>
      <c r="B16075" t="s">
        <v>13520</v>
      </c>
      <c r="C16075" t="s">
        <v>13524</v>
      </c>
    </row>
    <row r="16076" spans="1:3" hidden="1" x14ac:dyDescent="0.25">
      <c r="A16076" t="s">
        <v>4130</v>
      </c>
      <c r="B16076" t="s">
        <v>13525</v>
      </c>
      <c r="C16076" t="s">
        <v>13526</v>
      </c>
    </row>
    <row r="16077" spans="1:3" hidden="1" x14ac:dyDescent="0.25">
      <c r="A16077" t="s">
        <v>4130</v>
      </c>
      <c r="B16077" t="s">
        <v>13527</v>
      </c>
      <c r="C16077" t="s">
        <v>13528</v>
      </c>
    </row>
    <row r="16078" spans="1:3" hidden="1" x14ac:dyDescent="0.25">
      <c r="A16078" t="s">
        <v>4130</v>
      </c>
      <c r="B16078" t="s">
        <v>13527</v>
      </c>
      <c r="C16078" t="s">
        <v>13529</v>
      </c>
    </row>
    <row r="16079" spans="1:3" hidden="1" x14ac:dyDescent="0.25">
      <c r="A16079" t="s">
        <v>4130</v>
      </c>
      <c r="B16079" t="s">
        <v>13527</v>
      </c>
      <c r="C16079" t="s">
        <v>13530</v>
      </c>
    </row>
    <row r="16080" spans="1:3" hidden="1" x14ac:dyDescent="0.25">
      <c r="A16080" t="s">
        <v>4130</v>
      </c>
      <c r="B16080" t="s">
        <v>13527</v>
      </c>
      <c r="C16080" t="s">
        <v>13531</v>
      </c>
    </row>
    <row r="16081" spans="1:3" hidden="1" x14ac:dyDescent="0.25">
      <c r="A16081" t="s">
        <v>4130</v>
      </c>
      <c r="B16081" t="s">
        <v>13532</v>
      </c>
      <c r="C16081" t="s">
        <v>13533</v>
      </c>
    </row>
    <row r="16082" spans="1:3" hidden="1" x14ac:dyDescent="0.25">
      <c r="A16082" t="s">
        <v>4130</v>
      </c>
      <c r="B16082" t="s">
        <v>13534</v>
      </c>
      <c r="C16082" t="s">
        <v>4254</v>
      </c>
    </row>
    <row r="16083" spans="1:3" hidden="1" x14ac:dyDescent="0.25">
      <c r="A16083" t="s">
        <v>4130</v>
      </c>
      <c r="B16083" t="s">
        <v>13535</v>
      </c>
      <c r="C16083" t="s">
        <v>13536</v>
      </c>
    </row>
    <row r="16084" spans="1:3" hidden="1" x14ac:dyDescent="0.25">
      <c r="A16084" t="s">
        <v>4130</v>
      </c>
      <c r="B16084" t="s">
        <v>13537</v>
      </c>
      <c r="C16084" t="s">
        <v>13538</v>
      </c>
    </row>
    <row r="16085" spans="1:3" hidden="1" x14ac:dyDescent="0.25">
      <c r="A16085" t="s">
        <v>4130</v>
      </c>
      <c r="B16085" t="s">
        <v>13539</v>
      </c>
      <c r="C16085" t="s">
        <v>13540</v>
      </c>
    </row>
    <row r="16086" spans="1:3" hidden="1" x14ac:dyDescent="0.25">
      <c r="A16086" t="s">
        <v>4130</v>
      </c>
      <c r="B16086" t="s">
        <v>13541</v>
      </c>
      <c r="C16086" t="s">
        <v>13542</v>
      </c>
    </row>
    <row r="16087" spans="1:3" hidden="1" x14ac:dyDescent="0.25">
      <c r="A16087" t="s">
        <v>4130</v>
      </c>
      <c r="B16087" t="s">
        <v>13543</v>
      </c>
      <c r="C16087" t="s">
        <v>13544</v>
      </c>
    </row>
    <row r="16088" spans="1:3" hidden="1" x14ac:dyDescent="0.25">
      <c r="A16088" t="s">
        <v>4130</v>
      </c>
      <c r="B16088" t="s">
        <v>13545</v>
      </c>
      <c r="C16088" t="s">
        <v>13546</v>
      </c>
    </row>
    <row r="16089" spans="1:3" hidden="1" x14ac:dyDescent="0.25">
      <c r="A16089" t="s">
        <v>4130</v>
      </c>
      <c r="B16089" t="s">
        <v>13547</v>
      </c>
      <c r="C16089" t="s">
        <v>13548</v>
      </c>
    </row>
    <row r="16090" spans="1:3" hidden="1" x14ac:dyDescent="0.25">
      <c r="A16090" t="s">
        <v>4130</v>
      </c>
      <c r="B16090" t="s">
        <v>13549</v>
      </c>
      <c r="C16090" t="s">
        <v>13550</v>
      </c>
    </row>
    <row r="16091" spans="1:3" hidden="1" x14ac:dyDescent="0.25">
      <c r="A16091" t="s">
        <v>4130</v>
      </c>
      <c r="B16091" t="s">
        <v>13551</v>
      </c>
      <c r="C16091" t="s">
        <v>13552</v>
      </c>
    </row>
    <row r="16092" spans="1:3" hidden="1" x14ac:dyDescent="0.25">
      <c r="A16092" t="s">
        <v>4130</v>
      </c>
      <c r="B16092" t="s">
        <v>13553</v>
      </c>
      <c r="C16092" t="s">
        <v>13554</v>
      </c>
    </row>
    <row r="16093" spans="1:3" hidden="1" x14ac:dyDescent="0.25">
      <c r="A16093" t="s">
        <v>4130</v>
      </c>
      <c r="B16093" t="s">
        <v>13555</v>
      </c>
      <c r="C16093" t="s">
        <v>13556</v>
      </c>
    </row>
    <row r="16094" spans="1:3" hidden="1" x14ac:dyDescent="0.25">
      <c r="A16094" t="s">
        <v>4130</v>
      </c>
      <c r="B16094" t="s">
        <v>13557</v>
      </c>
      <c r="C16094" t="s">
        <v>13558</v>
      </c>
    </row>
    <row r="16095" spans="1:3" hidden="1" x14ac:dyDescent="0.25">
      <c r="A16095" t="s">
        <v>4130</v>
      </c>
      <c r="B16095" t="s">
        <v>13559</v>
      </c>
      <c r="C16095" t="s">
        <v>13560</v>
      </c>
    </row>
    <row r="16096" spans="1:3" hidden="1" x14ac:dyDescent="0.25">
      <c r="A16096" t="s">
        <v>4130</v>
      </c>
      <c r="B16096" t="s">
        <v>13561</v>
      </c>
      <c r="C16096" t="s">
        <v>13562</v>
      </c>
    </row>
    <row r="16097" spans="1:3" hidden="1" x14ac:dyDescent="0.25">
      <c r="A16097" t="s">
        <v>4130</v>
      </c>
      <c r="B16097" t="s">
        <v>13563</v>
      </c>
      <c r="C16097" t="s">
        <v>13564</v>
      </c>
    </row>
    <row r="16098" spans="1:3" hidden="1" x14ac:dyDescent="0.25">
      <c r="A16098" t="s">
        <v>4130</v>
      </c>
      <c r="B16098" t="s">
        <v>13565</v>
      </c>
      <c r="C16098" t="s">
        <v>13566</v>
      </c>
    </row>
    <row r="16099" spans="1:3" hidden="1" x14ac:dyDescent="0.25">
      <c r="A16099" t="s">
        <v>4130</v>
      </c>
      <c r="B16099" t="s">
        <v>13567</v>
      </c>
      <c r="C16099" t="s">
        <v>13568</v>
      </c>
    </row>
    <row r="16100" spans="1:3" hidden="1" x14ac:dyDescent="0.25">
      <c r="A16100" t="s">
        <v>4130</v>
      </c>
      <c r="B16100" t="s">
        <v>13569</v>
      </c>
      <c r="C16100" t="s">
        <v>13570</v>
      </c>
    </row>
    <row r="16101" spans="1:3" hidden="1" x14ac:dyDescent="0.25">
      <c r="A16101" t="s">
        <v>4130</v>
      </c>
      <c r="B16101" t="s">
        <v>13571</v>
      </c>
      <c r="C16101" t="s">
        <v>13572</v>
      </c>
    </row>
    <row r="16102" spans="1:3" hidden="1" x14ac:dyDescent="0.25">
      <c r="A16102" t="s">
        <v>4130</v>
      </c>
      <c r="B16102" t="s">
        <v>13573</v>
      </c>
      <c r="C16102" t="s">
        <v>13574</v>
      </c>
    </row>
    <row r="16103" spans="1:3" hidden="1" x14ac:dyDescent="0.25">
      <c r="A16103" t="s">
        <v>4130</v>
      </c>
      <c r="B16103" t="s">
        <v>13575</v>
      </c>
      <c r="C16103" t="s">
        <v>13576</v>
      </c>
    </row>
    <row r="16104" spans="1:3" hidden="1" x14ac:dyDescent="0.25">
      <c r="A16104" t="s">
        <v>4130</v>
      </c>
      <c r="B16104" t="s">
        <v>13577</v>
      </c>
      <c r="C16104" t="s">
        <v>13578</v>
      </c>
    </row>
    <row r="16105" spans="1:3" hidden="1" x14ac:dyDescent="0.25">
      <c r="A16105" t="s">
        <v>4130</v>
      </c>
      <c r="B16105" t="s">
        <v>13579</v>
      </c>
      <c r="C16105" t="s">
        <v>13580</v>
      </c>
    </row>
    <row r="16106" spans="1:3" hidden="1" x14ac:dyDescent="0.25">
      <c r="A16106" t="s">
        <v>4130</v>
      </c>
      <c r="B16106" t="s">
        <v>13581</v>
      </c>
      <c r="C16106" t="s">
        <v>13582</v>
      </c>
    </row>
    <row r="16107" spans="1:3" hidden="1" x14ac:dyDescent="0.25">
      <c r="A16107" t="s">
        <v>4130</v>
      </c>
      <c r="B16107" t="s">
        <v>13583</v>
      </c>
      <c r="C16107" t="s">
        <v>13584</v>
      </c>
    </row>
    <row r="16108" spans="1:3" hidden="1" x14ac:dyDescent="0.25">
      <c r="A16108" t="s">
        <v>4130</v>
      </c>
      <c r="B16108" t="s">
        <v>13585</v>
      </c>
      <c r="C16108" t="s">
        <v>13586</v>
      </c>
    </row>
    <row r="16109" spans="1:3" hidden="1" x14ac:dyDescent="0.25">
      <c r="A16109" t="s">
        <v>4130</v>
      </c>
      <c r="B16109" t="s">
        <v>13587</v>
      </c>
      <c r="C16109" t="s">
        <v>13588</v>
      </c>
    </row>
    <row r="16110" spans="1:3" hidden="1" x14ac:dyDescent="0.25">
      <c r="A16110" t="s">
        <v>4130</v>
      </c>
      <c r="B16110" t="s">
        <v>13589</v>
      </c>
      <c r="C16110" t="s">
        <v>13590</v>
      </c>
    </row>
    <row r="16111" spans="1:3" hidden="1" x14ac:dyDescent="0.25">
      <c r="A16111" t="s">
        <v>4130</v>
      </c>
      <c r="B16111" t="s">
        <v>13591</v>
      </c>
      <c r="C16111" t="s">
        <v>13592</v>
      </c>
    </row>
    <row r="16112" spans="1:3" hidden="1" x14ac:dyDescent="0.25">
      <c r="A16112" t="s">
        <v>4130</v>
      </c>
      <c r="B16112" t="s">
        <v>13593</v>
      </c>
      <c r="C16112" t="s">
        <v>13594</v>
      </c>
    </row>
    <row r="16113" spans="1:3" hidden="1" x14ac:dyDescent="0.25">
      <c r="A16113" t="s">
        <v>4130</v>
      </c>
      <c r="B16113" t="s">
        <v>13595</v>
      </c>
      <c r="C16113" t="s">
        <v>13596</v>
      </c>
    </row>
    <row r="16114" spans="1:3" hidden="1" x14ac:dyDescent="0.25">
      <c r="A16114" t="s">
        <v>4130</v>
      </c>
      <c r="B16114" t="s">
        <v>13597</v>
      </c>
      <c r="C16114" t="s">
        <v>13598</v>
      </c>
    </row>
    <row r="16115" spans="1:3" hidden="1" x14ac:dyDescent="0.25">
      <c r="A16115" t="s">
        <v>4130</v>
      </c>
      <c r="B16115" t="s">
        <v>13599</v>
      </c>
      <c r="C16115" t="s">
        <v>13600</v>
      </c>
    </row>
    <row r="16116" spans="1:3" hidden="1" x14ac:dyDescent="0.25">
      <c r="A16116" t="s">
        <v>4130</v>
      </c>
      <c r="B16116" t="s">
        <v>13601</v>
      </c>
      <c r="C16116" t="s">
        <v>13602</v>
      </c>
    </row>
    <row r="16117" spans="1:3" hidden="1" x14ac:dyDescent="0.25">
      <c r="A16117" t="s">
        <v>4130</v>
      </c>
      <c r="B16117" t="s">
        <v>13603</v>
      </c>
      <c r="C16117" t="s">
        <v>13604</v>
      </c>
    </row>
    <row r="16118" spans="1:3" hidden="1" x14ac:dyDescent="0.25">
      <c r="A16118" t="s">
        <v>4130</v>
      </c>
      <c r="B16118" t="s">
        <v>13605</v>
      </c>
      <c r="C16118" t="s">
        <v>13588</v>
      </c>
    </row>
    <row r="16119" spans="1:3" hidden="1" x14ac:dyDescent="0.25">
      <c r="A16119" t="s">
        <v>4130</v>
      </c>
      <c r="B16119" t="s">
        <v>13606</v>
      </c>
      <c r="C16119" t="s">
        <v>13607</v>
      </c>
    </row>
    <row r="16120" spans="1:3" hidden="1" x14ac:dyDescent="0.25">
      <c r="A16120" t="s">
        <v>4130</v>
      </c>
      <c r="B16120" t="s">
        <v>13608</v>
      </c>
      <c r="C16120" t="s">
        <v>13609</v>
      </c>
    </row>
    <row r="16121" spans="1:3" hidden="1" x14ac:dyDescent="0.25">
      <c r="A16121" t="s">
        <v>4130</v>
      </c>
      <c r="B16121" t="s">
        <v>13610</v>
      </c>
      <c r="C16121" t="s">
        <v>13611</v>
      </c>
    </row>
    <row r="16122" spans="1:3" hidden="1" x14ac:dyDescent="0.25">
      <c r="A16122" t="s">
        <v>4130</v>
      </c>
      <c r="B16122" t="s">
        <v>13612</v>
      </c>
      <c r="C16122" t="s">
        <v>13613</v>
      </c>
    </row>
    <row r="16123" spans="1:3" hidden="1" x14ac:dyDescent="0.25">
      <c r="A16123" t="s">
        <v>4130</v>
      </c>
      <c r="B16123" t="s">
        <v>13614</v>
      </c>
      <c r="C16123" t="s">
        <v>13594</v>
      </c>
    </row>
    <row r="16124" spans="1:3" hidden="1" x14ac:dyDescent="0.25">
      <c r="A16124" t="s">
        <v>4130</v>
      </c>
      <c r="B16124" t="s">
        <v>13615</v>
      </c>
      <c r="C16124" t="s">
        <v>13616</v>
      </c>
    </row>
    <row r="16125" spans="1:3" hidden="1" x14ac:dyDescent="0.25">
      <c r="A16125" t="s">
        <v>4130</v>
      </c>
      <c r="B16125" t="s">
        <v>13617</v>
      </c>
      <c r="C16125" t="s">
        <v>13618</v>
      </c>
    </row>
    <row r="16126" spans="1:3" hidden="1" x14ac:dyDescent="0.25">
      <c r="A16126" t="s">
        <v>4130</v>
      </c>
      <c r="B16126" t="s">
        <v>13619</v>
      </c>
      <c r="C16126" t="s">
        <v>13620</v>
      </c>
    </row>
    <row r="16127" spans="1:3" hidden="1" x14ac:dyDescent="0.25">
      <c r="A16127" t="s">
        <v>4130</v>
      </c>
      <c r="B16127" t="s">
        <v>13621</v>
      </c>
      <c r="C16127" t="s">
        <v>13622</v>
      </c>
    </row>
    <row r="16128" spans="1:3" hidden="1" x14ac:dyDescent="0.25">
      <c r="A16128" t="s">
        <v>4130</v>
      </c>
      <c r="B16128" t="s">
        <v>13623</v>
      </c>
      <c r="C16128" t="s">
        <v>13624</v>
      </c>
    </row>
    <row r="16129" spans="1:3" hidden="1" x14ac:dyDescent="0.25">
      <c r="A16129" t="s">
        <v>4130</v>
      </c>
      <c r="B16129" t="s">
        <v>13625</v>
      </c>
      <c r="C16129" t="s">
        <v>13626</v>
      </c>
    </row>
    <row r="16130" spans="1:3" hidden="1" x14ac:dyDescent="0.25">
      <c r="A16130" t="s">
        <v>4130</v>
      </c>
      <c r="B16130" t="s">
        <v>13627</v>
      </c>
      <c r="C16130" t="s">
        <v>13628</v>
      </c>
    </row>
    <row r="16131" spans="1:3" hidden="1" x14ac:dyDescent="0.25">
      <c r="A16131" t="s">
        <v>4130</v>
      </c>
      <c r="B16131" t="s">
        <v>13629</v>
      </c>
      <c r="C16131" t="s">
        <v>13630</v>
      </c>
    </row>
    <row r="16132" spans="1:3" hidden="1" x14ac:dyDescent="0.25">
      <c r="A16132" t="s">
        <v>4130</v>
      </c>
      <c r="B16132" t="s">
        <v>13631</v>
      </c>
      <c r="C16132" t="s">
        <v>9793</v>
      </c>
    </row>
    <row r="16133" spans="1:3" hidden="1" x14ac:dyDescent="0.25">
      <c r="A16133" t="s">
        <v>4130</v>
      </c>
      <c r="B16133" t="s">
        <v>13632</v>
      </c>
      <c r="C16133" t="s">
        <v>13633</v>
      </c>
    </row>
    <row r="16134" spans="1:3" hidden="1" x14ac:dyDescent="0.25">
      <c r="A16134" t="s">
        <v>4130</v>
      </c>
      <c r="B16134" t="s">
        <v>13634</v>
      </c>
      <c r="C16134" t="s">
        <v>13635</v>
      </c>
    </row>
    <row r="16135" spans="1:3" hidden="1" x14ac:dyDescent="0.25">
      <c r="A16135" t="s">
        <v>4130</v>
      </c>
      <c r="B16135" t="s">
        <v>13636</v>
      </c>
      <c r="C16135" t="s">
        <v>13637</v>
      </c>
    </row>
    <row r="16136" spans="1:3" hidden="1" x14ac:dyDescent="0.25">
      <c r="A16136" t="s">
        <v>4130</v>
      </c>
      <c r="B16136" t="s">
        <v>13638</v>
      </c>
      <c r="C16136" t="s">
        <v>13639</v>
      </c>
    </row>
    <row r="16137" spans="1:3" hidden="1" x14ac:dyDescent="0.25">
      <c r="A16137" t="s">
        <v>4130</v>
      </c>
      <c r="B16137" t="s">
        <v>13640</v>
      </c>
      <c r="C16137" t="s">
        <v>13641</v>
      </c>
    </row>
    <row r="16138" spans="1:3" hidden="1" x14ac:dyDescent="0.25">
      <c r="A16138" t="s">
        <v>4130</v>
      </c>
      <c r="B16138" t="s">
        <v>13642</v>
      </c>
      <c r="C16138" t="s">
        <v>13643</v>
      </c>
    </row>
    <row r="16139" spans="1:3" hidden="1" x14ac:dyDescent="0.25">
      <c r="A16139" t="s">
        <v>4130</v>
      </c>
      <c r="B16139" t="s">
        <v>13644</v>
      </c>
      <c r="C16139" t="s">
        <v>13645</v>
      </c>
    </row>
    <row r="16140" spans="1:3" hidden="1" x14ac:dyDescent="0.25">
      <c r="A16140" t="s">
        <v>4130</v>
      </c>
      <c r="B16140" t="s">
        <v>13646</v>
      </c>
      <c r="C16140" t="s">
        <v>13647</v>
      </c>
    </row>
    <row r="16141" spans="1:3" hidden="1" x14ac:dyDescent="0.25">
      <c r="A16141" t="s">
        <v>4130</v>
      </c>
      <c r="B16141" t="s">
        <v>13648</v>
      </c>
      <c r="C16141" t="s">
        <v>13649</v>
      </c>
    </row>
    <row r="16142" spans="1:3" hidden="1" x14ac:dyDescent="0.25">
      <c r="A16142" t="s">
        <v>4130</v>
      </c>
      <c r="B16142" t="s">
        <v>13650</v>
      </c>
      <c r="C16142" t="s">
        <v>13651</v>
      </c>
    </row>
    <row r="16143" spans="1:3" hidden="1" x14ac:dyDescent="0.25">
      <c r="A16143" t="s">
        <v>4130</v>
      </c>
      <c r="B16143" t="s">
        <v>13652</v>
      </c>
      <c r="C16143" t="s">
        <v>13653</v>
      </c>
    </row>
    <row r="16144" spans="1:3" hidden="1" x14ac:dyDescent="0.25">
      <c r="A16144" t="s">
        <v>4130</v>
      </c>
      <c r="B16144" t="s">
        <v>13654</v>
      </c>
      <c r="C16144" t="s">
        <v>13655</v>
      </c>
    </row>
    <row r="16145" spans="1:3" hidden="1" x14ac:dyDescent="0.25">
      <c r="A16145" t="s">
        <v>4130</v>
      </c>
      <c r="B16145" t="s">
        <v>13656</v>
      </c>
      <c r="C16145" t="s">
        <v>13657</v>
      </c>
    </row>
    <row r="16146" spans="1:3" hidden="1" x14ac:dyDescent="0.25">
      <c r="A16146" t="s">
        <v>4130</v>
      </c>
      <c r="B16146" t="s">
        <v>13658</v>
      </c>
      <c r="C16146" t="s">
        <v>13626</v>
      </c>
    </row>
    <row r="16147" spans="1:3" hidden="1" x14ac:dyDescent="0.25">
      <c r="A16147" t="s">
        <v>4130</v>
      </c>
      <c r="B16147" t="s">
        <v>13659</v>
      </c>
      <c r="C16147" t="s">
        <v>13594</v>
      </c>
    </row>
    <row r="16148" spans="1:3" hidden="1" x14ac:dyDescent="0.25">
      <c r="A16148" t="s">
        <v>4130</v>
      </c>
      <c r="B16148" t="s">
        <v>13660</v>
      </c>
      <c r="C16148" t="s">
        <v>13661</v>
      </c>
    </row>
    <row r="16149" spans="1:3" hidden="1" x14ac:dyDescent="0.25">
      <c r="A16149" t="s">
        <v>4130</v>
      </c>
      <c r="B16149" t="s">
        <v>13662</v>
      </c>
      <c r="C16149" t="s">
        <v>13663</v>
      </c>
    </row>
    <row r="16150" spans="1:3" hidden="1" x14ac:dyDescent="0.25">
      <c r="A16150" t="s">
        <v>4130</v>
      </c>
      <c r="B16150" t="s">
        <v>13664</v>
      </c>
      <c r="C16150" t="s">
        <v>13665</v>
      </c>
    </row>
    <row r="16151" spans="1:3" hidden="1" x14ac:dyDescent="0.25">
      <c r="A16151" t="s">
        <v>4130</v>
      </c>
      <c r="B16151" t="s">
        <v>13666</v>
      </c>
      <c r="C16151" t="s">
        <v>13667</v>
      </c>
    </row>
    <row r="16152" spans="1:3" hidden="1" x14ac:dyDescent="0.25">
      <c r="A16152" t="s">
        <v>4130</v>
      </c>
      <c r="B16152" t="s">
        <v>13668</v>
      </c>
      <c r="C16152" t="s">
        <v>13630</v>
      </c>
    </row>
    <row r="16153" spans="1:3" hidden="1" x14ac:dyDescent="0.25">
      <c r="A16153" t="s">
        <v>4130</v>
      </c>
      <c r="B16153" t="s">
        <v>13669</v>
      </c>
      <c r="C16153" t="s">
        <v>13670</v>
      </c>
    </row>
    <row r="16154" spans="1:3" hidden="1" x14ac:dyDescent="0.25">
      <c r="A16154" t="s">
        <v>4130</v>
      </c>
      <c r="B16154" t="s">
        <v>13671</v>
      </c>
      <c r="C16154" t="s">
        <v>13672</v>
      </c>
    </row>
    <row r="16155" spans="1:3" hidden="1" x14ac:dyDescent="0.25">
      <c r="A16155" t="s">
        <v>4130</v>
      </c>
      <c r="B16155" t="s">
        <v>13673</v>
      </c>
      <c r="C16155" t="s">
        <v>13674</v>
      </c>
    </row>
    <row r="16156" spans="1:3" hidden="1" x14ac:dyDescent="0.25">
      <c r="A16156" t="s">
        <v>4130</v>
      </c>
      <c r="B16156" t="s">
        <v>13675</v>
      </c>
      <c r="C16156" t="s">
        <v>13676</v>
      </c>
    </row>
    <row r="16157" spans="1:3" hidden="1" x14ac:dyDescent="0.25">
      <c r="A16157" t="s">
        <v>4130</v>
      </c>
      <c r="B16157" t="s">
        <v>13677</v>
      </c>
      <c r="C16157" t="s">
        <v>13678</v>
      </c>
    </row>
    <row r="16158" spans="1:3" hidden="1" x14ac:dyDescent="0.25">
      <c r="A16158" t="s">
        <v>4130</v>
      </c>
      <c r="B16158" t="s">
        <v>13679</v>
      </c>
      <c r="C16158" t="s">
        <v>13680</v>
      </c>
    </row>
    <row r="16159" spans="1:3" hidden="1" x14ac:dyDescent="0.25">
      <c r="A16159" t="s">
        <v>4130</v>
      </c>
      <c r="B16159" t="s">
        <v>13681</v>
      </c>
      <c r="C16159" t="s">
        <v>13651</v>
      </c>
    </row>
    <row r="16160" spans="1:3" hidden="1" x14ac:dyDescent="0.25">
      <c r="A16160" t="s">
        <v>4130</v>
      </c>
      <c r="B16160" t="s">
        <v>13682</v>
      </c>
      <c r="C16160" t="s">
        <v>13683</v>
      </c>
    </row>
    <row r="16161" spans="1:3" hidden="1" x14ac:dyDescent="0.25">
      <c r="A16161" t="s">
        <v>4130</v>
      </c>
      <c r="B16161" t="s">
        <v>13684</v>
      </c>
      <c r="C16161" t="s">
        <v>13685</v>
      </c>
    </row>
    <row r="16162" spans="1:3" hidden="1" x14ac:dyDescent="0.25">
      <c r="A16162" t="s">
        <v>4130</v>
      </c>
      <c r="B16162" t="s">
        <v>13686</v>
      </c>
      <c r="C16162" t="s">
        <v>13687</v>
      </c>
    </row>
    <row r="16163" spans="1:3" hidden="1" x14ac:dyDescent="0.25">
      <c r="A16163" t="s">
        <v>4130</v>
      </c>
      <c r="B16163" t="s">
        <v>13688</v>
      </c>
      <c r="C16163" t="s">
        <v>13689</v>
      </c>
    </row>
    <row r="16164" spans="1:3" hidden="1" x14ac:dyDescent="0.25">
      <c r="A16164" t="s">
        <v>4130</v>
      </c>
      <c r="B16164" t="s">
        <v>13690</v>
      </c>
      <c r="C16164" t="s">
        <v>13602</v>
      </c>
    </row>
    <row r="16165" spans="1:3" hidden="1" x14ac:dyDescent="0.25">
      <c r="A16165" t="s">
        <v>4130</v>
      </c>
      <c r="B16165" t="s">
        <v>13691</v>
      </c>
      <c r="C16165" t="s">
        <v>13692</v>
      </c>
    </row>
    <row r="16166" spans="1:3" hidden="1" x14ac:dyDescent="0.25">
      <c r="A16166" t="s">
        <v>4130</v>
      </c>
      <c r="B16166" t="s">
        <v>13693</v>
      </c>
      <c r="C16166" t="s">
        <v>13694</v>
      </c>
    </row>
    <row r="16167" spans="1:3" hidden="1" x14ac:dyDescent="0.25">
      <c r="A16167" t="s">
        <v>4130</v>
      </c>
      <c r="B16167" t="s">
        <v>13695</v>
      </c>
      <c r="C16167" t="s">
        <v>13696</v>
      </c>
    </row>
    <row r="16168" spans="1:3" hidden="1" x14ac:dyDescent="0.25">
      <c r="A16168" t="s">
        <v>4130</v>
      </c>
      <c r="B16168" t="s">
        <v>13697</v>
      </c>
      <c r="C16168" t="s">
        <v>13698</v>
      </c>
    </row>
    <row r="16169" spans="1:3" hidden="1" x14ac:dyDescent="0.25">
      <c r="A16169" t="s">
        <v>4130</v>
      </c>
      <c r="B16169" t="s">
        <v>13699</v>
      </c>
      <c r="C16169" t="s">
        <v>13700</v>
      </c>
    </row>
    <row r="16170" spans="1:3" hidden="1" x14ac:dyDescent="0.25">
      <c r="A16170" t="s">
        <v>4130</v>
      </c>
      <c r="B16170" t="s">
        <v>13701</v>
      </c>
      <c r="C16170" t="s">
        <v>13702</v>
      </c>
    </row>
    <row r="16171" spans="1:3" hidden="1" x14ac:dyDescent="0.25">
      <c r="A16171" t="s">
        <v>4130</v>
      </c>
      <c r="B16171" t="s">
        <v>13703</v>
      </c>
      <c r="C16171" t="s">
        <v>9773</v>
      </c>
    </row>
    <row r="16172" spans="1:3" hidden="1" x14ac:dyDescent="0.25">
      <c r="A16172" t="s">
        <v>4130</v>
      </c>
      <c r="B16172" t="s">
        <v>13704</v>
      </c>
      <c r="C16172" t="s">
        <v>9822</v>
      </c>
    </row>
    <row r="16173" spans="1:3" hidden="1" x14ac:dyDescent="0.25">
      <c r="A16173" t="s">
        <v>4130</v>
      </c>
      <c r="B16173" t="s">
        <v>13705</v>
      </c>
      <c r="C16173" t="s">
        <v>9979</v>
      </c>
    </row>
    <row r="16174" spans="1:3" hidden="1" x14ac:dyDescent="0.25">
      <c r="A16174" t="s">
        <v>4130</v>
      </c>
      <c r="B16174" t="s">
        <v>13706</v>
      </c>
      <c r="C16174" t="s">
        <v>13707</v>
      </c>
    </row>
    <row r="16175" spans="1:3" hidden="1" x14ac:dyDescent="0.25">
      <c r="A16175" t="s">
        <v>4130</v>
      </c>
      <c r="B16175" t="s">
        <v>13708</v>
      </c>
      <c r="C16175" t="s">
        <v>13709</v>
      </c>
    </row>
    <row r="16176" spans="1:3" hidden="1" x14ac:dyDescent="0.25">
      <c r="A16176" t="s">
        <v>4130</v>
      </c>
      <c r="B16176" t="s">
        <v>13710</v>
      </c>
      <c r="C16176" t="s">
        <v>13711</v>
      </c>
    </row>
    <row r="16177" spans="1:3" hidden="1" x14ac:dyDescent="0.25">
      <c r="A16177" t="s">
        <v>4130</v>
      </c>
      <c r="B16177" t="s">
        <v>13712</v>
      </c>
      <c r="C16177" t="s">
        <v>13626</v>
      </c>
    </row>
    <row r="16178" spans="1:3" hidden="1" x14ac:dyDescent="0.25">
      <c r="A16178" t="s">
        <v>4130</v>
      </c>
      <c r="B16178" t="s">
        <v>13713</v>
      </c>
      <c r="C16178" t="s">
        <v>13714</v>
      </c>
    </row>
    <row r="16179" spans="1:3" hidden="1" x14ac:dyDescent="0.25">
      <c r="A16179" t="s">
        <v>4130</v>
      </c>
      <c r="B16179" t="s">
        <v>13715</v>
      </c>
      <c r="C16179" t="s">
        <v>13716</v>
      </c>
    </row>
    <row r="16180" spans="1:3" hidden="1" x14ac:dyDescent="0.25">
      <c r="A16180" t="s">
        <v>4130</v>
      </c>
      <c r="B16180" t="s">
        <v>13717</v>
      </c>
      <c r="C16180" t="s">
        <v>13680</v>
      </c>
    </row>
    <row r="16181" spans="1:3" hidden="1" x14ac:dyDescent="0.25">
      <c r="A16181" t="s">
        <v>4130</v>
      </c>
      <c r="B16181" t="s">
        <v>13718</v>
      </c>
      <c r="C16181" t="s">
        <v>13676</v>
      </c>
    </row>
    <row r="16182" spans="1:3" hidden="1" x14ac:dyDescent="0.25">
      <c r="A16182" t="s">
        <v>4130</v>
      </c>
      <c r="B16182" t="s">
        <v>13719</v>
      </c>
      <c r="C16182" t="s">
        <v>13720</v>
      </c>
    </row>
    <row r="16183" spans="1:3" hidden="1" x14ac:dyDescent="0.25">
      <c r="A16183" t="s">
        <v>4130</v>
      </c>
      <c r="B16183" t="s">
        <v>13721</v>
      </c>
      <c r="C16183" t="s">
        <v>13722</v>
      </c>
    </row>
    <row r="16184" spans="1:3" hidden="1" x14ac:dyDescent="0.25">
      <c r="A16184" t="s">
        <v>4130</v>
      </c>
      <c r="B16184" t="s">
        <v>13723</v>
      </c>
      <c r="C16184" t="s">
        <v>13626</v>
      </c>
    </row>
    <row r="16185" spans="1:3" hidden="1" x14ac:dyDescent="0.25">
      <c r="A16185" t="s">
        <v>4130</v>
      </c>
      <c r="B16185" t="s">
        <v>13724</v>
      </c>
      <c r="C16185" t="s">
        <v>13628</v>
      </c>
    </row>
    <row r="16186" spans="1:3" hidden="1" x14ac:dyDescent="0.25">
      <c r="A16186" t="s">
        <v>4130</v>
      </c>
      <c r="B16186" t="s">
        <v>13725</v>
      </c>
      <c r="C16186" t="s">
        <v>13726</v>
      </c>
    </row>
    <row r="16187" spans="1:3" hidden="1" x14ac:dyDescent="0.25">
      <c r="A16187" t="s">
        <v>4130</v>
      </c>
      <c r="B16187" t="s">
        <v>13727</v>
      </c>
      <c r="C16187" t="s">
        <v>12318</v>
      </c>
    </row>
    <row r="16188" spans="1:3" hidden="1" x14ac:dyDescent="0.25">
      <c r="A16188" t="s">
        <v>4130</v>
      </c>
      <c r="B16188" t="s">
        <v>13728</v>
      </c>
      <c r="C16188" t="s">
        <v>13626</v>
      </c>
    </row>
    <row r="16189" spans="1:3" hidden="1" x14ac:dyDescent="0.25">
      <c r="A16189" t="s">
        <v>4130</v>
      </c>
      <c r="B16189" t="s">
        <v>13729</v>
      </c>
      <c r="C16189" t="s">
        <v>13657</v>
      </c>
    </row>
    <row r="16190" spans="1:3" hidden="1" x14ac:dyDescent="0.25">
      <c r="A16190" t="s">
        <v>4130</v>
      </c>
      <c r="B16190" t="s">
        <v>13730</v>
      </c>
      <c r="C16190" t="s">
        <v>13731</v>
      </c>
    </row>
    <row r="16191" spans="1:3" hidden="1" x14ac:dyDescent="0.25">
      <c r="A16191" t="s">
        <v>4130</v>
      </c>
      <c r="B16191" t="s">
        <v>13732</v>
      </c>
      <c r="C16191" t="s">
        <v>13626</v>
      </c>
    </row>
    <row r="16192" spans="1:3" hidden="1" x14ac:dyDescent="0.25">
      <c r="A16192" t="s">
        <v>4130</v>
      </c>
      <c r="B16192" t="s">
        <v>13733</v>
      </c>
      <c r="C16192" t="s">
        <v>13734</v>
      </c>
    </row>
    <row r="16193" spans="1:3" hidden="1" x14ac:dyDescent="0.25">
      <c r="A16193" t="s">
        <v>4130</v>
      </c>
      <c r="B16193" t="s">
        <v>13735</v>
      </c>
      <c r="C16193" t="s">
        <v>13680</v>
      </c>
    </row>
    <row r="16194" spans="1:3" hidden="1" x14ac:dyDescent="0.25">
      <c r="A16194" t="s">
        <v>4130</v>
      </c>
      <c r="B16194" t="s">
        <v>13736</v>
      </c>
      <c r="C16194" t="s">
        <v>13737</v>
      </c>
    </row>
    <row r="16195" spans="1:3" hidden="1" x14ac:dyDescent="0.25">
      <c r="A16195" t="s">
        <v>4130</v>
      </c>
      <c r="B16195" t="s">
        <v>13738</v>
      </c>
      <c r="C16195" t="s">
        <v>13678</v>
      </c>
    </row>
    <row r="16196" spans="1:3" hidden="1" x14ac:dyDescent="0.25">
      <c r="A16196" t="s">
        <v>4130</v>
      </c>
      <c r="B16196" t="s">
        <v>13739</v>
      </c>
      <c r="C16196" t="s">
        <v>13651</v>
      </c>
    </row>
    <row r="16197" spans="1:3" hidden="1" x14ac:dyDescent="0.25">
      <c r="A16197" t="s">
        <v>4130</v>
      </c>
      <c r="B16197" t="s">
        <v>13740</v>
      </c>
      <c r="C16197" t="s">
        <v>13714</v>
      </c>
    </row>
    <row r="16198" spans="1:3" hidden="1" x14ac:dyDescent="0.25">
      <c r="A16198" t="s">
        <v>4130</v>
      </c>
      <c r="B16198" t="s">
        <v>13741</v>
      </c>
      <c r="C16198" t="s">
        <v>13722</v>
      </c>
    </row>
    <row r="16199" spans="1:3" hidden="1" x14ac:dyDescent="0.25">
      <c r="A16199" t="s">
        <v>4130</v>
      </c>
      <c r="B16199" t="s">
        <v>13742</v>
      </c>
      <c r="C16199" t="s">
        <v>13647</v>
      </c>
    </row>
    <row r="16200" spans="1:3" hidden="1" x14ac:dyDescent="0.25">
      <c r="A16200" t="s">
        <v>4130</v>
      </c>
      <c r="B16200" t="s">
        <v>13743</v>
      </c>
      <c r="C16200" t="s">
        <v>13744</v>
      </c>
    </row>
    <row r="16201" spans="1:3" hidden="1" x14ac:dyDescent="0.25">
      <c r="A16201" t="s">
        <v>4130</v>
      </c>
      <c r="B16201" t="s">
        <v>13745</v>
      </c>
      <c r="C16201" t="s">
        <v>9772</v>
      </c>
    </row>
    <row r="16202" spans="1:3" hidden="1" x14ac:dyDescent="0.25">
      <c r="A16202" t="s">
        <v>4130</v>
      </c>
      <c r="B16202" t="s">
        <v>13746</v>
      </c>
      <c r="C16202" t="s">
        <v>13747</v>
      </c>
    </row>
    <row r="16203" spans="1:3" hidden="1" x14ac:dyDescent="0.25">
      <c r="A16203" t="s">
        <v>4130</v>
      </c>
      <c r="B16203" t="s">
        <v>13748</v>
      </c>
      <c r="C16203" t="s">
        <v>13749</v>
      </c>
    </row>
    <row r="16204" spans="1:3" hidden="1" x14ac:dyDescent="0.25">
      <c r="A16204" t="s">
        <v>4130</v>
      </c>
      <c r="B16204" t="s">
        <v>13750</v>
      </c>
      <c r="C16204" t="s">
        <v>9819</v>
      </c>
    </row>
    <row r="16205" spans="1:3" hidden="1" x14ac:dyDescent="0.25">
      <c r="A16205" t="s">
        <v>4130</v>
      </c>
      <c r="B16205" t="s">
        <v>13751</v>
      </c>
      <c r="C16205" t="s">
        <v>13626</v>
      </c>
    </row>
    <row r="16206" spans="1:3" hidden="1" x14ac:dyDescent="0.25">
      <c r="A16206" t="s">
        <v>4130</v>
      </c>
      <c r="B16206" t="s">
        <v>13752</v>
      </c>
      <c r="C16206" t="s">
        <v>13628</v>
      </c>
    </row>
    <row r="16207" spans="1:3" hidden="1" x14ac:dyDescent="0.25">
      <c r="A16207" t="s">
        <v>4130</v>
      </c>
      <c r="B16207" t="s">
        <v>13753</v>
      </c>
      <c r="C16207" t="s">
        <v>13687</v>
      </c>
    </row>
    <row r="16208" spans="1:3" hidden="1" x14ac:dyDescent="0.25">
      <c r="A16208" t="s">
        <v>4130</v>
      </c>
      <c r="B16208" t="s">
        <v>13754</v>
      </c>
      <c r="C16208" t="s">
        <v>13755</v>
      </c>
    </row>
    <row r="16209" spans="1:3" hidden="1" x14ac:dyDescent="0.25">
      <c r="A16209" t="s">
        <v>4130</v>
      </c>
      <c r="B16209" t="s">
        <v>13756</v>
      </c>
      <c r="C16209" t="s">
        <v>13641</v>
      </c>
    </row>
    <row r="16210" spans="1:3" hidden="1" x14ac:dyDescent="0.25">
      <c r="A16210" t="s">
        <v>4130</v>
      </c>
      <c r="B16210" t="s">
        <v>13757</v>
      </c>
      <c r="C16210" t="s">
        <v>13643</v>
      </c>
    </row>
    <row r="16211" spans="1:3" hidden="1" x14ac:dyDescent="0.25">
      <c r="A16211" t="s">
        <v>4130</v>
      </c>
      <c r="B16211" t="s">
        <v>13758</v>
      </c>
      <c r="C16211" t="s">
        <v>13759</v>
      </c>
    </row>
    <row r="16212" spans="1:3" hidden="1" x14ac:dyDescent="0.25">
      <c r="A16212" t="s">
        <v>4130</v>
      </c>
      <c r="B16212" t="s">
        <v>13760</v>
      </c>
      <c r="C16212" t="s">
        <v>13761</v>
      </c>
    </row>
    <row r="16213" spans="1:3" hidden="1" x14ac:dyDescent="0.25">
      <c r="A16213" t="s">
        <v>4130</v>
      </c>
      <c r="B16213" t="s">
        <v>13762</v>
      </c>
      <c r="C16213" t="s">
        <v>13692</v>
      </c>
    </row>
    <row r="16214" spans="1:3" hidden="1" x14ac:dyDescent="0.25">
      <c r="A16214" t="s">
        <v>4130</v>
      </c>
      <c r="B16214" t="s">
        <v>13763</v>
      </c>
      <c r="C16214" t="s">
        <v>13582</v>
      </c>
    </row>
    <row r="16215" spans="1:3" hidden="1" x14ac:dyDescent="0.25">
      <c r="A16215" t="s">
        <v>4130</v>
      </c>
      <c r="B16215" t="s">
        <v>13764</v>
      </c>
      <c r="C16215" t="s">
        <v>13586</v>
      </c>
    </row>
    <row r="16216" spans="1:3" hidden="1" x14ac:dyDescent="0.25">
      <c r="A16216" t="s">
        <v>4130</v>
      </c>
      <c r="B16216" t="s">
        <v>13765</v>
      </c>
      <c r="C16216" t="s">
        <v>13766</v>
      </c>
    </row>
    <row r="16217" spans="1:3" hidden="1" x14ac:dyDescent="0.25">
      <c r="A16217" t="s">
        <v>4130</v>
      </c>
      <c r="B16217" t="s">
        <v>13767</v>
      </c>
      <c r="C16217" t="s">
        <v>13768</v>
      </c>
    </row>
    <row r="16218" spans="1:3" hidden="1" x14ac:dyDescent="0.25">
      <c r="A16218" t="s">
        <v>4130</v>
      </c>
      <c r="B16218" t="s">
        <v>13769</v>
      </c>
      <c r="C16218" t="s">
        <v>13626</v>
      </c>
    </row>
    <row r="16219" spans="1:3" hidden="1" x14ac:dyDescent="0.25">
      <c r="A16219" t="s">
        <v>4130</v>
      </c>
      <c r="B16219" t="s">
        <v>13770</v>
      </c>
      <c r="C16219" t="s">
        <v>13771</v>
      </c>
    </row>
    <row r="16220" spans="1:3" hidden="1" x14ac:dyDescent="0.25">
      <c r="A16220" t="s">
        <v>4130</v>
      </c>
      <c r="B16220" t="s">
        <v>13772</v>
      </c>
      <c r="C16220" t="s">
        <v>13731</v>
      </c>
    </row>
    <row r="16221" spans="1:3" hidden="1" x14ac:dyDescent="0.25">
      <c r="A16221" t="s">
        <v>4130</v>
      </c>
      <c r="B16221" t="s">
        <v>13773</v>
      </c>
      <c r="C16221" t="s">
        <v>13774</v>
      </c>
    </row>
    <row r="16222" spans="1:3" hidden="1" x14ac:dyDescent="0.25">
      <c r="A16222" t="s">
        <v>4130</v>
      </c>
      <c r="B16222" t="s">
        <v>13775</v>
      </c>
      <c r="C16222" t="s">
        <v>13618</v>
      </c>
    </row>
    <row r="16223" spans="1:3" hidden="1" x14ac:dyDescent="0.25">
      <c r="A16223" t="s">
        <v>4130</v>
      </c>
      <c r="B16223" t="s">
        <v>13776</v>
      </c>
      <c r="C16223" t="s">
        <v>13620</v>
      </c>
    </row>
    <row r="16224" spans="1:3" hidden="1" x14ac:dyDescent="0.25">
      <c r="A16224" t="s">
        <v>4130</v>
      </c>
      <c r="B16224" t="s">
        <v>13777</v>
      </c>
      <c r="C16224" t="s">
        <v>13626</v>
      </c>
    </row>
    <row r="16225" spans="1:3" hidden="1" x14ac:dyDescent="0.25">
      <c r="A16225" t="s">
        <v>4130</v>
      </c>
      <c r="B16225" t="s">
        <v>13778</v>
      </c>
      <c r="C16225" t="s">
        <v>13734</v>
      </c>
    </row>
    <row r="16226" spans="1:3" hidden="1" x14ac:dyDescent="0.25">
      <c r="A16226" t="s">
        <v>4130</v>
      </c>
      <c r="B16226" t="s">
        <v>13779</v>
      </c>
      <c r="C16226" t="s">
        <v>13680</v>
      </c>
    </row>
    <row r="16227" spans="1:3" hidden="1" x14ac:dyDescent="0.25">
      <c r="A16227" t="s">
        <v>4130</v>
      </c>
      <c r="B16227" t="s">
        <v>13780</v>
      </c>
      <c r="C16227" t="s">
        <v>13781</v>
      </c>
    </row>
    <row r="16228" spans="1:3" hidden="1" x14ac:dyDescent="0.25">
      <c r="A16228" t="s">
        <v>4130</v>
      </c>
      <c r="B16228" t="s">
        <v>13782</v>
      </c>
      <c r="C16228" t="s">
        <v>13783</v>
      </c>
    </row>
    <row r="16229" spans="1:3" hidden="1" x14ac:dyDescent="0.25">
      <c r="A16229" t="s">
        <v>4130</v>
      </c>
      <c r="B16229" t="s">
        <v>13784</v>
      </c>
      <c r="C16229" t="s">
        <v>13785</v>
      </c>
    </row>
    <row r="16230" spans="1:3" hidden="1" x14ac:dyDescent="0.25">
      <c r="A16230" t="s">
        <v>4130</v>
      </c>
      <c r="B16230" t="s">
        <v>13786</v>
      </c>
      <c r="C16230" t="s">
        <v>13714</v>
      </c>
    </row>
    <row r="16231" spans="1:3" hidden="1" x14ac:dyDescent="0.25">
      <c r="A16231" t="s">
        <v>4130</v>
      </c>
      <c r="B16231" t="s">
        <v>13787</v>
      </c>
      <c r="C16231" t="s">
        <v>13734</v>
      </c>
    </row>
    <row r="16232" spans="1:3" hidden="1" x14ac:dyDescent="0.25">
      <c r="A16232" t="s">
        <v>4130</v>
      </c>
      <c r="B16232" t="s">
        <v>13788</v>
      </c>
      <c r="C16232" t="s">
        <v>13731</v>
      </c>
    </row>
    <row r="16233" spans="1:3" hidden="1" x14ac:dyDescent="0.25">
      <c r="A16233" t="s">
        <v>4130</v>
      </c>
      <c r="B16233" t="s">
        <v>13789</v>
      </c>
      <c r="C16233" t="s">
        <v>13609</v>
      </c>
    </row>
    <row r="16234" spans="1:3" hidden="1" x14ac:dyDescent="0.25">
      <c r="A16234" t="s">
        <v>4130</v>
      </c>
      <c r="B16234" t="s">
        <v>13790</v>
      </c>
      <c r="C16234" t="s">
        <v>13586</v>
      </c>
    </row>
    <row r="16235" spans="1:3" hidden="1" x14ac:dyDescent="0.25">
      <c r="A16235" t="s">
        <v>4130</v>
      </c>
      <c r="B16235" t="s">
        <v>13791</v>
      </c>
      <c r="C16235" t="s">
        <v>13687</v>
      </c>
    </row>
    <row r="16236" spans="1:3" hidden="1" x14ac:dyDescent="0.25">
      <c r="A16236" t="s">
        <v>4130</v>
      </c>
      <c r="B16236" t="s">
        <v>13792</v>
      </c>
      <c r="C16236" t="s">
        <v>13793</v>
      </c>
    </row>
    <row r="16237" spans="1:3" hidden="1" x14ac:dyDescent="0.25">
      <c r="A16237" t="s">
        <v>4130</v>
      </c>
      <c r="B16237" t="s">
        <v>13794</v>
      </c>
      <c r="C16237" t="s">
        <v>13609</v>
      </c>
    </row>
    <row r="16238" spans="1:3" hidden="1" x14ac:dyDescent="0.25">
      <c r="A16238" t="s">
        <v>4130</v>
      </c>
      <c r="B16238" t="s">
        <v>13795</v>
      </c>
      <c r="C16238" t="s">
        <v>13796</v>
      </c>
    </row>
    <row r="16239" spans="1:3" hidden="1" x14ac:dyDescent="0.25">
      <c r="A16239" t="s">
        <v>4130</v>
      </c>
      <c r="B16239" t="s">
        <v>13797</v>
      </c>
      <c r="C16239" t="s">
        <v>13798</v>
      </c>
    </row>
    <row r="16240" spans="1:3" hidden="1" x14ac:dyDescent="0.25">
      <c r="A16240" t="s">
        <v>4130</v>
      </c>
      <c r="B16240" t="s">
        <v>13799</v>
      </c>
      <c r="C16240" t="s">
        <v>13798</v>
      </c>
    </row>
    <row r="16241" spans="1:3" hidden="1" x14ac:dyDescent="0.25">
      <c r="A16241" t="s">
        <v>4130</v>
      </c>
      <c r="B16241" t="s">
        <v>13800</v>
      </c>
      <c r="C16241" t="s">
        <v>13676</v>
      </c>
    </row>
    <row r="16242" spans="1:3" hidden="1" x14ac:dyDescent="0.25">
      <c r="A16242" t="s">
        <v>4130</v>
      </c>
      <c r="B16242" t="s">
        <v>13801</v>
      </c>
      <c r="C16242" t="s">
        <v>13771</v>
      </c>
    </row>
    <row r="16243" spans="1:3" hidden="1" x14ac:dyDescent="0.25">
      <c r="A16243" t="s">
        <v>4130</v>
      </c>
      <c r="B16243" t="s">
        <v>13802</v>
      </c>
      <c r="C16243" t="s">
        <v>13803</v>
      </c>
    </row>
    <row r="16244" spans="1:3" hidden="1" x14ac:dyDescent="0.25">
      <c r="A16244" t="s">
        <v>4130</v>
      </c>
      <c r="B16244" t="s">
        <v>13804</v>
      </c>
      <c r="C16244" t="s">
        <v>12318</v>
      </c>
    </row>
    <row r="16245" spans="1:3" hidden="1" x14ac:dyDescent="0.25">
      <c r="A16245" t="s">
        <v>4130</v>
      </c>
      <c r="B16245" t="s">
        <v>13805</v>
      </c>
      <c r="C16245" t="s">
        <v>13698</v>
      </c>
    </row>
    <row r="16246" spans="1:3" hidden="1" x14ac:dyDescent="0.25">
      <c r="A16246" t="s">
        <v>4130</v>
      </c>
      <c r="B16246" t="s">
        <v>13806</v>
      </c>
      <c r="C16246" t="s">
        <v>13807</v>
      </c>
    </row>
    <row r="16247" spans="1:3" hidden="1" x14ac:dyDescent="0.25">
      <c r="A16247" t="s">
        <v>4130</v>
      </c>
      <c r="B16247" t="s">
        <v>13808</v>
      </c>
      <c r="C16247" t="s">
        <v>9812</v>
      </c>
    </row>
    <row r="16248" spans="1:3" hidden="1" x14ac:dyDescent="0.25">
      <c r="A16248" t="s">
        <v>4130</v>
      </c>
      <c r="B16248" t="s">
        <v>13809</v>
      </c>
      <c r="C16248" t="s">
        <v>9982</v>
      </c>
    </row>
    <row r="16249" spans="1:3" hidden="1" x14ac:dyDescent="0.25">
      <c r="A16249" t="s">
        <v>4130</v>
      </c>
      <c r="B16249" t="s">
        <v>13810</v>
      </c>
      <c r="C16249" t="s">
        <v>9826</v>
      </c>
    </row>
    <row r="16250" spans="1:3" hidden="1" x14ac:dyDescent="0.25">
      <c r="A16250" t="s">
        <v>4130</v>
      </c>
      <c r="B16250" t="s">
        <v>13811</v>
      </c>
      <c r="C16250" t="s">
        <v>13812</v>
      </c>
    </row>
    <row r="16251" spans="1:3" hidden="1" x14ac:dyDescent="0.25">
      <c r="A16251" t="s">
        <v>4130</v>
      </c>
      <c r="B16251" t="s">
        <v>13813</v>
      </c>
      <c r="C16251" t="s">
        <v>13814</v>
      </c>
    </row>
    <row r="16252" spans="1:3" hidden="1" x14ac:dyDescent="0.25">
      <c r="A16252" t="s">
        <v>4130</v>
      </c>
      <c r="B16252" t="s">
        <v>13815</v>
      </c>
      <c r="C16252" t="s">
        <v>13816</v>
      </c>
    </row>
    <row r="16253" spans="1:3" hidden="1" x14ac:dyDescent="0.25">
      <c r="A16253" t="s">
        <v>4130</v>
      </c>
      <c r="B16253" t="s">
        <v>5291</v>
      </c>
      <c r="C16253" t="s">
        <v>13817</v>
      </c>
    </row>
    <row r="16254" spans="1:3" hidden="1" x14ac:dyDescent="0.25">
      <c r="A16254" t="s">
        <v>4130</v>
      </c>
      <c r="B16254" t="s">
        <v>13818</v>
      </c>
      <c r="C16254" t="s">
        <v>13819</v>
      </c>
    </row>
    <row r="16255" spans="1:3" hidden="1" x14ac:dyDescent="0.25">
      <c r="A16255" t="s">
        <v>4130</v>
      </c>
      <c r="B16255" t="s">
        <v>13820</v>
      </c>
      <c r="C16255" t="s">
        <v>13821</v>
      </c>
    </row>
    <row r="16256" spans="1:3" hidden="1" x14ac:dyDescent="0.25">
      <c r="A16256" t="s">
        <v>4130</v>
      </c>
      <c r="B16256" t="s">
        <v>13822</v>
      </c>
      <c r="C16256" t="s">
        <v>13823</v>
      </c>
    </row>
    <row r="16257" spans="1:3" hidden="1" x14ac:dyDescent="0.25">
      <c r="A16257" t="s">
        <v>4130</v>
      </c>
      <c r="B16257" t="s">
        <v>13824</v>
      </c>
      <c r="C16257" t="s">
        <v>13825</v>
      </c>
    </row>
    <row r="16258" spans="1:3" hidden="1" x14ac:dyDescent="0.25">
      <c r="A16258" t="s">
        <v>4130</v>
      </c>
      <c r="B16258" t="s">
        <v>13826</v>
      </c>
      <c r="C16258" t="s">
        <v>9895</v>
      </c>
    </row>
    <row r="16259" spans="1:3" hidden="1" x14ac:dyDescent="0.25">
      <c r="A16259" t="s">
        <v>4130</v>
      </c>
      <c r="B16259" t="s">
        <v>13827</v>
      </c>
      <c r="C16259" t="s">
        <v>9895</v>
      </c>
    </row>
    <row r="16260" spans="1:3" hidden="1" x14ac:dyDescent="0.25">
      <c r="A16260" t="s">
        <v>4130</v>
      </c>
      <c r="B16260" t="s">
        <v>13828</v>
      </c>
      <c r="C16260" t="s">
        <v>13829</v>
      </c>
    </row>
    <row r="16261" spans="1:3" hidden="1" x14ac:dyDescent="0.25">
      <c r="A16261" t="s">
        <v>4130</v>
      </c>
      <c r="B16261" t="s">
        <v>13830</v>
      </c>
      <c r="C16261" t="s">
        <v>13829</v>
      </c>
    </row>
    <row r="16262" spans="1:3" hidden="1" x14ac:dyDescent="0.25">
      <c r="A16262" t="s">
        <v>4130</v>
      </c>
      <c r="B16262" t="s">
        <v>13831</v>
      </c>
      <c r="C16262" t="s">
        <v>13832</v>
      </c>
    </row>
    <row r="16263" spans="1:3" hidden="1" x14ac:dyDescent="0.25">
      <c r="A16263" t="s">
        <v>4130</v>
      </c>
      <c r="B16263" t="s">
        <v>13833</v>
      </c>
      <c r="C16263" t="s">
        <v>13834</v>
      </c>
    </row>
    <row r="16264" spans="1:3" hidden="1" x14ac:dyDescent="0.25">
      <c r="A16264" t="s">
        <v>4130</v>
      </c>
      <c r="B16264" t="s">
        <v>13835</v>
      </c>
      <c r="C16264" t="s">
        <v>13836</v>
      </c>
    </row>
    <row r="16265" spans="1:3" hidden="1" x14ac:dyDescent="0.25">
      <c r="A16265" t="s">
        <v>4130</v>
      </c>
      <c r="B16265" t="s">
        <v>13837</v>
      </c>
      <c r="C16265" t="s">
        <v>13836</v>
      </c>
    </row>
    <row r="16266" spans="1:3" hidden="1" x14ac:dyDescent="0.25">
      <c r="A16266" t="s">
        <v>4130</v>
      </c>
      <c r="B16266" t="s">
        <v>13838</v>
      </c>
      <c r="C16266" t="s">
        <v>13839</v>
      </c>
    </row>
    <row r="16267" spans="1:3" hidden="1" x14ac:dyDescent="0.25">
      <c r="A16267" t="s">
        <v>4130</v>
      </c>
      <c r="B16267" t="s">
        <v>13840</v>
      </c>
      <c r="C16267" t="s">
        <v>13839</v>
      </c>
    </row>
    <row r="16268" spans="1:3" hidden="1" x14ac:dyDescent="0.25">
      <c r="A16268" t="s">
        <v>4130</v>
      </c>
      <c r="B16268" t="s">
        <v>13841</v>
      </c>
      <c r="C16268" t="s">
        <v>13842</v>
      </c>
    </row>
    <row r="16269" spans="1:3" hidden="1" x14ac:dyDescent="0.25">
      <c r="A16269" t="s">
        <v>4130</v>
      </c>
      <c r="B16269" t="s">
        <v>13843</v>
      </c>
      <c r="C16269" t="s">
        <v>13842</v>
      </c>
    </row>
    <row r="16270" spans="1:3" hidden="1" x14ac:dyDescent="0.25">
      <c r="A16270" t="s">
        <v>4130</v>
      </c>
      <c r="B16270" t="s">
        <v>13844</v>
      </c>
      <c r="C16270" t="s">
        <v>13845</v>
      </c>
    </row>
    <row r="16271" spans="1:3" hidden="1" x14ac:dyDescent="0.25">
      <c r="A16271" t="s">
        <v>4130</v>
      </c>
      <c r="B16271" t="s">
        <v>13846</v>
      </c>
      <c r="C16271" t="s">
        <v>13847</v>
      </c>
    </row>
    <row r="16272" spans="1:3" hidden="1" x14ac:dyDescent="0.25">
      <c r="A16272" t="s">
        <v>4130</v>
      </c>
      <c r="B16272" t="s">
        <v>13848</v>
      </c>
      <c r="C16272" t="s">
        <v>13849</v>
      </c>
    </row>
    <row r="16273" spans="1:3" hidden="1" x14ac:dyDescent="0.25">
      <c r="A16273" t="s">
        <v>4130</v>
      </c>
      <c r="B16273" t="s">
        <v>13850</v>
      </c>
      <c r="C16273" t="s">
        <v>13851</v>
      </c>
    </row>
    <row r="16274" spans="1:3" hidden="1" x14ac:dyDescent="0.25">
      <c r="A16274" t="s">
        <v>4130</v>
      </c>
      <c r="B16274" t="s">
        <v>13852</v>
      </c>
      <c r="C16274" t="s">
        <v>13853</v>
      </c>
    </row>
    <row r="16275" spans="1:3" hidden="1" x14ac:dyDescent="0.25">
      <c r="A16275" t="s">
        <v>4130</v>
      </c>
      <c r="B16275" t="s">
        <v>13854</v>
      </c>
      <c r="C16275" t="s">
        <v>13855</v>
      </c>
    </row>
    <row r="16276" spans="1:3" hidden="1" x14ac:dyDescent="0.25">
      <c r="A16276" t="s">
        <v>4130</v>
      </c>
      <c r="B16276" t="s">
        <v>13856</v>
      </c>
      <c r="C16276" t="s">
        <v>5409</v>
      </c>
    </row>
    <row r="16277" spans="1:3" hidden="1" x14ac:dyDescent="0.25">
      <c r="A16277" t="s">
        <v>4130</v>
      </c>
      <c r="B16277" t="s">
        <v>13857</v>
      </c>
      <c r="C16277" t="s">
        <v>5409</v>
      </c>
    </row>
    <row r="16278" spans="1:3" hidden="1" x14ac:dyDescent="0.25">
      <c r="A16278" t="s">
        <v>4130</v>
      </c>
      <c r="B16278" t="s">
        <v>13858</v>
      </c>
      <c r="C16278" t="s">
        <v>5409</v>
      </c>
    </row>
    <row r="16279" spans="1:3" hidden="1" x14ac:dyDescent="0.25">
      <c r="A16279" t="s">
        <v>4130</v>
      </c>
      <c r="B16279" t="s">
        <v>13859</v>
      </c>
      <c r="C16279" t="s">
        <v>5409</v>
      </c>
    </row>
    <row r="16280" spans="1:3" hidden="1" x14ac:dyDescent="0.25">
      <c r="A16280" t="s">
        <v>4130</v>
      </c>
      <c r="B16280" t="s">
        <v>13860</v>
      </c>
      <c r="C16280" t="s">
        <v>5409</v>
      </c>
    </row>
    <row r="16281" spans="1:3" hidden="1" x14ac:dyDescent="0.25">
      <c r="A16281" t="s">
        <v>4130</v>
      </c>
      <c r="B16281" t="s">
        <v>13861</v>
      </c>
      <c r="C16281" t="s">
        <v>5409</v>
      </c>
    </row>
    <row r="16282" spans="1:3" hidden="1" x14ac:dyDescent="0.25">
      <c r="A16282" t="s">
        <v>4130</v>
      </c>
      <c r="B16282" t="s">
        <v>13862</v>
      </c>
      <c r="C16282" t="s">
        <v>5409</v>
      </c>
    </row>
    <row r="16283" spans="1:3" hidden="1" x14ac:dyDescent="0.25">
      <c r="A16283" t="s">
        <v>4130</v>
      </c>
      <c r="B16283" t="s">
        <v>13863</v>
      </c>
      <c r="C16283" t="s">
        <v>5409</v>
      </c>
    </row>
    <row r="16284" spans="1:3" hidden="1" x14ac:dyDescent="0.25">
      <c r="A16284" t="s">
        <v>4130</v>
      </c>
      <c r="B16284" t="s">
        <v>13864</v>
      </c>
      <c r="C16284" t="s">
        <v>5409</v>
      </c>
    </row>
    <row r="16285" spans="1:3" hidden="1" x14ac:dyDescent="0.25">
      <c r="A16285" t="s">
        <v>4130</v>
      </c>
      <c r="B16285" t="s">
        <v>13865</v>
      </c>
      <c r="C16285" t="s">
        <v>5409</v>
      </c>
    </row>
    <row r="16286" spans="1:3" hidden="1" x14ac:dyDescent="0.25">
      <c r="A16286" t="s">
        <v>4130</v>
      </c>
      <c r="B16286" t="s">
        <v>13866</v>
      </c>
      <c r="C16286" t="s">
        <v>5409</v>
      </c>
    </row>
    <row r="16287" spans="1:3" hidden="1" x14ac:dyDescent="0.25">
      <c r="A16287" t="s">
        <v>4130</v>
      </c>
      <c r="B16287" t="s">
        <v>13867</v>
      </c>
      <c r="C16287" t="s">
        <v>5409</v>
      </c>
    </row>
    <row r="16288" spans="1:3" hidden="1" x14ac:dyDescent="0.25">
      <c r="A16288" t="s">
        <v>4130</v>
      </c>
      <c r="B16288" t="s">
        <v>13868</v>
      </c>
      <c r="C16288" t="s">
        <v>5409</v>
      </c>
    </row>
    <row r="16289" spans="1:3" hidden="1" x14ac:dyDescent="0.25">
      <c r="A16289" t="s">
        <v>4130</v>
      </c>
      <c r="B16289" t="s">
        <v>13869</v>
      </c>
      <c r="C16289" t="s">
        <v>5409</v>
      </c>
    </row>
    <row r="16290" spans="1:3" hidden="1" x14ac:dyDescent="0.25">
      <c r="A16290" t="s">
        <v>4130</v>
      </c>
      <c r="B16290" t="s">
        <v>13870</v>
      </c>
      <c r="C16290" t="s">
        <v>5409</v>
      </c>
    </row>
    <row r="16291" spans="1:3" hidden="1" x14ac:dyDescent="0.25">
      <c r="A16291" t="s">
        <v>4130</v>
      </c>
      <c r="B16291" t="s">
        <v>13871</v>
      </c>
      <c r="C16291" t="s">
        <v>5409</v>
      </c>
    </row>
    <row r="16292" spans="1:3" hidden="1" x14ac:dyDescent="0.25">
      <c r="A16292" t="s">
        <v>4130</v>
      </c>
      <c r="B16292" t="s">
        <v>13872</v>
      </c>
      <c r="C16292" t="s">
        <v>13873</v>
      </c>
    </row>
    <row r="16293" spans="1:3" hidden="1" x14ac:dyDescent="0.25">
      <c r="A16293" t="s">
        <v>4130</v>
      </c>
      <c r="B16293" t="s">
        <v>13874</v>
      </c>
      <c r="C16293" t="s">
        <v>13875</v>
      </c>
    </row>
    <row r="16294" spans="1:3" hidden="1" x14ac:dyDescent="0.25">
      <c r="A16294" t="s">
        <v>4130</v>
      </c>
      <c r="B16294" t="s">
        <v>13876</v>
      </c>
      <c r="C16294" t="s">
        <v>13873</v>
      </c>
    </row>
    <row r="16295" spans="1:3" hidden="1" x14ac:dyDescent="0.25">
      <c r="A16295" t="s">
        <v>4130</v>
      </c>
      <c r="B16295" t="s">
        <v>13877</v>
      </c>
      <c r="C16295" t="s">
        <v>13873</v>
      </c>
    </row>
    <row r="16296" spans="1:3" hidden="1" x14ac:dyDescent="0.25">
      <c r="A16296" t="s">
        <v>4130</v>
      </c>
      <c r="B16296" t="s">
        <v>13878</v>
      </c>
      <c r="C16296" t="s">
        <v>13873</v>
      </c>
    </row>
    <row r="16297" spans="1:3" hidden="1" x14ac:dyDescent="0.25">
      <c r="A16297" t="s">
        <v>4130</v>
      </c>
      <c r="B16297" t="s">
        <v>13879</v>
      </c>
      <c r="C16297" t="s">
        <v>13873</v>
      </c>
    </row>
    <row r="16298" spans="1:3" hidden="1" x14ac:dyDescent="0.25">
      <c r="A16298" t="s">
        <v>4130</v>
      </c>
      <c r="B16298" t="s">
        <v>13880</v>
      </c>
      <c r="C16298" t="s">
        <v>13873</v>
      </c>
    </row>
    <row r="16299" spans="1:3" hidden="1" x14ac:dyDescent="0.25">
      <c r="A16299" t="s">
        <v>4130</v>
      </c>
      <c r="B16299" t="s">
        <v>13881</v>
      </c>
      <c r="C16299" t="s">
        <v>13873</v>
      </c>
    </row>
    <row r="16300" spans="1:3" hidden="1" x14ac:dyDescent="0.25">
      <c r="A16300" t="s">
        <v>4130</v>
      </c>
      <c r="B16300" t="s">
        <v>13882</v>
      </c>
      <c r="C16300" t="s">
        <v>13873</v>
      </c>
    </row>
    <row r="16301" spans="1:3" hidden="1" x14ac:dyDescent="0.25">
      <c r="A16301" t="s">
        <v>4130</v>
      </c>
      <c r="B16301" t="s">
        <v>13883</v>
      </c>
      <c r="C16301" t="s">
        <v>13873</v>
      </c>
    </row>
    <row r="16302" spans="1:3" hidden="1" x14ac:dyDescent="0.25">
      <c r="A16302" t="s">
        <v>4130</v>
      </c>
      <c r="B16302" t="s">
        <v>13884</v>
      </c>
      <c r="C16302" t="s">
        <v>13873</v>
      </c>
    </row>
    <row r="16303" spans="1:3" hidden="1" x14ac:dyDescent="0.25">
      <c r="A16303" t="s">
        <v>4130</v>
      </c>
      <c r="B16303" t="s">
        <v>13885</v>
      </c>
      <c r="C16303" t="s">
        <v>13873</v>
      </c>
    </row>
    <row r="16304" spans="1:3" hidden="1" x14ac:dyDescent="0.25">
      <c r="A16304" t="s">
        <v>4130</v>
      </c>
      <c r="B16304" t="s">
        <v>13886</v>
      </c>
      <c r="C16304" t="s">
        <v>13873</v>
      </c>
    </row>
    <row r="16305" spans="1:3" hidden="1" x14ac:dyDescent="0.25">
      <c r="A16305" t="s">
        <v>4130</v>
      </c>
      <c r="B16305" t="s">
        <v>13887</v>
      </c>
      <c r="C16305" t="s">
        <v>13873</v>
      </c>
    </row>
    <row r="16306" spans="1:3" hidden="1" x14ac:dyDescent="0.25">
      <c r="A16306" t="s">
        <v>4130</v>
      </c>
      <c r="B16306" t="s">
        <v>13888</v>
      </c>
      <c r="C16306" t="s">
        <v>13873</v>
      </c>
    </row>
    <row r="16307" spans="1:3" hidden="1" x14ac:dyDescent="0.25">
      <c r="A16307" t="s">
        <v>4130</v>
      </c>
      <c r="B16307" t="s">
        <v>13889</v>
      </c>
      <c r="C16307" t="s">
        <v>13890</v>
      </c>
    </row>
    <row r="16308" spans="1:3" hidden="1" x14ac:dyDescent="0.25">
      <c r="A16308" t="s">
        <v>4130</v>
      </c>
      <c r="B16308" t="s">
        <v>13891</v>
      </c>
      <c r="C16308" t="s">
        <v>13890</v>
      </c>
    </row>
    <row r="16309" spans="1:3" hidden="1" x14ac:dyDescent="0.25">
      <c r="A16309" t="s">
        <v>4130</v>
      </c>
      <c r="B16309" t="s">
        <v>13892</v>
      </c>
      <c r="C16309" t="s">
        <v>13893</v>
      </c>
    </row>
    <row r="16310" spans="1:3" hidden="1" x14ac:dyDescent="0.25">
      <c r="A16310" t="s">
        <v>4130</v>
      </c>
      <c r="B16310" t="s">
        <v>13894</v>
      </c>
      <c r="C16310" t="s">
        <v>13895</v>
      </c>
    </row>
    <row r="16311" spans="1:3" hidden="1" x14ac:dyDescent="0.25">
      <c r="A16311" t="s">
        <v>4130</v>
      </c>
      <c r="B16311" t="s">
        <v>13896</v>
      </c>
      <c r="C16311" t="s">
        <v>13897</v>
      </c>
    </row>
    <row r="16312" spans="1:3" hidden="1" x14ac:dyDescent="0.25">
      <c r="A16312" t="s">
        <v>4130</v>
      </c>
      <c r="B16312" t="s">
        <v>13898</v>
      </c>
      <c r="C16312" t="s">
        <v>13897</v>
      </c>
    </row>
    <row r="16313" spans="1:3" hidden="1" x14ac:dyDescent="0.25">
      <c r="A16313" t="s">
        <v>4130</v>
      </c>
      <c r="B16313" t="s">
        <v>13899</v>
      </c>
      <c r="C16313" t="s">
        <v>9722</v>
      </c>
    </row>
    <row r="16314" spans="1:3" hidden="1" x14ac:dyDescent="0.25">
      <c r="A16314" t="s">
        <v>4130</v>
      </c>
      <c r="B16314" t="s">
        <v>13900</v>
      </c>
      <c r="C16314" t="s">
        <v>13901</v>
      </c>
    </row>
    <row r="16315" spans="1:3" hidden="1" x14ac:dyDescent="0.25">
      <c r="A16315" t="s">
        <v>4130</v>
      </c>
      <c r="B16315" t="s">
        <v>13902</v>
      </c>
      <c r="C16315" t="s">
        <v>13901</v>
      </c>
    </row>
    <row r="16316" spans="1:3" hidden="1" x14ac:dyDescent="0.25">
      <c r="A16316" t="s">
        <v>4130</v>
      </c>
      <c r="B16316" t="s">
        <v>13903</v>
      </c>
      <c r="C16316" t="s">
        <v>13904</v>
      </c>
    </row>
    <row r="16317" spans="1:3" hidden="1" x14ac:dyDescent="0.25">
      <c r="A16317" t="s">
        <v>4130</v>
      </c>
      <c r="B16317" t="s">
        <v>13905</v>
      </c>
      <c r="C16317" t="s">
        <v>9722</v>
      </c>
    </row>
    <row r="16318" spans="1:3" hidden="1" x14ac:dyDescent="0.25">
      <c r="A16318" t="s">
        <v>4130</v>
      </c>
      <c r="B16318" t="s">
        <v>13906</v>
      </c>
      <c r="C16318" t="s">
        <v>13907</v>
      </c>
    </row>
    <row r="16319" spans="1:3" hidden="1" x14ac:dyDescent="0.25">
      <c r="A16319" t="s">
        <v>4130</v>
      </c>
      <c r="B16319" t="s">
        <v>13908</v>
      </c>
      <c r="C16319" t="s">
        <v>13907</v>
      </c>
    </row>
    <row r="16320" spans="1:3" hidden="1" x14ac:dyDescent="0.25">
      <c r="A16320" t="s">
        <v>4130</v>
      </c>
      <c r="B16320" t="s">
        <v>13909</v>
      </c>
      <c r="C16320" t="s">
        <v>13910</v>
      </c>
    </row>
    <row r="16321" spans="1:3" hidden="1" x14ac:dyDescent="0.25">
      <c r="A16321" t="s">
        <v>4130</v>
      </c>
      <c r="B16321" t="s">
        <v>13911</v>
      </c>
      <c r="C16321" t="s">
        <v>13907</v>
      </c>
    </row>
    <row r="16322" spans="1:3" hidden="1" x14ac:dyDescent="0.25">
      <c r="A16322" t="s">
        <v>4130</v>
      </c>
      <c r="B16322" t="s">
        <v>13912</v>
      </c>
      <c r="C16322" t="s">
        <v>13907</v>
      </c>
    </row>
    <row r="16323" spans="1:3" hidden="1" x14ac:dyDescent="0.25">
      <c r="A16323" t="s">
        <v>4130</v>
      </c>
      <c r="B16323" t="s">
        <v>13913</v>
      </c>
      <c r="C16323" t="s">
        <v>13907</v>
      </c>
    </row>
    <row r="16324" spans="1:3" hidden="1" x14ac:dyDescent="0.25">
      <c r="A16324" t="s">
        <v>4130</v>
      </c>
      <c r="B16324" t="s">
        <v>13914</v>
      </c>
      <c r="C16324" t="s">
        <v>13915</v>
      </c>
    </row>
    <row r="16325" spans="1:3" hidden="1" x14ac:dyDescent="0.25">
      <c r="A16325" t="s">
        <v>4130</v>
      </c>
      <c r="B16325" t="s">
        <v>13916</v>
      </c>
      <c r="C16325" t="s">
        <v>13915</v>
      </c>
    </row>
    <row r="16326" spans="1:3" hidden="1" x14ac:dyDescent="0.25">
      <c r="A16326" t="s">
        <v>4130</v>
      </c>
      <c r="B16326" t="s">
        <v>13917</v>
      </c>
      <c r="C16326" t="s">
        <v>13915</v>
      </c>
    </row>
    <row r="16327" spans="1:3" hidden="1" x14ac:dyDescent="0.25">
      <c r="A16327" t="s">
        <v>4130</v>
      </c>
      <c r="B16327" t="s">
        <v>13918</v>
      </c>
      <c r="C16327" t="s">
        <v>13915</v>
      </c>
    </row>
    <row r="16328" spans="1:3" hidden="1" x14ac:dyDescent="0.25">
      <c r="A16328" t="s">
        <v>4130</v>
      </c>
      <c r="B16328" t="s">
        <v>13919</v>
      </c>
      <c r="C16328" t="s">
        <v>13915</v>
      </c>
    </row>
    <row r="16329" spans="1:3" hidden="1" x14ac:dyDescent="0.25">
      <c r="A16329" t="s">
        <v>4130</v>
      </c>
      <c r="B16329" t="s">
        <v>13920</v>
      </c>
      <c r="C16329" t="s">
        <v>13915</v>
      </c>
    </row>
    <row r="16330" spans="1:3" hidden="1" x14ac:dyDescent="0.25">
      <c r="A16330" t="s">
        <v>4130</v>
      </c>
      <c r="B16330" t="s">
        <v>13921</v>
      </c>
      <c r="C16330" t="s">
        <v>13915</v>
      </c>
    </row>
    <row r="16331" spans="1:3" hidden="1" x14ac:dyDescent="0.25">
      <c r="A16331" t="s">
        <v>4130</v>
      </c>
      <c r="B16331" t="s">
        <v>13922</v>
      </c>
      <c r="C16331" t="s">
        <v>13915</v>
      </c>
    </row>
    <row r="16332" spans="1:3" hidden="1" x14ac:dyDescent="0.25">
      <c r="A16332" t="s">
        <v>4130</v>
      </c>
      <c r="B16332" t="s">
        <v>13923</v>
      </c>
      <c r="C16332" t="s">
        <v>13915</v>
      </c>
    </row>
    <row r="16333" spans="1:3" hidden="1" x14ac:dyDescent="0.25">
      <c r="A16333" t="s">
        <v>4130</v>
      </c>
      <c r="B16333" t="s">
        <v>13924</v>
      </c>
      <c r="C16333" t="s">
        <v>13925</v>
      </c>
    </row>
    <row r="16334" spans="1:3" hidden="1" x14ac:dyDescent="0.25">
      <c r="A16334" t="s">
        <v>4130</v>
      </c>
      <c r="B16334" t="s">
        <v>13926</v>
      </c>
      <c r="C16334" t="s">
        <v>13927</v>
      </c>
    </row>
    <row r="16335" spans="1:3" hidden="1" x14ac:dyDescent="0.25">
      <c r="A16335" t="s">
        <v>4130</v>
      </c>
      <c r="B16335" t="s">
        <v>13928</v>
      </c>
      <c r="C16335" t="s">
        <v>13927</v>
      </c>
    </row>
    <row r="16336" spans="1:3" hidden="1" x14ac:dyDescent="0.25">
      <c r="A16336" t="s">
        <v>4130</v>
      </c>
      <c r="B16336" t="s">
        <v>13929</v>
      </c>
      <c r="C16336" t="s">
        <v>13927</v>
      </c>
    </row>
    <row r="16337" spans="1:3" hidden="1" x14ac:dyDescent="0.25">
      <c r="A16337" t="s">
        <v>4130</v>
      </c>
      <c r="B16337" t="s">
        <v>13930</v>
      </c>
      <c r="C16337" t="s">
        <v>13927</v>
      </c>
    </row>
    <row r="16338" spans="1:3" hidden="1" x14ac:dyDescent="0.25">
      <c r="A16338" t="s">
        <v>4130</v>
      </c>
      <c r="B16338" t="s">
        <v>13931</v>
      </c>
      <c r="C16338" t="s">
        <v>13927</v>
      </c>
    </row>
    <row r="16339" spans="1:3" hidden="1" x14ac:dyDescent="0.25">
      <c r="A16339" t="s">
        <v>4130</v>
      </c>
      <c r="B16339" t="s">
        <v>13932</v>
      </c>
      <c r="C16339" t="s">
        <v>13933</v>
      </c>
    </row>
    <row r="16340" spans="1:3" hidden="1" x14ac:dyDescent="0.25">
      <c r="A16340" t="s">
        <v>4130</v>
      </c>
      <c r="B16340" t="s">
        <v>13934</v>
      </c>
      <c r="C16340" t="s">
        <v>13935</v>
      </c>
    </row>
    <row r="16341" spans="1:3" hidden="1" x14ac:dyDescent="0.25">
      <c r="A16341" t="s">
        <v>4130</v>
      </c>
      <c r="B16341" t="s">
        <v>13936</v>
      </c>
      <c r="C16341" t="s">
        <v>13937</v>
      </c>
    </row>
    <row r="16342" spans="1:3" hidden="1" x14ac:dyDescent="0.25">
      <c r="A16342" t="s">
        <v>4130</v>
      </c>
      <c r="B16342" t="s">
        <v>13938</v>
      </c>
      <c r="C16342" t="s">
        <v>13935</v>
      </c>
    </row>
    <row r="16343" spans="1:3" hidden="1" x14ac:dyDescent="0.25">
      <c r="A16343" t="s">
        <v>4130</v>
      </c>
      <c r="B16343" t="s">
        <v>13939</v>
      </c>
      <c r="C16343" t="s">
        <v>13935</v>
      </c>
    </row>
    <row r="16344" spans="1:3" hidden="1" x14ac:dyDescent="0.25">
      <c r="A16344" t="s">
        <v>4130</v>
      </c>
      <c r="B16344" t="s">
        <v>13940</v>
      </c>
      <c r="C16344" t="s">
        <v>13935</v>
      </c>
    </row>
    <row r="16345" spans="1:3" hidden="1" x14ac:dyDescent="0.25">
      <c r="A16345" t="s">
        <v>4130</v>
      </c>
      <c r="B16345" t="s">
        <v>13941</v>
      </c>
      <c r="C16345" t="s">
        <v>13942</v>
      </c>
    </row>
    <row r="16346" spans="1:3" hidden="1" x14ac:dyDescent="0.25">
      <c r="A16346" t="s">
        <v>4130</v>
      </c>
      <c r="B16346" t="s">
        <v>13943</v>
      </c>
      <c r="C16346" t="s">
        <v>13942</v>
      </c>
    </row>
    <row r="16347" spans="1:3" hidden="1" x14ac:dyDescent="0.25">
      <c r="A16347" t="s">
        <v>4130</v>
      </c>
      <c r="B16347" t="s">
        <v>13944</v>
      </c>
      <c r="C16347" t="s">
        <v>13942</v>
      </c>
    </row>
    <row r="16348" spans="1:3" hidden="1" x14ac:dyDescent="0.25">
      <c r="A16348" t="s">
        <v>4130</v>
      </c>
      <c r="B16348" t="s">
        <v>13945</v>
      </c>
      <c r="C16348" t="s">
        <v>13942</v>
      </c>
    </row>
    <row r="16349" spans="1:3" hidden="1" x14ac:dyDescent="0.25">
      <c r="A16349" t="s">
        <v>4130</v>
      </c>
      <c r="B16349" t="s">
        <v>13946</v>
      </c>
      <c r="C16349" t="s">
        <v>13942</v>
      </c>
    </row>
    <row r="16350" spans="1:3" hidden="1" x14ac:dyDescent="0.25">
      <c r="A16350" t="s">
        <v>4130</v>
      </c>
      <c r="B16350" t="s">
        <v>13947</v>
      </c>
      <c r="C16350" t="s">
        <v>13942</v>
      </c>
    </row>
    <row r="16351" spans="1:3" hidden="1" x14ac:dyDescent="0.25">
      <c r="A16351" t="s">
        <v>4130</v>
      </c>
      <c r="B16351" t="s">
        <v>13948</v>
      </c>
      <c r="C16351" t="s">
        <v>13942</v>
      </c>
    </row>
    <row r="16352" spans="1:3" hidden="1" x14ac:dyDescent="0.25">
      <c r="A16352" t="s">
        <v>4130</v>
      </c>
      <c r="B16352" t="s">
        <v>13949</v>
      </c>
      <c r="C16352" t="s">
        <v>13942</v>
      </c>
    </row>
    <row r="16353" spans="1:3" hidden="1" x14ac:dyDescent="0.25">
      <c r="A16353" t="s">
        <v>4130</v>
      </c>
      <c r="B16353" t="s">
        <v>13950</v>
      </c>
      <c r="C16353" t="s">
        <v>13942</v>
      </c>
    </row>
    <row r="16354" spans="1:3" hidden="1" x14ac:dyDescent="0.25">
      <c r="A16354" t="s">
        <v>4130</v>
      </c>
      <c r="B16354" t="s">
        <v>13951</v>
      </c>
      <c r="C16354" t="s">
        <v>13952</v>
      </c>
    </row>
    <row r="16355" spans="1:3" hidden="1" x14ac:dyDescent="0.25">
      <c r="A16355" t="s">
        <v>4130</v>
      </c>
      <c r="B16355" t="s">
        <v>13953</v>
      </c>
      <c r="C16355" t="s">
        <v>13952</v>
      </c>
    </row>
    <row r="16356" spans="1:3" hidden="1" x14ac:dyDescent="0.25">
      <c r="A16356" t="s">
        <v>4130</v>
      </c>
      <c r="B16356" t="s">
        <v>13954</v>
      </c>
      <c r="C16356" t="s">
        <v>9807</v>
      </c>
    </row>
    <row r="16357" spans="1:3" hidden="1" x14ac:dyDescent="0.25">
      <c r="A16357" t="s">
        <v>4130</v>
      </c>
      <c r="B16357" t="s">
        <v>13955</v>
      </c>
      <c r="C16357" t="s">
        <v>9807</v>
      </c>
    </row>
    <row r="16358" spans="1:3" hidden="1" x14ac:dyDescent="0.25">
      <c r="A16358" t="s">
        <v>4130</v>
      </c>
      <c r="B16358" t="s">
        <v>13956</v>
      </c>
      <c r="C16358" t="s">
        <v>13957</v>
      </c>
    </row>
    <row r="16359" spans="1:3" hidden="1" x14ac:dyDescent="0.25">
      <c r="A16359" t="s">
        <v>4130</v>
      </c>
      <c r="B16359" t="s">
        <v>13958</v>
      </c>
      <c r="C16359" t="s">
        <v>13959</v>
      </c>
    </row>
    <row r="16360" spans="1:3" hidden="1" x14ac:dyDescent="0.25">
      <c r="A16360" t="s">
        <v>4130</v>
      </c>
      <c r="B16360" t="s">
        <v>13960</v>
      </c>
      <c r="C16360" t="s">
        <v>13961</v>
      </c>
    </row>
    <row r="16361" spans="1:3" hidden="1" x14ac:dyDescent="0.25">
      <c r="A16361" t="s">
        <v>4130</v>
      </c>
      <c r="B16361" t="s">
        <v>13962</v>
      </c>
      <c r="C16361" t="s">
        <v>13961</v>
      </c>
    </row>
    <row r="16362" spans="1:3" hidden="1" x14ac:dyDescent="0.25">
      <c r="A16362" t="s">
        <v>4130</v>
      </c>
      <c r="B16362" t="s">
        <v>13963</v>
      </c>
      <c r="C16362" t="s">
        <v>13964</v>
      </c>
    </row>
    <row r="16363" spans="1:3" hidden="1" x14ac:dyDescent="0.25">
      <c r="A16363" t="s">
        <v>4130</v>
      </c>
      <c r="B16363" t="s">
        <v>13965</v>
      </c>
      <c r="C16363" t="s">
        <v>9955</v>
      </c>
    </row>
    <row r="16364" spans="1:3" hidden="1" x14ac:dyDescent="0.25">
      <c r="A16364" t="s">
        <v>4130</v>
      </c>
      <c r="B16364" t="s">
        <v>13966</v>
      </c>
      <c r="C16364" t="s">
        <v>9955</v>
      </c>
    </row>
    <row r="16365" spans="1:3" hidden="1" x14ac:dyDescent="0.25">
      <c r="A16365" t="s">
        <v>4130</v>
      </c>
      <c r="B16365" t="s">
        <v>13967</v>
      </c>
      <c r="C16365" t="s">
        <v>9639</v>
      </c>
    </row>
    <row r="16366" spans="1:3" hidden="1" x14ac:dyDescent="0.25">
      <c r="A16366" t="s">
        <v>4130</v>
      </c>
      <c r="B16366" t="s">
        <v>13968</v>
      </c>
      <c r="C16366" t="s">
        <v>9639</v>
      </c>
    </row>
    <row r="16367" spans="1:3" hidden="1" x14ac:dyDescent="0.25">
      <c r="A16367" t="s">
        <v>4130</v>
      </c>
      <c r="B16367" t="s">
        <v>13969</v>
      </c>
      <c r="C16367" t="s">
        <v>9639</v>
      </c>
    </row>
    <row r="16368" spans="1:3" hidden="1" x14ac:dyDescent="0.25">
      <c r="A16368" t="s">
        <v>4130</v>
      </c>
      <c r="B16368" t="s">
        <v>13970</v>
      </c>
      <c r="C16368" t="s">
        <v>9639</v>
      </c>
    </row>
    <row r="16369" spans="1:3" hidden="1" x14ac:dyDescent="0.25">
      <c r="A16369" t="s">
        <v>4130</v>
      </c>
      <c r="B16369" t="s">
        <v>13971</v>
      </c>
      <c r="C16369" t="s">
        <v>9639</v>
      </c>
    </row>
    <row r="16370" spans="1:3" hidden="1" x14ac:dyDescent="0.25">
      <c r="A16370" t="s">
        <v>4130</v>
      </c>
      <c r="B16370" t="s">
        <v>13972</v>
      </c>
      <c r="C16370" t="s">
        <v>13973</v>
      </c>
    </row>
    <row r="16371" spans="1:3" hidden="1" x14ac:dyDescent="0.25">
      <c r="A16371" t="s">
        <v>4130</v>
      </c>
      <c r="B16371" t="s">
        <v>13974</v>
      </c>
      <c r="C16371" t="s">
        <v>13975</v>
      </c>
    </row>
    <row r="16372" spans="1:3" hidden="1" x14ac:dyDescent="0.25">
      <c r="A16372" t="s">
        <v>4130</v>
      </c>
      <c r="B16372" t="s">
        <v>13976</v>
      </c>
      <c r="C16372" t="s">
        <v>13975</v>
      </c>
    </row>
    <row r="16373" spans="1:3" hidden="1" x14ac:dyDescent="0.25">
      <c r="A16373" t="s">
        <v>4130</v>
      </c>
      <c r="B16373" t="s">
        <v>13977</v>
      </c>
      <c r="C16373" t="s">
        <v>13975</v>
      </c>
    </row>
    <row r="16374" spans="1:3" hidden="1" x14ac:dyDescent="0.25">
      <c r="A16374" t="s">
        <v>4130</v>
      </c>
      <c r="B16374" t="s">
        <v>13978</v>
      </c>
      <c r="C16374" t="s">
        <v>13979</v>
      </c>
    </row>
    <row r="16375" spans="1:3" hidden="1" x14ac:dyDescent="0.25">
      <c r="A16375" t="s">
        <v>4130</v>
      </c>
      <c r="B16375" t="s">
        <v>13980</v>
      </c>
      <c r="C16375" t="s">
        <v>13975</v>
      </c>
    </row>
    <row r="16376" spans="1:3" hidden="1" x14ac:dyDescent="0.25">
      <c r="A16376" t="s">
        <v>4130</v>
      </c>
      <c r="B16376" t="s">
        <v>13981</v>
      </c>
      <c r="C16376" t="s">
        <v>13982</v>
      </c>
    </row>
    <row r="16377" spans="1:3" hidden="1" x14ac:dyDescent="0.25">
      <c r="A16377" t="s">
        <v>4130</v>
      </c>
      <c r="B16377" t="s">
        <v>13983</v>
      </c>
      <c r="C16377" t="s">
        <v>13984</v>
      </c>
    </row>
    <row r="16378" spans="1:3" hidden="1" x14ac:dyDescent="0.25">
      <c r="A16378" t="s">
        <v>4130</v>
      </c>
      <c r="B16378" t="s">
        <v>13985</v>
      </c>
      <c r="C16378" t="s">
        <v>13986</v>
      </c>
    </row>
    <row r="16379" spans="1:3" hidden="1" x14ac:dyDescent="0.25">
      <c r="A16379" t="s">
        <v>4130</v>
      </c>
      <c r="B16379" t="s">
        <v>13987</v>
      </c>
      <c r="C16379" t="s">
        <v>13988</v>
      </c>
    </row>
    <row r="16380" spans="1:3" hidden="1" x14ac:dyDescent="0.25">
      <c r="A16380" t="s">
        <v>4130</v>
      </c>
      <c r="B16380" t="s">
        <v>13989</v>
      </c>
      <c r="C16380" t="s">
        <v>13990</v>
      </c>
    </row>
    <row r="16381" spans="1:3" hidden="1" x14ac:dyDescent="0.25">
      <c r="A16381" t="s">
        <v>4130</v>
      </c>
      <c r="B16381" t="s">
        <v>13991</v>
      </c>
      <c r="C16381" t="s">
        <v>13990</v>
      </c>
    </row>
    <row r="16382" spans="1:3" hidden="1" x14ac:dyDescent="0.25">
      <c r="A16382" t="s">
        <v>4130</v>
      </c>
      <c r="B16382" t="s">
        <v>13992</v>
      </c>
      <c r="C16382" t="s">
        <v>13990</v>
      </c>
    </row>
    <row r="16383" spans="1:3" hidden="1" x14ac:dyDescent="0.25">
      <c r="A16383" t="s">
        <v>4130</v>
      </c>
      <c r="B16383" t="s">
        <v>13993</v>
      </c>
      <c r="C16383" t="s">
        <v>13990</v>
      </c>
    </row>
    <row r="16384" spans="1:3" hidden="1" x14ac:dyDescent="0.25">
      <c r="A16384" t="s">
        <v>4130</v>
      </c>
      <c r="B16384" t="s">
        <v>13994</v>
      </c>
      <c r="C16384" t="s">
        <v>13990</v>
      </c>
    </row>
    <row r="16385" spans="1:3" hidden="1" x14ac:dyDescent="0.25">
      <c r="A16385" t="s">
        <v>4130</v>
      </c>
      <c r="B16385" t="s">
        <v>13995</v>
      </c>
      <c r="C16385" t="s">
        <v>13996</v>
      </c>
    </row>
    <row r="16386" spans="1:3" hidden="1" x14ac:dyDescent="0.25">
      <c r="A16386" t="s">
        <v>4130</v>
      </c>
      <c r="B16386" t="s">
        <v>13997</v>
      </c>
      <c r="C16386" t="s">
        <v>13990</v>
      </c>
    </row>
    <row r="16387" spans="1:3" hidden="1" x14ac:dyDescent="0.25">
      <c r="A16387" t="s">
        <v>4130</v>
      </c>
      <c r="B16387" t="s">
        <v>13998</v>
      </c>
      <c r="C16387" t="s">
        <v>13999</v>
      </c>
    </row>
    <row r="16388" spans="1:3" hidden="1" x14ac:dyDescent="0.25">
      <c r="A16388" t="s">
        <v>4130</v>
      </c>
      <c r="B16388" t="s">
        <v>14000</v>
      </c>
      <c r="C16388" t="s">
        <v>14001</v>
      </c>
    </row>
    <row r="16389" spans="1:3" hidden="1" x14ac:dyDescent="0.25">
      <c r="A16389" t="s">
        <v>4130</v>
      </c>
      <c r="B16389" t="s">
        <v>14002</v>
      </c>
      <c r="C16389" t="s">
        <v>14001</v>
      </c>
    </row>
    <row r="16390" spans="1:3" hidden="1" x14ac:dyDescent="0.25">
      <c r="A16390" t="s">
        <v>4130</v>
      </c>
      <c r="B16390" t="s">
        <v>14003</v>
      </c>
      <c r="C16390" t="s">
        <v>14001</v>
      </c>
    </row>
    <row r="16391" spans="1:3" hidden="1" x14ac:dyDescent="0.25">
      <c r="A16391" t="s">
        <v>4130</v>
      </c>
      <c r="B16391" t="s">
        <v>14004</v>
      </c>
      <c r="C16391" t="s">
        <v>14001</v>
      </c>
    </row>
    <row r="16392" spans="1:3" hidden="1" x14ac:dyDescent="0.25">
      <c r="A16392" t="s">
        <v>4130</v>
      </c>
      <c r="B16392" t="s">
        <v>14005</v>
      </c>
      <c r="C16392" t="s">
        <v>14001</v>
      </c>
    </row>
    <row r="16393" spans="1:3" hidden="1" x14ac:dyDescent="0.25">
      <c r="A16393" t="s">
        <v>4130</v>
      </c>
      <c r="B16393" t="s">
        <v>14006</v>
      </c>
      <c r="C16393" t="s">
        <v>13990</v>
      </c>
    </row>
    <row r="16394" spans="1:3" hidden="1" x14ac:dyDescent="0.25">
      <c r="A16394" t="s">
        <v>4130</v>
      </c>
      <c r="B16394" t="s">
        <v>14007</v>
      </c>
      <c r="C16394" t="s">
        <v>13990</v>
      </c>
    </row>
    <row r="16395" spans="1:3" hidden="1" x14ac:dyDescent="0.25">
      <c r="A16395" t="s">
        <v>4130</v>
      </c>
      <c r="B16395" t="s">
        <v>14008</v>
      </c>
      <c r="C16395" t="s">
        <v>13990</v>
      </c>
    </row>
    <row r="16396" spans="1:3" hidden="1" x14ac:dyDescent="0.25">
      <c r="A16396" t="s">
        <v>4130</v>
      </c>
      <c r="B16396" t="s">
        <v>14009</v>
      </c>
      <c r="C16396" t="s">
        <v>13990</v>
      </c>
    </row>
    <row r="16397" spans="1:3" hidden="1" x14ac:dyDescent="0.25">
      <c r="A16397" t="s">
        <v>4130</v>
      </c>
      <c r="B16397" t="s">
        <v>14010</v>
      </c>
      <c r="C16397" t="s">
        <v>13990</v>
      </c>
    </row>
    <row r="16398" spans="1:3" hidden="1" x14ac:dyDescent="0.25">
      <c r="A16398" t="s">
        <v>4130</v>
      </c>
      <c r="B16398" t="s">
        <v>14011</v>
      </c>
      <c r="C16398" t="s">
        <v>13990</v>
      </c>
    </row>
    <row r="16399" spans="1:3" hidden="1" x14ac:dyDescent="0.25">
      <c r="A16399" t="s">
        <v>4130</v>
      </c>
      <c r="B16399" t="s">
        <v>14012</v>
      </c>
      <c r="C16399" t="s">
        <v>13990</v>
      </c>
    </row>
    <row r="16400" spans="1:3" hidden="1" x14ac:dyDescent="0.25">
      <c r="A16400" t="s">
        <v>4130</v>
      </c>
      <c r="B16400" t="s">
        <v>14013</v>
      </c>
      <c r="C16400" t="s">
        <v>14001</v>
      </c>
    </row>
    <row r="16401" spans="1:3" hidden="1" x14ac:dyDescent="0.25">
      <c r="A16401" t="s">
        <v>4130</v>
      </c>
      <c r="B16401" t="s">
        <v>14014</v>
      </c>
      <c r="C16401" t="s">
        <v>14001</v>
      </c>
    </row>
    <row r="16402" spans="1:3" hidden="1" x14ac:dyDescent="0.25">
      <c r="A16402" t="s">
        <v>4130</v>
      </c>
      <c r="B16402" t="s">
        <v>14015</v>
      </c>
      <c r="C16402" t="s">
        <v>14001</v>
      </c>
    </row>
    <row r="16403" spans="1:3" hidden="1" x14ac:dyDescent="0.25">
      <c r="A16403" t="s">
        <v>4130</v>
      </c>
      <c r="B16403" t="s">
        <v>14016</v>
      </c>
      <c r="C16403" t="s">
        <v>14001</v>
      </c>
    </row>
    <row r="16404" spans="1:3" hidden="1" x14ac:dyDescent="0.25">
      <c r="A16404" t="s">
        <v>4130</v>
      </c>
      <c r="B16404" t="s">
        <v>14017</v>
      </c>
      <c r="C16404" t="s">
        <v>14001</v>
      </c>
    </row>
    <row r="16405" spans="1:3" hidden="1" x14ac:dyDescent="0.25">
      <c r="A16405" t="s">
        <v>4130</v>
      </c>
      <c r="B16405" t="s">
        <v>14018</v>
      </c>
      <c r="C16405" t="s">
        <v>14019</v>
      </c>
    </row>
    <row r="16406" spans="1:3" hidden="1" x14ac:dyDescent="0.25">
      <c r="A16406" t="s">
        <v>4130</v>
      </c>
      <c r="B16406" t="s">
        <v>14020</v>
      </c>
      <c r="C16406" t="s">
        <v>14019</v>
      </c>
    </row>
    <row r="16407" spans="1:3" hidden="1" x14ac:dyDescent="0.25">
      <c r="A16407" t="s">
        <v>4130</v>
      </c>
      <c r="B16407" t="s">
        <v>14021</v>
      </c>
      <c r="C16407" t="s">
        <v>14019</v>
      </c>
    </row>
    <row r="16408" spans="1:3" hidden="1" x14ac:dyDescent="0.25">
      <c r="A16408" t="s">
        <v>4130</v>
      </c>
      <c r="B16408" t="s">
        <v>14022</v>
      </c>
      <c r="C16408" t="s">
        <v>14019</v>
      </c>
    </row>
    <row r="16409" spans="1:3" hidden="1" x14ac:dyDescent="0.25">
      <c r="A16409" t="s">
        <v>4130</v>
      </c>
      <c r="B16409" t="s">
        <v>14023</v>
      </c>
      <c r="C16409" t="s">
        <v>14019</v>
      </c>
    </row>
    <row r="16410" spans="1:3" hidden="1" x14ac:dyDescent="0.25">
      <c r="A16410" t="s">
        <v>4130</v>
      </c>
      <c r="B16410" t="s">
        <v>14024</v>
      </c>
      <c r="C16410" t="s">
        <v>14019</v>
      </c>
    </row>
    <row r="16411" spans="1:3" hidden="1" x14ac:dyDescent="0.25">
      <c r="A16411" t="s">
        <v>4130</v>
      </c>
      <c r="B16411" t="s">
        <v>14025</v>
      </c>
      <c r="C16411" t="s">
        <v>14019</v>
      </c>
    </row>
    <row r="16412" spans="1:3" hidden="1" x14ac:dyDescent="0.25">
      <c r="A16412" t="s">
        <v>4130</v>
      </c>
      <c r="B16412" t="s">
        <v>14026</v>
      </c>
      <c r="C16412" t="s">
        <v>14027</v>
      </c>
    </row>
    <row r="16413" spans="1:3" hidden="1" x14ac:dyDescent="0.25">
      <c r="A16413" t="s">
        <v>4130</v>
      </c>
      <c r="B16413" t="s">
        <v>14028</v>
      </c>
      <c r="C16413" t="s">
        <v>14029</v>
      </c>
    </row>
    <row r="16414" spans="1:3" hidden="1" x14ac:dyDescent="0.25">
      <c r="A16414" t="s">
        <v>4130</v>
      </c>
      <c r="B16414" t="s">
        <v>14030</v>
      </c>
      <c r="C16414" t="s">
        <v>14031</v>
      </c>
    </row>
    <row r="16415" spans="1:3" hidden="1" x14ac:dyDescent="0.25">
      <c r="A16415" t="s">
        <v>4130</v>
      </c>
      <c r="B16415" t="s">
        <v>14032</v>
      </c>
      <c r="C16415" t="s">
        <v>14031</v>
      </c>
    </row>
    <row r="16416" spans="1:3" hidden="1" x14ac:dyDescent="0.25">
      <c r="A16416" t="s">
        <v>4130</v>
      </c>
      <c r="B16416" t="s">
        <v>14033</v>
      </c>
      <c r="C16416" t="s">
        <v>14031</v>
      </c>
    </row>
    <row r="16417" spans="1:3" hidden="1" x14ac:dyDescent="0.25">
      <c r="A16417" t="s">
        <v>4130</v>
      </c>
      <c r="B16417" t="s">
        <v>14034</v>
      </c>
      <c r="C16417" t="s">
        <v>14031</v>
      </c>
    </row>
    <row r="16418" spans="1:3" hidden="1" x14ac:dyDescent="0.25">
      <c r="A16418" t="s">
        <v>4130</v>
      </c>
      <c r="B16418" t="s">
        <v>14035</v>
      </c>
      <c r="C16418" t="s">
        <v>14019</v>
      </c>
    </row>
    <row r="16419" spans="1:3" hidden="1" x14ac:dyDescent="0.25">
      <c r="A16419" t="s">
        <v>4130</v>
      </c>
      <c r="B16419" t="s">
        <v>14036</v>
      </c>
      <c r="C16419" t="s">
        <v>14019</v>
      </c>
    </row>
    <row r="16420" spans="1:3" hidden="1" x14ac:dyDescent="0.25">
      <c r="A16420" t="s">
        <v>4130</v>
      </c>
      <c r="B16420" t="s">
        <v>14037</v>
      </c>
      <c r="C16420" t="s">
        <v>14019</v>
      </c>
    </row>
    <row r="16421" spans="1:3" hidden="1" x14ac:dyDescent="0.25">
      <c r="A16421" t="s">
        <v>4130</v>
      </c>
      <c r="B16421" t="s">
        <v>14038</v>
      </c>
      <c r="C16421" t="s">
        <v>14019</v>
      </c>
    </row>
    <row r="16422" spans="1:3" hidden="1" x14ac:dyDescent="0.25">
      <c r="A16422" t="s">
        <v>4130</v>
      </c>
      <c r="B16422" t="s">
        <v>14039</v>
      </c>
      <c r="C16422" t="s">
        <v>14019</v>
      </c>
    </row>
    <row r="16423" spans="1:3" hidden="1" x14ac:dyDescent="0.25">
      <c r="A16423" t="s">
        <v>4130</v>
      </c>
      <c r="B16423" t="s">
        <v>14040</v>
      </c>
      <c r="C16423" t="s">
        <v>14019</v>
      </c>
    </row>
    <row r="16424" spans="1:3" hidden="1" x14ac:dyDescent="0.25">
      <c r="A16424" t="s">
        <v>4130</v>
      </c>
      <c r="B16424" t="s">
        <v>14041</v>
      </c>
      <c r="C16424" t="s">
        <v>14019</v>
      </c>
    </row>
    <row r="16425" spans="1:3" hidden="1" x14ac:dyDescent="0.25">
      <c r="A16425" t="s">
        <v>4130</v>
      </c>
      <c r="B16425" t="s">
        <v>14042</v>
      </c>
      <c r="C16425" t="s">
        <v>14029</v>
      </c>
    </row>
    <row r="16426" spans="1:3" hidden="1" x14ac:dyDescent="0.25">
      <c r="A16426" t="s">
        <v>4130</v>
      </c>
      <c r="B16426" t="s">
        <v>14043</v>
      </c>
      <c r="C16426" t="s">
        <v>14031</v>
      </c>
    </row>
    <row r="16427" spans="1:3" hidden="1" x14ac:dyDescent="0.25">
      <c r="A16427" t="s">
        <v>4130</v>
      </c>
      <c r="B16427" t="s">
        <v>14044</v>
      </c>
      <c r="C16427" t="s">
        <v>14031</v>
      </c>
    </row>
    <row r="16428" spans="1:3" hidden="1" x14ac:dyDescent="0.25">
      <c r="A16428" t="s">
        <v>4130</v>
      </c>
      <c r="B16428" t="s">
        <v>14045</v>
      </c>
      <c r="C16428" t="s">
        <v>14031</v>
      </c>
    </row>
    <row r="16429" spans="1:3" hidden="1" x14ac:dyDescent="0.25">
      <c r="A16429" t="s">
        <v>4130</v>
      </c>
      <c r="B16429" t="s">
        <v>14046</v>
      </c>
      <c r="C16429" t="s">
        <v>14031</v>
      </c>
    </row>
    <row r="16430" spans="1:3" hidden="1" x14ac:dyDescent="0.25">
      <c r="A16430" t="s">
        <v>4130</v>
      </c>
      <c r="B16430" t="s">
        <v>14047</v>
      </c>
      <c r="C16430" t="s">
        <v>14048</v>
      </c>
    </row>
    <row r="16431" spans="1:3" hidden="1" x14ac:dyDescent="0.25">
      <c r="A16431" t="s">
        <v>4130</v>
      </c>
      <c r="B16431" t="s">
        <v>14049</v>
      </c>
      <c r="C16431" t="s">
        <v>14048</v>
      </c>
    </row>
    <row r="16432" spans="1:3" hidden="1" x14ac:dyDescent="0.25">
      <c r="A16432" t="s">
        <v>4130</v>
      </c>
      <c r="B16432" t="s">
        <v>14050</v>
      </c>
      <c r="C16432" t="s">
        <v>14048</v>
      </c>
    </row>
    <row r="16433" spans="1:3" hidden="1" x14ac:dyDescent="0.25">
      <c r="A16433" t="s">
        <v>4130</v>
      </c>
      <c r="B16433" t="s">
        <v>14051</v>
      </c>
      <c r="C16433" t="s">
        <v>14048</v>
      </c>
    </row>
    <row r="16434" spans="1:3" hidden="1" x14ac:dyDescent="0.25">
      <c r="A16434" t="s">
        <v>4130</v>
      </c>
      <c r="B16434" t="s">
        <v>14052</v>
      </c>
      <c r="C16434" t="s">
        <v>14048</v>
      </c>
    </row>
    <row r="16435" spans="1:3" hidden="1" x14ac:dyDescent="0.25">
      <c r="A16435" t="s">
        <v>4130</v>
      </c>
      <c r="B16435" t="s">
        <v>14053</v>
      </c>
      <c r="C16435" t="s">
        <v>14048</v>
      </c>
    </row>
    <row r="16436" spans="1:3" hidden="1" x14ac:dyDescent="0.25">
      <c r="A16436" t="s">
        <v>4130</v>
      </c>
      <c r="B16436" t="s">
        <v>14054</v>
      </c>
      <c r="C16436" t="s">
        <v>14048</v>
      </c>
    </row>
    <row r="16437" spans="1:3" hidden="1" x14ac:dyDescent="0.25">
      <c r="A16437" t="s">
        <v>4130</v>
      </c>
      <c r="B16437" t="s">
        <v>14055</v>
      </c>
      <c r="C16437" t="s">
        <v>14048</v>
      </c>
    </row>
    <row r="16438" spans="1:3" hidden="1" x14ac:dyDescent="0.25">
      <c r="A16438" t="s">
        <v>4130</v>
      </c>
      <c r="B16438" t="s">
        <v>14056</v>
      </c>
      <c r="C16438" t="s">
        <v>14048</v>
      </c>
    </row>
    <row r="16439" spans="1:3" hidden="1" x14ac:dyDescent="0.25">
      <c r="A16439" t="s">
        <v>4130</v>
      </c>
      <c r="B16439" t="s">
        <v>14057</v>
      </c>
      <c r="C16439" t="s">
        <v>14048</v>
      </c>
    </row>
    <row r="16440" spans="1:3" hidden="1" x14ac:dyDescent="0.25">
      <c r="A16440" t="s">
        <v>4130</v>
      </c>
      <c r="B16440" t="s">
        <v>14058</v>
      </c>
      <c r="C16440" t="s">
        <v>14048</v>
      </c>
    </row>
    <row r="16441" spans="1:3" hidden="1" x14ac:dyDescent="0.25">
      <c r="A16441" t="s">
        <v>4130</v>
      </c>
      <c r="B16441" t="s">
        <v>14059</v>
      </c>
      <c r="C16441" t="s">
        <v>14048</v>
      </c>
    </row>
    <row r="16442" spans="1:3" hidden="1" x14ac:dyDescent="0.25">
      <c r="A16442" t="s">
        <v>4130</v>
      </c>
      <c r="B16442" t="s">
        <v>14060</v>
      </c>
      <c r="C16442" t="s">
        <v>14061</v>
      </c>
    </row>
    <row r="16443" spans="1:3" hidden="1" x14ac:dyDescent="0.25">
      <c r="A16443" t="s">
        <v>4130</v>
      </c>
      <c r="B16443" t="s">
        <v>14062</v>
      </c>
      <c r="C16443" t="s">
        <v>14063</v>
      </c>
    </row>
    <row r="16444" spans="1:3" hidden="1" x14ac:dyDescent="0.25">
      <c r="A16444" t="s">
        <v>4130</v>
      </c>
      <c r="B16444" t="s">
        <v>14064</v>
      </c>
      <c r="C16444" t="s">
        <v>14063</v>
      </c>
    </row>
    <row r="16445" spans="1:3" hidden="1" x14ac:dyDescent="0.25">
      <c r="A16445" t="s">
        <v>4130</v>
      </c>
      <c r="B16445" t="s">
        <v>14065</v>
      </c>
      <c r="C16445" t="s">
        <v>14063</v>
      </c>
    </row>
    <row r="16446" spans="1:3" hidden="1" x14ac:dyDescent="0.25">
      <c r="A16446" t="s">
        <v>4130</v>
      </c>
      <c r="B16446" t="s">
        <v>14066</v>
      </c>
      <c r="C16446" t="s">
        <v>14063</v>
      </c>
    </row>
    <row r="16447" spans="1:3" hidden="1" x14ac:dyDescent="0.25">
      <c r="A16447" t="s">
        <v>4130</v>
      </c>
      <c r="B16447" t="s">
        <v>14067</v>
      </c>
      <c r="C16447" t="s">
        <v>14068</v>
      </c>
    </row>
    <row r="16448" spans="1:3" hidden="1" x14ac:dyDescent="0.25">
      <c r="A16448" t="s">
        <v>4130</v>
      </c>
      <c r="B16448" t="s">
        <v>14069</v>
      </c>
      <c r="C16448" t="s">
        <v>14063</v>
      </c>
    </row>
    <row r="16449" spans="1:3" hidden="1" x14ac:dyDescent="0.25">
      <c r="A16449" t="s">
        <v>4130</v>
      </c>
      <c r="B16449" t="s">
        <v>14070</v>
      </c>
      <c r="C16449" t="s">
        <v>14063</v>
      </c>
    </row>
    <row r="16450" spans="1:3" hidden="1" x14ac:dyDescent="0.25">
      <c r="A16450" t="s">
        <v>4130</v>
      </c>
      <c r="B16450" t="s">
        <v>14071</v>
      </c>
      <c r="C16450" t="s">
        <v>14072</v>
      </c>
    </row>
    <row r="16451" spans="1:3" hidden="1" x14ac:dyDescent="0.25">
      <c r="A16451" t="s">
        <v>4130</v>
      </c>
      <c r="B16451" t="s">
        <v>14073</v>
      </c>
      <c r="C16451" t="s">
        <v>14072</v>
      </c>
    </row>
    <row r="16452" spans="1:3" hidden="1" x14ac:dyDescent="0.25">
      <c r="A16452" t="s">
        <v>4130</v>
      </c>
      <c r="B16452" t="s">
        <v>14074</v>
      </c>
      <c r="C16452" t="s">
        <v>14072</v>
      </c>
    </row>
    <row r="16453" spans="1:3" hidden="1" x14ac:dyDescent="0.25">
      <c r="A16453" t="s">
        <v>4130</v>
      </c>
      <c r="B16453" t="s">
        <v>14075</v>
      </c>
      <c r="C16453" t="s">
        <v>14072</v>
      </c>
    </row>
    <row r="16454" spans="1:3" hidden="1" x14ac:dyDescent="0.25">
      <c r="A16454" t="s">
        <v>4130</v>
      </c>
      <c r="B16454" t="s">
        <v>14076</v>
      </c>
      <c r="C16454" t="s">
        <v>14072</v>
      </c>
    </row>
    <row r="16455" spans="1:3" hidden="1" x14ac:dyDescent="0.25">
      <c r="A16455" t="s">
        <v>4130</v>
      </c>
      <c r="B16455" t="s">
        <v>14077</v>
      </c>
      <c r="C16455" t="s">
        <v>14078</v>
      </c>
    </row>
    <row r="16456" spans="1:3" hidden="1" x14ac:dyDescent="0.25">
      <c r="A16456" t="s">
        <v>4130</v>
      </c>
      <c r="B16456" t="s">
        <v>14079</v>
      </c>
      <c r="C16456" t="s">
        <v>14080</v>
      </c>
    </row>
    <row r="16457" spans="1:3" hidden="1" x14ac:dyDescent="0.25">
      <c r="A16457" t="s">
        <v>4130</v>
      </c>
      <c r="B16457" t="s">
        <v>14081</v>
      </c>
      <c r="C16457" t="s">
        <v>14080</v>
      </c>
    </row>
    <row r="16458" spans="1:3" hidden="1" x14ac:dyDescent="0.25">
      <c r="A16458" t="s">
        <v>4130</v>
      </c>
      <c r="B16458" t="s">
        <v>14082</v>
      </c>
      <c r="C16458" t="s">
        <v>14083</v>
      </c>
    </row>
    <row r="16459" spans="1:3" hidden="1" x14ac:dyDescent="0.25">
      <c r="A16459" t="s">
        <v>4130</v>
      </c>
      <c r="B16459" t="s">
        <v>14084</v>
      </c>
      <c r="C16459" t="s">
        <v>14083</v>
      </c>
    </row>
    <row r="16460" spans="1:3" hidden="1" x14ac:dyDescent="0.25">
      <c r="A16460" t="s">
        <v>4130</v>
      </c>
      <c r="B16460" t="s">
        <v>14085</v>
      </c>
      <c r="C16460" t="s">
        <v>14086</v>
      </c>
    </row>
    <row r="16461" spans="1:3" hidden="1" x14ac:dyDescent="0.25">
      <c r="A16461" t="s">
        <v>4130</v>
      </c>
      <c r="B16461" t="s">
        <v>14087</v>
      </c>
      <c r="C16461" t="s">
        <v>14083</v>
      </c>
    </row>
    <row r="16462" spans="1:3" hidden="1" x14ac:dyDescent="0.25">
      <c r="A16462" t="s">
        <v>4130</v>
      </c>
      <c r="B16462" t="s">
        <v>14088</v>
      </c>
      <c r="C16462" t="s">
        <v>14089</v>
      </c>
    </row>
    <row r="16463" spans="1:3" hidden="1" x14ac:dyDescent="0.25">
      <c r="A16463" t="s">
        <v>4130</v>
      </c>
      <c r="B16463" t="s">
        <v>14090</v>
      </c>
      <c r="C16463" t="s">
        <v>14083</v>
      </c>
    </row>
    <row r="16464" spans="1:3" hidden="1" x14ac:dyDescent="0.25">
      <c r="A16464" t="s">
        <v>4130</v>
      </c>
      <c r="B16464" t="s">
        <v>14091</v>
      </c>
      <c r="C16464" t="s">
        <v>14083</v>
      </c>
    </row>
    <row r="16465" spans="1:3" hidden="1" x14ac:dyDescent="0.25">
      <c r="A16465" t="s">
        <v>4130</v>
      </c>
      <c r="B16465" t="s">
        <v>14092</v>
      </c>
      <c r="C16465" t="s">
        <v>14093</v>
      </c>
    </row>
    <row r="16466" spans="1:3" hidden="1" x14ac:dyDescent="0.25">
      <c r="A16466" t="s">
        <v>4130</v>
      </c>
      <c r="B16466" t="s">
        <v>14094</v>
      </c>
      <c r="C16466" t="s">
        <v>14089</v>
      </c>
    </row>
    <row r="16467" spans="1:3" hidden="1" x14ac:dyDescent="0.25">
      <c r="A16467" t="s">
        <v>4130</v>
      </c>
      <c r="B16467" t="s">
        <v>14095</v>
      </c>
      <c r="C16467" t="s">
        <v>14080</v>
      </c>
    </row>
    <row r="16468" spans="1:3" hidden="1" x14ac:dyDescent="0.25">
      <c r="A16468" t="s">
        <v>4130</v>
      </c>
      <c r="B16468" t="s">
        <v>14096</v>
      </c>
      <c r="C16468" t="s">
        <v>14083</v>
      </c>
    </row>
    <row r="16469" spans="1:3" hidden="1" x14ac:dyDescent="0.25">
      <c r="A16469" t="s">
        <v>4130</v>
      </c>
      <c r="B16469" t="s">
        <v>14097</v>
      </c>
      <c r="C16469" t="s">
        <v>14098</v>
      </c>
    </row>
    <row r="16470" spans="1:3" hidden="1" x14ac:dyDescent="0.25">
      <c r="A16470" t="s">
        <v>4130</v>
      </c>
      <c r="B16470" t="s">
        <v>14099</v>
      </c>
      <c r="C16470" t="s">
        <v>14083</v>
      </c>
    </row>
    <row r="16471" spans="1:3" hidden="1" x14ac:dyDescent="0.25">
      <c r="A16471" t="s">
        <v>4130</v>
      </c>
      <c r="B16471" t="s">
        <v>14100</v>
      </c>
      <c r="C16471" t="s">
        <v>14080</v>
      </c>
    </row>
    <row r="16472" spans="1:3" hidden="1" x14ac:dyDescent="0.25">
      <c r="A16472" t="s">
        <v>4130</v>
      </c>
      <c r="B16472" t="s">
        <v>14101</v>
      </c>
      <c r="C16472" t="s">
        <v>14102</v>
      </c>
    </row>
    <row r="16473" spans="1:3" hidden="1" x14ac:dyDescent="0.25">
      <c r="A16473" t="s">
        <v>4130</v>
      </c>
      <c r="B16473" t="s">
        <v>14103</v>
      </c>
      <c r="C16473" t="s">
        <v>14083</v>
      </c>
    </row>
    <row r="16474" spans="1:3" hidden="1" x14ac:dyDescent="0.25">
      <c r="A16474" t="s">
        <v>4130</v>
      </c>
      <c r="B16474" t="s">
        <v>14104</v>
      </c>
      <c r="C16474" t="s">
        <v>14083</v>
      </c>
    </row>
    <row r="16475" spans="1:3" hidden="1" x14ac:dyDescent="0.25">
      <c r="A16475" t="s">
        <v>4130</v>
      </c>
      <c r="B16475" t="s">
        <v>14105</v>
      </c>
      <c r="C16475" t="s">
        <v>14106</v>
      </c>
    </row>
    <row r="16476" spans="1:3" hidden="1" x14ac:dyDescent="0.25">
      <c r="A16476" t="s">
        <v>4130</v>
      </c>
      <c r="B16476" t="s">
        <v>14107</v>
      </c>
      <c r="C16476" t="s">
        <v>14108</v>
      </c>
    </row>
    <row r="16477" spans="1:3" hidden="1" x14ac:dyDescent="0.25">
      <c r="A16477" t="s">
        <v>4130</v>
      </c>
      <c r="B16477" t="s">
        <v>14109</v>
      </c>
      <c r="C16477" t="s">
        <v>14108</v>
      </c>
    </row>
    <row r="16478" spans="1:3" hidden="1" x14ac:dyDescent="0.25">
      <c r="A16478" t="s">
        <v>4130</v>
      </c>
      <c r="B16478" t="s">
        <v>14110</v>
      </c>
      <c r="C16478" t="s">
        <v>14108</v>
      </c>
    </row>
    <row r="16479" spans="1:3" hidden="1" x14ac:dyDescent="0.25">
      <c r="A16479" t="s">
        <v>4130</v>
      </c>
      <c r="B16479" t="s">
        <v>14111</v>
      </c>
      <c r="C16479" t="s">
        <v>14108</v>
      </c>
    </row>
    <row r="16480" spans="1:3" hidden="1" x14ac:dyDescent="0.25">
      <c r="A16480" t="s">
        <v>4130</v>
      </c>
      <c r="B16480" t="s">
        <v>14112</v>
      </c>
      <c r="C16480" t="s">
        <v>14108</v>
      </c>
    </row>
    <row r="16481" spans="1:3" hidden="1" x14ac:dyDescent="0.25">
      <c r="A16481" t="s">
        <v>4130</v>
      </c>
      <c r="B16481" t="s">
        <v>14113</v>
      </c>
      <c r="C16481" t="s">
        <v>14108</v>
      </c>
    </row>
    <row r="16482" spans="1:3" hidden="1" x14ac:dyDescent="0.25">
      <c r="A16482" t="s">
        <v>4130</v>
      </c>
      <c r="B16482" t="s">
        <v>14114</v>
      </c>
      <c r="C16482" t="s">
        <v>14108</v>
      </c>
    </row>
    <row r="16483" spans="1:3" hidden="1" x14ac:dyDescent="0.25">
      <c r="A16483" t="s">
        <v>4130</v>
      </c>
      <c r="B16483" t="s">
        <v>14115</v>
      </c>
      <c r="C16483" t="s">
        <v>14108</v>
      </c>
    </row>
    <row r="16484" spans="1:3" hidden="1" x14ac:dyDescent="0.25">
      <c r="A16484" t="s">
        <v>4130</v>
      </c>
      <c r="B16484" t="s">
        <v>14116</v>
      </c>
      <c r="C16484" t="s">
        <v>14108</v>
      </c>
    </row>
    <row r="16485" spans="1:3" hidden="1" x14ac:dyDescent="0.25">
      <c r="A16485" t="s">
        <v>4130</v>
      </c>
      <c r="B16485" t="s">
        <v>14117</v>
      </c>
      <c r="C16485" t="s">
        <v>14118</v>
      </c>
    </row>
    <row r="16486" spans="1:3" hidden="1" x14ac:dyDescent="0.25">
      <c r="A16486" t="s">
        <v>4130</v>
      </c>
      <c r="B16486" t="s">
        <v>14119</v>
      </c>
      <c r="C16486" t="s">
        <v>14118</v>
      </c>
    </row>
    <row r="16487" spans="1:3" hidden="1" x14ac:dyDescent="0.25">
      <c r="A16487" t="s">
        <v>4130</v>
      </c>
      <c r="B16487" t="s">
        <v>14120</v>
      </c>
      <c r="C16487" t="s">
        <v>14118</v>
      </c>
    </row>
    <row r="16488" spans="1:3" hidden="1" x14ac:dyDescent="0.25">
      <c r="A16488" t="s">
        <v>4130</v>
      </c>
      <c r="B16488" t="s">
        <v>14121</v>
      </c>
      <c r="C16488" t="s">
        <v>14118</v>
      </c>
    </row>
    <row r="16489" spans="1:3" hidden="1" x14ac:dyDescent="0.25">
      <c r="A16489" t="s">
        <v>4130</v>
      </c>
      <c r="B16489" t="s">
        <v>14122</v>
      </c>
      <c r="C16489" t="s">
        <v>14118</v>
      </c>
    </row>
    <row r="16490" spans="1:3" hidden="1" x14ac:dyDescent="0.25">
      <c r="A16490" t="s">
        <v>4130</v>
      </c>
      <c r="B16490" t="s">
        <v>14123</v>
      </c>
      <c r="C16490" t="s">
        <v>14118</v>
      </c>
    </row>
    <row r="16491" spans="1:3" hidden="1" x14ac:dyDescent="0.25">
      <c r="A16491" t="s">
        <v>4130</v>
      </c>
      <c r="B16491" t="s">
        <v>14124</v>
      </c>
      <c r="C16491" t="s">
        <v>14125</v>
      </c>
    </row>
    <row r="16492" spans="1:3" hidden="1" x14ac:dyDescent="0.25">
      <c r="A16492" t="s">
        <v>4130</v>
      </c>
      <c r="B16492" t="s">
        <v>14126</v>
      </c>
      <c r="C16492" t="s">
        <v>14118</v>
      </c>
    </row>
    <row r="16493" spans="1:3" hidden="1" x14ac:dyDescent="0.25">
      <c r="A16493" t="s">
        <v>4130</v>
      </c>
      <c r="B16493" t="s">
        <v>14127</v>
      </c>
      <c r="C16493" t="s">
        <v>14125</v>
      </c>
    </row>
    <row r="16494" spans="1:3" hidden="1" x14ac:dyDescent="0.25">
      <c r="A16494" t="s">
        <v>4130</v>
      </c>
      <c r="B16494" t="s">
        <v>14128</v>
      </c>
      <c r="C16494" t="s">
        <v>14118</v>
      </c>
    </row>
    <row r="16495" spans="1:3" hidden="1" x14ac:dyDescent="0.25">
      <c r="A16495" t="s">
        <v>4130</v>
      </c>
      <c r="B16495" t="s">
        <v>14129</v>
      </c>
      <c r="C16495" t="s">
        <v>14118</v>
      </c>
    </row>
    <row r="16496" spans="1:3" hidden="1" x14ac:dyDescent="0.25">
      <c r="A16496" t="s">
        <v>4130</v>
      </c>
      <c r="B16496" t="s">
        <v>14130</v>
      </c>
      <c r="C16496" t="s">
        <v>14118</v>
      </c>
    </row>
    <row r="16497" spans="1:3" hidden="1" x14ac:dyDescent="0.25">
      <c r="A16497" t="s">
        <v>4130</v>
      </c>
      <c r="B16497" t="s">
        <v>14131</v>
      </c>
      <c r="C16497" t="s">
        <v>14125</v>
      </c>
    </row>
    <row r="16498" spans="1:3" hidden="1" x14ac:dyDescent="0.25">
      <c r="A16498" t="s">
        <v>4130</v>
      </c>
      <c r="B16498" t="s">
        <v>14132</v>
      </c>
      <c r="C16498" t="s">
        <v>14118</v>
      </c>
    </row>
    <row r="16499" spans="1:3" hidden="1" x14ac:dyDescent="0.25">
      <c r="A16499" t="s">
        <v>4130</v>
      </c>
      <c r="B16499" t="s">
        <v>14133</v>
      </c>
      <c r="C16499" t="s">
        <v>14118</v>
      </c>
    </row>
    <row r="16500" spans="1:3" hidden="1" x14ac:dyDescent="0.25">
      <c r="A16500" t="s">
        <v>4130</v>
      </c>
      <c r="B16500" t="s">
        <v>14134</v>
      </c>
      <c r="C16500" t="s">
        <v>14118</v>
      </c>
    </row>
    <row r="16501" spans="1:3" hidden="1" x14ac:dyDescent="0.25">
      <c r="A16501" t="s">
        <v>4130</v>
      </c>
      <c r="B16501" t="s">
        <v>14135</v>
      </c>
      <c r="C16501" t="s">
        <v>14118</v>
      </c>
    </row>
    <row r="16502" spans="1:3" hidden="1" x14ac:dyDescent="0.25">
      <c r="A16502" t="s">
        <v>4130</v>
      </c>
      <c r="B16502" t="s">
        <v>14136</v>
      </c>
      <c r="C16502" t="s">
        <v>14137</v>
      </c>
    </row>
    <row r="16503" spans="1:3" hidden="1" x14ac:dyDescent="0.25">
      <c r="A16503" t="s">
        <v>4130</v>
      </c>
      <c r="B16503" t="s">
        <v>14138</v>
      </c>
      <c r="C16503" t="s">
        <v>14118</v>
      </c>
    </row>
    <row r="16504" spans="1:3" hidden="1" x14ac:dyDescent="0.25">
      <c r="A16504" t="s">
        <v>4130</v>
      </c>
      <c r="B16504" t="s">
        <v>14139</v>
      </c>
      <c r="C16504" t="s">
        <v>14140</v>
      </c>
    </row>
    <row r="16505" spans="1:3" hidden="1" x14ac:dyDescent="0.25">
      <c r="A16505" t="s">
        <v>4130</v>
      </c>
      <c r="B16505" t="s">
        <v>14141</v>
      </c>
      <c r="C16505" t="s">
        <v>14125</v>
      </c>
    </row>
    <row r="16506" spans="1:3" hidden="1" x14ac:dyDescent="0.25">
      <c r="A16506" t="s">
        <v>4130</v>
      </c>
      <c r="B16506" t="s">
        <v>14142</v>
      </c>
      <c r="C16506" t="s">
        <v>14118</v>
      </c>
    </row>
    <row r="16507" spans="1:3" hidden="1" x14ac:dyDescent="0.25">
      <c r="A16507" t="s">
        <v>4130</v>
      </c>
      <c r="B16507" t="s">
        <v>14143</v>
      </c>
      <c r="C16507" t="s">
        <v>14118</v>
      </c>
    </row>
    <row r="16508" spans="1:3" hidden="1" x14ac:dyDescent="0.25">
      <c r="A16508" t="s">
        <v>4130</v>
      </c>
      <c r="B16508" t="s">
        <v>14144</v>
      </c>
      <c r="C16508" t="s">
        <v>14118</v>
      </c>
    </row>
    <row r="16509" spans="1:3" hidden="1" x14ac:dyDescent="0.25">
      <c r="A16509" t="s">
        <v>4130</v>
      </c>
      <c r="B16509" t="s">
        <v>14145</v>
      </c>
      <c r="C16509" t="s">
        <v>14118</v>
      </c>
    </row>
    <row r="16510" spans="1:3" hidden="1" x14ac:dyDescent="0.25">
      <c r="A16510" t="s">
        <v>4130</v>
      </c>
      <c r="B16510" t="s">
        <v>14146</v>
      </c>
      <c r="C16510" t="s">
        <v>14118</v>
      </c>
    </row>
    <row r="16511" spans="1:3" hidden="1" x14ac:dyDescent="0.25">
      <c r="A16511" t="s">
        <v>4130</v>
      </c>
      <c r="B16511" t="s">
        <v>14147</v>
      </c>
      <c r="C16511" t="s">
        <v>14125</v>
      </c>
    </row>
    <row r="16512" spans="1:3" hidden="1" x14ac:dyDescent="0.25">
      <c r="A16512" t="s">
        <v>4130</v>
      </c>
      <c r="B16512" t="s">
        <v>14148</v>
      </c>
      <c r="C16512" t="s">
        <v>14149</v>
      </c>
    </row>
    <row r="16513" spans="1:3" hidden="1" x14ac:dyDescent="0.25">
      <c r="A16513" t="s">
        <v>4130</v>
      </c>
      <c r="B16513" t="s">
        <v>14150</v>
      </c>
      <c r="C16513" t="s">
        <v>14118</v>
      </c>
    </row>
    <row r="16514" spans="1:3" hidden="1" x14ac:dyDescent="0.25">
      <c r="A16514" t="s">
        <v>4130</v>
      </c>
      <c r="B16514" t="s">
        <v>14151</v>
      </c>
      <c r="C16514" t="s">
        <v>14118</v>
      </c>
    </row>
    <row r="16515" spans="1:3" hidden="1" x14ac:dyDescent="0.25">
      <c r="A16515" t="s">
        <v>4130</v>
      </c>
      <c r="B16515" t="s">
        <v>14152</v>
      </c>
      <c r="C16515" t="s">
        <v>14118</v>
      </c>
    </row>
    <row r="16516" spans="1:3" hidden="1" x14ac:dyDescent="0.25">
      <c r="A16516" t="s">
        <v>4130</v>
      </c>
      <c r="B16516" t="s">
        <v>14153</v>
      </c>
      <c r="C16516" t="s">
        <v>14118</v>
      </c>
    </row>
    <row r="16517" spans="1:3" hidden="1" x14ac:dyDescent="0.25">
      <c r="A16517" t="s">
        <v>4130</v>
      </c>
      <c r="B16517" t="s">
        <v>14154</v>
      </c>
      <c r="C16517" t="s">
        <v>14118</v>
      </c>
    </row>
    <row r="16518" spans="1:3" hidden="1" x14ac:dyDescent="0.25">
      <c r="A16518" t="s">
        <v>4130</v>
      </c>
      <c r="B16518" t="s">
        <v>14155</v>
      </c>
      <c r="C16518" t="s">
        <v>14118</v>
      </c>
    </row>
    <row r="16519" spans="1:3" hidden="1" x14ac:dyDescent="0.25">
      <c r="A16519" t="s">
        <v>4130</v>
      </c>
      <c r="B16519" t="s">
        <v>14156</v>
      </c>
      <c r="C16519" t="s">
        <v>14157</v>
      </c>
    </row>
    <row r="16520" spans="1:3" hidden="1" x14ac:dyDescent="0.25">
      <c r="A16520" t="s">
        <v>4130</v>
      </c>
      <c r="B16520" t="s">
        <v>14158</v>
      </c>
      <c r="C16520" t="s">
        <v>14118</v>
      </c>
    </row>
    <row r="16521" spans="1:3" hidden="1" x14ac:dyDescent="0.25">
      <c r="A16521" t="s">
        <v>4130</v>
      </c>
      <c r="B16521" t="s">
        <v>14159</v>
      </c>
      <c r="C16521" t="s">
        <v>14118</v>
      </c>
    </row>
    <row r="16522" spans="1:3" hidden="1" x14ac:dyDescent="0.25">
      <c r="A16522" t="s">
        <v>4130</v>
      </c>
      <c r="B16522" t="s">
        <v>14160</v>
      </c>
      <c r="C16522" t="s">
        <v>14118</v>
      </c>
    </row>
    <row r="16523" spans="1:3" hidden="1" x14ac:dyDescent="0.25">
      <c r="A16523" t="s">
        <v>4130</v>
      </c>
      <c r="B16523" t="s">
        <v>14161</v>
      </c>
      <c r="C16523" t="s">
        <v>14118</v>
      </c>
    </row>
    <row r="16524" spans="1:3" hidden="1" x14ac:dyDescent="0.25">
      <c r="A16524" t="s">
        <v>4130</v>
      </c>
      <c r="B16524" t="s">
        <v>14162</v>
      </c>
      <c r="C16524" t="s">
        <v>14118</v>
      </c>
    </row>
    <row r="16525" spans="1:3" hidden="1" x14ac:dyDescent="0.25">
      <c r="A16525" t="s">
        <v>4130</v>
      </c>
      <c r="B16525" t="s">
        <v>14163</v>
      </c>
      <c r="C16525" t="s">
        <v>14118</v>
      </c>
    </row>
    <row r="16526" spans="1:3" hidden="1" x14ac:dyDescent="0.25">
      <c r="A16526" t="s">
        <v>4130</v>
      </c>
      <c r="B16526" t="s">
        <v>14164</v>
      </c>
      <c r="C16526" t="s">
        <v>14118</v>
      </c>
    </row>
    <row r="16527" spans="1:3" hidden="1" x14ac:dyDescent="0.25">
      <c r="A16527" t="s">
        <v>4130</v>
      </c>
      <c r="B16527" t="s">
        <v>14165</v>
      </c>
      <c r="C16527" t="s">
        <v>14118</v>
      </c>
    </row>
    <row r="16528" spans="1:3" hidden="1" x14ac:dyDescent="0.25">
      <c r="A16528" t="s">
        <v>4130</v>
      </c>
      <c r="B16528" t="s">
        <v>14166</v>
      </c>
      <c r="C16528" t="s">
        <v>14118</v>
      </c>
    </row>
    <row r="16529" spans="1:3" hidden="1" x14ac:dyDescent="0.25">
      <c r="A16529" t="s">
        <v>4130</v>
      </c>
      <c r="B16529" t="s">
        <v>14167</v>
      </c>
      <c r="C16529" t="s">
        <v>14118</v>
      </c>
    </row>
    <row r="16530" spans="1:3" hidden="1" x14ac:dyDescent="0.25">
      <c r="A16530" t="s">
        <v>4130</v>
      </c>
      <c r="B16530" t="s">
        <v>14168</v>
      </c>
      <c r="C16530" t="s">
        <v>14118</v>
      </c>
    </row>
    <row r="16531" spans="1:3" hidden="1" x14ac:dyDescent="0.25">
      <c r="A16531" t="s">
        <v>4130</v>
      </c>
      <c r="B16531" t="s">
        <v>14169</v>
      </c>
      <c r="C16531" t="s">
        <v>14118</v>
      </c>
    </row>
    <row r="16532" spans="1:3" hidden="1" x14ac:dyDescent="0.25">
      <c r="A16532" t="s">
        <v>4130</v>
      </c>
      <c r="B16532" t="s">
        <v>14170</v>
      </c>
      <c r="C16532" t="s">
        <v>14118</v>
      </c>
    </row>
    <row r="16533" spans="1:3" hidden="1" x14ac:dyDescent="0.25">
      <c r="A16533" t="s">
        <v>4130</v>
      </c>
      <c r="B16533" t="s">
        <v>14171</v>
      </c>
      <c r="C16533" t="s">
        <v>14118</v>
      </c>
    </row>
    <row r="16534" spans="1:3" hidden="1" x14ac:dyDescent="0.25">
      <c r="A16534" t="s">
        <v>4130</v>
      </c>
      <c r="B16534" t="s">
        <v>14172</v>
      </c>
      <c r="C16534" t="s">
        <v>14118</v>
      </c>
    </row>
    <row r="16535" spans="1:3" hidden="1" x14ac:dyDescent="0.25">
      <c r="A16535" t="s">
        <v>4130</v>
      </c>
      <c r="B16535" t="s">
        <v>14173</v>
      </c>
      <c r="C16535" t="s">
        <v>14118</v>
      </c>
    </row>
    <row r="16536" spans="1:3" hidden="1" x14ac:dyDescent="0.25">
      <c r="A16536" t="s">
        <v>4130</v>
      </c>
      <c r="B16536" t="s">
        <v>14174</v>
      </c>
      <c r="C16536" t="s">
        <v>14118</v>
      </c>
    </row>
    <row r="16537" spans="1:3" hidden="1" x14ac:dyDescent="0.25">
      <c r="A16537" t="s">
        <v>4130</v>
      </c>
      <c r="B16537" t="s">
        <v>14175</v>
      </c>
      <c r="C16537" t="s">
        <v>14118</v>
      </c>
    </row>
    <row r="16538" spans="1:3" hidden="1" x14ac:dyDescent="0.25">
      <c r="A16538" t="s">
        <v>4130</v>
      </c>
      <c r="B16538" t="s">
        <v>14176</v>
      </c>
      <c r="C16538" t="s">
        <v>14118</v>
      </c>
    </row>
    <row r="16539" spans="1:3" hidden="1" x14ac:dyDescent="0.25">
      <c r="A16539" t="s">
        <v>4130</v>
      </c>
      <c r="B16539" t="s">
        <v>14177</v>
      </c>
      <c r="C16539" t="s">
        <v>14118</v>
      </c>
    </row>
    <row r="16540" spans="1:3" hidden="1" x14ac:dyDescent="0.25">
      <c r="A16540" t="s">
        <v>4130</v>
      </c>
      <c r="B16540" t="s">
        <v>14178</v>
      </c>
      <c r="C16540" t="s">
        <v>14118</v>
      </c>
    </row>
    <row r="16541" spans="1:3" hidden="1" x14ac:dyDescent="0.25">
      <c r="A16541" t="s">
        <v>4130</v>
      </c>
      <c r="B16541" t="s">
        <v>14179</v>
      </c>
      <c r="C16541" t="s">
        <v>14118</v>
      </c>
    </row>
    <row r="16542" spans="1:3" hidden="1" x14ac:dyDescent="0.25">
      <c r="A16542" t="s">
        <v>4130</v>
      </c>
      <c r="B16542" t="s">
        <v>14180</v>
      </c>
      <c r="C16542" t="s">
        <v>14118</v>
      </c>
    </row>
    <row r="16543" spans="1:3" hidden="1" x14ac:dyDescent="0.25">
      <c r="A16543" t="s">
        <v>4130</v>
      </c>
      <c r="B16543" t="s">
        <v>14181</v>
      </c>
      <c r="C16543" t="s">
        <v>14118</v>
      </c>
    </row>
    <row r="16544" spans="1:3" hidden="1" x14ac:dyDescent="0.25">
      <c r="A16544" t="s">
        <v>4130</v>
      </c>
      <c r="B16544" t="s">
        <v>14182</v>
      </c>
      <c r="C16544" t="s">
        <v>14118</v>
      </c>
    </row>
    <row r="16545" spans="1:3" hidden="1" x14ac:dyDescent="0.25">
      <c r="A16545" t="s">
        <v>4130</v>
      </c>
      <c r="B16545" t="s">
        <v>14183</v>
      </c>
      <c r="C16545" t="s">
        <v>14118</v>
      </c>
    </row>
    <row r="16546" spans="1:3" hidden="1" x14ac:dyDescent="0.25">
      <c r="A16546" t="s">
        <v>4130</v>
      </c>
      <c r="B16546" t="s">
        <v>14184</v>
      </c>
      <c r="C16546" t="s">
        <v>14185</v>
      </c>
    </row>
    <row r="16547" spans="1:3" hidden="1" x14ac:dyDescent="0.25">
      <c r="A16547" t="s">
        <v>4130</v>
      </c>
      <c r="B16547" t="s">
        <v>14186</v>
      </c>
      <c r="C16547" t="s">
        <v>14118</v>
      </c>
    </row>
    <row r="16548" spans="1:3" hidden="1" x14ac:dyDescent="0.25">
      <c r="A16548" t="s">
        <v>4130</v>
      </c>
      <c r="B16548" t="s">
        <v>14187</v>
      </c>
      <c r="C16548" t="s">
        <v>14118</v>
      </c>
    </row>
    <row r="16549" spans="1:3" hidden="1" x14ac:dyDescent="0.25">
      <c r="A16549" t="s">
        <v>4130</v>
      </c>
      <c r="B16549" t="s">
        <v>14188</v>
      </c>
      <c r="C16549" t="s">
        <v>14118</v>
      </c>
    </row>
    <row r="16550" spans="1:3" hidden="1" x14ac:dyDescent="0.25">
      <c r="A16550" t="s">
        <v>4130</v>
      </c>
      <c r="B16550" t="s">
        <v>14189</v>
      </c>
      <c r="C16550" t="s">
        <v>14118</v>
      </c>
    </row>
    <row r="16551" spans="1:3" hidden="1" x14ac:dyDescent="0.25">
      <c r="A16551" t="s">
        <v>4130</v>
      </c>
      <c r="B16551" t="s">
        <v>14190</v>
      </c>
      <c r="C16551" t="s">
        <v>14125</v>
      </c>
    </row>
    <row r="16552" spans="1:3" hidden="1" x14ac:dyDescent="0.25">
      <c r="A16552" t="s">
        <v>4130</v>
      </c>
      <c r="B16552" t="s">
        <v>14191</v>
      </c>
      <c r="C16552" t="s">
        <v>14125</v>
      </c>
    </row>
    <row r="16553" spans="1:3" hidden="1" x14ac:dyDescent="0.25">
      <c r="A16553" t="s">
        <v>4130</v>
      </c>
      <c r="B16553" t="s">
        <v>14192</v>
      </c>
      <c r="C16553" t="s">
        <v>14125</v>
      </c>
    </row>
    <row r="16554" spans="1:3" hidden="1" x14ac:dyDescent="0.25">
      <c r="A16554" t="s">
        <v>4130</v>
      </c>
      <c r="B16554" t="s">
        <v>14193</v>
      </c>
      <c r="C16554" t="s">
        <v>14125</v>
      </c>
    </row>
    <row r="16555" spans="1:3" hidden="1" x14ac:dyDescent="0.25">
      <c r="A16555" t="s">
        <v>4130</v>
      </c>
      <c r="B16555" t="s">
        <v>14194</v>
      </c>
      <c r="C16555" t="s">
        <v>14118</v>
      </c>
    </row>
    <row r="16556" spans="1:3" hidden="1" x14ac:dyDescent="0.25">
      <c r="A16556" t="s">
        <v>4130</v>
      </c>
      <c r="B16556" t="s">
        <v>14195</v>
      </c>
      <c r="C16556" t="s">
        <v>14125</v>
      </c>
    </row>
    <row r="16557" spans="1:3" hidden="1" x14ac:dyDescent="0.25">
      <c r="A16557" t="s">
        <v>4130</v>
      </c>
      <c r="B16557" t="s">
        <v>14196</v>
      </c>
      <c r="C16557" t="s">
        <v>14125</v>
      </c>
    </row>
    <row r="16558" spans="1:3" hidden="1" x14ac:dyDescent="0.25">
      <c r="A16558" t="s">
        <v>4130</v>
      </c>
      <c r="B16558" t="s">
        <v>14197</v>
      </c>
      <c r="C16558" t="s">
        <v>14125</v>
      </c>
    </row>
    <row r="16559" spans="1:3" hidden="1" x14ac:dyDescent="0.25">
      <c r="A16559" t="s">
        <v>4130</v>
      </c>
      <c r="B16559" t="s">
        <v>14198</v>
      </c>
      <c r="C16559" t="s">
        <v>14199</v>
      </c>
    </row>
    <row r="16560" spans="1:3" hidden="1" x14ac:dyDescent="0.25">
      <c r="A16560" t="s">
        <v>4130</v>
      </c>
      <c r="B16560" t="s">
        <v>14200</v>
      </c>
      <c r="C16560" t="s">
        <v>14125</v>
      </c>
    </row>
    <row r="16561" spans="1:3" hidden="1" x14ac:dyDescent="0.25">
      <c r="A16561" t="s">
        <v>4130</v>
      </c>
      <c r="B16561" t="s">
        <v>14201</v>
      </c>
      <c r="C16561" t="s">
        <v>14125</v>
      </c>
    </row>
    <row r="16562" spans="1:3" hidden="1" x14ac:dyDescent="0.25">
      <c r="A16562" t="s">
        <v>4130</v>
      </c>
      <c r="B16562" t="s">
        <v>14202</v>
      </c>
      <c r="C16562" t="s">
        <v>14125</v>
      </c>
    </row>
    <row r="16563" spans="1:3" hidden="1" x14ac:dyDescent="0.25">
      <c r="A16563" t="s">
        <v>4130</v>
      </c>
      <c r="B16563" t="s">
        <v>14203</v>
      </c>
      <c r="C16563" t="s">
        <v>14125</v>
      </c>
    </row>
    <row r="16564" spans="1:3" hidden="1" x14ac:dyDescent="0.25">
      <c r="A16564" t="s">
        <v>4130</v>
      </c>
      <c r="B16564" t="s">
        <v>14204</v>
      </c>
      <c r="C16564" t="s">
        <v>14125</v>
      </c>
    </row>
    <row r="16565" spans="1:3" hidden="1" x14ac:dyDescent="0.25">
      <c r="A16565" t="s">
        <v>4130</v>
      </c>
      <c r="B16565" t="s">
        <v>14205</v>
      </c>
      <c r="C16565" t="s">
        <v>14125</v>
      </c>
    </row>
    <row r="16566" spans="1:3" hidden="1" x14ac:dyDescent="0.25">
      <c r="A16566" t="s">
        <v>4130</v>
      </c>
      <c r="B16566" t="s">
        <v>14206</v>
      </c>
      <c r="C16566" t="s">
        <v>14125</v>
      </c>
    </row>
    <row r="16567" spans="1:3" hidden="1" x14ac:dyDescent="0.25">
      <c r="A16567" t="s">
        <v>4130</v>
      </c>
      <c r="B16567" t="s">
        <v>14207</v>
      </c>
      <c r="C16567" t="s">
        <v>14125</v>
      </c>
    </row>
    <row r="16568" spans="1:3" hidden="1" x14ac:dyDescent="0.25">
      <c r="A16568" t="s">
        <v>4130</v>
      </c>
      <c r="B16568" t="s">
        <v>14208</v>
      </c>
      <c r="C16568" t="s">
        <v>14125</v>
      </c>
    </row>
    <row r="16569" spans="1:3" hidden="1" x14ac:dyDescent="0.25">
      <c r="A16569" t="s">
        <v>4130</v>
      </c>
      <c r="B16569" t="s">
        <v>14209</v>
      </c>
      <c r="C16569" t="s">
        <v>14125</v>
      </c>
    </row>
    <row r="16570" spans="1:3" hidden="1" x14ac:dyDescent="0.25">
      <c r="A16570" t="s">
        <v>4130</v>
      </c>
      <c r="B16570" t="s">
        <v>14210</v>
      </c>
      <c r="C16570" t="s">
        <v>14125</v>
      </c>
    </row>
    <row r="16571" spans="1:3" hidden="1" x14ac:dyDescent="0.25">
      <c r="A16571" t="s">
        <v>4130</v>
      </c>
      <c r="B16571" t="s">
        <v>14211</v>
      </c>
      <c r="C16571" t="s">
        <v>14125</v>
      </c>
    </row>
    <row r="16572" spans="1:3" hidden="1" x14ac:dyDescent="0.25">
      <c r="A16572" t="s">
        <v>4130</v>
      </c>
      <c r="B16572" t="s">
        <v>14212</v>
      </c>
      <c r="C16572" t="s">
        <v>14125</v>
      </c>
    </row>
    <row r="16573" spans="1:3" hidden="1" x14ac:dyDescent="0.25">
      <c r="A16573" t="s">
        <v>4130</v>
      </c>
      <c r="B16573" t="s">
        <v>14213</v>
      </c>
      <c r="C16573" t="s">
        <v>14125</v>
      </c>
    </row>
    <row r="16574" spans="1:3" hidden="1" x14ac:dyDescent="0.25">
      <c r="A16574" t="s">
        <v>4130</v>
      </c>
      <c r="B16574" t="s">
        <v>14214</v>
      </c>
      <c r="C16574" t="s">
        <v>14125</v>
      </c>
    </row>
    <row r="16575" spans="1:3" hidden="1" x14ac:dyDescent="0.25">
      <c r="A16575" t="s">
        <v>4130</v>
      </c>
      <c r="B16575" t="s">
        <v>14215</v>
      </c>
      <c r="C16575" t="s">
        <v>14118</v>
      </c>
    </row>
    <row r="16576" spans="1:3" hidden="1" x14ac:dyDescent="0.25">
      <c r="A16576" t="s">
        <v>4130</v>
      </c>
      <c r="B16576" t="s">
        <v>14216</v>
      </c>
      <c r="C16576" t="s">
        <v>14125</v>
      </c>
    </row>
    <row r="16577" spans="1:3" hidden="1" x14ac:dyDescent="0.25">
      <c r="A16577" t="s">
        <v>4130</v>
      </c>
      <c r="B16577" t="s">
        <v>14217</v>
      </c>
      <c r="C16577" t="s">
        <v>14125</v>
      </c>
    </row>
    <row r="16578" spans="1:3" hidden="1" x14ac:dyDescent="0.25">
      <c r="A16578" t="s">
        <v>4130</v>
      </c>
      <c r="B16578" t="s">
        <v>14218</v>
      </c>
      <c r="C16578" t="s">
        <v>14125</v>
      </c>
    </row>
    <row r="16579" spans="1:3" hidden="1" x14ac:dyDescent="0.25">
      <c r="A16579" t="s">
        <v>4130</v>
      </c>
      <c r="B16579" t="s">
        <v>14219</v>
      </c>
      <c r="C16579" t="s">
        <v>14185</v>
      </c>
    </row>
    <row r="16580" spans="1:3" hidden="1" x14ac:dyDescent="0.25">
      <c r="A16580" t="s">
        <v>4130</v>
      </c>
      <c r="B16580" t="s">
        <v>14220</v>
      </c>
      <c r="C16580" t="s">
        <v>14125</v>
      </c>
    </row>
    <row r="16581" spans="1:3" hidden="1" x14ac:dyDescent="0.25">
      <c r="A16581" t="s">
        <v>4130</v>
      </c>
      <c r="B16581" t="s">
        <v>14221</v>
      </c>
      <c r="C16581" t="s">
        <v>14125</v>
      </c>
    </row>
    <row r="16582" spans="1:3" hidden="1" x14ac:dyDescent="0.25">
      <c r="A16582" t="s">
        <v>4130</v>
      </c>
      <c r="B16582" t="s">
        <v>14222</v>
      </c>
      <c r="C16582" t="s">
        <v>14125</v>
      </c>
    </row>
    <row r="16583" spans="1:3" hidden="1" x14ac:dyDescent="0.25">
      <c r="A16583" t="s">
        <v>4130</v>
      </c>
      <c r="B16583" t="s">
        <v>14223</v>
      </c>
      <c r="C16583" t="s">
        <v>14224</v>
      </c>
    </row>
    <row r="16584" spans="1:3" hidden="1" x14ac:dyDescent="0.25">
      <c r="A16584" t="s">
        <v>4130</v>
      </c>
      <c r="B16584" t="s">
        <v>14225</v>
      </c>
      <c r="C16584" t="s">
        <v>14125</v>
      </c>
    </row>
    <row r="16585" spans="1:3" hidden="1" x14ac:dyDescent="0.25">
      <c r="A16585" t="s">
        <v>4130</v>
      </c>
      <c r="B16585" t="s">
        <v>14226</v>
      </c>
      <c r="C16585" t="s">
        <v>14125</v>
      </c>
    </row>
    <row r="16586" spans="1:3" hidden="1" x14ac:dyDescent="0.25">
      <c r="A16586" t="s">
        <v>4130</v>
      </c>
      <c r="B16586" t="s">
        <v>14227</v>
      </c>
      <c r="C16586" t="s">
        <v>14228</v>
      </c>
    </row>
    <row r="16587" spans="1:3" hidden="1" x14ac:dyDescent="0.25">
      <c r="A16587" t="s">
        <v>4130</v>
      </c>
      <c r="B16587" t="s">
        <v>14229</v>
      </c>
      <c r="C16587" t="s">
        <v>14125</v>
      </c>
    </row>
    <row r="16588" spans="1:3" hidden="1" x14ac:dyDescent="0.25">
      <c r="A16588" t="s">
        <v>4130</v>
      </c>
      <c r="B16588" t="s">
        <v>14230</v>
      </c>
      <c r="C16588" t="s">
        <v>14125</v>
      </c>
    </row>
    <row r="16589" spans="1:3" hidden="1" x14ac:dyDescent="0.25">
      <c r="A16589" t="s">
        <v>4130</v>
      </c>
      <c r="B16589" t="s">
        <v>14231</v>
      </c>
      <c r="C16589" t="s">
        <v>14125</v>
      </c>
    </row>
    <row r="16590" spans="1:3" hidden="1" x14ac:dyDescent="0.25">
      <c r="A16590" t="s">
        <v>4130</v>
      </c>
      <c r="B16590" t="s">
        <v>14232</v>
      </c>
      <c r="C16590" t="s">
        <v>14125</v>
      </c>
    </row>
    <row r="16591" spans="1:3" hidden="1" x14ac:dyDescent="0.25">
      <c r="A16591" t="s">
        <v>4130</v>
      </c>
      <c r="B16591" t="s">
        <v>14233</v>
      </c>
      <c r="C16591" t="s">
        <v>14125</v>
      </c>
    </row>
    <row r="16592" spans="1:3" hidden="1" x14ac:dyDescent="0.25">
      <c r="A16592" t="s">
        <v>4130</v>
      </c>
      <c r="B16592" t="s">
        <v>14234</v>
      </c>
      <c r="C16592" t="s">
        <v>14125</v>
      </c>
    </row>
    <row r="16593" spans="1:3" hidden="1" x14ac:dyDescent="0.25">
      <c r="A16593" t="s">
        <v>4130</v>
      </c>
      <c r="B16593" t="s">
        <v>14235</v>
      </c>
      <c r="C16593" t="s">
        <v>14125</v>
      </c>
    </row>
    <row r="16594" spans="1:3" hidden="1" x14ac:dyDescent="0.25">
      <c r="A16594" t="s">
        <v>4130</v>
      </c>
      <c r="B16594" t="s">
        <v>14236</v>
      </c>
      <c r="C16594" t="s">
        <v>14125</v>
      </c>
    </row>
    <row r="16595" spans="1:3" hidden="1" x14ac:dyDescent="0.25">
      <c r="A16595" t="s">
        <v>4130</v>
      </c>
      <c r="B16595" t="s">
        <v>14237</v>
      </c>
      <c r="C16595" t="s">
        <v>14125</v>
      </c>
    </row>
    <row r="16596" spans="1:3" hidden="1" x14ac:dyDescent="0.25">
      <c r="A16596" t="s">
        <v>4130</v>
      </c>
      <c r="B16596" t="s">
        <v>14238</v>
      </c>
      <c r="C16596" t="s">
        <v>14125</v>
      </c>
    </row>
    <row r="16597" spans="1:3" hidden="1" x14ac:dyDescent="0.25">
      <c r="A16597" t="s">
        <v>4130</v>
      </c>
      <c r="B16597" t="s">
        <v>14239</v>
      </c>
      <c r="C16597" t="s">
        <v>14125</v>
      </c>
    </row>
    <row r="16598" spans="1:3" hidden="1" x14ac:dyDescent="0.25">
      <c r="A16598" t="s">
        <v>4130</v>
      </c>
      <c r="B16598" t="s">
        <v>14240</v>
      </c>
      <c r="C16598" t="s">
        <v>14125</v>
      </c>
    </row>
    <row r="16599" spans="1:3" hidden="1" x14ac:dyDescent="0.25">
      <c r="A16599" t="s">
        <v>4130</v>
      </c>
      <c r="B16599" t="s">
        <v>14241</v>
      </c>
      <c r="C16599" t="s">
        <v>14125</v>
      </c>
    </row>
    <row r="16600" spans="1:3" hidden="1" x14ac:dyDescent="0.25">
      <c r="A16600" t="s">
        <v>4130</v>
      </c>
      <c r="B16600" t="s">
        <v>14242</v>
      </c>
      <c r="C16600" t="s">
        <v>14125</v>
      </c>
    </row>
    <row r="16601" spans="1:3" hidden="1" x14ac:dyDescent="0.25">
      <c r="A16601" t="s">
        <v>4130</v>
      </c>
      <c r="B16601" t="s">
        <v>14243</v>
      </c>
      <c r="C16601" t="s">
        <v>14125</v>
      </c>
    </row>
    <row r="16602" spans="1:3" hidden="1" x14ac:dyDescent="0.25">
      <c r="A16602" t="s">
        <v>4130</v>
      </c>
      <c r="B16602" t="s">
        <v>14244</v>
      </c>
      <c r="C16602" t="s">
        <v>14125</v>
      </c>
    </row>
    <row r="16603" spans="1:3" hidden="1" x14ac:dyDescent="0.25">
      <c r="A16603" t="s">
        <v>4130</v>
      </c>
      <c r="B16603" t="s">
        <v>14245</v>
      </c>
      <c r="C16603" t="s">
        <v>14125</v>
      </c>
    </row>
    <row r="16604" spans="1:3" hidden="1" x14ac:dyDescent="0.25">
      <c r="A16604" t="s">
        <v>4130</v>
      </c>
      <c r="B16604" t="s">
        <v>14246</v>
      </c>
      <c r="C16604" t="s">
        <v>14125</v>
      </c>
    </row>
    <row r="16605" spans="1:3" hidden="1" x14ac:dyDescent="0.25">
      <c r="A16605" t="s">
        <v>4130</v>
      </c>
      <c r="B16605" t="s">
        <v>14247</v>
      </c>
      <c r="C16605" t="s">
        <v>14140</v>
      </c>
    </row>
    <row r="16606" spans="1:3" hidden="1" x14ac:dyDescent="0.25">
      <c r="A16606" t="s">
        <v>4130</v>
      </c>
      <c r="B16606" t="s">
        <v>14248</v>
      </c>
      <c r="C16606" t="s">
        <v>14125</v>
      </c>
    </row>
    <row r="16607" spans="1:3" hidden="1" x14ac:dyDescent="0.25">
      <c r="A16607" t="s">
        <v>4130</v>
      </c>
      <c r="B16607" t="s">
        <v>14249</v>
      </c>
      <c r="C16607" t="s">
        <v>14125</v>
      </c>
    </row>
    <row r="16608" spans="1:3" hidden="1" x14ac:dyDescent="0.25">
      <c r="A16608" t="s">
        <v>4130</v>
      </c>
      <c r="B16608" t="s">
        <v>14250</v>
      </c>
      <c r="C16608" t="s">
        <v>14125</v>
      </c>
    </row>
    <row r="16609" spans="1:3" hidden="1" x14ac:dyDescent="0.25">
      <c r="A16609" t="s">
        <v>4130</v>
      </c>
      <c r="B16609" t="s">
        <v>14251</v>
      </c>
      <c r="C16609" t="s">
        <v>14118</v>
      </c>
    </row>
    <row r="16610" spans="1:3" hidden="1" x14ac:dyDescent="0.25">
      <c r="A16610" t="s">
        <v>4130</v>
      </c>
      <c r="B16610" t="s">
        <v>14252</v>
      </c>
      <c r="C16610" t="s">
        <v>14140</v>
      </c>
    </row>
    <row r="16611" spans="1:3" hidden="1" x14ac:dyDescent="0.25">
      <c r="A16611" t="s">
        <v>4130</v>
      </c>
      <c r="B16611" t="s">
        <v>14253</v>
      </c>
      <c r="C16611" t="s">
        <v>14140</v>
      </c>
    </row>
    <row r="16612" spans="1:3" hidden="1" x14ac:dyDescent="0.25">
      <c r="A16612" t="s">
        <v>4130</v>
      </c>
      <c r="B16612" t="s">
        <v>14254</v>
      </c>
      <c r="C16612" t="s">
        <v>14125</v>
      </c>
    </row>
    <row r="16613" spans="1:3" hidden="1" x14ac:dyDescent="0.25">
      <c r="A16613" t="s">
        <v>4130</v>
      </c>
      <c r="B16613" t="s">
        <v>14255</v>
      </c>
      <c r="C16613" t="s">
        <v>14125</v>
      </c>
    </row>
    <row r="16614" spans="1:3" hidden="1" x14ac:dyDescent="0.25">
      <c r="A16614" t="s">
        <v>4130</v>
      </c>
      <c r="B16614" t="s">
        <v>14256</v>
      </c>
      <c r="C16614" t="s">
        <v>14125</v>
      </c>
    </row>
    <row r="16615" spans="1:3" hidden="1" x14ac:dyDescent="0.25">
      <c r="A16615" t="s">
        <v>4130</v>
      </c>
      <c r="B16615" t="s">
        <v>14257</v>
      </c>
      <c r="C16615" t="s">
        <v>14125</v>
      </c>
    </row>
    <row r="16616" spans="1:3" hidden="1" x14ac:dyDescent="0.25">
      <c r="A16616" t="s">
        <v>4130</v>
      </c>
      <c r="B16616" t="s">
        <v>14258</v>
      </c>
      <c r="C16616" t="s">
        <v>14125</v>
      </c>
    </row>
    <row r="16617" spans="1:3" hidden="1" x14ac:dyDescent="0.25">
      <c r="A16617" t="s">
        <v>4130</v>
      </c>
      <c r="B16617" t="s">
        <v>14259</v>
      </c>
      <c r="C16617" t="s">
        <v>14125</v>
      </c>
    </row>
    <row r="16618" spans="1:3" hidden="1" x14ac:dyDescent="0.25">
      <c r="A16618" t="s">
        <v>4130</v>
      </c>
      <c r="B16618" t="s">
        <v>14260</v>
      </c>
      <c r="C16618" t="s">
        <v>14125</v>
      </c>
    </row>
    <row r="16619" spans="1:3" hidden="1" x14ac:dyDescent="0.25">
      <c r="A16619" t="s">
        <v>4130</v>
      </c>
      <c r="B16619" t="s">
        <v>14261</v>
      </c>
      <c r="C16619" t="s">
        <v>14125</v>
      </c>
    </row>
    <row r="16620" spans="1:3" hidden="1" x14ac:dyDescent="0.25">
      <c r="A16620" t="s">
        <v>4130</v>
      </c>
      <c r="B16620" t="s">
        <v>14262</v>
      </c>
      <c r="C16620" t="s">
        <v>14125</v>
      </c>
    </row>
    <row r="16621" spans="1:3" hidden="1" x14ac:dyDescent="0.25">
      <c r="A16621" t="s">
        <v>4130</v>
      </c>
      <c r="B16621" t="s">
        <v>14263</v>
      </c>
      <c r="C16621" t="s">
        <v>14125</v>
      </c>
    </row>
    <row r="16622" spans="1:3" hidden="1" x14ac:dyDescent="0.25">
      <c r="A16622" t="s">
        <v>4130</v>
      </c>
      <c r="B16622" t="s">
        <v>14264</v>
      </c>
      <c r="C16622" t="s">
        <v>14125</v>
      </c>
    </row>
    <row r="16623" spans="1:3" hidden="1" x14ac:dyDescent="0.25">
      <c r="A16623" t="s">
        <v>4130</v>
      </c>
      <c r="B16623" t="s">
        <v>14265</v>
      </c>
      <c r="C16623" t="s">
        <v>14125</v>
      </c>
    </row>
    <row r="16624" spans="1:3" hidden="1" x14ac:dyDescent="0.25">
      <c r="A16624" t="s">
        <v>4130</v>
      </c>
      <c r="B16624" t="s">
        <v>14266</v>
      </c>
      <c r="C16624" t="s">
        <v>14224</v>
      </c>
    </row>
    <row r="16625" spans="1:3" hidden="1" x14ac:dyDescent="0.25">
      <c r="A16625" t="s">
        <v>4130</v>
      </c>
      <c r="B16625" t="s">
        <v>14267</v>
      </c>
      <c r="C16625" t="s">
        <v>14125</v>
      </c>
    </row>
    <row r="16626" spans="1:3" hidden="1" x14ac:dyDescent="0.25">
      <c r="A16626" t="s">
        <v>4130</v>
      </c>
      <c r="B16626" t="s">
        <v>14268</v>
      </c>
      <c r="C16626" t="s">
        <v>14125</v>
      </c>
    </row>
    <row r="16627" spans="1:3" hidden="1" x14ac:dyDescent="0.25">
      <c r="A16627" t="s">
        <v>4130</v>
      </c>
      <c r="B16627" t="s">
        <v>14269</v>
      </c>
      <c r="C16627" t="s">
        <v>14118</v>
      </c>
    </row>
    <row r="16628" spans="1:3" hidden="1" x14ac:dyDescent="0.25">
      <c r="A16628" t="s">
        <v>4130</v>
      </c>
      <c r="B16628" t="s">
        <v>14270</v>
      </c>
      <c r="C16628" t="s">
        <v>14125</v>
      </c>
    </row>
    <row r="16629" spans="1:3" hidden="1" x14ac:dyDescent="0.25">
      <c r="A16629" t="s">
        <v>4130</v>
      </c>
      <c r="B16629" t="s">
        <v>14271</v>
      </c>
      <c r="C16629" t="s">
        <v>14125</v>
      </c>
    </row>
    <row r="16630" spans="1:3" hidden="1" x14ac:dyDescent="0.25">
      <c r="A16630" t="s">
        <v>4130</v>
      </c>
      <c r="B16630" t="s">
        <v>14272</v>
      </c>
      <c r="C16630" t="s">
        <v>14125</v>
      </c>
    </row>
    <row r="16631" spans="1:3" hidden="1" x14ac:dyDescent="0.25">
      <c r="A16631" t="s">
        <v>4130</v>
      </c>
      <c r="B16631" t="s">
        <v>14273</v>
      </c>
      <c r="C16631" t="s">
        <v>14125</v>
      </c>
    </row>
    <row r="16632" spans="1:3" hidden="1" x14ac:dyDescent="0.25">
      <c r="A16632" t="s">
        <v>4130</v>
      </c>
      <c r="B16632" t="s">
        <v>14274</v>
      </c>
      <c r="C16632" t="s">
        <v>14275</v>
      </c>
    </row>
    <row r="16633" spans="1:3" hidden="1" x14ac:dyDescent="0.25">
      <c r="A16633" t="s">
        <v>4130</v>
      </c>
      <c r="B16633" t="s">
        <v>14276</v>
      </c>
      <c r="C16633" t="s">
        <v>14125</v>
      </c>
    </row>
    <row r="16634" spans="1:3" hidden="1" x14ac:dyDescent="0.25">
      <c r="A16634" t="s">
        <v>4130</v>
      </c>
      <c r="B16634" t="s">
        <v>14277</v>
      </c>
      <c r="C16634" t="s">
        <v>14125</v>
      </c>
    </row>
    <row r="16635" spans="1:3" hidden="1" x14ac:dyDescent="0.25">
      <c r="A16635" t="s">
        <v>4130</v>
      </c>
      <c r="B16635" t="s">
        <v>14278</v>
      </c>
      <c r="C16635" t="s">
        <v>14279</v>
      </c>
    </row>
    <row r="16636" spans="1:3" hidden="1" x14ac:dyDescent="0.25">
      <c r="A16636" t="s">
        <v>4130</v>
      </c>
      <c r="B16636" t="s">
        <v>14280</v>
      </c>
      <c r="C16636" t="s">
        <v>14281</v>
      </c>
    </row>
    <row r="16637" spans="1:3" hidden="1" x14ac:dyDescent="0.25">
      <c r="A16637" t="s">
        <v>4130</v>
      </c>
      <c r="B16637" t="s">
        <v>14282</v>
      </c>
      <c r="C16637" t="s">
        <v>14281</v>
      </c>
    </row>
    <row r="16638" spans="1:3" hidden="1" x14ac:dyDescent="0.25">
      <c r="A16638" t="s">
        <v>4130</v>
      </c>
      <c r="B16638" t="s">
        <v>14283</v>
      </c>
      <c r="C16638" t="s">
        <v>14284</v>
      </c>
    </row>
    <row r="16639" spans="1:3" hidden="1" x14ac:dyDescent="0.25">
      <c r="A16639" t="s">
        <v>4130</v>
      </c>
      <c r="B16639" t="s">
        <v>14285</v>
      </c>
      <c r="C16639" t="s">
        <v>14281</v>
      </c>
    </row>
    <row r="16640" spans="1:3" hidden="1" x14ac:dyDescent="0.25">
      <c r="A16640" t="s">
        <v>4130</v>
      </c>
      <c r="B16640" t="s">
        <v>14286</v>
      </c>
      <c r="C16640" t="s">
        <v>14281</v>
      </c>
    </row>
    <row r="16641" spans="1:3" hidden="1" x14ac:dyDescent="0.25">
      <c r="A16641" t="s">
        <v>4130</v>
      </c>
      <c r="B16641" t="s">
        <v>14287</v>
      </c>
      <c r="C16641" t="s">
        <v>14281</v>
      </c>
    </row>
    <row r="16642" spans="1:3" hidden="1" x14ac:dyDescent="0.25">
      <c r="A16642" t="s">
        <v>4130</v>
      </c>
      <c r="B16642" t="s">
        <v>14288</v>
      </c>
      <c r="C16642" t="s">
        <v>14281</v>
      </c>
    </row>
    <row r="16643" spans="1:3" hidden="1" x14ac:dyDescent="0.25">
      <c r="A16643" t="s">
        <v>4130</v>
      </c>
      <c r="B16643" t="s">
        <v>14289</v>
      </c>
      <c r="C16643" t="s">
        <v>14281</v>
      </c>
    </row>
    <row r="16644" spans="1:3" hidden="1" x14ac:dyDescent="0.25">
      <c r="A16644" t="s">
        <v>4130</v>
      </c>
      <c r="B16644" t="s">
        <v>14290</v>
      </c>
      <c r="C16644" t="s">
        <v>14281</v>
      </c>
    </row>
    <row r="16645" spans="1:3" hidden="1" x14ac:dyDescent="0.25">
      <c r="A16645" t="s">
        <v>4130</v>
      </c>
      <c r="B16645" t="s">
        <v>14291</v>
      </c>
      <c r="C16645" t="s">
        <v>14281</v>
      </c>
    </row>
    <row r="16646" spans="1:3" hidden="1" x14ac:dyDescent="0.25">
      <c r="A16646" t="s">
        <v>4130</v>
      </c>
      <c r="B16646" t="s">
        <v>14292</v>
      </c>
      <c r="C16646" t="s">
        <v>14281</v>
      </c>
    </row>
    <row r="16647" spans="1:3" hidden="1" x14ac:dyDescent="0.25">
      <c r="A16647" t="s">
        <v>4130</v>
      </c>
      <c r="B16647" t="s">
        <v>14293</v>
      </c>
      <c r="C16647" t="s">
        <v>14281</v>
      </c>
    </row>
    <row r="16648" spans="1:3" hidden="1" x14ac:dyDescent="0.25">
      <c r="A16648" t="s">
        <v>4130</v>
      </c>
      <c r="B16648" t="s">
        <v>14294</v>
      </c>
      <c r="C16648" t="s">
        <v>14281</v>
      </c>
    </row>
    <row r="16649" spans="1:3" hidden="1" x14ac:dyDescent="0.25">
      <c r="A16649" t="s">
        <v>4130</v>
      </c>
      <c r="B16649" t="s">
        <v>14295</v>
      </c>
      <c r="C16649" t="s">
        <v>14281</v>
      </c>
    </row>
    <row r="16650" spans="1:3" hidden="1" x14ac:dyDescent="0.25">
      <c r="A16650" t="s">
        <v>4130</v>
      </c>
      <c r="B16650" t="s">
        <v>14296</v>
      </c>
      <c r="C16650" t="s">
        <v>14281</v>
      </c>
    </row>
    <row r="16651" spans="1:3" hidden="1" x14ac:dyDescent="0.25">
      <c r="A16651" t="s">
        <v>4130</v>
      </c>
      <c r="B16651" t="s">
        <v>14297</v>
      </c>
      <c r="C16651" t="s">
        <v>14281</v>
      </c>
    </row>
    <row r="16652" spans="1:3" hidden="1" x14ac:dyDescent="0.25">
      <c r="A16652" t="s">
        <v>4130</v>
      </c>
      <c r="B16652" t="s">
        <v>14298</v>
      </c>
      <c r="C16652" t="s">
        <v>14281</v>
      </c>
    </row>
    <row r="16653" spans="1:3" hidden="1" x14ac:dyDescent="0.25">
      <c r="A16653" t="s">
        <v>4130</v>
      </c>
      <c r="B16653" t="s">
        <v>14299</v>
      </c>
      <c r="C16653" t="s">
        <v>14281</v>
      </c>
    </row>
    <row r="16654" spans="1:3" hidden="1" x14ac:dyDescent="0.25">
      <c r="A16654" t="s">
        <v>4130</v>
      </c>
      <c r="B16654" t="s">
        <v>14300</v>
      </c>
      <c r="C16654" t="s">
        <v>14281</v>
      </c>
    </row>
    <row r="16655" spans="1:3" hidden="1" x14ac:dyDescent="0.25">
      <c r="A16655" t="s">
        <v>4130</v>
      </c>
      <c r="B16655" t="s">
        <v>14301</v>
      </c>
      <c r="C16655" t="s">
        <v>14281</v>
      </c>
    </row>
    <row r="16656" spans="1:3" hidden="1" x14ac:dyDescent="0.25">
      <c r="A16656" t="s">
        <v>4130</v>
      </c>
      <c r="B16656" t="s">
        <v>14302</v>
      </c>
      <c r="C16656" t="s">
        <v>14281</v>
      </c>
    </row>
    <row r="16657" spans="1:3" hidden="1" x14ac:dyDescent="0.25">
      <c r="A16657" t="s">
        <v>4130</v>
      </c>
      <c r="B16657" t="s">
        <v>14303</v>
      </c>
      <c r="C16657" t="s">
        <v>14281</v>
      </c>
    </row>
    <row r="16658" spans="1:3" hidden="1" x14ac:dyDescent="0.25">
      <c r="A16658" t="s">
        <v>4130</v>
      </c>
      <c r="B16658" t="s">
        <v>14304</v>
      </c>
      <c r="C16658" t="s">
        <v>14281</v>
      </c>
    </row>
    <row r="16659" spans="1:3" hidden="1" x14ac:dyDescent="0.25">
      <c r="A16659" t="s">
        <v>4130</v>
      </c>
      <c r="B16659" t="s">
        <v>14305</v>
      </c>
      <c r="C16659" t="s">
        <v>14281</v>
      </c>
    </row>
    <row r="16660" spans="1:3" hidden="1" x14ac:dyDescent="0.25">
      <c r="A16660" t="s">
        <v>4130</v>
      </c>
      <c r="B16660" t="s">
        <v>14306</v>
      </c>
      <c r="C16660" t="s">
        <v>14118</v>
      </c>
    </row>
    <row r="16661" spans="1:3" hidden="1" x14ac:dyDescent="0.25">
      <c r="A16661" t="s">
        <v>4130</v>
      </c>
      <c r="B16661" t="s">
        <v>14307</v>
      </c>
      <c r="C16661" t="s">
        <v>14125</v>
      </c>
    </row>
    <row r="16662" spans="1:3" hidden="1" x14ac:dyDescent="0.25">
      <c r="A16662" t="s">
        <v>4130</v>
      </c>
      <c r="B16662" t="s">
        <v>14308</v>
      </c>
      <c r="C16662" t="s">
        <v>14125</v>
      </c>
    </row>
    <row r="16663" spans="1:3" hidden="1" x14ac:dyDescent="0.25">
      <c r="A16663" t="s">
        <v>4130</v>
      </c>
      <c r="B16663" t="s">
        <v>14309</v>
      </c>
      <c r="C16663" t="s">
        <v>14125</v>
      </c>
    </row>
    <row r="16664" spans="1:3" hidden="1" x14ac:dyDescent="0.25">
      <c r="A16664" t="s">
        <v>4130</v>
      </c>
      <c r="B16664" t="s">
        <v>14310</v>
      </c>
      <c r="C16664" t="s">
        <v>14125</v>
      </c>
    </row>
    <row r="16665" spans="1:3" hidden="1" x14ac:dyDescent="0.25">
      <c r="A16665" t="s">
        <v>4130</v>
      </c>
      <c r="B16665" t="s">
        <v>14311</v>
      </c>
      <c r="C16665" t="s">
        <v>14125</v>
      </c>
    </row>
    <row r="16666" spans="1:3" hidden="1" x14ac:dyDescent="0.25">
      <c r="A16666" t="s">
        <v>4130</v>
      </c>
      <c r="B16666" t="s">
        <v>14312</v>
      </c>
      <c r="C16666" t="s">
        <v>14125</v>
      </c>
    </row>
    <row r="16667" spans="1:3" hidden="1" x14ac:dyDescent="0.25">
      <c r="A16667" t="s">
        <v>4130</v>
      </c>
      <c r="B16667" t="s">
        <v>14313</v>
      </c>
      <c r="C16667" t="s">
        <v>14314</v>
      </c>
    </row>
    <row r="16668" spans="1:3" hidden="1" x14ac:dyDescent="0.25">
      <c r="A16668" t="s">
        <v>4130</v>
      </c>
      <c r="B16668" t="s">
        <v>14315</v>
      </c>
      <c r="C16668" t="s">
        <v>14125</v>
      </c>
    </row>
    <row r="16669" spans="1:3" hidden="1" x14ac:dyDescent="0.25">
      <c r="A16669" t="s">
        <v>4130</v>
      </c>
      <c r="B16669" t="s">
        <v>14316</v>
      </c>
      <c r="C16669" t="s">
        <v>14125</v>
      </c>
    </row>
    <row r="16670" spans="1:3" hidden="1" x14ac:dyDescent="0.25">
      <c r="A16670" t="s">
        <v>4130</v>
      </c>
      <c r="B16670" t="s">
        <v>14317</v>
      </c>
      <c r="C16670" t="s">
        <v>14083</v>
      </c>
    </row>
    <row r="16671" spans="1:3" hidden="1" x14ac:dyDescent="0.25">
      <c r="A16671" t="s">
        <v>4130</v>
      </c>
      <c r="B16671" t="s">
        <v>14318</v>
      </c>
      <c r="C16671" t="s">
        <v>14319</v>
      </c>
    </row>
    <row r="16672" spans="1:3" hidden="1" x14ac:dyDescent="0.25">
      <c r="A16672" t="s">
        <v>4130</v>
      </c>
      <c r="B16672" t="s">
        <v>14320</v>
      </c>
      <c r="C16672" t="s">
        <v>14321</v>
      </c>
    </row>
    <row r="16673" spans="1:3" hidden="1" x14ac:dyDescent="0.25">
      <c r="A16673" t="s">
        <v>4130</v>
      </c>
      <c r="B16673" t="s">
        <v>14322</v>
      </c>
      <c r="C16673" t="s">
        <v>14323</v>
      </c>
    </row>
    <row r="16674" spans="1:3" hidden="1" x14ac:dyDescent="0.25">
      <c r="A16674" t="s">
        <v>4130</v>
      </c>
      <c r="B16674" t="s">
        <v>14324</v>
      </c>
      <c r="C16674" t="s">
        <v>14325</v>
      </c>
    </row>
    <row r="16675" spans="1:3" hidden="1" x14ac:dyDescent="0.25">
      <c r="A16675" t="s">
        <v>4130</v>
      </c>
      <c r="B16675" t="s">
        <v>14326</v>
      </c>
      <c r="C16675" t="s">
        <v>13586</v>
      </c>
    </row>
    <row r="16676" spans="1:3" hidden="1" x14ac:dyDescent="0.25">
      <c r="A16676" t="s">
        <v>4130</v>
      </c>
      <c r="B16676" t="s">
        <v>14327</v>
      </c>
      <c r="C16676" t="s">
        <v>14328</v>
      </c>
    </row>
    <row r="16677" spans="1:3" hidden="1" x14ac:dyDescent="0.25">
      <c r="A16677" t="s">
        <v>4130</v>
      </c>
      <c r="B16677" t="s">
        <v>14329</v>
      </c>
      <c r="C16677" t="s">
        <v>14330</v>
      </c>
    </row>
    <row r="16678" spans="1:3" hidden="1" x14ac:dyDescent="0.25">
      <c r="A16678" t="s">
        <v>4130</v>
      </c>
      <c r="B16678" t="s">
        <v>14331</v>
      </c>
      <c r="C16678" t="s">
        <v>9987</v>
      </c>
    </row>
    <row r="16679" spans="1:3" hidden="1" x14ac:dyDescent="0.25">
      <c r="A16679" t="s">
        <v>4130</v>
      </c>
      <c r="B16679" t="s">
        <v>14332</v>
      </c>
      <c r="C16679" t="s">
        <v>9987</v>
      </c>
    </row>
    <row r="16680" spans="1:3" hidden="1" x14ac:dyDescent="0.25">
      <c r="A16680" t="s">
        <v>4130</v>
      </c>
      <c r="B16680" t="s">
        <v>14333</v>
      </c>
      <c r="C16680" t="s">
        <v>9987</v>
      </c>
    </row>
    <row r="16681" spans="1:3" hidden="1" x14ac:dyDescent="0.25">
      <c r="A16681" t="s">
        <v>4130</v>
      </c>
      <c r="B16681" t="s">
        <v>14334</v>
      </c>
      <c r="C16681" t="s">
        <v>9987</v>
      </c>
    </row>
    <row r="16682" spans="1:3" hidden="1" x14ac:dyDescent="0.25">
      <c r="A16682" t="s">
        <v>4130</v>
      </c>
      <c r="B16682" t="s">
        <v>14335</v>
      </c>
      <c r="C16682" t="s">
        <v>13990</v>
      </c>
    </row>
    <row r="16683" spans="1:3" hidden="1" x14ac:dyDescent="0.25">
      <c r="A16683" t="s">
        <v>4130</v>
      </c>
      <c r="B16683" t="s">
        <v>14336</v>
      </c>
      <c r="C16683" t="s">
        <v>13990</v>
      </c>
    </row>
    <row r="16684" spans="1:3" hidden="1" x14ac:dyDescent="0.25">
      <c r="A16684" t="s">
        <v>4130</v>
      </c>
      <c r="B16684" t="s">
        <v>14337</v>
      </c>
      <c r="C16684" t="s">
        <v>13990</v>
      </c>
    </row>
    <row r="16685" spans="1:3" hidden="1" x14ac:dyDescent="0.25">
      <c r="A16685" t="s">
        <v>4130</v>
      </c>
      <c r="B16685" t="s">
        <v>14338</v>
      </c>
      <c r="C16685" t="s">
        <v>13990</v>
      </c>
    </row>
    <row r="16686" spans="1:3" hidden="1" x14ac:dyDescent="0.25">
      <c r="A16686" t="s">
        <v>4130</v>
      </c>
      <c r="B16686" t="s">
        <v>14339</v>
      </c>
      <c r="C16686" t="s">
        <v>13990</v>
      </c>
    </row>
    <row r="16687" spans="1:3" hidden="1" x14ac:dyDescent="0.25">
      <c r="A16687" t="s">
        <v>4130</v>
      </c>
      <c r="B16687" t="s">
        <v>14340</v>
      </c>
      <c r="C16687" t="s">
        <v>13990</v>
      </c>
    </row>
    <row r="16688" spans="1:3" hidden="1" x14ac:dyDescent="0.25">
      <c r="A16688" t="s">
        <v>4130</v>
      </c>
      <c r="B16688" t="s">
        <v>14341</v>
      </c>
      <c r="C16688" t="s">
        <v>13990</v>
      </c>
    </row>
    <row r="16689" spans="1:3" hidden="1" x14ac:dyDescent="0.25">
      <c r="A16689" t="s">
        <v>4130</v>
      </c>
      <c r="B16689" t="s">
        <v>14342</v>
      </c>
      <c r="C16689" t="s">
        <v>13990</v>
      </c>
    </row>
    <row r="16690" spans="1:3" hidden="1" x14ac:dyDescent="0.25">
      <c r="A16690" t="s">
        <v>4130</v>
      </c>
      <c r="B16690" t="s">
        <v>14343</v>
      </c>
      <c r="C16690" t="s">
        <v>13990</v>
      </c>
    </row>
    <row r="16691" spans="1:3" hidden="1" x14ac:dyDescent="0.25">
      <c r="A16691" t="s">
        <v>4130</v>
      </c>
      <c r="B16691" t="s">
        <v>14344</v>
      </c>
      <c r="C16691" t="s">
        <v>13990</v>
      </c>
    </row>
    <row r="16692" spans="1:3" hidden="1" x14ac:dyDescent="0.25">
      <c r="A16692" t="s">
        <v>4130</v>
      </c>
      <c r="B16692" t="s">
        <v>14345</v>
      </c>
      <c r="C16692" t="s">
        <v>9828</v>
      </c>
    </row>
    <row r="16693" spans="1:3" hidden="1" x14ac:dyDescent="0.25">
      <c r="A16693" t="s">
        <v>4130</v>
      </c>
      <c r="B16693" t="s">
        <v>14346</v>
      </c>
      <c r="C16693" t="s">
        <v>9828</v>
      </c>
    </row>
    <row r="16694" spans="1:3" hidden="1" x14ac:dyDescent="0.25">
      <c r="A16694" t="s">
        <v>4130</v>
      </c>
      <c r="B16694" t="s">
        <v>14347</v>
      </c>
      <c r="C16694" t="s">
        <v>9828</v>
      </c>
    </row>
    <row r="16695" spans="1:3" hidden="1" x14ac:dyDescent="0.25">
      <c r="A16695" t="s">
        <v>4130</v>
      </c>
      <c r="B16695" t="s">
        <v>14348</v>
      </c>
      <c r="C16695" t="s">
        <v>9828</v>
      </c>
    </row>
    <row r="16696" spans="1:3" hidden="1" x14ac:dyDescent="0.25">
      <c r="A16696" t="s">
        <v>4130</v>
      </c>
      <c r="B16696" t="s">
        <v>14349</v>
      </c>
      <c r="C16696" t="s">
        <v>9828</v>
      </c>
    </row>
    <row r="16697" spans="1:3" hidden="1" x14ac:dyDescent="0.25">
      <c r="A16697" t="s">
        <v>4130</v>
      </c>
      <c r="B16697" t="s">
        <v>14350</v>
      </c>
      <c r="C16697" t="s">
        <v>9828</v>
      </c>
    </row>
    <row r="16698" spans="1:3" hidden="1" x14ac:dyDescent="0.25">
      <c r="A16698" t="s">
        <v>4130</v>
      </c>
      <c r="B16698" t="s">
        <v>14351</v>
      </c>
      <c r="C16698" t="s">
        <v>9828</v>
      </c>
    </row>
    <row r="16699" spans="1:3" hidden="1" x14ac:dyDescent="0.25">
      <c r="A16699" t="s">
        <v>4130</v>
      </c>
      <c r="B16699" t="s">
        <v>14352</v>
      </c>
      <c r="C16699" t="s">
        <v>9828</v>
      </c>
    </row>
    <row r="16700" spans="1:3" hidden="1" x14ac:dyDescent="0.25">
      <c r="A16700" t="s">
        <v>4130</v>
      </c>
      <c r="B16700" t="s">
        <v>14353</v>
      </c>
      <c r="C16700" t="s">
        <v>9828</v>
      </c>
    </row>
    <row r="16701" spans="1:3" hidden="1" x14ac:dyDescent="0.25">
      <c r="A16701" t="s">
        <v>4130</v>
      </c>
      <c r="B16701" t="s">
        <v>14354</v>
      </c>
      <c r="C16701" t="s">
        <v>9828</v>
      </c>
    </row>
    <row r="16702" spans="1:3" hidden="1" x14ac:dyDescent="0.25">
      <c r="A16702" t="s">
        <v>4130</v>
      </c>
      <c r="B16702" t="s">
        <v>14355</v>
      </c>
      <c r="C16702" t="s">
        <v>14019</v>
      </c>
    </row>
    <row r="16703" spans="1:3" hidden="1" x14ac:dyDescent="0.25">
      <c r="A16703" t="s">
        <v>4130</v>
      </c>
      <c r="B16703" t="s">
        <v>14356</v>
      </c>
      <c r="C16703" t="s">
        <v>14019</v>
      </c>
    </row>
    <row r="16704" spans="1:3" hidden="1" x14ac:dyDescent="0.25">
      <c r="A16704" t="s">
        <v>4130</v>
      </c>
      <c r="B16704" t="s">
        <v>14357</v>
      </c>
      <c r="C16704" t="s">
        <v>14019</v>
      </c>
    </row>
    <row r="16705" spans="1:3" hidden="1" x14ac:dyDescent="0.25">
      <c r="A16705" t="s">
        <v>4130</v>
      </c>
      <c r="B16705" t="s">
        <v>14358</v>
      </c>
      <c r="C16705" t="s">
        <v>14019</v>
      </c>
    </row>
    <row r="16706" spans="1:3" hidden="1" x14ac:dyDescent="0.25">
      <c r="A16706" t="s">
        <v>4130</v>
      </c>
      <c r="B16706" t="s">
        <v>14359</v>
      </c>
      <c r="C16706" t="s">
        <v>14019</v>
      </c>
    </row>
    <row r="16707" spans="1:3" hidden="1" x14ac:dyDescent="0.25">
      <c r="A16707" t="s">
        <v>4130</v>
      </c>
      <c r="B16707" t="s">
        <v>14360</v>
      </c>
      <c r="C16707" t="s">
        <v>14019</v>
      </c>
    </row>
    <row r="16708" spans="1:3" hidden="1" x14ac:dyDescent="0.25">
      <c r="A16708" t="s">
        <v>4130</v>
      </c>
      <c r="B16708" t="s">
        <v>14361</v>
      </c>
      <c r="C16708" t="s">
        <v>14019</v>
      </c>
    </row>
    <row r="16709" spans="1:3" hidden="1" x14ac:dyDescent="0.25">
      <c r="A16709" t="s">
        <v>4130</v>
      </c>
      <c r="B16709" t="s">
        <v>14362</v>
      </c>
      <c r="C16709" t="s">
        <v>14019</v>
      </c>
    </row>
    <row r="16710" spans="1:3" hidden="1" x14ac:dyDescent="0.25">
      <c r="A16710" t="s">
        <v>4130</v>
      </c>
      <c r="B16710" t="s">
        <v>14363</v>
      </c>
      <c r="C16710" t="s">
        <v>14019</v>
      </c>
    </row>
    <row r="16711" spans="1:3" hidden="1" x14ac:dyDescent="0.25">
      <c r="A16711" t="s">
        <v>4130</v>
      </c>
      <c r="B16711" t="s">
        <v>14364</v>
      </c>
      <c r="C16711" t="s">
        <v>14019</v>
      </c>
    </row>
    <row r="16712" spans="1:3" hidden="1" x14ac:dyDescent="0.25">
      <c r="A16712" t="s">
        <v>4130</v>
      </c>
      <c r="B16712" t="s">
        <v>14365</v>
      </c>
      <c r="C16712" t="s">
        <v>9787</v>
      </c>
    </row>
    <row r="16713" spans="1:3" hidden="1" x14ac:dyDescent="0.25">
      <c r="A16713" t="s">
        <v>4130</v>
      </c>
      <c r="B16713" t="s">
        <v>14366</v>
      </c>
      <c r="C16713" t="s">
        <v>9787</v>
      </c>
    </row>
    <row r="16714" spans="1:3" hidden="1" x14ac:dyDescent="0.25">
      <c r="A16714" t="s">
        <v>4130</v>
      </c>
      <c r="B16714" t="s">
        <v>14367</v>
      </c>
      <c r="C16714" t="s">
        <v>9787</v>
      </c>
    </row>
    <row r="16715" spans="1:3" hidden="1" x14ac:dyDescent="0.25">
      <c r="A16715" t="s">
        <v>4130</v>
      </c>
      <c r="B16715" t="s">
        <v>14368</v>
      </c>
      <c r="C16715" t="s">
        <v>9787</v>
      </c>
    </row>
    <row r="16716" spans="1:3" hidden="1" x14ac:dyDescent="0.25">
      <c r="A16716" t="s">
        <v>4130</v>
      </c>
      <c r="B16716" t="s">
        <v>14369</v>
      </c>
      <c r="C16716" t="s">
        <v>9787</v>
      </c>
    </row>
    <row r="16717" spans="1:3" hidden="1" x14ac:dyDescent="0.25">
      <c r="A16717" t="s">
        <v>4130</v>
      </c>
      <c r="B16717" t="s">
        <v>14370</v>
      </c>
      <c r="C16717" t="s">
        <v>9787</v>
      </c>
    </row>
    <row r="16718" spans="1:3" hidden="1" x14ac:dyDescent="0.25">
      <c r="A16718" t="s">
        <v>4130</v>
      </c>
      <c r="B16718" t="s">
        <v>14371</v>
      </c>
      <c r="C16718" t="s">
        <v>9787</v>
      </c>
    </row>
    <row r="16719" spans="1:3" hidden="1" x14ac:dyDescent="0.25">
      <c r="A16719" t="s">
        <v>4130</v>
      </c>
      <c r="B16719" t="s">
        <v>14372</v>
      </c>
      <c r="C16719" t="s">
        <v>9787</v>
      </c>
    </row>
    <row r="16720" spans="1:3" hidden="1" x14ac:dyDescent="0.25">
      <c r="A16720" t="s">
        <v>4130</v>
      </c>
      <c r="B16720" t="s">
        <v>9787</v>
      </c>
      <c r="C16720" t="s">
        <v>9787</v>
      </c>
    </row>
    <row r="16721" spans="1:3" hidden="1" x14ac:dyDescent="0.25">
      <c r="A16721" t="s">
        <v>4130</v>
      </c>
      <c r="B16721" t="s">
        <v>14373</v>
      </c>
      <c r="C16721" t="s">
        <v>9787</v>
      </c>
    </row>
    <row r="16722" spans="1:3" hidden="1" x14ac:dyDescent="0.25">
      <c r="A16722" t="s">
        <v>4130</v>
      </c>
      <c r="B16722" t="s">
        <v>14374</v>
      </c>
      <c r="C16722" t="s">
        <v>9787</v>
      </c>
    </row>
    <row r="16723" spans="1:3" hidden="1" x14ac:dyDescent="0.25">
      <c r="A16723" t="s">
        <v>4130</v>
      </c>
      <c r="B16723" t="s">
        <v>14375</v>
      </c>
      <c r="C16723" t="s">
        <v>9787</v>
      </c>
    </row>
    <row r="16724" spans="1:3" hidden="1" x14ac:dyDescent="0.25">
      <c r="A16724" t="s">
        <v>4130</v>
      </c>
      <c r="B16724" t="s">
        <v>14376</v>
      </c>
      <c r="C16724" t="s">
        <v>9787</v>
      </c>
    </row>
    <row r="16725" spans="1:3" hidden="1" x14ac:dyDescent="0.25">
      <c r="A16725" t="s">
        <v>4130</v>
      </c>
      <c r="B16725" t="s">
        <v>14377</v>
      </c>
      <c r="C16725" t="s">
        <v>9787</v>
      </c>
    </row>
    <row r="16726" spans="1:3" hidden="1" x14ac:dyDescent="0.25">
      <c r="A16726" t="s">
        <v>4130</v>
      </c>
      <c r="B16726" t="s">
        <v>14378</v>
      </c>
      <c r="C16726" t="s">
        <v>9787</v>
      </c>
    </row>
    <row r="16727" spans="1:3" hidden="1" x14ac:dyDescent="0.25">
      <c r="A16727" t="s">
        <v>4130</v>
      </c>
      <c r="B16727" t="s">
        <v>14379</v>
      </c>
      <c r="C16727" t="s">
        <v>14380</v>
      </c>
    </row>
    <row r="16728" spans="1:3" hidden="1" x14ac:dyDescent="0.25">
      <c r="A16728" t="s">
        <v>4130</v>
      </c>
      <c r="B16728" t="s">
        <v>14381</v>
      </c>
      <c r="C16728" t="s">
        <v>14380</v>
      </c>
    </row>
    <row r="16729" spans="1:3" hidden="1" x14ac:dyDescent="0.25">
      <c r="A16729" t="s">
        <v>4130</v>
      </c>
      <c r="B16729" t="s">
        <v>14382</v>
      </c>
      <c r="C16729" t="s">
        <v>14380</v>
      </c>
    </row>
    <row r="16730" spans="1:3" hidden="1" x14ac:dyDescent="0.25">
      <c r="A16730" t="s">
        <v>4130</v>
      </c>
      <c r="B16730" t="s">
        <v>14383</v>
      </c>
      <c r="C16730" t="s">
        <v>14380</v>
      </c>
    </row>
    <row r="16731" spans="1:3" hidden="1" x14ac:dyDescent="0.25">
      <c r="A16731" t="s">
        <v>4130</v>
      </c>
      <c r="B16731" t="s">
        <v>14384</v>
      </c>
      <c r="C16731" t="s">
        <v>14380</v>
      </c>
    </row>
    <row r="16732" spans="1:3" hidden="1" x14ac:dyDescent="0.25">
      <c r="A16732" t="s">
        <v>4130</v>
      </c>
      <c r="B16732" t="s">
        <v>14385</v>
      </c>
      <c r="C16732" t="s">
        <v>14380</v>
      </c>
    </row>
    <row r="16733" spans="1:3" hidden="1" x14ac:dyDescent="0.25">
      <c r="A16733" t="s">
        <v>4130</v>
      </c>
      <c r="B16733" t="s">
        <v>14386</v>
      </c>
      <c r="C16733" t="s">
        <v>9835</v>
      </c>
    </row>
    <row r="16734" spans="1:3" hidden="1" x14ac:dyDescent="0.25">
      <c r="A16734" t="s">
        <v>4130</v>
      </c>
      <c r="B16734" t="s">
        <v>14387</v>
      </c>
      <c r="C16734" t="s">
        <v>9835</v>
      </c>
    </row>
    <row r="16735" spans="1:3" hidden="1" x14ac:dyDescent="0.25">
      <c r="A16735" t="s">
        <v>4130</v>
      </c>
      <c r="B16735" t="s">
        <v>14388</v>
      </c>
      <c r="C16735" t="s">
        <v>9835</v>
      </c>
    </row>
    <row r="16736" spans="1:3" hidden="1" x14ac:dyDescent="0.25">
      <c r="A16736" t="s">
        <v>4130</v>
      </c>
      <c r="B16736" t="s">
        <v>14389</v>
      </c>
      <c r="C16736" t="s">
        <v>9835</v>
      </c>
    </row>
    <row r="16737" spans="1:3" hidden="1" x14ac:dyDescent="0.25">
      <c r="A16737" t="s">
        <v>4130</v>
      </c>
      <c r="B16737" t="s">
        <v>14390</v>
      </c>
      <c r="C16737" t="s">
        <v>9835</v>
      </c>
    </row>
    <row r="16738" spans="1:3" hidden="1" x14ac:dyDescent="0.25">
      <c r="A16738" t="s">
        <v>4130</v>
      </c>
      <c r="B16738" t="s">
        <v>14391</v>
      </c>
      <c r="C16738" t="s">
        <v>9835</v>
      </c>
    </row>
    <row r="16739" spans="1:3" hidden="1" x14ac:dyDescent="0.25">
      <c r="A16739" t="s">
        <v>4130</v>
      </c>
      <c r="B16739" t="s">
        <v>14392</v>
      </c>
      <c r="C16739" t="s">
        <v>9835</v>
      </c>
    </row>
    <row r="16740" spans="1:3" hidden="1" x14ac:dyDescent="0.25">
      <c r="A16740" t="s">
        <v>4130</v>
      </c>
      <c r="B16740" t="s">
        <v>14393</v>
      </c>
      <c r="C16740" t="s">
        <v>9835</v>
      </c>
    </row>
    <row r="16741" spans="1:3" hidden="1" x14ac:dyDescent="0.25">
      <c r="A16741" t="s">
        <v>4130</v>
      </c>
      <c r="B16741" t="s">
        <v>14394</v>
      </c>
      <c r="C16741" t="s">
        <v>9835</v>
      </c>
    </row>
    <row r="16742" spans="1:3" hidden="1" x14ac:dyDescent="0.25">
      <c r="A16742" t="s">
        <v>4130</v>
      </c>
      <c r="B16742" t="s">
        <v>14395</v>
      </c>
      <c r="C16742" t="s">
        <v>9835</v>
      </c>
    </row>
    <row r="16743" spans="1:3" hidden="1" x14ac:dyDescent="0.25">
      <c r="A16743" t="s">
        <v>4130</v>
      </c>
      <c r="B16743" t="s">
        <v>14396</v>
      </c>
      <c r="C16743" t="s">
        <v>14397</v>
      </c>
    </row>
    <row r="16744" spans="1:3" hidden="1" x14ac:dyDescent="0.25">
      <c r="A16744" t="s">
        <v>4130</v>
      </c>
      <c r="B16744" t="s">
        <v>14398</v>
      </c>
      <c r="C16744" t="s">
        <v>14397</v>
      </c>
    </row>
    <row r="16745" spans="1:3" hidden="1" x14ac:dyDescent="0.25">
      <c r="A16745" t="s">
        <v>4130</v>
      </c>
      <c r="B16745" t="s">
        <v>14399</v>
      </c>
      <c r="C16745" t="s">
        <v>14397</v>
      </c>
    </row>
    <row r="16746" spans="1:3" hidden="1" x14ac:dyDescent="0.25">
      <c r="A16746" t="s">
        <v>4130</v>
      </c>
      <c r="B16746" t="s">
        <v>14400</v>
      </c>
      <c r="C16746" t="s">
        <v>14397</v>
      </c>
    </row>
    <row r="16747" spans="1:3" hidden="1" x14ac:dyDescent="0.25">
      <c r="A16747" t="s">
        <v>4130</v>
      </c>
      <c r="B16747" t="s">
        <v>14401</v>
      </c>
      <c r="C16747" t="s">
        <v>14397</v>
      </c>
    </row>
    <row r="16748" spans="1:3" hidden="1" x14ac:dyDescent="0.25">
      <c r="A16748" t="s">
        <v>4130</v>
      </c>
      <c r="B16748" t="s">
        <v>14402</v>
      </c>
      <c r="C16748" t="s">
        <v>14397</v>
      </c>
    </row>
    <row r="16749" spans="1:3" hidden="1" x14ac:dyDescent="0.25">
      <c r="A16749" t="s">
        <v>4130</v>
      </c>
      <c r="B16749" t="s">
        <v>14403</v>
      </c>
      <c r="C16749" t="s">
        <v>14397</v>
      </c>
    </row>
    <row r="16750" spans="1:3" hidden="1" x14ac:dyDescent="0.25">
      <c r="A16750" t="s">
        <v>4130</v>
      </c>
      <c r="B16750" t="s">
        <v>14404</v>
      </c>
      <c r="C16750" t="s">
        <v>14397</v>
      </c>
    </row>
    <row r="16751" spans="1:3" hidden="1" x14ac:dyDescent="0.25">
      <c r="A16751" t="s">
        <v>4130</v>
      </c>
      <c r="B16751" t="s">
        <v>14405</v>
      </c>
      <c r="C16751" t="s">
        <v>14397</v>
      </c>
    </row>
    <row r="16752" spans="1:3" hidden="1" x14ac:dyDescent="0.25">
      <c r="A16752" t="s">
        <v>4130</v>
      </c>
      <c r="B16752" t="s">
        <v>14406</v>
      </c>
      <c r="C16752" t="s">
        <v>14397</v>
      </c>
    </row>
    <row r="16753" spans="1:3" hidden="1" x14ac:dyDescent="0.25">
      <c r="A16753" t="s">
        <v>4130</v>
      </c>
      <c r="B16753" t="s">
        <v>14407</v>
      </c>
      <c r="C16753" t="s">
        <v>9987</v>
      </c>
    </row>
    <row r="16754" spans="1:3" hidden="1" x14ac:dyDescent="0.25">
      <c r="A16754" t="s">
        <v>4130</v>
      </c>
      <c r="B16754" t="s">
        <v>14408</v>
      </c>
      <c r="C16754" t="s">
        <v>9987</v>
      </c>
    </row>
    <row r="16755" spans="1:3" hidden="1" x14ac:dyDescent="0.25">
      <c r="A16755" t="s">
        <v>4130</v>
      </c>
      <c r="B16755" t="s">
        <v>14409</v>
      </c>
      <c r="C16755" t="s">
        <v>9987</v>
      </c>
    </row>
    <row r="16756" spans="1:3" hidden="1" x14ac:dyDescent="0.25">
      <c r="A16756" t="s">
        <v>4130</v>
      </c>
      <c r="B16756" t="s">
        <v>14410</v>
      </c>
      <c r="C16756" t="s">
        <v>9987</v>
      </c>
    </row>
    <row r="16757" spans="1:3" hidden="1" x14ac:dyDescent="0.25">
      <c r="A16757" t="s">
        <v>4130</v>
      </c>
      <c r="B16757" t="s">
        <v>14411</v>
      </c>
      <c r="C16757" t="s">
        <v>9987</v>
      </c>
    </row>
    <row r="16758" spans="1:3" hidden="1" x14ac:dyDescent="0.25">
      <c r="A16758" t="s">
        <v>4130</v>
      </c>
      <c r="B16758" t="s">
        <v>14412</v>
      </c>
      <c r="C16758" t="s">
        <v>9987</v>
      </c>
    </row>
    <row r="16759" spans="1:3" hidden="1" x14ac:dyDescent="0.25">
      <c r="A16759" t="s">
        <v>4130</v>
      </c>
      <c r="B16759" t="s">
        <v>14413</v>
      </c>
      <c r="C16759" t="s">
        <v>9987</v>
      </c>
    </row>
    <row r="16760" spans="1:3" hidden="1" x14ac:dyDescent="0.25">
      <c r="A16760" t="s">
        <v>4130</v>
      </c>
      <c r="B16760" t="s">
        <v>14414</v>
      </c>
      <c r="C16760" t="s">
        <v>14415</v>
      </c>
    </row>
    <row r="16761" spans="1:3" hidden="1" x14ac:dyDescent="0.25">
      <c r="A16761" t="s">
        <v>4130</v>
      </c>
      <c r="B16761" t="s">
        <v>14416</v>
      </c>
      <c r="C16761" t="s">
        <v>14415</v>
      </c>
    </row>
    <row r="16762" spans="1:3" hidden="1" x14ac:dyDescent="0.25">
      <c r="A16762" t="s">
        <v>4130</v>
      </c>
      <c r="B16762" t="s">
        <v>14417</v>
      </c>
      <c r="C16762" t="s">
        <v>14415</v>
      </c>
    </row>
    <row r="16763" spans="1:3" hidden="1" x14ac:dyDescent="0.25">
      <c r="A16763" t="s">
        <v>4130</v>
      </c>
      <c r="B16763" t="s">
        <v>14418</v>
      </c>
      <c r="C16763" t="s">
        <v>14419</v>
      </c>
    </row>
    <row r="16764" spans="1:3" hidden="1" x14ac:dyDescent="0.25">
      <c r="A16764" t="s">
        <v>4130</v>
      </c>
      <c r="B16764" t="s">
        <v>14420</v>
      </c>
      <c r="C16764" t="s">
        <v>14419</v>
      </c>
    </row>
    <row r="16765" spans="1:3" hidden="1" x14ac:dyDescent="0.25">
      <c r="A16765" t="s">
        <v>4130</v>
      </c>
      <c r="B16765" t="s">
        <v>14421</v>
      </c>
      <c r="C16765" t="s">
        <v>14422</v>
      </c>
    </row>
    <row r="16766" spans="1:3" hidden="1" x14ac:dyDescent="0.25">
      <c r="A16766" t="s">
        <v>4130</v>
      </c>
      <c r="B16766" t="s">
        <v>14423</v>
      </c>
      <c r="C16766" t="s">
        <v>14424</v>
      </c>
    </row>
    <row r="16767" spans="1:3" hidden="1" x14ac:dyDescent="0.25">
      <c r="A16767" t="s">
        <v>4130</v>
      </c>
      <c r="B16767" t="s">
        <v>14425</v>
      </c>
      <c r="C16767" t="s">
        <v>14424</v>
      </c>
    </row>
    <row r="16768" spans="1:3" hidden="1" x14ac:dyDescent="0.25">
      <c r="A16768" t="s">
        <v>4130</v>
      </c>
      <c r="B16768" t="s">
        <v>14426</v>
      </c>
      <c r="C16768" t="s">
        <v>14424</v>
      </c>
    </row>
    <row r="16769" spans="1:3" hidden="1" x14ac:dyDescent="0.25">
      <c r="A16769" t="s">
        <v>4130</v>
      </c>
      <c r="B16769" t="s">
        <v>14427</v>
      </c>
      <c r="C16769" t="s">
        <v>14424</v>
      </c>
    </row>
    <row r="16770" spans="1:3" hidden="1" x14ac:dyDescent="0.25">
      <c r="A16770" t="s">
        <v>4130</v>
      </c>
      <c r="B16770" t="s">
        <v>14428</v>
      </c>
      <c r="C16770" t="s">
        <v>14424</v>
      </c>
    </row>
    <row r="16771" spans="1:3" hidden="1" x14ac:dyDescent="0.25">
      <c r="A16771" t="s">
        <v>4130</v>
      </c>
      <c r="B16771" t="s">
        <v>14429</v>
      </c>
      <c r="C16771" t="s">
        <v>14424</v>
      </c>
    </row>
    <row r="16772" spans="1:3" hidden="1" x14ac:dyDescent="0.25">
      <c r="A16772" t="s">
        <v>4130</v>
      </c>
      <c r="B16772" t="s">
        <v>14430</v>
      </c>
      <c r="C16772" t="s">
        <v>14424</v>
      </c>
    </row>
    <row r="16773" spans="1:3" hidden="1" x14ac:dyDescent="0.25">
      <c r="A16773" t="s">
        <v>4130</v>
      </c>
      <c r="B16773" t="s">
        <v>14431</v>
      </c>
      <c r="C16773" t="s">
        <v>14424</v>
      </c>
    </row>
    <row r="16774" spans="1:3" hidden="1" x14ac:dyDescent="0.25">
      <c r="A16774" t="s">
        <v>4130</v>
      </c>
      <c r="B16774" t="s">
        <v>14432</v>
      </c>
      <c r="C16774" t="s">
        <v>14424</v>
      </c>
    </row>
    <row r="16775" spans="1:3" hidden="1" x14ac:dyDescent="0.25">
      <c r="A16775" t="s">
        <v>4130</v>
      </c>
      <c r="B16775" t="s">
        <v>14433</v>
      </c>
      <c r="C16775" t="s">
        <v>14424</v>
      </c>
    </row>
    <row r="16776" spans="1:3" hidden="1" x14ac:dyDescent="0.25">
      <c r="A16776" t="s">
        <v>4130</v>
      </c>
      <c r="B16776" t="s">
        <v>14434</v>
      </c>
      <c r="C16776" t="s">
        <v>14435</v>
      </c>
    </row>
    <row r="16777" spans="1:3" hidden="1" x14ac:dyDescent="0.25">
      <c r="A16777" t="s">
        <v>4130</v>
      </c>
      <c r="B16777" t="s">
        <v>14436</v>
      </c>
      <c r="C16777" t="s">
        <v>14437</v>
      </c>
    </row>
    <row r="16778" spans="1:3" hidden="1" x14ac:dyDescent="0.25">
      <c r="A16778" t="s">
        <v>4130</v>
      </c>
      <c r="B16778" t="s">
        <v>14438</v>
      </c>
      <c r="C16778" t="s">
        <v>14437</v>
      </c>
    </row>
    <row r="16779" spans="1:3" hidden="1" x14ac:dyDescent="0.25">
      <c r="A16779" t="s">
        <v>4130</v>
      </c>
      <c r="B16779" t="s">
        <v>14439</v>
      </c>
      <c r="C16779" t="s">
        <v>14437</v>
      </c>
    </row>
    <row r="16780" spans="1:3" hidden="1" x14ac:dyDescent="0.25">
      <c r="A16780" t="s">
        <v>4130</v>
      </c>
      <c r="B16780" t="s">
        <v>14440</v>
      </c>
      <c r="C16780" t="s">
        <v>14441</v>
      </c>
    </row>
    <row r="16781" spans="1:3" hidden="1" x14ac:dyDescent="0.25">
      <c r="A16781" t="s">
        <v>4130</v>
      </c>
      <c r="B16781" t="s">
        <v>14442</v>
      </c>
      <c r="C16781" t="s">
        <v>14443</v>
      </c>
    </row>
    <row r="16782" spans="1:3" hidden="1" x14ac:dyDescent="0.25">
      <c r="A16782" t="s">
        <v>4130</v>
      </c>
      <c r="B16782" t="s">
        <v>14444</v>
      </c>
      <c r="C16782" t="s">
        <v>14443</v>
      </c>
    </row>
    <row r="16783" spans="1:3" hidden="1" x14ac:dyDescent="0.25">
      <c r="A16783" t="s">
        <v>4130</v>
      </c>
      <c r="B16783" t="s">
        <v>14445</v>
      </c>
      <c r="C16783" t="s">
        <v>14443</v>
      </c>
    </row>
    <row r="16784" spans="1:3" hidden="1" x14ac:dyDescent="0.25">
      <c r="A16784" t="s">
        <v>4130</v>
      </c>
      <c r="B16784" t="s">
        <v>14446</v>
      </c>
      <c r="C16784" t="s">
        <v>14435</v>
      </c>
    </row>
    <row r="16785" spans="1:3" hidden="1" x14ac:dyDescent="0.25">
      <c r="A16785" t="s">
        <v>4130</v>
      </c>
      <c r="B16785" t="s">
        <v>14447</v>
      </c>
      <c r="C16785" t="s">
        <v>14448</v>
      </c>
    </row>
    <row r="16786" spans="1:3" hidden="1" x14ac:dyDescent="0.25">
      <c r="A16786" t="s">
        <v>4130</v>
      </c>
      <c r="B16786" t="s">
        <v>14449</v>
      </c>
      <c r="C16786" t="s">
        <v>14450</v>
      </c>
    </row>
    <row r="16787" spans="1:3" hidden="1" x14ac:dyDescent="0.25">
      <c r="A16787" t="s">
        <v>4130</v>
      </c>
      <c r="B16787" t="s">
        <v>14451</v>
      </c>
      <c r="C16787" t="s">
        <v>14450</v>
      </c>
    </row>
    <row r="16788" spans="1:3" hidden="1" x14ac:dyDescent="0.25">
      <c r="A16788" t="s">
        <v>4130</v>
      </c>
      <c r="B16788" t="s">
        <v>14452</v>
      </c>
      <c r="C16788" t="s">
        <v>14450</v>
      </c>
    </row>
    <row r="16789" spans="1:3" hidden="1" x14ac:dyDescent="0.25">
      <c r="A16789" t="s">
        <v>4130</v>
      </c>
      <c r="B16789" t="s">
        <v>14453</v>
      </c>
      <c r="C16789" t="s">
        <v>14450</v>
      </c>
    </row>
    <row r="16790" spans="1:3" hidden="1" x14ac:dyDescent="0.25">
      <c r="A16790" t="s">
        <v>4130</v>
      </c>
      <c r="B16790" t="s">
        <v>14454</v>
      </c>
      <c r="C16790" t="s">
        <v>14450</v>
      </c>
    </row>
    <row r="16791" spans="1:3" hidden="1" x14ac:dyDescent="0.25">
      <c r="A16791" t="s">
        <v>4130</v>
      </c>
      <c r="B16791" t="s">
        <v>14455</v>
      </c>
      <c r="C16791" t="s">
        <v>14450</v>
      </c>
    </row>
    <row r="16792" spans="1:3" hidden="1" x14ac:dyDescent="0.25">
      <c r="A16792" t="s">
        <v>4130</v>
      </c>
      <c r="B16792" t="s">
        <v>14456</v>
      </c>
      <c r="C16792" t="s">
        <v>14450</v>
      </c>
    </row>
    <row r="16793" spans="1:3" hidden="1" x14ac:dyDescent="0.25">
      <c r="A16793" t="s">
        <v>4130</v>
      </c>
      <c r="B16793" t="s">
        <v>14457</v>
      </c>
      <c r="C16793" t="s">
        <v>14450</v>
      </c>
    </row>
    <row r="16794" spans="1:3" hidden="1" x14ac:dyDescent="0.25">
      <c r="A16794" t="s">
        <v>4130</v>
      </c>
      <c r="B16794" t="s">
        <v>14458</v>
      </c>
      <c r="C16794" t="s">
        <v>14450</v>
      </c>
    </row>
    <row r="16795" spans="1:3" hidden="1" x14ac:dyDescent="0.25">
      <c r="A16795" t="s">
        <v>4130</v>
      </c>
      <c r="B16795" t="s">
        <v>14459</v>
      </c>
      <c r="C16795" t="s">
        <v>14450</v>
      </c>
    </row>
    <row r="16796" spans="1:3" hidden="1" x14ac:dyDescent="0.25">
      <c r="A16796" t="s">
        <v>4130</v>
      </c>
      <c r="B16796" t="s">
        <v>14460</v>
      </c>
      <c r="C16796" t="s">
        <v>14019</v>
      </c>
    </row>
    <row r="16797" spans="1:3" hidden="1" x14ac:dyDescent="0.25">
      <c r="A16797" t="s">
        <v>4130</v>
      </c>
      <c r="B16797" t="s">
        <v>14461</v>
      </c>
      <c r="C16797" t="s">
        <v>14462</v>
      </c>
    </row>
    <row r="16798" spans="1:3" hidden="1" x14ac:dyDescent="0.25">
      <c r="A16798" t="s">
        <v>4130</v>
      </c>
      <c r="B16798" t="s">
        <v>14463</v>
      </c>
      <c r="C16798" t="s">
        <v>14462</v>
      </c>
    </row>
    <row r="16799" spans="1:3" hidden="1" x14ac:dyDescent="0.25">
      <c r="A16799" t="s">
        <v>4130</v>
      </c>
      <c r="B16799" t="s">
        <v>14464</v>
      </c>
      <c r="C16799" t="s">
        <v>14019</v>
      </c>
    </row>
    <row r="16800" spans="1:3" hidden="1" x14ac:dyDescent="0.25">
      <c r="A16800" t="s">
        <v>4130</v>
      </c>
      <c r="B16800" t="s">
        <v>14465</v>
      </c>
      <c r="C16800" t="s">
        <v>14462</v>
      </c>
    </row>
    <row r="16801" spans="1:3" hidden="1" x14ac:dyDescent="0.25">
      <c r="A16801" t="s">
        <v>4130</v>
      </c>
      <c r="B16801" t="s">
        <v>14466</v>
      </c>
      <c r="C16801" t="s">
        <v>14462</v>
      </c>
    </row>
    <row r="16802" spans="1:3" hidden="1" x14ac:dyDescent="0.25">
      <c r="A16802" t="s">
        <v>4130</v>
      </c>
      <c r="B16802" t="s">
        <v>14467</v>
      </c>
      <c r="C16802" t="s">
        <v>14462</v>
      </c>
    </row>
    <row r="16803" spans="1:3" hidden="1" x14ac:dyDescent="0.25">
      <c r="A16803" t="s">
        <v>4130</v>
      </c>
      <c r="B16803" t="s">
        <v>14468</v>
      </c>
      <c r="C16803" t="s">
        <v>14019</v>
      </c>
    </row>
    <row r="16804" spans="1:3" hidden="1" x14ac:dyDescent="0.25">
      <c r="A16804" t="s">
        <v>4130</v>
      </c>
      <c r="B16804" t="s">
        <v>14469</v>
      </c>
      <c r="C16804" t="s">
        <v>14019</v>
      </c>
    </row>
    <row r="16805" spans="1:3" hidden="1" x14ac:dyDescent="0.25">
      <c r="A16805" t="s">
        <v>4130</v>
      </c>
      <c r="B16805" t="s">
        <v>14470</v>
      </c>
      <c r="C16805" t="s">
        <v>14019</v>
      </c>
    </row>
    <row r="16806" spans="1:3" hidden="1" x14ac:dyDescent="0.25">
      <c r="A16806" t="s">
        <v>4130</v>
      </c>
      <c r="B16806" t="s">
        <v>14471</v>
      </c>
      <c r="C16806" t="s">
        <v>14472</v>
      </c>
    </row>
    <row r="16807" spans="1:3" hidden="1" x14ac:dyDescent="0.25">
      <c r="A16807" t="s">
        <v>4130</v>
      </c>
      <c r="B16807" t="s">
        <v>14473</v>
      </c>
      <c r="C16807" t="s">
        <v>14472</v>
      </c>
    </row>
    <row r="16808" spans="1:3" hidden="1" x14ac:dyDescent="0.25">
      <c r="A16808" t="s">
        <v>4130</v>
      </c>
      <c r="B16808" t="s">
        <v>14474</v>
      </c>
      <c r="C16808" t="s">
        <v>14472</v>
      </c>
    </row>
    <row r="16809" spans="1:3" hidden="1" x14ac:dyDescent="0.25">
      <c r="A16809" t="s">
        <v>4130</v>
      </c>
      <c r="B16809" t="s">
        <v>14475</v>
      </c>
      <c r="C16809" t="s">
        <v>14472</v>
      </c>
    </row>
    <row r="16810" spans="1:3" hidden="1" x14ac:dyDescent="0.25">
      <c r="A16810" t="s">
        <v>4130</v>
      </c>
      <c r="B16810" t="s">
        <v>14476</v>
      </c>
      <c r="C16810" t="s">
        <v>14472</v>
      </c>
    </row>
    <row r="16811" spans="1:3" hidden="1" x14ac:dyDescent="0.25">
      <c r="A16811" t="s">
        <v>4130</v>
      </c>
      <c r="B16811" t="s">
        <v>14477</v>
      </c>
      <c r="C16811" t="s">
        <v>14472</v>
      </c>
    </row>
    <row r="16812" spans="1:3" hidden="1" x14ac:dyDescent="0.25">
      <c r="A16812" t="s">
        <v>4130</v>
      </c>
      <c r="B16812" t="s">
        <v>14478</v>
      </c>
      <c r="C16812" t="s">
        <v>14472</v>
      </c>
    </row>
    <row r="16813" spans="1:3" hidden="1" x14ac:dyDescent="0.25">
      <c r="A16813" t="s">
        <v>4130</v>
      </c>
      <c r="B16813" t="s">
        <v>14479</v>
      </c>
      <c r="C16813" t="s">
        <v>14472</v>
      </c>
    </row>
    <row r="16814" spans="1:3" hidden="1" x14ac:dyDescent="0.25">
      <c r="A16814" t="s">
        <v>4130</v>
      </c>
      <c r="B16814" t="s">
        <v>14480</v>
      </c>
      <c r="C16814" t="s">
        <v>14472</v>
      </c>
    </row>
    <row r="16815" spans="1:3" hidden="1" x14ac:dyDescent="0.25">
      <c r="A16815" t="s">
        <v>4130</v>
      </c>
      <c r="B16815" t="s">
        <v>14481</v>
      </c>
      <c r="C16815" t="s">
        <v>14472</v>
      </c>
    </row>
    <row r="16816" spans="1:3" hidden="1" x14ac:dyDescent="0.25">
      <c r="A16816" t="s">
        <v>4130</v>
      </c>
      <c r="B16816" t="s">
        <v>14482</v>
      </c>
      <c r="C16816" t="s">
        <v>14380</v>
      </c>
    </row>
    <row r="16817" spans="1:3" hidden="1" x14ac:dyDescent="0.25">
      <c r="A16817" t="s">
        <v>4130</v>
      </c>
      <c r="B16817" t="s">
        <v>14483</v>
      </c>
      <c r="C16817" t="s">
        <v>14380</v>
      </c>
    </row>
    <row r="16818" spans="1:3" hidden="1" x14ac:dyDescent="0.25">
      <c r="A16818" t="s">
        <v>4130</v>
      </c>
      <c r="B16818" t="s">
        <v>14484</v>
      </c>
      <c r="C16818" t="s">
        <v>14380</v>
      </c>
    </row>
    <row r="16819" spans="1:3" hidden="1" x14ac:dyDescent="0.25">
      <c r="A16819" t="s">
        <v>4130</v>
      </c>
      <c r="B16819" t="s">
        <v>14485</v>
      </c>
      <c r="C16819" t="s">
        <v>14380</v>
      </c>
    </row>
    <row r="16820" spans="1:3" hidden="1" x14ac:dyDescent="0.25">
      <c r="A16820" t="s">
        <v>4130</v>
      </c>
      <c r="B16820" t="s">
        <v>14486</v>
      </c>
      <c r="C16820" t="s">
        <v>14380</v>
      </c>
    </row>
    <row r="16821" spans="1:3" hidden="1" x14ac:dyDescent="0.25">
      <c r="A16821" t="s">
        <v>4130</v>
      </c>
      <c r="B16821" t="s">
        <v>14487</v>
      </c>
      <c r="C16821" t="s">
        <v>14380</v>
      </c>
    </row>
    <row r="16822" spans="1:3" hidden="1" x14ac:dyDescent="0.25">
      <c r="A16822" t="s">
        <v>4130</v>
      </c>
      <c r="B16822" t="s">
        <v>14488</v>
      </c>
      <c r="C16822" t="s">
        <v>14380</v>
      </c>
    </row>
    <row r="16823" spans="1:3" hidden="1" x14ac:dyDescent="0.25">
      <c r="A16823" t="s">
        <v>4130</v>
      </c>
      <c r="B16823" t="s">
        <v>14489</v>
      </c>
      <c r="C16823" t="s">
        <v>14380</v>
      </c>
    </row>
    <row r="16824" spans="1:3" hidden="1" x14ac:dyDescent="0.25">
      <c r="A16824" t="s">
        <v>4130</v>
      </c>
      <c r="B16824" t="s">
        <v>14490</v>
      </c>
      <c r="C16824" t="s">
        <v>14380</v>
      </c>
    </row>
    <row r="16825" spans="1:3" hidden="1" x14ac:dyDescent="0.25">
      <c r="A16825" t="s">
        <v>4130</v>
      </c>
      <c r="B16825" t="s">
        <v>14491</v>
      </c>
      <c r="C16825" t="s">
        <v>14380</v>
      </c>
    </row>
    <row r="16826" spans="1:3" hidden="1" x14ac:dyDescent="0.25">
      <c r="A16826" t="s">
        <v>4130</v>
      </c>
      <c r="B16826" t="s">
        <v>14492</v>
      </c>
      <c r="C16826" t="s">
        <v>14493</v>
      </c>
    </row>
    <row r="16827" spans="1:3" hidden="1" x14ac:dyDescent="0.25">
      <c r="A16827" t="s">
        <v>4130</v>
      </c>
      <c r="B16827" t="s">
        <v>14494</v>
      </c>
      <c r="C16827" t="s">
        <v>14495</v>
      </c>
    </row>
    <row r="16828" spans="1:3" hidden="1" x14ac:dyDescent="0.25">
      <c r="A16828" t="s">
        <v>4130</v>
      </c>
      <c r="B16828" t="s">
        <v>14496</v>
      </c>
      <c r="C16828" t="s">
        <v>14497</v>
      </c>
    </row>
    <row r="16829" spans="1:3" hidden="1" x14ac:dyDescent="0.25">
      <c r="A16829" t="s">
        <v>4130</v>
      </c>
      <c r="B16829" t="s">
        <v>14498</v>
      </c>
      <c r="C16829" t="s">
        <v>14499</v>
      </c>
    </row>
    <row r="16830" spans="1:3" hidden="1" x14ac:dyDescent="0.25">
      <c r="A16830" t="s">
        <v>4130</v>
      </c>
      <c r="B16830" t="s">
        <v>14500</v>
      </c>
      <c r="C16830" t="s">
        <v>14493</v>
      </c>
    </row>
    <row r="16831" spans="1:3" hidden="1" x14ac:dyDescent="0.25">
      <c r="A16831" t="s">
        <v>4130</v>
      </c>
      <c r="B16831" t="s">
        <v>14501</v>
      </c>
      <c r="C16831" t="s">
        <v>14502</v>
      </c>
    </row>
    <row r="16832" spans="1:3" hidden="1" x14ac:dyDescent="0.25">
      <c r="A16832" t="s">
        <v>4130</v>
      </c>
      <c r="B16832" t="s">
        <v>14503</v>
      </c>
      <c r="C16832" t="s">
        <v>14502</v>
      </c>
    </row>
    <row r="16833" spans="1:3" hidden="1" x14ac:dyDescent="0.25">
      <c r="A16833" t="s">
        <v>4130</v>
      </c>
      <c r="B16833" t="s">
        <v>14504</v>
      </c>
      <c r="C16833" t="s">
        <v>14493</v>
      </c>
    </row>
    <row r="16834" spans="1:3" hidden="1" x14ac:dyDescent="0.25">
      <c r="A16834" t="s">
        <v>4130</v>
      </c>
      <c r="B16834" t="s">
        <v>14505</v>
      </c>
      <c r="C16834" t="s">
        <v>14397</v>
      </c>
    </row>
    <row r="16835" spans="1:3" hidden="1" x14ac:dyDescent="0.25">
      <c r="A16835" t="s">
        <v>4130</v>
      </c>
      <c r="B16835" t="s">
        <v>14506</v>
      </c>
      <c r="C16835" t="s">
        <v>14493</v>
      </c>
    </row>
    <row r="16836" spans="1:3" hidden="1" x14ac:dyDescent="0.25">
      <c r="A16836" t="s">
        <v>4130</v>
      </c>
      <c r="B16836" t="s">
        <v>14507</v>
      </c>
      <c r="C16836" t="s">
        <v>14508</v>
      </c>
    </row>
    <row r="16837" spans="1:3" hidden="1" x14ac:dyDescent="0.25">
      <c r="A16837" t="s">
        <v>4130</v>
      </c>
      <c r="B16837" t="s">
        <v>14509</v>
      </c>
      <c r="C16837" t="s">
        <v>14510</v>
      </c>
    </row>
    <row r="16838" spans="1:3" hidden="1" x14ac:dyDescent="0.25">
      <c r="A16838" t="s">
        <v>4130</v>
      </c>
      <c r="B16838" t="s">
        <v>14511</v>
      </c>
      <c r="C16838" t="s">
        <v>14508</v>
      </c>
    </row>
    <row r="16839" spans="1:3" hidden="1" x14ac:dyDescent="0.25">
      <c r="A16839" t="s">
        <v>4130</v>
      </c>
      <c r="B16839" t="s">
        <v>14512</v>
      </c>
      <c r="C16839" t="s">
        <v>14508</v>
      </c>
    </row>
    <row r="16840" spans="1:3" hidden="1" x14ac:dyDescent="0.25">
      <c r="A16840" t="s">
        <v>4130</v>
      </c>
      <c r="B16840" t="s">
        <v>14513</v>
      </c>
      <c r="C16840" t="s">
        <v>14508</v>
      </c>
    </row>
    <row r="16841" spans="1:3" hidden="1" x14ac:dyDescent="0.25">
      <c r="A16841" t="s">
        <v>4130</v>
      </c>
      <c r="B16841" t="s">
        <v>14514</v>
      </c>
      <c r="C16841" t="s">
        <v>14515</v>
      </c>
    </row>
    <row r="16842" spans="1:3" hidden="1" x14ac:dyDescent="0.25">
      <c r="A16842" t="s">
        <v>4130</v>
      </c>
      <c r="B16842" t="s">
        <v>14516</v>
      </c>
      <c r="C16842" t="s">
        <v>14517</v>
      </c>
    </row>
    <row r="16843" spans="1:3" hidden="1" x14ac:dyDescent="0.25">
      <c r="A16843" t="s">
        <v>4130</v>
      </c>
      <c r="B16843" t="s">
        <v>14518</v>
      </c>
      <c r="C16843" t="s">
        <v>14519</v>
      </c>
    </row>
    <row r="16844" spans="1:3" hidden="1" x14ac:dyDescent="0.25">
      <c r="A16844" t="s">
        <v>4130</v>
      </c>
      <c r="B16844" t="s">
        <v>14520</v>
      </c>
      <c r="C16844" t="s">
        <v>14515</v>
      </c>
    </row>
    <row r="16845" spans="1:3" hidden="1" x14ac:dyDescent="0.25">
      <c r="A16845" t="s">
        <v>4130</v>
      </c>
      <c r="B16845" t="s">
        <v>14521</v>
      </c>
      <c r="C16845" t="s">
        <v>14515</v>
      </c>
    </row>
    <row r="16846" spans="1:3" hidden="1" x14ac:dyDescent="0.25">
      <c r="A16846" t="s">
        <v>4130</v>
      </c>
      <c r="B16846" t="s">
        <v>14522</v>
      </c>
      <c r="C16846" t="s">
        <v>14523</v>
      </c>
    </row>
    <row r="16847" spans="1:3" hidden="1" x14ac:dyDescent="0.25">
      <c r="A16847" t="s">
        <v>4130</v>
      </c>
      <c r="B16847" t="s">
        <v>14524</v>
      </c>
      <c r="C16847" t="s">
        <v>14525</v>
      </c>
    </row>
    <row r="16848" spans="1:3" hidden="1" x14ac:dyDescent="0.25">
      <c r="A16848" t="s">
        <v>4130</v>
      </c>
      <c r="B16848" t="s">
        <v>14526</v>
      </c>
      <c r="C16848" t="s">
        <v>14527</v>
      </c>
    </row>
    <row r="16849" spans="1:3" hidden="1" x14ac:dyDescent="0.25">
      <c r="A16849" t="s">
        <v>4130</v>
      </c>
      <c r="B16849" t="s">
        <v>14528</v>
      </c>
      <c r="C16849" t="s">
        <v>14527</v>
      </c>
    </row>
    <row r="16850" spans="1:3" hidden="1" x14ac:dyDescent="0.25">
      <c r="A16850" t="s">
        <v>4130</v>
      </c>
      <c r="B16850" t="s">
        <v>14529</v>
      </c>
      <c r="C16850" t="s">
        <v>14527</v>
      </c>
    </row>
    <row r="16851" spans="1:3" hidden="1" x14ac:dyDescent="0.25">
      <c r="A16851" t="s">
        <v>4130</v>
      </c>
      <c r="B16851" t="s">
        <v>14530</v>
      </c>
      <c r="C16851" t="s">
        <v>14527</v>
      </c>
    </row>
    <row r="16852" spans="1:3" hidden="1" x14ac:dyDescent="0.25">
      <c r="A16852" t="s">
        <v>4130</v>
      </c>
      <c r="B16852" t="s">
        <v>14531</v>
      </c>
      <c r="C16852" t="s">
        <v>14527</v>
      </c>
    </row>
    <row r="16853" spans="1:3" hidden="1" x14ac:dyDescent="0.25">
      <c r="A16853" t="s">
        <v>4130</v>
      </c>
      <c r="B16853" t="s">
        <v>14532</v>
      </c>
      <c r="C16853" t="s">
        <v>14527</v>
      </c>
    </row>
    <row r="16854" spans="1:3" hidden="1" x14ac:dyDescent="0.25">
      <c r="A16854" t="s">
        <v>4130</v>
      </c>
      <c r="B16854" t="s">
        <v>14533</v>
      </c>
      <c r="C16854" t="s">
        <v>14527</v>
      </c>
    </row>
    <row r="16855" spans="1:3" hidden="1" x14ac:dyDescent="0.25">
      <c r="A16855" t="s">
        <v>4130</v>
      </c>
      <c r="B16855" t="s">
        <v>14534</v>
      </c>
      <c r="C16855" t="s">
        <v>14527</v>
      </c>
    </row>
    <row r="16856" spans="1:3" hidden="1" x14ac:dyDescent="0.25">
      <c r="A16856" t="s">
        <v>4130</v>
      </c>
      <c r="B16856" t="s">
        <v>14535</v>
      </c>
      <c r="C16856" t="s">
        <v>14527</v>
      </c>
    </row>
    <row r="16857" spans="1:3" hidden="1" x14ac:dyDescent="0.25">
      <c r="A16857" t="s">
        <v>4130</v>
      </c>
      <c r="B16857" t="s">
        <v>14536</v>
      </c>
      <c r="C16857" t="s">
        <v>14527</v>
      </c>
    </row>
    <row r="16858" spans="1:3" hidden="1" x14ac:dyDescent="0.25">
      <c r="A16858" t="s">
        <v>4130</v>
      </c>
      <c r="B16858" t="s">
        <v>14537</v>
      </c>
      <c r="C16858" t="s">
        <v>14527</v>
      </c>
    </row>
    <row r="16859" spans="1:3" hidden="1" x14ac:dyDescent="0.25">
      <c r="A16859" t="s">
        <v>4130</v>
      </c>
      <c r="B16859" t="s">
        <v>14538</v>
      </c>
      <c r="C16859" t="s">
        <v>14527</v>
      </c>
    </row>
    <row r="16860" spans="1:3" hidden="1" x14ac:dyDescent="0.25">
      <c r="A16860" t="s">
        <v>4130</v>
      </c>
      <c r="B16860" t="s">
        <v>14539</v>
      </c>
      <c r="C16860" t="s">
        <v>14527</v>
      </c>
    </row>
    <row r="16861" spans="1:3" hidden="1" x14ac:dyDescent="0.25">
      <c r="A16861" t="s">
        <v>4130</v>
      </c>
      <c r="B16861" t="s">
        <v>14540</v>
      </c>
      <c r="C16861" t="s">
        <v>14527</v>
      </c>
    </row>
    <row r="16862" spans="1:3" hidden="1" x14ac:dyDescent="0.25">
      <c r="A16862" t="s">
        <v>4130</v>
      </c>
      <c r="B16862" t="s">
        <v>14541</v>
      </c>
      <c r="C16862" t="s">
        <v>14527</v>
      </c>
    </row>
    <row r="16863" spans="1:3" hidden="1" x14ac:dyDescent="0.25">
      <c r="A16863" t="s">
        <v>4130</v>
      </c>
      <c r="B16863" t="s">
        <v>14542</v>
      </c>
      <c r="C16863" t="s">
        <v>14527</v>
      </c>
    </row>
    <row r="16864" spans="1:3" hidden="1" x14ac:dyDescent="0.25">
      <c r="A16864" t="s">
        <v>4130</v>
      </c>
      <c r="B16864" t="s">
        <v>14543</v>
      </c>
      <c r="C16864" t="s">
        <v>14527</v>
      </c>
    </row>
    <row r="16865" spans="1:3" hidden="1" x14ac:dyDescent="0.25">
      <c r="A16865" t="s">
        <v>4130</v>
      </c>
      <c r="B16865" t="s">
        <v>14544</v>
      </c>
      <c r="C16865" t="s">
        <v>14527</v>
      </c>
    </row>
    <row r="16866" spans="1:3" hidden="1" x14ac:dyDescent="0.25">
      <c r="A16866" t="s">
        <v>4130</v>
      </c>
      <c r="B16866" t="s">
        <v>14545</v>
      </c>
      <c r="C16866" t="s">
        <v>14527</v>
      </c>
    </row>
    <row r="16867" spans="1:3" hidden="1" x14ac:dyDescent="0.25">
      <c r="A16867" t="s">
        <v>4130</v>
      </c>
      <c r="B16867" t="s">
        <v>14546</v>
      </c>
      <c r="C16867" t="s">
        <v>14527</v>
      </c>
    </row>
    <row r="16868" spans="1:3" hidden="1" x14ac:dyDescent="0.25">
      <c r="A16868" t="s">
        <v>4130</v>
      </c>
      <c r="B16868" t="s">
        <v>14547</v>
      </c>
      <c r="C16868" t="s">
        <v>14527</v>
      </c>
    </row>
    <row r="16869" spans="1:3" hidden="1" x14ac:dyDescent="0.25">
      <c r="A16869" t="s">
        <v>4130</v>
      </c>
      <c r="B16869" t="s">
        <v>14548</v>
      </c>
      <c r="C16869" t="s">
        <v>14527</v>
      </c>
    </row>
    <row r="16870" spans="1:3" hidden="1" x14ac:dyDescent="0.25">
      <c r="A16870" t="s">
        <v>4130</v>
      </c>
      <c r="B16870" t="s">
        <v>14549</v>
      </c>
      <c r="C16870" t="s">
        <v>14527</v>
      </c>
    </row>
    <row r="16871" spans="1:3" hidden="1" x14ac:dyDescent="0.25">
      <c r="A16871" t="s">
        <v>4130</v>
      </c>
      <c r="B16871" t="s">
        <v>14550</v>
      </c>
      <c r="C16871" t="s">
        <v>14527</v>
      </c>
    </row>
    <row r="16872" spans="1:3" hidden="1" x14ac:dyDescent="0.25">
      <c r="A16872" t="s">
        <v>4130</v>
      </c>
      <c r="B16872" t="s">
        <v>14551</v>
      </c>
      <c r="C16872" t="s">
        <v>14527</v>
      </c>
    </row>
    <row r="16873" spans="1:3" hidden="1" x14ac:dyDescent="0.25">
      <c r="A16873" t="s">
        <v>4130</v>
      </c>
      <c r="B16873" t="s">
        <v>14552</v>
      </c>
      <c r="C16873" t="s">
        <v>14553</v>
      </c>
    </row>
    <row r="16874" spans="1:3" hidden="1" x14ac:dyDescent="0.25">
      <c r="A16874" t="s">
        <v>4130</v>
      </c>
      <c r="B16874" t="s">
        <v>14554</v>
      </c>
      <c r="C16874" t="s">
        <v>14553</v>
      </c>
    </row>
    <row r="16875" spans="1:3" hidden="1" x14ac:dyDescent="0.25">
      <c r="A16875" t="s">
        <v>4130</v>
      </c>
      <c r="B16875" t="s">
        <v>14555</v>
      </c>
      <c r="C16875" t="s">
        <v>14553</v>
      </c>
    </row>
    <row r="16876" spans="1:3" hidden="1" x14ac:dyDescent="0.25">
      <c r="A16876" t="s">
        <v>4130</v>
      </c>
      <c r="B16876" t="s">
        <v>14556</v>
      </c>
      <c r="C16876" t="s">
        <v>14553</v>
      </c>
    </row>
    <row r="16877" spans="1:3" hidden="1" x14ac:dyDescent="0.25">
      <c r="A16877" t="s">
        <v>4130</v>
      </c>
      <c r="B16877" t="s">
        <v>14557</v>
      </c>
      <c r="C16877" t="s">
        <v>14553</v>
      </c>
    </row>
    <row r="16878" spans="1:3" hidden="1" x14ac:dyDescent="0.25">
      <c r="A16878" t="s">
        <v>4130</v>
      </c>
      <c r="B16878" t="s">
        <v>14558</v>
      </c>
      <c r="C16878" t="s">
        <v>14553</v>
      </c>
    </row>
    <row r="16879" spans="1:3" hidden="1" x14ac:dyDescent="0.25">
      <c r="A16879" t="s">
        <v>4130</v>
      </c>
      <c r="B16879" t="s">
        <v>14559</v>
      </c>
      <c r="C16879" t="s">
        <v>14553</v>
      </c>
    </row>
    <row r="16880" spans="1:3" hidden="1" x14ac:dyDescent="0.25">
      <c r="A16880" t="s">
        <v>4130</v>
      </c>
      <c r="B16880" t="s">
        <v>14560</v>
      </c>
      <c r="C16880" t="s">
        <v>14553</v>
      </c>
    </row>
    <row r="16881" spans="1:3" hidden="1" x14ac:dyDescent="0.25">
      <c r="A16881" t="s">
        <v>4130</v>
      </c>
      <c r="B16881" t="s">
        <v>14561</v>
      </c>
      <c r="C16881" t="s">
        <v>14553</v>
      </c>
    </row>
    <row r="16882" spans="1:3" hidden="1" x14ac:dyDescent="0.25">
      <c r="A16882" t="s">
        <v>4130</v>
      </c>
      <c r="B16882" t="s">
        <v>14562</v>
      </c>
      <c r="C16882" t="s">
        <v>14553</v>
      </c>
    </row>
    <row r="16883" spans="1:3" hidden="1" x14ac:dyDescent="0.25">
      <c r="A16883" t="s">
        <v>4130</v>
      </c>
      <c r="B16883" t="s">
        <v>14563</v>
      </c>
      <c r="C16883" t="s">
        <v>14564</v>
      </c>
    </row>
    <row r="16884" spans="1:3" hidden="1" x14ac:dyDescent="0.25">
      <c r="A16884" t="s">
        <v>4130</v>
      </c>
      <c r="B16884" t="s">
        <v>14565</v>
      </c>
      <c r="C16884" t="s">
        <v>14564</v>
      </c>
    </row>
    <row r="16885" spans="1:3" hidden="1" x14ac:dyDescent="0.25">
      <c r="A16885" t="s">
        <v>4130</v>
      </c>
      <c r="B16885" t="s">
        <v>14566</v>
      </c>
      <c r="C16885" t="s">
        <v>14564</v>
      </c>
    </row>
    <row r="16886" spans="1:3" hidden="1" x14ac:dyDescent="0.25">
      <c r="A16886" t="s">
        <v>4130</v>
      </c>
      <c r="B16886" t="s">
        <v>14567</v>
      </c>
      <c r="C16886" t="s">
        <v>14564</v>
      </c>
    </row>
    <row r="16887" spans="1:3" hidden="1" x14ac:dyDescent="0.25">
      <c r="A16887" t="s">
        <v>4130</v>
      </c>
      <c r="B16887" t="s">
        <v>14568</v>
      </c>
      <c r="C16887" t="s">
        <v>14564</v>
      </c>
    </row>
    <row r="16888" spans="1:3" hidden="1" x14ac:dyDescent="0.25">
      <c r="A16888" t="s">
        <v>4130</v>
      </c>
      <c r="B16888" t="s">
        <v>14569</v>
      </c>
      <c r="C16888" t="s">
        <v>9841</v>
      </c>
    </row>
    <row r="16889" spans="1:3" hidden="1" x14ac:dyDescent="0.25">
      <c r="A16889" t="s">
        <v>4130</v>
      </c>
      <c r="B16889" t="s">
        <v>14570</v>
      </c>
      <c r="C16889" t="s">
        <v>9841</v>
      </c>
    </row>
    <row r="16890" spans="1:3" hidden="1" x14ac:dyDescent="0.25">
      <c r="A16890" t="s">
        <v>4130</v>
      </c>
      <c r="B16890" t="s">
        <v>14571</v>
      </c>
      <c r="C16890" t="s">
        <v>9841</v>
      </c>
    </row>
    <row r="16891" spans="1:3" hidden="1" x14ac:dyDescent="0.25">
      <c r="A16891" t="s">
        <v>4130</v>
      </c>
      <c r="B16891" t="s">
        <v>14572</v>
      </c>
      <c r="C16891" t="s">
        <v>14553</v>
      </c>
    </row>
    <row r="16892" spans="1:3" hidden="1" x14ac:dyDescent="0.25">
      <c r="A16892" t="s">
        <v>4130</v>
      </c>
      <c r="B16892" t="s">
        <v>14573</v>
      </c>
      <c r="C16892" t="s">
        <v>14553</v>
      </c>
    </row>
    <row r="16893" spans="1:3" hidden="1" x14ac:dyDescent="0.25">
      <c r="A16893" t="s">
        <v>4130</v>
      </c>
      <c r="B16893" t="s">
        <v>14574</v>
      </c>
      <c r="C16893" t="s">
        <v>14553</v>
      </c>
    </row>
    <row r="16894" spans="1:3" hidden="1" x14ac:dyDescent="0.25">
      <c r="A16894" t="s">
        <v>4130</v>
      </c>
      <c r="B16894" t="s">
        <v>14575</v>
      </c>
      <c r="C16894" t="s">
        <v>14553</v>
      </c>
    </row>
    <row r="16895" spans="1:3" hidden="1" x14ac:dyDescent="0.25">
      <c r="A16895" t="s">
        <v>4130</v>
      </c>
      <c r="B16895" t="s">
        <v>14576</v>
      </c>
      <c r="C16895" t="s">
        <v>14553</v>
      </c>
    </row>
    <row r="16896" spans="1:3" hidden="1" x14ac:dyDescent="0.25">
      <c r="A16896" t="s">
        <v>4130</v>
      </c>
      <c r="B16896" t="s">
        <v>14577</v>
      </c>
      <c r="C16896" t="s">
        <v>14578</v>
      </c>
    </row>
    <row r="16897" spans="1:3" hidden="1" x14ac:dyDescent="0.25">
      <c r="A16897" t="s">
        <v>4130</v>
      </c>
      <c r="B16897" t="s">
        <v>14579</v>
      </c>
      <c r="C16897" t="s">
        <v>14578</v>
      </c>
    </row>
    <row r="16898" spans="1:3" hidden="1" x14ac:dyDescent="0.25">
      <c r="A16898" t="s">
        <v>4130</v>
      </c>
      <c r="B16898" t="s">
        <v>14580</v>
      </c>
      <c r="C16898" t="s">
        <v>14578</v>
      </c>
    </row>
    <row r="16899" spans="1:3" hidden="1" x14ac:dyDescent="0.25">
      <c r="A16899" t="s">
        <v>4130</v>
      </c>
      <c r="B16899" t="s">
        <v>14581</v>
      </c>
      <c r="C16899" t="s">
        <v>14578</v>
      </c>
    </row>
    <row r="16900" spans="1:3" hidden="1" x14ac:dyDescent="0.25">
      <c r="A16900" t="s">
        <v>4130</v>
      </c>
      <c r="B16900" t="s">
        <v>14582</v>
      </c>
      <c r="C16900" t="s">
        <v>14578</v>
      </c>
    </row>
    <row r="16901" spans="1:3" hidden="1" x14ac:dyDescent="0.25">
      <c r="A16901" t="s">
        <v>4130</v>
      </c>
      <c r="B16901" t="s">
        <v>14583</v>
      </c>
      <c r="C16901" t="s">
        <v>14584</v>
      </c>
    </row>
    <row r="16902" spans="1:3" hidden="1" x14ac:dyDescent="0.25">
      <c r="A16902" t="s">
        <v>4130</v>
      </c>
      <c r="B16902" t="s">
        <v>14585</v>
      </c>
      <c r="C16902" t="s">
        <v>14584</v>
      </c>
    </row>
    <row r="16903" spans="1:3" hidden="1" x14ac:dyDescent="0.25">
      <c r="A16903" t="s">
        <v>4130</v>
      </c>
      <c r="B16903" t="s">
        <v>14586</v>
      </c>
      <c r="C16903" t="s">
        <v>14584</v>
      </c>
    </row>
    <row r="16904" spans="1:3" hidden="1" x14ac:dyDescent="0.25">
      <c r="A16904" t="s">
        <v>4130</v>
      </c>
      <c r="B16904" t="s">
        <v>14587</v>
      </c>
      <c r="C16904" t="s">
        <v>14584</v>
      </c>
    </row>
    <row r="16905" spans="1:3" hidden="1" x14ac:dyDescent="0.25">
      <c r="A16905" t="s">
        <v>4130</v>
      </c>
      <c r="B16905" t="s">
        <v>14588</v>
      </c>
      <c r="C16905" t="s">
        <v>14584</v>
      </c>
    </row>
    <row r="16906" spans="1:3" hidden="1" x14ac:dyDescent="0.25">
      <c r="A16906" t="s">
        <v>4130</v>
      </c>
      <c r="B16906" t="s">
        <v>14589</v>
      </c>
      <c r="C16906" t="s">
        <v>14564</v>
      </c>
    </row>
    <row r="16907" spans="1:3" hidden="1" x14ac:dyDescent="0.25">
      <c r="A16907" t="s">
        <v>4130</v>
      </c>
      <c r="B16907" t="s">
        <v>14590</v>
      </c>
      <c r="C16907" t="s">
        <v>14564</v>
      </c>
    </row>
    <row r="16908" spans="1:3" hidden="1" x14ac:dyDescent="0.25">
      <c r="A16908" t="s">
        <v>4130</v>
      </c>
      <c r="B16908" t="s">
        <v>14591</v>
      </c>
      <c r="C16908" t="s">
        <v>14564</v>
      </c>
    </row>
    <row r="16909" spans="1:3" hidden="1" x14ac:dyDescent="0.25">
      <c r="A16909" t="s">
        <v>4130</v>
      </c>
      <c r="B16909" t="s">
        <v>14592</v>
      </c>
      <c r="C16909" t="s">
        <v>14564</v>
      </c>
    </row>
    <row r="16910" spans="1:3" hidden="1" x14ac:dyDescent="0.25">
      <c r="A16910" t="s">
        <v>4130</v>
      </c>
      <c r="B16910" t="s">
        <v>14593</v>
      </c>
      <c r="C16910" t="s">
        <v>14564</v>
      </c>
    </row>
    <row r="16911" spans="1:3" hidden="1" x14ac:dyDescent="0.25">
      <c r="A16911" t="s">
        <v>4130</v>
      </c>
      <c r="B16911" t="s">
        <v>14594</v>
      </c>
      <c r="C16911" t="s">
        <v>14595</v>
      </c>
    </row>
    <row r="16912" spans="1:3" hidden="1" x14ac:dyDescent="0.25">
      <c r="A16912" t="s">
        <v>4130</v>
      </c>
      <c r="B16912" t="s">
        <v>14596</v>
      </c>
      <c r="C16912" t="s">
        <v>14595</v>
      </c>
    </row>
    <row r="16913" spans="1:3" hidden="1" x14ac:dyDescent="0.25">
      <c r="A16913" t="s">
        <v>4130</v>
      </c>
      <c r="B16913" t="s">
        <v>14597</v>
      </c>
      <c r="C16913" t="s">
        <v>14595</v>
      </c>
    </row>
    <row r="16914" spans="1:3" hidden="1" x14ac:dyDescent="0.25">
      <c r="A16914" t="s">
        <v>4130</v>
      </c>
      <c r="B16914" t="s">
        <v>14598</v>
      </c>
      <c r="C16914" t="s">
        <v>14595</v>
      </c>
    </row>
    <row r="16915" spans="1:3" hidden="1" x14ac:dyDescent="0.25">
      <c r="A16915" t="s">
        <v>4130</v>
      </c>
      <c r="B16915" t="s">
        <v>14599</v>
      </c>
      <c r="C16915" t="s">
        <v>14595</v>
      </c>
    </row>
    <row r="16916" spans="1:3" hidden="1" x14ac:dyDescent="0.25">
      <c r="A16916" t="s">
        <v>4130</v>
      </c>
      <c r="B16916" t="s">
        <v>14600</v>
      </c>
      <c r="C16916" t="s">
        <v>14595</v>
      </c>
    </row>
    <row r="16917" spans="1:3" hidden="1" x14ac:dyDescent="0.25">
      <c r="A16917" t="s">
        <v>4130</v>
      </c>
      <c r="B16917" t="s">
        <v>14601</v>
      </c>
      <c r="C16917" t="s">
        <v>14595</v>
      </c>
    </row>
    <row r="16918" spans="1:3" hidden="1" x14ac:dyDescent="0.25">
      <c r="A16918" t="s">
        <v>4130</v>
      </c>
      <c r="B16918" t="s">
        <v>14602</v>
      </c>
      <c r="C16918" t="s">
        <v>14595</v>
      </c>
    </row>
    <row r="16919" spans="1:3" hidden="1" x14ac:dyDescent="0.25">
      <c r="A16919" t="s">
        <v>4130</v>
      </c>
      <c r="B16919" t="s">
        <v>14603</v>
      </c>
      <c r="C16919" t="s">
        <v>14595</v>
      </c>
    </row>
    <row r="16920" spans="1:3" hidden="1" x14ac:dyDescent="0.25">
      <c r="A16920" t="s">
        <v>4130</v>
      </c>
      <c r="B16920" t="s">
        <v>14604</v>
      </c>
      <c r="C16920" t="s">
        <v>14595</v>
      </c>
    </row>
    <row r="16921" spans="1:3" hidden="1" x14ac:dyDescent="0.25">
      <c r="A16921" t="s">
        <v>4130</v>
      </c>
      <c r="B16921" t="s">
        <v>14605</v>
      </c>
      <c r="C16921" t="s">
        <v>9841</v>
      </c>
    </row>
    <row r="16922" spans="1:3" hidden="1" x14ac:dyDescent="0.25">
      <c r="A16922" t="s">
        <v>4130</v>
      </c>
      <c r="B16922" t="s">
        <v>14606</v>
      </c>
      <c r="C16922" t="s">
        <v>9828</v>
      </c>
    </row>
    <row r="16923" spans="1:3" hidden="1" x14ac:dyDescent="0.25">
      <c r="A16923" t="s">
        <v>4130</v>
      </c>
      <c r="B16923" t="s">
        <v>14607</v>
      </c>
      <c r="C16923" t="s">
        <v>9841</v>
      </c>
    </row>
    <row r="16924" spans="1:3" hidden="1" x14ac:dyDescent="0.25">
      <c r="A16924" t="s">
        <v>4130</v>
      </c>
      <c r="B16924" t="s">
        <v>14608</v>
      </c>
      <c r="C16924" t="s">
        <v>9841</v>
      </c>
    </row>
    <row r="16925" spans="1:3" hidden="1" x14ac:dyDescent="0.25">
      <c r="A16925" t="s">
        <v>4130</v>
      </c>
      <c r="B16925" t="s">
        <v>14609</v>
      </c>
      <c r="C16925" t="s">
        <v>9841</v>
      </c>
    </row>
    <row r="16926" spans="1:3" hidden="1" x14ac:dyDescent="0.25">
      <c r="A16926" t="s">
        <v>4130</v>
      </c>
      <c r="B16926" t="s">
        <v>14610</v>
      </c>
      <c r="C16926" t="s">
        <v>9841</v>
      </c>
    </row>
    <row r="16927" spans="1:3" hidden="1" x14ac:dyDescent="0.25">
      <c r="A16927" t="s">
        <v>4130</v>
      </c>
      <c r="B16927" t="s">
        <v>14611</v>
      </c>
      <c r="C16927" t="s">
        <v>9841</v>
      </c>
    </row>
    <row r="16928" spans="1:3" hidden="1" x14ac:dyDescent="0.25">
      <c r="A16928" t="s">
        <v>4130</v>
      </c>
      <c r="B16928" t="s">
        <v>14612</v>
      </c>
      <c r="C16928" t="s">
        <v>14595</v>
      </c>
    </row>
    <row r="16929" spans="1:3" hidden="1" x14ac:dyDescent="0.25">
      <c r="A16929" t="s">
        <v>4130</v>
      </c>
      <c r="B16929" t="s">
        <v>14613</v>
      </c>
      <c r="C16929" t="s">
        <v>14595</v>
      </c>
    </row>
    <row r="16930" spans="1:3" hidden="1" x14ac:dyDescent="0.25">
      <c r="A16930" t="s">
        <v>4130</v>
      </c>
      <c r="B16930" t="s">
        <v>14614</v>
      </c>
      <c r="C16930" t="s">
        <v>14595</v>
      </c>
    </row>
    <row r="16931" spans="1:3" hidden="1" x14ac:dyDescent="0.25">
      <c r="A16931" t="s">
        <v>4130</v>
      </c>
      <c r="B16931" t="s">
        <v>14615</v>
      </c>
      <c r="C16931" t="s">
        <v>14595</v>
      </c>
    </row>
    <row r="16932" spans="1:3" hidden="1" x14ac:dyDescent="0.25">
      <c r="A16932" t="s">
        <v>4130</v>
      </c>
      <c r="B16932" t="s">
        <v>14616</v>
      </c>
      <c r="C16932" t="s">
        <v>14595</v>
      </c>
    </row>
    <row r="16933" spans="1:3" hidden="1" x14ac:dyDescent="0.25">
      <c r="A16933" t="s">
        <v>4130</v>
      </c>
      <c r="B16933" t="s">
        <v>14617</v>
      </c>
      <c r="C16933" t="s">
        <v>9793</v>
      </c>
    </row>
    <row r="16934" spans="1:3" hidden="1" x14ac:dyDescent="0.25">
      <c r="A16934" t="s">
        <v>4130</v>
      </c>
      <c r="B16934" t="s">
        <v>14618</v>
      </c>
      <c r="C16934" t="s">
        <v>14619</v>
      </c>
    </row>
    <row r="16935" spans="1:3" hidden="1" x14ac:dyDescent="0.25">
      <c r="A16935" t="s">
        <v>4130</v>
      </c>
      <c r="B16935" t="s">
        <v>14620</v>
      </c>
      <c r="C16935" t="s">
        <v>14619</v>
      </c>
    </row>
    <row r="16936" spans="1:3" hidden="1" x14ac:dyDescent="0.25">
      <c r="A16936" t="s">
        <v>4130</v>
      </c>
      <c r="B16936" t="s">
        <v>14621</v>
      </c>
      <c r="C16936" t="s">
        <v>14619</v>
      </c>
    </row>
    <row r="16937" spans="1:3" hidden="1" x14ac:dyDescent="0.25">
      <c r="A16937" t="s">
        <v>4130</v>
      </c>
      <c r="B16937" t="s">
        <v>14622</v>
      </c>
      <c r="C16937" t="s">
        <v>14619</v>
      </c>
    </row>
    <row r="16938" spans="1:3" hidden="1" x14ac:dyDescent="0.25">
      <c r="A16938" t="s">
        <v>4130</v>
      </c>
      <c r="B16938" t="s">
        <v>14623</v>
      </c>
      <c r="C16938" t="s">
        <v>14619</v>
      </c>
    </row>
    <row r="16939" spans="1:3" hidden="1" x14ac:dyDescent="0.25">
      <c r="A16939" t="s">
        <v>4130</v>
      </c>
      <c r="B16939" t="s">
        <v>14624</v>
      </c>
      <c r="C16939" t="s">
        <v>14619</v>
      </c>
    </row>
    <row r="16940" spans="1:3" hidden="1" x14ac:dyDescent="0.25">
      <c r="A16940" t="s">
        <v>4130</v>
      </c>
      <c r="B16940" t="s">
        <v>14625</v>
      </c>
      <c r="C16940" t="s">
        <v>14619</v>
      </c>
    </row>
    <row r="16941" spans="1:3" hidden="1" x14ac:dyDescent="0.25">
      <c r="A16941" t="s">
        <v>4130</v>
      </c>
      <c r="B16941" t="s">
        <v>14626</v>
      </c>
      <c r="C16941" t="s">
        <v>14619</v>
      </c>
    </row>
    <row r="16942" spans="1:3" hidden="1" x14ac:dyDescent="0.25">
      <c r="A16942" t="s">
        <v>4130</v>
      </c>
      <c r="B16942" t="s">
        <v>14627</v>
      </c>
      <c r="C16942" t="s">
        <v>14619</v>
      </c>
    </row>
    <row r="16943" spans="1:3" hidden="1" x14ac:dyDescent="0.25">
      <c r="A16943" t="s">
        <v>4130</v>
      </c>
      <c r="B16943" t="s">
        <v>14628</v>
      </c>
      <c r="C16943" t="s">
        <v>14629</v>
      </c>
    </row>
    <row r="16944" spans="1:3" hidden="1" x14ac:dyDescent="0.25">
      <c r="A16944" t="s">
        <v>4130</v>
      </c>
      <c r="B16944" t="s">
        <v>14630</v>
      </c>
      <c r="C16944" t="s">
        <v>14631</v>
      </c>
    </row>
    <row r="16945" spans="1:3" hidden="1" x14ac:dyDescent="0.25">
      <c r="A16945" t="s">
        <v>4130</v>
      </c>
      <c r="B16945" t="s">
        <v>14632</v>
      </c>
      <c r="C16945" t="s">
        <v>14631</v>
      </c>
    </row>
    <row r="16946" spans="1:3" hidden="1" x14ac:dyDescent="0.25">
      <c r="A16946" t="s">
        <v>4130</v>
      </c>
      <c r="B16946" t="s">
        <v>14633</v>
      </c>
      <c r="C16946" t="s">
        <v>14629</v>
      </c>
    </row>
    <row r="16947" spans="1:3" hidden="1" x14ac:dyDescent="0.25">
      <c r="A16947" t="s">
        <v>4130</v>
      </c>
      <c r="B16947" t="s">
        <v>14634</v>
      </c>
      <c r="C16947" t="s">
        <v>14631</v>
      </c>
    </row>
    <row r="16948" spans="1:3" hidden="1" x14ac:dyDescent="0.25">
      <c r="A16948" t="s">
        <v>4130</v>
      </c>
      <c r="B16948" t="s">
        <v>14635</v>
      </c>
      <c r="C16948" t="s">
        <v>14636</v>
      </c>
    </row>
    <row r="16949" spans="1:3" hidden="1" x14ac:dyDescent="0.25">
      <c r="A16949" t="s">
        <v>4130</v>
      </c>
      <c r="B16949" t="s">
        <v>14637</v>
      </c>
      <c r="C16949" t="s">
        <v>14638</v>
      </c>
    </row>
    <row r="16950" spans="1:3" hidden="1" x14ac:dyDescent="0.25">
      <c r="A16950" t="s">
        <v>4130</v>
      </c>
      <c r="B16950" t="s">
        <v>14639</v>
      </c>
      <c r="C16950" t="s">
        <v>14638</v>
      </c>
    </row>
    <row r="16951" spans="1:3" hidden="1" x14ac:dyDescent="0.25">
      <c r="A16951" t="s">
        <v>4130</v>
      </c>
      <c r="B16951" t="s">
        <v>14640</v>
      </c>
      <c r="C16951" t="s">
        <v>14636</v>
      </c>
    </row>
    <row r="16952" spans="1:3" hidden="1" x14ac:dyDescent="0.25">
      <c r="A16952" t="s">
        <v>4130</v>
      </c>
      <c r="B16952" t="s">
        <v>14641</v>
      </c>
      <c r="C16952" t="s">
        <v>14642</v>
      </c>
    </row>
    <row r="16953" spans="1:3" hidden="1" x14ac:dyDescent="0.25">
      <c r="A16953" t="s">
        <v>4130</v>
      </c>
      <c r="B16953" t="s">
        <v>14643</v>
      </c>
      <c r="C16953" t="s">
        <v>14644</v>
      </c>
    </row>
    <row r="16954" spans="1:3" hidden="1" x14ac:dyDescent="0.25">
      <c r="A16954" t="s">
        <v>4130</v>
      </c>
      <c r="B16954" t="s">
        <v>14645</v>
      </c>
      <c r="C16954" t="s">
        <v>14646</v>
      </c>
    </row>
    <row r="16955" spans="1:3" hidden="1" x14ac:dyDescent="0.25">
      <c r="A16955" t="s">
        <v>4130</v>
      </c>
      <c r="B16955" t="s">
        <v>14647</v>
      </c>
      <c r="C16955" t="s">
        <v>14646</v>
      </c>
    </row>
    <row r="16956" spans="1:3" hidden="1" x14ac:dyDescent="0.25">
      <c r="A16956" t="s">
        <v>4130</v>
      </c>
      <c r="B16956" t="s">
        <v>14648</v>
      </c>
      <c r="C16956" t="s">
        <v>14646</v>
      </c>
    </row>
    <row r="16957" spans="1:3" hidden="1" x14ac:dyDescent="0.25">
      <c r="A16957" t="s">
        <v>4130</v>
      </c>
      <c r="B16957" t="s">
        <v>14649</v>
      </c>
      <c r="C16957" t="s">
        <v>14650</v>
      </c>
    </row>
    <row r="16958" spans="1:3" hidden="1" x14ac:dyDescent="0.25">
      <c r="A16958" t="s">
        <v>4130</v>
      </c>
      <c r="B16958" t="s">
        <v>14651</v>
      </c>
      <c r="C16958" t="s">
        <v>14652</v>
      </c>
    </row>
    <row r="16959" spans="1:3" hidden="1" x14ac:dyDescent="0.25">
      <c r="A16959" t="s">
        <v>4130</v>
      </c>
      <c r="B16959" t="s">
        <v>14653</v>
      </c>
      <c r="C16959" t="s">
        <v>14654</v>
      </c>
    </row>
    <row r="16960" spans="1:3" hidden="1" x14ac:dyDescent="0.25">
      <c r="A16960" t="s">
        <v>4130</v>
      </c>
      <c r="B16960" t="s">
        <v>14655</v>
      </c>
      <c r="C16960" t="s">
        <v>14656</v>
      </c>
    </row>
    <row r="16961" spans="1:3" hidden="1" x14ac:dyDescent="0.25">
      <c r="A16961" t="s">
        <v>4130</v>
      </c>
      <c r="B16961" t="s">
        <v>14657</v>
      </c>
      <c r="C16961" t="s">
        <v>14658</v>
      </c>
    </row>
    <row r="16962" spans="1:3" hidden="1" x14ac:dyDescent="0.25">
      <c r="A16962" t="s">
        <v>4130</v>
      </c>
      <c r="B16962" t="s">
        <v>14659</v>
      </c>
      <c r="C16962" t="s">
        <v>14660</v>
      </c>
    </row>
    <row r="16963" spans="1:3" hidden="1" x14ac:dyDescent="0.25">
      <c r="A16963" t="s">
        <v>4130</v>
      </c>
      <c r="B16963" t="s">
        <v>14661</v>
      </c>
      <c r="C16963" t="s">
        <v>14662</v>
      </c>
    </row>
    <row r="16964" spans="1:3" hidden="1" x14ac:dyDescent="0.25">
      <c r="A16964" t="s">
        <v>4130</v>
      </c>
      <c r="B16964" t="s">
        <v>14663</v>
      </c>
      <c r="C16964" t="s">
        <v>14662</v>
      </c>
    </row>
    <row r="16965" spans="1:3" hidden="1" x14ac:dyDescent="0.25">
      <c r="A16965" t="s">
        <v>4130</v>
      </c>
      <c r="B16965" t="s">
        <v>14664</v>
      </c>
      <c r="C16965" t="s">
        <v>14665</v>
      </c>
    </row>
    <row r="16966" spans="1:3" hidden="1" x14ac:dyDescent="0.25">
      <c r="A16966" t="s">
        <v>4130</v>
      </c>
      <c r="B16966" t="s">
        <v>14666</v>
      </c>
      <c r="C16966" t="s">
        <v>14662</v>
      </c>
    </row>
    <row r="16967" spans="1:3" hidden="1" x14ac:dyDescent="0.25">
      <c r="A16967" t="s">
        <v>4130</v>
      </c>
      <c r="B16967" t="s">
        <v>14667</v>
      </c>
      <c r="C16967" t="s">
        <v>14662</v>
      </c>
    </row>
    <row r="16968" spans="1:3" hidden="1" x14ac:dyDescent="0.25">
      <c r="A16968" t="s">
        <v>4130</v>
      </c>
      <c r="B16968" t="s">
        <v>14668</v>
      </c>
      <c r="C16968" t="s">
        <v>14669</v>
      </c>
    </row>
    <row r="16969" spans="1:3" hidden="1" x14ac:dyDescent="0.25">
      <c r="A16969" t="s">
        <v>4130</v>
      </c>
      <c r="B16969" t="s">
        <v>14670</v>
      </c>
      <c r="C16969" t="s">
        <v>14669</v>
      </c>
    </row>
    <row r="16970" spans="1:3" hidden="1" x14ac:dyDescent="0.25">
      <c r="A16970" t="s">
        <v>4130</v>
      </c>
      <c r="B16970" t="s">
        <v>14671</v>
      </c>
      <c r="C16970" t="s">
        <v>14662</v>
      </c>
    </row>
    <row r="16971" spans="1:3" hidden="1" x14ac:dyDescent="0.25">
      <c r="A16971" t="s">
        <v>4130</v>
      </c>
      <c r="B16971" t="s">
        <v>14672</v>
      </c>
      <c r="C16971" t="s">
        <v>14662</v>
      </c>
    </row>
    <row r="16972" spans="1:3" hidden="1" x14ac:dyDescent="0.25">
      <c r="A16972" t="s">
        <v>4130</v>
      </c>
      <c r="B16972" t="s">
        <v>14673</v>
      </c>
      <c r="C16972" t="s">
        <v>14669</v>
      </c>
    </row>
    <row r="16973" spans="1:3" hidden="1" x14ac:dyDescent="0.25">
      <c r="A16973" t="s">
        <v>4130</v>
      </c>
      <c r="B16973" t="s">
        <v>14674</v>
      </c>
      <c r="C16973" t="s">
        <v>9705</v>
      </c>
    </row>
    <row r="16974" spans="1:3" hidden="1" x14ac:dyDescent="0.25">
      <c r="A16974" t="s">
        <v>4130</v>
      </c>
      <c r="B16974" t="s">
        <v>14675</v>
      </c>
      <c r="C16974" t="s">
        <v>9987</v>
      </c>
    </row>
    <row r="16975" spans="1:3" hidden="1" x14ac:dyDescent="0.25">
      <c r="A16975" t="s">
        <v>4130</v>
      </c>
      <c r="B16975" t="s">
        <v>14676</v>
      </c>
      <c r="C16975" t="s">
        <v>9987</v>
      </c>
    </row>
    <row r="16976" spans="1:3" hidden="1" x14ac:dyDescent="0.25">
      <c r="A16976" t="s">
        <v>4130</v>
      </c>
      <c r="B16976" t="s">
        <v>9987</v>
      </c>
      <c r="C16976" t="s">
        <v>9987</v>
      </c>
    </row>
    <row r="16977" spans="1:3" hidden="1" x14ac:dyDescent="0.25">
      <c r="A16977" t="s">
        <v>4130</v>
      </c>
      <c r="B16977" t="s">
        <v>14677</v>
      </c>
      <c r="C16977" t="s">
        <v>9987</v>
      </c>
    </row>
    <row r="16978" spans="1:3" hidden="1" x14ac:dyDescent="0.25">
      <c r="A16978" t="s">
        <v>4130</v>
      </c>
      <c r="B16978" t="s">
        <v>14678</v>
      </c>
      <c r="C16978" t="s">
        <v>9987</v>
      </c>
    </row>
    <row r="16979" spans="1:3" hidden="1" x14ac:dyDescent="0.25">
      <c r="A16979" t="s">
        <v>4130</v>
      </c>
      <c r="B16979" t="s">
        <v>14679</v>
      </c>
      <c r="C16979" t="s">
        <v>9987</v>
      </c>
    </row>
    <row r="16980" spans="1:3" hidden="1" x14ac:dyDescent="0.25">
      <c r="A16980" t="s">
        <v>4130</v>
      </c>
      <c r="B16980" t="s">
        <v>14680</v>
      </c>
      <c r="C16980" t="s">
        <v>9987</v>
      </c>
    </row>
    <row r="16981" spans="1:3" hidden="1" x14ac:dyDescent="0.25">
      <c r="A16981" t="s">
        <v>4130</v>
      </c>
      <c r="B16981" t="s">
        <v>14681</v>
      </c>
      <c r="C16981" t="s">
        <v>14682</v>
      </c>
    </row>
    <row r="16982" spans="1:3" hidden="1" x14ac:dyDescent="0.25">
      <c r="A16982" t="s">
        <v>4130</v>
      </c>
      <c r="B16982" t="s">
        <v>14683</v>
      </c>
      <c r="C16982" t="s">
        <v>9987</v>
      </c>
    </row>
    <row r="16983" spans="1:3" hidden="1" x14ac:dyDescent="0.25">
      <c r="A16983" t="s">
        <v>4130</v>
      </c>
      <c r="B16983" t="s">
        <v>14684</v>
      </c>
      <c r="C16983" t="s">
        <v>9987</v>
      </c>
    </row>
    <row r="16984" spans="1:3" hidden="1" x14ac:dyDescent="0.25">
      <c r="A16984" t="s">
        <v>4130</v>
      </c>
      <c r="B16984" t="s">
        <v>14685</v>
      </c>
      <c r="C16984" t="s">
        <v>9987</v>
      </c>
    </row>
    <row r="16985" spans="1:3" hidden="1" x14ac:dyDescent="0.25">
      <c r="A16985" t="s">
        <v>4130</v>
      </c>
      <c r="B16985" t="s">
        <v>14686</v>
      </c>
      <c r="C16985" t="s">
        <v>9987</v>
      </c>
    </row>
    <row r="16986" spans="1:3" hidden="1" x14ac:dyDescent="0.25">
      <c r="A16986" t="s">
        <v>4130</v>
      </c>
      <c r="B16986" t="s">
        <v>14687</v>
      </c>
      <c r="C16986" t="s">
        <v>9987</v>
      </c>
    </row>
    <row r="16987" spans="1:3" hidden="1" x14ac:dyDescent="0.25">
      <c r="A16987" t="s">
        <v>4130</v>
      </c>
      <c r="B16987" t="s">
        <v>14688</v>
      </c>
      <c r="C16987" t="s">
        <v>9987</v>
      </c>
    </row>
    <row r="16988" spans="1:3" hidden="1" x14ac:dyDescent="0.25">
      <c r="A16988" t="s">
        <v>4130</v>
      </c>
      <c r="B16988" t="s">
        <v>14689</v>
      </c>
      <c r="C16988" t="s">
        <v>9987</v>
      </c>
    </row>
    <row r="16989" spans="1:3" hidden="1" x14ac:dyDescent="0.25">
      <c r="A16989" t="s">
        <v>4130</v>
      </c>
      <c r="B16989" t="s">
        <v>14690</v>
      </c>
      <c r="C16989" t="s">
        <v>9695</v>
      </c>
    </row>
    <row r="16990" spans="1:3" hidden="1" x14ac:dyDescent="0.25">
      <c r="A16990" t="s">
        <v>4130</v>
      </c>
      <c r="B16990" t="s">
        <v>14691</v>
      </c>
      <c r="C16990" t="s">
        <v>9787</v>
      </c>
    </row>
    <row r="16991" spans="1:3" hidden="1" x14ac:dyDescent="0.25">
      <c r="A16991" t="s">
        <v>4130</v>
      </c>
      <c r="B16991" t="s">
        <v>14692</v>
      </c>
      <c r="C16991" t="s">
        <v>9787</v>
      </c>
    </row>
    <row r="16992" spans="1:3" hidden="1" x14ac:dyDescent="0.25">
      <c r="A16992" t="s">
        <v>4130</v>
      </c>
      <c r="B16992" t="s">
        <v>14693</v>
      </c>
      <c r="C16992" t="s">
        <v>9787</v>
      </c>
    </row>
    <row r="16993" spans="1:3" hidden="1" x14ac:dyDescent="0.25">
      <c r="A16993" t="s">
        <v>4130</v>
      </c>
      <c r="B16993" t="s">
        <v>14694</v>
      </c>
      <c r="C16993" t="s">
        <v>9787</v>
      </c>
    </row>
    <row r="16994" spans="1:3" hidden="1" x14ac:dyDescent="0.25">
      <c r="A16994" t="s">
        <v>4130</v>
      </c>
      <c r="B16994" t="s">
        <v>14695</v>
      </c>
      <c r="C16994" t="s">
        <v>9787</v>
      </c>
    </row>
    <row r="16995" spans="1:3" hidden="1" x14ac:dyDescent="0.25">
      <c r="A16995" t="s">
        <v>4130</v>
      </c>
      <c r="B16995" t="s">
        <v>14696</v>
      </c>
      <c r="C16995" t="s">
        <v>9830</v>
      </c>
    </row>
    <row r="16996" spans="1:3" hidden="1" x14ac:dyDescent="0.25">
      <c r="A16996" t="s">
        <v>4130</v>
      </c>
      <c r="B16996" t="s">
        <v>14697</v>
      </c>
      <c r="C16996" t="s">
        <v>9830</v>
      </c>
    </row>
    <row r="16997" spans="1:3" hidden="1" x14ac:dyDescent="0.25">
      <c r="A16997" t="s">
        <v>4130</v>
      </c>
      <c r="B16997" t="s">
        <v>14698</v>
      </c>
      <c r="C16997" t="s">
        <v>9830</v>
      </c>
    </row>
    <row r="16998" spans="1:3" hidden="1" x14ac:dyDescent="0.25">
      <c r="A16998" t="s">
        <v>4130</v>
      </c>
      <c r="B16998" t="s">
        <v>14699</v>
      </c>
      <c r="C16998" t="s">
        <v>9830</v>
      </c>
    </row>
    <row r="16999" spans="1:3" hidden="1" x14ac:dyDescent="0.25">
      <c r="A16999" t="s">
        <v>4130</v>
      </c>
      <c r="B16999" t="s">
        <v>14700</v>
      </c>
      <c r="C16999" t="s">
        <v>9830</v>
      </c>
    </row>
    <row r="17000" spans="1:3" hidden="1" x14ac:dyDescent="0.25">
      <c r="A17000" t="s">
        <v>4130</v>
      </c>
      <c r="B17000" t="s">
        <v>14701</v>
      </c>
      <c r="C17000" t="s">
        <v>14702</v>
      </c>
    </row>
    <row r="17001" spans="1:3" hidden="1" x14ac:dyDescent="0.25">
      <c r="A17001" t="s">
        <v>4130</v>
      </c>
      <c r="B17001" t="s">
        <v>14703</v>
      </c>
      <c r="C17001" t="s">
        <v>14704</v>
      </c>
    </row>
    <row r="17002" spans="1:3" hidden="1" x14ac:dyDescent="0.25">
      <c r="A17002" t="s">
        <v>4130</v>
      </c>
      <c r="B17002" t="s">
        <v>14705</v>
      </c>
      <c r="C17002" t="s">
        <v>9995</v>
      </c>
    </row>
    <row r="17003" spans="1:3" hidden="1" x14ac:dyDescent="0.25">
      <c r="A17003" t="s">
        <v>4130</v>
      </c>
      <c r="B17003" t="s">
        <v>14706</v>
      </c>
      <c r="C17003" t="s">
        <v>9995</v>
      </c>
    </row>
    <row r="17004" spans="1:3" hidden="1" x14ac:dyDescent="0.25">
      <c r="A17004" t="s">
        <v>4130</v>
      </c>
      <c r="B17004" t="s">
        <v>14707</v>
      </c>
      <c r="C17004" t="s">
        <v>9995</v>
      </c>
    </row>
    <row r="17005" spans="1:3" hidden="1" x14ac:dyDescent="0.25">
      <c r="A17005" t="s">
        <v>4130</v>
      </c>
      <c r="B17005" t="s">
        <v>14708</v>
      </c>
      <c r="C17005" t="s">
        <v>9721</v>
      </c>
    </row>
    <row r="17006" spans="1:3" hidden="1" x14ac:dyDescent="0.25">
      <c r="A17006" t="s">
        <v>4130</v>
      </c>
      <c r="B17006" t="s">
        <v>14709</v>
      </c>
      <c r="C17006" t="s">
        <v>9732</v>
      </c>
    </row>
    <row r="17007" spans="1:3" hidden="1" x14ac:dyDescent="0.25">
      <c r="A17007" t="s">
        <v>4130</v>
      </c>
      <c r="B17007" t="s">
        <v>14710</v>
      </c>
      <c r="C17007" t="s">
        <v>9987</v>
      </c>
    </row>
    <row r="17008" spans="1:3" hidden="1" x14ac:dyDescent="0.25">
      <c r="A17008" t="s">
        <v>4130</v>
      </c>
      <c r="B17008" t="s">
        <v>14711</v>
      </c>
      <c r="C17008" t="s">
        <v>9987</v>
      </c>
    </row>
    <row r="17009" spans="1:3" hidden="1" x14ac:dyDescent="0.25">
      <c r="A17009" t="s">
        <v>4130</v>
      </c>
      <c r="B17009" t="s">
        <v>14712</v>
      </c>
      <c r="C17009" t="s">
        <v>9729</v>
      </c>
    </row>
    <row r="17010" spans="1:3" hidden="1" x14ac:dyDescent="0.25">
      <c r="A17010" t="s">
        <v>4130</v>
      </c>
      <c r="B17010" t="s">
        <v>14713</v>
      </c>
      <c r="C17010" t="s">
        <v>9729</v>
      </c>
    </row>
    <row r="17011" spans="1:3" hidden="1" x14ac:dyDescent="0.25">
      <c r="A17011" t="s">
        <v>4130</v>
      </c>
      <c r="B17011" t="s">
        <v>14714</v>
      </c>
      <c r="C17011" t="s">
        <v>9729</v>
      </c>
    </row>
    <row r="17012" spans="1:3" hidden="1" x14ac:dyDescent="0.25">
      <c r="A17012" t="s">
        <v>4130</v>
      </c>
      <c r="B17012" t="s">
        <v>14715</v>
      </c>
      <c r="C17012" t="s">
        <v>9729</v>
      </c>
    </row>
    <row r="17013" spans="1:3" hidden="1" x14ac:dyDescent="0.25">
      <c r="A17013" t="s">
        <v>4130</v>
      </c>
      <c r="B17013" t="s">
        <v>14716</v>
      </c>
      <c r="C17013" t="s">
        <v>9729</v>
      </c>
    </row>
    <row r="17014" spans="1:3" hidden="1" x14ac:dyDescent="0.25">
      <c r="A17014" t="s">
        <v>4130</v>
      </c>
      <c r="B17014" t="s">
        <v>14717</v>
      </c>
      <c r="C17014" t="s">
        <v>9742</v>
      </c>
    </row>
    <row r="17015" spans="1:3" hidden="1" x14ac:dyDescent="0.25">
      <c r="A17015" t="s">
        <v>4130</v>
      </c>
      <c r="B17015" t="s">
        <v>14718</v>
      </c>
      <c r="C17015" t="s">
        <v>9742</v>
      </c>
    </row>
    <row r="17016" spans="1:3" hidden="1" x14ac:dyDescent="0.25">
      <c r="A17016" t="s">
        <v>4130</v>
      </c>
      <c r="B17016" t="s">
        <v>14719</v>
      </c>
      <c r="C17016" t="s">
        <v>9742</v>
      </c>
    </row>
    <row r="17017" spans="1:3" hidden="1" x14ac:dyDescent="0.25">
      <c r="A17017" t="s">
        <v>4130</v>
      </c>
      <c r="B17017" t="s">
        <v>14720</v>
      </c>
      <c r="C17017" t="s">
        <v>9742</v>
      </c>
    </row>
    <row r="17018" spans="1:3" hidden="1" x14ac:dyDescent="0.25">
      <c r="A17018" t="s">
        <v>4130</v>
      </c>
      <c r="B17018" t="s">
        <v>14721</v>
      </c>
      <c r="C17018" t="s">
        <v>9742</v>
      </c>
    </row>
    <row r="17019" spans="1:3" hidden="1" x14ac:dyDescent="0.25">
      <c r="A17019" t="s">
        <v>4130</v>
      </c>
      <c r="B17019" t="s">
        <v>14722</v>
      </c>
      <c r="C17019" t="s">
        <v>14723</v>
      </c>
    </row>
    <row r="17020" spans="1:3" hidden="1" x14ac:dyDescent="0.25">
      <c r="A17020" t="s">
        <v>4130</v>
      </c>
      <c r="B17020" t="s">
        <v>14724</v>
      </c>
      <c r="C17020" t="s">
        <v>14725</v>
      </c>
    </row>
    <row r="17021" spans="1:3" hidden="1" x14ac:dyDescent="0.25">
      <c r="A17021" t="s">
        <v>4130</v>
      </c>
      <c r="B17021" t="s">
        <v>14726</v>
      </c>
      <c r="C17021" t="s">
        <v>14727</v>
      </c>
    </row>
    <row r="17022" spans="1:3" hidden="1" x14ac:dyDescent="0.25">
      <c r="A17022" t="s">
        <v>4130</v>
      </c>
      <c r="B17022" t="s">
        <v>14728</v>
      </c>
      <c r="C17022" t="s">
        <v>9987</v>
      </c>
    </row>
    <row r="17023" spans="1:3" hidden="1" x14ac:dyDescent="0.25">
      <c r="A17023" t="s">
        <v>4130</v>
      </c>
      <c r="B17023" t="s">
        <v>14729</v>
      </c>
      <c r="C17023" t="s">
        <v>9987</v>
      </c>
    </row>
    <row r="17024" spans="1:3" hidden="1" x14ac:dyDescent="0.25">
      <c r="A17024" t="s">
        <v>4130</v>
      </c>
      <c r="B17024" t="s">
        <v>14730</v>
      </c>
      <c r="C17024" t="s">
        <v>9835</v>
      </c>
    </row>
    <row r="17025" spans="1:3" hidden="1" x14ac:dyDescent="0.25">
      <c r="A17025" t="s">
        <v>4130</v>
      </c>
      <c r="B17025" t="s">
        <v>14731</v>
      </c>
      <c r="C17025" t="s">
        <v>9835</v>
      </c>
    </row>
    <row r="17026" spans="1:3" hidden="1" x14ac:dyDescent="0.25">
      <c r="A17026" t="s">
        <v>4130</v>
      </c>
      <c r="B17026" t="s">
        <v>14732</v>
      </c>
      <c r="C17026" t="s">
        <v>14733</v>
      </c>
    </row>
    <row r="17027" spans="1:3" hidden="1" x14ac:dyDescent="0.25">
      <c r="A17027" t="s">
        <v>4130</v>
      </c>
      <c r="B17027" t="s">
        <v>14734</v>
      </c>
      <c r="C17027" t="s">
        <v>14733</v>
      </c>
    </row>
    <row r="17028" spans="1:3" hidden="1" x14ac:dyDescent="0.25">
      <c r="A17028" t="s">
        <v>4130</v>
      </c>
      <c r="B17028" t="s">
        <v>14735</v>
      </c>
      <c r="C17028" t="s">
        <v>14733</v>
      </c>
    </row>
    <row r="17029" spans="1:3" hidden="1" x14ac:dyDescent="0.25">
      <c r="A17029" t="s">
        <v>4130</v>
      </c>
      <c r="B17029" t="s">
        <v>14736</v>
      </c>
      <c r="C17029" t="s">
        <v>14733</v>
      </c>
    </row>
    <row r="17030" spans="1:3" hidden="1" x14ac:dyDescent="0.25">
      <c r="A17030" t="s">
        <v>4130</v>
      </c>
      <c r="B17030" t="s">
        <v>14737</v>
      </c>
      <c r="C17030" t="s">
        <v>14733</v>
      </c>
    </row>
    <row r="17031" spans="1:3" hidden="1" x14ac:dyDescent="0.25">
      <c r="A17031" t="s">
        <v>4130</v>
      </c>
      <c r="B17031" t="s">
        <v>14738</v>
      </c>
      <c r="C17031" t="s">
        <v>14733</v>
      </c>
    </row>
    <row r="17032" spans="1:3" hidden="1" x14ac:dyDescent="0.25">
      <c r="A17032" t="s">
        <v>4130</v>
      </c>
      <c r="B17032" t="s">
        <v>14739</v>
      </c>
      <c r="C17032" t="s">
        <v>14733</v>
      </c>
    </row>
    <row r="17033" spans="1:3" hidden="1" x14ac:dyDescent="0.25">
      <c r="A17033" t="s">
        <v>4130</v>
      </c>
      <c r="B17033" t="s">
        <v>14740</v>
      </c>
      <c r="C17033" t="s">
        <v>14733</v>
      </c>
    </row>
    <row r="17034" spans="1:3" hidden="1" x14ac:dyDescent="0.25">
      <c r="A17034" t="s">
        <v>4130</v>
      </c>
      <c r="B17034" t="s">
        <v>14741</v>
      </c>
      <c r="C17034" t="s">
        <v>14733</v>
      </c>
    </row>
    <row r="17035" spans="1:3" hidden="1" x14ac:dyDescent="0.25">
      <c r="A17035" t="s">
        <v>4130</v>
      </c>
      <c r="B17035" t="s">
        <v>14742</v>
      </c>
      <c r="C17035" t="s">
        <v>14733</v>
      </c>
    </row>
    <row r="17036" spans="1:3" hidden="1" x14ac:dyDescent="0.25">
      <c r="A17036" t="s">
        <v>4130</v>
      </c>
      <c r="B17036" t="s">
        <v>14743</v>
      </c>
      <c r="C17036" t="s">
        <v>14733</v>
      </c>
    </row>
    <row r="17037" spans="1:3" hidden="1" x14ac:dyDescent="0.25">
      <c r="A17037" t="s">
        <v>4130</v>
      </c>
      <c r="B17037" t="s">
        <v>14744</v>
      </c>
      <c r="C17037" t="s">
        <v>14733</v>
      </c>
    </row>
    <row r="17038" spans="1:3" hidden="1" x14ac:dyDescent="0.25">
      <c r="A17038" t="s">
        <v>4130</v>
      </c>
      <c r="B17038" t="s">
        <v>14745</v>
      </c>
      <c r="C17038" t="s">
        <v>14733</v>
      </c>
    </row>
    <row r="17039" spans="1:3" hidden="1" x14ac:dyDescent="0.25">
      <c r="A17039" t="s">
        <v>4130</v>
      </c>
      <c r="B17039" t="s">
        <v>14746</v>
      </c>
      <c r="C17039" t="s">
        <v>14733</v>
      </c>
    </row>
    <row r="17040" spans="1:3" hidden="1" x14ac:dyDescent="0.25">
      <c r="A17040" t="s">
        <v>4130</v>
      </c>
      <c r="B17040" t="s">
        <v>14747</v>
      </c>
      <c r="C17040" t="s">
        <v>14733</v>
      </c>
    </row>
    <row r="17041" spans="1:3" hidden="1" x14ac:dyDescent="0.25">
      <c r="A17041" t="s">
        <v>4130</v>
      </c>
      <c r="B17041" t="s">
        <v>14748</v>
      </c>
      <c r="C17041" t="s">
        <v>14749</v>
      </c>
    </row>
    <row r="17042" spans="1:3" hidden="1" x14ac:dyDescent="0.25">
      <c r="A17042" t="s">
        <v>4130</v>
      </c>
      <c r="B17042" t="s">
        <v>14750</v>
      </c>
      <c r="C17042" t="s">
        <v>14749</v>
      </c>
    </row>
    <row r="17043" spans="1:3" hidden="1" x14ac:dyDescent="0.25">
      <c r="A17043" t="s">
        <v>4130</v>
      </c>
      <c r="B17043" t="s">
        <v>14751</v>
      </c>
      <c r="C17043" t="s">
        <v>14749</v>
      </c>
    </row>
    <row r="17044" spans="1:3" hidden="1" x14ac:dyDescent="0.25">
      <c r="A17044" t="s">
        <v>4130</v>
      </c>
      <c r="B17044" t="s">
        <v>14752</v>
      </c>
      <c r="C17044" t="s">
        <v>14749</v>
      </c>
    </row>
    <row r="17045" spans="1:3" hidden="1" x14ac:dyDescent="0.25">
      <c r="A17045" t="s">
        <v>4130</v>
      </c>
      <c r="B17045" t="s">
        <v>14753</v>
      </c>
      <c r="C17045" t="s">
        <v>14749</v>
      </c>
    </row>
    <row r="17046" spans="1:3" hidden="1" x14ac:dyDescent="0.25">
      <c r="A17046" t="s">
        <v>4130</v>
      </c>
      <c r="B17046" t="s">
        <v>14754</v>
      </c>
      <c r="C17046" t="s">
        <v>14749</v>
      </c>
    </row>
    <row r="17047" spans="1:3" hidden="1" x14ac:dyDescent="0.25">
      <c r="A17047" t="s">
        <v>4130</v>
      </c>
      <c r="B17047" t="s">
        <v>14755</v>
      </c>
      <c r="C17047" t="s">
        <v>14749</v>
      </c>
    </row>
    <row r="17048" spans="1:3" hidden="1" x14ac:dyDescent="0.25">
      <c r="A17048" t="s">
        <v>4130</v>
      </c>
      <c r="B17048" t="s">
        <v>14756</v>
      </c>
      <c r="C17048" t="s">
        <v>14749</v>
      </c>
    </row>
    <row r="17049" spans="1:3" hidden="1" x14ac:dyDescent="0.25">
      <c r="A17049" t="s">
        <v>4130</v>
      </c>
      <c r="B17049" t="s">
        <v>14757</v>
      </c>
      <c r="C17049" t="s">
        <v>14749</v>
      </c>
    </row>
    <row r="17050" spans="1:3" hidden="1" x14ac:dyDescent="0.25">
      <c r="A17050" t="s">
        <v>4130</v>
      </c>
      <c r="B17050" t="s">
        <v>14758</v>
      </c>
      <c r="C17050" t="s">
        <v>14749</v>
      </c>
    </row>
    <row r="17051" spans="1:3" hidden="1" x14ac:dyDescent="0.25">
      <c r="A17051" t="s">
        <v>4130</v>
      </c>
      <c r="B17051" t="s">
        <v>14759</v>
      </c>
      <c r="C17051" t="s">
        <v>14749</v>
      </c>
    </row>
    <row r="17052" spans="1:3" hidden="1" x14ac:dyDescent="0.25">
      <c r="A17052" t="s">
        <v>4130</v>
      </c>
      <c r="B17052" t="s">
        <v>14760</v>
      </c>
      <c r="C17052" t="s">
        <v>14749</v>
      </c>
    </row>
    <row r="17053" spans="1:3" hidden="1" x14ac:dyDescent="0.25">
      <c r="A17053" t="s">
        <v>4130</v>
      </c>
      <c r="B17053" t="s">
        <v>14761</v>
      </c>
      <c r="C17053" t="s">
        <v>14749</v>
      </c>
    </row>
    <row r="17054" spans="1:3" hidden="1" x14ac:dyDescent="0.25">
      <c r="A17054" t="s">
        <v>4130</v>
      </c>
      <c r="B17054" t="s">
        <v>14762</v>
      </c>
      <c r="C17054" t="s">
        <v>14749</v>
      </c>
    </row>
    <row r="17055" spans="1:3" hidden="1" x14ac:dyDescent="0.25">
      <c r="A17055" t="s">
        <v>4130</v>
      </c>
      <c r="B17055" t="s">
        <v>14763</v>
      </c>
      <c r="C17055" t="s">
        <v>14749</v>
      </c>
    </row>
    <row r="17056" spans="1:3" hidden="1" x14ac:dyDescent="0.25">
      <c r="A17056" t="s">
        <v>4130</v>
      </c>
      <c r="B17056" t="s">
        <v>14764</v>
      </c>
      <c r="C17056" t="s">
        <v>9800</v>
      </c>
    </row>
    <row r="17057" spans="1:3" hidden="1" x14ac:dyDescent="0.25">
      <c r="A17057" t="s">
        <v>4130</v>
      </c>
      <c r="B17057" t="s">
        <v>14765</v>
      </c>
      <c r="C17057" t="s">
        <v>9800</v>
      </c>
    </row>
    <row r="17058" spans="1:3" hidden="1" x14ac:dyDescent="0.25">
      <c r="A17058" t="s">
        <v>4130</v>
      </c>
      <c r="B17058" t="s">
        <v>14766</v>
      </c>
      <c r="C17058" t="s">
        <v>9800</v>
      </c>
    </row>
    <row r="17059" spans="1:3" hidden="1" x14ac:dyDescent="0.25">
      <c r="A17059" t="s">
        <v>4130</v>
      </c>
      <c r="B17059" t="s">
        <v>14767</v>
      </c>
      <c r="C17059" t="s">
        <v>9800</v>
      </c>
    </row>
    <row r="17060" spans="1:3" hidden="1" x14ac:dyDescent="0.25">
      <c r="A17060" t="s">
        <v>4130</v>
      </c>
      <c r="B17060" t="s">
        <v>14768</v>
      </c>
      <c r="C17060" t="s">
        <v>9800</v>
      </c>
    </row>
    <row r="17061" spans="1:3" hidden="1" x14ac:dyDescent="0.25">
      <c r="A17061" t="s">
        <v>4130</v>
      </c>
      <c r="B17061" t="s">
        <v>14769</v>
      </c>
      <c r="C17061" t="s">
        <v>9800</v>
      </c>
    </row>
    <row r="17062" spans="1:3" hidden="1" x14ac:dyDescent="0.25">
      <c r="A17062" t="s">
        <v>4130</v>
      </c>
      <c r="B17062" t="s">
        <v>14770</v>
      </c>
      <c r="C17062" t="s">
        <v>9800</v>
      </c>
    </row>
    <row r="17063" spans="1:3" hidden="1" x14ac:dyDescent="0.25">
      <c r="A17063" t="s">
        <v>4130</v>
      </c>
      <c r="B17063" t="s">
        <v>14771</v>
      </c>
      <c r="C17063" t="s">
        <v>9800</v>
      </c>
    </row>
    <row r="17064" spans="1:3" hidden="1" x14ac:dyDescent="0.25">
      <c r="A17064" t="s">
        <v>4130</v>
      </c>
      <c r="B17064" t="s">
        <v>14772</v>
      </c>
      <c r="C17064" t="s">
        <v>9800</v>
      </c>
    </row>
    <row r="17065" spans="1:3" hidden="1" x14ac:dyDescent="0.25">
      <c r="A17065" t="s">
        <v>4130</v>
      </c>
      <c r="B17065" t="s">
        <v>14773</v>
      </c>
      <c r="C17065" t="s">
        <v>9800</v>
      </c>
    </row>
    <row r="17066" spans="1:3" hidden="1" x14ac:dyDescent="0.25">
      <c r="A17066" t="s">
        <v>4130</v>
      </c>
      <c r="B17066" t="s">
        <v>14774</v>
      </c>
      <c r="C17066" t="s">
        <v>14775</v>
      </c>
    </row>
    <row r="17067" spans="1:3" hidden="1" x14ac:dyDescent="0.25">
      <c r="A17067" t="s">
        <v>4130</v>
      </c>
      <c r="B17067" t="s">
        <v>14776</v>
      </c>
      <c r="C17067" t="s">
        <v>14777</v>
      </c>
    </row>
    <row r="17068" spans="1:3" hidden="1" x14ac:dyDescent="0.25">
      <c r="A17068" t="s">
        <v>4130</v>
      </c>
      <c r="B17068" t="s">
        <v>14778</v>
      </c>
      <c r="C17068" t="s">
        <v>14779</v>
      </c>
    </row>
    <row r="17069" spans="1:3" hidden="1" x14ac:dyDescent="0.25">
      <c r="A17069" t="s">
        <v>4130</v>
      </c>
      <c r="B17069" t="s">
        <v>14780</v>
      </c>
      <c r="C17069" t="s">
        <v>14779</v>
      </c>
    </row>
    <row r="17070" spans="1:3" hidden="1" x14ac:dyDescent="0.25">
      <c r="A17070" t="s">
        <v>4130</v>
      </c>
      <c r="B17070" t="s">
        <v>14781</v>
      </c>
      <c r="C17070" t="s">
        <v>14779</v>
      </c>
    </row>
    <row r="17071" spans="1:3" hidden="1" x14ac:dyDescent="0.25">
      <c r="A17071" t="s">
        <v>4130</v>
      </c>
      <c r="B17071" t="s">
        <v>14782</v>
      </c>
      <c r="C17071" t="s">
        <v>14779</v>
      </c>
    </row>
    <row r="17072" spans="1:3" hidden="1" x14ac:dyDescent="0.25">
      <c r="A17072" t="s">
        <v>4130</v>
      </c>
      <c r="B17072" t="s">
        <v>14783</v>
      </c>
      <c r="C17072" t="s">
        <v>14779</v>
      </c>
    </row>
    <row r="17073" spans="1:3" hidden="1" x14ac:dyDescent="0.25">
      <c r="A17073" t="s">
        <v>4130</v>
      </c>
      <c r="B17073" t="s">
        <v>14784</v>
      </c>
      <c r="C17073" t="s">
        <v>9995</v>
      </c>
    </row>
    <row r="17074" spans="1:3" hidden="1" x14ac:dyDescent="0.25">
      <c r="A17074" t="s">
        <v>4130</v>
      </c>
      <c r="B17074" t="s">
        <v>14785</v>
      </c>
      <c r="C17074" t="s">
        <v>9995</v>
      </c>
    </row>
    <row r="17075" spans="1:3" hidden="1" x14ac:dyDescent="0.25">
      <c r="A17075" t="s">
        <v>4130</v>
      </c>
      <c r="B17075" t="s">
        <v>14786</v>
      </c>
      <c r="C17075" t="s">
        <v>9995</v>
      </c>
    </row>
    <row r="17076" spans="1:3" hidden="1" x14ac:dyDescent="0.25">
      <c r="A17076" t="s">
        <v>4130</v>
      </c>
      <c r="B17076" t="s">
        <v>14787</v>
      </c>
      <c r="C17076" t="s">
        <v>9995</v>
      </c>
    </row>
    <row r="17077" spans="1:3" hidden="1" x14ac:dyDescent="0.25">
      <c r="A17077" t="s">
        <v>4130</v>
      </c>
      <c r="B17077" t="s">
        <v>14788</v>
      </c>
      <c r="C17077" t="s">
        <v>9995</v>
      </c>
    </row>
    <row r="17078" spans="1:3" hidden="1" x14ac:dyDescent="0.25">
      <c r="A17078" t="s">
        <v>4130</v>
      </c>
      <c r="B17078" t="s">
        <v>14789</v>
      </c>
      <c r="C17078" t="s">
        <v>9995</v>
      </c>
    </row>
    <row r="17079" spans="1:3" hidden="1" x14ac:dyDescent="0.25">
      <c r="A17079" t="s">
        <v>4130</v>
      </c>
      <c r="B17079" t="s">
        <v>14790</v>
      </c>
      <c r="C17079" t="s">
        <v>9995</v>
      </c>
    </row>
    <row r="17080" spans="1:3" hidden="1" x14ac:dyDescent="0.25">
      <c r="A17080" t="s">
        <v>4130</v>
      </c>
      <c r="B17080" t="s">
        <v>14791</v>
      </c>
      <c r="C17080" t="s">
        <v>9995</v>
      </c>
    </row>
    <row r="17081" spans="1:3" hidden="1" x14ac:dyDescent="0.25">
      <c r="A17081" t="s">
        <v>4130</v>
      </c>
      <c r="B17081" t="s">
        <v>14792</v>
      </c>
      <c r="C17081" t="s">
        <v>9995</v>
      </c>
    </row>
    <row r="17082" spans="1:3" hidden="1" x14ac:dyDescent="0.25">
      <c r="A17082" t="s">
        <v>4130</v>
      </c>
      <c r="B17082" t="s">
        <v>14793</v>
      </c>
      <c r="C17082" t="s">
        <v>9995</v>
      </c>
    </row>
    <row r="17083" spans="1:3" hidden="1" x14ac:dyDescent="0.25">
      <c r="A17083" t="s">
        <v>4130</v>
      </c>
      <c r="B17083" t="s">
        <v>14794</v>
      </c>
      <c r="C17083" t="s">
        <v>9902</v>
      </c>
    </row>
    <row r="17084" spans="1:3" hidden="1" x14ac:dyDescent="0.25">
      <c r="A17084" t="s">
        <v>4130</v>
      </c>
      <c r="B17084" t="s">
        <v>14795</v>
      </c>
      <c r="C17084" t="s">
        <v>9902</v>
      </c>
    </row>
    <row r="17085" spans="1:3" hidden="1" x14ac:dyDescent="0.25">
      <c r="A17085" t="s">
        <v>4130</v>
      </c>
      <c r="B17085" t="s">
        <v>14796</v>
      </c>
      <c r="C17085" t="s">
        <v>9902</v>
      </c>
    </row>
    <row r="17086" spans="1:3" hidden="1" x14ac:dyDescent="0.25">
      <c r="A17086" t="s">
        <v>4130</v>
      </c>
      <c r="B17086" t="s">
        <v>14797</v>
      </c>
      <c r="C17086" t="s">
        <v>9902</v>
      </c>
    </row>
    <row r="17087" spans="1:3" hidden="1" x14ac:dyDescent="0.25">
      <c r="A17087" t="s">
        <v>4130</v>
      </c>
      <c r="B17087" t="s">
        <v>14798</v>
      </c>
      <c r="C17087" t="s">
        <v>9902</v>
      </c>
    </row>
    <row r="17088" spans="1:3" hidden="1" x14ac:dyDescent="0.25">
      <c r="A17088" t="s">
        <v>4130</v>
      </c>
      <c r="B17088" t="s">
        <v>14799</v>
      </c>
      <c r="C17088" t="s">
        <v>9902</v>
      </c>
    </row>
    <row r="17089" spans="1:3" hidden="1" x14ac:dyDescent="0.25">
      <c r="A17089" t="s">
        <v>4130</v>
      </c>
      <c r="B17089" t="s">
        <v>14800</v>
      </c>
      <c r="C17089" t="s">
        <v>9902</v>
      </c>
    </row>
    <row r="17090" spans="1:3" hidden="1" x14ac:dyDescent="0.25">
      <c r="A17090" t="s">
        <v>4130</v>
      </c>
      <c r="B17090" t="s">
        <v>14801</v>
      </c>
      <c r="C17090" t="s">
        <v>9902</v>
      </c>
    </row>
    <row r="17091" spans="1:3" hidden="1" x14ac:dyDescent="0.25">
      <c r="A17091" t="s">
        <v>4130</v>
      </c>
      <c r="B17091" t="s">
        <v>14802</v>
      </c>
      <c r="C17091" t="s">
        <v>9902</v>
      </c>
    </row>
    <row r="17092" spans="1:3" hidden="1" x14ac:dyDescent="0.25">
      <c r="A17092" t="s">
        <v>4130</v>
      </c>
      <c r="B17092" t="s">
        <v>14803</v>
      </c>
      <c r="C17092" t="s">
        <v>9902</v>
      </c>
    </row>
    <row r="17093" spans="1:3" hidden="1" x14ac:dyDescent="0.25">
      <c r="A17093" t="s">
        <v>4130</v>
      </c>
      <c r="B17093" t="s">
        <v>14804</v>
      </c>
      <c r="C17093" t="s">
        <v>14805</v>
      </c>
    </row>
    <row r="17094" spans="1:3" hidden="1" x14ac:dyDescent="0.25">
      <c r="A17094" t="s">
        <v>4130</v>
      </c>
      <c r="B17094" t="s">
        <v>14806</v>
      </c>
      <c r="C17094" t="s">
        <v>14807</v>
      </c>
    </row>
    <row r="17095" spans="1:3" hidden="1" x14ac:dyDescent="0.25">
      <c r="A17095" t="s">
        <v>4130</v>
      </c>
      <c r="B17095" t="s">
        <v>14808</v>
      </c>
      <c r="C17095" t="s">
        <v>14809</v>
      </c>
    </row>
    <row r="17096" spans="1:3" hidden="1" x14ac:dyDescent="0.25">
      <c r="A17096" t="s">
        <v>4130</v>
      </c>
      <c r="B17096" t="s">
        <v>14810</v>
      </c>
      <c r="C17096" t="s">
        <v>14811</v>
      </c>
    </row>
    <row r="17097" spans="1:3" hidden="1" x14ac:dyDescent="0.25">
      <c r="A17097" t="s">
        <v>4130</v>
      </c>
      <c r="B17097" t="s">
        <v>14812</v>
      </c>
      <c r="C17097" t="s">
        <v>14813</v>
      </c>
    </row>
    <row r="17098" spans="1:3" hidden="1" x14ac:dyDescent="0.25">
      <c r="A17098" t="s">
        <v>4130</v>
      </c>
      <c r="B17098" t="s">
        <v>14814</v>
      </c>
      <c r="C17098" t="s">
        <v>14815</v>
      </c>
    </row>
    <row r="17099" spans="1:3" hidden="1" x14ac:dyDescent="0.25">
      <c r="A17099" t="s">
        <v>4130</v>
      </c>
      <c r="B17099" t="s">
        <v>14816</v>
      </c>
      <c r="C17099" t="s">
        <v>14817</v>
      </c>
    </row>
    <row r="17100" spans="1:3" hidden="1" x14ac:dyDescent="0.25">
      <c r="A17100" t="s">
        <v>4130</v>
      </c>
      <c r="B17100" t="s">
        <v>14818</v>
      </c>
      <c r="C17100" t="s">
        <v>14815</v>
      </c>
    </row>
    <row r="17101" spans="1:3" hidden="1" x14ac:dyDescent="0.25">
      <c r="A17101" t="s">
        <v>4130</v>
      </c>
      <c r="B17101" t="s">
        <v>14819</v>
      </c>
      <c r="C17101" t="s">
        <v>14815</v>
      </c>
    </row>
    <row r="17102" spans="1:3" hidden="1" x14ac:dyDescent="0.25">
      <c r="A17102" t="s">
        <v>4130</v>
      </c>
      <c r="B17102" t="s">
        <v>14820</v>
      </c>
      <c r="C17102" t="s">
        <v>14821</v>
      </c>
    </row>
    <row r="17103" spans="1:3" hidden="1" x14ac:dyDescent="0.25">
      <c r="A17103" t="s">
        <v>4130</v>
      </c>
      <c r="B17103" t="s">
        <v>14822</v>
      </c>
      <c r="C17103" t="s">
        <v>14815</v>
      </c>
    </row>
    <row r="17104" spans="1:3" hidden="1" x14ac:dyDescent="0.25">
      <c r="A17104" t="s">
        <v>4130</v>
      </c>
      <c r="B17104" t="s">
        <v>14823</v>
      </c>
      <c r="C17104" t="s">
        <v>14824</v>
      </c>
    </row>
    <row r="17105" spans="1:3" hidden="1" x14ac:dyDescent="0.25">
      <c r="A17105" t="s">
        <v>4130</v>
      </c>
      <c r="B17105" t="s">
        <v>14825</v>
      </c>
      <c r="C17105" t="s">
        <v>14826</v>
      </c>
    </row>
    <row r="17106" spans="1:3" hidden="1" x14ac:dyDescent="0.25">
      <c r="A17106" t="s">
        <v>4130</v>
      </c>
      <c r="B17106" t="s">
        <v>14827</v>
      </c>
      <c r="C17106" t="s">
        <v>14826</v>
      </c>
    </row>
    <row r="17107" spans="1:3" hidden="1" x14ac:dyDescent="0.25">
      <c r="A17107" t="s">
        <v>4130</v>
      </c>
      <c r="B17107" t="s">
        <v>14828</v>
      </c>
      <c r="C17107" t="s">
        <v>14826</v>
      </c>
    </row>
    <row r="17108" spans="1:3" hidden="1" x14ac:dyDescent="0.25">
      <c r="A17108" t="s">
        <v>4130</v>
      </c>
      <c r="B17108" t="s">
        <v>14829</v>
      </c>
      <c r="C17108" t="s">
        <v>14826</v>
      </c>
    </row>
    <row r="17109" spans="1:3" hidden="1" x14ac:dyDescent="0.25">
      <c r="A17109" t="s">
        <v>4130</v>
      </c>
      <c r="B17109" t="s">
        <v>14830</v>
      </c>
      <c r="C17109" t="s">
        <v>14831</v>
      </c>
    </row>
    <row r="17110" spans="1:3" hidden="1" x14ac:dyDescent="0.25">
      <c r="A17110" t="s">
        <v>4130</v>
      </c>
      <c r="B17110" t="s">
        <v>14832</v>
      </c>
      <c r="C17110" t="s">
        <v>14833</v>
      </c>
    </row>
    <row r="17111" spans="1:3" hidden="1" x14ac:dyDescent="0.25">
      <c r="A17111" t="s">
        <v>4130</v>
      </c>
      <c r="B17111" t="s">
        <v>14834</v>
      </c>
      <c r="C17111" t="s">
        <v>14833</v>
      </c>
    </row>
    <row r="17112" spans="1:3" hidden="1" x14ac:dyDescent="0.25">
      <c r="A17112" t="s">
        <v>4130</v>
      </c>
      <c r="B17112" t="s">
        <v>14835</v>
      </c>
      <c r="C17112" t="s">
        <v>14836</v>
      </c>
    </row>
    <row r="17113" spans="1:3" hidden="1" x14ac:dyDescent="0.25">
      <c r="A17113" t="s">
        <v>4130</v>
      </c>
      <c r="B17113" t="s">
        <v>14837</v>
      </c>
      <c r="C17113" t="s">
        <v>14833</v>
      </c>
    </row>
    <row r="17114" spans="1:3" hidden="1" x14ac:dyDescent="0.25">
      <c r="A17114" t="s">
        <v>4130</v>
      </c>
      <c r="B17114" t="s">
        <v>14838</v>
      </c>
      <c r="C17114" t="s">
        <v>10015</v>
      </c>
    </row>
    <row r="17115" spans="1:3" hidden="1" x14ac:dyDescent="0.25">
      <c r="A17115" t="s">
        <v>4130</v>
      </c>
      <c r="B17115" t="s">
        <v>14839</v>
      </c>
      <c r="C17115" t="s">
        <v>10015</v>
      </c>
    </row>
    <row r="17116" spans="1:3" hidden="1" x14ac:dyDescent="0.25">
      <c r="A17116" t="s">
        <v>4130</v>
      </c>
      <c r="B17116" t="s">
        <v>14840</v>
      </c>
      <c r="C17116" t="s">
        <v>10015</v>
      </c>
    </row>
    <row r="17117" spans="1:3" hidden="1" x14ac:dyDescent="0.25">
      <c r="A17117" t="s">
        <v>4130</v>
      </c>
      <c r="B17117" t="s">
        <v>14841</v>
      </c>
      <c r="C17117" t="s">
        <v>10015</v>
      </c>
    </row>
    <row r="17118" spans="1:3" hidden="1" x14ac:dyDescent="0.25">
      <c r="A17118" t="s">
        <v>4130</v>
      </c>
      <c r="B17118" t="s">
        <v>14842</v>
      </c>
      <c r="C17118" t="s">
        <v>10015</v>
      </c>
    </row>
    <row r="17119" spans="1:3" hidden="1" x14ac:dyDescent="0.25">
      <c r="A17119" t="s">
        <v>4130</v>
      </c>
      <c r="B17119" t="s">
        <v>14843</v>
      </c>
      <c r="C17119" t="s">
        <v>10021</v>
      </c>
    </row>
    <row r="17120" spans="1:3" hidden="1" x14ac:dyDescent="0.25">
      <c r="A17120" t="s">
        <v>4130</v>
      </c>
      <c r="B17120" t="s">
        <v>14844</v>
      </c>
      <c r="C17120" t="s">
        <v>10021</v>
      </c>
    </row>
    <row r="17121" spans="1:3" hidden="1" x14ac:dyDescent="0.25">
      <c r="A17121" t="s">
        <v>4130</v>
      </c>
      <c r="B17121" t="s">
        <v>14845</v>
      </c>
      <c r="C17121" t="s">
        <v>10021</v>
      </c>
    </row>
    <row r="17122" spans="1:3" hidden="1" x14ac:dyDescent="0.25">
      <c r="A17122" t="s">
        <v>4130</v>
      </c>
      <c r="B17122" t="s">
        <v>14846</v>
      </c>
      <c r="C17122" t="s">
        <v>10021</v>
      </c>
    </row>
    <row r="17123" spans="1:3" hidden="1" x14ac:dyDescent="0.25">
      <c r="A17123" t="s">
        <v>4130</v>
      </c>
      <c r="B17123" t="s">
        <v>14847</v>
      </c>
      <c r="C17123" t="s">
        <v>10021</v>
      </c>
    </row>
    <row r="17124" spans="1:3" hidden="1" x14ac:dyDescent="0.25">
      <c r="A17124" t="s">
        <v>4130</v>
      </c>
      <c r="B17124" t="s">
        <v>14848</v>
      </c>
      <c r="C17124" t="s">
        <v>9995</v>
      </c>
    </row>
    <row r="17125" spans="1:3" hidden="1" x14ac:dyDescent="0.25">
      <c r="A17125" t="s">
        <v>4130</v>
      </c>
      <c r="B17125" t="s">
        <v>9995</v>
      </c>
      <c r="C17125" t="s">
        <v>9995</v>
      </c>
    </row>
    <row r="17126" spans="1:3" hidden="1" x14ac:dyDescent="0.25">
      <c r="A17126" t="s">
        <v>4130</v>
      </c>
      <c r="B17126" t="s">
        <v>14849</v>
      </c>
      <c r="C17126" t="s">
        <v>14850</v>
      </c>
    </row>
    <row r="17127" spans="1:3" hidden="1" x14ac:dyDescent="0.25">
      <c r="A17127" t="s">
        <v>4130</v>
      </c>
      <c r="B17127" t="s">
        <v>14851</v>
      </c>
      <c r="C17127" t="s">
        <v>14852</v>
      </c>
    </row>
    <row r="17128" spans="1:3" hidden="1" x14ac:dyDescent="0.25">
      <c r="A17128" t="s">
        <v>4130</v>
      </c>
      <c r="B17128" t="s">
        <v>14853</v>
      </c>
      <c r="C17128" t="s">
        <v>14852</v>
      </c>
    </row>
    <row r="17129" spans="1:3" hidden="1" x14ac:dyDescent="0.25">
      <c r="A17129" t="s">
        <v>4130</v>
      </c>
      <c r="B17129" t="s">
        <v>14854</v>
      </c>
      <c r="C17129" t="s">
        <v>14852</v>
      </c>
    </row>
    <row r="17130" spans="1:3" hidden="1" x14ac:dyDescent="0.25">
      <c r="A17130" t="s">
        <v>4130</v>
      </c>
      <c r="B17130" t="s">
        <v>14855</v>
      </c>
      <c r="C17130" t="s">
        <v>14852</v>
      </c>
    </row>
    <row r="17131" spans="1:3" hidden="1" x14ac:dyDescent="0.25">
      <c r="A17131" t="s">
        <v>4130</v>
      </c>
      <c r="B17131" t="s">
        <v>14856</v>
      </c>
      <c r="C17131" t="s">
        <v>14852</v>
      </c>
    </row>
    <row r="17132" spans="1:3" hidden="1" x14ac:dyDescent="0.25">
      <c r="A17132" t="s">
        <v>4130</v>
      </c>
      <c r="B17132" t="s">
        <v>14857</v>
      </c>
      <c r="C17132" t="s">
        <v>14852</v>
      </c>
    </row>
    <row r="17133" spans="1:3" hidden="1" x14ac:dyDescent="0.25">
      <c r="A17133" t="s">
        <v>4130</v>
      </c>
      <c r="B17133" t="s">
        <v>14858</v>
      </c>
      <c r="C17133" t="s">
        <v>14852</v>
      </c>
    </row>
    <row r="17134" spans="1:3" hidden="1" x14ac:dyDescent="0.25">
      <c r="A17134" t="s">
        <v>4130</v>
      </c>
      <c r="B17134" t="s">
        <v>14859</v>
      </c>
      <c r="C17134" t="s">
        <v>14852</v>
      </c>
    </row>
    <row r="17135" spans="1:3" hidden="1" x14ac:dyDescent="0.25">
      <c r="A17135" t="s">
        <v>4130</v>
      </c>
      <c r="B17135" t="s">
        <v>14860</v>
      </c>
      <c r="C17135" t="s">
        <v>14852</v>
      </c>
    </row>
    <row r="17136" spans="1:3" hidden="1" x14ac:dyDescent="0.25">
      <c r="A17136" t="s">
        <v>4130</v>
      </c>
      <c r="B17136" t="s">
        <v>14861</v>
      </c>
      <c r="C17136" t="s">
        <v>14852</v>
      </c>
    </row>
    <row r="17137" spans="1:3" hidden="1" x14ac:dyDescent="0.25">
      <c r="A17137" t="s">
        <v>4130</v>
      </c>
      <c r="B17137" t="s">
        <v>14862</v>
      </c>
      <c r="C17137" t="s">
        <v>14863</v>
      </c>
    </row>
    <row r="17138" spans="1:3" hidden="1" x14ac:dyDescent="0.25">
      <c r="A17138" t="s">
        <v>4130</v>
      </c>
      <c r="B17138" t="s">
        <v>14864</v>
      </c>
      <c r="C17138" t="s">
        <v>14863</v>
      </c>
    </row>
    <row r="17139" spans="1:3" hidden="1" x14ac:dyDescent="0.25">
      <c r="A17139" t="s">
        <v>4130</v>
      </c>
      <c r="B17139" t="s">
        <v>14865</v>
      </c>
      <c r="C17139" t="s">
        <v>14863</v>
      </c>
    </row>
    <row r="17140" spans="1:3" hidden="1" x14ac:dyDescent="0.25">
      <c r="A17140" t="s">
        <v>4130</v>
      </c>
      <c r="B17140" t="s">
        <v>14866</v>
      </c>
      <c r="C17140" t="s">
        <v>14863</v>
      </c>
    </row>
    <row r="17141" spans="1:3" hidden="1" x14ac:dyDescent="0.25">
      <c r="A17141" t="s">
        <v>4130</v>
      </c>
      <c r="B17141" t="s">
        <v>14867</v>
      </c>
      <c r="C17141" t="s">
        <v>14863</v>
      </c>
    </row>
    <row r="17142" spans="1:3" hidden="1" x14ac:dyDescent="0.25">
      <c r="A17142" t="s">
        <v>4130</v>
      </c>
      <c r="B17142" t="s">
        <v>14868</v>
      </c>
      <c r="C17142" t="s">
        <v>14869</v>
      </c>
    </row>
    <row r="17143" spans="1:3" hidden="1" x14ac:dyDescent="0.25">
      <c r="A17143" t="s">
        <v>4130</v>
      </c>
      <c r="B17143" t="s">
        <v>14870</v>
      </c>
      <c r="C17143" t="s">
        <v>14869</v>
      </c>
    </row>
    <row r="17144" spans="1:3" hidden="1" x14ac:dyDescent="0.25">
      <c r="A17144" t="s">
        <v>4130</v>
      </c>
      <c r="B17144" t="s">
        <v>14871</v>
      </c>
      <c r="C17144" t="s">
        <v>14869</v>
      </c>
    </row>
    <row r="17145" spans="1:3" hidden="1" x14ac:dyDescent="0.25">
      <c r="A17145" t="s">
        <v>4130</v>
      </c>
      <c r="B17145" t="s">
        <v>14872</v>
      </c>
      <c r="C17145" t="s">
        <v>14869</v>
      </c>
    </row>
    <row r="17146" spans="1:3" hidden="1" x14ac:dyDescent="0.25">
      <c r="A17146" t="s">
        <v>4130</v>
      </c>
      <c r="B17146" t="s">
        <v>14873</v>
      </c>
      <c r="C17146" t="s">
        <v>14869</v>
      </c>
    </row>
    <row r="17147" spans="1:3" hidden="1" x14ac:dyDescent="0.25">
      <c r="A17147" t="s">
        <v>4130</v>
      </c>
      <c r="B17147" t="s">
        <v>14874</v>
      </c>
      <c r="C17147" t="s">
        <v>14875</v>
      </c>
    </row>
    <row r="17148" spans="1:3" hidden="1" x14ac:dyDescent="0.25">
      <c r="A17148" t="s">
        <v>4130</v>
      </c>
      <c r="B17148" t="s">
        <v>14876</v>
      </c>
      <c r="C17148" t="s">
        <v>13823</v>
      </c>
    </row>
    <row r="17149" spans="1:3" hidden="1" x14ac:dyDescent="0.25">
      <c r="A17149" t="s">
        <v>4130</v>
      </c>
      <c r="B17149" t="s">
        <v>14877</v>
      </c>
      <c r="C17149" t="s">
        <v>13823</v>
      </c>
    </row>
    <row r="17150" spans="1:3" hidden="1" x14ac:dyDescent="0.25">
      <c r="A17150" t="s">
        <v>4130</v>
      </c>
      <c r="B17150" t="s">
        <v>14878</v>
      </c>
      <c r="C17150" t="s">
        <v>13823</v>
      </c>
    </row>
    <row r="17151" spans="1:3" hidden="1" x14ac:dyDescent="0.25">
      <c r="A17151" t="s">
        <v>4130</v>
      </c>
      <c r="B17151" t="s">
        <v>14879</v>
      </c>
      <c r="C17151" t="s">
        <v>9803</v>
      </c>
    </row>
    <row r="17152" spans="1:3" hidden="1" x14ac:dyDescent="0.25">
      <c r="A17152" t="s">
        <v>4130</v>
      </c>
      <c r="B17152" t="s">
        <v>14880</v>
      </c>
      <c r="C17152" t="s">
        <v>13823</v>
      </c>
    </row>
    <row r="17153" spans="1:3" hidden="1" x14ac:dyDescent="0.25">
      <c r="A17153" t="s">
        <v>4130</v>
      </c>
      <c r="B17153" t="s">
        <v>14881</v>
      </c>
      <c r="C17153" t="s">
        <v>13823</v>
      </c>
    </row>
    <row r="17154" spans="1:3" hidden="1" x14ac:dyDescent="0.25">
      <c r="A17154" t="s">
        <v>4130</v>
      </c>
      <c r="B17154" t="s">
        <v>14882</v>
      </c>
      <c r="C17154" t="s">
        <v>9803</v>
      </c>
    </row>
    <row r="17155" spans="1:3" hidden="1" x14ac:dyDescent="0.25">
      <c r="A17155" t="s">
        <v>4130</v>
      </c>
      <c r="B17155" t="s">
        <v>14883</v>
      </c>
      <c r="C17155" t="s">
        <v>13823</v>
      </c>
    </row>
    <row r="17156" spans="1:3" hidden="1" x14ac:dyDescent="0.25">
      <c r="A17156" t="s">
        <v>4130</v>
      </c>
      <c r="B17156" t="s">
        <v>14884</v>
      </c>
      <c r="C17156" t="s">
        <v>13823</v>
      </c>
    </row>
    <row r="17157" spans="1:3" hidden="1" x14ac:dyDescent="0.25">
      <c r="A17157" t="s">
        <v>4130</v>
      </c>
      <c r="B17157" t="s">
        <v>14885</v>
      </c>
      <c r="C17157" t="s">
        <v>14886</v>
      </c>
    </row>
    <row r="17158" spans="1:3" hidden="1" x14ac:dyDescent="0.25">
      <c r="A17158" t="s">
        <v>4130</v>
      </c>
      <c r="B17158" t="s">
        <v>14887</v>
      </c>
      <c r="C17158" t="s">
        <v>14886</v>
      </c>
    </row>
    <row r="17159" spans="1:3" hidden="1" x14ac:dyDescent="0.25">
      <c r="A17159" t="s">
        <v>4130</v>
      </c>
      <c r="B17159" t="s">
        <v>14888</v>
      </c>
      <c r="C17159" t="s">
        <v>13823</v>
      </c>
    </row>
    <row r="17160" spans="1:3" hidden="1" x14ac:dyDescent="0.25">
      <c r="A17160" t="s">
        <v>4130</v>
      </c>
      <c r="B17160" t="s">
        <v>14889</v>
      </c>
      <c r="C17160" t="s">
        <v>13823</v>
      </c>
    </row>
    <row r="17161" spans="1:3" hidden="1" x14ac:dyDescent="0.25">
      <c r="A17161" t="s">
        <v>4130</v>
      </c>
      <c r="B17161" t="s">
        <v>14890</v>
      </c>
      <c r="C17161" t="s">
        <v>13823</v>
      </c>
    </row>
    <row r="17162" spans="1:3" hidden="1" x14ac:dyDescent="0.25">
      <c r="A17162" t="s">
        <v>4130</v>
      </c>
      <c r="B17162" t="s">
        <v>14891</v>
      </c>
      <c r="C17162" t="s">
        <v>14892</v>
      </c>
    </row>
    <row r="17163" spans="1:3" hidden="1" x14ac:dyDescent="0.25">
      <c r="A17163" t="s">
        <v>4130</v>
      </c>
      <c r="B17163" t="s">
        <v>14893</v>
      </c>
      <c r="C17163" t="s">
        <v>14894</v>
      </c>
    </row>
    <row r="17164" spans="1:3" hidden="1" x14ac:dyDescent="0.25">
      <c r="A17164" t="s">
        <v>4130</v>
      </c>
      <c r="B17164" t="s">
        <v>14895</v>
      </c>
      <c r="C17164" t="s">
        <v>14896</v>
      </c>
    </row>
    <row r="17165" spans="1:3" hidden="1" x14ac:dyDescent="0.25">
      <c r="A17165" t="s">
        <v>4130</v>
      </c>
      <c r="B17165" t="s">
        <v>14897</v>
      </c>
      <c r="C17165" t="s">
        <v>14898</v>
      </c>
    </row>
    <row r="17166" spans="1:3" hidden="1" x14ac:dyDescent="0.25">
      <c r="A17166" t="s">
        <v>4130</v>
      </c>
      <c r="B17166" t="s">
        <v>14899</v>
      </c>
      <c r="C17166" t="s">
        <v>9729</v>
      </c>
    </row>
    <row r="17167" spans="1:3" hidden="1" x14ac:dyDescent="0.25">
      <c r="A17167" t="s">
        <v>4130</v>
      </c>
      <c r="B17167" t="s">
        <v>14900</v>
      </c>
      <c r="C17167" t="s">
        <v>9729</v>
      </c>
    </row>
    <row r="17168" spans="1:3" hidden="1" x14ac:dyDescent="0.25">
      <c r="A17168" t="s">
        <v>4130</v>
      </c>
      <c r="B17168" t="s">
        <v>14901</v>
      </c>
      <c r="C17168" t="s">
        <v>9729</v>
      </c>
    </row>
    <row r="17169" spans="1:3" hidden="1" x14ac:dyDescent="0.25">
      <c r="A17169" t="s">
        <v>4130</v>
      </c>
      <c r="B17169" t="s">
        <v>14902</v>
      </c>
      <c r="C17169" t="s">
        <v>9729</v>
      </c>
    </row>
    <row r="17170" spans="1:3" hidden="1" x14ac:dyDescent="0.25">
      <c r="A17170" t="s">
        <v>4130</v>
      </c>
      <c r="B17170" t="s">
        <v>14903</v>
      </c>
      <c r="C17170" t="s">
        <v>9729</v>
      </c>
    </row>
    <row r="17171" spans="1:3" hidden="1" x14ac:dyDescent="0.25">
      <c r="A17171" t="s">
        <v>4130</v>
      </c>
      <c r="B17171" t="s">
        <v>14904</v>
      </c>
      <c r="C17171" t="s">
        <v>9742</v>
      </c>
    </row>
    <row r="17172" spans="1:3" hidden="1" x14ac:dyDescent="0.25">
      <c r="A17172" t="s">
        <v>4130</v>
      </c>
      <c r="B17172" t="s">
        <v>14905</v>
      </c>
      <c r="C17172" t="s">
        <v>9742</v>
      </c>
    </row>
    <row r="17173" spans="1:3" hidden="1" x14ac:dyDescent="0.25">
      <c r="A17173" t="s">
        <v>4130</v>
      </c>
      <c r="B17173" t="s">
        <v>14906</v>
      </c>
      <c r="C17173" t="s">
        <v>9742</v>
      </c>
    </row>
    <row r="17174" spans="1:3" hidden="1" x14ac:dyDescent="0.25">
      <c r="A17174" t="s">
        <v>4130</v>
      </c>
      <c r="B17174" t="s">
        <v>14907</v>
      </c>
      <c r="C17174" t="s">
        <v>9742</v>
      </c>
    </row>
    <row r="17175" spans="1:3" hidden="1" x14ac:dyDescent="0.25">
      <c r="A17175" t="s">
        <v>4130</v>
      </c>
      <c r="B17175" t="s">
        <v>14908</v>
      </c>
      <c r="C17175" t="s">
        <v>9742</v>
      </c>
    </row>
    <row r="17176" spans="1:3" hidden="1" x14ac:dyDescent="0.25">
      <c r="A17176" t="s">
        <v>4130</v>
      </c>
      <c r="B17176" t="s">
        <v>14909</v>
      </c>
      <c r="C17176" t="s">
        <v>14910</v>
      </c>
    </row>
    <row r="17177" spans="1:3" hidden="1" x14ac:dyDescent="0.25">
      <c r="A17177" t="s">
        <v>4130</v>
      </c>
      <c r="B17177" t="s">
        <v>14911</v>
      </c>
      <c r="C17177" t="s">
        <v>14912</v>
      </c>
    </row>
    <row r="17178" spans="1:3" hidden="1" x14ac:dyDescent="0.25">
      <c r="A17178" t="s">
        <v>4130</v>
      </c>
      <c r="B17178" t="s">
        <v>14913</v>
      </c>
      <c r="C17178" t="s">
        <v>14914</v>
      </c>
    </row>
    <row r="17179" spans="1:3" hidden="1" x14ac:dyDescent="0.25">
      <c r="A17179" t="s">
        <v>4130</v>
      </c>
      <c r="B17179" t="s">
        <v>14915</v>
      </c>
      <c r="C17179" t="s">
        <v>14916</v>
      </c>
    </row>
    <row r="17180" spans="1:3" hidden="1" x14ac:dyDescent="0.25">
      <c r="A17180" t="s">
        <v>4130</v>
      </c>
      <c r="B17180" t="s">
        <v>14917</v>
      </c>
      <c r="C17180" t="s">
        <v>14918</v>
      </c>
    </row>
    <row r="17181" spans="1:3" hidden="1" x14ac:dyDescent="0.25">
      <c r="A17181" t="s">
        <v>4130</v>
      </c>
      <c r="B17181" t="s">
        <v>14919</v>
      </c>
      <c r="C17181" t="s">
        <v>14920</v>
      </c>
    </row>
    <row r="17182" spans="1:3" hidden="1" x14ac:dyDescent="0.25">
      <c r="A17182" t="s">
        <v>4130</v>
      </c>
      <c r="B17182" t="s">
        <v>14921</v>
      </c>
      <c r="C17182" t="s">
        <v>14920</v>
      </c>
    </row>
    <row r="17183" spans="1:3" hidden="1" x14ac:dyDescent="0.25">
      <c r="A17183" t="s">
        <v>4130</v>
      </c>
      <c r="B17183" t="s">
        <v>14922</v>
      </c>
      <c r="C17183" t="s">
        <v>14920</v>
      </c>
    </row>
    <row r="17184" spans="1:3" hidden="1" x14ac:dyDescent="0.25">
      <c r="A17184" t="s">
        <v>4130</v>
      </c>
      <c r="B17184" t="s">
        <v>14923</v>
      </c>
      <c r="C17184" t="s">
        <v>14920</v>
      </c>
    </row>
    <row r="17185" spans="1:3" hidden="1" x14ac:dyDescent="0.25">
      <c r="A17185" t="s">
        <v>4130</v>
      </c>
      <c r="B17185" t="s">
        <v>14924</v>
      </c>
      <c r="C17185" t="s">
        <v>14920</v>
      </c>
    </row>
    <row r="17186" spans="1:3" hidden="1" x14ac:dyDescent="0.25">
      <c r="A17186" t="s">
        <v>4130</v>
      </c>
      <c r="B17186" t="s">
        <v>14925</v>
      </c>
      <c r="C17186" t="s">
        <v>14920</v>
      </c>
    </row>
    <row r="17187" spans="1:3" hidden="1" x14ac:dyDescent="0.25">
      <c r="A17187" t="s">
        <v>4130</v>
      </c>
      <c r="B17187" t="s">
        <v>14926</v>
      </c>
      <c r="C17187" t="s">
        <v>14920</v>
      </c>
    </row>
    <row r="17188" spans="1:3" hidden="1" x14ac:dyDescent="0.25">
      <c r="A17188" t="s">
        <v>4130</v>
      </c>
      <c r="B17188" t="s">
        <v>14927</v>
      </c>
      <c r="C17188" t="s">
        <v>14920</v>
      </c>
    </row>
    <row r="17189" spans="1:3" hidden="1" x14ac:dyDescent="0.25">
      <c r="A17189" t="s">
        <v>4130</v>
      </c>
      <c r="B17189" t="s">
        <v>14928</v>
      </c>
      <c r="C17189" t="s">
        <v>14920</v>
      </c>
    </row>
    <row r="17190" spans="1:3" hidden="1" x14ac:dyDescent="0.25">
      <c r="A17190" t="s">
        <v>4130</v>
      </c>
      <c r="B17190" t="s">
        <v>14929</v>
      </c>
      <c r="C17190" t="s">
        <v>14920</v>
      </c>
    </row>
    <row r="17191" spans="1:3" hidden="1" x14ac:dyDescent="0.25">
      <c r="A17191" t="s">
        <v>4130</v>
      </c>
      <c r="B17191" t="s">
        <v>14930</v>
      </c>
      <c r="C17191" t="s">
        <v>14931</v>
      </c>
    </row>
    <row r="17192" spans="1:3" hidden="1" x14ac:dyDescent="0.25">
      <c r="A17192" t="s">
        <v>4130</v>
      </c>
      <c r="B17192" t="s">
        <v>14932</v>
      </c>
      <c r="C17192" t="s">
        <v>14931</v>
      </c>
    </row>
    <row r="17193" spans="1:3" hidden="1" x14ac:dyDescent="0.25">
      <c r="A17193" t="s">
        <v>4130</v>
      </c>
      <c r="B17193" t="s">
        <v>14933</v>
      </c>
      <c r="C17193" t="s">
        <v>14931</v>
      </c>
    </row>
    <row r="17194" spans="1:3" hidden="1" x14ac:dyDescent="0.25">
      <c r="A17194" t="s">
        <v>4130</v>
      </c>
      <c r="B17194" t="s">
        <v>14934</v>
      </c>
      <c r="C17194" t="s">
        <v>14931</v>
      </c>
    </row>
    <row r="17195" spans="1:3" hidden="1" x14ac:dyDescent="0.25">
      <c r="A17195" t="s">
        <v>4130</v>
      </c>
      <c r="B17195" t="s">
        <v>14935</v>
      </c>
      <c r="C17195" t="s">
        <v>14931</v>
      </c>
    </row>
    <row r="17196" spans="1:3" hidden="1" x14ac:dyDescent="0.25">
      <c r="A17196" t="s">
        <v>4130</v>
      </c>
      <c r="B17196" t="s">
        <v>14936</v>
      </c>
      <c r="C17196" t="s">
        <v>14931</v>
      </c>
    </row>
    <row r="17197" spans="1:3" hidden="1" x14ac:dyDescent="0.25">
      <c r="A17197" t="s">
        <v>4130</v>
      </c>
      <c r="B17197" t="s">
        <v>14937</v>
      </c>
      <c r="C17197" t="s">
        <v>14931</v>
      </c>
    </row>
    <row r="17198" spans="1:3" hidden="1" x14ac:dyDescent="0.25">
      <c r="A17198" t="s">
        <v>4130</v>
      </c>
      <c r="B17198" t="s">
        <v>14938</v>
      </c>
      <c r="C17198" t="s">
        <v>14931</v>
      </c>
    </row>
    <row r="17199" spans="1:3" hidden="1" x14ac:dyDescent="0.25">
      <c r="A17199" t="s">
        <v>4130</v>
      </c>
      <c r="B17199" t="s">
        <v>14939</v>
      </c>
      <c r="C17199" t="s">
        <v>14931</v>
      </c>
    </row>
    <row r="17200" spans="1:3" hidden="1" x14ac:dyDescent="0.25">
      <c r="A17200" t="s">
        <v>4130</v>
      </c>
      <c r="B17200" t="s">
        <v>14940</v>
      </c>
      <c r="C17200" t="s">
        <v>14931</v>
      </c>
    </row>
    <row r="17201" spans="1:3" hidden="1" x14ac:dyDescent="0.25">
      <c r="A17201" t="s">
        <v>4130</v>
      </c>
      <c r="B17201" t="s">
        <v>14941</v>
      </c>
      <c r="C17201" t="s">
        <v>14942</v>
      </c>
    </row>
    <row r="17202" spans="1:3" hidden="1" x14ac:dyDescent="0.25">
      <c r="A17202" t="s">
        <v>4130</v>
      </c>
      <c r="B17202" t="s">
        <v>14943</v>
      </c>
      <c r="C17202" t="s">
        <v>14942</v>
      </c>
    </row>
    <row r="17203" spans="1:3" hidden="1" x14ac:dyDescent="0.25">
      <c r="A17203" t="s">
        <v>4130</v>
      </c>
      <c r="B17203" t="s">
        <v>14944</v>
      </c>
      <c r="C17203" t="s">
        <v>14942</v>
      </c>
    </row>
    <row r="17204" spans="1:3" hidden="1" x14ac:dyDescent="0.25">
      <c r="A17204" t="s">
        <v>4130</v>
      </c>
      <c r="B17204" t="s">
        <v>14945</v>
      </c>
      <c r="C17204" t="s">
        <v>14942</v>
      </c>
    </row>
    <row r="17205" spans="1:3" hidden="1" x14ac:dyDescent="0.25">
      <c r="A17205" t="s">
        <v>4130</v>
      </c>
      <c r="B17205" t="s">
        <v>14946</v>
      </c>
      <c r="C17205" t="s">
        <v>14942</v>
      </c>
    </row>
    <row r="17206" spans="1:3" hidden="1" x14ac:dyDescent="0.25">
      <c r="A17206" t="s">
        <v>4130</v>
      </c>
      <c r="B17206" t="s">
        <v>14947</v>
      </c>
      <c r="C17206" t="s">
        <v>14942</v>
      </c>
    </row>
    <row r="17207" spans="1:3" hidden="1" x14ac:dyDescent="0.25">
      <c r="A17207" t="s">
        <v>4130</v>
      </c>
      <c r="B17207" t="s">
        <v>14948</v>
      </c>
      <c r="C17207" t="s">
        <v>14942</v>
      </c>
    </row>
    <row r="17208" spans="1:3" hidden="1" x14ac:dyDescent="0.25">
      <c r="A17208" t="s">
        <v>4130</v>
      </c>
      <c r="B17208" t="s">
        <v>14949</v>
      </c>
      <c r="C17208" t="s">
        <v>14942</v>
      </c>
    </row>
    <row r="17209" spans="1:3" hidden="1" x14ac:dyDescent="0.25">
      <c r="A17209" t="s">
        <v>4130</v>
      </c>
      <c r="B17209" t="s">
        <v>14950</v>
      </c>
      <c r="C17209" t="s">
        <v>14942</v>
      </c>
    </row>
    <row r="17210" spans="1:3" hidden="1" x14ac:dyDescent="0.25">
      <c r="A17210" t="s">
        <v>4130</v>
      </c>
      <c r="B17210" t="s">
        <v>14951</v>
      </c>
      <c r="C17210" t="s">
        <v>14942</v>
      </c>
    </row>
    <row r="17211" spans="1:3" hidden="1" x14ac:dyDescent="0.25">
      <c r="A17211" t="s">
        <v>4130</v>
      </c>
      <c r="B17211" t="s">
        <v>14952</v>
      </c>
      <c r="C17211" t="s">
        <v>14953</v>
      </c>
    </row>
    <row r="17212" spans="1:3" hidden="1" x14ac:dyDescent="0.25">
      <c r="A17212" t="s">
        <v>4130</v>
      </c>
      <c r="B17212" t="s">
        <v>14954</v>
      </c>
      <c r="C17212" t="s">
        <v>14953</v>
      </c>
    </row>
    <row r="17213" spans="1:3" hidden="1" x14ac:dyDescent="0.25">
      <c r="A17213" t="s">
        <v>4130</v>
      </c>
      <c r="B17213" t="s">
        <v>14955</v>
      </c>
      <c r="C17213" t="s">
        <v>14953</v>
      </c>
    </row>
    <row r="17214" spans="1:3" hidden="1" x14ac:dyDescent="0.25">
      <c r="A17214" t="s">
        <v>4130</v>
      </c>
      <c r="B17214" t="s">
        <v>14956</v>
      </c>
      <c r="C17214" t="s">
        <v>14953</v>
      </c>
    </row>
    <row r="17215" spans="1:3" hidden="1" x14ac:dyDescent="0.25">
      <c r="A17215" t="s">
        <v>4130</v>
      </c>
      <c r="B17215" t="s">
        <v>14957</v>
      </c>
      <c r="C17215" t="s">
        <v>14953</v>
      </c>
    </row>
    <row r="17216" spans="1:3" hidden="1" x14ac:dyDescent="0.25">
      <c r="A17216" t="s">
        <v>4130</v>
      </c>
      <c r="B17216" t="s">
        <v>14958</v>
      </c>
      <c r="C17216" t="s">
        <v>14953</v>
      </c>
    </row>
    <row r="17217" spans="1:3" hidden="1" x14ac:dyDescent="0.25">
      <c r="A17217" t="s">
        <v>4130</v>
      </c>
      <c r="B17217" t="s">
        <v>14959</v>
      </c>
      <c r="C17217" t="s">
        <v>14953</v>
      </c>
    </row>
    <row r="17218" spans="1:3" hidden="1" x14ac:dyDescent="0.25">
      <c r="A17218" t="s">
        <v>4130</v>
      </c>
      <c r="B17218" t="s">
        <v>14960</v>
      </c>
      <c r="C17218" t="s">
        <v>14953</v>
      </c>
    </row>
    <row r="17219" spans="1:3" hidden="1" x14ac:dyDescent="0.25">
      <c r="A17219" t="s">
        <v>4130</v>
      </c>
      <c r="B17219" t="s">
        <v>14961</v>
      </c>
      <c r="C17219" t="s">
        <v>14953</v>
      </c>
    </row>
    <row r="17220" spans="1:3" hidden="1" x14ac:dyDescent="0.25">
      <c r="A17220" t="s">
        <v>4130</v>
      </c>
      <c r="B17220" t="s">
        <v>14962</v>
      </c>
      <c r="C17220" t="s">
        <v>14953</v>
      </c>
    </row>
    <row r="17221" spans="1:3" hidden="1" x14ac:dyDescent="0.25">
      <c r="A17221" t="s">
        <v>4130</v>
      </c>
      <c r="B17221" t="s">
        <v>14963</v>
      </c>
      <c r="C17221" t="s">
        <v>14964</v>
      </c>
    </row>
    <row r="17222" spans="1:3" hidden="1" x14ac:dyDescent="0.25">
      <c r="A17222" t="s">
        <v>4130</v>
      </c>
      <c r="B17222" t="s">
        <v>14965</v>
      </c>
      <c r="C17222" t="s">
        <v>14964</v>
      </c>
    </row>
    <row r="17223" spans="1:3" hidden="1" x14ac:dyDescent="0.25">
      <c r="A17223" t="s">
        <v>4130</v>
      </c>
      <c r="B17223" t="s">
        <v>14966</v>
      </c>
      <c r="C17223" t="s">
        <v>14964</v>
      </c>
    </row>
    <row r="17224" spans="1:3" hidden="1" x14ac:dyDescent="0.25">
      <c r="A17224" t="s">
        <v>4130</v>
      </c>
      <c r="B17224" t="s">
        <v>14967</v>
      </c>
      <c r="C17224" t="s">
        <v>14964</v>
      </c>
    </row>
    <row r="17225" spans="1:3" hidden="1" x14ac:dyDescent="0.25">
      <c r="A17225" t="s">
        <v>4130</v>
      </c>
      <c r="B17225" t="s">
        <v>14968</v>
      </c>
      <c r="C17225" t="s">
        <v>14964</v>
      </c>
    </row>
    <row r="17226" spans="1:3" hidden="1" x14ac:dyDescent="0.25">
      <c r="A17226" t="s">
        <v>4130</v>
      </c>
      <c r="B17226" t="s">
        <v>14969</v>
      </c>
      <c r="C17226" t="s">
        <v>14964</v>
      </c>
    </row>
    <row r="17227" spans="1:3" hidden="1" x14ac:dyDescent="0.25">
      <c r="A17227" t="s">
        <v>4130</v>
      </c>
      <c r="B17227" t="s">
        <v>14970</v>
      </c>
      <c r="C17227" t="s">
        <v>14964</v>
      </c>
    </row>
    <row r="17228" spans="1:3" hidden="1" x14ac:dyDescent="0.25">
      <c r="A17228" t="s">
        <v>4130</v>
      </c>
      <c r="B17228" t="s">
        <v>14971</v>
      </c>
      <c r="C17228" t="s">
        <v>14964</v>
      </c>
    </row>
    <row r="17229" spans="1:3" hidden="1" x14ac:dyDescent="0.25">
      <c r="A17229" t="s">
        <v>4130</v>
      </c>
      <c r="B17229" t="s">
        <v>14972</v>
      </c>
      <c r="C17229" t="s">
        <v>14964</v>
      </c>
    </row>
    <row r="17230" spans="1:3" hidden="1" x14ac:dyDescent="0.25">
      <c r="A17230" t="s">
        <v>4130</v>
      </c>
      <c r="B17230" t="s">
        <v>14973</v>
      </c>
      <c r="C17230" t="s">
        <v>14964</v>
      </c>
    </row>
    <row r="17231" spans="1:3" hidden="1" x14ac:dyDescent="0.25">
      <c r="A17231" t="s">
        <v>4130</v>
      </c>
      <c r="B17231" t="s">
        <v>14974</v>
      </c>
      <c r="C17231" t="s">
        <v>9995</v>
      </c>
    </row>
    <row r="17232" spans="1:3" hidden="1" x14ac:dyDescent="0.25">
      <c r="A17232" t="s">
        <v>4130</v>
      </c>
      <c r="B17232" t="s">
        <v>14975</v>
      </c>
      <c r="C17232" t="s">
        <v>9995</v>
      </c>
    </row>
    <row r="17233" spans="1:3" hidden="1" x14ac:dyDescent="0.25">
      <c r="A17233" t="s">
        <v>4130</v>
      </c>
      <c r="B17233" t="s">
        <v>14976</v>
      </c>
      <c r="C17233" t="s">
        <v>9995</v>
      </c>
    </row>
    <row r="17234" spans="1:3" hidden="1" x14ac:dyDescent="0.25">
      <c r="A17234" t="s">
        <v>4130</v>
      </c>
      <c r="B17234" t="s">
        <v>14977</v>
      </c>
      <c r="C17234" t="s">
        <v>9995</v>
      </c>
    </row>
    <row r="17235" spans="1:3" hidden="1" x14ac:dyDescent="0.25">
      <c r="A17235" t="s">
        <v>4130</v>
      </c>
      <c r="B17235" t="s">
        <v>14978</v>
      </c>
      <c r="C17235" t="s">
        <v>9995</v>
      </c>
    </row>
    <row r="17236" spans="1:3" hidden="1" x14ac:dyDescent="0.25">
      <c r="A17236" t="s">
        <v>4130</v>
      </c>
      <c r="B17236" t="s">
        <v>14979</v>
      </c>
      <c r="C17236" t="s">
        <v>9995</v>
      </c>
    </row>
    <row r="17237" spans="1:3" hidden="1" x14ac:dyDescent="0.25">
      <c r="A17237" t="s">
        <v>4130</v>
      </c>
      <c r="B17237" t="s">
        <v>14980</v>
      </c>
      <c r="C17237" t="s">
        <v>9995</v>
      </c>
    </row>
    <row r="17238" spans="1:3" hidden="1" x14ac:dyDescent="0.25">
      <c r="A17238" t="s">
        <v>4130</v>
      </c>
      <c r="B17238" t="s">
        <v>14981</v>
      </c>
      <c r="C17238" t="s">
        <v>9995</v>
      </c>
    </row>
    <row r="17239" spans="1:3" hidden="1" x14ac:dyDescent="0.25">
      <c r="A17239" t="s">
        <v>4130</v>
      </c>
      <c r="B17239" t="s">
        <v>14982</v>
      </c>
      <c r="C17239" t="s">
        <v>9995</v>
      </c>
    </row>
    <row r="17240" spans="1:3" hidden="1" x14ac:dyDescent="0.25">
      <c r="A17240" t="s">
        <v>4130</v>
      </c>
      <c r="B17240" t="s">
        <v>14983</v>
      </c>
      <c r="C17240" t="s">
        <v>9995</v>
      </c>
    </row>
    <row r="17241" spans="1:3" hidden="1" x14ac:dyDescent="0.25">
      <c r="A17241" t="s">
        <v>4130</v>
      </c>
      <c r="B17241" t="s">
        <v>14984</v>
      </c>
      <c r="C17241" t="s">
        <v>14985</v>
      </c>
    </row>
    <row r="17242" spans="1:3" hidden="1" x14ac:dyDescent="0.25">
      <c r="A17242" t="s">
        <v>4130</v>
      </c>
      <c r="B17242" t="s">
        <v>14986</v>
      </c>
      <c r="C17242" t="s">
        <v>14985</v>
      </c>
    </row>
    <row r="17243" spans="1:3" hidden="1" x14ac:dyDescent="0.25">
      <c r="A17243" t="s">
        <v>4130</v>
      </c>
      <c r="B17243" t="s">
        <v>14987</v>
      </c>
      <c r="C17243" t="s">
        <v>14985</v>
      </c>
    </row>
    <row r="17244" spans="1:3" hidden="1" x14ac:dyDescent="0.25">
      <c r="A17244" t="s">
        <v>4130</v>
      </c>
      <c r="B17244" t="s">
        <v>14988</v>
      </c>
      <c r="C17244" t="s">
        <v>14985</v>
      </c>
    </row>
    <row r="17245" spans="1:3" hidden="1" x14ac:dyDescent="0.25">
      <c r="A17245" t="s">
        <v>4130</v>
      </c>
      <c r="B17245" t="s">
        <v>14989</v>
      </c>
      <c r="C17245" t="s">
        <v>14985</v>
      </c>
    </row>
    <row r="17246" spans="1:3" hidden="1" x14ac:dyDescent="0.25">
      <c r="A17246" t="s">
        <v>4130</v>
      </c>
      <c r="B17246" t="s">
        <v>14990</v>
      </c>
      <c r="C17246" t="s">
        <v>14985</v>
      </c>
    </row>
    <row r="17247" spans="1:3" hidden="1" x14ac:dyDescent="0.25">
      <c r="A17247" t="s">
        <v>4130</v>
      </c>
      <c r="B17247" t="s">
        <v>14991</v>
      </c>
      <c r="C17247" t="s">
        <v>14985</v>
      </c>
    </row>
    <row r="17248" spans="1:3" hidden="1" x14ac:dyDescent="0.25">
      <c r="A17248" t="s">
        <v>4130</v>
      </c>
      <c r="B17248" t="s">
        <v>14992</v>
      </c>
      <c r="C17248" t="s">
        <v>14985</v>
      </c>
    </row>
    <row r="17249" spans="1:3" hidden="1" x14ac:dyDescent="0.25">
      <c r="A17249" t="s">
        <v>4130</v>
      </c>
      <c r="B17249" t="s">
        <v>14993</v>
      </c>
      <c r="C17249" t="s">
        <v>14985</v>
      </c>
    </row>
    <row r="17250" spans="1:3" hidden="1" x14ac:dyDescent="0.25">
      <c r="A17250" t="s">
        <v>4130</v>
      </c>
      <c r="B17250" t="s">
        <v>14994</v>
      </c>
      <c r="C17250" t="s">
        <v>14985</v>
      </c>
    </row>
    <row r="17251" spans="1:3" hidden="1" x14ac:dyDescent="0.25">
      <c r="A17251" t="s">
        <v>4130</v>
      </c>
      <c r="B17251" t="s">
        <v>14995</v>
      </c>
      <c r="C17251" t="s">
        <v>14996</v>
      </c>
    </row>
    <row r="17252" spans="1:3" hidden="1" x14ac:dyDescent="0.25">
      <c r="A17252" t="s">
        <v>4130</v>
      </c>
      <c r="B17252" t="s">
        <v>14997</v>
      </c>
      <c r="C17252" t="s">
        <v>14996</v>
      </c>
    </row>
    <row r="17253" spans="1:3" hidden="1" x14ac:dyDescent="0.25">
      <c r="A17253" t="s">
        <v>4130</v>
      </c>
      <c r="B17253" t="s">
        <v>14998</v>
      </c>
      <c r="C17253" t="s">
        <v>14996</v>
      </c>
    </row>
    <row r="17254" spans="1:3" hidden="1" x14ac:dyDescent="0.25">
      <c r="A17254" t="s">
        <v>4130</v>
      </c>
      <c r="B17254" t="s">
        <v>14999</v>
      </c>
      <c r="C17254" t="s">
        <v>14996</v>
      </c>
    </row>
    <row r="17255" spans="1:3" hidden="1" x14ac:dyDescent="0.25">
      <c r="A17255" t="s">
        <v>4130</v>
      </c>
      <c r="B17255" t="s">
        <v>15000</v>
      </c>
      <c r="C17255" t="s">
        <v>14996</v>
      </c>
    </row>
    <row r="17256" spans="1:3" hidden="1" x14ac:dyDescent="0.25">
      <c r="A17256" t="s">
        <v>4130</v>
      </c>
      <c r="B17256" t="s">
        <v>15001</v>
      </c>
      <c r="C17256" t="s">
        <v>14996</v>
      </c>
    </row>
    <row r="17257" spans="1:3" hidden="1" x14ac:dyDescent="0.25">
      <c r="A17257" t="s">
        <v>4130</v>
      </c>
      <c r="B17257" t="s">
        <v>15002</v>
      </c>
      <c r="C17257" t="s">
        <v>14996</v>
      </c>
    </row>
    <row r="17258" spans="1:3" hidden="1" x14ac:dyDescent="0.25">
      <c r="A17258" t="s">
        <v>4130</v>
      </c>
      <c r="B17258" t="s">
        <v>15003</v>
      </c>
      <c r="C17258" t="s">
        <v>14996</v>
      </c>
    </row>
    <row r="17259" spans="1:3" hidden="1" x14ac:dyDescent="0.25">
      <c r="A17259" t="s">
        <v>4130</v>
      </c>
      <c r="B17259" t="s">
        <v>15004</v>
      </c>
      <c r="C17259" t="s">
        <v>14996</v>
      </c>
    </row>
    <row r="17260" spans="1:3" hidden="1" x14ac:dyDescent="0.25">
      <c r="A17260" t="s">
        <v>4130</v>
      </c>
      <c r="B17260" t="s">
        <v>15005</v>
      </c>
      <c r="C17260" t="s">
        <v>14996</v>
      </c>
    </row>
    <row r="17261" spans="1:3" hidden="1" x14ac:dyDescent="0.25">
      <c r="A17261" t="s">
        <v>4130</v>
      </c>
      <c r="B17261" t="s">
        <v>15006</v>
      </c>
      <c r="C17261" t="s">
        <v>15007</v>
      </c>
    </row>
    <row r="17262" spans="1:3" hidden="1" x14ac:dyDescent="0.25">
      <c r="A17262" t="s">
        <v>4130</v>
      </c>
      <c r="B17262" t="s">
        <v>15008</v>
      </c>
      <c r="C17262" t="s">
        <v>15007</v>
      </c>
    </row>
    <row r="17263" spans="1:3" hidden="1" x14ac:dyDescent="0.25">
      <c r="A17263" t="s">
        <v>4130</v>
      </c>
      <c r="B17263" t="s">
        <v>15009</v>
      </c>
      <c r="C17263" t="s">
        <v>15007</v>
      </c>
    </row>
    <row r="17264" spans="1:3" hidden="1" x14ac:dyDescent="0.25">
      <c r="A17264" t="s">
        <v>4130</v>
      </c>
      <c r="B17264" t="s">
        <v>15010</v>
      </c>
      <c r="C17264" t="s">
        <v>15007</v>
      </c>
    </row>
    <row r="17265" spans="1:3" hidden="1" x14ac:dyDescent="0.25">
      <c r="A17265" t="s">
        <v>4130</v>
      </c>
      <c r="B17265" t="s">
        <v>15011</v>
      </c>
      <c r="C17265" t="s">
        <v>15007</v>
      </c>
    </row>
    <row r="17266" spans="1:3" hidden="1" x14ac:dyDescent="0.25">
      <c r="A17266" t="s">
        <v>4130</v>
      </c>
      <c r="B17266" t="s">
        <v>15012</v>
      </c>
      <c r="C17266" t="s">
        <v>15013</v>
      </c>
    </row>
    <row r="17267" spans="1:3" hidden="1" x14ac:dyDescent="0.25">
      <c r="A17267" t="s">
        <v>4130</v>
      </c>
      <c r="B17267" t="s">
        <v>15014</v>
      </c>
      <c r="C17267" t="s">
        <v>15013</v>
      </c>
    </row>
    <row r="17268" spans="1:3" hidden="1" x14ac:dyDescent="0.25">
      <c r="A17268" t="s">
        <v>4130</v>
      </c>
      <c r="B17268" t="s">
        <v>15015</v>
      </c>
      <c r="C17268" t="s">
        <v>15013</v>
      </c>
    </row>
    <row r="17269" spans="1:3" hidden="1" x14ac:dyDescent="0.25">
      <c r="A17269" t="s">
        <v>4130</v>
      </c>
      <c r="B17269" t="s">
        <v>15016</v>
      </c>
      <c r="C17269" t="s">
        <v>15013</v>
      </c>
    </row>
    <row r="17270" spans="1:3" hidden="1" x14ac:dyDescent="0.25">
      <c r="A17270" t="s">
        <v>4130</v>
      </c>
      <c r="B17270" t="s">
        <v>15017</v>
      </c>
      <c r="C17270" t="s">
        <v>15013</v>
      </c>
    </row>
    <row r="17271" spans="1:3" hidden="1" x14ac:dyDescent="0.25">
      <c r="A17271" t="s">
        <v>4130</v>
      </c>
      <c r="B17271" t="s">
        <v>15018</v>
      </c>
      <c r="C17271" t="s">
        <v>15019</v>
      </c>
    </row>
    <row r="17272" spans="1:3" hidden="1" x14ac:dyDescent="0.25">
      <c r="A17272" t="s">
        <v>4130</v>
      </c>
      <c r="B17272" t="s">
        <v>15020</v>
      </c>
      <c r="C17272" t="s">
        <v>15021</v>
      </c>
    </row>
    <row r="17273" spans="1:3" hidden="1" x14ac:dyDescent="0.25">
      <c r="A17273" t="s">
        <v>4130</v>
      </c>
      <c r="B17273" t="s">
        <v>15022</v>
      </c>
      <c r="C17273" t="s">
        <v>15023</v>
      </c>
    </row>
    <row r="17274" spans="1:3" hidden="1" x14ac:dyDescent="0.25">
      <c r="A17274" t="s">
        <v>4130</v>
      </c>
      <c r="B17274" t="s">
        <v>15024</v>
      </c>
      <c r="C17274" t="s">
        <v>15023</v>
      </c>
    </row>
    <row r="17275" spans="1:3" hidden="1" x14ac:dyDescent="0.25">
      <c r="A17275" t="s">
        <v>4130</v>
      </c>
      <c r="B17275" t="s">
        <v>15025</v>
      </c>
      <c r="C17275" t="s">
        <v>15023</v>
      </c>
    </row>
    <row r="17276" spans="1:3" hidden="1" x14ac:dyDescent="0.25">
      <c r="A17276" t="s">
        <v>4130</v>
      </c>
      <c r="B17276" t="s">
        <v>15026</v>
      </c>
      <c r="C17276" t="s">
        <v>15023</v>
      </c>
    </row>
    <row r="17277" spans="1:3" hidden="1" x14ac:dyDescent="0.25">
      <c r="A17277" t="s">
        <v>4130</v>
      </c>
      <c r="B17277" t="s">
        <v>15027</v>
      </c>
      <c r="C17277" t="s">
        <v>15023</v>
      </c>
    </row>
    <row r="17278" spans="1:3" hidden="1" x14ac:dyDescent="0.25">
      <c r="A17278" t="s">
        <v>4130</v>
      </c>
      <c r="B17278" t="s">
        <v>15028</v>
      </c>
      <c r="C17278" t="s">
        <v>15023</v>
      </c>
    </row>
    <row r="17279" spans="1:3" hidden="1" x14ac:dyDescent="0.25">
      <c r="A17279" t="s">
        <v>4130</v>
      </c>
      <c r="B17279" t="s">
        <v>15029</v>
      </c>
      <c r="C17279" t="s">
        <v>15023</v>
      </c>
    </row>
    <row r="17280" spans="1:3" hidden="1" x14ac:dyDescent="0.25">
      <c r="A17280" t="s">
        <v>4130</v>
      </c>
      <c r="B17280" t="s">
        <v>15030</v>
      </c>
      <c r="C17280" t="s">
        <v>15023</v>
      </c>
    </row>
    <row r="17281" spans="1:3" hidden="1" x14ac:dyDescent="0.25">
      <c r="A17281" t="s">
        <v>4130</v>
      </c>
      <c r="B17281" t="s">
        <v>15031</v>
      </c>
      <c r="C17281" t="s">
        <v>15023</v>
      </c>
    </row>
    <row r="17282" spans="1:3" hidden="1" x14ac:dyDescent="0.25">
      <c r="A17282" t="s">
        <v>4130</v>
      </c>
      <c r="B17282" t="s">
        <v>15032</v>
      </c>
      <c r="C17282" t="s">
        <v>15023</v>
      </c>
    </row>
    <row r="17283" spans="1:3" hidden="1" x14ac:dyDescent="0.25">
      <c r="A17283" t="s">
        <v>4130</v>
      </c>
      <c r="B17283" t="s">
        <v>15033</v>
      </c>
      <c r="C17283" t="s">
        <v>10018</v>
      </c>
    </row>
    <row r="17284" spans="1:3" hidden="1" x14ac:dyDescent="0.25">
      <c r="A17284" t="s">
        <v>4130</v>
      </c>
      <c r="B17284" t="s">
        <v>15034</v>
      </c>
      <c r="C17284" t="s">
        <v>10018</v>
      </c>
    </row>
    <row r="17285" spans="1:3" hidden="1" x14ac:dyDescent="0.25">
      <c r="A17285" t="s">
        <v>4130</v>
      </c>
      <c r="B17285" t="s">
        <v>15035</v>
      </c>
      <c r="C17285" t="s">
        <v>10018</v>
      </c>
    </row>
    <row r="17286" spans="1:3" hidden="1" x14ac:dyDescent="0.25">
      <c r="A17286" t="s">
        <v>4130</v>
      </c>
      <c r="B17286" t="s">
        <v>15036</v>
      </c>
      <c r="C17286" t="s">
        <v>10018</v>
      </c>
    </row>
    <row r="17287" spans="1:3" hidden="1" x14ac:dyDescent="0.25">
      <c r="A17287" t="s">
        <v>4130</v>
      </c>
      <c r="B17287" t="s">
        <v>15037</v>
      </c>
      <c r="C17287" t="s">
        <v>10018</v>
      </c>
    </row>
    <row r="17288" spans="1:3" hidden="1" x14ac:dyDescent="0.25">
      <c r="A17288" t="s">
        <v>4130</v>
      </c>
      <c r="B17288" t="s">
        <v>15038</v>
      </c>
      <c r="C17288" t="s">
        <v>10018</v>
      </c>
    </row>
    <row r="17289" spans="1:3" hidden="1" x14ac:dyDescent="0.25">
      <c r="A17289" t="s">
        <v>4130</v>
      </c>
      <c r="B17289" t="s">
        <v>15039</v>
      </c>
      <c r="C17289" t="s">
        <v>10018</v>
      </c>
    </row>
    <row r="17290" spans="1:3" hidden="1" x14ac:dyDescent="0.25">
      <c r="A17290" t="s">
        <v>4130</v>
      </c>
      <c r="B17290" t="s">
        <v>15040</v>
      </c>
      <c r="C17290" t="s">
        <v>10018</v>
      </c>
    </row>
    <row r="17291" spans="1:3" hidden="1" x14ac:dyDescent="0.25">
      <c r="A17291" t="s">
        <v>4130</v>
      </c>
      <c r="B17291" t="s">
        <v>15041</v>
      </c>
      <c r="C17291" t="s">
        <v>10018</v>
      </c>
    </row>
    <row r="17292" spans="1:3" hidden="1" x14ac:dyDescent="0.25">
      <c r="A17292" t="s">
        <v>4130</v>
      </c>
      <c r="B17292" t="s">
        <v>15042</v>
      </c>
      <c r="C17292" t="s">
        <v>10018</v>
      </c>
    </row>
    <row r="17293" spans="1:3" hidden="1" x14ac:dyDescent="0.25">
      <c r="A17293" t="s">
        <v>4130</v>
      </c>
      <c r="B17293" t="s">
        <v>15043</v>
      </c>
      <c r="C17293" t="s">
        <v>15044</v>
      </c>
    </row>
    <row r="17294" spans="1:3" hidden="1" x14ac:dyDescent="0.25">
      <c r="A17294" t="s">
        <v>4130</v>
      </c>
      <c r="B17294" t="s">
        <v>15045</v>
      </c>
      <c r="C17294" t="s">
        <v>15044</v>
      </c>
    </row>
    <row r="17295" spans="1:3" hidden="1" x14ac:dyDescent="0.25">
      <c r="A17295" t="s">
        <v>4130</v>
      </c>
      <c r="B17295" t="s">
        <v>15046</v>
      </c>
      <c r="C17295" t="s">
        <v>15044</v>
      </c>
    </row>
    <row r="17296" spans="1:3" hidden="1" x14ac:dyDescent="0.25">
      <c r="A17296" t="s">
        <v>4130</v>
      </c>
      <c r="B17296" t="s">
        <v>15047</v>
      </c>
      <c r="C17296" t="s">
        <v>15044</v>
      </c>
    </row>
    <row r="17297" spans="1:3" hidden="1" x14ac:dyDescent="0.25">
      <c r="A17297" t="s">
        <v>4130</v>
      </c>
      <c r="B17297" t="s">
        <v>15048</v>
      </c>
      <c r="C17297" t="s">
        <v>15044</v>
      </c>
    </row>
    <row r="17298" spans="1:3" hidden="1" x14ac:dyDescent="0.25">
      <c r="A17298" t="s">
        <v>4130</v>
      </c>
      <c r="B17298" t="s">
        <v>15049</v>
      </c>
      <c r="C17298" t="s">
        <v>15044</v>
      </c>
    </row>
    <row r="17299" spans="1:3" hidden="1" x14ac:dyDescent="0.25">
      <c r="A17299" t="s">
        <v>4130</v>
      </c>
      <c r="B17299" t="s">
        <v>15050</v>
      </c>
      <c r="C17299" t="s">
        <v>15044</v>
      </c>
    </row>
    <row r="17300" spans="1:3" hidden="1" x14ac:dyDescent="0.25">
      <c r="A17300" t="s">
        <v>4130</v>
      </c>
      <c r="B17300" t="s">
        <v>15051</v>
      </c>
      <c r="C17300" t="s">
        <v>15044</v>
      </c>
    </row>
    <row r="17301" spans="1:3" hidden="1" x14ac:dyDescent="0.25">
      <c r="A17301" t="s">
        <v>4130</v>
      </c>
      <c r="B17301" t="s">
        <v>15052</v>
      </c>
      <c r="C17301" t="s">
        <v>15044</v>
      </c>
    </row>
    <row r="17302" spans="1:3" hidden="1" x14ac:dyDescent="0.25">
      <c r="A17302" t="s">
        <v>4130</v>
      </c>
      <c r="B17302" t="s">
        <v>15053</v>
      </c>
      <c r="C17302" t="s">
        <v>15044</v>
      </c>
    </row>
    <row r="17303" spans="1:3" hidden="1" x14ac:dyDescent="0.25">
      <c r="A17303" t="s">
        <v>4130</v>
      </c>
      <c r="B17303" t="s">
        <v>15054</v>
      </c>
      <c r="C17303" t="s">
        <v>15055</v>
      </c>
    </row>
    <row r="17304" spans="1:3" hidden="1" x14ac:dyDescent="0.25">
      <c r="A17304" t="s">
        <v>4130</v>
      </c>
      <c r="B17304" t="s">
        <v>15056</v>
      </c>
      <c r="C17304" t="s">
        <v>9987</v>
      </c>
    </row>
    <row r="17305" spans="1:3" hidden="1" x14ac:dyDescent="0.25">
      <c r="A17305" t="s">
        <v>4130</v>
      </c>
      <c r="B17305" t="s">
        <v>15057</v>
      </c>
      <c r="C17305" t="s">
        <v>15058</v>
      </c>
    </row>
    <row r="17306" spans="1:3" hidden="1" x14ac:dyDescent="0.25">
      <c r="A17306" t="s">
        <v>4130</v>
      </c>
      <c r="B17306" t="s">
        <v>15059</v>
      </c>
      <c r="C17306" t="s">
        <v>15058</v>
      </c>
    </row>
    <row r="17307" spans="1:3" hidden="1" x14ac:dyDescent="0.25">
      <c r="A17307" t="s">
        <v>4130</v>
      </c>
      <c r="B17307" t="s">
        <v>15060</v>
      </c>
      <c r="C17307" t="s">
        <v>15061</v>
      </c>
    </row>
    <row r="17308" spans="1:3" hidden="1" x14ac:dyDescent="0.25">
      <c r="A17308" t="s">
        <v>4130</v>
      </c>
      <c r="B17308" t="s">
        <v>15062</v>
      </c>
      <c r="C17308" t="s">
        <v>15061</v>
      </c>
    </row>
    <row r="17309" spans="1:3" hidden="1" x14ac:dyDescent="0.25">
      <c r="A17309" t="s">
        <v>4130</v>
      </c>
      <c r="B17309" t="s">
        <v>15063</v>
      </c>
      <c r="C17309" t="s">
        <v>15064</v>
      </c>
    </row>
    <row r="17310" spans="1:3" hidden="1" x14ac:dyDescent="0.25">
      <c r="A17310" t="s">
        <v>4130</v>
      </c>
      <c r="B17310" t="s">
        <v>15065</v>
      </c>
      <c r="C17310" t="s">
        <v>15066</v>
      </c>
    </row>
    <row r="17311" spans="1:3" hidden="1" x14ac:dyDescent="0.25">
      <c r="A17311" t="s">
        <v>4130</v>
      </c>
      <c r="B17311" t="s">
        <v>15067</v>
      </c>
      <c r="C17311" t="s">
        <v>15068</v>
      </c>
    </row>
    <row r="17312" spans="1:3" hidden="1" x14ac:dyDescent="0.25">
      <c r="A17312" t="s">
        <v>4130</v>
      </c>
      <c r="B17312" t="s">
        <v>15069</v>
      </c>
      <c r="C17312" t="s">
        <v>10049</v>
      </c>
    </row>
    <row r="17313" spans="1:3" hidden="1" x14ac:dyDescent="0.25">
      <c r="A17313" t="s">
        <v>4130</v>
      </c>
      <c r="B17313" t="s">
        <v>15070</v>
      </c>
      <c r="C17313" t="s">
        <v>10049</v>
      </c>
    </row>
    <row r="17314" spans="1:3" hidden="1" x14ac:dyDescent="0.25">
      <c r="A17314" t="s">
        <v>4130</v>
      </c>
      <c r="B17314" t="s">
        <v>15071</v>
      </c>
      <c r="C17314" t="s">
        <v>10049</v>
      </c>
    </row>
    <row r="17315" spans="1:3" hidden="1" x14ac:dyDescent="0.25">
      <c r="A17315" t="s">
        <v>4130</v>
      </c>
      <c r="B17315" t="s">
        <v>15072</v>
      </c>
      <c r="C17315" t="s">
        <v>10049</v>
      </c>
    </row>
    <row r="17316" spans="1:3" hidden="1" x14ac:dyDescent="0.25">
      <c r="A17316" t="s">
        <v>4130</v>
      </c>
      <c r="B17316" t="s">
        <v>15073</v>
      </c>
      <c r="C17316" t="s">
        <v>10049</v>
      </c>
    </row>
    <row r="17317" spans="1:3" hidden="1" x14ac:dyDescent="0.25">
      <c r="A17317" t="s">
        <v>4130</v>
      </c>
      <c r="B17317" t="s">
        <v>15074</v>
      </c>
      <c r="C17317" t="s">
        <v>10049</v>
      </c>
    </row>
    <row r="17318" spans="1:3" hidden="1" x14ac:dyDescent="0.25">
      <c r="A17318" t="s">
        <v>4130</v>
      </c>
      <c r="B17318" t="s">
        <v>15075</v>
      </c>
      <c r="C17318" t="s">
        <v>10049</v>
      </c>
    </row>
    <row r="17319" spans="1:3" hidden="1" x14ac:dyDescent="0.25">
      <c r="A17319" t="s">
        <v>4130</v>
      </c>
      <c r="B17319" t="s">
        <v>15076</v>
      </c>
      <c r="C17319" t="s">
        <v>10049</v>
      </c>
    </row>
    <row r="17320" spans="1:3" hidden="1" x14ac:dyDescent="0.25">
      <c r="A17320" t="s">
        <v>4130</v>
      </c>
      <c r="B17320" t="s">
        <v>15077</v>
      </c>
      <c r="C17320" t="s">
        <v>10049</v>
      </c>
    </row>
    <row r="17321" spans="1:3" hidden="1" x14ac:dyDescent="0.25">
      <c r="A17321" t="s">
        <v>4130</v>
      </c>
      <c r="B17321" t="s">
        <v>15078</v>
      </c>
      <c r="C17321" t="s">
        <v>10049</v>
      </c>
    </row>
    <row r="17322" spans="1:3" hidden="1" x14ac:dyDescent="0.25">
      <c r="A17322" t="s">
        <v>4130</v>
      </c>
      <c r="B17322" t="s">
        <v>15079</v>
      </c>
      <c r="C17322" t="s">
        <v>15080</v>
      </c>
    </row>
    <row r="17323" spans="1:3" hidden="1" x14ac:dyDescent="0.25">
      <c r="A17323" t="s">
        <v>4130</v>
      </c>
      <c r="B17323" t="s">
        <v>15081</v>
      </c>
      <c r="C17323" t="s">
        <v>15066</v>
      </c>
    </row>
    <row r="17324" spans="1:3" hidden="1" x14ac:dyDescent="0.25">
      <c r="A17324" t="s">
        <v>4130</v>
      </c>
      <c r="B17324" t="s">
        <v>15082</v>
      </c>
      <c r="C17324" t="s">
        <v>15068</v>
      </c>
    </row>
    <row r="17325" spans="1:3" hidden="1" x14ac:dyDescent="0.25">
      <c r="A17325" t="s">
        <v>4130</v>
      </c>
      <c r="B17325" t="s">
        <v>15068</v>
      </c>
      <c r="C17325" t="s">
        <v>15068</v>
      </c>
    </row>
    <row r="17326" spans="1:3" hidden="1" x14ac:dyDescent="0.25">
      <c r="A17326" t="s">
        <v>4130</v>
      </c>
      <c r="B17326" t="s">
        <v>15083</v>
      </c>
      <c r="C17326" t="s">
        <v>15084</v>
      </c>
    </row>
    <row r="17327" spans="1:3" hidden="1" x14ac:dyDescent="0.25">
      <c r="A17327" t="s">
        <v>4130</v>
      </c>
      <c r="B17327" t="s">
        <v>15085</v>
      </c>
      <c r="C17327" t="s">
        <v>15086</v>
      </c>
    </row>
    <row r="17328" spans="1:3" hidden="1" x14ac:dyDescent="0.25">
      <c r="A17328" t="s">
        <v>4130</v>
      </c>
      <c r="B17328" t="s">
        <v>15087</v>
      </c>
      <c r="C17328" t="s">
        <v>15086</v>
      </c>
    </row>
    <row r="17329" spans="1:3" hidden="1" x14ac:dyDescent="0.25">
      <c r="A17329" t="s">
        <v>4130</v>
      </c>
      <c r="B17329" t="s">
        <v>15088</v>
      </c>
      <c r="C17329" t="s">
        <v>15086</v>
      </c>
    </row>
    <row r="17330" spans="1:3" hidden="1" x14ac:dyDescent="0.25">
      <c r="A17330" t="s">
        <v>4130</v>
      </c>
      <c r="B17330" t="s">
        <v>15089</v>
      </c>
      <c r="C17330" t="s">
        <v>15086</v>
      </c>
    </row>
    <row r="17331" spans="1:3" hidden="1" x14ac:dyDescent="0.25">
      <c r="A17331" t="s">
        <v>4130</v>
      </c>
      <c r="B17331" t="s">
        <v>15090</v>
      </c>
      <c r="C17331" t="s">
        <v>15086</v>
      </c>
    </row>
    <row r="17332" spans="1:3" hidden="1" x14ac:dyDescent="0.25">
      <c r="A17332" t="s">
        <v>4130</v>
      </c>
      <c r="B17332" t="s">
        <v>15091</v>
      </c>
      <c r="C17332" t="s">
        <v>15086</v>
      </c>
    </row>
    <row r="17333" spans="1:3" hidden="1" x14ac:dyDescent="0.25">
      <c r="A17333" t="s">
        <v>4130</v>
      </c>
      <c r="B17333" t="s">
        <v>15092</v>
      </c>
      <c r="C17333" t="s">
        <v>15086</v>
      </c>
    </row>
    <row r="17334" spans="1:3" hidden="1" x14ac:dyDescent="0.25">
      <c r="A17334" t="s">
        <v>4130</v>
      </c>
      <c r="B17334" t="s">
        <v>15093</v>
      </c>
      <c r="C17334" t="s">
        <v>15086</v>
      </c>
    </row>
    <row r="17335" spans="1:3" hidden="1" x14ac:dyDescent="0.25">
      <c r="A17335" t="s">
        <v>4130</v>
      </c>
      <c r="B17335" t="s">
        <v>15094</v>
      </c>
      <c r="C17335" t="s">
        <v>15086</v>
      </c>
    </row>
    <row r="17336" spans="1:3" hidden="1" x14ac:dyDescent="0.25">
      <c r="A17336" t="s">
        <v>4130</v>
      </c>
      <c r="B17336" t="s">
        <v>15095</v>
      </c>
      <c r="C17336" t="s">
        <v>15086</v>
      </c>
    </row>
    <row r="17337" spans="1:3" hidden="1" x14ac:dyDescent="0.25">
      <c r="A17337" t="s">
        <v>4130</v>
      </c>
      <c r="B17337" t="s">
        <v>15096</v>
      </c>
      <c r="C17337" t="s">
        <v>15097</v>
      </c>
    </row>
    <row r="17338" spans="1:3" hidden="1" x14ac:dyDescent="0.25">
      <c r="A17338" t="s">
        <v>4130</v>
      </c>
      <c r="B17338" t="s">
        <v>15098</v>
      </c>
      <c r="C17338" t="s">
        <v>15099</v>
      </c>
    </row>
    <row r="17339" spans="1:3" hidden="1" x14ac:dyDescent="0.25">
      <c r="A17339" t="s">
        <v>4130</v>
      </c>
      <c r="B17339" t="s">
        <v>15100</v>
      </c>
      <c r="C17339" t="s">
        <v>15099</v>
      </c>
    </row>
    <row r="17340" spans="1:3" hidden="1" x14ac:dyDescent="0.25">
      <c r="A17340" t="s">
        <v>4130</v>
      </c>
      <c r="B17340" t="s">
        <v>15101</v>
      </c>
      <c r="C17340" t="s">
        <v>15099</v>
      </c>
    </row>
    <row r="17341" spans="1:3" hidden="1" x14ac:dyDescent="0.25">
      <c r="A17341" t="s">
        <v>4130</v>
      </c>
      <c r="B17341" t="s">
        <v>15102</v>
      </c>
      <c r="C17341" t="s">
        <v>15099</v>
      </c>
    </row>
    <row r="17342" spans="1:3" hidden="1" x14ac:dyDescent="0.25">
      <c r="A17342" t="s">
        <v>4130</v>
      </c>
      <c r="B17342" t="s">
        <v>15103</v>
      </c>
      <c r="C17342" t="s">
        <v>9876</v>
      </c>
    </row>
    <row r="17343" spans="1:3" hidden="1" x14ac:dyDescent="0.25">
      <c r="A17343" t="s">
        <v>4130</v>
      </c>
      <c r="B17343" t="s">
        <v>15104</v>
      </c>
      <c r="C17343" t="s">
        <v>9876</v>
      </c>
    </row>
    <row r="17344" spans="1:3" hidden="1" x14ac:dyDescent="0.25">
      <c r="A17344" t="s">
        <v>4130</v>
      </c>
      <c r="B17344" t="s">
        <v>15105</v>
      </c>
      <c r="C17344" t="s">
        <v>9787</v>
      </c>
    </row>
    <row r="17345" spans="1:3" hidden="1" x14ac:dyDescent="0.25">
      <c r="A17345" t="s">
        <v>4130</v>
      </c>
      <c r="B17345" t="s">
        <v>15106</v>
      </c>
      <c r="C17345" t="s">
        <v>9787</v>
      </c>
    </row>
    <row r="17346" spans="1:3" hidden="1" x14ac:dyDescent="0.25">
      <c r="A17346" t="s">
        <v>4130</v>
      </c>
      <c r="B17346" t="s">
        <v>15107</v>
      </c>
      <c r="C17346" t="s">
        <v>9787</v>
      </c>
    </row>
    <row r="17347" spans="1:3" hidden="1" x14ac:dyDescent="0.25">
      <c r="A17347" t="s">
        <v>4130</v>
      </c>
      <c r="B17347" t="s">
        <v>15108</v>
      </c>
      <c r="C17347" t="s">
        <v>9787</v>
      </c>
    </row>
    <row r="17348" spans="1:3" hidden="1" x14ac:dyDescent="0.25">
      <c r="A17348" t="s">
        <v>4130</v>
      </c>
      <c r="B17348" t="s">
        <v>15109</v>
      </c>
      <c r="C17348" t="s">
        <v>9787</v>
      </c>
    </row>
    <row r="17349" spans="1:3" hidden="1" x14ac:dyDescent="0.25">
      <c r="A17349" t="s">
        <v>4130</v>
      </c>
      <c r="B17349" t="s">
        <v>15110</v>
      </c>
      <c r="C17349" t="s">
        <v>9787</v>
      </c>
    </row>
    <row r="17350" spans="1:3" hidden="1" x14ac:dyDescent="0.25">
      <c r="A17350" t="s">
        <v>4130</v>
      </c>
      <c r="B17350" t="s">
        <v>15111</v>
      </c>
      <c r="C17350" t="s">
        <v>9787</v>
      </c>
    </row>
    <row r="17351" spans="1:3" hidden="1" x14ac:dyDescent="0.25">
      <c r="A17351" t="s">
        <v>4130</v>
      </c>
      <c r="B17351" t="s">
        <v>15112</v>
      </c>
      <c r="C17351" t="s">
        <v>9787</v>
      </c>
    </row>
    <row r="17352" spans="1:3" hidden="1" x14ac:dyDescent="0.25">
      <c r="A17352" t="s">
        <v>4130</v>
      </c>
      <c r="B17352" t="s">
        <v>15113</v>
      </c>
      <c r="C17352" t="s">
        <v>9787</v>
      </c>
    </row>
    <row r="17353" spans="1:3" hidden="1" x14ac:dyDescent="0.25">
      <c r="A17353" t="s">
        <v>4130</v>
      </c>
      <c r="B17353" t="s">
        <v>15114</v>
      </c>
      <c r="C17353" t="s">
        <v>9787</v>
      </c>
    </row>
    <row r="17354" spans="1:3" hidden="1" x14ac:dyDescent="0.25">
      <c r="A17354" t="s">
        <v>4130</v>
      </c>
      <c r="B17354" t="s">
        <v>15115</v>
      </c>
      <c r="C17354" t="s">
        <v>9751</v>
      </c>
    </row>
    <row r="17355" spans="1:3" hidden="1" x14ac:dyDescent="0.25">
      <c r="A17355" t="s">
        <v>4130</v>
      </c>
      <c r="B17355" t="s">
        <v>15116</v>
      </c>
      <c r="C17355" t="s">
        <v>9751</v>
      </c>
    </row>
    <row r="17356" spans="1:3" hidden="1" x14ac:dyDescent="0.25">
      <c r="A17356" t="s">
        <v>4130</v>
      </c>
      <c r="B17356" t="s">
        <v>15117</v>
      </c>
      <c r="C17356" t="s">
        <v>9754</v>
      </c>
    </row>
    <row r="17357" spans="1:3" hidden="1" x14ac:dyDescent="0.25">
      <c r="A17357" t="s">
        <v>4130</v>
      </c>
      <c r="B17357" t="s">
        <v>15118</v>
      </c>
      <c r="C17357" t="s">
        <v>9754</v>
      </c>
    </row>
    <row r="17358" spans="1:3" hidden="1" x14ac:dyDescent="0.25">
      <c r="A17358" t="s">
        <v>4130</v>
      </c>
      <c r="B17358" t="s">
        <v>15119</v>
      </c>
      <c r="C17358" t="s">
        <v>9876</v>
      </c>
    </row>
    <row r="17359" spans="1:3" hidden="1" x14ac:dyDescent="0.25">
      <c r="A17359" t="s">
        <v>4130</v>
      </c>
      <c r="B17359" t="s">
        <v>15120</v>
      </c>
      <c r="C17359" t="s">
        <v>9876</v>
      </c>
    </row>
    <row r="17360" spans="1:3" hidden="1" x14ac:dyDescent="0.25">
      <c r="A17360" t="s">
        <v>4130</v>
      </c>
      <c r="B17360" t="s">
        <v>15121</v>
      </c>
      <c r="C17360" t="s">
        <v>9876</v>
      </c>
    </row>
    <row r="17361" spans="1:3" hidden="1" x14ac:dyDescent="0.25">
      <c r="A17361" t="s">
        <v>4130</v>
      </c>
      <c r="B17361" t="s">
        <v>15122</v>
      </c>
      <c r="C17361" t="s">
        <v>9876</v>
      </c>
    </row>
    <row r="17362" spans="1:3" hidden="1" x14ac:dyDescent="0.25">
      <c r="A17362" t="s">
        <v>4130</v>
      </c>
      <c r="B17362" t="s">
        <v>15123</v>
      </c>
      <c r="C17362" t="s">
        <v>9876</v>
      </c>
    </row>
    <row r="17363" spans="1:3" hidden="1" x14ac:dyDescent="0.25">
      <c r="A17363" t="s">
        <v>4130</v>
      </c>
      <c r="B17363" t="s">
        <v>15124</v>
      </c>
      <c r="C17363" t="s">
        <v>9876</v>
      </c>
    </row>
    <row r="17364" spans="1:3" hidden="1" x14ac:dyDescent="0.25">
      <c r="A17364" t="s">
        <v>4130</v>
      </c>
      <c r="B17364" t="s">
        <v>15125</v>
      </c>
      <c r="C17364" t="s">
        <v>9876</v>
      </c>
    </row>
    <row r="17365" spans="1:3" hidden="1" x14ac:dyDescent="0.25">
      <c r="A17365" t="s">
        <v>4130</v>
      </c>
      <c r="B17365" t="s">
        <v>15126</v>
      </c>
      <c r="C17365" t="s">
        <v>9876</v>
      </c>
    </row>
    <row r="17366" spans="1:3" hidden="1" x14ac:dyDescent="0.25">
      <c r="A17366" t="s">
        <v>4130</v>
      </c>
      <c r="B17366" t="s">
        <v>15127</v>
      </c>
      <c r="C17366" t="s">
        <v>9876</v>
      </c>
    </row>
    <row r="17367" spans="1:3" hidden="1" x14ac:dyDescent="0.25">
      <c r="A17367" t="s">
        <v>4130</v>
      </c>
      <c r="B17367" t="s">
        <v>15128</v>
      </c>
      <c r="C17367" t="s">
        <v>9876</v>
      </c>
    </row>
    <row r="17368" spans="1:3" hidden="1" x14ac:dyDescent="0.25">
      <c r="A17368" t="s">
        <v>4130</v>
      </c>
      <c r="B17368" t="s">
        <v>15129</v>
      </c>
      <c r="C17368" t="s">
        <v>15130</v>
      </c>
    </row>
    <row r="17369" spans="1:3" hidden="1" x14ac:dyDescent="0.25">
      <c r="A17369" t="s">
        <v>4130</v>
      </c>
      <c r="B17369" t="s">
        <v>15131</v>
      </c>
      <c r="C17369" t="s">
        <v>15130</v>
      </c>
    </row>
    <row r="17370" spans="1:3" hidden="1" x14ac:dyDescent="0.25">
      <c r="A17370" t="s">
        <v>4130</v>
      </c>
      <c r="B17370" t="s">
        <v>15132</v>
      </c>
      <c r="C17370" t="s">
        <v>15130</v>
      </c>
    </row>
    <row r="17371" spans="1:3" hidden="1" x14ac:dyDescent="0.25">
      <c r="A17371" t="s">
        <v>4130</v>
      </c>
      <c r="B17371" t="s">
        <v>15133</v>
      </c>
      <c r="C17371" t="s">
        <v>15134</v>
      </c>
    </row>
    <row r="17372" spans="1:3" hidden="1" x14ac:dyDescent="0.25">
      <c r="A17372" t="s">
        <v>4130</v>
      </c>
      <c r="B17372" t="s">
        <v>15135</v>
      </c>
      <c r="C17372" t="s">
        <v>15134</v>
      </c>
    </row>
    <row r="17373" spans="1:3" hidden="1" x14ac:dyDescent="0.25">
      <c r="A17373" t="s">
        <v>4130</v>
      </c>
      <c r="B17373" t="s">
        <v>15136</v>
      </c>
      <c r="C17373" t="s">
        <v>15134</v>
      </c>
    </row>
    <row r="17374" spans="1:3" hidden="1" x14ac:dyDescent="0.25">
      <c r="A17374" t="s">
        <v>4130</v>
      </c>
      <c r="B17374" t="s">
        <v>15137</v>
      </c>
      <c r="C17374" t="s">
        <v>15138</v>
      </c>
    </row>
    <row r="17375" spans="1:3" hidden="1" x14ac:dyDescent="0.25">
      <c r="A17375" t="s">
        <v>4130</v>
      </c>
      <c r="B17375" t="s">
        <v>15139</v>
      </c>
      <c r="C17375" t="s">
        <v>15140</v>
      </c>
    </row>
    <row r="17376" spans="1:3" hidden="1" x14ac:dyDescent="0.25">
      <c r="A17376" t="s">
        <v>4130</v>
      </c>
      <c r="B17376" t="s">
        <v>15141</v>
      </c>
      <c r="C17376" t="s">
        <v>15142</v>
      </c>
    </row>
    <row r="17377" spans="1:3" hidden="1" x14ac:dyDescent="0.25">
      <c r="A17377" t="s">
        <v>4130</v>
      </c>
      <c r="B17377" t="s">
        <v>15143</v>
      </c>
      <c r="C17377" t="s">
        <v>15144</v>
      </c>
    </row>
    <row r="17378" spans="1:3" hidden="1" x14ac:dyDescent="0.25">
      <c r="A17378" t="s">
        <v>4130</v>
      </c>
      <c r="B17378" t="s">
        <v>15145</v>
      </c>
      <c r="C17378" t="s">
        <v>15144</v>
      </c>
    </row>
    <row r="17379" spans="1:3" hidden="1" x14ac:dyDescent="0.25">
      <c r="A17379" t="s">
        <v>4130</v>
      </c>
      <c r="B17379" t="s">
        <v>15146</v>
      </c>
      <c r="C17379" t="s">
        <v>15144</v>
      </c>
    </row>
    <row r="17380" spans="1:3" hidden="1" x14ac:dyDescent="0.25">
      <c r="A17380" t="s">
        <v>4130</v>
      </c>
      <c r="B17380" t="s">
        <v>15147</v>
      </c>
      <c r="C17380" t="s">
        <v>15144</v>
      </c>
    </row>
    <row r="17381" spans="1:3" hidden="1" x14ac:dyDescent="0.25">
      <c r="A17381" t="s">
        <v>4130</v>
      </c>
      <c r="B17381" t="s">
        <v>15148</v>
      </c>
      <c r="C17381" t="s">
        <v>15144</v>
      </c>
    </row>
    <row r="17382" spans="1:3" hidden="1" x14ac:dyDescent="0.25">
      <c r="A17382" t="s">
        <v>4130</v>
      </c>
      <c r="B17382" t="s">
        <v>15149</v>
      </c>
      <c r="C17382" t="s">
        <v>15144</v>
      </c>
    </row>
    <row r="17383" spans="1:3" hidden="1" x14ac:dyDescent="0.25">
      <c r="A17383" t="s">
        <v>4130</v>
      </c>
      <c r="B17383" t="s">
        <v>15150</v>
      </c>
      <c r="C17383" t="s">
        <v>15144</v>
      </c>
    </row>
    <row r="17384" spans="1:3" hidden="1" x14ac:dyDescent="0.25">
      <c r="A17384" t="s">
        <v>4130</v>
      </c>
      <c r="B17384" t="s">
        <v>15151</v>
      </c>
      <c r="C17384" t="s">
        <v>15144</v>
      </c>
    </row>
    <row r="17385" spans="1:3" hidden="1" x14ac:dyDescent="0.25">
      <c r="A17385" t="s">
        <v>4130</v>
      </c>
      <c r="B17385" t="s">
        <v>15152</v>
      </c>
      <c r="C17385" t="s">
        <v>15144</v>
      </c>
    </row>
    <row r="17386" spans="1:3" hidden="1" x14ac:dyDescent="0.25">
      <c r="A17386" t="s">
        <v>4130</v>
      </c>
      <c r="B17386" t="s">
        <v>15153</v>
      </c>
      <c r="C17386" t="s">
        <v>15144</v>
      </c>
    </row>
    <row r="17387" spans="1:3" hidden="1" x14ac:dyDescent="0.25">
      <c r="A17387" t="s">
        <v>4130</v>
      </c>
      <c r="B17387" t="s">
        <v>15154</v>
      </c>
      <c r="C17387" t="s">
        <v>15155</v>
      </c>
    </row>
    <row r="17388" spans="1:3" hidden="1" x14ac:dyDescent="0.25">
      <c r="A17388" t="s">
        <v>4130</v>
      </c>
      <c r="B17388" t="s">
        <v>15156</v>
      </c>
      <c r="C17388" t="s">
        <v>15155</v>
      </c>
    </row>
    <row r="17389" spans="1:3" hidden="1" x14ac:dyDescent="0.25">
      <c r="A17389" t="s">
        <v>4130</v>
      </c>
      <c r="B17389" t="s">
        <v>15157</v>
      </c>
      <c r="C17389" t="s">
        <v>15155</v>
      </c>
    </row>
    <row r="17390" spans="1:3" hidden="1" x14ac:dyDescent="0.25">
      <c r="A17390" t="s">
        <v>4130</v>
      </c>
      <c r="B17390" t="s">
        <v>15158</v>
      </c>
      <c r="C17390" t="s">
        <v>15155</v>
      </c>
    </row>
    <row r="17391" spans="1:3" hidden="1" x14ac:dyDescent="0.25">
      <c r="A17391" t="s">
        <v>4130</v>
      </c>
      <c r="B17391" t="s">
        <v>15159</v>
      </c>
      <c r="C17391" t="s">
        <v>15155</v>
      </c>
    </row>
    <row r="17392" spans="1:3" hidden="1" x14ac:dyDescent="0.25">
      <c r="A17392" t="s">
        <v>4130</v>
      </c>
      <c r="B17392" t="s">
        <v>15160</v>
      </c>
      <c r="C17392" t="s">
        <v>15155</v>
      </c>
    </row>
    <row r="17393" spans="1:3" hidden="1" x14ac:dyDescent="0.25">
      <c r="A17393" t="s">
        <v>4130</v>
      </c>
      <c r="B17393" t="s">
        <v>15161</v>
      </c>
      <c r="C17393" t="s">
        <v>15155</v>
      </c>
    </row>
    <row r="17394" spans="1:3" hidden="1" x14ac:dyDescent="0.25">
      <c r="A17394" t="s">
        <v>4130</v>
      </c>
      <c r="B17394" t="s">
        <v>15162</v>
      </c>
      <c r="C17394" t="s">
        <v>15155</v>
      </c>
    </row>
    <row r="17395" spans="1:3" hidden="1" x14ac:dyDescent="0.25">
      <c r="A17395" t="s">
        <v>4130</v>
      </c>
      <c r="B17395" t="s">
        <v>15163</v>
      </c>
      <c r="C17395" t="s">
        <v>15155</v>
      </c>
    </row>
    <row r="17396" spans="1:3" hidden="1" x14ac:dyDescent="0.25">
      <c r="A17396" t="s">
        <v>4130</v>
      </c>
      <c r="B17396" t="s">
        <v>15164</v>
      </c>
      <c r="C17396" t="s">
        <v>15155</v>
      </c>
    </row>
    <row r="17397" spans="1:3" hidden="1" x14ac:dyDescent="0.25">
      <c r="A17397" t="s">
        <v>4130</v>
      </c>
      <c r="B17397" t="s">
        <v>15165</v>
      </c>
      <c r="C17397" t="s">
        <v>9803</v>
      </c>
    </row>
    <row r="17398" spans="1:3" hidden="1" x14ac:dyDescent="0.25">
      <c r="A17398" t="s">
        <v>4130</v>
      </c>
      <c r="B17398" t="s">
        <v>15166</v>
      </c>
      <c r="C17398" t="s">
        <v>9803</v>
      </c>
    </row>
    <row r="17399" spans="1:3" hidden="1" x14ac:dyDescent="0.25">
      <c r="A17399" t="s">
        <v>4130</v>
      </c>
      <c r="B17399" t="s">
        <v>15167</v>
      </c>
      <c r="C17399" t="s">
        <v>9803</v>
      </c>
    </row>
    <row r="17400" spans="1:3" hidden="1" x14ac:dyDescent="0.25">
      <c r="A17400" t="s">
        <v>4130</v>
      </c>
      <c r="B17400" t="s">
        <v>15168</v>
      </c>
      <c r="C17400" t="s">
        <v>9803</v>
      </c>
    </row>
    <row r="17401" spans="1:3" hidden="1" x14ac:dyDescent="0.25">
      <c r="A17401" t="s">
        <v>4130</v>
      </c>
      <c r="B17401" t="s">
        <v>15169</v>
      </c>
      <c r="C17401" t="s">
        <v>9803</v>
      </c>
    </row>
    <row r="17402" spans="1:3" hidden="1" x14ac:dyDescent="0.25">
      <c r="A17402" t="s">
        <v>4130</v>
      </c>
      <c r="B17402" t="s">
        <v>15170</v>
      </c>
      <c r="C17402" t="s">
        <v>9803</v>
      </c>
    </row>
    <row r="17403" spans="1:3" hidden="1" x14ac:dyDescent="0.25">
      <c r="A17403" t="s">
        <v>4130</v>
      </c>
      <c r="B17403" t="s">
        <v>15171</v>
      </c>
      <c r="C17403" t="s">
        <v>9803</v>
      </c>
    </row>
    <row r="17404" spans="1:3" hidden="1" x14ac:dyDescent="0.25">
      <c r="A17404" t="s">
        <v>4130</v>
      </c>
      <c r="B17404" t="s">
        <v>15172</v>
      </c>
      <c r="C17404" t="s">
        <v>9803</v>
      </c>
    </row>
    <row r="17405" spans="1:3" hidden="1" x14ac:dyDescent="0.25">
      <c r="A17405" t="s">
        <v>4130</v>
      </c>
      <c r="B17405" t="s">
        <v>15173</v>
      </c>
      <c r="C17405" t="s">
        <v>9803</v>
      </c>
    </row>
    <row r="17406" spans="1:3" hidden="1" x14ac:dyDescent="0.25">
      <c r="A17406" t="s">
        <v>4130</v>
      </c>
      <c r="B17406" t="s">
        <v>15174</v>
      </c>
      <c r="C17406" t="s">
        <v>9803</v>
      </c>
    </row>
    <row r="17407" spans="1:3" hidden="1" x14ac:dyDescent="0.25">
      <c r="A17407" t="s">
        <v>4130</v>
      </c>
      <c r="B17407" t="s">
        <v>15175</v>
      </c>
      <c r="C17407" t="s">
        <v>15176</v>
      </c>
    </row>
    <row r="17408" spans="1:3" hidden="1" x14ac:dyDescent="0.25">
      <c r="A17408" t="s">
        <v>4130</v>
      </c>
      <c r="B17408" t="s">
        <v>15177</v>
      </c>
      <c r="C17408" t="s">
        <v>15176</v>
      </c>
    </row>
    <row r="17409" spans="1:3" hidden="1" x14ac:dyDescent="0.25">
      <c r="A17409" t="s">
        <v>4130</v>
      </c>
      <c r="B17409" t="s">
        <v>15178</v>
      </c>
      <c r="C17409" t="s">
        <v>15176</v>
      </c>
    </row>
    <row r="17410" spans="1:3" hidden="1" x14ac:dyDescent="0.25">
      <c r="A17410" t="s">
        <v>4130</v>
      </c>
      <c r="B17410" t="s">
        <v>15179</v>
      </c>
      <c r="C17410" t="s">
        <v>15176</v>
      </c>
    </row>
    <row r="17411" spans="1:3" hidden="1" x14ac:dyDescent="0.25">
      <c r="A17411" t="s">
        <v>4130</v>
      </c>
      <c r="B17411" t="s">
        <v>15180</v>
      </c>
      <c r="C17411" t="s">
        <v>15176</v>
      </c>
    </row>
    <row r="17412" spans="1:3" hidden="1" x14ac:dyDescent="0.25">
      <c r="A17412" t="s">
        <v>4130</v>
      </c>
      <c r="B17412" t="s">
        <v>15181</v>
      </c>
      <c r="C17412" t="s">
        <v>15176</v>
      </c>
    </row>
    <row r="17413" spans="1:3" hidden="1" x14ac:dyDescent="0.25">
      <c r="A17413" t="s">
        <v>4130</v>
      </c>
      <c r="B17413" t="s">
        <v>15182</v>
      </c>
      <c r="C17413" t="s">
        <v>15176</v>
      </c>
    </row>
    <row r="17414" spans="1:3" hidden="1" x14ac:dyDescent="0.25">
      <c r="A17414" t="s">
        <v>4130</v>
      </c>
      <c r="B17414" t="s">
        <v>15183</v>
      </c>
      <c r="C17414" t="s">
        <v>15176</v>
      </c>
    </row>
    <row r="17415" spans="1:3" hidden="1" x14ac:dyDescent="0.25">
      <c r="A17415" t="s">
        <v>4130</v>
      </c>
      <c r="B17415" t="s">
        <v>15184</v>
      </c>
      <c r="C17415" t="s">
        <v>15176</v>
      </c>
    </row>
    <row r="17416" spans="1:3" hidden="1" x14ac:dyDescent="0.25">
      <c r="A17416" t="s">
        <v>4130</v>
      </c>
      <c r="B17416" t="s">
        <v>15185</v>
      </c>
      <c r="C17416" t="s">
        <v>15176</v>
      </c>
    </row>
    <row r="17417" spans="1:3" hidden="1" x14ac:dyDescent="0.25">
      <c r="A17417" t="s">
        <v>4130</v>
      </c>
      <c r="B17417" t="s">
        <v>15186</v>
      </c>
      <c r="C17417" t="s">
        <v>15187</v>
      </c>
    </row>
    <row r="17418" spans="1:3" hidden="1" x14ac:dyDescent="0.25">
      <c r="A17418" t="s">
        <v>4130</v>
      </c>
      <c r="B17418" t="s">
        <v>15188</v>
      </c>
      <c r="C17418" t="s">
        <v>15187</v>
      </c>
    </row>
    <row r="17419" spans="1:3" hidden="1" x14ac:dyDescent="0.25">
      <c r="A17419" t="s">
        <v>4130</v>
      </c>
      <c r="B17419" t="s">
        <v>15189</v>
      </c>
      <c r="C17419" t="s">
        <v>15187</v>
      </c>
    </row>
    <row r="17420" spans="1:3" hidden="1" x14ac:dyDescent="0.25">
      <c r="A17420" t="s">
        <v>4130</v>
      </c>
      <c r="B17420" t="s">
        <v>15190</v>
      </c>
      <c r="C17420" t="s">
        <v>15187</v>
      </c>
    </row>
    <row r="17421" spans="1:3" hidden="1" x14ac:dyDescent="0.25">
      <c r="A17421" t="s">
        <v>4130</v>
      </c>
      <c r="B17421" t="s">
        <v>15191</v>
      </c>
      <c r="C17421" t="s">
        <v>15187</v>
      </c>
    </row>
    <row r="17422" spans="1:3" hidden="1" x14ac:dyDescent="0.25">
      <c r="A17422" t="s">
        <v>4130</v>
      </c>
      <c r="B17422" t="s">
        <v>15192</v>
      </c>
      <c r="C17422" t="s">
        <v>15187</v>
      </c>
    </row>
    <row r="17423" spans="1:3" hidden="1" x14ac:dyDescent="0.25">
      <c r="A17423" t="s">
        <v>4130</v>
      </c>
      <c r="B17423" t="s">
        <v>15193</v>
      </c>
      <c r="C17423" t="s">
        <v>15187</v>
      </c>
    </row>
    <row r="17424" spans="1:3" hidden="1" x14ac:dyDescent="0.25">
      <c r="A17424" t="s">
        <v>4130</v>
      </c>
      <c r="B17424" t="s">
        <v>15194</v>
      </c>
      <c r="C17424" t="s">
        <v>15187</v>
      </c>
    </row>
    <row r="17425" spans="1:3" hidden="1" x14ac:dyDescent="0.25">
      <c r="A17425" t="s">
        <v>4130</v>
      </c>
      <c r="B17425" t="s">
        <v>15195</v>
      </c>
      <c r="C17425" t="s">
        <v>15187</v>
      </c>
    </row>
    <row r="17426" spans="1:3" hidden="1" x14ac:dyDescent="0.25">
      <c r="A17426" t="s">
        <v>4130</v>
      </c>
      <c r="B17426" t="s">
        <v>15196</v>
      </c>
      <c r="C17426" t="s">
        <v>15187</v>
      </c>
    </row>
    <row r="17427" spans="1:3" hidden="1" x14ac:dyDescent="0.25">
      <c r="A17427" t="s">
        <v>4130</v>
      </c>
      <c r="B17427" t="s">
        <v>15197</v>
      </c>
      <c r="C17427" t="s">
        <v>15187</v>
      </c>
    </row>
    <row r="17428" spans="1:3" hidden="1" x14ac:dyDescent="0.25">
      <c r="A17428" t="s">
        <v>4130</v>
      </c>
      <c r="B17428" t="s">
        <v>15198</v>
      </c>
      <c r="C17428" t="s">
        <v>15199</v>
      </c>
    </row>
    <row r="17429" spans="1:3" hidden="1" x14ac:dyDescent="0.25">
      <c r="A17429" t="s">
        <v>4130</v>
      </c>
      <c r="B17429" t="s">
        <v>15200</v>
      </c>
      <c r="C17429" t="s">
        <v>15201</v>
      </c>
    </row>
    <row r="17430" spans="1:3" hidden="1" x14ac:dyDescent="0.25">
      <c r="A17430" t="s">
        <v>4130</v>
      </c>
      <c r="B17430" t="s">
        <v>15202</v>
      </c>
      <c r="C17430" t="s">
        <v>15203</v>
      </c>
    </row>
    <row r="17431" spans="1:3" hidden="1" x14ac:dyDescent="0.25">
      <c r="A17431" t="s">
        <v>4130</v>
      </c>
      <c r="B17431" t="s">
        <v>15204</v>
      </c>
      <c r="C17431" t="s">
        <v>15205</v>
      </c>
    </row>
    <row r="17432" spans="1:3" hidden="1" x14ac:dyDescent="0.25">
      <c r="A17432" t="s">
        <v>4130</v>
      </c>
      <c r="B17432" t="s">
        <v>15206</v>
      </c>
      <c r="C17432" t="s">
        <v>15207</v>
      </c>
    </row>
    <row r="17433" spans="1:3" hidden="1" x14ac:dyDescent="0.25">
      <c r="A17433" t="s">
        <v>4130</v>
      </c>
      <c r="B17433" t="s">
        <v>15208</v>
      </c>
      <c r="C17433" t="s">
        <v>15207</v>
      </c>
    </row>
    <row r="17434" spans="1:3" hidden="1" x14ac:dyDescent="0.25">
      <c r="A17434" t="s">
        <v>4130</v>
      </c>
      <c r="B17434" t="s">
        <v>15209</v>
      </c>
      <c r="C17434" t="s">
        <v>15207</v>
      </c>
    </row>
    <row r="17435" spans="1:3" hidden="1" x14ac:dyDescent="0.25">
      <c r="A17435" t="s">
        <v>4130</v>
      </c>
      <c r="B17435" t="s">
        <v>15210</v>
      </c>
      <c r="C17435" t="s">
        <v>15207</v>
      </c>
    </row>
    <row r="17436" spans="1:3" hidden="1" x14ac:dyDescent="0.25">
      <c r="A17436" t="s">
        <v>4130</v>
      </c>
      <c r="B17436" t="s">
        <v>15211</v>
      </c>
      <c r="C17436" t="s">
        <v>15207</v>
      </c>
    </row>
    <row r="17437" spans="1:3" hidden="1" x14ac:dyDescent="0.25">
      <c r="A17437" t="s">
        <v>4130</v>
      </c>
      <c r="B17437" t="s">
        <v>15212</v>
      </c>
      <c r="C17437" t="s">
        <v>10009</v>
      </c>
    </row>
    <row r="17438" spans="1:3" hidden="1" x14ac:dyDescent="0.25">
      <c r="A17438" t="s">
        <v>4130</v>
      </c>
      <c r="B17438" t="s">
        <v>15213</v>
      </c>
      <c r="C17438" t="s">
        <v>10009</v>
      </c>
    </row>
    <row r="17439" spans="1:3" hidden="1" x14ac:dyDescent="0.25">
      <c r="A17439" t="s">
        <v>4130</v>
      </c>
      <c r="B17439" t="s">
        <v>15214</v>
      </c>
      <c r="C17439" t="s">
        <v>10009</v>
      </c>
    </row>
    <row r="17440" spans="1:3" hidden="1" x14ac:dyDescent="0.25">
      <c r="A17440" t="s">
        <v>4130</v>
      </c>
      <c r="B17440" t="s">
        <v>15215</v>
      </c>
      <c r="C17440" t="s">
        <v>10009</v>
      </c>
    </row>
    <row r="17441" spans="1:3" hidden="1" x14ac:dyDescent="0.25">
      <c r="A17441" t="s">
        <v>4130</v>
      </c>
      <c r="B17441" t="s">
        <v>15216</v>
      </c>
      <c r="C17441" t="s">
        <v>10009</v>
      </c>
    </row>
    <row r="17442" spans="1:3" hidden="1" x14ac:dyDescent="0.25">
      <c r="A17442" t="s">
        <v>4130</v>
      </c>
      <c r="B17442" t="s">
        <v>15217</v>
      </c>
      <c r="C17442" t="s">
        <v>9904</v>
      </c>
    </row>
    <row r="17443" spans="1:3" hidden="1" x14ac:dyDescent="0.25">
      <c r="A17443" t="s">
        <v>4130</v>
      </c>
      <c r="B17443" t="s">
        <v>15218</v>
      </c>
      <c r="C17443" t="s">
        <v>9904</v>
      </c>
    </row>
    <row r="17444" spans="1:3" hidden="1" x14ac:dyDescent="0.25">
      <c r="A17444" t="s">
        <v>4130</v>
      </c>
      <c r="B17444" t="s">
        <v>15219</v>
      </c>
      <c r="C17444" t="s">
        <v>9904</v>
      </c>
    </row>
    <row r="17445" spans="1:3" hidden="1" x14ac:dyDescent="0.25">
      <c r="A17445" t="s">
        <v>4130</v>
      </c>
      <c r="B17445" t="s">
        <v>15220</v>
      </c>
      <c r="C17445" t="s">
        <v>9904</v>
      </c>
    </row>
    <row r="17446" spans="1:3" hidden="1" x14ac:dyDescent="0.25">
      <c r="A17446" t="s">
        <v>4130</v>
      </c>
      <c r="B17446" t="s">
        <v>15221</v>
      </c>
      <c r="C17446" t="s">
        <v>9904</v>
      </c>
    </row>
    <row r="17447" spans="1:3" hidden="1" x14ac:dyDescent="0.25">
      <c r="A17447" t="s">
        <v>4130</v>
      </c>
      <c r="B17447" t="s">
        <v>15222</v>
      </c>
      <c r="C17447" t="s">
        <v>10049</v>
      </c>
    </row>
    <row r="17448" spans="1:3" hidden="1" x14ac:dyDescent="0.25">
      <c r="A17448" t="s">
        <v>4130</v>
      </c>
      <c r="B17448" t="s">
        <v>15223</v>
      </c>
      <c r="C17448" t="s">
        <v>10049</v>
      </c>
    </row>
    <row r="17449" spans="1:3" hidden="1" x14ac:dyDescent="0.25">
      <c r="A17449" t="s">
        <v>4130</v>
      </c>
      <c r="B17449" t="s">
        <v>15224</v>
      </c>
      <c r="C17449" t="s">
        <v>10049</v>
      </c>
    </row>
    <row r="17450" spans="1:3" hidden="1" x14ac:dyDescent="0.25">
      <c r="A17450" t="s">
        <v>4130</v>
      </c>
      <c r="B17450" t="s">
        <v>15225</v>
      </c>
      <c r="C17450" t="s">
        <v>10049</v>
      </c>
    </row>
    <row r="17451" spans="1:3" hidden="1" x14ac:dyDescent="0.25">
      <c r="A17451" t="s">
        <v>4130</v>
      </c>
      <c r="B17451" t="s">
        <v>15226</v>
      </c>
      <c r="C17451" t="s">
        <v>10049</v>
      </c>
    </row>
    <row r="17452" spans="1:3" hidden="1" x14ac:dyDescent="0.25">
      <c r="A17452" t="s">
        <v>4130</v>
      </c>
      <c r="B17452" t="s">
        <v>15227</v>
      </c>
      <c r="C17452" t="s">
        <v>10049</v>
      </c>
    </row>
    <row r="17453" spans="1:3" hidden="1" x14ac:dyDescent="0.25">
      <c r="A17453" t="s">
        <v>4130</v>
      </c>
      <c r="B17453" t="s">
        <v>15228</v>
      </c>
      <c r="C17453" t="s">
        <v>10049</v>
      </c>
    </row>
    <row r="17454" spans="1:3" hidden="1" x14ac:dyDescent="0.25">
      <c r="A17454" t="s">
        <v>4130</v>
      </c>
      <c r="B17454" t="s">
        <v>15229</v>
      </c>
      <c r="C17454" t="s">
        <v>10049</v>
      </c>
    </row>
    <row r="17455" spans="1:3" hidden="1" x14ac:dyDescent="0.25">
      <c r="A17455" t="s">
        <v>4130</v>
      </c>
      <c r="B17455" t="s">
        <v>15230</v>
      </c>
      <c r="C17455" t="s">
        <v>10049</v>
      </c>
    </row>
    <row r="17456" spans="1:3" hidden="1" x14ac:dyDescent="0.25">
      <c r="A17456" t="s">
        <v>4130</v>
      </c>
      <c r="B17456" t="s">
        <v>15231</v>
      </c>
      <c r="C17456" t="s">
        <v>10049</v>
      </c>
    </row>
    <row r="17457" spans="1:3" hidden="1" x14ac:dyDescent="0.25">
      <c r="A17457" t="s">
        <v>4130</v>
      </c>
      <c r="B17457" t="s">
        <v>15232</v>
      </c>
      <c r="C17457" t="s">
        <v>15233</v>
      </c>
    </row>
    <row r="17458" spans="1:3" hidden="1" x14ac:dyDescent="0.25">
      <c r="A17458" t="s">
        <v>4130</v>
      </c>
      <c r="B17458" t="s">
        <v>15234</v>
      </c>
      <c r="C17458" t="s">
        <v>9904</v>
      </c>
    </row>
    <row r="17459" spans="1:3" hidden="1" x14ac:dyDescent="0.25">
      <c r="A17459" t="s">
        <v>4130</v>
      </c>
      <c r="B17459" t="s">
        <v>15235</v>
      </c>
      <c r="C17459" t="s">
        <v>9904</v>
      </c>
    </row>
    <row r="17460" spans="1:3" hidden="1" x14ac:dyDescent="0.25">
      <c r="A17460" t="s">
        <v>4130</v>
      </c>
      <c r="B17460" t="s">
        <v>15236</v>
      </c>
      <c r="C17460" t="s">
        <v>9904</v>
      </c>
    </row>
    <row r="17461" spans="1:3" hidden="1" x14ac:dyDescent="0.25">
      <c r="A17461" t="s">
        <v>4130</v>
      </c>
      <c r="B17461" t="s">
        <v>15237</v>
      </c>
      <c r="C17461" t="s">
        <v>9904</v>
      </c>
    </row>
    <row r="17462" spans="1:3" hidden="1" x14ac:dyDescent="0.25">
      <c r="A17462" t="s">
        <v>4130</v>
      </c>
      <c r="B17462" t="s">
        <v>15238</v>
      </c>
      <c r="C17462" t="s">
        <v>10023</v>
      </c>
    </row>
    <row r="17463" spans="1:3" hidden="1" x14ac:dyDescent="0.25">
      <c r="A17463" t="s">
        <v>4130</v>
      </c>
      <c r="B17463" t="s">
        <v>15239</v>
      </c>
      <c r="C17463" t="s">
        <v>10023</v>
      </c>
    </row>
    <row r="17464" spans="1:3" hidden="1" x14ac:dyDescent="0.25">
      <c r="A17464" t="s">
        <v>4130</v>
      </c>
      <c r="B17464" t="s">
        <v>15240</v>
      </c>
      <c r="C17464" t="s">
        <v>10023</v>
      </c>
    </row>
    <row r="17465" spans="1:3" hidden="1" x14ac:dyDescent="0.25">
      <c r="A17465" t="s">
        <v>4130</v>
      </c>
      <c r="B17465" t="s">
        <v>15241</v>
      </c>
      <c r="C17465" t="s">
        <v>10023</v>
      </c>
    </row>
    <row r="17466" spans="1:3" hidden="1" x14ac:dyDescent="0.25">
      <c r="A17466" t="s">
        <v>4130</v>
      </c>
      <c r="B17466" t="s">
        <v>15242</v>
      </c>
      <c r="C17466" t="s">
        <v>10023</v>
      </c>
    </row>
    <row r="17467" spans="1:3" hidden="1" x14ac:dyDescent="0.25">
      <c r="A17467" t="s">
        <v>4130</v>
      </c>
      <c r="B17467" t="s">
        <v>15243</v>
      </c>
      <c r="C17467" t="s">
        <v>10023</v>
      </c>
    </row>
    <row r="17468" spans="1:3" hidden="1" x14ac:dyDescent="0.25">
      <c r="A17468" t="s">
        <v>4130</v>
      </c>
      <c r="B17468" t="s">
        <v>15244</v>
      </c>
      <c r="C17468" t="s">
        <v>10023</v>
      </c>
    </row>
    <row r="17469" spans="1:3" hidden="1" x14ac:dyDescent="0.25">
      <c r="A17469" t="s">
        <v>4130</v>
      </c>
      <c r="B17469" t="s">
        <v>15245</v>
      </c>
      <c r="C17469" t="s">
        <v>10023</v>
      </c>
    </row>
    <row r="17470" spans="1:3" hidden="1" x14ac:dyDescent="0.25">
      <c r="A17470" t="s">
        <v>4130</v>
      </c>
      <c r="B17470" t="s">
        <v>15246</v>
      </c>
      <c r="C17470" t="s">
        <v>10023</v>
      </c>
    </row>
    <row r="17471" spans="1:3" hidden="1" x14ac:dyDescent="0.25">
      <c r="A17471" t="s">
        <v>4130</v>
      </c>
      <c r="B17471" t="s">
        <v>15247</v>
      </c>
      <c r="C17471" t="s">
        <v>10023</v>
      </c>
    </row>
    <row r="17472" spans="1:3" hidden="1" x14ac:dyDescent="0.25">
      <c r="A17472" t="s">
        <v>4130</v>
      </c>
      <c r="B17472" t="s">
        <v>15248</v>
      </c>
      <c r="C17472" t="s">
        <v>10049</v>
      </c>
    </row>
    <row r="17473" spans="1:3" hidden="1" x14ac:dyDescent="0.25">
      <c r="A17473" t="s">
        <v>4130</v>
      </c>
      <c r="B17473" t="s">
        <v>15249</v>
      </c>
      <c r="C17473" t="s">
        <v>10049</v>
      </c>
    </row>
    <row r="17474" spans="1:3" hidden="1" x14ac:dyDescent="0.25">
      <c r="A17474" t="s">
        <v>4130</v>
      </c>
      <c r="B17474" t="s">
        <v>15250</v>
      </c>
      <c r="C17474" t="s">
        <v>10049</v>
      </c>
    </row>
    <row r="17475" spans="1:3" hidden="1" x14ac:dyDescent="0.25">
      <c r="A17475" t="s">
        <v>4130</v>
      </c>
      <c r="B17475" t="s">
        <v>15251</v>
      </c>
      <c r="C17475" t="s">
        <v>10049</v>
      </c>
    </row>
    <row r="17476" spans="1:3" hidden="1" x14ac:dyDescent="0.25">
      <c r="A17476" t="s">
        <v>4130</v>
      </c>
      <c r="B17476" t="s">
        <v>15252</v>
      </c>
      <c r="C17476" t="s">
        <v>10049</v>
      </c>
    </row>
    <row r="17477" spans="1:3" hidden="1" x14ac:dyDescent="0.25">
      <c r="A17477" t="s">
        <v>4130</v>
      </c>
      <c r="B17477" t="s">
        <v>15253</v>
      </c>
      <c r="C17477" t="s">
        <v>10049</v>
      </c>
    </row>
    <row r="17478" spans="1:3" hidden="1" x14ac:dyDescent="0.25">
      <c r="A17478" t="s">
        <v>4130</v>
      </c>
      <c r="B17478" t="s">
        <v>15254</v>
      </c>
      <c r="C17478" t="s">
        <v>10049</v>
      </c>
    </row>
    <row r="17479" spans="1:3" hidden="1" x14ac:dyDescent="0.25">
      <c r="A17479" t="s">
        <v>4130</v>
      </c>
      <c r="B17479" t="s">
        <v>15255</v>
      </c>
      <c r="C17479" t="s">
        <v>10049</v>
      </c>
    </row>
    <row r="17480" spans="1:3" hidden="1" x14ac:dyDescent="0.25">
      <c r="A17480" t="s">
        <v>4130</v>
      </c>
      <c r="B17480" t="s">
        <v>15256</v>
      </c>
      <c r="C17480" t="s">
        <v>10049</v>
      </c>
    </row>
    <row r="17481" spans="1:3" hidden="1" x14ac:dyDescent="0.25">
      <c r="A17481" t="s">
        <v>4130</v>
      </c>
      <c r="B17481" t="s">
        <v>15257</v>
      </c>
      <c r="C17481" t="s">
        <v>10049</v>
      </c>
    </row>
    <row r="17482" spans="1:3" hidden="1" x14ac:dyDescent="0.25">
      <c r="A17482" t="s">
        <v>4130</v>
      </c>
      <c r="B17482" t="s">
        <v>15258</v>
      </c>
      <c r="C17482" t="s">
        <v>9729</v>
      </c>
    </row>
    <row r="17483" spans="1:3" hidden="1" x14ac:dyDescent="0.25">
      <c r="A17483" t="s">
        <v>4130</v>
      </c>
      <c r="B17483" t="s">
        <v>15259</v>
      </c>
      <c r="C17483" t="s">
        <v>9729</v>
      </c>
    </row>
    <row r="17484" spans="1:3" hidden="1" x14ac:dyDescent="0.25">
      <c r="A17484" t="s">
        <v>4130</v>
      </c>
      <c r="B17484" t="s">
        <v>15260</v>
      </c>
      <c r="C17484" t="s">
        <v>9729</v>
      </c>
    </row>
    <row r="17485" spans="1:3" hidden="1" x14ac:dyDescent="0.25">
      <c r="A17485" t="s">
        <v>4130</v>
      </c>
      <c r="B17485" t="s">
        <v>15261</v>
      </c>
      <c r="C17485" t="s">
        <v>9729</v>
      </c>
    </row>
    <row r="17486" spans="1:3" hidden="1" x14ac:dyDescent="0.25">
      <c r="A17486" t="s">
        <v>4130</v>
      </c>
      <c r="B17486" t="s">
        <v>15262</v>
      </c>
      <c r="C17486" t="s">
        <v>9729</v>
      </c>
    </row>
    <row r="17487" spans="1:3" hidden="1" x14ac:dyDescent="0.25">
      <c r="A17487" t="s">
        <v>4130</v>
      </c>
      <c r="B17487" t="s">
        <v>15263</v>
      </c>
      <c r="C17487" t="s">
        <v>9729</v>
      </c>
    </row>
    <row r="17488" spans="1:3" hidden="1" x14ac:dyDescent="0.25">
      <c r="A17488" t="s">
        <v>4130</v>
      </c>
      <c r="B17488" t="s">
        <v>15264</v>
      </c>
      <c r="C17488" t="s">
        <v>9729</v>
      </c>
    </row>
    <row r="17489" spans="1:3" hidden="1" x14ac:dyDescent="0.25">
      <c r="A17489" t="s">
        <v>4130</v>
      </c>
      <c r="B17489" t="s">
        <v>15265</v>
      </c>
      <c r="C17489" t="s">
        <v>9729</v>
      </c>
    </row>
    <row r="17490" spans="1:3" hidden="1" x14ac:dyDescent="0.25">
      <c r="A17490" t="s">
        <v>4130</v>
      </c>
      <c r="B17490" t="s">
        <v>15266</v>
      </c>
      <c r="C17490" t="s">
        <v>9729</v>
      </c>
    </row>
    <row r="17491" spans="1:3" hidden="1" x14ac:dyDescent="0.25">
      <c r="A17491" t="s">
        <v>4130</v>
      </c>
      <c r="B17491" t="s">
        <v>15267</v>
      </c>
      <c r="C17491" t="s">
        <v>9729</v>
      </c>
    </row>
    <row r="17492" spans="1:3" hidden="1" x14ac:dyDescent="0.25">
      <c r="A17492" t="s">
        <v>4130</v>
      </c>
      <c r="B17492" t="s">
        <v>15268</v>
      </c>
      <c r="C17492" t="s">
        <v>9742</v>
      </c>
    </row>
    <row r="17493" spans="1:3" hidden="1" x14ac:dyDescent="0.25">
      <c r="A17493" t="s">
        <v>4130</v>
      </c>
      <c r="B17493" t="s">
        <v>15269</v>
      </c>
      <c r="C17493" t="s">
        <v>9742</v>
      </c>
    </row>
    <row r="17494" spans="1:3" hidden="1" x14ac:dyDescent="0.25">
      <c r="A17494" t="s">
        <v>4130</v>
      </c>
      <c r="B17494" t="s">
        <v>15270</v>
      </c>
      <c r="C17494" t="s">
        <v>9742</v>
      </c>
    </row>
    <row r="17495" spans="1:3" hidden="1" x14ac:dyDescent="0.25">
      <c r="A17495" t="s">
        <v>4130</v>
      </c>
      <c r="B17495" t="s">
        <v>15271</v>
      </c>
      <c r="C17495" t="s">
        <v>9742</v>
      </c>
    </row>
    <row r="17496" spans="1:3" hidden="1" x14ac:dyDescent="0.25">
      <c r="A17496" t="s">
        <v>4130</v>
      </c>
      <c r="B17496" t="s">
        <v>15272</v>
      </c>
      <c r="C17496" t="s">
        <v>9742</v>
      </c>
    </row>
    <row r="17497" spans="1:3" hidden="1" x14ac:dyDescent="0.25">
      <c r="A17497" t="s">
        <v>4130</v>
      </c>
      <c r="B17497" t="s">
        <v>15273</v>
      </c>
      <c r="C17497" t="s">
        <v>9742</v>
      </c>
    </row>
    <row r="17498" spans="1:3" hidden="1" x14ac:dyDescent="0.25">
      <c r="A17498" t="s">
        <v>4130</v>
      </c>
      <c r="B17498" t="s">
        <v>15274</v>
      </c>
      <c r="C17498" t="s">
        <v>9742</v>
      </c>
    </row>
    <row r="17499" spans="1:3" hidden="1" x14ac:dyDescent="0.25">
      <c r="A17499" t="s">
        <v>4130</v>
      </c>
      <c r="B17499" t="s">
        <v>15275</v>
      </c>
      <c r="C17499" t="s">
        <v>9742</v>
      </c>
    </row>
    <row r="17500" spans="1:3" hidden="1" x14ac:dyDescent="0.25">
      <c r="A17500" t="s">
        <v>4130</v>
      </c>
      <c r="B17500" t="s">
        <v>15276</v>
      </c>
      <c r="C17500" t="s">
        <v>9742</v>
      </c>
    </row>
    <row r="17501" spans="1:3" hidden="1" x14ac:dyDescent="0.25">
      <c r="A17501" t="s">
        <v>4130</v>
      </c>
      <c r="B17501" t="s">
        <v>15277</v>
      </c>
      <c r="C17501" t="s">
        <v>9742</v>
      </c>
    </row>
    <row r="17502" spans="1:3" hidden="1" x14ac:dyDescent="0.25">
      <c r="A17502" t="s">
        <v>4130</v>
      </c>
      <c r="B17502" t="s">
        <v>15278</v>
      </c>
      <c r="C17502" t="s">
        <v>9802</v>
      </c>
    </row>
    <row r="17503" spans="1:3" hidden="1" x14ac:dyDescent="0.25">
      <c r="A17503" t="s">
        <v>4130</v>
      </c>
      <c r="B17503" t="s">
        <v>15279</v>
      </c>
      <c r="C17503" t="s">
        <v>9802</v>
      </c>
    </row>
    <row r="17504" spans="1:3" hidden="1" x14ac:dyDescent="0.25">
      <c r="A17504" t="s">
        <v>4130</v>
      </c>
      <c r="B17504" t="s">
        <v>15280</v>
      </c>
      <c r="C17504" t="s">
        <v>9802</v>
      </c>
    </row>
    <row r="17505" spans="1:3" hidden="1" x14ac:dyDescent="0.25">
      <c r="A17505" t="s">
        <v>4130</v>
      </c>
      <c r="B17505" t="s">
        <v>15281</v>
      </c>
      <c r="C17505" t="s">
        <v>9802</v>
      </c>
    </row>
    <row r="17506" spans="1:3" hidden="1" x14ac:dyDescent="0.25">
      <c r="A17506" t="s">
        <v>4130</v>
      </c>
      <c r="B17506" t="s">
        <v>15282</v>
      </c>
      <c r="C17506" t="s">
        <v>9802</v>
      </c>
    </row>
    <row r="17507" spans="1:3" hidden="1" x14ac:dyDescent="0.25">
      <c r="A17507" t="s">
        <v>4130</v>
      </c>
      <c r="B17507" t="s">
        <v>15283</v>
      </c>
      <c r="C17507" t="s">
        <v>9802</v>
      </c>
    </row>
    <row r="17508" spans="1:3" hidden="1" x14ac:dyDescent="0.25">
      <c r="A17508" t="s">
        <v>4130</v>
      </c>
      <c r="B17508" t="s">
        <v>15284</v>
      </c>
      <c r="C17508" t="s">
        <v>9802</v>
      </c>
    </row>
    <row r="17509" spans="1:3" hidden="1" x14ac:dyDescent="0.25">
      <c r="A17509" t="s">
        <v>4130</v>
      </c>
      <c r="B17509" t="s">
        <v>15285</v>
      </c>
      <c r="C17509" t="s">
        <v>9802</v>
      </c>
    </row>
    <row r="17510" spans="1:3" hidden="1" x14ac:dyDescent="0.25">
      <c r="A17510" t="s">
        <v>4130</v>
      </c>
      <c r="B17510" t="s">
        <v>15286</v>
      </c>
      <c r="C17510" t="s">
        <v>9802</v>
      </c>
    </row>
    <row r="17511" spans="1:3" hidden="1" x14ac:dyDescent="0.25">
      <c r="A17511" t="s">
        <v>4130</v>
      </c>
      <c r="B17511" t="s">
        <v>15287</v>
      </c>
      <c r="C17511" t="s">
        <v>9802</v>
      </c>
    </row>
    <row r="17512" spans="1:3" hidden="1" x14ac:dyDescent="0.25">
      <c r="A17512" t="s">
        <v>4130</v>
      </c>
      <c r="B17512" t="s">
        <v>15288</v>
      </c>
      <c r="C17512" t="s">
        <v>15289</v>
      </c>
    </row>
    <row r="17513" spans="1:3" hidden="1" x14ac:dyDescent="0.25">
      <c r="A17513" t="s">
        <v>4130</v>
      </c>
      <c r="B17513" t="s">
        <v>15290</v>
      </c>
      <c r="C17513" t="s">
        <v>15289</v>
      </c>
    </row>
    <row r="17514" spans="1:3" hidden="1" x14ac:dyDescent="0.25">
      <c r="A17514" t="s">
        <v>4130</v>
      </c>
      <c r="B17514" t="s">
        <v>15291</v>
      </c>
      <c r="C17514" t="s">
        <v>15289</v>
      </c>
    </row>
    <row r="17515" spans="1:3" hidden="1" x14ac:dyDescent="0.25">
      <c r="A17515" t="s">
        <v>4130</v>
      </c>
      <c r="B17515" t="s">
        <v>15292</v>
      </c>
      <c r="C17515" t="s">
        <v>15289</v>
      </c>
    </row>
    <row r="17516" spans="1:3" hidden="1" x14ac:dyDescent="0.25">
      <c r="A17516" t="s">
        <v>4130</v>
      </c>
      <c r="B17516" t="s">
        <v>15293</v>
      </c>
      <c r="C17516" t="s">
        <v>15289</v>
      </c>
    </row>
    <row r="17517" spans="1:3" hidden="1" x14ac:dyDescent="0.25">
      <c r="A17517" t="s">
        <v>4130</v>
      </c>
      <c r="B17517" t="s">
        <v>15294</v>
      </c>
      <c r="C17517" t="s">
        <v>15289</v>
      </c>
    </row>
    <row r="17518" spans="1:3" hidden="1" x14ac:dyDescent="0.25">
      <c r="A17518" t="s">
        <v>4130</v>
      </c>
      <c r="B17518" t="s">
        <v>15295</v>
      </c>
      <c r="C17518" t="s">
        <v>15289</v>
      </c>
    </row>
    <row r="17519" spans="1:3" hidden="1" x14ac:dyDescent="0.25">
      <c r="A17519" t="s">
        <v>4130</v>
      </c>
      <c r="B17519" t="s">
        <v>15296</v>
      </c>
      <c r="C17519" t="s">
        <v>15289</v>
      </c>
    </row>
    <row r="17520" spans="1:3" hidden="1" x14ac:dyDescent="0.25">
      <c r="A17520" t="s">
        <v>4130</v>
      </c>
      <c r="B17520" t="s">
        <v>15297</v>
      </c>
      <c r="C17520" t="s">
        <v>15289</v>
      </c>
    </row>
    <row r="17521" spans="1:3" hidden="1" x14ac:dyDescent="0.25">
      <c r="A17521" t="s">
        <v>4130</v>
      </c>
      <c r="B17521" t="s">
        <v>15298</v>
      </c>
      <c r="C17521" t="s">
        <v>15289</v>
      </c>
    </row>
    <row r="17522" spans="1:3" hidden="1" x14ac:dyDescent="0.25">
      <c r="A17522" t="s">
        <v>4130</v>
      </c>
      <c r="B17522" t="s">
        <v>15299</v>
      </c>
      <c r="C17522" t="s">
        <v>15289</v>
      </c>
    </row>
    <row r="17523" spans="1:3" hidden="1" x14ac:dyDescent="0.25">
      <c r="A17523" t="s">
        <v>4130</v>
      </c>
      <c r="B17523" t="s">
        <v>15300</v>
      </c>
      <c r="C17523" t="s">
        <v>15289</v>
      </c>
    </row>
    <row r="17524" spans="1:3" hidden="1" x14ac:dyDescent="0.25">
      <c r="A17524" t="s">
        <v>4130</v>
      </c>
      <c r="B17524" t="s">
        <v>15301</v>
      </c>
      <c r="C17524" t="s">
        <v>15289</v>
      </c>
    </row>
    <row r="17525" spans="1:3" hidden="1" x14ac:dyDescent="0.25">
      <c r="A17525" t="s">
        <v>4130</v>
      </c>
      <c r="B17525" t="s">
        <v>15302</v>
      </c>
      <c r="C17525" t="s">
        <v>15289</v>
      </c>
    </row>
    <row r="17526" spans="1:3" hidden="1" x14ac:dyDescent="0.25">
      <c r="A17526" t="s">
        <v>4130</v>
      </c>
      <c r="B17526" t="s">
        <v>15303</v>
      </c>
      <c r="C17526" t="s">
        <v>15289</v>
      </c>
    </row>
    <row r="17527" spans="1:3" hidden="1" x14ac:dyDescent="0.25">
      <c r="A17527" t="s">
        <v>4130</v>
      </c>
      <c r="B17527" t="s">
        <v>15304</v>
      </c>
      <c r="C17527" t="s">
        <v>15289</v>
      </c>
    </row>
    <row r="17528" spans="1:3" hidden="1" x14ac:dyDescent="0.25">
      <c r="A17528" t="s">
        <v>4130</v>
      </c>
      <c r="B17528" t="s">
        <v>15305</v>
      </c>
      <c r="C17528" t="s">
        <v>15289</v>
      </c>
    </row>
    <row r="17529" spans="1:3" hidden="1" x14ac:dyDescent="0.25">
      <c r="A17529" t="s">
        <v>4130</v>
      </c>
      <c r="B17529" t="s">
        <v>15306</v>
      </c>
      <c r="C17529" t="s">
        <v>15289</v>
      </c>
    </row>
    <row r="17530" spans="1:3" hidden="1" x14ac:dyDescent="0.25">
      <c r="A17530" t="s">
        <v>4130</v>
      </c>
      <c r="B17530" t="s">
        <v>15307</v>
      </c>
      <c r="C17530" t="s">
        <v>15289</v>
      </c>
    </row>
    <row r="17531" spans="1:3" hidden="1" x14ac:dyDescent="0.25">
      <c r="A17531" t="s">
        <v>4130</v>
      </c>
      <c r="B17531" t="s">
        <v>15308</v>
      </c>
      <c r="C17531" t="s">
        <v>15289</v>
      </c>
    </row>
    <row r="17532" spans="1:3" hidden="1" x14ac:dyDescent="0.25">
      <c r="A17532" t="s">
        <v>4130</v>
      </c>
      <c r="B17532" t="s">
        <v>15309</v>
      </c>
      <c r="C17532" t="s">
        <v>15289</v>
      </c>
    </row>
    <row r="17533" spans="1:3" hidden="1" x14ac:dyDescent="0.25">
      <c r="A17533" t="s">
        <v>4130</v>
      </c>
      <c r="B17533" t="s">
        <v>15310</v>
      </c>
      <c r="C17533" t="s">
        <v>15289</v>
      </c>
    </row>
    <row r="17534" spans="1:3" hidden="1" x14ac:dyDescent="0.25">
      <c r="A17534" t="s">
        <v>4130</v>
      </c>
      <c r="B17534" t="s">
        <v>15311</v>
      </c>
      <c r="C17534" t="s">
        <v>15289</v>
      </c>
    </row>
    <row r="17535" spans="1:3" hidden="1" x14ac:dyDescent="0.25">
      <c r="A17535" t="s">
        <v>4130</v>
      </c>
      <c r="B17535" t="s">
        <v>15312</v>
      </c>
      <c r="C17535" t="s">
        <v>15289</v>
      </c>
    </row>
    <row r="17536" spans="1:3" hidden="1" x14ac:dyDescent="0.25">
      <c r="A17536" t="s">
        <v>4130</v>
      </c>
      <c r="B17536" t="s">
        <v>15313</v>
      </c>
      <c r="C17536" t="s">
        <v>15289</v>
      </c>
    </row>
    <row r="17537" spans="1:3" hidden="1" x14ac:dyDescent="0.25">
      <c r="A17537" t="s">
        <v>4130</v>
      </c>
      <c r="B17537" t="s">
        <v>15314</v>
      </c>
      <c r="C17537" t="s">
        <v>10058</v>
      </c>
    </row>
    <row r="17538" spans="1:3" hidden="1" x14ac:dyDescent="0.25">
      <c r="A17538" t="s">
        <v>4130</v>
      </c>
      <c r="B17538" t="s">
        <v>15315</v>
      </c>
      <c r="C17538" t="s">
        <v>10058</v>
      </c>
    </row>
    <row r="17539" spans="1:3" hidden="1" x14ac:dyDescent="0.25">
      <c r="A17539" t="s">
        <v>4130</v>
      </c>
      <c r="B17539" t="s">
        <v>15316</v>
      </c>
      <c r="C17539" t="s">
        <v>10058</v>
      </c>
    </row>
    <row r="17540" spans="1:3" hidden="1" x14ac:dyDescent="0.25">
      <c r="A17540" t="s">
        <v>4130</v>
      </c>
      <c r="B17540" t="s">
        <v>15317</v>
      </c>
      <c r="C17540" t="s">
        <v>10058</v>
      </c>
    </row>
    <row r="17541" spans="1:3" hidden="1" x14ac:dyDescent="0.25">
      <c r="A17541" t="s">
        <v>4130</v>
      </c>
      <c r="B17541" t="s">
        <v>15318</v>
      </c>
      <c r="C17541" t="s">
        <v>10058</v>
      </c>
    </row>
    <row r="17542" spans="1:3" hidden="1" x14ac:dyDescent="0.25">
      <c r="A17542" t="s">
        <v>4130</v>
      </c>
      <c r="B17542" t="s">
        <v>15319</v>
      </c>
      <c r="C17542" t="s">
        <v>10058</v>
      </c>
    </row>
    <row r="17543" spans="1:3" hidden="1" x14ac:dyDescent="0.25">
      <c r="A17543" t="s">
        <v>4130</v>
      </c>
      <c r="B17543" t="s">
        <v>15320</v>
      </c>
      <c r="C17543" t="s">
        <v>10058</v>
      </c>
    </row>
    <row r="17544" spans="1:3" hidden="1" x14ac:dyDescent="0.25">
      <c r="A17544" t="s">
        <v>4130</v>
      </c>
      <c r="B17544" t="s">
        <v>15321</v>
      </c>
      <c r="C17544" t="s">
        <v>10058</v>
      </c>
    </row>
    <row r="17545" spans="1:3" hidden="1" x14ac:dyDescent="0.25">
      <c r="A17545" t="s">
        <v>4130</v>
      </c>
      <c r="B17545" t="s">
        <v>15322</v>
      </c>
      <c r="C17545" t="s">
        <v>10058</v>
      </c>
    </row>
    <row r="17546" spans="1:3" hidden="1" x14ac:dyDescent="0.25">
      <c r="A17546" t="s">
        <v>4130</v>
      </c>
      <c r="B17546" t="s">
        <v>15323</v>
      </c>
      <c r="C17546" t="s">
        <v>10058</v>
      </c>
    </row>
    <row r="17547" spans="1:3" hidden="1" x14ac:dyDescent="0.25">
      <c r="A17547" t="s">
        <v>4130</v>
      </c>
      <c r="B17547" t="s">
        <v>15324</v>
      </c>
      <c r="C17547" t="s">
        <v>10058</v>
      </c>
    </row>
    <row r="17548" spans="1:3" hidden="1" x14ac:dyDescent="0.25">
      <c r="A17548" t="s">
        <v>4130</v>
      </c>
      <c r="B17548" t="s">
        <v>15325</v>
      </c>
      <c r="C17548" t="s">
        <v>10058</v>
      </c>
    </row>
    <row r="17549" spans="1:3" hidden="1" x14ac:dyDescent="0.25">
      <c r="A17549" t="s">
        <v>4130</v>
      </c>
      <c r="B17549" t="s">
        <v>15326</v>
      </c>
      <c r="C17549" t="s">
        <v>10058</v>
      </c>
    </row>
    <row r="17550" spans="1:3" hidden="1" x14ac:dyDescent="0.25">
      <c r="A17550" t="s">
        <v>4130</v>
      </c>
      <c r="B17550" t="s">
        <v>15327</v>
      </c>
      <c r="C17550" t="s">
        <v>10058</v>
      </c>
    </row>
    <row r="17551" spans="1:3" hidden="1" x14ac:dyDescent="0.25">
      <c r="A17551" t="s">
        <v>4130</v>
      </c>
      <c r="B17551" t="s">
        <v>15328</v>
      </c>
      <c r="C17551" t="s">
        <v>10058</v>
      </c>
    </row>
    <row r="17552" spans="1:3" hidden="1" x14ac:dyDescent="0.25">
      <c r="A17552" t="s">
        <v>4130</v>
      </c>
      <c r="B17552" t="s">
        <v>15329</v>
      </c>
      <c r="C17552" t="s">
        <v>10058</v>
      </c>
    </row>
    <row r="17553" spans="1:3" hidden="1" x14ac:dyDescent="0.25">
      <c r="A17553" t="s">
        <v>4130</v>
      </c>
      <c r="B17553" t="s">
        <v>15330</v>
      </c>
      <c r="C17553" t="s">
        <v>10058</v>
      </c>
    </row>
    <row r="17554" spans="1:3" hidden="1" x14ac:dyDescent="0.25">
      <c r="A17554" t="s">
        <v>4130</v>
      </c>
      <c r="B17554" t="s">
        <v>15331</v>
      </c>
      <c r="C17554" t="s">
        <v>10058</v>
      </c>
    </row>
    <row r="17555" spans="1:3" hidden="1" x14ac:dyDescent="0.25">
      <c r="A17555" t="s">
        <v>4130</v>
      </c>
      <c r="B17555" t="s">
        <v>15332</v>
      </c>
      <c r="C17555" t="s">
        <v>10058</v>
      </c>
    </row>
    <row r="17556" spans="1:3" hidden="1" x14ac:dyDescent="0.25">
      <c r="A17556" t="s">
        <v>4130</v>
      </c>
      <c r="B17556" t="s">
        <v>15333</v>
      </c>
      <c r="C17556" t="s">
        <v>10058</v>
      </c>
    </row>
    <row r="17557" spans="1:3" hidden="1" x14ac:dyDescent="0.25">
      <c r="A17557" t="s">
        <v>4130</v>
      </c>
      <c r="B17557" t="s">
        <v>15334</v>
      </c>
      <c r="C17557" t="s">
        <v>10058</v>
      </c>
    </row>
    <row r="17558" spans="1:3" hidden="1" x14ac:dyDescent="0.25">
      <c r="A17558" t="s">
        <v>4130</v>
      </c>
      <c r="B17558" t="s">
        <v>15335</v>
      </c>
      <c r="C17558" t="s">
        <v>10058</v>
      </c>
    </row>
    <row r="17559" spans="1:3" hidden="1" x14ac:dyDescent="0.25">
      <c r="A17559" t="s">
        <v>4130</v>
      </c>
      <c r="B17559" t="s">
        <v>15336</v>
      </c>
      <c r="C17559" t="s">
        <v>10058</v>
      </c>
    </row>
    <row r="17560" spans="1:3" hidden="1" x14ac:dyDescent="0.25">
      <c r="A17560" t="s">
        <v>4130</v>
      </c>
      <c r="B17560" t="s">
        <v>15337</v>
      </c>
      <c r="C17560" t="s">
        <v>10058</v>
      </c>
    </row>
    <row r="17561" spans="1:3" hidden="1" x14ac:dyDescent="0.25">
      <c r="A17561" t="s">
        <v>4130</v>
      </c>
      <c r="B17561" t="s">
        <v>15338</v>
      </c>
      <c r="C17561" t="s">
        <v>10058</v>
      </c>
    </row>
    <row r="17562" spans="1:3" hidden="1" x14ac:dyDescent="0.25">
      <c r="A17562" t="s">
        <v>4130</v>
      </c>
      <c r="B17562" t="s">
        <v>15339</v>
      </c>
      <c r="C17562" t="s">
        <v>15340</v>
      </c>
    </row>
    <row r="17563" spans="1:3" hidden="1" x14ac:dyDescent="0.25">
      <c r="A17563" t="s">
        <v>4130</v>
      </c>
      <c r="B17563" t="s">
        <v>15341</v>
      </c>
      <c r="C17563" t="s">
        <v>15342</v>
      </c>
    </row>
    <row r="17564" spans="1:3" hidden="1" x14ac:dyDescent="0.25">
      <c r="A17564" t="s">
        <v>4130</v>
      </c>
      <c r="B17564" t="s">
        <v>15343</v>
      </c>
      <c r="C17564" t="s">
        <v>15340</v>
      </c>
    </row>
    <row r="17565" spans="1:3" hidden="1" x14ac:dyDescent="0.25">
      <c r="A17565" t="s">
        <v>4130</v>
      </c>
      <c r="B17565" t="s">
        <v>15344</v>
      </c>
      <c r="C17565" t="s">
        <v>15345</v>
      </c>
    </row>
    <row r="17566" spans="1:3" hidden="1" x14ac:dyDescent="0.25">
      <c r="A17566" t="s">
        <v>4130</v>
      </c>
      <c r="B17566" t="s">
        <v>15346</v>
      </c>
      <c r="C17566" t="s">
        <v>15345</v>
      </c>
    </row>
    <row r="17567" spans="1:3" hidden="1" x14ac:dyDescent="0.25">
      <c r="A17567" t="s">
        <v>4130</v>
      </c>
      <c r="B17567" t="s">
        <v>15347</v>
      </c>
      <c r="C17567" t="s">
        <v>15348</v>
      </c>
    </row>
    <row r="17568" spans="1:3" hidden="1" x14ac:dyDescent="0.25">
      <c r="A17568" t="s">
        <v>4130</v>
      </c>
      <c r="B17568" t="s">
        <v>15349</v>
      </c>
      <c r="C17568" t="s">
        <v>15350</v>
      </c>
    </row>
    <row r="17569" spans="1:3" hidden="1" x14ac:dyDescent="0.25">
      <c r="A17569" t="s">
        <v>4130</v>
      </c>
      <c r="B17569" t="s">
        <v>15351</v>
      </c>
      <c r="C17569" t="s">
        <v>15345</v>
      </c>
    </row>
    <row r="17570" spans="1:3" hidden="1" x14ac:dyDescent="0.25">
      <c r="A17570" t="s">
        <v>4130</v>
      </c>
      <c r="B17570" t="s">
        <v>15352</v>
      </c>
      <c r="C17570" t="s">
        <v>15345</v>
      </c>
    </row>
    <row r="17571" spans="1:3" hidden="1" x14ac:dyDescent="0.25">
      <c r="A17571" t="s">
        <v>4130</v>
      </c>
      <c r="B17571" t="s">
        <v>15353</v>
      </c>
      <c r="C17571" t="s">
        <v>15354</v>
      </c>
    </row>
    <row r="17572" spans="1:3" hidden="1" x14ac:dyDescent="0.25">
      <c r="A17572" t="s">
        <v>4130</v>
      </c>
      <c r="B17572" t="s">
        <v>15355</v>
      </c>
      <c r="C17572" t="s">
        <v>15356</v>
      </c>
    </row>
    <row r="17573" spans="1:3" hidden="1" x14ac:dyDescent="0.25">
      <c r="A17573" t="s">
        <v>4130</v>
      </c>
      <c r="B17573" t="s">
        <v>15357</v>
      </c>
      <c r="C17573" t="s">
        <v>15358</v>
      </c>
    </row>
    <row r="17574" spans="1:3" hidden="1" x14ac:dyDescent="0.25">
      <c r="A17574" t="s">
        <v>4130</v>
      </c>
      <c r="B17574" t="s">
        <v>15359</v>
      </c>
      <c r="C17574" t="s">
        <v>15360</v>
      </c>
    </row>
    <row r="17575" spans="1:3" hidden="1" x14ac:dyDescent="0.25">
      <c r="A17575" t="s">
        <v>4130</v>
      </c>
      <c r="B17575" t="s">
        <v>15361</v>
      </c>
      <c r="C17575" t="s">
        <v>15362</v>
      </c>
    </row>
    <row r="17576" spans="1:3" hidden="1" x14ac:dyDescent="0.25">
      <c r="A17576" t="s">
        <v>4130</v>
      </c>
      <c r="B17576" t="s">
        <v>15363</v>
      </c>
      <c r="C17576" t="s">
        <v>15364</v>
      </c>
    </row>
    <row r="17577" spans="1:3" hidden="1" x14ac:dyDescent="0.25">
      <c r="A17577" t="s">
        <v>4130</v>
      </c>
      <c r="B17577" t="s">
        <v>15365</v>
      </c>
      <c r="C17577" t="s">
        <v>15366</v>
      </c>
    </row>
    <row r="17578" spans="1:3" hidden="1" x14ac:dyDescent="0.25">
      <c r="A17578" t="s">
        <v>4130</v>
      </c>
      <c r="B17578" t="s">
        <v>15367</v>
      </c>
      <c r="C17578" t="s">
        <v>15368</v>
      </c>
    </row>
    <row r="17579" spans="1:3" hidden="1" x14ac:dyDescent="0.25">
      <c r="A17579" t="s">
        <v>4130</v>
      </c>
      <c r="B17579" t="s">
        <v>15369</v>
      </c>
      <c r="C17579" t="s">
        <v>15370</v>
      </c>
    </row>
    <row r="17580" spans="1:3" hidden="1" x14ac:dyDescent="0.25">
      <c r="A17580" t="s">
        <v>4130</v>
      </c>
      <c r="B17580" t="s">
        <v>15371</v>
      </c>
      <c r="C17580" t="s">
        <v>15370</v>
      </c>
    </row>
    <row r="17581" spans="1:3" hidden="1" x14ac:dyDescent="0.25">
      <c r="A17581" t="s">
        <v>4130</v>
      </c>
      <c r="B17581" t="s">
        <v>15372</v>
      </c>
      <c r="C17581" t="s">
        <v>15370</v>
      </c>
    </row>
    <row r="17582" spans="1:3" hidden="1" x14ac:dyDescent="0.25">
      <c r="A17582" t="s">
        <v>4130</v>
      </c>
      <c r="B17582" t="s">
        <v>15373</v>
      </c>
      <c r="C17582" t="s">
        <v>15370</v>
      </c>
    </row>
    <row r="17583" spans="1:3" hidden="1" x14ac:dyDescent="0.25">
      <c r="A17583" t="s">
        <v>4130</v>
      </c>
      <c r="B17583" t="s">
        <v>15374</v>
      </c>
      <c r="C17583" t="s">
        <v>15370</v>
      </c>
    </row>
    <row r="17584" spans="1:3" hidden="1" x14ac:dyDescent="0.25">
      <c r="A17584" t="s">
        <v>4130</v>
      </c>
      <c r="B17584" t="s">
        <v>15375</v>
      </c>
      <c r="C17584" t="s">
        <v>15370</v>
      </c>
    </row>
    <row r="17585" spans="1:3" hidden="1" x14ac:dyDescent="0.25">
      <c r="A17585" t="s">
        <v>4130</v>
      </c>
      <c r="B17585" t="s">
        <v>15376</v>
      </c>
      <c r="C17585" t="s">
        <v>15370</v>
      </c>
    </row>
    <row r="17586" spans="1:3" hidden="1" x14ac:dyDescent="0.25">
      <c r="A17586" t="s">
        <v>4130</v>
      </c>
      <c r="B17586" t="s">
        <v>15377</v>
      </c>
      <c r="C17586" t="s">
        <v>15370</v>
      </c>
    </row>
    <row r="17587" spans="1:3" hidden="1" x14ac:dyDescent="0.25">
      <c r="A17587" t="s">
        <v>4130</v>
      </c>
      <c r="B17587" t="s">
        <v>15378</v>
      </c>
      <c r="C17587" t="s">
        <v>15370</v>
      </c>
    </row>
    <row r="17588" spans="1:3" hidden="1" x14ac:dyDescent="0.25">
      <c r="A17588" t="s">
        <v>4130</v>
      </c>
      <c r="B17588" t="s">
        <v>15379</v>
      </c>
      <c r="C17588" t="s">
        <v>15370</v>
      </c>
    </row>
    <row r="17589" spans="1:3" hidden="1" x14ac:dyDescent="0.25">
      <c r="A17589" t="s">
        <v>4130</v>
      </c>
      <c r="B17589" t="s">
        <v>15380</v>
      </c>
      <c r="C17589" t="s">
        <v>15381</v>
      </c>
    </row>
    <row r="17590" spans="1:3" hidden="1" x14ac:dyDescent="0.25">
      <c r="A17590" t="s">
        <v>4130</v>
      </c>
      <c r="B17590" t="s">
        <v>15382</v>
      </c>
      <c r="C17590" t="s">
        <v>15383</v>
      </c>
    </row>
    <row r="17591" spans="1:3" hidden="1" x14ac:dyDescent="0.25">
      <c r="A17591" t="s">
        <v>4130</v>
      </c>
      <c r="B17591" t="s">
        <v>15384</v>
      </c>
      <c r="C17591" t="s">
        <v>15383</v>
      </c>
    </row>
    <row r="17592" spans="1:3" hidden="1" x14ac:dyDescent="0.25">
      <c r="A17592" t="s">
        <v>4130</v>
      </c>
      <c r="B17592" t="s">
        <v>15385</v>
      </c>
      <c r="C17592" t="s">
        <v>15383</v>
      </c>
    </row>
    <row r="17593" spans="1:3" hidden="1" x14ac:dyDescent="0.25">
      <c r="A17593" t="s">
        <v>4130</v>
      </c>
      <c r="B17593" t="s">
        <v>15386</v>
      </c>
      <c r="C17593" t="s">
        <v>15383</v>
      </c>
    </row>
    <row r="17594" spans="1:3" hidden="1" x14ac:dyDescent="0.25">
      <c r="A17594" t="s">
        <v>4130</v>
      </c>
      <c r="B17594" t="s">
        <v>15387</v>
      </c>
      <c r="C17594" t="s">
        <v>15383</v>
      </c>
    </row>
    <row r="17595" spans="1:3" hidden="1" x14ac:dyDescent="0.25">
      <c r="A17595" t="s">
        <v>4130</v>
      </c>
      <c r="B17595" t="s">
        <v>15388</v>
      </c>
      <c r="C17595" t="s">
        <v>15383</v>
      </c>
    </row>
    <row r="17596" spans="1:3" hidden="1" x14ac:dyDescent="0.25">
      <c r="A17596" t="s">
        <v>4130</v>
      </c>
      <c r="B17596" t="s">
        <v>15389</v>
      </c>
      <c r="C17596" t="s">
        <v>15383</v>
      </c>
    </row>
    <row r="17597" spans="1:3" hidden="1" x14ac:dyDescent="0.25">
      <c r="A17597" t="s">
        <v>4130</v>
      </c>
      <c r="B17597" t="s">
        <v>15390</v>
      </c>
      <c r="C17597" t="s">
        <v>15383</v>
      </c>
    </row>
    <row r="17598" spans="1:3" hidden="1" x14ac:dyDescent="0.25">
      <c r="A17598" t="s">
        <v>4130</v>
      </c>
      <c r="B17598" t="s">
        <v>15391</v>
      </c>
      <c r="C17598" t="s">
        <v>15383</v>
      </c>
    </row>
    <row r="17599" spans="1:3" hidden="1" x14ac:dyDescent="0.25">
      <c r="A17599" t="s">
        <v>4130</v>
      </c>
      <c r="B17599" t="s">
        <v>15392</v>
      </c>
      <c r="C17599" t="s">
        <v>15383</v>
      </c>
    </row>
    <row r="17600" spans="1:3" hidden="1" x14ac:dyDescent="0.25">
      <c r="A17600" t="s">
        <v>4130</v>
      </c>
      <c r="B17600" t="s">
        <v>15393</v>
      </c>
      <c r="C17600" t="s">
        <v>15383</v>
      </c>
    </row>
    <row r="17601" spans="1:3" hidden="1" x14ac:dyDescent="0.25">
      <c r="A17601" t="s">
        <v>4130</v>
      </c>
      <c r="B17601" t="s">
        <v>15394</v>
      </c>
      <c r="C17601" t="s">
        <v>15383</v>
      </c>
    </row>
    <row r="17602" spans="1:3" hidden="1" x14ac:dyDescent="0.25">
      <c r="A17602" t="s">
        <v>4130</v>
      </c>
      <c r="B17602" t="s">
        <v>15395</v>
      </c>
      <c r="C17602" t="s">
        <v>15383</v>
      </c>
    </row>
    <row r="17603" spans="1:3" hidden="1" x14ac:dyDescent="0.25">
      <c r="A17603" t="s">
        <v>4130</v>
      </c>
      <c r="B17603" t="s">
        <v>15396</v>
      </c>
      <c r="C17603" t="s">
        <v>15383</v>
      </c>
    </row>
    <row r="17604" spans="1:3" hidden="1" x14ac:dyDescent="0.25">
      <c r="A17604" t="s">
        <v>4130</v>
      </c>
      <c r="B17604" t="s">
        <v>15397</v>
      </c>
      <c r="C17604" t="s">
        <v>15383</v>
      </c>
    </row>
    <row r="17605" spans="1:3" hidden="1" x14ac:dyDescent="0.25">
      <c r="A17605" t="s">
        <v>4130</v>
      </c>
      <c r="B17605" t="s">
        <v>15398</v>
      </c>
      <c r="C17605" t="s">
        <v>15383</v>
      </c>
    </row>
    <row r="17606" spans="1:3" hidden="1" x14ac:dyDescent="0.25">
      <c r="A17606" t="s">
        <v>4130</v>
      </c>
      <c r="B17606" t="s">
        <v>15399</v>
      </c>
      <c r="C17606" t="s">
        <v>15383</v>
      </c>
    </row>
    <row r="17607" spans="1:3" hidden="1" x14ac:dyDescent="0.25">
      <c r="A17607" t="s">
        <v>4130</v>
      </c>
      <c r="B17607" t="s">
        <v>15400</v>
      </c>
      <c r="C17607" t="s">
        <v>15383</v>
      </c>
    </row>
    <row r="17608" spans="1:3" hidden="1" x14ac:dyDescent="0.25">
      <c r="A17608" t="s">
        <v>4130</v>
      </c>
      <c r="B17608" t="s">
        <v>15401</v>
      </c>
      <c r="C17608" t="s">
        <v>15383</v>
      </c>
    </row>
    <row r="17609" spans="1:3" hidden="1" x14ac:dyDescent="0.25">
      <c r="A17609" t="s">
        <v>4130</v>
      </c>
      <c r="B17609" t="s">
        <v>15402</v>
      </c>
      <c r="C17609" t="s">
        <v>15383</v>
      </c>
    </row>
    <row r="17610" spans="1:3" hidden="1" x14ac:dyDescent="0.25">
      <c r="A17610" t="s">
        <v>4130</v>
      </c>
      <c r="B17610" t="s">
        <v>15403</v>
      </c>
      <c r="C17610" t="s">
        <v>15383</v>
      </c>
    </row>
    <row r="17611" spans="1:3" hidden="1" x14ac:dyDescent="0.25">
      <c r="A17611" t="s">
        <v>4130</v>
      </c>
      <c r="B17611" t="s">
        <v>15404</v>
      </c>
      <c r="C17611" t="s">
        <v>15405</v>
      </c>
    </row>
    <row r="17612" spans="1:3" hidden="1" x14ac:dyDescent="0.25">
      <c r="A17612" t="s">
        <v>4130</v>
      </c>
      <c r="B17612" t="s">
        <v>15406</v>
      </c>
      <c r="C17612" t="s">
        <v>15405</v>
      </c>
    </row>
    <row r="17613" spans="1:3" hidden="1" x14ac:dyDescent="0.25">
      <c r="A17613" t="s">
        <v>4130</v>
      </c>
      <c r="B17613" t="s">
        <v>15407</v>
      </c>
      <c r="C17613" t="s">
        <v>15405</v>
      </c>
    </row>
    <row r="17614" spans="1:3" hidden="1" x14ac:dyDescent="0.25">
      <c r="A17614" t="s">
        <v>4130</v>
      </c>
      <c r="B17614" t="s">
        <v>15408</v>
      </c>
      <c r="C17614" t="s">
        <v>15405</v>
      </c>
    </row>
    <row r="17615" spans="1:3" hidden="1" x14ac:dyDescent="0.25">
      <c r="A17615" t="s">
        <v>4130</v>
      </c>
      <c r="B17615" t="s">
        <v>15409</v>
      </c>
      <c r="C17615" t="s">
        <v>15405</v>
      </c>
    </row>
    <row r="17616" spans="1:3" hidden="1" x14ac:dyDescent="0.25">
      <c r="A17616" t="s">
        <v>4130</v>
      </c>
      <c r="B17616" t="s">
        <v>15410</v>
      </c>
      <c r="C17616" t="s">
        <v>15405</v>
      </c>
    </row>
    <row r="17617" spans="1:3" hidden="1" x14ac:dyDescent="0.25">
      <c r="A17617" t="s">
        <v>4130</v>
      </c>
      <c r="B17617" t="s">
        <v>15411</v>
      </c>
      <c r="C17617" t="s">
        <v>15405</v>
      </c>
    </row>
    <row r="17618" spans="1:3" hidden="1" x14ac:dyDescent="0.25">
      <c r="A17618" t="s">
        <v>4130</v>
      </c>
      <c r="B17618" t="s">
        <v>15412</v>
      </c>
      <c r="C17618" t="s">
        <v>15405</v>
      </c>
    </row>
    <row r="17619" spans="1:3" hidden="1" x14ac:dyDescent="0.25">
      <c r="A17619" t="s">
        <v>4130</v>
      </c>
      <c r="B17619" t="s">
        <v>15413</v>
      </c>
      <c r="C17619" t="s">
        <v>15405</v>
      </c>
    </row>
    <row r="17620" spans="1:3" hidden="1" x14ac:dyDescent="0.25">
      <c r="A17620" t="s">
        <v>4130</v>
      </c>
      <c r="B17620" t="s">
        <v>15414</v>
      </c>
      <c r="C17620" t="s">
        <v>15405</v>
      </c>
    </row>
    <row r="17621" spans="1:3" hidden="1" x14ac:dyDescent="0.25">
      <c r="A17621" t="s">
        <v>4130</v>
      </c>
      <c r="B17621" t="s">
        <v>15415</v>
      </c>
      <c r="C17621" t="s">
        <v>9904</v>
      </c>
    </row>
    <row r="17622" spans="1:3" hidden="1" x14ac:dyDescent="0.25">
      <c r="A17622" t="s">
        <v>4130</v>
      </c>
      <c r="B17622" t="s">
        <v>15416</v>
      </c>
      <c r="C17622" t="s">
        <v>9904</v>
      </c>
    </row>
    <row r="17623" spans="1:3" hidden="1" x14ac:dyDescent="0.25">
      <c r="A17623" t="s">
        <v>4130</v>
      </c>
      <c r="B17623" t="s">
        <v>15417</v>
      </c>
      <c r="C17623" t="s">
        <v>9904</v>
      </c>
    </row>
    <row r="17624" spans="1:3" hidden="1" x14ac:dyDescent="0.25">
      <c r="A17624" t="s">
        <v>4130</v>
      </c>
      <c r="B17624" t="s">
        <v>15418</v>
      </c>
      <c r="C17624" t="s">
        <v>9904</v>
      </c>
    </row>
    <row r="17625" spans="1:3" hidden="1" x14ac:dyDescent="0.25">
      <c r="A17625" t="s">
        <v>4130</v>
      </c>
      <c r="B17625" t="s">
        <v>15419</v>
      </c>
      <c r="C17625" t="s">
        <v>9904</v>
      </c>
    </row>
    <row r="17626" spans="1:3" hidden="1" x14ac:dyDescent="0.25">
      <c r="A17626" t="s">
        <v>4130</v>
      </c>
      <c r="B17626" t="s">
        <v>15420</v>
      </c>
      <c r="C17626" t="s">
        <v>10009</v>
      </c>
    </row>
    <row r="17627" spans="1:3" hidden="1" x14ac:dyDescent="0.25">
      <c r="A17627" t="s">
        <v>4130</v>
      </c>
      <c r="B17627" t="s">
        <v>15421</v>
      </c>
      <c r="C17627" t="s">
        <v>10009</v>
      </c>
    </row>
    <row r="17628" spans="1:3" hidden="1" x14ac:dyDescent="0.25">
      <c r="A17628" t="s">
        <v>4130</v>
      </c>
      <c r="B17628" t="s">
        <v>15422</v>
      </c>
      <c r="C17628" t="s">
        <v>10009</v>
      </c>
    </row>
    <row r="17629" spans="1:3" hidden="1" x14ac:dyDescent="0.25">
      <c r="A17629" t="s">
        <v>4130</v>
      </c>
      <c r="B17629" t="s">
        <v>15423</v>
      </c>
      <c r="C17629" t="s">
        <v>10009</v>
      </c>
    </row>
    <row r="17630" spans="1:3" hidden="1" x14ac:dyDescent="0.25">
      <c r="A17630" t="s">
        <v>4130</v>
      </c>
      <c r="B17630" t="s">
        <v>15424</v>
      </c>
      <c r="C17630" t="s">
        <v>10009</v>
      </c>
    </row>
    <row r="17631" spans="1:3" hidden="1" x14ac:dyDescent="0.25">
      <c r="A17631" t="s">
        <v>4130</v>
      </c>
      <c r="B17631" t="s">
        <v>15425</v>
      </c>
      <c r="C17631" t="s">
        <v>10017</v>
      </c>
    </row>
    <row r="17632" spans="1:3" hidden="1" x14ac:dyDescent="0.25">
      <c r="A17632" t="s">
        <v>4130</v>
      </c>
      <c r="B17632" t="s">
        <v>15426</v>
      </c>
      <c r="C17632" t="s">
        <v>10017</v>
      </c>
    </row>
    <row r="17633" spans="1:3" hidden="1" x14ac:dyDescent="0.25">
      <c r="A17633" t="s">
        <v>4130</v>
      </c>
      <c r="B17633" t="s">
        <v>15427</v>
      </c>
      <c r="C17633" t="s">
        <v>10017</v>
      </c>
    </row>
    <row r="17634" spans="1:3" hidden="1" x14ac:dyDescent="0.25">
      <c r="A17634" t="s">
        <v>4130</v>
      </c>
      <c r="B17634" t="s">
        <v>15428</v>
      </c>
      <c r="C17634" t="s">
        <v>10017</v>
      </c>
    </row>
    <row r="17635" spans="1:3" hidden="1" x14ac:dyDescent="0.25">
      <c r="A17635" t="s">
        <v>4130</v>
      </c>
      <c r="B17635" t="s">
        <v>15429</v>
      </c>
      <c r="C17635" t="s">
        <v>10017</v>
      </c>
    </row>
    <row r="17636" spans="1:3" hidden="1" x14ac:dyDescent="0.25">
      <c r="A17636" t="s">
        <v>4130</v>
      </c>
      <c r="B17636" t="s">
        <v>15430</v>
      </c>
      <c r="C17636" t="s">
        <v>10023</v>
      </c>
    </row>
    <row r="17637" spans="1:3" hidden="1" x14ac:dyDescent="0.25">
      <c r="A17637" t="s">
        <v>4130</v>
      </c>
      <c r="B17637" t="s">
        <v>15431</v>
      </c>
      <c r="C17637" t="s">
        <v>10023</v>
      </c>
    </row>
    <row r="17638" spans="1:3" hidden="1" x14ac:dyDescent="0.25">
      <c r="A17638" t="s">
        <v>4130</v>
      </c>
      <c r="B17638" t="s">
        <v>15432</v>
      </c>
      <c r="C17638" t="s">
        <v>10023</v>
      </c>
    </row>
    <row r="17639" spans="1:3" hidden="1" x14ac:dyDescent="0.25">
      <c r="A17639" t="s">
        <v>4130</v>
      </c>
      <c r="B17639" t="s">
        <v>15433</v>
      </c>
      <c r="C17639" t="s">
        <v>10023</v>
      </c>
    </row>
    <row r="17640" spans="1:3" hidden="1" x14ac:dyDescent="0.25">
      <c r="A17640" t="s">
        <v>4130</v>
      </c>
      <c r="B17640" t="s">
        <v>15434</v>
      </c>
      <c r="C17640" t="s">
        <v>10023</v>
      </c>
    </row>
    <row r="17641" spans="1:3" hidden="1" x14ac:dyDescent="0.25">
      <c r="A17641" t="s">
        <v>4130</v>
      </c>
      <c r="B17641" t="s">
        <v>15435</v>
      </c>
      <c r="C17641" t="s">
        <v>15436</v>
      </c>
    </row>
    <row r="17642" spans="1:3" hidden="1" x14ac:dyDescent="0.25">
      <c r="A17642" t="s">
        <v>4130</v>
      </c>
      <c r="B17642" t="s">
        <v>15437</v>
      </c>
      <c r="C17642" t="s">
        <v>15436</v>
      </c>
    </row>
    <row r="17643" spans="1:3" hidden="1" x14ac:dyDescent="0.25">
      <c r="A17643" t="s">
        <v>4130</v>
      </c>
      <c r="B17643" t="s">
        <v>15438</v>
      </c>
      <c r="C17643" t="s">
        <v>15436</v>
      </c>
    </row>
    <row r="17644" spans="1:3" hidden="1" x14ac:dyDescent="0.25">
      <c r="A17644" t="s">
        <v>4130</v>
      </c>
      <c r="B17644" t="s">
        <v>15439</v>
      </c>
      <c r="C17644" t="s">
        <v>15436</v>
      </c>
    </row>
    <row r="17645" spans="1:3" hidden="1" x14ac:dyDescent="0.25">
      <c r="A17645" t="s">
        <v>4130</v>
      </c>
      <c r="B17645" t="s">
        <v>15440</v>
      </c>
      <c r="C17645" t="s">
        <v>15436</v>
      </c>
    </row>
    <row r="17646" spans="1:3" hidden="1" x14ac:dyDescent="0.25">
      <c r="A17646" t="s">
        <v>4130</v>
      </c>
      <c r="B17646" t="s">
        <v>15441</v>
      </c>
      <c r="C17646" t="s">
        <v>15442</v>
      </c>
    </row>
    <row r="17647" spans="1:3" hidden="1" x14ac:dyDescent="0.25">
      <c r="A17647" t="s">
        <v>4130</v>
      </c>
      <c r="B17647" t="s">
        <v>15443</v>
      </c>
      <c r="C17647" t="s">
        <v>15442</v>
      </c>
    </row>
    <row r="17648" spans="1:3" hidden="1" x14ac:dyDescent="0.25">
      <c r="A17648" t="s">
        <v>4130</v>
      </c>
      <c r="B17648" t="s">
        <v>15444</v>
      </c>
      <c r="C17648" t="s">
        <v>15442</v>
      </c>
    </row>
    <row r="17649" spans="1:3" hidden="1" x14ac:dyDescent="0.25">
      <c r="A17649" t="s">
        <v>4130</v>
      </c>
      <c r="B17649" t="s">
        <v>15445</v>
      </c>
      <c r="C17649" t="s">
        <v>15442</v>
      </c>
    </row>
    <row r="17650" spans="1:3" hidden="1" x14ac:dyDescent="0.25">
      <c r="A17650" t="s">
        <v>4130</v>
      </c>
      <c r="B17650" t="s">
        <v>15446</v>
      </c>
      <c r="C17650" t="s">
        <v>15442</v>
      </c>
    </row>
    <row r="17651" spans="1:3" hidden="1" x14ac:dyDescent="0.25">
      <c r="A17651" t="s">
        <v>4130</v>
      </c>
      <c r="B17651" t="s">
        <v>15447</v>
      </c>
      <c r="C17651" t="s">
        <v>15448</v>
      </c>
    </row>
    <row r="17652" spans="1:3" hidden="1" x14ac:dyDescent="0.25">
      <c r="A17652" t="s">
        <v>4130</v>
      </c>
      <c r="B17652" t="s">
        <v>15449</v>
      </c>
      <c r="C17652" t="s">
        <v>15448</v>
      </c>
    </row>
    <row r="17653" spans="1:3" hidden="1" x14ac:dyDescent="0.25">
      <c r="A17653" t="s">
        <v>4130</v>
      </c>
      <c r="B17653" t="s">
        <v>15450</v>
      </c>
      <c r="C17653" t="s">
        <v>15448</v>
      </c>
    </row>
    <row r="17654" spans="1:3" hidden="1" x14ac:dyDescent="0.25">
      <c r="A17654" t="s">
        <v>4130</v>
      </c>
      <c r="B17654" t="s">
        <v>15451</v>
      </c>
      <c r="C17654" t="s">
        <v>15448</v>
      </c>
    </row>
    <row r="17655" spans="1:3" hidden="1" x14ac:dyDescent="0.25">
      <c r="A17655" t="s">
        <v>4130</v>
      </c>
      <c r="B17655" t="s">
        <v>15452</v>
      </c>
      <c r="C17655" t="s">
        <v>15448</v>
      </c>
    </row>
    <row r="17656" spans="1:3" hidden="1" x14ac:dyDescent="0.25">
      <c r="A17656" t="s">
        <v>4130</v>
      </c>
      <c r="B17656" t="s">
        <v>15453</v>
      </c>
      <c r="C17656" t="s">
        <v>15454</v>
      </c>
    </row>
    <row r="17657" spans="1:3" hidden="1" x14ac:dyDescent="0.25">
      <c r="A17657" t="s">
        <v>4130</v>
      </c>
      <c r="B17657" t="s">
        <v>15455</v>
      </c>
      <c r="C17657" t="s">
        <v>15454</v>
      </c>
    </row>
    <row r="17658" spans="1:3" hidden="1" x14ac:dyDescent="0.25">
      <c r="A17658" t="s">
        <v>4130</v>
      </c>
      <c r="B17658" t="s">
        <v>15456</v>
      </c>
      <c r="C17658" t="s">
        <v>15457</v>
      </c>
    </row>
    <row r="17659" spans="1:3" hidden="1" x14ac:dyDescent="0.25">
      <c r="A17659" t="s">
        <v>4130</v>
      </c>
      <c r="B17659" t="s">
        <v>15458</v>
      </c>
      <c r="C17659" t="s">
        <v>15457</v>
      </c>
    </row>
    <row r="17660" spans="1:3" hidden="1" x14ac:dyDescent="0.25">
      <c r="A17660" t="s">
        <v>4130</v>
      </c>
      <c r="B17660" t="s">
        <v>15459</v>
      </c>
      <c r="C17660" t="s">
        <v>15457</v>
      </c>
    </row>
    <row r="17661" spans="1:3" hidden="1" x14ac:dyDescent="0.25">
      <c r="A17661" t="s">
        <v>4130</v>
      </c>
      <c r="B17661" t="s">
        <v>15460</v>
      </c>
      <c r="C17661" t="s">
        <v>15457</v>
      </c>
    </row>
    <row r="17662" spans="1:3" hidden="1" x14ac:dyDescent="0.25">
      <c r="A17662" t="s">
        <v>4130</v>
      </c>
      <c r="B17662" t="s">
        <v>15461</v>
      </c>
      <c r="C17662" t="s">
        <v>15457</v>
      </c>
    </row>
    <row r="17663" spans="1:3" hidden="1" x14ac:dyDescent="0.25">
      <c r="A17663" t="s">
        <v>4130</v>
      </c>
      <c r="B17663" t="s">
        <v>15462</v>
      </c>
      <c r="C17663" t="s">
        <v>15457</v>
      </c>
    </row>
    <row r="17664" spans="1:3" hidden="1" x14ac:dyDescent="0.25">
      <c r="A17664" t="s">
        <v>4130</v>
      </c>
      <c r="B17664" t="s">
        <v>15463</v>
      </c>
      <c r="C17664" t="s">
        <v>15457</v>
      </c>
    </row>
    <row r="17665" spans="1:3" hidden="1" x14ac:dyDescent="0.25">
      <c r="A17665" t="s">
        <v>4130</v>
      </c>
      <c r="B17665" t="s">
        <v>15464</v>
      </c>
      <c r="C17665" t="s">
        <v>15457</v>
      </c>
    </row>
    <row r="17666" spans="1:3" hidden="1" x14ac:dyDescent="0.25">
      <c r="A17666" t="s">
        <v>4130</v>
      </c>
      <c r="B17666" t="s">
        <v>15465</v>
      </c>
      <c r="C17666" t="s">
        <v>15457</v>
      </c>
    </row>
    <row r="17667" spans="1:3" hidden="1" x14ac:dyDescent="0.25">
      <c r="A17667" t="s">
        <v>4130</v>
      </c>
      <c r="B17667" t="s">
        <v>15466</v>
      </c>
      <c r="C17667" t="s">
        <v>15457</v>
      </c>
    </row>
    <row r="17668" spans="1:3" hidden="1" x14ac:dyDescent="0.25">
      <c r="A17668" t="s">
        <v>4130</v>
      </c>
      <c r="B17668" t="s">
        <v>15467</v>
      </c>
      <c r="C17668" t="s">
        <v>15468</v>
      </c>
    </row>
    <row r="17669" spans="1:3" hidden="1" x14ac:dyDescent="0.25">
      <c r="A17669" t="s">
        <v>4130</v>
      </c>
      <c r="B17669" t="s">
        <v>15469</v>
      </c>
      <c r="C17669" t="s">
        <v>15468</v>
      </c>
    </row>
    <row r="17670" spans="1:3" hidden="1" x14ac:dyDescent="0.25">
      <c r="A17670" t="s">
        <v>4130</v>
      </c>
      <c r="B17670" t="s">
        <v>15470</v>
      </c>
      <c r="C17670" t="s">
        <v>15468</v>
      </c>
    </row>
    <row r="17671" spans="1:3" hidden="1" x14ac:dyDescent="0.25">
      <c r="A17671" t="s">
        <v>4130</v>
      </c>
      <c r="B17671" t="s">
        <v>15471</v>
      </c>
      <c r="C17671" t="s">
        <v>15468</v>
      </c>
    </row>
    <row r="17672" spans="1:3" hidden="1" x14ac:dyDescent="0.25">
      <c r="A17672" t="s">
        <v>4130</v>
      </c>
      <c r="B17672" t="s">
        <v>15472</v>
      </c>
      <c r="C17672" t="s">
        <v>15468</v>
      </c>
    </row>
    <row r="17673" spans="1:3" hidden="1" x14ac:dyDescent="0.25">
      <c r="A17673" t="s">
        <v>4130</v>
      </c>
      <c r="B17673" t="s">
        <v>15473</v>
      </c>
      <c r="C17673" t="s">
        <v>15468</v>
      </c>
    </row>
    <row r="17674" spans="1:3" hidden="1" x14ac:dyDescent="0.25">
      <c r="A17674" t="s">
        <v>4130</v>
      </c>
      <c r="B17674" t="s">
        <v>15474</v>
      </c>
      <c r="C17674" t="s">
        <v>15468</v>
      </c>
    </row>
    <row r="17675" spans="1:3" hidden="1" x14ac:dyDescent="0.25">
      <c r="A17675" t="s">
        <v>4130</v>
      </c>
      <c r="B17675" t="s">
        <v>15475</v>
      </c>
      <c r="C17675" t="s">
        <v>15468</v>
      </c>
    </row>
    <row r="17676" spans="1:3" hidden="1" x14ac:dyDescent="0.25">
      <c r="A17676" t="s">
        <v>4130</v>
      </c>
      <c r="B17676" t="s">
        <v>15476</v>
      </c>
      <c r="C17676" t="s">
        <v>15468</v>
      </c>
    </row>
    <row r="17677" spans="1:3" hidden="1" x14ac:dyDescent="0.25">
      <c r="A17677" t="s">
        <v>4130</v>
      </c>
      <c r="B17677" t="s">
        <v>15477</v>
      </c>
      <c r="C17677" t="s">
        <v>15468</v>
      </c>
    </row>
    <row r="17678" spans="1:3" hidden="1" x14ac:dyDescent="0.25">
      <c r="A17678" t="s">
        <v>4130</v>
      </c>
      <c r="B17678" t="s">
        <v>15478</v>
      </c>
      <c r="C17678" t="s">
        <v>15479</v>
      </c>
    </row>
    <row r="17679" spans="1:3" hidden="1" x14ac:dyDescent="0.25">
      <c r="A17679" t="s">
        <v>4130</v>
      </c>
      <c r="B17679" t="s">
        <v>15480</v>
      </c>
      <c r="C17679" t="s">
        <v>15479</v>
      </c>
    </row>
    <row r="17680" spans="1:3" hidden="1" x14ac:dyDescent="0.25">
      <c r="A17680" t="s">
        <v>4130</v>
      </c>
      <c r="B17680" t="s">
        <v>15481</v>
      </c>
      <c r="C17680" t="s">
        <v>15479</v>
      </c>
    </row>
    <row r="17681" spans="1:3" hidden="1" x14ac:dyDescent="0.25">
      <c r="A17681" t="s">
        <v>4130</v>
      </c>
      <c r="B17681" t="s">
        <v>15482</v>
      </c>
      <c r="C17681" t="s">
        <v>15479</v>
      </c>
    </row>
    <row r="17682" spans="1:3" hidden="1" x14ac:dyDescent="0.25">
      <c r="A17682" t="s">
        <v>4130</v>
      </c>
      <c r="B17682" t="s">
        <v>15483</v>
      </c>
      <c r="C17682" t="s">
        <v>15479</v>
      </c>
    </row>
    <row r="17683" spans="1:3" hidden="1" x14ac:dyDescent="0.25">
      <c r="A17683" t="s">
        <v>4130</v>
      </c>
      <c r="B17683" t="s">
        <v>15484</v>
      </c>
      <c r="C17683" t="s">
        <v>15479</v>
      </c>
    </row>
    <row r="17684" spans="1:3" hidden="1" x14ac:dyDescent="0.25">
      <c r="A17684" t="s">
        <v>4130</v>
      </c>
      <c r="B17684" t="s">
        <v>15485</v>
      </c>
      <c r="C17684" t="s">
        <v>15479</v>
      </c>
    </row>
    <row r="17685" spans="1:3" hidden="1" x14ac:dyDescent="0.25">
      <c r="A17685" t="s">
        <v>4130</v>
      </c>
      <c r="B17685" t="s">
        <v>15486</v>
      </c>
      <c r="C17685" t="s">
        <v>15479</v>
      </c>
    </row>
    <row r="17686" spans="1:3" hidden="1" x14ac:dyDescent="0.25">
      <c r="A17686" t="s">
        <v>4130</v>
      </c>
      <c r="B17686" t="s">
        <v>15487</v>
      </c>
      <c r="C17686" t="s">
        <v>15479</v>
      </c>
    </row>
    <row r="17687" spans="1:3" hidden="1" x14ac:dyDescent="0.25">
      <c r="A17687" t="s">
        <v>4130</v>
      </c>
      <c r="B17687" t="s">
        <v>15488</v>
      </c>
      <c r="C17687" t="s">
        <v>15479</v>
      </c>
    </row>
    <row r="17688" spans="1:3" hidden="1" x14ac:dyDescent="0.25">
      <c r="A17688" t="s">
        <v>4130</v>
      </c>
      <c r="B17688" t="s">
        <v>15489</v>
      </c>
      <c r="C17688" t="s">
        <v>9987</v>
      </c>
    </row>
    <row r="17689" spans="1:3" hidden="1" x14ac:dyDescent="0.25">
      <c r="A17689" t="s">
        <v>4130</v>
      </c>
      <c r="B17689" t="s">
        <v>15490</v>
      </c>
      <c r="C17689" t="s">
        <v>15491</v>
      </c>
    </row>
    <row r="17690" spans="1:3" hidden="1" x14ac:dyDescent="0.25">
      <c r="A17690" t="s">
        <v>4130</v>
      </c>
      <c r="B17690" t="s">
        <v>15492</v>
      </c>
      <c r="C17690" t="s">
        <v>9832</v>
      </c>
    </row>
    <row r="17691" spans="1:3" hidden="1" x14ac:dyDescent="0.25">
      <c r="A17691" t="s">
        <v>4130</v>
      </c>
      <c r="B17691" t="s">
        <v>15493</v>
      </c>
      <c r="C17691" t="s">
        <v>9837</v>
      </c>
    </row>
    <row r="17692" spans="1:3" hidden="1" x14ac:dyDescent="0.25">
      <c r="A17692" t="s">
        <v>4130</v>
      </c>
      <c r="B17692" t="s">
        <v>15494</v>
      </c>
      <c r="C17692" t="s">
        <v>15495</v>
      </c>
    </row>
    <row r="17693" spans="1:3" hidden="1" x14ac:dyDescent="0.25">
      <c r="A17693" t="s">
        <v>4130</v>
      </c>
      <c r="B17693" t="s">
        <v>15496</v>
      </c>
      <c r="C17693" t="s">
        <v>15497</v>
      </c>
    </row>
    <row r="17694" spans="1:3" hidden="1" x14ac:dyDescent="0.25">
      <c r="A17694" t="s">
        <v>4130</v>
      </c>
      <c r="B17694" t="s">
        <v>15498</v>
      </c>
      <c r="C17694" t="s">
        <v>15499</v>
      </c>
    </row>
    <row r="17695" spans="1:3" hidden="1" x14ac:dyDescent="0.25">
      <c r="A17695" t="s">
        <v>4130</v>
      </c>
      <c r="B17695" t="s">
        <v>15500</v>
      </c>
      <c r="C17695" t="s">
        <v>15499</v>
      </c>
    </row>
    <row r="17696" spans="1:3" hidden="1" x14ac:dyDescent="0.25">
      <c r="A17696" t="s">
        <v>4130</v>
      </c>
      <c r="B17696" t="s">
        <v>15501</v>
      </c>
      <c r="C17696" t="s">
        <v>15499</v>
      </c>
    </row>
    <row r="17697" spans="1:3" hidden="1" x14ac:dyDescent="0.25">
      <c r="A17697" t="s">
        <v>4130</v>
      </c>
      <c r="B17697" t="s">
        <v>15502</v>
      </c>
      <c r="C17697" t="s">
        <v>15499</v>
      </c>
    </row>
    <row r="17698" spans="1:3" hidden="1" x14ac:dyDescent="0.25">
      <c r="A17698" t="s">
        <v>4130</v>
      </c>
      <c r="B17698" t="s">
        <v>15503</v>
      </c>
      <c r="C17698" t="s">
        <v>15499</v>
      </c>
    </row>
    <row r="17699" spans="1:3" hidden="1" x14ac:dyDescent="0.25">
      <c r="A17699" t="s">
        <v>4130</v>
      </c>
      <c r="B17699" t="s">
        <v>15504</v>
      </c>
      <c r="C17699" t="s">
        <v>15499</v>
      </c>
    </row>
    <row r="17700" spans="1:3" hidden="1" x14ac:dyDescent="0.25">
      <c r="A17700" t="s">
        <v>4130</v>
      </c>
      <c r="B17700" t="s">
        <v>15505</v>
      </c>
      <c r="C17700" t="s">
        <v>15499</v>
      </c>
    </row>
    <row r="17701" spans="1:3" hidden="1" x14ac:dyDescent="0.25">
      <c r="A17701" t="s">
        <v>4130</v>
      </c>
      <c r="B17701" t="s">
        <v>15506</v>
      </c>
      <c r="C17701" t="s">
        <v>15499</v>
      </c>
    </row>
    <row r="17702" spans="1:3" hidden="1" x14ac:dyDescent="0.25">
      <c r="A17702" t="s">
        <v>4130</v>
      </c>
      <c r="B17702" t="s">
        <v>15507</v>
      </c>
      <c r="C17702" t="s">
        <v>15499</v>
      </c>
    </row>
    <row r="17703" spans="1:3" hidden="1" x14ac:dyDescent="0.25">
      <c r="A17703" t="s">
        <v>4130</v>
      </c>
      <c r="B17703" t="s">
        <v>15508</v>
      </c>
      <c r="C17703" t="s">
        <v>15499</v>
      </c>
    </row>
    <row r="17704" spans="1:3" hidden="1" x14ac:dyDescent="0.25">
      <c r="A17704" t="s">
        <v>4130</v>
      </c>
      <c r="B17704" t="s">
        <v>15509</v>
      </c>
      <c r="C17704" t="s">
        <v>15510</v>
      </c>
    </row>
    <row r="17705" spans="1:3" hidden="1" x14ac:dyDescent="0.25">
      <c r="A17705" t="s">
        <v>4130</v>
      </c>
      <c r="B17705" t="s">
        <v>15511</v>
      </c>
      <c r="C17705" t="s">
        <v>15512</v>
      </c>
    </row>
    <row r="17706" spans="1:3" hidden="1" x14ac:dyDescent="0.25">
      <c r="A17706" t="s">
        <v>4130</v>
      </c>
      <c r="B17706" t="s">
        <v>15513</v>
      </c>
      <c r="C17706" t="s">
        <v>15512</v>
      </c>
    </row>
    <row r="17707" spans="1:3" hidden="1" x14ac:dyDescent="0.25">
      <c r="A17707" t="s">
        <v>4130</v>
      </c>
      <c r="B17707" t="s">
        <v>15514</v>
      </c>
      <c r="C17707" t="s">
        <v>15512</v>
      </c>
    </row>
    <row r="17708" spans="1:3" hidden="1" x14ac:dyDescent="0.25">
      <c r="A17708" t="s">
        <v>4130</v>
      </c>
      <c r="B17708" t="s">
        <v>15515</v>
      </c>
      <c r="C17708" t="s">
        <v>15512</v>
      </c>
    </row>
    <row r="17709" spans="1:3" hidden="1" x14ac:dyDescent="0.25">
      <c r="A17709" t="s">
        <v>4130</v>
      </c>
      <c r="B17709" t="s">
        <v>15516</v>
      </c>
      <c r="C17709" t="s">
        <v>15512</v>
      </c>
    </row>
    <row r="17710" spans="1:3" hidden="1" x14ac:dyDescent="0.25">
      <c r="A17710" t="s">
        <v>4130</v>
      </c>
      <c r="B17710" t="s">
        <v>15517</v>
      </c>
      <c r="C17710" t="s">
        <v>15512</v>
      </c>
    </row>
    <row r="17711" spans="1:3" hidden="1" x14ac:dyDescent="0.25">
      <c r="A17711" t="s">
        <v>4130</v>
      </c>
      <c r="B17711" t="s">
        <v>15518</v>
      </c>
      <c r="C17711" t="s">
        <v>15512</v>
      </c>
    </row>
    <row r="17712" spans="1:3" hidden="1" x14ac:dyDescent="0.25">
      <c r="A17712" t="s">
        <v>4130</v>
      </c>
      <c r="B17712" t="s">
        <v>15519</v>
      </c>
      <c r="C17712" t="s">
        <v>15512</v>
      </c>
    </row>
    <row r="17713" spans="1:3" hidden="1" x14ac:dyDescent="0.25">
      <c r="A17713" t="s">
        <v>4130</v>
      </c>
      <c r="B17713" t="s">
        <v>15520</v>
      </c>
      <c r="C17713" t="s">
        <v>15512</v>
      </c>
    </row>
    <row r="17714" spans="1:3" hidden="1" x14ac:dyDescent="0.25">
      <c r="A17714" t="s">
        <v>4130</v>
      </c>
      <c r="B17714" t="s">
        <v>15521</v>
      </c>
      <c r="C17714" t="s">
        <v>15512</v>
      </c>
    </row>
    <row r="17715" spans="1:3" hidden="1" x14ac:dyDescent="0.25">
      <c r="A17715" t="s">
        <v>4130</v>
      </c>
      <c r="B17715" t="s">
        <v>15522</v>
      </c>
      <c r="C17715" t="s">
        <v>15512</v>
      </c>
    </row>
    <row r="17716" spans="1:3" hidden="1" x14ac:dyDescent="0.25">
      <c r="A17716" t="s">
        <v>4130</v>
      </c>
      <c r="B17716" t="s">
        <v>15523</v>
      </c>
      <c r="C17716" t="s">
        <v>15512</v>
      </c>
    </row>
    <row r="17717" spans="1:3" hidden="1" x14ac:dyDescent="0.25">
      <c r="A17717" t="s">
        <v>4130</v>
      </c>
      <c r="B17717" t="s">
        <v>15524</v>
      </c>
      <c r="C17717" t="s">
        <v>15512</v>
      </c>
    </row>
    <row r="17718" spans="1:3" hidden="1" x14ac:dyDescent="0.25">
      <c r="A17718" t="s">
        <v>4130</v>
      </c>
      <c r="B17718" t="s">
        <v>15525</v>
      </c>
      <c r="C17718" t="s">
        <v>15512</v>
      </c>
    </row>
    <row r="17719" spans="1:3" hidden="1" x14ac:dyDescent="0.25">
      <c r="A17719" t="s">
        <v>4130</v>
      </c>
      <c r="B17719" t="s">
        <v>15526</v>
      </c>
      <c r="C17719" t="s">
        <v>15512</v>
      </c>
    </row>
    <row r="17720" spans="1:3" hidden="1" x14ac:dyDescent="0.25">
      <c r="A17720" t="s">
        <v>4130</v>
      </c>
      <c r="B17720" t="s">
        <v>15527</v>
      </c>
      <c r="C17720" t="s">
        <v>15528</v>
      </c>
    </row>
    <row r="17721" spans="1:3" hidden="1" x14ac:dyDescent="0.25">
      <c r="A17721" t="s">
        <v>4130</v>
      </c>
      <c r="B17721" t="s">
        <v>15529</v>
      </c>
      <c r="C17721" t="s">
        <v>15528</v>
      </c>
    </row>
    <row r="17722" spans="1:3" hidden="1" x14ac:dyDescent="0.25">
      <c r="A17722" t="s">
        <v>4130</v>
      </c>
      <c r="B17722" t="s">
        <v>15530</v>
      </c>
      <c r="C17722" t="s">
        <v>15528</v>
      </c>
    </row>
    <row r="17723" spans="1:3" hidden="1" x14ac:dyDescent="0.25">
      <c r="A17723" t="s">
        <v>4130</v>
      </c>
      <c r="B17723" t="s">
        <v>15531</v>
      </c>
      <c r="C17723" t="s">
        <v>15528</v>
      </c>
    </row>
    <row r="17724" spans="1:3" hidden="1" x14ac:dyDescent="0.25">
      <c r="A17724" t="s">
        <v>4130</v>
      </c>
      <c r="B17724" t="s">
        <v>15532</v>
      </c>
      <c r="C17724" t="s">
        <v>15528</v>
      </c>
    </row>
    <row r="17725" spans="1:3" hidden="1" x14ac:dyDescent="0.25">
      <c r="A17725" t="s">
        <v>4130</v>
      </c>
      <c r="B17725" t="s">
        <v>15533</v>
      </c>
      <c r="C17725" t="s">
        <v>15528</v>
      </c>
    </row>
    <row r="17726" spans="1:3" hidden="1" x14ac:dyDescent="0.25">
      <c r="A17726" t="s">
        <v>4130</v>
      </c>
      <c r="B17726" t="s">
        <v>15534</v>
      </c>
      <c r="C17726" t="s">
        <v>15528</v>
      </c>
    </row>
    <row r="17727" spans="1:3" hidden="1" x14ac:dyDescent="0.25">
      <c r="A17727" t="s">
        <v>4130</v>
      </c>
      <c r="B17727" t="s">
        <v>15535</v>
      </c>
      <c r="C17727" t="s">
        <v>15528</v>
      </c>
    </row>
    <row r="17728" spans="1:3" hidden="1" x14ac:dyDescent="0.25">
      <c r="A17728" t="s">
        <v>4130</v>
      </c>
      <c r="B17728" t="s">
        <v>15536</v>
      </c>
      <c r="C17728" t="s">
        <v>15528</v>
      </c>
    </row>
    <row r="17729" spans="1:3" hidden="1" x14ac:dyDescent="0.25">
      <c r="A17729" t="s">
        <v>4130</v>
      </c>
      <c r="B17729" t="s">
        <v>15537</v>
      </c>
      <c r="C17729" t="s">
        <v>15528</v>
      </c>
    </row>
    <row r="17730" spans="1:3" hidden="1" x14ac:dyDescent="0.25">
      <c r="A17730" t="s">
        <v>4130</v>
      </c>
      <c r="B17730" t="s">
        <v>15538</v>
      </c>
      <c r="C17730" t="s">
        <v>15539</v>
      </c>
    </row>
    <row r="17731" spans="1:3" hidden="1" x14ac:dyDescent="0.25">
      <c r="A17731" t="s">
        <v>4130</v>
      </c>
      <c r="B17731" t="s">
        <v>15540</v>
      </c>
      <c r="C17731" t="s">
        <v>15539</v>
      </c>
    </row>
    <row r="17732" spans="1:3" hidden="1" x14ac:dyDescent="0.25">
      <c r="A17732" t="s">
        <v>4130</v>
      </c>
      <c r="B17732" t="s">
        <v>15541</v>
      </c>
      <c r="C17732" t="s">
        <v>15539</v>
      </c>
    </row>
    <row r="17733" spans="1:3" hidden="1" x14ac:dyDescent="0.25">
      <c r="A17733" t="s">
        <v>4130</v>
      </c>
      <c r="B17733" t="s">
        <v>15542</v>
      </c>
      <c r="C17733" t="s">
        <v>15539</v>
      </c>
    </row>
    <row r="17734" spans="1:3" hidden="1" x14ac:dyDescent="0.25">
      <c r="A17734" t="s">
        <v>4130</v>
      </c>
      <c r="B17734" t="s">
        <v>15543</v>
      </c>
      <c r="C17734" t="s">
        <v>15539</v>
      </c>
    </row>
    <row r="17735" spans="1:3" hidden="1" x14ac:dyDescent="0.25">
      <c r="A17735" t="s">
        <v>4130</v>
      </c>
      <c r="B17735" t="s">
        <v>15544</v>
      </c>
      <c r="C17735" t="s">
        <v>15539</v>
      </c>
    </row>
    <row r="17736" spans="1:3" hidden="1" x14ac:dyDescent="0.25">
      <c r="A17736" t="s">
        <v>4130</v>
      </c>
      <c r="B17736" t="s">
        <v>15545</v>
      </c>
      <c r="C17736" t="s">
        <v>15539</v>
      </c>
    </row>
    <row r="17737" spans="1:3" hidden="1" x14ac:dyDescent="0.25">
      <c r="A17737" t="s">
        <v>4130</v>
      </c>
      <c r="B17737" t="s">
        <v>15546</v>
      </c>
      <c r="C17737" t="s">
        <v>15539</v>
      </c>
    </row>
    <row r="17738" spans="1:3" hidden="1" x14ac:dyDescent="0.25">
      <c r="A17738" t="s">
        <v>4130</v>
      </c>
      <c r="B17738" t="s">
        <v>15547</v>
      </c>
      <c r="C17738" t="s">
        <v>15539</v>
      </c>
    </row>
    <row r="17739" spans="1:3" hidden="1" x14ac:dyDescent="0.25">
      <c r="A17739" t="s">
        <v>4130</v>
      </c>
      <c r="B17739" t="s">
        <v>15548</v>
      </c>
      <c r="C17739" t="s">
        <v>15539</v>
      </c>
    </row>
    <row r="17740" spans="1:3" hidden="1" x14ac:dyDescent="0.25">
      <c r="A17740" t="s">
        <v>4130</v>
      </c>
      <c r="B17740" t="s">
        <v>15549</v>
      </c>
      <c r="C17740" t="s">
        <v>15550</v>
      </c>
    </row>
    <row r="17741" spans="1:3" hidden="1" x14ac:dyDescent="0.25">
      <c r="A17741" t="s">
        <v>4130</v>
      </c>
      <c r="B17741" t="s">
        <v>15551</v>
      </c>
      <c r="C17741" t="s">
        <v>15552</v>
      </c>
    </row>
    <row r="17742" spans="1:3" hidden="1" x14ac:dyDescent="0.25">
      <c r="A17742" t="s">
        <v>4130</v>
      </c>
      <c r="B17742" t="s">
        <v>15553</v>
      </c>
      <c r="C17742" t="s">
        <v>15554</v>
      </c>
    </row>
    <row r="17743" spans="1:3" hidden="1" x14ac:dyDescent="0.25">
      <c r="A17743" t="s">
        <v>4130</v>
      </c>
      <c r="B17743" t="s">
        <v>15555</v>
      </c>
      <c r="C17743" t="s">
        <v>15556</v>
      </c>
    </row>
    <row r="17744" spans="1:3" hidden="1" x14ac:dyDescent="0.25">
      <c r="A17744" t="s">
        <v>4130</v>
      </c>
      <c r="B17744" t="s">
        <v>15557</v>
      </c>
      <c r="C17744" t="s">
        <v>15556</v>
      </c>
    </row>
    <row r="17745" spans="1:3" hidden="1" x14ac:dyDescent="0.25">
      <c r="A17745" t="s">
        <v>4130</v>
      </c>
      <c r="B17745" t="s">
        <v>15558</v>
      </c>
      <c r="C17745" t="s">
        <v>15556</v>
      </c>
    </row>
    <row r="17746" spans="1:3" hidden="1" x14ac:dyDescent="0.25">
      <c r="A17746" t="s">
        <v>4130</v>
      </c>
      <c r="B17746" t="s">
        <v>15559</v>
      </c>
      <c r="C17746" t="s">
        <v>15556</v>
      </c>
    </row>
    <row r="17747" spans="1:3" hidden="1" x14ac:dyDescent="0.25">
      <c r="A17747" t="s">
        <v>4130</v>
      </c>
      <c r="B17747" t="s">
        <v>15560</v>
      </c>
      <c r="C17747" t="s">
        <v>15556</v>
      </c>
    </row>
    <row r="17748" spans="1:3" hidden="1" x14ac:dyDescent="0.25">
      <c r="A17748" t="s">
        <v>4130</v>
      </c>
      <c r="B17748" t="s">
        <v>15561</v>
      </c>
      <c r="C17748" t="s">
        <v>15556</v>
      </c>
    </row>
    <row r="17749" spans="1:3" hidden="1" x14ac:dyDescent="0.25">
      <c r="A17749" t="s">
        <v>4130</v>
      </c>
      <c r="B17749" t="s">
        <v>15562</v>
      </c>
      <c r="C17749" t="s">
        <v>15556</v>
      </c>
    </row>
    <row r="17750" spans="1:3" hidden="1" x14ac:dyDescent="0.25">
      <c r="A17750" t="s">
        <v>4130</v>
      </c>
      <c r="B17750" t="s">
        <v>15563</v>
      </c>
      <c r="C17750" t="s">
        <v>15556</v>
      </c>
    </row>
    <row r="17751" spans="1:3" hidden="1" x14ac:dyDescent="0.25">
      <c r="A17751" t="s">
        <v>4130</v>
      </c>
      <c r="B17751" t="s">
        <v>15564</v>
      </c>
      <c r="C17751" t="s">
        <v>15556</v>
      </c>
    </row>
    <row r="17752" spans="1:3" hidden="1" x14ac:dyDescent="0.25">
      <c r="A17752" t="s">
        <v>4130</v>
      </c>
      <c r="B17752" t="s">
        <v>15565</v>
      </c>
      <c r="C17752" t="s">
        <v>15556</v>
      </c>
    </row>
    <row r="17753" spans="1:3" hidden="1" x14ac:dyDescent="0.25">
      <c r="A17753" t="s">
        <v>4130</v>
      </c>
      <c r="B17753" t="s">
        <v>15566</v>
      </c>
      <c r="C17753" t="s">
        <v>15567</v>
      </c>
    </row>
    <row r="17754" spans="1:3" hidden="1" x14ac:dyDescent="0.25">
      <c r="A17754" t="s">
        <v>4130</v>
      </c>
      <c r="B17754" t="s">
        <v>15568</v>
      </c>
      <c r="C17754" t="s">
        <v>15567</v>
      </c>
    </row>
    <row r="17755" spans="1:3" hidden="1" x14ac:dyDescent="0.25">
      <c r="A17755" t="s">
        <v>4130</v>
      </c>
      <c r="B17755" t="s">
        <v>15569</v>
      </c>
      <c r="C17755" t="s">
        <v>15567</v>
      </c>
    </row>
    <row r="17756" spans="1:3" hidden="1" x14ac:dyDescent="0.25">
      <c r="A17756" t="s">
        <v>4130</v>
      </c>
      <c r="B17756" t="s">
        <v>15570</v>
      </c>
      <c r="C17756" t="s">
        <v>15567</v>
      </c>
    </row>
    <row r="17757" spans="1:3" hidden="1" x14ac:dyDescent="0.25">
      <c r="A17757" t="s">
        <v>4130</v>
      </c>
      <c r="B17757" t="s">
        <v>15571</v>
      </c>
      <c r="C17757" t="s">
        <v>15567</v>
      </c>
    </row>
    <row r="17758" spans="1:3" hidden="1" x14ac:dyDescent="0.25">
      <c r="A17758" t="s">
        <v>4130</v>
      </c>
      <c r="B17758" t="s">
        <v>15572</v>
      </c>
      <c r="C17758" t="s">
        <v>15567</v>
      </c>
    </row>
    <row r="17759" spans="1:3" hidden="1" x14ac:dyDescent="0.25">
      <c r="A17759" t="s">
        <v>4130</v>
      </c>
      <c r="B17759" t="s">
        <v>15573</v>
      </c>
      <c r="C17759" t="s">
        <v>15567</v>
      </c>
    </row>
    <row r="17760" spans="1:3" hidden="1" x14ac:dyDescent="0.25">
      <c r="A17760" t="s">
        <v>4130</v>
      </c>
      <c r="B17760" t="s">
        <v>15574</v>
      </c>
      <c r="C17760" t="s">
        <v>15567</v>
      </c>
    </row>
    <row r="17761" spans="1:3" hidden="1" x14ac:dyDescent="0.25">
      <c r="A17761" t="s">
        <v>4130</v>
      </c>
      <c r="B17761" t="s">
        <v>15575</v>
      </c>
      <c r="C17761" t="s">
        <v>15567</v>
      </c>
    </row>
    <row r="17762" spans="1:3" hidden="1" x14ac:dyDescent="0.25">
      <c r="A17762" t="s">
        <v>4130</v>
      </c>
      <c r="B17762" t="s">
        <v>15576</v>
      </c>
      <c r="C17762" t="s">
        <v>15567</v>
      </c>
    </row>
    <row r="17763" spans="1:3" hidden="1" x14ac:dyDescent="0.25">
      <c r="A17763" t="s">
        <v>4130</v>
      </c>
      <c r="B17763" t="s">
        <v>15577</v>
      </c>
      <c r="C17763" t="s">
        <v>15578</v>
      </c>
    </row>
    <row r="17764" spans="1:3" hidden="1" x14ac:dyDescent="0.25">
      <c r="A17764" t="s">
        <v>4130</v>
      </c>
      <c r="B17764" t="s">
        <v>15579</v>
      </c>
      <c r="C17764" t="s">
        <v>15578</v>
      </c>
    </row>
    <row r="17765" spans="1:3" hidden="1" x14ac:dyDescent="0.25">
      <c r="A17765" t="s">
        <v>4130</v>
      </c>
      <c r="B17765" t="s">
        <v>15580</v>
      </c>
      <c r="C17765" t="s">
        <v>15578</v>
      </c>
    </row>
    <row r="17766" spans="1:3" hidden="1" x14ac:dyDescent="0.25">
      <c r="A17766" t="s">
        <v>4130</v>
      </c>
      <c r="B17766" t="s">
        <v>15581</v>
      </c>
      <c r="C17766" t="s">
        <v>15578</v>
      </c>
    </row>
    <row r="17767" spans="1:3" hidden="1" x14ac:dyDescent="0.25">
      <c r="A17767" t="s">
        <v>4130</v>
      </c>
      <c r="B17767" t="s">
        <v>15582</v>
      </c>
      <c r="C17767" t="s">
        <v>15578</v>
      </c>
    </row>
    <row r="17768" spans="1:3" hidden="1" x14ac:dyDescent="0.25">
      <c r="A17768" t="s">
        <v>4130</v>
      </c>
      <c r="B17768" t="s">
        <v>15583</v>
      </c>
      <c r="C17768" t="s">
        <v>15578</v>
      </c>
    </row>
    <row r="17769" spans="1:3" hidden="1" x14ac:dyDescent="0.25">
      <c r="A17769" t="s">
        <v>4130</v>
      </c>
      <c r="B17769" t="s">
        <v>15584</v>
      </c>
      <c r="C17769" t="s">
        <v>15578</v>
      </c>
    </row>
    <row r="17770" spans="1:3" hidden="1" x14ac:dyDescent="0.25">
      <c r="A17770" t="s">
        <v>4130</v>
      </c>
      <c r="B17770" t="s">
        <v>15585</v>
      </c>
      <c r="C17770" t="s">
        <v>15578</v>
      </c>
    </row>
    <row r="17771" spans="1:3" hidden="1" x14ac:dyDescent="0.25">
      <c r="A17771" t="s">
        <v>4130</v>
      </c>
      <c r="B17771" t="s">
        <v>15586</v>
      </c>
      <c r="C17771" t="s">
        <v>15578</v>
      </c>
    </row>
    <row r="17772" spans="1:3" hidden="1" x14ac:dyDescent="0.25">
      <c r="A17772" t="s">
        <v>4130</v>
      </c>
      <c r="B17772" t="s">
        <v>15587</v>
      </c>
      <c r="C17772" t="s">
        <v>15578</v>
      </c>
    </row>
    <row r="17773" spans="1:3" hidden="1" x14ac:dyDescent="0.25">
      <c r="A17773" t="s">
        <v>4130</v>
      </c>
      <c r="B17773" t="s">
        <v>15588</v>
      </c>
      <c r="C17773" t="s">
        <v>9882</v>
      </c>
    </row>
    <row r="17774" spans="1:3" hidden="1" x14ac:dyDescent="0.25">
      <c r="A17774" t="s">
        <v>4130</v>
      </c>
      <c r="B17774" t="s">
        <v>15589</v>
      </c>
      <c r="C17774" t="s">
        <v>9882</v>
      </c>
    </row>
    <row r="17775" spans="1:3" hidden="1" x14ac:dyDescent="0.25">
      <c r="A17775" t="s">
        <v>4130</v>
      </c>
      <c r="B17775" t="s">
        <v>15590</v>
      </c>
      <c r="C17775" t="s">
        <v>9882</v>
      </c>
    </row>
    <row r="17776" spans="1:3" hidden="1" x14ac:dyDescent="0.25">
      <c r="A17776" t="s">
        <v>4130</v>
      </c>
      <c r="B17776" t="s">
        <v>15591</v>
      </c>
      <c r="C17776" t="s">
        <v>9882</v>
      </c>
    </row>
    <row r="17777" spans="1:3" hidden="1" x14ac:dyDescent="0.25">
      <c r="A17777" t="s">
        <v>4130</v>
      </c>
      <c r="B17777" t="s">
        <v>15592</v>
      </c>
      <c r="C17777" t="s">
        <v>9790</v>
      </c>
    </row>
    <row r="17778" spans="1:3" hidden="1" x14ac:dyDescent="0.25">
      <c r="A17778" t="s">
        <v>4130</v>
      </c>
      <c r="B17778" t="s">
        <v>15593</v>
      </c>
      <c r="C17778" t="s">
        <v>9790</v>
      </c>
    </row>
    <row r="17779" spans="1:3" hidden="1" x14ac:dyDescent="0.25">
      <c r="A17779" t="s">
        <v>4130</v>
      </c>
      <c r="B17779" t="s">
        <v>15594</v>
      </c>
      <c r="C17779" t="s">
        <v>9790</v>
      </c>
    </row>
    <row r="17780" spans="1:3" hidden="1" x14ac:dyDescent="0.25">
      <c r="A17780" t="s">
        <v>4130</v>
      </c>
      <c r="B17780" t="s">
        <v>15595</v>
      </c>
      <c r="C17780" t="s">
        <v>9787</v>
      </c>
    </row>
    <row r="17781" spans="1:3" hidden="1" x14ac:dyDescent="0.25">
      <c r="A17781" t="s">
        <v>4130</v>
      </c>
      <c r="B17781" t="s">
        <v>15596</v>
      </c>
      <c r="C17781" t="s">
        <v>9787</v>
      </c>
    </row>
    <row r="17782" spans="1:3" hidden="1" x14ac:dyDescent="0.25">
      <c r="A17782" t="s">
        <v>4130</v>
      </c>
      <c r="B17782" t="s">
        <v>15597</v>
      </c>
      <c r="C17782" t="s">
        <v>9787</v>
      </c>
    </row>
    <row r="17783" spans="1:3" hidden="1" x14ac:dyDescent="0.25">
      <c r="A17783" t="s">
        <v>4130</v>
      </c>
      <c r="B17783" t="s">
        <v>15598</v>
      </c>
      <c r="C17783" t="s">
        <v>9787</v>
      </c>
    </row>
    <row r="17784" spans="1:3" hidden="1" x14ac:dyDescent="0.25">
      <c r="A17784" t="s">
        <v>4130</v>
      </c>
      <c r="B17784" t="s">
        <v>15599</v>
      </c>
      <c r="C17784" t="s">
        <v>9787</v>
      </c>
    </row>
    <row r="17785" spans="1:3" hidden="1" x14ac:dyDescent="0.25">
      <c r="A17785" t="s">
        <v>4130</v>
      </c>
      <c r="B17785" t="s">
        <v>15600</v>
      </c>
      <c r="C17785" t="s">
        <v>9787</v>
      </c>
    </row>
    <row r="17786" spans="1:3" hidden="1" x14ac:dyDescent="0.25">
      <c r="A17786" t="s">
        <v>4130</v>
      </c>
      <c r="B17786" t="s">
        <v>15601</v>
      </c>
      <c r="C17786" t="s">
        <v>9787</v>
      </c>
    </row>
    <row r="17787" spans="1:3" hidden="1" x14ac:dyDescent="0.25">
      <c r="A17787" t="s">
        <v>4130</v>
      </c>
      <c r="B17787" t="s">
        <v>15602</v>
      </c>
      <c r="C17787" t="s">
        <v>9787</v>
      </c>
    </row>
    <row r="17788" spans="1:3" hidden="1" x14ac:dyDescent="0.25">
      <c r="A17788" t="s">
        <v>4130</v>
      </c>
      <c r="B17788" t="s">
        <v>15603</v>
      </c>
      <c r="C17788" t="s">
        <v>9787</v>
      </c>
    </row>
    <row r="17789" spans="1:3" hidden="1" x14ac:dyDescent="0.25">
      <c r="A17789" t="s">
        <v>4130</v>
      </c>
      <c r="B17789" t="s">
        <v>15604</v>
      </c>
      <c r="C17789" t="s">
        <v>9787</v>
      </c>
    </row>
    <row r="17790" spans="1:3" hidden="1" x14ac:dyDescent="0.25">
      <c r="A17790" t="s">
        <v>4130</v>
      </c>
      <c r="B17790" t="s">
        <v>15605</v>
      </c>
      <c r="C17790" t="s">
        <v>9787</v>
      </c>
    </row>
    <row r="17791" spans="1:3" hidden="1" x14ac:dyDescent="0.25">
      <c r="A17791" t="s">
        <v>4130</v>
      </c>
      <c r="B17791" t="s">
        <v>15606</v>
      </c>
      <c r="C17791" t="s">
        <v>9787</v>
      </c>
    </row>
    <row r="17792" spans="1:3" hidden="1" x14ac:dyDescent="0.25">
      <c r="A17792" t="s">
        <v>4130</v>
      </c>
      <c r="B17792" t="s">
        <v>15607</v>
      </c>
      <c r="C17792" t="s">
        <v>9787</v>
      </c>
    </row>
    <row r="17793" spans="1:3" hidden="1" x14ac:dyDescent="0.25">
      <c r="A17793" t="s">
        <v>4130</v>
      </c>
      <c r="B17793" t="s">
        <v>15608</v>
      </c>
      <c r="C17793" t="s">
        <v>9787</v>
      </c>
    </row>
    <row r="17794" spans="1:3" hidden="1" x14ac:dyDescent="0.25">
      <c r="A17794" t="s">
        <v>4130</v>
      </c>
      <c r="B17794" t="s">
        <v>15609</v>
      </c>
      <c r="C17794" t="s">
        <v>9787</v>
      </c>
    </row>
    <row r="17795" spans="1:3" hidden="1" x14ac:dyDescent="0.25">
      <c r="A17795" t="s">
        <v>4130</v>
      </c>
      <c r="B17795" t="s">
        <v>15610</v>
      </c>
      <c r="C17795" t="s">
        <v>15611</v>
      </c>
    </row>
    <row r="17796" spans="1:3" hidden="1" x14ac:dyDescent="0.25">
      <c r="A17796" t="s">
        <v>4130</v>
      </c>
      <c r="B17796" t="s">
        <v>15612</v>
      </c>
      <c r="C17796" t="s">
        <v>15611</v>
      </c>
    </row>
    <row r="17797" spans="1:3" hidden="1" x14ac:dyDescent="0.25">
      <c r="A17797" t="s">
        <v>4130</v>
      </c>
      <c r="B17797" t="s">
        <v>15613</v>
      </c>
      <c r="C17797" t="s">
        <v>15611</v>
      </c>
    </row>
    <row r="17798" spans="1:3" hidden="1" x14ac:dyDescent="0.25">
      <c r="A17798" t="s">
        <v>4130</v>
      </c>
      <c r="B17798" t="s">
        <v>15614</v>
      </c>
      <c r="C17798" t="s">
        <v>15611</v>
      </c>
    </row>
    <row r="17799" spans="1:3" hidden="1" x14ac:dyDescent="0.25">
      <c r="A17799" t="s">
        <v>4130</v>
      </c>
      <c r="B17799" t="s">
        <v>15615</v>
      </c>
      <c r="C17799" t="s">
        <v>15611</v>
      </c>
    </row>
    <row r="17800" spans="1:3" hidden="1" x14ac:dyDescent="0.25">
      <c r="A17800" t="s">
        <v>4130</v>
      </c>
      <c r="B17800" t="s">
        <v>15616</v>
      </c>
      <c r="C17800" t="s">
        <v>15617</v>
      </c>
    </row>
    <row r="17801" spans="1:3" hidden="1" x14ac:dyDescent="0.25">
      <c r="A17801" t="s">
        <v>4130</v>
      </c>
      <c r="B17801" t="s">
        <v>15618</v>
      </c>
      <c r="C17801" t="s">
        <v>15617</v>
      </c>
    </row>
    <row r="17802" spans="1:3" hidden="1" x14ac:dyDescent="0.25">
      <c r="A17802" t="s">
        <v>4130</v>
      </c>
      <c r="B17802" t="s">
        <v>15619</v>
      </c>
      <c r="C17802" t="s">
        <v>15617</v>
      </c>
    </row>
    <row r="17803" spans="1:3" hidden="1" x14ac:dyDescent="0.25">
      <c r="A17803" t="s">
        <v>4130</v>
      </c>
      <c r="B17803" t="s">
        <v>15620</v>
      </c>
      <c r="C17803" t="s">
        <v>15617</v>
      </c>
    </row>
    <row r="17804" spans="1:3" hidden="1" x14ac:dyDescent="0.25">
      <c r="A17804" t="s">
        <v>4130</v>
      </c>
      <c r="B17804" t="s">
        <v>15621</v>
      </c>
      <c r="C17804" t="s">
        <v>15617</v>
      </c>
    </row>
    <row r="17805" spans="1:3" hidden="1" x14ac:dyDescent="0.25">
      <c r="A17805" t="s">
        <v>4130</v>
      </c>
      <c r="B17805" t="s">
        <v>15622</v>
      </c>
      <c r="C17805" t="s">
        <v>15617</v>
      </c>
    </row>
    <row r="17806" spans="1:3" hidden="1" x14ac:dyDescent="0.25">
      <c r="A17806" t="s">
        <v>4130</v>
      </c>
      <c r="B17806" t="s">
        <v>15623</v>
      </c>
      <c r="C17806" t="s">
        <v>15617</v>
      </c>
    </row>
    <row r="17807" spans="1:3" hidden="1" x14ac:dyDescent="0.25">
      <c r="A17807" t="s">
        <v>4130</v>
      </c>
      <c r="B17807" t="s">
        <v>15624</v>
      </c>
      <c r="C17807" t="s">
        <v>15617</v>
      </c>
    </row>
    <row r="17808" spans="1:3" hidden="1" x14ac:dyDescent="0.25">
      <c r="A17808" t="s">
        <v>4130</v>
      </c>
      <c r="B17808" t="s">
        <v>15625</v>
      </c>
      <c r="C17808" t="s">
        <v>15617</v>
      </c>
    </row>
    <row r="17809" spans="1:3" hidden="1" x14ac:dyDescent="0.25">
      <c r="A17809" t="s">
        <v>4130</v>
      </c>
      <c r="B17809" t="s">
        <v>15626</v>
      </c>
      <c r="C17809" t="s">
        <v>15617</v>
      </c>
    </row>
    <row r="17810" spans="1:3" hidden="1" x14ac:dyDescent="0.25">
      <c r="A17810" t="s">
        <v>4130</v>
      </c>
      <c r="B17810" t="s">
        <v>15627</v>
      </c>
      <c r="C17810" t="s">
        <v>15628</v>
      </c>
    </row>
    <row r="17811" spans="1:3" hidden="1" x14ac:dyDescent="0.25">
      <c r="A17811" t="s">
        <v>4130</v>
      </c>
      <c r="B17811" t="s">
        <v>15629</v>
      </c>
      <c r="C17811" t="s">
        <v>15628</v>
      </c>
    </row>
    <row r="17812" spans="1:3" hidden="1" x14ac:dyDescent="0.25">
      <c r="A17812" t="s">
        <v>4130</v>
      </c>
      <c r="B17812" t="s">
        <v>15630</v>
      </c>
      <c r="C17812" t="s">
        <v>15628</v>
      </c>
    </row>
    <row r="17813" spans="1:3" hidden="1" x14ac:dyDescent="0.25">
      <c r="A17813" t="s">
        <v>4130</v>
      </c>
      <c r="B17813" t="s">
        <v>15631</v>
      </c>
      <c r="C17813" t="s">
        <v>15628</v>
      </c>
    </row>
    <row r="17814" spans="1:3" hidden="1" x14ac:dyDescent="0.25">
      <c r="A17814" t="s">
        <v>4130</v>
      </c>
      <c r="B17814" t="s">
        <v>15632</v>
      </c>
      <c r="C17814" t="s">
        <v>15628</v>
      </c>
    </row>
    <row r="17815" spans="1:3" hidden="1" x14ac:dyDescent="0.25">
      <c r="A17815" t="s">
        <v>4130</v>
      </c>
      <c r="B17815" t="s">
        <v>15633</v>
      </c>
      <c r="C17815" t="s">
        <v>15628</v>
      </c>
    </row>
    <row r="17816" spans="1:3" hidden="1" x14ac:dyDescent="0.25">
      <c r="A17816" t="s">
        <v>4130</v>
      </c>
      <c r="B17816" t="s">
        <v>15634</v>
      </c>
      <c r="C17816" t="s">
        <v>15628</v>
      </c>
    </row>
    <row r="17817" spans="1:3" hidden="1" x14ac:dyDescent="0.25">
      <c r="A17817" t="s">
        <v>4130</v>
      </c>
      <c r="B17817" t="s">
        <v>15635</v>
      </c>
      <c r="C17817" t="s">
        <v>15628</v>
      </c>
    </row>
    <row r="17818" spans="1:3" hidden="1" x14ac:dyDescent="0.25">
      <c r="A17818" t="s">
        <v>4130</v>
      </c>
      <c r="B17818" t="s">
        <v>15636</v>
      </c>
      <c r="C17818" t="s">
        <v>15628</v>
      </c>
    </row>
    <row r="17819" spans="1:3" hidden="1" x14ac:dyDescent="0.25">
      <c r="A17819" t="s">
        <v>4130</v>
      </c>
      <c r="B17819" t="s">
        <v>15637</v>
      </c>
      <c r="C17819" t="s">
        <v>15628</v>
      </c>
    </row>
    <row r="17820" spans="1:3" hidden="1" x14ac:dyDescent="0.25">
      <c r="A17820" t="s">
        <v>4130</v>
      </c>
      <c r="B17820" t="s">
        <v>15638</v>
      </c>
      <c r="C17820" t="s">
        <v>15639</v>
      </c>
    </row>
    <row r="17821" spans="1:3" hidden="1" x14ac:dyDescent="0.25">
      <c r="A17821" t="s">
        <v>4130</v>
      </c>
      <c r="B17821" t="s">
        <v>15640</v>
      </c>
      <c r="C17821" t="s">
        <v>15639</v>
      </c>
    </row>
    <row r="17822" spans="1:3" hidden="1" x14ac:dyDescent="0.25">
      <c r="A17822" t="s">
        <v>4130</v>
      </c>
      <c r="B17822" t="s">
        <v>15641</v>
      </c>
      <c r="C17822" t="s">
        <v>15639</v>
      </c>
    </row>
    <row r="17823" spans="1:3" hidden="1" x14ac:dyDescent="0.25">
      <c r="A17823" t="s">
        <v>4130</v>
      </c>
      <c r="B17823" t="s">
        <v>15642</v>
      </c>
      <c r="C17823" t="s">
        <v>15639</v>
      </c>
    </row>
    <row r="17824" spans="1:3" hidden="1" x14ac:dyDescent="0.25">
      <c r="A17824" t="s">
        <v>4130</v>
      </c>
      <c r="B17824" t="s">
        <v>15643</v>
      </c>
      <c r="C17824" t="s">
        <v>15639</v>
      </c>
    </row>
    <row r="17825" spans="1:3" hidden="1" x14ac:dyDescent="0.25">
      <c r="A17825" t="s">
        <v>4130</v>
      </c>
      <c r="B17825" t="s">
        <v>15644</v>
      </c>
      <c r="C17825" t="s">
        <v>15645</v>
      </c>
    </row>
    <row r="17826" spans="1:3" hidden="1" x14ac:dyDescent="0.25">
      <c r="A17826" t="s">
        <v>4130</v>
      </c>
      <c r="B17826" t="s">
        <v>15646</v>
      </c>
      <c r="C17826" t="s">
        <v>15645</v>
      </c>
    </row>
    <row r="17827" spans="1:3" hidden="1" x14ac:dyDescent="0.25">
      <c r="A17827" t="s">
        <v>4130</v>
      </c>
      <c r="B17827" t="s">
        <v>15647</v>
      </c>
      <c r="C17827" t="s">
        <v>15645</v>
      </c>
    </row>
    <row r="17828" spans="1:3" hidden="1" x14ac:dyDescent="0.25">
      <c r="A17828" t="s">
        <v>4130</v>
      </c>
      <c r="B17828" t="s">
        <v>15648</v>
      </c>
      <c r="C17828" t="s">
        <v>15645</v>
      </c>
    </row>
    <row r="17829" spans="1:3" hidden="1" x14ac:dyDescent="0.25">
      <c r="A17829" t="s">
        <v>4130</v>
      </c>
      <c r="B17829" t="s">
        <v>15649</v>
      </c>
      <c r="C17829" t="s">
        <v>15645</v>
      </c>
    </row>
    <row r="17830" spans="1:3" hidden="1" x14ac:dyDescent="0.25">
      <c r="A17830" t="s">
        <v>4130</v>
      </c>
      <c r="B17830" t="s">
        <v>15650</v>
      </c>
      <c r="C17830" t="s">
        <v>10036</v>
      </c>
    </row>
    <row r="17831" spans="1:3" hidden="1" x14ac:dyDescent="0.25">
      <c r="A17831" t="s">
        <v>4130</v>
      </c>
      <c r="B17831" t="s">
        <v>15651</v>
      </c>
      <c r="C17831" t="s">
        <v>10036</v>
      </c>
    </row>
    <row r="17832" spans="1:3" hidden="1" x14ac:dyDescent="0.25">
      <c r="A17832" t="s">
        <v>4130</v>
      </c>
      <c r="B17832" t="s">
        <v>15652</v>
      </c>
      <c r="C17832" t="s">
        <v>10036</v>
      </c>
    </row>
    <row r="17833" spans="1:3" hidden="1" x14ac:dyDescent="0.25">
      <c r="A17833" t="s">
        <v>4130</v>
      </c>
      <c r="B17833" t="s">
        <v>15653</v>
      </c>
      <c r="C17833" t="s">
        <v>10036</v>
      </c>
    </row>
    <row r="17834" spans="1:3" hidden="1" x14ac:dyDescent="0.25">
      <c r="A17834" t="s">
        <v>4130</v>
      </c>
      <c r="B17834" t="s">
        <v>15654</v>
      </c>
      <c r="C17834" t="s">
        <v>10036</v>
      </c>
    </row>
    <row r="17835" spans="1:3" hidden="1" x14ac:dyDescent="0.25">
      <c r="A17835" t="s">
        <v>4130</v>
      </c>
      <c r="B17835" t="s">
        <v>15655</v>
      </c>
      <c r="C17835" t="s">
        <v>15656</v>
      </c>
    </row>
    <row r="17836" spans="1:3" hidden="1" x14ac:dyDescent="0.25">
      <c r="A17836" t="s">
        <v>4130</v>
      </c>
      <c r="B17836" t="s">
        <v>15657</v>
      </c>
      <c r="C17836" t="s">
        <v>15656</v>
      </c>
    </row>
    <row r="17837" spans="1:3" hidden="1" x14ac:dyDescent="0.25">
      <c r="A17837" t="s">
        <v>4130</v>
      </c>
      <c r="B17837" t="s">
        <v>15658</v>
      </c>
      <c r="C17837" t="s">
        <v>15656</v>
      </c>
    </row>
    <row r="17838" spans="1:3" hidden="1" x14ac:dyDescent="0.25">
      <c r="A17838" t="s">
        <v>4130</v>
      </c>
      <c r="B17838" t="s">
        <v>15659</v>
      </c>
      <c r="C17838" t="s">
        <v>15656</v>
      </c>
    </row>
    <row r="17839" spans="1:3" hidden="1" x14ac:dyDescent="0.25">
      <c r="A17839" t="s">
        <v>4130</v>
      </c>
      <c r="B17839" t="s">
        <v>15660</v>
      </c>
      <c r="C17839" t="s">
        <v>15656</v>
      </c>
    </row>
    <row r="17840" spans="1:3" hidden="1" x14ac:dyDescent="0.25">
      <c r="A17840" t="s">
        <v>4130</v>
      </c>
      <c r="B17840" t="s">
        <v>15661</v>
      </c>
      <c r="C17840" t="s">
        <v>15656</v>
      </c>
    </row>
    <row r="17841" spans="1:3" hidden="1" x14ac:dyDescent="0.25">
      <c r="A17841" t="s">
        <v>4130</v>
      </c>
      <c r="B17841" t="s">
        <v>15662</v>
      </c>
      <c r="C17841" t="s">
        <v>15656</v>
      </c>
    </row>
    <row r="17842" spans="1:3" hidden="1" x14ac:dyDescent="0.25">
      <c r="A17842" t="s">
        <v>4130</v>
      </c>
      <c r="B17842" t="s">
        <v>15663</v>
      </c>
      <c r="C17842" t="s">
        <v>15656</v>
      </c>
    </row>
    <row r="17843" spans="1:3" hidden="1" x14ac:dyDescent="0.25">
      <c r="A17843" t="s">
        <v>4130</v>
      </c>
      <c r="B17843" t="s">
        <v>15664</v>
      </c>
      <c r="C17843" t="s">
        <v>15656</v>
      </c>
    </row>
    <row r="17844" spans="1:3" hidden="1" x14ac:dyDescent="0.25">
      <c r="A17844" t="s">
        <v>4130</v>
      </c>
      <c r="B17844" t="s">
        <v>15665</v>
      </c>
      <c r="C17844" t="s">
        <v>15656</v>
      </c>
    </row>
    <row r="17845" spans="1:3" hidden="1" x14ac:dyDescent="0.25">
      <c r="A17845" t="s">
        <v>4130</v>
      </c>
      <c r="B17845" t="s">
        <v>15666</v>
      </c>
      <c r="C17845" t="s">
        <v>15667</v>
      </c>
    </row>
    <row r="17846" spans="1:3" hidden="1" x14ac:dyDescent="0.25">
      <c r="A17846" t="s">
        <v>4130</v>
      </c>
      <c r="B17846" t="s">
        <v>15668</v>
      </c>
      <c r="C17846" t="s">
        <v>15667</v>
      </c>
    </row>
    <row r="17847" spans="1:3" hidden="1" x14ac:dyDescent="0.25">
      <c r="A17847" t="s">
        <v>4130</v>
      </c>
      <c r="B17847" t="s">
        <v>15669</v>
      </c>
      <c r="C17847" t="s">
        <v>15667</v>
      </c>
    </row>
    <row r="17848" spans="1:3" hidden="1" x14ac:dyDescent="0.25">
      <c r="A17848" t="s">
        <v>4130</v>
      </c>
      <c r="B17848" t="s">
        <v>15670</v>
      </c>
      <c r="C17848" t="s">
        <v>15667</v>
      </c>
    </row>
    <row r="17849" spans="1:3" hidden="1" x14ac:dyDescent="0.25">
      <c r="A17849" t="s">
        <v>4130</v>
      </c>
      <c r="B17849" t="s">
        <v>15671</v>
      </c>
      <c r="C17849" t="s">
        <v>15667</v>
      </c>
    </row>
    <row r="17850" spans="1:3" hidden="1" x14ac:dyDescent="0.25">
      <c r="A17850" t="s">
        <v>4130</v>
      </c>
      <c r="B17850" t="s">
        <v>15672</v>
      </c>
      <c r="C17850" t="s">
        <v>15667</v>
      </c>
    </row>
    <row r="17851" spans="1:3" hidden="1" x14ac:dyDescent="0.25">
      <c r="A17851" t="s">
        <v>4130</v>
      </c>
      <c r="B17851" t="s">
        <v>15673</v>
      </c>
      <c r="C17851" t="s">
        <v>15667</v>
      </c>
    </row>
    <row r="17852" spans="1:3" hidden="1" x14ac:dyDescent="0.25">
      <c r="A17852" t="s">
        <v>4130</v>
      </c>
      <c r="B17852" t="s">
        <v>15674</v>
      </c>
      <c r="C17852" t="s">
        <v>15667</v>
      </c>
    </row>
    <row r="17853" spans="1:3" hidden="1" x14ac:dyDescent="0.25">
      <c r="A17853" t="s">
        <v>4130</v>
      </c>
      <c r="B17853" t="s">
        <v>15675</v>
      </c>
      <c r="C17853" t="s">
        <v>15667</v>
      </c>
    </row>
    <row r="17854" spans="1:3" hidden="1" x14ac:dyDescent="0.25">
      <c r="A17854" t="s">
        <v>4130</v>
      </c>
      <c r="B17854" t="s">
        <v>15676</v>
      </c>
      <c r="C17854" t="s">
        <v>15667</v>
      </c>
    </row>
    <row r="17855" spans="1:3" hidden="1" x14ac:dyDescent="0.25">
      <c r="A17855" t="s">
        <v>4130</v>
      </c>
      <c r="B17855" t="s">
        <v>15677</v>
      </c>
      <c r="C17855" t="s">
        <v>15678</v>
      </c>
    </row>
    <row r="17856" spans="1:3" hidden="1" x14ac:dyDescent="0.25">
      <c r="A17856" t="s">
        <v>4130</v>
      </c>
      <c r="B17856" t="s">
        <v>15679</v>
      </c>
      <c r="C17856" t="s">
        <v>15678</v>
      </c>
    </row>
    <row r="17857" spans="1:3" hidden="1" x14ac:dyDescent="0.25">
      <c r="A17857" t="s">
        <v>4130</v>
      </c>
      <c r="B17857" t="s">
        <v>15680</v>
      </c>
      <c r="C17857" t="s">
        <v>15678</v>
      </c>
    </row>
    <row r="17858" spans="1:3" hidden="1" x14ac:dyDescent="0.25">
      <c r="A17858" t="s">
        <v>4130</v>
      </c>
      <c r="B17858" t="s">
        <v>15681</v>
      </c>
      <c r="C17858" t="s">
        <v>15678</v>
      </c>
    </row>
    <row r="17859" spans="1:3" hidden="1" x14ac:dyDescent="0.25">
      <c r="A17859" t="s">
        <v>4130</v>
      </c>
      <c r="B17859" t="s">
        <v>15682</v>
      </c>
      <c r="C17859" t="s">
        <v>15678</v>
      </c>
    </row>
    <row r="17860" spans="1:3" hidden="1" x14ac:dyDescent="0.25">
      <c r="A17860" t="s">
        <v>4130</v>
      </c>
      <c r="B17860" t="s">
        <v>15683</v>
      </c>
      <c r="C17860" t="s">
        <v>15684</v>
      </c>
    </row>
    <row r="17861" spans="1:3" hidden="1" x14ac:dyDescent="0.25">
      <c r="A17861" t="s">
        <v>4130</v>
      </c>
      <c r="B17861" t="s">
        <v>15685</v>
      </c>
      <c r="C17861" t="s">
        <v>15686</v>
      </c>
    </row>
    <row r="17862" spans="1:3" hidden="1" x14ac:dyDescent="0.25">
      <c r="A17862" t="s">
        <v>4130</v>
      </c>
      <c r="B17862" t="s">
        <v>15687</v>
      </c>
      <c r="C17862" t="s">
        <v>15688</v>
      </c>
    </row>
    <row r="17863" spans="1:3" hidden="1" x14ac:dyDescent="0.25">
      <c r="A17863" t="s">
        <v>4130</v>
      </c>
      <c r="B17863" t="s">
        <v>15689</v>
      </c>
      <c r="C17863" t="s">
        <v>15688</v>
      </c>
    </row>
    <row r="17864" spans="1:3" hidden="1" x14ac:dyDescent="0.25">
      <c r="A17864" t="s">
        <v>4130</v>
      </c>
      <c r="B17864" t="s">
        <v>15690</v>
      </c>
      <c r="C17864" t="s">
        <v>15691</v>
      </c>
    </row>
    <row r="17865" spans="1:3" hidden="1" x14ac:dyDescent="0.25">
      <c r="A17865" t="s">
        <v>4130</v>
      </c>
      <c r="B17865" t="s">
        <v>15692</v>
      </c>
      <c r="C17865" t="s">
        <v>15691</v>
      </c>
    </row>
    <row r="17866" spans="1:3" hidden="1" x14ac:dyDescent="0.25">
      <c r="A17866" t="s">
        <v>4130</v>
      </c>
      <c r="B17866" t="s">
        <v>15693</v>
      </c>
      <c r="C17866" t="s">
        <v>15691</v>
      </c>
    </row>
    <row r="17867" spans="1:3" hidden="1" x14ac:dyDescent="0.25">
      <c r="A17867" t="s">
        <v>4130</v>
      </c>
      <c r="B17867" t="s">
        <v>15694</v>
      </c>
      <c r="C17867" t="s">
        <v>15691</v>
      </c>
    </row>
    <row r="17868" spans="1:3" hidden="1" x14ac:dyDescent="0.25">
      <c r="A17868" t="s">
        <v>4130</v>
      </c>
      <c r="B17868" t="s">
        <v>15695</v>
      </c>
      <c r="C17868" t="s">
        <v>15691</v>
      </c>
    </row>
    <row r="17869" spans="1:3" hidden="1" x14ac:dyDescent="0.25">
      <c r="A17869" t="s">
        <v>4130</v>
      </c>
      <c r="B17869" t="s">
        <v>15696</v>
      </c>
      <c r="C17869" t="s">
        <v>15691</v>
      </c>
    </row>
    <row r="17870" spans="1:3" hidden="1" x14ac:dyDescent="0.25">
      <c r="A17870" t="s">
        <v>4130</v>
      </c>
      <c r="B17870" t="s">
        <v>15697</v>
      </c>
      <c r="C17870" t="s">
        <v>15691</v>
      </c>
    </row>
    <row r="17871" spans="1:3" hidden="1" x14ac:dyDescent="0.25">
      <c r="A17871" t="s">
        <v>4130</v>
      </c>
      <c r="B17871" t="s">
        <v>15698</v>
      </c>
      <c r="C17871" t="s">
        <v>15691</v>
      </c>
    </row>
    <row r="17872" spans="1:3" hidden="1" x14ac:dyDescent="0.25">
      <c r="A17872" t="s">
        <v>4130</v>
      </c>
      <c r="B17872" t="s">
        <v>15699</v>
      </c>
      <c r="C17872" t="s">
        <v>15691</v>
      </c>
    </row>
    <row r="17873" spans="1:3" hidden="1" x14ac:dyDescent="0.25">
      <c r="A17873" t="s">
        <v>4130</v>
      </c>
      <c r="B17873" t="s">
        <v>15700</v>
      </c>
      <c r="C17873" t="s">
        <v>15691</v>
      </c>
    </row>
    <row r="17874" spans="1:3" hidden="1" x14ac:dyDescent="0.25">
      <c r="A17874" t="s">
        <v>4130</v>
      </c>
      <c r="B17874" t="s">
        <v>15701</v>
      </c>
      <c r="C17874" t="s">
        <v>9803</v>
      </c>
    </row>
    <row r="17875" spans="1:3" hidden="1" x14ac:dyDescent="0.25">
      <c r="A17875" t="s">
        <v>4130</v>
      </c>
      <c r="B17875" t="s">
        <v>15702</v>
      </c>
      <c r="C17875" t="s">
        <v>9803</v>
      </c>
    </row>
    <row r="17876" spans="1:3" hidden="1" x14ac:dyDescent="0.25">
      <c r="A17876" t="s">
        <v>4130</v>
      </c>
      <c r="B17876" t="s">
        <v>15703</v>
      </c>
      <c r="C17876" t="s">
        <v>9803</v>
      </c>
    </row>
    <row r="17877" spans="1:3" hidden="1" x14ac:dyDescent="0.25">
      <c r="A17877" t="s">
        <v>4130</v>
      </c>
      <c r="B17877" t="s">
        <v>15704</v>
      </c>
      <c r="C17877" t="s">
        <v>9803</v>
      </c>
    </row>
    <row r="17878" spans="1:3" hidden="1" x14ac:dyDescent="0.25">
      <c r="A17878" t="s">
        <v>4130</v>
      </c>
      <c r="B17878" t="s">
        <v>15705</v>
      </c>
      <c r="C17878" t="s">
        <v>9803</v>
      </c>
    </row>
    <row r="17879" spans="1:3" hidden="1" x14ac:dyDescent="0.25">
      <c r="A17879" t="s">
        <v>4130</v>
      </c>
      <c r="B17879" t="s">
        <v>15706</v>
      </c>
      <c r="C17879" t="s">
        <v>9803</v>
      </c>
    </row>
    <row r="17880" spans="1:3" hidden="1" x14ac:dyDescent="0.25">
      <c r="A17880" t="s">
        <v>4130</v>
      </c>
      <c r="B17880" t="s">
        <v>15707</v>
      </c>
      <c r="C17880" t="s">
        <v>9803</v>
      </c>
    </row>
    <row r="17881" spans="1:3" hidden="1" x14ac:dyDescent="0.25">
      <c r="A17881" t="s">
        <v>4130</v>
      </c>
      <c r="B17881" t="s">
        <v>15708</v>
      </c>
      <c r="C17881" t="s">
        <v>9803</v>
      </c>
    </row>
    <row r="17882" spans="1:3" hidden="1" x14ac:dyDescent="0.25">
      <c r="A17882" t="s">
        <v>4130</v>
      </c>
      <c r="B17882" t="s">
        <v>15709</v>
      </c>
      <c r="C17882" t="s">
        <v>9803</v>
      </c>
    </row>
    <row r="17883" spans="1:3" hidden="1" x14ac:dyDescent="0.25">
      <c r="A17883" t="s">
        <v>4130</v>
      </c>
      <c r="B17883" t="s">
        <v>15710</v>
      </c>
      <c r="C17883" t="s">
        <v>9803</v>
      </c>
    </row>
    <row r="17884" spans="1:3" hidden="1" x14ac:dyDescent="0.25">
      <c r="A17884" t="s">
        <v>4130</v>
      </c>
      <c r="B17884" t="s">
        <v>15711</v>
      </c>
      <c r="C17884" t="s">
        <v>9803</v>
      </c>
    </row>
    <row r="17885" spans="1:3" hidden="1" x14ac:dyDescent="0.25">
      <c r="A17885" t="s">
        <v>4130</v>
      </c>
      <c r="B17885" t="s">
        <v>15712</v>
      </c>
      <c r="C17885" t="s">
        <v>9803</v>
      </c>
    </row>
    <row r="17886" spans="1:3" hidden="1" x14ac:dyDescent="0.25">
      <c r="A17886" t="s">
        <v>4130</v>
      </c>
      <c r="B17886" t="s">
        <v>15713</v>
      </c>
      <c r="C17886" t="s">
        <v>9803</v>
      </c>
    </row>
    <row r="17887" spans="1:3" hidden="1" x14ac:dyDescent="0.25">
      <c r="A17887" t="s">
        <v>4130</v>
      </c>
      <c r="B17887" t="s">
        <v>15714</v>
      </c>
      <c r="C17887" t="s">
        <v>9803</v>
      </c>
    </row>
    <row r="17888" spans="1:3" hidden="1" x14ac:dyDescent="0.25">
      <c r="A17888" t="s">
        <v>4130</v>
      </c>
      <c r="B17888" t="s">
        <v>15715</v>
      </c>
      <c r="C17888" t="s">
        <v>9803</v>
      </c>
    </row>
    <row r="17889" spans="1:3" hidden="1" x14ac:dyDescent="0.25">
      <c r="A17889" t="s">
        <v>4130</v>
      </c>
      <c r="B17889" t="s">
        <v>15716</v>
      </c>
      <c r="C17889" t="s">
        <v>9803</v>
      </c>
    </row>
    <row r="17890" spans="1:3" hidden="1" x14ac:dyDescent="0.25">
      <c r="A17890" t="s">
        <v>4130</v>
      </c>
      <c r="B17890" t="s">
        <v>15717</v>
      </c>
      <c r="C17890" t="s">
        <v>9803</v>
      </c>
    </row>
    <row r="17891" spans="1:3" hidden="1" x14ac:dyDescent="0.25">
      <c r="A17891" t="s">
        <v>4130</v>
      </c>
      <c r="B17891" t="s">
        <v>15718</v>
      </c>
      <c r="C17891" t="s">
        <v>9803</v>
      </c>
    </row>
    <row r="17892" spans="1:3" hidden="1" x14ac:dyDescent="0.25">
      <c r="A17892" t="s">
        <v>4130</v>
      </c>
      <c r="B17892" t="s">
        <v>15719</v>
      </c>
      <c r="C17892" t="s">
        <v>9803</v>
      </c>
    </row>
    <row r="17893" spans="1:3" hidden="1" x14ac:dyDescent="0.25">
      <c r="A17893" t="s">
        <v>4130</v>
      </c>
      <c r="B17893" t="s">
        <v>15720</v>
      </c>
      <c r="C17893" t="s">
        <v>9803</v>
      </c>
    </row>
    <row r="17894" spans="1:3" hidden="1" x14ac:dyDescent="0.25">
      <c r="A17894" t="s">
        <v>4130</v>
      </c>
      <c r="B17894" t="s">
        <v>15721</v>
      </c>
      <c r="C17894" t="s">
        <v>15722</v>
      </c>
    </row>
    <row r="17895" spans="1:3" hidden="1" x14ac:dyDescent="0.25">
      <c r="A17895" t="s">
        <v>4130</v>
      </c>
      <c r="B17895" t="s">
        <v>15723</v>
      </c>
      <c r="C17895" t="s">
        <v>15722</v>
      </c>
    </row>
    <row r="17896" spans="1:3" hidden="1" x14ac:dyDescent="0.25">
      <c r="A17896" t="s">
        <v>4130</v>
      </c>
      <c r="B17896" t="s">
        <v>15724</v>
      </c>
      <c r="C17896" t="s">
        <v>15722</v>
      </c>
    </row>
    <row r="17897" spans="1:3" hidden="1" x14ac:dyDescent="0.25">
      <c r="A17897" t="s">
        <v>4130</v>
      </c>
      <c r="B17897" t="s">
        <v>15725</v>
      </c>
      <c r="C17897" t="s">
        <v>15722</v>
      </c>
    </row>
    <row r="17898" spans="1:3" hidden="1" x14ac:dyDescent="0.25">
      <c r="A17898" t="s">
        <v>4130</v>
      </c>
      <c r="B17898" t="s">
        <v>15726</v>
      </c>
      <c r="C17898" t="s">
        <v>15722</v>
      </c>
    </row>
    <row r="17899" spans="1:3" hidden="1" x14ac:dyDescent="0.25">
      <c r="A17899" t="s">
        <v>4130</v>
      </c>
      <c r="B17899" t="s">
        <v>15727</v>
      </c>
      <c r="C17899" t="s">
        <v>15722</v>
      </c>
    </row>
    <row r="17900" spans="1:3" hidden="1" x14ac:dyDescent="0.25">
      <c r="A17900" t="s">
        <v>4130</v>
      </c>
      <c r="B17900" t="s">
        <v>15728</v>
      </c>
      <c r="C17900" t="s">
        <v>15722</v>
      </c>
    </row>
    <row r="17901" spans="1:3" hidden="1" x14ac:dyDescent="0.25">
      <c r="A17901" t="s">
        <v>4130</v>
      </c>
      <c r="B17901" t="s">
        <v>15729</v>
      </c>
      <c r="C17901" t="s">
        <v>15722</v>
      </c>
    </row>
    <row r="17902" spans="1:3" hidden="1" x14ac:dyDescent="0.25">
      <c r="A17902" t="s">
        <v>4130</v>
      </c>
      <c r="B17902" t="s">
        <v>15730</v>
      </c>
      <c r="C17902" t="s">
        <v>15722</v>
      </c>
    </row>
    <row r="17903" spans="1:3" hidden="1" x14ac:dyDescent="0.25">
      <c r="A17903" t="s">
        <v>4130</v>
      </c>
      <c r="B17903" t="s">
        <v>15731</v>
      </c>
      <c r="C17903" t="s">
        <v>15722</v>
      </c>
    </row>
    <row r="17904" spans="1:3" hidden="1" x14ac:dyDescent="0.25">
      <c r="A17904" t="s">
        <v>4130</v>
      </c>
      <c r="B17904" t="s">
        <v>15732</v>
      </c>
      <c r="C17904" t="s">
        <v>15733</v>
      </c>
    </row>
    <row r="17905" spans="1:3" hidden="1" x14ac:dyDescent="0.25">
      <c r="A17905" t="s">
        <v>4130</v>
      </c>
      <c r="B17905" t="s">
        <v>15734</v>
      </c>
      <c r="C17905" t="s">
        <v>15733</v>
      </c>
    </row>
    <row r="17906" spans="1:3" hidden="1" x14ac:dyDescent="0.25">
      <c r="A17906" t="s">
        <v>4130</v>
      </c>
      <c r="B17906" t="s">
        <v>15735</v>
      </c>
      <c r="C17906" t="s">
        <v>15733</v>
      </c>
    </row>
    <row r="17907" spans="1:3" hidden="1" x14ac:dyDescent="0.25">
      <c r="A17907" t="s">
        <v>4130</v>
      </c>
      <c r="B17907" t="s">
        <v>15736</v>
      </c>
      <c r="C17907" t="s">
        <v>15733</v>
      </c>
    </row>
    <row r="17908" spans="1:3" hidden="1" x14ac:dyDescent="0.25">
      <c r="A17908" t="s">
        <v>4130</v>
      </c>
      <c r="B17908" t="s">
        <v>15737</v>
      </c>
      <c r="C17908" t="s">
        <v>15733</v>
      </c>
    </row>
    <row r="17909" spans="1:3" hidden="1" x14ac:dyDescent="0.25">
      <c r="A17909" t="s">
        <v>4130</v>
      </c>
      <c r="B17909" t="s">
        <v>15738</v>
      </c>
      <c r="C17909" t="s">
        <v>15733</v>
      </c>
    </row>
    <row r="17910" spans="1:3" hidden="1" x14ac:dyDescent="0.25">
      <c r="A17910" t="s">
        <v>4130</v>
      </c>
      <c r="B17910" t="s">
        <v>15739</v>
      </c>
      <c r="C17910" t="s">
        <v>15733</v>
      </c>
    </row>
    <row r="17911" spans="1:3" hidden="1" x14ac:dyDescent="0.25">
      <c r="A17911" t="s">
        <v>4130</v>
      </c>
      <c r="B17911" t="s">
        <v>15740</v>
      </c>
      <c r="C17911" t="s">
        <v>15733</v>
      </c>
    </row>
    <row r="17912" spans="1:3" hidden="1" x14ac:dyDescent="0.25">
      <c r="A17912" t="s">
        <v>4130</v>
      </c>
      <c r="B17912" t="s">
        <v>15741</v>
      </c>
      <c r="C17912" t="s">
        <v>15733</v>
      </c>
    </row>
    <row r="17913" spans="1:3" hidden="1" x14ac:dyDescent="0.25">
      <c r="A17913" t="s">
        <v>4130</v>
      </c>
      <c r="B17913" t="s">
        <v>15742</v>
      </c>
      <c r="C17913" t="s">
        <v>15733</v>
      </c>
    </row>
    <row r="17914" spans="1:3" hidden="1" x14ac:dyDescent="0.25">
      <c r="A17914" t="s">
        <v>4130</v>
      </c>
      <c r="B17914" t="s">
        <v>15743</v>
      </c>
      <c r="C17914" t="s">
        <v>15733</v>
      </c>
    </row>
    <row r="17915" spans="1:3" hidden="1" x14ac:dyDescent="0.25">
      <c r="A17915" t="s">
        <v>4130</v>
      </c>
      <c r="B17915" t="s">
        <v>15744</v>
      </c>
      <c r="C17915" t="s">
        <v>15733</v>
      </c>
    </row>
    <row r="17916" spans="1:3" hidden="1" x14ac:dyDescent="0.25">
      <c r="A17916" t="s">
        <v>4130</v>
      </c>
      <c r="B17916" t="s">
        <v>15745</v>
      </c>
      <c r="C17916" t="s">
        <v>15733</v>
      </c>
    </row>
    <row r="17917" spans="1:3" hidden="1" x14ac:dyDescent="0.25">
      <c r="A17917" t="s">
        <v>4130</v>
      </c>
      <c r="B17917" t="s">
        <v>15746</v>
      </c>
      <c r="C17917" t="s">
        <v>15733</v>
      </c>
    </row>
    <row r="17918" spans="1:3" hidden="1" x14ac:dyDescent="0.25">
      <c r="A17918" t="s">
        <v>4130</v>
      </c>
      <c r="B17918" t="s">
        <v>15747</v>
      </c>
      <c r="C17918" t="s">
        <v>15733</v>
      </c>
    </row>
    <row r="17919" spans="1:3" hidden="1" x14ac:dyDescent="0.25">
      <c r="A17919" t="s">
        <v>4130</v>
      </c>
      <c r="B17919" t="s">
        <v>15748</v>
      </c>
      <c r="C17919" t="s">
        <v>15749</v>
      </c>
    </row>
    <row r="17920" spans="1:3" hidden="1" x14ac:dyDescent="0.25">
      <c r="A17920" t="s">
        <v>4130</v>
      </c>
      <c r="B17920" t="s">
        <v>15750</v>
      </c>
      <c r="C17920" t="s">
        <v>15749</v>
      </c>
    </row>
    <row r="17921" spans="1:3" hidden="1" x14ac:dyDescent="0.25">
      <c r="A17921" t="s">
        <v>4130</v>
      </c>
      <c r="B17921" t="s">
        <v>15751</v>
      </c>
      <c r="C17921" t="s">
        <v>15749</v>
      </c>
    </row>
    <row r="17922" spans="1:3" hidden="1" x14ac:dyDescent="0.25">
      <c r="A17922" t="s">
        <v>4130</v>
      </c>
      <c r="B17922" t="s">
        <v>15752</v>
      </c>
      <c r="C17922" t="s">
        <v>15749</v>
      </c>
    </row>
    <row r="17923" spans="1:3" hidden="1" x14ac:dyDescent="0.25">
      <c r="A17923" t="s">
        <v>4130</v>
      </c>
      <c r="B17923" t="s">
        <v>15753</v>
      </c>
      <c r="C17923" t="s">
        <v>15749</v>
      </c>
    </row>
    <row r="17924" spans="1:3" hidden="1" x14ac:dyDescent="0.25">
      <c r="A17924" t="s">
        <v>4130</v>
      </c>
      <c r="B17924" t="s">
        <v>15754</v>
      </c>
      <c r="C17924" t="s">
        <v>15749</v>
      </c>
    </row>
    <row r="17925" spans="1:3" hidden="1" x14ac:dyDescent="0.25">
      <c r="A17925" t="s">
        <v>4130</v>
      </c>
      <c r="B17925" t="s">
        <v>15755</v>
      </c>
      <c r="C17925" t="s">
        <v>15749</v>
      </c>
    </row>
    <row r="17926" spans="1:3" hidden="1" x14ac:dyDescent="0.25">
      <c r="A17926" t="s">
        <v>4130</v>
      </c>
      <c r="B17926" t="s">
        <v>15756</v>
      </c>
      <c r="C17926" t="s">
        <v>15749</v>
      </c>
    </row>
    <row r="17927" spans="1:3" hidden="1" x14ac:dyDescent="0.25">
      <c r="A17927" t="s">
        <v>4130</v>
      </c>
      <c r="B17927" t="s">
        <v>15757</v>
      </c>
      <c r="C17927" t="s">
        <v>15749</v>
      </c>
    </row>
    <row r="17928" spans="1:3" hidden="1" x14ac:dyDescent="0.25">
      <c r="A17928" t="s">
        <v>4130</v>
      </c>
      <c r="B17928" t="s">
        <v>15758</v>
      </c>
      <c r="C17928" t="s">
        <v>15749</v>
      </c>
    </row>
    <row r="17929" spans="1:3" hidden="1" x14ac:dyDescent="0.25">
      <c r="A17929" t="s">
        <v>4130</v>
      </c>
      <c r="B17929" t="s">
        <v>15759</v>
      </c>
      <c r="C17929" t="s">
        <v>15749</v>
      </c>
    </row>
    <row r="17930" spans="1:3" hidden="1" x14ac:dyDescent="0.25">
      <c r="A17930" t="s">
        <v>4130</v>
      </c>
      <c r="B17930" t="s">
        <v>15760</v>
      </c>
      <c r="C17930" t="s">
        <v>15749</v>
      </c>
    </row>
    <row r="17931" spans="1:3" hidden="1" x14ac:dyDescent="0.25">
      <c r="A17931" t="s">
        <v>4130</v>
      </c>
      <c r="B17931" t="s">
        <v>15761</v>
      </c>
      <c r="C17931" t="s">
        <v>15749</v>
      </c>
    </row>
    <row r="17932" spans="1:3" hidden="1" x14ac:dyDescent="0.25">
      <c r="A17932" t="s">
        <v>4130</v>
      </c>
      <c r="B17932" t="s">
        <v>15762</v>
      </c>
      <c r="C17932" t="s">
        <v>15749</v>
      </c>
    </row>
    <row r="17933" spans="1:3" hidden="1" x14ac:dyDescent="0.25">
      <c r="A17933" t="s">
        <v>4130</v>
      </c>
      <c r="B17933" t="s">
        <v>15763</v>
      </c>
      <c r="C17933" t="s">
        <v>15749</v>
      </c>
    </row>
    <row r="17934" spans="1:3" hidden="1" x14ac:dyDescent="0.25">
      <c r="A17934" t="s">
        <v>4130</v>
      </c>
      <c r="B17934" t="s">
        <v>15764</v>
      </c>
      <c r="C17934" t="s">
        <v>15749</v>
      </c>
    </row>
    <row r="17935" spans="1:3" hidden="1" x14ac:dyDescent="0.25">
      <c r="A17935" t="s">
        <v>4130</v>
      </c>
      <c r="B17935" t="s">
        <v>15765</v>
      </c>
      <c r="C17935" t="s">
        <v>15749</v>
      </c>
    </row>
    <row r="17936" spans="1:3" hidden="1" x14ac:dyDescent="0.25">
      <c r="A17936" t="s">
        <v>4130</v>
      </c>
      <c r="B17936" t="s">
        <v>15766</v>
      </c>
      <c r="C17936" t="s">
        <v>15749</v>
      </c>
    </row>
    <row r="17937" spans="1:3" hidden="1" x14ac:dyDescent="0.25">
      <c r="A17937" t="s">
        <v>4130</v>
      </c>
      <c r="B17937" t="s">
        <v>15767</v>
      </c>
      <c r="C17937" t="s">
        <v>15749</v>
      </c>
    </row>
    <row r="17938" spans="1:3" hidden="1" x14ac:dyDescent="0.25">
      <c r="A17938" t="s">
        <v>4130</v>
      </c>
      <c r="B17938" t="s">
        <v>15768</v>
      </c>
      <c r="C17938" t="s">
        <v>15749</v>
      </c>
    </row>
    <row r="17939" spans="1:3" hidden="1" x14ac:dyDescent="0.25">
      <c r="A17939" t="s">
        <v>4130</v>
      </c>
      <c r="B17939" t="s">
        <v>15769</v>
      </c>
      <c r="C17939" t="s">
        <v>15770</v>
      </c>
    </row>
    <row r="17940" spans="1:3" hidden="1" x14ac:dyDescent="0.25">
      <c r="A17940" t="s">
        <v>4130</v>
      </c>
      <c r="B17940" t="s">
        <v>15771</v>
      </c>
      <c r="C17940" t="s">
        <v>15770</v>
      </c>
    </row>
    <row r="17941" spans="1:3" hidden="1" x14ac:dyDescent="0.25">
      <c r="A17941" t="s">
        <v>4130</v>
      </c>
      <c r="B17941" t="s">
        <v>15772</v>
      </c>
      <c r="C17941" t="s">
        <v>15770</v>
      </c>
    </row>
    <row r="17942" spans="1:3" hidden="1" x14ac:dyDescent="0.25">
      <c r="A17942" t="s">
        <v>4130</v>
      </c>
      <c r="B17942" t="s">
        <v>15773</v>
      </c>
      <c r="C17942" t="s">
        <v>15770</v>
      </c>
    </row>
    <row r="17943" spans="1:3" hidden="1" x14ac:dyDescent="0.25">
      <c r="A17943" t="s">
        <v>4130</v>
      </c>
      <c r="B17943" t="s">
        <v>15774</v>
      </c>
      <c r="C17943" t="s">
        <v>15770</v>
      </c>
    </row>
    <row r="17944" spans="1:3" hidden="1" x14ac:dyDescent="0.25">
      <c r="A17944" t="s">
        <v>4130</v>
      </c>
      <c r="B17944" t="s">
        <v>15775</v>
      </c>
      <c r="C17944" t="s">
        <v>15770</v>
      </c>
    </row>
    <row r="17945" spans="1:3" hidden="1" x14ac:dyDescent="0.25">
      <c r="A17945" t="s">
        <v>4130</v>
      </c>
      <c r="B17945" t="s">
        <v>15776</v>
      </c>
      <c r="C17945" t="s">
        <v>15770</v>
      </c>
    </row>
    <row r="17946" spans="1:3" hidden="1" x14ac:dyDescent="0.25">
      <c r="A17946" t="s">
        <v>4130</v>
      </c>
      <c r="B17946" t="s">
        <v>15777</v>
      </c>
      <c r="C17946" t="s">
        <v>15770</v>
      </c>
    </row>
    <row r="17947" spans="1:3" hidden="1" x14ac:dyDescent="0.25">
      <c r="A17947" t="s">
        <v>4130</v>
      </c>
      <c r="B17947" t="s">
        <v>15778</v>
      </c>
      <c r="C17947" t="s">
        <v>15770</v>
      </c>
    </row>
    <row r="17948" spans="1:3" hidden="1" x14ac:dyDescent="0.25">
      <c r="A17948" t="s">
        <v>4130</v>
      </c>
      <c r="B17948" t="s">
        <v>15779</v>
      </c>
      <c r="C17948" t="s">
        <v>15770</v>
      </c>
    </row>
    <row r="17949" spans="1:3" hidden="1" x14ac:dyDescent="0.25">
      <c r="A17949" t="s">
        <v>4130</v>
      </c>
      <c r="B17949" t="s">
        <v>15780</v>
      </c>
      <c r="C17949" t="s">
        <v>15781</v>
      </c>
    </row>
    <row r="17950" spans="1:3" hidden="1" x14ac:dyDescent="0.25">
      <c r="A17950" t="s">
        <v>4130</v>
      </c>
      <c r="B17950" t="s">
        <v>15782</v>
      </c>
      <c r="C17950" t="s">
        <v>15781</v>
      </c>
    </row>
    <row r="17951" spans="1:3" hidden="1" x14ac:dyDescent="0.25">
      <c r="A17951" t="s">
        <v>4130</v>
      </c>
      <c r="B17951" t="s">
        <v>15783</v>
      </c>
      <c r="C17951" t="s">
        <v>15781</v>
      </c>
    </row>
    <row r="17952" spans="1:3" hidden="1" x14ac:dyDescent="0.25">
      <c r="A17952" t="s">
        <v>4130</v>
      </c>
      <c r="B17952" t="s">
        <v>15784</v>
      </c>
      <c r="C17952" t="s">
        <v>15781</v>
      </c>
    </row>
    <row r="17953" spans="1:3" hidden="1" x14ac:dyDescent="0.25">
      <c r="A17953" t="s">
        <v>4130</v>
      </c>
      <c r="B17953" t="s">
        <v>15785</v>
      </c>
      <c r="C17953" t="s">
        <v>15781</v>
      </c>
    </row>
    <row r="17954" spans="1:3" hidden="1" x14ac:dyDescent="0.25">
      <c r="A17954" t="s">
        <v>4130</v>
      </c>
      <c r="B17954" t="s">
        <v>15786</v>
      </c>
      <c r="C17954" t="s">
        <v>15781</v>
      </c>
    </row>
    <row r="17955" spans="1:3" hidden="1" x14ac:dyDescent="0.25">
      <c r="A17955" t="s">
        <v>4130</v>
      </c>
      <c r="B17955" t="s">
        <v>15787</v>
      </c>
      <c r="C17955" t="s">
        <v>15781</v>
      </c>
    </row>
    <row r="17956" spans="1:3" hidden="1" x14ac:dyDescent="0.25">
      <c r="A17956" t="s">
        <v>4130</v>
      </c>
      <c r="B17956" t="s">
        <v>15788</v>
      </c>
      <c r="C17956" t="s">
        <v>15781</v>
      </c>
    </row>
    <row r="17957" spans="1:3" hidden="1" x14ac:dyDescent="0.25">
      <c r="A17957" t="s">
        <v>4130</v>
      </c>
      <c r="B17957" t="s">
        <v>15789</v>
      </c>
      <c r="C17957" t="s">
        <v>15781</v>
      </c>
    </row>
    <row r="17958" spans="1:3" hidden="1" x14ac:dyDescent="0.25">
      <c r="A17958" t="s">
        <v>4130</v>
      </c>
      <c r="B17958" t="s">
        <v>15790</v>
      </c>
      <c r="C17958" t="s">
        <v>15781</v>
      </c>
    </row>
    <row r="17959" spans="1:3" hidden="1" x14ac:dyDescent="0.25">
      <c r="A17959" t="s">
        <v>4130</v>
      </c>
      <c r="B17959" t="s">
        <v>15791</v>
      </c>
      <c r="C17959" t="s">
        <v>15781</v>
      </c>
    </row>
    <row r="17960" spans="1:3" hidden="1" x14ac:dyDescent="0.25">
      <c r="A17960" t="s">
        <v>4130</v>
      </c>
      <c r="B17960" t="s">
        <v>15792</v>
      </c>
      <c r="C17960" t="s">
        <v>15781</v>
      </c>
    </row>
    <row r="17961" spans="1:3" hidden="1" x14ac:dyDescent="0.25">
      <c r="A17961" t="s">
        <v>4130</v>
      </c>
      <c r="B17961" t="s">
        <v>15793</v>
      </c>
      <c r="C17961" t="s">
        <v>15781</v>
      </c>
    </row>
    <row r="17962" spans="1:3" hidden="1" x14ac:dyDescent="0.25">
      <c r="A17962" t="s">
        <v>4130</v>
      </c>
      <c r="B17962" t="s">
        <v>15794</v>
      </c>
      <c r="C17962" t="s">
        <v>15781</v>
      </c>
    </row>
    <row r="17963" spans="1:3" hidden="1" x14ac:dyDescent="0.25">
      <c r="A17963" t="s">
        <v>4130</v>
      </c>
      <c r="B17963" t="s">
        <v>15795</v>
      </c>
      <c r="C17963" t="s">
        <v>15781</v>
      </c>
    </row>
    <row r="17964" spans="1:3" hidden="1" x14ac:dyDescent="0.25">
      <c r="A17964" t="s">
        <v>4130</v>
      </c>
      <c r="B17964" t="s">
        <v>15796</v>
      </c>
      <c r="C17964" t="s">
        <v>15781</v>
      </c>
    </row>
    <row r="17965" spans="1:3" hidden="1" x14ac:dyDescent="0.25">
      <c r="A17965" t="s">
        <v>4130</v>
      </c>
      <c r="B17965" t="s">
        <v>15797</v>
      </c>
      <c r="C17965" t="s">
        <v>15781</v>
      </c>
    </row>
    <row r="17966" spans="1:3" hidden="1" x14ac:dyDescent="0.25">
      <c r="A17966" t="s">
        <v>4130</v>
      </c>
      <c r="B17966" t="s">
        <v>15798</v>
      </c>
      <c r="C17966" t="s">
        <v>15781</v>
      </c>
    </row>
    <row r="17967" spans="1:3" hidden="1" x14ac:dyDescent="0.25">
      <c r="A17967" t="s">
        <v>4130</v>
      </c>
      <c r="B17967" t="s">
        <v>15799</v>
      </c>
      <c r="C17967" t="s">
        <v>15781</v>
      </c>
    </row>
    <row r="17968" spans="1:3" hidden="1" x14ac:dyDescent="0.25">
      <c r="A17968" t="s">
        <v>4130</v>
      </c>
      <c r="B17968" t="s">
        <v>15800</v>
      </c>
      <c r="C17968" t="s">
        <v>15781</v>
      </c>
    </row>
    <row r="17969" spans="1:3" hidden="1" x14ac:dyDescent="0.25">
      <c r="A17969" t="s">
        <v>4130</v>
      </c>
      <c r="B17969" t="s">
        <v>15801</v>
      </c>
      <c r="C17969" t="s">
        <v>15802</v>
      </c>
    </row>
    <row r="17970" spans="1:3" hidden="1" x14ac:dyDescent="0.25">
      <c r="A17970" t="s">
        <v>4130</v>
      </c>
      <c r="B17970" t="s">
        <v>15803</v>
      </c>
      <c r="C17970" t="s">
        <v>15802</v>
      </c>
    </row>
    <row r="17971" spans="1:3" hidden="1" x14ac:dyDescent="0.25">
      <c r="A17971" t="s">
        <v>4130</v>
      </c>
      <c r="B17971" t="s">
        <v>15804</v>
      </c>
      <c r="C17971" t="s">
        <v>15802</v>
      </c>
    </row>
    <row r="17972" spans="1:3" hidden="1" x14ac:dyDescent="0.25">
      <c r="A17972" t="s">
        <v>4130</v>
      </c>
      <c r="B17972" t="s">
        <v>15805</v>
      </c>
      <c r="C17972" t="s">
        <v>15802</v>
      </c>
    </row>
    <row r="17973" spans="1:3" hidden="1" x14ac:dyDescent="0.25">
      <c r="A17973" t="s">
        <v>4130</v>
      </c>
      <c r="B17973" t="s">
        <v>15806</v>
      </c>
      <c r="C17973" t="s">
        <v>15802</v>
      </c>
    </row>
    <row r="17974" spans="1:3" hidden="1" x14ac:dyDescent="0.25">
      <c r="A17974" t="s">
        <v>4130</v>
      </c>
      <c r="B17974" t="s">
        <v>15807</v>
      </c>
      <c r="C17974" t="s">
        <v>15802</v>
      </c>
    </row>
    <row r="17975" spans="1:3" hidden="1" x14ac:dyDescent="0.25">
      <c r="A17975" t="s">
        <v>4130</v>
      </c>
      <c r="B17975" t="s">
        <v>15808</v>
      </c>
      <c r="C17975" t="s">
        <v>15802</v>
      </c>
    </row>
    <row r="17976" spans="1:3" hidden="1" x14ac:dyDescent="0.25">
      <c r="A17976" t="s">
        <v>4130</v>
      </c>
      <c r="B17976" t="s">
        <v>15809</v>
      </c>
      <c r="C17976" t="s">
        <v>15802</v>
      </c>
    </row>
    <row r="17977" spans="1:3" hidden="1" x14ac:dyDescent="0.25">
      <c r="A17977" t="s">
        <v>4130</v>
      </c>
      <c r="B17977" t="s">
        <v>15810</v>
      </c>
      <c r="C17977" t="s">
        <v>15802</v>
      </c>
    </row>
    <row r="17978" spans="1:3" hidden="1" x14ac:dyDescent="0.25">
      <c r="A17978" t="s">
        <v>4130</v>
      </c>
      <c r="B17978" t="s">
        <v>15811</v>
      </c>
      <c r="C17978" t="s">
        <v>15802</v>
      </c>
    </row>
    <row r="17979" spans="1:3" hidden="1" x14ac:dyDescent="0.25">
      <c r="A17979" t="s">
        <v>4130</v>
      </c>
      <c r="B17979" t="s">
        <v>15812</v>
      </c>
      <c r="C17979" t="s">
        <v>15802</v>
      </c>
    </row>
    <row r="17980" spans="1:3" hidden="1" x14ac:dyDescent="0.25">
      <c r="A17980" t="s">
        <v>4130</v>
      </c>
      <c r="B17980" t="s">
        <v>15813</v>
      </c>
      <c r="C17980" t="s">
        <v>15802</v>
      </c>
    </row>
    <row r="17981" spans="1:3" hidden="1" x14ac:dyDescent="0.25">
      <c r="A17981" t="s">
        <v>4130</v>
      </c>
      <c r="B17981" t="s">
        <v>15814</v>
      </c>
      <c r="C17981" t="s">
        <v>15802</v>
      </c>
    </row>
    <row r="17982" spans="1:3" hidden="1" x14ac:dyDescent="0.25">
      <c r="A17982" t="s">
        <v>4130</v>
      </c>
      <c r="B17982" t="s">
        <v>15815</v>
      </c>
      <c r="C17982" t="s">
        <v>15802</v>
      </c>
    </row>
    <row r="17983" spans="1:3" hidden="1" x14ac:dyDescent="0.25">
      <c r="A17983" t="s">
        <v>4130</v>
      </c>
      <c r="B17983" t="s">
        <v>15816</v>
      </c>
      <c r="C17983" t="s">
        <v>15802</v>
      </c>
    </row>
    <row r="17984" spans="1:3" hidden="1" x14ac:dyDescent="0.25">
      <c r="A17984" t="s">
        <v>4130</v>
      </c>
      <c r="B17984" t="s">
        <v>15817</v>
      </c>
      <c r="C17984" t="s">
        <v>15802</v>
      </c>
    </row>
    <row r="17985" spans="1:3" hidden="1" x14ac:dyDescent="0.25">
      <c r="A17985" t="s">
        <v>4130</v>
      </c>
      <c r="B17985" t="s">
        <v>15818</v>
      </c>
      <c r="C17985" t="s">
        <v>15802</v>
      </c>
    </row>
    <row r="17986" spans="1:3" hidden="1" x14ac:dyDescent="0.25">
      <c r="A17986" t="s">
        <v>4130</v>
      </c>
      <c r="B17986" t="s">
        <v>15819</v>
      </c>
      <c r="C17986" t="s">
        <v>15802</v>
      </c>
    </row>
    <row r="17987" spans="1:3" hidden="1" x14ac:dyDescent="0.25">
      <c r="A17987" t="s">
        <v>4130</v>
      </c>
      <c r="B17987" t="s">
        <v>15820</v>
      </c>
      <c r="C17987" t="s">
        <v>15802</v>
      </c>
    </row>
    <row r="17988" spans="1:3" hidden="1" x14ac:dyDescent="0.25">
      <c r="A17988" t="s">
        <v>4130</v>
      </c>
      <c r="B17988" t="s">
        <v>15821</v>
      </c>
      <c r="C17988" t="s">
        <v>15802</v>
      </c>
    </row>
    <row r="17989" spans="1:3" hidden="1" x14ac:dyDescent="0.25">
      <c r="A17989" t="s">
        <v>4130</v>
      </c>
      <c r="B17989" t="s">
        <v>15822</v>
      </c>
      <c r="C17989" t="s">
        <v>15823</v>
      </c>
    </row>
    <row r="17990" spans="1:3" hidden="1" x14ac:dyDescent="0.25">
      <c r="A17990" t="s">
        <v>4130</v>
      </c>
      <c r="B17990" t="s">
        <v>15824</v>
      </c>
      <c r="C17990" t="s">
        <v>15825</v>
      </c>
    </row>
    <row r="17991" spans="1:3" hidden="1" x14ac:dyDescent="0.25">
      <c r="A17991" t="s">
        <v>4130</v>
      </c>
      <c r="B17991" t="s">
        <v>15826</v>
      </c>
      <c r="C17991" t="s">
        <v>15825</v>
      </c>
    </row>
    <row r="17992" spans="1:3" hidden="1" x14ac:dyDescent="0.25">
      <c r="A17992" t="s">
        <v>4130</v>
      </c>
      <c r="B17992" t="s">
        <v>15827</v>
      </c>
      <c r="C17992" t="s">
        <v>15825</v>
      </c>
    </row>
    <row r="17993" spans="1:3" hidden="1" x14ac:dyDescent="0.25">
      <c r="A17993" t="s">
        <v>4130</v>
      </c>
      <c r="B17993" t="s">
        <v>15828</v>
      </c>
      <c r="C17993" t="s">
        <v>15825</v>
      </c>
    </row>
    <row r="17994" spans="1:3" hidden="1" x14ac:dyDescent="0.25">
      <c r="A17994" t="s">
        <v>4130</v>
      </c>
      <c r="B17994" t="s">
        <v>15829</v>
      </c>
      <c r="C17994" t="s">
        <v>15830</v>
      </c>
    </row>
    <row r="17995" spans="1:3" hidden="1" x14ac:dyDescent="0.25">
      <c r="A17995" t="s">
        <v>4130</v>
      </c>
      <c r="B17995" t="s">
        <v>15831</v>
      </c>
      <c r="C17995" t="s">
        <v>15832</v>
      </c>
    </row>
    <row r="17996" spans="1:3" hidden="1" x14ac:dyDescent="0.25">
      <c r="A17996" t="s">
        <v>4130</v>
      </c>
      <c r="B17996" t="s">
        <v>15833</v>
      </c>
      <c r="C17996" t="s">
        <v>15834</v>
      </c>
    </row>
    <row r="17997" spans="1:3" hidden="1" x14ac:dyDescent="0.25">
      <c r="A17997" t="s">
        <v>4130</v>
      </c>
      <c r="B17997" t="s">
        <v>15835</v>
      </c>
      <c r="C17997" t="s">
        <v>15834</v>
      </c>
    </row>
    <row r="17998" spans="1:3" hidden="1" x14ac:dyDescent="0.25">
      <c r="A17998" t="s">
        <v>4130</v>
      </c>
      <c r="B17998" t="s">
        <v>15836</v>
      </c>
      <c r="C17998" t="s">
        <v>15834</v>
      </c>
    </row>
    <row r="17999" spans="1:3" hidden="1" x14ac:dyDescent="0.25">
      <c r="A17999" t="s">
        <v>4130</v>
      </c>
      <c r="B17999" t="s">
        <v>15837</v>
      </c>
      <c r="C17999" t="s">
        <v>15834</v>
      </c>
    </row>
    <row r="18000" spans="1:3" hidden="1" x14ac:dyDescent="0.25">
      <c r="A18000" t="s">
        <v>4130</v>
      </c>
      <c r="B18000" t="s">
        <v>15838</v>
      </c>
      <c r="C18000" t="s">
        <v>15834</v>
      </c>
    </row>
    <row r="18001" spans="1:3" hidden="1" x14ac:dyDescent="0.25">
      <c r="A18001" t="s">
        <v>4130</v>
      </c>
      <c r="B18001" t="s">
        <v>15839</v>
      </c>
      <c r="C18001" t="s">
        <v>15840</v>
      </c>
    </row>
    <row r="18002" spans="1:3" hidden="1" x14ac:dyDescent="0.25">
      <c r="A18002" t="s">
        <v>4130</v>
      </c>
      <c r="B18002" t="s">
        <v>15841</v>
      </c>
      <c r="C18002" t="s">
        <v>15840</v>
      </c>
    </row>
    <row r="18003" spans="1:3" hidden="1" x14ac:dyDescent="0.25">
      <c r="A18003" t="s">
        <v>4130</v>
      </c>
      <c r="B18003" t="s">
        <v>15842</v>
      </c>
      <c r="C18003" t="s">
        <v>15840</v>
      </c>
    </row>
    <row r="18004" spans="1:3" hidden="1" x14ac:dyDescent="0.25">
      <c r="A18004" t="s">
        <v>4130</v>
      </c>
      <c r="B18004" t="s">
        <v>15843</v>
      </c>
      <c r="C18004" t="s">
        <v>15840</v>
      </c>
    </row>
    <row r="18005" spans="1:3" hidden="1" x14ac:dyDescent="0.25">
      <c r="A18005" t="s">
        <v>4130</v>
      </c>
      <c r="B18005" t="s">
        <v>15844</v>
      </c>
      <c r="C18005" t="s">
        <v>15840</v>
      </c>
    </row>
    <row r="18006" spans="1:3" hidden="1" x14ac:dyDescent="0.25">
      <c r="A18006" t="s">
        <v>4130</v>
      </c>
      <c r="B18006" t="s">
        <v>15845</v>
      </c>
      <c r="C18006" t="s">
        <v>15846</v>
      </c>
    </row>
    <row r="18007" spans="1:3" hidden="1" x14ac:dyDescent="0.25">
      <c r="A18007" t="s">
        <v>4130</v>
      </c>
      <c r="B18007" t="s">
        <v>15847</v>
      </c>
      <c r="C18007" t="s">
        <v>15848</v>
      </c>
    </row>
    <row r="18008" spans="1:3" hidden="1" x14ac:dyDescent="0.25">
      <c r="A18008" t="s">
        <v>4130</v>
      </c>
      <c r="B18008" t="s">
        <v>15849</v>
      </c>
      <c r="C18008" t="s">
        <v>15848</v>
      </c>
    </row>
    <row r="18009" spans="1:3" hidden="1" x14ac:dyDescent="0.25">
      <c r="A18009" t="s">
        <v>4130</v>
      </c>
      <c r="B18009" t="s">
        <v>15850</v>
      </c>
      <c r="C18009" t="s">
        <v>15848</v>
      </c>
    </row>
    <row r="18010" spans="1:3" hidden="1" x14ac:dyDescent="0.25">
      <c r="A18010" t="s">
        <v>4130</v>
      </c>
      <c r="B18010" t="s">
        <v>15851</v>
      </c>
      <c r="C18010" t="s">
        <v>15848</v>
      </c>
    </row>
    <row r="18011" spans="1:3" hidden="1" x14ac:dyDescent="0.25">
      <c r="A18011" t="s">
        <v>4130</v>
      </c>
      <c r="B18011" t="s">
        <v>15852</v>
      </c>
      <c r="C18011" t="s">
        <v>15848</v>
      </c>
    </row>
    <row r="18012" spans="1:3" hidden="1" x14ac:dyDescent="0.25">
      <c r="A18012" t="s">
        <v>4130</v>
      </c>
      <c r="B18012" t="s">
        <v>15853</v>
      </c>
      <c r="C18012" t="s">
        <v>15854</v>
      </c>
    </row>
    <row r="18013" spans="1:3" hidden="1" x14ac:dyDescent="0.25">
      <c r="A18013" t="s">
        <v>4130</v>
      </c>
      <c r="B18013" t="s">
        <v>15855</v>
      </c>
      <c r="C18013" t="s">
        <v>15856</v>
      </c>
    </row>
    <row r="18014" spans="1:3" hidden="1" x14ac:dyDescent="0.25">
      <c r="A18014" t="s">
        <v>4130</v>
      </c>
      <c r="B18014" t="s">
        <v>15857</v>
      </c>
      <c r="C18014" t="s">
        <v>15856</v>
      </c>
    </row>
    <row r="18015" spans="1:3" hidden="1" x14ac:dyDescent="0.25">
      <c r="A18015" t="s">
        <v>4130</v>
      </c>
      <c r="B18015" t="s">
        <v>15858</v>
      </c>
      <c r="C18015" t="s">
        <v>15856</v>
      </c>
    </row>
    <row r="18016" spans="1:3" hidden="1" x14ac:dyDescent="0.25">
      <c r="A18016" t="s">
        <v>4130</v>
      </c>
      <c r="B18016" t="s">
        <v>15859</v>
      </c>
      <c r="C18016" t="s">
        <v>15860</v>
      </c>
    </row>
    <row r="18017" spans="1:3" hidden="1" x14ac:dyDescent="0.25">
      <c r="A18017" t="s">
        <v>4130</v>
      </c>
      <c r="B18017" t="s">
        <v>15861</v>
      </c>
      <c r="C18017" t="s">
        <v>15860</v>
      </c>
    </row>
    <row r="18018" spans="1:3" hidden="1" x14ac:dyDescent="0.25">
      <c r="A18018" t="s">
        <v>4130</v>
      </c>
      <c r="B18018" t="s">
        <v>15862</v>
      </c>
      <c r="C18018" t="s">
        <v>15860</v>
      </c>
    </row>
    <row r="18019" spans="1:3" hidden="1" x14ac:dyDescent="0.25">
      <c r="A18019" t="s">
        <v>4130</v>
      </c>
      <c r="B18019" t="s">
        <v>15863</v>
      </c>
      <c r="C18019" t="s">
        <v>15864</v>
      </c>
    </row>
    <row r="18020" spans="1:3" hidden="1" x14ac:dyDescent="0.25">
      <c r="A18020" t="s">
        <v>4130</v>
      </c>
      <c r="B18020" t="s">
        <v>15865</v>
      </c>
      <c r="C18020" t="s">
        <v>15866</v>
      </c>
    </row>
    <row r="18021" spans="1:3" hidden="1" x14ac:dyDescent="0.25">
      <c r="A18021" t="s">
        <v>4130</v>
      </c>
      <c r="B18021" t="s">
        <v>15867</v>
      </c>
      <c r="C18021" t="s">
        <v>15868</v>
      </c>
    </row>
    <row r="18022" spans="1:3" hidden="1" x14ac:dyDescent="0.25">
      <c r="A18022" t="s">
        <v>4130</v>
      </c>
      <c r="B18022" t="s">
        <v>15869</v>
      </c>
      <c r="C18022" t="s">
        <v>15870</v>
      </c>
    </row>
    <row r="18023" spans="1:3" hidden="1" x14ac:dyDescent="0.25">
      <c r="A18023" t="s">
        <v>4130</v>
      </c>
      <c r="B18023" t="s">
        <v>15871</v>
      </c>
      <c r="C18023" t="s">
        <v>15870</v>
      </c>
    </row>
    <row r="18024" spans="1:3" hidden="1" x14ac:dyDescent="0.25">
      <c r="A18024" t="s">
        <v>4130</v>
      </c>
      <c r="B18024" t="s">
        <v>15872</v>
      </c>
      <c r="C18024" t="s">
        <v>15870</v>
      </c>
    </row>
    <row r="18025" spans="1:3" hidden="1" x14ac:dyDescent="0.25">
      <c r="A18025" t="s">
        <v>4130</v>
      </c>
      <c r="B18025" t="s">
        <v>15873</v>
      </c>
      <c r="C18025" t="s">
        <v>15870</v>
      </c>
    </row>
    <row r="18026" spans="1:3" hidden="1" x14ac:dyDescent="0.25">
      <c r="A18026" t="s">
        <v>4130</v>
      </c>
      <c r="B18026" t="s">
        <v>15874</v>
      </c>
      <c r="C18026" t="s">
        <v>15870</v>
      </c>
    </row>
    <row r="18027" spans="1:3" hidden="1" x14ac:dyDescent="0.25">
      <c r="A18027" t="s">
        <v>4130</v>
      </c>
      <c r="B18027" t="s">
        <v>15875</v>
      </c>
      <c r="C18027" t="s">
        <v>15870</v>
      </c>
    </row>
    <row r="18028" spans="1:3" hidden="1" x14ac:dyDescent="0.25">
      <c r="A18028" t="s">
        <v>4130</v>
      </c>
      <c r="B18028" t="s">
        <v>15876</v>
      </c>
      <c r="C18028" t="s">
        <v>15870</v>
      </c>
    </row>
    <row r="18029" spans="1:3" hidden="1" x14ac:dyDescent="0.25">
      <c r="A18029" t="s">
        <v>4130</v>
      </c>
      <c r="B18029" t="s">
        <v>15877</v>
      </c>
      <c r="C18029" t="s">
        <v>15870</v>
      </c>
    </row>
    <row r="18030" spans="1:3" hidden="1" x14ac:dyDescent="0.25">
      <c r="A18030" t="s">
        <v>4130</v>
      </c>
      <c r="B18030" t="s">
        <v>15878</v>
      </c>
      <c r="C18030" t="s">
        <v>15870</v>
      </c>
    </row>
    <row r="18031" spans="1:3" hidden="1" x14ac:dyDescent="0.25">
      <c r="A18031" t="s">
        <v>4130</v>
      </c>
      <c r="B18031" t="s">
        <v>15879</v>
      </c>
      <c r="C18031" t="s">
        <v>15870</v>
      </c>
    </row>
    <row r="18032" spans="1:3" hidden="1" x14ac:dyDescent="0.25">
      <c r="A18032" t="s">
        <v>4130</v>
      </c>
      <c r="B18032" t="s">
        <v>15880</v>
      </c>
      <c r="C18032" t="s">
        <v>15881</v>
      </c>
    </row>
    <row r="18033" spans="1:3" hidden="1" x14ac:dyDescent="0.25">
      <c r="A18033" t="s">
        <v>4130</v>
      </c>
      <c r="B18033" t="s">
        <v>15882</v>
      </c>
      <c r="C18033" t="s">
        <v>15881</v>
      </c>
    </row>
    <row r="18034" spans="1:3" hidden="1" x14ac:dyDescent="0.25">
      <c r="A18034" t="s">
        <v>4130</v>
      </c>
      <c r="B18034" t="s">
        <v>15883</v>
      </c>
      <c r="C18034" t="s">
        <v>15881</v>
      </c>
    </row>
    <row r="18035" spans="1:3" hidden="1" x14ac:dyDescent="0.25">
      <c r="A18035" t="s">
        <v>4130</v>
      </c>
      <c r="B18035" t="s">
        <v>15884</v>
      </c>
      <c r="C18035" t="s">
        <v>15881</v>
      </c>
    </row>
    <row r="18036" spans="1:3" hidden="1" x14ac:dyDescent="0.25">
      <c r="A18036" t="s">
        <v>4130</v>
      </c>
      <c r="B18036" t="s">
        <v>15885</v>
      </c>
      <c r="C18036" t="s">
        <v>15881</v>
      </c>
    </row>
    <row r="18037" spans="1:3" hidden="1" x14ac:dyDescent="0.25">
      <c r="A18037" t="s">
        <v>4130</v>
      </c>
      <c r="B18037" t="s">
        <v>15886</v>
      </c>
      <c r="C18037" t="s">
        <v>15881</v>
      </c>
    </row>
    <row r="18038" spans="1:3" hidden="1" x14ac:dyDescent="0.25">
      <c r="A18038" t="s">
        <v>4130</v>
      </c>
      <c r="B18038" t="s">
        <v>15887</v>
      </c>
      <c r="C18038" t="s">
        <v>15881</v>
      </c>
    </row>
    <row r="18039" spans="1:3" hidden="1" x14ac:dyDescent="0.25">
      <c r="A18039" t="s">
        <v>4130</v>
      </c>
      <c r="B18039" t="s">
        <v>15888</v>
      </c>
      <c r="C18039" t="s">
        <v>15881</v>
      </c>
    </row>
    <row r="18040" spans="1:3" hidden="1" x14ac:dyDescent="0.25">
      <c r="A18040" t="s">
        <v>4130</v>
      </c>
      <c r="B18040" t="s">
        <v>15889</v>
      </c>
      <c r="C18040" t="s">
        <v>15881</v>
      </c>
    </row>
    <row r="18041" spans="1:3" hidden="1" x14ac:dyDescent="0.25">
      <c r="A18041" t="s">
        <v>4130</v>
      </c>
      <c r="B18041" t="s">
        <v>15890</v>
      </c>
      <c r="C18041" t="s">
        <v>15881</v>
      </c>
    </row>
    <row r="18042" spans="1:3" hidden="1" x14ac:dyDescent="0.25">
      <c r="A18042" t="s">
        <v>4130</v>
      </c>
      <c r="B18042" t="s">
        <v>15891</v>
      </c>
      <c r="C18042" t="s">
        <v>15881</v>
      </c>
    </row>
    <row r="18043" spans="1:3" hidden="1" x14ac:dyDescent="0.25">
      <c r="A18043" t="s">
        <v>4130</v>
      </c>
      <c r="B18043" t="s">
        <v>15892</v>
      </c>
      <c r="C18043" t="s">
        <v>15881</v>
      </c>
    </row>
    <row r="18044" spans="1:3" hidden="1" x14ac:dyDescent="0.25">
      <c r="A18044" t="s">
        <v>4130</v>
      </c>
      <c r="B18044" t="s">
        <v>15893</v>
      </c>
      <c r="C18044" t="s">
        <v>15881</v>
      </c>
    </row>
    <row r="18045" spans="1:3" hidden="1" x14ac:dyDescent="0.25">
      <c r="A18045" t="s">
        <v>4130</v>
      </c>
      <c r="B18045" t="s">
        <v>15894</v>
      </c>
      <c r="C18045" t="s">
        <v>15881</v>
      </c>
    </row>
    <row r="18046" spans="1:3" hidden="1" x14ac:dyDescent="0.25">
      <c r="A18046" t="s">
        <v>4130</v>
      </c>
      <c r="B18046" t="s">
        <v>15895</v>
      </c>
      <c r="C18046" t="s">
        <v>15881</v>
      </c>
    </row>
    <row r="18047" spans="1:3" hidden="1" x14ac:dyDescent="0.25">
      <c r="A18047" t="s">
        <v>4130</v>
      </c>
      <c r="B18047" t="s">
        <v>15896</v>
      </c>
      <c r="C18047" t="s">
        <v>15897</v>
      </c>
    </row>
    <row r="18048" spans="1:3" hidden="1" x14ac:dyDescent="0.25">
      <c r="A18048" t="s">
        <v>4130</v>
      </c>
      <c r="B18048" t="s">
        <v>15898</v>
      </c>
      <c r="C18048" t="s">
        <v>15897</v>
      </c>
    </row>
    <row r="18049" spans="1:3" hidden="1" x14ac:dyDescent="0.25">
      <c r="A18049" t="s">
        <v>4130</v>
      </c>
      <c r="B18049" t="s">
        <v>15899</v>
      </c>
      <c r="C18049" t="s">
        <v>15897</v>
      </c>
    </row>
    <row r="18050" spans="1:3" hidden="1" x14ac:dyDescent="0.25">
      <c r="A18050" t="s">
        <v>4130</v>
      </c>
      <c r="B18050" t="s">
        <v>15900</v>
      </c>
      <c r="C18050" t="s">
        <v>15897</v>
      </c>
    </row>
    <row r="18051" spans="1:3" hidden="1" x14ac:dyDescent="0.25">
      <c r="A18051" t="s">
        <v>4130</v>
      </c>
      <c r="B18051" t="s">
        <v>15901</v>
      </c>
      <c r="C18051" t="s">
        <v>15897</v>
      </c>
    </row>
    <row r="18052" spans="1:3" hidden="1" x14ac:dyDescent="0.25">
      <c r="A18052" t="s">
        <v>4130</v>
      </c>
      <c r="B18052" t="s">
        <v>15902</v>
      </c>
      <c r="C18052" t="s">
        <v>15897</v>
      </c>
    </row>
    <row r="18053" spans="1:3" hidden="1" x14ac:dyDescent="0.25">
      <c r="A18053" t="s">
        <v>4130</v>
      </c>
      <c r="B18053" t="s">
        <v>15903</v>
      </c>
      <c r="C18053" t="s">
        <v>15897</v>
      </c>
    </row>
    <row r="18054" spans="1:3" hidden="1" x14ac:dyDescent="0.25">
      <c r="A18054" t="s">
        <v>4130</v>
      </c>
      <c r="B18054" t="s">
        <v>15904</v>
      </c>
      <c r="C18054" t="s">
        <v>15897</v>
      </c>
    </row>
    <row r="18055" spans="1:3" hidden="1" x14ac:dyDescent="0.25">
      <c r="A18055" t="s">
        <v>4130</v>
      </c>
      <c r="B18055" t="s">
        <v>15905</v>
      </c>
      <c r="C18055" t="s">
        <v>15897</v>
      </c>
    </row>
    <row r="18056" spans="1:3" hidden="1" x14ac:dyDescent="0.25">
      <c r="A18056" t="s">
        <v>4130</v>
      </c>
      <c r="B18056" t="s">
        <v>15906</v>
      </c>
      <c r="C18056" t="s">
        <v>15897</v>
      </c>
    </row>
    <row r="18057" spans="1:3" hidden="1" x14ac:dyDescent="0.25">
      <c r="A18057" t="s">
        <v>4130</v>
      </c>
      <c r="B18057" t="s">
        <v>15907</v>
      </c>
      <c r="C18057" t="s">
        <v>15897</v>
      </c>
    </row>
    <row r="18058" spans="1:3" hidden="1" x14ac:dyDescent="0.25">
      <c r="A18058" t="s">
        <v>4130</v>
      </c>
      <c r="B18058" t="s">
        <v>15908</v>
      </c>
      <c r="C18058" t="s">
        <v>15897</v>
      </c>
    </row>
    <row r="18059" spans="1:3" hidden="1" x14ac:dyDescent="0.25">
      <c r="A18059" t="s">
        <v>4130</v>
      </c>
      <c r="B18059" t="s">
        <v>15909</v>
      </c>
      <c r="C18059" t="s">
        <v>15897</v>
      </c>
    </row>
    <row r="18060" spans="1:3" hidden="1" x14ac:dyDescent="0.25">
      <c r="A18060" t="s">
        <v>4130</v>
      </c>
      <c r="B18060" t="s">
        <v>15910</v>
      </c>
      <c r="C18060" t="s">
        <v>15897</v>
      </c>
    </row>
    <row r="18061" spans="1:3" hidden="1" x14ac:dyDescent="0.25">
      <c r="A18061" t="s">
        <v>4130</v>
      </c>
      <c r="B18061" t="s">
        <v>15911</v>
      </c>
      <c r="C18061" t="s">
        <v>15897</v>
      </c>
    </row>
    <row r="18062" spans="1:3" hidden="1" x14ac:dyDescent="0.25">
      <c r="A18062" t="s">
        <v>4130</v>
      </c>
      <c r="B18062" t="s">
        <v>15912</v>
      </c>
      <c r="C18062" t="s">
        <v>15913</v>
      </c>
    </row>
    <row r="18063" spans="1:3" hidden="1" x14ac:dyDescent="0.25">
      <c r="A18063" t="s">
        <v>4130</v>
      </c>
      <c r="B18063" t="s">
        <v>15914</v>
      </c>
      <c r="C18063" t="s">
        <v>15913</v>
      </c>
    </row>
    <row r="18064" spans="1:3" hidden="1" x14ac:dyDescent="0.25">
      <c r="A18064" t="s">
        <v>4130</v>
      </c>
      <c r="B18064" t="s">
        <v>15915</v>
      </c>
      <c r="C18064" t="s">
        <v>15913</v>
      </c>
    </row>
    <row r="18065" spans="1:3" hidden="1" x14ac:dyDescent="0.25">
      <c r="A18065" t="s">
        <v>4130</v>
      </c>
      <c r="B18065" t="s">
        <v>15916</v>
      </c>
      <c r="C18065" t="s">
        <v>15913</v>
      </c>
    </row>
    <row r="18066" spans="1:3" hidden="1" x14ac:dyDescent="0.25">
      <c r="A18066" t="s">
        <v>4130</v>
      </c>
      <c r="B18066" t="s">
        <v>15917</v>
      </c>
      <c r="C18066" t="s">
        <v>15913</v>
      </c>
    </row>
    <row r="18067" spans="1:3" hidden="1" x14ac:dyDescent="0.25">
      <c r="A18067" t="s">
        <v>4130</v>
      </c>
      <c r="B18067" t="s">
        <v>15918</v>
      </c>
      <c r="C18067" t="s">
        <v>15913</v>
      </c>
    </row>
    <row r="18068" spans="1:3" hidden="1" x14ac:dyDescent="0.25">
      <c r="A18068" t="s">
        <v>4130</v>
      </c>
      <c r="B18068" t="s">
        <v>15919</v>
      </c>
      <c r="C18068" t="s">
        <v>15913</v>
      </c>
    </row>
    <row r="18069" spans="1:3" hidden="1" x14ac:dyDescent="0.25">
      <c r="A18069" t="s">
        <v>4130</v>
      </c>
      <c r="B18069" t="s">
        <v>15920</v>
      </c>
      <c r="C18069" t="s">
        <v>15913</v>
      </c>
    </row>
    <row r="18070" spans="1:3" hidden="1" x14ac:dyDescent="0.25">
      <c r="A18070" t="s">
        <v>4130</v>
      </c>
      <c r="B18070" t="s">
        <v>15921</v>
      </c>
      <c r="C18070" t="s">
        <v>15913</v>
      </c>
    </row>
    <row r="18071" spans="1:3" hidden="1" x14ac:dyDescent="0.25">
      <c r="A18071" t="s">
        <v>4130</v>
      </c>
      <c r="B18071" t="s">
        <v>15922</v>
      </c>
      <c r="C18071" t="s">
        <v>15913</v>
      </c>
    </row>
    <row r="18072" spans="1:3" hidden="1" x14ac:dyDescent="0.25">
      <c r="A18072" t="s">
        <v>4130</v>
      </c>
      <c r="B18072" t="s">
        <v>15923</v>
      </c>
      <c r="C18072" t="s">
        <v>15924</v>
      </c>
    </row>
    <row r="18073" spans="1:3" hidden="1" x14ac:dyDescent="0.25">
      <c r="A18073" t="s">
        <v>4130</v>
      </c>
      <c r="B18073" t="s">
        <v>15925</v>
      </c>
      <c r="C18073" t="s">
        <v>15924</v>
      </c>
    </row>
    <row r="18074" spans="1:3" hidden="1" x14ac:dyDescent="0.25">
      <c r="A18074" t="s">
        <v>4130</v>
      </c>
      <c r="B18074" t="s">
        <v>15926</v>
      </c>
      <c r="C18074" t="s">
        <v>15924</v>
      </c>
    </row>
    <row r="18075" spans="1:3" hidden="1" x14ac:dyDescent="0.25">
      <c r="A18075" t="s">
        <v>4130</v>
      </c>
      <c r="B18075" t="s">
        <v>15927</v>
      </c>
      <c r="C18075" t="s">
        <v>15924</v>
      </c>
    </row>
    <row r="18076" spans="1:3" hidden="1" x14ac:dyDescent="0.25">
      <c r="A18076" t="s">
        <v>4130</v>
      </c>
      <c r="B18076" t="s">
        <v>15928</v>
      </c>
      <c r="C18076" t="s">
        <v>15924</v>
      </c>
    </row>
    <row r="18077" spans="1:3" hidden="1" x14ac:dyDescent="0.25">
      <c r="A18077" t="s">
        <v>4130</v>
      </c>
      <c r="B18077" t="s">
        <v>15929</v>
      </c>
      <c r="C18077" t="s">
        <v>15924</v>
      </c>
    </row>
    <row r="18078" spans="1:3" hidden="1" x14ac:dyDescent="0.25">
      <c r="A18078" t="s">
        <v>4130</v>
      </c>
      <c r="B18078" t="s">
        <v>15930</v>
      </c>
      <c r="C18078" t="s">
        <v>15924</v>
      </c>
    </row>
    <row r="18079" spans="1:3" hidden="1" x14ac:dyDescent="0.25">
      <c r="A18079" t="s">
        <v>4130</v>
      </c>
      <c r="B18079" t="s">
        <v>15931</v>
      </c>
      <c r="C18079" t="s">
        <v>15924</v>
      </c>
    </row>
    <row r="18080" spans="1:3" hidden="1" x14ac:dyDescent="0.25">
      <c r="A18080" t="s">
        <v>4130</v>
      </c>
      <c r="B18080" t="s">
        <v>15932</v>
      </c>
      <c r="C18080" t="s">
        <v>15924</v>
      </c>
    </row>
    <row r="18081" spans="1:3" hidden="1" x14ac:dyDescent="0.25">
      <c r="A18081" t="s">
        <v>4130</v>
      </c>
      <c r="B18081" t="s">
        <v>15933</v>
      </c>
      <c r="C18081" t="s">
        <v>15924</v>
      </c>
    </row>
    <row r="18082" spans="1:3" hidden="1" x14ac:dyDescent="0.25">
      <c r="A18082" t="s">
        <v>4130</v>
      </c>
      <c r="B18082" t="s">
        <v>15934</v>
      </c>
      <c r="C18082" t="s">
        <v>15935</v>
      </c>
    </row>
    <row r="18083" spans="1:3" hidden="1" x14ac:dyDescent="0.25">
      <c r="A18083" t="s">
        <v>4130</v>
      </c>
      <c r="B18083" t="s">
        <v>15936</v>
      </c>
      <c r="C18083" t="s">
        <v>15935</v>
      </c>
    </row>
    <row r="18084" spans="1:3" hidden="1" x14ac:dyDescent="0.25">
      <c r="A18084" t="s">
        <v>4130</v>
      </c>
      <c r="B18084" t="s">
        <v>15937</v>
      </c>
      <c r="C18084" t="s">
        <v>15935</v>
      </c>
    </row>
    <row r="18085" spans="1:3" hidden="1" x14ac:dyDescent="0.25">
      <c r="A18085" t="s">
        <v>4130</v>
      </c>
      <c r="B18085" t="s">
        <v>15938</v>
      </c>
      <c r="C18085" t="s">
        <v>15935</v>
      </c>
    </row>
    <row r="18086" spans="1:3" hidden="1" x14ac:dyDescent="0.25">
      <c r="A18086" t="s">
        <v>4130</v>
      </c>
      <c r="B18086" t="s">
        <v>15939</v>
      </c>
      <c r="C18086" t="s">
        <v>15935</v>
      </c>
    </row>
    <row r="18087" spans="1:3" hidden="1" x14ac:dyDescent="0.25">
      <c r="A18087" t="s">
        <v>4130</v>
      </c>
      <c r="B18087" t="s">
        <v>15940</v>
      </c>
      <c r="C18087" t="s">
        <v>15935</v>
      </c>
    </row>
    <row r="18088" spans="1:3" hidden="1" x14ac:dyDescent="0.25">
      <c r="A18088" t="s">
        <v>4130</v>
      </c>
      <c r="B18088" t="s">
        <v>15941</v>
      </c>
      <c r="C18088" t="s">
        <v>15935</v>
      </c>
    </row>
    <row r="18089" spans="1:3" hidden="1" x14ac:dyDescent="0.25">
      <c r="A18089" t="s">
        <v>4130</v>
      </c>
      <c r="B18089" t="s">
        <v>15942</v>
      </c>
      <c r="C18089" t="s">
        <v>15935</v>
      </c>
    </row>
    <row r="18090" spans="1:3" hidden="1" x14ac:dyDescent="0.25">
      <c r="A18090" t="s">
        <v>4130</v>
      </c>
      <c r="B18090" t="s">
        <v>15943</v>
      </c>
      <c r="C18090" t="s">
        <v>15935</v>
      </c>
    </row>
    <row r="18091" spans="1:3" hidden="1" x14ac:dyDescent="0.25">
      <c r="A18091" t="s">
        <v>4130</v>
      </c>
      <c r="B18091" t="s">
        <v>15944</v>
      </c>
      <c r="C18091" t="s">
        <v>15935</v>
      </c>
    </row>
    <row r="18092" spans="1:3" hidden="1" x14ac:dyDescent="0.25">
      <c r="A18092" t="s">
        <v>4130</v>
      </c>
      <c r="B18092" t="s">
        <v>15945</v>
      </c>
      <c r="C18092" t="s">
        <v>15935</v>
      </c>
    </row>
    <row r="18093" spans="1:3" hidden="1" x14ac:dyDescent="0.25">
      <c r="A18093" t="s">
        <v>4130</v>
      </c>
      <c r="B18093" t="s">
        <v>15946</v>
      </c>
      <c r="C18093" t="s">
        <v>15935</v>
      </c>
    </row>
    <row r="18094" spans="1:3" hidden="1" x14ac:dyDescent="0.25">
      <c r="A18094" t="s">
        <v>4130</v>
      </c>
      <c r="B18094" t="s">
        <v>15947</v>
      </c>
      <c r="C18094" t="s">
        <v>15935</v>
      </c>
    </row>
    <row r="18095" spans="1:3" hidden="1" x14ac:dyDescent="0.25">
      <c r="A18095" t="s">
        <v>4130</v>
      </c>
      <c r="B18095" t="s">
        <v>15948</v>
      </c>
      <c r="C18095" t="s">
        <v>15935</v>
      </c>
    </row>
    <row r="18096" spans="1:3" hidden="1" x14ac:dyDescent="0.25">
      <c r="A18096" t="s">
        <v>4130</v>
      </c>
      <c r="B18096" t="s">
        <v>15949</v>
      </c>
      <c r="C18096" t="s">
        <v>15935</v>
      </c>
    </row>
    <row r="18097" spans="1:3" hidden="1" x14ac:dyDescent="0.25">
      <c r="A18097" t="s">
        <v>4130</v>
      </c>
      <c r="B18097" t="s">
        <v>15950</v>
      </c>
      <c r="C18097" t="s">
        <v>15951</v>
      </c>
    </row>
    <row r="18098" spans="1:3" hidden="1" x14ac:dyDescent="0.25">
      <c r="A18098" t="s">
        <v>4130</v>
      </c>
      <c r="B18098" t="s">
        <v>15952</v>
      </c>
      <c r="C18098" t="s">
        <v>15951</v>
      </c>
    </row>
    <row r="18099" spans="1:3" hidden="1" x14ac:dyDescent="0.25">
      <c r="A18099" t="s">
        <v>4130</v>
      </c>
      <c r="B18099" t="s">
        <v>15953</v>
      </c>
      <c r="C18099" t="s">
        <v>15951</v>
      </c>
    </row>
    <row r="18100" spans="1:3" hidden="1" x14ac:dyDescent="0.25">
      <c r="A18100" t="s">
        <v>4130</v>
      </c>
      <c r="B18100" t="s">
        <v>15954</v>
      </c>
      <c r="C18100" t="s">
        <v>15951</v>
      </c>
    </row>
    <row r="18101" spans="1:3" hidden="1" x14ac:dyDescent="0.25">
      <c r="A18101" t="s">
        <v>4130</v>
      </c>
      <c r="B18101" t="s">
        <v>15955</v>
      </c>
      <c r="C18101" t="s">
        <v>15951</v>
      </c>
    </row>
    <row r="18102" spans="1:3" hidden="1" x14ac:dyDescent="0.25">
      <c r="A18102" t="s">
        <v>4130</v>
      </c>
      <c r="B18102" t="s">
        <v>15956</v>
      </c>
      <c r="C18102" t="s">
        <v>15951</v>
      </c>
    </row>
    <row r="18103" spans="1:3" hidden="1" x14ac:dyDescent="0.25">
      <c r="A18103" t="s">
        <v>4130</v>
      </c>
      <c r="B18103" t="s">
        <v>15957</v>
      </c>
      <c r="C18103" t="s">
        <v>15951</v>
      </c>
    </row>
    <row r="18104" spans="1:3" hidden="1" x14ac:dyDescent="0.25">
      <c r="A18104" t="s">
        <v>4130</v>
      </c>
      <c r="B18104" t="s">
        <v>15958</v>
      </c>
      <c r="C18104" t="s">
        <v>15951</v>
      </c>
    </row>
    <row r="18105" spans="1:3" hidden="1" x14ac:dyDescent="0.25">
      <c r="A18105" t="s">
        <v>4130</v>
      </c>
      <c r="B18105" t="s">
        <v>15959</v>
      </c>
      <c r="C18105" t="s">
        <v>15951</v>
      </c>
    </row>
    <row r="18106" spans="1:3" hidden="1" x14ac:dyDescent="0.25">
      <c r="A18106" t="s">
        <v>4130</v>
      </c>
      <c r="B18106" t="s">
        <v>15960</v>
      </c>
      <c r="C18106" t="s">
        <v>15951</v>
      </c>
    </row>
    <row r="18107" spans="1:3" hidden="1" x14ac:dyDescent="0.25">
      <c r="A18107" t="s">
        <v>4130</v>
      </c>
      <c r="B18107" t="s">
        <v>15961</v>
      </c>
      <c r="C18107" t="s">
        <v>15962</v>
      </c>
    </row>
    <row r="18108" spans="1:3" hidden="1" x14ac:dyDescent="0.25">
      <c r="A18108" t="s">
        <v>4130</v>
      </c>
      <c r="B18108" t="s">
        <v>15963</v>
      </c>
      <c r="C18108" t="s">
        <v>15962</v>
      </c>
    </row>
    <row r="18109" spans="1:3" hidden="1" x14ac:dyDescent="0.25">
      <c r="A18109" t="s">
        <v>4130</v>
      </c>
      <c r="B18109" t="s">
        <v>15964</v>
      </c>
      <c r="C18109" t="s">
        <v>15962</v>
      </c>
    </row>
    <row r="18110" spans="1:3" hidden="1" x14ac:dyDescent="0.25">
      <c r="A18110" t="s">
        <v>4130</v>
      </c>
      <c r="B18110" t="s">
        <v>15965</v>
      </c>
      <c r="C18110" t="s">
        <v>15962</v>
      </c>
    </row>
    <row r="18111" spans="1:3" hidden="1" x14ac:dyDescent="0.25">
      <c r="A18111" t="s">
        <v>4130</v>
      </c>
      <c r="B18111" t="s">
        <v>15966</v>
      </c>
      <c r="C18111" t="s">
        <v>15962</v>
      </c>
    </row>
    <row r="18112" spans="1:3" hidden="1" x14ac:dyDescent="0.25">
      <c r="A18112" t="s">
        <v>4130</v>
      </c>
      <c r="B18112" t="s">
        <v>15967</v>
      </c>
      <c r="C18112" t="s">
        <v>15962</v>
      </c>
    </row>
    <row r="18113" spans="1:3" hidden="1" x14ac:dyDescent="0.25">
      <c r="A18113" t="s">
        <v>4130</v>
      </c>
      <c r="B18113" t="s">
        <v>15968</v>
      </c>
      <c r="C18113" t="s">
        <v>15962</v>
      </c>
    </row>
    <row r="18114" spans="1:3" hidden="1" x14ac:dyDescent="0.25">
      <c r="A18114" t="s">
        <v>4130</v>
      </c>
      <c r="B18114" t="s">
        <v>15969</v>
      </c>
      <c r="C18114" t="s">
        <v>15962</v>
      </c>
    </row>
    <row r="18115" spans="1:3" hidden="1" x14ac:dyDescent="0.25">
      <c r="A18115" t="s">
        <v>4130</v>
      </c>
      <c r="B18115" t="s">
        <v>15970</v>
      </c>
      <c r="C18115" t="s">
        <v>15962</v>
      </c>
    </row>
    <row r="18116" spans="1:3" hidden="1" x14ac:dyDescent="0.25">
      <c r="A18116" t="s">
        <v>4130</v>
      </c>
      <c r="B18116" t="s">
        <v>15971</v>
      </c>
      <c r="C18116" t="s">
        <v>15962</v>
      </c>
    </row>
    <row r="18117" spans="1:3" hidden="1" x14ac:dyDescent="0.25">
      <c r="A18117" t="s">
        <v>4130</v>
      </c>
      <c r="B18117" t="s">
        <v>15972</v>
      </c>
      <c r="C18117" t="s">
        <v>15973</v>
      </c>
    </row>
    <row r="18118" spans="1:3" hidden="1" x14ac:dyDescent="0.25">
      <c r="A18118" t="s">
        <v>4130</v>
      </c>
      <c r="B18118" t="s">
        <v>15974</v>
      </c>
      <c r="C18118" t="s">
        <v>15973</v>
      </c>
    </row>
    <row r="18119" spans="1:3" hidden="1" x14ac:dyDescent="0.25">
      <c r="A18119" t="s">
        <v>4130</v>
      </c>
      <c r="B18119" t="s">
        <v>15975</v>
      </c>
      <c r="C18119" t="s">
        <v>15973</v>
      </c>
    </row>
    <row r="18120" spans="1:3" hidden="1" x14ac:dyDescent="0.25">
      <c r="A18120" t="s">
        <v>4130</v>
      </c>
      <c r="B18120" t="s">
        <v>15976</v>
      </c>
      <c r="C18120" t="s">
        <v>15973</v>
      </c>
    </row>
    <row r="18121" spans="1:3" hidden="1" x14ac:dyDescent="0.25">
      <c r="A18121" t="s">
        <v>4130</v>
      </c>
      <c r="B18121" t="s">
        <v>15977</v>
      </c>
      <c r="C18121" t="s">
        <v>15973</v>
      </c>
    </row>
    <row r="18122" spans="1:3" hidden="1" x14ac:dyDescent="0.25">
      <c r="A18122" t="s">
        <v>4130</v>
      </c>
      <c r="B18122" t="s">
        <v>15978</v>
      </c>
      <c r="C18122" t="s">
        <v>15973</v>
      </c>
    </row>
    <row r="18123" spans="1:3" hidden="1" x14ac:dyDescent="0.25">
      <c r="A18123" t="s">
        <v>4130</v>
      </c>
      <c r="B18123" t="s">
        <v>15979</v>
      </c>
      <c r="C18123" t="s">
        <v>15973</v>
      </c>
    </row>
    <row r="18124" spans="1:3" hidden="1" x14ac:dyDescent="0.25">
      <c r="A18124" t="s">
        <v>4130</v>
      </c>
      <c r="B18124" t="s">
        <v>15980</v>
      </c>
      <c r="C18124" t="s">
        <v>15973</v>
      </c>
    </row>
    <row r="18125" spans="1:3" hidden="1" x14ac:dyDescent="0.25">
      <c r="A18125" t="s">
        <v>4130</v>
      </c>
      <c r="B18125" t="s">
        <v>15981</v>
      </c>
      <c r="C18125" t="s">
        <v>15973</v>
      </c>
    </row>
    <row r="18126" spans="1:3" hidden="1" x14ac:dyDescent="0.25">
      <c r="A18126" t="s">
        <v>4130</v>
      </c>
      <c r="B18126" t="s">
        <v>15982</v>
      </c>
      <c r="C18126" t="s">
        <v>15973</v>
      </c>
    </row>
    <row r="18127" spans="1:3" hidden="1" x14ac:dyDescent="0.25">
      <c r="A18127" t="s">
        <v>4130</v>
      </c>
      <c r="B18127" t="s">
        <v>15983</v>
      </c>
      <c r="C18127" t="s">
        <v>15973</v>
      </c>
    </row>
    <row r="18128" spans="1:3" hidden="1" x14ac:dyDescent="0.25">
      <c r="A18128" t="s">
        <v>4130</v>
      </c>
      <c r="B18128" t="s">
        <v>15984</v>
      </c>
      <c r="C18128" t="s">
        <v>15973</v>
      </c>
    </row>
    <row r="18129" spans="1:3" hidden="1" x14ac:dyDescent="0.25">
      <c r="A18129" t="s">
        <v>4130</v>
      </c>
      <c r="B18129" t="s">
        <v>15985</v>
      </c>
      <c r="C18129" t="s">
        <v>15973</v>
      </c>
    </row>
    <row r="18130" spans="1:3" hidden="1" x14ac:dyDescent="0.25">
      <c r="A18130" t="s">
        <v>4130</v>
      </c>
      <c r="B18130" t="s">
        <v>15986</v>
      </c>
      <c r="C18130" t="s">
        <v>15973</v>
      </c>
    </row>
    <row r="18131" spans="1:3" hidden="1" x14ac:dyDescent="0.25">
      <c r="A18131" t="s">
        <v>4130</v>
      </c>
      <c r="B18131" t="s">
        <v>15987</v>
      </c>
      <c r="C18131" t="s">
        <v>15973</v>
      </c>
    </row>
    <row r="18132" spans="1:3" hidden="1" x14ac:dyDescent="0.25">
      <c r="A18132" t="s">
        <v>4130</v>
      </c>
      <c r="B18132" t="s">
        <v>15988</v>
      </c>
      <c r="C18132" t="s">
        <v>15989</v>
      </c>
    </row>
    <row r="18133" spans="1:3" hidden="1" x14ac:dyDescent="0.25">
      <c r="A18133" t="s">
        <v>4130</v>
      </c>
      <c r="B18133" t="s">
        <v>15990</v>
      </c>
      <c r="C18133" t="s">
        <v>15989</v>
      </c>
    </row>
    <row r="18134" spans="1:3" hidden="1" x14ac:dyDescent="0.25">
      <c r="A18134" t="s">
        <v>4130</v>
      </c>
      <c r="B18134" t="s">
        <v>15991</v>
      </c>
      <c r="C18134" t="s">
        <v>15989</v>
      </c>
    </row>
    <row r="18135" spans="1:3" hidden="1" x14ac:dyDescent="0.25">
      <c r="A18135" t="s">
        <v>4130</v>
      </c>
      <c r="B18135" t="s">
        <v>15992</v>
      </c>
      <c r="C18135" t="s">
        <v>15989</v>
      </c>
    </row>
    <row r="18136" spans="1:3" hidden="1" x14ac:dyDescent="0.25">
      <c r="A18136" t="s">
        <v>4130</v>
      </c>
      <c r="B18136" t="s">
        <v>15993</v>
      </c>
      <c r="C18136" t="s">
        <v>15989</v>
      </c>
    </row>
    <row r="18137" spans="1:3" hidden="1" x14ac:dyDescent="0.25">
      <c r="A18137" t="s">
        <v>4130</v>
      </c>
      <c r="B18137" t="s">
        <v>15994</v>
      </c>
      <c r="C18137" t="s">
        <v>15989</v>
      </c>
    </row>
    <row r="18138" spans="1:3" hidden="1" x14ac:dyDescent="0.25">
      <c r="A18138" t="s">
        <v>4130</v>
      </c>
      <c r="B18138" t="s">
        <v>15995</v>
      </c>
      <c r="C18138" t="s">
        <v>15989</v>
      </c>
    </row>
    <row r="18139" spans="1:3" hidden="1" x14ac:dyDescent="0.25">
      <c r="A18139" t="s">
        <v>4130</v>
      </c>
      <c r="B18139" t="s">
        <v>15996</v>
      </c>
      <c r="C18139" t="s">
        <v>15989</v>
      </c>
    </row>
    <row r="18140" spans="1:3" hidden="1" x14ac:dyDescent="0.25">
      <c r="A18140" t="s">
        <v>4130</v>
      </c>
      <c r="B18140" t="s">
        <v>15997</v>
      </c>
      <c r="C18140" t="s">
        <v>15989</v>
      </c>
    </row>
    <row r="18141" spans="1:3" hidden="1" x14ac:dyDescent="0.25">
      <c r="A18141" t="s">
        <v>4130</v>
      </c>
      <c r="B18141" t="s">
        <v>15998</v>
      </c>
      <c r="C18141" t="s">
        <v>15989</v>
      </c>
    </row>
    <row r="18142" spans="1:3" hidden="1" x14ac:dyDescent="0.25">
      <c r="A18142" t="s">
        <v>4130</v>
      </c>
      <c r="B18142" t="s">
        <v>15999</v>
      </c>
      <c r="C18142" t="s">
        <v>15989</v>
      </c>
    </row>
    <row r="18143" spans="1:3" hidden="1" x14ac:dyDescent="0.25">
      <c r="A18143" t="s">
        <v>4130</v>
      </c>
      <c r="B18143" t="s">
        <v>16000</v>
      </c>
      <c r="C18143" t="s">
        <v>15989</v>
      </c>
    </row>
    <row r="18144" spans="1:3" hidden="1" x14ac:dyDescent="0.25">
      <c r="A18144" t="s">
        <v>4130</v>
      </c>
      <c r="B18144" t="s">
        <v>16001</v>
      </c>
      <c r="C18144" t="s">
        <v>15989</v>
      </c>
    </row>
    <row r="18145" spans="1:3" hidden="1" x14ac:dyDescent="0.25">
      <c r="A18145" t="s">
        <v>4130</v>
      </c>
      <c r="B18145" t="s">
        <v>16002</v>
      </c>
      <c r="C18145" t="s">
        <v>15989</v>
      </c>
    </row>
    <row r="18146" spans="1:3" hidden="1" x14ac:dyDescent="0.25">
      <c r="A18146" t="s">
        <v>4130</v>
      </c>
      <c r="B18146" t="s">
        <v>16003</v>
      </c>
      <c r="C18146" t="s">
        <v>15989</v>
      </c>
    </row>
    <row r="18147" spans="1:3" hidden="1" x14ac:dyDescent="0.25">
      <c r="A18147" t="s">
        <v>4130</v>
      </c>
      <c r="B18147" t="s">
        <v>16004</v>
      </c>
      <c r="C18147" t="s">
        <v>16005</v>
      </c>
    </row>
    <row r="18148" spans="1:3" hidden="1" x14ac:dyDescent="0.25">
      <c r="A18148" t="s">
        <v>4130</v>
      </c>
      <c r="B18148" t="s">
        <v>16006</v>
      </c>
      <c r="C18148" t="s">
        <v>16005</v>
      </c>
    </row>
    <row r="18149" spans="1:3" hidden="1" x14ac:dyDescent="0.25">
      <c r="A18149" t="s">
        <v>4130</v>
      </c>
      <c r="B18149" t="s">
        <v>16007</v>
      </c>
      <c r="C18149" t="s">
        <v>16005</v>
      </c>
    </row>
    <row r="18150" spans="1:3" hidden="1" x14ac:dyDescent="0.25">
      <c r="A18150" t="s">
        <v>4130</v>
      </c>
      <c r="B18150" t="s">
        <v>16008</v>
      </c>
      <c r="C18150" t="s">
        <v>16005</v>
      </c>
    </row>
    <row r="18151" spans="1:3" hidden="1" x14ac:dyDescent="0.25">
      <c r="A18151" t="s">
        <v>4130</v>
      </c>
      <c r="B18151" t="s">
        <v>16009</v>
      </c>
      <c r="C18151" t="s">
        <v>16005</v>
      </c>
    </row>
    <row r="18152" spans="1:3" hidden="1" x14ac:dyDescent="0.25">
      <c r="A18152" t="s">
        <v>4130</v>
      </c>
      <c r="B18152" t="s">
        <v>16010</v>
      </c>
      <c r="C18152" t="s">
        <v>16005</v>
      </c>
    </row>
    <row r="18153" spans="1:3" hidden="1" x14ac:dyDescent="0.25">
      <c r="A18153" t="s">
        <v>4130</v>
      </c>
      <c r="B18153" t="s">
        <v>16011</v>
      </c>
      <c r="C18153" t="s">
        <v>16005</v>
      </c>
    </row>
    <row r="18154" spans="1:3" hidden="1" x14ac:dyDescent="0.25">
      <c r="A18154" t="s">
        <v>4130</v>
      </c>
      <c r="B18154" t="s">
        <v>16012</v>
      </c>
      <c r="C18154" t="s">
        <v>16005</v>
      </c>
    </row>
    <row r="18155" spans="1:3" hidden="1" x14ac:dyDescent="0.25">
      <c r="A18155" t="s">
        <v>4130</v>
      </c>
      <c r="B18155" t="s">
        <v>16013</v>
      </c>
      <c r="C18155" t="s">
        <v>16005</v>
      </c>
    </row>
    <row r="18156" spans="1:3" hidden="1" x14ac:dyDescent="0.25">
      <c r="A18156" t="s">
        <v>4130</v>
      </c>
      <c r="B18156" t="s">
        <v>16014</v>
      </c>
      <c r="C18156" t="s">
        <v>16005</v>
      </c>
    </row>
    <row r="18157" spans="1:3" hidden="1" x14ac:dyDescent="0.25">
      <c r="A18157" t="s">
        <v>4130</v>
      </c>
      <c r="B18157" t="s">
        <v>16015</v>
      </c>
      <c r="C18157" t="s">
        <v>16005</v>
      </c>
    </row>
    <row r="18158" spans="1:3" hidden="1" x14ac:dyDescent="0.25">
      <c r="A18158" t="s">
        <v>4130</v>
      </c>
      <c r="B18158" t="s">
        <v>16016</v>
      </c>
      <c r="C18158" t="s">
        <v>16005</v>
      </c>
    </row>
    <row r="18159" spans="1:3" hidden="1" x14ac:dyDescent="0.25">
      <c r="A18159" t="s">
        <v>4130</v>
      </c>
      <c r="B18159" t="s">
        <v>16017</v>
      </c>
      <c r="C18159" t="s">
        <v>16005</v>
      </c>
    </row>
    <row r="18160" spans="1:3" hidden="1" x14ac:dyDescent="0.25">
      <c r="A18160" t="s">
        <v>4130</v>
      </c>
      <c r="B18160" t="s">
        <v>16018</v>
      </c>
      <c r="C18160" t="s">
        <v>16005</v>
      </c>
    </row>
    <row r="18161" spans="1:3" hidden="1" x14ac:dyDescent="0.25">
      <c r="A18161" t="s">
        <v>4130</v>
      </c>
      <c r="B18161" t="s">
        <v>16019</v>
      </c>
      <c r="C18161" t="s">
        <v>16005</v>
      </c>
    </row>
    <row r="18162" spans="1:3" hidden="1" x14ac:dyDescent="0.25">
      <c r="A18162" t="s">
        <v>4130</v>
      </c>
      <c r="B18162" t="s">
        <v>16020</v>
      </c>
      <c r="C18162" t="s">
        <v>16021</v>
      </c>
    </row>
    <row r="18163" spans="1:3" hidden="1" x14ac:dyDescent="0.25">
      <c r="A18163" t="s">
        <v>4130</v>
      </c>
      <c r="B18163" t="s">
        <v>16022</v>
      </c>
      <c r="C18163" t="s">
        <v>16021</v>
      </c>
    </row>
    <row r="18164" spans="1:3" hidden="1" x14ac:dyDescent="0.25">
      <c r="A18164" t="s">
        <v>4130</v>
      </c>
      <c r="B18164" t="s">
        <v>16023</v>
      </c>
      <c r="C18164" t="s">
        <v>16021</v>
      </c>
    </row>
    <row r="18165" spans="1:3" hidden="1" x14ac:dyDescent="0.25">
      <c r="A18165" t="s">
        <v>4130</v>
      </c>
      <c r="B18165" t="s">
        <v>16024</v>
      </c>
      <c r="C18165" t="s">
        <v>16021</v>
      </c>
    </row>
    <row r="18166" spans="1:3" hidden="1" x14ac:dyDescent="0.25">
      <c r="A18166" t="s">
        <v>4130</v>
      </c>
      <c r="B18166" t="s">
        <v>16025</v>
      </c>
      <c r="C18166" t="s">
        <v>16021</v>
      </c>
    </row>
    <row r="18167" spans="1:3" hidden="1" x14ac:dyDescent="0.25">
      <c r="A18167" t="s">
        <v>4130</v>
      </c>
      <c r="B18167" t="s">
        <v>16026</v>
      </c>
      <c r="C18167" t="s">
        <v>16021</v>
      </c>
    </row>
    <row r="18168" spans="1:3" hidden="1" x14ac:dyDescent="0.25">
      <c r="A18168" t="s">
        <v>4130</v>
      </c>
      <c r="B18168" t="s">
        <v>16027</v>
      </c>
      <c r="C18168" t="s">
        <v>16021</v>
      </c>
    </row>
    <row r="18169" spans="1:3" hidden="1" x14ac:dyDescent="0.25">
      <c r="A18169" t="s">
        <v>4130</v>
      </c>
      <c r="B18169" t="s">
        <v>16028</v>
      </c>
      <c r="C18169" t="s">
        <v>16021</v>
      </c>
    </row>
    <row r="18170" spans="1:3" hidden="1" x14ac:dyDescent="0.25">
      <c r="A18170" t="s">
        <v>4130</v>
      </c>
      <c r="B18170" t="s">
        <v>16029</v>
      </c>
      <c r="C18170" t="s">
        <v>16021</v>
      </c>
    </row>
    <row r="18171" spans="1:3" hidden="1" x14ac:dyDescent="0.25">
      <c r="A18171" t="s">
        <v>4130</v>
      </c>
      <c r="B18171" t="s">
        <v>16030</v>
      </c>
      <c r="C18171" t="s">
        <v>16021</v>
      </c>
    </row>
    <row r="18172" spans="1:3" hidden="1" x14ac:dyDescent="0.25">
      <c r="A18172" t="s">
        <v>4130</v>
      </c>
      <c r="B18172" t="s">
        <v>16031</v>
      </c>
      <c r="C18172" t="s">
        <v>16032</v>
      </c>
    </row>
    <row r="18173" spans="1:3" hidden="1" x14ac:dyDescent="0.25">
      <c r="A18173" t="s">
        <v>4130</v>
      </c>
      <c r="B18173" t="s">
        <v>16033</v>
      </c>
      <c r="C18173" t="s">
        <v>16032</v>
      </c>
    </row>
    <row r="18174" spans="1:3" hidden="1" x14ac:dyDescent="0.25">
      <c r="A18174" t="s">
        <v>4130</v>
      </c>
      <c r="B18174" t="s">
        <v>16034</v>
      </c>
      <c r="C18174" t="s">
        <v>16032</v>
      </c>
    </row>
    <row r="18175" spans="1:3" hidden="1" x14ac:dyDescent="0.25">
      <c r="A18175" t="s">
        <v>4130</v>
      </c>
      <c r="B18175" t="s">
        <v>16035</v>
      </c>
      <c r="C18175" t="s">
        <v>16032</v>
      </c>
    </row>
    <row r="18176" spans="1:3" hidden="1" x14ac:dyDescent="0.25">
      <c r="A18176" t="s">
        <v>4130</v>
      </c>
      <c r="B18176" t="s">
        <v>16036</v>
      </c>
      <c r="C18176" t="s">
        <v>16032</v>
      </c>
    </row>
    <row r="18177" spans="1:3" hidden="1" x14ac:dyDescent="0.25">
      <c r="A18177" t="s">
        <v>4130</v>
      </c>
      <c r="B18177" t="s">
        <v>16037</v>
      </c>
      <c r="C18177" t="s">
        <v>16032</v>
      </c>
    </row>
    <row r="18178" spans="1:3" hidden="1" x14ac:dyDescent="0.25">
      <c r="A18178" t="s">
        <v>4130</v>
      </c>
      <c r="B18178" t="s">
        <v>16038</v>
      </c>
      <c r="C18178" t="s">
        <v>16032</v>
      </c>
    </row>
    <row r="18179" spans="1:3" hidden="1" x14ac:dyDescent="0.25">
      <c r="A18179" t="s">
        <v>4130</v>
      </c>
      <c r="B18179" t="s">
        <v>16039</v>
      </c>
      <c r="C18179" t="s">
        <v>16032</v>
      </c>
    </row>
    <row r="18180" spans="1:3" hidden="1" x14ac:dyDescent="0.25">
      <c r="A18180" t="s">
        <v>4130</v>
      </c>
      <c r="B18180" t="s">
        <v>16040</v>
      </c>
      <c r="C18180" t="s">
        <v>16032</v>
      </c>
    </row>
    <row r="18181" spans="1:3" hidden="1" x14ac:dyDescent="0.25">
      <c r="A18181" t="s">
        <v>4130</v>
      </c>
      <c r="B18181" t="s">
        <v>16041</v>
      </c>
      <c r="C18181" t="s">
        <v>16032</v>
      </c>
    </row>
    <row r="18182" spans="1:3" hidden="1" x14ac:dyDescent="0.25">
      <c r="A18182" t="s">
        <v>4130</v>
      </c>
      <c r="B18182" t="s">
        <v>16042</v>
      </c>
      <c r="C18182" t="s">
        <v>16043</v>
      </c>
    </row>
    <row r="18183" spans="1:3" hidden="1" x14ac:dyDescent="0.25">
      <c r="A18183" t="s">
        <v>4130</v>
      </c>
      <c r="B18183" t="s">
        <v>16044</v>
      </c>
      <c r="C18183" t="s">
        <v>16043</v>
      </c>
    </row>
    <row r="18184" spans="1:3" hidden="1" x14ac:dyDescent="0.25">
      <c r="A18184" t="s">
        <v>4130</v>
      </c>
      <c r="B18184" t="s">
        <v>16045</v>
      </c>
      <c r="C18184" t="s">
        <v>16043</v>
      </c>
    </row>
    <row r="18185" spans="1:3" hidden="1" x14ac:dyDescent="0.25">
      <c r="A18185" t="s">
        <v>4130</v>
      </c>
      <c r="B18185" t="s">
        <v>16046</v>
      </c>
      <c r="C18185" t="s">
        <v>16043</v>
      </c>
    </row>
    <row r="18186" spans="1:3" hidden="1" x14ac:dyDescent="0.25">
      <c r="A18186" t="s">
        <v>4130</v>
      </c>
      <c r="B18186" t="s">
        <v>16047</v>
      </c>
      <c r="C18186" t="s">
        <v>16043</v>
      </c>
    </row>
    <row r="18187" spans="1:3" hidden="1" x14ac:dyDescent="0.25">
      <c r="A18187" t="s">
        <v>4130</v>
      </c>
      <c r="B18187" t="s">
        <v>16048</v>
      </c>
      <c r="C18187" t="s">
        <v>16043</v>
      </c>
    </row>
    <row r="18188" spans="1:3" hidden="1" x14ac:dyDescent="0.25">
      <c r="A18188" t="s">
        <v>4130</v>
      </c>
      <c r="B18188" t="s">
        <v>16049</v>
      </c>
      <c r="C18188" t="s">
        <v>16043</v>
      </c>
    </row>
    <row r="18189" spans="1:3" hidden="1" x14ac:dyDescent="0.25">
      <c r="A18189" t="s">
        <v>4130</v>
      </c>
      <c r="B18189" t="s">
        <v>16050</v>
      </c>
      <c r="C18189" t="s">
        <v>16043</v>
      </c>
    </row>
    <row r="18190" spans="1:3" hidden="1" x14ac:dyDescent="0.25">
      <c r="A18190" t="s">
        <v>4130</v>
      </c>
      <c r="B18190" t="s">
        <v>16051</v>
      </c>
      <c r="C18190" t="s">
        <v>16043</v>
      </c>
    </row>
    <row r="18191" spans="1:3" hidden="1" x14ac:dyDescent="0.25">
      <c r="A18191" t="s">
        <v>4130</v>
      </c>
      <c r="B18191" t="s">
        <v>16052</v>
      </c>
      <c r="C18191" t="s">
        <v>16043</v>
      </c>
    </row>
    <row r="18192" spans="1:3" hidden="1" x14ac:dyDescent="0.25">
      <c r="A18192" t="s">
        <v>4130</v>
      </c>
      <c r="B18192" t="s">
        <v>16053</v>
      </c>
      <c r="C18192" t="s">
        <v>16054</v>
      </c>
    </row>
    <row r="18193" spans="1:3" hidden="1" x14ac:dyDescent="0.25">
      <c r="A18193" t="s">
        <v>4130</v>
      </c>
      <c r="B18193" t="s">
        <v>16055</v>
      </c>
      <c r="C18193" t="s">
        <v>16056</v>
      </c>
    </row>
    <row r="18194" spans="1:3" hidden="1" x14ac:dyDescent="0.25">
      <c r="A18194" t="s">
        <v>4130</v>
      </c>
      <c r="B18194" t="s">
        <v>16057</v>
      </c>
      <c r="C18194" t="s">
        <v>16056</v>
      </c>
    </row>
    <row r="18195" spans="1:3" hidden="1" x14ac:dyDescent="0.25">
      <c r="A18195" t="s">
        <v>4130</v>
      </c>
      <c r="B18195" t="s">
        <v>16058</v>
      </c>
      <c r="C18195" t="s">
        <v>16056</v>
      </c>
    </row>
    <row r="18196" spans="1:3" hidden="1" x14ac:dyDescent="0.25">
      <c r="A18196" t="s">
        <v>4130</v>
      </c>
      <c r="B18196" t="s">
        <v>16059</v>
      </c>
      <c r="C18196" t="s">
        <v>16056</v>
      </c>
    </row>
    <row r="18197" spans="1:3" hidden="1" x14ac:dyDescent="0.25">
      <c r="A18197" t="s">
        <v>4130</v>
      </c>
      <c r="B18197" t="s">
        <v>16060</v>
      </c>
      <c r="C18197" t="s">
        <v>16056</v>
      </c>
    </row>
    <row r="18198" spans="1:3" hidden="1" x14ac:dyDescent="0.25">
      <c r="A18198" t="s">
        <v>4130</v>
      </c>
      <c r="B18198" t="s">
        <v>16061</v>
      </c>
      <c r="C18198" t="s">
        <v>16056</v>
      </c>
    </row>
    <row r="18199" spans="1:3" hidden="1" x14ac:dyDescent="0.25">
      <c r="A18199" t="s">
        <v>4130</v>
      </c>
      <c r="B18199" t="s">
        <v>16062</v>
      </c>
      <c r="C18199" t="s">
        <v>16056</v>
      </c>
    </row>
    <row r="18200" spans="1:3" hidden="1" x14ac:dyDescent="0.25">
      <c r="A18200" t="s">
        <v>4130</v>
      </c>
      <c r="B18200" t="s">
        <v>16063</v>
      </c>
      <c r="C18200" t="s">
        <v>16056</v>
      </c>
    </row>
    <row r="18201" spans="1:3" hidden="1" x14ac:dyDescent="0.25">
      <c r="A18201" t="s">
        <v>4130</v>
      </c>
      <c r="B18201" t="s">
        <v>16064</v>
      </c>
      <c r="C18201" t="s">
        <v>16056</v>
      </c>
    </row>
    <row r="18202" spans="1:3" hidden="1" x14ac:dyDescent="0.25">
      <c r="A18202" t="s">
        <v>4130</v>
      </c>
      <c r="B18202" t="s">
        <v>16065</v>
      </c>
      <c r="C18202" t="s">
        <v>16056</v>
      </c>
    </row>
    <row r="18203" spans="1:3" hidden="1" x14ac:dyDescent="0.25">
      <c r="A18203" t="s">
        <v>4130</v>
      </c>
      <c r="B18203" t="s">
        <v>16066</v>
      </c>
      <c r="C18203" t="s">
        <v>16056</v>
      </c>
    </row>
    <row r="18204" spans="1:3" hidden="1" x14ac:dyDescent="0.25">
      <c r="A18204" t="s">
        <v>4130</v>
      </c>
      <c r="B18204" t="s">
        <v>16067</v>
      </c>
      <c r="C18204" t="s">
        <v>16056</v>
      </c>
    </row>
    <row r="18205" spans="1:3" hidden="1" x14ac:dyDescent="0.25">
      <c r="A18205" t="s">
        <v>4130</v>
      </c>
      <c r="B18205" t="s">
        <v>16068</v>
      </c>
      <c r="C18205" t="s">
        <v>16056</v>
      </c>
    </row>
    <row r="18206" spans="1:3" hidden="1" x14ac:dyDescent="0.25">
      <c r="A18206" t="s">
        <v>4130</v>
      </c>
      <c r="B18206" t="s">
        <v>16069</v>
      </c>
      <c r="C18206" t="s">
        <v>16056</v>
      </c>
    </row>
    <row r="18207" spans="1:3" hidden="1" x14ac:dyDescent="0.25">
      <c r="A18207" t="s">
        <v>4130</v>
      </c>
      <c r="B18207" t="s">
        <v>16070</v>
      </c>
      <c r="C18207" t="s">
        <v>16056</v>
      </c>
    </row>
    <row r="18208" spans="1:3" hidden="1" x14ac:dyDescent="0.25">
      <c r="A18208" t="s">
        <v>4130</v>
      </c>
      <c r="B18208" t="s">
        <v>16071</v>
      </c>
      <c r="C18208" t="s">
        <v>16056</v>
      </c>
    </row>
    <row r="18209" spans="1:3" hidden="1" x14ac:dyDescent="0.25">
      <c r="A18209" t="s">
        <v>4130</v>
      </c>
      <c r="B18209" t="s">
        <v>16072</v>
      </c>
      <c r="C18209" t="s">
        <v>16056</v>
      </c>
    </row>
    <row r="18210" spans="1:3" hidden="1" x14ac:dyDescent="0.25">
      <c r="A18210" t="s">
        <v>4130</v>
      </c>
      <c r="B18210" t="s">
        <v>16073</v>
      </c>
      <c r="C18210" t="s">
        <v>16056</v>
      </c>
    </row>
    <row r="18211" spans="1:3" hidden="1" x14ac:dyDescent="0.25">
      <c r="A18211" t="s">
        <v>4130</v>
      </c>
      <c r="B18211" t="s">
        <v>16074</v>
      </c>
      <c r="C18211" t="s">
        <v>16056</v>
      </c>
    </row>
    <row r="18212" spans="1:3" hidden="1" x14ac:dyDescent="0.25">
      <c r="A18212" t="s">
        <v>4130</v>
      </c>
      <c r="B18212" t="s">
        <v>16075</v>
      </c>
      <c r="C18212" t="s">
        <v>16056</v>
      </c>
    </row>
    <row r="18213" spans="1:3" hidden="1" x14ac:dyDescent="0.25">
      <c r="A18213" t="s">
        <v>4130</v>
      </c>
      <c r="B18213" t="s">
        <v>16076</v>
      </c>
      <c r="C18213" t="s">
        <v>16056</v>
      </c>
    </row>
    <row r="18214" spans="1:3" hidden="1" x14ac:dyDescent="0.25">
      <c r="A18214" t="s">
        <v>4130</v>
      </c>
      <c r="B18214" t="s">
        <v>16077</v>
      </c>
      <c r="C18214" t="s">
        <v>16056</v>
      </c>
    </row>
    <row r="18215" spans="1:3" hidden="1" x14ac:dyDescent="0.25">
      <c r="A18215" t="s">
        <v>4130</v>
      </c>
      <c r="B18215" t="s">
        <v>16078</v>
      </c>
      <c r="C18215" t="s">
        <v>16056</v>
      </c>
    </row>
    <row r="18216" spans="1:3" hidden="1" x14ac:dyDescent="0.25">
      <c r="A18216" t="s">
        <v>4130</v>
      </c>
      <c r="B18216" t="s">
        <v>16079</v>
      </c>
      <c r="C18216" t="s">
        <v>16056</v>
      </c>
    </row>
    <row r="18217" spans="1:3" hidden="1" x14ac:dyDescent="0.25">
      <c r="A18217" t="s">
        <v>4130</v>
      </c>
      <c r="B18217" t="s">
        <v>16080</v>
      </c>
      <c r="C18217" t="s">
        <v>16056</v>
      </c>
    </row>
    <row r="18218" spans="1:3" hidden="1" x14ac:dyDescent="0.25">
      <c r="A18218" t="s">
        <v>4130</v>
      </c>
      <c r="B18218" t="s">
        <v>16081</v>
      </c>
      <c r="C18218" t="s">
        <v>16082</v>
      </c>
    </row>
    <row r="18219" spans="1:3" hidden="1" x14ac:dyDescent="0.25">
      <c r="A18219" t="s">
        <v>4130</v>
      </c>
      <c r="B18219" t="s">
        <v>16083</v>
      </c>
      <c r="C18219" t="s">
        <v>10039</v>
      </c>
    </row>
    <row r="18220" spans="1:3" hidden="1" x14ac:dyDescent="0.25">
      <c r="A18220" t="s">
        <v>4130</v>
      </c>
      <c r="B18220" t="s">
        <v>16084</v>
      </c>
      <c r="C18220" t="s">
        <v>16085</v>
      </c>
    </row>
    <row r="18221" spans="1:3" hidden="1" x14ac:dyDescent="0.25">
      <c r="A18221" t="s">
        <v>4130</v>
      </c>
      <c r="B18221" t="s">
        <v>16086</v>
      </c>
      <c r="C18221" t="s">
        <v>16085</v>
      </c>
    </row>
    <row r="18222" spans="1:3" hidden="1" x14ac:dyDescent="0.25">
      <c r="A18222" t="s">
        <v>4130</v>
      </c>
      <c r="B18222" t="s">
        <v>16087</v>
      </c>
      <c r="C18222" t="s">
        <v>16085</v>
      </c>
    </row>
    <row r="18223" spans="1:3" hidden="1" x14ac:dyDescent="0.25">
      <c r="A18223" t="s">
        <v>4130</v>
      </c>
      <c r="B18223" t="s">
        <v>16088</v>
      </c>
      <c r="C18223" t="s">
        <v>16085</v>
      </c>
    </row>
    <row r="18224" spans="1:3" hidden="1" x14ac:dyDescent="0.25">
      <c r="A18224" t="s">
        <v>4130</v>
      </c>
      <c r="B18224" t="s">
        <v>16089</v>
      </c>
      <c r="C18224" t="s">
        <v>16085</v>
      </c>
    </row>
    <row r="18225" spans="1:3" hidden="1" x14ac:dyDescent="0.25">
      <c r="A18225" t="s">
        <v>4130</v>
      </c>
      <c r="B18225" t="s">
        <v>16090</v>
      </c>
      <c r="C18225" t="s">
        <v>16085</v>
      </c>
    </row>
    <row r="18226" spans="1:3" hidden="1" x14ac:dyDescent="0.25">
      <c r="A18226" t="s">
        <v>4130</v>
      </c>
      <c r="B18226" t="s">
        <v>16091</v>
      </c>
      <c r="C18226" t="s">
        <v>16085</v>
      </c>
    </row>
    <row r="18227" spans="1:3" hidden="1" x14ac:dyDescent="0.25">
      <c r="A18227" t="s">
        <v>4130</v>
      </c>
      <c r="B18227" t="s">
        <v>16092</v>
      </c>
      <c r="C18227" t="s">
        <v>16085</v>
      </c>
    </row>
    <row r="18228" spans="1:3" hidden="1" x14ac:dyDescent="0.25">
      <c r="A18228" t="s">
        <v>4130</v>
      </c>
      <c r="B18228" t="s">
        <v>16093</v>
      </c>
      <c r="C18228" t="s">
        <v>16085</v>
      </c>
    </row>
    <row r="18229" spans="1:3" hidden="1" x14ac:dyDescent="0.25">
      <c r="A18229" t="s">
        <v>4130</v>
      </c>
      <c r="B18229" t="s">
        <v>16094</v>
      </c>
      <c r="C18229" t="s">
        <v>16085</v>
      </c>
    </row>
    <row r="18230" spans="1:3" hidden="1" x14ac:dyDescent="0.25">
      <c r="A18230" t="s">
        <v>4130</v>
      </c>
      <c r="B18230" t="s">
        <v>16095</v>
      </c>
      <c r="C18230" t="s">
        <v>16096</v>
      </c>
    </row>
    <row r="18231" spans="1:3" hidden="1" x14ac:dyDescent="0.25">
      <c r="A18231" t="s">
        <v>4130</v>
      </c>
      <c r="B18231" t="s">
        <v>16097</v>
      </c>
      <c r="C18231" t="s">
        <v>16096</v>
      </c>
    </row>
    <row r="18232" spans="1:3" hidden="1" x14ac:dyDescent="0.25">
      <c r="A18232" t="s">
        <v>4130</v>
      </c>
      <c r="B18232" t="s">
        <v>16098</v>
      </c>
      <c r="C18232" t="s">
        <v>16096</v>
      </c>
    </row>
    <row r="18233" spans="1:3" hidden="1" x14ac:dyDescent="0.25">
      <c r="A18233" t="s">
        <v>4130</v>
      </c>
      <c r="B18233" t="s">
        <v>16099</v>
      </c>
      <c r="C18233" t="s">
        <v>16096</v>
      </c>
    </row>
    <row r="18234" spans="1:3" hidden="1" x14ac:dyDescent="0.25">
      <c r="A18234" t="s">
        <v>4130</v>
      </c>
      <c r="B18234" t="s">
        <v>16100</v>
      </c>
      <c r="C18234" t="s">
        <v>16096</v>
      </c>
    </row>
    <row r="18235" spans="1:3" hidden="1" x14ac:dyDescent="0.25">
      <c r="A18235" t="s">
        <v>4130</v>
      </c>
      <c r="B18235" t="s">
        <v>16101</v>
      </c>
      <c r="C18235" t="s">
        <v>16096</v>
      </c>
    </row>
    <row r="18236" spans="1:3" hidden="1" x14ac:dyDescent="0.25">
      <c r="A18236" t="s">
        <v>4130</v>
      </c>
      <c r="B18236" t="s">
        <v>16102</v>
      </c>
      <c r="C18236" t="s">
        <v>16096</v>
      </c>
    </row>
    <row r="18237" spans="1:3" hidden="1" x14ac:dyDescent="0.25">
      <c r="A18237" t="s">
        <v>4130</v>
      </c>
      <c r="B18237" t="s">
        <v>16103</v>
      </c>
      <c r="C18237" t="s">
        <v>16096</v>
      </c>
    </row>
    <row r="18238" spans="1:3" hidden="1" x14ac:dyDescent="0.25">
      <c r="A18238" t="s">
        <v>4130</v>
      </c>
      <c r="B18238" t="s">
        <v>16104</v>
      </c>
      <c r="C18238" t="s">
        <v>16096</v>
      </c>
    </row>
    <row r="18239" spans="1:3" hidden="1" x14ac:dyDescent="0.25">
      <c r="A18239" t="s">
        <v>4130</v>
      </c>
      <c r="B18239" t="s">
        <v>16105</v>
      </c>
      <c r="C18239" t="s">
        <v>16096</v>
      </c>
    </row>
    <row r="18240" spans="1:3" hidden="1" x14ac:dyDescent="0.25">
      <c r="A18240" t="s">
        <v>4130</v>
      </c>
      <c r="B18240" t="s">
        <v>16106</v>
      </c>
      <c r="C18240" t="s">
        <v>16107</v>
      </c>
    </row>
    <row r="18241" spans="1:3" hidden="1" x14ac:dyDescent="0.25">
      <c r="A18241" t="s">
        <v>4130</v>
      </c>
      <c r="B18241" t="s">
        <v>16108</v>
      </c>
      <c r="C18241" t="s">
        <v>16107</v>
      </c>
    </row>
    <row r="18242" spans="1:3" hidden="1" x14ac:dyDescent="0.25">
      <c r="A18242" t="s">
        <v>4130</v>
      </c>
      <c r="B18242" t="s">
        <v>16109</v>
      </c>
      <c r="C18242" t="s">
        <v>16107</v>
      </c>
    </row>
    <row r="18243" spans="1:3" hidden="1" x14ac:dyDescent="0.25">
      <c r="A18243" t="s">
        <v>4130</v>
      </c>
      <c r="B18243" t="s">
        <v>16110</v>
      </c>
      <c r="C18243" t="s">
        <v>16107</v>
      </c>
    </row>
    <row r="18244" spans="1:3" hidden="1" x14ac:dyDescent="0.25">
      <c r="A18244" t="s">
        <v>4130</v>
      </c>
      <c r="B18244" t="s">
        <v>16111</v>
      </c>
      <c r="C18244" t="s">
        <v>16107</v>
      </c>
    </row>
    <row r="18245" spans="1:3" hidden="1" x14ac:dyDescent="0.25">
      <c r="A18245" t="s">
        <v>4130</v>
      </c>
      <c r="B18245" t="s">
        <v>16112</v>
      </c>
      <c r="C18245" t="s">
        <v>16107</v>
      </c>
    </row>
    <row r="18246" spans="1:3" hidden="1" x14ac:dyDescent="0.25">
      <c r="A18246" t="s">
        <v>4130</v>
      </c>
      <c r="B18246" t="s">
        <v>16113</v>
      </c>
      <c r="C18246" t="s">
        <v>16107</v>
      </c>
    </row>
    <row r="18247" spans="1:3" hidden="1" x14ac:dyDescent="0.25">
      <c r="A18247" t="s">
        <v>4130</v>
      </c>
      <c r="B18247" t="s">
        <v>16114</v>
      </c>
      <c r="C18247" t="s">
        <v>16107</v>
      </c>
    </row>
    <row r="18248" spans="1:3" hidden="1" x14ac:dyDescent="0.25">
      <c r="A18248" t="s">
        <v>4130</v>
      </c>
      <c r="B18248" t="s">
        <v>16115</v>
      </c>
      <c r="C18248" t="s">
        <v>16107</v>
      </c>
    </row>
    <row r="18249" spans="1:3" hidden="1" x14ac:dyDescent="0.25">
      <c r="A18249" t="s">
        <v>4130</v>
      </c>
      <c r="B18249" t="s">
        <v>16116</v>
      </c>
      <c r="C18249" t="s">
        <v>16107</v>
      </c>
    </row>
    <row r="18250" spans="1:3" hidden="1" x14ac:dyDescent="0.25">
      <c r="A18250" t="s">
        <v>4130</v>
      </c>
      <c r="B18250" t="s">
        <v>16117</v>
      </c>
      <c r="C18250" t="s">
        <v>16118</v>
      </c>
    </row>
    <row r="18251" spans="1:3" hidden="1" x14ac:dyDescent="0.25">
      <c r="A18251" t="s">
        <v>4130</v>
      </c>
      <c r="B18251" t="s">
        <v>16119</v>
      </c>
      <c r="C18251" t="s">
        <v>16118</v>
      </c>
    </row>
    <row r="18252" spans="1:3" hidden="1" x14ac:dyDescent="0.25">
      <c r="A18252" t="s">
        <v>4130</v>
      </c>
      <c r="B18252" t="s">
        <v>16120</v>
      </c>
      <c r="C18252" t="s">
        <v>16118</v>
      </c>
    </row>
    <row r="18253" spans="1:3" hidden="1" x14ac:dyDescent="0.25">
      <c r="A18253" t="s">
        <v>4130</v>
      </c>
      <c r="B18253" t="s">
        <v>16121</v>
      </c>
      <c r="C18253" t="s">
        <v>16118</v>
      </c>
    </row>
    <row r="18254" spans="1:3" hidden="1" x14ac:dyDescent="0.25">
      <c r="A18254" t="s">
        <v>4130</v>
      </c>
      <c r="B18254" t="s">
        <v>16122</v>
      </c>
      <c r="C18254" t="s">
        <v>16118</v>
      </c>
    </row>
    <row r="18255" spans="1:3" hidden="1" x14ac:dyDescent="0.25">
      <c r="A18255" t="s">
        <v>4130</v>
      </c>
      <c r="B18255" t="s">
        <v>16123</v>
      </c>
      <c r="C18255" t="s">
        <v>16118</v>
      </c>
    </row>
    <row r="18256" spans="1:3" hidden="1" x14ac:dyDescent="0.25">
      <c r="A18256" t="s">
        <v>4130</v>
      </c>
      <c r="B18256" t="s">
        <v>16124</v>
      </c>
      <c r="C18256" t="s">
        <v>16118</v>
      </c>
    </row>
    <row r="18257" spans="1:3" hidden="1" x14ac:dyDescent="0.25">
      <c r="A18257" t="s">
        <v>4130</v>
      </c>
      <c r="B18257" t="s">
        <v>16125</v>
      </c>
      <c r="C18257" t="s">
        <v>16118</v>
      </c>
    </row>
    <row r="18258" spans="1:3" hidden="1" x14ac:dyDescent="0.25">
      <c r="A18258" t="s">
        <v>4130</v>
      </c>
      <c r="B18258" t="s">
        <v>16126</v>
      </c>
      <c r="C18258" t="s">
        <v>16118</v>
      </c>
    </row>
    <row r="18259" spans="1:3" hidden="1" x14ac:dyDescent="0.25">
      <c r="A18259" t="s">
        <v>4130</v>
      </c>
      <c r="B18259" t="s">
        <v>16127</v>
      </c>
      <c r="C18259" t="s">
        <v>16118</v>
      </c>
    </row>
    <row r="18260" spans="1:3" hidden="1" x14ac:dyDescent="0.25">
      <c r="A18260" t="s">
        <v>4130</v>
      </c>
      <c r="B18260" t="s">
        <v>16128</v>
      </c>
      <c r="C18260" t="s">
        <v>16129</v>
      </c>
    </row>
    <row r="18261" spans="1:3" hidden="1" x14ac:dyDescent="0.25">
      <c r="A18261" t="s">
        <v>4130</v>
      </c>
      <c r="B18261" t="s">
        <v>16130</v>
      </c>
      <c r="C18261" t="s">
        <v>15897</v>
      </c>
    </row>
    <row r="18262" spans="1:3" hidden="1" x14ac:dyDescent="0.25">
      <c r="A18262" t="s">
        <v>4130</v>
      </c>
      <c r="B18262" t="s">
        <v>16131</v>
      </c>
      <c r="C18262" t="s">
        <v>15897</v>
      </c>
    </row>
    <row r="18263" spans="1:3" hidden="1" x14ac:dyDescent="0.25">
      <c r="A18263" t="s">
        <v>4130</v>
      </c>
      <c r="B18263" t="s">
        <v>16132</v>
      </c>
      <c r="C18263" t="s">
        <v>15897</v>
      </c>
    </row>
    <row r="18264" spans="1:3" hidden="1" x14ac:dyDescent="0.25">
      <c r="A18264" t="s">
        <v>4130</v>
      </c>
      <c r="B18264" t="s">
        <v>16133</v>
      </c>
      <c r="C18264" t="s">
        <v>15897</v>
      </c>
    </row>
    <row r="18265" spans="1:3" hidden="1" x14ac:dyDescent="0.25">
      <c r="A18265" t="s">
        <v>4130</v>
      </c>
      <c r="B18265" t="s">
        <v>16134</v>
      </c>
      <c r="C18265" t="s">
        <v>15897</v>
      </c>
    </row>
    <row r="18266" spans="1:3" hidden="1" x14ac:dyDescent="0.25">
      <c r="A18266" t="s">
        <v>4130</v>
      </c>
      <c r="B18266" t="s">
        <v>16135</v>
      </c>
      <c r="C18266" t="s">
        <v>15897</v>
      </c>
    </row>
    <row r="18267" spans="1:3" hidden="1" x14ac:dyDescent="0.25">
      <c r="A18267" t="s">
        <v>4130</v>
      </c>
      <c r="B18267" t="s">
        <v>16136</v>
      </c>
      <c r="C18267" t="s">
        <v>15897</v>
      </c>
    </row>
    <row r="18268" spans="1:3" hidden="1" x14ac:dyDescent="0.25">
      <c r="A18268" t="s">
        <v>4130</v>
      </c>
      <c r="B18268" t="s">
        <v>16137</v>
      </c>
      <c r="C18268" t="s">
        <v>15897</v>
      </c>
    </row>
    <row r="18269" spans="1:3" hidden="1" x14ac:dyDescent="0.25">
      <c r="A18269" t="s">
        <v>4130</v>
      </c>
      <c r="B18269" t="s">
        <v>16138</v>
      </c>
      <c r="C18269" t="s">
        <v>15897</v>
      </c>
    </row>
    <row r="18270" spans="1:3" hidden="1" x14ac:dyDescent="0.25">
      <c r="A18270" t="s">
        <v>4130</v>
      </c>
      <c r="B18270" t="s">
        <v>16139</v>
      </c>
      <c r="C18270" t="s">
        <v>15897</v>
      </c>
    </row>
    <row r="18271" spans="1:3" hidden="1" x14ac:dyDescent="0.25">
      <c r="A18271" t="s">
        <v>4130</v>
      </c>
      <c r="B18271" t="s">
        <v>16140</v>
      </c>
      <c r="C18271" t="s">
        <v>16141</v>
      </c>
    </row>
    <row r="18272" spans="1:3" hidden="1" x14ac:dyDescent="0.25">
      <c r="A18272" t="s">
        <v>4130</v>
      </c>
      <c r="B18272" t="s">
        <v>16142</v>
      </c>
      <c r="C18272" t="s">
        <v>16143</v>
      </c>
    </row>
    <row r="18273" spans="1:3" hidden="1" x14ac:dyDescent="0.25">
      <c r="A18273" t="s">
        <v>4130</v>
      </c>
      <c r="B18273" t="s">
        <v>16144</v>
      </c>
      <c r="C18273" t="s">
        <v>16143</v>
      </c>
    </row>
    <row r="18274" spans="1:3" hidden="1" x14ac:dyDescent="0.25">
      <c r="A18274" t="s">
        <v>4130</v>
      </c>
      <c r="B18274" t="s">
        <v>16145</v>
      </c>
      <c r="C18274" t="s">
        <v>16143</v>
      </c>
    </row>
    <row r="18275" spans="1:3" hidden="1" x14ac:dyDescent="0.25">
      <c r="A18275" t="s">
        <v>4130</v>
      </c>
      <c r="B18275" t="s">
        <v>16146</v>
      </c>
      <c r="C18275" t="s">
        <v>16143</v>
      </c>
    </row>
    <row r="18276" spans="1:3" hidden="1" x14ac:dyDescent="0.25">
      <c r="A18276" t="s">
        <v>4130</v>
      </c>
      <c r="B18276" t="s">
        <v>16147</v>
      </c>
      <c r="C18276" t="s">
        <v>16143</v>
      </c>
    </row>
    <row r="18277" spans="1:3" hidden="1" x14ac:dyDescent="0.25">
      <c r="A18277" t="s">
        <v>4130</v>
      </c>
      <c r="B18277" t="s">
        <v>16148</v>
      </c>
      <c r="C18277" t="s">
        <v>16143</v>
      </c>
    </row>
    <row r="18278" spans="1:3" hidden="1" x14ac:dyDescent="0.25">
      <c r="A18278" t="s">
        <v>4130</v>
      </c>
      <c r="B18278" t="s">
        <v>16149</v>
      </c>
      <c r="C18278" t="s">
        <v>16143</v>
      </c>
    </row>
    <row r="18279" spans="1:3" hidden="1" x14ac:dyDescent="0.25">
      <c r="A18279" t="s">
        <v>4130</v>
      </c>
      <c r="B18279" t="s">
        <v>16150</v>
      </c>
      <c r="C18279" t="s">
        <v>16143</v>
      </c>
    </row>
    <row r="18280" spans="1:3" hidden="1" x14ac:dyDescent="0.25">
      <c r="A18280" t="s">
        <v>4130</v>
      </c>
      <c r="B18280" t="s">
        <v>16151</v>
      </c>
      <c r="C18280" t="s">
        <v>16143</v>
      </c>
    </row>
    <row r="18281" spans="1:3" hidden="1" x14ac:dyDescent="0.25">
      <c r="A18281" t="s">
        <v>4130</v>
      </c>
      <c r="B18281" t="s">
        <v>16152</v>
      </c>
      <c r="C18281" t="s">
        <v>16143</v>
      </c>
    </row>
    <row r="18282" spans="1:3" hidden="1" x14ac:dyDescent="0.25">
      <c r="A18282" t="s">
        <v>4130</v>
      </c>
      <c r="B18282" t="s">
        <v>16153</v>
      </c>
      <c r="C18282" t="s">
        <v>16143</v>
      </c>
    </row>
    <row r="18283" spans="1:3" hidden="1" x14ac:dyDescent="0.25">
      <c r="A18283" t="s">
        <v>4130</v>
      </c>
      <c r="B18283" t="s">
        <v>16154</v>
      </c>
      <c r="C18283" t="s">
        <v>16143</v>
      </c>
    </row>
    <row r="18284" spans="1:3" hidden="1" x14ac:dyDescent="0.25">
      <c r="A18284" t="s">
        <v>4130</v>
      </c>
      <c r="B18284" t="s">
        <v>16155</v>
      </c>
      <c r="C18284" t="s">
        <v>16143</v>
      </c>
    </row>
    <row r="18285" spans="1:3" hidden="1" x14ac:dyDescent="0.25">
      <c r="A18285" t="s">
        <v>4130</v>
      </c>
      <c r="B18285" t="s">
        <v>16156</v>
      </c>
      <c r="C18285" t="s">
        <v>16143</v>
      </c>
    </row>
    <row r="18286" spans="1:3" hidden="1" x14ac:dyDescent="0.25">
      <c r="A18286" t="s">
        <v>4130</v>
      </c>
      <c r="B18286" t="s">
        <v>16157</v>
      </c>
      <c r="C18286" t="s">
        <v>16143</v>
      </c>
    </row>
    <row r="18287" spans="1:3" hidden="1" x14ac:dyDescent="0.25">
      <c r="A18287" t="s">
        <v>4130</v>
      </c>
      <c r="B18287" t="s">
        <v>16158</v>
      </c>
      <c r="C18287" t="s">
        <v>16159</v>
      </c>
    </row>
    <row r="18288" spans="1:3" hidden="1" x14ac:dyDescent="0.25">
      <c r="A18288" t="s">
        <v>4130</v>
      </c>
      <c r="B18288" t="s">
        <v>16160</v>
      </c>
      <c r="C18288" t="s">
        <v>16159</v>
      </c>
    </row>
    <row r="18289" spans="1:3" hidden="1" x14ac:dyDescent="0.25">
      <c r="A18289" t="s">
        <v>4130</v>
      </c>
      <c r="B18289" t="s">
        <v>16161</v>
      </c>
      <c r="C18289" t="s">
        <v>16159</v>
      </c>
    </row>
    <row r="18290" spans="1:3" hidden="1" x14ac:dyDescent="0.25">
      <c r="A18290" t="s">
        <v>4130</v>
      </c>
      <c r="B18290" t="s">
        <v>16162</v>
      </c>
      <c r="C18290" t="s">
        <v>16159</v>
      </c>
    </row>
    <row r="18291" spans="1:3" hidden="1" x14ac:dyDescent="0.25">
      <c r="A18291" t="s">
        <v>4130</v>
      </c>
      <c r="B18291" t="s">
        <v>16163</v>
      </c>
      <c r="C18291" t="s">
        <v>16159</v>
      </c>
    </row>
    <row r="18292" spans="1:3" hidden="1" x14ac:dyDescent="0.25">
      <c r="A18292" t="s">
        <v>4130</v>
      </c>
      <c r="B18292" t="s">
        <v>16164</v>
      </c>
      <c r="C18292" t="s">
        <v>16159</v>
      </c>
    </row>
    <row r="18293" spans="1:3" hidden="1" x14ac:dyDescent="0.25">
      <c r="A18293" t="s">
        <v>4130</v>
      </c>
      <c r="B18293" t="s">
        <v>16165</v>
      </c>
      <c r="C18293" t="s">
        <v>16159</v>
      </c>
    </row>
    <row r="18294" spans="1:3" hidden="1" x14ac:dyDescent="0.25">
      <c r="A18294" t="s">
        <v>4130</v>
      </c>
      <c r="B18294" t="s">
        <v>16166</v>
      </c>
      <c r="C18294" t="s">
        <v>16159</v>
      </c>
    </row>
    <row r="18295" spans="1:3" hidden="1" x14ac:dyDescent="0.25">
      <c r="A18295" t="s">
        <v>4130</v>
      </c>
      <c r="B18295" t="s">
        <v>16167</v>
      </c>
      <c r="C18295" t="s">
        <v>16159</v>
      </c>
    </row>
    <row r="18296" spans="1:3" hidden="1" x14ac:dyDescent="0.25">
      <c r="A18296" t="s">
        <v>4130</v>
      </c>
      <c r="B18296" t="s">
        <v>16168</v>
      </c>
      <c r="C18296" t="s">
        <v>16159</v>
      </c>
    </row>
    <row r="18297" spans="1:3" hidden="1" x14ac:dyDescent="0.25">
      <c r="A18297" t="s">
        <v>4130</v>
      </c>
      <c r="B18297" t="s">
        <v>16169</v>
      </c>
      <c r="C18297" t="s">
        <v>16159</v>
      </c>
    </row>
    <row r="18298" spans="1:3" hidden="1" x14ac:dyDescent="0.25">
      <c r="A18298" t="s">
        <v>4130</v>
      </c>
      <c r="B18298" t="s">
        <v>16170</v>
      </c>
      <c r="C18298" t="s">
        <v>16159</v>
      </c>
    </row>
    <row r="18299" spans="1:3" hidden="1" x14ac:dyDescent="0.25">
      <c r="A18299" t="s">
        <v>4130</v>
      </c>
      <c r="B18299" t="s">
        <v>16171</v>
      </c>
      <c r="C18299" t="s">
        <v>16159</v>
      </c>
    </row>
    <row r="18300" spans="1:3" hidden="1" x14ac:dyDescent="0.25">
      <c r="A18300" t="s">
        <v>4130</v>
      </c>
      <c r="B18300" t="s">
        <v>16172</v>
      </c>
      <c r="C18300" t="s">
        <v>16159</v>
      </c>
    </row>
    <row r="18301" spans="1:3" hidden="1" x14ac:dyDescent="0.25">
      <c r="A18301" t="s">
        <v>4130</v>
      </c>
      <c r="B18301" t="s">
        <v>16173</v>
      </c>
      <c r="C18301" t="s">
        <v>16159</v>
      </c>
    </row>
    <row r="18302" spans="1:3" hidden="1" x14ac:dyDescent="0.25">
      <c r="A18302" t="s">
        <v>4130</v>
      </c>
      <c r="B18302" t="s">
        <v>16174</v>
      </c>
      <c r="C18302" t="s">
        <v>16175</v>
      </c>
    </row>
    <row r="18303" spans="1:3" hidden="1" x14ac:dyDescent="0.25">
      <c r="A18303" t="s">
        <v>4130</v>
      </c>
      <c r="B18303" t="s">
        <v>16176</v>
      </c>
      <c r="C18303" t="s">
        <v>16177</v>
      </c>
    </row>
    <row r="18304" spans="1:3" hidden="1" x14ac:dyDescent="0.25">
      <c r="A18304" t="s">
        <v>4130</v>
      </c>
      <c r="B18304" t="s">
        <v>16178</v>
      </c>
      <c r="C18304" t="s">
        <v>16177</v>
      </c>
    </row>
    <row r="18305" spans="1:3" hidden="1" x14ac:dyDescent="0.25">
      <c r="A18305" t="s">
        <v>4130</v>
      </c>
      <c r="B18305" t="s">
        <v>16179</v>
      </c>
      <c r="C18305" t="s">
        <v>16177</v>
      </c>
    </row>
    <row r="18306" spans="1:3" hidden="1" x14ac:dyDescent="0.25">
      <c r="A18306" t="s">
        <v>4130</v>
      </c>
      <c r="B18306" t="s">
        <v>16180</v>
      </c>
      <c r="C18306" t="s">
        <v>16177</v>
      </c>
    </row>
    <row r="18307" spans="1:3" hidden="1" x14ac:dyDescent="0.25">
      <c r="A18307" t="s">
        <v>4130</v>
      </c>
      <c r="B18307" t="s">
        <v>16181</v>
      </c>
      <c r="C18307" t="s">
        <v>16177</v>
      </c>
    </row>
    <row r="18308" spans="1:3" hidden="1" x14ac:dyDescent="0.25">
      <c r="A18308" t="s">
        <v>4130</v>
      </c>
      <c r="B18308" t="s">
        <v>16182</v>
      </c>
      <c r="C18308" t="s">
        <v>16177</v>
      </c>
    </row>
    <row r="18309" spans="1:3" hidden="1" x14ac:dyDescent="0.25">
      <c r="A18309" t="s">
        <v>4130</v>
      </c>
      <c r="B18309" t="s">
        <v>16183</v>
      </c>
      <c r="C18309" t="s">
        <v>16177</v>
      </c>
    </row>
    <row r="18310" spans="1:3" hidden="1" x14ac:dyDescent="0.25">
      <c r="A18310" t="s">
        <v>4130</v>
      </c>
      <c r="B18310" t="s">
        <v>16184</v>
      </c>
      <c r="C18310" t="s">
        <v>16177</v>
      </c>
    </row>
    <row r="18311" spans="1:3" hidden="1" x14ac:dyDescent="0.25">
      <c r="A18311" t="s">
        <v>4130</v>
      </c>
      <c r="B18311" t="s">
        <v>16185</v>
      </c>
      <c r="C18311" t="s">
        <v>16177</v>
      </c>
    </row>
    <row r="18312" spans="1:3" hidden="1" x14ac:dyDescent="0.25">
      <c r="A18312" t="s">
        <v>4130</v>
      </c>
      <c r="B18312" t="s">
        <v>16186</v>
      </c>
      <c r="C18312" t="s">
        <v>16177</v>
      </c>
    </row>
    <row r="18313" spans="1:3" hidden="1" x14ac:dyDescent="0.25">
      <c r="A18313" t="s">
        <v>4130</v>
      </c>
      <c r="B18313" t="s">
        <v>16187</v>
      </c>
      <c r="C18313" t="s">
        <v>16177</v>
      </c>
    </row>
    <row r="18314" spans="1:3" hidden="1" x14ac:dyDescent="0.25">
      <c r="A18314" t="s">
        <v>4130</v>
      </c>
      <c r="B18314" t="s">
        <v>16188</v>
      </c>
      <c r="C18314" t="s">
        <v>16177</v>
      </c>
    </row>
    <row r="18315" spans="1:3" hidden="1" x14ac:dyDescent="0.25">
      <c r="A18315" t="s">
        <v>4130</v>
      </c>
      <c r="B18315" t="s">
        <v>16189</v>
      </c>
      <c r="C18315" t="s">
        <v>16177</v>
      </c>
    </row>
    <row r="18316" spans="1:3" hidden="1" x14ac:dyDescent="0.25">
      <c r="A18316" t="s">
        <v>4130</v>
      </c>
      <c r="B18316" t="s">
        <v>16190</v>
      </c>
      <c r="C18316" t="s">
        <v>16177</v>
      </c>
    </row>
    <row r="18317" spans="1:3" hidden="1" x14ac:dyDescent="0.25">
      <c r="A18317" t="s">
        <v>4130</v>
      </c>
      <c r="B18317" t="s">
        <v>16191</v>
      </c>
      <c r="C18317" t="s">
        <v>16177</v>
      </c>
    </row>
    <row r="18318" spans="1:3" hidden="1" x14ac:dyDescent="0.25">
      <c r="A18318" t="s">
        <v>4130</v>
      </c>
      <c r="B18318" t="s">
        <v>16192</v>
      </c>
      <c r="C18318" t="s">
        <v>16193</v>
      </c>
    </row>
    <row r="18319" spans="1:3" hidden="1" x14ac:dyDescent="0.25">
      <c r="A18319" t="s">
        <v>4130</v>
      </c>
      <c r="B18319" t="s">
        <v>16194</v>
      </c>
      <c r="C18319" t="s">
        <v>16193</v>
      </c>
    </row>
    <row r="18320" spans="1:3" hidden="1" x14ac:dyDescent="0.25">
      <c r="A18320" t="s">
        <v>4130</v>
      </c>
      <c r="B18320" t="s">
        <v>16195</v>
      </c>
      <c r="C18320" t="s">
        <v>16193</v>
      </c>
    </row>
    <row r="18321" spans="1:3" hidden="1" x14ac:dyDescent="0.25">
      <c r="A18321" t="s">
        <v>4130</v>
      </c>
      <c r="B18321" t="s">
        <v>16196</v>
      </c>
      <c r="C18321" t="s">
        <v>16193</v>
      </c>
    </row>
    <row r="18322" spans="1:3" hidden="1" x14ac:dyDescent="0.25">
      <c r="A18322" t="s">
        <v>4130</v>
      </c>
      <c r="B18322" t="s">
        <v>16197</v>
      </c>
      <c r="C18322" t="s">
        <v>16193</v>
      </c>
    </row>
    <row r="18323" spans="1:3" hidden="1" x14ac:dyDescent="0.25">
      <c r="A18323" t="s">
        <v>4130</v>
      </c>
      <c r="B18323" t="s">
        <v>16198</v>
      </c>
      <c r="C18323" t="s">
        <v>16193</v>
      </c>
    </row>
    <row r="18324" spans="1:3" hidden="1" x14ac:dyDescent="0.25">
      <c r="A18324" t="s">
        <v>4130</v>
      </c>
      <c r="B18324" t="s">
        <v>16199</v>
      </c>
      <c r="C18324" t="s">
        <v>16193</v>
      </c>
    </row>
    <row r="18325" spans="1:3" hidden="1" x14ac:dyDescent="0.25">
      <c r="A18325" t="s">
        <v>4130</v>
      </c>
      <c r="B18325" t="s">
        <v>16200</v>
      </c>
      <c r="C18325" t="s">
        <v>16193</v>
      </c>
    </row>
    <row r="18326" spans="1:3" hidden="1" x14ac:dyDescent="0.25">
      <c r="A18326" t="s">
        <v>4130</v>
      </c>
      <c r="B18326" t="s">
        <v>16201</v>
      </c>
      <c r="C18326" t="s">
        <v>16193</v>
      </c>
    </row>
    <row r="18327" spans="1:3" hidden="1" x14ac:dyDescent="0.25">
      <c r="A18327" t="s">
        <v>4130</v>
      </c>
      <c r="B18327" t="s">
        <v>16202</v>
      </c>
      <c r="C18327" t="s">
        <v>16193</v>
      </c>
    </row>
    <row r="18328" spans="1:3" hidden="1" x14ac:dyDescent="0.25">
      <c r="A18328" t="s">
        <v>4130</v>
      </c>
      <c r="B18328" t="s">
        <v>16203</v>
      </c>
      <c r="C18328" t="s">
        <v>16204</v>
      </c>
    </row>
    <row r="18329" spans="1:3" hidden="1" x14ac:dyDescent="0.25">
      <c r="A18329" t="s">
        <v>4130</v>
      </c>
      <c r="B18329" t="s">
        <v>16205</v>
      </c>
      <c r="C18329" t="s">
        <v>16204</v>
      </c>
    </row>
    <row r="18330" spans="1:3" hidden="1" x14ac:dyDescent="0.25">
      <c r="A18330" t="s">
        <v>4130</v>
      </c>
      <c r="B18330" t="s">
        <v>16206</v>
      </c>
      <c r="C18330" t="s">
        <v>16204</v>
      </c>
    </row>
    <row r="18331" spans="1:3" hidden="1" x14ac:dyDescent="0.25">
      <c r="A18331" t="s">
        <v>4130</v>
      </c>
      <c r="B18331" t="s">
        <v>16207</v>
      </c>
      <c r="C18331" t="s">
        <v>16204</v>
      </c>
    </row>
    <row r="18332" spans="1:3" hidden="1" x14ac:dyDescent="0.25">
      <c r="A18332" t="s">
        <v>4130</v>
      </c>
      <c r="B18332" t="s">
        <v>16208</v>
      </c>
      <c r="C18332" t="s">
        <v>16204</v>
      </c>
    </row>
    <row r="18333" spans="1:3" hidden="1" x14ac:dyDescent="0.25">
      <c r="A18333" t="s">
        <v>4130</v>
      </c>
      <c r="B18333" t="s">
        <v>16209</v>
      </c>
      <c r="C18333" t="s">
        <v>16204</v>
      </c>
    </row>
    <row r="18334" spans="1:3" hidden="1" x14ac:dyDescent="0.25">
      <c r="A18334" t="s">
        <v>4130</v>
      </c>
      <c r="B18334" t="s">
        <v>16210</v>
      </c>
      <c r="C18334" t="s">
        <v>16204</v>
      </c>
    </row>
    <row r="18335" spans="1:3" hidden="1" x14ac:dyDescent="0.25">
      <c r="A18335" t="s">
        <v>4130</v>
      </c>
      <c r="B18335" t="s">
        <v>16211</v>
      </c>
      <c r="C18335" t="s">
        <v>16204</v>
      </c>
    </row>
    <row r="18336" spans="1:3" hidden="1" x14ac:dyDescent="0.25">
      <c r="A18336" t="s">
        <v>4130</v>
      </c>
      <c r="B18336" t="s">
        <v>16212</v>
      </c>
      <c r="C18336" t="s">
        <v>16204</v>
      </c>
    </row>
    <row r="18337" spans="1:3" hidden="1" x14ac:dyDescent="0.25">
      <c r="A18337" t="s">
        <v>4130</v>
      </c>
      <c r="B18337" t="s">
        <v>16213</v>
      </c>
      <c r="C18337" t="s">
        <v>16204</v>
      </c>
    </row>
    <row r="18338" spans="1:3" hidden="1" x14ac:dyDescent="0.25">
      <c r="A18338" t="s">
        <v>4130</v>
      </c>
      <c r="B18338" t="s">
        <v>16214</v>
      </c>
      <c r="C18338" t="s">
        <v>16215</v>
      </c>
    </row>
    <row r="18339" spans="1:3" hidden="1" x14ac:dyDescent="0.25">
      <c r="A18339" t="s">
        <v>4130</v>
      </c>
      <c r="B18339" t="s">
        <v>16216</v>
      </c>
      <c r="C18339" t="s">
        <v>16217</v>
      </c>
    </row>
    <row r="18340" spans="1:3" hidden="1" x14ac:dyDescent="0.25">
      <c r="A18340" t="s">
        <v>4130</v>
      </c>
      <c r="B18340" t="s">
        <v>16218</v>
      </c>
      <c r="C18340" t="s">
        <v>16217</v>
      </c>
    </row>
    <row r="18341" spans="1:3" hidden="1" x14ac:dyDescent="0.25">
      <c r="A18341" t="s">
        <v>4130</v>
      </c>
      <c r="B18341" t="s">
        <v>16219</v>
      </c>
      <c r="C18341" t="s">
        <v>16217</v>
      </c>
    </row>
    <row r="18342" spans="1:3" hidden="1" x14ac:dyDescent="0.25">
      <c r="A18342" t="s">
        <v>4130</v>
      </c>
      <c r="B18342" t="s">
        <v>16220</v>
      </c>
      <c r="C18342" t="s">
        <v>16217</v>
      </c>
    </row>
    <row r="18343" spans="1:3" hidden="1" x14ac:dyDescent="0.25">
      <c r="A18343" t="s">
        <v>4130</v>
      </c>
      <c r="B18343" t="s">
        <v>16221</v>
      </c>
      <c r="C18343" t="s">
        <v>16217</v>
      </c>
    </row>
    <row r="18344" spans="1:3" hidden="1" x14ac:dyDescent="0.25">
      <c r="A18344" t="s">
        <v>4130</v>
      </c>
      <c r="B18344" t="s">
        <v>16222</v>
      </c>
      <c r="C18344" t="s">
        <v>16217</v>
      </c>
    </row>
    <row r="18345" spans="1:3" hidden="1" x14ac:dyDescent="0.25">
      <c r="A18345" t="s">
        <v>4130</v>
      </c>
      <c r="B18345" t="s">
        <v>16223</v>
      </c>
      <c r="C18345" t="s">
        <v>16217</v>
      </c>
    </row>
    <row r="18346" spans="1:3" hidden="1" x14ac:dyDescent="0.25">
      <c r="A18346" t="s">
        <v>4130</v>
      </c>
      <c r="B18346" t="s">
        <v>16224</v>
      </c>
      <c r="C18346" t="s">
        <v>16217</v>
      </c>
    </row>
    <row r="18347" spans="1:3" hidden="1" x14ac:dyDescent="0.25">
      <c r="A18347" t="s">
        <v>4130</v>
      </c>
      <c r="B18347" t="s">
        <v>16225</v>
      </c>
      <c r="C18347" t="s">
        <v>16217</v>
      </c>
    </row>
    <row r="18348" spans="1:3" hidden="1" x14ac:dyDescent="0.25">
      <c r="A18348" t="s">
        <v>4130</v>
      </c>
      <c r="B18348" t="s">
        <v>16226</v>
      </c>
      <c r="C18348" t="s">
        <v>16217</v>
      </c>
    </row>
    <row r="18349" spans="1:3" hidden="1" x14ac:dyDescent="0.25">
      <c r="A18349" t="s">
        <v>4130</v>
      </c>
      <c r="B18349" t="s">
        <v>16227</v>
      </c>
      <c r="C18349" t="s">
        <v>16217</v>
      </c>
    </row>
    <row r="18350" spans="1:3" hidden="1" x14ac:dyDescent="0.25">
      <c r="A18350" t="s">
        <v>4130</v>
      </c>
      <c r="B18350" t="s">
        <v>16228</v>
      </c>
      <c r="C18350" t="s">
        <v>16217</v>
      </c>
    </row>
    <row r="18351" spans="1:3" hidden="1" x14ac:dyDescent="0.25">
      <c r="A18351" t="s">
        <v>4130</v>
      </c>
      <c r="B18351" t="s">
        <v>16229</v>
      </c>
      <c r="C18351" t="s">
        <v>16217</v>
      </c>
    </row>
    <row r="18352" spans="1:3" hidden="1" x14ac:dyDescent="0.25">
      <c r="A18352" t="s">
        <v>4130</v>
      </c>
      <c r="B18352" t="s">
        <v>16230</v>
      </c>
      <c r="C18352" t="s">
        <v>16217</v>
      </c>
    </row>
    <row r="18353" spans="1:3" hidden="1" x14ac:dyDescent="0.25">
      <c r="A18353" t="s">
        <v>4130</v>
      </c>
      <c r="B18353" t="s">
        <v>16231</v>
      </c>
      <c r="C18353" t="s">
        <v>16217</v>
      </c>
    </row>
    <row r="18354" spans="1:3" hidden="1" x14ac:dyDescent="0.25">
      <c r="A18354" t="s">
        <v>4130</v>
      </c>
      <c r="B18354" t="s">
        <v>16232</v>
      </c>
      <c r="C18354" t="s">
        <v>16233</v>
      </c>
    </row>
    <row r="18355" spans="1:3" hidden="1" x14ac:dyDescent="0.25">
      <c r="A18355" t="s">
        <v>4130</v>
      </c>
      <c r="B18355" t="s">
        <v>16234</v>
      </c>
      <c r="C18355" t="s">
        <v>16233</v>
      </c>
    </row>
    <row r="18356" spans="1:3" hidden="1" x14ac:dyDescent="0.25">
      <c r="A18356" t="s">
        <v>4130</v>
      </c>
      <c r="B18356" t="s">
        <v>16235</v>
      </c>
      <c r="C18356" t="s">
        <v>16233</v>
      </c>
    </row>
    <row r="18357" spans="1:3" hidden="1" x14ac:dyDescent="0.25">
      <c r="A18357" t="s">
        <v>4130</v>
      </c>
      <c r="B18357" t="s">
        <v>16236</v>
      </c>
      <c r="C18357" t="s">
        <v>16233</v>
      </c>
    </row>
    <row r="18358" spans="1:3" hidden="1" x14ac:dyDescent="0.25">
      <c r="A18358" t="s">
        <v>4130</v>
      </c>
      <c r="B18358" t="s">
        <v>16237</v>
      </c>
      <c r="C18358" t="s">
        <v>16233</v>
      </c>
    </row>
    <row r="18359" spans="1:3" hidden="1" x14ac:dyDescent="0.25">
      <c r="A18359" t="s">
        <v>4130</v>
      </c>
      <c r="B18359" t="s">
        <v>16238</v>
      </c>
      <c r="C18359" t="s">
        <v>16233</v>
      </c>
    </row>
    <row r="18360" spans="1:3" hidden="1" x14ac:dyDescent="0.25">
      <c r="A18360" t="s">
        <v>4130</v>
      </c>
      <c r="B18360" t="s">
        <v>16239</v>
      </c>
      <c r="C18360" t="s">
        <v>16233</v>
      </c>
    </row>
    <row r="18361" spans="1:3" hidden="1" x14ac:dyDescent="0.25">
      <c r="A18361" t="s">
        <v>4130</v>
      </c>
      <c r="B18361" t="s">
        <v>16240</v>
      </c>
      <c r="C18361" t="s">
        <v>16233</v>
      </c>
    </row>
    <row r="18362" spans="1:3" hidden="1" x14ac:dyDescent="0.25">
      <c r="A18362" t="s">
        <v>4130</v>
      </c>
      <c r="B18362" t="s">
        <v>16241</v>
      </c>
      <c r="C18362" t="s">
        <v>16233</v>
      </c>
    </row>
    <row r="18363" spans="1:3" hidden="1" x14ac:dyDescent="0.25">
      <c r="A18363" t="s">
        <v>4130</v>
      </c>
      <c r="B18363" t="s">
        <v>16242</v>
      </c>
      <c r="C18363" t="s">
        <v>16233</v>
      </c>
    </row>
    <row r="18364" spans="1:3" hidden="1" x14ac:dyDescent="0.25">
      <c r="A18364" t="s">
        <v>4130</v>
      </c>
      <c r="B18364" t="s">
        <v>16243</v>
      </c>
      <c r="C18364" t="s">
        <v>16244</v>
      </c>
    </row>
    <row r="18365" spans="1:3" hidden="1" x14ac:dyDescent="0.25">
      <c r="A18365" t="s">
        <v>4130</v>
      </c>
      <c r="B18365" t="s">
        <v>16245</v>
      </c>
      <c r="C18365" t="s">
        <v>16244</v>
      </c>
    </row>
    <row r="18366" spans="1:3" hidden="1" x14ac:dyDescent="0.25">
      <c r="A18366" t="s">
        <v>4130</v>
      </c>
      <c r="B18366" t="s">
        <v>16246</v>
      </c>
      <c r="C18366" t="s">
        <v>16244</v>
      </c>
    </row>
    <row r="18367" spans="1:3" hidden="1" x14ac:dyDescent="0.25">
      <c r="A18367" t="s">
        <v>4130</v>
      </c>
      <c r="B18367" t="s">
        <v>16247</v>
      </c>
      <c r="C18367" t="s">
        <v>16244</v>
      </c>
    </row>
    <row r="18368" spans="1:3" hidden="1" x14ac:dyDescent="0.25">
      <c r="A18368" t="s">
        <v>4130</v>
      </c>
      <c r="B18368" t="s">
        <v>16248</v>
      </c>
      <c r="C18368" t="s">
        <v>16244</v>
      </c>
    </row>
    <row r="18369" spans="1:3" hidden="1" x14ac:dyDescent="0.25">
      <c r="A18369" t="s">
        <v>4130</v>
      </c>
      <c r="B18369" t="s">
        <v>16249</v>
      </c>
      <c r="C18369" t="s">
        <v>16244</v>
      </c>
    </row>
    <row r="18370" spans="1:3" hidden="1" x14ac:dyDescent="0.25">
      <c r="A18370" t="s">
        <v>4130</v>
      </c>
      <c r="B18370" t="s">
        <v>16250</v>
      </c>
      <c r="C18370" t="s">
        <v>16244</v>
      </c>
    </row>
    <row r="18371" spans="1:3" hidden="1" x14ac:dyDescent="0.25">
      <c r="A18371" t="s">
        <v>4130</v>
      </c>
      <c r="B18371" t="s">
        <v>16251</v>
      </c>
      <c r="C18371" t="s">
        <v>16244</v>
      </c>
    </row>
    <row r="18372" spans="1:3" hidden="1" x14ac:dyDescent="0.25">
      <c r="A18372" t="s">
        <v>4130</v>
      </c>
      <c r="B18372" t="s">
        <v>16252</v>
      </c>
      <c r="C18372" t="s">
        <v>16244</v>
      </c>
    </row>
    <row r="18373" spans="1:3" hidden="1" x14ac:dyDescent="0.25">
      <c r="A18373" t="s">
        <v>4130</v>
      </c>
      <c r="B18373" t="s">
        <v>16253</v>
      </c>
      <c r="C18373" t="s">
        <v>16244</v>
      </c>
    </row>
    <row r="18374" spans="1:3" hidden="1" x14ac:dyDescent="0.25">
      <c r="A18374" t="s">
        <v>4130</v>
      </c>
      <c r="B18374" t="s">
        <v>16254</v>
      </c>
      <c r="C18374" t="s">
        <v>16255</v>
      </c>
    </row>
    <row r="18375" spans="1:3" hidden="1" x14ac:dyDescent="0.25">
      <c r="A18375" t="s">
        <v>4130</v>
      </c>
      <c r="B18375" t="s">
        <v>16256</v>
      </c>
      <c r="C18375" t="s">
        <v>16255</v>
      </c>
    </row>
    <row r="18376" spans="1:3" hidden="1" x14ac:dyDescent="0.25">
      <c r="A18376" t="s">
        <v>4130</v>
      </c>
      <c r="B18376" t="s">
        <v>16257</v>
      </c>
      <c r="C18376" t="s">
        <v>16255</v>
      </c>
    </row>
    <row r="18377" spans="1:3" hidden="1" x14ac:dyDescent="0.25">
      <c r="A18377" t="s">
        <v>4130</v>
      </c>
      <c r="B18377" t="s">
        <v>16258</v>
      </c>
      <c r="C18377" t="s">
        <v>16255</v>
      </c>
    </row>
    <row r="18378" spans="1:3" hidden="1" x14ac:dyDescent="0.25">
      <c r="A18378" t="s">
        <v>4130</v>
      </c>
      <c r="B18378" t="s">
        <v>16259</v>
      </c>
      <c r="C18378" t="s">
        <v>16255</v>
      </c>
    </row>
    <row r="18379" spans="1:3" hidden="1" x14ac:dyDescent="0.25">
      <c r="A18379" t="s">
        <v>4130</v>
      </c>
      <c r="B18379" t="s">
        <v>16260</v>
      </c>
      <c r="C18379" t="s">
        <v>16255</v>
      </c>
    </row>
    <row r="18380" spans="1:3" hidden="1" x14ac:dyDescent="0.25">
      <c r="A18380" t="s">
        <v>4130</v>
      </c>
      <c r="B18380" t="s">
        <v>16261</v>
      </c>
      <c r="C18380" t="s">
        <v>16255</v>
      </c>
    </row>
    <row r="18381" spans="1:3" hidden="1" x14ac:dyDescent="0.25">
      <c r="A18381" t="s">
        <v>4130</v>
      </c>
      <c r="B18381" t="s">
        <v>16262</v>
      </c>
      <c r="C18381" t="s">
        <v>16255</v>
      </c>
    </row>
    <row r="18382" spans="1:3" hidden="1" x14ac:dyDescent="0.25">
      <c r="A18382" t="s">
        <v>4130</v>
      </c>
      <c r="B18382" t="s">
        <v>16263</v>
      </c>
      <c r="C18382" t="s">
        <v>16255</v>
      </c>
    </row>
    <row r="18383" spans="1:3" hidden="1" x14ac:dyDescent="0.25">
      <c r="A18383" t="s">
        <v>4130</v>
      </c>
      <c r="B18383" t="s">
        <v>16264</v>
      </c>
      <c r="C18383" t="s">
        <v>16255</v>
      </c>
    </row>
    <row r="18384" spans="1:3" hidden="1" x14ac:dyDescent="0.25">
      <c r="A18384" t="s">
        <v>4130</v>
      </c>
      <c r="B18384" t="s">
        <v>16265</v>
      </c>
      <c r="C18384" t="s">
        <v>16266</v>
      </c>
    </row>
    <row r="18385" spans="1:3" hidden="1" x14ac:dyDescent="0.25">
      <c r="A18385" t="s">
        <v>4130</v>
      </c>
      <c r="B18385" t="s">
        <v>16267</v>
      </c>
      <c r="C18385" t="s">
        <v>16266</v>
      </c>
    </row>
    <row r="18386" spans="1:3" hidden="1" x14ac:dyDescent="0.25">
      <c r="A18386" t="s">
        <v>4130</v>
      </c>
      <c r="B18386" t="s">
        <v>16268</v>
      </c>
      <c r="C18386" t="s">
        <v>16266</v>
      </c>
    </row>
    <row r="18387" spans="1:3" hidden="1" x14ac:dyDescent="0.25">
      <c r="A18387" t="s">
        <v>4130</v>
      </c>
      <c r="B18387" t="s">
        <v>16269</v>
      </c>
      <c r="C18387" t="s">
        <v>16266</v>
      </c>
    </row>
    <row r="18388" spans="1:3" hidden="1" x14ac:dyDescent="0.25">
      <c r="A18388" t="s">
        <v>4130</v>
      </c>
      <c r="B18388" t="s">
        <v>16270</v>
      </c>
      <c r="C18388" t="s">
        <v>16266</v>
      </c>
    </row>
    <row r="18389" spans="1:3" hidden="1" x14ac:dyDescent="0.25">
      <c r="A18389" t="s">
        <v>4130</v>
      </c>
      <c r="B18389" t="s">
        <v>16271</v>
      </c>
      <c r="C18389" t="s">
        <v>16266</v>
      </c>
    </row>
    <row r="18390" spans="1:3" hidden="1" x14ac:dyDescent="0.25">
      <c r="A18390" t="s">
        <v>4130</v>
      </c>
      <c r="B18390" t="s">
        <v>16272</v>
      </c>
      <c r="C18390" t="s">
        <v>16266</v>
      </c>
    </row>
    <row r="18391" spans="1:3" hidden="1" x14ac:dyDescent="0.25">
      <c r="A18391" t="s">
        <v>4130</v>
      </c>
      <c r="B18391" t="s">
        <v>16273</v>
      </c>
      <c r="C18391" t="s">
        <v>16266</v>
      </c>
    </row>
    <row r="18392" spans="1:3" hidden="1" x14ac:dyDescent="0.25">
      <c r="A18392" t="s">
        <v>4130</v>
      </c>
      <c r="B18392" t="s">
        <v>16274</v>
      </c>
      <c r="C18392" t="s">
        <v>16266</v>
      </c>
    </row>
    <row r="18393" spans="1:3" hidden="1" x14ac:dyDescent="0.25">
      <c r="A18393" t="s">
        <v>4130</v>
      </c>
      <c r="B18393" t="s">
        <v>16275</v>
      </c>
      <c r="C18393" t="s">
        <v>16266</v>
      </c>
    </row>
    <row r="18394" spans="1:3" hidden="1" x14ac:dyDescent="0.25">
      <c r="A18394" t="s">
        <v>4130</v>
      </c>
      <c r="B18394" t="s">
        <v>16276</v>
      </c>
      <c r="C18394" t="s">
        <v>15832</v>
      </c>
    </row>
    <row r="18395" spans="1:3" hidden="1" x14ac:dyDescent="0.25">
      <c r="A18395" t="s">
        <v>4130</v>
      </c>
      <c r="B18395" t="s">
        <v>16277</v>
      </c>
      <c r="C18395" t="s">
        <v>16107</v>
      </c>
    </row>
    <row r="18396" spans="1:3" hidden="1" x14ac:dyDescent="0.25">
      <c r="A18396" t="s">
        <v>4130</v>
      </c>
      <c r="B18396" t="s">
        <v>16278</v>
      </c>
      <c r="C18396" t="s">
        <v>16107</v>
      </c>
    </row>
    <row r="18397" spans="1:3" hidden="1" x14ac:dyDescent="0.25">
      <c r="A18397" t="s">
        <v>4130</v>
      </c>
      <c r="B18397" t="s">
        <v>16279</v>
      </c>
      <c r="C18397" t="s">
        <v>16107</v>
      </c>
    </row>
    <row r="18398" spans="1:3" hidden="1" x14ac:dyDescent="0.25">
      <c r="A18398" t="s">
        <v>4130</v>
      </c>
      <c r="B18398" t="s">
        <v>16280</v>
      </c>
      <c r="C18398" t="s">
        <v>16107</v>
      </c>
    </row>
    <row r="18399" spans="1:3" hidden="1" x14ac:dyDescent="0.25">
      <c r="A18399" t="s">
        <v>4130</v>
      </c>
      <c r="B18399" t="s">
        <v>16281</v>
      </c>
      <c r="C18399" t="s">
        <v>16107</v>
      </c>
    </row>
    <row r="18400" spans="1:3" hidden="1" x14ac:dyDescent="0.25">
      <c r="A18400" t="s">
        <v>4130</v>
      </c>
      <c r="B18400" t="s">
        <v>16282</v>
      </c>
      <c r="C18400" t="s">
        <v>16107</v>
      </c>
    </row>
    <row r="18401" spans="1:3" hidden="1" x14ac:dyDescent="0.25">
      <c r="A18401" t="s">
        <v>4130</v>
      </c>
      <c r="B18401" t="s">
        <v>16283</v>
      </c>
      <c r="C18401" t="s">
        <v>16107</v>
      </c>
    </row>
    <row r="18402" spans="1:3" hidden="1" x14ac:dyDescent="0.25">
      <c r="A18402" t="s">
        <v>4130</v>
      </c>
      <c r="B18402" t="s">
        <v>16284</v>
      </c>
      <c r="C18402" t="s">
        <v>16107</v>
      </c>
    </row>
    <row r="18403" spans="1:3" hidden="1" x14ac:dyDescent="0.25">
      <c r="A18403" t="s">
        <v>4130</v>
      </c>
      <c r="B18403" t="s">
        <v>16285</v>
      </c>
      <c r="C18403" t="s">
        <v>16107</v>
      </c>
    </row>
    <row r="18404" spans="1:3" hidden="1" x14ac:dyDescent="0.25">
      <c r="A18404" t="s">
        <v>4130</v>
      </c>
      <c r="B18404" t="s">
        <v>16286</v>
      </c>
      <c r="C18404" t="s">
        <v>16107</v>
      </c>
    </row>
    <row r="18405" spans="1:3" hidden="1" x14ac:dyDescent="0.25">
      <c r="A18405" t="s">
        <v>4130</v>
      </c>
      <c r="B18405" t="s">
        <v>16287</v>
      </c>
      <c r="C18405" t="s">
        <v>16107</v>
      </c>
    </row>
    <row r="18406" spans="1:3" hidden="1" x14ac:dyDescent="0.25">
      <c r="A18406" t="s">
        <v>4130</v>
      </c>
      <c r="B18406" t="s">
        <v>16288</v>
      </c>
      <c r="C18406" t="s">
        <v>16107</v>
      </c>
    </row>
    <row r="18407" spans="1:3" hidden="1" x14ac:dyDescent="0.25">
      <c r="A18407" t="s">
        <v>4130</v>
      </c>
      <c r="B18407" t="s">
        <v>16289</v>
      </c>
      <c r="C18407" t="s">
        <v>16107</v>
      </c>
    </row>
    <row r="18408" spans="1:3" hidden="1" x14ac:dyDescent="0.25">
      <c r="A18408" t="s">
        <v>4130</v>
      </c>
      <c r="B18408" t="s">
        <v>16290</v>
      </c>
      <c r="C18408" t="s">
        <v>16107</v>
      </c>
    </row>
    <row r="18409" spans="1:3" hidden="1" x14ac:dyDescent="0.25">
      <c r="A18409" t="s">
        <v>4130</v>
      </c>
      <c r="B18409" t="s">
        <v>16291</v>
      </c>
      <c r="C18409" t="s">
        <v>16107</v>
      </c>
    </row>
    <row r="18410" spans="1:3" hidden="1" x14ac:dyDescent="0.25">
      <c r="A18410" t="s">
        <v>4130</v>
      </c>
      <c r="B18410" t="s">
        <v>16292</v>
      </c>
      <c r="C18410" t="s">
        <v>16293</v>
      </c>
    </row>
    <row r="18411" spans="1:3" hidden="1" x14ac:dyDescent="0.25">
      <c r="A18411" t="s">
        <v>4130</v>
      </c>
      <c r="B18411" t="s">
        <v>16294</v>
      </c>
      <c r="C18411" t="s">
        <v>16293</v>
      </c>
    </row>
    <row r="18412" spans="1:3" hidden="1" x14ac:dyDescent="0.25">
      <c r="A18412" t="s">
        <v>4130</v>
      </c>
      <c r="B18412" t="s">
        <v>16295</v>
      </c>
      <c r="C18412" t="s">
        <v>16293</v>
      </c>
    </row>
    <row r="18413" spans="1:3" hidden="1" x14ac:dyDescent="0.25">
      <c r="A18413" t="s">
        <v>4130</v>
      </c>
      <c r="B18413" t="s">
        <v>16296</v>
      </c>
      <c r="C18413" t="s">
        <v>16293</v>
      </c>
    </row>
    <row r="18414" spans="1:3" hidden="1" x14ac:dyDescent="0.25">
      <c r="A18414" t="s">
        <v>4130</v>
      </c>
      <c r="B18414" t="s">
        <v>16297</v>
      </c>
      <c r="C18414" t="s">
        <v>16293</v>
      </c>
    </row>
    <row r="18415" spans="1:3" hidden="1" x14ac:dyDescent="0.25">
      <c r="A18415" t="s">
        <v>4130</v>
      </c>
      <c r="B18415" t="s">
        <v>16298</v>
      </c>
      <c r="C18415" t="s">
        <v>16293</v>
      </c>
    </row>
    <row r="18416" spans="1:3" hidden="1" x14ac:dyDescent="0.25">
      <c r="A18416" t="s">
        <v>4130</v>
      </c>
      <c r="B18416" t="s">
        <v>16299</v>
      </c>
      <c r="C18416" t="s">
        <v>16293</v>
      </c>
    </row>
    <row r="18417" spans="1:3" hidden="1" x14ac:dyDescent="0.25">
      <c r="A18417" t="s">
        <v>4130</v>
      </c>
      <c r="B18417" t="s">
        <v>16300</v>
      </c>
      <c r="C18417" t="s">
        <v>16293</v>
      </c>
    </row>
    <row r="18418" spans="1:3" hidden="1" x14ac:dyDescent="0.25">
      <c r="A18418" t="s">
        <v>4130</v>
      </c>
      <c r="B18418" t="s">
        <v>16301</v>
      </c>
      <c r="C18418" t="s">
        <v>16293</v>
      </c>
    </row>
    <row r="18419" spans="1:3" hidden="1" x14ac:dyDescent="0.25">
      <c r="A18419" t="s">
        <v>4130</v>
      </c>
      <c r="B18419" t="s">
        <v>16302</v>
      </c>
      <c r="C18419" t="s">
        <v>16293</v>
      </c>
    </row>
    <row r="18420" spans="1:3" hidden="1" x14ac:dyDescent="0.25">
      <c r="A18420" t="s">
        <v>4130</v>
      </c>
      <c r="B18420" t="s">
        <v>16303</v>
      </c>
      <c r="C18420" t="s">
        <v>16293</v>
      </c>
    </row>
    <row r="18421" spans="1:3" hidden="1" x14ac:dyDescent="0.25">
      <c r="A18421" t="s">
        <v>4130</v>
      </c>
      <c r="B18421" t="s">
        <v>16304</v>
      </c>
      <c r="C18421" t="s">
        <v>16293</v>
      </c>
    </row>
    <row r="18422" spans="1:3" hidden="1" x14ac:dyDescent="0.25">
      <c r="A18422" t="s">
        <v>4130</v>
      </c>
      <c r="B18422" t="s">
        <v>16305</v>
      </c>
      <c r="C18422" t="s">
        <v>16293</v>
      </c>
    </row>
    <row r="18423" spans="1:3" hidden="1" x14ac:dyDescent="0.25">
      <c r="A18423" t="s">
        <v>4130</v>
      </c>
      <c r="B18423" t="s">
        <v>16306</v>
      </c>
      <c r="C18423" t="s">
        <v>16293</v>
      </c>
    </row>
    <row r="18424" spans="1:3" hidden="1" x14ac:dyDescent="0.25">
      <c r="A18424" t="s">
        <v>4130</v>
      </c>
      <c r="B18424" t="s">
        <v>16307</v>
      </c>
      <c r="C18424" t="s">
        <v>16293</v>
      </c>
    </row>
    <row r="18425" spans="1:3" hidden="1" x14ac:dyDescent="0.25">
      <c r="A18425" t="s">
        <v>4130</v>
      </c>
      <c r="B18425" t="s">
        <v>16308</v>
      </c>
      <c r="C18425" t="s">
        <v>16293</v>
      </c>
    </row>
    <row r="18426" spans="1:3" hidden="1" x14ac:dyDescent="0.25">
      <c r="A18426" t="s">
        <v>4130</v>
      </c>
      <c r="B18426" t="s">
        <v>16309</v>
      </c>
      <c r="C18426" t="s">
        <v>16293</v>
      </c>
    </row>
    <row r="18427" spans="1:3" hidden="1" x14ac:dyDescent="0.25">
      <c r="A18427" t="s">
        <v>4130</v>
      </c>
      <c r="B18427" t="s">
        <v>16310</v>
      </c>
      <c r="C18427" t="s">
        <v>16293</v>
      </c>
    </row>
    <row r="18428" spans="1:3" hidden="1" x14ac:dyDescent="0.25">
      <c r="A18428" t="s">
        <v>4130</v>
      </c>
      <c r="B18428" t="s">
        <v>16311</v>
      </c>
      <c r="C18428" t="s">
        <v>16293</v>
      </c>
    </row>
    <row r="18429" spans="1:3" hidden="1" x14ac:dyDescent="0.25">
      <c r="A18429" t="s">
        <v>4130</v>
      </c>
      <c r="B18429" t="s">
        <v>16312</v>
      </c>
      <c r="C18429" t="s">
        <v>16293</v>
      </c>
    </row>
    <row r="18430" spans="1:3" hidden="1" x14ac:dyDescent="0.25">
      <c r="A18430" t="s">
        <v>4130</v>
      </c>
      <c r="B18430" t="s">
        <v>16313</v>
      </c>
      <c r="C18430" t="s">
        <v>16293</v>
      </c>
    </row>
    <row r="18431" spans="1:3" hidden="1" x14ac:dyDescent="0.25">
      <c r="A18431" t="s">
        <v>4130</v>
      </c>
      <c r="B18431" t="s">
        <v>16314</v>
      </c>
      <c r="C18431" t="s">
        <v>16293</v>
      </c>
    </row>
    <row r="18432" spans="1:3" hidden="1" x14ac:dyDescent="0.25">
      <c r="A18432" t="s">
        <v>4130</v>
      </c>
      <c r="B18432" t="s">
        <v>16315</v>
      </c>
      <c r="C18432" t="s">
        <v>16293</v>
      </c>
    </row>
    <row r="18433" spans="1:3" hidden="1" x14ac:dyDescent="0.25">
      <c r="A18433" t="s">
        <v>4130</v>
      </c>
      <c r="B18433" t="s">
        <v>16316</v>
      </c>
      <c r="C18433" t="s">
        <v>16293</v>
      </c>
    </row>
    <row r="18434" spans="1:3" hidden="1" x14ac:dyDescent="0.25">
      <c r="A18434" t="s">
        <v>4130</v>
      </c>
      <c r="B18434" t="s">
        <v>16317</v>
      </c>
      <c r="C18434" t="s">
        <v>16293</v>
      </c>
    </row>
    <row r="18435" spans="1:3" hidden="1" x14ac:dyDescent="0.25">
      <c r="A18435" t="s">
        <v>4130</v>
      </c>
      <c r="B18435" t="s">
        <v>16318</v>
      </c>
      <c r="C18435" t="s">
        <v>16293</v>
      </c>
    </row>
    <row r="18436" spans="1:3" hidden="1" x14ac:dyDescent="0.25">
      <c r="A18436" t="s">
        <v>4130</v>
      </c>
      <c r="B18436" t="s">
        <v>16319</v>
      </c>
      <c r="C18436" t="s">
        <v>16293</v>
      </c>
    </row>
    <row r="18437" spans="1:3" hidden="1" x14ac:dyDescent="0.25">
      <c r="A18437" t="s">
        <v>4130</v>
      </c>
      <c r="B18437" t="s">
        <v>16320</v>
      </c>
      <c r="C18437" t="s">
        <v>16293</v>
      </c>
    </row>
    <row r="18438" spans="1:3" hidden="1" x14ac:dyDescent="0.25">
      <c r="A18438" t="s">
        <v>4130</v>
      </c>
      <c r="B18438" t="s">
        <v>16321</v>
      </c>
      <c r="C18438" t="s">
        <v>16293</v>
      </c>
    </row>
    <row r="18439" spans="1:3" hidden="1" x14ac:dyDescent="0.25">
      <c r="A18439" t="s">
        <v>4130</v>
      </c>
      <c r="B18439" t="s">
        <v>16322</v>
      </c>
      <c r="C18439" t="s">
        <v>16293</v>
      </c>
    </row>
    <row r="18440" spans="1:3" hidden="1" x14ac:dyDescent="0.25">
      <c r="A18440" t="s">
        <v>4130</v>
      </c>
      <c r="B18440" t="s">
        <v>16323</v>
      </c>
      <c r="C18440" t="s">
        <v>16293</v>
      </c>
    </row>
    <row r="18441" spans="1:3" hidden="1" x14ac:dyDescent="0.25">
      <c r="A18441" t="s">
        <v>4130</v>
      </c>
      <c r="B18441" t="s">
        <v>16324</v>
      </c>
      <c r="C18441" t="s">
        <v>16293</v>
      </c>
    </row>
    <row r="18442" spans="1:3" hidden="1" x14ac:dyDescent="0.25">
      <c r="A18442" t="s">
        <v>4130</v>
      </c>
      <c r="B18442" t="s">
        <v>16325</v>
      </c>
      <c r="C18442" t="s">
        <v>16293</v>
      </c>
    </row>
    <row r="18443" spans="1:3" hidden="1" x14ac:dyDescent="0.25">
      <c r="A18443" t="s">
        <v>4130</v>
      </c>
      <c r="B18443" t="s">
        <v>16326</v>
      </c>
      <c r="C18443" t="s">
        <v>16293</v>
      </c>
    </row>
    <row r="18444" spans="1:3" hidden="1" x14ac:dyDescent="0.25">
      <c r="A18444" t="s">
        <v>4130</v>
      </c>
      <c r="B18444" t="s">
        <v>16327</v>
      </c>
      <c r="C18444" t="s">
        <v>16293</v>
      </c>
    </row>
    <row r="18445" spans="1:3" hidden="1" x14ac:dyDescent="0.25">
      <c r="A18445" t="s">
        <v>4130</v>
      </c>
      <c r="B18445" t="s">
        <v>16328</v>
      </c>
      <c r="C18445" t="s">
        <v>16293</v>
      </c>
    </row>
    <row r="18446" spans="1:3" hidden="1" x14ac:dyDescent="0.25">
      <c r="A18446" t="s">
        <v>4130</v>
      </c>
      <c r="B18446" t="s">
        <v>16329</v>
      </c>
      <c r="C18446" t="s">
        <v>16293</v>
      </c>
    </row>
    <row r="18447" spans="1:3" hidden="1" x14ac:dyDescent="0.25">
      <c r="A18447" t="s">
        <v>4130</v>
      </c>
      <c r="B18447" t="s">
        <v>16330</v>
      </c>
      <c r="C18447" t="s">
        <v>16293</v>
      </c>
    </row>
    <row r="18448" spans="1:3" hidden="1" x14ac:dyDescent="0.25">
      <c r="A18448" t="s">
        <v>4130</v>
      </c>
      <c r="B18448" t="s">
        <v>16331</v>
      </c>
      <c r="C18448" t="s">
        <v>16293</v>
      </c>
    </row>
    <row r="18449" spans="1:3" hidden="1" x14ac:dyDescent="0.25">
      <c r="A18449" t="s">
        <v>4130</v>
      </c>
      <c r="B18449" t="s">
        <v>16332</v>
      </c>
      <c r="C18449" t="s">
        <v>16293</v>
      </c>
    </row>
    <row r="18450" spans="1:3" hidden="1" x14ac:dyDescent="0.25">
      <c r="A18450" t="s">
        <v>4130</v>
      </c>
      <c r="B18450" t="s">
        <v>16333</v>
      </c>
      <c r="C18450" t="s">
        <v>16293</v>
      </c>
    </row>
    <row r="18451" spans="1:3" hidden="1" x14ac:dyDescent="0.25">
      <c r="A18451" t="s">
        <v>4130</v>
      </c>
      <c r="B18451" t="s">
        <v>16334</v>
      </c>
      <c r="C18451" t="s">
        <v>16293</v>
      </c>
    </row>
    <row r="18452" spans="1:3" hidden="1" x14ac:dyDescent="0.25">
      <c r="A18452" t="s">
        <v>4130</v>
      </c>
      <c r="B18452" t="s">
        <v>16335</v>
      </c>
      <c r="C18452" t="s">
        <v>16293</v>
      </c>
    </row>
    <row r="18453" spans="1:3" hidden="1" x14ac:dyDescent="0.25">
      <c r="A18453" t="s">
        <v>4130</v>
      </c>
      <c r="B18453" t="s">
        <v>16336</v>
      </c>
      <c r="C18453" t="s">
        <v>16293</v>
      </c>
    </row>
    <row r="18454" spans="1:3" hidden="1" x14ac:dyDescent="0.25">
      <c r="A18454" t="s">
        <v>4130</v>
      </c>
      <c r="B18454" t="s">
        <v>16337</v>
      </c>
      <c r="C18454" t="s">
        <v>16293</v>
      </c>
    </row>
    <row r="18455" spans="1:3" hidden="1" x14ac:dyDescent="0.25">
      <c r="A18455" t="s">
        <v>4130</v>
      </c>
      <c r="B18455" t="s">
        <v>16338</v>
      </c>
      <c r="C18455" t="s">
        <v>16293</v>
      </c>
    </row>
    <row r="18456" spans="1:3" hidden="1" x14ac:dyDescent="0.25">
      <c r="A18456" t="s">
        <v>4130</v>
      </c>
      <c r="B18456" t="s">
        <v>16339</v>
      </c>
      <c r="C18456" t="s">
        <v>16293</v>
      </c>
    </row>
    <row r="18457" spans="1:3" hidden="1" x14ac:dyDescent="0.25">
      <c r="A18457" t="s">
        <v>4130</v>
      </c>
      <c r="B18457" t="s">
        <v>16340</v>
      </c>
      <c r="C18457" t="s">
        <v>16293</v>
      </c>
    </row>
    <row r="18458" spans="1:3" hidden="1" x14ac:dyDescent="0.25">
      <c r="A18458" t="s">
        <v>4130</v>
      </c>
      <c r="B18458" t="s">
        <v>16341</v>
      </c>
      <c r="C18458" t="s">
        <v>16293</v>
      </c>
    </row>
    <row r="18459" spans="1:3" hidden="1" x14ac:dyDescent="0.25">
      <c r="A18459" t="s">
        <v>4130</v>
      </c>
      <c r="B18459" t="s">
        <v>16342</v>
      </c>
      <c r="C18459" t="s">
        <v>16293</v>
      </c>
    </row>
    <row r="18460" spans="1:3" hidden="1" x14ac:dyDescent="0.25">
      <c r="A18460" t="s">
        <v>4130</v>
      </c>
      <c r="B18460" t="s">
        <v>16343</v>
      </c>
      <c r="C18460" t="s">
        <v>16293</v>
      </c>
    </row>
    <row r="18461" spans="1:3" hidden="1" x14ac:dyDescent="0.25">
      <c r="A18461" t="s">
        <v>4130</v>
      </c>
      <c r="B18461" t="s">
        <v>16344</v>
      </c>
      <c r="C18461" t="s">
        <v>16293</v>
      </c>
    </row>
    <row r="18462" spans="1:3" hidden="1" x14ac:dyDescent="0.25">
      <c r="A18462" t="s">
        <v>4130</v>
      </c>
      <c r="B18462" t="s">
        <v>16345</v>
      </c>
      <c r="C18462" t="s">
        <v>16293</v>
      </c>
    </row>
    <row r="18463" spans="1:3" hidden="1" x14ac:dyDescent="0.25">
      <c r="A18463" t="s">
        <v>4130</v>
      </c>
      <c r="B18463" t="s">
        <v>16346</v>
      </c>
      <c r="C18463" t="s">
        <v>16293</v>
      </c>
    </row>
    <row r="18464" spans="1:3" hidden="1" x14ac:dyDescent="0.25">
      <c r="A18464" t="s">
        <v>4130</v>
      </c>
      <c r="B18464" t="s">
        <v>16347</v>
      </c>
      <c r="C18464" t="s">
        <v>16293</v>
      </c>
    </row>
    <row r="18465" spans="1:3" hidden="1" x14ac:dyDescent="0.25">
      <c r="A18465" t="s">
        <v>4130</v>
      </c>
      <c r="B18465" t="s">
        <v>16348</v>
      </c>
      <c r="C18465" t="s">
        <v>16293</v>
      </c>
    </row>
    <row r="18466" spans="1:3" hidden="1" x14ac:dyDescent="0.25">
      <c r="A18466" t="s">
        <v>4130</v>
      </c>
      <c r="B18466" t="s">
        <v>16349</v>
      </c>
      <c r="C18466" t="s">
        <v>16293</v>
      </c>
    </row>
    <row r="18467" spans="1:3" hidden="1" x14ac:dyDescent="0.25">
      <c r="A18467" t="s">
        <v>4130</v>
      </c>
      <c r="B18467" t="s">
        <v>16350</v>
      </c>
      <c r="C18467" t="s">
        <v>16293</v>
      </c>
    </row>
    <row r="18468" spans="1:3" hidden="1" x14ac:dyDescent="0.25">
      <c r="A18468" t="s">
        <v>4130</v>
      </c>
      <c r="B18468" t="s">
        <v>16351</v>
      </c>
      <c r="C18468" t="s">
        <v>16293</v>
      </c>
    </row>
    <row r="18469" spans="1:3" hidden="1" x14ac:dyDescent="0.25">
      <c r="A18469" t="s">
        <v>4130</v>
      </c>
      <c r="B18469" t="s">
        <v>16352</v>
      </c>
      <c r="C18469" t="s">
        <v>16293</v>
      </c>
    </row>
    <row r="18470" spans="1:3" hidden="1" x14ac:dyDescent="0.25">
      <c r="A18470" t="s">
        <v>4130</v>
      </c>
      <c r="B18470" t="s">
        <v>16353</v>
      </c>
      <c r="C18470" t="s">
        <v>16293</v>
      </c>
    </row>
    <row r="18471" spans="1:3" hidden="1" x14ac:dyDescent="0.25">
      <c r="A18471" t="s">
        <v>4130</v>
      </c>
      <c r="B18471" t="s">
        <v>16354</v>
      </c>
      <c r="C18471" t="s">
        <v>16293</v>
      </c>
    </row>
    <row r="18472" spans="1:3" hidden="1" x14ac:dyDescent="0.25">
      <c r="A18472" t="s">
        <v>4130</v>
      </c>
      <c r="B18472" t="s">
        <v>16355</v>
      </c>
      <c r="C18472" t="s">
        <v>16293</v>
      </c>
    </row>
    <row r="18473" spans="1:3" hidden="1" x14ac:dyDescent="0.25">
      <c r="A18473" t="s">
        <v>4130</v>
      </c>
      <c r="B18473" t="s">
        <v>16356</v>
      </c>
      <c r="C18473" t="s">
        <v>16293</v>
      </c>
    </row>
    <row r="18474" spans="1:3" hidden="1" x14ac:dyDescent="0.25">
      <c r="A18474" t="s">
        <v>4130</v>
      </c>
      <c r="B18474" t="s">
        <v>16357</v>
      </c>
      <c r="C18474" t="s">
        <v>16293</v>
      </c>
    </row>
    <row r="18475" spans="1:3" hidden="1" x14ac:dyDescent="0.25">
      <c r="A18475" t="s">
        <v>4130</v>
      </c>
      <c r="B18475" t="s">
        <v>16358</v>
      </c>
      <c r="C18475" t="s">
        <v>16293</v>
      </c>
    </row>
    <row r="18476" spans="1:3" hidden="1" x14ac:dyDescent="0.25">
      <c r="A18476" t="s">
        <v>4130</v>
      </c>
      <c r="B18476" t="s">
        <v>16359</v>
      </c>
      <c r="C18476" t="s">
        <v>16293</v>
      </c>
    </row>
    <row r="18477" spans="1:3" hidden="1" x14ac:dyDescent="0.25">
      <c r="A18477" t="s">
        <v>4130</v>
      </c>
      <c r="B18477" t="s">
        <v>16360</v>
      </c>
      <c r="C18477" t="s">
        <v>16293</v>
      </c>
    </row>
    <row r="18478" spans="1:3" hidden="1" x14ac:dyDescent="0.25">
      <c r="A18478" t="s">
        <v>4130</v>
      </c>
      <c r="B18478" t="s">
        <v>16361</v>
      </c>
      <c r="C18478" t="s">
        <v>16293</v>
      </c>
    </row>
    <row r="18479" spans="1:3" hidden="1" x14ac:dyDescent="0.25">
      <c r="A18479" t="s">
        <v>4130</v>
      </c>
      <c r="B18479" t="s">
        <v>16362</v>
      </c>
      <c r="C18479" t="s">
        <v>16293</v>
      </c>
    </row>
    <row r="18480" spans="1:3" hidden="1" x14ac:dyDescent="0.25">
      <c r="A18480" t="s">
        <v>4130</v>
      </c>
      <c r="B18480" t="s">
        <v>16363</v>
      </c>
      <c r="C18480" t="s">
        <v>16293</v>
      </c>
    </row>
    <row r="18481" spans="1:3" hidden="1" x14ac:dyDescent="0.25">
      <c r="A18481" t="s">
        <v>4130</v>
      </c>
      <c r="B18481" t="s">
        <v>16364</v>
      </c>
      <c r="C18481" t="s">
        <v>16293</v>
      </c>
    </row>
    <row r="18482" spans="1:3" hidden="1" x14ac:dyDescent="0.25">
      <c r="A18482" t="s">
        <v>4130</v>
      </c>
      <c r="B18482" t="s">
        <v>16365</v>
      </c>
      <c r="C18482" t="s">
        <v>16293</v>
      </c>
    </row>
    <row r="18483" spans="1:3" hidden="1" x14ac:dyDescent="0.25">
      <c r="A18483" t="s">
        <v>4130</v>
      </c>
      <c r="B18483" t="s">
        <v>16366</v>
      </c>
      <c r="C18483" t="s">
        <v>16293</v>
      </c>
    </row>
    <row r="18484" spans="1:3" hidden="1" x14ac:dyDescent="0.25">
      <c r="A18484" t="s">
        <v>4130</v>
      </c>
      <c r="B18484" t="s">
        <v>16367</v>
      </c>
      <c r="C18484" t="s">
        <v>16293</v>
      </c>
    </row>
    <row r="18485" spans="1:3" hidden="1" x14ac:dyDescent="0.25">
      <c r="A18485" t="s">
        <v>4130</v>
      </c>
      <c r="B18485" t="s">
        <v>16368</v>
      </c>
      <c r="C18485" t="s">
        <v>9882</v>
      </c>
    </row>
    <row r="18486" spans="1:3" hidden="1" x14ac:dyDescent="0.25">
      <c r="A18486" t="s">
        <v>4130</v>
      </c>
      <c r="B18486" t="s">
        <v>16369</v>
      </c>
      <c r="C18486" t="s">
        <v>9882</v>
      </c>
    </row>
    <row r="18487" spans="1:3" hidden="1" x14ac:dyDescent="0.25">
      <c r="A18487" t="s">
        <v>4130</v>
      </c>
      <c r="B18487" t="s">
        <v>16370</v>
      </c>
      <c r="C18487" t="s">
        <v>9882</v>
      </c>
    </row>
    <row r="18488" spans="1:3" hidden="1" x14ac:dyDescent="0.25">
      <c r="A18488" t="s">
        <v>4130</v>
      </c>
      <c r="B18488" t="s">
        <v>16371</v>
      </c>
      <c r="C18488" t="s">
        <v>9882</v>
      </c>
    </row>
    <row r="18489" spans="1:3" hidden="1" x14ac:dyDescent="0.25">
      <c r="A18489" t="s">
        <v>4130</v>
      </c>
      <c r="B18489" t="s">
        <v>16372</v>
      </c>
      <c r="C18489" t="s">
        <v>9882</v>
      </c>
    </row>
    <row r="18490" spans="1:3" hidden="1" x14ac:dyDescent="0.25">
      <c r="A18490" t="s">
        <v>4130</v>
      </c>
      <c r="B18490" t="s">
        <v>16373</v>
      </c>
      <c r="C18490" t="s">
        <v>9882</v>
      </c>
    </row>
    <row r="18491" spans="1:3" hidden="1" x14ac:dyDescent="0.25">
      <c r="A18491" t="s">
        <v>4130</v>
      </c>
      <c r="B18491" t="s">
        <v>16374</v>
      </c>
      <c r="C18491" t="s">
        <v>9882</v>
      </c>
    </row>
    <row r="18492" spans="1:3" hidden="1" x14ac:dyDescent="0.25">
      <c r="A18492" t="s">
        <v>4130</v>
      </c>
      <c r="B18492" t="s">
        <v>16375</v>
      </c>
      <c r="C18492" t="s">
        <v>9882</v>
      </c>
    </row>
    <row r="18493" spans="1:3" hidden="1" x14ac:dyDescent="0.25">
      <c r="A18493" t="s">
        <v>4130</v>
      </c>
      <c r="B18493" t="s">
        <v>16376</v>
      </c>
      <c r="C18493" t="s">
        <v>9882</v>
      </c>
    </row>
    <row r="18494" spans="1:3" hidden="1" x14ac:dyDescent="0.25">
      <c r="A18494" t="s">
        <v>4130</v>
      </c>
      <c r="B18494" t="s">
        <v>16377</v>
      </c>
      <c r="C18494" t="s">
        <v>9882</v>
      </c>
    </row>
    <row r="18495" spans="1:3" hidden="1" x14ac:dyDescent="0.25">
      <c r="A18495" t="s">
        <v>4130</v>
      </c>
      <c r="B18495" t="s">
        <v>16378</v>
      </c>
      <c r="C18495" t="s">
        <v>9882</v>
      </c>
    </row>
    <row r="18496" spans="1:3" hidden="1" x14ac:dyDescent="0.25">
      <c r="A18496" t="s">
        <v>4130</v>
      </c>
      <c r="B18496" t="s">
        <v>16379</v>
      </c>
      <c r="C18496" t="s">
        <v>9882</v>
      </c>
    </row>
    <row r="18497" spans="1:3" hidden="1" x14ac:dyDescent="0.25">
      <c r="A18497" t="s">
        <v>4130</v>
      </c>
      <c r="B18497" t="s">
        <v>16380</v>
      </c>
      <c r="C18497" t="s">
        <v>9882</v>
      </c>
    </row>
    <row r="18498" spans="1:3" hidden="1" x14ac:dyDescent="0.25">
      <c r="A18498" t="s">
        <v>4130</v>
      </c>
      <c r="B18498" t="s">
        <v>16381</v>
      </c>
      <c r="C18498" t="s">
        <v>9882</v>
      </c>
    </row>
    <row r="18499" spans="1:3" hidden="1" x14ac:dyDescent="0.25">
      <c r="A18499" t="s">
        <v>4130</v>
      </c>
      <c r="B18499" t="s">
        <v>16382</v>
      </c>
      <c r="C18499" t="s">
        <v>9874</v>
      </c>
    </row>
    <row r="18500" spans="1:3" hidden="1" x14ac:dyDescent="0.25">
      <c r="A18500" t="s">
        <v>4130</v>
      </c>
      <c r="B18500" t="s">
        <v>16383</v>
      </c>
      <c r="C18500" t="s">
        <v>16384</v>
      </c>
    </row>
    <row r="18501" spans="1:3" hidden="1" x14ac:dyDescent="0.25">
      <c r="A18501" t="s">
        <v>4130</v>
      </c>
      <c r="B18501" t="s">
        <v>16385</v>
      </c>
      <c r="C18501" t="s">
        <v>16386</v>
      </c>
    </row>
    <row r="18502" spans="1:3" hidden="1" x14ac:dyDescent="0.25">
      <c r="A18502" t="s">
        <v>4130</v>
      </c>
      <c r="B18502" t="s">
        <v>16387</v>
      </c>
      <c r="C18502" t="s">
        <v>16386</v>
      </c>
    </row>
    <row r="18503" spans="1:3" hidden="1" x14ac:dyDescent="0.25">
      <c r="A18503" t="s">
        <v>4130</v>
      </c>
      <c r="B18503" t="s">
        <v>16388</v>
      </c>
      <c r="C18503" t="s">
        <v>16386</v>
      </c>
    </row>
    <row r="18504" spans="1:3" hidden="1" x14ac:dyDescent="0.25">
      <c r="A18504" t="s">
        <v>4130</v>
      </c>
      <c r="B18504" t="s">
        <v>16389</v>
      </c>
      <c r="C18504" t="s">
        <v>16386</v>
      </c>
    </row>
    <row r="18505" spans="1:3" hidden="1" x14ac:dyDescent="0.25">
      <c r="A18505" t="s">
        <v>4130</v>
      </c>
      <c r="B18505" t="s">
        <v>16390</v>
      </c>
      <c r="C18505" t="s">
        <v>16386</v>
      </c>
    </row>
    <row r="18506" spans="1:3" hidden="1" x14ac:dyDescent="0.25">
      <c r="A18506" t="s">
        <v>4130</v>
      </c>
      <c r="B18506" t="s">
        <v>16391</v>
      </c>
      <c r="C18506" t="s">
        <v>16386</v>
      </c>
    </row>
    <row r="18507" spans="1:3" hidden="1" x14ac:dyDescent="0.25">
      <c r="A18507" t="s">
        <v>4130</v>
      </c>
      <c r="B18507" t="s">
        <v>16392</v>
      </c>
      <c r="C18507" t="s">
        <v>16386</v>
      </c>
    </row>
    <row r="18508" spans="1:3" hidden="1" x14ac:dyDescent="0.25">
      <c r="A18508" t="s">
        <v>4130</v>
      </c>
      <c r="B18508" t="s">
        <v>16393</v>
      </c>
      <c r="C18508" t="s">
        <v>16386</v>
      </c>
    </row>
    <row r="18509" spans="1:3" hidden="1" x14ac:dyDescent="0.25">
      <c r="A18509" t="s">
        <v>4130</v>
      </c>
      <c r="B18509" t="s">
        <v>16394</v>
      </c>
      <c r="C18509" t="s">
        <v>16386</v>
      </c>
    </row>
    <row r="18510" spans="1:3" hidden="1" x14ac:dyDescent="0.25">
      <c r="A18510" t="s">
        <v>4130</v>
      </c>
      <c r="B18510" t="s">
        <v>16395</v>
      </c>
      <c r="C18510" t="s">
        <v>16386</v>
      </c>
    </row>
    <row r="18511" spans="1:3" hidden="1" x14ac:dyDescent="0.25">
      <c r="A18511" t="s">
        <v>4130</v>
      </c>
      <c r="B18511" t="s">
        <v>16396</v>
      </c>
      <c r="C18511" t="s">
        <v>16397</v>
      </c>
    </row>
    <row r="18512" spans="1:3" hidden="1" x14ac:dyDescent="0.25">
      <c r="A18512" t="s">
        <v>4130</v>
      </c>
      <c r="B18512" t="s">
        <v>16398</v>
      </c>
      <c r="C18512" t="s">
        <v>16399</v>
      </c>
    </row>
    <row r="18513" spans="1:3" hidden="1" x14ac:dyDescent="0.25">
      <c r="A18513" t="s">
        <v>4130</v>
      </c>
      <c r="B18513" t="s">
        <v>16400</v>
      </c>
      <c r="C18513" t="s">
        <v>16399</v>
      </c>
    </row>
    <row r="18514" spans="1:3" hidden="1" x14ac:dyDescent="0.25">
      <c r="A18514" t="s">
        <v>4130</v>
      </c>
      <c r="B18514" t="s">
        <v>16401</v>
      </c>
      <c r="C18514" t="s">
        <v>16399</v>
      </c>
    </row>
    <row r="18515" spans="1:3" hidden="1" x14ac:dyDescent="0.25">
      <c r="A18515" t="s">
        <v>4130</v>
      </c>
      <c r="B18515" t="s">
        <v>16402</v>
      </c>
      <c r="C18515" t="s">
        <v>16399</v>
      </c>
    </row>
    <row r="18516" spans="1:3" hidden="1" x14ac:dyDescent="0.25">
      <c r="A18516" t="s">
        <v>4130</v>
      </c>
      <c r="B18516" t="s">
        <v>16403</v>
      </c>
      <c r="C18516" t="s">
        <v>16399</v>
      </c>
    </row>
    <row r="18517" spans="1:3" hidden="1" x14ac:dyDescent="0.25">
      <c r="A18517" t="s">
        <v>4130</v>
      </c>
      <c r="B18517" t="s">
        <v>16404</v>
      </c>
      <c r="C18517" t="s">
        <v>16399</v>
      </c>
    </row>
    <row r="18518" spans="1:3" hidden="1" x14ac:dyDescent="0.25">
      <c r="A18518" t="s">
        <v>4130</v>
      </c>
      <c r="B18518" t="s">
        <v>16405</v>
      </c>
      <c r="C18518" t="s">
        <v>16399</v>
      </c>
    </row>
    <row r="18519" spans="1:3" hidden="1" x14ac:dyDescent="0.25">
      <c r="A18519" t="s">
        <v>4130</v>
      </c>
      <c r="B18519" t="s">
        <v>16406</v>
      </c>
      <c r="C18519" t="s">
        <v>16399</v>
      </c>
    </row>
    <row r="18520" spans="1:3" hidden="1" x14ac:dyDescent="0.25">
      <c r="A18520" t="s">
        <v>4130</v>
      </c>
      <c r="B18520" t="s">
        <v>16407</v>
      </c>
      <c r="C18520" t="s">
        <v>16399</v>
      </c>
    </row>
    <row r="18521" spans="1:3" hidden="1" x14ac:dyDescent="0.25">
      <c r="A18521" t="s">
        <v>4130</v>
      </c>
      <c r="B18521" t="s">
        <v>16408</v>
      </c>
      <c r="C18521" t="s">
        <v>16399</v>
      </c>
    </row>
    <row r="18522" spans="1:3" hidden="1" x14ac:dyDescent="0.25">
      <c r="A18522" t="s">
        <v>4130</v>
      </c>
      <c r="B18522" t="s">
        <v>16409</v>
      </c>
      <c r="C18522" t="s">
        <v>16399</v>
      </c>
    </row>
    <row r="18523" spans="1:3" hidden="1" x14ac:dyDescent="0.25">
      <c r="A18523" t="s">
        <v>4130</v>
      </c>
      <c r="B18523" t="s">
        <v>16410</v>
      </c>
      <c r="C18523" t="s">
        <v>16399</v>
      </c>
    </row>
    <row r="18524" spans="1:3" hidden="1" x14ac:dyDescent="0.25">
      <c r="A18524" t="s">
        <v>4130</v>
      </c>
      <c r="B18524" t="s">
        <v>16411</v>
      </c>
      <c r="C18524" t="s">
        <v>16399</v>
      </c>
    </row>
    <row r="18525" spans="1:3" hidden="1" x14ac:dyDescent="0.25">
      <c r="A18525" t="s">
        <v>4130</v>
      </c>
      <c r="B18525" t="s">
        <v>16412</v>
      </c>
      <c r="C18525" t="s">
        <v>16399</v>
      </c>
    </row>
    <row r="18526" spans="1:3" hidden="1" x14ac:dyDescent="0.25">
      <c r="A18526" t="s">
        <v>4130</v>
      </c>
      <c r="B18526" t="s">
        <v>16413</v>
      </c>
      <c r="C18526" t="s">
        <v>16399</v>
      </c>
    </row>
    <row r="18527" spans="1:3" hidden="1" x14ac:dyDescent="0.25">
      <c r="A18527" t="s">
        <v>4130</v>
      </c>
      <c r="B18527" t="s">
        <v>16414</v>
      </c>
      <c r="C18527" t="s">
        <v>16399</v>
      </c>
    </row>
    <row r="18528" spans="1:3" hidden="1" x14ac:dyDescent="0.25">
      <c r="A18528" t="s">
        <v>4130</v>
      </c>
      <c r="B18528" t="s">
        <v>16415</v>
      </c>
      <c r="C18528" t="s">
        <v>16399</v>
      </c>
    </row>
    <row r="18529" spans="1:3" hidden="1" x14ac:dyDescent="0.25">
      <c r="A18529" t="s">
        <v>4130</v>
      </c>
      <c r="B18529" t="s">
        <v>16416</v>
      </c>
      <c r="C18529" t="s">
        <v>16399</v>
      </c>
    </row>
    <row r="18530" spans="1:3" hidden="1" x14ac:dyDescent="0.25">
      <c r="A18530" t="s">
        <v>4130</v>
      </c>
      <c r="B18530" t="s">
        <v>16417</v>
      </c>
      <c r="C18530" t="s">
        <v>16399</v>
      </c>
    </row>
    <row r="18531" spans="1:3" hidden="1" x14ac:dyDescent="0.25">
      <c r="A18531" t="s">
        <v>4130</v>
      </c>
      <c r="B18531" t="s">
        <v>16418</v>
      </c>
      <c r="C18531" t="s">
        <v>16399</v>
      </c>
    </row>
    <row r="18532" spans="1:3" hidden="1" x14ac:dyDescent="0.25">
      <c r="A18532" t="s">
        <v>4130</v>
      </c>
      <c r="B18532" t="s">
        <v>16419</v>
      </c>
      <c r="C18532" t="s">
        <v>16420</v>
      </c>
    </row>
    <row r="18533" spans="1:3" hidden="1" x14ac:dyDescent="0.25">
      <c r="A18533" t="s">
        <v>4130</v>
      </c>
      <c r="B18533" t="s">
        <v>16421</v>
      </c>
      <c r="C18533" t="s">
        <v>16422</v>
      </c>
    </row>
    <row r="18534" spans="1:3" hidden="1" x14ac:dyDescent="0.25">
      <c r="A18534" t="s">
        <v>4130</v>
      </c>
      <c r="B18534" t="s">
        <v>16423</v>
      </c>
      <c r="C18534" t="s">
        <v>15897</v>
      </c>
    </row>
    <row r="18535" spans="1:3" hidden="1" x14ac:dyDescent="0.25">
      <c r="A18535" t="s">
        <v>4130</v>
      </c>
      <c r="B18535" t="s">
        <v>16424</v>
      </c>
      <c r="C18535" t="s">
        <v>15897</v>
      </c>
    </row>
    <row r="18536" spans="1:3" hidden="1" x14ac:dyDescent="0.25">
      <c r="A18536" t="s">
        <v>4130</v>
      </c>
      <c r="B18536" t="s">
        <v>16425</v>
      </c>
      <c r="C18536" t="s">
        <v>15897</v>
      </c>
    </row>
    <row r="18537" spans="1:3" hidden="1" x14ac:dyDescent="0.25">
      <c r="A18537" t="s">
        <v>4130</v>
      </c>
      <c r="B18537" t="s">
        <v>16426</v>
      </c>
      <c r="C18537" t="s">
        <v>15897</v>
      </c>
    </row>
    <row r="18538" spans="1:3" hidden="1" x14ac:dyDescent="0.25">
      <c r="A18538" t="s">
        <v>4130</v>
      </c>
      <c r="B18538" t="s">
        <v>16427</v>
      </c>
      <c r="C18538" t="s">
        <v>15897</v>
      </c>
    </row>
    <row r="18539" spans="1:3" hidden="1" x14ac:dyDescent="0.25">
      <c r="A18539" t="s">
        <v>4130</v>
      </c>
      <c r="B18539" t="s">
        <v>16428</v>
      </c>
      <c r="C18539" t="s">
        <v>15897</v>
      </c>
    </row>
    <row r="18540" spans="1:3" hidden="1" x14ac:dyDescent="0.25">
      <c r="A18540" t="s">
        <v>4130</v>
      </c>
      <c r="B18540" t="s">
        <v>16429</v>
      </c>
      <c r="C18540" t="s">
        <v>15897</v>
      </c>
    </row>
    <row r="18541" spans="1:3" hidden="1" x14ac:dyDescent="0.25">
      <c r="A18541" t="s">
        <v>4130</v>
      </c>
      <c r="B18541" t="s">
        <v>16430</v>
      </c>
      <c r="C18541" t="s">
        <v>15897</v>
      </c>
    </row>
    <row r="18542" spans="1:3" hidden="1" x14ac:dyDescent="0.25">
      <c r="A18542" t="s">
        <v>4130</v>
      </c>
      <c r="B18542" t="s">
        <v>16431</v>
      </c>
      <c r="C18542" t="s">
        <v>15897</v>
      </c>
    </row>
    <row r="18543" spans="1:3" hidden="1" x14ac:dyDescent="0.25">
      <c r="A18543" t="s">
        <v>4130</v>
      </c>
      <c r="B18543" t="s">
        <v>16432</v>
      </c>
      <c r="C18543" t="s">
        <v>15897</v>
      </c>
    </row>
    <row r="18544" spans="1:3" hidden="1" x14ac:dyDescent="0.25">
      <c r="A18544" t="s">
        <v>4130</v>
      </c>
      <c r="B18544" t="s">
        <v>16433</v>
      </c>
      <c r="C18544" t="s">
        <v>16434</v>
      </c>
    </row>
    <row r="18545" spans="1:3" hidden="1" x14ac:dyDescent="0.25">
      <c r="A18545" t="s">
        <v>4130</v>
      </c>
      <c r="B18545" t="s">
        <v>16435</v>
      </c>
      <c r="C18545" t="s">
        <v>16434</v>
      </c>
    </row>
    <row r="18546" spans="1:3" hidden="1" x14ac:dyDescent="0.25">
      <c r="A18546" t="s">
        <v>4130</v>
      </c>
      <c r="B18546" t="s">
        <v>16436</v>
      </c>
      <c r="C18546" t="s">
        <v>16434</v>
      </c>
    </row>
    <row r="18547" spans="1:3" hidden="1" x14ac:dyDescent="0.25">
      <c r="A18547" t="s">
        <v>4130</v>
      </c>
      <c r="B18547" t="s">
        <v>16437</v>
      </c>
      <c r="C18547" t="s">
        <v>16434</v>
      </c>
    </row>
    <row r="18548" spans="1:3" hidden="1" x14ac:dyDescent="0.25">
      <c r="A18548" t="s">
        <v>4130</v>
      </c>
      <c r="B18548" t="s">
        <v>16438</v>
      </c>
      <c r="C18548" t="s">
        <v>16434</v>
      </c>
    </row>
    <row r="18549" spans="1:3" hidden="1" x14ac:dyDescent="0.25">
      <c r="A18549" t="s">
        <v>4130</v>
      </c>
      <c r="B18549" t="s">
        <v>16439</v>
      </c>
      <c r="C18549" t="s">
        <v>16434</v>
      </c>
    </row>
    <row r="18550" spans="1:3" hidden="1" x14ac:dyDescent="0.25">
      <c r="A18550" t="s">
        <v>4130</v>
      </c>
      <c r="B18550" t="s">
        <v>16440</v>
      </c>
      <c r="C18550" t="s">
        <v>16434</v>
      </c>
    </row>
    <row r="18551" spans="1:3" hidden="1" x14ac:dyDescent="0.25">
      <c r="A18551" t="s">
        <v>4130</v>
      </c>
      <c r="B18551" t="s">
        <v>16441</v>
      </c>
      <c r="C18551" t="s">
        <v>16434</v>
      </c>
    </row>
    <row r="18552" spans="1:3" hidden="1" x14ac:dyDescent="0.25">
      <c r="A18552" t="s">
        <v>4130</v>
      </c>
      <c r="B18552" t="s">
        <v>16442</v>
      </c>
      <c r="C18552" t="s">
        <v>16434</v>
      </c>
    </row>
    <row r="18553" spans="1:3" hidden="1" x14ac:dyDescent="0.25">
      <c r="A18553" t="s">
        <v>4130</v>
      </c>
      <c r="B18553" t="s">
        <v>16443</v>
      </c>
      <c r="C18553" t="s">
        <v>16434</v>
      </c>
    </row>
    <row r="18554" spans="1:3" hidden="1" x14ac:dyDescent="0.25">
      <c r="A18554" t="s">
        <v>4130</v>
      </c>
      <c r="B18554" t="s">
        <v>16444</v>
      </c>
      <c r="C18554" t="s">
        <v>16445</v>
      </c>
    </row>
    <row r="18555" spans="1:3" hidden="1" x14ac:dyDescent="0.25">
      <c r="A18555" t="s">
        <v>4130</v>
      </c>
      <c r="B18555" t="s">
        <v>16446</v>
      </c>
      <c r="C18555" t="s">
        <v>16447</v>
      </c>
    </row>
    <row r="18556" spans="1:3" hidden="1" x14ac:dyDescent="0.25">
      <c r="A18556" t="s">
        <v>4130</v>
      </c>
      <c r="B18556" t="s">
        <v>16448</v>
      </c>
      <c r="C18556" t="s">
        <v>16447</v>
      </c>
    </row>
    <row r="18557" spans="1:3" hidden="1" x14ac:dyDescent="0.25">
      <c r="A18557" t="s">
        <v>4130</v>
      </c>
      <c r="B18557" t="s">
        <v>16449</v>
      </c>
      <c r="C18557" t="s">
        <v>16447</v>
      </c>
    </row>
    <row r="18558" spans="1:3" hidden="1" x14ac:dyDescent="0.25">
      <c r="A18558" t="s">
        <v>4130</v>
      </c>
      <c r="B18558" t="s">
        <v>16450</v>
      </c>
      <c r="C18558" t="s">
        <v>16447</v>
      </c>
    </row>
    <row r="18559" spans="1:3" hidden="1" x14ac:dyDescent="0.25">
      <c r="A18559" t="s">
        <v>4130</v>
      </c>
      <c r="B18559" t="s">
        <v>16451</v>
      </c>
      <c r="C18559" t="s">
        <v>16447</v>
      </c>
    </row>
    <row r="18560" spans="1:3" hidden="1" x14ac:dyDescent="0.25">
      <c r="A18560" t="s">
        <v>4130</v>
      </c>
      <c r="B18560" t="s">
        <v>16452</v>
      </c>
      <c r="C18560" t="s">
        <v>16447</v>
      </c>
    </row>
    <row r="18561" spans="1:3" hidden="1" x14ac:dyDescent="0.25">
      <c r="A18561" t="s">
        <v>4130</v>
      </c>
      <c r="B18561" t="s">
        <v>16453</v>
      </c>
      <c r="C18561" t="s">
        <v>16447</v>
      </c>
    </row>
    <row r="18562" spans="1:3" hidden="1" x14ac:dyDescent="0.25">
      <c r="A18562" t="s">
        <v>4130</v>
      </c>
      <c r="B18562" t="s">
        <v>16454</v>
      </c>
      <c r="C18562" t="s">
        <v>16447</v>
      </c>
    </row>
    <row r="18563" spans="1:3" hidden="1" x14ac:dyDescent="0.25">
      <c r="A18563" t="s">
        <v>4130</v>
      </c>
      <c r="B18563" t="s">
        <v>16455</v>
      </c>
      <c r="C18563" t="s">
        <v>16447</v>
      </c>
    </row>
    <row r="18564" spans="1:3" hidden="1" x14ac:dyDescent="0.25">
      <c r="A18564" t="s">
        <v>4130</v>
      </c>
      <c r="B18564" t="s">
        <v>16456</v>
      </c>
      <c r="C18564" t="s">
        <v>16447</v>
      </c>
    </row>
    <row r="18565" spans="1:3" hidden="1" x14ac:dyDescent="0.25">
      <c r="A18565" t="s">
        <v>4130</v>
      </c>
      <c r="B18565" t="s">
        <v>16457</v>
      </c>
      <c r="C18565" t="s">
        <v>16458</v>
      </c>
    </row>
    <row r="18566" spans="1:3" hidden="1" x14ac:dyDescent="0.25">
      <c r="A18566" t="s">
        <v>4130</v>
      </c>
      <c r="B18566" t="s">
        <v>16459</v>
      </c>
      <c r="C18566" t="s">
        <v>16460</v>
      </c>
    </row>
    <row r="18567" spans="1:3" hidden="1" x14ac:dyDescent="0.25">
      <c r="A18567" t="s">
        <v>4130</v>
      </c>
      <c r="B18567" t="s">
        <v>16461</v>
      </c>
      <c r="C18567" t="s">
        <v>16462</v>
      </c>
    </row>
    <row r="18568" spans="1:3" hidden="1" x14ac:dyDescent="0.25">
      <c r="A18568" t="s">
        <v>4130</v>
      </c>
      <c r="B18568" t="s">
        <v>16463</v>
      </c>
      <c r="C18568" t="s">
        <v>16464</v>
      </c>
    </row>
    <row r="18569" spans="1:3" hidden="1" x14ac:dyDescent="0.25">
      <c r="A18569" t="s">
        <v>4130</v>
      </c>
      <c r="B18569" t="s">
        <v>16465</v>
      </c>
      <c r="C18569" t="s">
        <v>16466</v>
      </c>
    </row>
    <row r="18570" spans="1:3" hidden="1" x14ac:dyDescent="0.25">
      <c r="A18570" t="s">
        <v>4130</v>
      </c>
      <c r="B18570" t="s">
        <v>16467</v>
      </c>
      <c r="C18570" t="s">
        <v>16464</v>
      </c>
    </row>
    <row r="18571" spans="1:3" hidden="1" x14ac:dyDescent="0.25">
      <c r="A18571" t="s">
        <v>4130</v>
      </c>
      <c r="B18571" t="s">
        <v>16468</v>
      </c>
      <c r="C18571" t="s">
        <v>16462</v>
      </c>
    </row>
    <row r="18572" spans="1:3" hidden="1" x14ac:dyDescent="0.25">
      <c r="A18572" t="s">
        <v>4130</v>
      </c>
      <c r="B18572" t="s">
        <v>16469</v>
      </c>
      <c r="C18572" t="s">
        <v>16466</v>
      </c>
    </row>
    <row r="18573" spans="1:3" hidden="1" x14ac:dyDescent="0.25">
      <c r="A18573" t="s">
        <v>4130</v>
      </c>
      <c r="B18573" t="s">
        <v>16470</v>
      </c>
      <c r="C18573" t="s">
        <v>16471</v>
      </c>
    </row>
    <row r="18574" spans="1:3" hidden="1" x14ac:dyDescent="0.25">
      <c r="A18574" t="s">
        <v>4130</v>
      </c>
      <c r="B18574" t="s">
        <v>16472</v>
      </c>
      <c r="C18574" t="s">
        <v>16473</v>
      </c>
    </row>
    <row r="18575" spans="1:3" hidden="1" x14ac:dyDescent="0.25">
      <c r="A18575" t="s">
        <v>4130</v>
      </c>
      <c r="B18575" t="s">
        <v>16474</v>
      </c>
      <c r="C18575" t="s">
        <v>16475</v>
      </c>
    </row>
    <row r="18576" spans="1:3" hidden="1" x14ac:dyDescent="0.25">
      <c r="A18576" t="s">
        <v>4130</v>
      </c>
      <c r="B18576" t="s">
        <v>16476</v>
      </c>
      <c r="C18576" t="s">
        <v>16477</v>
      </c>
    </row>
    <row r="18577" spans="1:3" hidden="1" x14ac:dyDescent="0.25">
      <c r="A18577" t="s">
        <v>4130</v>
      </c>
      <c r="B18577" t="s">
        <v>16478</v>
      </c>
      <c r="C18577" t="s">
        <v>16479</v>
      </c>
    </row>
    <row r="18578" spans="1:3" hidden="1" x14ac:dyDescent="0.25">
      <c r="A18578" t="s">
        <v>4130</v>
      </c>
      <c r="B18578" t="s">
        <v>16480</v>
      </c>
      <c r="C18578" t="s">
        <v>16481</v>
      </c>
    </row>
    <row r="18579" spans="1:3" hidden="1" x14ac:dyDescent="0.25">
      <c r="A18579" t="s">
        <v>4130</v>
      </c>
      <c r="B18579" t="s">
        <v>16482</v>
      </c>
      <c r="C18579" t="s">
        <v>16483</v>
      </c>
    </row>
    <row r="18580" spans="1:3" hidden="1" x14ac:dyDescent="0.25">
      <c r="A18580" t="s">
        <v>4130</v>
      </c>
      <c r="B18580" t="s">
        <v>16484</v>
      </c>
      <c r="C18580" t="s">
        <v>16485</v>
      </c>
    </row>
    <row r="18581" spans="1:3" hidden="1" x14ac:dyDescent="0.25">
      <c r="A18581" t="s">
        <v>4130</v>
      </c>
      <c r="B18581" t="s">
        <v>16484</v>
      </c>
      <c r="C18581" t="s">
        <v>16486</v>
      </c>
    </row>
    <row r="18582" spans="1:3" hidden="1" x14ac:dyDescent="0.25">
      <c r="A18582" t="s">
        <v>4130</v>
      </c>
      <c r="B18582" t="s">
        <v>16487</v>
      </c>
      <c r="C18582" t="s">
        <v>16488</v>
      </c>
    </row>
    <row r="18583" spans="1:3" hidden="1" x14ac:dyDescent="0.25">
      <c r="A18583" t="s">
        <v>4130</v>
      </c>
      <c r="B18583" t="s">
        <v>16487</v>
      </c>
      <c r="C18583" t="s">
        <v>16489</v>
      </c>
    </row>
    <row r="18584" spans="1:3" hidden="1" x14ac:dyDescent="0.25">
      <c r="A18584" t="s">
        <v>4130</v>
      </c>
      <c r="B18584" t="s">
        <v>16490</v>
      </c>
      <c r="C18584" t="s">
        <v>16491</v>
      </c>
    </row>
    <row r="18585" spans="1:3" hidden="1" x14ac:dyDescent="0.25">
      <c r="A18585" t="s">
        <v>4130</v>
      </c>
      <c r="B18585" t="s">
        <v>16492</v>
      </c>
      <c r="C18585" t="s">
        <v>16493</v>
      </c>
    </row>
    <row r="18586" spans="1:3" hidden="1" x14ac:dyDescent="0.25">
      <c r="A18586" t="s">
        <v>4130</v>
      </c>
      <c r="B18586" t="s">
        <v>16494</v>
      </c>
      <c r="C18586" t="s">
        <v>16495</v>
      </c>
    </row>
    <row r="18587" spans="1:3" hidden="1" x14ac:dyDescent="0.25">
      <c r="A18587" t="s">
        <v>4130</v>
      </c>
      <c r="B18587" t="s">
        <v>16496</v>
      </c>
      <c r="C18587" t="s">
        <v>16497</v>
      </c>
    </row>
    <row r="18588" spans="1:3" hidden="1" x14ac:dyDescent="0.25">
      <c r="A18588" t="s">
        <v>4130</v>
      </c>
      <c r="B18588" t="s">
        <v>16498</v>
      </c>
      <c r="C18588" t="s">
        <v>16499</v>
      </c>
    </row>
    <row r="18589" spans="1:3" hidden="1" x14ac:dyDescent="0.25">
      <c r="A18589" t="s">
        <v>4130</v>
      </c>
      <c r="B18589" t="s">
        <v>16500</v>
      </c>
      <c r="C18589" t="s">
        <v>16499</v>
      </c>
    </row>
    <row r="18590" spans="1:3" hidden="1" x14ac:dyDescent="0.25">
      <c r="A18590" t="s">
        <v>4130</v>
      </c>
      <c r="B18590" t="s">
        <v>16501</v>
      </c>
      <c r="C18590" t="s">
        <v>16502</v>
      </c>
    </row>
    <row r="18591" spans="1:3" hidden="1" x14ac:dyDescent="0.25">
      <c r="A18591" t="s">
        <v>4130</v>
      </c>
      <c r="B18591" t="s">
        <v>16503</v>
      </c>
      <c r="C18591" t="s">
        <v>16502</v>
      </c>
    </row>
    <row r="18592" spans="1:3" hidden="1" x14ac:dyDescent="0.25">
      <c r="A18592" t="s">
        <v>4130</v>
      </c>
      <c r="B18592" t="s">
        <v>16504</v>
      </c>
      <c r="C18592" t="s">
        <v>16505</v>
      </c>
    </row>
    <row r="18593" spans="1:3" hidden="1" x14ac:dyDescent="0.25">
      <c r="A18593" t="s">
        <v>4130</v>
      </c>
      <c r="B18593" t="s">
        <v>16504</v>
      </c>
      <c r="C18593" t="s">
        <v>16506</v>
      </c>
    </row>
    <row r="18594" spans="1:3" hidden="1" x14ac:dyDescent="0.25">
      <c r="A18594" t="s">
        <v>4130</v>
      </c>
      <c r="B18594" t="s">
        <v>16507</v>
      </c>
      <c r="C18594" t="s">
        <v>16508</v>
      </c>
    </row>
    <row r="18595" spans="1:3" hidden="1" x14ac:dyDescent="0.25">
      <c r="A18595" t="s">
        <v>4130</v>
      </c>
      <c r="B18595" t="s">
        <v>16509</v>
      </c>
      <c r="C18595" t="s">
        <v>16510</v>
      </c>
    </row>
    <row r="18596" spans="1:3" hidden="1" x14ac:dyDescent="0.25">
      <c r="A18596" t="s">
        <v>4130</v>
      </c>
      <c r="B18596" t="s">
        <v>16509</v>
      </c>
      <c r="C18596" t="s">
        <v>16511</v>
      </c>
    </row>
    <row r="18597" spans="1:3" hidden="1" x14ac:dyDescent="0.25">
      <c r="A18597" t="s">
        <v>4130</v>
      </c>
      <c r="B18597" t="s">
        <v>16512</v>
      </c>
      <c r="C18597" t="s">
        <v>16513</v>
      </c>
    </row>
    <row r="18598" spans="1:3" hidden="1" x14ac:dyDescent="0.25">
      <c r="A18598" t="s">
        <v>4130</v>
      </c>
      <c r="B18598" t="s">
        <v>16514</v>
      </c>
      <c r="C18598" t="s">
        <v>16515</v>
      </c>
    </row>
    <row r="18599" spans="1:3" hidden="1" x14ac:dyDescent="0.25">
      <c r="A18599" t="s">
        <v>4130</v>
      </c>
      <c r="B18599" t="s">
        <v>16516</v>
      </c>
      <c r="C18599" t="s">
        <v>16517</v>
      </c>
    </row>
    <row r="18600" spans="1:3" hidden="1" x14ac:dyDescent="0.25">
      <c r="A18600" t="s">
        <v>4130</v>
      </c>
      <c r="B18600" t="s">
        <v>16518</v>
      </c>
      <c r="C18600" t="s">
        <v>16517</v>
      </c>
    </row>
    <row r="18601" spans="1:3" hidden="1" x14ac:dyDescent="0.25">
      <c r="A18601" t="s">
        <v>4130</v>
      </c>
      <c r="B18601" t="s">
        <v>16519</v>
      </c>
      <c r="C18601" t="s">
        <v>16520</v>
      </c>
    </row>
    <row r="18602" spans="1:3" hidden="1" x14ac:dyDescent="0.25">
      <c r="A18602" t="s">
        <v>4130</v>
      </c>
      <c r="B18602" t="s">
        <v>10366</v>
      </c>
      <c r="C18602" t="s">
        <v>16521</v>
      </c>
    </row>
    <row r="18603" spans="1:3" hidden="1" x14ac:dyDescent="0.25">
      <c r="A18603" t="s">
        <v>4130</v>
      </c>
      <c r="B18603" t="s">
        <v>16522</v>
      </c>
      <c r="C18603" t="s">
        <v>16523</v>
      </c>
    </row>
    <row r="18604" spans="1:3" hidden="1" x14ac:dyDescent="0.25">
      <c r="A18604" t="s">
        <v>4130</v>
      </c>
      <c r="B18604" t="s">
        <v>16524</v>
      </c>
      <c r="C18604" t="s">
        <v>16525</v>
      </c>
    </row>
    <row r="18605" spans="1:3" hidden="1" x14ac:dyDescent="0.25">
      <c r="A18605" t="s">
        <v>4130</v>
      </c>
      <c r="B18605" t="s">
        <v>16526</v>
      </c>
      <c r="C18605" t="s">
        <v>16527</v>
      </c>
    </row>
    <row r="18606" spans="1:3" hidden="1" x14ac:dyDescent="0.25">
      <c r="A18606" t="s">
        <v>4130</v>
      </c>
      <c r="B18606" t="s">
        <v>16528</v>
      </c>
      <c r="C18606" t="s">
        <v>16529</v>
      </c>
    </row>
    <row r="18607" spans="1:3" hidden="1" x14ac:dyDescent="0.25">
      <c r="A18607" t="s">
        <v>4130</v>
      </c>
      <c r="B18607" t="s">
        <v>16530</v>
      </c>
      <c r="C18607" t="s">
        <v>16531</v>
      </c>
    </row>
    <row r="18608" spans="1:3" hidden="1" x14ac:dyDescent="0.25">
      <c r="A18608" t="s">
        <v>4130</v>
      </c>
      <c r="B18608" t="s">
        <v>16532</v>
      </c>
      <c r="C18608" t="s">
        <v>16533</v>
      </c>
    </row>
    <row r="18609" spans="1:3" hidden="1" x14ac:dyDescent="0.25">
      <c r="A18609" t="s">
        <v>4130</v>
      </c>
      <c r="B18609" t="s">
        <v>16534</v>
      </c>
      <c r="C18609" t="s">
        <v>16535</v>
      </c>
    </row>
    <row r="18610" spans="1:3" hidden="1" x14ac:dyDescent="0.25">
      <c r="A18610" t="s">
        <v>4130</v>
      </c>
      <c r="B18610" t="s">
        <v>16536</v>
      </c>
      <c r="C18610" t="s">
        <v>16537</v>
      </c>
    </row>
    <row r="18611" spans="1:3" hidden="1" x14ac:dyDescent="0.25">
      <c r="A18611" t="s">
        <v>4130</v>
      </c>
      <c r="B18611" t="s">
        <v>16538</v>
      </c>
      <c r="C18611" t="s">
        <v>16539</v>
      </c>
    </row>
    <row r="18612" spans="1:3" hidden="1" x14ac:dyDescent="0.25">
      <c r="A18612" t="s">
        <v>4130</v>
      </c>
      <c r="B18612" t="s">
        <v>16536</v>
      </c>
      <c r="C18612" t="s">
        <v>16540</v>
      </c>
    </row>
    <row r="18613" spans="1:3" hidden="1" x14ac:dyDescent="0.25">
      <c r="A18613" t="s">
        <v>4130</v>
      </c>
      <c r="B18613" t="s">
        <v>16541</v>
      </c>
      <c r="C18613" t="s">
        <v>16540</v>
      </c>
    </row>
    <row r="18614" spans="1:3" hidden="1" x14ac:dyDescent="0.25">
      <c r="A18614" t="s">
        <v>4130</v>
      </c>
      <c r="B18614" t="s">
        <v>16542</v>
      </c>
      <c r="C18614" t="s">
        <v>16543</v>
      </c>
    </row>
    <row r="18615" spans="1:3" hidden="1" x14ac:dyDescent="0.25">
      <c r="A18615" t="s">
        <v>4130</v>
      </c>
      <c r="B18615" t="s">
        <v>16544</v>
      </c>
      <c r="C18615" t="s">
        <v>16545</v>
      </c>
    </row>
    <row r="18616" spans="1:3" hidden="1" x14ac:dyDescent="0.25">
      <c r="A18616" t="s">
        <v>4130</v>
      </c>
      <c r="B18616" t="s">
        <v>16546</v>
      </c>
      <c r="C18616" t="s">
        <v>16547</v>
      </c>
    </row>
    <row r="18617" spans="1:3" hidden="1" x14ac:dyDescent="0.25">
      <c r="A18617" t="s">
        <v>4130</v>
      </c>
      <c r="B18617" t="s">
        <v>16544</v>
      </c>
      <c r="C18617" t="s">
        <v>16548</v>
      </c>
    </row>
    <row r="18618" spans="1:3" hidden="1" x14ac:dyDescent="0.25">
      <c r="A18618" t="s">
        <v>4130</v>
      </c>
      <c r="B18618" t="s">
        <v>16544</v>
      </c>
      <c r="C18618" t="s">
        <v>16549</v>
      </c>
    </row>
    <row r="18619" spans="1:3" hidden="1" x14ac:dyDescent="0.25">
      <c r="A18619" t="s">
        <v>4130</v>
      </c>
      <c r="B18619" t="s">
        <v>16544</v>
      </c>
      <c r="C18619" t="s">
        <v>16550</v>
      </c>
    </row>
    <row r="18620" spans="1:3" hidden="1" x14ac:dyDescent="0.25">
      <c r="A18620" t="s">
        <v>4130</v>
      </c>
      <c r="B18620" t="s">
        <v>16544</v>
      </c>
      <c r="C18620" t="s">
        <v>16551</v>
      </c>
    </row>
    <row r="18621" spans="1:3" hidden="1" x14ac:dyDescent="0.25">
      <c r="A18621" t="s">
        <v>4130</v>
      </c>
      <c r="B18621" t="s">
        <v>16544</v>
      </c>
      <c r="C18621" t="s">
        <v>16552</v>
      </c>
    </row>
    <row r="18622" spans="1:3" hidden="1" x14ac:dyDescent="0.25">
      <c r="A18622" t="s">
        <v>4130</v>
      </c>
      <c r="B18622" t="s">
        <v>16553</v>
      </c>
      <c r="C18622" t="s">
        <v>16554</v>
      </c>
    </row>
    <row r="18623" spans="1:3" hidden="1" x14ac:dyDescent="0.25">
      <c r="A18623" t="s">
        <v>4130</v>
      </c>
      <c r="B18623" t="s">
        <v>16555</v>
      </c>
      <c r="C18623" t="s">
        <v>16556</v>
      </c>
    </row>
    <row r="18624" spans="1:3" hidden="1" x14ac:dyDescent="0.25">
      <c r="A18624" t="s">
        <v>4130</v>
      </c>
      <c r="B18624" t="s">
        <v>16553</v>
      </c>
      <c r="C18624" t="s">
        <v>16540</v>
      </c>
    </row>
    <row r="18625" spans="1:3" hidden="1" x14ac:dyDescent="0.25">
      <c r="A18625" t="s">
        <v>4130</v>
      </c>
      <c r="B18625" t="s">
        <v>16553</v>
      </c>
      <c r="C18625" t="s">
        <v>16557</v>
      </c>
    </row>
    <row r="18626" spans="1:3" hidden="1" x14ac:dyDescent="0.25">
      <c r="A18626" t="s">
        <v>4130</v>
      </c>
      <c r="B18626" t="s">
        <v>16555</v>
      </c>
      <c r="C18626" t="s">
        <v>16558</v>
      </c>
    </row>
    <row r="18627" spans="1:3" hidden="1" x14ac:dyDescent="0.25">
      <c r="A18627" t="s">
        <v>4130</v>
      </c>
      <c r="B18627" t="s">
        <v>16559</v>
      </c>
      <c r="C18627" t="s">
        <v>16560</v>
      </c>
    </row>
    <row r="18628" spans="1:3" hidden="1" x14ac:dyDescent="0.25">
      <c r="A18628" t="s">
        <v>4130</v>
      </c>
      <c r="B18628" t="s">
        <v>16561</v>
      </c>
      <c r="C18628" t="s">
        <v>16562</v>
      </c>
    </row>
    <row r="18629" spans="1:3" hidden="1" x14ac:dyDescent="0.25">
      <c r="A18629" t="s">
        <v>4130</v>
      </c>
      <c r="B18629" t="s">
        <v>16559</v>
      </c>
      <c r="C18629" t="s">
        <v>16563</v>
      </c>
    </row>
    <row r="18630" spans="1:3" hidden="1" x14ac:dyDescent="0.25">
      <c r="A18630" t="s">
        <v>4130</v>
      </c>
      <c r="B18630" t="s">
        <v>16559</v>
      </c>
      <c r="C18630" t="s">
        <v>16564</v>
      </c>
    </row>
    <row r="18631" spans="1:3" hidden="1" x14ac:dyDescent="0.25">
      <c r="A18631" t="s">
        <v>4130</v>
      </c>
      <c r="B18631" t="s">
        <v>16559</v>
      </c>
      <c r="C18631" t="s">
        <v>16565</v>
      </c>
    </row>
    <row r="18632" spans="1:3" hidden="1" x14ac:dyDescent="0.25">
      <c r="A18632" t="s">
        <v>4130</v>
      </c>
      <c r="B18632" t="s">
        <v>16559</v>
      </c>
      <c r="C18632" t="s">
        <v>16566</v>
      </c>
    </row>
    <row r="18633" spans="1:3" hidden="1" x14ac:dyDescent="0.25">
      <c r="A18633" t="s">
        <v>4130</v>
      </c>
      <c r="B18633" t="s">
        <v>16567</v>
      </c>
      <c r="C18633" t="s">
        <v>16568</v>
      </c>
    </row>
    <row r="18634" spans="1:3" hidden="1" x14ac:dyDescent="0.25">
      <c r="A18634" t="s">
        <v>4130</v>
      </c>
      <c r="B18634" t="s">
        <v>16569</v>
      </c>
      <c r="C18634" t="s">
        <v>16570</v>
      </c>
    </row>
    <row r="18635" spans="1:3" hidden="1" x14ac:dyDescent="0.25">
      <c r="A18635" t="s">
        <v>4130</v>
      </c>
      <c r="B18635" t="s">
        <v>16571</v>
      </c>
      <c r="C18635" t="s">
        <v>16572</v>
      </c>
    </row>
    <row r="18636" spans="1:3" hidden="1" x14ac:dyDescent="0.25">
      <c r="A18636" t="s">
        <v>4130</v>
      </c>
      <c r="B18636" t="s">
        <v>16573</v>
      </c>
      <c r="C18636" t="s">
        <v>16574</v>
      </c>
    </row>
    <row r="18637" spans="1:3" hidden="1" x14ac:dyDescent="0.25">
      <c r="A18637" t="s">
        <v>4130</v>
      </c>
      <c r="B18637" t="s">
        <v>16575</v>
      </c>
      <c r="C18637" t="s">
        <v>16576</v>
      </c>
    </row>
    <row r="18638" spans="1:3" hidden="1" x14ac:dyDescent="0.25">
      <c r="A18638" t="s">
        <v>4130</v>
      </c>
      <c r="B18638" t="s">
        <v>16577</v>
      </c>
      <c r="C18638" t="s">
        <v>16578</v>
      </c>
    </row>
    <row r="18639" spans="1:3" hidden="1" x14ac:dyDescent="0.25">
      <c r="A18639" t="s">
        <v>4130</v>
      </c>
      <c r="B18639" t="s">
        <v>16579</v>
      </c>
      <c r="C18639" t="s">
        <v>16580</v>
      </c>
    </row>
    <row r="18640" spans="1:3" hidden="1" x14ac:dyDescent="0.25">
      <c r="A18640" t="s">
        <v>4130</v>
      </c>
      <c r="B18640" t="s">
        <v>16581</v>
      </c>
      <c r="C18640" t="s">
        <v>16582</v>
      </c>
    </row>
    <row r="18641" spans="1:3" hidden="1" x14ac:dyDescent="0.25">
      <c r="A18641" t="s">
        <v>4130</v>
      </c>
      <c r="B18641" t="s">
        <v>16583</v>
      </c>
      <c r="C18641" t="s">
        <v>16584</v>
      </c>
    </row>
    <row r="18642" spans="1:3" hidden="1" x14ac:dyDescent="0.25">
      <c r="A18642" t="s">
        <v>4130</v>
      </c>
      <c r="B18642" t="s">
        <v>16585</v>
      </c>
      <c r="C18642" t="s">
        <v>16586</v>
      </c>
    </row>
    <row r="18643" spans="1:3" hidden="1" x14ac:dyDescent="0.25">
      <c r="A18643" t="s">
        <v>4130</v>
      </c>
      <c r="B18643" t="s">
        <v>16587</v>
      </c>
      <c r="C18643" t="s">
        <v>16588</v>
      </c>
    </row>
    <row r="18644" spans="1:3" hidden="1" x14ac:dyDescent="0.25">
      <c r="A18644" t="s">
        <v>4130</v>
      </c>
      <c r="B18644" t="s">
        <v>16589</v>
      </c>
      <c r="C18644" t="s">
        <v>16590</v>
      </c>
    </row>
    <row r="18645" spans="1:3" hidden="1" x14ac:dyDescent="0.25">
      <c r="A18645" t="s">
        <v>4130</v>
      </c>
      <c r="B18645" t="s">
        <v>16591</v>
      </c>
      <c r="C18645" t="s">
        <v>16592</v>
      </c>
    </row>
    <row r="18646" spans="1:3" hidden="1" x14ac:dyDescent="0.25">
      <c r="A18646" t="s">
        <v>4130</v>
      </c>
      <c r="B18646" t="s">
        <v>16593</v>
      </c>
      <c r="C18646" t="s">
        <v>16594</v>
      </c>
    </row>
    <row r="18647" spans="1:3" hidden="1" x14ac:dyDescent="0.25">
      <c r="A18647" t="s">
        <v>4130</v>
      </c>
      <c r="B18647" t="s">
        <v>16595</v>
      </c>
      <c r="C18647" t="s">
        <v>16596</v>
      </c>
    </row>
    <row r="18648" spans="1:3" hidden="1" x14ac:dyDescent="0.25">
      <c r="A18648" t="s">
        <v>4130</v>
      </c>
      <c r="B18648" t="s">
        <v>16597</v>
      </c>
      <c r="C18648" t="s">
        <v>16598</v>
      </c>
    </row>
    <row r="18649" spans="1:3" hidden="1" x14ac:dyDescent="0.25">
      <c r="A18649" t="s">
        <v>4130</v>
      </c>
      <c r="B18649" t="s">
        <v>16599</v>
      </c>
      <c r="C18649" t="s">
        <v>16600</v>
      </c>
    </row>
    <row r="18650" spans="1:3" hidden="1" x14ac:dyDescent="0.25">
      <c r="A18650" t="s">
        <v>4130</v>
      </c>
      <c r="B18650" t="s">
        <v>16601</v>
      </c>
      <c r="C18650" t="s">
        <v>16602</v>
      </c>
    </row>
    <row r="18651" spans="1:3" hidden="1" x14ac:dyDescent="0.25">
      <c r="A18651" t="s">
        <v>4130</v>
      </c>
      <c r="B18651" t="s">
        <v>16603</v>
      </c>
      <c r="C18651" t="s">
        <v>16604</v>
      </c>
    </row>
    <row r="18652" spans="1:3" hidden="1" x14ac:dyDescent="0.25">
      <c r="A18652" t="s">
        <v>4130</v>
      </c>
      <c r="B18652" t="s">
        <v>16605</v>
      </c>
      <c r="C18652" t="s">
        <v>16606</v>
      </c>
    </row>
    <row r="18653" spans="1:3" hidden="1" x14ac:dyDescent="0.25">
      <c r="A18653" t="s">
        <v>4130</v>
      </c>
      <c r="B18653" t="s">
        <v>16607</v>
      </c>
      <c r="C18653" t="s">
        <v>16608</v>
      </c>
    </row>
    <row r="18654" spans="1:3" hidden="1" x14ac:dyDescent="0.25">
      <c r="A18654" t="s">
        <v>4130</v>
      </c>
      <c r="B18654" t="s">
        <v>16609</v>
      </c>
      <c r="C18654" t="s">
        <v>16610</v>
      </c>
    </row>
    <row r="18655" spans="1:3" hidden="1" x14ac:dyDescent="0.25">
      <c r="A18655" t="s">
        <v>4130</v>
      </c>
      <c r="B18655" t="s">
        <v>16611</v>
      </c>
      <c r="C18655" t="s">
        <v>16612</v>
      </c>
    </row>
    <row r="18656" spans="1:3" hidden="1" x14ac:dyDescent="0.25">
      <c r="A18656" t="s">
        <v>4130</v>
      </c>
      <c r="B18656" t="s">
        <v>16613</v>
      </c>
      <c r="C18656" t="s">
        <v>16614</v>
      </c>
    </row>
    <row r="18657" spans="1:3" hidden="1" x14ac:dyDescent="0.25">
      <c r="A18657" t="s">
        <v>4130</v>
      </c>
      <c r="B18657" t="s">
        <v>16615</v>
      </c>
      <c r="C18657" t="s">
        <v>16616</v>
      </c>
    </row>
    <row r="18658" spans="1:3" hidden="1" x14ac:dyDescent="0.25">
      <c r="A18658" t="s">
        <v>4130</v>
      </c>
      <c r="B18658" t="s">
        <v>16617</v>
      </c>
      <c r="C18658" t="s">
        <v>16618</v>
      </c>
    </row>
    <row r="18659" spans="1:3" hidden="1" x14ac:dyDescent="0.25">
      <c r="A18659" t="s">
        <v>4130</v>
      </c>
      <c r="B18659" t="s">
        <v>16619</v>
      </c>
      <c r="C18659" t="s">
        <v>16620</v>
      </c>
    </row>
    <row r="18660" spans="1:3" hidden="1" x14ac:dyDescent="0.25">
      <c r="A18660" t="s">
        <v>4130</v>
      </c>
      <c r="B18660" t="s">
        <v>16619</v>
      </c>
      <c r="C18660" t="s">
        <v>16621</v>
      </c>
    </row>
    <row r="18661" spans="1:3" hidden="1" x14ac:dyDescent="0.25">
      <c r="A18661" t="s">
        <v>4130</v>
      </c>
      <c r="B18661" t="s">
        <v>16622</v>
      </c>
      <c r="C18661" t="s">
        <v>16623</v>
      </c>
    </row>
    <row r="18662" spans="1:3" hidden="1" x14ac:dyDescent="0.25">
      <c r="A18662" t="s">
        <v>4130</v>
      </c>
      <c r="B18662" t="s">
        <v>16624</v>
      </c>
      <c r="C18662" t="s">
        <v>16625</v>
      </c>
    </row>
    <row r="18663" spans="1:3" hidden="1" x14ac:dyDescent="0.25">
      <c r="A18663" t="s">
        <v>4130</v>
      </c>
      <c r="B18663" t="s">
        <v>16626</v>
      </c>
      <c r="C18663" t="s">
        <v>16627</v>
      </c>
    </row>
    <row r="18664" spans="1:3" hidden="1" x14ac:dyDescent="0.25">
      <c r="A18664" t="s">
        <v>4130</v>
      </c>
      <c r="B18664" t="s">
        <v>16628</v>
      </c>
      <c r="C18664" t="s">
        <v>16629</v>
      </c>
    </row>
    <row r="18665" spans="1:3" hidden="1" x14ac:dyDescent="0.25">
      <c r="A18665" t="s">
        <v>4130</v>
      </c>
      <c r="B18665" t="s">
        <v>16630</v>
      </c>
      <c r="C18665" t="s">
        <v>16631</v>
      </c>
    </row>
    <row r="18666" spans="1:3" hidden="1" x14ac:dyDescent="0.25">
      <c r="A18666" t="s">
        <v>4130</v>
      </c>
      <c r="B18666" t="s">
        <v>16632</v>
      </c>
      <c r="C18666" t="s">
        <v>16633</v>
      </c>
    </row>
    <row r="18667" spans="1:3" hidden="1" x14ac:dyDescent="0.25">
      <c r="A18667" t="s">
        <v>4130</v>
      </c>
      <c r="B18667" t="s">
        <v>16634</v>
      </c>
      <c r="C18667" t="s">
        <v>16635</v>
      </c>
    </row>
    <row r="18668" spans="1:3" hidden="1" x14ac:dyDescent="0.25">
      <c r="A18668" t="s">
        <v>4130</v>
      </c>
      <c r="B18668" t="s">
        <v>16636</v>
      </c>
      <c r="C18668" t="s">
        <v>16637</v>
      </c>
    </row>
    <row r="18669" spans="1:3" hidden="1" x14ac:dyDescent="0.25">
      <c r="A18669" t="s">
        <v>4130</v>
      </c>
      <c r="B18669" t="s">
        <v>16638</v>
      </c>
      <c r="C18669" t="s">
        <v>16639</v>
      </c>
    </row>
    <row r="18670" spans="1:3" hidden="1" x14ac:dyDescent="0.25">
      <c r="A18670" t="s">
        <v>4130</v>
      </c>
      <c r="B18670" t="s">
        <v>16640</v>
      </c>
      <c r="C18670" t="s">
        <v>16641</v>
      </c>
    </row>
    <row r="18671" spans="1:3" hidden="1" x14ac:dyDescent="0.25">
      <c r="A18671" t="s">
        <v>4130</v>
      </c>
      <c r="B18671" t="s">
        <v>16642</v>
      </c>
      <c r="C18671" t="s">
        <v>16643</v>
      </c>
    </row>
    <row r="18672" spans="1:3" hidden="1" x14ac:dyDescent="0.25">
      <c r="A18672" t="s">
        <v>4130</v>
      </c>
      <c r="B18672" t="s">
        <v>16644</v>
      </c>
      <c r="C18672" t="s">
        <v>16645</v>
      </c>
    </row>
    <row r="18673" spans="1:3" hidden="1" x14ac:dyDescent="0.25">
      <c r="A18673" t="s">
        <v>4130</v>
      </c>
      <c r="B18673" t="s">
        <v>16646</v>
      </c>
      <c r="C18673" t="s">
        <v>16647</v>
      </c>
    </row>
    <row r="18674" spans="1:3" hidden="1" x14ac:dyDescent="0.25">
      <c r="A18674" t="s">
        <v>4130</v>
      </c>
      <c r="B18674" t="s">
        <v>16648</v>
      </c>
      <c r="C18674" t="s">
        <v>16649</v>
      </c>
    </row>
    <row r="18675" spans="1:3" hidden="1" x14ac:dyDescent="0.25">
      <c r="A18675" t="s">
        <v>4130</v>
      </c>
      <c r="B18675" t="s">
        <v>16650</v>
      </c>
      <c r="C18675" t="s">
        <v>16651</v>
      </c>
    </row>
    <row r="18676" spans="1:3" hidden="1" x14ac:dyDescent="0.25">
      <c r="A18676" t="s">
        <v>4130</v>
      </c>
      <c r="B18676" t="s">
        <v>16652</v>
      </c>
      <c r="C18676" t="s">
        <v>16653</v>
      </c>
    </row>
    <row r="18677" spans="1:3" hidden="1" x14ac:dyDescent="0.25">
      <c r="A18677" t="s">
        <v>4130</v>
      </c>
      <c r="B18677" t="s">
        <v>16654</v>
      </c>
      <c r="C18677" t="s">
        <v>16655</v>
      </c>
    </row>
    <row r="18678" spans="1:3" hidden="1" x14ac:dyDescent="0.25">
      <c r="A18678" t="s">
        <v>4130</v>
      </c>
      <c r="B18678" t="s">
        <v>16656</v>
      </c>
      <c r="C18678" t="s">
        <v>16657</v>
      </c>
    </row>
    <row r="18679" spans="1:3" hidden="1" x14ac:dyDescent="0.25">
      <c r="A18679" t="s">
        <v>4130</v>
      </c>
      <c r="B18679" t="s">
        <v>16658</v>
      </c>
      <c r="C18679" t="s">
        <v>16659</v>
      </c>
    </row>
    <row r="18680" spans="1:3" hidden="1" x14ac:dyDescent="0.25">
      <c r="A18680" t="s">
        <v>4130</v>
      </c>
      <c r="B18680" t="s">
        <v>16660</v>
      </c>
      <c r="C18680" t="s">
        <v>16661</v>
      </c>
    </row>
    <row r="18681" spans="1:3" hidden="1" x14ac:dyDescent="0.25">
      <c r="A18681" t="s">
        <v>4130</v>
      </c>
      <c r="B18681" t="s">
        <v>16662</v>
      </c>
      <c r="C18681" t="s">
        <v>480</v>
      </c>
    </row>
    <row r="18682" spans="1:3" hidden="1" x14ac:dyDescent="0.25">
      <c r="A18682" t="s">
        <v>4130</v>
      </c>
      <c r="B18682" t="s">
        <v>16663</v>
      </c>
      <c r="C18682" t="s">
        <v>16664</v>
      </c>
    </row>
    <row r="18683" spans="1:3" hidden="1" x14ac:dyDescent="0.25">
      <c r="A18683" t="s">
        <v>4130</v>
      </c>
      <c r="B18683" t="s">
        <v>16665</v>
      </c>
      <c r="C18683" t="s">
        <v>16666</v>
      </c>
    </row>
    <row r="18684" spans="1:3" hidden="1" x14ac:dyDescent="0.25">
      <c r="A18684" t="s">
        <v>4130</v>
      </c>
      <c r="B18684" t="s">
        <v>16667</v>
      </c>
      <c r="C18684" t="s">
        <v>16668</v>
      </c>
    </row>
    <row r="18685" spans="1:3" hidden="1" x14ac:dyDescent="0.25">
      <c r="A18685" t="s">
        <v>4130</v>
      </c>
      <c r="B18685" t="s">
        <v>16669</v>
      </c>
      <c r="C18685" t="s">
        <v>16670</v>
      </c>
    </row>
    <row r="18686" spans="1:3" hidden="1" x14ac:dyDescent="0.25">
      <c r="A18686" t="s">
        <v>4130</v>
      </c>
      <c r="B18686" t="s">
        <v>16671</v>
      </c>
      <c r="C18686" t="s">
        <v>16672</v>
      </c>
    </row>
    <row r="18687" spans="1:3" hidden="1" x14ac:dyDescent="0.25">
      <c r="A18687" t="s">
        <v>4130</v>
      </c>
      <c r="B18687" t="s">
        <v>16673</v>
      </c>
      <c r="C18687" t="s">
        <v>16674</v>
      </c>
    </row>
    <row r="18688" spans="1:3" hidden="1" x14ac:dyDescent="0.25">
      <c r="A18688" t="s">
        <v>4130</v>
      </c>
      <c r="B18688" t="s">
        <v>16675</v>
      </c>
      <c r="C18688" t="s">
        <v>16676</v>
      </c>
    </row>
    <row r="18689" spans="1:3" hidden="1" x14ac:dyDescent="0.25">
      <c r="A18689" t="s">
        <v>4130</v>
      </c>
      <c r="B18689" t="s">
        <v>16677</v>
      </c>
      <c r="C18689" t="s">
        <v>16678</v>
      </c>
    </row>
    <row r="18690" spans="1:3" hidden="1" x14ac:dyDescent="0.25">
      <c r="A18690" t="s">
        <v>4130</v>
      </c>
      <c r="B18690" t="s">
        <v>16679</v>
      </c>
      <c r="C18690" t="s">
        <v>16680</v>
      </c>
    </row>
    <row r="18691" spans="1:3" hidden="1" x14ac:dyDescent="0.25">
      <c r="A18691" t="s">
        <v>4130</v>
      </c>
      <c r="B18691" t="s">
        <v>16681</v>
      </c>
      <c r="C18691" t="s">
        <v>16682</v>
      </c>
    </row>
    <row r="18692" spans="1:3" hidden="1" x14ac:dyDescent="0.25">
      <c r="A18692" t="s">
        <v>4130</v>
      </c>
      <c r="B18692" t="s">
        <v>16683</v>
      </c>
      <c r="C18692" t="s">
        <v>16684</v>
      </c>
    </row>
    <row r="18693" spans="1:3" hidden="1" x14ac:dyDescent="0.25">
      <c r="A18693" t="s">
        <v>4130</v>
      </c>
      <c r="B18693" t="s">
        <v>16685</v>
      </c>
      <c r="C18693" t="s">
        <v>16686</v>
      </c>
    </row>
    <row r="18694" spans="1:3" hidden="1" x14ac:dyDescent="0.25">
      <c r="A18694" t="s">
        <v>4130</v>
      </c>
      <c r="B18694" t="s">
        <v>16687</v>
      </c>
      <c r="C18694" t="s">
        <v>16688</v>
      </c>
    </row>
    <row r="18695" spans="1:3" hidden="1" x14ac:dyDescent="0.25">
      <c r="A18695" t="s">
        <v>4130</v>
      </c>
      <c r="B18695" t="s">
        <v>16689</v>
      </c>
      <c r="C18695" t="s">
        <v>16690</v>
      </c>
    </row>
    <row r="18696" spans="1:3" hidden="1" x14ac:dyDescent="0.25">
      <c r="A18696" t="s">
        <v>4130</v>
      </c>
      <c r="B18696" t="s">
        <v>16691</v>
      </c>
      <c r="C18696" t="s">
        <v>16692</v>
      </c>
    </row>
    <row r="18697" spans="1:3" hidden="1" x14ac:dyDescent="0.25">
      <c r="A18697" t="s">
        <v>4130</v>
      </c>
      <c r="B18697" t="s">
        <v>16693</v>
      </c>
      <c r="C18697" t="s">
        <v>16694</v>
      </c>
    </row>
    <row r="18698" spans="1:3" hidden="1" x14ac:dyDescent="0.25">
      <c r="A18698" t="s">
        <v>4130</v>
      </c>
      <c r="B18698" t="s">
        <v>16695</v>
      </c>
      <c r="C18698" t="s">
        <v>16696</v>
      </c>
    </row>
    <row r="18699" spans="1:3" hidden="1" x14ac:dyDescent="0.25">
      <c r="A18699" t="s">
        <v>4130</v>
      </c>
      <c r="B18699" t="s">
        <v>16697</v>
      </c>
      <c r="C18699" t="s">
        <v>16690</v>
      </c>
    </row>
    <row r="18700" spans="1:3" hidden="1" x14ac:dyDescent="0.25">
      <c r="A18700" t="s">
        <v>4130</v>
      </c>
      <c r="B18700" t="s">
        <v>16698</v>
      </c>
      <c r="C18700" t="s">
        <v>16699</v>
      </c>
    </row>
    <row r="18701" spans="1:3" hidden="1" x14ac:dyDescent="0.25">
      <c r="A18701" t="s">
        <v>4130</v>
      </c>
      <c r="B18701" t="s">
        <v>16700</v>
      </c>
      <c r="C18701" t="s">
        <v>16701</v>
      </c>
    </row>
    <row r="18702" spans="1:3" hidden="1" x14ac:dyDescent="0.25">
      <c r="A18702" t="s">
        <v>4130</v>
      </c>
      <c r="B18702" t="s">
        <v>16702</v>
      </c>
      <c r="C18702" t="s">
        <v>16703</v>
      </c>
    </row>
    <row r="18703" spans="1:3" hidden="1" x14ac:dyDescent="0.25">
      <c r="A18703" t="s">
        <v>4130</v>
      </c>
      <c r="B18703" t="s">
        <v>16704</v>
      </c>
      <c r="C18703" t="s">
        <v>16703</v>
      </c>
    </row>
    <row r="18704" spans="1:3" hidden="1" x14ac:dyDescent="0.25">
      <c r="A18704" t="s">
        <v>4130</v>
      </c>
      <c r="B18704" t="s">
        <v>16705</v>
      </c>
      <c r="C18704" t="s">
        <v>16703</v>
      </c>
    </row>
    <row r="18705" spans="1:3" hidden="1" x14ac:dyDescent="0.25">
      <c r="A18705" t="s">
        <v>4130</v>
      </c>
      <c r="B18705" t="s">
        <v>16706</v>
      </c>
      <c r="C18705" t="s">
        <v>16703</v>
      </c>
    </row>
    <row r="18706" spans="1:3" hidden="1" x14ac:dyDescent="0.25">
      <c r="A18706" t="s">
        <v>4130</v>
      </c>
      <c r="B18706" t="s">
        <v>16707</v>
      </c>
      <c r="C18706" t="s">
        <v>16703</v>
      </c>
    </row>
    <row r="18707" spans="1:3" hidden="1" x14ac:dyDescent="0.25">
      <c r="A18707" t="s">
        <v>4130</v>
      </c>
      <c r="B18707" t="s">
        <v>16708</v>
      </c>
      <c r="C18707" t="s">
        <v>16703</v>
      </c>
    </row>
    <row r="18708" spans="1:3" hidden="1" x14ac:dyDescent="0.25">
      <c r="A18708" t="s">
        <v>4130</v>
      </c>
      <c r="B18708" t="s">
        <v>16709</v>
      </c>
      <c r="C18708" t="s">
        <v>16703</v>
      </c>
    </row>
    <row r="18709" spans="1:3" hidden="1" x14ac:dyDescent="0.25">
      <c r="A18709" t="s">
        <v>4130</v>
      </c>
      <c r="B18709" t="s">
        <v>16710</v>
      </c>
      <c r="C18709" t="s">
        <v>16703</v>
      </c>
    </row>
    <row r="18710" spans="1:3" hidden="1" x14ac:dyDescent="0.25">
      <c r="A18710" t="s">
        <v>4130</v>
      </c>
      <c r="B18710" t="s">
        <v>16711</v>
      </c>
      <c r="C18710" t="s">
        <v>16703</v>
      </c>
    </row>
    <row r="18711" spans="1:3" hidden="1" x14ac:dyDescent="0.25">
      <c r="A18711" t="s">
        <v>4130</v>
      </c>
      <c r="B18711" t="s">
        <v>16712</v>
      </c>
      <c r="C18711" t="s">
        <v>16703</v>
      </c>
    </row>
    <row r="18712" spans="1:3" hidden="1" x14ac:dyDescent="0.25">
      <c r="A18712" t="s">
        <v>4130</v>
      </c>
      <c r="B18712" t="s">
        <v>16713</v>
      </c>
      <c r="C18712" t="s">
        <v>16703</v>
      </c>
    </row>
    <row r="18713" spans="1:3" hidden="1" x14ac:dyDescent="0.25">
      <c r="A18713" t="s">
        <v>4130</v>
      </c>
      <c r="B18713" t="s">
        <v>16714</v>
      </c>
      <c r="C18713" t="s">
        <v>16703</v>
      </c>
    </row>
    <row r="18714" spans="1:3" hidden="1" x14ac:dyDescent="0.25">
      <c r="A18714" t="s">
        <v>4130</v>
      </c>
      <c r="B18714" t="s">
        <v>16715</v>
      </c>
      <c r="C18714" t="s">
        <v>16703</v>
      </c>
    </row>
    <row r="18715" spans="1:3" hidden="1" x14ac:dyDescent="0.25">
      <c r="A18715" t="s">
        <v>4130</v>
      </c>
      <c r="B18715" t="s">
        <v>16716</v>
      </c>
      <c r="C18715" t="s">
        <v>16703</v>
      </c>
    </row>
    <row r="18716" spans="1:3" hidden="1" x14ac:dyDescent="0.25">
      <c r="A18716" t="s">
        <v>4130</v>
      </c>
      <c r="B18716" t="s">
        <v>16717</v>
      </c>
      <c r="C18716" t="s">
        <v>16703</v>
      </c>
    </row>
    <row r="18717" spans="1:3" hidden="1" x14ac:dyDescent="0.25">
      <c r="A18717" t="s">
        <v>4130</v>
      </c>
      <c r="B18717" t="s">
        <v>16718</v>
      </c>
      <c r="C18717" t="s">
        <v>16703</v>
      </c>
    </row>
    <row r="18718" spans="1:3" hidden="1" x14ac:dyDescent="0.25">
      <c r="A18718" t="s">
        <v>4130</v>
      </c>
      <c r="B18718" t="s">
        <v>16719</v>
      </c>
      <c r="C18718" t="s">
        <v>16703</v>
      </c>
    </row>
    <row r="18719" spans="1:3" hidden="1" x14ac:dyDescent="0.25">
      <c r="A18719" t="s">
        <v>4130</v>
      </c>
      <c r="B18719" t="s">
        <v>16720</v>
      </c>
      <c r="C18719" t="s">
        <v>16703</v>
      </c>
    </row>
    <row r="18720" spans="1:3" hidden="1" x14ac:dyDescent="0.25">
      <c r="A18720" t="s">
        <v>4130</v>
      </c>
      <c r="B18720" t="s">
        <v>16721</v>
      </c>
      <c r="C18720" t="s">
        <v>16703</v>
      </c>
    </row>
    <row r="18721" spans="1:3" hidden="1" x14ac:dyDescent="0.25">
      <c r="A18721" t="s">
        <v>4130</v>
      </c>
      <c r="B18721" t="s">
        <v>16722</v>
      </c>
      <c r="C18721" t="s">
        <v>16703</v>
      </c>
    </row>
    <row r="18722" spans="1:3" hidden="1" x14ac:dyDescent="0.25">
      <c r="A18722" t="s">
        <v>4130</v>
      </c>
      <c r="B18722" t="s">
        <v>16723</v>
      </c>
      <c r="C18722" t="s">
        <v>16703</v>
      </c>
    </row>
    <row r="18723" spans="1:3" hidden="1" x14ac:dyDescent="0.25">
      <c r="A18723" t="s">
        <v>4130</v>
      </c>
      <c r="B18723" t="s">
        <v>16724</v>
      </c>
      <c r="C18723" t="s">
        <v>16725</v>
      </c>
    </row>
    <row r="18724" spans="1:3" hidden="1" x14ac:dyDescent="0.25">
      <c r="A18724" t="s">
        <v>4130</v>
      </c>
      <c r="B18724" t="s">
        <v>16726</v>
      </c>
      <c r="C18724" t="s">
        <v>16727</v>
      </c>
    </row>
    <row r="18725" spans="1:3" hidden="1" x14ac:dyDescent="0.25">
      <c r="A18725" t="s">
        <v>4130</v>
      </c>
      <c r="B18725" t="s">
        <v>16728</v>
      </c>
      <c r="C18725" t="s">
        <v>16729</v>
      </c>
    </row>
    <row r="18726" spans="1:3" hidden="1" x14ac:dyDescent="0.25">
      <c r="A18726" t="s">
        <v>4130</v>
      </c>
      <c r="B18726" t="s">
        <v>16730</v>
      </c>
      <c r="C18726" t="s">
        <v>16731</v>
      </c>
    </row>
    <row r="18727" spans="1:3" hidden="1" x14ac:dyDescent="0.25">
      <c r="A18727" t="s">
        <v>4130</v>
      </c>
      <c r="B18727" t="s">
        <v>16732</v>
      </c>
      <c r="C18727" t="s">
        <v>16733</v>
      </c>
    </row>
    <row r="18728" spans="1:3" hidden="1" x14ac:dyDescent="0.25">
      <c r="A18728" t="s">
        <v>4130</v>
      </c>
      <c r="B18728" t="s">
        <v>16734</v>
      </c>
      <c r="C18728" t="s">
        <v>480</v>
      </c>
    </row>
    <row r="18729" spans="1:3" hidden="1" x14ac:dyDescent="0.25">
      <c r="A18729" t="s">
        <v>4130</v>
      </c>
      <c r="B18729" t="s">
        <v>16735</v>
      </c>
      <c r="C18729" t="s">
        <v>480</v>
      </c>
    </row>
    <row r="18730" spans="1:3" hidden="1" x14ac:dyDescent="0.25">
      <c r="A18730" t="s">
        <v>4130</v>
      </c>
      <c r="B18730" t="s">
        <v>16736</v>
      </c>
      <c r="C18730" t="s">
        <v>16733</v>
      </c>
    </row>
    <row r="18731" spans="1:3" hidden="1" x14ac:dyDescent="0.25">
      <c r="A18731" t="s">
        <v>4130</v>
      </c>
      <c r="B18731" t="s">
        <v>16737</v>
      </c>
      <c r="C18731" t="s">
        <v>16738</v>
      </c>
    </row>
    <row r="18732" spans="1:3" hidden="1" x14ac:dyDescent="0.25">
      <c r="A18732" t="s">
        <v>4130</v>
      </c>
      <c r="B18732" t="s">
        <v>4238</v>
      </c>
      <c r="C18732" t="s">
        <v>16738</v>
      </c>
    </row>
    <row r="18733" spans="1:3" hidden="1" x14ac:dyDescent="0.25">
      <c r="A18733" t="s">
        <v>4130</v>
      </c>
      <c r="B18733" t="s">
        <v>16739</v>
      </c>
      <c r="C18733" t="s">
        <v>16740</v>
      </c>
    </row>
    <row r="18734" spans="1:3" hidden="1" x14ac:dyDescent="0.25">
      <c r="A18734" t="s">
        <v>4130</v>
      </c>
      <c r="B18734" t="s">
        <v>16741</v>
      </c>
      <c r="C18734" t="s">
        <v>16742</v>
      </c>
    </row>
    <row r="18735" spans="1:3" hidden="1" x14ac:dyDescent="0.25">
      <c r="A18735" t="s">
        <v>4130</v>
      </c>
      <c r="B18735" t="s">
        <v>16743</v>
      </c>
      <c r="C18735" t="s">
        <v>16744</v>
      </c>
    </row>
    <row r="18736" spans="1:3" hidden="1" x14ac:dyDescent="0.25">
      <c r="A18736" t="s">
        <v>4130</v>
      </c>
      <c r="B18736" t="s">
        <v>16745</v>
      </c>
      <c r="C18736" t="s">
        <v>16746</v>
      </c>
    </row>
    <row r="18737" spans="1:3" hidden="1" x14ac:dyDescent="0.25">
      <c r="A18737" t="s">
        <v>4130</v>
      </c>
      <c r="B18737" t="s">
        <v>4238</v>
      </c>
      <c r="C18737" t="s">
        <v>16746</v>
      </c>
    </row>
    <row r="18738" spans="1:3" hidden="1" x14ac:dyDescent="0.25">
      <c r="A18738" t="s">
        <v>4130</v>
      </c>
      <c r="B18738" t="s">
        <v>16747</v>
      </c>
      <c r="C18738" t="s">
        <v>16748</v>
      </c>
    </row>
    <row r="18739" spans="1:3" hidden="1" x14ac:dyDescent="0.25">
      <c r="A18739" t="s">
        <v>4130</v>
      </c>
      <c r="B18739" t="s">
        <v>16749</v>
      </c>
      <c r="C18739" t="s">
        <v>16750</v>
      </c>
    </row>
    <row r="18740" spans="1:3" hidden="1" x14ac:dyDescent="0.25">
      <c r="A18740" t="s">
        <v>4130</v>
      </c>
      <c r="B18740" t="s">
        <v>16751</v>
      </c>
      <c r="C18740" t="s">
        <v>16752</v>
      </c>
    </row>
    <row r="18741" spans="1:3" hidden="1" x14ac:dyDescent="0.25">
      <c r="A18741" t="s">
        <v>4130</v>
      </c>
      <c r="B18741" t="s">
        <v>16753</v>
      </c>
      <c r="C18741" t="s">
        <v>16754</v>
      </c>
    </row>
    <row r="18742" spans="1:3" hidden="1" x14ac:dyDescent="0.25">
      <c r="A18742" t="s">
        <v>4130</v>
      </c>
      <c r="B18742" t="s">
        <v>16755</v>
      </c>
      <c r="C18742" t="s">
        <v>16756</v>
      </c>
    </row>
    <row r="18743" spans="1:3" hidden="1" x14ac:dyDescent="0.25">
      <c r="A18743" t="s">
        <v>4130</v>
      </c>
      <c r="B18743" t="s">
        <v>16757</v>
      </c>
      <c r="C18743" t="s">
        <v>16758</v>
      </c>
    </row>
    <row r="18744" spans="1:3" hidden="1" x14ac:dyDescent="0.25">
      <c r="A18744" t="s">
        <v>4130</v>
      </c>
      <c r="B18744" t="s">
        <v>4238</v>
      </c>
      <c r="C18744" t="s">
        <v>16758</v>
      </c>
    </row>
    <row r="18745" spans="1:3" hidden="1" x14ac:dyDescent="0.25">
      <c r="A18745" t="s">
        <v>4130</v>
      </c>
      <c r="B18745" t="s">
        <v>16759</v>
      </c>
      <c r="C18745" t="s">
        <v>16760</v>
      </c>
    </row>
    <row r="18746" spans="1:3" hidden="1" x14ac:dyDescent="0.25">
      <c r="A18746" t="s">
        <v>4130</v>
      </c>
      <c r="B18746" t="s">
        <v>16761</v>
      </c>
      <c r="C18746" t="s">
        <v>16762</v>
      </c>
    </row>
    <row r="18747" spans="1:3" hidden="1" x14ac:dyDescent="0.25">
      <c r="A18747" t="s">
        <v>4130</v>
      </c>
      <c r="B18747" t="s">
        <v>16763</v>
      </c>
      <c r="C18747" t="s">
        <v>16764</v>
      </c>
    </row>
    <row r="18748" spans="1:3" hidden="1" x14ac:dyDescent="0.25">
      <c r="A18748" t="s">
        <v>4130</v>
      </c>
      <c r="B18748" t="s">
        <v>16763</v>
      </c>
      <c r="C18748" t="s">
        <v>16765</v>
      </c>
    </row>
    <row r="18749" spans="1:3" hidden="1" x14ac:dyDescent="0.25">
      <c r="A18749" t="s">
        <v>4130</v>
      </c>
      <c r="B18749" t="s">
        <v>16766</v>
      </c>
      <c r="C18749" t="s">
        <v>16767</v>
      </c>
    </row>
    <row r="18750" spans="1:3" hidden="1" x14ac:dyDescent="0.25">
      <c r="A18750" t="s">
        <v>4130</v>
      </c>
      <c r="B18750" t="s">
        <v>16768</v>
      </c>
      <c r="C18750" t="s">
        <v>16769</v>
      </c>
    </row>
    <row r="18751" spans="1:3" hidden="1" x14ac:dyDescent="0.25">
      <c r="A18751" t="s">
        <v>4130</v>
      </c>
      <c r="B18751" t="s">
        <v>16770</v>
      </c>
      <c r="C18751" t="s">
        <v>16771</v>
      </c>
    </row>
    <row r="18752" spans="1:3" hidden="1" x14ac:dyDescent="0.25">
      <c r="A18752" t="s">
        <v>4130</v>
      </c>
      <c r="B18752" t="s">
        <v>16772</v>
      </c>
      <c r="C18752" t="s">
        <v>16773</v>
      </c>
    </row>
    <row r="18753" spans="1:3" hidden="1" x14ac:dyDescent="0.25">
      <c r="A18753" t="s">
        <v>4130</v>
      </c>
      <c r="B18753" t="s">
        <v>16774</v>
      </c>
      <c r="C18753" t="s">
        <v>16775</v>
      </c>
    </row>
    <row r="18754" spans="1:3" hidden="1" x14ac:dyDescent="0.25">
      <c r="A18754" t="s">
        <v>4130</v>
      </c>
      <c r="B18754" t="s">
        <v>16776</v>
      </c>
      <c r="C18754" t="s">
        <v>16777</v>
      </c>
    </row>
    <row r="18755" spans="1:3" hidden="1" x14ac:dyDescent="0.25">
      <c r="A18755" t="s">
        <v>4130</v>
      </c>
      <c r="B18755" t="s">
        <v>16778</v>
      </c>
      <c r="C18755" t="s">
        <v>16779</v>
      </c>
    </row>
    <row r="18756" spans="1:3" hidden="1" x14ac:dyDescent="0.25">
      <c r="A18756" t="s">
        <v>4130</v>
      </c>
      <c r="B18756" t="s">
        <v>16780</v>
      </c>
      <c r="C18756" t="s">
        <v>16781</v>
      </c>
    </row>
    <row r="18757" spans="1:3" hidden="1" x14ac:dyDescent="0.25">
      <c r="A18757" t="s">
        <v>4130</v>
      </c>
      <c r="B18757" t="s">
        <v>16782</v>
      </c>
      <c r="C18757" t="s">
        <v>16783</v>
      </c>
    </row>
    <row r="18758" spans="1:3" hidden="1" x14ac:dyDescent="0.25">
      <c r="A18758" t="s">
        <v>4130</v>
      </c>
      <c r="B18758" t="s">
        <v>16784</v>
      </c>
      <c r="C18758" t="s">
        <v>16785</v>
      </c>
    </row>
    <row r="18759" spans="1:3" hidden="1" x14ac:dyDescent="0.25">
      <c r="A18759" t="s">
        <v>4130</v>
      </c>
      <c r="B18759" t="s">
        <v>16786</v>
      </c>
      <c r="C18759" t="s">
        <v>16787</v>
      </c>
    </row>
    <row r="18760" spans="1:3" hidden="1" x14ac:dyDescent="0.25">
      <c r="A18760" t="s">
        <v>4130</v>
      </c>
      <c r="B18760" t="s">
        <v>16788</v>
      </c>
      <c r="C18760" t="s">
        <v>16789</v>
      </c>
    </row>
    <row r="18761" spans="1:3" hidden="1" x14ac:dyDescent="0.25">
      <c r="A18761" t="s">
        <v>4130</v>
      </c>
      <c r="B18761" t="s">
        <v>16788</v>
      </c>
      <c r="C18761" t="s">
        <v>16790</v>
      </c>
    </row>
    <row r="18762" spans="1:3" hidden="1" x14ac:dyDescent="0.25">
      <c r="A18762" t="s">
        <v>4130</v>
      </c>
      <c r="B18762" t="s">
        <v>16791</v>
      </c>
      <c r="C18762" t="s">
        <v>16792</v>
      </c>
    </row>
    <row r="18763" spans="1:3" hidden="1" x14ac:dyDescent="0.25">
      <c r="A18763" t="s">
        <v>4130</v>
      </c>
      <c r="B18763" t="s">
        <v>16793</v>
      </c>
      <c r="C18763" t="s">
        <v>16792</v>
      </c>
    </row>
    <row r="18764" spans="1:3" hidden="1" x14ac:dyDescent="0.25">
      <c r="A18764" t="s">
        <v>4130</v>
      </c>
      <c r="B18764" t="s">
        <v>16794</v>
      </c>
      <c r="C18764" t="s">
        <v>16795</v>
      </c>
    </row>
    <row r="18765" spans="1:3" hidden="1" x14ac:dyDescent="0.25">
      <c r="A18765" t="s">
        <v>4130</v>
      </c>
      <c r="B18765" t="s">
        <v>16796</v>
      </c>
      <c r="C18765" t="s">
        <v>16797</v>
      </c>
    </row>
    <row r="18766" spans="1:3" hidden="1" x14ac:dyDescent="0.25">
      <c r="A18766" t="s">
        <v>4130</v>
      </c>
      <c r="B18766" t="s">
        <v>16798</v>
      </c>
      <c r="C18766" t="s">
        <v>16799</v>
      </c>
    </row>
    <row r="18767" spans="1:3" hidden="1" x14ac:dyDescent="0.25">
      <c r="A18767" t="s">
        <v>4130</v>
      </c>
      <c r="B18767" t="s">
        <v>16800</v>
      </c>
      <c r="C18767" t="s">
        <v>16801</v>
      </c>
    </row>
    <row r="18768" spans="1:3" hidden="1" x14ac:dyDescent="0.25">
      <c r="A18768" t="s">
        <v>4130</v>
      </c>
      <c r="B18768" t="s">
        <v>16802</v>
      </c>
      <c r="C18768" t="s">
        <v>16803</v>
      </c>
    </row>
    <row r="18769" spans="1:3" hidden="1" x14ac:dyDescent="0.25">
      <c r="A18769" t="s">
        <v>4130</v>
      </c>
      <c r="B18769" t="s">
        <v>16804</v>
      </c>
      <c r="C18769" t="s">
        <v>16805</v>
      </c>
    </row>
    <row r="18770" spans="1:3" hidden="1" x14ac:dyDescent="0.25">
      <c r="A18770" t="s">
        <v>4130</v>
      </c>
      <c r="B18770" t="s">
        <v>16806</v>
      </c>
      <c r="C18770" t="s">
        <v>16807</v>
      </c>
    </row>
    <row r="18771" spans="1:3" hidden="1" x14ac:dyDescent="0.25">
      <c r="A18771" t="s">
        <v>4130</v>
      </c>
      <c r="B18771" t="s">
        <v>16808</v>
      </c>
      <c r="C18771" t="s">
        <v>16809</v>
      </c>
    </row>
    <row r="18772" spans="1:3" hidden="1" x14ac:dyDescent="0.25">
      <c r="A18772" t="s">
        <v>4130</v>
      </c>
      <c r="B18772" t="s">
        <v>16810</v>
      </c>
      <c r="C18772" t="s">
        <v>16811</v>
      </c>
    </row>
    <row r="18773" spans="1:3" hidden="1" x14ac:dyDescent="0.25">
      <c r="A18773" t="s">
        <v>4130</v>
      </c>
      <c r="B18773" t="s">
        <v>16812</v>
      </c>
      <c r="C18773" t="s">
        <v>16813</v>
      </c>
    </row>
    <row r="18774" spans="1:3" hidden="1" x14ac:dyDescent="0.25">
      <c r="A18774" t="s">
        <v>4130</v>
      </c>
      <c r="B18774" t="s">
        <v>16814</v>
      </c>
      <c r="C18774" t="s">
        <v>16815</v>
      </c>
    </row>
    <row r="18775" spans="1:3" hidden="1" x14ac:dyDescent="0.25">
      <c r="A18775" t="s">
        <v>4130</v>
      </c>
      <c r="B18775" t="s">
        <v>16816</v>
      </c>
      <c r="C18775" t="s">
        <v>16817</v>
      </c>
    </row>
    <row r="18776" spans="1:3" hidden="1" x14ac:dyDescent="0.25">
      <c r="A18776" t="s">
        <v>4130</v>
      </c>
      <c r="B18776" t="s">
        <v>16818</v>
      </c>
      <c r="C18776" t="s">
        <v>16819</v>
      </c>
    </row>
    <row r="18777" spans="1:3" hidden="1" x14ac:dyDescent="0.25">
      <c r="A18777" t="s">
        <v>4130</v>
      </c>
      <c r="B18777" t="s">
        <v>16820</v>
      </c>
      <c r="C18777" t="s">
        <v>16821</v>
      </c>
    </row>
    <row r="18778" spans="1:3" hidden="1" x14ac:dyDescent="0.25">
      <c r="A18778" t="s">
        <v>4130</v>
      </c>
      <c r="B18778" t="s">
        <v>16820</v>
      </c>
      <c r="C18778" t="s">
        <v>16822</v>
      </c>
    </row>
    <row r="18779" spans="1:3" hidden="1" x14ac:dyDescent="0.25">
      <c r="A18779" t="s">
        <v>4130</v>
      </c>
      <c r="B18779" t="s">
        <v>16823</v>
      </c>
      <c r="C18779" t="s">
        <v>16821</v>
      </c>
    </row>
    <row r="18780" spans="1:3" hidden="1" x14ac:dyDescent="0.25">
      <c r="A18780" t="s">
        <v>4130</v>
      </c>
      <c r="B18780" t="s">
        <v>16824</v>
      </c>
      <c r="C18780" t="s">
        <v>16825</v>
      </c>
    </row>
    <row r="18781" spans="1:3" hidden="1" x14ac:dyDescent="0.25">
      <c r="A18781" t="s">
        <v>4130</v>
      </c>
      <c r="B18781" t="s">
        <v>16826</v>
      </c>
      <c r="C18781" t="s">
        <v>16827</v>
      </c>
    </row>
    <row r="18782" spans="1:3" hidden="1" x14ac:dyDescent="0.25">
      <c r="A18782" t="s">
        <v>4130</v>
      </c>
      <c r="B18782" t="s">
        <v>16828</v>
      </c>
      <c r="C18782" t="s">
        <v>16829</v>
      </c>
    </row>
    <row r="18783" spans="1:3" hidden="1" x14ac:dyDescent="0.25">
      <c r="A18783" t="s">
        <v>4130</v>
      </c>
      <c r="B18783" t="s">
        <v>16830</v>
      </c>
      <c r="C18783" t="s">
        <v>16831</v>
      </c>
    </row>
    <row r="18784" spans="1:3" hidden="1" x14ac:dyDescent="0.25">
      <c r="A18784" t="s">
        <v>4130</v>
      </c>
      <c r="B18784" t="s">
        <v>16832</v>
      </c>
      <c r="C18784" t="s">
        <v>16833</v>
      </c>
    </row>
    <row r="18785" spans="1:3" hidden="1" x14ac:dyDescent="0.25">
      <c r="A18785" t="s">
        <v>4130</v>
      </c>
      <c r="B18785" t="s">
        <v>16834</v>
      </c>
      <c r="C18785" t="s">
        <v>16835</v>
      </c>
    </row>
    <row r="18786" spans="1:3" hidden="1" x14ac:dyDescent="0.25">
      <c r="A18786" t="s">
        <v>4130</v>
      </c>
      <c r="B18786" t="s">
        <v>16836</v>
      </c>
      <c r="C18786" t="s">
        <v>16837</v>
      </c>
    </row>
    <row r="18787" spans="1:3" hidden="1" x14ac:dyDescent="0.25">
      <c r="A18787" t="s">
        <v>4130</v>
      </c>
      <c r="B18787" t="s">
        <v>16838</v>
      </c>
      <c r="C18787" t="s">
        <v>16839</v>
      </c>
    </row>
    <row r="18788" spans="1:3" hidden="1" x14ac:dyDescent="0.25">
      <c r="A18788" t="s">
        <v>4130</v>
      </c>
      <c r="B18788" t="s">
        <v>16840</v>
      </c>
      <c r="C18788" t="s">
        <v>16841</v>
      </c>
    </row>
    <row r="18789" spans="1:3" hidden="1" x14ac:dyDescent="0.25">
      <c r="A18789" t="s">
        <v>4130</v>
      </c>
      <c r="B18789" t="s">
        <v>16842</v>
      </c>
      <c r="C18789" t="s">
        <v>16843</v>
      </c>
    </row>
    <row r="18790" spans="1:3" hidden="1" x14ac:dyDescent="0.25">
      <c r="A18790" t="s">
        <v>4130</v>
      </c>
      <c r="B18790" t="s">
        <v>16844</v>
      </c>
      <c r="C18790" t="s">
        <v>16845</v>
      </c>
    </row>
    <row r="18791" spans="1:3" hidden="1" x14ac:dyDescent="0.25">
      <c r="A18791" t="s">
        <v>4130</v>
      </c>
      <c r="B18791" t="s">
        <v>16846</v>
      </c>
      <c r="C18791" t="s">
        <v>16847</v>
      </c>
    </row>
    <row r="18792" spans="1:3" hidden="1" x14ac:dyDescent="0.25">
      <c r="A18792" t="s">
        <v>4130</v>
      </c>
      <c r="B18792" t="s">
        <v>16848</v>
      </c>
      <c r="C18792" t="s">
        <v>16849</v>
      </c>
    </row>
    <row r="18793" spans="1:3" hidden="1" x14ac:dyDescent="0.25">
      <c r="A18793" t="s">
        <v>4130</v>
      </c>
      <c r="B18793" t="s">
        <v>16850</v>
      </c>
      <c r="C18793" t="s">
        <v>16851</v>
      </c>
    </row>
    <row r="18794" spans="1:3" hidden="1" x14ac:dyDescent="0.25">
      <c r="A18794" t="s">
        <v>4130</v>
      </c>
      <c r="B18794" t="s">
        <v>16852</v>
      </c>
      <c r="C18794" t="s">
        <v>16853</v>
      </c>
    </row>
    <row r="18795" spans="1:3" hidden="1" x14ac:dyDescent="0.25">
      <c r="A18795" t="s">
        <v>4130</v>
      </c>
      <c r="B18795" t="s">
        <v>16854</v>
      </c>
      <c r="C18795" t="s">
        <v>16855</v>
      </c>
    </row>
    <row r="18796" spans="1:3" hidden="1" x14ac:dyDescent="0.25">
      <c r="A18796" t="s">
        <v>4130</v>
      </c>
      <c r="B18796" t="s">
        <v>16856</v>
      </c>
      <c r="C18796" t="s">
        <v>16857</v>
      </c>
    </row>
    <row r="18797" spans="1:3" hidden="1" x14ac:dyDescent="0.25">
      <c r="A18797" t="s">
        <v>4130</v>
      </c>
      <c r="B18797" t="s">
        <v>4238</v>
      </c>
      <c r="C18797" t="s">
        <v>16857</v>
      </c>
    </row>
    <row r="18798" spans="1:3" hidden="1" x14ac:dyDescent="0.25">
      <c r="A18798" t="s">
        <v>4130</v>
      </c>
      <c r="B18798" t="s">
        <v>16858</v>
      </c>
      <c r="C18798" t="s">
        <v>16859</v>
      </c>
    </row>
    <row r="18799" spans="1:3" hidden="1" x14ac:dyDescent="0.25">
      <c r="A18799" t="s">
        <v>4130</v>
      </c>
      <c r="B18799" t="s">
        <v>16860</v>
      </c>
      <c r="C18799" t="s">
        <v>16861</v>
      </c>
    </row>
    <row r="18800" spans="1:3" hidden="1" x14ac:dyDescent="0.25">
      <c r="A18800" t="s">
        <v>4130</v>
      </c>
      <c r="B18800" t="s">
        <v>16862</v>
      </c>
      <c r="C18800" t="s">
        <v>16863</v>
      </c>
    </row>
    <row r="18801" spans="1:3" hidden="1" x14ac:dyDescent="0.25">
      <c r="A18801" t="s">
        <v>4130</v>
      </c>
      <c r="B18801" t="s">
        <v>16864</v>
      </c>
      <c r="C18801" t="s">
        <v>16865</v>
      </c>
    </row>
    <row r="18802" spans="1:3" hidden="1" x14ac:dyDescent="0.25">
      <c r="A18802" t="s">
        <v>4130</v>
      </c>
      <c r="B18802" t="s">
        <v>16866</v>
      </c>
      <c r="C18802" t="s">
        <v>16867</v>
      </c>
    </row>
    <row r="18803" spans="1:3" hidden="1" x14ac:dyDescent="0.25">
      <c r="A18803" t="s">
        <v>4130</v>
      </c>
      <c r="B18803" t="s">
        <v>4238</v>
      </c>
      <c r="C18803" t="s">
        <v>16867</v>
      </c>
    </row>
    <row r="18804" spans="1:3" hidden="1" x14ac:dyDescent="0.25">
      <c r="A18804" t="s">
        <v>4130</v>
      </c>
      <c r="B18804" t="s">
        <v>16868</v>
      </c>
      <c r="C18804" t="s">
        <v>16869</v>
      </c>
    </row>
    <row r="18805" spans="1:3" hidden="1" x14ac:dyDescent="0.25">
      <c r="A18805" t="s">
        <v>4130</v>
      </c>
      <c r="B18805" t="s">
        <v>4238</v>
      </c>
      <c r="C18805" t="s">
        <v>16869</v>
      </c>
    </row>
    <row r="18806" spans="1:3" hidden="1" x14ac:dyDescent="0.25">
      <c r="A18806" t="s">
        <v>4130</v>
      </c>
      <c r="B18806" t="s">
        <v>16870</v>
      </c>
      <c r="C18806" t="s">
        <v>16871</v>
      </c>
    </row>
    <row r="18807" spans="1:3" hidden="1" x14ac:dyDescent="0.25">
      <c r="A18807" t="s">
        <v>4130</v>
      </c>
      <c r="B18807" t="s">
        <v>16872</v>
      </c>
      <c r="C18807" t="s">
        <v>16873</v>
      </c>
    </row>
    <row r="18808" spans="1:3" hidden="1" x14ac:dyDescent="0.25">
      <c r="A18808" t="s">
        <v>4130</v>
      </c>
      <c r="B18808" t="s">
        <v>16874</v>
      </c>
      <c r="C18808" t="s">
        <v>16875</v>
      </c>
    </row>
    <row r="18809" spans="1:3" hidden="1" x14ac:dyDescent="0.25">
      <c r="A18809" t="s">
        <v>4130</v>
      </c>
      <c r="B18809" t="s">
        <v>16876</v>
      </c>
      <c r="C18809" t="s">
        <v>16877</v>
      </c>
    </row>
    <row r="18810" spans="1:3" hidden="1" x14ac:dyDescent="0.25">
      <c r="A18810" t="s">
        <v>4130</v>
      </c>
      <c r="B18810" t="s">
        <v>4238</v>
      </c>
      <c r="C18810" t="s">
        <v>16877</v>
      </c>
    </row>
    <row r="18811" spans="1:3" hidden="1" x14ac:dyDescent="0.25">
      <c r="A18811" t="s">
        <v>4130</v>
      </c>
      <c r="B18811" t="s">
        <v>16878</v>
      </c>
      <c r="C18811" t="s">
        <v>16879</v>
      </c>
    </row>
    <row r="18812" spans="1:3" hidden="1" x14ac:dyDescent="0.25">
      <c r="A18812" t="s">
        <v>4130</v>
      </c>
      <c r="B18812" t="s">
        <v>16880</v>
      </c>
      <c r="C18812" t="s">
        <v>16881</v>
      </c>
    </row>
    <row r="18813" spans="1:3" hidden="1" x14ac:dyDescent="0.25">
      <c r="A18813" t="s">
        <v>4130</v>
      </c>
      <c r="B18813" t="s">
        <v>16882</v>
      </c>
      <c r="C18813" t="s">
        <v>16883</v>
      </c>
    </row>
    <row r="18814" spans="1:3" hidden="1" x14ac:dyDescent="0.25">
      <c r="A18814" t="s">
        <v>4130</v>
      </c>
      <c r="B18814" t="s">
        <v>16884</v>
      </c>
      <c r="C18814" t="s">
        <v>16885</v>
      </c>
    </row>
    <row r="18815" spans="1:3" hidden="1" x14ac:dyDescent="0.25">
      <c r="A18815" t="s">
        <v>4130</v>
      </c>
      <c r="B18815" t="s">
        <v>16886</v>
      </c>
      <c r="C18815" t="s">
        <v>16887</v>
      </c>
    </row>
    <row r="18816" spans="1:3" hidden="1" x14ac:dyDescent="0.25">
      <c r="A18816" t="s">
        <v>4130</v>
      </c>
      <c r="B18816" t="s">
        <v>16888</v>
      </c>
      <c r="C18816" t="s">
        <v>16887</v>
      </c>
    </row>
    <row r="18817" spans="1:3" hidden="1" x14ac:dyDescent="0.25">
      <c r="A18817" t="s">
        <v>4130</v>
      </c>
      <c r="B18817" t="s">
        <v>16889</v>
      </c>
      <c r="C18817" t="s">
        <v>16887</v>
      </c>
    </row>
    <row r="18818" spans="1:3" hidden="1" x14ac:dyDescent="0.25">
      <c r="A18818" t="s">
        <v>4130</v>
      </c>
      <c r="B18818" t="s">
        <v>16890</v>
      </c>
      <c r="C18818" t="s">
        <v>16887</v>
      </c>
    </row>
    <row r="18819" spans="1:3" hidden="1" x14ac:dyDescent="0.25">
      <c r="A18819" t="s">
        <v>4130</v>
      </c>
      <c r="B18819" t="s">
        <v>16891</v>
      </c>
      <c r="C18819" t="s">
        <v>16892</v>
      </c>
    </row>
    <row r="18820" spans="1:3" hidden="1" x14ac:dyDescent="0.25">
      <c r="A18820" t="s">
        <v>4130</v>
      </c>
      <c r="B18820" t="s">
        <v>16893</v>
      </c>
      <c r="C18820" t="s">
        <v>16892</v>
      </c>
    </row>
    <row r="18821" spans="1:3" hidden="1" x14ac:dyDescent="0.25">
      <c r="A18821" t="s">
        <v>4130</v>
      </c>
      <c r="B18821" t="s">
        <v>16894</v>
      </c>
      <c r="C18821" t="s">
        <v>16895</v>
      </c>
    </row>
    <row r="18822" spans="1:3" hidden="1" x14ac:dyDescent="0.25">
      <c r="A18822" t="s">
        <v>4130</v>
      </c>
      <c r="B18822" t="s">
        <v>16896</v>
      </c>
      <c r="C18822" t="s">
        <v>16897</v>
      </c>
    </row>
    <row r="18823" spans="1:3" hidden="1" x14ac:dyDescent="0.25">
      <c r="A18823" t="s">
        <v>4130</v>
      </c>
      <c r="B18823" t="s">
        <v>4238</v>
      </c>
      <c r="C18823" t="s">
        <v>16897</v>
      </c>
    </row>
    <row r="18824" spans="1:3" hidden="1" x14ac:dyDescent="0.25">
      <c r="A18824" t="s">
        <v>4130</v>
      </c>
      <c r="B18824" t="s">
        <v>16898</v>
      </c>
      <c r="C18824" t="s">
        <v>16899</v>
      </c>
    </row>
    <row r="18825" spans="1:3" hidden="1" x14ac:dyDescent="0.25">
      <c r="A18825" t="s">
        <v>4130</v>
      </c>
      <c r="B18825" t="s">
        <v>16900</v>
      </c>
      <c r="C18825" t="s">
        <v>16899</v>
      </c>
    </row>
    <row r="18826" spans="1:3" hidden="1" x14ac:dyDescent="0.25">
      <c r="A18826" t="s">
        <v>4130</v>
      </c>
      <c r="B18826" t="s">
        <v>16901</v>
      </c>
      <c r="C18826" t="s">
        <v>16902</v>
      </c>
    </row>
    <row r="18827" spans="1:3" hidden="1" x14ac:dyDescent="0.25">
      <c r="A18827" t="s">
        <v>4130</v>
      </c>
      <c r="B18827" t="s">
        <v>16903</v>
      </c>
      <c r="C18827" t="s">
        <v>16902</v>
      </c>
    </row>
    <row r="18828" spans="1:3" hidden="1" x14ac:dyDescent="0.25">
      <c r="A18828" t="s">
        <v>4130</v>
      </c>
      <c r="B18828" t="s">
        <v>16904</v>
      </c>
      <c r="C18828" t="s">
        <v>16905</v>
      </c>
    </row>
    <row r="18829" spans="1:3" hidden="1" x14ac:dyDescent="0.25">
      <c r="A18829" t="s">
        <v>4130</v>
      </c>
      <c r="B18829" t="s">
        <v>16906</v>
      </c>
      <c r="C18829" t="s">
        <v>16907</v>
      </c>
    </row>
    <row r="18830" spans="1:3" hidden="1" x14ac:dyDescent="0.25">
      <c r="A18830" t="s">
        <v>4130</v>
      </c>
      <c r="B18830" t="s">
        <v>16908</v>
      </c>
      <c r="C18830" t="s">
        <v>16909</v>
      </c>
    </row>
    <row r="18831" spans="1:3" hidden="1" x14ac:dyDescent="0.25">
      <c r="A18831" t="s">
        <v>4130</v>
      </c>
      <c r="B18831" t="s">
        <v>16910</v>
      </c>
      <c r="C18831" t="s">
        <v>16911</v>
      </c>
    </row>
    <row r="18832" spans="1:3" hidden="1" x14ac:dyDescent="0.25">
      <c r="A18832" t="s">
        <v>4130</v>
      </c>
      <c r="B18832" t="s">
        <v>4238</v>
      </c>
      <c r="C18832" t="s">
        <v>16911</v>
      </c>
    </row>
    <row r="18833" spans="1:3" hidden="1" x14ac:dyDescent="0.25">
      <c r="A18833" t="s">
        <v>4130</v>
      </c>
      <c r="B18833" t="s">
        <v>16912</v>
      </c>
      <c r="C18833" t="s">
        <v>4134</v>
      </c>
    </row>
    <row r="18834" spans="1:3" hidden="1" x14ac:dyDescent="0.25">
      <c r="A18834" t="s">
        <v>4130</v>
      </c>
      <c r="B18834" t="s">
        <v>16913</v>
      </c>
      <c r="C18834" t="s">
        <v>16914</v>
      </c>
    </row>
    <row r="18835" spans="1:3" hidden="1" x14ac:dyDescent="0.25">
      <c r="A18835" t="s">
        <v>4130</v>
      </c>
      <c r="B18835" t="s">
        <v>16915</v>
      </c>
      <c r="C18835" t="s">
        <v>16916</v>
      </c>
    </row>
    <row r="18836" spans="1:3" hidden="1" x14ac:dyDescent="0.25">
      <c r="A18836" t="s">
        <v>4130</v>
      </c>
      <c r="B18836" t="s">
        <v>4238</v>
      </c>
      <c r="C18836" t="s">
        <v>16916</v>
      </c>
    </row>
    <row r="18837" spans="1:3" hidden="1" x14ac:dyDescent="0.25">
      <c r="A18837" t="s">
        <v>4130</v>
      </c>
      <c r="B18837" t="s">
        <v>16917</v>
      </c>
      <c r="C18837" t="s">
        <v>16918</v>
      </c>
    </row>
    <row r="18838" spans="1:3" hidden="1" x14ac:dyDescent="0.25">
      <c r="A18838" t="s">
        <v>4130</v>
      </c>
      <c r="B18838" t="s">
        <v>4238</v>
      </c>
      <c r="C18838" t="s">
        <v>16918</v>
      </c>
    </row>
    <row r="18839" spans="1:3" hidden="1" x14ac:dyDescent="0.25">
      <c r="A18839" t="s">
        <v>4130</v>
      </c>
      <c r="B18839" t="s">
        <v>16919</v>
      </c>
      <c r="C18839" t="s">
        <v>16920</v>
      </c>
    </row>
    <row r="18840" spans="1:3" hidden="1" x14ac:dyDescent="0.25">
      <c r="A18840" t="s">
        <v>4130</v>
      </c>
      <c r="B18840" t="s">
        <v>16921</v>
      </c>
      <c r="C18840" t="s">
        <v>16920</v>
      </c>
    </row>
    <row r="18841" spans="1:3" hidden="1" x14ac:dyDescent="0.25">
      <c r="A18841" t="s">
        <v>4130</v>
      </c>
      <c r="B18841" t="s">
        <v>16922</v>
      </c>
      <c r="C18841" t="s">
        <v>16923</v>
      </c>
    </row>
    <row r="18842" spans="1:3" hidden="1" x14ac:dyDescent="0.25">
      <c r="A18842" t="s">
        <v>4130</v>
      </c>
      <c r="B18842" t="s">
        <v>16924</v>
      </c>
      <c r="C18842" t="s">
        <v>16925</v>
      </c>
    </row>
    <row r="18843" spans="1:3" hidden="1" x14ac:dyDescent="0.25">
      <c r="A18843" t="s">
        <v>4130</v>
      </c>
      <c r="B18843" t="s">
        <v>16926</v>
      </c>
      <c r="C18843" t="s">
        <v>4134</v>
      </c>
    </row>
    <row r="18844" spans="1:3" hidden="1" x14ac:dyDescent="0.25">
      <c r="A18844" t="s">
        <v>4130</v>
      </c>
      <c r="B18844" t="s">
        <v>16927</v>
      </c>
      <c r="C18844" t="s">
        <v>16928</v>
      </c>
    </row>
    <row r="18845" spans="1:3" hidden="1" x14ac:dyDescent="0.25">
      <c r="A18845" t="s">
        <v>4130</v>
      </c>
      <c r="B18845" t="s">
        <v>16929</v>
      </c>
      <c r="C18845" t="s">
        <v>4134</v>
      </c>
    </row>
    <row r="18846" spans="1:3" hidden="1" x14ac:dyDescent="0.25">
      <c r="A18846" t="s">
        <v>4130</v>
      </c>
      <c r="B18846" t="s">
        <v>16930</v>
      </c>
      <c r="C18846" t="s">
        <v>16931</v>
      </c>
    </row>
    <row r="18847" spans="1:3" hidden="1" x14ac:dyDescent="0.25">
      <c r="A18847" t="s">
        <v>4130</v>
      </c>
      <c r="B18847" t="s">
        <v>4238</v>
      </c>
      <c r="C18847" t="s">
        <v>16931</v>
      </c>
    </row>
    <row r="18848" spans="1:3" hidden="1" x14ac:dyDescent="0.25">
      <c r="A18848" t="s">
        <v>4130</v>
      </c>
      <c r="B18848" t="s">
        <v>16932</v>
      </c>
      <c r="C18848" t="s">
        <v>16933</v>
      </c>
    </row>
    <row r="18849" spans="1:3" hidden="1" x14ac:dyDescent="0.25">
      <c r="A18849" t="s">
        <v>4130</v>
      </c>
      <c r="B18849" t="s">
        <v>16934</v>
      </c>
      <c r="C18849" t="s">
        <v>16935</v>
      </c>
    </row>
    <row r="18850" spans="1:3" hidden="1" x14ac:dyDescent="0.25">
      <c r="A18850" t="s">
        <v>4130</v>
      </c>
      <c r="B18850" t="s">
        <v>16936</v>
      </c>
      <c r="C18850" t="s">
        <v>16937</v>
      </c>
    </row>
    <row r="18851" spans="1:3" hidden="1" x14ac:dyDescent="0.25">
      <c r="A18851" t="s">
        <v>4130</v>
      </c>
      <c r="B18851" t="s">
        <v>16938</v>
      </c>
      <c r="C18851" t="s">
        <v>16939</v>
      </c>
    </row>
    <row r="18852" spans="1:3" hidden="1" x14ac:dyDescent="0.25">
      <c r="A18852" t="s">
        <v>4130</v>
      </c>
      <c r="B18852" t="s">
        <v>16940</v>
      </c>
      <c r="C18852" t="s">
        <v>16941</v>
      </c>
    </row>
    <row r="18853" spans="1:3" hidden="1" x14ac:dyDescent="0.25">
      <c r="A18853" t="s">
        <v>4130</v>
      </c>
      <c r="B18853" t="s">
        <v>16942</v>
      </c>
      <c r="C18853" t="s">
        <v>16943</v>
      </c>
    </row>
    <row r="18854" spans="1:3" hidden="1" x14ac:dyDescent="0.25">
      <c r="A18854" t="s">
        <v>4130</v>
      </c>
      <c r="B18854" t="s">
        <v>16944</v>
      </c>
      <c r="C18854" t="s">
        <v>16945</v>
      </c>
    </row>
    <row r="18855" spans="1:3" hidden="1" x14ac:dyDescent="0.25">
      <c r="A18855" t="s">
        <v>4130</v>
      </c>
      <c r="B18855" t="s">
        <v>16946</v>
      </c>
      <c r="C18855" t="s">
        <v>16947</v>
      </c>
    </row>
    <row r="18856" spans="1:3" hidden="1" x14ac:dyDescent="0.25">
      <c r="A18856" t="s">
        <v>4130</v>
      </c>
      <c r="B18856" t="s">
        <v>16948</v>
      </c>
      <c r="C18856" t="s">
        <v>16949</v>
      </c>
    </row>
    <row r="18857" spans="1:3" hidden="1" x14ac:dyDescent="0.25">
      <c r="A18857" t="s">
        <v>4130</v>
      </c>
      <c r="B18857" t="s">
        <v>16950</v>
      </c>
      <c r="C18857" t="s">
        <v>16951</v>
      </c>
    </row>
    <row r="18858" spans="1:3" hidden="1" x14ac:dyDescent="0.25">
      <c r="A18858" t="s">
        <v>4130</v>
      </c>
      <c r="B18858" t="s">
        <v>16952</v>
      </c>
      <c r="C18858" t="s">
        <v>16953</v>
      </c>
    </row>
    <row r="18859" spans="1:3" hidden="1" x14ac:dyDescent="0.25">
      <c r="A18859" t="s">
        <v>4130</v>
      </c>
      <c r="B18859" t="s">
        <v>16954</v>
      </c>
      <c r="C18859" t="s">
        <v>16955</v>
      </c>
    </row>
    <row r="18860" spans="1:3" hidden="1" x14ac:dyDescent="0.25">
      <c r="A18860" t="s">
        <v>4130</v>
      </c>
      <c r="B18860" t="s">
        <v>16956</v>
      </c>
      <c r="C18860" t="s">
        <v>16957</v>
      </c>
    </row>
    <row r="18861" spans="1:3" hidden="1" x14ac:dyDescent="0.25">
      <c r="A18861" t="s">
        <v>4130</v>
      </c>
      <c r="B18861" t="s">
        <v>16958</v>
      </c>
      <c r="C18861" t="s">
        <v>16959</v>
      </c>
    </row>
    <row r="18862" spans="1:3" hidden="1" x14ac:dyDescent="0.25">
      <c r="A18862" t="s">
        <v>4130</v>
      </c>
      <c r="B18862" t="s">
        <v>16960</v>
      </c>
      <c r="C18862" t="s">
        <v>16961</v>
      </c>
    </row>
    <row r="18863" spans="1:3" hidden="1" x14ac:dyDescent="0.25">
      <c r="A18863" t="s">
        <v>4130</v>
      </c>
      <c r="B18863" t="s">
        <v>16962</v>
      </c>
      <c r="C18863" t="s">
        <v>16963</v>
      </c>
    </row>
    <row r="18864" spans="1:3" hidden="1" x14ac:dyDescent="0.25">
      <c r="A18864" t="s">
        <v>4130</v>
      </c>
      <c r="B18864" t="s">
        <v>16964</v>
      </c>
      <c r="C18864" t="s">
        <v>16965</v>
      </c>
    </row>
    <row r="18865" spans="1:3" hidden="1" x14ac:dyDescent="0.25">
      <c r="A18865" t="s">
        <v>4130</v>
      </c>
      <c r="B18865" t="s">
        <v>16966</v>
      </c>
      <c r="C18865" t="s">
        <v>16967</v>
      </c>
    </row>
    <row r="18866" spans="1:3" hidden="1" x14ac:dyDescent="0.25">
      <c r="A18866" t="s">
        <v>4130</v>
      </c>
      <c r="B18866" t="s">
        <v>16968</v>
      </c>
      <c r="C18866" t="s">
        <v>16969</v>
      </c>
    </row>
    <row r="18867" spans="1:3" hidden="1" x14ac:dyDescent="0.25">
      <c r="A18867" t="s">
        <v>4130</v>
      </c>
      <c r="B18867" t="s">
        <v>16970</v>
      </c>
      <c r="C18867" t="s">
        <v>16971</v>
      </c>
    </row>
    <row r="18868" spans="1:3" hidden="1" x14ac:dyDescent="0.25">
      <c r="A18868" t="s">
        <v>4130</v>
      </c>
      <c r="B18868" t="s">
        <v>16968</v>
      </c>
      <c r="C18868" t="s">
        <v>16972</v>
      </c>
    </row>
    <row r="18869" spans="1:3" hidden="1" x14ac:dyDescent="0.25">
      <c r="A18869" t="s">
        <v>4130</v>
      </c>
      <c r="B18869" t="s">
        <v>16973</v>
      </c>
      <c r="C18869" t="s">
        <v>16974</v>
      </c>
    </row>
    <row r="18870" spans="1:3" hidden="1" x14ac:dyDescent="0.25">
      <c r="A18870" t="s">
        <v>4130</v>
      </c>
      <c r="B18870" t="s">
        <v>16975</v>
      </c>
      <c r="C18870" t="s">
        <v>16974</v>
      </c>
    </row>
    <row r="18871" spans="1:3" hidden="1" x14ac:dyDescent="0.25">
      <c r="A18871" t="s">
        <v>4130</v>
      </c>
      <c r="B18871" t="s">
        <v>16976</v>
      </c>
      <c r="C18871" t="s">
        <v>16977</v>
      </c>
    </row>
    <row r="18872" spans="1:3" hidden="1" x14ac:dyDescent="0.25">
      <c r="A18872" t="s">
        <v>4130</v>
      </c>
      <c r="B18872" t="s">
        <v>16978</v>
      </c>
      <c r="C18872" t="s">
        <v>16979</v>
      </c>
    </row>
    <row r="18873" spans="1:3" hidden="1" x14ac:dyDescent="0.25">
      <c r="A18873" t="s">
        <v>4130</v>
      </c>
      <c r="B18873" t="s">
        <v>16980</v>
      </c>
      <c r="C18873" t="s">
        <v>16981</v>
      </c>
    </row>
    <row r="18874" spans="1:3" hidden="1" x14ac:dyDescent="0.25">
      <c r="A18874" t="s">
        <v>4130</v>
      </c>
      <c r="B18874" t="s">
        <v>16982</v>
      </c>
      <c r="C18874" t="s">
        <v>16983</v>
      </c>
    </row>
    <row r="18875" spans="1:3" hidden="1" x14ac:dyDescent="0.25">
      <c r="A18875" t="s">
        <v>4130</v>
      </c>
      <c r="B18875" t="s">
        <v>16984</v>
      </c>
      <c r="C18875" t="s">
        <v>16985</v>
      </c>
    </row>
    <row r="18876" spans="1:3" hidden="1" x14ac:dyDescent="0.25">
      <c r="A18876" t="s">
        <v>4130</v>
      </c>
      <c r="B18876" t="s">
        <v>16986</v>
      </c>
      <c r="C18876" t="s">
        <v>16987</v>
      </c>
    </row>
    <row r="18877" spans="1:3" hidden="1" x14ac:dyDescent="0.25">
      <c r="A18877" t="s">
        <v>4130</v>
      </c>
      <c r="B18877" t="s">
        <v>16988</v>
      </c>
      <c r="C18877" t="s">
        <v>16989</v>
      </c>
    </row>
    <row r="18878" spans="1:3" hidden="1" x14ac:dyDescent="0.25">
      <c r="A18878" t="s">
        <v>4130</v>
      </c>
      <c r="B18878" t="s">
        <v>16990</v>
      </c>
      <c r="C18878" t="s">
        <v>16991</v>
      </c>
    </row>
    <row r="18879" spans="1:3" hidden="1" x14ac:dyDescent="0.25">
      <c r="A18879" t="s">
        <v>4130</v>
      </c>
      <c r="B18879" t="s">
        <v>16992</v>
      </c>
      <c r="C18879" t="s">
        <v>16993</v>
      </c>
    </row>
    <row r="18880" spans="1:3" hidden="1" x14ac:dyDescent="0.25">
      <c r="A18880" t="s">
        <v>4130</v>
      </c>
      <c r="B18880" t="s">
        <v>16994</v>
      </c>
      <c r="C18880" t="s">
        <v>16995</v>
      </c>
    </row>
    <row r="18881" spans="1:3" hidden="1" x14ac:dyDescent="0.25">
      <c r="A18881" t="s">
        <v>4130</v>
      </c>
      <c r="B18881" t="s">
        <v>16996</v>
      </c>
      <c r="C18881" t="s">
        <v>16997</v>
      </c>
    </row>
    <row r="18882" spans="1:3" hidden="1" x14ac:dyDescent="0.25">
      <c r="A18882" t="s">
        <v>4130</v>
      </c>
      <c r="B18882" t="s">
        <v>16998</v>
      </c>
      <c r="C18882" t="s">
        <v>16999</v>
      </c>
    </row>
    <row r="18883" spans="1:3" hidden="1" x14ac:dyDescent="0.25">
      <c r="A18883" t="s">
        <v>4130</v>
      </c>
      <c r="B18883" t="s">
        <v>17000</v>
      </c>
      <c r="C18883" t="s">
        <v>17001</v>
      </c>
    </row>
    <row r="18884" spans="1:3" hidden="1" x14ac:dyDescent="0.25">
      <c r="A18884" t="s">
        <v>4130</v>
      </c>
      <c r="B18884" t="s">
        <v>17002</v>
      </c>
      <c r="C18884" t="s">
        <v>17003</v>
      </c>
    </row>
    <row r="18885" spans="1:3" hidden="1" x14ac:dyDescent="0.25">
      <c r="A18885" t="s">
        <v>4130</v>
      </c>
      <c r="B18885" t="s">
        <v>17004</v>
      </c>
      <c r="C18885" t="s">
        <v>17001</v>
      </c>
    </row>
    <row r="18886" spans="1:3" hidden="1" x14ac:dyDescent="0.25">
      <c r="A18886" t="s">
        <v>4130</v>
      </c>
      <c r="B18886" t="s">
        <v>17005</v>
      </c>
      <c r="C18886" t="s">
        <v>17006</v>
      </c>
    </row>
    <row r="18887" spans="1:3" hidden="1" x14ac:dyDescent="0.25">
      <c r="A18887" t="s">
        <v>4130</v>
      </c>
      <c r="B18887" t="s">
        <v>17007</v>
      </c>
      <c r="C18887" t="s">
        <v>17008</v>
      </c>
    </row>
    <row r="18888" spans="1:3" hidden="1" x14ac:dyDescent="0.25">
      <c r="A18888" t="s">
        <v>4130</v>
      </c>
      <c r="B18888" t="s">
        <v>17009</v>
      </c>
      <c r="C18888" t="s">
        <v>17010</v>
      </c>
    </row>
    <row r="18889" spans="1:3" hidden="1" x14ac:dyDescent="0.25">
      <c r="A18889" t="s">
        <v>4130</v>
      </c>
      <c r="B18889" t="s">
        <v>17011</v>
      </c>
      <c r="C18889" t="s">
        <v>17012</v>
      </c>
    </row>
    <row r="18890" spans="1:3" hidden="1" x14ac:dyDescent="0.25">
      <c r="A18890" t="s">
        <v>4130</v>
      </c>
      <c r="B18890" t="s">
        <v>17013</v>
      </c>
      <c r="C18890" t="s">
        <v>16664</v>
      </c>
    </row>
    <row r="18891" spans="1:3" hidden="1" x14ac:dyDescent="0.25">
      <c r="A18891" t="s">
        <v>4130</v>
      </c>
      <c r="B18891" t="s">
        <v>17014</v>
      </c>
      <c r="C18891" t="s">
        <v>17015</v>
      </c>
    </row>
    <row r="18892" spans="1:3" hidden="1" x14ac:dyDescent="0.25">
      <c r="A18892" t="s">
        <v>4130</v>
      </c>
      <c r="B18892" t="s">
        <v>17016</v>
      </c>
      <c r="C18892" t="s">
        <v>17017</v>
      </c>
    </row>
    <row r="18893" spans="1:3" hidden="1" x14ac:dyDescent="0.25">
      <c r="A18893" t="s">
        <v>4130</v>
      </c>
      <c r="B18893" t="s">
        <v>17018</v>
      </c>
      <c r="C18893" t="s">
        <v>17019</v>
      </c>
    </row>
    <row r="18894" spans="1:3" hidden="1" x14ac:dyDescent="0.25">
      <c r="A18894" t="s">
        <v>4130</v>
      </c>
      <c r="B18894" t="s">
        <v>17020</v>
      </c>
      <c r="C18894" t="s">
        <v>17021</v>
      </c>
    </row>
    <row r="18895" spans="1:3" hidden="1" x14ac:dyDescent="0.25">
      <c r="A18895" t="s">
        <v>4130</v>
      </c>
      <c r="B18895" t="s">
        <v>17022</v>
      </c>
      <c r="C18895" t="s">
        <v>17021</v>
      </c>
    </row>
    <row r="18896" spans="1:3" hidden="1" x14ac:dyDescent="0.25">
      <c r="A18896" t="s">
        <v>4130</v>
      </c>
      <c r="B18896" t="s">
        <v>17023</v>
      </c>
      <c r="C18896" t="s">
        <v>17021</v>
      </c>
    </row>
    <row r="18897" spans="1:3" hidden="1" x14ac:dyDescent="0.25">
      <c r="A18897" t="s">
        <v>4130</v>
      </c>
      <c r="B18897" t="s">
        <v>17024</v>
      </c>
      <c r="C18897" t="s">
        <v>17021</v>
      </c>
    </row>
    <row r="18898" spans="1:3" hidden="1" x14ac:dyDescent="0.25">
      <c r="A18898" t="s">
        <v>4130</v>
      </c>
      <c r="B18898" t="s">
        <v>17025</v>
      </c>
      <c r="C18898" t="s">
        <v>17021</v>
      </c>
    </row>
    <row r="18899" spans="1:3" hidden="1" x14ac:dyDescent="0.25">
      <c r="A18899" t="s">
        <v>4130</v>
      </c>
      <c r="B18899" t="s">
        <v>17026</v>
      </c>
      <c r="C18899" t="s">
        <v>17027</v>
      </c>
    </row>
    <row r="18900" spans="1:3" hidden="1" x14ac:dyDescent="0.25">
      <c r="A18900" t="s">
        <v>4130</v>
      </c>
      <c r="B18900" t="s">
        <v>17028</v>
      </c>
      <c r="C18900" t="s">
        <v>17029</v>
      </c>
    </row>
    <row r="18901" spans="1:3" hidden="1" x14ac:dyDescent="0.25">
      <c r="A18901" t="s">
        <v>4130</v>
      </c>
      <c r="B18901" t="s">
        <v>17030</v>
      </c>
      <c r="C18901" t="s">
        <v>17031</v>
      </c>
    </row>
    <row r="18902" spans="1:3" hidden="1" x14ac:dyDescent="0.25">
      <c r="A18902" t="s">
        <v>4130</v>
      </c>
      <c r="B18902" t="s">
        <v>17032</v>
      </c>
      <c r="C18902" t="s">
        <v>17033</v>
      </c>
    </row>
    <row r="18903" spans="1:3" hidden="1" x14ac:dyDescent="0.25">
      <c r="A18903" t="s">
        <v>4130</v>
      </c>
      <c r="B18903" t="s">
        <v>17034</v>
      </c>
      <c r="C18903" t="s">
        <v>17035</v>
      </c>
    </row>
    <row r="18904" spans="1:3" hidden="1" x14ac:dyDescent="0.25">
      <c r="A18904" t="s">
        <v>4130</v>
      </c>
      <c r="B18904" t="s">
        <v>17036</v>
      </c>
      <c r="C18904" t="s">
        <v>17037</v>
      </c>
    </row>
    <row r="18905" spans="1:3" hidden="1" x14ac:dyDescent="0.25">
      <c r="A18905" t="s">
        <v>4130</v>
      </c>
      <c r="B18905" t="s">
        <v>17038</v>
      </c>
      <c r="C18905" t="s">
        <v>17039</v>
      </c>
    </row>
    <row r="18906" spans="1:3" hidden="1" x14ac:dyDescent="0.25">
      <c r="A18906" t="s">
        <v>4130</v>
      </c>
      <c r="B18906" t="s">
        <v>17040</v>
      </c>
      <c r="C18906" t="s">
        <v>17041</v>
      </c>
    </row>
    <row r="18907" spans="1:3" hidden="1" x14ac:dyDescent="0.25">
      <c r="A18907" t="s">
        <v>4130</v>
      </c>
      <c r="B18907" t="s">
        <v>17042</v>
      </c>
      <c r="C18907" t="s">
        <v>17043</v>
      </c>
    </row>
    <row r="18908" spans="1:3" hidden="1" x14ac:dyDescent="0.25">
      <c r="A18908" t="s">
        <v>4130</v>
      </c>
      <c r="B18908" t="s">
        <v>17044</v>
      </c>
      <c r="C18908" t="s">
        <v>17045</v>
      </c>
    </row>
    <row r="18909" spans="1:3" hidden="1" x14ac:dyDescent="0.25">
      <c r="A18909" t="s">
        <v>4130</v>
      </c>
      <c r="B18909" t="s">
        <v>17046</v>
      </c>
      <c r="C18909" t="s">
        <v>17047</v>
      </c>
    </row>
    <row r="18910" spans="1:3" hidden="1" x14ac:dyDescent="0.25">
      <c r="A18910" t="s">
        <v>4130</v>
      </c>
      <c r="B18910" t="s">
        <v>17048</v>
      </c>
      <c r="C18910" t="s">
        <v>17049</v>
      </c>
    </row>
    <row r="18911" spans="1:3" hidden="1" x14ac:dyDescent="0.25">
      <c r="A18911" t="s">
        <v>4130</v>
      </c>
      <c r="B18911" t="s">
        <v>17050</v>
      </c>
      <c r="C18911" t="s">
        <v>17051</v>
      </c>
    </row>
    <row r="18912" spans="1:3" hidden="1" x14ac:dyDescent="0.25">
      <c r="A18912" t="s">
        <v>4130</v>
      </c>
      <c r="B18912" t="s">
        <v>17052</v>
      </c>
      <c r="C18912" t="s">
        <v>17053</v>
      </c>
    </row>
    <row r="18913" spans="1:3" hidden="1" x14ac:dyDescent="0.25">
      <c r="A18913" t="s">
        <v>4130</v>
      </c>
      <c r="B18913" t="s">
        <v>17054</v>
      </c>
      <c r="C18913" t="s">
        <v>17055</v>
      </c>
    </row>
    <row r="18914" spans="1:3" hidden="1" x14ac:dyDescent="0.25">
      <c r="A18914" t="s">
        <v>4130</v>
      </c>
      <c r="B18914" t="s">
        <v>17056</v>
      </c>
      <c r="C18914" t="s">
        <v>17057</v>
      </c>
    </row>
    <row r="18915" spans="1:3" hidden="1" x14ac:dyDescent="0.25">
      <c r="A18915" t="s">
        <v>4130</v>
      </c>
      <c r="B18915" t="s">
        <v>17058</v>
      </c>
      <c r="C18915" t="s">
        <v>17059</v>
      </c>
    </row>
    <row r="18916" spans="1:3" hidden="1" x14ac:dyDescent="0.25">
      <c r="A18916" t="s">
        <v>4130</v>
      </c>
      <c r="B18916" t="s">
        <v>17060</v>
      </c>
      <c r="C18916" t="s">
        <v>17061</v>
      </c>
    </row>
    <row r="18917" spans="1:3" hidden="1" x14ac:dyDescent="0.25">
      <c r="A18917" t="s">
        <v>4130</v>
      </c>
      <c r="B18917" t="s">
        <v>17062</v>
      </c>
      <c r="C18917" t="s">
        <v>17063</v>
      </c>
    </row>
    <row r="18918" spans="1:3" hidden="1" x14ac:dyDescent="0.25">
      <c r="A18918" t="s">
        <v>4130</v>
      </c>
      <c r="B18918" t="s">
        <v>17064</v>
      </c>
      <c r="C18918" t="s">
        <v>17065</v>
      </c>
    </row>
    <row r="18919" spans="1:3" hidden="1" x14ac:dyDescent="0.25">
      <c r="A18919" t="s">
        <v>4130</v>
      </c>
      <c r="B18919" t="s">
        <v>17066</v>
      </c>
      <c r="C18919" t="s">
        <v>17067</v>
      </c>
    </row>
    <row r="18920" spans="1:3" hidden="1" x14ac:dyDescent="0.25">
      <c r="A18920" t="s">
        <v>4130</v>
      </c>
      <c r="B18920" t="s">
        <v>17068</v>
      </c>
      <c r="C18920" t="s">
        <v>17069</v>
      </c>
    </row>
    <row r="18921" spans="1:3" hidden="1" x14ac:dyDescent="0.25">
      <c r="A18921" t="s">
        <v>4130</v>
      </c>
      <c r="B18921" t="s">
        <v>17070</v>
      </c>
      <c r="C18921" t="s">
        <v>17071</v>
      </c>
    </row>
    <row r="18922" spans="1:3" hidden="1" x14ac:dyDescent="0.25">
      <c r="A18922" t="s">
        <v>4130</v>
      </c>
      <c r="B18922" t="s">
        <v>17072</v>
      </c>
      <c r="C18922" t="s">
        <v>17073</v>
      </c>
    </row>
    <row r="18923" spans="1:3" hidden="1" x14ac:dyDescent="0.25">
      <c r="A18923" t="s">
        <v>4130</v>
      </c>
      <c r="B18923" t="s">
        <v>17074</v>
      </c>
      <c r="C18923" t="s">
        <v>17075</v>
      </c>
    </row>
    <row r="18924" spans="1:3" hidden="1" x14ac:dyDescent="0.25">
      <c r="A18924" t="s">
        <v>4130</v>
      </c>
      <c r="B18924" t="s">
        <v>17076</v>
      </c>
      <c r="C18924" t="s">
        <v>17059</v>
      </c>
    </row>
    <row r="18925" spans="1:3" hidden="1" x14ac:dyDescent="0.25">
      <c r="A18925" t="s">
        <v>4130</v>
      </c>
      <c r="B18925" t="s">
        <v>17077</v>
      </c>
      <c r="C18925" t="s">
        <v>17061</v>
      </c>
    </row>
    <row r="18926" spans="1:3" hidden="1" x14ac:dyDescent="0.25">
      <c r="A18926" t="s">
        <v>4130</v>
      </c>
      <c r="B18926" t="s">
        <v>17078</v>
      </c>
      <c r="C18926" t="s">
        <v>17079</v>
      </c>
    </row>
    <row r="18927" spans="1:3" hidden="1" x14ac:dyDescent="0.25">
      <c r="A18927" t="s">
        <v>4130</v>
      </c>
      <c r="B18927" t="s">
        <v>17080</v>
      </c>
      <c r="C18927" t="s">
        <v>17081</v>
      </c>
    </row>
    <row r="18928" spans="1:3" hidden="1" x14ac:dyDescent="0.25">
      <c r="A18928" t="s">
        <v>4130</v>
      </c>
      <c r="B18928" t="s">
        <v>17082</v>
      </c>
      <c r="C18928" t="s">
        <v>17083</v>
      </c>
    </row>
    <row r="18929" spans="1:3" hidden="1" x14ac:dyDescent="0.25">
      <c r="A18929" t="s">
        <v>4130</v>
      </c>
      <c r="B18929" t="s">
        <v>17084</v>
      </c>
      <c r="C18929" t="s">
        <v>17085</v>
      </c>
    </row>
    <row r="18930" spans="1:3" hidden="1" x14ac:dyDescent="0.25">
      <c r="A18930" t="s">
        <v>4130</v>
      </c>
      <c r="B18930" t="s">
        <v>17086</v>
      </c>
      <c r="C18930" t="s">
        <v>17087</v>
      </c>
    </row>
    <row r="18931" spans="1:3" hidden="1" x14ac:dyDescent="0.25">
      <c r="A18931" t="s">
        <v>4130</v>
      </c>
      <c r="B18931" t="s">
        <v>17088</v>
      </c>
      <c r="C18931" t="s">
        <v>17089</v>
      </c>
    </row>
    <row r="18932" spans="1:3" hidden="1" x14ac:dyDescent="0.25">
      <c r="A18932" t="s">
        <v>4130</v>
      </c>
      <c r="B18932" t="s">
        <v>17090</v>
      </c>
      <c r="C18932" t="s">
        <v>17091</v>
      </c>
    </row>
    <row r="18933" spans="1:3" hidden="1" x14ac:dyDescent="0.25">
      <c r="A18933" t="s">
        <v>4130</v>
      </c>
      <c r="B18933" t="s">
        <v>17092</v>
      </c>
      <c r="C18933" t="s">
        <v>17093</v>
      </c>
    </row>
    <row r="18934" spans="1:3" hidden="1" x14ac:dyDescent="0.25">
      <c r="A18934" t="s">
        <v>4130</v>
      </c>
      <c r="B18934" t="s">
        <v>17094</v>
      </c>
      <c r="C18934" t="s">
        <v>17095</v>
      </c>
    </row>
    <row r="18935" spans="1:3" hidden="1" x14ac:dyDescent="0.25">
      <c r="A18935" t="s">
        <v>4130</v>
      </c>
      <c r="B18935" t="s">
        <v>17096</v>
      </c>
      <c r="C18935" t="s">
        <v>17097</v>
      </c>
    </row>
    <row r="18936" spans="1:3" hidden="1" x14ac:dyDescent="0.25">
      <c r="A18936" t="s">
        <v>4130</v>
      </c>
      <c r="B18936" t="s">
        <v>17098</v>
      </c>
      <c r="C18936" t="s">
        <v>17099</v>
      </c>
    </row>
    <row r="18937" spans="1:3" hidden="1" x14ac:dyDescent="0.25">
      <c r="A18937" t="s">
        <v>4130</v>
      </c>
      <c r="B18937" t="s">
        <v>17100</v>
      </c>
      <c r="C18937" t="s">
        <v>17101</v>
      </c>
    </row>
    <row r="18938" spans="1:3" hidden="1" x14ac:dyDescent="0.25">
      <c r="A18938" t="s">
        <v>4130</v>
      </c>
      <c r="B18938" t="s">
        <v>17102</v>
      </c>
      <c r="C18938" t="s">
        <v>17103</v>
      </c>
    </row>
    <row r="18939" spans="1:3" hidden="1" x14ac:dyDescent="0.25">
      <c r="A18939" t="s">
        <v>4130</v>
      </c>
      <c r="B18939" t="s">
        <v>17104</v>
      </c>
      <c r="C18939" t="s">
        <v>17105</v>
      </c>
    </row>
    <row r="18940" spans="1:3" hidden="1" x14ac:dyDescent="0.25">
      <c r="A18940" t="s">
        <v>4130</v>
      </c>
      <c r="B18940" t="s">
        <v>17106</v>
      </c>
      <c r="C18940" t="s">
        <v>17107</v>
      </c>
    </row>
    <row r="18941" spans="1:3" hidden="1" x14ac:dyDescent="0.25">
      <c r="A18941" t="s">
        <v>4130</v>
      </c>
      <c r="B18941" t="s">
        <v>17108</v>
      </c>
      <c r="C18941" t="s">
        <v>17109</v>
      </c>
    </row>
    <row r="18942" spans="1:3" hidden="1" x14ac:dyDescent="0.25">
      <c r="A18942" t="s">
        <v>4130</v>
      </c>
      <c r="B18942" t="s">
        <v>17110</v>
      </c>
      <c r="C18942" t="s">
        <v>17111</v>
      </c>
    </row>
    <row r="18943" spans="1:3" hidden="1" x14ac:dyDescent="0.25">
      <c r="A18943" t="s">
        <v>4130</v>
      </c>
      <c r="B18943" t="s">
        <v>17112</v>
      </c>
      <c r="C18943" t="s">
        <v>17113</v>
      </c>
    </row>
    <row r="18944" spans="1:3" hidden="1" x14ac:dyDescent="0.25">
      <c r="A18944" t="s">
        <v>4130</v>
      </c>
      <c r="B18944" t="s">
        <v>17114</v>
      </c>
      <c r="C18944" t="s">
        <v>17115</v>
      </c>
    </row>
    <row r="18945" spans="1:3" hidden="1" x14ac:dyDescent="0.25">
      <c r="A18945" t="s">
        <v>4130</v>
      </c>
      <c r="B18945" t="s">
        <v>17116</v>
      </c>
      <c r="C18945" t="s">
        <v>17117</v>
      </c>
    </row>
    <row r="18946" spans="1:3" hidden="1" x14ac:dyDescent="0.25">
      <c r="A18946" t="s">
        <v>4130</v>
      </c>
      <c r="B18946" t="s">
        <v>17118</v>
      </c>
      <c r="C18946" t="s">
        <v>17119</v>
      </c>
    </row>
    <row r="18947" spans="1:3" hidden="1" x14ac:dyDescent="0.25">
      <c r="A18947" t="s">
        <v>4130</v>
      </c>
      <c r="B18947" t="s">
        <v>17120</v>
      </c>
      <c r="C18947" t="s">
        <v>17121</v>
      </c>
    </row>
    <row r="18948" spans="1:3" hidden="1" x14ac:dyDescent="0.25">
      <c r="A18948" t="s">
        <v>4130</v>
      </c>
      <c r="B18948" t="s">
        <v>17122</v>
      </c>
      <c r="C18948" t="s">
        <v>17123</v>
      </c>
    </row>
    <row r="18949" spans="1:3" hidden="1" x14ac:dyDescent="0.25">
      <c r="A18949" t="s">
        <v>4130</v>
      </c>
      <c r="B18949" t="s">
        <v>17124</v>
      </c>
      <c r="C18949" t="s">
        <v>17125</v>
      </c>
    </row>
    <row r="18950" spans="1:3" hidden="1" x14ac:dyDescent="0.25">
      <c r="A18950" t="s">
        <v>4130</v>
      </c>
      <c r="B18950" t="s">
        <v>17126</v>
      </c>
      <c r="C18950" t="s">
        <v>17127</v>
      </c>
    </row>
    <row r="18951" spans="1:3" hidden="1" x14ac:dyDescent="0.25">
      <c r="A18951" t="s">
        <v>4130</v>
      </c>
      <c r="B18951" t="s">
        <v>17128</v>
      </c>
      <c r="C18951" t="s">
        <v>17129</v>
      </c>
    </row>
    <row r="18952" spans="1:3" hidden="1" x14ac:dyDescent="0.25">
      <c r="A18952" t="s">
        <v>4130</v>
      </c>
      <c r="B18952" t="s">
        <v>17130</v>
      </c>
      <c r="C18952" t="s">
        <v>17131</v>
      </c>
    </row>
    <row r="18953" spans="1:3" hidden="1" x14ac:dyDescent="0.25">
      <c r="A18953" t="s">
        <v>4130</v>
      </c>
      <c r="B18953" t="s">
        <v>17132</v>
      </c>
      <c r="C18953" t="s">
        <v>17133</v>
      </c>
    </row>
    <row r="18954" spans="1:3" hidden="1" x14ac:dyDescent="0.25">
      <c r="A18954" t="s">
        <v>4130</v>
      </c>
      <c r="B18954" t="s">
        <v>17134</v>
      </c>
      <c r="C18954" t="s">
        <v>17135</v>
      </c>
    </row>
    <row r="18955" spans="1:3" hidden="1" x14ac:dyDescent="0.25">
      <c r="A18955" t="s">
        <v>4130</v>
      </c>
      <c r="B18955" t="s">
        <v>17136</v>
      </c>
      <c r="C18955" t="s">
        <v>17137</v>
      </c>
    </row>
    <row r="18956" spans="1:3" hidden="1" x14ac:dyDescent="0.25">
      <c r="A18956" t="s">
        <v>4130</v>
      </c>
      <c r="B18956" t="s">
        <v>17138</v>
      </c>
      <c r="C18956" t="s">
        <v>17139</v>
      </c>
    </row>
    <row r="18957" spans="1:3" hidden="1" x14ac:dyDescent="0.25">
      <c r="A18957" t="s">
        <v>4130</v>
      </c>
      <c r="B18957" t="s">
        <v>17140</v>
      </c>
      <c r="C18957" t="s">
        <v>17141</v>
      </c>
    </row>
    <row r="18958" spans="1:3" hidden="1" x14ac:dyDescent="0.25">
      <c r="A18958" t="s">
        <v>4130</v>
      </c>
      <c r="B18958" t="s">
        <v>17142</v>
      </c>
      <c r="C18958" t="s">
        <v>17143</v>
      </c>
    </row>
    <row r="18959" spans="1:3" hidden="1" x14ac:dyDescent="0.25">
      <c r="A18959" t="s">
        <v>4130</v>
      </c>
      <c r="B18959" t="s">
        <v>17144</v>
      </c>
      <c r="C18959" t="s">
        <v>17145</v>
      </c>
    </row>
    <row r="18960" spans="1:3" hidden="1" x14ac:dyDescent="0.25">
      <c r="A18960" t="s">
        <v>4130</v>
      </c>
      <c r="B18960" t="s">
        <v>17146</v>
      </c>
      <c r="C18960" t="s">
        <v>17147</v>
      </c>
    </row>
    <row r="18961" spans="1:3" hidden="1" x14ac:dyDescent="0.25">
      <c r="A18961" t="s">
        <v>4130</v>
      </c>
      <c r="B18961" t="s">
        <v>17148</v>
      </c>
      <c r="C18961" t="s">
        <v>17149</v>
      </c>
    </row>
    <row r="18962" spans="1:3" hidden="1" x14ac:dyDescent="0.25">
      <c r="A18962" t="s">
        <v>4130</v>
      </c>
      <c r="B18962" t="s">
        <v>17150</v>
      </c>
      <c r="C18962" t="s">
        <v>17151</v>
      </c>
    </row>
    <row r="18963" spans="1:3" hidden="1" x14ac:dyDescent="0.25">
      <c r="A18963" t="s">
        <v>4130</v>
      </c>
      <c r="B18963" t="s">
        <v>17152</v>
      </c>
      <c r="C18963" t="s">
        <v>17153</v>
      </c>
    </row>
    <row r="18964" spans="1:3" hidden="1" x14ac:dyDescent="0.25">
      <c r="A18964" t="s">
        <v>4130</v>
      </c>
      <c r="B18964" t="s">
        <v>17154</v>
      </c>
      <c r="C18964" t="s">
        <v>17155</v>
      </c>
    </row>
    <row r="18965" spans="1:3" hidden="1" x14ac:dyDescent="0.25">
      <c r="A18965" t="s">
        <v>4130</v>
      </c>
      <c r="B18965" t="s">
        <v>17156</v>
      </c>
      <c r="C18965" t="s">
        <v>17157</v>
      </c>
    </row>
    <row r="18966" spans="1:3" hidden="1" x14ac:dyDescent="0.25">
      <c r="A18966" t="s">
        <v>4130</v>
      </c>
      <c r="B18966" t="s">
        <v>17158</v>
      </c>
      <c r="C18966" t="s">
        <v>17159</v>
      </c>
    </row>
    <row r="18967" spans="1:3" hidden="1" x14ac:dyDescent="0.25">
      <c r="A18967" t="s">
        <v>4130</v>
      </c>
      <c r="B18967" t="s">
        <v>17160</v>
      </c>
      <c r="C18967" t="s">
        <v>17161</v>
      </c>
    </row>
    <row r="18968" spans="1:3" hidden="1" x14ac:dyDescent="0.25">
      <c r="A18968" t="s">
        <v>4130</v>
      </c>
      <c r="B18968" t="s">
        <v>17162</v>
      </c>
      <c r="C18968" t="s">
        <v>17163</v>
      </c>
    </row>
    <row r="18969" spans="1:3" hidden="1" x14ac:dyDescent="0.25">
      <c r="A18969" t="s">
        <v>4130</v>
      </c>
      <c r="B18969" t="s">
        <v>17164</v>
      </c>
      <c r="C18969" t="s">
        <v>17165</v>
      </c>
    </row>
    <row r="18970" spans="1:3" hidden="1" x14ac:dyDescent="0.25">
      <c r="A18970" t="s">
        <v>4130</v>
      </c>
      <c r="B18970" t="s">
        <v>17166</v>
      </c>
      <c r="C18970" t="s">
        <v>17167</v>
      </c>
    </row>
    <row r="18971" spans="1:3" hidden="1" x14ac:dyDescent="0.25">
      <c r="A18971" t="s">
        <v>4130</v>
      </c>
      <c r="B18971" t="s">
        <v>17168</v>
      </c>
      <c r="C18971" t="s">
        <v>17169</v>
      </c>
    </row>
    <row r="18972" spans="1:3" hidden="1" x14ac:dyDescent="0.25">
      <c r="A18972" t="s">
        <v>4130</v>
      </c>
      <c r="B18972" t="s">
        <v>17170</v>
      </c>
      <c r="C18972" t="s">
        <v>17171</v>
      </c>
    </row>
    <row r="18973" spans="1:3" hidden="1" x14ac:dyDescent="0.25">
      <c r="A18973" t="s">
        <v>4130</v>
      </c>
      <c r="B18973" t="s">
        <v>4238</v>
      </c>
      <c r="C18973" t="s">
        <v>17171</v>
      </c>
    </row>
    <row r="18974" spans="1:3" hidden="1" x14ac:dyDescent="0.25">
      <c r="A18974" t="s">
        <v>4130</v>
      </c>
      <c r="B18974" t="s">
        <v>17172</v>
      </c>
      <c r="C18974" t="s">
        <v>17173</v>
      </c>
    </row>
    <row r="18975" spans="1:3" hidden="1" x14ac:dyDescent="0.25">
      <c r="A18975" t="s">
        <v>4130</v>
      </c>
      <c r="B18975" t="s">
        <v>17174</v>
      </c>
      <c r="C18975" t="s">
        <v>17175</v>
      </c>
    </row>
    <row r="18976" spans="1:3" hidden="1" x14ac:dyDescent="0.25">
      <c r="A18976" t="s">
        <v>4130</v>
      </c>
      <c r="B18976" t="s">
        <v>17176</v>
      </c>
      <c r="C18976" t="s">
        <v>17177</v>
      </c>
    </row>
    <row r="18977" spans="1:3" hidden="1" x14ac:dyDescent="0.25">
      <c r="A18977" t="s">
        <v>4130</v>
      </c>
      <c r="B18977" t="s">
        <v>17178</v>
      </c>
      <c r="C18977" t="s">
        <v>17179</v>
      </c>
    </row>
    <row r="18978" spans="1:3" hidden="1" x14ac:dyDescent="0.25">
      <c r="A18978" t="s">
        <v>4130</v>
      </c>
      <c r="B18978" t="s">
        <v>17180</v>
      </c>
      <c r="C18978" t="s">
        <v>17181</v>
      </c>
    </row>
    <row r="18979" spans="1:3" hidden="1" x14ac:dyDescent="0.25">
      <c r="A18979" t="s">
        <v>4130</v>
      </c>
      <c r="B18979" t="s">
        <v>17182</v>
      </c>
      <c r="C18979" t="s">
        <v>17183</v>
      </c>
    </row>
    <row r="18980" spans="1:3" hidden="1" x14ac:dyDescent="0.25">
      <c r="A18980" t="s">
        <v>4130</v>
      </c>
      <c r="B18980" t="s">
        <v>17184</v>
      </c>
      <c r="C18980" t="s">
        <v>1752</v>
      </c>
    </row>
    <row r="18981" spans="1:3" hidden="1" x14ac:dyDescent="0.25">
      <c r="A18981" t="s">
        <v>4130</v>
      </c>
      <c r="B18981" t="s">
        <v>17185</v>
      </c>
      <c r="C18981" t="s">
        <v>17186</v>
      </c>
    </row>
    <row r="18982" spans="1:3" hidden="1" x14ac:dyDescent="0.25">
      <c r="A18982" t="s">
        <v>4130</v>
      </c>
      <c r="B18982" t="s">
        <v>17187</v>
      </c>
      <c r="C18982" t="s">
        <v>17188</v>
      </c>
    </row>
    <row r="18983" spans="1:3" hidden="1" x14ac:dyDescent="0.25">
      <c r="A18983" t="s">
        <v>4130</v>
      </c>
      <c r="B18983" t="s">
        <v>17189</v>
      </c>
      <c r="C18983" t="s">
        <v>17190</v>
      </c>
    </row>
    <row r="18984" spans="1:3" hidden="1" x14ac:dyDescent="0.25">
      <c r="A18984" t="s">
        <v>4130</v>
      </c>
      <c r="B18984" t="s">
        <v>17191</v>
      </c>
      <c r="C18984" t="s">
        <v>17192</v>
      </c>
    </row>
    <row r="18985" spans="1:3" hidden="1" x14ac:dyDescent="0.25">
      <c r="A18985" t="s">
        <v>4130</v>
      </c>
      <c r="B18985" t="s">
        <v>17193</v>
      </c>
      <c r="C18985" t="s">
        <v>17194</v>
      </c>
    </row>
    <row r="18986" spans="1:3" hidden="1" x14ac:dyDescent="0.25">
      <c r="A18986" t="s">
        <v>4130</v>
      </c>
      <c r="B18986" t="s">
        <v>17195</v>
      </c>
      <c r="C18986" t="s">
        <v>17196</v>
      </c>
    </row>
    <row r="18987" spans="1:3" hidden="1" x14ac:dyDescent="0.25">
      <c r="A18987" t="s">
        <v>4130</v>
      </c>
      <c r="B18987" t="s">
        <v>17197</v>
      </c>
      <c r="C18987" t="s">
        <v>17198</v>
      </c>
    </row>
    <row r="18988" spans="1:3" hidden="1" x14ac:dyDescent="0.25">
      <c r="A18988" t="s">
        <v>4130</v>
      </c>
      <c r="B18988" t="s">
        <v>17199</v>
      </c>
      <c r="C18988" t="s">
        <v>16659</v>
      </c>
    </row>
    <row r="18989" spans="1:3" hidden="1" x14ac:dyDescent="0.25">
      <c r="A18989" t="s">
        <v>4130</v>
      </c>
      <c r="B18989" t="s">
        <v>17200</v>
      </c>
      <c r="C18989" t="s">
        <v>17201</v>
      </c>
    </row>
    <row r="18990" spans="1:3" hidden="1" x14ac:dyDescent="0.25">
      <c r="A18990" t="s">
        <v>4130</v>
      </c>
      <c r="B18990" t="s">
        <v>17202</v>
      </c>
      <c r="C18990" t="s">
        <v>17203</v>
      </c>
    </row>
    <row r="18991" spans="1:3" hidden="1" x14ac:dyDescent="0.25">
      <c r="A18991" t="s">
        <v>4130</v>
      </c>
      <c r="B18991" t="s">
        <v>17204</v>
      </c>
      <c r="C18991" t="s">
        <v>17205</v>
      </c>
    </row>
    <row r="18992" spans="1:3" hidden="1" x14ac:dyDescent="0.25">
      <c r="A18992" t="s">
        <v>4130</v>
      </c>
      <c r="B18992" t="s">
        <v>17206</v>
      </c>
      <c r="C18992" t="s">
        <v>17207</v>
      </c>
    </row>
    <row r="18993" spans="1:3" hidden="1" x14ac:dyDescent="0.25">
      <c r="A18993" t="s">
        <v>4130</v>
      </c>
      <c r="B18993" t="s">
        <v>17208</v>
      </c>
      <c r="C18993" t="s">
        <v>17209</v>
      </c>
    </row>
    <row r="18994" spans="1:3" hidden="1" x14ac:dyDescent="0.25">
      <c r="A18994" t="s">
        <v>4130</v>
      </c>
      <c r="B18994" t="s">
        <v>17210</v>
      </c>
      <c r="C18994" t="s">
        <v>17211</v>
      </c>
    </row>
    <row r="18995" spans="1:3" hidden="1" x14ac:dyDescent="0.25">
      <c r="A18995" t="s">
        <v>4130</v>
      </c>
      <c r="B18995" t="s">
        <v>17212</v>
      </c>
      <c r="C18995" t="s">
        <v>17213</v>
      </c>
    </row>
    <row r="18996" spans="1:3" hidden="1" x14ac:dyDescent="0.25">
      <c r="A18996" t="s">
        <v>4130</v>
      </c>
      <c r="B18996" t="s">
        <v>17214</v>
      </c>
      <c r="C18996" t="s">
        <v>17215</v>
      </c>
    </row>
    <row r="18997" spans="1:3" hidden="1" x14ac:dyDescent="0.25">
      <c r="A18997" t="s">
        <v>4130</v>
      </c>
      <c r="B18997" t="s">
        <v>17216</v>
      </c>
      <c r="C18997" t="s">
        <v>17217</v>
      </c>
    </row>
    <row r="18998" spans="1:3" hidden="1" x14ac:dyDescent="0.25">
      <c r="A18998" t="s">
        <v>4130</v>
      </c>
      <c r="B18998" t="s">
        <v>17216</v>
      </c>
      <c r="C18998" t="s">
        <v>17218</v>
      </c>
    </row>
    <row r="18999" spans="1:3" hidden="1" x14ac:dyDescent="0.25">
      <c r="A18999" t="s">
        <v>4130</v>
      </c>
      <c r="B18999" t="s">
        <v>17219</v>
      </c>
      <c r="C18999" t="s">
        <v>17220</v>
      </c>
    </row>
    <row r="19000" spans="1:3" hidden="1" x14ac:dyDescent="0.25">
      <c r="A19000" t="s">
        <v>4130</v>
      </c>
      <c r="B19000" t="s">
        <v>17221</v>
      </c>
      <c r="C19000" t="s">
        <v>17222</v>
      </c>
    </row>
    <row r="19001" spans="1:3" hidden="1" x14ac:dyDescent="0.25">
      <c r="A19001" t="s">
        <v>4130</v>
      </c>
      <c r="B19001" t="s">
        <v>17223</v>
      </c>
      <c r="C19001" t="s">
        <v>17224</v>
      </c>
    </row>
    <row r="19002" spans="1:3" hidden="1" x14ac:dyDescent="0.25">
      <c r="A19002" t="s">
        <v>4130</v>
      </c>
      <c r="B19002" t="s">
        <v>17225</v>
      </c>
      <c r="C19002" t="s">
        <v>17226</v>
      </c>
    </row>
    <row r="19003" spans="1:3" hidden="1" x14ac:dyDescent="0.25">
      <c r="A19003" t="s">
        <v>4130</v>
      </c>
      <c r="B19003" t="s">
        <v>17227</v>
      </c>
      <c r="C19003" t="s">
        <v>17228</v>
      </c>
    </row>
    <row r="19004" spans="1:3" hidden="1" x14ac:dyDescent="0.25">
      <c r="A19004" t="s">
        <v>4130</v>
      </c>
      <c r="B19004" t="s">
        <v>17229</v>
      </c>
      <c r="C19004" t="s">
        <v>17230</v>
      </c>
    </row>
    <row r="19005" spans="1:3" hidden="1" x14ac:dyDescent="0.25">
      <c r="A19005" t="s">
        <v>4130</v>
      </c>
      <c r="B19005" t="s">
        <v>17231</v>
      </c>
      <c r="C19005" t="s">
        <v>17232</v>
      </c>
    </row>
    <row r="19006" spans="1:3" hidden="1" x14ac:dyDescent="0.25">
      <c r="A19006" t="s">
        <v>4130</v>
      </c>
      <c r="B19006" t="s">
        <v>17233</v>
      </c>
      <c r="C19006" t="s">
        <v>17234</v>
      </c>
    </row>
    <row r="19007" spans="1:3" hidden="1" x14ac:dyDescent="0.25">
      <c r="A19007" t="s">
        <v>4130</v>
      </c>
      <c r="B19007" t="s">
        <v>17235</v>
      </c>
      <c r="C19007" t="s">
        <v>17236</v>
      </c>
    </row>
    <row r="19008" spans="1:3" hidden="1" x14ac:dyDescent="0.25">
      <c r="A19008" t="s">
        <v>4130</v>
      </c>
      <c r="B19008" t="s">
        <v>17237</v>
      </c>
      <c r="C19008" t="s">
        <v>17238</v>
      </c>
    </row>
    <row r="19009" spans="1:3" hidden="1" x14ac:dyDescent="0.25">
      <c r="A19009" t="s">
        <v>4130</v>
      </c>
      <c r="B19009" t="s">
        <v>17239</v>
      </c>
      <c r="C19009" t="s">
        <v>17240</v>
      </c>
    </row>
    <row r="19010" spans="1:3" hidden="1" x14ac:dyDescent="0.25">
      <c r="A19010" t="s">
        <v>4130</v>
      </c>
      <c r="B19010" t="s">
        <v>17241</v>
      </c>
      <c r="C19010" t="s">
        <v>17242</v>
      </c>
    </row>
    <row r="19011" spans="1:3" hidden="1" x14ac:dyDescent="0.25">
      <c r="A19011" t="s">
        <v>4130</v>
      </c>
      <c r="B19011" t="s">
        <v>17243</v>
      </c>
      <c r="C19011" t="s">
        <v>17244</v>
      </c>
    </row>
    <row r="19012" spans="1:3" hidden="1" x14ac:dyDescent="0.25">
      <c r="A19012" t="s">
        <v>4130</v>
      </c>
      <c r="B19012" t="s">
        <v>17245</v>
      </c>
      <c r="C19012" t="s">
        <v>17246</v>
      </c>
    </row>
    <row r="19013" spans="1:3" hidden="1" x14ac:dyDescent="0.25">
      <c r="A19013" t="s">
        <v>4130</v>
      </c>
      <c r="B19013" t="s">
        <v>17247</v>
      </c>
      <c r="C19013" t="s">
        <v>17248</v>
      </c>
    </row>
    <row r="19014" spans="1:3" hidden="1" x14ac:dyDescent="0.25">
      <c r="A19014" t="s">
        <v>4130</v>
      </c>
      <c r="B19014" t="s">
        <v>17249</v>
      </c>
      <c r="C19014" t="s">
        <v>17250</v>
      </c>
    </row>
    <row r="19015" spans="1:3" hidden="1" x14ac:dyDescent="0.25">
      <c r="A19015" t="s">
        <v>4130</v>
      </c>
      <c r="B19015" t="s">
        <v>17251</v>
      </c>
      <c r="C19015" t="s">
        <v>17252</v>
      </c>
    </row>
    <row r="19016" spans="1:3" hidden="1" x14ac:dyDescent="0.25">
      <c r="A19016" t="s">
        <v>4130</v>
      </c>
      <c r="B19016" t="s">
        <v>17253</v>
      </c>
      <c r="C19016" t="s">
        <v>17254</v>
      </c>
    </row>
    <row r="19017" spans="1:3" hidden="1" x14ac:dyDescent="0.25">
      <c r="A19017" t="s">
        <v>4130</v>
      </c>
      <c r="B19017" t="s">
        <v>17255</v>
      </c>
      <c r="C19017" t="s">
        <v>17256</v>
      </c>
    </row>
    <row r="19018" spans="1:3" hidden="1" x14ac:dyDescent="0.25">
      <c r="A19018" t="s">
        <v>4130</v>
      </c>
      <c r="B19018" t="s">
        <v>17257</v>
      </c>
      <c r="C19018" t="s">
        <v>17258</v>
      </c>
    </row>
    <row r="19019" spans="1:3" hidden="1" x14ac:dyDescent="0.25">
      <c r="A19019" t="s">
        <v>4130</v>
      </c>
      <c r="B19019" t="s">
        <v>17259</v>
      </c>
      <c r="C19019" t="s">
        <v>17260</v>
      </c>
    </row>
    <row r="19020" spans="1:3" hidden="1" x14ac:dyDescent="0.25">
      <c r="A19020" t="s">
        <v>4130</v>
      </c>
      <c r="B19020" t="s">
        <v>17261</v>
      </c>
      <c r="C19020" t="s">
        <v>17262</v>
      </c>
    </row>
    <row r="19021" spans="1:3" hidden="1" x14ac:dyDescent="0.25">
      <c r="A19021" t="s">
        <v>4130</v>
      </c>
      <c r="B19021" t="s">
        <v>17263</v>
      </c>
      <c r="C19021" t="s">
        <v>17264</v>
      </c>
    </row>
    <row r="19022" spans="1:3" hidden="1" x14ac:dyDescent="0.25">
      <c r="A19022" t="s">
        <v>4130</v>
      </c>
      <c r="B19022" t="s">
        <v>17265</v>
      </c>
      <c r="C19022" t="s">
        <v>17266</v>
      </c>
    </row>
    <row r="19023" spans="1:3" hidden="1" x14ac:dyDescent="0.25">
      <c r="A19023" t="s">
        <v>4130</v>
      </c>
      <c r="B19023" t="s">
        <v>17267</v>
      </c>
      <c r="C19023" t="s">
        <v>17268</v>
      </c>
    </row>
    <row r="19024" spans="1:3" hidden="1" x14ac:dyDescent="0.25">
      <c r="A19024" t="s">
        <v>4130</v>
      </c>
      <c r="B19024" t="s">
        <v>17269</v>
      </c>
      <c r="C19024" t="s">
        <v>17270</v>
      </c>
    </row>
    <row r="19025" spans="1:3" hidden="1" x14ac:dyDescent="0.25">
      <c r="A19025" t="s">
        <v>4130</v>
      </c>
      <c r="B19025" t="s">
        <v>17271</v>
      </c>
      <c r="C19025" t="s">
        <v>17272</v>
      </c>
    </row>
    <row r="19026" spans="1:3" hidden="1" x14ac:dyDescent="0.25">
      <c r="A19026" t="s">
        <v>4130</v>
      </c>
      <c r="B19026" t="s">
        <v>17273</v>
      </c>
      <c r="C19026" t="s">
        <v>17274</v>
      </c>
    </row>
    <row r="19027" spans="1:3" hidden="1" x14ac:dyDescent="0.25">
      <c r="A19027" t="s">
        <v>4130</v>
      </c>
      <c r="B19027" t="s">
        <v>17275</v>
      </c>
      <c r="C19027" t="s">
        <v>17276</v>
      </c>
    </row>
    <row r="19028" spans="1:3" hidden="1" x14ac:dyDescent="0.25">
      <c r="A19028" t="s">
        <v>4130</v>
      </c>
      <c r="B19028" t="s">
        <v>17277</v>
      </c>
      <c r="C19028" t="s">
        <v>17278</v>
      </c>
    </row>
    <row r="19029" spans="1:3" hidden="1" x14ac:dyDescent="0.25">
      <c r="A19029" t="s">
        <v>4130</v>
      </c>
      <c r="B19029" t="s">
        <v>17279</v>
      </c>
      <c r="C19029" t="s">
        <v>17280</v>
      </c>
    </row>
    <row r="19030" spans="1:3" hidden="1" x14ac:dyDescent="0.25">
      <c r="A19030" t="s">
        <v>4130</v>
      </c>
      <c r="B19030" t="s">
        <v>17281</v>
      </c>
      <c r="C19030" t="s">
        <v>17282</v>
      </c>
    </row>
    <row r="19031" spans="1:3" hidden="1" x14ac:dyDescent="0.25">
      <c r="A19031" t="s">
        <v>4130</v>
      </c>
      <c r="B19031" t="s">
        <v>17283</v>
      </c>
      <c r="C19031" t="s">
        <v>17284</v>
      </c>
    </row>
    <row r="19032" spans="1:3" hidden="1" x14ac:dyDescent="0.25">
      <c r="A19032" t="s">
        <v>4130</v>
      </c>
      <c r="B19032" t="s">
        <v>17285</v>
      </c>
      <c r="C19032" t="s">
        <v>17286</v>
      </c>
    </row>
    <row r="19033" spans="1:3" hidden="1" x14ac:dyDescent="0.25">
      <c r="A19033" t="s">
        <v>4130</v>
      </c>
      <c r="B19033" t="s">
        <v>17287</v>
      </c>
      <c r="C19033" t="s">
        <v>17288</v>
      </c>
    </row>
    <row r="19034" spans="1:3" hidden="1" x14ac:dyDescent="0.25">
      <c r="A19034" t="s">
        <v>4130</v>
      </c>
      <c r="B19034" t="s">
        <v>17289</v>
      </c>
      <c r="C19034" t="s">
        <v>17290</v>
      </c>
    </row>
    <row r="19035" spans="1:3" hidden="1" x14ac:dyDescent="0.25">
      <c r="A19035" t="s">
        <v>4130</v>
      </c>
      <c r="B19035" t="s">
        <v>17291</v>
      </c>
      <c r="C19035" t="s">
        <v>17292</v>
      </c>
    </row>
    <row r="19036" spans="1:3" hidden="1" x14ac:dyDescent="0.25">
      <c r="A19036" t="s">
        <v>4130</v>
      </c>
      <c r="B19036" t="s">
        <v>17293</v>
      </c>
      <c r="C19036" t="s">
        <v>17294</v>
      </c>
    </row>
    <row r="19037" spans="1:3" hidden="1" x14ac:dyDescent="0.25">
      <c r="A19037" t="s">
        <v>4130</v>
      </c>
      <c r="B19037" t="s">
        <v>17295</v>
      </c>
      <c r="C19037" t="s">
        <v>17296</v>
      </c>
    </row>
    <row r="19038" spans="1:3" hidden="1" x14ac:dyDescent="0.25">
      <c r="A19038" t="s">
        <v>4130</v>
      </c>
      <c r="B19038" t="s">
        <v>17297</v>
      </c>
      <c r="C19038" t="s">
        <v>17298</v>
      </c>
    </row>
    <row r="19039" spans="1:3" hidden="1" x14ac:dyDescent="0.25">
      <c r="A19039" t="s">
        <v>4130</v>
      </c>
      <c r="B19039" t="s">
        <v>17299</v>
      </c>
      <c r="C19039" t="s">
        <v>17300</v>
      </c>
    </row>
    <row r="19040" spans="1:3" hidden="1" x14ac:dyDescent="0.25">
      <c r="A19040" t="s">
        <v>4130</v>
      </c>
      <c r="B19040" t="s">
        <v>17301</v>
      </c>
      <c r="C19040" t="s">
        <v>17302</v>
      </c>
    </row>
    <row r="19041" spans="1:3" hidden="1" x14ac:dyDescent="0.25">
      <c r="A19041" t="s">
        <v>4130</v>
      </c>
      <c r="B19041" t="s">
        <v>17303</v>
      </c>
      <c r="C19041" t="s">
        <v>17304</v>
      </c>
    </row>
    <row r="19042" spans="1:3" hidden="1" x14ac:dyDescent="0.25">
      <c r="A19042" t="s">
        <v>4130</v>
      </c>
      <c r="B19042" t="s">
        <v>17305</v>
      </c>
      <c r="C19042" t="s">
        <v>17306</v>
      </c>
    </row>
    <row r="19043" spans="1:3" hidden="1" x14ac:dyDescent="0.25">
      <c r="A19043" t="s">
        <v>4130</v>
      </c>
      <c r="B19043" t="s">
        <v>17307</v>
      </c>
      <c r="C19043" t="s">
        <v>17308</v>
      </c>
    </row>
    <row r="19044" spans="1:3" hidden="1" x14ac:dyDescent="0.25">
      <c r="A19044" t="s">
        <v>4130</v>
      </c>
      <c r="B19044" t="s">
        <v>17309</v>
      </c>
      <c r="C19044" t="s">
        <v>17310</v>
      </c>
    </row>
    <row r="19045" spans="1:3" hidden="1" x14ac:dyDescent="0.25">
      <c r="A19045" t="s">
        <v>4130</v>
      </c>
      <c r="B19045" t="s">
        <v>17311</v>
      </c>
      <c r="C19045" t="s">
        <v>17312</v>
      </c>
    </row>
    <row r="19046" spans="1:3" hidden="1" x14ac:dyDescent="0.25">
      <c r="A19046" t="s">
        <v>4130</v>
      </c>
      <c r="B19046" t="s">
        <v>17313</v>
      </c>
      <c r="C19046" t="s">
        <v>17314</v>
      </c>
    </row>
    <row r="19047" spans="1:3" hidden="1" x14ac:dyDescent="0.25">
      <c r="A19047" t="s">
        <v>4130</v>
      </c>
      <c r="B19047" t="s">
        <v>17315</v>
      </c>
      <c r="C19047" t="s">
        <v>17316</v>
      </c>
    </row>
    <row r="19048" spans="1:3" hidden="1" x14ac:dyDescent="0.25">
      <c r="A19048" t="s">
        <v>4130</v>
      </c>
      <c r="B19048" t="s">
        <v>17317</v>
      </c>
      <c r="C19048" t="s">
        <v>17318</v>
      </c>
    </row>
    <row r="19049" spans="1:3" hidden="1" x14ac:dyDescent="0.25">
      <c r="A19049" t="s">
        <v>4130</v>
      </c>
      <c r="B19049" t="s">
        <v>17319</v>
      </c>
      <c r="C19049" t="s">
        <v>17320</v>
      </c>
    </row>
    <row r="19050" spans="1:3" hidden="1" x14ac:dyDescent="0.25">
      <c r="A19050" t="s">
        <v>4130</v>
      </c>
      <c r="B19050" t="s">
        <v>17321</v>
      </c>
      <c r="C19050" t="s">
        <v>17322</v>
      </c>
    </row>
    <row r="19051" spans="1:3" hidden="1" x14ac:dyDescent="0.25">
      <c r="A19051" t="s">
        <v>4130</v>
      </c>
      <c r="B19051" t="s">
        <v>17323</v>
      </c>
      <c r="C19051" t="s">
        <v>17324</v>
      </c>
    </row>
    <row r="19052" spans="1:3" hidden="1" x14ac:dyDescent="0.25">
      <c r="A19052" t="s">
        <v>4130</v>
      </c>
      <c r="B19052" t="s">
        <v>17323</v>
      </c>
      <c r="C19052" t="s">
        <v>17325</v>
      </c>
    </row>
    <row r="19053" spans="1:3" hidden="1" x14ac:dyDescent="0.25">
      <c r="A19053" t="s">
        <v>4130</v>
      </c>
      <c r="B19053" t="s">
        <v>17326</v>
      </c>
      <c r="C19053" t="s">
        <v>17327</v>
      </c>
    </row>
    <row r="19054" spans="1:3" hidden="1" x14ac:dyDescent="0.25">
      <c r="A19054" t="s">
        <v>4130</v>
      </c>
      <c r="B19054" t="s">
        <v>17328</v>
      </c>
      <c r="C19054" t="s">
        <v>17329</v>
      </c>
    </row>
    <row r="19055" spans="1:3" hidden="1" x14ac:dyDescent="0.25">
      <c r="A19055" t="s">
        <v>4130</v>
      </c>
      <c r="B19055" t="s">
        <v>17330</v>
      </c>
      <c r="C19055" t="s">
        <v>17331</v>
      </c>
    </row>
    <row r="19056" spans="1:3" hidden="1" x14ac:dyDescent="0.25">
      <c r="A19056" t="s">
        <v>4130</v>
      </c>
      <c r="B19056" t="s">
        <v>17332</v>
      </c>
      <c r="C19056" t="s">
        <v>17333</v>
      </c>
    </row>
    <row r="19057" spans="1:3" hidden="1" x14ac:dyDescent="0.25">
      <c r="A19057" t="s">
        <v>4130</v>
      </c>
      <c r="B19057" t="s">
        <v>17334</v>
      </c>
      <c r="C19057" t="s">
        <v>17335</v>
      </c>
    </row>
    <row r="19058" spans="1:3" hidden="1" x14ac:dyDescent="0.25">
      <c r="A19058" t="s">
        <v>4130</v>
      </c>
      <c r="B19058" t="s">
        <v>17336</v>
      </c>
      <c r="C19058" t="s">
        <v>17337</v>
      </c>
    </row>
    <row r="19059" spans="1:3" hidden="1" x14ac:dyDescent="0.25">
      <c r="A19059" t="s">
        <v>4130</v>
      </c>
      <c r="B19059" t="s">
        <v>17338</v>
      </c>
      <c r="C19059" t="s">
        <v>17339</v>
      </c>
    </row>
    <row r="19060" spans="1:3" hidden="1" x14ac:dyDescent="0.25">
      <c r="A19060" t="s">
        <v>4130</v>
      </c>
      <c r="B19060" t="s">
        <v>17340</v>
      </c>
      <c r="C19060" t="s">
        <v>17341</v>
      </c>
    </row>
    <row r="19061" spans="1:3" hidden="1" x14ac:dyDescent="0.25">
      <c r="A19061" t="s">
        <v>4130</v>
      </c>
      <c r="B19061" t="s">
        <v>17342</v>
      </c>
      <c r="C19061" t="s">
        <v>17343</v>
      </c>
    </row>
    <row r="19062" spans="1:3" hidden="1" x14ac:dyDescent="0.25">
      <c r="A19062" t="s">
        <v>4130</v>
      </c>
      <c r="B19062" t="s">
        <v>17344</v>
      </c>
      <c r="C19062" t="s">
        <v>17345</v>
      </c>
    </row>
    <row r="19063" spans="1:3" hidden="1" x14ac:dyDescent="0.25">
      <c r="A19063" t="s">
        <v>4130</v>
      </c>
      <c r="B19063" t="s">
        <v>17346</v>
      </c>
      <c r="C19063" t="s">
        <v>17345</v>
      </c>
    </row>
    <row r="19064" spans="1:3" hidden="1" x14ac:dyDescent="0.25">
      <c r="A19064" t="s">
        <v>4130</v>
      </c>
      <c r="B19064" t="s">
        <v>17347</v>
      </c>
      <c r="C19064" t="s">
        <v>17348</v>
      </c>
    </row>
    <row r="19065" spans="1:3" hidden="1" x14ac:dyDescent="0.25">
      <c r="A19065" t="s">
        <v>4130</v>
      </c>
      <c r="B19065" t="s">
        <v>17349</v>
      </c>
      <c r="C19065" t="s">
        <v>17350</v>
      </c>
    </row>
    <row r="19066" spans="1:3" hidden="1" x14ac:dyDescent="0.25">
      <c r="A19066" t="s">
        <v>4130</v>
      </c>
      <c r="B19066" t="s">
        <v>17351</v>
      </c>
      <c r="C19066" t="s">
        <v>17352</v>
      </c>
    </row>
    <row r="19067" spans="1:3" hidden="1" x14ac:dyDescent="0.25">
      <c r="A19067" t="s">
        <v>4130</v>
      </c>
      <c r="B19067" t="s">
        <v>17353</v>
      </c>
      <c r="C19067" t="s">
        <v>17354</v>
      </c>
    </row>
    <row r="19068" spans="1:3" hidden="1" x14ac:dyDescent="0.25">
      <c r="A19068" t="s">
        <v>4130</v>
      </c>
      <c r="B19068" t="s">
        <v>17355</v>
      </c>
      <c r="C19068" t="s">
        <v>16664</v>
      </c>
    </row>
    <row r="19069" spans="1:3" hidden="1" x14ac:dyDescent="0.25">
      <c r="A19069" t="s">
        <v>4130</v>
      </c>
      <c r="B19069" t="s">
        <v>17356</v>
      </c>
      <c r="C19069" t="s">
        <v>17357</v>
      </c>
    </row>
    <row r="19070" spans="1:3" hidden="1" x14ac:dyDescent="0.25">
      <c r="A19070" t="s">
        <v>4130</v>
      </c>
      <c r="B19070" t="s">
        <v>4238</v>
      </c>
      <c r="C19070" t="s">
        <v>17357</v>
      </c>
    </row>
    <row r="19071" spans="1:3" hidden="1" x14ac:dyDescent="0.25">
      <c r="A19071" t="s">
        <v>4130</v>
      </c>
      <c r="B19071" t="s">
        <v>17358</v>
      </c>
      <c r="C19071" t="s">
        <v>17359</v>
      </c>
    </row>
    <row r="19072" spans="1:3" hidden="1" x14ac:dyDescent="0.25">
      <c r="A19072" t="s">
        <v>4130</v>
      </c>
      <c r="B19072" t="s">
        <v>17360</v>
      </c>
      <c r="C19072" t="s">
        <v>17361</v>
      </c>
    </row>
    <row r="19073" spans="1:3" hidden="1" x14ac:dyDescent="0.25">
      <c r="A19073" t="s">
        <v>4130</v>
      </c>
      <c r="B19073" t="s">
        <v>17362</v>
      </c>
      <c r="C19073" t="s">
        <v>17363</v>
      </c>
    </row>
    <row r="19074" spans="1:3" hidden="1" x14ac:dyDescent="0.25">
      <c r="A19074" t="s">
        <v>4130</v>
      </c>
      <c r="B19074" t="s">
        <v>17364</v>
      </c>
      <c r="C19074" t="s">
        <v>17365</v>
      </c>
    </row>
    <row r="19075" spans="1:3" hidden="1" x14ac:dyDescent="0.25">
      <c r="A19075" t="s">
        <v>4130</v>
      </c>
      <c r="B19075" t="s">
        <v>17366</v>
      </c>
      <c r="C19075" t="s">
        <v>17367</v>
      </c>
    </row>
    <row r="19076" spans="1:3" hidden="1" x14ac:dyDescent="0.25">
      <c r="A19076" t="s">
        <v>4130</v>
      </c>
      <c r="B19076" t="s">
        <v>17368</v>
      </c>
      <c r="C19076" t="s">
        <v>17369</v>
      </c>
    </row>
    <row r="19077" spans="1:3" hidden="1" x14ac:dyDescent="0.25">
      <c r="A19077" t="s">
        <v>4130</v>
      </c>
      <c r="B19077" t="s">
        <v>17370</v>
      </c>
      <c r="C19077" t="s">
        <v>17371</v>
      </c>
    </row>
    <row r="19078" spans="1:3" hidden="1" x14ac:dyDescent="0.25">
      <c r="A19078" t="s">
        <v>4130</v>
      </c>
      <c r="B19078" t="s">
        <v>17372</v>
      </c>
      <c r="C19078" t="s">
        <v>17373</v>
      </c>
    </row>
    <row r="19079" spans="1:3" hidden="1" x14ac:dyDescent="0.25">
      <c r="A19079" t="s">
        <v>4130</v>
      </c>
      <c r="B19079" t="s">
        <v>17374</v>
      </c>
      <c r="C19079" t="s">
        <v>17375</v>
      </c>
    </row>
    <row r="19080" spans="1:3" hidden="1" x14ac:dyDescent="0.25">
      <c r="A19080" t="s">
        <v>4130</v>
      </c>
      <c r="B19080" t="s">
        <v>17376</v>
      </c>
      <c r="C19080" t="s">
        <v>17377</v>
      </c>
    </row>
    <row r="19081" spans="1:3" hidden="1" x14ac:dyDescent="0.25">
      <c r="A19081" t="s">
        <v>4130</v>
      </c>
      <c r="B19081" t="s">
        <v>17376</v>
      </c>
      <c r="C19081" t="s">
        <v>17378</v>
      </c>
    </row>
    <row r="19082" spans="1:3" hidden="1" x14ac:dyDescent="0.25">
      <c r="A19082" t="s">
        <v>4130</v>
      </c>
      <c r="B19082" t="s">
        <v>17379</v>
      </c>
      <c r="C19082" t="s">
        <v>17380</v>
      </c>
    </row>
    <row r="19083" spans="1:3" hidden="1" x14ac:dyDescent="0.25">
      <c r="A19083" t="s">
        <v>4130</v>
      </c>
      <c r="B19083" t="s">
        <v>17381</v>
      </c>
      <c r="C19083" t="s">
        <v>17382</v>
      </c>
    </row>
    <row r="19084" spans="1:3" hidden="1" x14ac:dyDescent="0.25">
      <c r="A19084" t="s">
        <v>4130</v>
      </c>
      <c r="B19084" t="s">
        <v>17383</v>
      </c>
      <c r="C19084" t="s">
        <v>17384</v>
      </c>
    </row>
    <row r="19085" spans="1:3" hidden="1" x14ac:dyDescent="0.25">
      <c r="A19085" t="s">
        <v>4130</v>
      </c>
      <c r="B19085" t="s">
        <v>4238</v>
      </c>
      <c r="C19085" t="s">
        <v>17384</v>
      </c>
    </row>
    <row r="19086" spans="1:3" hidden="1" x14ac:dyDescent="0.25">
      <c r="A19086" t="s">
        <v>4130</v>
      </c>
      <c r="B19086" t="s">
        <v>17385</v>
      </c>
      <c r="C19086" t="s">
        <v>17386</v>
      </c>
    </row>
    <row r="19087" spans="1:3" hidden="1" x14ac:dyDescent="0.25">
      <c r="A19087" t="s">
        <v>4130</v>
      </c>
      <c r="B19087" t="s">
        <v>17387</v>
      </c>
      <c r="C19087" t="s">
        <v>17388</v>
      </c>
    </row>
    <row r="19088" spans="1:3" hidden="1" x14ac:dyDescent="0.25">
      <c r="A19088" t="s">
        <v>4130</v>
      </c>
      <c r="B19088" t="s">
        <v>17389</v>
      </c>
      <c r="C19088" t="s">
        <v>17390</v>
      </c>
    </row>
    <row r="19089" spans="1:3" hidden="1" x14ac:dyDescent="0.25">
      <c r="A19089" t="s">
        <v>4130</v>
      </c>
      <c r="B19089" t="s">
        <v>17391</v>
      </c>
      <c r="C19089" t="s">
        <v>17392</v>
      </c>
    </row>
    <row r="19090" spans="1:3" hidden="1" x14ac:dyDescent="0.25">
      <c r="A19090" t="s">
        <v>4130</v>
      </c>
      <c r="B19090" t="s">
        <v>17393</v>
      </c>
      <c r="C19090" t="s">
        <v>17394</v>
      </c>
    </row>
    <row r="19091" spans="1:3" hidden="1" x14ac:dyDescent="0.25">
      <c r="A19091" t="s">
        <v>4130</v>
      </c>
      <c r="B19091" t="s">
        <v>17395</v>
      </c>
      <c r="C19091" t="s">
        <v>17396</v>
      </c>
    </row>
    <row r="19092" spans="1:3" hidden="1" x14ac:dyDescent="0.25">
      <c r="A19092" t="s">
        <v>4130</v>
      </c>
      <c r="B19092" t="s">
        <v>17397</v>
      </c>
      <c r="C19092" t="s">
        <v>17398</v>
      </c>
    </row>
    <row r="19093" spans="1:3" hidden="1" x14ac:dyDescent="0.25">
      <c r="A19093" t="s">
        <v>4130</v>
      </c>
      <c r="B19093" t="s">
        <v>17399</v>
      </c>
      <c r="C19093" t="s">
        <v>17400</v>
      </c>
    </row>
    <row r="19094" spans="1:3" hidden="1" x14ac:dyDescent="0.25">
      <c r="A19094" t="s">
        <v>4130</v>
      </c>
      <c r="B19094" t="s">
        <v>17401</v>
      </c>
      <c r="C19094" t="s">
        <v>17402</v>
      </c>
    </row>
    <row r="19095" spans="1:3" hidden="1" x14ac:dyDescent="0.25">
      <c r="A19095" t="s">
        <v>4130</v>
      </c>
      <c r="B19095" t="s">
        <v>17403</v>
      </c>
      <c r="C19095" t="s">
        <v>17404</v>
      </c>
    </row>
    <row r="19096" spans="1:3" hidden="1" x14ac:dyDescent="0.25">
      <c r="A19096" t="s">
        <v>4130</v>
      </c>
      <c r="B19096" t="s">
        <v>17405</v>
      </c>
      <c r="C19096" t="s">
        <v>17406</v>
      </c>
    </row>
    <row r="19097" spans="1:3" hidden="1" x14ac:dyDescent="0.25">
      <c r="A19097" t="s">
        <v>4130</v>
      </c>
      <c r="B19097" t="s">
        <v>17407</v>
      </c>
      <c r="C19097" t="s">
        <v>17408</v>
      </c>
    </row>
    <row r="19098" spans="1:3" hidden="1" x14ac:dyDescent="0.25">
      <c r="A19098" t="s">
        <v>4130</v>
      </c>
      <c r="B19098" t="s">
        <v>17409</v>
      </c>
      <c r="C19098" t="s">
        <v>17145</v>
      </c>
    </row>
    <row r="19099" spans="1:3" hidden="1" x14ac:dyDescent="0.25">
      <c r="A19099" t="s">
        <v>4130</v>
      </c>
      <c r="B19099" t="s">
        <v>17410</v>
      </c>
      <c r="C19099" t="s">
        <v>17411</v>
      </c>
    </row>
    <row r="19100" spans="1:3" hidden="1" x14ac:dyDescent="0.25">
      <c r="A19100" t="s">
        <v>4130</v>
      </c>
      <c r="B19100" t="s">
        <v>17412</v>
      </c>
      <c r="C19100" t="s">
        <v>17413</v>
      </c>
    </row>
    <row r="19101" spans="1:3" hidden="1" x14ac:dyDescent="0.25">
      <c r="A19101" t="s">
        <v>4130</v>
      </c>
      <c r="B19101" t="s">
        <v>17414</v>
      </c>
      <c r="C19101" t="s">
        <v>17415</v>
      </c>
    </row>
    <row r="19102" spans="1:3" hidden="1" x14ac:dyDescent="0.25">
      <c r="A19102" t="s">
        <v>4130</v>
      </c>
      <c r="B19102" t="s">
        <v>17416</v>
      </c>
      <c r="C19102" t="s">
        <v>17417</v>
      </c>
    </row>
    <row r="19103" spans="1:3" hidden="1" x14ac:dyDescent="0.25">
      <c r="A19103" t="s">
        <v>4130</v>
      </c>
      <c r="B19103" t="s">
        <v>17418</v>
      </c>
      <c r="C19103" t="s">
        <v>17419</v>
      </c>
    </row>
    <row r="19104" spans="1:3" hidden="1" x14ac:dyDescent="0.25">
      <c r="A19104" t="s">
        <v>4130</v>
      </c>
      <c r="B19104" t="s">
        <v>17420</v>
      </c>
      <c r="C19104" t="s">
        <v>17421</v>
      </c>
    </row>
    <row r="19105" spans="1:3" hidden="1" x14ac:dyDescent="0.25">
      <c r="A19105" t="s">
        <v>4130</v>
      </c>
      <c r="B19105" t="s">
        <v>17422</v>
      </c>
      <c r="C19105" t="s">
        <v>17423</v>
      </c>
    </row>
    <row r="19106" spans="1:3" hidden="1" x14ac:dyDescent="0.25">
      <c r="A19106" t="s">
        <v>4130</v>
      </c>
      <c r="B19106" t="s">
        <v>17424</v>
      </c>
      <c r="C19106" t="s">
        <v>17425</v>
      </c>
    </row>
    <row r="19107" spans="1:3" hidden="1" x14ac:dyDescent="0.25">
      <c r="A19107" t="s">
        <v>4130</v>
      </c>
      <c r="B19107" t="s">
        <v>17426</v>
      </c>
      <c r="C19107" t="s">
        <v>17427</v>
      </c>
    </row>
    <row r="19108" spans="1:3" hidden="1" x14ac:dyDescent="0.25">
      <c r="A19108" t="s">
        <v>4130</v>
      </c>
      <c r="B19108" t="s">
        <v>17428</v>
      </c>
      <c r="C19108" t="s">
        <v>17429</v>
      </c>
    </row>
    <row r="19109" spans="1:3" hidden="1" x14ac:dyDescent="0.25">
      <c r="A19109" t="s">
        <v>4130</v>
      </c>
      <c r="B19109" t="s">
        <v>17430</v>
      </c>
      <c r="C19109" t="s">
        <v>17431</v>
      </c>
    </row>
    <row r="19110" spans="1:3" hidden="1" x14ac:dyDescent="0.25">
      <c r="A19110" t="s">
        <v>4130</v>
      </c>
      <c r="B19110" t="s">
        <v>17432</v>
      </c>
      <c r="C19110" t="s">
        <v>17433</v>
      </c>
    </row>
    <row r="19111" spans="1:3" hidden="1" x14ac:dyDescent="0.25">
      <c r="A19111" t="s">
        <v>4130</v>
      </c>
      <c r="B19111" t="s">
        <v>17434</v>
      </c>
      <c r="C19111" t="s">
        <v>17435</v>
      </c>
    </row>
    <row r="19112" spans="1:3" hidden="1" x14ac:dyDescent="0.25">
      <c r="A19112" t="s">
        <v>4130</v>
      </c>
      <c r="B19112" t="s">
        <v>17436</v>
      </c>
      <c r="C19112" t="s">
        <v>17437</v>
      </c>
    </row>
    <row r="19113" spans="1:3" hidden="1" x14ac:dyDescent="0.25">
      <c r="A19113" t="s">
        <v>4130</v>
      </c>
      <c r="B19113" t="s">
        <v>17438</v>
      </c>
      <c r="C19113" t="s">
        <v>17439</v>
      </c>
    </row>
    <row r="19114" spans="1:3" hidden="1" x14ac:dyDescent="0.25">
      <c r="A19114" t="s">
        <v>4130</v>
      </c>
      <c r="B19114" t="s">
        <v>17440</v>
      </c>
      <c r="C19114" t="s">
        <v>17441</v>
      </c>
    </row>
    <row r="19115" spans="1:3" hidden="1" x14ac:dyDescent="0.25">
      <c r="A19115" t="s">
        <v>4130</v>
      </c>
      <c r="B19115" t="s">
        <v>17442</v>
      </c>
      <c r="C19115" t="s">
        <v>17443</v>
      </c>
    </row>
    <row r="19116" spans="1:3" hidden="1" x14ac:dyDescent="0.25">
      <c r="A19116" t="s">
        <v>4130</v>
      </c>
      <c r="B19116" t="s">
        <v>17444</v>
      </c>
      <c r="C19116" t="s">
        <v>17445</v>
      </c>
    </row>
    <row r="19117" spans="1:3" hidden="1" x14ac:dyDescent="0.25">
      <c r="A19117" t="s">
        <v>4130</v>
      </c>
      <c r="B19117" t="s">
        <v>17446</v>
      </c>
      <c r="C19117" t="s">
        <v>17447</v>
      </c>
    </row>
    <row r="19118" spans="1:3" hidden="1" x14ac:dyDescent="0.25">
      <c r="A19118" t="s">
        <v>4130</v>
      </c>
      <c r="B19118" t="s">
        <v>17448</v>
      </c>
      <c r="C19118" t="s">
        <v>17449</v>
      </c>
    </row>
    <row r="19119" spans="1:3" hidden="1" x14ac:dyDescent="0.25">
      <c r="A19119" t="s">
        <v>4130</v>
      </c>
      <c r="B19119" t="s">
        <v>17450</v>
      </c>
      <c r="C19119" t="s">
        <v>17451</v>
      </c>
    </row>
    <row r="19120" spans="1:3" hidden="1" x14ac:dyDescent="0.25">
      <c r="A19120" t="s">
        <v>4130</v>
      </c>
      <c r="B19120" t="s">
        <v>17452</v>
      </c>
      <c r="C19120" t="s">
        <v>17453</v>
      </c>
    </row>
    <row r="19121" spans="1:3" hidden="1" x14ac:dyDescent="0.25">
      <c r="A19121" t="s">
        <v>4130</v>
      </c>
      <c r="B19121" t="s">
        <v>17454</v>
      </c>
      <c r="C19121" t="s">
        <v>17455</v>
      </c>
    </row>
    <row r="19122" spans="1:3" hidden="1" x14ac:dyDescent="0.25">
      <c r="A19122" t="s">
        <v>4130</v>
      </c>
      <c r="B19122" t="s">
        <v>17456</v>
      </c>
      <c r="C19122" t="s">
        <v>17457</v>
      </c>
    </row>
    <row r="19123" spans="1:3" hidden="1" x14ac:dyDescent="0.25">
      <c r="A19123" t="s">
        <v>4130</v>
      </c>
      <c r="B19123" t="s">
        <v>6514</v>
      </c>
      <c r="C19123" t="s">
        <v>17458</v>
      </c>
    </row>
    <row r="19124" spans="1:3" hidden="1" x14ac:dyDescent="0.25">
      <c r="A19124" t="s">
        <v>4130</v>
      </c>
      <c r="B19124" t="s">
        <v>17459</v>
      </c>
      <c r="C19124" t="s">
        <v>17460</v>
      </c>
    </row>
    <row r="19125" spans="1:3" hidden="1" x14ac:dyDescent="0.25">
      <c r="A19125" t="s">
        <v>4130</v>
      </c>
      <c r="B19125" t="s">
        <v>17461</v>
      </c>
      <c r="C19125" t="s">
        <v>17460</v>
      </c>
    </row>
    <row r="19126" spans="1:3" hidden="1" x14ac:dyDescent="0.25">
      <c r="A19126" t="s">
        <v>4130</v>
      </c>
      <c r="B19126" t="s">
        <v>17462</v>
      </c>
      <c r="C19126" t="s">
        <v>17463</v>
      </c>
    </row>
    <row r="19127" spans="1:3" hidden="1" x14ac:dyDescent="0.25">
      <c r="A19127" t="s">
        <v>4130</v>
      </c>
      <c r="B19127" t="s">
        <v>17464</v>
      </c>
      <c r="C19127" t="s">
        <v>17465</v>
      </c>
    </row>
    <row r="19128" spans="1:3" hidden="1" x14ac:dyDescent="0.25">
      <c r="A19128" t="s">
        <v>4130</v>
      </c>
      <c r="B19128" t="s">
        <v>17466</v>
      </c>
      <c r="C19128" t="s">
        <v>17467</v>
      </c>
    </row>
    <row r="19129" spans="1:3" hidden="1" x14ac:dyDescent="0.25">
      <c r="A19129" t="s">
        <v>4130</v>
      </c>
      <c r="B19129" t="s">
        <v>17468</v>
      </c>
      <c r="C19129" t="s">
        <v>17469</v>
      </c>
    </row>
    <row r="19130" spans="1:3" hidden="1" x14ac:dyDescent="0.25">
      <c r="A19130" t="s">
        <v>4130</v>
      </c>
      <c r="B19130" t="s">
        <v>17470</v>
      </c>
      <c r="C19130" t="s">
        <v>17392</v>
      </c>
    </row>
    <row r="19131" spans="1:3" hidden="1" x14ac:dyDescent="0.25">
      <c r="A19131" t="s">
        <v>4130</v>
      </c>
      <c r="B19131" t="s">
        <v>17471</v>
      </c>
      <c r="C19131" t="s">
        <v>17472</v>
      </c>
    </row>
    <row r="19132" spans="1:3" hidden="1" x14ac:dyDescent="0.25">
      <c r="A19132" t="s">
        <v>4130</v>
      </c>
      <c r="B19132" t="s">
        <v>17473</v>
      </c>
      <c r="C19132" t="s">
        <v>17474</v>
      </c>
    </row>
    <row r="19133" spans="1:3" hidden="1" x14ac:dyDescent="0.25">
      <c r="A19133" t="s">
        <v>4130</v>
      </c>
      <c r="B19133" t="s">
        <v>17475</v>
      </c>
      <c r="C19133" t="s">
        <v>17476</v>
      </c>
    </row>
    <row r="19134" spans="1:3" hidden="1" x14ac:dyDescent="0.25">
      <c r="A19134" t="s">
        <v>4130</v>
      </c>
      <c r="B19134" t="s">
        <v>17477</v>
      </c>
      <c r="C19134" t="s">
        <v>17478</v>
      </c>
    </row>
    <row r="19135" spans="1:3" hidden="1" x14ac:dyDescent="0.25">
      <c r="A19135" t="s">
        <v>4130</v>
      </c>
      <c r="B19135" t="s">
        <v>17479</v>
      </c>
      <c r="C19135" t="s">
        <v>17480</v>
      </c>
    </row>
    <row r="19136" spans="1:3" hidden="1" x14ac:dyDescent="0.25">
      <c r="A19136" t="s">
        <v>4130</v>
      </c>
      <c r="B19136" t="s">
        <v>17481</v>
      </c>
      <c r="C19136" t="s">
        <v>17482</v>
      </c>
    </row>
    <row r="19137" spans="1:3" hidden="1" x14ac:dyDescent="0.25">
      <c r="A19137" t="s">
        <v>4130</v>
      </c>
      <c r="B19137" t="s">
        <v>17483</v>
      </c>
      <c r="C19137" t="s">
        <v>17484</v>
      </c>
    </row>
    <row r="19138" spans="1:3" hidden="1" x14ac:dyDescent="0.25">
      <c r="A19138" t="s">
        <v>4130</v>
      </c>
      <c r="B19138" t="s">
        <v>17485</v>
      </c>
      <c r="C19138" t="s">
        <v>17486</v>
      </c>
    </row>
    <row r="19139" spans="1:3" hidden="1" x14ac:dyDescent="0.25">
      <c r="A19139" t="s">
        <v>4130</v>
      </c>
      <c r="B19139" t="s">
        <v>17487</v>
      </c>
      <c r="C19139" t="s">
        <v>17488</v>
      </c>
    </row>
    <row r="19140" spans="1:3" hidden="1" x14ac:dyDescent="0.25">
      <c r="A19140" t="s">
        <v>4130</v>
      </c>
      <c r="B19140" t="s">
        <v>17489</v>
      </c>
      <c r="C19140" t="s">
        <v>17490</v>
      </c>
    </row>
    <row r="19141" spans="1:3" hidden="1" x14ac:dyDescent="0.25">
      <c r="A19141" t="s">
        <v>4130</v>
      </c>
      <c r="B19141" t="s">
        <v>17491</v>
      </c>
      <c r="C19141" t="s">
        <v>17492</v>
      </c>
    </row>
    <row r="19142" spans="1:3" hidden="1" x14ac:dyDescent="0.25">
      <c r="A19142" t="s">
        <v>4130</v>
      </c>
      <c r="B19142" t="s">
        <v>17493</v>
      </c>
      <c r="C19142" t="s">
        <v>17494</v>
      </c>
    </row>
    <row r="19143" spans="1:3" hidden="1" x14ac:dyDescent="0.25">
      <c r="A19143" t="s">
        <v>4130</v>
      </c>
      <c r="B19143" t="s">
        <v>17495</v>
      </c>
      <c r="C19143" t="s">
        <v>17496</v>
      </c>
    </row>
    <row r="19144" spans="1:3" hidden="1" x14ac:dyDescent="0.25">
      <c r="A19144" t="s">
        <v>4130</v>
      </c>
      <c r="B19144" t="s">
        <v>17497</v>
      </c>
      <c r="C19144" t="s">
        <v>17498</v>
      </c>
    </row>
    <row r="19145" spans="1:3" hidden="1" x14ac:dyDescent="0.25">
      <c r="A19145" t="s">
        <v>4130</v>
      </c>
      <c r="B19145" t="s">
        <v>17499</v>
      </c>
      <c r="C19145" t="s">
        <v>17500</v>
      </c>
    </row>
    <row r="19146" spans="1:3" hidden="1" x14ac:dyDescent="0.25">
      <c r="A19146" t="s">
        <v>4130</v>
      </c>
      <c r="B19146" t="s">
        <v>17501</v>
      </c>
      <c r="C19146" t="s">
        <v>17502</v>
      </c>
    </row>
    <row r="19147" spans="1:3" hidden="1" x14ac:dyDescent="0.25">
      <c r="A19147" t="s">
        <v>4130</v>
      </c>
      <c r="B19147" t="s">
        <v>17503</v>
      </c>
      <c r="C19147" t="s">
        <v>17504</v>
      </c>
    </row>
    <row r="19148" spans="1:3" hidden="1" x14ac:dyDescent="0.25">
      <c r="A19148" t="s">
        <v>4130</v>
      </c>
      <c r="B19148" t="s">
        <v>17505</v>
      </c>
      <c r="C19148" t="s">
        <v>17506</v>
      </c>
    </row>
    <row r="19149" spans="1:3" hidden="1" x14ac:dyDescent="0.25">
      <c r="A19149" t="s">
        <v>4130</v>
      </c>
      <c r="B19149" t="s">
        <v>17507</v>
      </c>
      <c r="C19149" t="s">
        <v>17508</v>
      </c>
    </row>
    <row r="19150" spans="1:3" hidden="1" x14ac:dyDescent="0.25">
      <c r="A19150" t="s">
        <v>4130</v>
      </c>
      <c r="B19150" t="s">
        <v>17509</v>
      </c>
      <c r="C19150" t="s">
        <v>17510</v>
      </c>
    </row>
    <row r="19151" spans="1:3" hidden="1" x14ac:dyDescent="0.25">
      <c r="A19151" t="s">
        <v>4130</v>
      </c>
      <c r="B19151" t="s">
        <v>17511</v>
      </c>
      <c r="C19151" t="s">
        <v>17512</v>
      </c>
    </row>
    <row r="19152" spans="1:3" hidden="1" x14ac:dyDescent="0.25">
      <c r="A19152" t="s">
        <v>4130</v>
      </c>
      <c r="B19152" t="s">
        <v>17511</v>
      </c>
      <c r="C19152" t="s">
        <v>17513</v>
      </c>
    </row>
    <row r="19153" spans="1:3" hidden="1" x14ac:dyDescent="0.25">
      <c r="A19153" t="s">
        <v>4130</v>
      </c>
      <c r="B19153" t="s">
        <v>17514</v>
      </c>
      <c r="C19153" t="s">
        <v>17515</v>
      </c>
    </row>
    <row r="19154" spans="1:3" hidden="1" x14ac:dyDescent="0.25">
      <c r="A19154" t="s">
        <v>4130</v>
      </c>
      <c r="B19154" t="s">
        <v>17516</v>
      </c>
      <c r="C19154" t="s">
        <v>17517</v>
      </c>
    </row>
    <row r="19155" spans="1:3" hidden="1" x14ac:dyDescent="0.25">
      <c r="A19155" t="s">
        <v>4130</v>
      </c>
      <c r="B19155" t="s">
        <v>17518</v>
      </c>
      <c r="C19155" t="s">
        <v>17519</v>
      </c>
    </row>
    <row r="19156" spans="1:3" hidden="1" x14ac:dyDescent="0.25">
      <c r="A19156" t="s">
        <v>4130</v>
      </c>
      <c r="B19156" t="s">
        <v>17520</v>
      </c>
      <c r="C19156" t="s">
        <v>17521</v>
      </c>
    </row>
    <row r="19157" spans="1:3" hidden="1" x14ac:dyDescent="0.25">
      <c r="A19157" t="s">
        <v>4130</v>
      </c>
      <c r="B19157" t="s">
        <v>17522</v>
      </c>
      <c r="C19157" t="s">
        <v>17523</v>
      </c>
    </row>
    <row r="19158" spans="1:3" hidden="1" x14ac:dyDescent="0.25">
      <c r="A19158" t="s">
        <v>4130</v>
      </c>
      <c r="B19158" t="s">
        <v>17524</v>
      </c>
      <c r="C19158" t="s">
        <v>17525</v>
      </c>
    </row>
    <row r="19159" spans="1:3" hidden="1" x14ac:dyDescent="0.25">
      <c r="A19159" t="s">
        <v>4130</v>
      </c>
      <c r="B19159" t="s">
        <v>17526</v>
      </c>
      <c r="C19159" t="s">
        <v>17527</v>
      </c>
    </row>
    <row r="19160" spans="1:3" hidden="1" x14ac:dyDescent="0.25">
      <c r="A19160" t="s">
        <v>4130</v>
      </c>
      <c r="B19160" t="s">
        <v>17528</v>
      </c>
      <c r="C19160" t="s">
        <v>17529</v>
      </c>
    </row>
    <row r="19161" spans="1:3" hidden="1" x14ac:dyDescent="0.25">
      <c r="A19161" t="s">
        <v>4130</v>
      </c>
      <c r="B19161" t="s">
        <v>17530</v>
      </c>
      <c r="C19161" t="s">
        <v>17531</v>
      </c>
    </row>
    <row r="19162" spans="1:3" hidden="1" x14ac:dyDescent="0.25">
      <c r="A19162" t="s">
        <v>4130</v>
      </c>
      <c r="B19162" t="s">
        <v>17532</v>
      </c>
      <c r="C19162" t="s">
        <v>17533</v>
      </c>
    </row>
    <row r="19163" spans="1:3" hidden="1" x14ac:dyDescent="0.25">
      <c r="A19163" t="s">
        <v>4130</v>
      </c>
      <c r="B19163" t="s">
        <v>17534</v>
      </c>
      <c r="C19163" t="s">
        <v>17533</v>
      </c>
    </row>
    <row r="19164" spans="1:3" hidden="1" x14ac:dyDescent="0.25">
      <c r="A19164" t="s">
        <v>4130</v>
      </c>
      <c r="B19164" t="s">
        <v>17535</v>
      </c>
      <c r="C19164" t="s">
        <v>17536</v>
      </c>
    </row>
    <row r="19165" spans="1:3" hidden="1" x14ac:dyDescent="0.25">
      <c r="A19165" t="s">
        <v>4130</v>
      </c>
      <c r="B19165" t="s">
        <v>17537</v>
      </c>
      <c r="C19165" t="s">
        <v>17538</v>
      </c>
    </row>
    <row r="19166" spans="1:3" hidden="1" x14ac:dyDescent="0.25">
      <c r="A19166" t="s">
        <v>4130</v>
      </c>
      <c r="B19166" t="s">
        <v>17539</v>
      </c>
      <c r="C19166" t="s">
        <v>17540</v>
      </c>
    </row>
    <row r="19167" spans="1:3" hidden="1" x14ac:dyDescent="0.25">
      <c r="A19167" t="s">
        <v>4130</v>
      </c>
      <c r="B19167" t="s">
        <v>17541</v>
      </c>
      <c r="C19167" t="s">
        <v>17542</v>
      </c>
    </row>
    <row r="19168" spans="1:3" hidden="1" x14ac:dyDescent="0.25">
      <c r="A19168" t="s">
        <v>4130</v>
      </c>
      <c r="B19168" t="s">
        <v>17543</v>
      </c>
      <c r="C19168" t="s">
        <v>17544</v>
      </c>
    </row>
    <row r="19169" spans="1:3" hidden="1" x14ac:dyDescent="0.25">
      <c r="A19169" t="s">
        <v>4130</v>
      </c>
      <c r="B19169" t="s">
        <v>17545</v>
      </c>
      <c r="C19169" t="s">
        <v>17546</v>
      </c>
    </row>
    <row r="19170" spans="1:3" hidden="1" x14ac:dyDescent="0.25">
      <c r="A19170" t="s">
        <v>4130</v>
      </c>
      <c r="B19170" t="s">
        <v>17547</v>
      </c>
      <c r="C19170" t="s">
        <v>17548</v>
      </c>
    </row>
    <row r="19171" spans="1:3" hidden="1" x14ac:dyDescent="0.25">
      <c r="A19171" t="s">
        <v>4130</v>
      </c>
      <c r="B19171" t="s">
        <v>17549</v>
      </c>
      <c r="C19171" t="s">
        <v>17550</v>
      </c>
    </row>
    <row r="19172" spans="1:3" hidden="1" x14ac:dyDescent="0.25">
      <c r="A19172" t="s">
        <v>4130</v>
      </c>
      <c r="B19172" t="s">
        <v>17551</v>
      </c>
      <c r="C19172" t="s">
        <v>3442</v>
      </c>
    </row>
    <row r="19173" spans="1:3" hidden="1" x14ac:dyDescent="0.25">
      <c r="A19173" t="s">
        <v>4130</v>
      </c>
      <c r="B19173" t="s">
        <v>17551</v>
      </c>
      <c r="C19173" t="s">
        <v>17552</v>
      </c>
    </row>
    <row r="19174" spans="1:3" hidden="1" x14ac:dyDescent="0.25">
      <c r="A19174" t="s">
        <v>4130</v>
      </c>
      <c r="B19174" t="s">
        <v>17553</v>
      </c>
      <c r="C19174" t="s">
        <v>17554</v>
      </c>
    </row>
    <row r="19175" spans="1:3" hidden="1" x14ac:dyDescent="0.25">
      <c r="A19175" t="s">
        <v>4130</v>
      </c>
      <c r="B19175" t="s">
        <v>17555</v>
      </c>
      <c r="C19175" t="s">
        <v>17556</v>
      </c>
    </row>
    <row r="19176" spans="1:3" hidden="1" x14ac:dyDescent="0.25">
      <c r="A19176" t="s">
        <v>4130</v>
      </c>
      <c r="B19176" t="s">
        <v>17557</v>
      </c>
      <c r="C19176" t="s">
        <v>17558</v>
      </c>
    </row>
    <row r="19177" spans="1:3" hidden="1" x14ac:dyDescent="0.25">
      <c r="A19177" t="s">
        <v>4130</v>
      </c>
      <c r="B19177" t="s">
        <v>17559</v>
      </c>
      <c r="C19177" t="s">
        <v>17560</v>
      </c>
    </row>
    <row r="19178" spans="1:3" hidden="1" x14ac:dyDescent="0.25">
      <c r="A19178" t="s">
        <v>4130</v>
      </c>
      <c r="B19178" t="s">
        <v>17561</v>
      </c>
      <c r="C19178" t="s">
        <v>17562</v>
      </c>
    </row>
    <row r="19179" spans="1:3" hidden="1" x14ac:dyDescent="0.25">
      <c r="A19179" t="s">
        <v>4130</v>
      </c>
      <c r="B19179" t="s">
        <v>17563</v>
      </c>
      <c r="C19179" t="s">
        <v>17564</v>
      </c>
    </row>
    <row r="19180" spans="1:3" hidden="1" x14ac:dyDescent="0.25">
      <c r="A19180" t="s">
        <v>4130</v>
      </c>
      <c r="B19180" t="s">
        <v>17565</v>
      </c>
      <c r="C19180" t="s">
        <v>17566</v>
      </c>
    </row>
    <row r="19181" spans="1:3" hidden="1" x14ac:dyDescent="0.25">
      <c r="A19181" t="s">
        <v>4130</v>
      </c>
      <c r="B19181" t="s">
        <v>17567</v>
      </c>
      <c r="C19181" t="s">
        <v>17568</v>
      </c>
    </row>
    <row r="19182" spans="1:3" hidden="1" x14ac:dyDescent="0.25">
      <c r="A19182" t="s">
        <v>4130</v>
      </c>
      <c r="B19182" t="s">
        <v>17569</v>
      </c>
      <c r="C19182" t="s">
        <v>17570</v>
      </c>
    </row>
    <row r="19183" spans="1:3" hidden="1" x14ac:dyDescent="0.25">
      <c r="A19183" t="s">
        <v>4130</v>
      </c>
      <c r="B19183" t="s">
        <v>17571</v>
      </c>
      <c r="C19183" t="s">
        <v>17572</v>
      </c>
    </row>
    <row r="19184" spans="1:3" hidden="1" x14ac:dyDescent="0.25">
      <c r="A19184" t="s">
        <v>4130</v>
      </c>
      <c r="B19184" t="s">
        <v>17573</v>
      </c>
      <c r="C19184" t="s">
        <v>17574</v>
      </c>
    </row>
    <row r="19185" spans="1:3" hidden="1" x14ac:dyDescent="0.25">
      <c r="A19185" t="s">
        <v>4130</v>
      </c>
      <c r="B19185" t="s">
        <v>17575</v>
      </c>
      <c r="C19185" t="s">
        <v>17576</v>
      </c>
    </row>
    <row r="19186" spans="1:3" hidden="1" x14ac:dyDescent="0.25">
      <c r="A19186" t="s">
        <v>4130</v>
      </c>
      <c r="B19186" t="s">
        <v>17577</v>
      </c>
      <c r="C19186" t="s">
        <v>17578</v>
      </c>
    </row>
    <row r="19187" spans="1:3" hidden="1" x14ac:dyDescent="0.25">
      <c r="A19187" t="s">
        <v>4130</v>
      </c>
      <c r="B19187" t="s">
        <v>17579</v>
      </c>
      <c r="C19187" t="s">
        <v>17580</v>
      </c>
    </row>
    <row r="19188" spans="1:3" hidden="1" x14ac:dyDescent="0.25">
      <c r="A19188" t="s">
        <v>4130</v>
      </c>
      <c r="B19188" t="s">
        <v>17581</v>
      </c>
      <c r="C19188" t="s">
        <v>17582</v>
      </c>
    </row>
    <row r="19189" spans="1:3" hidden="1" x14ac:dyDescent="0.25">
      <c r="A19189" t="s">
        <v>4130</v>
      </c>
      <c r="B19189" t="s">
        <v>17583</v>
      </c>
      <c r="C19189" t="s">
        <v>17584</v>
      </c>
    </row>
    <row r="19190" spans="1:3" hidden="1" x14ac:dyDescent="0.25">
      <c r="A19190" t="s">
        <v>4130</v>
      </c>
      <c r="B19190" t="s">
        <v>17585</v>
      </c>
      <c r="C19190" t="s">
        <v>17586</v>
      </c>
    </row>
    <row r="19191" spans="1:3" hidden="1" x14ac:dyDescent="0.25">
      <c r="A19191" t="s">
        <v>4130</v>
      </c>
      <c r="B19191" t="s">
        <v>17587</v>
      </c>
      <c r="C19191" t="s">
        <v>17588</v>
      </c>
    </row>
    <row r="19192" spans="1:3" hidden="1" x14ac:dyDescent="0.25">
      <c r="A19192" t="s">
        <v>4130</v>
      </c>
      <c r="B19192" t="s">
        <v>17589</v>
      </c>
      <c r="C19192" t="s">
        <v>17588</v>
      </c>
    </row>
    <row r="19193" spans="1:3" hidden="1" x14ac:dyDescent="0.25">
      <c r="A19193" t="s">
        <v>4130</v>
      </c>
      <c r="B19193" t="s">
        <v>17590</v>
      </c>
      <c r="C19193" t="s">
        <v>17591</v>
      </c>
    </row>
    <row r="19194" spans="1:3" hidden="1" x14ac:dyDescent="0.25">
      <c r="A19194" t="s">
        <v>4130</v>
      </c>
      <c r="B19194" t="s">
        <v>17592</v>
      </c>
      <c r="C19194" t="s">
        <v>17593</v>
      </c>
    </row>
    <row r="19195" spans="1:3" hidden="1" x14ac:dyDescent="0.25">
      <c r="A19195" t="s">
        <v>4130</v>
      </c>
      <c r="B19195" t="s">
        <v>17594</v>
      </c>
      <c r="C19195" t="s">
        <v>17595</v>
      </c>
    </row>
    <row r="19196" spans="1:3" hidden="1" x14ac:dyDescent="0.25">
      <c r="A19196" t="s">
        <v>4130</v>
      </c>
      <c r="B19196" t="s">
        <v>17596</v>
      </c>
      <c r="C19196" t="s">
        <v>17597</v>
      </c>
    </row>
    <row r="19197" spans="1:3" hidden="1" x14ac:dyDescent="0.25">
      <c r="A19197" t="s">
        <v>4130</v>
      </c>
      <c r="B19197" t="s">
        <v>17598</v>
      </c>
      <c r="C19197" t="s">
        <v>17599</v>
      </c>
    </row>
    <row r="19198" spans="1:3" hidden="1" x14ac:dyDescent="0.25">
      <c r="A19198" t="s">
        <v>4130</v>
      </c>
      <c r="B19198" t="s">
        <v>17600</v>
      </c>
      <c r="C19198" t="s">
        <v>17601</v>
      </c>
    </row>
    <row r="19199" spans="1:3" hidden="1" x14ac:dyDescent="0.25">
      <c r="A19199" t="s">
        <v>4130</v>
      </c>
      <c r="B19199" t="s">
        <v>17602</v>
      </c>
      <c r="C19199" t="s">
        <v>17603</v>
      </c>
    </row>
    <row r="19200" spans="1:3" hidden="1" x14ac:dyDescent="0.25">
      <c r="A19200" t="s">
        <v>4130</v>
      </c>
      <c r="B19200" t="s">
        <v>17604</v>
      </c>
      <c r="C19200" t="s">
        <v>17605</v>
      </c>
    </row>
    <row r="19201" spans="1:3" hidden="1" x14ac:dyDescent="0.25">
      <c r="A19201" t="s">
        <v>4130</v>
      </c>
      <c r="B19201" t="s">
        <v>17606</v>
      </c>
      <c r="C19201" t="s">
        <v>17607</v>
      </c>
    </row>
    <row r="19202" spans="1:3" hidden="1" x14ac:dyDescent="0.25">
      <c r="A19202" t="s">
        <v>4130</v>
      </c>
      <c r="B19202" t="s">
        <v>17608</v>
      </c>
      <c r="C19202" t="s">
        <v>17609</v>
      </c>
    </row>
    <row r="19203" spans="1:3" hidden="1" x14ac:dyDescent="0.25">
      <c r="A19203" t="s">
        <v>4130</v>
      </c>
      <c r="B19203" t="s">
        <v>17610</v>
      </c>
      <c r="C19203" t="s">
        <v>17611</v>
      </c>
    </row>
    <row r="19204" spans="1:3" hidden="1" x14ac:dyDescent="0.25">
      <c r="A19204" t="s">
        <v>4130</v>
      </c>
      <c r="B19204" t="s">
        <v>17612</v>
      </c>
      <c r="C19204" t="s">
        <v>17607</v>
      </c>
    </row>
    <row r="19205" spans="1:3" hidden="1" x14ac:dyDescent="0.25">
      <c r="A19205" t="s">
        <v>4130</v>
      </c>
      <c r="B19205" t="s">
        <v>17613</v>
      </c>
      <c r="C19205" t="s">
        <v>17614</v>
      </c>
    </row>
    <row r="19206" spans="1:3" hidden="1" x14ac:dyDescent="0.25">
      <c r="A19206" t="s">
        <v>4130</v>
      </c>
      <c r="B19206" t="s">
        <v>17615</v>
      </c>
      <c r="C19206" t="s">
        <v>17616</v>
      </c>
    </row>
    <row r="19207" spans="1:3" hidden="1" x14ac:dyDescent="0.25">
      <c r="A19207" t="s">
        <v>4130</v>
      </c>
      <c r="B19207" t="s">
        <v>17617</v>
      </c>
      <c r="C19207" t="s">
        <v>17618</v>
      </c>
    </row>
    <row r="19208" spans="1:3" hidden="1" x14ac:dyDescent="0.25">
      <c r="A19208" t="s">
        <v>4130</v>
      </c>
      <c r="B19208" t="s">
        <v>17619</v>
      </c>
      <c r="C19208" t="s">
        <v>17620</v>
      </c>
    </row>
    <row r="19209" spans="1:3" hidden="1" x14ac:dyDescent="0.25">
      <c r="A19209" t="s">
        <v>4130</v>
      </c>
      <c r="B19209" t="s">
        <v>4238</v>
      </c>
      <c r="C19209" t="s">
        <v>17620</v>
      </c>
    </row>
    <row r="19210" spans="1:3" hidden="1" x14ac:dyDescent="0.25">
      <c r="A19210" t="s">
        <v>4130</v>
      </c>
      <c r="B19210" t="s">
        <v>17621</v>
      </c>
      <c r="C19210" t="s">
        <v>17622</v>
      </c>
    </row>
    <row r="19211" spans="1:3" hidden="1" x14ac:dyDescent="0.25">
      <c r="A19211" t="s">
        <v>4130</v>
      </c>
      <c r="B19211" t="s">
        <v>4238</v>
      </c>
      <c r="C19211" t="s">
        <v>17622</v>
      </c>
    </row>
    <row r="19212" spans="1:3" hidden="1" x14ac:dyDescent="0.25">
      <c r="A19212" t="s">
        <v>4130</v>
      </c>
      <c r="B19212" t="s">
        <v>17623</v>
      </c>
      <c r="C19212" t="s">
        <v>17624</v>
      </c>
    </row>
    <row r="19213" spans="1:3" hidden="1" x14ac:dyDescent="0.25">
      <c r="A19213" t="s">
        <v>4130</v>
      </c>
      <c r="B19213" t="s">
        <v>17625</v>
      </c>
      <c r="C19213" t="s">
        <v>17626</v>
      </c>
    </row>
    <row r="19214" spans="1:3" hidden="1" x14ac:dyDescent="0.25">
      <c r="A19214" t="s">
        <v>4130</v>
      </c>
      <c r="B19214" t="s">
        <v>17627</v>
      </c>
      <c r="C19214" t="s">
        <v>17628</v>
      </c>
    </row>
    <row r="19215" spans="1:3" hidden="1" x14ac:dyDescent="0.25">
      <c r="A19215" t="s">
        <v>4130</v>
      </c>
      <c r="B19215" t="s">
        <v>17629</v>
      </c>
      <c r="C19215" t="s">
        <v>17630</v>
      </c>
    </row>
    <row r="19216" spans="1:3" hidden="1" x14ac:dyDescent="0.25">
      <c r="A19216" t="s">
        <v>4130</v>
      </c>
      <c r="B19216" t="s">
        <v>17629</v>
      </c>
      <c r="C19216" t="s">
        <v>17631</v>
      </c>
    </row>
    <row r="19217" spans="1:3" hidden="1" x14ac:dyDescent="0.25">
      <c r="A19217" t="s">
        <v>4130</v>
      </c>
      <c r="B19217" t="s">
        <v>17632</v>
      </c>
      <c r="C19217" t="s">
        <v>17633</v>
      </c>
    </row>
    <row r="19218" spans="1:3" hidden="1" x14ac:dyDescent="0.25">
      <c r="A19218" t="s">
        <v>4130</v>
      </c>
      <c r="B19218" t="s">
        <v>17634</v>
      </c>
      <c r="C19218" t="s">
        <v>17635</v>
      </c>
    </row>
    <row r="19219" spans="1:3" hidden="1" x14ac:dyDescent="0.25">
      <c r="A19219" t="s">
        <v>4130</v>
      </c>
      <c r="B19219" t="s">
        <v>17636</v>
      </c>
      <c r="C19219" t="s">
        <v>17637</v>
      </c>
    </row>
    <row r="19220" spans="1:3" hidden="1" x14ac:dyDescent="0.25">
      <c r="A19220" t="s">
        <v>4130</v>
      </c>
      <c r="B19220" t="s">
        <v>17638</v>
      </c>
      <c r="C19220" t="s">
        <v>17639</v>
      </c>
    </row>
    <row r="19221" spans="1:3" hidden="1" x14ac:dyDescent="0.25">
      <c r="A19221" t="s">
        <v>4130</v>
      </c>
      <c r="B19221" t="s">
        <v>17640</v>
      </c>
      <c r="C19221" t="s">
        <v>17641</v>
      </c>
    </row>
    <row r="19222" spans="1:3" hidden="1" x14ac:dyDescent="0.25">
      <c r="A19222" t="s">
        <v>4130</v>
      </c>
      <c r="B19222" t="s">
        <v>17642</v>
      </c>
      <c r="C19222" t="s">
        <v>17643</v>
      </c>
    </row>
    <row r="19223" spans="1:3" hidden="1" x14ac:dyDescent="0.25">
      <c r="A19223" t="s">
        <v>4130</v>
      </c>
      <c r="B19223" t="s">
        <v>17644</v>
      </c>
      <c r="C19223" t="s">
        <v>17645</v>
      </c>
    </row>
    <row r="19224" spans="1:3" hidden="1" x14ac:dyDescent="0.25">
      <c r="A19224" t="s">
        <v>4130</v>
      </c>
      <c r="B19224" t="s">
        <v>17646</v>
      </c>
      <c r="C19224" t="s">
        <v>17647</v>
      </c>
    </row>
    <row r="19225" spans="1:3" hidden="1" x14ac:dyDescent="0.25">
      <c r="A19225" t="s">
        <v>4130</v>
      </c>
      <c r="B19225" t="s">
        <v>17648</v>
      </c>
      <c r="C19225" t="s">
        <v>17043</v>
      </c>
    </row>
    <row r="19226" spans="1:3" hidden="1" x14ac:dyDescent="0.25">
      <c r="A19226" t="s">
        <v>4130</v>
      </c>
      <c r="B19226" t="s">
        <v>17649</v>
      </c>
      <c r="C19226" t="s">
        <v>17043</v>
      </c>
    </row>
    <row r="19227" spans="1:3" hidden="1" x14ac:dyDescent="0.25">
      <c r="A19227" t="s">
        <v>4130</v>
      </c>
      <c r="B19227" t="s">
        <v>17650</v>
      </c>
      <c r="C19227" t="s">
        <v>17651</v>
      </c>
    </row>
    <row r="19228" spans="1:3" hidden="1" x14ac:dyDescent="0.25">
      <c r="A19228" t="s">
        <v>4130</v>
      </c>
      <c r="B19228" t="s">
        <v>17652</v>
      </c>
      <c r="C19228" t="s">
        <v>17653</v>
      </c>
    </row>
    <row r="19229" spans="1:3" hidden="1" x14ac:dyDescent="0.25">
      <c r="A19229" t="s">
        <v>4130</v>
      </c>
      <c r="B19229" t="s">
        <v>17654</v>
      </c>
      <c r="C19229" t="s">
        <v>17655</v>
      </c>
    </row>
    <row r="19230" spans="1:3" hidden="1" x14ac:dyDescent="0.25">
      <c r="A19230" t="s">
        <v>4130</v>
      </c>
      <c r="B19230" t="s">
        <v>17656</v>
      </c>
      <c r="C19230" t="s">
        <v>17657</v>
      </c>
    </row>
    <row r="19231" spans="1:3" hidden="1" x14ac:dyDescent="0.25">
      <c r="A19231" t="s">
        <v>4130</v>
      </c>
      <c r="B19231" t="s">
        <v>17658</v>
      </c>
      <c r="C19231" t="s">
        <v>17659</v>
      </c>
    </row>
    <row r="19232" spans="1:3" hidden="1" x14ac:dyDescent="0.25">
      <c r="A19232" t="s">
        <v>4130</v>
      </c>
      <c r="B19232" t="s">
        <v>17660</v>
      </c>
      <c r="C19232" t="s">
        <v>17661</v>
      </c>
    </row>
    <row r="19233" spans="1:3" hidden="1" x14ac:dyDescent="0.25">
      <c r="A19233" t="s">
        <v>4130</v>
      </c>
      <c r="B19233" t="s">
        <v>17662</v>
      </c>
      <c r="C19233" t="s">
        <v>17663</v>
      </c>
    </row>
    <row r="19234" spans="1:3" hidden="1" x14ac:dyDescent="0.25">
      <c r="A19234" t="s">
        <v>4130</v>
      </c>
      <c r="B19234" t="s">
        <v>17664</v>
      </c>
      <c r="C19234" t="s">
        <v>17665</v>
      </c>
    </row>
    <row r="19235" spans="1:3" hidden="1" x14ac:dyDescent="0.25">
      <c r="A19235" t="s">
        <v>4130</v>
      </c>
      <c r="B19235" t="s">
        <v>17666</v>
      </c>
      <c r="C19235" t="s">
        <v>17667</v>
      </c>
    </row>
    <row r="19236" spans="1:3" hidden="1" x14ac:dyDescent="0.25">
      <c r="A19236" t="s">
        <v>4130</v>
      </c>
      <c r="B19236" t="s">
        <v>17668</v>
      </c>
      <c r="C19236" t="s">
        <v>17669</v>
      </c>
    </row>
    <row r="19237" spans="1:3" hidden="1" x14ac:dyDescent="0.25">
      <c r="A19237" t="s">
        <v>4130</v>
      </c>
      <c r="B19237" t="s">
        <v>17670</v>
      </c>
      <c r="C19237" t="s">
        <v>17671</v>
      </c>
    </row>
    <row r="19238" spans="1:3" hidden="1" x14ac:dyDescent="0.25">
      <c r="A19238" t="s">
        <v>4130</v>
      </c>
      <c r="B19238" t="s">
        <v>17672</v>
      </c>
      <c r="C19238" t="s">
        <v>17673</v>
      </c>
    </row>
    <row r="19239" spans="1:3" hidden="1" x14ac:dyDescent="0.25">
      <c r="A19239" t="s">
        <v>4130</v>
      </c>
      <c r="B19239" t="s">
        <v>17674</v>
      </c>
      <c r="C19239" t="s">
        <v>17675</v>
      </c>
    </row>
    <row r="19240" spans="1:3" hidden="1" x14ac:dyDescent="0.25">
      <c r="A19240" t="s">
        <v>4130</v>
      </c>
      <c r="B19240" t="s">
        <v>17676</v>
      </c>
      <c r="C19240" t="s">
        <v>17677</v>
      </c>
    </row>
    <row r="19241" spans="1:3" hidden="1" x14ac:dyDescent="0.25">
      <c r="A19241" t="s">
        <v>4130</v>
      </c>
      <c r="B19241" t="s">
        <v>17678</v>
      </c>
      <c r="C19241" t="s">
        <v>17679</v>
      </c>
    </row>
    <row r="19242" spans="1:3" hidden="1" x14ac:dyDescent="0.25">
      <c r="A19242" t="s">
        <v>4130</v>
      </c>
      <c r="B19242" t="s">
        <v>17680</v>
      </c>
      <c r="C19242" t="s">
        <v>17681</v>
      </c>
    </row>
    <row r="19243" spans="1:3" hidden="1" x14ac:dyDescent="0.25">
      <c r="A19243" t="s">
        <v>4130</v>
      </c>
      <c r="B19243" t="s">
        <v>17682</v>
      </c>
      <c r="C19243" t="s">
        <v>17683</v>
      </c>
    </row>
    <row r="19244" spans="1:3" hidden="1" x14ac:dyDescent="0.25">
      <c r="A19244" t="s">
        <v>4130</v>
      </c>
      <c r="B19244" t="s">
        <v>17684</v>
      </c>
      <c r="C19244" t="s">
        <v>17685</v>
      </c>
    </row>
    <row r="19245" spans="1:3" hidden="1" x14ac:dyDescent="0.25">
      <c r="A19245" t="s">
        <v>4130</v>
      </c>
      <c r="B19245" t="s">
        <v>17686</v>
      </c>
      <c r="C19245" t="s">
        <v>17687</v>
      </c>
    </row>
    <row r="19246" spans="1:3" hidden="1" x14ac:dyDescent="0.25">
      <c r="A19246" t="s">
        <v>4130</v>
      </c>
      <c r="B19246" t="s">
        <v>17688</v>
      </c>
      <c r="C19246" t="s">
        <v>17689</v>
      </c>
    </row>
    <row r="19247" spans="1:3" hidden="1" x14ac:dyDescent="0.25">
      <c r="A19247" t="s">
        <v>4130</v>
      </c>
      <c r="B19247" t="s">
        <v>17690</v>
      </c>
      <c r="C19247" t="s">
        <v>17691</v>
      </c>
    </row>
    <row r="19248" spans="1:3" hidden="1" x14ac:dyDescent="0.25">
      <c r="A19248" t="s">
        <v>4130</v>
      </c>
      <c r="B19248" t="s">
        <v>17692</v>
      </c>
      <c r="C19248" t="s">
        <v>17693</v>
      </c>
    </row>
    <row r="19249" spans="1:3" hidden="1" x14ac:dyDescent="0.25">
      <c r="A19249" t="s">
        <v>4130</v>
      </c>
      <c r="B19249" t="s">
        <v>17694</v>
      </c>
      <c r="C19249" t="s">
        <v>17695</v>
      </c>
    </row>
    <row r="19250" spans="1:3" hidden="1" x14ac:dyDescent="0.25">
      <c r="A19250" t="s">
        <v>4130</v>
      </c>
      <c r="B19250" t="s">
        <v>4238</v>
      </c>
      <c r="C19250" t="s">
        <v>17695</v>
      </c>
    </row>
    <row r="19251" spans="1:3" hidden="1" x14ac:dyDescent="0.25">
      <c r="A19251" t="s">
        <v>4130</v>
      </c>
      <c r="B19251" t="s">
        <v>17696</v>
      </c>
      <c r="C19251" t="s">
        <v>17697</v>
      </c>
    </row>
    <row r="19252" spans="1:3" hidden="1" x14ac:dyDescent="0.25">
      <c r="A19252" t="s">
        <v>4130</v>
      </c>
      <c r="B19252" t="s">
        <v>17698</v>
      </c>
      <c r="C19252" t="s">
        <v>17699</v>
      </c>
    </row>
    <row r="19253" spans="1:3" hidden="1" x14ac:dyDescent="0.25">
      <c r="A19253" t="s">
        <v>4130</v>
      </c>
      <c r="B19253" t="s">
        <v>17700</v>
      </c>
      <c r="C19253" t="s">
        <v>17701</v>
      </c>
    </row>
    <row r="19254" spans="1:3" hidden="1" x14ac:dyDescent="0.25">
      <c r="A19254" t="s">
        <v>4130</v>
      </c>
      <c r="B19254" t="s">
        <v>17702</v>
      </c>
      <c r="C19254" t="s">
        <v>17703</v>
      </c>
    </row>
    <row r="19255" spans="1:3" hidden="1" x14ac:dyDescent="0.25">
      <c r="A19255" t="s">
        <v>4130</v>
      </c>
      <c r="B19255" t="s">
        <v>17704</v>
      </c>
      <c r="C19255" t="s">
        <v>17705</v>
      </c>
    </row>
    <row r="19256" spans="1:3" hidden="1" x14ac:dyDescent="0.25">
      <c r="A19256" t="s">
        <v>4130</v>
      </c>
      <c r="B19256" t="s">
        <v>17706</v>
      </c>
      <c r="C19256" t="s">
        <v>17707</v>
      </c>
    </row>
    <row r="19257" spans="1:3" hidden="1" x14ac:dyDescent="0.25">
      <c r="A19257" t="s">
        <v>4130</v>
      </c>
      <c r="B19257" t="s">
        <v>17708</v>
      </c>
      <c r="C19257" t="s">
        <v>17709</v>
      </c>
    </row>
    <row r="19258" spans="1:3" hidden="1" x14ac:dyDescent="0.25">
      <c r="A19258" t="s">
        <v>4130</v>
      </c>
      <c r="B19258" t="s">
        <v>17710</v>
      </c>
      <c r="C19258" t="s">
        <v>17711</v>
      </c>
    </row>
    <row r="19259" spans="1:3" hidden="1" x14ac:dyDescent="0.25">
      <c r="A19259" t="s">
        <v>4130</v>
      </c>
      <c r="B19259" t="s">
        <v>17712</v>
      </c>
      <c r="C19259" t="s">
        <v>17713</v>
      </c>
    </row>
    <row r="19260" spans="1:3" hidden="1" x14ac:dyDescent="0.25">
      <c r="A19260" t="s">
        <v>4130</v>
      </c>
      <c r="B19260" t="s">
        <v>17714</v>
      </c>
      <c r="C19260" t="s">
        <v>17715</v>
      </c>
    </row>
    <row r="19261" spans="1:3" hidden="1" x14ac:dyDescent="0.25">
      <c r="A19261" t="s">
        <v>4130</v>
      </c>
      <c r="B19261" t="s">
        <v>17716</v>
      </c>
      <c r="C19261" t="s">
        <v>17717</v>
      </c>
    </row>
    <row r="19262" spans="1:3" hidden="1" x14ac:dyDescent="0.25">
      <c r="A19262" t="s">
        <v>4130</v>
      </c>
      <c r="B19262" t="s">
        <v>17718</v>
      </c>
      <c r="C19262" t="s">
        <v>17719</v>
      </c>
    </row>
    <row r="19263" spans="1:3" hidden="1" x14ac:dyDescent="0.25">
      <c r="A19263" t="s">
        <v>4130</v>
      </c>
      <c r="B19263" t="s">
        <v>17720</v>
      </c>
      <c r="C19263" t="s">
        <v>17721</v>
      </c>
    </row>
    <row r="19264" spans="1:3" hidden="1" x14ac:dyDescent="0.25">
      <c r="A19264" t="s">
        <v>4130</v>
      </c>
      <c r="B19264" t="s">
        <v>17722</v>
      </c>
      <c r="C19264" t="s">
        <v>17723</v>
      </c>
    </row>
    <row r="19265" spans="1:3" hidden="1" x14ac:dyDescent="0.25">
      <c r="A19265" t="s">
        <v>4130</v>
      </c>
      <c r="B19265" t="s">
        <v>17724</v>
      </c>
      <c r="C19265" t="s">
        <v>17725</v>
      </c>
    </row>
    <row r="19266" spans="1:3" hidden="1" x14ac:dyDescent="0.25">
      <c r="A19266" t="s">
        <v>4130</v>
      </c>
      <c r="B19266" t="s">
        <v>17726</v>
      </c>
      <c r="C19266" t="s">
        <v>17727</v>
      </c>
    </row>
    <row r="19267" spans="1:3" hidden="1" x14ac:dyDescent="0.25">
      <c r="A19267" t="s">
        <v>4130</v>
      </c>
      <c r="B19267" t="s">
        <v>17728</v>
      </c>
      <c r="C19267" t="s">
        <v>17729</v>
      </c>
    </row>
    <row r="19268" spans="1:3" hidden="1" x14ac:dyDescent="0.25">
      <c r="A19268" t="s">
        <v>4130</v>
      </c>
      <c r="B19268" t="s">
        <v>17730</v>
      </c>
      <c r="C19268" t="s">
        <v>17731</v>
      </c>
    </row>
    <row r="19269" spans="1:3" hidden="1" x14ac:dyDescent="0.25">
      <c r="A19269" t="s">
        <v>4130</v>
      </c>
      <c r="B19269" t="s">
        <v>17732</v>
      </c>
      <c r="C19269" t="s">
        <v>17733</v>
      </c>
    </row>
    <row r="19270" spans="1:3" hidden="1" x14ac:dyDescent="0.25">
      <c r="A19270" t="s">
        <v>4130</v>
      </c>
      <c r="B19270" t="s">
        <v>17734</v>
      </c>
      <c r="C19270" t="s">
        <v>17735</v>
      </c>
    </row>
    <row r="19271" spans="1:3" hidden="1" x14ac:dyDescent="0.25">
      <c r="A19271" t="s">
        <v>4130</v>
      </c>
      <c r="B19271" t="s">
        <v>17736</v>
      </c>
      <c r="C19271" t="s">
        <v>17737</v>
      </c>
    </row>
    <row r="19272" spans="1:3" hidden="1" x14ac:dyDescent="0.25">
      <c r="A19272" t="s">
        <v>4130</v>
      </c>
      <c r="B19272" t="s">
        <v>17738</v>
      </c>
      <c r="C19272" t="s">
        <v>17739</v>
      </c>
    </row>
    <row r="19273" spans="1:3" hidden="1" x14ac:dyDescent="0.25">
      <c r="A19273" t="s">
        <v>4130</v>
      </c>
      <c r="B19273" t="s">
        <v>17740</v>
      </c>
      <c r="C19273" t="s">
        <v>17741</v>
      </c>
    </row>
    <row r="19274" spans="1:3" hidden="1" x14ac:dyDescent="0.25">
      <c r="A19274" t="s">
        <v>4130</v>
      </c>
      <c r="B19274" t="s">
        <v>17742</v>
      </c>
      <c r="C19274" t="s">
        <v>17743</v>
      </c>
    </row>
    <row r="19275" spans="1:3" hidden="1" x14ac:dyDescent="0.25">
      <c r="A19275" t="s">
        <v>4130</v>
      </c>
      <c r="B19275" t="s">
        <v>17744</v>
      </c>
      <c r="C19275" t="s">
        <v>17745</v>
      </c>
    </row>
    <row r="19276" spans="1:3" hidden="1" x14ac:dyDescent="0.25">
      <c r="A19276" t="s">
        <v>4130</v>
      </c>
      <c r="B19276" t="s">
        <v>17746</v>
      </c>
      <c r="C19276" t="s">
        <v>17747</v>
      </c>
    </row>
    <row r="19277" spans="1:3" hidden="1" x14ac:dyDescent="0.25">
      <c r="A19277" t="s">
        <v>4130</v>
      </c>
      <c r="B19277" t="s">
        <v>17748</v>
      </c>
      <c r="C19277" t="s">
        <v>17749</v>
      </c>
    </row>
    <row r="19278" spans="1:3" hidden="1" x14ac:dyDescent="0.25">
      <c r="A19278" t="s">
        <v>4130</v>
      </c>
      <c r="B19278" t="s">
        <v>17750</v>
      </c>
      <c r="C19278" t="s">
        <v>17751</v>
      </c>
    </row>
    <row r="19279" spans="1:3" hidden="1" x14ac:dyDescent="0.25">
      <c r="A19279" t="s">
        <v>4130</v>
      </c>
      <c r="B19279" t="s">
        <v>17752</v>
      </c>
      <c r="C19279" t="s">
        <v>17753</v>
      </c>
    </row>
    <row r="19280" spans="1:3" hidden="1" x14ac:dyDescent="0.25">
      <c r="A19280" t="s">
        <v>4130</v>
      </c>
      <c r="B19280" t="s">
        <v>17754</v>
      </c>
      <c r="C19280" t="s">
        <v>17755</v>
      </c>
    </row>
    <row r="19281" spans="1:3" hidden="1" x14ac:dyDescent="0.25">
      <c r="A19281" t="s">
        <v>4130</v>
      </c>
      <c r="B19281" t="s">
        <v>17756</v>
      </c>
      <c r="C19281" t="s">
        <v>17757</v>
      </c>
    </row>
    <row r="19282" spans="1:3" hidden="1" x14ac:dyDescent="0.25">
      <c r="A19282" t="s">
        <v>4130</v>
      </c>
      <c r="B19282" t="s">
        <v>17758</v>
      </c>
      <c r="C19282" t="s">
        <v>17759</v>
      </c>
    </row>
    <row r="19283" spans="1:3" hidden="1" x14ac:dyDescent="0.25">
      <c r="A19283" t="s">
        <v>4130</v>
      </c>
      <c r="B19283" t="s">
        <v>17760</v>
      </c>
      <c r="C19283" t="s">
        <v>17761</v>
      </c>
    </row>
    <row r="19284" spans="1:3" hidden="1" x14ac:dyDescent="0.25">
      <c r="A19284" t="s">
        <v>4130</v>
      </c>
      <c r="B19284" t="s">
        <v>17762</v>
      </c>
      <c r="C19284" t="s">
        <v>17763</v>
      </c>
    </row>
    <row r="19285" spans="1:3" hidden="1" x14ac:dyDescent="0.25">
      <c r="A19285" t="s">
        <v>4130</v>
      </c>
      <c r="B19285" t="s">
        <v>17764</v>
      </c>
      <c r="C19285" t="s">
        <v>17765</v>
      </c>
    </row>
    <row r="19286" spans="1:3" hidden="1" x14ac:dyDescent="0.25">
      <c r="A19286" t="s">
        <v>4130</v>
      </c>
      <c r="B19286" t="s">
        <v>17766</v>
      </c>
      <c r="C19286" t="s">
        <v>17767</v>
      </c>
    </row>
    <row r="19287" spans="1:3" hidden="1" x14ac:dyDescent="0.25">
      <c r="A19287" t="s">
        <v>4130</v>
      </c>
      <c r="B19287" t="s">
        <v>17768</v>
      </c>
      <c r="C19287" t="s">
        <v>17769</v>
      </c>
    </row>
    <row r="19288" spans="1:3" hidden="1" x14ac:dyDescent="0.25">
      <c r="A19288" t="s">
        <v>4130</v>
      </c>
      <c r="B19288" t="s">
        <v>17770</v>
      </c>
      <c r="C19288" t="s">
        <v>17771</v>
      </c>
    </row>
    <row r="19289" spans="1:3" hidden="1" x14ac:dyDescent="0.25">
      <c r="A19289" t="s">
        <v>4130</v>
      </c>
      <c r="B19289" t="s">
        <v>17772</v>
      </c>
      <c r="C19289" t="s">
        <v>17773</v>
      </c>
    </row>
    <row r="19290" spans="1:3" hidden="1" x14ac:dyDescent="0.25">
      <c r="A19290" t="s">
        <v>4130</v>
      </c>
      <c r="B19290" t="s">
        <v>17774</v>
      </c>
      <c r="C19290" t="s">
        <v>17775</v>
      </c>
    </row>
    <row r="19291" spans="1:3" hidden="1" x14ac:dyDescent="0.25">
      <c r="A19291" t="s">
        <v>4130</v>
      </c>
      <c r="B19291" t="s">
        <v>17776</v>
      </c>
      <c r="C19291" t="s">
        <v>17777</v>
      </c>
    </row>
    <row r="19292" spans="1:3" hidden="1" x14ac:dyDescent="0.25">
      <c r="A19292" t="s">
        <v>4130</v>
      </c>
      <c r="B19292" t="s">
        <v>17778</v>
      </c>
      <c r="C19292" t="s">
        <v>17779</v>
      </c>
    </row>
    <row r="19293" spans="1:3" hidden="1" x14ac:dyDescent="0.25">
      <c r="A19293" t="s">
        <v>4130</v>
      </c>
      <c r="B19293" t="s">
        <v>17780</v>
      </c>
      <c r="C19293" t="s">
        <v>17781</v>
      </c>
    </row>
    <row r="19294" spans="1:3" hidden="1" x14ac:dyDescent="0.25">
      <c r="A19294" t="s">
        <v>4130</v>
      </c>
      <c r="B19294" t="s">
        <v>17782</v>
      </c>
      <c r="C19294" t="s">
        <v>17783</v>
      </c>
    </row>
    <row r="19295" spans="1:3" hidden="1" x14ac:dyDescent="0.25">
      <c r="A19295" t="s">
        <v>4130</v>
      </c>
      <c r="B19295" t="s">
        <v>17784</v>
      </c>
      <c r="C19295" t="s">
        <v>17785</v>
      </c>
    </row>
    <row r="19296" spans="1:3" hidden="1" x14ac:dyDescent="0.25">
      <c r="A19296" t="s">
        <v>4130</v>
      </c>
      <c r="B19296" t="s">
        <v>17786</v>
      </c>
      <c r="C19296" t="s">
        <v>17787</v>
      </c>
    </row>
    <row r="19297" spans="1:3" hidden="1" x14ac:dyDescent="0.25">
      <c r="A19297" t="s">
        <v>4130</v>
      </c>
      <c r="B19297" t="s">
        <v>17788</v>
      </c>
      <c r="C19297" t="s">
        <v>17789</v>
      </c>
    </row>
    <row r="19298" spans="1:3" hidden="1" x14ac:dyDescent="0.25">
      <c r="A19298" t="s">
        <v>4130</v>
      </c>
      <c r="B19298" t="s">
        <v>17790</v>
      </c>
      <c r="C19298" t="s">
        <v>17791</v>
      </c>
    </row>
    <row r="19299" spans="1:3" hidden="1" x14ac:dyDescent="0.25">
      <c r="A19299" t="s">
        <v>4130</v>
      </c>
      <c r="B19299" t="s">
        <v>17792</v>
      </c>
      <c r="C19299" t="s">
        <v>17793</v>
      </c>
    </row>
    <row r="19300" spans="1:3" hidden="1" x14ac:dyDescent="0.25">
      <c r="A19300" t="s">
        <v>4130</v>
      </c>
      <c r="B19300" t="s">
        <v>17794</v>
      </c>
      <c r="C19300" t="s">
        <v>17795</v>
      </c>
    </row>
    <row r="19301" spans="1:3" hidden="1" x14ac:dyDescent="0.25">
      <c r="A19301" t="s">
        <v>4130</v>
      </c>
      <c r="B19301" t="s">
        <v>17796</v>
      </c>
      <c r="C19301" t="s">
        <v>17797</v>
      </c>
    </row>
    <row r="19302" spans="1:3" hidden="1" x14ac:dyDescent="0.25">
      <c r="A19302" t="s">
        <v>4130</v>
      </c>
      <c r="B19302" t="s">
        <v>17798</v>
      </c>
      <c r="C19302" t="s">
        <v>17799</v>
      </c>
    </row>
    <row r="19303" spans="1:3" hidden="1" x14ac:dyDescent="0.25">
      <c r="A19303" t="s">
        <v>4130</v>
      </c>
      <c r="B19303" t="s">
        <v>17800</v>
      </c>
      <c r="C19303" t="s">
        <v>17801</v>
      </c>
    </row>
    <row r="19304" spans="1:3" hidden="1" x14ac:dyDescent="0.25">
      <c r="A19304" t="s">
        <v>4130</v>
      </c>
      <c r="B19304" t="s">
        <v>17802</v>
      </c>
      <c r="C19304" t="s">
        <v>17803</v>
      </c>
    </row>
    <row r="19305" spans="1:3" hidden="1" x14ac:dyDescent="0.25">
      <c r="A19305" t="s">
        <v>4130</v>
      </c>
      <c r="B19305" t="s">
        <v>17804</v>
      </c>
      <c r="C19305" t="s">
        <v>17805</v>
      </c>
    </row>
    <row r="19306" spans="1:3" hidden="1" x14ac:dyDescent="0.25">
      <c r="A19306" t="s">
        <v>4130</v>
      </c>
      <c r="B19306" t="s">
        <v>17806</v>
      </c>
      <c r="C19306" t="s">
        <v>17807</v>
      </c>
    </row>
    <row r="19307" spans="1:3" hidden="1" x14ac:dyDescent="0.25">
      <c r="A19307" t="s">
        <v>4130</v>
      </c>
      <c r="B19307" t="s">
        <v>17808</v>
      </c>
      <c r="C19307" t="s">
        <v>17809</v>
      </c>
    </row>
    <row r="19308" spans="1:3" hidden="1" x14ac:dyDescent="0.25">
      <c r="A19308" t="s">
        <v>4130</v>
      </c>
      <c r="B19308" t="s">
        <v>17810</v>
      </c>
      <c r="C19308" t="s">
        <v>17811</v>
      </c>
    </row>
    <row r="19309" spans="1:3" hidden="1" x14ac:dyDescent="0.25">
      <c r="A19309" t="s">
        <v>4130</v>
      </c>
      <c r="B19309" t="s">
        <v>17812</v>
      </c>
      <c r="C19309" t="s">
        <v>17813</v>
      </c>
    </row>
    <row r="19310" spans="1:3" hidden="1" x14ac:dyDescent="0.25">
      <c r="A19310" t="s">
        <v>4130</v>
      </c>
      <c r="B19310" t="s">
        <v>17814</v>
      </c>
      <c r="C19310" t="s">
        <v>17815</v>
      </c>
    </row>
    <row r="19311" spans="1:3" hidden="1" x14ac:dyDescent="0.25">
      <c r="A19311" t="s">
        <v>4130</v>
      </c>
      <c r="B19311" t="s">
        <v>17816</v>
      </c>
      <c r="C19311" t="s">
        <v>17817</v>
      </c>
    </row>
    <row r="19312" spans="1:3" hidden="1" x14ac:dyDescent="0.25">
      <c r="A19312" t="s">
        <v>4130</v>
      </c>
      <c r="B19312" t="s">
        <v>17818</v>
      </c>
      <c r="C19312" t="s">
        <v>17819</v>
      </c>
    </row>
    <row r="19313" spans="1:3" hidden="1" x14ac:dyDescent="0.25">
      <c r="A19313" t="s">
        <v>4130</v>
      </c>
      <c r="B19313" t="s">
        <v>17820</v>
      </c>
      <c r="C19313" t="s">
        <v>17821</v>
      </c>
    </row>
    <row r="19314" spans="1:3" hidden="1" x14ac:dyDescent="0.25">
      <c r="A19314" t="s">
        <v>4130</v>
      </c>
      <c r="B19314" t="s">
        <v>17822</v>
      </c>
      <c r="C19314" t="s">
        <v>17823</v>
      </c>
    </row>
    <row r="19315" spans="1:3" hidden="1" x14ac:dyDescent="0.25">
      <c r="A19315" t="s">
        <v>4130</v>
      </c>
      <c r="B19315" t="s">
        <v>17824</v>
      </c>
      <c r="C19315" t="s">
        <v>17825</v>
      </c>
    </row>
    <row r="19316" spans="1:3" hidden="1" x14ac:dyDescent="0.25">
      <c r="A19316" t="s">
        <v>4130</v>
      </c>
      <c r="B19316" t="s">
        <v>17826</v>
      </c>
      <c r="C19316" t="s">
        <v>17827</v>
      </c>
    </row>
    <row r="19317" spans="1:3" hidden="1" x14ac:dyDescent="0.25">
      <c r="A19317" t="s">
        <v>4130</v>
      </c>
      <c r="B19317" t="s">
        <v>17828</v>
      </c>
      <c r="C19317" t="s">
        <v>17829</v>
      </c>
    </row>
    <row r="19318" spans="1:3" hidden="1" x14ac:dyDescent="0.25">
      <c r="A19318" t="s">
        <v>4130</v>
      </c>
      <c r="B19318" t="s">
        <v>17830</v>
      </c>
      <c r="C19318" t="s">
        <v>17831</v>
      </c>
    </row>
    <row r="19319" spans="1:3" hidden="1" x14ac:dyDescent="0.25">
      <c r="A19319" t="s">
        <v>4130</v>
      </c>
      <c r="B19319" t="s">
        <v>17832</v>
      </c>
      <c r="C19319" t="s">
        <v>17833</v>
      </c>
    </row>
    <row r="19320" spans="1:3" hidden="1" x14ac:dyDescent="0.25">
      <c r="A19320" t="s">
        <v>4130</v>
      </c>
      <c r="B19320" t="s">
        <v>17834</v>
      </c>
      <c r="C19320" t="s">
        <v>17835</v>
      </c>
    </row>
    <row r="19321" spans="1:3" hidden="1" x14ac:dyDescent="0.25">
      <c r="A19321" t="s">
        <v>4130</v>
      </c>
      <c r="B19321" t="s">
        <v>17836</v>
      </c>
      <c r="C19321" t="s">
        <v>17837</v>
      </c>
    </row>
    <row r="19322" spans="1:3" hidden="1" x14ac:dyDescent="0.25">
      <c r="A19322" t="s">
        <v>4130</v>
      </c>
      <c r="B19322" t="s">
        <v>17838</v>
      </c>
      <c r="C19322" t="s">
        <v>17839</v>
      </c>
    </row>
    <row r="19323" spans="1:3" hidden="1" x14ac:dyDescent="0.25">
      <c r="A19323" t="s">
        <v>4130</v>
      </c>
      <c r="B19323" t="s">
        <v>17840</v>
      </c>
      <c r="C19323" t="s">
        <v>17841</v>
      </c>
    </row>
    <row r="19324" spans="1:3" hidden="1" x14ac:dyDescent="0.25">
      <c r="A19324" t="s">
        <v>4130</v>
      </c>
      <c r="B19324" t="s">
        <v>17842</v>
      </c>
      <c r="C19324" t="s">
        <v>17843</v>
      </c>
    </row>
    <row r="19325" spans="1:3" hidden="1" x14ac:dyDescent="0.25">
      <c r="A19325" t="s">
        <v>4130</v>
      </c>
      <c r="B19325" t="s">
        <v>17844</v>
      </c>
      <c r="C19325" t="s">
        <v>17845</v>
      </c>
    </row>
    <row r="19326" spans="1:3" hidden="1" x14ac:dyDescent="0.25">
      <c r="A19326" t="s">
        <v>4130</v>
      </c>
      <c r="B19326" t="s">
        <v>17846</v>
      </c>
      <c r="C19326" t="s">
        <v>17847</v>
      </c>
    </row>
    <row r="19327" spans="1:3" hidden="1" x14ac:dyDescent="0.25">
      <c r="A19327" t="s">
        <v>4130</v>
      </c>
      <c r="B19327" t="s">
        <v>17848</v>
      </c>
      <c r="C19327" t="s">
        <v>17849</v>
      </c>
    </row>
    <row r="19328" spans="1:3" hidden="1" x14ac:dyDescent="0.25">
      <c r="A19328" t="s">
        <v>4130</v>
      </c>
      <c r="B19328" t="s">
        <v>17850</v>
      </c>
      <c r="C19328" t="s">
        <v>17851</v>
      </c>
    </row>
    <row r="19329" spans="1:3" hidden="1" x14ac:dyDescent="0.25">
      <c r="A19329" t="s">
        <v>4130</v>
      </c>
      <c r="B19329" t="s">
        <v>17852</v>
      </c>
      <c r="C19329" t="s">
        <v>17853</v>
      </c>
    </row>
    <row r="19330" spans="1:3" hidden="1" x14ac:dyDescent="0.25">
      <c r="A19330" t="s">
        <v>4130</v>
      </c>
      <c r="B19330" t="s">
        <v>4238</v>
      </c>
      <c r="C19330" t="s">
        <v>17853</v>
      </c>
    </row>
    <row r="19331" spans="1:3" hidden="1" x14ac:dyDescent="0.25">
      <c r="A19331" t="s">
        <v>4130</v>
      </c>
      <c r="B19331" t="s">
        <v>17854</v>
      </c>
      <c r="C19331" t="s">
        <v>17855</v>
      </c>
    </row>
    <row r="19332" spans="1:3" hidden="1" x14ac:dyDescent="0.25">
      <c r="A19332" t="s">
        <v>4130</v>
      </c>
      <c r="B19332" t="s">
        <v>17856</v>
      </c>
      <c r="C19332" t="s">
        <v>17857</v>
      </c>
    </row>
    <row r="19333" spans="1:3" hidden="1" x14ac:dyDescent="0.25">
      <c r="A19333" t="s">
        <v>4130</v>
      </c>
      <c r="B19333" t="s">
        <v>17858</v>
      </c>
      <c r="C19333" t="s">
        <v>16466</v>
      </c>
    </row>
    <row r="19334" spans="1:3" hidden="1" x14ac:dyDescent="0.25">
      <c r="A19334" t="s">
        <v>4130</v>
      </c>
      <c r="B19334" t="s">
        <v>17859</v>
      </c>
      <c r="C19334" t="s">
        <v>17860</v>
      </c>
    </row>
    <row r="19335" spans="1:3" hidden="1" x14ac:dyDescent="0.25">
      <c r="A19335" t="s">
        <v>4130</v>
      </c>
      <c r="B19335" t="s">
        <v>17861</v>
      </c>
      <c r="C19335" t="s">
        <v>17862</v>
      </c>
    </row>
    <row r="19336" spans="1:3" hidden="1" x14ac:dyDescent="0.25">
      <c r="A19336" t="s">
        <v>4130</v>
      </c>
      <c r="B19336" t="s">
        <v>17863</v>
      </c>
      <c r="C19336" t="s">
        <v>17864</v>
      </c>
    </row>
    <row r="19337" spans="1:3" hidden="1" x14ac:dyDescent="0.25">
      <c r="A19337" t="s">
        <v>4130</v>
      </c>
      <c r="B19337" t="s">
        <v>17865</v>
      </c>
      <c r="C19337" t="s">
        <v>17866</v>
      </c>
    </row>
    <row r="19338" spans="1:3" hidden="1" x14ac:dyDescent="0.25">
      <c r="A19338" t="s">
        <v>4130</v>
      </c>
      <c r="B19338" t="s">
        <v>17867</v>
      </c>
      <c r="C19338" t="s">
        <v>17868</v>
      </c>
    </row>
    <row r="19339" spans="1:3" hidden="1" x14ac:dyDescent="0.25">
      <c r="A19339" t="s">
        <v>4130</v>
      </c>
      <c r="B19339" t="s">
        <v>17869</v>
      </c>
      <c r="C19339" t="s">
        <v>17870</v>
      </c>
    </row>
    <row r="19340" spans="1:3" hidden="1" x14ac:dyDescent="0.25">
      <c r="A19340" t="s">
        <v>4130</v>
      </c>
      <c r="B19340" t="s">
        <v>17871</v>
      </c>
      <c r="C19340" t="s">
        <v>17872</v>
      </c>
    </row>
    <row r="19341" spans="1:3" hidden="1" x14ac:dyDescent="0.25">
      <c r="A19341" t="s">
        <v>4130</v>
      </c>
      <c r="B19341" t="s">
        <v>17873</v>
      </c>
      <c r="C19341" t="s">
        <v>17874</v>
      </c>
    </row>
    <row r="19342" spans="1:3" hidden="1" x14ac:dyDescent="0.25">
      <c r="A19342" t="s">
        <v>4130</v>
      </c>
      <c r="B19342" t="s">
        <v>17875</v>
      </c>
      <c r="C19342" t="s">
        <v>17876</v>
      </c>
    </row>
    <row r="19343" spans="1:3" hidden="1" x14ac:dyDescent="0.25">
      <c r="A19343" t="s">
        <v>4130</v>
      </c>
      <c r="B19343" t="s">
        <v>17877</v>
      </c>
      <c r="C19343" t="s">
        <v>17878</v>
      </c>
    </row>
    <row r="19344" spans="1:3" hidden="1" x14ac:dyDescent="0.25">
      <c r="A19344" t="s">
        <v>4130</v>
      </c>
      <c r="B19344" t="s">
        <v>17879</v>
      </c>
      <c r="C19344" t="s">
        <v>17880</v>
      </c>
    </row>
    <row r="19345" spans="1:3" hidden="1" x14ac:dyDescent="0.25">
      <c r="A19345" t="s">
        <v>4130</v>
      </c>
      <c r="B19345" t="s">
        <v>17881</v>
      </c>
      <c r="C19345" t="s">
        <v>17882</v>
      </c>
    </row>
    <row r="19346" spans="1:3" hidden="1" x14ac:dyDescent="0.25">
      <c r="A19346" t="s">
        <v>4130</v>
      </c>
      <c r="B19346" t="s">
        <v>17883</v>
      </c>
      <c r="C19346" t="s">
        <v>17884</v>
      </c>
    </row>
    <row r="19347" spans="1:3" hidden="1" x14ac:dyDescent="0.25">
      <c r="A19347" t="s">
        <v>4130</v>
      </c>
      <c r="B19347" t="s">
        <v>17885</v>
      </c>
      <c r="C19347" t="s">
        <v>17886</v>
      </c>
    </row>
    <row r="19348" spans="1:3" hidden="1" x14ac:dyDescent="0.25">
      <c r="A19348" t="s">
        <v>4130</v>
      </c>
      <c r="B19348" t="s">
        <v>17887</v>
      </c>
      <c r="C19348" t="s">
        <v>17888</v>
      </c>
    </row>
    <row r="19349" spans="1:3" hidden="1" x14ac:dyDescent="0.25">
      <c r="A19349" t="s">
        <v>4130</v>
      </c>
      <c r="B19349" t="s">
        <v>17889</v>
      </c>
      <c r="C19349" t="s">
        <v>17890</v>
      </c>
    </row>
    <row r="19350" spans="1:3" hidden="1" x14ac:dyDescent="0.25">
      <c r="A19350" t="s">
        <v>4130</v>
      </c>
      <c r="B19350" t="s">
        <v>17891</v>
      </c>
      <c r="C19350" t="s">
        <v>17892</v>
      </c>
    </row>
    <row r="19351" spans="1:3" hidden="1" x14ac:dyDescent="0.25">
      <c r="A19351" t="s">
        <v>4130</v>
      </c>
      <c r="B19351" t="s">
        <v>17893</v>
      </c>
      <c r="C19351" t="s">
        <v>17894</v>
      </c>
    </row>
    <row r="19352" spans="1:3" hidden="1" x14ac:dyDescent="0.25">
      <c r="A19352" t="s">
        <v>4130</v>
      </c>
      <c r="B19352" t="s">
        <v>17895</v>
      </c>
      <c r="C19352" t="s">
        <v>17896</v>
      </c>
    </row>
    <row r="19353" spans="1:3" hidden="1" x14ac:dyDescent="0.25">
      <c r="A19353" t="s">
        <v>4130</v>
      </c>
      <c r="B19353" t="s">
        <v>17897</v>
      </c>
      <c r="C19353" t="s">
        <v>17898</v>
      </c>
    </row>
    <row r="19354" spans="1:3" hidden="1" x14ac:dyDescent="0.25">
      <c r="A19354" t="s">
        <v>4130</v>
      </c>
      <c r="B19354" t="s">
        <v>17899</v>
      </c>
      <c r="C19354" t="s">
        <v>17900</v>
      </c>
    </row>
    <row r="19355" spans="1:3" hidden="1" x14ac:dyDescent="0.25">
      <c r="A19355" t="s">
        <v>4130</v>
      </c>
      <c r="B19355" t="s">
        <v>17901</v>
      </c>
      <c r="C19355" t="s">
        <v>16466</v>
      </c>
    </row>
    <row r="19356" spans="1:3" hidden="1" x14ac:dyDescent="0.25">
      <c r="A19356" t="s">
        <v>4130</v>
      </c>
      <c r="B19356" t="s">
        <v>17902</v>
      </c>
      <c r="C19356" t="s">
        <v>17903</v>
      </c>
    </row>
    <row r="19357" spans="1:3" hidden="1" x14ac:dyDescent="0.25">
      <c r="A19357" t="s">
        <v>4130</v>
      </c>
      <c r="B19357" t="s">
        <v>17904</v>
      </c>
      <c r="C19357" t="s">
        <v>17905</v>
      </c>
    </row>
    <row r="19358" spans="1:3" hidden="1" x14ac:dyDescent="0.25">
      <c r="A19358" t="s">
        <v>4130</v>
      </c>
      <c r="B19358" t="s">
        <v>17906</v>
      </c>
      <c r="C19358" t="s">
        <v>17907</v>
      </c>
    </row>
    <row r="19359" spans="1:3" hidden="1" x14ac:dyDescent="0.25">
      <c r="A19359" t="s">
        <v>4130</v>
      </c>
      <c r="B19359" t="s">
        <v>17908</v>
      </c>
      <c r="C19359" t="s">
        <v>17909</v>
      </c>
    </row>
    <row r="19360" spans="1:3" hidden="1" x14ac:dyDescent="0.25">
      <c r="A19360" t="s">
        <v>4130</v>
      </c>
      <c r="B19360" t="s">
        <v>17910</v>
      </c>
      <c r="C19360" t="s">
        <v>17911</v>
      </c>
    </row>
    <row r="19361" spans="1:3" hidden="1" x14ac:dyDescent="0.25">
      <c r="A19361" t="s">
        <v>4130</v>
      </c>
      <c r="B19361" t="s">
        <v>17912</v>
      </c>
      <c r="C19361" t="s">
        <v>17913</v>
      </c>
    </row>
    <row r="19362" spans="1:3" hidden="1" x14ac:dyDescent="0.25">
      <c r="A19362" t="s">
        <v>4130</v>
      </c>
      <c r="B19362" t="s">
        <v>17914</v>
      </c>
      <c r="C19362" t="s">
        <v>17915</v>
      </c>
    </row>
    <row r="19363" spans="1:3" hidden="1" x14ac:dyDescent="0.25">
      <c r="A19363" t="s">
        <v>4130</v>
      </c>
      <c r="B19363" t="s">
        <v>17916</v>
      </c>
      <c r="C19363" t="s">
        <v>17917</v>
      </c>
    </row>
    <row r="19364" spans="1:3" hidden="1" x14ac:dyDescent="0.25">
      <c r="A19364" t="s">
        <v>4130</v>
      </c>
      <c r="B19364" t="s">
        <v>17918</v>
      </c>
      <c r="C19364" t="s">
        <v>17919</v>
      </c>
    </row>
    <row r="19365" spans="1:3" hidden="1" x14ac:dyDescent="0.25">
      <c r="A19365" t="s">
        <v>4130</v>
      </c>
      <c r="B19365" t="s">
        <v>17920</v>
      </c>
      <c r="C19365" t="s">
        <v>17921</v>
      </c>
    </row>
    <row r="19366" spans="1:3" hidden="1" x14ac:dyDescent="0.25">
      <c r="A19366" t="s">
        <v>4130</v>
      </c>
      <c r="B19366" t="s">
        <v>17922</v>
      </c>
      <c r="C19366" t="s">
        <v>17923</v>
      </c>
    </row>
    <row r="19367" spans="1:3" hidden="1" x14ac:dyDescent="0.25">
      <c r="A19367" t="s">
        <v>4130</v>
      </c>
      <c r="B19367" t="s">
        <v>17924</v>
      </c>
      <c r="C19367" t="s">
        <v>17925</v>
      </c>
    </row>
    <row r="19368" spans="1:3" hidden="1" x14ac:dyDescent="0.25">
      <c r="A19368" t="s">
        <v>4130</v>
      </c>
      <c r="B19368" t="s">
        <v>17926</v>
      </c>
      <c r="C19368" t="s">
        <v>17927</v>
      </c>
    </row>
    <row r="19369" spans="1:3" hidden="1" x14ac:dyDescent="0.25">
      <c r="A19369" t="s">
        <v>4130</v>
      </c>
      <c r="B19369" t="s">
        <v>17928</v>
      </c>
      <c r="C19369" t="s">
        <v>17929</v>
      </c>
    </row>
    <row r="19370" spans="1:3" hidden="1" x14ac:dyDescent="0.25">
      <c r="A19370" t="s">
        <v>4130</v>
      </c>
      <c r="B19370" t="s">
        <v>17930</v>
      </c>
      <c r="C19370" t="s">
        <v>17931</v>
      </c>
    </row>
    <row r="19371" spans="1:3" hidden="1" x14ac:dyDescent="0.25">
      <c r="A19371" t="s">
        <v>4130</v>
      </c>
      <c r="B19371" t="s">
        <v>17932</v>
      </c>
      <c r="C19371" t="s">
        <v>17933</v>
      </c>
    </row>
    <row r="19372" spans="1:3" hidden="1" x14ac:dyDescent="0.25">
      <c r="A19372" t="s">
        <v>4130</v>
      </c>
      <c r="B19372" t="s">
        <v>17934</v>
      </c>
      <c r="C19372" t="s">
        <v>17935</v>
      </c>
    </row>
    <row r="19373" spans="1:3" hidden="1" x14ac:dyDescent="0.25">
      <c r="A19373" t="s">
        <v>4130</v>
      </c>
      <c r="B19373" t="s">
        <v>17936</v>
      </c>
      <c r="C19373" t="s">
        <v>17937</v>
      </c>
    </row>
    <row r="19374" spans="1:3" hidden="1" x14ac:dyDescent="0.25">
      <c r="A19374" t="s">
        <v>4130</v>
      </c>
      <c r="B19374" t="s">
        <v>17938</v>
      </c>
      <c r="C19374" t="s">
        <v>16466</v>
      </c>
    </row>
    <row r="19375" spans="1:3" hidden="1" x14ac:dyDescent="0.25">
      <c r="A19375" t="s">
        <v>4130</v>
      </c>
      <c r="B19375" t="s">
        <v>17939</v>
      </c>
      <c r="C19375" t="s">
        <v>17940</v>
      </c>
    </row>
    <row r="19376" spans="1:3" hidden="1" x14ac:dyDescent="0.25">
      <c r="A19376" t="s">
        <v>4130</v>
      </c>
      <c r="B19376" t="s">
        <v>17941</v>
      </c>
      <c r="C19376" t="s">
        <v>17942</v>
      </c>
    </row>
    <row r="19377" spans="1:3" hidden="1" x14ac:dyDescent="0.25">
      <c r="A19377" t="s">
        <v>4130</v>
      </c>
      <c r="B19377" t="s">
        <v>17943</v>
      </c>
      <c r="C19377" t="s">
        <v>17944</v>
      </c>
    </row>
    <row r="19378" spans="1:3" hidden="1" x14ac:dyDescent="0.25">
      <c r="A19378" t="s">
        <v>4130</v>
      </c>
      <c r="B19378" t="s">
        <v>17945</v>
      </c>
      <c r="C19378" t="s">
        <v>17946</v>
      </c>
    </row>
    <row r="19379" spans="1:3" hidden="1" x14ac:dyDescent="0.25">
      <c r="A19379" t="s">
        <v>4130</v>
      </c>
      <c r="B19379" t="s">
        <v>17947</v>
      </c>
      <c r="C19379" t="s">
        <v>17948</v>
      </c>
    </row>
    <row r="19380" spans="1:3" hidden="1" x14ac:dyDescent="0.25">
      <c r="A19380" t="s">
        <v>4130</v>
      </c>
      <c r="B19380" t="s">
        <v>17949</v>
      </c>
      <c r="C19380" t="s">
        <v>17950</v>
      </c>
    </row>
    <row r="19381" spans="1:3" hidden="1" x14ac:dyDescent="0.25">
      <c r="A19381" t="s">
        <v>4130</v>
      </c>
      <c r="B19381" t="s">
        <v>17951</v>
      </c>
      <c r="C19381" t="s">
        <v>17952</v>
      </c>
    </row>
    <row r="19382" spans="1:3" hidden="1" x14ac:dyDescent="0.25">
      <c r="A19382" t="s">
        <v>4130</v>
      </c>
      <c r="B19382" t="s">
        <v>17953</v>
      </c>
      <c r="C19382" t="s">
        <v>17954</v>
      </c>
    </row>
    <row r="19383" spans="1:3" hidden="1" x14ac:dyDescent="0.25">
      <c r="A19383" t="s">
        <v>4130</v>
      </c>
      <c r="B19383" t="s">
        <v>17955</v>
      </c>
      <c r="C19383" t="s">
        <v>16466</v>
      </c>
    </row>
    <row r="19384" spans="1:3" hidden="1" x14ac:dyDescent="0.25">
      <c r="A19384" t="s">
        <v>4130</v>
      </c>
      <c r="B19384" t="s">
        <v>17956</v>
      </c>
      <c r="C19384" t="s">
        <v>17957</v>
      </c>
    </row>
    <row r="19385" spans="1:3" hidden="1" x14ac:dyDescent="0.25">
      <c r="A19385" t="s">
        <v>4130</v>
      </c>
      <c r="B19385" t="s">
        <v>17958</v>
      </c>
      <c r="C19385" t="s">
        <v>17959</v>
      </c>
    </row>
    <row r="19386" spans="1:3" hidden="1" x14ac:dyDescent="0.25">
      <c r="A19386" t="s">
        <v>4130</v>
      </c>
      <c r="B19386" t="s">
        <v>17960</v>
      </c>
      <c r="C19386" t="s">
        <v>17961</v>
      </c>
    </row>
    <row r="19387" spans="1:3" hidden="1" x14ac:dyDescent="0.25">
      <c r="A19387" t="s">
        <v>4130</v>
      </c>
      <c r="B19387" t="s">
        <v>17962</v>
      </c>
      <c r="C19387" t="s">
        <v>17963</v>
      </c>
    </row>
    <row r="19388" spans="1:3" hidden="1" x14ac:dyDescent="0.25">
      <c r="A19388" t="s">
        <v>4130</v>
      </c>
      <c r="B19388" t="s">
        <v>17964</v>
      </c>
      <c r="C19388" t="s">
        <v>17965</v>
      </c>
    </row>
    <row r="19389" spans="1:3" hidden="1" x14ac:dyDescent="0.25">
      <c r="A19389" t="s">
        <v>4130</v>
      </c>
      <c r="B19389" t="s">
        <v>17966</v>
      </c>
      <c r="C19389" t="s">
        <v>17967</v>
      </c>
    </row>
    <row r="19390" spans="1:3" hidden="1" x14ac:dyDescent="0.25">
      <c r="A19390" t="s">
        <v>4130</v>
      </c>
      <c r="B19390" t="s">
        <v>17968</v>
      </c>
      <c r="C19390" t="s">
        <v>16466</v>
      </c>
    </row>
    <row r="19391" spans="1:3" hidden="1" x14ac:dyDescent="0.25">
      <c r="A19391" t="s">
        <v>4130</v>
      </c>
      <c r="B19391" t="s">
        <v>17969</v>
      </c>
      <c r="C19391" t="s">
        <v>10512</v>
      </c>
    </row>
    <row r="19392" spans="1:3" hidden="1" x14ac:dyDescent="0.25">
      <c r="A19392" t="s">
        <v>4130</v>
      </c>
      <c r="B19392" t="s">
        <v>17970</v>
      </c>
      <c r="C19392" t="s">
        <v>10512</v>
      </c>
    </row>
    <row r="19393" spans="1:3" hidden="1" x14ac:dyDescent="0.25">
      <c r="A19393" t="s">
        <v>4130</v>
      </c>
      <c r="B19393" t="s">
        <v>17971</v>
      </c>
      <c r="C19393" t="s">
        <v>10512</v>
      </c>
    </row>
    <row r="19394" spans="1:3" hidden="1" x14ac:dyDescent="0.25">
      <c r="A19394" t="s">
        <v>4130</v>
      </c>
      <c r="B19394" t="s">
        <v>17972</v>
      </c>
      <c r="C19394" t="s">
        <v>17973</v>
      </c>
    </row>
    <row r="19395" spans="1:3" hidden="1" x14ac:dyDescent="0.25">
      <c r="A19395" t="s">
        <v>4130</v>
      </c>
      <c r="B19395" t="s">
        <v>17974</v>
      </c>
      <c r="C19395" t="s">
        <v>17973</v>
      </c>
    </row>
    <row r="19396" spans="1:3" hidden="1" x14ac:dyDescent="0.25">
      <c r="A19396" t="s">
        <v>4130</v>
      </c>
      <c r="B19396" t="s">
        <v>440</v>
      </c>
      <c r="C19396" t="s">
        <v>441</v>
      </c>
    </row>
    <row r="19397" spans="1:3" hidden="1" x14ac:dyDescent="0.25">
      <c r="A19397" t="s">
        <v>4130</v>
      </c>
      <c r="B19397" t="s">
        <v>17975</v>
      </c>
      <c r="C19397" t="s">
        <v>10599</v>
      </c>
    </row>
    <row r="19398" spans="1:3" hidden="1" x14ac:dyDescent="0.25">
      <c r="A19398" t="s">
        <v>4130</v>
      </c>
      <c r="B19398" t="s">
        <v>17976</v>
      </c>
      <c r="C19398" t="s">
        <v>10601</v>
      </c>
    </row>
    <row r="19399" spans="1:3" hidden="1" x14ac:dyDescent="0.25">
      <c r="A19399" t="s">
        <v>4130</v>
      </c>
      <c r="B19399" t="s">
        <v>17977</v>
      </c>
      <c r="C19399" t="s">
        <v>17978</v>
      </c>
    </row>
    <row r="19400" spans="1:3" hidden="1" x14ac:dyDescent="0.25">
      <c r="A19400" t="s">
        <v>4130</v>
      </c>
      <c r="B19400" t="s">
        <v>17979</v>
      </c>
      <c r="C19400" t="s">
        <v>10605</v>
      </c>
    </row>
    <row r="19401" spans="1:3" hidden="1" x14ac:dyDescent="0.25">
      <c r="A19401" t="s">
        <v>4130</v>
      </c>
      <c r="B19401" t="s">
        <v>17980</v>
      </c>
      <c r="C19401" t="s">
        <v>1073</v>
      </c>
    </row>
    <row r="19402" spans="1:3" hidden="1" x14ac:dyDescent="0.25">
      <c r="A19402" t="s">
        <v>4130</v>
      </c>
      <c r="B19402" t="s">
        <v>17981</v>
      </c>
      <c r="C19402" t="s">
        <v>17982</v>
      </c>
    </row>
    <row r="19403" spans="1:3" hidden="1" x14ac:dyDescent="0.25">
      <c r="A19403" t="s">
        <v>4130</v>
      </c>
      <c r="B19403" t="s">
        <v>17983</v>
      </c>
      <c r="C19403" t="s">
        <v>17984</v>
      </c>
    </row>
    <row r="19404" spans="1:3" hidden="1" x14ac:dyDescent="0.25">
      <c r="A19404" t="s">
        <v>4130</v>
      </c>
      <c r="B19404" t="s">
        <v>17985</v>
      </c>
      <c r="C19404" t="s">
        <v>17986</v>
      </c>
    </row>
    <row r="19405" spans="1:3" hidden="1" x14ac:dyDescent="0.25">
      <c r="A19405" t="s">
        <v>4130</v>
      </c>
      <c r="B19405" t="s">
        <v>17987</v>
      </c>
      <c r="C19405" t="s">
        <v>17988</v>
      </c>
    </row>
    <row r="19406" spans="1:3" hidden="1" x14ac:dyDescent="0.25">
      <c r="A19406" t="s">
        <v>4130</v>
      </c>
      <c r="B19406" t="s">
        <v>17989</v>
      </c>
      <c r="C19406" t="s">
        <v>17990</v>
      </c>
    </row>
    <row r="19407" spans="1:3" hidden="1" x14ac:dyDescent="0.25">
      <c r="A19407" t="s">
        <v>4130</v>
      </c>
      <c r="B19407" t="s">
        <v>17991</v>
      </c>
      <c r="C19407" t="s">
        <v>17992</v>
      </c>
    </row>
    <row r="19408" spans="1:3" hidden="1" x14ac:dyDescent="0.25">
      <c r="A19408" t="s">
        <v>4130</v>
      </c>
      <c r="B19408" t="s">
        <v>17993</v>
      </c>
      <c r="C19408" t="s">
        <v>17994</v>
      </c>
    </row>
    <row r="19409" spans="1:3" hidden="1" x14ac:dyDescent="0.25">
      <c r="A19409" t="s">
        <v>4130</v>
      </c>
      <c r="B19409" t="s">
        <v>17995</v>
      </c>
      <c r="C19409" t="s">
        <v>17996</v>
      </c>
    </row>
    <row r="19410" spans="1:3" hidden="1" x14ac:dyDescent="0.25">
      <c r="A19410" t="s">
        <v>4130</v>
      </c>
      <c r="B19410" t="s">
        <v>17997</v>
      </c>
      <c r="C19410" t="s">
        <v>17998</v>
      </c>
    </row>
    <row r="19411" spans="1:3" hidden="1" x14ac:dyDescent="0.25">
      <c r="A19411" t="s">
        <v>4130</v>
      </c>
      <c r="B19411" t="s">
        <v>17999</v>
      </c>
      <c r="C19411" t="s">
        <v>18000</v>
      </c>
    </row>
    <row r="19412" spans="1:3" hidden="1" x14ac:dyDescent="0.25">
      <c r="A19412" t="s">
        <v>4130</v>
      </c>
      <c r="B19412" t="s">
        <v>18001</v>
      </c>
      <c r="C19412" t="s">
        <v>18002</v>
      </c>
    </row>
    <row r="19413" spans="1:3" hidden="1" x14ac:dyDescent="0.25">
      <c r="A19413" t="s">
        <v>4130</v>
      </c>
      <c r="B19413" t="s">
        <v>18003</v>
      </c>
      <c r="C19413" t="s">
        <v>18004</v>
      </c>
    </row>
    <row r="19414" spans="1:3" hidden="1" x14ac:dyDescent="0.25">
      <c r="A19414" t="s">
        <v>4130</v>
      </c>
      <c r="B19414" t="s">
        <v>18005</v>
      </c>
      <c r="C19414" t="s">
        <v>18006</v>
      </c>
    </row>
    <row r="19415" spans="1:3" hidden="1" x14ac:dyDescent="0.25">
      <c r="A19415" t="s">
        <v>4130</v>
      </c>
      <c r="B19415" t="s">
        <v>18007</v>
      </c>
      <c r="C19415" t="s">
        <v>18008</v>
      </c>
    </row>
    <row r="19416" spans="1:3" hidden="1" x14ac:dyDescent="0.25">
      <c r="A19416" t="s">
        <v>4130</v>
      </c>
      <c r="B19416" t="s">
        <v>18009</v>
      </c>
      <c r="C19416" t="s">
        <v>18010</v>
      </c>
    </row>
    <row r="19417" spans="1:3" hidden="1" x14ac:dyDescent="0.25">
      <c r="A19417" t="s">
        <v>4130</v>
      </c>
      <c r="B19417" t="s">
        <v>18011</v>
      </c>
      <c r="C19417" t="s">
        <v>18012</v>
      </c>
    </row>
    <row r="19418" spans="1:3" hidden="1" x14ac:dyDescent="0.25">
      <c r="A19418" t="s">
        <v>4130</v>
      </c>
      <c r="B19418" t="s">
        <v>18013</v>
      </c>
      <c r="C19418" t="s">
        <v>18014</v>
      </c>
    </row>
    <row r="19419" spans="1:3" hidden="1" x14ac:dyDescent="0.25">
      <c r="A19419" t="s">
        <v>4130</v>
      </c>
      <c r="B19419" t="s">
        <v>18015</v>
      </c>
      <c r="C19419" t="s">
        <v>18016</v>
      </c>
    </row>
    <row r="19420" spans="1:3" hidden="1" x14ac:dyDescent="0.25">
      <c r="A19420" t="s">
        <v>4130</v>
      </c>
      <c r="B19420" t="s">
        <v>18017</v>
      </c>
      <c r="C19420" t="s">
        <v>18018</v>
      </c>
    </row>
    <row r="19421" spans="1:3" hidden="1" x14ac:dyDescent="0.25">
      <c r="A19421" t="s">
        <v>4130</v>
      </c>
      <c r="B19421" t="s">
        <v>18019</v>
      </c>
      <c r="C19421" t="s">
        <v>18020</v>
      </c>
    </row>
    <row r="19422" spans="1:3" hidden="1" x14ac:dyDescent="0.25">
      <c r="A19422" t="s">
        <v>4130</v>
      </c>
      <c r="B19422" t="s">
        <v>18021</v>
      </c>
      <c r="C19422" t="s">
        <v>18022</v>
      </c>
    </row>
    <row r="19423" spans="1:3" hidden="1" x14ac:dyDescent="0.25">
      <c r="A19423" t="s">
        <v>4130</v>
      </c>
      <c r="B19423" t="s">
        <v>18023</v>
      </c>
      <c r="C19423" t="s">
        <v>18024</v>
      </c>
    </row>
    <row r="19424" spans="1:3" hidden="1" x14ac:dyDescent="0.25">
      <c r="A19424" t="s">
        <v>4130</v>
      </c>
      <c r="B19424" t="s">
        <v>18025</v>
      </c>
      <c r="C19424" t="s">
        <v>18026</v>
      </c>
    </row>
    <row r="19425" spans="1:3" hidden="1" x14ac:dyDescent="0.25">
      <c r="A19425" t="s">
        <v>4130</v>
      </c>
      <c r="B19425" t="s">
        <v>18027</v>
      </c>
      <c r="C19425" t="s">
        <v>18028</v>
      </c>
    </row>
    <row r="19426" spans="1:3" hidden="1" x14ac:dyDescent="0.25">
      <c r="A19426" t="s">
        <v>4130</v>
      </c>
      <c r="B19426" t="s">
        <v>18029</v>
      </c>
      <c r="C19426" t="s">
        <v>18030</v>
      </c>
    </row>
    <row r="19427" spans="1:3" hidden="1" x14ac:dyDescent="0.25">
      <c r="A19427" t="s">
        <v>4130</v>
      </c>
      <c r="B19427" t="s">
        <v>18031</v>
      </c>
      <c r="C19427" t="s">
        <v>18032</v>
      </c>
    </row>
    <row r="19428" spans="1:3" hidden="1" x14ac:dyDescent="0.25">
      <c r="A19428" t="s">
        <v>4130</v>
      </c>
      <c r="B19428" t="s">
        <v>18033</v>
      </c>
      <c r="C19428" t="s">
        <v>18034</v>
      </c>
    </row>
    <row r="19429" spans="1:3" hidden="1" x14ac:dyDescent="0.25">
      <c r="A19429" t="s">
        <v>4130</v>
      </c>
      <c r="B19429" t="s">
        <v>18035</v>
      </c>
      <c r="C19429" t="s">
        <v>18036</v>
      </c>
    </row>
    <row r="19430" spans="1:3" hidden="1" x14ac:dyDescent="0.25">
      <c r="A19430" t="s">
        <v>4130</v>
      </c>
      <c r="B19430" t="s">
        <v>18037</v>
      </c>
      <c r="C19430" t="s">
        <v>18038</v>
      </c>
    </row>
    <row r="19431" spans="1:3" hidden="1" x14ac:dyDescent="0.25">
      <c r="A19431" t="s">
        <v>4130</v>
      </c>
      <c r="B19431" t="s">
        <v>18039</v>
      </c>
      <c r="C19431" t="s">
        <v>18040</v>
      </c>
    </row>
    <row r="19432" spans="1:3" hidden="1" x14ac:dyDescent="0.25">
      <c r="A19432" t="s">
        <v>4130</v>
      </c>
      <c r="B19432" t="s">
        <v>18041</v>
      </c>
      <c r="C19432" t="s">
        <v>18042</v>
      </c>
    </row>
    <row r="19433" spans="1:3" hidden="1" x14ac:dyDescent="0.25">
      <c r="A19433" t="s">
        <v>4130</v>
      </c>
      <c r="B19433" t="s">
        <v>18043</v>
      </c>
      <c r="C19433" t="s">
        <v>18044</v>
      </c>
    </row>
    <row r="19434" spans="1:3" hidden="1" x14ac:dyDescent="0.25">
      <c r="A19434" t="s">
        <v>4130</v>
      </c>
      <c r="B19434" t="s">
        <v>18045</v>
      </c>
      <c r="C19434" t="s">
        <v>18046</v>
      </c>
    </row>
    <row r="19435" spans="1:3" hidden="1" x14ac:dyDescent="0.25">
      <c r="A19435" t="s">
        <v>4130</v>
      </c>
      <c r="B19435" t="s">
        <v>4238</v>
      </c>
      <c r="C19435" t="s">
        <v>18046</v>
      </c>
    </row>
    <row r="19436" spans="1:3" hidden="1" x14ac:dyDescent="0.25">
      <c r="A19436" t="s">
        <v>4130</v>
      </c>
      <c r="B19436" t="s">
        <v>18047</v>
      </c>
      <c r="C19436" t="s">
        <v>18048</v>
      </c>
    </row>
    <row r="19437" spans="1:3" hidden="1" x14ac:dyDescent="0.25">
      <c r="A19437" t="s">
        <v>4130</v>
      </c>
      <c r="B19437" t="s">
        <v>18049</v>
      </c>
      <c r="C19437" t="s">
        <v>18050</v>
      </c>
    </row>
    <row r="19438" spans="1:3" hidden="1" x14ac:dyDescent="0.25">
      <c r="A19438" t="s">
        <v>4130</v>
      </c>
      <c r="B19438" t="s">
        <v>18051</v>
      </c>
      <c r="C19438" t="s">
        <v>18052</v>
      </c>
    </row>
    <row r="19439" spans="1:3" hidden="1" x14ac:dyDescent="0.25">
      <c r="A19439" t="s">
        <v>4130</v>
      </c>
      <c r="B19439" t="s">
        <v>18053</v>
      </c>
      <c r="C19439" t="s">
        <v>18052</v>
      </c>
    </row>
    <row r="19440" spans="1:3" hidden="1" x14ac:dyDescent="0.25">
      <c r="A19440" t="s">
        <v>4130</v>
      </c>
      <c r="B19440" t="s">
        <v>18054</v>
      </c>
      <c r="C19440" t="s">
        <v>18055</v>
      </c>
    </row>
    <row r="19441" spans="1:3" hidden="1" x14ac:dyDescent="0.25">
      <c r="A19441" t="s">
        <v>4130</v>
      </c>
      <c r="B19441" t="s">
        <v>18056</v>
      </c>
      <c r="C19441" t="s">
        <v>18057</v>
      </c>
    </row>
    <row r="19442" spans="1:3" hidden="1" x14ac:dyDescent="0.25">
      <c r="A19442" t="s">
        <v>4130</v>
      </c>
      <c r="B19442" t="s">
        <v>18058</v>
      </c>
      <c r="C19442" t="s">
        <v>18059</v>
      </c>
    </row>
    <row r="19443" spans="1:3" hidden="1" x14ac:dyDescent="0.25">
      <c r="A19443" t="s">
        <v>4130</v>
      </c>
      <c r="B19443" t="s">
        <v>18060</v>
      </c>
      <c r="C19443" t="s">
        <v>18061</v>
      </c>
    </row>
    <row r="19444" spans="1:3" hidden="1" x14ac:dyDescent="0.25">
      <c r="A19444" t="s">
        <v>4130</v>
      </c>
      <c r="B19444" t="s">
        <v>18062</v>
      </c>
      <c r="C19444" t="s">
        <v>18063</v>
      </c>
    </row>
    <row r="19445" spans="1:3" hidden="1" x14ac:dyDescent="0.25">
      <c r="A19445" t="s">
        <v>4130</v>
      </c>
      <c r="B19445" t="s">
        <v>18064</v>
      </c>
      <c r="C19445" t="s">
        <v>18065</v>
      </c>
    </row>
    <row r="19446" spans="1:3" hidden="1" x14ac:dyDescent="0.25">
      <c r="A19446" t="s">
        <v>4130</v>
      </c>
      <c r="B19446" t="s">
        <v>4238</v>
      </c>
      <c r="C19446" t="s">
        <v>18065</v>
      </c>
    </row>
    <row r="19447" spans="1:3" hidden="1" x14ac:dyDescent="0.25">
      <c r="A19447" t="s">
        <v>4130</v>
      </c>
      <c r="B19447" t="s">
        <v>18066</v>
      </c>
      <c r="C19447" t="s">
        <v>18067</v>
      </c>
    </row>
    <row r="19448" spans="1:3" hidden="1" x14ac:dyDescent="0.25">
      <c r="A19448" t="s">
        <v>4130</v>
      </c>
      <c r="B19448" t="s">
        <v>18068</v>
      </c>
      <c r="C19448" t="s">
        <v>18069</v>
      </c>
    </row>
    <row r="19449" spans="1:3" hidden="1" x14ac:dyDescent="0.25">
      <c r="A19449" t="s">
        <v>4130</v>
      </c>
      <c r="B19449" t="s">
        <v>18070</v>
      </c>
      <c r="C19449" t="s">
        <v>18069</v>
      </c>
    </row>
    <row r="19450" spans="1:3" hidden="1" x14ac:dyDescent="0.25">
      <c r="A19450" t="s">
        <v>4130</v>
      </c>
      <c r="B19450" t="s">
        <v>18071</v>
      </c>
      <c r="C19450" t="s">
        <v>18072</v>
      </c>
    </row>
    <row r="19451" spans="1:3" hidden="1" x14ac:dyDescent="0.25">
      <c r="A19451" t="s">
        <v>4130</v>
      </c>
      <c r="B19451" t="s">
        <v>18073</v>
      </c>
      <c r="C19451" t="s">
        <v>18074</v>
      </c>
    </row>
    <row r="19452" spans="1:3" hidden="1" x14ac:dyDescent="0.25">
      <c r="A19452" t="s">
        <v>4130</v>
      </c>
      <c r="B19452" t="s">
        <v>18075</v>
      </c>
      <c r="C19452" t="s">
        <v>18076</v>
      </c>
    </row>
    <row r="19453" spans="1:3" hidden="1" x14ac:dyDescent="0.25">
      <c r="A19453" t="s">
        <v>4130</v>
      </c>
      <c r="B19453" t="s">
        <v>18077</v>
      </c>
      <c r="C19453" t="s">
        <v>18078</v>
      </c>
    </row>
    <row r="19454" spans="1:3" hidden="1" x14ac:dyDescent="0.25">
      <c r="A19454" t="s">
        <v>4130</v>
      </c>
      <c r="B19454" t="s">
        <v>18079</v>
      </c>
      <c r="C19454" t="s">
        <v>18080</v>
      </c>
    </row>
    <row r="19455" spans="1:3" hidden="1" x14ac:dyDescent="0.25">
      <c r="A19455" t="s">
        <v>4130</v>
      </c>
      <c r="B19455" t="s">
        <v>18081</v>
      </c>
      <c r="C19455" t="s">
        <v>18082</v>
      </c>
    </row>
    <row r="19456" spans="1:3" hidden="1" x14ac:dyDescent="0.25">
      <c r="A19456" t="s">
        <v>4130</v>
      </c>
      <c r="B19456" t="s">
        <v>18083</v>
      </c>
      <c r="C19456" t="s">
        <v>18084</v>
      </c>
    </row>
    <row r="19457" spans="1:3" hidden="1" x14ac:dyDescent="0.25">
      <c r="A19457" t="s">
        <v>4130</v>
      </c>
      <c r="B19457" t="s">
        <v>18085</v>
      </c>
      <c r="C19457" t="s">
        <v>18086</v>
      </c>
    </row>
    <row r="19458" spans="1:3" hidden="1" x14ac:dyDescent="0.25">
      <c r="A19458" t="s">
        <v>4130</v>
      </c>
      <c r="B19458" t="s">
        <v>18087</v>
      </c>
      <c r="C19458" t="s">
        <v>18088</v>
      </c>
    </row>
    <row r="19459" spans="1:3" hidden="1" x14ac:dyDescent="0.25">
      <c r="A19459" t="s">
        <v>4130</v>
      </c>
      <c r="B19459" t="s">
        <v>18089</v>
      </c>
      <c r="C19459" t="s">
        <v>18090</v>
      </c>
    </row>
    <row r="19460" spans="1:3" hidden="1" x14ac:dyDescent="0.25">
      <c r="A19460" t="s">
        <v>4130</v>
      </c>
      <c r="B19460" t="s">
        <v>18091</v>
      </c>
      <c r="C19460" t="s">
        <v>18092</v>
      </c>
    </row>
    <row r="19461" spans="1:3" hidden="1" x14ac:dyDescent="0.25">
      <c r="A19461" t="s">
        <v>4130</v>
      </c>
      <c r="B19461" t="s">
        <v>18093</v>
      </c>
      <c r="C19461" t="s">
        <v>18094</v>
      </c>
    </row>
    <row r="19462" spans="1:3" hidden="1" x14ac:dyDescent="0.25">
      <c r="A19462" t="s">
        <v>4130</v>
      </c>
      <c r="B19462" t="s">
        <v>18095</v>
      </c>
      <c r="C19462" t="s">
        <v>18096</v>
      </c>
    </row>
    <row r="19463" spans="1:3" hidden="1" x14ac:dyDescent="0.25">
      <c r="A19463" t="s">
        <v>4130</v>
      </c>
      <c r="B19463" t="s">
        <v>18097</v>
      </c>
      <c r="C19463" t="s">
        <v>18098</v>
      </c>
    </row>
    <row r="19464" spans="1:3" hidden="1" x14ac:dyDescent="0.25">
      <c r="A19464" t="s">
        <v>4130</v>
      </c>
      <c r="B19464" t="s">
        <v>18099</v>
      </c>
      <c r="C19464" t="s">
        <v>18100</v>
      </c>
    </row>
    <row r="19465" spans="1:3" hidden="1" x14ac:dyDescent="0.25">
      <c r="A19465" t="s">
        <v>4130</v>
      </c>
      <c r="B19465" t="s">
        <v>18101</v>
      </c>
      <c r="C19465" t="s">
        <v>18102</v>
      </c>
    </row>
    <row r="19466" spans="1:3" hidden="1" x14ac:dyDescent="0.25">
      <c r="A19466" t="s">
        <v>4130</v>
      </c>
      <c r="B19466" t="s">
        <v>18103</v>
      </c>
      <c r="C19466" t="s">
        <v>18104</v>
      </c>
    </row>
    <row r="19467" spans="1:3" hidden="1" x14ac:dyDescent="0.25">
      <c r="A19467" t="s">
        <v>4130</v>
      </c>
      <c r="B19467" t="s">
        <v>18105</v>
      </c>
      <c r="C19467" t="s">
        <v>18106</v>
      </c>
    </row>
    <row r="19468" spans="1:3" hidden="1" x14ac:dyDescent="0.25">
      <c r="A19468" t="s">
        <v>4130</v>
      </c>
      <c r="B19468" t="s">
        <v>18107</v>
      </c>
      <c r="C19468" t="s">
        <v>18108</v>
      </c>
    </row>
    <row r="19469" spans="1:3" hidden="1" x14ac:dyDescent="0.25">
      <c r="A19469" t="s">
        <v>4130</v>
      </c>
      <c r="B19469" t="s">
        <v>18109</v>
      </c>
      <c r="C19469" t="s">
        <v>18110</v>
      </c>
    </row>
    <row r="19470" spans="1:3" hidden="1" x14ac:dyDescent="0.25">
      <c r="A19470" t="s">
        <v>4130</v>
      </c>
      <c r="B19470" t="s">
        <v>18111</v>
      </c>
      <c r="C19470" t="s">
        <v>18112</v>
      </c>
    </row>
    <row r="19471" spans="1:3" hidden="1" x14ac:dyDescent="0.25">
      <c r="A19471" t="s">
        <v>4130</v>
      </c>
      <c r="B19471" t="s">
        <v>18113</v>
      </c>
      <c r="C19471" t="s">
        <v>18114</v>
      </c>
    </row>
    <row r="19472" spans="1:3" hidden="1" x14ac:dyDescent="0.25">
      <c r="A19472" t="s">
        <v>4130</v>
      </c>
      <c r="B19472" t="s">
        <v>18115</v>
      </c>
      <c r="C19472" t="s">
        <v>18116</v>
      </c>
    </row>
    <row r="19473" spans="1:3" hidden="1" x14ac:dyDescent="0.25">
      <c r="A19473" t="s">
        <v>4130</v>
      </c>
      <c r="B19473" t="s">
        <v>18117</v>
      </c>
      <c r="C19473" t="s">
        <v>18118</v>
      </c>
    </row>
    <row r="19474" spans="1:3" hidden="1" x14ac:dyDescent="0.25">
      <c r="A19474" t="s">
        <v>4130</v>
      </c>
      <c r="B19474" t="s">
        <v>18119</v>
      </c>
      <c r="C19474" t="s">
        <v>18120</v>
      </c>
    </row>
    <row r="19475" spans="1:3" hidden="1" x14ac:dyDescent="0.25">
      <c r="A19475" t="s">
        <v>4130</v>
      </c>
      <c r="B19475" t="s">
        <v>18121</v>
      </c>
      <c r="C19475" t="s">
        <v>18122</v>
      </c>
    </row>
    <row r="19476" spans="1:3" hidden="1" x14ac:dyDescent="0.25">
      <c r="A19476" t="s">
        <v>4130</v>
      </c>
      <c r="B19476" t="s">
        <v>18123</v>
      </c>
      <c r="C19476" t="s">
        <v>18124</v>
      </c>
    </row>
    <row r="19477" spans="1:3" hidden="1" x14ac:dyDescent="0.25">
      <c r="A19477" t="s">
        <v>4130</v>
      </c>
      <c r="B19477" t="s">
        <v>18125</v>
      </c>
      <c r="C19477" t="s">
        <v>18126</v>
      </c>
    </row>
    <row r="19478" spans="1:3" hidden="1" x14ac:dyDescent="0.25">
      <c r="A19478" t="s">
        <v>4130</v>
      </c>
      <c r="B19478" t="s">
        <v>18127</v>
      </c>
      <c r="C19478" t="s">
        <v>18128</v>
      </c>
    </row>
    <row r="19479" spans="1:3" hidden="1" x14ac:dyDescent="0.25">
      <c r="A19479" t="s">
        <v>4130</v>
      </c>
      <c r="B19479" t="s">
        <v>18129</v>
      </c>
      <c r="C19479" t="s">
        <v>18130</v>
      </c>
    </row>
    <row r="19480" spans="1:3" hidden="1" x14ac:dyDescent="0.25">
      <c r="A19480" t="s">
        <v>4130</v>
      </c>
      <c r="B19480" t="s">
        <v>18131</v>
      </c>
      <c r="C19480" t="s">
        <v>18132</v>
      </c>
    </row>
    <row r="19481" spans="1:3" hidden="1" x14ac:dyDescent="0.25">
      <c r="A19481" t="s">
        <v>4130</v>
      </c>
      <c r="B19481" t="s">
        <v>18133</v>
      </c>
      <c r="C19481" t="s">
        <v>18134</v>
      </c>
    </row>
    <row r="19482" spans="1:3" hidden="1" x14ac:dyDescent="0.25">
      <c r="A19482" t="s">
        <v>4130</v>
      </c>
      <c r="B19482" t="s">
        <v>18135</v>
      </c>
      <c r="C19482" t="s">
        <v>18136</v>
      </c>
    </row>
    <row r="19483" spans="1:3" hidden="1" x14ac:dyDescent="0.25">
      <c r="A19483" t="s">
        <v>4130</v>
      </c>
      <c r="B19483" t="s">
        <v>18137</v>
      </c>
      <c r="C19483" t="s">
        <v>18138</v>
      </c>
    </row>
    <row r="19484" spans="1:3" hidden="1" x14ac:dyDescent="0.25">
      <c r="A19484" t="s">
        <v>4130</v>
      </c>
      <c r="B19484" t="s">
        <v>18139</v>
      </c>
      <c r="C19484" t="s">
        <v>18140</v>
      </c>
    </row>
    <row r="19485" spans="1:3" hidden="1" x14ac:dyDescent="0.25">
      <c r="A19485" t="s">
        <v>4130</v>
      </c>
      <c r="B19485" t="s">
        <v>18141</v>
      </c>
      <c r="C19485" t="s">
        <v>2222</v>
      </c>
    </row>
    <row r="19486" spans="1:3" hidden="1" x14ac:dyDescent="0.25">
      <c r="A19486" t="s">
        <v>4130</v>
      </c>
      <c r="B19486" t="s">
        <v>18142</v>
      </c>
      <c r="C19486" t="s">
        <v>18143</v>
      </c>
    </row>
    <row r="19487" spans="1:3" hidden="1" x14ac:dyDescent="0.25">
      <c r="A19487" t="s">
        <v>4130</v>
      </c>
      <c r="B19487" t="s">
        <v>18144</v>
      </c>
      <c r="C19487" t="s">
        <v>18145</v>
      </c>
    </row>
    <row r="19488" spans="1:3" hidden="1" x14ac:dyDescent="0.25">
      <c r="A19488" t="s">
        <v>4130</v>
      </c>
      <c r="B19488" t="s">
        <v>18146</v>
      </c>
      <c r="C19488" t="s">
        <v>18147</v>
      </c>
    </row>
    <row r="19489" spans="1:3" hidden="1" x14ac:dyDescent="0.25">
      <c r="A19489" t="s">
        <v>4130</v>
      </c>
      <c r="B19489" t="s">
        <v>18148</v>
      </c>
      <c r="C19489" t="s">
        <v>18149</v>
      </c>
    </row>
    <row r="19490" spans="1:3" hidden="1" x14ac:dyDescent="0.25">
      <c r="A19490" t="s">
        <v>4130</v>
      </c>
      <c r="B19490" t="s">
        <v>18150</v>
      </c>
      <c r="C19490" t="s">
        <v>18151</v>
      </c>
    </row>
    <row r="19491" spans="1:3" hidden="1" x14ac:dyDescent="0.25">
      <c r="A19491" t="s">
        <v>4130</v>
      </c>
      <c r="B19491" t="s">
        <v>18152</v>
      </c>
      <c r="C19491" t="s">
        <v>18153</v>
      </c>
    </row>
    <row r="19492" spans="1:3" hidden="1" x14ac:dyDescent="0.25">
      <c r="A19492" t="s">
        <v>4130</v>
      </c>
      <c r="B19492" t="s">
        <v>18154</v>
      </c>
      <c r="C19492" t="s">
        <v>18155</v>
      </c>
    </row>
    <row r="19493" spans="1:3" hidden="1" x14ac:dyDescent="0.25">
      <c r="A19493" t="s">
        <v>4130</v>
      </c>
      <c r="B19493" t="s">
        <v>18156</v>
      </c>
      <c r="C19493" t="s">
        <v>18157</v>
      </c>
    </row>
    <row r="19494" spans="1:3" hidden="1" x14ac:dyDescent="0.25">
      <c r="A19494" t="s">
        <v>4130</v>
      </c>
      <c r="B19494" t="s">
        <v>18158</v>
      </c>
      <c r="C19494" t="s">
        <v>18159</v>
      </c>
    </row>
    <row r="19495" spans="1:3" hidden="1" x14ac:dyDescent="0.25">
      <c r="A19495" t="s">
        <v>4130</v>
      </c>
      <c r="B19495" t="s">
        <v>18160</v>
      </c>
      <c r="C19495" t="s">
        <v>18161</v>
      </c>
    </row>
    <row r="19496" spans="1:3" hidden="1" x14ac:dyDescent="0.25">
      <c r="A19496" t="s">
        <v>4130</v>
      </c>
      <c r="B19496" t="s">
        <v>18162</v>
      </c>
      <c r="C19496" t="s">
        <v>18163</v>
      </c>
    </row>
    <row r="19497" spans="1:3" hidden="1" x14ac:dyDescent="0.25">
      <c r="A19497" t="s">
        <v>4130</v>
      </c>
      <c r="B19497" t="s">
        <v>18164</v>
      </c>
      <c r="C19497" t="s">
        <v>18165</v>
      </c>
    </row>
    <row r="19498" spans="1:3" hidden="1" x14ac:dyDescent="0.25">
      <c r="A19498" t="s">
        <v>4130</v>
      </c>
      <c r="B19498" t="s">
        <v>18166</v>
      </c>
      <c r="C19498" t="s">
        <v>18167</v>
      </c>
    </row>
    <row r="19499" spans="1:3" hidden="1" x14ac:dyDescent="0.25">
      <c r="A19499" t="s">
        <v>4130</v>
      </c>
      <c r="B19499" t="s">
        <v>18168</v>
      </c>
      <c r="C19499" t="s">
        <v>18169</v>
      </c>
    </row>
    <row r="19500" spans="1:3" hidden="1" x14ac:dyDescent="0.25">
      <c r="A19500" t="s">
        <v>4130</v>
      </c>
      <c r="B19500" t="s">
        <v>18170</v>
      </c>
      <c r="C19500" t="s">
        <v>18171</v>
      </c>
    </row>
    <row r="19501" spans="1:3" hidden="1" x14ac:dyDescent="0.25">
      <c r="A19501" t="s">
        <v>4130</v>
      </c>
      <c r="B19501" t="s">
        <v>18172</v>
      </c>
      <c r="C19501" t="s">
        <v>18169</v>
      </c>
    </row>
    <row r="19502" spans="1:3" hidden="1" x14ac:dyDescent="0.25">
      <c r="A19502" t="s">
        <v>4130</v>
      </c>
      <c r="B19502" t="s">
        <v>18173</v>
      </c>
      <c r="C19502" t="s">
        <v>18174</v>
      </c>
    </row>
    <row r="19503" spans="1:3" hidden="1" x14ac:dyDescent="0.25">
      <c r="A19503" t="s">
        <v>4130</v>
      </c>
      <c r="B19503" t="s">
        <v>18175</v>
      </c>
      <c r="C19503" t="s">
        <v>18176</v>
      </c>
    </row>
    <row r="19504" spans="1:3" hidden="1" x14ac:dyDescent="0.25">
      <c r="A19504" t="s">
        <v>4130</v>
      </c>
      <c r="B19504" t="s">
        <v>18177</v>
      </c>
      <c r="C19504" t="s">
        <v>18174</v>
      </c>
    </row>
    <row r="19505" spans="1:3" hidden="1" x14ac:dyDescent="0.25">
      <c r="A19505" t="s">
        <v>4130</v>
      </c>
      <c r="B19505" t="s">
        <v>18178</v>
      </c>
      <c r="C19505" t="s">
        <v>18179</v>
      </c>
    </row>
    <row r="19506" spans="1:3" hidden="1" x14ac:dyDescent="0.25">
      <c r="A19506" t="s">
        <v>4130</v>
      </c>
      <c r="B19506" t="s">
        <v>18180</v>
      </c>
      <c r="C19506" t="s">
        <v>18181</v>
      </c>
    </row>
    <row r="19507" spans="1:3" hidden="1" x14ac:dyDescent="0.25">
      <c r="A19507" t="s">
        <v>4130</v>
      </c>
      <c r="B19507" t="s">
        <v>18182</v>
      </c>
      <c r="C19507" t="s">
        <v>18183</v>
      </c>
    </row>
    <row r="19508" spans="1:3" hidden="1" x14ac:dyDescent="0.25">
      <c r="A19508" t="s">
        <v>4130</v>
      </c>
      <c r="B19508" t="s">
        <v>18184</v>
      </c>
      <c r="C19508" t="s">
        <v>18185</v>
      </c>
    </row>
    <row r="19509" spans="1:3" hidden="1" x14ac:dyDescent="0.25">
      <c r="A19509" t="s">
        <v>4130</v>
      </c>
      <c r="B19509" t="s">
        <v>18184</v>
      </c>
      <c r="C19509" t="s">
        <v>18186</v>
      </c>
    </row>
    <row r="19510" spans="1:3" hidden="1" x14ac:dyDescent="0.25">
      <c r="A19510" t="s">
        <v>4130</v>
      </c>
      <c r="B19510" t="s">
        <v>18187</v>
      </c>
      <c r="C19510" t="s">
        <v>18188</v>
      </c>
    </row>
    <row r="19511" spans="1:3" hidden="1" x14ac:dyDescent="0.25">
      <c r="A19511" t="s">
        <v>4130</v>
      </c>
      <c r="B19511" t="s">
        <v>18189</v>
      </c>
      <c r="C19511" t="s">
        <v>18188</v>
      </c>
    </row>
    <row r="19512" spans="1:3" hidden="1" x14ac:dyDescent="0.25">
      <c r="A19512" t="s">
        <v>4130</v>
      </c>
      <c r="B19512" t="s">
        <v>18190</v>
      </c>
      <c r="C19512" t="s">
        <v>18191</v>
      </c>
    </row>
    <row r="19513" spans="1:3" hidden="1" x14ac:dyDescent="0.25">
      <c r="A19513" t="s">
        <v>4130</v>
      </c>
      <c r="B19513" t="s">
        <v>18192</v>
      </c>
      <c r="C19513" t="s">
        <v>18193</v>
      </c>
    </row>
    <row r="19514" spans="1:3" hidden="1" x14ac:dyDescent="0.25">
      <c r="A19514" t="s">
        <v>4130</v>
      </c>
      <c r="B19514" t="s">
        <v>18194</v>
      </c>
      <c r="C19514" t="s">
        <v>18195</v>
      </c>
    </row>
    <row r="19515" spans="1:3" hidden="1" x14ac:dyDescent="0.25">
      <c r="A19515" t="s">
        <v>4130</v>
      </c>
      <c r="B19515" t="s">
        <v>18192</v>
      </c>
      <c r="C19515" t="s">
        <v>18196</v>
      </c>
    </row>
    <row r="19516" spans="1:3" hidden="1" x14ac:dyDescent="0.25">
      <c r="A19516" t="s">
        <v>4130</v>
      </c>
      <c r="B19516" t="s">
        <v>18194</v>
      </c>
      <c r="C19516" t="s">
        <v>18197</v>
      </c>
    </row>
    <row r="19517" spans="1:3" hidden="1" x14ac:dyDescent="0.25">
      <c r="A19517" t="s">
        <v>4130</v>
      </c>
      <c r="B19517" t="s">
        <v>18198</v>
      </c>
      <c r="C19517" t="s">
        <v>18199</v>
      </c>
    </row>
    <row r="19518" spans="1:3" hidden="1" x14ac:dyDescent="0.25">
      <c r="A19518" t="s">
        <v>4130</v>
      </c>
      <c r="B19518" t="s">
        <v>18200</v>
      </c>
      <c r="C19518" t="s">
        <v>18199</v>
      </c>
    </row>
    <row r="19519" spans="1:3" hidden="1" x14ac:dyDescent="0.25">
      <c r="A19519" t="s">
        <v>4130</v>
      </c>
      <c r="B19519" t="s">
        <v>18201</v>
      </c>
      <c r="C19519" t="s">
        <v>18202</v>
      </c>
    </row>
    <row r="19520" spans="1:3" hidden="1" x14ac:dyDescent="0.25">
      <c r="A19520" t="s">
        <v>4130</v>
      </c>
      <c r="B19520" t="s">
        <v>18203</v>
      </c>
      <c r="C19520" t="s">
        <v>18204</v>
      </c>
    </row>
    <row r="19521" spans="1:3" hidden="1" x14ac:dyDescent="0.25">
      <c r="A19521" t="s">
        <v>4130</v>
      </c>
      <c r="B19521" t="s">
        <v>18205</v>
      </c>
      <c r="C19521" t="s">
        <v>18206</v>
      </c>
    </row>
    <row r="19522" spans="1:3" hidden="1" x14ac:dyDescent="0.25">
      <c r="A19522" t="s">
        <v>4130</v>
      </c>
      <c r="B19522" t="s">
        <v>18207</v>
      </c>
      <c r="C19522" t="s">
        <v>18208</v>
      </c>
    </row>
    <row r="19523" spans="1:3" hidden="1" x14ac:dyDescent="0.25">
      <c r="A19523" t="s">
        <v>4130</v>
      </c>
      <c r="B19523" t="s">
        <v>18209</v>
      </c>
      <c r="C19523" t="s">
        <v>18210</v>
      </c>
    </row>
    <row r="19524" spans="1:3" hidden="1" x14ac:dyDescent="0.25">
      <c r="A19524" t="s">
        <v>4130</v>
      </c>
      <c r="B19524" t="s">
        <v>18211</v>
      </c>
      <c r="C19524" t="s">
        <v>18212</v>
      </c>
    </row>
    <row r="19525" spans="1:3" hidden="1" x14ac:dyDescent="0.25">
      <c r="A19525" t="s">
        <v>4130</v>
      </c>
      <c r="B19525" t="s">
        <v>18213</v>
      </c>
      <c r="C19525" t="s">
        <v>18214</v>
      </c>
    </row>
    <row r="19526" spans="1:3" hidden="1" x14ac:dyDescent="0.25">
      <c r="A19526" t="s">
        <v>4130</v>
      </c>
      <c r="B19526" t="s">
        <v>18215</v>
      </c>
      <c r="C19526" t="s">
        <v>18216</v>
      </c>
    </row>
    <row r="19527" spans="1:3" hidden="1" x14ac:dyDescent="0.25">
      <c r="A19527" t="s">
        <v>4130</v>
      </c>
      <c r="B19527" t="s">
        <v>18217</v>
      </c>
      <c r="C19527" t="s">
        <v>18218</v>
      </c>
    </row>
    <row r="19528" spans="1:3" hidden="1" x14ac:dyDescent="0.25">
      <c r="A19528" t="s">
        <v>4130</v>
      </c>
      <c r="B19528" t="s">
        <v>18219</v>
      </c>
      <c r="C19528" t="s">
        <v>18218</v>
      </c>
    </row>
    <row r="19529" spans="1:3" hidden="1" x14ac:dyDescent="0.25">
      <c r="A19529" t="s">
        <v>4130</v>
      </c>
      <c r="B19529" t="s">
        <v>18220</v>
      </c>
      <c r="C19529" t="s">
        <v>18221</v>
      </c>
    </row>
    <row r="19530" spans="1:3" hidden="1" x14ac:dyDescent="0.25">
      <c r="A19530" t="s">
        <v>4130</v>
      </c>
      <c r="B19530" t="s">
        <v>18222</v>
      </c>
      <c r="C19530" t="s">
        <v>18223</v>
      </c>
    </row>
    <row r="19531" spans="1:3" hidden="1" x14ac:dyDescent="0.25">
      <c r="A19531" t="s">
        <v>4130</v>
      </c>
      <c r="B19531" t="s">
        <v>18224</v>
      </c>
      <c r="C19531" t="s">
        <v>18225</v>
      </c>
    </row>
    <row r="19532" spans="1:3" hidden="1" x14ac:dyDescent="0.25">
      <c r="A19532" t="s">
        <v>4130</v>
      </c>
      <c r="B19532" t="s">
        <v>18226</v>
      </c>
      <c r="C19532" t="s">
        <v>18223</v>
      </c>
    </row>
    <row r="19533" spans="1:3" hidden="1" x14ac:dyDescent="0.25">
      <c r="A19533" t="s">
        <v>4130</v>
      </c>
      <c r="B19533" t="s">
        <v>18227</v>
      </c>
      <c r="C19533" t="s">
        <v>18228</v>
      </c>
    </row>
    <row r="19534" spans="1:3" hidden="1" x14ac:dyDescent="0.25">
      <c r="A19534" t="s">
        <v>4130</v>
      </c>
      <c r="B19534" t="s">
        <v>18229</v>
      </c>
      <c r="C19534" t="s">
        <v>18230</v>
      </c>
    </row>
    <row r="19535" spans="1:3" hidden="1" x14ac:dyDescent="0.25">
      <c r="A19535" t="s">
        <v>4130</v>
      </c>
      <c r="B19535" t="s">
        <v>18231</v>
      </c>
      <c r="C19535" t="s">
        <v>18232</v>
      </c>
    </row>
    <row r="19536" spans="1:3" hidden="1" x14ac:dyDescent="0.25">
      <c r="A19536" t="s">
        <v>4130</v>
      </c>
      <c r="B19536" t="s">
        <v>18233</v>
      </c>
      <c r="C19536" t="s">
        <v>18234</v>
      </c>
    </row>
    <row r="19537" spans="1:3" hidden="1" x14ac:dyDescent="0.25">
      <c r="A19537" t="s">
        <v>4130</v>
      </c>
      <c r="B19537" t="s">
        <v>18235</v>
      </c>
      <c r="C19537" t="s">
        <v>18236</v>
      </c>
    </row>
    <row r="19538" spans="1:3" hidden="1" x14ac:dyDescent="0.25">
      <c r="A19538" t="s">
        <v>4130</v>
      </c>
      <c r="B19538" t="s">
        <v>18237</v>
      </c>
      <c r="C19538" t="s">
        <v>18238</v>
      </c>
    </row>
    <row r="19539" spans="1:3" hidden="1" x14ac:dyDescent="0.25">
      <c r="A19539" t="s">
        <v>4130</v>
      </c>
      <c r="B19539" t="s">
        <v>18239</v>
      </c>
      <c r="C19539" t="s">
        <v>18240</v>
      </c>
    </row>
    <row r="19540" spans="1:3" hidden="1" x14ac:dyDescent="0.25">
      <c r="A19540" t="s">
        <v>4130</v>
      </c>
      <c r="B19540" t="s">
        <v>18241</v>
      </c>
      <c r="C19540" t="s">
        <v>18242</v>
      </c>
    </row>
    <row r="19541" spans="1:3" hidden="1" x14ac:dyDescent="0.25">
      <c r="A19541" t="s">
        <v>4130</v>
      </c>
      <c r="B19541" t="s">
        <v>18239</v>
      </c>
      <c r="C19541" t="s">
        <v>18238</v>
      </c>
    </row>
    <row r="19542" spans="1:3" hidden="1" x14ac:dyDescent="0.25">
      <c r="A19542" t="s">
        <v>4130</v>
      </c>
      <c r="B19542" t="s">
        <v>18243</v>
      </c>
      <c r="C19542" t="s">
        <v>18244</v>
      </c>
    </row>
    <row r="19543" spans="1:3" hidden="1" x14ac:dyDescent="0.25">
      <c r="A19543" t="s">
        <v>4130</v>
      </c>
      <c r="B19543" t="s">
        <v>18245</v>
      </c>
      <c r="C19543" t="s">
        <v>18246</v>
      </c>
    </row>
    <row r="19544" spans="1:3" hidden="1" x14ac:dyDescent="0.25">
      <c r="A19544" t="s">
        <v>4130</v>
      </c>
      <c r="B19544" t="s">
        <v>18247</v>
      </c>
      <c r="C19544" t="s">
        <v>18248</v>
      </c>
    </row>
    <row r="19545" spans="1:3" hidden="1" x14ac:dyDescent="0.25">
      <c r="A19545" t="s">
        <v>4130</v>
      </c>
      <c r="B19545" t="s">
        <v>18249</v>
      </c>
      <c r="C19545" t="s">
        <v>18250</v>
      </c>
    </row>
    <row r="19546" spans="1:3" hidden="1" x14ac:dyDescent="0.25">
      <c r="A19546" t="s">
        <v>4130</v>
      </c>
      <c r="B19546" t="s">
        <v>18251</v>
      </c>
      <c r="C19546" t="s">
        <v>18252</v>
      </c>
    </row>
    <row r="19547" spans="1:3" hidden="1" x14ac:dyDescent="0.25">
      <c r="A19547" t="s">
        <v>4130</v>
      </c>
      <c r="B19547" t="s">
        <v>18253</v>
      </c>
      <c r="C19547" t="s">
        <v>18254</v>
      </c>
    </row>
    <row r="19548" spans="1:3" hidden="1" x14ac:dyDescent="0.25">
      <c r="A19548" t="s">
        <v>4130</v>
      </c>
      <c r="B19548" t="s">
        <v>18255</v>
      </c>
      <c r="C19548" t="s">
        <v>18256</v>
      </c>
    </row>
    <row r="19549" spans="1:3" hidden="1" x14ac:dyDescent="0.25">
      <c r="A19549" t="s">
        <v>4130</v>
      </c>
      <c r="B19549" t="s">
        <v>18253</v>
      </c>
      <c r="C19549" t="s">
        <v>18252</v>
      </c>
    </row>
    <row r="19550" spans="1:3" hidden="1" x14ac:dyDescent="0.25">
      <c r="A19550" t="s">
        <v>4130</v>
      </c>
      <c r="B19550" t="s">
        <v>18257</v>
      </c>
      <c r="C19550" t="s">
        <v>18258</v>
      </c>
    </row>
    <row r="19551" spans="1:3" hidden="1" x14ac:dyDescent="0.25">
      <c r="A19551" t="s">
        <v>4130</v>
      </c>
      <c r="B19551" t="s">
        <v>18259</v>
      </c>
      <c r="C19551" t="s">
        <v>18260</v>
      </c>
    </row>
    <row r="19552" spans="1:3" hidden="1" x14ac:dyDescent="0.25">
      <c r="A19552" t="s">
        <v>4130</v>
      </c>
      <c r="B19552" t="s">
        <v>18257</v>
      </c>
      <c r="C19552" t="s">
        <v>18261</v>
      </c>
    </row>
    <row r="19553" spans="1:3" hidden="1" x14ac:dyDescent="0.25">
      <c r="A19553" t="s">
        <v>4130</v>
      </c>
      <c r="B19553" t="s">
        <v>18262</v>
      </c>
      <c r="C19553" t="s">
        <v>18263</v>
      </c>
    </row>
    <row r="19554" spans="1:3" hidden="1" x14ac:dyDescent="0.25">
      <c r="A19554" t="s">
        <v>4130</v>
      </c>
      <c r="B19554" t="s">
        <v>18259</v>
      </c>
      <c r="C19554" t="s">
        <v>18264</v>
      </c>
    </row>
    <row r="19555" spans="1:3" hidden="1" x14ac:dyDescent="0.25">
      <c r="A19555" t="s">
        <v>4130</v>
      </c>
      <c r="B19555" t="s">
        <v>18265</v>
      </c>
      <c r="C19555" t="s">
        <v>18266</v>
      </c>
    </row>
    <row r="19556" spans="1:3" hidden="1" x14ac:dyDescent="0.25">
      <c r="A19556" t="s">
        <v>4130</v>
      </c>
      <c r="B19556" t="s">
        <v>18267</v>
      </c>
      <c r="C19556" t="s">
        <v>18268</v>
      </c>
    </row>
    <row r="19557" spans="1:3" hidden="1" x14ac:dyDescent="0.25">
      <c r="A19557" t="s">
        <v>4130</v>
      </c>
      <c r="B19557" t="s">
        <v>18269</v>
      </c>
      <c r="C19557" t="s">
        <v>18270</v>
      </c>
    </row>
    <row r="19558" spans="1:3" hidden="1" x14ac:dyDescent="0.25">
      <c r="A19558" t="s">
        <v>4130</v>
      </c>
      <c r="B19558" t="s">
        <v>4238</v>
      </c>
      <c r="C19558" t="s">
        <v>18268</v>
      </c>
    </row>
    <row r="19559" spans="1:3" hidden="1" x14ac:dyDescent="0.25">
      <c r="A19559" t="s">
        <v>4130</v>
      </c>
      <c r="B19559" t="s">
        <v>18271</v>
      </c>
      <c r="C19559" t="s">
        <v>18270</v>
      </c>
    </row>
    <row r="19560" spans="1:3" hidden="1" x14ac:dyDescent="0.25">
      <c r="A19560" t="s">
        <v>4130</v>
      </c>
      <c r="B19560" t="s">
        <v>18272</v>
      </c>
      <c r="C19560" t="s">
        <v>18273</v>
      </c>
    </row>
    <row r="19561" spans="1:3" hidden="1" x14ac:dyDescent="0.25">
      <c r="A19561" t="s">
        <v>4130</v>
      </c>
      <c r="B19561" t="s">
        <v>18274</v>
      </c>
      <c r="C19561" t="s">
        <v>18275</v>
      </c>
    </row>
    <row r="19562" spans="1:3" hidden="1" x14ac:dyDescent="0.25">
      <c r="A19562" t="s">
        <v>4130</v>
      </c>
      <c r="B19562" t="s">
        <v>18276</v>
      </c>
      <c r="C19562" t="s">
        <v>18273</v>
      </c>
    </row>
    <row r="19563" spans="1:3" hidden="1" x14ac:dyDescent="0.25">
      <c r="A19563" t="s">
        <v>4130</v>
      </c>
      <c r="B19563" t="s">
        <v>18277</v>
      </c>
      <c r="C19563" t="s">
        <v>18278</v>
      </c>
    </row>
    <row r="19564" spans="1:3" hidden="1" x14ac:dyDescent="0.25">
      <c r="A19564" t="s">
        <v>4130</v>
      </c>
      <c r="B19564" t="s">
        <v>18279</v>
      </c>
      <c r="C19564" t="s">
        <v>18280</v>
      </c>
    </row>
    <row r="19565" spans="1:3" hidden="1" x14ac:dyDescent="0.25">
      <c r="A19565" t="s">
        <v>4130</v>
      </c>
      <c r="B19565" t="s">
        <v>18281</v>
      </c>
      <c r="C19565" t="s">
        <v>18282</v>
      </c>
    </row>
    <row r="19566" spans="1:3" hidden="1" x14ac:dyDescent="0.25">
      <c r="A19566" t="s">
        <v>4130</v>
      </c>
      <c r="B19566" t="s">
        <v>18283</v>
      </c>
      <c r="C19566" t="s">
        <v>18284</v>
      </c>
    </row>
    <row r="19567" spans="1:3" hidden="1" x14ac:dyDescent="0.25">
      <c r="A19567" t="s">
        <v>4130</v>
      </c>
      <c r="B19567" t="s">
        <v>18285</v>
      </c>
      <c r="C19567" t="s">
        <v>18286</v>
      </c>
    </row>
    <row r="19568" spans="1:3" hidden="1" x14ac:dyDescent="0.25">
      <c r="A19568" t="s">
        <v>4130</v>
      </c>
      <c r="B19568" t="s">
        <v>18287</v>
      </c>
      <c r="C19568" t="s">
        <v>18288</v>
      </c>
    </row>
    <row r="19569" spans="1:3" hidden="1" x14ac:dyDescent="0.25">
      <c r="A19569" t="s">
        <v>4130</v>
      </c>
      <c r="B19569" t="s">
        <v>18289</v>
      </c>
      <c r="C19569" t="s">
        <v>18290</v>
      </c>
    </row>
    <row r="19570" spans="1:3" hidden="1" x14ac:dyDescent="0.25">
      <c r="A19570" t="s">
        <v>4130</v>
      </c>
      <c r="B19570" t="s">
        <v>18287</v>
      </c>
      <c r="C19570" t="s">
        <v>18291</v>
      </c>
    </row>
    <row r="19571" spans="1:3" hidden="1" x14ac:dyDescent="0.25">
      <c r="A19571" t="s">
        <v>4130</v>
      </c>
      <c r="B19571" t="s">
        <v>18292</v>
      </c>
      <c r="C19571" t="s">
        <v>18293</v>
      </c>
    </row>
    <row r="19572" spans="1:3" hidden="1" x14ac:dyDescent="0.25">
      <c r="A19572" t="s">
        <v>4130</v>
      </c>
      <c r="B19572" t="s">
        <v>18294</v>
      </c>
      <c r="C19572" t="s">
        <v>18295</v>
      </c>
    </row>
    <row r="19573" spans="1:3" hidden="1" x14ac:dyDescent="0.25">
      <c r="A19573" t="s">
        <v>4130</v>
      </c>
      <c r="B19573" t="s">
        <v>18296</v>
      </c>
      <c r="C19573" t="s">
        <v>18293</v>
      </c>
    </row>
    <row r="19574" spans="1:3" hidden="1" x14ac:dyDescent="0.25">
      <c r="A19574" t="s">
        <v>4130</v>
      </c>
      <c r="B19574" t="s">
        <v>18297</v>
      </c>
      <c r="C19574" t="s">
        <v>18298</v>
      </c>
    </row>
    <row r="19575" spans="1:3" hidden="1" x14ac:dyDescent="0.25">
      <c r="A19575" t="s">
        <v>4130</v>
      </c>
      <c r="B19575" t="s">
        <v>18299</v>
      </c>
      <c r="C19575" t="s">
        <v>18300</v>
      </c>
    </row>
    <row r="19576" spans="1:3" hidden="1" x14ac:dyDescent="0.25">
      <c r="A19576" t="s">
        <v>4130</v>
      </c>
      <c r="B19576" t="s">
        <v>18301</v>
      </c>
      <c r="C19576" t="s">
        <v>18302</v>
      </c>
    </row>
    <row r="19577" spans="1:3" hidden="1" x14ac:dyDescent="0.25">
      <c r="A19577" t="s">
        <v>4130</v>
      </c>
      <c r="B19577" t="s">
        <v>18303</v>
      </c>
      <c r="C19577" t="s">
        <v>18304</v>
      </c>
    </row>
    <row r="19578" spans="1:3" hidden="1" x14ac:dyDescent="0.25">
      <c r="A19578" t="s">
        <v>4130</v>
      </c>
      <c r="B19578" t="s">
        <v>18305</v>
      </c>
      <c r="C19578" t="s">
        <v>18306</v>
      </c>
    </row>
    <row r="19579" spans="1:3" hidden="1" x14ac:dyDescent="0.25">
      <c r="A19579" t="s">
        <v>4130</v>
      </c>
      <c r="B19579" t="s">
        <v>18307</v>
      </c>
      <c r="C19579" t="s">
        <v>18308</v>
      </c>
    </row>
    <row r="19580" spans="1:3" hidden="1" x14ac:dyDescent="0.25">
      <c r="A19580" t="s">
        <v>4130</v>
      </c>
      <c r="B19580" t="s">
        <v>18309</v>
      </c>
      <c r="C19580" t="s">
        <v>18310</v>
      </c>
    </row>
    <row r="19581" spans="1:3" hidden="1" x14ac:dyDescent="0.25">
      <c r="A19581" t="s">
        <v>4130</v>
      </c>
      <c r="B19581" t="s">
        <v>18311</v>
      </c>
      <c r="C19581" t="s">
        <v>18312</v>
      </c>
    </row>
    <row r="19582" spans="1:3" hidden="1" x14ac:dyDescent="0.25">
      <c r="A19582" t="s">
        <v>4130</v>
      </c>
      <c r="B19582" t="s">
        <v>18313</v>
      </c>
      <c r="C19582" t="s">
        <v>18310</v>
      </c>
    </row>
    <row r="19583" spans="1:3" hidden="1" x14ac:dyDescent="0.25">
      <c r="A19583" t="s">
        <v>4130</v>
      </c>
      <c r="B19583" t="s">
        <v>18314</v>
      </c>
      <c r="C19583" t="s">
        <v>18315</v>
      </c>
    </row>
    <row r="19584" spans="1:3" hidden="1" x14ac:dyDescent="0.25">
      <c r="A19584" t="s">
        <v>4130</v>
      </c>
      <c r="B19584" t="s">
        <v>54</v>
      </c>
      <c r="C19584" t="s">
        <v>18316</v>
      </c>
    </row>
    <row r="19585" spans="1:3" hidden="1" x14ac:dyDescent="0.25">
      <c r="A19585" t="s">
        <v>4130</v>
      </c>
      <c r="B19585" t="s">
        <v>18317</v>
      </c>
      <c r="C19585" t="s">
        <v>18318</v>
      </c>
    </row>
    <row r="19586" spans="1:3" hidden="1" x14ac:dyDescent="0.25">
      <c r="A19586" t="s">
        <v>4130</v>
      </c>
      <c r="B19586" t="s">
        <v>18319</v>
      </c>
      <c r="C19586" t="s">
        <v>18316</v>
      </c>
    </row>
    <row r="19587" spans="1:3" hidden="1" x14ac:dyDescent="0.25">
      <c r="A19587" t="s">
        <v>4130</v>
      </c>
      <c r="B19587" t="s">
        <v>18320</v>
      </c>
      <c r="C19587" t="s">
        <v>18321</v>
      </c>
    </row>
    <row r="19588" spans="1:3" hidden="1" x14ac:dyDescent="0.25">
      <c r="A19588" t="s">
        <v>4130</v>
      </c>
      <c r="B19588" t="s">
        <v>18322</v>
      </c>
      <c r="C19588" t="s">
        <v>18321</v>
      </c>
    </row>
    <row r="19589" spans="1:3" hidden="1" x14ac:dyDescent="0.25">
      <c r="A19589" t="s">
        <v>4130</v>
      </c>
      <c r="B19589" t="s">
        <v>18323</v>
      </c>
      <c r="C19589" t="s">
        <v>18321</v>
      </c>
    </row>
    <row r="19590" spans="1:3" hidden="1" x14ac:dyDescent="0.25">
      <c r="A19590" t="s">
        <v>4130</v>
      </c>
      <c r="B19590" t="s">
        <v>18322</v>
      </c>
      <c r="C19590" t="s">
        <v>18324</v>
      </c>
    </row>
    <row r="19591" spans="1:3" hidden="1" x14ac:dyDescent="0.25">
      <c r="A19591" t="s">
        <v>4130</v>
      </c>
      <c r="B19591" t="s">
        <v>18325</v>
      </c>
      <c r="C19591" t="s">
        <v>18326</v>
      </c>
    </row>
    <row r="19592" spans="1:3" hidden="1" x14ac:dyDescent="0.25">
      <c r="A19592" t="s">
        <v>4130</v>
      </c>
      <c r="B19592" t="s">
        <v>18327</v>
      </c>
      <c r="C19592" t="s">
        <v>18328</v>
      </c>
    </row>
    <row r="19593" spans="1:3" hidden="1" x14ac:dyDescent="0.25">
      <c r="A19593" t="s">
        <v>4130</v>
      </c>
      <c r="B19593" t="s">
        <v>18329</v>
      </c>
      <c r="C19593" t="s">
        <v>18330</v>
      </c>
    </row>
    <row r="19594" spans="1:3" hidden="1" x14ac:dyDescent="0.25">
      <c r="A19594" t="s">
        <v>4130</v>
      </c>
      <c r="B19594" t="s">
        <v>18331</v>
      </c>
      <c r="C19594" t="s">
        <v>18332</v>
      </c>
    </row>
    <row r="19595" spans="1:3" hidden="1" x14ac:dyDescent="0.25">
      <c r="A19595" t="s">
        <v>4130</v>
      </c>
      <c r="B19595" t="s">
        <v>18333</v>
      </c>
      <c r="C19595" t="s">
        <v>18334</v>
      </c>
    </row>
    <row r="19596" spans="1:3" hidden="1" x14ac:dyDescent="0.25">
      <c r="A19596" t="s">
        <v>4130</v>
      </c>
      <c r="B19596" t="s">
        <v>18335</v>
      </c>
      <c r="C19596" t="s">
        <v>18336</v>
      </c>
    </row>
    <row r="19597" spans="1:3" hidden="1" x14ac:dyDescent="0.25">
      <c r="A19597" t="s">
        <v>4130</v>
      </c>
      <c r="B19597" t="s">
        <v>18337</v>
      </c>
      <c r="C19597" t="s">
        <v>18338</v>
      </c>
    </row>
    <row r="19598" spans="1:3" hidden="1" x14ac:dyDescent="0.25">
      <c r="A19598" t="s">
        <v>4130</v>
      </c>
      <c r="B19598" t="s">
        <v>18339</v>
      </c>
      <c r="C19598" t="s">
        <v>18340</v>
      </c>
    </row>
    <row r="19599" spans="1:3" hidden="1" x14ac:dyDescent="0.25">
      <c r="A19599" t="s">
        <v>4130</v>
      </c>
      <c r="B19599" t="s">
        <v>18341</v>
      </c>
      <c r="C19599" t="s">
        <v>18342</v>
      </c>
    </row>
    <row r="19600" spans="1:3" hidden="1" x14ac:dyDescent="0.25">
      <c r="A19600" t="s">
        <v>4130</v>
      </c>
      <c r="B19600" t="s">
        <v>18343</v>
      </c>
      <c r="C19600" t="s">
        <v>18344</v>
      </c>
    </row>
    <row r="19601" spans="1:3" hidden="1" x14ac:dyDescent="0.25">
      <c r="A19601" t="s">
        <v>4130</v>
      </c>
      <c r="B19601" t="s">
        <v>18345</v>
      </c>
      <c r="C19601" t="s">
        <v>18346</v>
      </c>
    </row>
    <row r="19602" spans="1:3" hidden="1" x14ac:dyDescent="0.25">
      <c r="A19602" t="s">
        <v>4130</v>
      </c>
      <c r="B19602" t="s">
        <v>18347</v>
      </c>
      <c r="C19602" t="s">
        <v>18348</v>
      </c>
    </row>
    <row r="19603" spans="1:3" hidden="1" x14ac:dyDescent="0.25">
      <c r="A19603" t="s">
        <v>4130</v>
      </c>
      <c r="B19603" t="s">
        <v>18349</v>
      </c>
      <c r="C19603" t="s">
        <v>18346</v>
      </c>
    </row>
    <row r="19604" spans="1:3" hidden="1" x14ac:dyDescent="0.25">
      <c r="A19604" t="s">
        <v>4130</v>
      </c>
      <c r="B19604" t="s">
        <v>18350</v>
      </c>
      <c r="C19604" t="s">
        <v>18351</v>
      </c>
    </row>
    <row r="19605" spans="1:3" hidden="1" x14ac:dyDescent="0.25">
      <c r="A19605" t="s">
        <v>4130</v>
      </c>
      <c r="B19605" t="s">
        <v>18352</v>
      </c>
      <c r="C19605" t="s">
        <v>18353</v>
      </c>
    </row>
    <row r="19606" spans="1:3" hidden="1" x14ac:dyDescent="0.25">
      <c r="A19606" t="s">
        <v>4130</v>
      </c>
      <c r="B19606" t="s">
        <v>18354</v>
      </c>
      <c r="C19606" t="s">
        <v>18351</v>
      </c>
    </row>
    <row r="19607" spans="1:3" hidden="1" x14ac:dyDescent="0.25">
      <c r="A19607" t="s">
        <v>4130</v>
      </c>
      <c r="B19607" t="s">
        <v>18355</v>
      </c>
      <c r="C19607" t="s">
        <v>18356</v>
      </c>
    </row>
    <row r="19608" spans="1:3" hidden="1" x14ac:dyDescent="0.25">
      <c r="A19608" t="s">
        <v>4130</v>
      </c>
      <c r="B19608" t="s">
        <v>18357</v>
      </c>
      <c r="C19608" t="s">
        <v>18358</v>
      </c>
    </row>
    <row r="19609" spans="1:3" hidden="1" x14ac:dyDescent="0.25">
      <c r="A19609" t="s">
        <v>4130</v>
      </c>
      <c r="B19609" t="s">
        <v>18359</v>
      </c>
      <c r="C19609" t="s">
        <v>18360</v>
      </c>
    </row>
    <row r="19610" spans="1:3" hidden="1" x14ac:dyDescent="0.25">
      <c r="A19610" t="s">
        <v>4130</v>
      </c>
      <c r="B19610" t="s">
        <v>18361</v>
      </c>
      <c r="C19610" t="s">
        <v>18362</v>
      </c>
    </row>
    <row r="19611" spans="1:3" hidden="1" x14ac:dyDescent="0.25">
      <c r="A19611" t="s">
        <v>4130</v>
      </c>
      <c r="B19611" t="s">
        <v>18363</v>
      </c>
      <c r="C19611" t="s">
        <v>18364</v>
      </c>
    </row>
    <row r="19612" spans="1:3" hidden="1" x14ac:dyDescent="0.25">
      <c r="A19612" t="s">
        <v>4130</v>
      </c>
      <c r="B19612" t="s">
        <v>18365</v>
      </c>
      <c r="C19612" t="s">
        <v>18366</v>
      </c>
    </row>
    <row r="19613" spans="1:3" hidden="1" x14ac:dyDescent="0.25">
      <c r="A19613" t="s">
        <v>4130</v>
      </c>
      <c r="B19613" t="s">
        <v>18367</v>
      </c>
      <c r="C19613" t="s">
        <v>18368</v>
      </c>
    </row>
    <row r="19614" spans="1:3" hidden="1" x14ac:dyDescent="0.25">
      <c r="A19614" t="s">
        <v>4130</v>
      </c>
      <c r="B19614" t="s">
        <v>18369</v>
      </c>
      <c r="C19614" t="s">
        <v>18370</v>
      </c>
    </row>
    <row r="19615" spans="1:3" hidden="1" x14ac:dyDescent="0.25">
      <c r="A19615" t="s">
        <v>4130</v>
      </c>
      <c r="B19615" t="s">
        <v>18371</v>
      </c>
      <c r="C19615" t="s">
        <v>18372</v>
      </c>
    </row>
    <row r="19616" spans="1:3" hidden="1" x14ac:dyDescent="0.25">
      <c r="A19616" t="s">
        <v>4130</v>
      </c>
      <c r="B19616" t="s">
        <v>18373</v>
      </c>
      <c r="C19616" t="s">
        <v>18374</v>
      </c>
    </row>
    <row r="19617" spans="1:3" hidden="1" x14ac:dyDescent="0.25">
      <c r="A19617" t="s">
        <v>4130</v>
      </c>
      <c r="B19617" t="s">
        <v>18375</v>
      </c>
      <c r="C19617" t="s">
        <v>18376</v>
      </c>
    </row>
    <row r="19618" spans="1:3" hidden="1" x14ac:dyDescent="0.25">
      <c r="A19618" t="s">
        <v>4130</v>
      </c>
      <c r="B19618" t="s">
        <v>18377</v>
      </c>
      <c r="C19618" t="s">
        <v>18378</v>
      </c>
    </row>
    <row r="19619" spans="1:3" hidden="1" x14ac:dyDescent="0.25">
      <c r="A19619" t="s">
        <v>4130</v>
      </c>
      <c r="B19619" t="s">
        <v>18379</v>
      </c>
      <c r="C19619" t="s">
        <v>18380</v>
      </c>
    </row>
    <row r="19620" spans="1:3" hidden="1" x14ac:dyDescent="0.25">
      <c r="A19620" t="s">
        <v>4130</v>
      </c>
      <c r="B19620" t="s">
        <v>18381</v>
      </c>
      <c r="C19620" t="s">
        <v>11962</v>
      </c>
    </row>
    <row r="19621" spans="1:3" hidden="1" x14ac:dyDescent="0.25">
      <c r="A19621" t="s">
        <v>4130</v>
      </c>
      <c r="B19621" t="s">
        <v>18382</v>
      </c>
      <c r="C19621" t="s">
        <v>18383</v>
      </c>
    </row>
    <row r="19622" spans="1:3" hidden="1" x14ac:dyDescent="0.25">
      <c r="A19622" t="s">
        <v>4130</v>
      </c>
      <c r="B19622" t="s">
        <v>18384</v>
      </c>
      <c r="C19622" t="s">
        <v>18385</v>
      </c>
    </row>
    <row r="19623" spans="1:3" hidden="1" x14ac:dyDescent="0.25">
      <c r="A19623" t="s">
        <v>4130</v>
      </c>
      <c r="B19623" t="s">
        <v>18386</v>
      </c>
      <c r="C19623" t="s">
        <v>18383</v>
      </c>
    </row>
    <row r="19624" spans="1:3" hidden="1" x14ac:dyDescent="0.25">
      <c r="A19624" t="s">
        <v>4130</v>
      </c>
      <c r="B19624" t="s">
        <v>18387</v>
      </c>
      <c r="C19624" t="s">
        <v>18388</v>
      </c>
    </row>
    <row r="19625" spans="1:3" hidden="1" x14ac:dyDescent="0.25">
      <c r="A19625" t="s">
        <v>4130</v>
      </c>
      <c r="B19625" t="s">
        <v>18389</v>
      </c>
      <c r="C19625" t="s">
        <v>18390</v>
      </c>
    </row>
    <row r="19626" spans="1:3" hidden="1" x14ac:dyDescent="0.25">
      <c r="A19626" t="s">
        <v>4130</v>
      </c>
      <c r="B19626" t="s">
        <v>18391</v>
      </c>
      <c r="C19626" t="s">
        <v>18392</v>
      </c>
    </row>
    <row r="19627" spans="1:3" hidden="1" x14ac:dyDescent="0.25">
      <c r="A19627" t="s">
        <v>4130</v>
      </c>
      <c r="B19627" t="s">
        <v>18393</v>
      </c>
      <c r="C19627" t="s">
        <v>18394</v>
      </c>
    </row>
    <row r="19628" spans="1:3" hidden="1" x14ac:dyDescent="0.25">
      <c r="A19628" t="s">
        <v>4130</v>
      </c>
      <c r="B19628" t="s">
        <v>18395</v>
      </c>
      <c r="C19628" t="s">
        <v>18396</v>
      </c>
    </row>
    <row r="19629" spans="1:3" hidden="1" x14ac:dyDescent="0.25">
      <c r="A19629" t="s">
        <v>4130</v>
      </c>
      <c r="B19629" t="s">
        <v>18397</v>
      </c>
      <c r="C19629" t="s">
        <v>18398</v>
      </c>
    </row>
    <row r="19630" spans="1:3" hidden="1" x14ac:dyDescent="0.25">
      <c r="A19630" t="s">
        <v>4130</v>
      </c>
      <c r="B19630" t="s">
        <v>18399</v>
      </c>
      <c r="C19630" t="s">
        <v>18400</v>
      </c>
    </row>
    <row r="19631" spans="1:3" hidden="1" x14ac:dyDescent="0.25">
      <c r="A19631" t="s">
        <v>4130</v>
      </c>
      <c r="B19631" t="s">
        <v>18401</v>
      </c>
      <c r="C19631" t="s">
        <v>18402</v>
      </c>
    </row>
    <row r="19632" spans="1:3" hidden="1" x14ac:dyDescent="0.25">
      <c r="A19632" t="s">
        <v>4130</v>
      </c>
      <c r="B19632" t="s">
        <v>18403</v>
      </c>
      <c r="C19632" t="s">
        <v>18404</v>
      </c>
    </row>
    <row r="19633" spans="1:3" hidden="1" x14ac:dyDescent="0.25">
      <c r="A19633" t="s">
        <v>4130</v>
      </c>
      <c r="B19633" t="s">
        <v>18405</v>
      </c>
      <c r="C19633" t="s">
        <v>18406</v>
      </c>
    </row>
    <row r="19634" spans="1:3" hidden="1" x14ac:dyDescent="0.25">
      <c r="A19634" t="s">
        <v>4130</v>
      </c>
      <c r="B19634" t="s">
        <v>18407</v>
      </c>
      <c r="C19634" t="s">
        <v>18406</v>
      </c>
    </row>
    <row r="19635" spans="1:3" hidden="1" x14ac:dyDescent="0.25">
      <c r="A19635" t="s">
        <v>4130</v>
      </c>
      <c r="B19635" t="s">
        <v>18408</v>
      </c>
      <c r="C19635" t="s">
        <v>18406</v>
      </c>
    </row>
    <row r="19636" spans="1:3" hidden="1" x14ac:dyDescent="0.25">
      <c r="A19636" t="s">
        <v>4130</v>
      </c>
      <c r="B19636" t="s">
        <v>18409</v>
      </c>
      <c r="C19636" t="s">
        <v>18406</v>
      </c>
    </row>
    <row r="19637" spans="1:3" hidden="1" x14ac:dyDescent="0.25">
      <c r="A19637" t="s">
        <v>4130</v>
      </c>
      <c r="B19637" t="s">
        <v>18410</v>
      </c>
      <c r="C19637" t="s">
        <v>18411</v>
      </c>
    </row>
    <row r="19638" spans="1:3" hidden="1" x14ac:dyDescent="0.25">
      <c r="A19638" t="s">
        <v>4130</v>
      </c>
      <c r="B19638" t="s">
        <v>4238</v>
      </c>
      <c r="C19638" t="s">
        <v>18411</v>
      </c>
    </row>
    <row r="19639" spans="1:3" hidden="1" x14ac:dyDescent="0.25">
      <c r="A19639" t="s">
        <v>4130</v>
      </c>
      <c r="B19639" t="s">
        <v>18412</v>
      </c>
      <c r="C19639" t="s">
        <v>18413</v>
      </c>
    </row>
    <row r="19640" spans="1:3" hidden="1" x14ac:dyDescent="0.25">
      <c r="A19640" t="s">
        <v>4130</v>
      </c>
      <c r="B19640" t="s">
        <v>18412</v>
      </c>
      <c r="C19640" t="s">
        <v>18414</v>
      </c>
    </row>
    <row r="19641" spans="1:3" hidden="1" x14ac:dyDescent="0.25">
      <c r="A19641" t="s">
        <v>4130</v>
      </c>
      <c r="B19641" t="s">
        <v>18415</v>
      </c>
      <c r="C19641" t="s">
        <v>18416</v>
      </c>
    </row>
    <row r="19642" spans="1:3" hidden="1" x14ac:dyDescent="0.25">
      <c r="A19642" t="s">
        <v>4130</v>
      </c>
      <c r="B19642" t="s">
        <v>18417</v>
      </c>
      <c r="C19642" t="s">
        <v>18418</v>
      </c>
    </row>
    <row r="19643" spans="1:3" hidden="1" x14ac:dyDescent="0.25">
      <c r="A19643" t="s">
        <v>4130</v>
      </c>
      <c r="B19643" t="s">
        <v>18419</v>
      </c>
      <c r="C19643" t="s">
        <v>18420</v>
      </c>
    </row>
    <row r="19644" spans="1:3" hidden="1" x14ac:dyDescent="0.25">
      <c r="A19644" t="s">
        <v>4130</v>
      </c>
      <c r="B19644" t="s">
        <v>18421</v>
      </c>
      <c r="C19644" t="s">
        <v>18422</v>
      </c>
    </row>
    <row r="19645" spans="1:3" hidden="1" x14ac:dyDescent="0.25">
      <c r="A19645" t="s">
        <v>4130</v>
      </c>
      <c r="B19645" t="s">
        <v>18423</v>
      </c>
      <c r="C19645" t="s">
        <v>18422</v>
      </c>
    </row>
    <row r="19646" spans="1:3" hidden="1" x14ac:dyDescent="0.25">
      <c r="A19646" t="s">
        <v>4130</v>
      </c>
      <c r="B19646" t="s">
        <v>18424</v>
      </c>
      <c r="C19646" t="s">
        <v>18425</v>
      </c>
    </row>
    <row r="19647" spans="1:3" hidden="1" x14ac:dyDescent="0.25">
      <c r="A19647" t="s">
        <v>4130</v>
      </c>
      <c r="B19647" t="s">
        <v>18426</v>
      </c>
      <c r="C19647" t="s">
        <v>18427</v>
      </c>
    </row>
    <row r="19648" spans="1:3" hidden="1" x14ac:dyDescent="0.25">
      <c r="A19648" t="s">
        <v>4130</v>
      </c>
      <c r="B19648" t="s">
        <v>18428</v>
      </c>
      <c r="C19648" t="s">
        <v>18429</v>
      </c>
    </row>
    <row r="19649" spans="1:3" hidden="1" x14ac:dyDescent="0.25">
      <c r="A19649" t="s">
        <v>4130</v>
      </c>
      <c r="B19649" t="s">
        <v>18430</v>
      </c>
      <c r="C19649" t="s">
        <v>18431</v>
      </c>
    </row>
    <row r="19650" spans="1:3" hidden="1" x14ac:dyDescent="0.25">
      <c r="A19650" t="s">
        <v>4130</v>
      </c>
      <c r="B19650" t="s">
        <v>18432</v>
      </c>
      <c r="C19650" t="s">
        <v>18433</v>
      </c>
    </row>
    <row r="19651" spans="1:3" hidden="1" x14ac:dyDescent="0.25">
      <c r="A19651" t="s">
        <v>4130</v>
      </c>
      <c r="B19651" t="s">
        <v>18434</v>
      </c>
      <c r="C19651" t="s">
        <v>18435</v>
      </c>
    </row>
    <row r="19652" spans="1:3" hidden="1" x14ac:dyDescent="0.25">
      <c r="A19652" t="s">
        <v>4130</v>
      </c>
      <c r="B19652" t="s">
        <v>18436</v>
      </c>
      <c r="C19652" t="s">
        <v>18437</v>
      </c>
    </row>
    <row r="19653" spans="1:3" hidden="1" x14ac:dyDescent="0.25">
      <c r="A19653" t="s">
        <v>4130</v>
      </c>
      <c r="B19653" t="s">
        <v>18438</v>
      </c>
      <c r="C19653" t="s">
        <v>18439</v>
      </c>
    </row>
    <row r="19654" spans="1:3" hidden="1" x14ac:dyDescent="0.25">
      <c r="A19654" t="s">
        <v>4130</v>
      </c>
      <c r="B19654" t="s">
        <v>18440</v>
      </c>
      <c r="C19654" t="s">
        <v>18441</v>
      </c>
    </row>
    <row r="19655" spans="1:3" hidden="1" x14ac:dyDescent="0.25">
      <c r="A19655" t="s">
        <v>4130</v>
      </c>
      <c r="B19655" t="s">
        <v>18442</v>
      </c>
      <c r="C19655" t="s">
        <v>18441</v>
      </c>
    </row>
    <row r="19656" spans="1:3" hidden="1" x14ac:dyDescent="0.25">
      <c r="A19656" t="s">
        <v>4130</v>
      </c>
      <c r="B19656" t="s">
        <v>18443</v>
      </c>
      <c r="C19656" t="s">
        <v>18444</v>
      </c>
    </row>
    <row r="19657" spans="1:3" hidden="1" x14ac:dyDescent="0.25">
      <c r="A19657" t="s">
        <v>4130</v>
      </c>
      <c r="B19657" t="s">
        <v>18445</v>
      </c>
      <c r="C19657" t="s">
        <v>18446</v>
      </c>
    </row>
    <row r="19658" spans="1:3" hidden="1" x14ac:dyDescent="0.25">
      <c r="A19658" t="s">
        <v>4130</v>
      </c>
      <c r="B19658" t="s">
        <v>18447</v>
      </c>
      <c r="C19658" t="s">
        <v>18448</v>
      </c>
    </row>
    <row r="19659" spans="1:3" hidden="1" x14ac:dyDescent="0.25">
      <c r="A19659" t="s">
        <v>4130</v>
      </c>
      <c r="B19659" t="s">
        <v>18449</v>
      </c>
      <c r="C19659" t="s">
        <v>18450</v>
      </c>
    </row>
    <row r="19660" spans="1:3" hidden="1" x14ac:dyDescent="0.25">
      <c r="A19660" t="s">
        <v>4130</v>
      </c>
      <c r="B19660" t="s">
        <v>18451</v>
      </c>
      <c r="C19660" t="s">
        <v>18452</v>
      </c>
    </row>
    <row r="19661" spans="1:3" hidden="1" x14ac:dyDescent="0.25">
      <c r="A19661" t="s">
        <v>4130</v>
      </c>
      <c r="B19661" t="s">
        <v>18453</v>
      </c>
      <c r="C19661" t="s">
        <v>18454</v>
      </c>
    </row>
    <row r="19662" spans="1:3" hidden="1" x14ac:dyDescent="0.25">
      <c r="A19662" t="s">
        <v>4130</v>
      </c>
      <c r="B19662" t="s">
        <v>18455</v>
      </c>
      <c r="C19662" t="s">
        <v>18456</v>
      </c>
    </row>
    <row r="19663" spans="1:3" hidden="1" x14ac:dyDescent="0.25">
      <c r="A19663" t="s">
        <v>4130</v>
      </c>
      <c r="B19663" t="s">
        <v>18457</v>
      </c>
      <c r="C19663" t="s">
        <v>18458</v>
      </c>
    </row>
    <row r="19664" spans="1:3" hidden="1" x14ac:dyDescent="0.25">
      <c r="A19664" t="s">
        <v>4130</v>
      </c>
      <c r="B19664" t="s">
        <v>18459</v>
      </c>
      <c r="C19664" t="s">
        <v>18460</v>
      </c>
    </row>
    <row r="19665" spans="1:3" hidden="1" x14ac:dyDescent="0.25">
      <c r="A19665" t="s">
        <v>4130</v>
      </c>
      <c r="B19665" t="s">
        <v>18461</v>
      </c>
      <c r="C19665" t="s">
        <v>18462</v>
      </c>
    </row>
    <row r="19666" spans="1:3" hidden="1" x14ac:dyDescent="0.25">
      <c r="A19666" t="s">
        <v>4130</v>
      </c>
      <c r="B19666" t="s">
        <v>18463</v>
      </c>
      <c r="C19666" t="s">
        <v>18464</v>
      </c>
    </row>
    <row r="19667" spans="1:3" hidden="1" x14ac:dyDescent="0.25">
      <c r="A19667" t="s">
        <v>4130</v>
      </c>
      <c r="B19667" t="s">
        <v>18465</v>
      </c>
      <c r="C19667" t="s">
        <v>18466</v>
      </c>
    </row>
    <row r="19668" spans="1:3" hidden="1" x14ac:dyDescent="0.25">
      <c r="A19668" t="s">
        <v>4130</v>
      </c>
      <c r="B19668" t="s">
        <v>18467</v>
      </c>
      <c r="C19668" t="s">
        <v>18468</v>
      </c>
    </row>
    <row r="19669" spans="1:3" hidden="1" x14ac:dyDescent="0.25">
      <c r="A19669" t="s">
        <v>4130</v>
      </c>
      <c r="B19669" t="s">
        <v>18469</v>
      </c>
      <c r="C19669" t="s">
        <v>18470</v>
      </c>
    </row>
    <row r="19670" spans="1:3" hidden="1" x14ac:dyDescent="0.25">
      <c r="A19670" t="s">
        <v>4130</v>
      </c>
      <c r="B19670" t="s">
        <v>18471</v>
      </c>
      <c r="C19670" t="s">
        <v>18472</v>
      </c>
    </row>
    <row r="19671" spans="1:3" hidden="1" x14ac:dyDescent="0.25">
      <c r="A19671" t="s">
        <v>4130</v>
      </c>
      <c r="B19671" t="s">
        <v>18473</v>
      </c>
      <c r="C19671" t="s">
        <v>18474</v>
      </c>
    </row>
    <row r="19672" spans="1:3" hidden="1" x14ac:dyDescent="0.25">
      <c r="A19672" t="s">
        <v>4130</v>
      </c>
      <c r="B19672" t="s">
        <v>18475</v>
      </c>
      <c r="C19672" t="s">
        <v>18476</v>
      </c>
    </row>
    <row r="19673" spans="1:3" hidden="1" x14ac:dyDescent="0.25">
      <c r="A19673" t="s">
        <v>4130</v>
      </c>
      <c r="B19673" t="s">
        <v>18477</v>
      </c>
      <c r="C19673" t="s">
        <v>18478</v>
      </c>
    </row>
    <row r="19674" spans="1:3" hidden="1" x14ac:dyDescent="0.25">
      <c r="A19674" t="s">
        <v>4130</v>
      </c>
      <c r="B19674" t="s">
        <v>18479</v>
      </c>
      <c r="C19674" t="s">
        <v>18480</v>
      </c>
    </row>
    <row r="19675" spans="1:3" hidden="1" x14ac:dyDescent="0.25">
      <c r="A19675" t="s">
        <v>4130</v>
      </c>
      <c r="B19675" t="s">
        <v>18481</v>
      </c>
      <c r="C19675" t="s">
        <v>18482</v>
      </c>
    </row>
    <row r="19676" spans="1:3" hidden="1" x14ac:dyDescent="0.25">
      <c r="A19676" t="s">
        <v>4130</v>
      </c>
      <c r="B19676" t="s">
        <v>18483</v>
      </c>
      <c r="C19676" t="s">
        <v>18484</v>
      </c>
    </row>
    <row r="19677" spans="1:3" hidden="1" x14ac:dyDescent="0.25">
      <c r="A19677" t="s">
        <v>4130</v>
      </c>
      <c r="B19677" t="s">
        <v>18485</v>
      </c>
      <c r="C19677" t="s">
        <v>18486</v>
      </c>
    </row>
    <row r="19678" spans="1:3" hidden="1" x14ac:dyDescent="0.25">
      <c r="A19678" t="s">
        <v>4130</v>
      </c>
      <c r="B19678" t="s">
        <v>18487</v>
      </c>
      <c r="C19678" t="s">
        <v>18488</v>
      </c>
    </row>
    <row r="19679" spans="1:3" hidden="1" x14ac:dyDescent="0.25">
      <c r="A19679" t="s">
        <v>4130</v>
      </c>
      <c r="B19679" t="s">
        <v>18489</v>
      </c>
      <c r="C19679" t="s">
        <v>18490</v>
      </c>
    </row>
    <row r="19680" spans="1:3" hidden="1" x14ac:dyDescent="0.25">
      <c r="A19680" t="s">
        <v>4130</v>
      </c>
      <c r="B19680" t="s">
        <v>18491</v>
      </c>
      <c r="C19680" t="s">
        <v>18492</v>
      </c>
    </row>
    <row r="19681" spans="1:3" hidden="1" x14ac:dyDescent="0.25">
      <c r="A19681" t="s">
        <v>4130</v>
      </c>
      <c r="B19681" t="s">
        <v>18493</v>
      </c>
      <c r="C19681" t="s">
        <v>18494</v>
      </c>
    </row>
    <row r="19682" spans="1:3" hidden="1" x14ac:dyDescent="0.25">
      <c r="A19682" t="s">
        <v>4130</v>
      </c>
      <c r="B19682" t="s">
        <v>18495</v>
      </c>
      <c r="C19682" t="s">
        <v>18496</v>
      </c>
    </row>
    <row r="19683" spans="1:3" hidden="1" x14ac:dyDescent="0.25">
      <c r="A19683" t="s">
        <v>4130</v>
      </c>
      <c r="B19683" t="s">
        <v>18497</v>
      </c>
      <c r="C19683" t="s">
        <v>18498</v>
      </c>
    </row>
    <row r="19684" spans="1:3" hidden="1" x14ac:dyDescent="0.25">
      <c r="A19684" t="s">
        <v>4130</v>
      </c>
      <c r="B19684" t="s">
        <v>18499</v>
      </c>
      <c r="C19684" t="s">
        <v>18500</v>
      </c>
    </row>
    <row r="19685" spans="1:3" hidden="1" x14ac:dyDescent="0.25">
      <c r="A19685" t="s">
        <v>4130</v>
      </c>
      <c r="B19685" t="s">
        <v>18501</v>
      </c>
      <c r="C19685" t="s">
        <v>18502</v>
      </c>
    </row>
    <row r="19686" spans="1:3" hidden="1" x14ac:dyDescent="0.25">
      <c r="A19686" t="s">
        <v>4130</v>
      </c>
      <c r="B19686" t="s">
        <v>18503</v>
      </c>
      <c r="C19686" t="s">
        <v>18504</v>
      </c>
    </row>
    <row r="19687" spans="1:3" hidden="1" x14ac:dyDescent="0.25">
      <c r="A19687" t="s">
        <v>4130</v>
      </c>
      <c r="B19687" t="s">
        <v>18505</v>
      </c>
      <c r="C19687" t="s">
        <v>18506</v>
      </c>
    </row>
    <row r="19688" spans="1:3" hidden="1" x14ac:dyDescent="0.25">
      <c r="A19688" t="s">
        <v>4130</v>
      </c>
      <c r="B19688" t="s">
        <v>18507</v>
      </c>
      <c r="C19688" t="s">
        <v>18508</v>
      </c>
    </row>
    <row r="19689" spans="1:3" hidden="1" x14ac:dyDescent="0.25">
      <c r="A19689" t="s">
        <v>4130</v>
      </c>
      <c r="B19689" t="s">
        <v>18509</v>
      </c>
      <c r="C19689" t="s">
        <v>18510</v>
      </c>
    </row>
    <row r="19690" spans="1:3" hidden="1" x14ac:dyDescent="0.25">
      <c r="A19690" t="s">
        <v>4130</v>
      </c>
      <c r="B19690" t="s">
        <v>18511</v>
      </c>
      <c r="C19690" t="s">
        <v>18512</v>
      </c>
    </row>
    <row r="19691" spans="1:3" hidden="1" x14ac:dyDescent="0.25">
      <c r="A19691" t="s">
        <v>4130</v>
      </c>
      <c r="B19691" t="s">
        <v>18513</v>
      </c>
      <c r="C19691" t="s">
        <v>18514</v>
      </c>
    </row>
    <row r="19692" spans="1:3" hidden="1" x14ac:dyDescent="0.25">
      <c r="A19692" t="s">
        <v>4130</v>
      </c>
      <c r="B19692" t="s">
        <v>18515</v>
      </c>
      <c r="C19692" t="s">
        <v>18516</v>
      </c>
    </row>
    <row r="19693" spans="1:3" hidden="1" x14ac:dyDescent="0.25">
      <c r="A19693" t="s">
        <v>4130</v>
      </c>
      <c r="B19693" t="s">
        <v>18517</v>
      </c>
      <c r="C19693" t="s">
        <v>18518</v>
      </c>
    </row>
    <row r="19694" spans="1:3" hidden="1" x14ac:dyDescent="0.25">
      <c r="A19694" t="s">
        <v>4130</v>
      </c>
      <c r="B19694" t="s">
        <v>18519</v>
      </c>
      <c r="C19694" t="s">
        <v>18520</v>
      </c>
    </row>
    <row r="19695" spans="1:3" hidden="1" x14ac:dyDescent="0.25">
      <c r="A19695" t="s">
        <v>4130</v>
      </c>
      <c r="B19695" t="s">
        <v>18521</v>
      </c>
      <c r="C19695" t="s">
        <v>18520</v>
      </c>
    </row>
    <row r="19696" spans="1:3" hidden="1" x14ac:dyDescent="0.25">
      <c r="A19696" t="s">
        <v>4130</v>
      </c>
      <c r="B19696" t="s">
        <v>18522</v>
      </c>
      <c r="C19696" t="s">
        <v>3682</v>
      </c>
    </row>
    <row r="19697" spans="1:3" hidden="1" x14ac:dyDescent="0.25">
      <c r="A19697" t="s">
        <v>4130</v>
      </c>
      <c r="B19697" t="s">
        <v>18523</v>
      </c>
      <c r="C19697" t="s">
        <v>18524</v>
      </c>
    </row>
    <row r="19698" spans="1:3" hidden="1" x14ac:dyDescent="0.25">
      <c r="A19698" t="s">
        <v>4130</v>
      </c>
      <c r="B19698" t="s">
        <v>18525</v>
      </c>
      <c r="C19698" t="s">
        <v>18526</v>
      </c>
    </row>
    <row r="19699" spans="1:3" hidden="1" x14ac:dyDescent="0.25">
      <c r="A19699" t="s">
        <v>4130</v>
      </c>
      <c r="B19699" t="s">
        <v>18527</v>
      </c>
      <c r="C19699" t="s">
        <v>18528</v>
      </c>
    </row>
    <row r="19700" spans="1:3" hidden="1" x14ac:dyDescent="0.25">
      <c r="A19700" t="s">
        <v>4130</v>
      </c>
      <c r="B19700" t="s">
        <v>18529</v>
      </c>
      <c r="C19700" t="s">
        <v>18528</v>
      </c>
    </row>
    <row r="19701" spans="1:3" hidden="1" x14ac:dyDescent="0.25">
      <c r="A19701" t="s">
        <v>4130</v>
      </c>
      <c r="B19701" t="s">
        <v>18530</v>
      </c>
      <c r="C19701" t="s">
        <v>18531</v>
      </c>
    </row>
    <row r="19702" spans="1:3" hidden="1" x14ac:dyDescent="0.25">
      <c r="A19702" t="s">
        <v>4130</v>
      </c>
      <c r="B19702" t="s">
        <v>18532</v>
      </c>
      <c r="C19702" t="s">
        <v>18533</v>
      </c>
    </row>
    <row r="19703" spans="1:3" hidden="1" x14ac:dyDescent="0.25">
      <c r="A19703" t="s">
        <v>4130</v>
      </c>
      <c r="B19703" t="s">
        <v>18534</v>
      </c>
      <c r="C19703" t="s">
        <v>18535</v>
      </c>
    </row>
    <row r="19704" spans="1:3" hidden="1" x14ac:dyDescent="0.25">
      <c r="A19704" t="s">
        <v>4130</v>
      </c>
      <c r="B19704" t="s">
        <v>18536</v>
      </c>
      <c r="C19704" t="s">
        <v>18537</v>
      </c>
    </row>
    <row r="19705" spans="1:3" hidden="1" x14ac:dyDescent="0.25">
      <c r="A19705" t="s">
        <v>4130</v>
      </c>
      <c r="B19705" t="s">
        <v>18538</v>
      </c>
      <c r="C19705" t="s">
        <v>18539</v>
      </c>
    </row>
    <row r="19706" spans="1:3" hidden="1" x14ac:dyDescent="0.25">
      <c r="A19706" t="s">
        <v>4130</v>
      </c>
      <c r="B19706" t="s">
        <v>18540</v>
      </c>
      <c r="C19706" t="s">
        <v>18541</v>
      </c>
    </row>
    <row r="19707" spans="1:3" hidden="1" x14ac:dyDescent="0.25">
      <c r="A19707" t="s">
        <v>4130</v>
      </c>
      <c r="B19707" t="s">
        <v>18542</v>
      </c>
      <c r="C19707" t="s">
        <v>18543</v>
      </c>
    </row>
    <row r="19708" spans="1:3" hidden="1" x14ac:dyDescent="0.25">
      <c r="A19708" t="s">
        <v>4130</v>
      </c>
      <c r="B19708" t="s">
        <v>18544</v>
      </c>
      <c r="C19708" t="s">
        <v>18545</v>
      </c>
    </row>
    <row r="19709" spans="1:3" hidden="1" x14ac:dyDescent="0.25">
      <c r="A19709" t="s">
        <v>4130</v>
      </c>
      <c r="B19709" t="s">
        <v>18546</v>
      </c>
      <c r="C19709" t="s">
        <v>18547</v>
      </c>
    </row>
    <row r="19710" spans="1:3" hidden="1" x14ac:dyDescent="0.25">
      <c r="A19710" t="s">
        <v>4130</v>
      </c>
      <c r="B19710" t="s">
        <v>18548</v>
      </c>
      <c r="C19710" t="s">
        <v>18549</v>
      </c>
    </row>
    <row r="19711" spans="1:3" hidden="1" x14ac:dyDescent="0.25">
      <c r="A19711" t="s">
        <v>4130</v>
      </c>
      <c r="B19711" t="s">
        <v>18550</v>
      </c>
      <c r="C19711" t="s">
        <v>18549</v>
      </c>
    </row>
    <row r="19712" spans="1:3" hidden="1" x14ac:dyDescent="0.25">
      <c r="A19712" t="s">
        <v>4130</v>
      </c>
      <c r="B19712" t="s">
        <v>18551</v>
      </c>
      <c r="C19712" t="s">
        <v>18552</v>
      </c>
    </row>
    <row r="19713" spans="1:3" hidden="1" x14ac:dyDescent="0.25">
      <c r="A19713" t="s">
        <v>4130</v>
      </c>
      <c r="B19713" t="s">
        <v>4238</v>
      </c>
      <c r="C19713" t="s">
        <v>18552</v>
      </c>
    </row>
    <row r="19714" spans="1:3" hidden="1" x14ac:dyDescent="0.25">
      <c r="A19714" t="s">
        <v>4130</v>
      </c>
      <c r="B19714" t="s">
        <v>18553</v>
      </c>
      <c r="C19714" t="s">
        <v>18554</v>
      </c>
    </row>
    <row r="19715" spans="1:3" hidden="1" x14ac:dyDescent="0.25">
      <c r="A19715" t="s">
        <v>4130</v>
      </c>
      <c r="B19715" t="s">
        <v>18555</v>
      </c>
      <c r="C19715" t="s">
        <v>18554</v>
      </c>
    </row>
    <row r="19716" spans="1:3" hidden="1" x14ac:dyDescent="0.25">
      <c r="A19716" t="s">
        <v>4130</v>
      </c>
      <c r="B19716" t="s">
        <v>18556</v>
      </c>
      <c r="C19716" t="s">
        <v>18557</v>
      </c>
    </row>
    <row r="19717" spans="1:3" hidden="1" x14ac:dyDescent="0.25">
      <c r="A19717" t="s">
        <v>4130</v>
      </c>
      <c r="B19717" t="s">
        <v>18558</v>
      </c>
      <c r="C19717" t="s">
        <v>18557</v>
      </c>
    </row>
    <row r="19718" spans="1:3" hidden="1" x14ac:dyDescent="0.25">
      <c r="A19718" t="s">
        <v>4130</v>
      </c>
      <c r="B19718" t="s">
        <v>18559</v>
      </c>
      <c r="C19718" t="s">
        <v>18560</v>
      </c>
    </row>
    <row r="19719" spans="1:3" hidden="1" x14ac:dyDescent="0.25">
      <c r="A19719" t="s">
        <v>4130</v>
      </c>
      <c r="B19719" t="s">
        <v>18561</v>
      </c>
      <c r="C19719" t="s">
        <v>18560</v>
      </c>
    </row>
    <row r="19720" spans="1:3" hidden="1" x14ac:dyDescent="0.25">
      <c r="A19720" t="s">
        <v>4130</v>
      </c>
      <c r="B19720" t="s">
        <v>18562</v>
      </c>
      <c r="C19720" t="s">
        <v>18563</v>
      </c>
    </row>
    <row r="19721" spans="1:3" hidden="1" x14ac:dyDescent="0.25">
      <c r="A19721" t="s">
        <v>4130</v>
      </c>
      <c r="B19721" t="s">
        <v>4238</v>
      </c>
      <c r="C19721" t="s">
        <v>18563</v>
      </c>
    </row>
    <row r="19722" spans="1:3" hidden="1" x14ac:dyDescent="0.25">
      <c r="A19722" t="s">
        <v>4130</v>
      </c>
      <c r="B19722" t="s">
        <v>18564</v>
      </c>
      <c r="C19722" t="s">
        <v>18565</v>
      </c>
    </row>
    <row r="19723" spans="1:3" hidden="1" x14ac:dyDescent="0.25">
      <c r="A19723" t="s">
        <v>4130</v>
      </c>
      <c r="B19723" t="s">
        <v>18564</v>
      </c>
      <c r="C19723" t="s">
        <v>18566</v>
      </c>
    </row>
    <row r="19724" spans="1:3" hidden="1" x14ac:dyDescent="0.25">
      <c r="A19724" t="s">
        <v>4130</v>
      </c>
      <c r="B19724" t="s">
        <v>18567</v>
      </c>
      <c r="C19724" t="s">
        <v>18568</v>
      </c>
    </row>
    <row r="19725" spans="1:3" hidden="1" x14ac:dyDescent="0.25">
      <c r="A19725" t="s">
        <v>4130</v>
      </c>
      <c r="B19725" t="s">
        <v>18569</v>
      </c>
      <c r="C19725" t="s">
        <v>18570</v>
      </c>
    </row>
    <row r="19726" spans="1:3" hidden="1" x14ac:dyDescent="0.25">
      <c r="A19726" t="s">
        <v>4130</v>
      </c>
      <c r="B19726" t="s">
        <v>18571</v>
      </c>
      <c r="C19726" t="s">
        <v>18570</v>
      </c>
    </row>
    <row r="19727" spans="1:3" hidden="1" x14ac:dyDescent="0.25">
      <c r="A19727" t="s">
        <v>4130</v>
      </c>
      <c r="B19727" t="s">
        <v>18572</v>
      </c>
      <c r="C19727" t="s">
        <v>18573</v>
      </c>
    </row>
    <row r="19728" spans="1:3" hidden="1" x14ac:dyDescent="0.25">
      <c r="A19728" t="s">
        <v>4130</v>
      </c>
      <c r="B19728" t="s">
        <v>18574</v>
      </c>
      <c r="C19728" t="s">
        <v>18573</v>
      </c>
    </row>
    <row r="19729" spans="1:3" hidden="1" x14ac:dyDescent="0.25">
      <c r="A19729" t="s">
        <v>4130</v>
      </c>
      <c r="B19729" t="s">
        <v>18575</v>
      </c>
      <c r="C19729" t="s">
        <v>18576</v>
      </c>
    </row>
    <row r="19730" spans="1:3" hidden="1" x14ac:dyDescent="0.25">
      <c r="A19730" t="s">
        <v>4130</v>
      </c>
      <c r="B19730" t="s">
        <v>18575</v>
      </c>
      <c r="C19730" t="s">
        <v>18577</v>
      </c>
    </row>
    <row r="19731" spans="1:3" hidden="1" x14ac:dyDescent="0.25">
      <c r="A19731" t="s">
        <v>4130</v>
      </c>
      <c r="B19731" t="s">
        <v>18578</v>
      </c>
      <c r="C19731" t="s">
        <v>18579</v>
      </c>
    </row>
    <row r="19732" spans="1:3" hidden="1" x14ac:dyDescent="0.25">
      <c r="A19732" t="s">
        <v>4130</v>
      </c>
      <c r="B19732" t="s">
        <v>18580</v>
      </c>
      <c r="C19732" t="s">
        <v>18581</v>
      </c>
    </row>
    <row r="19733" spans="1:3" hidden="1" x14ac:dyDescent="0.25">
      <c r="A19733" t="s">
        <v>4130</v>
      </c>
      <c r="B19733" t="s">
        <v>18582</v>
      </c>
      <c r="C19733" t="s">
        <v>18583</v>
      </c>
    </row>
    <row r="19734" spans="1:3" hidden="1" x14ac:dyDescent="0.25">
      <c r="A19734" t="s">
        <v>4130</v>
      </c>
      <c r="B19734" t="s">
        <v>18584</v>
      </c>
      <c r="C19734" t="s">
        <v>18585</v>
      </c>
    </row>
    <row r="19735" spans="1:3" hidden="1" x14ac:dyDescent="0.25">
      <c r="A19735" t="s">
        <v>4130</v>
      </c>
      <c r="B19735" t="s">
        <v>18586</v>
      </c>
      <c r="C19735" t="s">
        <v>18585</v>
      </c>
    </row>
    <row r="19736" spans="1:3" hidden="1" x14ac:dyDescent="0.25">
      <c r="A19736" t="s">
        <v>4130</v>
      </c>
      <c r="B19736" t="s">
        <v>18587</v>
      </c>
      <c r="C19736" t="s">
        <v>18588</v>
      </c>
    </row>
    <row r="19737" spans="1:3" hidden="1" x14ac:dyDescent="0.25">
      <c r="A19737" t="s">
        <v>4130</v>
      </c>
      <c r="B19737" t="s">
        <v>18589</v>
      </c>
      <c r="C19737" t="s">
        <v>18590</v>
      </c>
    </row>
    <row r="19738" spans="1:3" hidden="1" x14ac:dyDescent="0.25">
      <c r="A19738" t="s">
        <v>4130</v>
      </c>
      <c r="B19738" t="s">
        <v>18591</v>
      </c>
      <c r="C19738" t="s">
        <v>18592</v>
      </c>
    </row>
    <row r="19739" spans="1:3" hidden="1" x14ac:dyDescent="0.25">
      <c r="A19739" t="s">
        <v>4130</v>
      </c>
      <c r="B19739" t="s">
        <v>18593</v>
      </c>
      <c r="C19739" t="s">
        <v>18594</v>
      </c>
    </row>
    <row r="19740" spans="1:3" hidden="1" x14ac:dyDescent="0.25">
      <c r="A19740" t="s">
        <v>4130</v>
      </c>
      <c r="B19740" t="s">
        <v>18595</v>
      </c>
      <c r="C19740" t="s">
        <v>18596</v>
      </c>
    </row>
    <row r="19741" spans="1:3" hidden="1" x14ac:dyDescent="0.25">
      <c r="A19741" t="s">
        <v>4130</v>
      </c>
      <c r="B19741" t="s">
        <v>18597</v>
      </c>
      <c r="C19741" t="s">
        <v>18598</v>
      </c>
    </row>
    <row r="19742" spans="1:3" hidden="1" x14ac:dyDescent="0.25">
      <c r="A19742" t="s">
        <v>4130</v>
      </c>
      <c r="B19742" t="s">
        <v>18599</v>
      </c>
      <c r="C19742" t="s">
        <v>18598</v>
      </c>
    </row>
    <row r="19743" spans="1:3" hidden="1" x14ac:dyDescent="0.25">
      <c r="A19743" t="s">
        <v>4130</v>
      </c>
      <c r="B19743" t="s">
        <v>18600</v>
      </c>
      <c r="C19743" t="s">
        <v>18601</v>
      </c>
    </row>
    <row r="19744" spans="1:3" hidden="1" x14ac:dyDescent="0.25">
      <c r="A19744" t="s">
        <v>4130</v>
      </c>
      <c r="B19744" t="s">
        <v>18602</v>
      </c>
      <c r="C19744" t="s">
        <v>18603</v>
      </c>
    </row>
    <row r="19745" spans="1:3" hidden="1" x14ac:dyDescent="0.25">
      <c r="A19745" t="s">
        <v>4130</v>
      </c>
      <c r="B19745" t="s">
        <v>4238</v>
      </c>
      <c r="C19745" t="s">
        <v>18603</v>
      </c>
    </row>
    <row r="19746" spans="1:3" hidden="1" x14ac:dyDescent="0.25">
      <c r="A19746" t="s">
        <v>4130</v>
      </c>
      <c r="B19746" t="s">
        <v>18604</v>
      </c>
      <c r="C19746" t="s">
        <v>18605</v>
      </c>
    </row>
    <row r="19747" spans="1:3" hidden="1" x14ac:dyDescent="0.25">
      <c r="A19747" t="s">
        <v>4130</v>
      </c>
      <c r="B19747" t="s">
        <v>4238</v>
      </c>
      <c r="C19747" t="s">
        <v>18605</v>
      </c>
    </row>
    <row r="19748" spans="1:3" hidden="1" x14ac:dyDescent="0.25">
      <c r="A19748" t="s">
        <v>4130</v>
      </c>
      <c r="B19748" t="s">
        <v>18606</v>
      </c>
      <c r="C19748" t="s">
        <v>18607</v>
      </c>
    </row>
    <row r="19749" spans="1:3" hidden="1" x14ac:dyDescent="0.25">
      <c r="A19749" t="s">
        <v>4130</v>
      </c>
      <c r="B19749" t="s">
        <v>4238</v>
      </c>
      <c r="C19749" t="s">
        <v>18607</v>
      </c>
    </row>
    <row r="19750" spans="1:3" hidden="1" x14ac:dyDescent="0.25">
      <c r="A19750" t="s">
        <v>4130</v>
      </c>
      <c r="B19750" t="s">
        <v>18608</v>
      </c>
      <c r="C19750" t="s">
        <v>18609</v>
      </c>
    </row>
    <row r="19751" spans="1:3" hidden="1" x14ac:dyDescent="0.25">
      <c r="A19751" t="s">
        <v>4130</v>
      </c>
      <c r="B19751" t="s">
        <v>18610</v>
      </c>
      <c r="C19751" t="s">
        <v>18611</v>
      </c>
    </row>
    <row r="19752" spans="1:3" hidden="1" x14ac:dyDescent="0.25">
      <c r="A19752" t="s">
        <v>4130</v>
      </c>
      <c r="B19752" t="s">
        <v>18612</v>
      </c>
      <c r="C19752" t="s">
        <v>18613</v>
      </c>
    </row>
    <row r="19753" spans="1:3" hidden="1" x14ac:dyDescent="0.25">
      <c r="A19753" t="s">
        <v>4130</v>
      </c>
      <c r="B19753" t="s">
        <v>18614</v>
      </c>
      <c r="C19753" t="s">
        <v>18615</v>
      </c>
    </row>
    <row r="19754" spans="1:3" hidden="1" x14ac:dyDescent="0.25">
      <c r="A19754" t="s">
        <v>4130</v>
      </c>
      <c r="B19754" t="s">
        <v>18616</v>
      </c>
      <c r="C19754" t="s">
        <v>18617</v>
      </c>
    </row>
    <row r="19755" spans="1:3" hidden="1" x14ac:dyDescent="0.25">
      <c r="A19755" t="s">
        <v>4130</v>
      </c>
      <c r="B19755" t="s">
        <v>4238</v>
      </c>
      <c r="C19755" t="s">
        <v>18617</v>
      </c>
    </row>
    <row r="19756" spans="1:3" hidden="1" x14ac:dyDescent="0.25">
      <c r="A19756" t="s">
        <v>4130</v>
      </c>
      <c r="B19756" t="s">
        <v>18618</v>
      </c>
      <c r="C19756" t="s">
        <v>18619</v>
      </c>
    </row>
    <row r="19757" spans="1:3" hidden="1" x14ac:dyDescent="0.25">
      <c r="A19757" t="s">
        <v>4130</v>
      </c>
      <c r="B19757" t="s">
        <v>4238</v>
      </c>
      <c r="C19757" t="s">
        <v>18619</v>
      </c>
    </row>
    <row r="19758" spans="1:3" hidden="1" x14ac:dyDescent="0.25">
      <c r="A19758" t="s">
        <v>4130</v>
      </c>
      <c r="B19758" t="s">
        <v>643</v>
      </c>
      <c r="C19758" t="s">
        <v>18620</v>
      </c>
    </row>
    <row r="19759" spans="1:3" hidden="1" x14ac:dyDescent="0.25">
      <c r="A19759" t="s">
        <v>4130</v>
      </c>
      <c r="B19759" t="s">
        <v>4238</v>
      </c>
      <c r="C19759" t="s">
        <v>18620</v>
      </c>
    </row>
    <row r="19760" spans="1:3" hidden="1" x14ac:dyDescent="0.25">
      <c r="A19760" t="s">
        <v>4130</v>
      </c>
      <c r="B19760" t="s">
        <v>18621</v>
      </c>
      <c r="C19760" t="s">
        <v>10599</v>
      </c>
    </row>
    <row r="19761" spans="1:3" hidden="1" x14ac:dyDescent="0.25">
      <c r="A19761" t="s">
        <v>4130</v>
      </c>
      <c r="B19761" t="s">
        <v>18622</v>
      </c>
      <c r="C19761" t="s">
        <v>10601</v>
      </c>
    </row>
    <row r="19762" spans="1:3" hidden="1" x14ac:dyDescent="0.25">
      <c r="A19762" t="s">
        <v>4130</v>
      </c>
      <c r="B19762" t="s">
        <v>18623</v>
      </c>
      <c r="C19762" t="s">
        <v>17978</v>
      </c>
    </row>
    <row r="19763" spans="1:3" hidden="1" x14ac:dyDescent="0.25">
      <c r="A19763" t="s">
        <v>4130</v>
      </c>
      <c r="B19763" t="s">
        <v>4238</v>
      </c>
      <c r="C19763" t="s">
        <v>17978</v>
      </c>
    </row>
    <row r="19764" spans="1:3" hidden="1" x14ac:dyDescent="0.25">
      <c r="A19764" t="s">
        <v>4130</v>
      </c>
      <c r="B19764" t="s">
        <v>18624</v>
      </c>
      <c r="C19764" t="s">
        <v>10605</v>
      </c>
    </row>
    <row r="19765" spans="1:3" hidden="1" x14ac:dyDescent="0.25">
      <c r="A19765" t="s">
        <v>4130</v>
      </c>
      <c r="B19765" t="s">
        <v>18625</v>
      </c>
      <c r="C19765" t="s">
        <v>18626</v>
      </c>
    </row>
    <row r="19766" spans="1:3" hidden="1" x14ac:dyDescent="0.25">
      <c r="A19766" t="s">
        <v>4130</v>
      </c>
      <c r="B19766" t="s">
        <v>18627</v>
      </c>
      <c r="C19766" t="s">
        <v>18628</v>
      </c>
    </row>
    <row r="19767" spans="1:3" hidden="1" x14ac:dyDescent="0.25">
      <c r="A19767" t="s">
        <v>4130</v>
      </c>
      <c r="B19767" t="s">
        <v>18629</v>
      </c>
      <c r="C19767" t="s">
        <v>18630</v>
      </c>
    </row>
    <row r="19768" spans="1:3" hidden="1" x14ac:dyDescent="0.25">
      <c r="A19768" t="s">
        <v>4130</v>
      </c>
      <c r="B19768" t="s">
        <v>18631</v>
      </c>
      <c r="C19768" t="s">
        <v>18632</v>
      </c>
    </row>
    <row r="19769" spans="1:3" hidden="1" x14ac:dyDescent="0.25">
      <c r="A19769" t="s">
        <v>4130</v>
      </c>
      <c r="B19769" t="s">
        <v>18633</v>
      </c>
      <c r="C19769" t="s">
        <v>18634</v>
      </c>
    </row>
    <row r="19770" spans="1:3" hidden="1" x14ac:dyDescent="0.25">
      <c r="A19770" t="s">
        <v>4130</v>
      </c>
      <c r="B19770" t="s">
        <v>18635</v>
      </c>
      <c r="C19770" t="s">
        <v>18636</v>
      </c>
    </row>
    <row r="19771" spans="1:3" hidden="1" x14ac:dyDescent="0.25">
      <c r="A19771" t="s">
        <v>4130</v>
      </c>
      <c r="B19771" t="s">
        <v>18637</v>
      </c>
      <c r="C19771" t="s">
        <v>18638</v>
      </c>
    </row>
    <row r="19772" spans="1:3" hidden="1" x14ac:dyDescent="0.25">
      <c r="A19772" t="s">
        <v>4130</v>
      </c>
      <c r="B19772" t="s">
        <v>18639</v>
      </c>
      <c r="C19772" t="s">
        <v>18640</v>
      </c>
    </row>
    <row r="19773" spans="1:3" hidden="1" x14ac:dyDescent="0.25">
      <c r="A19773" t="s">
        <v>4130</v>
      </c>
      <c r="B19773" t="s">
        <v>18641</v>
      </c>
      <c r="C19773" t="s">
        <v>18642</v>
      </c>
    </row>
    <row r="19774" spans="1:3" hidden="1" x14ac:dyDescent="0.25">
      <c r="A19774" t="s">
        <v>4130</v>
      </c>
      <c r="B19774" t="s">
        <v>18643</v>
      </c>
      <c r="C19774" t="s">
        <v>18644</v>
      </c>
    </row>
    <row r="19775" spans="1:3" hidden="1" x14ac:dyDescent="0.25">
      <c r="A19775" t="s">
        <v>4130</v>
      </c>
      <c r="B19775" t="s">
        <v>18645</v>
      </c>
      <c r="C19775" t="s">
        <v>18646</v>
      </c>
    </row>
    <row r="19776" spans="1:3" hidden="1" x14ac:dyDescent="0.25">
      <c r="A19776" t="s">
        <v>4130</v>
      </c>
      <c r="B19776" t="s">
        <v>18647</v>
      </c>
      <c r="C19776" t="s">
        <v>18648</v>
      </c>
    </row>
    <row r="19777" spans="1:3" hidden="1" x14ac:dyDescent="0.25">
      <c r="A19777" t="s">
        <v>4130</v>
      </c>
      <c r="B19777" t="s">
        <v>18649</v>
      </c>
      <c r="C19777" t="s">
        <v>18650</v>
      </c>
    </row>
    <row r="19778" spans="1:3" hidden="1" x14ac:dyDescent="0.25">
      <c r="A19778" t="s">
        <v>4130</v>
      </c>
      <c r="B19778" t="s">
        <v>4238</v>
      </c>
      <c r="C19778" t="s">
        <v>18650</v>
      </c>
    </row>
    <row r="19779" spans="1:3" hidden="1" x14ac:dyDescent="0.25">
      <c r="A19779" t="s">
        <v>4130</v>
      </c>
      <c r="B19779" t="s">
        <v>18651</v>
      </c>
      <c r="C19779" t="s">
        <v>18652</v>
      </c>
    </row>
    <row r="19780" spans="1:3" hidden="1" x14ac:dyDescent="0.25">
      <c r="A19780" t="s">
        <v>4130</v>
      </c>
      <c r="B19780" t="s">
        <v>18653</v>
      </c>
      <c r="C19780" t="s">
        <v>18654</v>
      </c>
    </row>
    <row r="19781" spans="1:3" hidden="1" x14ac:dyDescent="0.25">
      <c r="A19781" t="s">
        <v>4130</v>
      </c>
      <c r="B19781" t="s">
        <v>18655</v>
      </c>
      <c r="C19781" t="s">
        <v>18656</v>
      </c>
    </row>
    <row r="19782" spans="1:3" hidden="1" x14ac:dyDescent="0.25">
      <c r="A19782" t="s">
        <v>4130</v>
      </c>
      <c r="B19782" t="s">
        <v>18657</v>
      </c>
      <c r="C19782" t="s">
        <v>18658</v>
      </c>
    </row>
    <row r="19783" spans="1:3" hidden="1" x14ac:dyDescent="0.25">
      <c r="A19783" t="s">
        <v>4130</v>
      </c>
      <c r="B19783" t="s">
        <v>18659</v>
      </c>
      <c r="C19783" t="s">
        <v>18660</v>
      </c>
    </row>
    <row r="19784" spans="1:3" hidden="1" x14ac:dyDescent="0.25">
      <c r="A19784" t="s">
        <v>4130</v>
      </c>
      <c r="B19784" t="s">
        <v>18661</v>
      </c>
      <c r="C19784" t="s">
        <v>18662</v>
      </c>
    </row>
    <row r="19785" spans="1:3" hidden="1" x14ac:dyDescent="0.25">
      <c r="A19785" t="s">
        <v>4130</v>
      </c>
      <c r="B19785" t="s">
        <v>18663</v>
      </c>
      <c r="C19785" t="s">
        <v>18664</v>
      </c>
    </row>
    <row r="19786" spans="1:3" hidden="1" x14ac:dyDescent="0.25">
      <c r="A19786" t="s">
        <v>4130</v>
      </c>
      <c r="B19786" t="s">
        <v>18665</v>
      </c>
      <c r="C19786" t="s">
        <v>18666</v>
      </c>
    </row>
    <row r="19787" spans="1:3" hidden="1" x14ac:dyDescent="0.25">
      <c r="A19787" t="s">
        <v>4130</v>
      </c>
      <c r="B19787" t="s">
        <v>4238</v>
      </c>
      <c r="C19787" t="s">
        <v>18666</v>
      </c>
    </row>
    <row r="19788" spans="1:3" hidden="1" x14ac:dyDescent="0.25">
      <c r="A19788" t="s">
        <v>4130</v>
      </c>
      <c r="B19788" t="s">
        <v>18667</v>
      </c>
      <c r="C19788" t="s">
        <v>18668</v>
      </c>
    </row>
    <row r="19789" spans="1:3" hidden="1" x14ac:dyDescent="0.25">
      <c r="A19789" t="s">
        <v>4130</v>
      </c>
      <c r="B19789" t="s">
        <v>18669</v>
      </c>
      <c r="C19789" t="s">
        <v>18670</v>
      </c>
    </row>
    <row r="19790" spans="1:3" hidden="1" x14ac:dyDescent="0.25">
      <c r="A19790" t="s">
        <v>4130</v>
      </c>
      <c r="B19790" t="s">
        <v>18671</v>
      </c>
      <c r="C19790" t="s">
        <v>18672</v>
      </c>
    </row>
    <row r="19791" spans="1:3" hidden="1" x14ac:dyDescent="0.25">
      <c r="A19791" t="s">
        <v>4130</v>
      </c>
      <c r="B19791" t="s">
        <v>18673</v>
      </c>
      <c r="C19791" t="s">
        <v>18674</v>
      </c>
    </row>
    <row r="19792" spans="1:3" hidden="1" x14ac:dyDescent="0.25">
      <c r="A19792" t="s">
        <v>4130</v>
      </c>
      <c r="B19792" t="s">
        <v>18675</v>
      </c>
      <c r="C19792" t="s">
        <v>18676</v>
      </c>
    </row>
    <row r="19793" spans="1:3" hidden="1" x14ac:dyDescent="0.25">
      <c r="A19793" t="s">
        <v>4130</v>
      </c>
      <c r="B19793" t="s">
        <v>18677</v>
      </c>
      <c r="C19793" t="s">
        <v>18678</v>
      </c>
    </row>
    <row r="19794" spans="1:3" hidden="1" x14ac:dyDescent="0.25">
      <c r="A19794" t="s">
        <v>4130</v>
      </c>
      <c r="B19794" t="s">
        <v>18679</v>
      </c>
      <c r="C19794" t="s">
        <v>18680</v>
      </c>
    </row>
    <row r="19795" spans="1:3" hidden="1" x14ac:dyDescent="0.25">
      <c r="A19795" t="s">
        <v>4130</v>
      </c>
      <c r="B19795" t="s">
        <v>18681</v>
      </c>
      <c r="C19795" t="s">
        <v>18682</v>
      </c>
    </row>
    <row r="19796" spans="1:3" hidden="1" x14ac:dyDescent="0.25">
      <c r="A19796" t="s">
        <v>4130</v>
      </c>
      <c r="B19796" t="s">
        <v>18683</v>
      </c>
      <c r="C19796" t="s">
        <v>18682</v>
      </c>
    </row>
    <row r="19797" spans="1:3" hidden="1" x14ac:dyDescent="0.25">
      <c r="A19797" t="s">
        <v>4130</v>
      </c>
      <c r="B19797" t="s">
        <v>18684</v>
      </c>
      <c r="C19797" t="s">
        <v>3888</v>
      </c>
    </row>
    <row r="19798" spans="1:3" hidden="1" x14ac:dyDescent="0.25">
      <c r="A19798" t="s">
        <v>4130</v>
      </c>
      <c r="B19798" t="s">
        <v>18685</v>
      </c>
      <c r="C19798" t="s">
        <v>18686</v>
      </c>
    </row>
    <row r="19799" spans="1:3" hidden="1" x14ac:dyDescent="0.25">
      <c r="A19799" t="s">
        <v>4130</v>
      </c>
      <c r="B19799" t="s">
        <v>18687</v>
      </c>
      <c r="C19799" t="s">
        <v>18688</v>
      </c>
    </row>
    <row r="19800" spans="1:3" hidden="1" x14ac:dyDescent="0.25">
      <c r="A19800" t="s">
        <v>4130</v>
      </c>
      <c r="B19800" t="s">
        <v>18689</v>
      </c>
      <c r="C19800" t="s">
        <v>18690</v>
      </c>
    </row>
    <row r="19801" spans="1:3" hidden="1" x14ac:dyDescent="0.25">
      <c r="A19801" t="s">
        <v>4130</v>
      </c>
      <c r="B19801" t="s">
        <v>18691</v>
      </c>
      <c r="C19801" t="s">
        <v>18692</v>
      </c>
    </row>
    <row r="19802" spans="1:3" hidden="1" x14ac:dyDescent="0.25">
      <c r="A19802" t="s">
        <v>4130</v>
      </c>
      <c r="B19802" t="s">
        <v>18693</v>
      </c>
      <c r="C19802" t="s">
        <v>18694</v>
      </c>
    </row>
    <row r="19803" spans="1:3" hidden="1" x14ac:dyDescent="0.25">
      <c r="A19803" t="s">
        <v>4130</v>
      </c>
      <c r="B19803" t="s">
        <v>18695</v>
      </c>
      <c r="C19803" t="s">
        <v>18696</v>
      </c>
    </row>
    <row r="19804" spans="1:3" hidden="1" x14ac:dyDescent="0.25">
      <c r="A19804" t="s">
        <v>4130</v>
      </c>
      <c r="B19804" t="s">
        <v>18697</v>
      </c>
      <c r="C19804" t="s">
        <v>18698</v>
      </c>
    </row>
    <row r="19805" spans="1:3" hidden="1" x14ac:dyDescent="0.25">
      <c r="A19805" t="s">
        <v>4130</v>
      </c>
      <c r="B19805" t="s">
        <v>18699</v>
      </c>
      <c r="C19805" t="s">
        <v>18700</v>
      </c>
    </row>
    <row r="19806" spans="1:3" hidden="1" x14ac:dyDescent="0.25">
      <c r="A19806" t="s">
        <v>4130</v>
      </c>
      <c r="B19806" t="s">
        <v>18701</v>
      </c>
      <c r="C19806" t="s">
        <v>18702</v>
      </c>
    </row>
    <row r="19807" spans="1:3" hidden="1" x14ac:dyDescent="0.25">
      <c r="A19807" t="s">
        <v>4130</v>
      </c>
      <c r="B19807" t="s">
        <v>18703</v>
      </c>
      <c r="C19807" t="s">
        <v>18704</v>
      </c>
    </row>
    <row r="19808" spans="1:3" hidden="1" x14ac:dyDescent="0.25">
      <c r="A19808" t="s">
        <v>4130</v>
      </c>
      <c r="B19808" t="s">
        <v>18705</v>
      </c>
      <c r="C19808" t="s">
        <v>18706</v>
      </c>
    </row>
    <row r="19809" spans="1:3" hidden="1" x14ac:dyDescent="0.25">
      <c r="A19809" t="s">
        <v>4130</v>
      </c>
      <c r="B19809" t="s">
        <v>18707</v>
      </c>
      <c r="C19809" t="s">
        <v>18708</v>
      </c>
    </row>
    <row r="19810" spans="1:3" hidden="1" x14ac:dyDescent="0.25">
      <c r="A19810" t="s">
        <v>4130</v>
      </c>
      <c r="B19810" t="s">
        <v>18709</v>
      </c>
      <c r="C19810" t="s">
        <v>18710</v>
      </c>
    </row>
    <row r="19811" spans="1:3" hidden="1" x14ac:dyDescent="0.25">
      <c r="A19811" t="s">
        <v>4130</v>
      </c>
      <c r="B19811" t="s">
        <v>18711</v>
      </c>
      <c r="C19811" t="s">
        <v>18712</v>
      </c>
    </row>
    <row r="19812" spans="1:3" hidden="1" x14ac:dyDescent="0.25">
      <c r="A19812" t="s">
        <v>4130</v>
      </c>
      <c r="B19812" t="s">
        <v>18713</v>
      </c>
      <c r="C19812" t="s">
        <v>18714</v>
      </c>
    </row>
    <row r="19813" spans="1:3" hidden="1" x14ac:dyDescent="0.25">
      <c r="A19813" t="s">
        <v>4130</v>
      </c>
      <c r="B19813" t="s">
        <v>18715</v>
      </c>
      <c r="C19813" t="s">
        <v>18716</v>
      </c>
    </row>
    <row r="19814" spans="1:3" hidden="1" x14ac:dyDescent="0.25">
      <c r="A19814" t="s">
        <v>4130</v>
      </c>
      <c r="B19814" t="s">
        <v>18717</v>
      </c>
      <c r="C19814" t="s">
        <v>18718</v>
      </c>
    </row>
    <row r="19815" spans="1:3" hidden="1" x14ac:dyDescent="0.25">
      <c r="A19815" t="s">
        <v>4130</v>
      </c>
      <c r="B19815" t="s">
        <v>18719</v>
      </c>
      <c r="C19815" t="s">
        <v>18720</v>
      </c>
    </row>
    <row r="19816" spans="1:3" hidden="1" x14ac:dyDescent="0.25">
      <c r="A19816" t="s">
        <v>4130</v>
      </c>
      <c r="B19816" t="s">
        <v>18721</v>
      </c>
      <c r="C19816" t="s">
        <v>18722</v>
      </c>
    </row>
    <row r="19817" spans="1:3" hidden="1" x14ac:dyDescent="0.25">
      <c r="A19817" t="s">
        <v>4130</v>
      </c>
      <c r="B19817" t="s">
        <v>18723</v>
      </c>
      <c r="C19817" t="s">
        <v>18724</v>
      </c>
    </row>
    <row r="19818" spans="1:3" hidden="1" x14ac:dyDescent="0.25">
      <c r="A19818" t="s">
        <v>4130</v>
      </c>
      <c r="B19818" t="s">
        <v>18725</v>
      </c>
      <c r="C19818" t="s">
        <v>18726</v>
      </c>
    </row>
    <row r="19819" spans="1:3" hidden="1" x14ac:dyDescent="0.25">
      <c r="A19819" t="s">
        <v>4130</v>
      </c>
      <c r="B19819" t="s">
        <v>18727</v>
      </c>
      <c r="C19819" t="s">
        <v>18728</v>
      </c>
    </row>
    <row r="19820" spans="1:3" hidden="1" x14ac:dyDescent="0.25">
      <c r="A19820" t="s">
        <v>4130</v>
      </c>
      <c r="B19820" t="s">
        <v>18729</v>
      </c>
      <c r="C19820" t="s">
        <v>18730</v>
      </c>
    </row>
    <row r="19821" spans="1:3" hidden="1" x14ac:dyDescent="0.25">
      <c r="A19821" t="s">
        <v>4130</v>
      </c>
      <c r="B19821" t="s">
        <v>18731</v>
      </c>
      <c r="C19821" t="s">
        <v>18730</v>
      </c>
    </row>
    <row r="19822" spans="1:3" hidden="1" x14ac:dyDescent="0.25">
      <c r="A19822" t="s">
        <v>4130</v>
      </c>
      <c r="B19822" t="s">
        <v>18732</v>
      </c>
      <c r="C19822" t="s">
        <v>18733</v>
      </c>
    </row>
    <row r="19823" spans="1:3" hidden="1" x14ac:dyDescent="0.25">
      <c r="A19823" t="s">
        <v>4130</v>
      </c>
      <c r="B19823" t="s">
        <v>18734</v>
      </c>
      <c r="C19823" t="s">
        <v>18735</v>
      </c>
    </row>
    <row r="19824" spans="1:3" hidden="1" x14ac:dyDescent="0.25">
      <c r="A19824" t="s">
        <v>4130</v>
      </c>
      <c r="B19824" t="s">
        <v>18736</v>
      </c>
      <c r="C19824" t="s">
        <v>18737</v>
      </c>
    </row>
    <row r="19825" spans="1:3" hidden="1" x14ac:dyDescent="0.25">
      <c r="A19825" t="s">
        <v>4130</v>
      </c>
      <c r="B19825" t="s">
        <v>18738</v>
      </c>
      <c r="C19825" t="s">
        <v>10596</v>
      </c>
    </row>
    <row r="19826" spans="1:3" hidden="1" x14ac:dyDescent="0.25">
      <c r="A19826" t="s">
        <v>4130</v>
      </c>
      <c r="B19826" t="s">
        <v>18739</v>
      </c>
      <c r="C19826" t="s">
        <v>18740</v>
      </c>
    </row>
    <row r="19827" spans="1:3" hidden="1" x14ac:dyDescent="0.25">
      <c r="A19827" t="s">
        <v>4130</v>
      </c>
      <c r="B19827" t="s">
        <v>18741</v>
      </c>
      <c r="C19827" t="s">
        <v>18742</v>
      </c>
    </row>
    <row r="19828" spans="1:3" hidden="1" x14ac:dyDescent="0.25">
      <c r="A19828" t="s">
        <v>4130</v>
      </c>
      <c r="B19828" t="s">
        <v>18743</v>
      </c>
      <c r="C19828" t="s">
        <v>18744</v>
      </c>
    </row>
    <row r="19829" spans="1:3" hidden="1" x14ac:dyDescent="0.25">
      <c r="A19829" t="s">
        <v>4130</v>
      </c>
      <c r="B19829" t="s">
        <v>18745</v>
      </c>
      <c r="C19829" t="s">
        <v>18746</v>
      </c>
    </row>
    <row r="19830" spans="1:3" hidden="1" x14ac:dyDescent="0.25">
      <c r="A19830" t="s">
        <v>4130</v>
      </c>
      <c r="B19830" t="s">
        <v>18747</v>
      </c>
      <c r="C19830" t="s">
        <v>18748</v>
      </c>
    </row>
    <row r="19831" spans="1:3" hidden="1" x14ac:dyDescent="0.25">
      <c r="A19831" t="s">
        <v>4130</v>
      </c>
      <c r="B19831" t="s">
        <v>18749</v>
      </c>
      <c r="C19831" t="s">
        <v>10596</v>
      </c>
    </row>
    <row r="19832" spans="1:3" hidden="1" x14ac:dyDescent="0.25">
      <c r="A19832" t="s">
        <v>4130</v>
      </c>
      <c r="B19832" t="s">
        <v>18750</v>
      </c>
      <c r="C19832" t="s">
        <v>18751</v>
      </c>
    </row>
    <row r="19833" spans="1:3" hidden="1" x14ac:dyDescent="0.25">
      <c r="A19833" t="s">
        <v>4130</v>
      </c>
      <c r="B19833" t="s">
        <v>18752</v>
      </c>
      <c r="C19833" t="s">
        <v>18753</v>
      </c>
    </row>
    <row r="19834" spans="1:3" hidden="1" x14ac:dyDescent="0.25">
      <c r="A19834" t="s">
        <v>4130</v>
      </c>
      <c r="B19834" t="s">
        <v>18754</v>
      </c>
      <c r="C19834" t="s">
        <v>18755</v>
      </c>
    </row>
    <row r="19835" spans="1:3" hidden="1" x14ac:dyDescent="0.25">
      <c r="A19835" t="s">
        <v>4130</v>
      </c>
      <c r="B19835" t="s">
        <v>18756</v>
      </c>
      <c r="C19835" t="s">
        <v>18757</v>
      </c>
    </row>
    <row r="19836" spans="1:3" hidden="1" x14ac:dyDescent="0.25">
      <c r="A19836" t="s">
        <v>4130</v>
      </c>
      <c r="B19836" t="s">
        <v>18758</v>
      </c>
      <c r="C19836" t="s">
        <v>18759</v>
      </c>
    </row>
    <row r="19837" spans="1:3" hidden="1" x14ac:dyDescent="0.25">
      <c r="A19837" t="s">
        <v>4130</v>
      </c>
      <c r="B19837" t="s">
        <v>18760</v>
      </c>
      <c r="C19837" t="s">
        <v>18761</v>
      </c>
    </row>
    <row r="19838" spans="1:3" hidden="1" x14ac:dyDescent="0.25">
      <c r="A19838" t="s">
        <v>4130</v>
      </c>
      <c r="B19838" t="s">
        <v>18762</v>
      </c>
      <c r="C19838" t="s">
        <v>18763</v>
      </c>
    </row>
    <row r="19839" spans="1:3" hidden="1" x14ac:dyDescent="0.25">
      <c r="A19839" t="s">
        <v>4130</v>
      </c>
      <c r="B19839" t="s">
        <v>18764</v>
      </c>
      <c r="C19839" t="s">
        <v>18765</v>
      </c>
    </row>
    <row r="19840" spans="1:3" hidden="1" x14ac:dyDescent="0.25">
      <c r="A19840" t="s">
        <v>4130</v>
      </c>
      <c r="B19840" t="s">
        <v>18766</v>
      </c>
      <c r="C19840" t="s">
        <v>18767</v>
      </c>
    </row>
    <row r="19841" spans="1:3" hidden="1" x14ac:dyDescent="0.25">
      <c r="A19841" t="s">
        <v>4130</v>
      </c>
      <c r="B19841" t="s">
        <v>4238</v>
      </c>
      <c r="C19841" t="s">
        <v>18767</v>
      </c>
    </row>
    <row r="19842" spans="1:3" hidden="1" x14ac:dyDescent="0.25">
      <c r="A19842" t="s">
        <v>4130</v>
      </c>
      <c r="B19842" t="s">
        <v>18768</v>
      </c>
      <c r="C19842" t="s">
        <v>18769</v>
      </c>
    </row>
    <row r="19843" spans="1:3" hidden="1" x14ac:dyDescent="0.25">
      <c r="A19843" t="s">
        <v>4130</v>
      </c>
      <c r="B19843" t="s">
        <v>4238</v>
      </c>
      <c r="C19843" t="s">
        <v>18769</v>
      </c>
    </row>
    <row r="19844" spans="1:3" hidden="1" x14ac:dyDescent="0.25">
      <c r="A19844" t="s">
        <v>4130</v>
      </c>
      <c r="B19844" t="s">
        <v>18770</v>
      </c>
      <c r="C19844" t="s">
        <v>18771</v>
      </c>
    </row>
    <row r="19845" spans="1:3" hidden="1" x14ac:dyDescent="0.25">
      <c r="A19845" t="s">
        <v>4130</v>
      </c>
      <c r="B19845" t="s">
        <v>18772</v>
      </c>
      <c r="C19845" t="s">
        <v>18773</v>
      </c>
    </row>
    <row r="19846" spans="1:3" hidden="1" x14ac:dyDescent="0.25">
      <c r="A19846" t="s">
        <v>4130</v>
      </c>
      <c r="B19846" t="s">
        <v>4238</v>
      </c>
      <c r="C19846" t="s">
        <v>18773</v>
      </c>
    </row>
    <row r="19847" spans="1:3" hidden="1" x14ac:dyDescent="0.25">
      <c r="A19847" t="s">
        <v>4130</v>
      </c>
      <c r="B19847" t="s">
        <v>18774</v>
      </c>
      <c r="C19847" t="s">
        <v>18775</v>
      </c>
    </row>
    <row r="19848" spans="1:3" hidden="1" x14ac:dyDescent="0.25">
      <c r="A19848" t="s">
        <v>4130</v>
      </c>
      <c r="B19848" t="s">
        <v>4238</v>
      </c>
      <c r="C19848" t="s">
        <v>18775</v>
      </c>
    </row>
    <row r="19849" spans="1:3" hidden="1" x14ac:dyDescent="0.25">
      <c r="A19849" t="s">
        <v>4130</v>
      </c>
      <c r="B19849" t="s">
        <v>18776</v>
      </c>
      <c r="C19849" t="s">
        <v>1709</v>
      </c>
    </row>
    <row r="19850" spans="1:3" hidden="1" x14ac:dyDescent="0.25">
      <c r="A19850" t="s">
        <v>4130</v>
      </c>
      <c r="B19850" t="s">
        <v>4238</v>
      </c>
      <c r="C19850" t="s">
        <v>1709</v>
      </c>
    </row>
    <row r="19851" spans="1:3" hidden="1" x14ac:dyDescent="0.25">
      <c r="A19851" t="s">
        <v>4130</v>
      </c>
      <c r="B19851" t="s">
        <v>18777</v>
      </c>
      <c r="C19851" t="s">
        <v>18778</v>
      </c>
    </row>
    <row r="19852" spans="1:3" hidden="1" x14ac:dyDescent="0.25">
      <c r="A19852" t="s">
        <v>4130</v>
      </c>
      <c r="B19852" t="s">
        <v>18777</v>
      </c>
      <c r="C19852" t="s">
        <v>18779</v>
      </c>
    </row>
    <row r="19853" spans="1:3" hidden="1" x14ac:dyDescent="0.25">
      <c r="A19853" t="s">
        <v>4130</v>
      </c>
      <c r="B19853" t="s">
        <v>4238</v>
      </c>
      <c r="C19853" t="s">
        <v>18778</v>
      </c>
    </row>
    <row r="19854" spans="1:3" hidden="1" x14ac:dyDescent="0.25">
      <c r="A19854" t="s">
        <v>4130</v>
      </c>
      <c r="B19854" t="s">
        <v>18780</v>
      </c>
      <c r="C19854" t="s">
        <v>18781</v>
      </c>
    </row>
    <row r="19855" spans="1:3" hidden="1" x14ac:dyDescent="0.25">
      <c r="A19855" t="s">
        <v>4130</v>
      </c>
      <c r="B19855" t="s">
        <v>18782</v>
      </c>
      <c r="C19855" t="s">
        <v>18783</v>
      </c>
    </row>
    <row r="19856" spans="1:3" hidden="1" x14ac:dyDescent="0.25">
      <c r="A19856" t="s">
        <v>4130</v>
      </c>
      <c r="B19856" t="s">
        <v>18784</v>
      </c>
      <c r="C19856" t="s">
        <v>18785</v>
      </c>
    </row>
    <row r="19857" spans="1:3" hidden="1" x14ac:dyDescent="0.25">
      <c r="A19857" t="s">
        <v>4130</v>
      </c>
      <c r="B19857" t="s">
        <v>18786</v>
      </c>
      <c r="C19857" t="s">
        <v>18787</v>
      </c>
    </row>
    <row r="19858" spans="1:3" hidden="1" x14ac:dyDescent="0.25">
      <c r="A19858" t="s">
        <v>4130</v>
      </c>
      <c r="B19858" t="s">
        <v>4238</v>
      </c>
      <c r="C19858" t="s">
        <v>18787</v>
      </c>
    </row>
    <row r="19859" spans="1:3" hidden="1" x14ac:dyDescent="0.25">
      <c r="A19859" t="s">
        <v>4130</v>
      </c>
      <c r="B19859" t="s">
        <v>18788</v>
      </c>
      <c r="C19859" t="s">
        <v>18789</v>
      </c>
    </row>
    <row r="19860" spans="1:3" hidden="1" x14ac:dyDescent="0.25">
      <c r="A19860" t="s">
        <v>4130</v>
      </c>
      <c r="B19860" t="s">
        <v>4238</v>
      </c>
      <c r="C19860" t="s">
        <v>18789</v>
      </c>
    </row>
    <row r="19861" spans="1:3" hidden="1" x14ac:dyDescent="0.25">
      <c r="A19861" t="s">
        <v>4130</v>
      </c>
      <c r="B19861" t="s">
        <v>18790</v>
      </c>
      <c r="C19861" t="s">
        <v>18791</v>
      </c>
    </row>
    <row r="19862" spans="1:3" hidden="1" x14ac:dyDescent="0.25">
      <c r="A19862" t="s">
        <v>4130</v>
      </c>
      <c r="B19862" t="s">
        <v>18792</v>
      </c>
      <c r="C19862" t="s">
        <v>18793</v>
      </c>
    </row>
    <row r="19863" spans="1:3" hidden="1" x14ac:dyDescent="0.25">
      <c r="A19863" t="s">
        <v>4130</v>
      </c>
      <c r="B19863" t="s">
        <v>18794</v>
      </c>
      <c r="C19863" t="s">
        <v>18795</v>
      </c>
    </row>
    <row r="19864" spans="1:3" hidden="1" x14ac:dyDescent="0.25">
      <c r="A19864" t="s">
        <v>4130</v>
      </c>
      <c r="B19864" t="s">
        <v>18796</v>
      </c>
      <c r="C19864" t="s">
        <v>18797</v>
      </c>
    </row>
    <row r="19865" spans="1:3" hidden="1" x14ac:dyDescent="0.25">
      <c r="A19865" t="s">
        <v>4130</v>
      </c>
      <c r="B19865" t="s">
        <v>18798</v>
      </c>
      <c r="C19865" t="s">
        <v>18797</v>
      </c>
    </row>
    <row r="19866" spans="1:3" hidden="1" x14ac:dyDescent="0.25">
      <c r="A19866" t="s">
        <v>4130</v>
      </c>
      <c r="B19866" t="s">
        <v>18799</v>
      </c>
      <c r="C19866" t="s">
        <v>18800</v>
      </c>
    </row>
    <row r="19867" spans="1:3" hidden="1" x14ac:dyDescent="0.25">
      <c r="A19867" t="s">
        <v>4130</v>
      </c>
      <c r="B19867" t="s">
        <v>18801</v>
      </c>
      <c r="C19867" t="s">
        <v>18802</v>
      </c>
    </row>
    <row r="19868" spans="1:3" hidden="1" x14ac:dyDescent="0.25">
      <c r="A19868" t="s">
        <v>4130</v>
      </c>
      <c r="B19868" t="s">
        <v>18803</v>
      </c>
      <c r="C19868" t="s">
        <v>18804</v>
      </c>
    </row>
    <row r="19869" spans="1:3" hidden="1" x14ac:dyDescent="0.25">
      <c r="A19869" t="s">
        <v>4130</v>
      </c>
      <c r="B19869" t="s">
        <v>18805</v>
      </c>
      <c r="C19869" t="s">
        <v>18804</v>
      </c>
    </row>
    <row r="19870" spans="1:3" hidden="1" x14ac:dyDescent="0.25">
      <c r="A19870" t="s">
        <v>4130</v>
      </c>
      <c r="B19870" t="s">
        <v>18806</v>
      </c>
      <c r="C19870" t="s">
        <v>18807</v>
      </c>
    </row>
    <row r="19871" spans="1:3" hidden="1" x14ac:dyDescent="0.25">
      <c r="A19871" t="s">
        <v>4130</v>
      </c>
      <c r="B19871" t="s">
        <v>18808</v>
      </c>
      <c r="C19871" t="s">
        <v>18809</v>
      </c>
    </row>
    <row r="19872" spans="1:3" hidden="1" x14ac:dyDescent="0.25">
      <c r="A19872" t="s">
        <v>4130</v>
      </c>
      <c r="B19872" t="s">
        <v>18810</v>
      </c>
      <c r="C19872" t="s">
        <v>18811</v>
      </c>
    </row>
    <row r="19873" spans="1:3" hidden="1" x14ac:dyDescent="0.25">
      <c r="A19873" t="s">
        <v>4130</v>
      </c>
      <c r="B19873" t="s">
        <v>18812</v>
      </c>
      <c r="C19873" t="s">
        <v>18813</v>
      </c>
    </row>
    <row r="19874" spans="1:3" hidden="1" x14ac:dyDescent="0.25">
      <c r="A19874" t="s">
        <v>4130</v>
      </c>
      <c r="B19874" t="s">
        <v>18814</v>
      </c>
      <c r="C19874" t="s">
        <v>18815</v>
      </c>
    </row>
    <row r="19875" spans="1:3" hidden="1" x14ac:dyDescent="0.25">
      <c r="A19875" t="s">
        <v>4130</v>
      </c>
      <c r="B19875" t="s">
        <v>18816</v>
      </c>
      <c r="C19875" t="s">
        <v>18815</v>
      </c>
    </row>
    <row r="19876" spans="1:3" hidden="1" x14ac:dyDescent="0.25">
      <c r="A19876" t="s">
        <v>4130</v>
      </c>
      <c r="B19876" t="s">
        <v>18817</v>
      </c>
      <c r="C19876" t="s">
        <v>18818</v>
      </c>
    </row>
    <row r="19877" spans="1:3" hidden="1" x14ac:dyDescent="0.25">
      <c r="A19877" t="s">
        <v>4130</v>
      </c>
      <c r="B19877" t="s">
        <v>18819</v>
      </c>
      <c r="C19877" t="s">
        <v>18820</v>
      </c>
    </row>
    <row r="19878" spans="1:3" hidden="1" x14ac:dyDescent="0.25">
      <c r="A19878" t="s">
        <v>4130</v>
      </c>
      <c r="B19878" t="s">
        <v>18821</v>
      </c>
      <c r="C19878" t="s">
        <v>18820</v>
      </c>
    </row>
    <row r="19879" spans="1:3" hidden="1" x14ac:dyDescent="0.25">
      <c r="A19879" t="s">
        <v>4130</v>
      </c>
      <c r="B19879" t="s">
        <v>18822</v>
      </c>
      <c r="C19879" t="s">
        <v>18823</v>
      </c>
    </row>
    <row r="19880" spans="1:3" hidden="1" x14ac:dyDescent="0.25">
      <c r="A19880" t="s">
        <v>4130</v>
      </c>
      <c r="B19880" t="s">
        <v>18824</v>
      </c>
      <c r="C19880" t="s">
        <v>18825</v>
      </c>
    </row>
    <row r="19881" spans="1:3" hidden="1" x14ac:dyDescent="0.25">
      <c r="A19881" t="s">
        <v>4130</v>
      </c>
      <c r="B19881" t="s">
        <v>18826</v>
      </c>
      <c r="C19881" t="s">
        <v>18827</v>
      </c>
    </row>
    <row r="19882" spans="1:3" hidden="1" x14ac:dyDescent="0.25">
      <c r="A19882" t="s">
        <v>4130</v>
      </c>
      <c r="B19882" t="s">
        <v>18828</v>
      </c>
      <c r="C19882" t="s">
        <v>18829</v>
      </c>
    </row>
    <row r="19883" spans="1:3" hidden="1" x14ac:dyDescent="0.25">
      <c r="A19883" t="s">
        <v>4130</v>
      </c>
      <c r="B19883" t="s">
        <v>18830</v>
      </c>
      <c r="C19883" t="s">
        <v>18831</v>
      </c>
    </row>
    <row r="19884" spans="1:3" hidden="1" x14ac:dyDescent="0.25">
      <c r="A19884" t="s">
        <v>4130</v>
      </c>
      <c r="B19884" t="s">
        <v>18832</v>
      </c>
      <c r="C19884" t="s">
        <v>18833</v>
      </c>
    </row>
    <row r="19885" spans="1:3" hidden="1" x14ac:dyDescent="0.25">
      <c r="A19885" t="s">
        <v>4130</v>
      </c>
      <c r="B19885" t="s">
        <v>18834</v>
      </c>
      <c r="C19885" t="s">
        <v>18835</v>
      </c>
    </row>
    <row r="19886" spans="1:3" hidden="1" x14ac:dyDescent="0.25">
      <c r="A19886" t="s">
        <v>4130</v>
      </c>
      <c r="B19886" t="s">
        <v>18836</v>
      </c>
      <c r="C19886" t="s">
        <v>18837</v>
      </c>
    </row>
    <row r="19887" spans="1:3" hidden="1" x14ac:dyDescent="0.25">
      <c r="A19887" t="s">
        <v>4130</v>
      </c>
      <c r="B19887" t="s">
        <v>18838</v>
      </c>
      <c r="C19887" t="s">
        <v>18839</v>
      </c>
    </row>
    <row r="19888" spans="1:3" hidden="1" x14ac:dyDescent="0.25">
      <c r="A19888" t="s">
        <v>4130</v>
      </c>
      <c r="B19888" t="s">
        <v>18840</v>
      </c>
      <c r="C19888" t="s">
        <v>18841</v>
      </c>
    </row>
    <row r="19889" spans="1:3" hidden="1" x14ac:dyDescent="0.25">
      <c r="A19889" t="s">
        <v>4130</v>
      </c>
      <c r="B19889" t="s">
        <v>18842</v>
      </c>
      <c r="C19889" t="s">
        <v>18843</v>
      </c>
    </row>
    <row r="19890" spans="1:3" hidden="1" x14ac:dyDescent="0.25">
      <c r="A19890" t="s">
        <v>4130</v>
      </c>
      <c r="B19890" t="s">
        <v>18844</v>
      </c>
      <c r="C19890" t="s">
        <v>18845</v>
      </c>
    </row>
    <row r="19891" spans="1:3" hidden="1" x14ac:dyDescent="0.25">
      <c r="A19891" t="s">
        <v>4130</v>
      </c>
      <c r="B19891" t="s">
        <v>18846</v>
      </c>
      <c r="C19891" t="s">
        <v>18847</v>
      </c>
    </row>
    <row r="19892" spans="1:3" hidden="1" x14ac:dyDescent="0.25">
      <c r="A19892" t="s">
        <v>4130</v>
      </c>
      <c r="B19892" t="s">
        <v>18848</v>
      </c>
      <c r="C19892" t="s">
        <v>18849</v>
      </c>
    </row>
    <row r="19893" spans="1:3" hidden="1" x14ac:dyDescent="0.25">
      <c r="A19893" t="s">
        <v>4130</v>
      </c>
      <c r="B19893" t="s">
        <v>18850</v>
      </c>
      <c r="C19893" t="s">
        <v>18851</v>
      </c>
    </row>
    <row r="19894" spans="1:3" hidden="1" x14ac:dyDescent="0.25">
      <c r="A19894" t="s">
        <v>4130</v>
      </c>
      <c r="B19894" t="s">
        <v>18852</v>
      </c>
      <c r="C19894" t="s">
        <v>18853</v>
      </c>
    </row>
    <row r="19895" spans="1:3" hidden="1" x14ac:dyDescent="0.25">
      <c r="A19895" t="s">
        <v>4130</v>
      </c>
      <c r="B19895" t="s">
        <v>18854</v>
      </c>
      <c r="C19895" t="s">
        <v>18855</v>
      </c>
    </row>
    <row r="19896" spans="1:3" hidden="1" x14ac:dyDescent="0.25">
      <c r="A19896" t="s">
        <v>4130</v>
      </c>
      <c r="B19896" t="s">
        <v>18856</v>
      </c>
      <c r="C19896" t="s">
        <v>18857</v>
      </c>
    </row>
    <row r="19897" spans="1:3" hidden="1" x14ac:dyDescent="0.25">
      <c r="A19897" t="s">
        <v>4130</v>
      </c>
      <c r="B19897" t="s">
        <v>18858</v>
      </c>
      <c r="C19897" t="s">
        <v>18859</v>
      </c>
    </row>
    <row r="19898" spans="1:3" hidden="1" x14ac:dyDescent="0.25">
      <c r="A19898" t="s">
        <v>4130</v>
      </c>
      <c r="B19898" t="s">
        <v>18860</v>
      </c>
      <c r="C19898" t="s">
        <v>18861</v>
      </c>
    </row>
    <row r="19899" spans="1:3" hidden="1" x14ac:dyDescent="0.25">
      <c r="A19899" t="s">
        <v>4130</v>
      </c>
      <c r="B19899" t="s">
        <v>18862</v>
      </c>
      <c r="C19899" t="s">
        <v>18863</v>
      </c>
    </row>
    <row r="19900" spans="1:3" hidden="1" x14ac:dyDescent="0.25">
      <c r="A19900" t="s">
        <v>4130</v>
      </c>
      <c r="B19900" t="s">
        <v>18864</v>
      </c>
      <c r="C19900" t="s">
        <v>18865</v>
      </c>
    </row>
    <row r="19901" spans="1:3" hidden="1" x14ac:dyDescent="0.25">
      <c r="A19901" t="s">
        <v>4130</v>
      </c>
      <c r="B19901" t="s">
        <v>18866</v>
      </c>
      <c r="C19901" t="s">
        <v>18867</v>
      </c>
    </row>
    <row r="19902" spans="1:3" hidden="1" x14ac:dyDescent="0.25">
      <c r="A19902" t="s">
        <v>4130</v>
      </c>
      <c r="B19902" t="s">
        <v>18868</v>
      </c>
      <c r="C19902" t="s">
        <v>18869</v>
      </c>
    </row>
    <row r="19903" spans="1:3" hidden="1" x14ac:dyDescent="0.25">
      <c r="A19903" t="s">
        <v>4130</v>
      </c>
      <c r="B19903" t="s">
        <v>18870</v>
      </c>
      <c r="C19903" t="s">
        <v>18871</v>
      </c>
    </row>
    <row r="19904" spans="1:3" hidden="1" x14ac:dyDescent="0.25">
      <c r="A19904" t="s">
        <v>4130</v>
      </c>
      <c r="B19904" t="s">
        <v>18872</v>
      </c>
      <c r="C19904" t="s">
        <v>18873</v>
      </c>
    </row>
    <row r="19905" spans="1:3" hidden="1" x14ac:dyDescent="0.25">
      <c r="A19905" t="s">
        <v>4130</v>
      </c>
      <c r="B19905" t="s">
        <v>18874</v>
      </c>
      <c r="C19905" t="s">
        <v>18875</v>
      </c>
    </row>
    <row r="19906" spans="1:3" hidden="1" x14ac:dyDescent="0.25">
      <c r="A19906" t="s">
        <v>4130</v>
      </c>
      <c r="B19906" t="s">
        <v>18876</v>
      </c>
      <c r="C19906" t="s">
        <v>18877</v>
      </c>
    </row>
    <row r="19907" spans="1:3" hidden="1" x14ac:dyDescent="0.25">
      <c r="A19907" t="s">
        <v>4130</v>
      </c>
      <c r="B19907" t="s">
        <v>18878</v>
      </c>
      <c r="C19907" t="s">
        <v>18879</v>
      </c>
    </row>
    <row r="19908" spans="1:3" hidden="1" x14ac:dyDescent="0.25">
      <c r="A19908" t="s">
        <v>4130</v>
      </c>
      <c r="B19908" t="s">
        <v>18880</v>
      </c>
      <c r="C19908" t="s">
        <v>18881</v>
      </c>
    </row>
    <row r="19909" spans="1:3" hidden="1" x14ac:dyDescent="0.25">
      <c r="A19909" t="s">
        <v>4130</v>
      </c>
      <c r="B19909" t="s">
        <v>18882</v>
      </c>
      <c r="C19909" t="s">
        <v>18883</v>
      </c>
    </row>
    <row r="19910" spans="1:3" hidden="1" x14ac:dyDescent="0.25">
      <c r="A19910" t="s">
        <v>4130</v>
      </c>
      <c r="B19910" t="s">
        <v>18884</v>
      </c>
      <c r="C19910" t="s">
        <v>18885</v>
      </c>
    </row>
    <row r="19911" spans="1:3" hidden="1" x14ac:dyDescent="0.25">
      <c r="A19911" t="s">
        <v>4130</v>
      </c>
      <c r="B19911" t="s">
        <v>18886</v>
      </c>
      <c r="C19911" t="s">
        <v>18887</v>
      </c>
    </row>
    <row r="19912" spans="1:3" hidden="1" x14ac:dyDescent="0.25">
      <c r="A19912" t="s">
        <v>4130</v>
      </c>
      <c r="B19912" t="s">
        <v>18888</v>
      </c>
      <c r="C19912" t="s">
        <v>18889</v>
      </c>
    </row>
    <row r="19913" spans="1:3" hidden="1" x14ac:dyDescent="0.25">
      <c r="A19913" t="s">
        <v>4130</v>
      </c>
      <c r="B19913" t="s">
        <v>18890</v>
      </c>
      <c r="C19913" t="s">
        <v>18891</v>
      </c>
    </row>
    <row r="19914" spans="1:3" hidden="1" x14ac:dyDescent="0.25">
      <c r="A19914" t="s">
        <v>4130</v>
      </c>
      <c r="B19914" t="s">
        <v>18892</v>
      </c>
      <c r="C19914" t="s">
        <v>18893</v>
      </c>
    </row>
    <row r="19915" spans="1:3" hidden="1" x14ac:dyDescent="0.25">
      <c r="A19915" t="s">
        <v>4130</v>
      </c>
      <c r="B19915" t="s">
        <v>18894</v>
      </c>
      <c r="C19915" t="s">
        <v>18895</v>
      </c>
    </row>
    <row r="19916" spans="1:3" hidden="1" x14ac:dyDescent="0.25">
      <c r="A19916" t="s">
        <v>4130</v>
      </c>
      <c r="B19916" t="s">
        <v>18896</v>
      </c>
      <c r="C19916" t="s">
        <v>18897</v>
      </c>
    </row>
    <row r="19917" spans="1:3" hidden="1" x14ac:dyDescent="0.25">
      <c r="A19917" t="s">
        <v>4130</v>
      </c>
      <c r="B19917" t="s">
        <v>18898</v>
      </c>
      <c r="C19917" t="s">
        <v>18899</v>
      </c>
    </row>
    <row r="19918" spans="1:3" hidden="1" x14ac:dyDescent="0.25">
      <c r="A19918" t="s">
        <v>4130</v>
      </c>
      <c r="B19918" t="s">
        <v>18900</v>
      </c>
      <c r="C19918" t="s">
        <v>18901</v>
      </c>
    </row>
    <row r="19919" spans="1:3" hidden="1" x14ac:dyDescent="0.25">
      <c r="A19919" t="s">
        <v>4130</v>
      </c>
      <c r="B19919" t="s">
        <v>18902</v>
      </c>
      <c r="C19919" t="s">
        <v>18829</v>
      </c>
    </row>
    <row r="19920" spans="1:3" hidden="1" x14ac:dyDescent="0.25">
      <c r="A19920" t="s">
        <v>4130</v>
      </c>
      <c r="B19920" t="s">
        <v>18903</v>
      </c>
      <c r="C19920" t="s">
        <v>18904</v>
      </c>
    </row>
    <row r="19921" spans="1:3" hidden="1" x14ac:dyDescent="0.25">
      <c r="A19921" t="s">
        <v>4130</v>
      </c>
      <c r="B19921" t="s">
        <v>18905</v>
      </c>
      <c r="C19921" t="s">
        <v>4134</v>
      </c>
    </row>
    <row r="19922" spans="1:3" hidden="1" x14ac:dyDescent="0.25">
      <c r="A19922" t="s">
        <v>4130</v>
      </c>
      <c r="B19922" t="s">
        <v>18906</v>
      </c>
      <c r="C19922" t="s">
        <v>4134</v>
      </c>
    </row>
    <row r="19923" spans="1:3" hidden="1" x14ac:dyDescent="0.25">
      <c r="A19923" t="s">
        <v>4130</v>
      </c>
      <c r="B19923" t="s">
        <v>18907</v>
      </c>
      <c r="C19923" t="s">
        <v>4134</v>
      </c>
    </row>
    <row r="19924" spans="1:3" hidden="1" x14ac:dyDescent="0.25">
      <c r="A19924" t="s">
        <v>4130</v>
      </c>
      <c r="B19924" t="s">
        <v>18908</v>
      </c>
      <c r="C19924" t="s">
        <v>4134</v>
      </c>
    </row>
    <row r="19925" spans="1:3" hidden="1" x14ac:dyDescent="0.25">
      <c r="A19925" t="s">
        <v>4130</v>
      </c>
      <c r="B19925" t="s">
        <v>18909</v>
      </c>
      <c r="C19925" t="s">
        <v>18910</v>
      </c>
    </row>
    <row r="19926" spans="1:3" hidden="1" x14ac:dyDescent="0.25">
      <c r="A19926" t="s">
        <v>4130</v>
      </c>
      <c r="B19926" t="s">
        <v>18911</v>
      </c>
      <c r="C19926" t="s">
        <v>18912</v>
      </c>
    </row>
    <row r="19927" spans="1:3" hidden="1" x14ac:dyDescent="0.25">
      <c r="A19927" t="s">
        <v>4130</v>
      </c>
      <c r="B19927" t="s">
        <v>18913</v>
      </c>
      <c r="C19927" t="s">
        <v>18914</v>
      </c>
    </row>
    <row r="19928" spans="1:3" hidden="1" x14ac:dyDescent="0.25">
      <c r="A19928" t="s">
        <v>4130</v>
      </c>
      <c r="B19928" t="s">
        <v>18915</v>
      </c>
      <c r="C19928" t="s">
        <v>18916</v>
      </c>
    </row>
    <row r="19929" spans="1:3" hidden="1" x14ac:dyDescent="0.25">
      <c r="A19929" t="s">
        <v>4130</v>
      </c>
      <c r="B19929" t="s">
        <v>18917</v>
      </c>
      <c r="C19929" t="s">
        <v>18918</v>
      </c>
    </row>
    <row r="19930" spans="1:3" hidden="1" x14ac:dyDescent="0.25">
      <c r="A19930" t="s">
        <v>4130</v>
      </c>
      <c r="B19930" t="s">
        <v>18919</v>
      </c>
      <c r="C19930" t="s">
        <v>18920</v>
      </c>
    </row>
    <row r="19931" spans="1:3" hidden="1" x14ac:dyDescent="0.25">
      <c r="A19931" t="s">
        <v>4130</v>
      </c>
      <c r="B19931" t="s">
        <v>18921</v>
      </c>
      <c r="C19931" t="s">
        <v>18922</v>
      </c>
    </row>
    <row r="19932" spans="1:3" hidden="1" x14ac:dyDescent="0.25">
      <c r="A19932" t="s">
        <v>4130</v>
      </c>
      <c r="B19932" t="s">
        <v>18923</v>
      </c>
      <c r="C19932" t="s">
        <v>18924</v>
      </c>
    </row>
    <row r="19933" spans="1:3" hidden="1" x14ac:dyDescent="0.25">
      <c r="A19933" t="s">
        <v>4130</v>
      </c>
      <c r="B19933" t="s">
        <v>18925</v>
      </c>
      <c r="C19933" t="s">
        <v>18926</v>
      </c>
    </row>
    <row r="19934" spans="1:3" hidden="1" x14ac:dyDescent="0.25">
      <c r="A19934" t="s">
        <v>4130</v>
      </c>
      <c r="B19934" t="s">
        <v>18927</v>
      </c>
      <c r="C19934" t="s">
        <v>18928</v>
      </c>
    </row>
    <row r="19935" spans="1:3" hidden="1" x14ac:dyDescent="0.25">
      <c r="A19935" t="s">
        <v>4130</v>
      </c>
      <c r="B19935" t="s">
        <v>18929</v>
      </c>
      <c r="C19935" t="s">
        <v>18930</v>
      </c>
    </row>
    <row r="19936" spans="1:3" hidden="1" x14ac:dyDescent="0.25">
      <c r="A19936" t="s">
        <v>4130</v>
      </c>
      <c r="B19936" t="s">
        <v>18931</v>
      </c>
      <c r="C19936" t="s">
        <v>18932</v>
      </c>
    </row>
    <row r="19937" spans="1:3" hidden="1" x14ac:dyDescent="0.25">
      <c r="A19937" t="s">
        <v>4130</v>
      </c>
      <c r="B19937" t="s">
        <v>18933</v>
      </c>
      <c r="C19937" t="s">
        <v>18934</v>
      </c>
    </row>
    <row r="19938" spans="1:3" hidden="1" x14ac:dyDescent="0.25">
      <c r="A19938" t="s">
        <v>4130</v>
      </c>
      <c r="B19938" t="s">
        <v>18935</v>
      </c>
      <c r="C19938" t="s">
        <v>18936</v>
      </c>
    </row>
    <row r="19939" spans="1:3" hidden="1" x14ac:dyDescent="0.25">
      <c r="A19939" t="s">
        <v>4130</v>
      </c>
      <c r="B19939" t="s">
        <v>18937</v>
      </c>
      <c r="C19939" t="s">
        <v>18938</v>
      </c>
    </row>
    <row r="19940" spans="1:3" hidden="1" x14ac:dyDescent="0.25">
      <c r="A19940" t="s">
        <v>4130</v>
      </c>
      <c r="B19940" t="s">
        <v>18939</v>
      </c>
      <c r="C19940" t="s">
        <v>18940</v>
      </c>
    </row>
    <row r="19941" spans="1:3" hidden="1" x14ac:dyDescent="0.25">
      <c r="A19941" t="s">
        <v>4130</v>
      </c>
      <c r="B19941" t="s">
        <v>18941</v>
      </c>
      <c r="C19941" t="s">
        <v>18942</v>
      </c>
    </row>
    <row r="19942" spans="1:3" hidden="1" x14ac:dyDescent="0.25">
      <c r="A19942" t="s">
        <v>4130</v>
      </c>
      <c r="B19942" t="s">
        <v>18943</v>
      </c>
      <c r="C19942" t="s">
        <v>18944</v>
      </c>
    </row>
    <row r="19943" spans="1:3" hidden="1" x14ac:dyDescent="0.25">
      <c r="A19943" t="s">
        <v>4130</v>
      </c>
      <c r="B19943" t="s">
        <v>18945</v>
      </c>
      <c r="C19943" t="s">
        <v>18946</v>
      </c>
    </row>
    <row r="19944" spans="1:3" hidden="1" x14ac:dyDescent="0.25">
      <c r="A19944" t="s">
        <v>4130</v>
      </c>
      <c r="B19944" t="s">
        <v>18947</v>
      </c>
      <c r="C19944" t="s">
        <v>18948</v>
      </c>
    </row>
    <row r="19945" spans="1:3" hidden="1" x14ac:dyDescent="0.25">
      <c r="A19945" t="s">
        <v>4130</v>
      </c>
      <c r="B19945" t="s">
        <v>18949</v>
      </c>
      <c r="C19945" t="s">
        <v>18950</v>
      </c>
    </row>
    <row r="19946" spans="1:3" hidden="1" x14ac:dyDescent="0.25">
      <c r="A19946" t="s">
        <v>4130</v>
      </c>
      <c r="B19946" t="s">
        <v>18951</v>
      </c>
      <c r="C19946" t="s">
        <v>18952</v>
      </c>
    </row>
    <row r="19947" spans="1:3" hidden="1" x14ac:dyDescent="0.25">
      <c r="A19947" t="s">
        <v>4130</v>
      </c>
      <c r="B19947" t="s">
        <v>18953</v>
      </c>
      <c r="C19947" t="s">
        <v>18928</v>
      </c>
    </row>
    <row r="19948" spans="1:3" hidden="1" x14ac:dyDescent="0.25">
      <c r="A19948" t="s">
        <v>4130</v>
      </c>
      <c r="B19948" t="s">
        <v>4238</v>
      </c>
      <c r="C19948" t="s">
        <v>18928</v>
      </c>
    </row>
    <row r="19949" spans="1:3" hidden="1" x14ac:dyDescent="0.25">
      <c r="A19949" t="s">
        <v>4130</v>
      </c>
      <c r="B19949" t="s">
        <v>18954</v>
      </c>
      <c r="C19949" t="s">
        <v>18955</v>
      </c>
    </row>
    <row r="19950" spans="1:3" hidden="1" x14ac:dyDescent="0.25">
      <c r="A19950" t="s">
        <v>4130</v>
      </c>
      <c r="B19950" t="s">
        <v>18956</v>
      </c>
      <c r="C19950" t="s">
        <v>18957</v>
      </c>
    </row>
    <row r="19951" spans="1:3" hidden="1" x14ac:dyDescent="0.25">
      <c r="A19951" t="s">
        <v>4130</v>
      </c>
      <c r="B19951" t="s">
        <v>18958</v>
      </c>
      <c r="C19951" t="s">
        <v>18959</v>
      </c>
    </row>
    <row r="19952" spans="1:3" hidden="1" x14ac:dyDescent="0.25">
      <c r="A19952" t="s">
        <v>4130</v>
      </c>
      <c r="B19952" t="s">
        <v>18960</v>
      </c>
      <c r="C19952" t="s">
        <v>18961</v>
      </c>
    </row>
    <row r="19953" spans="1:3" hidden="1" x14ac:dyDescent="0.25">
      <c r="A19953" t="s">
        <v>4130</v>
      </c>
      <c r="B19953" t="s">
        <v>18962</v>
      </c>
      <c r="C19953" t="s">
        <v>18963</v>
      </c>
    </row>
    <row r="19954" spans="1:3" hidden="1" x14ac:dyDescent="0.25">
      <c r="A19954" t="s">
        <v>4130</v>
      </c>
      <c r="B19954" t="s">
        <v>18964</v>
      </c>
      <c r="C19954" t="s">
        <v>18965</v>
      </c>
    </row>
    <row r="19955" spans="1:3" hidden="1" x14ac:dyDescent="0.25">
      <c r="A19955" t="s">
        <v>4130</v>
      </c>
      <c r="B19955" t="s">
        <v>18966</v>
      </c>
      <c r="C19955" t="s">
        <v>18967</v>
      </c>
    </row>
    <row r="19956" spans="1:3" hidden="1" x14ac:dyDescent="0.25">
      <c r="A19956" t="s">
        <v>4130</v>
      </c>
      <c r="B19956" t="s">
        <v>18968</v>
      </c>
      <c r="C19956" t="s">
        <v>18969</v>
      </c>
    </row>
    <row r="19957" spans="1:3" hidden="1" x14ac:dyDescent="0.25">
      <c r="A19957" t="s">
        <v>4130</v>
      </c>
      <c r="B19957" t="s">
        <v>18970</v>
      </c>
      <c r="C19957" t="s">
        <v>18971</v>
      </c>
    </row>
    <row r="19958" spans="1:3" hidden="1" x14ac:dyDescent="0.25">
      <c r="A19958" t="s">
        <v>4130</v>
      </c>
      <c r="B19958" t="s">
        <v>18972</v>
      </c>
      <c r="C19958" t="s">
        <v>18973</v>
      </c>
    </row>
    <row r="19959" spans="1:3" hidden="1" x14ac:dyDescent="0.25">
      <c r="A19959" t="s">
        <v>4130</v>
      </c>
      <c r="B19959" t="s">
        <v>18974</v>
      </c>
      <c r="C19959" t="s">
        <v>18975</v>
      </c>
    </row>
    <row r="19960" spans="1:3" hidden="1" x14ac:dyDescent="0.25">
      <c r="A19960" t="s">
        <v>4130</v>
      </c>
      <c r="B19960" t="s">
        <v>18976</v>
      </c>
      <c r="C19960" t="s">
        <v>18977</v>
      </c>
    </row>
    <row r="19961" spans="1:3" hidden="1" x14ac:dyDescent="0.25">
      <c r="A19961" t="s">
        <v>4130</v>
      </c>
      <c r="B19961" t="s">
        <v>18978</v>
      </c>
      <c r="C19961" t="s">
        <v>18979</v>
      </c>
    </row>
    <row r="19962" spans="1:3" hidden="1" x14ac:dyDescent="0.25">
      <c r="A19962" t="s">
        <v>4130</v>
      </c>
      <c r="B19962" t="s">
        <v>18980</v>
      </c>
      <c r="C19962" t="s">
        <v>18981</v>
      </c>
    </row>
    <row r="19963" spans="1:3" hidden="1" x14ac:dyDescent="0.25">
      <c r="A19963" t="s">
        <v>4130</v>
      </c>
      <c r="B19963" t="s">
        <v>18982</v>
      </c>
      <c r="C19963" t="s">
        <v>18983</v>
      </c>
    </row>
    <row r="19964" spans="1:3" hidden="1" x14ac:dyDescent="0.25">
      <c r="A19964" t="s">
        <v>4130</v>
      </c>
      <c r="B19964" t="s">
        <v>18984</v>
      </c>
      <c r="C19964" t="s">
        <v>18985</v>
      </c>
    </row>
    <row r="19965" spans="1:3" hidden="1" x14ac:dyDescent="0.25">
      <c r="A19965" t="s">
        <v>4130</v>
      </c>
      <c r="B19965" t="s">
        <v>18986</v>
      </c>
      <c r="C19965" t="s">
        <v>18987</v>
      </c>
    </row>
    <row r="19966" spans="1:3" hidden="1" x14ac:dyDescent="0.25">
      <c r="A19966" t="s">
        <v>4130</v>
      </c>
      <c r="B19966" t="s">
        <v>18988</v>
      </c>
      <c r="C19966" t="s">
        <v>18989</v>
      </c>
    </row>
    <row r="19967" spans="1:3" hidden="1" x14ac:dyDescent="0.25">
      <c r="A19967" t="s">
        <v>4130</v>
      </c>
      <c r="B19967" t="s">
        <v>18990</v>
      </c>
      <c r="C19967" t="s">
        <v>18991</v>
      </c>
    </row>
    <row r="19968" spans="1:3" hidden="1" x14ac:dyDescent="0.25">
      <c r="A19968" t="s">
        <v>4130</v>
      </c>
      <c r="B19968" t="s">
        <v>18992</v>
      </c>
      <c r="C19968" t="s">
        <v>18993</v>
      </c>
    </row>
    <row r="19969" spans="1:3" hidden="1" x14ac:dyDescent="0.25">
      <c r="A19969" t="s">
        <v>4130</v>
      </c>
      <c r="B19969" t="s">
        <v>18994</v>
      </c>
      <c r="C19969" t="s">
        <v>18995</v>
      </c>
    </row>
    <row r="19970" spans="1:3" hidden="1" x14ac:dyDescent="0.25">
      <c r="A19970" t="s">
        <v>4130</v>
      </c>
      <c r="B19970" t="s">
        <v>18996</v>
      </c>
      <c r="C19970" t="s">
        <v>18997</v>
      </c>
    </row>
    <row r="19971" spans="1:3" hidden="1" x14ac:dyDescent="0.25">
      <c r="A19971" t="s">
        <v>4130</v>
      </c>
      <c r="B19971" t="s">
        <v>18998</v>
      </c>
      <c r="C19971" t="s">
        <v>18999</v>
      </c>
    </row>
    <row r="19972" spans="1:3" hidden="1" x14ac:dyDescent="0.25">
      <c r="A19972" t="s">
        <v>4130</v>
      </c>
      <c r="B19972" t="s">
        <v>19000</v>
      </c>
      <c r="C19972" t="s">
        <v>19001</v>
      </c>
    </row>
    <row r="19973" spans="1:3" hidden="1" x14ac:dyDescent="0.25">
      <c r="A19973" t="s">
        <v>4130</v>
      </c>
      <c r="B19973" t="s">
        <v>19002</v>
      </c>
      <c r="C19973" t="s">
        <v>19003</v>
      </c>
    </row>
    <row r="19974" spans="1:3" hidden="1" x14ac:dyDescent="0.25">
      <c r="A19974" t="s">
        <v>4130</v>
      </c>
      <c r="B19974" t="s">
        <v>19004</v>
      </c>
      <c r="C19974" t="s">
        <v>19005</v>
      </c>
    </row>
    <row r="19975" spans="1:3" hidden="1" x14ac:dyDescent="0.25">
      <c r="A19975" t="s">
        <v>4130</v>
      </c>
      <c r="B19975" t="s">
        <v>19006</v>
      </c>
      <c r="C19975" t="s">
        <v>19007</v>
      </c>
    </row>
    <row r="19976" spans="1:3" hidden="1" x14ac:dyDescent="0.25">
      <c r="A19976" t="s">
        <v>4130</v>
      </c>
      <c r="B19976" t="s">
        <v>19008</v>
      </c>
      <c r="C19976" t="s">
        <v>19009</v>
      </c>
    </row>
    <row r="19977" spans="1:3" hidden="1" x14ac:dyDescent="0.25">
      <c r="A19977" t="s">
        <v>4130</v>
      </c>
      <c r="B19977" t="s">
        <v>19010</v>
      </c>
      <c r="C19977" t="s">
        <v>19011</v>
      </c>
    </row>
    <row r="19978" spans="1:3" hidden="1" x14ac:dyDescent="0.25">
      <c r="A19978" t="s">
        <v>4130</v>
      </c>
      <c r="B19978" t="s">
        <v>19012</v>
      </c>
      <c r="C19978" t="s">
        <v>19013</v>
      </c>
    </row>
    <row r="19979" spans="1:3" hidden="1" x14ac:dyDescent="0.25">
      <c r="A19979" t="s">
        <v>4130</v>
      </c>
      <c r="B19979" t="s">
        <v>19014</v>
      </c>
      <c r="C19979" t="s">
        <v>19015</v>
      </c>
    </row>
    <row r="19980" spans="1:3" hidden="1" x14ac:dyDescent="0.25">
      <c r="A19980" t="s">
        <v>4130</v>
      </c>
      <c r="B19980" t="s">
        <v>19016</v>
      </c>
      <c r="C19980" t="s">
        <v>19017</v>
      </c>
    </row>
    <row r="19981" spans="1:3" hidden="1" x14ac:dyDescent="0.25">
      <c r="A19981" t="s">
        <v>4130</v>
      </c>
      <c r="B19981" t="s">
        <v>19018</v>
      </c>
      <c r="C19981" t="s">
        <v>19019</v>
      </c>
    </row>
    <row r="19982" spans="1:3" hidden="1" x14ac:dyDescent="0.25">
      <c r="A19982" t="s">
        <v>4130</v>
      </c>
      <c r="B19982" t="s">
        <v>19020</v>
      </c>
      <c r="C19982" t="s">
        <v>19021</v>
      </c>
    </row>
    <row r="19983" spans="1:3" hidden="1" x14ac:dyDescent="0.25">
      <c r="A19983" t="s">
        <v>4130</v>
      </c>
      <c r="B19983" t="s">
        <v>19022</v>
      </c>
      <c r="C19983" t="s">
        <v>19023</v>
      </c>
    </row>
    <row r="19984" spans="1:3" hidden="1" x14ac:dyDescent="0.25">
      <c r="A19984" t="s">
        <v>4130</v>
      </c>
      <c r="B19984" t="s">
        <v>19024</v>
      </c>
      <c r="C19984" t="s">
        <v>19025</v>
      </c>
    </row>
    <row r="19985" spans="1:3" hidden="1" x14ac:dyDescent="0.25">
      <c r="A19985" t="s">
        <v>4130</v>
      </c>
      <c r="B19985" t="s">
        <v>19026</v>
      </c>
      <c r="C19985" t="s">
        <v>19027</v>
      </c>
    </row>
    <row r="19986" spans="1:3" hidden="1" x14ac:dyDescent="0.25">
      <c r="A19986" t="s">
        <v>4130</v>
      </c>
      <c r="B19986" t="s">
        <v>19028</v>
      </c>
      <c r="C19986" t="s">
        <v>19029</v>
      </c>
    </row>
    <row r="19987" spans="1:3" hidden="1" x14ac:dyDescent="0.25">
      <c r="A19987" t="s">
        <v>4130</v>
      </c>
      <c r="B19987" t="s">
        <v>19030</v>
      </c>
      <c r="C19987" t="s">
        <v>19031</v>
      </c>
    </row>
    <row r="19988" spans="1:3" hidden="1" x14ac:dyDescent="0.25">
      <c r="A19988" t="s">
        <v>4130</v>
      </c>
      <c r="B19988" t="s">
        <v>19032</v>
      </c>
      <c r="C19988" t="s">
        <v>19033</v>
      </c>
    </row>
    <row r="19989" spans="1:3" hidden="1" x14ac:dyDescent="0.25">
      <c r="A19989" t="s">
        <v>4130</v>
      </c>
      <c r="B19989" t="s">
        <v>19034</v>
      </c>
      <c r="C19989" t="s">
        <v>19035</v>
      </c>
    </row>
    <row r="19990" spans="1:3" hidden="1" x14ac:dyDescent="0.25">
      <c r="A19990" t="s">
        <v>4130</v>
      </c>
      <c r="B19990" t="s">
        <v>19036</v>
      </c>
      <c r="C19990" t="s">
        <v>19037</v>
      </c>
    </row>
    <row r="19991" spans="1:3" hidden="1" x14ac:dyDescent="0.25">
      <c r="A19991" t="s">
        <v>4130</v>
      </c>
      <c r="B19991" t="s">
        <v>19038</v>
      </c>
      <c r="C19991" t="s">
        <v>19039</v>
      </c>
    </row>
    <row r="19992" spans="1:3" hidden="1" x14ac:dyDescent="0.25">
      <c r="A19992" t="s">
        <v>4130</v>
      </c>
      <c r="B19992" t="s">
        <v>19040</v>
      </c>
      <c r="C19992" t="s">
        <v>19041</v>
      </c>
    </row>
    <row r="19993" spans="1:3" hidden="1" x14ac:dyDescent="0.25">
      <c r="A19993" t="s">
        <v>4130</v>
      </c>
      <c r="B19993" t="s">
        <v>19042</v>
      </c>
      <c r="C19993" t="s">
        <v>19043</v>
      </c>
    </row>
    <row r="19994" spans="1:3" hidden="1" x14ac:dyDescent="0.25">
      <c r="A19994" t="s">
        <v>4130</v>
      </c>
      <c r="B19994" t="s">
        <v>19044</v>
      </c>
      <c r="C19994" t="s">
        <v>19045</v>
      </c>
    </row>
    <row r="19995" spans="1:3" hidden="1" x14ac:dyDescent="0.25">
      <c r="A19995" t="s">
        <v>4130</v>
      </c>
      <c r="B19995" t="s">
        <v>19046</v>
      </c>
      <c r="C19995" t="s">
        <v>19047</v>
      </c>
    </row>
    <row r="19996" spans="1:3" hidden="1" x14ac:dyDescent="0.25">
      <c r="A19996" t="s">
        <v>4130</v>
      </c>
      <c r="B19996" t="s">
        <v>19048</v>
      </c>
      <c r="C19996" t="s">
        <v>19049</v>
      </c>
    </row>
    <row r="19997" spans="1:3" hidden="1" x14ac:dyDescent="0.25">
      <c r="A19997" t="s">
        <v>4130</v>
      </c>
      <c r="B19997" t="s">
        <v>19050</v>
      </c>
      <c r="C19997" t="s">
        <v>19051</v>
      </c>
    </row>
    <row r="19998" spans="1:3" hidden="1" x14ac:dyDescent="0.25">
      <c r="A19998" t="s">
        <v>4130</v>
      </c>
      <c r="B19998" t="s">
        <v>19052</v>
      </c>
      <c r="C19998" t="s">
        <v>19053</v>
      </c>
    </row>
    <row r="19999" spans="1:3" hidden="1" x14ac:dyDescent="0.25">
      <c r="A19999" t="s">
        <v>4130</v>
      </c>
      <c r="B19999" t="s">
        <v>19054</v>
      </c>
      <c r="C19999" t="s">
        <v>19055</v>
      </c>
    </row>
    <row r="20000" spans="1:3" hidden="1" x14ac:dyDescent="0.25">
      <c r="A20000" t="s">
        <v>4130</v>
      </c>
      <c r="B20000" t="s">
        <v>19056</v>
      </c>
      <c r="C20000" t="s">
        <v>19057</v>
      </c>
    </row>
    <row r="20001" spans="1:3" hidden="1" x14ac:dyDescent="0.25">
      <c r="A20001" t="s">
        <v>4130</v>
      </c>
      <c r="B20001" t="s">
        <v>19058</v>
      </c>
      <c r="C20001" t="s">
        <v>19059</v>
      </c>
    </row>
    <row r="20002" spans="1:3" hidden="1" x14ac:dyDescent="0.25">
      <c r="A20002" t="s">
        <v>4130</v>
      </c>
      <c r="B20002" t="s">
        <v>19060</v>
      </c>
      <c r="C20002" t="s">
        <v>19061</v>
      </c>
    </row>
    <row r="20003" spans="1:3" hidden="1" x14ac:dyDescent="0.25">
      <c r="A20003" t="s">
        <v>4130</v>
      </c>
      <c r="B20003" t="s">
        <v>19062</v>
      </c>
      <c r="C20003" t="s">
        <v>19063</v>
      </c>
    </row>
    <row r="20004" spans="1:3" hidden="1" x14ac:dyDescent="0.25">
      <c r="A20004" t="s">
        <v>4130</v>
      </c>
      <c r="B20004" t="s">
        <v>19064</v>
      </c>
      <c r="C20004" t="s">
        <v>19065</v>
      </c>
    </row>
    <row r="20005" spans="1:3" hidden="1" x14ac:dyDescent="0.25">
      <c r="A20005" t="s">
        <v>4130</v>
      </c>
      <c r="B20005" t="s">
        <v>19066</v>
      </c>
      <c r="C20005" t="s">
        <v>19067</v>
      </c>
    </row>
    <row r="20006" spans="1:3" hidden="1" x14ac:dyDescent="0.25">
      <c r="A20006" t="s">
        <v>4130</v>
      </c>
      <c r="B20006" t="s">
        <v>19068</v>
      </c>
      <c r="C20006" t="s">
        <v>19069</v>
      </c>
    </row>
    <row r="20007" spans="1:3" hidden="1" x14ac:dyDescent="0.25">
      <c r="A20007" t="s">
        <v>4130</v>
      </c>
      <c r="B20007" t="s">
        <v>19070</v>
      </c>
      <c r="C20007" t="s">
        <v>19071</v>
      </c>
    </row>
    <row r="20008" spans="1:3" hidden="1" x14ac:dyDescent="0.25">
      <c r="A20008" t="s">
        <v>4130</v>
      </c>
      <c r="B20008" t="s">
        <v>19072</v>
      </c>
      <c r="C20008" t="s">
        <v>19073</v>
      </c>
    </row>
    <row r="20009" spans="1:3" hidden="1" x14ac:dyDescent="0.25">
      <c r="A20009" t="s">
        <v>4130</v>
      </c>
      <c r="B20009" t="s">
        <v>19074</v>
      </c>
      <c r="C20009" t="s">
        <v>19075</v>
      </c>
    </row>
    <row r="20010" spans="1:3" hidden="1" x14ac:dyDescent="0.25">
      <c r="A20010" t="s">
        <v>4130</v>
      </c>
      <c r="B20010" t="s">
        <v>19076</v>
      </c>
      <c r="C20010" t="s">
        <v>19077</v>
      </c>
    </row>
    <row r="20011" spans="1:3" hidden="1" x14ac:dyDescent="0.25">
      <c r="A20011" t="s">
        <v>4130</v>
      </c>
      <c r="B20011" t="s">
        <v>19078</v>
      </c>
      <c r="C20011" t="s">
        <v>19079</v>
      </c>
    </row>
    <row r="20012" spans="1:3" hidden="1" x14ac:dyDescent="0.25">
      <c r="A20012" t="s">
        <v>4130</v>
      </c>
      <c r="B20012" t="s">
        <v>19080</v>
      </c>
      <c r="C20012" t="s">
        <v>19081</v>
      </c>
    </row>
    <row r="20013" spans="1:3" hidden="1" x14ac:dyDescent="0.25">
      <c r="A20013" t="s">
        <v>4130</v>
      </c>
      <c r="B20013" t="s">
        <v>19082</v>
      </c>
      <c r="C20013" t="s">
        <v>19083</v>
      </c>
    </row>
    <row r="20014" spans="1:3" hidden="1" x14ac:dyDescent="0.25">
      <c r="A20014" t="s">
        <v>4130</v>
      </c>
      <c r="B20014" t="s">
        <v>19084</v>
      </c>
      <c r="C20014" t="s">
        <v>19085</v>
      </c>
    </row>
    <row r="20015" spans="1:3" hidden="1" x14ac:dyDescent="0.25">
      <c r="A20015" t="s">
        <v>4130</v>
      </c>
      <c r="B20015" t="s">
        <v>19086</v>
      </c>
      <c r="C20015" t="s">
        <v>19087</v>
      </c>
    </row>
    <row r="20016" spans="1:3" hidden="1" x14ac:dyDescent="0.25">
      <c r="A20016" t="s">
        <v>4130</v>
      </c>
      <c r="B20016" t="s">
        <v>19088</v>
      </c>
      <c r="C20016" t="s">
        <v>19087</v>
      </c>
    </row>
    <row r="20017" spans="1:3" hidden="1" x14ac:dyDescent="0.25">
      <c r="A20017" t="s">
        <v>4130</v>
      </c>
      <c r="B20017" t="s">
        <v>19089</v>
      </c>
      <c r="C20017" t="s">
        <v>19090</v>
      </c>
    </row>
    <row r="20018" spans="1:3" hidden="1" x14ac:dyDescent="0.25">
      <c r="A20018" t="s">
        <v>4130</v>
      </c>
      <c r="B20018" t="s">
        <v>19091</v>
      </c>
      <c r="C20018" t="s">
        <v>19092</v>
      </c>
    </row>
    <row r="20019" spans="1:3" hidden="1" x14ac:dyDescent="0.25">
      <c r="A20019" t="s">
        <v>4130</v>
      </c>
      <c r="B20019" t="s">
        <v>19093</v>
      </c>
      <c r="C20019" t="s">
        <v>19094</v>
      </c>
    </row>
    <row r="20020" spans="1:3" hidden="1" x14ac:dyDescent="0.25">
      <c r="A20020" t="s">
        <v>4130</v>
      </c>
      <c r="B20020" t="s">
        <v>19095</v>
      </c>
      <c r="C20020" t="s">
        <v>19096</v>
      </c>
    </row>
    <row r="20021" spans="1:3" hidden="1" x14ac:dyDescent="0.25">
      <c r="A20021" t="s">
        <v>4130</v>
      </c>
      <c r="B20021" t="s">
        <v>19097</v>
      </c>
      <c r="C20021" t="s">
        <v>19098</v>
      </c>
    </row>
    <row r="20022" spans="1:3" hidden="1" x14ac:dyDescent="0.25">
      <c r="A20022" t="s">
        <v>4130</v>
      </c>
      <c r="B20022" t="s">
        <v>19099</v>
      </c>
      <c r="C20022" t="s">
        <v>19098</v>
      </c>
    </row>
    <row r="20023" spans="1:3" hidden="1" x14ac:dyDescent="0.25">
      <c r="A20023" t="s">
        <v>4130</v>
      </c>
      <c r="B20023" t="s">
        <v>19097</v>
      </c>
      <c r="C20023" t="s">
        <v>19100</v>
      </c>
    </row>
    <row r="20024" spans="1:3" hidden="1" x14ac:dyDescent="0.25">
      <c r="A20024" t="s">
        <v>4130</v>
      </c>
      <c r="B20024" t="s">
        <v>19101</v>
      </c>
      <c r="C20024" t="s">
        <v>19102</v>
      </c>
    </row>
    <row r="20025" spans="1:3" hidden="1" x14ac:dyDescent="0.25">
      <c r="A20025" t="s">
        <v>4130</v>
      </c>
      <c r="B20025" t="s">
        <v>19103</v>
      </c>
      <c r="C20025" t="s">
        <v>19104</v>
      </c>
    </row>
    <row r="20026" spans="1:3" hidden="1" x14ac:dyDescent="0.25">
      <c r="A20026" t="s">
        <v>4130</v>
      </c>
      <c r="B20026" t="s">
        <v>19105</v>
      </c>
      <c r="C20026" t="s">
        <v>19106</v>
      </c>
    </row>
    <row r="20027" spans="1:3" hidden="1" x14ac:dyDescent="0.25">
      <c r="A20027" t="s">
        <v>4130</v>
      </c>
      <c r="B20027" t="s">
        <v>19107</v>
      </c>
      <c r="C20027" t="s">
        <v>19108</v>
      </c>
    </row>
    <row r="20028" spans="1:3" hidden="1" x14ac:dyDescent="0.25">
      <c r="A20028" t="s">
        <v>4130</v>
      </c>
      <c r="B20028" t="s">
        <v>4238</v>
      </c>
      <c r="C20028" t="s">
        <v>19108</v>
      </c>
    </row>
    <row r="20029" spans="1:3" hidden="1" x14ac:dyDescent="0.25">
      <c r="A20029" t="s">
        <v>4130</v>
      </c>
      <c r="B20029" t="s">
        <v>19109</v>
      </c>
      <c r="C20029" t="s">
        <v>19110</v>
      </c>
    </row>
    <row r="20030" spans="1:3" hidden="1" x14ac:dyDescent="0.25">
      <c r="A20030" t="s">
        <v>4130</v>
      </c>
      <c r="B20030" t="s">
        <v>19111</v>
      </c>
      <c r="C20030" t="s">
        <v>19112</v>
      </c>
    </row>
    <row r="20031" spans="1:3" hidden="1" x14ac:dyDescent="0.25">
      <c r="A20031" t="s">
        <v>4130</v>
      </c>
      <c r="B20031" t="s">
        <v>19113</v>
      </c>
      <c r="C20031" t="s">
        <v>19114</v>
      </c>
    </row>
    <row r="20032" spans="1:3" hidden="1" x14ac:dyDescent="0.25">
      <c r="A20032" t="s">
        <v>4130</v>
      </c>
      <c r="B20032" t="s">
        <v>19115</v>
      </c>
      <c r="C20032" t="s">
        <v>19116</v>
      </c>
    </row>
    <row r="20033" spans="1:3" hidden="1" x14ac:dyDescent="0.25">
      <c r="A20033" t="s">
        <v>4130</v>
      </c>
      <c r="B20033" t="s">
        <v>19117</v>
      </c>
      <c r="C20033" t="s">
        <v>19118</v>
      </c>
    </row>
    <row r="20034" spans="1:3" hidden="1" x14ac:dyDescent="0.25">
      <c r="A20034" t="s">
        <v>4130</v>
      </c>
      <c r="B20034" t="s">
        <v>19119</v>
      </c>
      <c r="C20034" t="s">
        <v>19120</v>
      </c>
    </row>
    <row r="20035" spans="1:3" hidden="1" x14ac:dyDescent="0.25">
      <c r="A20035" t="s">
        <v>4130</v>
      </c>
      <c r="B20035" t="s">
        <v>19121</v>
      </c>
      <c r="C20035" t="s">
        <v>19122</v>
      </c>
    </row>
    <row r="20036" spans="1:3" hidden="1" x14ac:dyDescent="0.25">
      <c r="A20036" t="s">
        <v>4130</v>
      </c>
      <c r="B20036" t="s">
        <v>19123</v>
      </c>
      <c r="C20036" t="s">
        <v>19124</v>
      </c>
    </row>
    <row r="20037" spans="1:3" hidden="1" x14ac:dyDescent="0.25">
      <c r="A20037" t="s">
        <v>4130</v>
      </c>
      <c r="B20037" t="s">
        <v>19125</v>
      </c>
      <c r="C20037" t="s">
        <v>19126</v>
      </c>
    </row>
    <row r="20038" spans="1:3" hidden="1" x14ac:dyDescent="0.25">
      <c r="A20038" t="s">
        <v>4130</v>
      </c>
      <c r="B20038" t="s">
        <v>19127</v>
      </c>
      <c r="C20038" t="s">
        <v>19128</v>
      </c>
    </row>
    <row r="20039" spans="1:3" hidden="1" x14ac:dyDescent="0.25">
      <c r="A20039" t="s">
        <v>4130</v>
      </c>
      <c r="B20039" t="s">
        <v>19129</v>
      </c>
      <c r="C20039" t="s">
        <v>19130</v>
      </c>
    </row>
    <row r="20040" spans="1:3" hidden="1" x14ac:dyDescent="0.25">
      <c r="A20040" t="s">
        <v>4130</v>
      </c>
      <c r="B20040" t="s">
        <v>19131</v>
      </c>
      <c r="C20040" t="s">
        <v>19132</v>
      </c>
    </row>
    <row r="20041" spans="1:3" hidden="1" x14ac:dyDescent="0.25">
      <c r="A20041" t="s">
        <v>4130</v>
      </c>
      <c r="B20041" t="s">
        <v>19133</v>
      </c>
      <c r="C20041" t="s">
        <v>19134</v>
      </c>
    </row>
    <row r="20042" spans="1:3" hidden="1" x14ac:dyDescent="0.25">
      <c r="A20042" t="s">
        <v>4130</v>
      </c>
      <c r="B20042" t="s">
        <v>19135</v>
      </c>
      <c r="C20042" t="s">
        <v>19136</v>
      </c>
    </row>
    <row r="20043" spans="1:3" hidden="1" x14ac:dyDescent="0.25">
      <c r="A20043" t="s">
        <v>4130</v>
      </c>
      <c r="B20043" t="s">
        <v>19135</v>
      </c>
      <c r="C20043" t="s">
        <v>19137</v>
      </c>
    </row>
    <row r="20044" spans="1:3" hidden="1" x14ac:dyDescent="0.25">
      <c r="A20044" t="s">
        <v>4130</v>
      </c>
      <c r="B20044" t="s">
        <v>19138</v>
      </c>
      <c r="C20044" t="s">
        <v>19139</v>
      </c>
    </row>
    <row r="20045" spans="1:3" hidden="1" x14ac:dyDescent="0.25">
      <c r="A20045" t="s">
        <v>4130</v>
      </c>
      <c r="B20045" t="s">
        <v>19140</v>
      </c>
      <c r="C20045" t="s">
        <v>19141</v>
      </c>
    </row>
    <row r="20046" spans="1:3" hidden="1" x14ac:dyDescent="0.25">
      <c r="A20046" t="s">
        <v>4130</v>
      </c>
      <c r="B20046" t="s">
        <v>19142</v>
      </c>
      <c r="C20046" t="s">
        <v>19143</v>
      </c>
    </row>
    <row r="20047" spans="1:3" hidden="1" x14ac:dyDescent="0.25">
      <c r="A20047" t="s">
        <v>4130</v>
      </c>
      <c r="B20047" t="s">
        <v>19144</v>
      </c>
      <c r="C20047" t="s">
        <v>19145</v>
      </c>
    </row>
    <row r="20048" spans="1:3" hidden="1" x14ac:dyDescent="0.25">
      <c r="A20048" t="s">
        <v>4130</v>
      </c>
      <c r="B20048" t="s">
        <v>19146</v>
      </c>
      <c r="C20048" t="s">
        <v>19147</v>
      </c>
    </row>
    <row r="20049" spans="1:3" hidden="1" x14ac:dyDescent="0.25">
      <c r="A20049" t="s">
        <v>4130</v>
      </c>
      <c r="B20049" t="s">
        <v>19148</v>
      </c>
      <c r="C20049" t="s">
        <v>19149</v>
      </c>
    </row>
    <row r="20050" spans="1:3" hidden="1" x14ac:dyDescent="0.25">
      <c r="A20050" t="s">
        <v>4130</v>
      </c>
      <c r="B20050" t="s">
        <v>19150</v>
      </c>
      <c r="C20050" t="s">
        <v>19151</v>
      </c>
    </row>
    <row r="20051" spans="1:3" hidden="1" x14ac:dyDescent="0.25">
      <c r="A20051" t="s">
        <v>4130</v>
      </c>
      <c r="B20051" t="s">
        <v>19152</v>
      </c>
      <c r="C20051" t="s">
        <v>19153</v>
      </c>
    </row>
    <row r="20052" spans="1:3" hidden="1" x14ac:dyDescent="0.25">
      <c r="A20052" t="s">
        <v>4130</v>
      </c>
      <c r="B20052" t="s">
        <v>4238</v>
      </c>
      <c r="C20052" t="s">
        <v>19153</v>
      </c>
    </row>
    <row r="20053" spans="1:3" hidden="1" x14ac:dyDescent="0.25">
      <c r="A20053" t="s">
        <v>4130</v>
      </c>
      <c r="B20053" t="s">
        <v>19154</v>
      </c>
      <c r="C20053" t="s">
        <v>19155</v>
      </c>
    </row>
    <row r="20054" spans="1:3" hidden="1" x14ac:dyDescent="0.25">
      <c r="A20054" t="s">
        <v>4130</v>
      </c>
      <c r="B20054" t="s">
        <v>19156</v>
      </c>
      <c r="C20054" t="s">
        <v>19157</v>
      </c>
    </row>
    <row r="20055" spans="1:3" hidden="1" x14ac:dyDescent="0.25">
      <c r="A20055" t="s">
        <v>4130</v>
      </c>
      <c r="B20055" t="s">
        <v>19158</v>
      </c>
      <c r="C20055" t="s">
        <v>19159</v>
      </c>
    </row>
    <row r="20056" spans="1:3" hidden="1" x14ac:dyDescent="0.25">
      <c r="A20056" t="s">
        <v>4130</v>
      </c>
      <c r="B20056" t="s">
        <v>19160</v>
      </c>
      <c r="C20056" t="s">
        <v>19161</v>
      </c>
    </row>
    <row r="20057" spans="1:3" hidden="1" x14ac:dyDescent="0.25">
      <c r="A20057" t="s">
        <v>4130</v>
      </c>
      <c r="B20057" t="s">
        <v>19162</v>
      </c>
      <c r="C20057" t="s">
        <v>19163</v>
      </c>
    </row>
    <row r="20058" spans="1:3" hidden="1" x14ac:dyDescent="0.25">
      <c r="A20058" t="s">
        <v>4130</v>
      </c>
      <c r="B20058" t="s">
        <v>19164</v>
      </c>
      <c r="C20058" t="s">
        <v>19165</v>
      </c>
    </row>
    <row r="20059" spans="1:3" hidden="1" x14ac:dyDescent="0.25">
      <c r="A20059" t="s">
        <v>4130</v>
      </c>
      <c r="B20059" t="s">
        <v>19166</v>
      </c>
      <c r="C20059" t="s">
        <v>19167</v>
      </c>
    </row>
    <row r="20060" spans="1:3" hidden="1" x14ac:dyDescent="0.25">
      <c r="A20060" t="s">
        <v>4130</v>
      </c>
      <c r="B20060" t="s">
        <v>19168</v>
      </c>
      <c r="C20060" t="s">
        <v>19169</v>
      </c>
    </row>
    <row r="20061" spans="1:3" hidden="1" x14ac:dyDescent="0.25">
      <c r="A20061" t="s">
        <v>4130</v>
      </c>
      <c r="B20061" t="s">
        <v>19170</v>
      </c>
      <c r="C20061" t="s">
        <v>19171</v>
      </c>
    </row>
    <row r="20062" spans="1:3" hidden="1" x14ac:dyDescent="0.25">
      <c r="A20062" t="s">
        <v>4130</v>
      </c>
      <c r="B20062" t="s">
        <v>19172</v>
      </c>
      <c r="C20062" t="s">
        <v>19173</v>
      </c>
    </row>
    <row r="20063" spans="1:3" hidden="1" x14ac:dyDescent="0.25">
      <c r="A20063" t="s">
        <v>4130</v>
      </c>
      <c r="B20063" t="s">
        <v>19174</v>
      </c>
      <c r="C20063" t="s">
        <v>19175</v>
      </c>
    </row>
    <row r="20064" spans="1:3" hidden="1" x14ac:dyDescent="0.25">
      <c r="A20064" t="s">
        <v>4130</v>
      </c>
      <c r="B20064" t="s">
        <v>19176</v>
      </c>
      <c r="C20064" t="s">
        <v>19177</v>
      </c>
    </row>
    <row r="20065" spans="1:3" hidden="1" x14ac:dyDescent="0.25">
      <c r="A20065" t="s">
        <v>4130</v>
      </c>
      <c r="B20065" t="s">
        <v>19178</v>
      </c>
      <c r="C20065" t="s">
        <v>19179</v>
      </c>
    </row>
    <row r="20066" spans="1:3" hidden="1" x14ac:dyDescent="0.25">
      <c r="A20066" t="s">
        <v>4130</v>
      </c>
      <c r="B20066" t="s">
        <v>19180</v>
      </c>
      <c r="C20066" t="s">
        <v>19181</v>
      </c>
    </row>
    <row r="20067" spans="1:3" hidden="1" x14ac:dyDescent="0.25">
      <c r="A20067" t="s">
        <v>4130</v>
      </c>
      <c r="B20067" t="s">
        <v>19182</v>
      </c>
      <c r="C20067" t="s">
        <v>19183</v>
      </c>
    </row>
    <row r="20068" spans="1:3" hidden="1" x14ac:dyDescent="0.25">
      <c r="A20068" t="s">
        <v>4130</v>
      </c>
      <c r="B20068" t="s">
        <v>19184</v>
      </c>
      <c r="C20068" t="s">
        <v>19185</v>
      </c>
    </row>
    <row r="20069" spans="1:3" hidden="1" x14ac:dyDescent="0.25">
      <c r="A20069" t="s">
        <v>4130</v>
      </c>
      <c r="B20069" t="s">
        <v>19186</v>
      </c>
      <c r="C20069" t="s">
        <v>19187</v>
      </c>
    </row>
    <row r="20070" spans="1:3" hidden="1" x14ac:dyDescent="0.25">
      <c r="A20070" t="s">
        <v>4130</v>
      </c>
      <c r="B20070" t="s">
        <v>19188</v>
      </c>
      <c r="C20070" t="s">
        <v>19189</v>
      </c>
    </row>
    <row r="20071" spans="1:3" hidden="1" x14ac:dyDescent="0.25">
      <c r="A20071" t="s">
        <v>4130</v>
      </c>
      <c r="B20071" t="s">
        <v>19190</v>
      </c>
      <c r="C20071" t="s">
        <v>19191</v>
      </c>
    </row>
    <row r="20072" spans="1:3" hidden="1" x14ac:dyDescent="0.25">
      <c r="A20072" t="s">
        <v>4130</v>
      </c>
      <c r="B20072" t="s">
        <v>19192</v>
      </c>
      <c r="C20072" t="s">
        <v>19193</v>
      </c>
    </row>
    <row r="20073" spans="1:3" hidden="1" x14ac:dyDescent="0.25">
      <c r="A20073" t="s">
        <v>4130</v>
      </c>
      <c r="B20073" t="s">
        <v>19194</v>
      </c>
      <c r="C20073" t="s">
        <v>19195</v>
      </c>
    </row>
    <row r="20074" spans="1:3" hidden="1" x14ac:dyDescent="0.25">
      <c r="A20074" t="s">
        <v>4130</v>
      </c>
      <c r="B20074" t="s">
        <v>19196</v>
      </c>
      <c r="C20074" t="s">
        <v>19197</v>
      </c>
    </row>
    <row r="20075" spans="1:3" hidden="1" x14ac:dyDescent="0.25">
      <c r="A20075" t="s">
        <v>4130</v>
      </c>
      <c r="B20075" t="s">
        <v>19198</v>
      </c>
      <c r="C20075" t="s">
        <v>19199</v>
      </c>
    </row>
    <row r="20076" spans="1:3" hidden="1" x14ac:dyDescent="0.25">
      <c r="A20076" t="s">
        <v>4130</v>
      </c>
      <c r="B20076" t="s">
        <v>19200</v>
      </c>
      <c r="C20076" t="s">
        <v>19201</v>
      </c>
    </row>
    <row r="20077" spans="1:3" hidden="1" x14ac:dyDescent="0.25">
      <c r="A20077" t="s">
        <v>4130</v>
      </c>
      <c r="B20077" t="s">
        <v>19202</v>
      </c>
      <c r="C20077" t="s">
        <v>19203</v>
      </c>
    </row>
    <row r="20078" spans="1:3" hidden="1" x14ac:dyDescent="0.25">
      <c r="A20078" t="s">
        <v>4130</v>
      </c>
      <c r="B20078" t="s">
        <v>19204</v>
      </c>
      <c r="C20078" t="s">
        <v>19205</v>
      </c>
    </row>
    <row r="20079" spans="1:3" hidden="1" x14ac:dyDescent="0.25">
      <c r="A20079" t="s">
        <v>4130</v>
      </c>
      <c r="B20079" t="s">
        <v>19206</v>
      </c>
      <c r="C20079" t="s">
        <v>19207</v>
      </c>
    </row>
    <row r="20080" spans="1:3" hidden="1" x14ac:dyDescent="0.25">
      <c r="A20080" t="s">
        <v>4130</v>
      </c>
      <c r="B20080" t="s">
        <v>19208</v>
      </c>
      <c r="C20080" t="s">
        <v>19209</v>
      </c>
    </row>
    <row r="20081" spans="1:3" hidden="1" x14ac:dyDescent="0.25">
      <c r="A20081" t="s">
        <v>4130</v>
      </c>
      <c r="B20081" t="s">
        <v>19210</v>
      </c>
      <c r="C20081" t="s">
        <v>19211</v>
      </c>
    </row>
    <row r="20082" spans="1:3" hidden="1" x14ac:dyDescent="0.25">
      <c r="A20082" t="s">
        <v>4130</v>
      </c>
      <c r="B20082" t="s">
        <v>19212</v>
      </c>
      <c r="C20082" t="s">
        <v>19213</v>
      </c>
    </row>
    <row r="20083" spans="1:3" hidden="1" x14ac:dyDescent="0.25">
      <c r="A20083" t="s">
        <v>4130</v>
      </c>
      <c r="B20083" t="s">
        <v>19214</v>
      </c>
      <c r="C20083" t="s">
        <v>19215</v>
      </c>
    </row>
    <row r="20084" spans="1:3" hidden="1" x14ac:dyDescent="0.25">
      <c r="A20084" t="s">
        <v>4130</v>
      </c>
      <c r="B20084" t="s">
        <v>19216</v>
      </c>
      <c r="C20084" t="s">
        <v>19217</v>
      </c>
    </row>
    <row r="20085" spans="1:3" hidden="1" x14ac:dyDescent="0.25">
      <c r="A20085" t="s">
        <v>4130</v>
      </c>
      <c r="B20085" t="s">
        <v>19218</v>
      </c>
      <c r="C20085" t="s">
        <v>19219</v>
      </c>
    </row>
    <row r="20086" spans="1:3" hidden="1" x14ac:dyDescent="0.25">
      <c r="A20086" t="s">
        <v>4130</v>
      </c>
      <c r="B20086" t="s">
        <v>19220</v>
      </c>
      <c r="C20086" t="s">
        <v>19221</v>
      </c>
    </row>
    <row r="20087" spans="1:3" hidden="1" x14ac:dyDescent="0.25">
      <c r="A20087" t="s">
        <v>4130</v>
      </c>
      <c r="B20087" t="s">
        <v>19222</v>
      </c>
      <c r="C20087" t="s">
        <v>19223</v>
      </c>
    </row>
    <row r="20088" spans="1:3" hidden="1" x14ac:dyDescent="0.25">
      <c r="A20088" t="s">
        <v>4130</v>
      </c>
      <c r="B20088" t="s">
        <v>19224</v>
      </c>
      <c r="C20088" t="s">
        <v>19225</v>
      </c>
    </row>
    <row r="20089" spans="1:3" hidden="1" x14ac:dyDescent="0.25">
      <c r="A20089" t="s">
        <v>4130</v>
      </c>
      <c r="B20089" t="s">
        <v>19224</v>
      </c>
      <c r="C20089" t="s">
        <v>19226</v>
      </c>
    </row>
    <row r="20090" spans="1:3" hidden="1" x14ac:dyDescent="0.25">
      <c r="A20090" t="s">
        <v>4130</v>
      </c>
      <c r="B20090" t="s">
        <v>19227</v>
      </c>
      <c r="C20090" t="s">
        <v>19225</v>
      </c>
    </row>
    <row r="20091" spans="1:3" hidden="1" x14ac:dyDescent="0.25">
      <c r="A20091" t="s">
        <v>4130</v>
      </c>
      <c r="B20091" t="s">
        <v>19228</v>
      </c>
      <c r="C20091" t="s">
        <v>19225</v>
      </c>
    </row>
    <row r="20092" spans="1:3" hidden="1" x14ac:dyDescent="0.25">
      <c r="A20092" t="s">
        <v>4130</v>
      </c>
      <c r="B20092" t="s">
        <v>19229</v>
      </c>
      <c r="C20092" t="s">
        <v>19230</v>
      </c>
    </row>
    <row r="20093" spans="1:3" hidden="1" x14ac:dyDescent="0.25">
      <c r="A20093" t="s">
        <v>4130</v>
      </c>
      <c r="B20093" t="s">
        <v>19229</v>
      </c>
      <c r="C20093" t="s">
        <v>19231</v>
      </c>
    </row>
    <row r="20094" spans="1:3" hidden="1" x14ac:dyDescent="0.25">
      <c r="A20094" t="s">
        <v>4130</v>
      </c>
      <c r="B20094" t="s">
        <v>19232</v>
      </c>
      <c r="C20094" t="s">
        <v>19230</v>
      </c>
    </row>
    <row r="20095" spans="1:3" hidden="1" x14ac:dyDescent="0.25">
      <c r="A20095" t="s">
        <v>4130</v>
      </c>
      <c r="B20095" t="s">
        <v>19233</v>
      </c>
      <c r="C20095" t="s">
        <v>19230</v>
      </c>
    </row>
    <row r="20096" spans="1:3" hidden="1" x14ac:dyDescent="0.25">
      <c r="A20096" t="s">
        <v>4130</v>
      </c>
      <c r="B20096" t="s">
        <v>19234</v>
      </c>
      <c r="C20096" t="s">
        <v>19235</v>
      </c>
    </row>
    <row r="20097" spans="1:3" hidden="1" x14ac:dyDescent="0.25">
      <c r="A20097" t="s">
        <v>4130</v>
      </c>
      <c r="B20097" t="s">
        <v>19236</v>
      </c>
      <c r="C20097" t="s">
        <v>19237</v>
      </c>
    </row>
    <row r="20098" spans="1:3" hidden="1" x14ac:dyDescent="0.25">
      <c r="A20098" t="s">
        <v>4130</v>
      </c>
      <c r="B20098" t="s">
        <v>19238</v>
      </c>
      <c r="C20098" t="s">
        <v>19237</v>
      </c>
    </row>
    <row r="20099" spans="1:3" hidden="1" x14ac:dyDescent="0.25">
      <c r="A20099" t="s">
        <v>4130</v>
      </c>
      <c r="B20099" t="s">
        <v>19239</v>
      </c>
      <c r="C20099" t="s">
        <v>19237</v>
      </c>
    </row>
    <row r="20100" spans="1:3" hidden="1" x14ac:dyDescent="0.25">
      <c r="A20100" t="s">
        <v>4130</v>
      </c>
      <c r="B20100" t="s">
        <v>19240</v>
      </c>
      <c r="C20100" t="s">
        <v>19241</v>
      </c>
    </row>
    <row r="20101" spans="1:3" hidden="1" x14ac:dyDescent="0.25">
      <c r="A20101" t="s">
        <v>4130</v>
      </c>
      <c r="B20101" t="s">
        <v>19240</v>
      </c>
      <c r="C20101" t="s">
        <v>19242</v>
      </c>
    </row>
    <row r="20102" spans="1:3" hidden="1" x14ac:dyDescent="0.25">
      <c r="A20102" t="s">
        <v>4130</v>
      </c>
      <c r="B20102" t="s">
        <v>19243</v>
      </c>
      <c r="C20102" t="s">
        <v>19241</v>
      </c>
    </row>
    <row r="20103" spans="1:3" hidden="1" x14ac:dyDescent="0.25">
      <c r="A20103" t="s">
        <v>4130</v>
      </c>
      <c r="B20103" t="s">
        <v>19244</v>
      </c>
      <c r="C20103" t="s">
        <v>19241</v>
      </c>
    </row>
    <row r="20104" spans="1:3" hidden="1" x14ac:dyDescent="0.25">
      <c r="A20104" t="s">
        <v>4130</v>
      </c>
      <c r="B20104" t="s">
        <v>19245</v>
      </c>
      <c r="C20104" t="s">
        <v>19246</v>
      </c>
    </row>
    <row r="20105" spans="1:3" hidden="1" x14ac:dyDescent="0.25">
      <c r="A20105" t="s">
        <v>4130</v>
      </c>
      <c r="B20105" t="s">
        <v>19247</v>
      </c>
      <c r="C20105" t="s">
        <v>19248</v>
      </c>
    </row>
    <row r="20106" spans="1:3" hidden="1" x14ac:dyDescent="0.25">
      <c r="A20106" t="s">
        <v>4130</v>
      </c>
      <c r="B20106" t="s">
        <v>19249</v>
      </c>
      <c r="C20106" t="s">
        <v>19248</v>
      </c>
    </row>
    <row r="20107" spans="1:3" hidden="1" x14ac:dyDescent="0.25">
      <c r="A20107" t="s">
        <v>4130</v>
      </c>
      <c r="B20107" t="s">
        <v>19250</v>
      </c>
      <c r="C20107" t="s">
        <v>19248</v>
      </c>
    </row>
    <row r="20108" spans="1:3" hidden="1" x14ac:dyDescent="0.25">
      <c r="A20108" t="s">
        <v>4130</v>
      </c>
      <c r="B20108" t="s">
        <v>19251</v>
      </c>
      <c r="C20108" t="s">
        <v>19252</v>
      </c>
    </row>
    <row r="20109" spans="1:3" hidden="1" x14ac:dyDescent="0.25">
      <c r="A20109" t="s">
        <v>4130</v>
      </c>
      <c r="B20109" t="s">
        <v>19251</v>
      </c>
      <c r="C20109" t="s">
        <v>19253</v>
      </c>
    </row>
    <row r="20110" spans="1:3" hidden="1" x14ac:dyDescent="0.25">
      <c r="A20110" t="s">
        <v>4130</v>
      </c>
      <c r="B20110" t="s">
        <v>19254</v>
      </c>
      <c r="C20110" t="s">
        <v>19252</v>
      </c>
    </row>
    <row r="20111" spans="1:3" hidden="1" x14ac:dyDescent="0.25">
      <c r="A20111" t="s">
        <v>4130</v>
      </c>
      <c r="B20111" t="s">
        <v>19255</v>
      </c>
      <c r="C20111" t="s">
        <v>19252</v>
      </c>
    </row>
    <row r="20112" spans="1:3" hidden="1" x14ac:dyDescent="0.25">
      <c r="A20112" t="s">
        <v>4130</v>
      </c>
      <c r="B20112" t="s">
        <v>19256</v>
      </c>
      <c r="C20112" t="s">
        <v>19257</v>
      </c>
    </row>
    <row r="20113" spans="1:3" hidden="1" x14ac:dyDescent="0.25">
      <c r="A20113" t="s">
        <v>4130</v>
      </c>
      <c r="B20113" t="s">
        <v>19258</v>
      </c>
      <c r="C20113" t="s">
        <v>19259</v>
      </c>
    </row>
    <row r="20114" spans="1:3" hidden="1" x14ac:dyDescent="0.25">
      <c r="A20114" t="s">
        <v>4130</v>
      </c>
      <c r="B20114" t="s">
        <v>19258</v>
      </c>
      <c r="C20114" t="s">
        <v>19260</v>
      </c>
    </row>
    <row r="20115" spans="1:3" hidden="1" x14ac:dyDescent="0.25">
      <c r="A20115" t="s">
        <v>4130</v>
      </c>
      <c r="B20115" t="s">
        <v>19261</v>
      </c>
      <c r="C20115" t="s">
        <v>19259</v>
      </c>
    </row>
    <row r="20116" spans="1:3" hidden="1" x14ac:dyDescent="0.25">
      <c r="A20116" t="s">
        <v>4130</v>
      </c>
      <c r="B20116" t="s">
        <v>19262</v>
      </c>
      <c r="C20116" t="s">
        <v>19259</v>
      </c>
    </row>
    <row r="20117" spans="1:3" hidden="1" x14ac:dyDescent="0.25">
      <c r="A20117" t="s">
        <v>4130</v>
      </c>
      <c r="B20117" t="s">
        <v>19263</v>
      </c>
      <c r="C20117" t="s">
        <v>19264</v>
      </c>
    </row>
    <row r="20118" spans="1:3" hidden="1" x14ac:dyDescent="0.25">
      <c r="A20118" t="s">
        <v>4130</v>
      </c>
      <c r="B20118" t="s">
        <v>19263</v>
      </c>
      <c r="C20118" t="s">
        <v>19265</v>
      </c>
    </row>
    <row r="20119" spans="1:3" hidden="1" x14ac:dyDescent="0.25">
      <c r="A20119" t="s">
        <v>4130</v>
      </c>
      <c r="B20119" t="s">
        <v>19266</v>
      </c>
      <c r="C20119" t="s">
        <v>19264</v>
      </c>
    </row>
    <row r="20120" spans="1:3" hidden="1" x14ac:dyDescent="0.25">
      <c r="A20120" t="s">
        <v>4130</v>
      </c>
      <c r="B20120" t="s">
        <v>19267</v>
      </c>
      <c r="C20120" t="s">
        <v>19264</v>
      </c>
    </row>
    <row r="20121" spans="1:3" hidden="1" x14ac:dyDescent="0.25">
      <c r="A20121" t="s">
        <v>4130</v>
      </c>
      <c r="B20121" t="s">
        <v>19268</v>
      </c>
      <c r="C20121" t="s">
        <v>19269</v>
      </c>
    </row>
    <row r="20122" spans="1:3" hidden="1" x14ac:dyDescent="0.25">
      <c r="A20122" t="s">
        <v>4130</v>
      </c>
      <c r="B20122" t="s">
        <v>19270</v>
      </c>
      <c r="C20122" t="s">
        <v>19271</v>
      </c>
    </row>
    <row r="20123" spans="1:3" hidden="1" x14ac:dyDescent="0.25">
      <c r="A20123" t="s">
        <v>4130</v>
      </c>
      <c r="B20123" t="s">
        <v>19272</v>
      </c>
      <c r="C20123" t="s">
        <v>19273</v>
      </c>
    </row>
    <row r="20124" spans="1:3" hidden="1" x14ac:dyDescent="0.25">
      <c r="A20124" t="s">
        <v>4130</v>
      </c>
      <c r="B20124" t="s">
        <v>19274</v>
      </c>
      <c r="C20124" t="s">
        <v>19275</v>
      </c>
    </row>
    <row r="20125" spans="1:3" hidden="1" x14ac:dyDescent="0.25">
      <c r="A20125" t="s">
        <v>4130</v>
      </c>
      <c r="B20125" t="s">
        <v>19276</v>
      </c>
      <c r="C20125" t="s">
        <v>19277</v>
      </c>
    </row>
    <row r="20126" spans="1:3" hidden="1" x14ac:dyDescent="0.25">
      <c r="A20126" t="s">
        <v>4130</v>
      </c>
      <c r="B20126" t="s">
        <v>19278</v>
      </c>
      <c r="C20126" t="s">
        <v>19279</v>
      </c>
    </row>
    <row r="20127" spans="1:3" hidden="1" x14ac:dyDescent="0.25">
      <c r="A20127" t="s">
        <v>4130</v>
      </c>
      <c r="B20127" t="s">
        <v>19280</v>
      </c>
      <c r="C20127" t="s">
        <v>19281</v>
      </c>
    </row>
    <row r="20128" spans="1:3" hidden="1" x14ac:dyDescent="0.25">
      <c r="A20128" t="s">
        <v>4130</v>
      </c>
      <c r="B20128" t="s">
        <v>19282</v>
      </c>
      <c r="C20128" t="s">
        <v>19283</v>
      </c>
    </row>
    <row r="20129" spans="1:3" hidden="1" x14ac:dyDescent="0.25">
      <c r="A20129" t="s">
        <v>4130</v>
      </c>
      <c r="B20129" t="s">
        <v>19284</v>
      </c>
      <c r="C20129" t="s">
        <v>19285</v>
      </c>
    </row>
    <row r="20130" spans="1:3" hidden="1" x14ac:dyDescent="0.25">
      <c r="A20130" t="s">
        <v>4130</v>
      </c>
      <c r="B20130" t="s">
        <v>19286</v>
      </c>
      <c r="C20130" t="s">
        <v>19287</v>
      </c>
    </row>
    <row r="20131" spans="1:3" hidden="1" x14ac:dyDescent="0.25">
      <c r="A20131" t="s">
        <v>4130</v>
      </c>
      <c r="B20131" t="s">
        <v>19288</v>
      </c>
      <c r="C20131" t="s">
        <v>19289</v>
      </c>
    </row>
    <row r="20132" spans="1:3" hidden="1" x14ac:dyDescent="0.25">
      <c r="A20132" t="s">
        <v>4130</v>
      </c>
      <c r="B20132" t="s">
        <v>19290</v>
      </c>
      <c r="C20132" t="s">
        <v>19291</v>
      </c>
    </row>
    <row r="20133" spans="1:3" hidden="1" x14ac:dyDescent="0.25">
      <c r="A20133" t="s">
        <v>4130</v>
      </c>
      <c r="B20133" t="s">
        <v>19292</v>
      </c>
      <c r="C20133" t="s">
        <v>19293</v>
      </c>
    </row>
    <row r="20134" spans="1:3" hidden="1" x14ac:dyDescent="0.25">
      <c r="A20134" t="s">
        <v>4130</v>
      </c>
      <c r="B20134" t="s">
        <v>19294</v>
      </c>
      <c r="C20134" t="s">
        <v>19295</v>
      </c>
    </row>
    <row r="20135" spans="1:3" hidden="1" x14ac:dyDescent="0.25">
      <c r="A20135" t="s">
        <v>4130</v>
      </c>
      <c r="B20135" t="s">
        <v>19296</v>
      </c>
      <c r="C20135" t="s">
        <v>19297</v>
      </c>
    </row>
    <row r="20136" spans="1:3" hidden="1" x14ac:dyDescent="0.25">
      <c r="A20136" t="s">
        <v>4130</v>
      </c>
      <c r="B20136" t="s">
        <v>19298</v>
      </c>
      <c r="C20136" t="s">
        <v>19299</v>
      </c>
    </row>
    <row r="20137" spans="1:3" hidden="1" x14ac:dyDescent="0.25">
      <c r="A20137" t="s">
        <v>4130</v>
      </c>
      <c r="B20137" t="s">
        <v>19300</v>
      </c>
      <c r="C20137" t="s">
        <v>19301</v>
      </c>
    </row>
    <row r="20138" spans="1:3" hidden="1" x14ac:dyDescent="0.25">
      <c r="A20138" t="s">
        <v>4130</v>
      </c>
      <c r="B20138" t="s">
        <v>19302</v>
      </c>
      <c r="C20138" t="s">
        <v>19303</v>
      </c>
    </row>
    <row r="20139" spans="1:3" hidden="1" x14ac:dyDescent="0.25">
      <c r="A20139" t="s">
        <v>4130</v>
      </c>
      <c r="B20139" t="s">
        <v>19304</v>
      </c>
      <c r="C20139" t="s">
        <v>19305</v>
      </c>
    </row>
    <row r="20140" spans="1:3" hidden="1" x14ac:dyDescent="0.25">
      <c r="A20140" t="s">
        <v>4130</v>
      </c>
      <c r="B20140" t="s">
        <v>19306</v>
      </c>
      <c r="C20140" t="s">
        <v>19307</v>
      </c>
    </row>
    <row r="20141" spans="1:3" hidden="1" x14ac:dyDescent="0.25">
      <c r="A20141" t="s">
        <v>4130</v>
      </c>
      <c r="B20141" t="s">
        <v>19308</v>
      </c>
      <c r="C20141" t="s">
        <v>19309</v>
      </c>
    </row>
    <row r="20142" spans="1:3" hidden="1" x14ac:dyDescent="0.25">
      <c r="A20142" t="s">
        <v>4130</v>
      </c>
      <c r="B20142" t="s">
        <v>19310</v>
      </c>
      <c r="C20142" t="s">
        <v>19311</v>
      </c>
    </row>
    <row r="20143" spans="1:3" hidden="1" x14ac:dyDescent="0.25">
      <c r="A20143" t="s">
        <v>4130</v>
      </c>
      <c r="B20143" t="s">
        <v>19312</v>
      </c>
      <c r="C20143" t="s">
        <v>19313</v>
      </c>
    </row>
    <row r="20144" spans="1:3" hidden="1" x14ac:dyDescent="0.25">
      <c r="A20144" t="s">
        <v>4130</v>
      </c>
      <c r="B20144" t="s">
        <v>19314</v>
      </c>
      <c r="C20144" t="s">
        <v>19315</v>
      </c>
    </row>
    <row r="20145" spans="1:3" hidden="1" x14ac:dyDescent="0.25">
      <c r="A20145" t="s">
        <v>4130</v>
      </c>
      <c r="B20145" t="s">
        <v>19316</v>
      </c>
      <c r="C20145" t="s">
        <v>19317</v>
      </c>
    </row>
    <row r="20146" spans="1:3" hidden="1" x14ac:dyDescent="0.25">
      <c r="A20146" t="s">
        <v>4130</v>
      </c>
      <c r="B20146" t="s">
        <v>19318</v>
      </c>
      <c r="C20146" t="s">
        <v>19319</v>
      </c>
    </row>
    <row r="20147" spans="1:3" hidden="1" x14ac:dyDescent="0.25">
      <c r="A20147" t="s">
        <v>4130</v>
      </c>
      <c r="B20147" t="s">
        <v>19320</v>
      </c>
      <c r="C20147" t="s">
        <v>19321</v>
      </c>
    </row>
    <row r="20148" spans="1:3" hidden="1" x14ac:dyDescent="0.25">
      <c r="A20148" t="s">
        <v>4130</v>
      </c>
      <c r="B20148" t="s">
        <v>19322</v>
      </c>
      <c r="C20148" t="s">
        <v>19323</v>
      </c>
    </row>
    <row r="20149" spans="1:3" hidden="1" x14ac:dyDescent="0.25">
      <c r="A20149" t="s">
        <v>4130</v>
      </c>
      <c r="B20149" t="s">
        <v>19324</v>
      </c>
      <c r="C20149" t="s">
        <v>19325</v>
      </c>
    </row>
    <row r="20150" spans="1:3" hidden="1" x14ac:dyDescent="0.25">
      <c r="A20150" t="s">
        <v>4130</v>
      </c>
      <c r="B20150" t="s">
        <v>19326</v>
      </c>
      <c r="C20150" t="s">
        <v>19327</v>
      </c>
    </row>
    <row r="20151" spans="1:3" hidden="1" x14ac:dyDescent="0.25">
      <c r="A20151" t="s">
        <v>4130</v>
      </c>
      <c r="B20151" t="s">
        <v>19328</v>
      </c>
      <c r="C20151" t="s">
        <v>19329</v>
      </c>
    </row>
    <row r="20152" spans="1:3" hidden="1" x14ac:dyDescent="0.25">
      <c r="A20152" t="s">
        <v>4130</v>
      </c>
      <c r="B20152" t="s">
        <v>19330</v>
      </c>
      <c r="C20152" t="s">
        <v>19331</v>
      </c>
    </row>
    <row r="20153" spans="1:3" hidden="1" x14ac:dyDescent="0.25">
      <c r="A20153" t="s">
        <v>4130</v>
      </c>
      <c r="B20153" t="s">
        <v>19332</v>
      </c>
      <c r="C20153" t="s">
        <v>19333</v>
      </c>
    </row>
    <row r="20154" spans="1:3" hidden="1" x14ac:dyDescent="0.25">
      <c r="A20154" t="s">
        <v>4130</v>
      </c>
      <c r="B20154" t="s">
        <v>19334</v>
      </c>
      <c r="C20154" t="s">
        <v>19335</v>
      </c>
    </row>
    <row r="20155" spans="1:3" hidden="1" x14ac:dyDescent="0.25">
      <c r="A20155" t="s">
        <v>4130</v>
      </c>
      <c r="B20155" t="s">
        <v>19336</v>
      </c>
      <c r="C20155" t="s">
        <v>19337</v>
      </c>
    </row>
    <row r="20156" spans="1:3" hidden="1" x14ac:dyDescent="0.25">
      <c r="A20156" t="s">
        <v>4130</v>
      </c>
      <c r="B20156" t="s">
        <v>19338</v>
      </c>
      <c r="C20156" t="s">
        <v>19339</v>
      </c>
    </row>
    <row r="20157" spans="1:3" hidden="1" x14ac:dyDescent="0.25">
      <c r="A20157" t="s">
        <v>4130</v>
      </c>
      <c r="B20157" t="s">
        <v>19340</v>
      </c>
      <c r="C20157" t="s">
        <v>19341</v>
      </c>
    </row>
    <row r="20158" spans="1:3" hidden="1" x14ac:dyDescent="0.25">
      <c r="A20158" t="s">
        <v>4130</v>
      </c>
      <c r="B20158" t="s">
        <v>19342</v>
      </c>
      <c r="C20158" t="s">
        <v>19343</v>
      </c>
    </row>
    <row r="20159" spans="1:3" hidden="1" x14ac:dyDescent="0.25">
      <c r="A20159" t="s">
        <v>4130</v>
      </c>
      <c r="B20159" t="s">
        <v>19344</v>
      </c>
      <c r="C20159" t="s">
        <v>19345</v>
      </c>
    </row>
    <row r="20160" spans="1:3" hidden="1" x14ac:dyDescent="0.25">
      <c r="A20160" t="s">
        <v>4130</v>
      </c>
      <c r="B20160" t="s">
        <v>19346</v>
      </c>
      <c r="C20160" t="s">
        <v>19347</v>
      </c>
    </row>
    <row r="20161" spans="1:3" hidden="1" x14ac:dyDescent="0.25">
      <c r="A20161" t="s">
        <v>4130</v>
      </c>
      <c r="B20161" t="s">
        <v>19348</v>
      </c>
      <c r="C20161" t="s">
        <v>19349</v>
      </c>
    </row>
    <row r="20162" spans="1:3" hidden="1" x14ac:dyDescent="0.25">
      <c r="A20162" t="s">
        <v>4130</v>
      </c>
      <c r="B20162" t="s">
        <v>19350</v>
      </c>
      <c r="C20162" t="s">
        <v>19351</v>
      </c>
    </row>
    <row r="20163" spans="1:3" hidden="1" x14ac:dyDescent="0.25">
      <c r="A20163" t="s">
        <v>4130</v>
      </c>
      <c r="B20163" t="s">
        <v>19352</v>
      </c>
      <c r="C20163" t="s">
        <v>19353</v>
      </c>
    </row>
    <row r="20164" spans="1:3" hidden="1" x14ac:dyDescent="0.25">
      <c r="A20164" t="s">
        <v>4130</v>
      </c>
      <c r="B20164" t="s">
        <v>19354</v>
      </c>
      <c r="C20164" t="s">
        <v>19355</v>
      </c>
    </row>
    <row r="20165" spans="1:3" hidden="1" x14ac:dyDescent="0.25">
      <c r="A20165" t="s">
        <v>4130</v>
      </c>
      <c r="B20165" t="s">
        <v>19356</v>
      </c>
      <c r="C20165" t="s">
        <v>19357</v>
      </c>
    </row>
    <row r="20166" spans="1:3" hidden="1" x14ac:dyDescent="0.25">
      <c r="A20166" t="s">
        <v>4130</v>
      </c>
      <c r="B20166" t="s">
        <v>19358</v>
      </c>
      <c r="C20166" t="s">
        <v>19359</v>
      </c>
    </row>
    <row r="20167" spans="1:3" hidden="1" x14ac:dyDescent="0.25">
      <c r="A20167" t="s">
        <v>4130</v>
      </c>
      <c r="B20167" t="s">
        <v>19360</v>
      </c>
      <c r="C20167" t="s">
        <v>19361</v>
      </c>
    </row>
    <row r="20168" spans="1:3" hidden="1" x14ac:dyDescent="0.25">
      <c r="A20168" t="s">
        <v>4130</v>
      </c>
      <c r="B20168" t="s">
        <v>19362</v>
      </c>
      <c r="C20168" t="s">
        <v>19363</v>
      </c>
    </row>
    <row r="20169" spans="1:3" hidden="1" x14ac:dyDescent="0.25">
      <c r="A20169" t="s">
        <v>4130</v>
      </c>
      <c r="B20169" t="s">
        <v>19364</v>
      </c>
      <c r="C20169" t="s">
        <v>19365</v>
      </c>
    </row>
    <row r="20170" spans="1:3" hidden="1" x14ac:dyDescent="0.25">
      <c r="A20170" t="s">
        <v>4130</v>
      </c>
      <c r="B20170" t="s">
        <v>19366</v>
      </c>
      <c r="C20170" t="s">
        <v>19367</v>
      </c>
    </row>
    <row r="20171" spans="1:3" hidden="1" x14ac:dyDescent="0.25">
      <c r="A20171" t="s">
        <v>4130</v>
      </c>
      <c r="B20171" t="s">
        <v>19368</v>
      </c>
      <c r="C20171" t="s">
        <v>19369</v>
      </c>
    </row>
    <row r="20172" spans="1:3" hidden="1" x14ac:dyDescent="0.25">
      <c r="A20172" t="s">
        <v>4130</v>
      </c>
      <c r="B20172" t="s">
        <v>19370</v>
      </c>
      <c r="C20172" t="s">
        <v>19371</v>
      </c>
    </row>
    <row r="20173" spans="1:3" hidden="1" x14ac:dyDescent="0.25">
      <c r="A20173" t="s">
        <v>4130</v>
      </c>
      <c r="B20173" t="s">
        <v>19372</v>
      </c>
      <c r="C20173" t="s">
        <v>19373</v>
      </c>
    </row>
    <row r="20174" spans="1:3" hidden="1" x14ac:dyDescent="0.25">
      <c r="A20174" t="s">
        <v>4130</v>
      </c>
      <c r="B20174" t="s">
        <v>19372</v>
      </c>
      <c r="C20174" t="s">
        <v>19374</v>
      </c>
    </row>
    <row r="20175" spans="1:3" hidden="1" x14ac:dyDescent="0.25">
      <c r="A20175" t="s">
        <v>4130</v>
      </c>
      <c r="B20175" t="s">
        <v>19375</v>
      </c>
      <c r="C20175" t="s">
        <v>19376</v>
      </c>
    </row>
    <row r="20176" spans="1:3" hidden="1" x14ac:dyDescent="0.25">
      <c r="A20176" t="s">
        <v>4130</v>
      </c>
      <c r="B20176" t="s">
        <v>19377</v>
      </c>
      <c r="C20176" t="s">
        <v>19378</v>
      </c>
    </row>
    <row r="20177" spans="1:3" hidden="1" x14ac:dyDescent="0.25">
      <c r="A20177" t="s">
        <v>4130</v>
      </c>
      <c r="B20177" t="s">
        <v>19379</v>
      </c>
      <c r="C20177" t="s">
        <v>19380</v>
      </c>
    </row>
    <row r="20178" spans="1:3" hidden="1" x14ac:dyDescent="0.25">
      <c r="A20178" t="s">
        <v>4130</v>
      </c>
      <c r="B20178" t="s">
        <v>19381</v>
      </c>
      <c r="C20178" t="s">
        <v>19382</v>
      </c>
    </row>
    <row r="20179" spans="1:3" hidden="1" x14ac:dyDescent="0.25">
      <c r="A20179" t="s">
        <v>4130</v>
      </c>
      <c r="B20179" t="s">
        <v>19383</v>
      </c>
      <c r="C20179" t="s">
        <v>19384</v>
      </c>
    </row>
    <row r="20180" spans="1:3" hidden="1" x14ac:dyDescent="0.25">
      <c r="A20180" t="s">
        <v>4130</v>
      </c>
      <c r="B20180" t="s">
        <v>19385</v>
      </c>
      <c r="C20180" t="s">
        <v>19386</v>
      </c>
    </row>
    <row r="20181" spans="1:3" hidden="1" x14ac:dyDescent="0.25">
      <c r="A20181" t="s">
        <v>4130</v>
      </c>
      <c r="B20181" t="s">
        <v>19387</v>
      </c>
      <c r="C20181" t="s">
        <v>19388</v>
      </c>
    </row>
    <row r="20182" spans="1:3" hidden="1" x14ac:dyDescent="0.25">
      <c r="A20182" t="s">
        <v>4130</v>
      </c>
      <c r="B20182" t="s">
        <v>19389</v>
      </c>
      <c r="C20182" t="s">
        <v>19390</v>
      </c>
    </row>
    <row r="20183" spans="1:3" hidden="1" x14ac:dyDescent="0.25">
      <c r="A20183" t="s">
        <v>4130</v>
      </c>
      <c r="B20183" t="s">
        <v>19391</v>
      </c>
      <c r="C20183" t="s">
        <v>19392</v>
      </c>
    </row>
    <row r="20184" spans="1:3" hidden="1" x14ac:dyDescent="0.25">
      <c r="A20184" t="s">
        <v>4130</v>
      </c>
      <c r="B20184" t="s">
        <v>19393</v>
      </c>
      <c r="C20184" t="s">
        <v>19394</v>
      </c>
    </row>
    <row r="20185" spans="1:3" hidden="1" x14ac:dyDescent="0.25">
      <c r="A20185" t="s">
        <v>4130</v>
      </c>
      <c r="B20185" t="s">
        <v>19395</v>
      </c>
      <c r="C20185" t="s">
        <v>19396</v>
      </c>
    </row>
    <row r="20186" spans="1:3" hidden="1" x14ac:dyDescent="0.25">
      <c r="A20186" t="s">
        <v>4130</v>
      </c>
      <c r="B20186" t="s">
        <v>19397</v>
      </c>
      <c r="C20186" t="s">
        <v>19398</v>
      </c>
    </row>
    <row r="20187" spans="1:3" hidden="1" x14ac:dyDescent="0.25">
      <c r="A20187" t="s">
        <v>4130</v>
      </c>
      <c r="B20187" t="s">
        <v>19399</v>
      </c>
      <c r="C20187" t="s">
        <v>19400</v>
      </c>
    </row>
    <row r="20188" spans="1:3" hidden="1" x14ac:dyDescent="0.25">
      <c r="A20188" t="s">
        <v>4130</v>
      </c>
      <c r="B20188" t="s">
        <v>19401</v>
      </c>
      <c r="C20188" t="s">
        <v>19402</v>
      </c>
    </row>
    <row r="20189" spans="1:3" hidden="1" x14ac:dyDescent="0.25">
      <c r="A20189" t="s">
        <v>4130</v>
      </c>
      <c r="B20189" t="s">
        <v>19403</v>
      </c>
      <c r="C20189" t="s">
        <v>19404</v>
      </c>
    </row>
    <row r="20190" spans="1:3" hidden="1" x14ac:dyDescent="0.25">
      <c r="A20190" t="s">
        <v>4130</v>
      </c>
      <c r="B20190" t="s">
        <v>19405</v>
      </c>
      <c r="C20190" t="s">
        <v>19406</v>
      </c>
    </row>
    <row r="20191" spans="1:3" hidden="1" x14ac:dyDescent="0.25">
      <c r="A20191" t="s">
        <v>4130</v>
      </c>
      <c r="B20191" t="s">
        <v>19407</v>
      </c>
      <c r="C20191" t="s">
        <v>19408</v>
      </c>
    </row>
    <row r="20192" spans="1:3" hidden="1" x14ac:dyDescent="0.25">
      <c r="A20192" t="s">
        <v>4130</v>
      </c>
      <c r="B20192" t="s">
        <v>19409</v>
      </c>
      <c r="C20192" t="s">
        <v>19410</v>
      </c>
    </row>
    <row r="20193" spans="1:3" hidden="1" x14ac:dyDescent="0.25">
      <c r="A20193" t="s">
        <v>4130</v>
      </c>
      <c r="B20193" t="s">
        <v>19411</v>
      </c>
      <c r="C20193" t="s">
        <v>19412</v>
      </c>
    </row>
    <row r="20194" spans="1:3" hidden="1" x14ac:dyDescent="0.25">
      <c r="A20194" t="s">
        <v>4130</v>
      </c>
      <c r="B20194" t="s">
        <v>19413</v>
      </c>
      <c r="C20194" t="s">
        <v>19414</v>
      </c>
    </row>
    <row r="20195" spans="1:3" hidden="1" x14ac:dyDescent="0.25">
      <c r="A20195" t="s">
        <v>4130</v>
      </c>
      <c r="B20195" t="s">
        <v>19415</v>
      </c>
      <c r="C20195" t="s">
        <v>19416</v>
      </c>
    </row>
    <row r="20196" spans="1:3" hidden="1" x14ac:dyDescent="0.25">
      <c r="A20196" t="s">
        <v>4130</v>
      </c>
      <c r="B20196" t="s">
        <v>19417</v>
      </c>
      <c r="C20196" t="s">
        <v>19416</v>
      </c>
    </row>
    <row r="20197" spans="1:3" hidden="1" x14ac:dyDescent="0.25">
      <c r="A20197" t="s">
        <v>4130</v>
      </c>
      <c r="B20197" t="s">
        <v>19418</v>
      </c>
      <c r="C20197" t="s">
        <v>19416</v>
      </c>
    </row>
    <row r="20198" spans="1:3" hidden="1" x14ac:dyDescent="0.25">
      <c r="A20198" t="s">
        <v>4130</v>
      </c>
      <c r="B20198" t="s">
        <v>19419</v>
      </c>
      <c r="C20198" t="s">
        <v>19420</v>
      </c>
    </row>
    <row r="20199" spans="1:3" hidden="1" x14ac:dyDescent="0.25">
      <c r="A20199" t="s">
        <v>4130</v>
      </c>
      <c r="B20199" t="s">
        <v>19421</v>
      </c>
      <c r="C20199" t="s">
        <v>19422</v>
      </c>
    </row>
    <row r="20200" spans="1:3" hidden="1" x14ac:dyDescent="0.25">
      <c r="A20200" t="s">
        <v>4130</v>
      </c>
      <c r="B20200" t="s">
        <v>19423</v>
      </c>
      <c r="C20200" t="s">
        <v>19424</v>
      </c>
    </row>
    <row r="20201" spans="1:3" hidden="1" x14ac:dyDescent="0.25">
      <c r="A20201" t="s">
        <v>4130</v>
      </c>
      <c r="B20201" t="s">
        <v>19425</v>
      </c>
      <c r="C20201" t="s">
        <v>19424</v>
      </c>
    </row>
    <row r="20202" spans="1:3" hidden="1" x14ac:dyDescent="0.25">
      <c r="A20202" t="s">
        <v>4130</v>
      </c>
      <c r="B20202" t="s">
        <v>19426</v>
      </c>
      <c r="C20202" t="s">
        <v>19424</v>
      </c>
    </row>
    <row r="20203" spans="1:3" hidden="1" x14ac:dyDescent="0.25">
      <c r="A20203" t="s">
        <v>4130</v>
      </c>
      <c r="B20203" t="s">
        <v>19427</v>
      </c>
      <c r="C20203" t="s">
        <v>19428</v>
      </c>
    </row>
    <row r="20204" spans="1:3" hidden="1" x14ac:dyDescent="0.25">
      <c r="A20204" t="s">
        <v>4130</v>
      </c>
      <c r="B20204" t="s">
        <v>19429</v>
      </c>
      <c r="C20204" t="s">
        <v>19430</v>
      </c>
    </row>
    <row r="20205" spans="1:3" hidden="1" x14ac:dyDescent="0.25">
      <c r="A20205" t="s">
        <v>4130</v>
      </c>
      <c r="B20205" t="s">
        <v>19431</v>
      </c>
      <c r="C20205" t="s">
        <v>19432</v>
      </c>
    </row>
    <row r="20206" spans="1:3" hidden="1" x14ac:dyDescent="0.25">
      <c r="A20206" t="s">
        <v>4130</v>
      </c>
      <c r="B20206" t="s">
        <v>19433</v>
      </c>
      <c r="C20206" t="s">
        <v>19434</v>
      </c>
    </row>
    <row r="20207" spans="1:3" hidden="1" x14ac:dyDescent="0.25">
      <c r="A20207" t="s">
        <v>4130</v>
      </c>
      <c r="B20207" t="s">
        <v>19435</v>
      </c>
      <c r="C20207" t="s">
        <v>19436</v>
      </c>
    </row>
    <row r="20208" spans="1:3" hidden="1" x14ac:dyDescent="0.25">
      <c r="A20208" t="s">
        <v>4130</v>
      </c>
      <c r="B20208" t="s">
        <v>19437</v>
      </c>
      <c r="C20208" t="s">
        <v>19438</v>
      </c>
    </row>
    <row r="20209" spans="1:3" hidden="1" x14ac:dyDescent="0.25">
      <c r="A20209" t="s">
        <v>4130</v>
      </c>
      <c r="B20209" t="s">
        <v>19439</v>
      </c>
      <c r="C20209" t="s">
        <v>19440</v>
      </c>
    </row>
    <row r="20210" spans="1:3" hidden="1" x14ac:dyDescent="0.25">
      <c r="A20210" t="s">
        <v>4130</v>
      </c>
      <c r="B20210" t="s">
        <v>19441</v>
      </c>
      <c r="C20210" t="s">
        <v>19442</v>
      </c>
    </row>
    <row r="20211" spans="1:3" hidden="1" x14ac:dyDescent="0.25">
      <c r="A20211" t="s">
        <v>4130</v>
      </c>
      <c r="B20211" t="s">
        <v>19443</v>
      </c>
      <c r="C20211" t="s">
        <v>19444</v>
      </c>
    </row>
    <row r="20212" spans="1:3" hidden="1" x14ac:dyDescent="0.25">
      <c r="A20212" t="s">
        <v>4130</v>
      </c>
      <c r="B20212" t="s">
        <v>19445</v>
      </c>
      <c r="C20212" t="s">
        <v>19446</v>
      </c>
    </row>
    <row r="20213" spans="1:3" hidden="1" x14ac:dyDescent="0.25">
      <c r="A20213" t="s">
        <v>4130</v>
      </c>
      <c r="B20213" t="s">
        <v>19447</v>
      </c>
      <c r="C20213" t="s">
        <v>19448</v>
      </c>
    </row>
    <row r="20214" spans="1:3" hidden="1" x14ac:dyDescent="0.25">
      <c r="A20214" t="s">
        <v>4130</v>
      </c>
      <c r="B20214" t="s">
        <v>19449</v>
      </c>
      <c r="C20214" t="s">
        <v>19450</v>
      </c>
    </row>
    <row r="20215" spans="1:3" hidden="1" x14ac:dyDescent="0.25">
      <c r="A20215" t="s">
        <v>4130</v>
      </c>
      <c r="B20215" t="s">
        <v>19451</v>
      </c>
      <c r="C20215" t="s">
        <v>19452</v>
      </c>
    </row>
    <row r="20216" spans="1:3" hidden="1" x14ac:dyDescent="0.25">
      <c r="A20216" t="s">
        <v>4130</v>
      </c>
      <c r="B20216" t="s">
        <v>19453</v>
      </c>
      <c r="C20216" t="s">
        <v>19454</v>
      </c>
    </row>
    <row r="20217" spans="1:3" hidden="1" x14ac:dyDescent="0.25">
      <c r="A20217" t="s">
        <v>4130</v>
      </c>
      <c r="B20217" t="s">
        <v>19455</v>
      </c>
      <c r="C20217" t="s">
        <v>19456</v>
      </c>
    </row>
    <row r="20218" spans="1:3" hidden="1" x14ac:dyDescent="0.25">
      <c r="A20218" t="s">
        <v>4130</v>
      </c>
      <c r="B20218" t="s">
        <v>19457</v>
      </c>
      <c r="C20218" t="s">
        <v>19458</v>
      </c>
    </row>
    <row r="20219" spans="1:3" hidden="1" x14ac:dyDescent="0.25">
      <c r="A20219" t="s">
        <v>4130</v>
      </c>
      <c r="B20219" t="s">
        <v>19459</v>
      </c>
      <c r="C20219" t="s">
        <v>19460</v>
      </c>
    </row>
    <row r="20220" spans="1:3" hidden="1" x14ac:dyDescent="0.25">
      <c r="A20220" t="s">
        <v>4130</v>
      </c>
      <c r="B20220" t="s">
        <v>19461</v>
      </c>
      <c r="C20220" t="s">
        <v>19462</v>
      </c>
    </row>
    <row r="20221" spans="1:3" hidden="1" x14ac:dyDescent="0.25">
      <c r="A20221" t="s">
        <v>4130</v>
      </c>
      <c r="B20221" t="s">
        <v>19463</v>
      </c>
      <c r="C20221" t="s">
        <v>19464</v>
      </c>
    </row>
    <row r="20222" spans="1:3" hidden="1" x14ac:dyDescent="0.25">
      <c r="A20222" t="s">
        <v>4130</v>
      </c>
      <c r="B20222" t="s">
        <v>19465</v>
      </c>
      <c r="C20222" t="s">
        <v>19466</v>
      </c>
    </row>
    <row r="20223" spans="1:3" hidden="1" x14ac:dyDescent="0.25">
      <c r="A20223" t="s">
        <v>4130</v>
      </c>
      <c r="B20223" t="s">
        <v>19467</v>
      </c>
      <c r="C20223" t="s">
        <v>19468</v>
      </c>
    </row>
    <row r="20224" spans="1:3" hidden="1" x14ac:dyDescent="0.25">
      <c r="A20224" t="s">
        <v>4130</v>
      </c>
      <c r="B20224" t="s">
        <v>19469</v>
      </c>
      <c r="C20224" t="s">
        <v>19470</v>
      </c>
    </row>
    <row r="20225" spans="1:3" hidden="1" x14ac:dyDescent="0.25">
      <c r="A20225" t="s">
        <v>4130</v>
      </c>
      <c r="B20225" t="s">
        <v>19471</v>
      </c>
      <c r="C20225" t="s">
        <v>19472</v>
      </c>
    </row>
    <row r="20226" spans="1:3" hidden="1" x14ac:dyDescent="0.25">
      <c r="A20226" t="s">
        <v>4130</v>
      </c>
      <c r="B20226" t="s">
        <v>19473</v>
      </c>
      <c r="C20226" t="s">
        <v>19474</v>
      </c>
    </row>
    <row r="20227" spans="1:3" hidden="1" x14ac:dyDescent="0.25">
      <c r="A20227" t="s">
        <v>4130</v>
      </c>
      <c r="B20227" t="s">
        <v>19475</v>
      </c>
      <c r="C20227" t="s">
        <v>19476</v>
      </c>
    </row>
    <row r="20228" spans="1:3" hidden="1" x14ac:dyDescent="0.25">
      <c r="A20228" t="s">
        <v>4130</v>
      </c>
      <c r="B20228" t="s">
        <v>19477</v>
      </c>
      <c r="C20228" t="s">
        <v>19478</v>
      </c>
    </row>
    <row r="20229" spans="1:3" hidden="1" x14ac:dyDescent="0.25">
      <c r="A20229" t="s">
        <v>4130</v>
      </c>
      <c r="B20229" t="s">
        <v>19479</v>
      </c>
      <c r="C20229" t="s">
        <v>19480</v>
      </c>
    </row>
    <row r="20230" spans="1:3" hidden="1" x14ac:dyDescent="0.25">
      <c r="A20230" t="s">
        <v>4130</v>
      </c>
      <c r="B20230" t="s">
        <v>19481</v>
      </c>
      <c r="C20230" t="s">
        <v>19482</v>
      </c>
    </row>
    <row r="20231" spans="1:3" hidden="1" x14ac:dyDescent="0.25">
      <c r="A20231" t="s">
        <v>4130</v>
      </c>
      <c r="B20231" t="s">
        <v>19483</v>
      </c>
      <c r="C20231" t="s">
        <v>19484</v>
      </c>
    </row>
    <row r="20232" spans="1:3" hidden="1" x14ac:dyDescent="0.25">
      <c r="A20232" t="s">
        <v>4130</v>
      </c>
      <c r="B20232" t="s">
        <v>19485</v>
      </c>
      <c r="C20232" t="s">
        <v>19486</v>
      </c>
    </row>
    <row r="20233" spans="1:3" hidden="1" x14ac:dyDescent="0.25">
      <c r="A20233" t="s">
        <v>4130</v>
      </c>
      <c r="B20233" t="s">
        <v>19487</v>
      </c>
      <c r="C20233" t="s">
        <v>19488</v>
      </c>
    </row>
    <row r="20234" spans="1:3" hidden="1" x14ac:dyDescent="0.25">
      <c r="A20234" t="s">
        <v>4130</v>
      </c>
      <c r="B20234" t="s">
        <v>19489</v>
      </c>
      <c r="C20234" t="s">
        <v>19490</v>
      </c>
    </row>
    <row r="20235" spans="1:3" hidden="1" x14ac:dyDescent="0.25">
      <c r="A20235" t="s">
        <v>4130</v>
      </c>
      <c r="B20235" t="s">
        <v>19491</v>
      </c>
      <c r="C20235" t="s">
        <v>19492</v>
      </c>
    </row>
    <row r="20236" spans="1:3" hidden="1" x14ac:dyDescent="0.25">
      <c r="A20236" t="s">
        <v>4130</v>
      </c>
      <c r="B20236" t="s">
        <v>19493</v>
      </c>
      <c r="C20236" t="s">
        <v>19494</v>
      </c>
    </row>
    <row r="20237" spans="1:3" hidden="1" x14ac:dyDescent="0.25">
      <c r="A20237" t="s">
        <v>4130</v>
      </c>
      <c r="B20237" t="s">
        <v>19495</v>
      </c>
      <c r="C20237" t="s">
        <v>19496</v>
      </c>
    </row>
    <row r="20238" spans="1:3" hidden="1" x14ac:dyDescent="0.25">
      <c r="A20238" t="s">
        <v>4130</v>
      </c>
      <c r="B20238" t="s">
        <v>19497</v>
      </c>
      <c r="C20238" t="s">
        <v>19498</v>
      </c>
    </row>
    <row r="20239" spans="1:3" hidden="1" x14ac:dyDescent="0.25">
      <c r="A20239" t="s">
        <v>4130</v>
      </c>
      <c r="B20239" t="s">
        <v>19499</v>
      </c>
      <c r="C20239" t="s">
        <v>19500</v>
      </c>
    </row>
    <row r="20240" spans="1:3" hidden="1" x14ac:dyDescent="0.25">
      <c r="A20240" t="s">
        <v>4130</v>
      </c>
      <c r="B20240" t="s">
        <v>19501</v>
      </c>
      <c r="C20240" t="s">
        <v>19502</v>
      </c>
    </row>
    <row r="20241" spans="1:3" hidden="1" x14ac:dyDescent="0.25">
      <c r="A20241" t="s">
        <v>4130</v>
      </c>
      <c r="B20241" t="s">
        <v>19503</v>
      </c>
      <c r="C20241" t="s">
        <v>19504</v>
      </c>
    </row>
    <row r="20242" spans="1:3" hidden="1" x14ac:dyDescent="0.25">
      <c r="A20242" t="s">
        <v>4130</v>
      </c>
      <c r="B20242" t="s">
        <v>19505</v>
      </c>
      <c r="C20242" t="s">
        <v>19506</v>
      </c>
    </row>
    <row r="20243" spans="1:3" hidden="1" x14ac:dyDescent="0.25">
      <c r="A20243" t="s">
        <v>4130</v>
      </c>
      <c r="B20243" t="s">
        <v>19507</v>
      </c>
      <c r="C20243" t="s">
        <v>19508</v>
      </c>
    </row>
    <row r="20244" spans="1:3" hidden="1" x14ac:dyDescent="0.25">
      <c r="A20244" t="s">
        <v>4130</v>
      </c>
      <c r="B20244" t="s">
        <v>19509</v>
      </c>
      <c r="C20244" t="s">
        <v>19510</v>
      </c>
    </row>
    <row r="20245" spans="1:3" hidden="1" x14ac:dyDescent="0.25">
      <c r="A20245" t="s">
        <v>4130</v>
      </c>
      <c r="B20245" t="s">
        <v>19511</v>
      </c>
      <c r="C20245" t="s">
        <v>19512</v>
      </c>
    </row>
    <row r="20246" spans="1:3" hidden="1" x14ac:dyDescent="0.25">
      <c r="A20246" t="s">
        <v>4130</v>
      </c>
      <c r="B20246" t="s">
        <v>19513</v>
      </c>
      <c r="C20246" t="s">
        <v>19514</v>
      </c>
    </row>
    <row r="20247" spans="1:3" hidden="1" x14ac:dyDescent="0.25">
      <c r="A20247" t="s">
        <v>4130</v>
      </c>
      <c r="B20247" t="s">
        <v>19515</v>
      </c>
      <c r="C20247" t="s">
        <v>19516</v>
      </c>
    </row>
    <row r="20248" spans="1:3" hidden="1" x14ac:dyDescent="0.25">
      <c r="A20248" t="s">
        <v>4130</v>
      </c>
      <c r="B20248" t="s">
        <v>19517</v>
      </c>
      <c r="C20248" t="s">
        <v>19518</v>
      </c>
    </row>
    <row r="20249" spans="1:3" hidden="1" x14ac:dyDescent="0.25">
      <c r="A20249" t="s">
        <v>4130</v>
      </c>
      <c r="B20249" t="s">
        <v>19519</v>
      </c>
      <c r="C20249" t="s">
        <v>19520</v>
      </c>
    </row>
    <row r="20250" spans="1:3" hidden="1" x14ac:dyDescent="0.25">
      <c r="A20250" t="s">
        <v>4130</v>
      </c>
      <c r="B20250" t="s">
        <v>19521</v>
      </c>
      <c r="C20250" t="s">
        <v>19522</v>
      </c>
    </row>
    <row r="20251" spans="1:3" hidden="1" x14ac:dyDescent="0.25">
      <c r="A20251" t="s">
        <v>4130</v>
      </c>
      <c r="B20251" t="s">
        <v>19523</v>
      </c>
      <c r="C20251" t="s">
        <v>19524</v>
      </c>
    </row>
    <row r="20252" spans="1:3" hidden="1" x14ac:dyDescent="0.25">
      <c r="A20252" t="s">
        <v>4130</v>
      </c>
      <c r="B20252" t="s">
        <v>19525</v>
      </c>
      <c r="C20252" t="s">
        <v>19526</v>
      </c>
    </row>
    <row r="20253" spans="1:3" hidden="1" x14ac:dyDescent="0.25">
      <c r="A20253" t="s">
        <v>4130</v>
      </c>
      <c r="B20253" t="s">
        <v>19527</v>
      </c>
      <c r="C20253" t="s">
        <v>19528</v>
      </c>
    </row>
    <row r="20254" spans="1:3" hidden="1" x14ac:dyDescent="0.25">
      <c r="A20254" t="s">
        <v>4130</v>
      </c>
      <c r="B20254" t="s">
        <v>19529</v>
      </c>
      <c r="C20254" t="s">
        <v>19530</v>
      </c>
    </row>
    <row r="20255" spans="1:3" hidden="1" x14ac:dyDescent="0.25">
      <c r="A20255" t="s">
        <v>4130</v>
      </c>
      <c r="B20255" t="s">
        <v>19531</v>
      </c>
      <c r="C20255" t="s">
        <v>19532</v>
      </c>
    </row>
    <row r="20256" spans="1:3" hidden="1" x14ac:dyDescent="0.25">
      <c r="A20256" t="s">
        <v>4130</v>
      </c>
      <c r="B20256" t="s">
        <v>19533</v>
      </c>
      <c r="C20256" t="s">
        <v>19534</v>
      </c>
    </row>
    <row r="20257" spans="1:3" hidden="1" x14ac:dyDescent="0.25">
      <c r="A20257" t="s">
        <v>4130</v>
      </c>
      <c r="B20257" t="s">
        <v>19535</v>
      </c>
      <c r="C20257" t="s">
        <v>19536</v>
      </c>
    </row>
    <row r="20258" spans="1:3" hidden="1" x14ac:dyDescent="0.25">
      <c r="A20258" t="s">
        <v>4130</v>
      </c>
      <c r="B20258" t="s">
        <v>19537</v>
      </c>
      <c r="C20258" t="s">
        <v>19538</v>
      </c>
    </row>
    <row r="20259" spans="1:3" hidden="1" x14ac:dyDescent="0.25">
      <c r="A20259" t="s">
        <v>4130</v>
      </c>
      <c r="B20259" t="s">
        <v>19539</v>
      </c>
      <c r="C20259" t="s">
        <v>19540</v>
      </c>
    </row>
    <row r="20260" spans="1:3" hidden="1" x14ac:dyDescent="0.25">
      <c r="A20260" t="s">
        <v>4130</v>
      </c>
      <c r="B20260" t="s">
        <v>19541</v>
      </c>
      <c r="C20260" t="s">
        <v>19542</v>
      </c>
    </row>
    <row r="20261" spans="1:3" hidden="1" x14ac:dyDescent="0.25">
      <c r="A20261" t="s">
        <v>4130</v>
      </c>
      <c r="B20261" t="s">
        <v>19543</v>
      </c>
      <c r="C20261" t="s">
        <v>19544</v>
      </c>
    </row>
    <row r="20262" spans="1:3" hidden="1" x14ac:dyDescent="0.25">
      <c r="A20262" t="s">
        <v>4130</v>
      </c>
      <c r="B20262" t="s">
        <v>19545</v>
      </c>
      <c r="C20262" t="s">
        <v>19546</v>
      </c>
    </row>
    <row r="20263" spans="1:3" hidden="1" x14ac:dyDescent="0.25">
      <c r="A20263" t="s">
        <v>4130</v>
      </c>
      <c r="B20263" t="s">
        <v>19547</v>
      </c>
      <c r="C20263" t="s">
        <v>19548</v>
      </c>
    </row>
    <row r="20264" spans="1:3" hidden="1" x14ac:dyDescent="0.25">
      <c r="A20264" t="s">
        <v>4130</v>
      </c>
      <c r="B20264" t="s">
        <v>19549</v>
      </c>
      <c r="C20264" t="s">
        <v>19550</v>
      </c>
    </row>
    <row r="20265" spans="1:3" hidden="1" x14ac:dyDescent="0.25">
      <c r="A20265" t="s">
        <v>4130</v>
      </c>
      <c r="B20265" t="s">
        <v>19551</v>
      </c>
      <c r="C20265" t="s">
        <v>19552</v>
      </c>
    </row>
    <row r="20266" spans="1:3" hidden="1" x14ac:dyDescent="0.25">
      <c r="A20266" t="s">
        <v>4130</v>
      </c>
      <c r="B20266" t="s">
        <v>19553</v>
      </c>
      <c r="C20266" t="s">
        <v>19554</v>
      </c>
    </row>
    <row r="20267" spans="1:3" hidden="1" x14ac:dyDescent="0.25">
      <c r="A20267" t="s">
        <v>4130</v>
      </c>
      <c r="B20267" t="s">
        <v>19555</v>
      </c>
      <c r="C20267" t="s">
        <v>19556</v>
      </c>
    </row>
    <row r="20268" spans="1:3" hidden="1" x14ac:dyDescent="0.25">
      <c r="A20268" t="s">
        <v>4130</v>
      </c>
      <c r="B20268" t="s">
        <v>19557</v>
      </c>
      <c r="C20268" t="s">
        <v>19558</v>
      </c>
    </row>
    <row r="20269" spans="1:3" hidden="1" x14ac:dyDescent="0.25">
      <c r="A20269" t="s">
        <v>4130</v>
      </c>
      <c r="B20269" t="s">
        <v>19559</v>
      </c>
      <c r="C20269" t="s">
        <v>19560</v>
      </c>
    </row>
    <row r="20270" spans="1:3" hidden="1" x14ac:dyDescent="0.25">
      <c r="A20270" t="s">
        <v>4130</v>
      </c>
      <c r="B20270" t="s">
        <v>19561</v>
      </c>
      <c r="C20270" t="s">
        <v>19562</v>
      </c>
    </row>
    <row r="20271" spans="1:3" hidden="1" x14ac:dyDescent="0.25">
      <c r="A20271" t="s">
        <v>4130</v>
      </c>
      <c r="B20271" t="s">
        <v>19563</v>
      </c>
      <c r="C20271" t="s">
        <v>19564</v>
      </c>
    </row>
    <row r="20272" spans="1:3" hidden="1" x14ac:dyDescent="0.25">
      <c r="A20272" t="s">
        <v>4130</v>
      </c>
      <c r="B20272" t="s">
        <v>19565</v>
      </c>
      <c r="C20272" t="s">
        <v>19566</v>
      </c>
    </row>
    <row r="20273" spans="1:3" hidden="1" x14ac:dyDescent="0.25">
      <c r="A20273" t="s">
        <v>4130</v>
      </c>
      <c r="B20273" t="s">
        <v>19567</v>
      </c>
      <c r="C20273" t="s">
        <v>19568</v>
      </c>
    </row>
    <row r="20274" spans="1:3" hidden="1" x14ac:dyDescent="0.25">
      <c r="A20274" t="s">
        <v>4130</v>
      </c>
      <c r="B20274" t="s">
        <v>19569</v>
      </c>
      <c r="C20274" t="s">
        <v>19570</v>
      </c>
    </row>
    <row r="20275" spans="1:3" hidden="1" x14ac:dyDescent="0.25">
      <c r="A20275" t="s">
        <v>4130</v>
      </c>
      <c r="B20275" t="s">
        <v>19571</v>
      </c>
      <c r="C20275" t="s">
        <v>19572</v>
      </c>
    </row>
    <row r="20276" spans="1:3" hidden="1" x14ac:dyDescent="0.25">
      <c r="A20276" t="s">
        <v>4130</v>
      </c>
      <c r="B20276" t="s">
        <v>19573</v>
      </c>
      <c r="C20276" t="s">
        <v>19574</v>
      </c>
    </row>
    <row r="20277" spans="1:3" hidden="1" x14ac:dyDescent="0.25">
      <c r="A20277" t="s">
        <v>4130</v>
      </c>
      <c r="B20277" t="s">
        <v>19575</v>
      </c>
      <c r="C20277" t="s">
        <v>19576</v>
      </c>
    </row>
    <row r="20278" spans="1:3" hidden="1" x14ac:dyDescent="0.25">
      <c r="A20278" t="s">
        <v>4130</v>
      </c>
      <c r="B20278" t="s">
        <v>19577</v>
      </c>
      <c r="C20278" t="s">
        <v>19578</v>
      </c>
    </row>
    <row r="20279" spans="1:3" hidden="1" x14ac:dyDescent="0.25">
      <c r="A20279" t="s">
        <v>4130</v>
      </c>
      <c r="B20279" t="s">
        <v>19579</v>
      </c>
      <c r="C20279" t="s">
        <v>19580</v>
      </c>
    </row>
    <row r="20280" spans="1:3" hidden="1" x14ac:dyDescent="0.25">
      <c r="A20280" t="s">
        <v>4130</v>
      </c>
      <c r="B20280" t="s">
        <v>19581</v>
      </c>
      <c r="C20280" t="s">
        <v>19582</v>
      </c>
    </row>
    <row r="20281" spans="1:3" hidden="1" x14ac:dyDescent="0.25">
      <c r="A20281" t="s">
        <v>4130</v>
      </c>
      <c r="B20281" t="s">
        <v>19583</v>
      </c>
      <c r="C20281" t="s">
        <v>19584</v>
      </c>
    </row>
    <row r="20282" spans="1:3" hidden="1" x14ac:dyDescent="0.25">
      <c r="A20282" t="s">
        <v>4130</v>
      </c>
      <c r="B20282" t="s">
        <v>19585</v>
      </c>
      <c r="C20282" t="s">
        <v>19586</v>
      </c>
    </row>
    <row r="20283" spans="1:3" hidden="1" x14ac:dyDescent="0.25">
      <c r="A20283" t="s">
        <v>4130</v>
      </c>
      <c r="B20283" t="s">
        <v>19587</v>
      </c>
      <c r="C20283" t="s">
        <v>19588</v>
      </c>
    </row>
    <row r="20284" spans="1:3" hidden="1" x14ac:dyDescent="0.25">
      <c r="A20284" t="s">
        <v>4130</v>
      </c>
      <c r="B20284" t="s">
        <v>19589</v>
      </c>
      <c r="C20284" t="s">
        <v>19590</v>
      </c>
    </row>
    <row r="20285" spans="1:3" hidden="1" x14ac:dyDescent="0.25">
      <c r="A20285" t="s">
        <v>4130</v>
      </c>
      <c r="B20285" t="s">
        <v>19591</v>
      </c>
      <c r="C20285" t="s">
        <v>19592</v>
      </c>
    </row>
    <row r="20286" spans="1:3" hidden="1" x14ac:dyDescent="0.25">
      <c r="A20286" t="s">
        <v>4130</v>
      </c>
      <c r="B20286" t="s">
        <v>19593</v>
      </c>
      <c r="C20286" t="s">
        <v>19594</v>
      </c>
    </row>
    <row r="20287" spans="1:3" hidden="1" x14ac:dyDescent="0.25">
      <c r="A20287" t="s">
        <v>4130</v>
      </c>
      <c r="B20287" t="s">
        <v>19595</v>
      </c>
      <c r="C20287" t="s">
        <v>19596</v>
      </c>
    </row>
    <row r="20288" spans="1:3" hidden="1" x14ac:dyDescent="0.25">
      <c r="A20288" t="s">
        <v>4130</v>
      </c>
      <c r="B20288" t="s">
        <v>19597</v>
      </c>
      <c r="C20288" t="s">
        <v>19598</v>
      </c>
    </row>
    <row r="20289" spans="1:3" hidden="1" x14ac:dyDescent="0.25">
      <c r="A20289" t="s">
        <v>4130</v>
      </c>
      <c r="B20289" t="s">
        <v>19599</v>
      </c>
      <c r="C20289" t="s">
        <v>19600</v>
      </c>
    </row>
    <row r="20290" spans="1:3" hidden="1" x14ac:dyDescent="0.25">
      <c r="A20290" t="s">
        <v>4130</v>
      </c>
      <c r="B20290" t="s">
        <v>19601</v>
      </c>
      <c r="C20290" t="s">
        <v>19602</v>
      </c>
    </row>
    <row r="20291" spans="1:3" hidden="1" x14ac:dyDescent="0.25">
      <c r="A20291" t="s">
        <v>4130</v>
      </c>
      <c r="B20291" t="s">
        <v>19603</v>
      </c>
      <c r="C20291" t="s">
        <v>19114</v>
      </c>
    </row>
    <row r="20292" spans="1:3" hidden="1" x14ac:dyDescent="0.25">
      <c r="A20292" t="s">
        <v>4130</v>
      </c>
      <c r="B20292" t="s">
        <v>19604</v>
      </c>
      <c r="C20292" t="s">
        <v>19605</v>
      </c>
    </row>
    <row r="20293" spans="1:3" hidden="1" x14ac:dyDescent="0.25">
      <c r="A20293" t="s">
        <v>4130</v>
      </c>
      <c r="B20293" t="s">
        <v>19606</v>
      </c>
      <c r="C20293" t="s">
        <v>19607</v>
      </c>
    </row>
    <row r="20294" spans="1:3" hidden="1" x14ac:dyDescent="0.25">
      <c r="A20294" t="s">
        <v>4130</v>
      </c>
      <c r="B20294" t="s">
        <v>19608</v>
      </c>
      <c r="C20294" t="s">
        <v>19609</v>
      </c>
    </row>
    <row r="20295" spans="1:3" hidden="1" x14ac:dyDescent="0.25">
      <c r="A20295" t="s">
        <v>4130</v>
      </c>
      <c r="B20295" t="s">
        <v>19610</v>
      </c>
      <c r="C20295" t="s">
        <v>19611</v>
      </c>
    </row>
    <row r="20296" spans="1:3" hidden="1" x14ac:dyDescent="0.25">
      <c r="A20296" t="s">
        <v>4130</v>
      </c>
      <c r="B20296" t="s">
        <v>19612</v>
      </c>
      <c r="C20296" t="s">
        <v>19613</v>
      </c>
    </row>
    <row r="20297" spans="1:3" hidden="1" x14ac:dyDescent="0.25">
      <c r="A20297" t="s">
        <v>4130</v>
      </c>
      <c r="B20297" t="s">
        <v>19614</v>
      </c>
      <c r="C20297" t="s">
        <v>19615</v>
      </c>
    </row>
    <row r="20298" spans="1:3" hidden="1" x14ac:dyDescent="0.25">
      <c r="A20298" t="s">
        <v>4130</v>
      </c>
      <c r="B20298" t="s">
        <v>19616</v>
      </c>
      <c r="C20298" t="s">
        <v>19617</v>
      </c>
    </row>
    <row r="20299" spans="1:3" hidden="1" x14ac:dyDescent="0.25">
      <c r="A20299" t="s">
        <v>4130</v>
      </c>
      <c r="B20299" t="s">
        <v>19618</v>
      </c>
      <c r="C20299" t="s">
        <v>19388</v>
      </c>
    </row>
    <row r="20300" spans="1:3" hidden="1" x14ac:dyDescent="0.25">
      <c r="A20300" t="s">
        <v>4130</v>
      </c>
      <c r="B20300" t="s">
        <v>19619</v>
      </c>
      <c r="C20300" t="s">
        <v>19390</v>
      </c>
    </row>
    <row r="20301" spans="1:3" hidden="1" x14ac:dyDescent="0.25">
      <c r="A20301" t="s">
        <v>4130</v>
      </c>
      <c r="B20301" t="s">
        <v>19620</v>
      </c>
      <c r="C20301" t="s">
        <v>19621</v>
      </c>
    </row>
    <row r="20302" spans="1:3" hidden="1" x14ac:dyDescent="0.25">
      <c r="A20302" t="s">
        <v>4130</v>
      </c>
      <c r="B20302" t="s">
        <v>19622</v>
      </c>
      <c r="C20302" t="s">
        <v>19623</v>
      </c>
    </row>
    <row r="20303" spans="1:3" hidden="1" x14ac:dyDescent="0.25">
      <c r="A20303" t="s">
        <v>4130</v>
      </c>
      <c r="B20303" t="s">
        <v>19624</v>
      </c>
      <c r="C20303" t="s">
        <v>19625</v>
      </c>
    </row>
    <row r="20304" spans="1:3" hidden="1" x14ac:dyDescent="0.25">
      <c r="A20304" t="s">
        <v>4130</v>
      </c>
      <c r="B20304" t="s">
        <v>19626</v>
      </c>
      <c r="C20304" t="s">
        <v>19627</v>
      </c>
    </row>
    <row r="20305" spans="1:3" hidden="1" x14ac:dyDescent="0.25">
      <c r="A20305" t="s">
        <v>4130</v>
      </c>
      <c r="B20305" t="s">
        <v>19628</v>
      </c>
      <c r="C20305" t="s">
        <v>19402</v>
      </c>
    </row>
    <row r="20306" spans="1:3" hidden="1" x14ac:dyDescent="0.25">
      <c r="A20306" t="s">
        <v>4130</v>
      </c>
      <c r="B20306" t="s">
        <v>19629</v>
      </c>
      <c r="C20306" t="s">
        <v>19630</v>
      </c>
    </row>
    <row r="20307" spans="1:3" hidden="1" x14ac:dyDescent="0.25">
      <c r="A20307" t="s">
        <v>4130</v>
      </c>
      <c r="B20307" t="s">
        <v>19631</v>
      </c>
      <c r="C20307" t="s">
        <v>19632</v>
      </c>
    </row>
    <row r="20308" spans="1:3" hidden="1" x14ac:dyDescent="0.25">
      <c r="A20308" t="s">
        <v>4130</v>
      </c>
      <c r="B20308" t="s">
        <v>19633</v>
      </c>
      <c r="C20308" t="s">
        <v>19634</v>
      </c>
    </row>
    <row r="20309" spans="1:3" hidden="1" x14ac:dyDescent="0.25">
      <c r="A20309" t="s">
        <v>4130</v>
      </c>
      <c r="B20309" t="s">
        <v>19635</v>
      </c>
      <c r="C20309" t="s">
        <v>19636</v>
      </c>
    </row>
    <row r="20310" spans="1:3" hidden="1" x14ac:dyDescent="0.25">
      <c r="A20310" t="s">
        <v>4130</v>
      </c>
      <c r="B20310" t="s">
        <v>19637</v>
      </c>
      <c r="C20310" t="s">
        <v>19638</v>
      </c>
    </row>
    <row r="20311" spans="1:3" hidden="1" x14ac:dyDescent="0.25">
      <c r="A20311" t="s">
        <v>4130</v>
      </c>
      <c r="B20311" t="s">
        <v>19639</v>
      </c>
      <c r="C20311" t="s">
        <v>19640</v>
      </c>
    </row>
    <row r="20312" spans="1:3" hidden="1" x14ac:dyDescent="0.25">
      <c r="A20312" t="s">
        <v>4130</v>
      </c>
      <c r="B20312" t="s">
        <v>19641</v>
      </c>
      <c r="C20312" t="s">
        <v>19642</v>
      </c>
    </row>
    <row r="20313" spans="1:3" hidden="1" x14ac:dyDescent="0.25">
      <c r="A20313" t="s">
        <v>4130</v>
      </c>
      <c r="B20313" t="s">
        <v>19643</v>
      </c>
      <c r="C20313" t="s">
        <v>19644</v>
      </c>
    </row>
    <row r="20314" spans="1:3" hidden="1" x14ac:dyDescent="0.25">
      <c r="A20314" t="s">
        <v>4130</v>
      </c>
      <c r="B20314" t="s">
        <v>19645</v>
      </c>
      <c r="C20314" t="s">
        <v>19646</v>
      </c>
    </row>
    <row r="20315" spans="1:3" hidden="1" x14ac:dyDescent="0.25">
      <c r="A20315" t="s">
        <v>4130</v>
      </c>
      <c r="B20315" t="s">
        <v>19647</v>
      </c>
      <c r="C20315" t="s">
        <v>19648</v>
      </c>
    </row>
    <row r="20316" spans="1:3" hidden="1" x14ac:dyDescent="0.25">
      <c r="A20316" t="s">
        <v>4130</v>
      </c>
      <c r="B20316" t="s">
        <v>19649</v>
      </c>
      <c r="C20316" t="s">
        <v>19650</v>
      </c>
    </row>
    <row r="20317" spans="1:3" hidden="1" x14ac:dyDescent="0.25">
      <c r="A20317" t="s">
        <v>4130</v>
      </c>
      <c r="B20317" t="s">
        <v>19651</v>
      </c>
      <c r="C20317" t="s">
        <v>19652</v>
      </c>
    </row>
    <row r="20318" spans="1:3" hidden="1" x14ac:dyDescent="0.25">
      <c r="A20318" t="s">
        <v>4130</v>
      </c>
      <c r="B20318" t="s">
        <v>19653</v>
      </c>
      <c r="C20318" t="s">
        <v>19654</v>
      </c>
    </row>
    <row r="20319" spans="1:3" hidden="1" x14ac:dyDescent="0.25">
      <c r="A20319" t="s">
        <v>4130</v>
      </c>
      <c r="B20319" t="s">
        <v>19655</v>
      </c>
      <c r="C20319" t="s">
        <v>19656</v>
      </c>
    </row>
    <row r="20320" spans="1:3" hidden="1" x14ac:dyDescent="0.25">
      <c r="A20320" t="s">
        <v>4130</v>
      </c>
      <c r="B20320" t="s">
        <v>19657</v>
      </c>
      <c r="C20320" t="s">
        <v>19658</v>
      </c>
    </row>
    <row r="20321" spans="1:3" hidden="1" x14ac:dyDescent="0.25">
      <c r="A20321" t="s">
        <v>4130</v>
      </c>
      <c r="B20321" t="s">
        <v>19659</v>
      </c>
      <c r="C20321" t="s">
        <v>19660</v>
      </c>
    </row>
    <row r="20322" spans="1:3" hidden="1" x14ac:dyDescent="0.25">
      <c r="A20322" t="s">
        <v>4130</v>
      </c>
      <c r="B20322" t="s">
        <v>19661</v>
      </c>
      <c r="C20322" t="s">
        <v>19662</v>
      </c>
    </row>
    <row r="20323" spans="1:3" hidden="1" x14ac:dyDescent="0.25">
      <c r="A20323" t="s">
        <v>4130</v>
      </c>
      <c r="B20323" t="s">
        <v>19663</v>
      </c>
      <c r="C20323" t="s">
        <v>19664</v>
      </c>
    </row>
    <row r="20324" spans="1:3" hidden="1" x14ac:dyDescent="0.25">
      <c r="A20324" t="s">
        <v>4130</v>
      </c>
      <c r="B20324" t="s">
        <v>19665</v>
      </c>
      <c r="C20324" t="s">
        <v>19666</v>
      </c>
    </row>
    <row r="20325" spans="1:3" hidden="1" x14ac:dyDescent="0.25">
      <c r="A20325" t="s">
        <v>4130</v>
      </c>
      <c r="B20325" t="s">
        <v>19667</v>
      </c>
      <c r="C20325" t="s">
        <v>19668</v>
      </c>
    </row>
    <row r="20326" spans="1:3" hidden="1" x14ac:dyDescent="0.25">
      <c r="A20326" t="s">
        <v>4130</v>
      </c>
      <c r="B20326" t="s">
        <v>19669</v>
      </c>
      <c r="C20326" t="s">
        <v>19670</v>
      </c>
    </row>
    <row r="20327" spans="1:3" hidden="1" x14ac:dyDescent="0.25">
      <c r="A20327" t="s">
        <v>4130</v>
      </c>
      <c r="B20327" t="s">
        <v>19671</v>
      </c>
      <c r="C20327" t="s">
        <v>19672</v>
      </c>
    </row>
    <row r="20328" spans="1:3" hidden="1" x14ac:dyDescent="0.25">
      <c r="A20328" t="s">
        <v>4130</v>
      </c>
      <c r="B20328" t="s">
        <v>19673</v>
      </c>
      <c r="C20328" t="s">
        <v>19674</v>
      </c>
    </row>
    <row r="20329" spans="1:3" hidden="1" x14ac:dyDescent="0.25">
      <c r="A20329" t="s">
        <v>4130</v>
      </c>
      <c r="B20329" t="s">
        <v>19675</v>
      </c>
      <c r="C20329" t="s">
        <v>1629</v>
      </c>
    </row>
    <row r="20330" spans="1:3" hidden="1" x14ac:dyDescent="0.25">
      <c r="A20330" t="s">
        <v>4130</v>
      </c>
      <c r="B20330" t="s">
        <v>19676</v>
      </c>
      <c r="C20330" t="s">
        <v>19677</v>
      </c>
    </row>
    <row r="20331" spans="1:3" hidden="1" x14ac:dyDescent="0.25">
      <c r="A20331" t="s">
        <v>4130</v>
      </c>
      <c r="B20331" t="s">
        <v>19678</v>
      </c>
      <c r="C20331" t="s">
        <v>19679</v>
      </c>
    </row>
    <row r="20332" spans="1:3" hidden="1" x14ac:dyDescent="0.25">
      <c r="A20332" t="s">
        <v>4130</v>
      </c>
      <c r="B20332" t="s">
        <v>19680</v>
      </c>
      <c r="C20332" t="s">
        <v>19681</v>
      </c>
    </row>
    <row r="20333" spans="1:3" hidden="1" x14ac:dyDescent="0.25">
      <c r="A20333" t="s">
        <v>4130</v>
      </c>
      <c r="B20333" t="s">
        <v>19682</v>
      </c>
      <c r="C20333" t="s">
        <v>19681</v>
      </c>
    </row>
    <row r="20334" spans="1:3" hidden="1" x14ac:dyDescent="0.25">
      <c r="A20334" t="s">
        <v>4130</v>
      </c>
      <c r="B20334" t="s">
        <v>19683</v>
      </c>
      <c r="C20334" t="s">
        <v>19684</v>
      </c>
    </row>
    <row r="20335" spans="1:3" hidden="1" x14ac:dyDescent="0.25">
      <c r="A20335" t="s">
        <v>4130</v>
      </c>
      <c r="B20335" t="s">
        <v>19685</v>
      </c>
      <c r="C20335" t="s">
        <v>19686</v>
      </c>
    </row>
    <row r="20336" spans="1:3" hidden="1" x14ac:dyDescent="0.25">
      <c r="A20336" t="s">
        <v>4130</v>
      </c>
      <c r="B20336" t="s">
        <v>19687</v>
      </c>
      <c r="C20336" t="s">
        <v>19688</v>
      </c>
    </row>
    <row r="20337" spans="1:3" hidden="1" x14ac:dyDescent="0.25">
      <c r="A20337" t="s">
        <v>4130</v>
      </c>
      <c r="B20337" t="s">
        <v>19689</v>
      </c>
      <c r="C20337" t="s">
        <v>19690</v>
      </c>
    </row>
    <row r="20338" spans="1:3" hidden="1" x14ac:dyDescent="0.25">
      <c r="A20338" t="s">
        <v>4130</v>
      </c>
      <c r="B20338" t="s">
        <v>19691</v>
      </c>
      <c r="C20338" t="s">
        <v>19692</v>
      </c>
    </row>
    <row r="20339" spans="1:3" hidden="1" x14ac:dyDescent="0.25">
      <c r="A20339" t="s">
        <v>4130</v>
      </c>
      <c r="B20339" t="s">
        <v>19693</v>
      </c>
      <c r="C20339" t="s">
        <v>19694</v>
      </c>
    </row>
    <row r="20340" spans="1:3" hidden="1" x14ac:dyDescent="0.25">
      <c r="A20340" t="s">
        <v>4130</v>
      </c>
      <c r="B20340" t="s">
        <v>19695</v>
      </c>
      <c r="C20340" t="s">
        <v>19696</v>
      </c>
    </row>
    <row r="20341" spans="1:3" hidden="1" x14ac:dyDescent="0.25">
      <c r="A20341" t="s">
        <v>4130</v>
      </c>
      <c r="B20341" t="s">
        <v>19697</v>
      </c>
      <c r="C20341" t="s">
        <v>19698</v>
      </c>
    </row>
    <row r="20342" spans="1:3" hidden="1" x14ac:dyDescent="0.25">
      <c r="A20342" t="s">
        <v>4130</v>
      </c>
      <c r="B20342" t="s">
        <v>19697</v>
      </c>
      <c r="C20342" t="s">
        <v>19699</v>
      </c>
    </row>
    <row r="20343" spans="1:3" hidden="1" x14ac:dyDescent="0.25">
      <c r="A20343" t="s">
        <v>4130</v>
      </c>
      <c r="B20343" t="s">
        <v>19700</v>
      </c>
      <c r="C20343" t="s">
        <v>19701</v>
      </c>
    </row>
    <row r="20344" spans="1:3" hidden="1" x14ac:dyDescent="0.25">
      <c r="A20344" t="s">
        <v>4130</v>
      </c>
      <c r="B20344" t="s">
        <v>19702</v>
      </c>
      <c r="C20344" t="s">
        <v>19703</v>
      </c>
    </row>
    <row r="20345" spans="1:3" hidden="1" x14ac:dyDescent="0.25">
      <c r="A20345" t="s">
        <v>4130</v>
      </c>
      <c r="B20345" t="s">
        <v>19704</v>
      </c>
      <c r="C20345" t="s">
        <v>19705</v>
      </c>
    </row>
    <row r="20346" spans="1:3" hidden="1" x14ac:dyDescent="0.25">
      <c r="A20346" t="s">
        <v>4130</v>
      </c>
      <c r="B20346" t="s">
        <v>19706</v>
      </c>
      <c r="C20346" t="s">
        <v>1073</v>
      </c>
    </row>
    <row r="20347" spans="1:3" hidden="1" x14ac:dyDescent="0.25">
      <c r="A20347" t="s">
        <v>4130</v>
      </c>
      <c r="B20347" t="s">
        <v>19707</v>
      </c>
      <c r="C20347" t="s">
        <v>19708</v>
      </c>
    </row>
    <row r="20348" spans="1:3" hidden="1" x14ac:dyDescent="0.25">
      <c r="A20348" t="s">
        <v>4130</v>
      </c>
      <c r="B20348" t="s">
        <v>19709</v>
      </c>
      <c r="C20348" t="s">
        <v>2419</v>
      </c>
    </row>
    <row r="20349" spans="1:3" hidden="1" x14ac:dyDescent="0.25">
      <c r="A20349" t="s">
        <v>4130</v>
      </c>
      <c r="B20349" t="s">
        <v>4238</v>
      </c>
      <c r="C20349" t="s">
        <v>2419</v>
      </c>
    </row>
    <row r="20350" spans="1:3" hidden="1" x14ac:dyDescent="0.25">
      <c r="A20350" t="s">
        <v>4130</v>
      </c>
      <c r="B20350" t="s">
        <v>19710</v>
      </c>
      <c r="C20350" t="s">
        <v>19711</v>
      </c>
    </row>
    <row r="20351" spans="1:3" hidden="1" x14ac:dyDescent="0.25">
      <c r="A20351" t="s">
        <v>4130</v>
      </c>
      <c r="B20351" t="s">
        <v>19712</v>
      </c>
      <c r="C20351" t="s">
        <v>19713</v>
      </c>
    </row>
    <row r="20352" spans="1:3" hidden="1" x14ac:dyDescent="0.25">
      <c r="A20352" t="s">
        <v>4130</v>
      </c>
      <c r="B20352" t="s">
        <v>19714</v>
      </c>
      <c r="C20352" t="s">
        <v>19715</v>
      </c>
    </row>
    <row r="20353" spans="1:3" hidden="1" x14ac:dyDescent="0.25">
      <c r="A20353" t="s">
        <v>4130</v>
      </c>
      <c r="B20353" t="s">
        <v>19716</v>
      </c>
      <c r="C20353" t="s">
        <v>19717</v>
      </c>
    </row>
    <row r="20354" spans="1:3" hidden="1" x14ac:dyDescent="0.25">
      <c r="A20354" t="s">
        <v>4130</v>
      </c>
      <c r="B20354" t="s">
        <v>19718</v>
      </c>
      <c r="C20354" t="s">
        <v>19719</v>
      </c>
    </row>
    <row r="20355" spans="1:3" hidden="1" x14ac:dyDescent="0.25">
      <c r="A20355" t="s">
        <v>4130</v>
      </c>
      <c r="B20355" t="s">
        <v>19720</v>
      </c>
      <c r="C20355" t="s">
        <v>19721</v>
      </c>
    </row>
    <row r="20356" spans="1:3" hidden="1" x14ac:dyDescent="0.25">
      <c r="A20356" t="s">
        <v>4130</v>
      </c>
      <c r="B20356" t="s">
        <v>19722</v>
      </c>
      <c r="C20356" t="s">
        <v>19723</v>
      </c>
    </row>
    <row r="20357" spans="1:3" hidden="1" x14ac:dyDescent="0.25">
      <c r="A20357" t="s">
        <v>4130</v>
      </c>
      <c r="B20357" t="s">
        <v>19724</v>
      </c>
      <c r="C20357" t="s">
        <v>19725</v>
      </c>
    </row>
    <row r="20358" spans="1:3" hidden="1" x14ac:dyDescent="0.25">
      <c r="A20358" t="s">
        <v>4130</v>
      </c>
      <c r="B20358" t="s">
        <v>19726</v>
      </c>
      <c r="C20358" t="s">
        <v>19727</v>
      </c>
    </row>
    <row r="20359" spans="1:3" hidden="1" x14ac:dyDescent="0.25">
      <c r="A20359" t="s">
        <v>4130</v>
      </c>
      <c r="B20359" t="s">
        <v>19728</v>
      </c>
      <c r="C20359" t="s">
        <v>19729</v>
      </c>
    </row>
    <row r="20360" spans="1:3" hidden="1" x14ac:dyDescent="0.25">
      <c r="A20360" t="s">
        <v>4130</v>
      </c>
      <c r="B20360" t="s">
        <v>19730</v>
      </c>
      <c r="C20360" t="s">
        <v>19731</v>
      </c>
    </row>
    <row r="20361" spans="1:3" hidden="1" x14ac:dyDescent="0.25">
      <c r="A20361" t="s">
        <v>4130</v>
      </c>
      <c r="B20361" t="s">
        <v>19732</v>
      </c>
      <c r="C20361" t="s">
        <v>19733</v>
      </c>
    </row>
    <row r="20362" spans="1:3" hidden="1" x14ac:dyDescent="0.25">
      <c r="A20362" t="s">
        <v>4130</v>
      </c>
      <c r="B20362" t="s">
        <v>19734</v>
      </c>
      <c r="C20362" t="s">
        <v>19735</v>
      </c>
    </row>
    <row r="20363" spans="1:3" hidden="1" x14ac:dyDescent="0.25">
      <c r="A20363" t="s">
        <v>4130</v>
      </c>
      <c r="B20363" t="s">
        <v>19736</v>
      </c>
      <c r="C20363" t="s">
        <v>19735</v>
      </c>
    </row>
    <row r="20364" spans="1:3" hidden="1" x14ac:dyDescent="0.25">
      <c r="A20364" t="s">
        <v>4130</v>
      </c>
      <c r="B20364" t="s">
        <v>19737</v>
      </c>
      <c r="C20364" t="s">
        <v>19738</v>
      </c>
    </row>
    <row r="20365" spans="1:3" hidden="1" x14ac:dyDescent="0.25">
      <c r="A20365" t="s">
        <v>4130</v>
      </c>
      <c r="B20365" t="s">
        <v>19739</v>
      </c>
      <c r="C20365" t="s">
        <v>19740</v>
      </c>
    </row>
    <row r="20366" spans="1:3" hidden="1" x14ac:dyDescent="0.25">
      <c r="A20366" t="s">
        <v>4130</v>
      </c>
      <c r="B20366" t="s">
        <v>19741</v>
      </c>
      <c r="C20366" t="s">
        <v>19742</v>
      </c>
    </row>
    <row r="20367" spans="1:3" hidden="1" x14ac:dyDescent="0.25">
      <c r="A20367" t="s">
        <v>4130</v>
      </c>
      <c r="B20367" t="s">
        <v>19743</v>
      </c>
      <c r="C20367" t="s">
        <v>19744</v>
      </c>
    </row>
    <row r="20368" spans="1:3" hidden="1" x14ac:dyDescent="0.25">
      <c r="A20368" t="s">
        <v>4130</v>
      </c>
      <c r="B20368" t="s">
        <v>19745</v>
      </c>
      <c r="C20368" t="s">
        <v>19746</v>
      </c>
    </row>
    <row r="20369" spans="1:3" hidden="1" x14ac:dyDescent="0.25">
      <c r="A20369" t="s">
        <v>4130</v>
      </c>
      <c r="B20369" t="s">
        <v>19747</v>
      </c>
      <c r="C20369" t="s">
        <v>19748</v>
      </c>
    </row>
    <row r="20370" spans="1:3" hidden="1" x14ac:dyDescent="0.25">
      <c r="A20370" t="s">
        <v>4130</v>
      </c>
      <c r="B20370" t="s">
        <v>19749</v>
      </c>
      <c r="C20370" t="s">
        <v>19750</v>
      </c>
    </row>
    <row r="20371" spans="1:3" hidden="1" x14ac:dyDescent="0.25">
      <c r="A20371" t="s">
        <v>4130</v>
      </c>
      <c r="B20371" t="s">
        <v>19751</v>
      </c>
      <c r="C20371" t="s">
        <v>19752</v>
      </c>
    </row>
    <row r="20372" spans="1:3" hidden="1" x14ac:dyDescent="0.25">
      <c r="A20372" t="s">
        <v>4130</v>
      </c>
      <c r="B20372" t="s">
        <v>19753</v>
      </c>
      <c r="C20372" t="s">
        <v>19754</v>
      </c>
    </row>
    <row r="20373" spans="1:3" hidden="1" x14ac:dyDescent="0.25">
      <c r="A20373" t="s">
        <v>4130</v>
      </c>
      <c r="B20373" t="s">
        <v>19755</v>
      </c>
      <c r="C20373" t="s">
        <v>19756</v>
      </c>
    </row>
    <row r="20374" spans="1:3" hidden="1" x14ac:dyDescent="0.25">
      <c r="A20374" t="s">
        <v>4130</v>
      </c>
      <c r="B20374" t="s">
        <v>19757</v>
      </c>
      <c r="C20374" t="s">
        <v>19758</v>
      </c>
    </row>
    <row r="20375" spans="1:3" hidden="1" x14ac:dyDescent="0.25">
      <c r="A20375" t="s">
        <v>4130</v>
      </c>
      <c r="B20375" t="s">
        <v>19759</v>
      </c>
      <c r="C20375" t="s">
        <v>19760</v>
      </c>
    </row>
    <row r="20376" spans="1:3" hidden="1" x14ac:dyDescent="0.25">
      <c r="A20376" t="s">
        <v>4130</v>
      </c>
      <c r="B20376" t="s">
        <v>4238</v>
      </c>
      <c r="C20376" t="s">
        <v>19760</v>
      </c>
    </row>
    <row r="20377" spans="1:3" hidden="1" x14ac:dyDescent="0.25">
      <c r="A20377" t="s">
        <v>4130</v>
      </c>
      <c r="B20377" t="s">
        <v>19761</v>
      </c>
      <c r="C20377" t="s">
        <v>4134</v>
      </c>
    </row>
    <row r="20378" spans="1:3" hidden="1" x14ac:dyDescent="0.25">
      <c r="A20378" t="s">
        <v>4130</v>
      </c>
      <c r="B20378" t="s">
        <v>19762</v>
      </c>
      <c r="C20378" t="s">
        <v>480</v>
      </c>
    </row>
    <row r="20379" spans="1:3" hidden="1" x14ac:dyDescent="0.25">
      <c r="A20379" t="s">
        <v>4130</v>
      </c>
      <c r="B20379" t="s">
        <v>4238</v>
      </c>
      <c r="C20379" t="s">
        <v>19763</v>
      </c>
    </row>
    <row r="20380" spans="1:3" hidden="1" x14ac:dyDescent="0.25">
      <c r="A20380" t="s">
        <v>4130</v>
      </c>
      <c r="B20380" t="s">
        <v>19764</v>
      </c>
      <c r="C20380" t="s">
        <v>19763</v>
      </c>
    </row>
    <row r="20381" spans="1:3" hidden="1" x14ac:dyDescent="0.25">
      <c r="A20381" t="s">
        <v>4130</v>
      </c>
      <c r="B20381" t="s">
        <v>19765</v>
      </c>
      <c r="C20381" t="s">
        <v>19766</v>
      </c>
    </row>
    <row r="20382" spans="1:3" hidden="1" x14ac:dyDescent="0.25">
      <c r="A20382" t="s">
        <v>4130</v>
      </c>
      <c r="B20382" t="s">
        <v>19767</v>
      </c>
      <c r="C20382" t="s">
        <v>19768</v>
      </c>
    </row>
    <row r="20383" spans="1:3" hidden="1" x14ac:dyDescent="0.25">
      <c r="A20383" t="s">
        <v>4130</v>
      </c>
      <c r="B20383" t="s">
        <v>19769</v>
      </c>
      <c r="C20383" t="s">
        <v>19770</v>
      </c>
    </row>
    <row r="20384" spans="1:3" hidden="1" x14ac:dyDescent="0.25">
      <c r="A20384" t="s">
        <v>4130</v>
      </c>
      <c r="B20384" t="s">
        <v>19771</v>
      </c>
      <c r="C20384" t="s">
        <v>19772</v>
      </c>
    </row>
    <row r="20385" spans="1:3" hidden="1" x14ac:dyDescent="0.25">
      <c r="A20385" t="s">
        <v>4130</v>
      </c>
      <c r="B20385" t="s">
        <v>19773</v>
      </c>
      <c r="C20385" t="s">
        <v>19774</v>
      </c>
    </row>
    <row r="20386" spans="1:3" hidden="1" x14ac:dyDescent="0.25">
      <c r="A20386" t="s">
        <v>4130</v>
      </c>
      <c r="B20386" t="s">
        <v>19775</v>
      </c>
      <c r="C20386" t="s">
        <v>19776</v>
      </c>
    </row>
    <row r="20387" spans="1:3" hidden="1" x14ac:dyDescent="0.25">
      <c r="A20387" t="s">
        <v>4130</v>
      </c>
      <c r="B20387" t="s">
        <v>19777</v>
      </c>
      <c r="C20387" t="s">
        <v>19778</v>
      </c>
    </row>
    <row r="20388" spans="1:3" hidden="1" x14ac:dyDescent="0.25">
      <c r="A20388" t="s">
        <v>4130</v>
      </c>
      <c r="B20388" t="s">
        <v>19779</v>
      </c>
      <c r="C20388" t="s">
        <v>19780</v>
      </c>
    </row>
    <row r="20389" spans="1:3" hidden="1" x14ac:dyDescent="0.25">
      <c r="A20389" t="s">
        <v>4130</v>
      </c>
      <c r="B20389" t="s">
        <v>19781</v>
      </c>
      <c r="C20389" t="s">
        <v>1028</v>
      </c>
    </row>
    <row r="20390" spans="1:3" hidden="1" x14ac:dyDescent="0.25">
      <c r="A20390" t="s">
        <v>4130</v>
      </c>
      <c r="B20390" t="s">
        <v>19782</v>
      </c>
      <c r="C20390" t="s">
        <v>19783</v>
      </c>
    </row>
    <row r="20391" spans="1:3" hidden="1" x14ac:dyDescent="0.25">
      <c r="A20391" t="s">
        <v>4130</v>
      </c>
      <c r="B20391" t="s">
        <v>19784</v>
      </c>
      <c r="C20391" t="s">
        <v>19785</v>
      </c>
    </row>
    <row r="20392" spans="1:3" hidden="1" x14ac:dyDescent="0.25">
      <c r="A20392" t="s">
        <v>4130</v>
      </c>
      <c r="B20392" t="s">
        <v>19786</v>
      </c>
      <c r="C20392" t="s">
        <v>19787</v>
      </c>
    </row>
    <row r="20393" spans="1:3" hidden="1" x14ac:dyDescent="0.25">
      <c r="A20393" t="s">
        <v>4130</v>
      </c>
      <c r="B20393" t="s">
        <v>4238</v>
      </c>
      <c r="C20393" t="s">
        <v>19787</v>
      </c>
    </row>
    <row r="20394" spans="1:3" hidden="1" x14ac:dyDescent="0.25">
      <c r="A20394" t="s">
        <v>4130</v>
      </c>
      <c r="B20394" t="s">
        <v>19788</v>
      </c>
      <c r="C20394" t="s">
        <v>19789</v>
      </c>
    </row>
    <row r="20395" spans="1:3" hidden="1" x14ac:dyDescent="0.25">
      <c r="A20395" t="s">
        <v>4130</v>
      </c>
      <c r="B20395" t="s">
        <v>19790</v>
      </c>
      <c r="C20395" t="s">
        <v>19791</v>
      </c>
    </row>
    <row r="20396" spans="1:3" hidden="1" x14ac:dyDescent="0.25">
      <c r="A20396" t="s">
        <v>4130</v>
      </c>
      <c r="B20396" t="s">
        <v>19792</v>
      </c>
      <c r="C20396" t="s">
        <v>19793</v>
      </c>
    </row>
    <row r="20397" spans="1:3" hidden="1" x14ac:dyDescent="0.25">
      <c r="A20397" t="s">
        <v>4130</v>
      </c>
      <c r="B20397" t="s">
        <v>19794</v>
      </c>
      <c r="C20397" t="s">
        <v>19795</v>
      </c>
    </row>
    <row r="20398" spans="1:3" hidden="1" x14ac:dyDescent="0.25">
      <c r="A20398" t="s">
        <v>4130</v>
      </c>
      <c r="B20398" t="s">
        <v>19796</v>
      </c>
      <c r="C20398" t="s">
        <v>19797</v>
      </c>
    </row>
    <row r="20399" spans="1:3" hidden="1" x14ac:dyDescent="0.25">
      <c r="A20399" t="s">
        <v>4130</v>
      </c>
      <c r="B20399" t="s">
        <v>19798</v>
      </c>
      <c r="C20399" t="s">
        <v>19799</v>
      </c>
    </row>
    <row r="20400" spans="1:3" hidden="1" x14ac:dyDescent="0.25">
      <c r="A20400" t="s">
        <v>4130</v>
      </c>
      <c r="B20400" t="s">
        <v>19800</v>
      </c>
      <c r="C20400" t="s">
        <v>19801</v>
      </c>
    </row>
    <row r="20401" spans="1:3" hidden="1" x14ac:dyDescent="0.25">
      <c r="A20401" t="s">
        <v>4130</v>
      </c>
      <c r="B20401" t="s">
        <v>19802</v>
      </c>
      <c r="C20401" t="s">
        <v>19803</v>
      </c>
    </row>
    <row r="20402" spans="1:3" hidden="1" x14ac:dyDescent="0.25">
      <c r="A20402" t="s">
        <v>4130</v>
      </c>
      <c r="B20402" t="s">
        <v>19804</v>
      </c>
      <c r="C20402" t="s">
        <v>19805</v>
      </c>
    </row>
    <row r="20403" spans="1:3" hidden="1" x14ac:dyDescent="0.25">
      <c r="A20403" t="s">
        <v>4130</v>
      </c>
      <c r="B20403" t="s">
        <v>19806</v>
      </c>
      <c r="C20403" t="s">
        <v>19807</v>
      </c>
    </row>
    <row r="20404" spans="1:3" hidden="1" x14ac:dyDescent="0.25">
      <c r="A20404" t="s">
        <v>4130</v>
      </c>
      <c r="B20404" t="s">
        <v>19808</v>
      </c>
      <c r="C20404" t="s">
        <v>19807</v>
      </c>
    </row>
    <row r="20405" spans="1:3" hidden="1" x14ac:dyDescent="0.25">
      <c r="A20405" t="s">
        <v>4130</v>
      </c>
      <c r="B20405" t="s">
        <v>19809</v>
      </c>
      <c r="C20405" t="s">
        <v>19810</v>
      </c>
    </row>
    <row r="20406" spans="1:3" hidden="1" x14ac:dyDescent="0.25">
      <c r="A20406" t="s">
        <v>4130</v>
      </c>
      <c r="B20406" t="s">
        <v>19811</v>
      </c>
      <c r="C20406" t="s">
        <v>19810</v>
      </c>
    </row>
    <row r="20407" spans="1:3" hidden="1" x14ac:dyDescent="0.25">
      <c r="A20407" t="s">
        <v>4130</v>
      </c>
      <c r="B20407" t="s">
        <v>19812</v>
      </c>
      <c r="C20407" t="s">
        <v>19813</v>
      </c>
    </row>
    <row r="20408" spans="1:3" hidden="1" x14ac:dyDescent="0.25">
      <c r="A20408" t="s">
        <v>4130</v>
      </c>
      <c r="B20408" t="s">
        <v>19814</v>
      </c>
      <c r="C20408" t="s">
        <v>19813</v>
      </c>
    </row>
    <row r="20409" spans="1:3" hidden="1" x14ac:dyDescent="0.25">
      <c r="A20409" t="s">
        <v>4130</v>
      </c>
      <c r="B20409" t="s">
        <v>19815</v>
      </c>
      <c r="C20409" t="s">
        <v>19816</v>
      </c>
    </row>
    <row r="20410" spans="1:3" hidden="1" x14ac:dyDescent="0.25">
      <c r="A20410" t="s">
        <v>4130</v>
      </c>
      <c r="B20410" t="s">
        <v>19817</v>
      </c>
      <c r="C20410" t="s">
        <v>19818</v>
      </c>
    </row>
    <row r="20411" spans="1:3" hidden="1" x14ac:dyDescent="0.25">
      <c r="A20411" t="s">
        <v>4130</v>
      </c>
      <c r="B20411" t="s">
        <v>19819</v>
      </c>
      <c r="C20411" t="s">
        <v>19820</v>
      </c>
    </row>
    <row r="20412" spans="1:3" hidden="1" x14ac:dyDescent="0.25">
      <c r="A20412" t="s">
        <v>4130</v>
      </c>
      <c r="B20412" t="s">
        <v>19821</v>
      </c>
      <c r="C20412" t="s">
        <v>19822</v>
      </c>
    </row>
    <row r="20413" spans="1:3" hidden="1" x14ac:dyDescent="0.25">
      <c r="A20413" t="s">
        <v>4130</v>
      </c>
      <c r="B20413" t="s">
        <v>19823</v>
      </c>
      <c r="C20413" t="s">
        <v>19824</v>
      </c>
    </row>
    <row r="20414" spans="1:3" hidden="1" x14ac:dyDescent="0.25">
      <c r="A20414" t="s">
        <v>4130</v>
      </c>
      <c r="B20414" t="s">
        <v>19825</v>
      </c>
      <c r="C20414" t="s">
        <v>19824</v>
      </c>
    </row>
    <row r="20415" spans="1:3" hidden="1" x14ac:dyDescent="0.25">
      <c r="A20415" t="s">
        <v>4130</v>
      </c>
      <c r="B20415" t="s">
        <v>19826</v>
      </c>
      <c r="C20415" t="s">
        <v>19827</v>
      </c>
    </row>
    <row r="20416" spans="1:3" hidden="1" x14ac:dyDescent="0.25">
      <c r="A20416" t="s">
        <v>4130</v>
      </c>
      <c r="B20416" t="s">
        <v>19828</v>
      </c>
      <c r="C20416" t="s">
        <v>19829</v>
      </c>
    </row>
    <row r="20417" spans="1:3" hidden="1" x14ac:dyDescent="0.25">
      <c r="A20417" t="s">
        <v>4130</v>
      </c>
      <c r="B20417" t="s">
        <v>19830</v>
      </c>
      <c r="C20417" t="s">
        <v>19831</v>
      </c>
    </row>
    <row r="20418" spans="1:3" hidden="1" x14ac:dyDescent="0.25">
      <c r="A20418" t="s">
        <v>4130</v>
      </c>
      <c r="B20418" t="s">
        <v>19832</v>
      </c>
      <c r="C20418" t="s">
        <v>19833</v>
      </c>
    </row>
    <row r="20419" spans="1:3" hidden="1" x14ac:dyDescent="0.25">
      <c r="A20419" t="s">
        <v>4130</v>
      </c>
      <c r="B20419" t="s">
        <v>19834</v>
      </c>
      <c r="C20419" t="s">
        <v>19835</v>
      </c>
    </row>
    <row r="20420" spans="1:3" hidden="1" x14ac:dyDescent="0.25">
      <c r="A20420" t="s">
        <v>4130</v>
      </c>
      <c r="B20420" t="s">
        <v>19836</v>
      </c>
      <c r="C20420" t="s">
        <v>19837</v>
      </c>
    </row>
    <row r="20421" spans="1:3" hidden="1" x14ac:dyDescent="0.25">
      <c r="A20421" t="s">
        <v>4130</v>
      </c>
      <c r="B20421" t="s">
        <v>19838</v>
      </c>
      <c r="C20421" t="s">
        <v>19839</v>
      </c>
    </row>
    <row r="20422" spans="1:3" hidden="1" x14ac:dyDescent="0.25">
      <c r="A20422" t="s">
        <v>4130</v>
      </c>
      <c r="B20422" t="s">
        <v>19840</v>
      </c>
      <c r="C20422" t="s">
        <v>19841</v>
      </c>
    </row>
    <row r="20423" spans="1:3" hidden="1" x14ac:dyDescent="0.25">
      <c r="A20423" t="s">
        <v>4130</v>
      </c>
      <c r="B20423" t="s">
        <v>19842</v>
      </c>
      <c r="C20423" t="s">
        <v>19843</v>
      </c>
    </row>
    <row r="20424" spans="1:3" hidden="1" x14ac:dyDescent="0.25">
      <c r="A20424" t="s">
        <v>4130</v>
      </c>
      <c r="B20424" t="s">
        <v>19844</v>
      </c>
      <c r="C20424" t="s">
        <v>19843</v>
      </c>
    </row>
    <row r="20425" spans="1:3" hidden="1" x14ac:dyDescent="0.25">
      <c r="A20425" t="s">
        <v>4130</v>
      </c>
      <c r="B20425" t="s">
        <v>19845</v>
      </c>
      <c r="C20425" t="s">
        <v>19846</v>
      </c>
    </row>
    <row r="20426" spans="1:3" hidden="1" x14ac:dyDescent="0.25">
      <c r="A20426" t="s">
        <v>4130</v>
      </c>
      <c r="B20426" t="s">
        <v>19847</v>
      </c>
      <c r="C20426" t="s">
        <v>19848</v>
      </c>
    </row>
    <row r="20427" spans="1:3" hidden="1" x14ac:dyDescent="0.25">
      <c r="A20427" t="s">
        <v>4130</v>
      </c>
      <c r="B20427" t="s">
        <v>19849</v>
      </c>
      <c r="C20427" t="s">
        <v>19848</v>
      </c>
    </row>
    <row r="20428" spans="1:3" hidden="1" x14ac:dyDescent="0.25">
      <c r="A20428" t="s">
        <v>4130</v>
      </c>
      <c r="B20428" t="s">
        <v>19850</v>
      </c>
      <c r="C20428" t="s">
        <v>19848</v>
      </c>
    </row>
    <row r="20429" spans="1:3" hidden="1" x14ac:dyDescent="0.25">
      <c r="A20429" t="s">
        <v>4130</v>
      </c>
      <c r="B20429" t="s">
        <v>19851</v>
      </c>
      <c r="C20429" t="s">
        <v>19848</v>
      </c>
    </row>
    <row r="20430" spans="1:3" hidden="1" x14ac:dyDescent="0.25">
      <c r="A20430" t="s">
        <v>4130</v>
      </c>
      <c r="B20430" t="s">
        <v>19852</v>
      </c>
      <c r="C20430" t="s">
        <v>19848</v>
      </c>
    </row>
    <row r="20431" spans="1:3" hidden="1" x14ac:dyDescent="0.25">
      <c r="A20431" t="s">
        <v>4130</v>
      </c>
      <c r="B20431" t="s">
        <v>19853</v>
      </c>
      <c r="C20431" t="s">
        <v>19854</v>
      </c>
    </row>
    <row r="20432" spans="1:3" hidden="1" x14ac:dyDescent="0.25">
      <c r="A20432" t="s">
        <v>4130</v>
      </c>
      <c r="B20432" t="s">
        <v>19855</v>
      </c>
      <c r="C20432" t="s">
        <v>19856</v>
      </c>
    </row>
    <row r="20433" spans="1:3" hidden="1" x14ac:dyDescent="0.25">
      <c r="A20433" t="s">
        <v>4130</v>
      </c>
      <c r="B20433" t="s">
        <v>19857</v>
      </c>
      <c r="C20433" t="s">
        <v>19856</v>
      </c>
    </row>
    <row r="20434" spans="1:3" hidden="1" x14ac:dyDescent="0.25">
      <c r="A20434" t="s">
        <v>4130</v>
      </c>
      <c r="B20434" t="s">
        <v>19858</v>
      </c>
      <c r="C20434" t="s">
        <v>19856</v>
      </c>
    </row>
    <row r="20435" spans="1:3" hidden="1" x14ac:dyDescent="0.25">
      <c r="A20435" t="s">
        <v>4130</v>
      </c>
      <c r="B20435" t="s">
        <v>19859</v>
      </c>
      <c r="C20435" t="s">
        <v>19856</v>
      </c>
    </row>
    <row r="20436" spans="1:3" hidden="1" x14ac:dyDescent="0.25">
      <c r="A20436" t="s">
        <v>4130</v>
      </c>
      <c r="B20436" t="s">
        <v>19860</v>
      </c>
      <c r="C20436" t="s">
        <v>19856</v>
      </c>
    </row>
    <row r="20437" spans="1:3" hidden="1" x14ac:dyDescent="0.25">
      <c r="A20437" t="s">
        <v>4130</v>
      </c>
      <c r="B20437" t="s">
        <v>19861</v>
      </c>
      <c r="C20437" t="s">
        <v>19856</v>
      </c>
    </row>
    <row r="20438" spans="1:3" hidden="1" x14ac:dyDescent="0.25">
      <c r="A20438" t="s">
        <v>4130</v>
      </c>
      <c r="B20438" t="s">
        <v>19862</v>
      </c>
      <c r="C20438" t="s">
        <v>4134</v>
      </c>
    </row>
    <row r="20439" spans="1:3" hidden="1" x14ac:dyDescent="0.25">
      <c r="A20439" t="s">
        <v>4130</v>
      </c>
      <c r="B20439" t="s">
        <v>19863</v>
      </c>
      <c r="C20439" t="s">
        <v>19864</v>
      </c>
    </row>
    <row r="20440" spans="1:3" hidden="1" x14ac:dyDescent="0.25">
      <c r="A20440" t="s">
        <v>4130</v>
      </c>
      <c r="B20440" t="s">
        <v>19865</v>
      </c>
      <c r="C20440" t="s">
        <v>4134</v>
      </c>
    </row>
    <row r="20441" spans="1:3" hidden="1" x14ac:dyDescent="0.25">
      <c r="A20441" t="s">
        <v>4130</v>
      </c>
      <c r="B20441" t="s">
        <v>19866</v>
      </c>
      <c r="C20441" t="s">
        <v>4134</v>
      </c>
    </row>
    <row r="20442" spans="1:3" hidden="1" x14ac:dyDescent="0.25">
      <c r="A20442" t="s">
        <v>4130</v>
      </c>
      <c r="B20442" t="s">
        <v>19867</v>
      </c>
      <c r="C20442" t="s">
        <v>19868</v>
      </c>
    </row>
    <row r="20443" spans="1:3" hidden="1" x14ac:dyDescent="0.25">
      <c r="A20443" t="s">
        <v>4130</v>
      </c>
      <c r="B20443" t="s">
        <v>19869</v>
      </c>
      <c r="C20443" t="s">
        <v>19870</v>
      </c>
    </row>
    <row r="20444" spans="1:3" hidden="1" x14ac:dyDescent="0.25">
      <c r="A20444" t="s">
        <v>4130</v>
      </c>
      <c r="B20444" t="s">
        <v>19871</v>
      </c>
      <c r="C20444" t="s">
        <v>19872</v>
      </c>
    </row>
    <row r="20445" spans="1:3" hidden="1" x14ac:dyDescent="0.25">
      <c r="A20445" t="s">
        <v>4130</v>
      </c>
      <c r="B20445" t="s">
        <v>19873</v>
      </c>
      <c r="C20445" t="s">
        <v>19874</v>
      </c>
    </row>
    <row r="20446" spans="1:3" hidden="1" x14ac:dyDescent="0.25">
      <c r="A20446" t="s">
        <v>4130</v>
      </c>
      <c r="B20446" t="s">
        <v>4238</v>
      </c>
      <c r="C20446" t="s">
        <v>19874</v>
      </c>
    </row>
    <row r="20447" spans="1:3" hidden="1" x14ac:dyDescent="0.25">
      <c r="A20447" t="s">
        <v>4130</v>
      </c>
      <c r="B20447" t="s">
        <v>19875</v>
      </c>
      <c r="C20447" t="s">
        <v>1287</v>
      </c>
    </row>
    <row r="20448" spans="1:3" hidden="1" x14ac:dyDescent="0.25">
      <c r="A20448" t="s">
        <v>4130</v>
      </c>
      <c r="B20448" t="s">
        <v>19876</v>
      </c>
      <c r="C20448" t="s">
        <v>19877</v>
      </c>
    </row>
    <row r="20449" spans="1:3" hidden="1" x14ac:dyDescent="0.25">
      <c r="A20449" t="s">
        <v>4130</v>
      </c>
      <c r="B20449" t="s">
        <v>4238</v>
      </c>
      <c r="C20449" t="s">
        <v>19877</v>
      </c>
    </row>
    <row r="20450" spans="1:3" hidden="1" x14ac:dyDescent="0.25">
      <c r="A20450" t="s">
        <v>4130</v>
      </c>
      <c r="B20450" t="s">
        <v>19878</v>
      </c>
      <c r="C20450" t="s">
        <v>19879</v>
      </c>
    </row>
    <row r="20451" spans="1:3" hidden="1" x14ac:dyDescent="0.25">
      <c r="A20451" t="s">
        <v>4130</v>
      </c>
      <c r="B20451" t="s">
        <v>4238</v>
      </c>
      <c r="C20451" t="s">
        <v>19879</v>
      </c>
    </row>
    <row r="20452" spans="1:3" hidden="1" x14ac:dyDescent="0.25">
      <c r="A20452" t="s">
        <v>4130</v>
      </c>
      <c r="B20452" t="s">
        <v>19880</v>
      </c>
      <c r="C20452" t="s">
        <v>19881</v>
      </c>
    </row>
    <row r="20453" spans="1:3" hidden="1" x14ac:dyDescent="0.25">
      <c r="A20453" t="s">
        <v>4130</v>
      </c>
      <c r="B20453" t="s">
        <v>19882</v>
      </c>
      <c r="C20453" t="s">
        <v>19883</v>
      </c>
    </row>
    <row r="20454" spans="1:3" hidden="1" x14ac:dyDescent="0.25">
      <c r="A20454" t="s">
        <v>4130</v>
      </c>
      <c r="B20454" t="s">
        <v>4238</v>
      </c>
      <c r="C20454" t="s">
        <v>19883</v>
      </c>
    </row>
    <row r="20455" spans="1:3" hidden="1" x14ac:dyDescent="0.25">
      <c r="A20455" t="s">
        <v>4130</v>
      </c>
      <c r="B20455" t="s">
        <v>19884</v>
      </c>
      <c r="C20455" t="s">
        <v>19885</v>
      </c>
    </row>
    <row r="20456" spans="1:3" hidden="1" x14ac:dyDescent="0.25">
      <c r="A20456" t="s">
        <v>4130</v>
      </c>
      <c r="B20456" t="s">
        <v>19886</v>
      </c>
      <c r="C20456" t="s">
        <v>19887</v>
      </c>
    </row>
    <row r="20457" spans="1:3" hidden="1" x14ac:dyDescent="0.25">
      <c r="A20457" t="s">
        <v>4130</v>
      </c>
      <c r="B20457" t="s">
        <v>19888</v>
      </c>
      <c r="C20457" t="s">
        <v>19889</v>
      </c>
    </row>
    <row r="20458" spans="1:3" hidden="1" x14ac:dyDescent="0.25">
      <c r="A20458" t="s">
        <v>4130</v>
      </c>
      <c r="B20458" t="s">
        <v>19890</v>
      </c>
      <c r="C20458" t="s">
        <v>19891</v>
      </c>
    </row>
    <row r="20459" spans="1:3" hidden="1" x14ac:dyDescent="0.25">
      <c r="A20459" t="s">
        <v>4130</v>
      </c>
      <c r="B20459" t="s">
        <v>19892</v>
      </c>
      <c r="C20459" t="s">
        <v>19893</v>
      </c>
    </row>
    <row r="20460" spans="1:3" hidden="1" x14ac:dyDescent="0.25">
      <c r="A20460" t="s">
        <v>4130</v>
      </c>
      <c r="B20460" t="s">
        <v>19894</v>
      </c>
      <c r="C20460" t="s">
        <v>19895</v>
      </c>
    </row>
    <row r="20461" spans="1:3" hidden="1" x14ac:dyDescent="0.25">
      <c r="A20461" t="s">
        <v>4130</v>
      </c>
      <c r="B20461" t="s">
        <v>19896</v>
      </c>
      <c r="C20461" t="s">
        <v>19897</v>
      </c>
    </row>
    <row r="20462" spans="1:3" hidden="1" x14ac:dyDescent="0.25">
      <c r="A20462" t="s">
        <v>4130</v>
      </c>
      <c r="B20462" t="s">
        <v>19898</v>
      </c>
      <c r="C20462" t="s">
        <v>19899</v>
      </c>
    </row>
    <row r="20463" spans="1:3" hidden="1" x14ac:dyDescent="0.25">
      <c r="A20463" t="s">
        <v>4130</v>
      </c>
      <c r="B20463" t="s">
        <v>19900</v>
      </c>
      <c r="C20463" t="s">
        <v>19901</v>
      </c>
    </row>
    <row r="20464" spans="1:3" hidden="1" x14ac:dyDescent="0.25">
      <c r="A20464" t="s">
        <v>4130</v>
      </c>
      <c r="B20464" t="s">
        <v>19902</v>
      </c>
      <c r="C20464" t="s">
        <v>19903</v>
      </c>
    </row>
    <row r="20465" spans="1:3" hidden="1" x14ac:dyDescent="0.25">
      <c r="A20465" t="s">
        <v>4130</v>
      </c>
      <c r="B20465" t="s">
        <v>19904</v>
      </c>
      <c r="C20465" t="s">
        <v>19905</v>
      </c>
    </row>
    <row r="20466" spans="1:3" hidden="1" x14ac:dyDescent="0.25">
      <c r="A20466" t="s">
        <v>4130</v>
      </c>
      <c r="B20466" t="s">
        <v>19906</v>
      </c>
      <c r="C20466" t="s">
        <v>19907</v>
      </c>
    </row>
    <row r="20467" spans="1:3" hidden="1" x14ac:dyDescent="0.25">
      <c r="A20467" t="s">
        <v>4130</v>
      </c>
      <c r="B20467" t="s">
        <v>4238</v>
      </c>
      <c r="C20467" t="s">
        <v>19907</v>
      </c>
    </row>
    <row r="20468" spans="1:3" hidden="1" x14ac:dyDescent="0.25">
      <c r="A20468" t="s">
        <v>4130</v>
      </c>
      <c r="B20468" t="s">
        <v>19908</v>
      </c>
      <c r="C20468" t="s">
        <v>19909</v>
      </c>
    </row>
    <row r="20469" spans="1:3" hidden="1" x14ac:dyDescent="0.25">
      <c r="A20469" t="s">
        <v>4130</v>
      </c>
      <c r="B20469" t="s">
        <v>19910</v>
      </c>
      <c r="C20469" t="s">
        <v>19911</v>
      </c>
    </row>
    <row r="20470" spans="1:3" hidden="1" x14ac:dyDescent="0.25">
      <c r="A20470" t="s">
        <v>4130</v>
      </c>
      <c r="B20470" t="s">
        <v>19912</v>
      </c>
      <c r="C20470" t="s">
        <v>19913</v>
      </c>
    </row>
    <row r="20471" spans="1:3" hidden="1" x14ac:dyDescent="0.25">
      <c r="A20471" t="s">
        <v>4130</v>
      </c>
      <c r="B20471" t="s">
        <v>19914</v>
      </c>
      <c r="C20471" t="s">
        <v>19915</v>
      </c>
    </row>
    <row r="20472" spans="1:3" hidden="1" x14ac:dyDescent="0.25">
      <c r="A20472" t="s">
        <v>4130</v>
      </c>
      <c r="B20472" t="s">
        <v>19916</v>
      </c>
      <c r="C20472" t="s">
        <v>19917</v>
      </c>
    </row>
    <row r="20473" spans="1:3" hidden="1" x14ac:dyDescent="0.25">
      <c r="A20473" t="s">
        <v>4130</v>
      </c>
      <c r="B20473" t="s">
        <v>19918</v>
      </c>
      <c r="C20473" t="s">
        <v>19919</v>
      </c>
    </row>
    <row r="20474" spans="1:3" hidden="1" x14ac:dyDescent="0.25">
      <c r="A20474" t="s">
        <v>4130</v>
      </c>
      <c r="B20474" t="s">
        <v>19920</v>
      </c>
      <c r="C20474" t="s">
        <v>19921</v>
      </c>
    </row>
    <row r="20475" spans="1:3" hidden="1" x14ac:dyDescent="0.25">
      <c r="A20475" t="s">
        <v>4130</v>
      </c>
      <c r="B20475" t="s">
        <v>19922</v>
      </c>
      <c r="C20475" t="s">
        <v>19923</v>
      </c>
    </row>
    <row r="20476" spans="1:3" hidden="1" x14ac:dyDescent="0.25">
      <c r="A20476" t="s">
        <v>4130</v>
      </c>
      <c r="B20476" t="s">
        <v>19924</v>
      </c>
      <c r="C20476" t="s">
        <v>19925</v>
      </c>
    </row>
    <row r="20477" spans="1:3" hidden="1" x14ac:dyDescent="0.25">
      <c r="A20477" t="s">
        <v>4130</v>
      </c>
      <c r="B20477" t="s">
        <v>19926</v>
      </c>
      <c r="C20477" t="s">
        <v>19927</v>
      </c>
    </row>
    <row r="20478" spans="1:3" hidden="1" x14ac:dyDescent="0.25">
      <c r="A20478" t="s">
        <v>4130</v>
      </c>
      <c r="B20478" t="s">
        <v>19928</v>
      </c>
      <c r="C20478" t="s">
        <v>19929</v>
      </c>
    </row>
    <row r="20479" spans="1:3" hidden="1" x14ac:dyDescent="0.25">
      <c r="A20479" t="s">
        <v>4130</v>
      </c>
      <c r="B20479" t="s">
        <v>19930</v>
      </c>
      <c r="C20479" t="s">
        <v>19931</v>
      </c>
    </row>
    <row r="20480" spans="1:3" hidden="1" x14ac:dyDescent="0.25">
      <c r="A20480" t="s">
        <v>4130</v>
      </c>
      <c r="B20480" t="s">
        <v>4238</v>
      </c>
      <c r="C20480" t="s">
        <v>19931</v>
      </c>
    </row>
    <row r="20481" spans="1:3" hidden="1" x14ac:dyDescent="0.25">
      <c r="A20481" t="s">
        <v>4130</v>
      </c>
      <c r="B20481" t="s">
        <v>19932</v>
      </c>
      <c r="C20481" t="s">
        <v>19933</v>
      </c>
    </row>
    <row r="20482" spans="1:3" hidden="1" x14ac:dyDescent="0.25">
      <c r="A20482" t="s">
        <v>4130</v>
      </c>
      <c r="B20482" t="s">
        <v>19934</v>
      </c>
      <c r="C20482" t="s">
        <v>19935</v>
      </c>
    </row>
    <row r="20483" spans="1:3" hidden="1" x14ac:dyDescent="0.25">
      <c r="A20483" t="s">
        <v>4130</v>
      </c>
      <c r="B20483" t="s">
        <v>19936</v>
      </c>
      <c r="C20483" t="s">
        <v>19937</v>
      </c>
    </row>
    <row r="20484" spans="1:3" hidden="1" x14ac:dyDescent="0.25">
      <c r="A20484" t="s">
        <v>4130</v>
      </c>
      <c r="B20484" t="s">
        <v>19938</v>
      </c>
      <c r="C20484" t="s">
        <v>19939</v>
      </c>
    </row>
    <row r="20485" spans="1:3" hidden="1" x14ac:dyDescent="0.25">
      <c r="A20485" t="s">
        <v>4130</v>
      </c>
      <c r="B20485" t="s">
        <v>19940</v>
      </c>
      <c r="C20485" t="s">
        <v>19941</v>
      </c>
    </row>
    <row r="20486" spans="1:3" hidden="1" x14ac:dyDescent="0.25">
      <c r="A20486" t="s">
        <v>4130</v>
      </c>
      <c r="B20486" t="s">
        <v>19942</v>
      </c>
      <c r="C20486" t="s">
        <v>19943</v>
      </c>
    </row>
    <row r="20487" spans="1:3" hidden="1" x14ac:dyDescent="0.25">
      <c r="A20487" t="s">
        <v>4130</v>
      </c>
      <c r="B20487" t="s">
        <v>19944</v>
      </c>
      <c r="C20487" t="s">
        <v>19945</v>
      </c>
    </row>
    <row r="20488" spans="1:3" hidden="1" x14ac:dyDescent="0.25">
      <c r="A20488" t="s">
        <v>4130</v>
      </c>
      <c r="B20488" t="s">
        <v>19946</v>
      </c>
      <c r="C20488" t="s">
        <v>19947</v>
      </c>
    </row>
    <row r="20489" spans="1:3" hidden="1" x14ac:dyDescent="0.25">
      <c r="A20489" t="s">
        <v>4130</v>
      </c>
      <c r="B20489" t="s">
        <v>19948</v>
      </c>
      <c r="C20489" t="s">
        <v>19949</v>
      </c>
    </row>
    <row r="20490" spans="1:3" hidden="1" x14ac:dyDescent="0.25">
      <c r="A20490" t="s">
        <v>4130</v>
      </c>
      <c r="B20490" t="s">
        <v>19950</v>
      </c>
      <c r="C20490" t="s">
        <v>19951</v>
      </c>
    </row>
    <row r="20491" spans="1:3" hidden="1" x14ac:dyDescent="0.25">
      <c r="A20491" t="s">
        <v>4130</v>
      </c>
      <c r="B20491" t="s">
        <v>19952</v>
      </c>
      <c r="C20491" t="s">
        <v>19953</v>
      </c>
    </row>
    <row r="20492" spans="1:3" hidden="1" x14ac:dyDescent="0.25">
      <c r="A20492" t="s">
        <v>4130</v>
      </c>
      <c r="B20492" t="s">
        <v>4238</v>
      </c>
      <c r="C20492" t="s">
        <v>19953</v>
      </c>
    </row>
    <row r="20493" spans="1:3" hidden="1" x14ac:dyDescent="0.25">
      <c r="A20493" t="s">
        <v>4130</v>
      </c>
      <c r="B20493" t="s">
        <v>19954</v>
      </c>
      <c r="C20493" t="s">
        <v>19955</v>
      </c>
    </row>
    <row r="20494" spans="1:3" hidden="1" x14ac:dyDescent="0.25">
      <c r="A20494" t="s">
        <v>4130</v>
      </c>
      <c r="B20494" t="s">
        <v>19956</v>
      </c>
      <c r="C20494" t="s">
        <v>19957</v>
      </c>
    </row>
    <row r="20495" spans="1:3" hidden="1" x14ac:dyDescent="0.25">
      <c r="A20495" t="s">
        <v>4130</v>
      </c>
      <c r="B20495" t="s">
        <v>19958</v>
      </c>
      <c r="C20495" t="s">
        <v>19959</v>
      </c>
    </row>
    <row r="20496" spans="1:3" hidden="1" x14ac:dyDescent="0.25">
      <c r="A20496" t="s">
        <v>4130</v>
      </c>
      <c r="B20496" t="s">
        <v>19960</v>
      </c>
      <c r="C20496" t="s">
        <v>19961</v>
      </c>
    </row>
    <row r="20497" spans="1:3" hidden="1" x14ac:dyDescent="0.25">
      <c r="A20497" t="s">
        <v>4130</v>
      </c>
      <c r="B20497" t="s">
        <v>19962</v>
      </c>
      <c r="C20497" t="s">
        <v>19963</v>
      </c>
    </row>
    <row r="20498" spans="1:3" hidden="1" x14ac:dyDescent="0.25">
      <c r="A20498" t="s">
        <v>4130</v>
      </c>
      <c r="B20498" t="s">
        <v>19964</v>
      </c>
      <c r="C20498" t="s">
        <v>19965</v>
      </c>
    </row>
    <row r="20499" spans="1:3" hidden="1" x14ac:dyDescent="0.25">
      <c r="A20499" t="s">
        <v>4130</v>
      </c>
      <c r="B20499" t="s">
        <v>19966</v>
      </c>
      <c r="C20499" t="s">
        <v>19967</v>
      </c>
    </row>
    <row r="20500" spans="1:3" hidden="1" x14ac:dyDescent="0.25">
      <c r="A20500" t="s">
        <v>4130</v>
      </c>
      <c r="B20500" t="s">
        <v>19968</v>
      </c>
      <c r="C20500" t="s">
        <v>19969</v>
      </c>
    </row>
    <row r="20501" spans="1:3" hidden="1" x14ac:dyDescent="0.25">
      <c r="A20501" t="s">
        <v>4130</v>
      </c>
      <c r="B20501" t="s">
        <v>19970</v>
      </c>
      <c r="C20501" t="s">
        <v>19971</v>
      </c>
    </row>
    <row r="20502" spans="1:3" hidden="1" x14ac:dyDescent="0.25">
      <c r="A20502" t="s">
        <v>4130</v>
      </c>
      <c r="B20502" t="s">
        <v>19972</v>
      </c>
      <c r="C20502" t="s">
        <v>19973</v>
      </c>
    </row>
    <row r="20503" spans="1:3" hidden="1" x14ac:dyDescent="0.25">
      <c r="A20503" t="s">
        <v>4130</v>
      </c>
      <c r="B20503" t="s">
        <v>19974</v>
      </c>
      <c r="C20503" t="s">
        <v>19975</v>
      </c>
    </row>
    <row r="20504" spans="1:3" hidden="1" x14ac:dyDescent="0.25">
      <c r="A20504" t="s">
        <v>4130</v>
      </c>
      <c r="B20504" t="s">
        <v>19976</v>
      </c>
      <c r="C20504" t="s">
        <v>19977</v>
      </c>
    </row>
    <row r="20505" spans="1:3" hidden="1" x14ac:dyDescent="0.25">
      <c r="A20505" t="s">
        <v>4130</v>
      </c>
      <c r="B20505" t="s">
        <v>19978</v>
      </c>
      <c r="C20505" t="s">
        <v>19979</v>
      </c>
    </row>
    <row r="20506" spans="1:3" hidden="1" x14ac:dyDescent="0.25">
      <c r="A20506" t="s">
        <v>4130</v>
      </c>
      <c r="B20506" t="s">
        <v>19980</v>
      </c>
      <c r="C20506" t="s">
        <v>19981</v>
      </c>
    </row>
    <row r="20507" spans="1:3" hidden="1" x14ac:dyDescent="0.25">
      <c r="A20507" t="s">
        <v>4130</v>
      </c>
      <c r="B20507" t="s">
        <v>19982</v>
      </c>
      <c r="C20507" t="s">
        <v>19983</v>
      </c>
    </row>
    <row r="20508" spans="1:3" hidden="1" x14ac:dyDescent="0.25">
      <c r="A20508" t="s">
        <v>4130</v>
      </c>
      <c r="B20508" t="s">
        <v>19984</v>
      </c>
      <c r="C20508" t="s">
        <v>19985</v>
      </c>
    </row>
    <row r="20509" spans="1:3" hidden="1" x14ac:dyDescent="0.25">
      <c r="A20509" t="s">
        <v>4130</v>
      </c>
      <c r="B20509" t="s">
        <v>19986</v>
      </c>
      <c r="C20509" t="s">
        <v>19987</v>
      </c>
    </row>
    <row r="20510" spans="1:3" hidden="1" x14ac:dyDescent="0.25">
      <c r="A20510" t="s">
        <v>4130</v>
      </c>
      <c r="B20510" t="s">
        <v>19988</v>
      </c>
      <c r="C20510" t="s">
        <v>19989</v>
      </c>
    </row>
    <row r="20511" spans="1:3" hidden="1" x14ac:dyDescent="0.25">
      <c r="A20511" t="s">
        <v>4130</v>
      </c>
      <c r="B20511" t="s">
        <v>19990</v>
      </c>
      <c r="C20511" t="s">
        <v>19991</v>
      </c>
    </row>
    <row r="20512" spans="1:3" hidden="1" x14ac:dyDescent="0.25">
      <c r="A20512" t="s">
        <v>4130</v>
      </c>
      <c r="B20512" t="s">
        <v>19992</v>
      </c>
      <c r="C20512" t="s">
        <v>19993</v>
      </c>
    </row>
    <row r="20513" spans="1:3" hidden="1" x14ac:dyDescent="0.25">
      <c r="A20513" t="s">
        <v>4130</v>
      </c>
      <c r="B20513" t="s">
        <v>19994</v>
      </c>
      <c r="C20513" t="s">
        <v>19995</v>
      </c>
    </row>
    <row r="20514" spans="1:3" hidden="1" x14ac:dyDescent="0.25">
      <c r="A20514" t="s">
        <v>4130</v>
      </c>
      <c r="B20514" t="s">
        <v>19996</v>
      </c>
      <c r="C20514" t="s">
        <v>19997</v>
      </c>
    </row>
    <row r="20515" spans="1:3" hidden="1" x14ac:dyDescent="0.25">
      <c r="A20515" t="s">
        <v>4130</v>
      </c>
      <c r="B20515" t="s">
        <v>19998</v>
      </c>
      <c r="C20515" t="s">
        <v>19999</v>
      </c>
    </row>
    <row r="20516" spans="1:3" hidden="1" x14ac:dyDescent="0.25">
      <c r="A20516" t="s">
        <v>4130</v>
      </c>
      <c r="B20516" t="s">
        <v>20000</v>
      </c>
      <c r="C20516" t="s">
        <v>20001</v>
      </c>
    </row>
    <row r="20517" spans="1:3" hidden="1" x14ac:dyDescent="0.25">
      <c r="A20517" t="s">
        <v>4130</v>
      </c>
      <c r="B20517" t="s">
        <v>20002</v>
      </c>
      <c r="C20517" t="s">
        <v>20003</v>
      </c>
    </row>
    <row r="20518" spans="1:3" hidden="1" x14ac:dyDescent="0.25">
      <c r="A20518" t="s">
        <v>4130</v>
      </c>
      <c r="B20518" t="s">
        <v>20004</v>
      </c>
      <c r="C20518" t="s">
        <v>20005</v>
      </c>
    </row>
    <row r="20519" spans="1:3" hidden="1" x14ac:dyDescent="0.25">
      <c r="A20519" t="s">
        <v>4130</v>
      </c>
      <c r="B20519" t="s">
        <v>20006</v>
      </c>
      <c r="C20519" t="s">
        <v>20007</v>
      </c>
    </row>
    <row r="20520" spans="1:3" hidden="1" x14ac:dyDescent="0.25">
      <c r="A20520" t="s">
        <v>4130</v>
      </c>
      <c r="B20520" t="s">
        <v>20008</v>
      </c>
      <c r="C20520" t="s">
        <v>20009</v>
      </c>
    </row>
    <row r="20521" spans="1:3" hidden="1" x14ac:dyDescent="0.25">
      <c r="A20521" t="s">
        <v>4130</v>
      </c>
      <c r="B20521" t="s">
        <v>20008</v>
      </c>
      <c r="C20521" t="s">
        <v>20010</v>
      </c>
    </row>
    <row r="20522" spans="1:3" hidden="1" x14ac:dyDescent="0.25">
      <c r="A20522" t="s">
        <v>4130</v>
      </c>
      <c r="B20522" t="s">
        <v>20011</v>
      </c>
      <c r="C20522" t="s">
        <v>20012</v>
      </c>
    </row>
    <row r="20523" spans="1:3" hidden="1" x14ac:dyDescent="0.25">
      <c r="A20523" t="s">
        <v>4130</v>
      </c>
      <c r="B20523" t="s">
        <v>20013</v>
      </c>
      <c r="C20523" t="s">
        <v>20014</v>
      </c>
    </row>
    <row r="20524" spans="1:3" hidden="1" x14ac:dyDescent="0.25">
      <c r="A20524" t="s">
        <v>4130</v>
      </c>
      <c r="B20524" t="s">
        <v>20015</v>
      </c>
      <c r="C20524" t="s">
        <v>20016</v>
      </c>
    </row>
    <row r="20525" spans="1:3" hidden="1" x14ac:dyDescent="0.25">
      <c r="A20525" t="s">
        <v>4130</v>
      </c>
      <c r="B20525" t="s">
        <v>20017</v>
      </c>
      <c r="C20525" t="s">
        <v>20018</v>
      </c>
    </row>
    <row r="20526" spans="1:3" hidden="1" x14ac:dyDescent="0.25">
      <c r="A20526" t="s">
        <v>4130</v>
      </c>
      <c r="B20526" t="s">
        <v>20019</v>
      </c>
      <c r="C20526" t="s">
        <v>20020</v>
      </c>
    </row>
    <row r="20527" spans="1:3" hidden="1" x14ac:dyDescent="0.25">
      <c r="A20527" t="s">
        <v>4130</v>
      </c>
      <c r="B20527" t="s">
        <v>20021</v>
      </c>
      <c r="C20527" t="s">
        <v>20022</v>
      </c>
    </row>
    <row r="20528" spans="1:3" hidden="1" x14ac:dyDescent="0.25">
      <c r="A20528" t="s">
        <v>4130</v>
      </c>
      <c r="B20528" t="s">
        <v>20023</v>
      </c>
      <c r="C20528" t="s">
        <v>20024</v>
      </c>
    </row>
    <row r="20529" spans="1:3" hidden="1" x14ac:dyDescent="0.25">
      <c r="A20529" t="s">
        <v>4130</v>
      </c>
      <c r="B20529" t="s">
        <v>20025</v>
      </c>
      <c r="C20529" t="s">
        <v>20026</v>
      </c>
    </row>
    <row r="20530" spans="1:3" hidden="1" x14ac:dyDescent="0.25">
      <c r="A20530" t="s">
        <v>4130</v>
      </c>
      <c r="B20530" t="s">
        <v>20027</v>
      </c>
      <c r="C20530" t="s">
        <v>20028</v>
      </c>
    </row>
    <row r="20531" spans="1:3" hidden="1" x14ac:dyDescent="0.25">
      <c r="A20531" t="s">
        <v>4130</v>
      </c>
      <c r="B20531" t="s">
        <v>20029</v>
      </c>
      <c r="C20531" t="s">
        <v>20030</v>
      </c>
    </row>
    <row r="20532" spans="1:3" hidden="1" x14ac:dyDescent="0.25">
      <c r="A20532" t="s">
        <v>4130</v>
      </c>
      <c r="B20532" t="s">
        <v>20031</v>
      </c>
      <c r="C20532" t="s">
        <v>20032</v>
      </c>
    </row>
    <row r="20533" spans="1:3" hidden="1" x14ac:dyDescent="0.25">
      <c r="A20533" t="s">
        <v>4130</v>
      </c>
      <c r="B20533" t="s">
        <v>20033</v>
      </c>
      <c r="C20533" t="s">
        <v>20034</v>
      </c>
    </row>
    <row r="20534" spans="1:3" hidden="1" x14ac:dyDescent="0.25">
      <c r="A20534" t="s">
        <v>4130</v>
      </c>
      <c r="B20534" t="s">
        <v>20035</v>
      </c>
      <c r="C20534" t="s">
        <v>20036</v>
      </c>
    </row>
    <row r="20535" spans="1:3" hidden="1" x14ac:dyDescent="0.25">
      <c r="A20535" t="s">
        <v>4130</v>
      </c>
      <c r="B20535" t="s">
        <v>20037</v>
      </c>
      <c r="C20535" t="s">
        <v>20038</v>
      </c>
    </row>
    <row r="20536" spans="1:3" hidden="1" x14ac:dyDescent="0.25">
      <c r="A20536" t="s">
        <v>4130</v>
      </c>
      <c r="B20536" t="s">
        <v>20039</v>
      </c>
      <c r="C20536" t="s">
        <v>20040</v>
      </c>
    </row>
    <row r="20537" spans="1:3" hidden="1" x14ac:dyDescent="0.25">
      <c r="A20537" t="s">
        <v>4130</v>
      </c>
      <c r="B20537" t="s">
        <v>20041</v>
      </c>
      <c r="C20537" t="s">
        <v>20040</v>
      </c>
    </row>
    <row r="20538" spans="1:3" hidden="1" x14ac:dyDescent="0.25">
      <c r="A20538" t="s">
        <v>4130</v>
      </c>
      <c r="B20538" t="s">
        <v>20042</v>
      </c>
      <c r="C20538" t="s">
        <v>20043</v>
      </c>
    </row>
    <row r="20539" spans="1:3" hidden="1" x14ac:dyDescent="0.25">
      <c r="A20539" t="s">
        <v>4130</v>
      </c>
      <c r="B20539" t="s">
        <v>20044</v>
      </c>
      <c r="C20539" t="s">
        <v>20045</v>
      </c>
    </row>
    <row r="20540" spans="1:3" hidden="1" x14ac:dyDescent="0.25">
      <c r="A20540" t="s">
        <v>4130</v>
      </c>
      <c r="B20540" t="s">
        <v>20046</v>
      </c>
      <c r="C20540" t="s">
        <v>20047</v>
      </c>
    </row>
    <row r="20541" spans="1:3" hidden="1" x14ac:dyDescent="0.25">
      <c r="A20541" t="s">
        <v>4130</v>
      </c>
      <c r="B20541" t="s">
        <v>20048</v>
      </c>
      <c r="C20541" t="s">
        <v>20049</v>
      </c>
    </row>
    <row r="20542" spans="1:3" hidden="1" x14ac:dyDescent="0.25">
      <c r="A20542" t="s">
        <v>4130</v>
      </c>
      <c r="B20542" t="s">
        <v>20050</v>
      </c>
      <c r="C20542" t="s">
        <v>20051</v>
      </c>
    </row>
    <row r="20543" spans="1:3" hidden="1" x14ac:dyDescent="0.25">
      <c r="A20543" t="s">
        <v>4130</v>
      </c>
      <c r="B20543" t="s">
        <v>20052</v>
      </c>
      <c r="C20543" t="s">
        <v>20051</v>
      </c>
    </row>
    <row r="20544" spans="1:3" hidden="1" x14ac:dyDescent="0.25">
      <c r="A20544" t="s">
        <v>4130</v>
      </c>
      <c r="B20544" t="s">
        <v>20053</v>
      </c>
      <c r="C20544" t="s">
        <v>20051</v>
      </c>
    </row>
    <row r="20545" spans="1:3" hidden="1" x14ac:dyDescent="0.25">
      <c r="A20545" t="s">
        <v>4130</v>
      </c>
      <c r="B20545" t="s">
        <v>20054</v>
      </c>
      <c r="C20545" t="s">
        <v>20055</v>
      </c>
    </row>
    <row r="20546" spans="1:3" hidden="1" x14ac:dyDescent="0.25">
      <c r="A20546" t="s">
        <v>4130</v>
      </c>
      <c r="B20546" t="s">
        <v>20056</v>
      </c>
      <c r="C20546" t="s">
        <v>20057</v>
      </c>
    </row>
    <row r="20547" spans="1:3" hidden="1" x14ac:dyDescent="0.25">
      <c r="A20547" t="s">
        <v>4130</v>
      </c>
      <c r="B20547" t="s">
        <v>20056</v>
      </c>
      <c r="C20547" t="s">
        <v>20058</v>
      </c>
    </row>
    <row r="20548" spans="1:3" hidden="1" x14ac:dyDescent="0.25">
      <c r="A20548" t="s">
        <v>4130</v>
      </c>
      <c r="B20548" t="s">
        <v>20059</v>
      </c>
      <c r="C20548" t="s">
        <v>20060</v>
      </c>
    </row>
    <row r="20549" spans="1:3" hidden="1" x14ac:dyDescent="0.25">
      <c r="A20549" t="s">
        <v>4130</v>
      </c>
      <c r="B20549" t="s">
        <v>20061</v>
      </c>
      <c r="C20549" t="s">
        <v>20062</v>
      </c>
    </row>
    <row r="20550" spans="1:3" hidden="1" x14ac:dyDescent="0.25">
      <c r="A20550" t="s">
        <v>4130</v>
      </c>
      <c r="B20550" t="s">
        <v>20063</v>
      </c>
      <c r="C20550" t="s">
        <v>20064</v>
      </c>
    </row>
    <row r="20551" spans="1:3" hidden="1" x14ac:dyDescent="0.25">
      <c r="A20551" t="s">
        <v>4130</v>
      </c>
      <c r="B20551" t="s">
        <v>20065</v>
      </c>
      <c r="C20551" t="s">
        <v>20066</v>
      </c>
    </row>
    <row r="20552" spans="1:3" hidden="1" x14ac:dyDescent="0.25">
      <c r="A20552" t="s">
        <v>4130</v>
      </c>
      <c r="B20552" t="s">
        <v>20067</v>
      </c>
      <c r="C20552" t="s">
        <v>20068</v>
      </c>
    </row>
    <row r="20553" spans="1:3" hidden="1" x14ac:dyDescent="0.25">
      <c r="A20553" t="s">
        <v>4130</v>
      </c>
      <c r="B20553" t="s">
        <v>20069</v>
      </c>
      <c r="C20553" t="s">
        <v>20070</v>
      </c>
    </row>
    <row r="20554" spans="1:3" hidden="1" x14ac:dyDescent="0.25">
      <c r="A20554" t="s">
        <v>4130</v>
      </c>
      <c r="B20554" t="s">
        <v>20071</v>
      </c>
      <c r="C20554" t="s">
        <v>20072</v>
      </c>
    </row>
    <row r="20555" spans="1:3" hidden="1" x14ac:dyDescent="0.25">
      <c r="A20555" t="s">
        <v>4130</v>
      </c>
      <c r="B20555" t="s">
        <v>20073</v>
      </c>
      <c r="C20555" t="s">
        <v>20074</v>
      </c>
    </row>
    <row r="20556" spans="1:3" hidden="1" x14ac:dyDescent="0.25">
      <c r="A20556" t="s">
        <v>4130</v>
      </c>
      <c r="B20556" t="s">
        <v>20075</v>
      </c>
      <c r="C20556" t="s">
        <v>20074</v>
      </c>
    </row>
    <row r="20557" spans="1:3" hidden="1" x14ac:dyDescent="0.25">
      <c r="A20557" t="s">
        <v>4130</v>
      </c>
      <c r="B20557" t="s">
        <v>20076</v>
      </c>
      <c r="C20557" t="s">
        <v>20074</v>
      </c>
    </row>
    <row r="20558" spans="1:3" hidden="1" x14ac:dyDescent="0.25">
      <c r="A20558" t="s">
        <v>4130</v>
      </c>
      <c r="B20558" t="s">
        <v>20077</v>
      </c>
      <c r="C20558" t="s">
        <v>20078</v>
      </c>
    </row>
    <row r="20559" spans="1:3" hidden="1" x14ac:dyDescent="0.25">
      <c r="A20559" t="s">
        <v>4130</v>
      </c>
      <c r="B20559" t="s">
        <v>20079</v>
      </c>
      <c r="C20559" t="s">
        <v>20080</v>
      </c>
    </row>
    <row r="20560" spans="1:3" hidden="1" x14ac:dyDescent="0.25">
      <c r="A20560" t="s">
        <v>4130</v>
      </c>
      <c r="B20560" t="s">
        <v>20081</v>
      </c>
      <c r="C20560" t="s">
        <v>20082</v>
      </c>
    </row>
    <row r="20561" spans="1:3" hidden="1" x14ac:dyDescent="0.25">
      <c r="A20561" t="s">
        <v>4130</v>
      </c>
      <c r="B20561" t="s">
        <v>20081</v>
      </c>
      <c r="C20561" t="s">
        <v>20083</v>
      </c>
    </row>
    <row r="20562" spans="1:3" hidden="1" x14ac:dyDescent="0.25">
      <c r="A20562" t="s">
        <v>4130</v>
      </c>
      <c r="B20562" t="s">
        <v>20084</v>
      </c>
      <c r="C20562" t="s">
        <v>20085</v>
      </c>
    </row>
    <row r="20563" spans="1:3" hidden="1" x14ac:dyDescent="0.25">
      <c r="A20563" t="s">
        <v>4130</v>
      </c>
      <c r="B20563" t="s">
        <v>20084</v>
      </c>
      <c r="C20563" t="s">
        <v>20086</v>
      </c>
    </row>
    <row r="20564" spans="1:3" hidden="1" x14ac:dyDescent="0.25">
      <c r="A20564" t="s">
        <v>4130</v>
      </c>
      <c r="B20564" t="s">
        <v>20087</v>
      </c>
      <c r="C20564" t="s">
        <v>20088</v>
      </c>
    </row>
    <row r="20565" spans="1:3" hidden="1" x14ac:dyDescent="0.25">
      <c r="A20565" t="s">
        <v>4130</v>
      </c>
      <c r="B20565" t="s">
        <v>20087</v>
      </c>
      <c r="C20565" t="s">
        <v>20089</v>
      </c>
    </row>
    <row r="20566" spans="1:3" hidden="1" x14ac:dyDescent="0.25">
      <c r="A20566" t="s">
        <v>4130</v>
      </c>
      <c r="B20566" t="s">
        <v>20090</v>
      </c>
      <c r="C20566" t="s">
        <v>20091</v>
      </c>
    </row>
    <row r="20567" spans="1:3" hidden="1" x14ac:dyDescent="0.25">
      <c r="A20567" t="s">
        <v>4130</v>
      </c>
      <c r="B20567" t="s">
        <v>20092</v>
      </c>
      <c r="C20567" t="s">
        <v>20093</v>
      </c>
    </row>
    <row r="20568" spans="1:3" hidden="1" x14ac:dyDescent="0.25">
      <c r="A20568" t="s">
        <v>4130</v>
      </c>
      <c r="B20568" t="s">
        <v>20094</v>
      </c>
      <c r="C20568" t="s">
        <v>20095</v>
      </c>
    </row>
    <row r="20569" spans="1:3" hidden="1" x14ac:dyDescent="0.25">
      <c r="A20569" t="s">
        <v>4130</v>
      </c>
      <c r="B20569" t="s">
        <v>20096</v>
      </c>
      <c r="C20569" t="s">
        <v>20080</v>
      </c>
    </row>
    <row r="20570" spans="1:3" hidden="1" x14ac:dyDescent="0.25">
      <c r="A20570" t="s">
        <v>4130</v>
      </c>
      <c r="B20570" t="s">
        <v>20097</v>
      </c>
      <c r="C20570" t="s">
        <v>20098</v>
      </c>
    </row>
    <row r="20571" spans="1:3" hidden="1" x14ac:dyDescent="0.25">
      <c r="A20571" t="s">
        <v>4130</v>
      </c>
      <c r="B20571" t="s">
        <v>20099</v>
      </c>
      <c r="C20571" t="s">
        <v>20100</v>
      </c>
    </row>
    <row r="20572" spans="1:3" hidden="1" x14ac:dyDescent="0.25">
      <c r="A20572" t="s">
        <v>4130</v>
      </c>
      <c r="B20572" t="s">
        <v>20101</v>
      </c>
      <c r="C20572" t="s">
        <v>20102</v>
      </c>
    </row>
    <row r="20573" spans="1:3" hidden="1" x14ac:dyDescent="0.25">
      <c r="A20573" t="s">
        <v>4130</v>
      </c>
      <c r="B20573" t="s">
        <v>20103</v>
      </c>
      <c r="C20573" t="s">
        <v>20104</v>
      </c>
    </row>
    <row r="20574" spans="1:3" hidden="1" x14ac:dyDescent="0.25">
      <c r="A20574" t="s">
        <v>4130</v>
      </c>
      <c r="B20574" t="s">
        <v>20105</v>
      </c>
      <c r="C20574" t="s">
        <v>20104</v>
      </c>
    </row>
    <row r="20575" spans="1:3" hidden="1" x14ac:dyDescent="0.25">
      <c r="A20575" t="s">
        <v>4130</v>
      </c>
      <c r="B20575" t="s">
        <v>20106</v>
      </c>
      <c r="C20575" t="s">
        <v>20107</v>
      </c>
    </row>
    <row r="20576" spans="1:3" hidden="1" x14ac:dyDescent="0.25">
      <c r="A20576" t="s">
        <v>4130</v>
      </c>
      <c r="B20576" t="s">
        <v>20108</v>
      </c>
      <c r="C20576" t="s">
        <v>20109</v>
      </c>
    </row>
    <row r="20577" spans="1:3" hidden="1" x14ac:dyDescent="0.25">
      <c r="A20577" t="s">
        <v>4130</v>
      </c>
      <c r="B20577" t="s">
        <v>20110</v>
      </c>
      <c r="C20577" t="s">
        <v>20109</v>
      </c>
    </row>
    <row r="20578" spans="1:3" hidden="1" x14ac:dyDescent="0.25">
      <c r="A20578" t="s">
        <v>4130</v>
      </c>
      <c r="B20578" t="s">
        <v>20111</v>
      </c>
      <c r="C20578" t="s">
        <v>20109</v>
      </c>
    </row>
    <row r="20579" spans="1:3" hidden="1" x14ac:dyDescent="0.25">
      <c r="A20579" t="s">
        <v>4130</v>
      </c>
      <c r="B20579" t="s">
        <v>20112</v>
      </c>
      <c r="C20579" t="s">
        <v>20113</v>
      </c>
    </row>
    <row r="20580" spans="1:3" hidden="1" x14ac:dyDescent="0.25">
      <c r="A20580" t="s">
        <v>4130</v>
      </c>
      <c r="B20580" t="s">
        <v>20114</v>
      </c>
      <c r="C20580" t="s">
        <v>20115</v>
      </c>
    </row>
    <row r="20581" spans="1:3" hidden="1" x14ac:dyDescent="0.25">
      <c r="A20581" t="s">
        <v>4130</v>
      </c>
      <c r="B20581" t="s">
        <v>20114</v>
      </c>
      <c r="C20581" t="s">
        <v>20116</v>
      </c>
    </row>
    <row r="20582" spans="1:3" hidden="1" x14ac:dyDescent="0.25">
      <c r="A20582" t="s">
        <v>4130</v>
      </c>
      <c r="B20582" t="s">
        <v>20112</v>
      </c>
      <c r="C20582" t="s">
        <v>20117</v>
      </c>
    </row>
    <row r="20583" spans="1:3" hidden="1" x14ac:dyDescent="0.25">
      <c r="A20583" t="s">
        <v>4130</v>
      </c>
      <c r="B20583" t="s">
        <v>20118</v>
      </c>
      <c r="C20583" t="s">
        <v>20119</v>
      </c>
    </row>
    <row r="20584" spans="1:3" hidden="1" x14ac:dyDescent="0.25">
      <c r="A20584" t="s">
        <v>4130</v>
      </c>
      <c r="B20584" t="s">
        <v>20120</v>
      </c>
      <c r="C20584" t="s">
        <v>20121</v>
      </c>
    </row>
    <row r="20585" spans="1:3" hidden="1" x14ac:dyDescent="0.25">
      <c r="A20585" t="s">
        <v>4130</v>
      </c>
      <c r="B20585" t="s">
        <v>20122</v>
      </c>
      <c r="C20585" t="s">
        <v>20123</v>
      </c>
    </row>
    <row r="20586" spans="1:3" hidden="1" x14ac:dyDescent="0.25">
      <c r="A20586" t="s">
        <v>4130</v>
      </c>
      <c r="B20586" t="s">
        <v>20124</v>
      </c>
      <c r="C20586" t="s">
        <v>20125</v>
      </c>
    </row>
    <row r="20587" spans="1:3" hidden="1" x14ac:dyDescent="0.25">
      <c r="A20587" t="s">
        <v>4130</v>
      </c>
      <c r="B20587" t="s">
        <v>20126</v>
      </c>
      <c r="C20587" t="s">
        <v>20127</v>
      </c>
    </row>
    <row r="20588" spans="1:3" hidden="1" x14ac:dyDescent="0.25">
      <c r="A20588" t="s">
        <v>4130</v>
      </c>
      <c r="B20588" t="s">
        <v>20128</v>
      </c>
      <c r="C20588" t="s">
        <v>20129</v>
      </c>
    </row>
    <row r="20589" spans="1:3" hidden="1" x14ac:dyDescent="0.25">
      <c r="A20589" t="s">
        <v>4130</v>
      </c>
      <c r="B20589" t="s">
        <v>20130</v>
      </c>
      <c r="C20589" t="s">
        <v>20131</v>
      </c>
    </row>
    <row r="20590" spans="1:3" hidden="1" x14ac:dyDescent="0.25">
      <c r="A20590" t="s">
        <v>4130</v>
      </c>
      <c r="B20590" t="s">
        <v>20132</v>
      </c>
      <c r="C20590" t="s">
        <v>20131</v>
      </c>
    </row>
    <row r="20591" spans="1:3" hidden="1" x14ac:dyDescent="0.25">
      <c r="A20591" t="s">
        <v>4130</v>
      </c>
      <c r="B20591" t="s">
        <v>20133</v>
      </c>
      <c r="C20591" t="s">
        <v>20134</v>
      </c>
    </row>
    <row r="20592" spans="1:3" hidden="1" x14ac:dyDescent="0.25">
      <c r="A20592" t="s">
        <v>4130</v>
      </c>
      <c r="B20592" t="s">
        <v>20135</v>
      </c>
      <c r="C20592" t="s">
        <v>20136</v>
      </c>
    </row>
    <row r="20593" spans="1:3" hidden="1" x14ac:dyDescent="0.25">
      <c r="A20593" t="s">
        <v>4130</v>
      </c>
      <c r="B20593" t="s">
        <v>20137</v>
      </c>
      <c r="C20593" t="s">
        <v>20136</v>
      </c>
    </row>
    <row r="20594" spans="1:3" hidden="1" x14ac:dyDescent="0.25">
      <c r="A20594" t="s">
        <v>4130</v>
      </c>
      <c r="B20594" t="s">
        <v>20138</v>
      </c>
      <c r="C20594" t="s">
        <v>20139</v>
      </c>
    </row>
    <row r="20595" spans="1:3" hidden="1" x14ac:dyDescent="0.25">
      <c r="A20595" t="s">
        <v>4130</v>
      </c>
      <c r="B20595" t="s">
        <v>20140</v>
      </c>
      <c r="C20595" t="s">
        <v>20141</v>
      </c>
    </row>
    <row r="20596" spans="1:3" hidden="1" x14ac:dyDescent="0.25">
      <c r="A20596" t="s">
        <v>4130</v>
      </c>
      <c r="B20596" t="s">
        <v>20142</v>
      </c>
      <c r="C20596" t="s">
        <v>20143</v>
      </c>
    </row>
    <row r="20597" spans="1:3" hidden="1" x14ac:dyDescent="0.25">
      <c r="A20597" t="s">
        <v>4130</v>
      </c>
      <c r="B20597" t="s">
        <v>20144</v>
      </c>
      <c r="C20597" t="s">
        <v>20145</v>
      </c>
    </row>
    <row r="20598" spans="1:3" hidden="1" x14ac:dyDescent="0.25">
      <c r="A20598" t="s">
        <v>4130</v>
      </c>
      <c r="B20598" t="s">
        <v>20146</v>
      </c>
      <c r="C20598" t="s">
        <v>10810</v>
      </c>
    </row>
    <row r="20599" spans="1:3" hidden="1" x14ac:dyDescent="0.25">
      <c r="A20599" t="s">
        <v>4130</v>
      </c>
      <c r="B20599" t="s">
        <v>20147</v>
      </c>
      <c r="C20599" t="s">
        <v>20148</v>
      </c>
    </row>
    <row r="20600" spans="1:3" hidden="1" x14ac:dyDescent="0.25">
      <c r="A20600" t="s">
        <v>4130</v>
      </c>
      <c r="B20600" t="s">
        <v>20149</v>
      </c>
      <c r="C20600" t="s">
        <v>20150</v>
      </c>
    </row>
    <row r="20601" spans="1:3" hidden="1" x14ac:dyDescent="0.25">
      <c r="A20601" t="s">
        <v>4130</v>
      </c>
      <c r="B20601" t="s">
        <v>20151</v>
      </c>
      <c r="C20601" t="s">
        <v>20152</v>
      </c>
    </row>
    <row r="20602" spans="1:3" hidden="1" x14ac:dyDescent="0.25">
      <c r="A20602" t="s">
        <v>4130</v>
      </c>
      <c r="B20602" t="s">
        <v>20153</v>
      </c>
      <c r="C20602" t="s">
        <v>20154</v>
      </c>
    </row>
    <row r="20603" spans="1:3" hidden="1" x14ac:dyDescent="0.25">
      <c r="A20603" t="s">
        <v>4130</v>
      </c>
      <c r="B20603" t="s">
        <v>20155</v>
      </c>
      <c r="C20603" t="s">
        <v>20156</v>
      </c>
    </row>
    <row r="20604" spans="1:3" hidden="1" x14ac:dyDescent="0.25">
      <c r="A20604" t="s">
        <v>4130</v>
      </c>
      <c r="B20604" t="s">
        <v>20157</v>
      </c>
      <c r="C20604" t="s">
        <v>20158</v>
      </c>
    </row>
    <row r="20605" spans="1:3" hidden="1" x14ac:dyDescent="0.25">
      <c r="A20605" t="s">
        <v>4130</v>
      </c>
      <c r="B20605" t="s">
        <v>20159</v>
      </c>
      <c r="C20605" t="s">
        <v>20160</v>
      </c>
    </row>
    <row r="20606" spans="1:3" hidden="1" x14ac:dyDescent="0.25">
      <c r="A20606" t="s">
        <v>4130</v>
      </c>
      <c r="B20606" t="s">
        <v>20159</v>
      </c>
      <c r="C20606" t="s">
        <v>20161</v>
      </c>
    </row>
    <row r="20607" spans="1:3" hidden="1" x14ac:dyDescent="0.25">
      <c r="A20607" t="s">
        <v>4130</v>
      </c>
      <c r="B20607" t="s">
        <v>20162</v>
      </c>
      <c r="C20607" t="s">
        <v>20163</v>
      </c>
    </row>
    <row r="20608" spans="1:3" hidden="1" x14ac:dyDescent="0.25">
      <c r="A20608" t="s">
        <v>4130</v>
      </c>
      <c r="B20608" t="s">
        <v>20162</v>
      </c>
      <c r="C20608" t="s">
        <v>20164</v>
      </c>
    </row>
    <row r="20609" spans="1:3" hidden="1" x14ac:dyDescent="0.25">
      <c r="A20609" t="s">
        <v>4130</v>
      </c>
      <c r="B20609" t="s">
        <v>20165</v>
      </c>
      <c r="C20609" t="s">
        <v>20166</v>
      </c>
    </row>
    <row r="20610" spans="1:3" hidden="1" x14ac:dyDescent="0.25">
      <c r="A20610" t="s">
        <v>4130</v>
      </c>
      <c r="B20610" t="s">
        <v>20165</v>
      </c>
      <c r="C20610" t="s">
        <v>20167</v>
      </c>
    </row>
    <row r="20611" spans="1:3" hidden="1" x14ac:dyDescent="0.25">
      <c r="A20611" t="s">
        <v>4130</v>
      </c>
      <c r="B20611" t="s">
        <v>20168</v>
      </c>
      <c r="C20611" t="s">
        <v>20169</v>
      </c>
    </row>
    <row r="20612" spans="1:3" hidden="1" x14ac:dyDescent="0.25">
      <c r="A20612" t="s">
        <v>4130</v>
      </c>
      <c r="B20612" t="s">
        <v>20170</v>
      </c>
      <c r="C20612" t="s">
        <v>20171</v>
      </c>
    </row>
    <row r="20613" spans="1:3" hidden="1" x14ac:dyDescent="0.25">
      <c r="A20613" t="s">
        <v>4130</v>
      </c>
      <c r="B20613" t="s">
        <v>20172</v>
      </c>
      <c r="C20613" t="s">
        <v>20173</v>
      </c>
    </row>
    <row r="20614" spans="1:3" hidden="1" x14ac:dyDescent="0.25">
      <c r="A20614" t="s">
        <v>4130</v>
      </c>
      <c r="B20614" t="s">
        <v>20174</v>
      </c>
      <c r="C20614" t="s">
        <v>20175</v>
      </c>
    </row>
    <row r="20615" spans="1:3" hidden="1" x14ac:dyDescent="0.25">
      <c r="A20615" t="s">
        <v>4130</v>
      </c>
      <c r="B20615" t="s">
        <v>20174</v>
      </c>
      <c r="C20615" t="s">
        <v>20176</v>
      </c>
    </row>
    <row r="20616" spans="1:3" hidden="1" x14ac:dyDescent="0.25">
      <c r="A20616" t="s">
        <v>4130</v>
      </c>
      <c r="B20616" t="s">
        <v>20177</v>
      </c>
      <c r="C20616" t="s">
        <v>20178</v>
      </c>
    </row>
    <row r="20617" spans="1:3" hidden="1" x14ac:dyDescent="0.25">
      <c r="A20617" t="s">
        <v>4130</v>
      </c>
      <c r="B20617" t="s">
        <v>20179</v>
      </c>
      <c r="C20617" t="s">
        <v>20180</v>
      </c>
    </row>
    <row r="20618" spans="1:3" hidden="1" x14ac:dyDescent="0.25">
      <c r="A20618" t="s">
        <v>4130</v>
      </c>
      <c r="B20618" t="s">
        <v>20181</v>
      </c>
      <c r="C20618" t="s">
        <v>20182</v>
      </c>
    </row>
    <row r="20619" spans="1:3" hidden="1" x14ac:dyDescent="0.25">
      <c r="A20619" t="s">
        <v>4130</v>
      </c>
      <c r="B20619" t="s">
        <v>20183</v>
      </c>
      <c r="C20619" t="s">
        <v>20184</v>
      </c>
    </row>
    <row r="20620" spans="1:3" hidden="1" x14ac:dyDescent="0.25">
      <c r="A20620" t="s">
        <v>4130</v>
      </c>
      <c r="B20620" t="s">
        <v>20185</v>
      </c>
      <c r="C20620" t="s">
        <v>20186</v>
      </c>
    </row>
    <row r="20621" spans="1:3" hidden="1" x14ac:dyDescent="0.25">
      <c r="A20621" t="s">
        <v>4130</v>
      </c>
      <c r="B20621" t="s">
        <v>20187</v>
      </c>
      <c r="C20621" t="s">
        <v>20188</v>
      </c>
    </row>
    <row r="20622" spans="1:3" hidden="1" x14ac:dyDescent="0.25">
      <c r="A20622" t="s">
        <v>4130</v>
      </c>
      <c r="B20622" t="s">
        <v>20189</v>
      </c>
      <c r="C20622" t="s">
        <v>20190</v>
      </c>
    </row>
    <row r="20623" spans="1:3" hidden="1" x14ac:dyDescent="0.25">
      <c r="A20623" t="s">
        <v>4130</v>
      </c>
      <c r="B20623" t="s">
        <v>20191</v>
      </c>
      <c r="C20623" t="s">
        <v>20192</v>
      </c>
    </row>
    <row r="20624" spans="1:3" hidden="1" x14ac:dyDescent="0.25">
      <c r="A20624" t="s">
        <v>4130</v>
      </c>
      <c r="B20624" t="s">
        <v>20193</v>
      </c>
      <c r="C20624" t="s">
        <v>20194</v>
      </c>
    </row>
    <row r="20625" spans="1:3" hidden="1" x14ac:dyDescent="0.25">
      <c r="A20625" t="s">
        <v>4130</v>
      </c>
      <c r="B20625" t="s">
        <v>20195</v>
      </c>
      <c r="C20625" t="s">
        <v>20194</v>
      </c>
    </row>
    <row r="20626" spans="1:3" hidden="1" x14ac:dyDescent="0.25">
      <c r="A20626" t="s">
        <v>4130</v>
      </c>
      <c r="B20626" t="s">
        <v>20196</v>
      </c>
      <c r="C20626" t="s">
        <v>20197</v>
      </c>
    </row>
    <row r="20627" spans="1:3" hidden="1" x14ac:dyDescent="0.25">
      <c r="A20627" t="s">
        <v>4130</v>
      </c>
      <c r="B20627" t="s">
        <v>20198</v>
      </c>
      <c r="C20627" t="s">
        <v>20199</v>
      </c>
    </row>
    <row r="20628" spans="1:3" hidden="1" x14ac:dyDescent="0.25">
      <c r="A20628" t="s">
        <v>4130</v>
      </c>
      <c r="B20628" t="s">
        <v>20196</v>
      </c>
      <c r="C20628" t="s">
        <v>20199</v>
      </c>
    </row>
    <row r="20629" spans="1:3" hidden="1" x14ac:dyDescent="0.25">
      <c r="A20629" t="s">
        <v>4130</v>
      </c>
      <c r="B20629" t="s">
        <v>20200</v>
      </c>
      <c r="C20629" t="s">
        <v>20201</v>
      </c>
    </row>
    <row r="20630" spans="1:3" hidden="1" x14ac:dyDescent="0.25">
      <c r="A20630" t="s">
        <v>4130</v>
      </c>
      <c r="B20630" t="s">
        <v>20202</v>
      </c>
      <c r="C20630" t="s">
        <v>20203</v>
      </c>
    </row>
    <row r="20631" spans="1:3" hidden="1" x14ac:dyDescent="0.25">
      <c r="A20631" t="s">
        <v>4130</v>
      </c>
      <c r="B20631" t="s">
        <v>20202</v>
      </c>
      <c r="C20631" t="s">
        <v>20204</v>
      </c>
    </row>
    <row r="20632" spans="1:3" hidden="1" x14ac:dyDescent="0.25">
      <c r="A20632" t="s">
        <v>4130</v>
      </c>
      <c r="B20632" t="s">
        <v>20205</v>
      </c>
      <c r="C20632" t="s">
        <v>20206</v>
      </c>
    </row>
    <row r="20633" spans="1:3" hidden="1" x14ac:dyDescent="0.25">
      <c r="A20633" t="s">
        <v>4130</v>
      </c>
      <c r="B20633" t="s">
        <v>20207</v>
      </c>
      <c r="C20633" t="s">
        <v>20208</v>
      </c>
    </row>
    <row r="20634" spans="1:3" hidden="1" x14ac:dyDescent="0.25">
      <c r="A20634" t="s">
        <v>4130</v>
      </c>
      <c r="B20634" t="s">
        <v>20207</v>
      </c>
      <c r="C20634" t="s">
        <v>20209</v>
      </c>
    </row>
    <row r="20635" spans="1:3" hidden="1" x14ac:dyDescent="0.25">
      <c r="A20635" t="s">
        <v>4130</v>
      </c>
      <c r="B20635" t="s">
        <v>20210</v>
      </c>
      <c r="C20635" t="s">
        <v>20211</v>
      </c>
    </row>
    <row r="20636" spans="1:3" hidden="1" x14ac:dyDescent="0.25">
      <c r="A20636" t="s">
        <v>4130</v>
      </c>
      <c r="B20636" t="s">
        <v>20207</v>
      </c>
      <c r="C20636" t="s">
        <v>20211</v>
      </c>
    </row>
    <row r="20637" spans="1:3" hidden="1" x14ac:dyDescent="0.25">
      <c r="A20637" t="s">
        <v>4130</v>
      </c>
      <c r="B20637" t="s">
        <v>20212</v>
      </c>
      <c r="C20637" t="s">
        <v>20213</v>
      </c>
    </row>
    <row r="20638" spans="1:3" hidden="1" x14ac:dyDescent="0.25">
      <c r="A20638" t="s">
        <v>4130</v>
      </c>
      <c r="B20638" t="s">
        <v>20207</v>
      </c>
      <c r="C20638" t="s">
        <v>20213</v>
      </c>
    </row>
    <row r="20639" spans="1:3" hidden="1" x14ac:dyDescent="0.25">
      <c r="A20639" t="s">
        <v>4130</v>
      </c>
      <c r="B20639" t="s">
        <v>20214</v>
      </c>
      <c r="C20639" t="s">
        <v>20215</v>
      </c>
    </row>
    <row r="20640" spans="1:3" hidden="1" x14ac:dyDescent="0.25">
      <c r="A20640" t="s">
        <v>4130</v>
      </c>
      <c r="B20640" t="s">
        <v>20216</v>
      </c>
      <c r="C20640" t="s">
        <v>20217</v>
      </c>
    </row>
    <row r="20641" spans="1:3" hidden="1" x14ac:dyDescent="0.25">
      <c r="A20641" t="s">
        <v>4130</v>
      </c>
      <c r="B20641" t="s">
        <v>20218</v>
      </c>
      <c r="C20641" t="s">
        <v>20219</v>
      </c>
    </row>
    <row r="20642" spans="1:3" hidden="1" x14ac:dyDescent="0.25">
      <c r="A20642" t="s">
        <v>4130</v>
      </c>
      <c r="B20642" t="s">
        <v>20220</v>
      </c>
      <c r="C20642" t="s">
        <v>20221</v>
      </c>
    </row>
    <row r="20643" spans="1:3" hidden="1" x14ac:dyDescent="0.25">
      <c r="A20643" t="s">
        <v>4130</v>
      </c>
      <c r="B20643" t="s">
        <v>20222</v>
      </c>
      <c r="C20643" t="s">
        <v>20223</v>
      </c>
    </row>
    <row r="20644" spans="1:3" hidden="1" x14ac:dyDescent="0.25">
      <c r="A20644" t="s">
        <v>4130</v>
      </c>
      <c r="B20644" t="s">
        <v>20224</v>
      </c>
      <c r="C20644" t="s">
        <v>20221</v>
      </c>
    </row>
    <row r="20645" spans="1:3" hidden="1" x14ac:dyDescent="0.25">
      <c r="A20645" t="s">
        <v>4130</v>
      </c>
      <c r="B20645" t="s">
        <v>20225</v>
      </c>
      <c r="C20645" t="s">
        <v>20226</v>
      </c>
    </row>
    <row r="20646" spans="1:3" hidden="1" x14ac:dyDescent="0.25">
      <c r="A20646" t="s">
        <v>4130</v>
      </c>
      <c r="B20646" t="s">
        <v>20227</v>
      </c>
      <c r="C20646" t="s">
        <v>20221</v>
      </c>
    </row>
    <row r="20647" spans="1:3" hidden="1" x14ac:dyDescent="0.25">
      <c r="A20647" t="s">
        <v>4130</v>
      </c>
      <c r="B20647" t="s">
        <v>20228</v>
      </c>
      <c r="C20647" t="s">
        <v>20229</v>
      </c>
    </row>
    <row r="20648" spans="1:3" hidden="1" x14ac:dyDescent="0.25">
      <c r="A20648" t="s">
        <v>4130</v>
      </c>
      <c r="B20648" t="s">
        <v>20230</v>
      </c>
      <c r="C20648" t="s">
        <v>20231</v>
      </c>
    </row>
    <row r="20649" spans="1:3" hidden="1" x14ac:dyDescent="0.25">
      <c r="A20649" t="s">
        <v>4130</v>
      </c>
      <c r="B20649" t="s">
        <v>20232</v>
      </c>
      <c r="C20649" t="s">
        <v>20233</v>
      </c>
    </row>
    <row r="20650" spans="1:3" hidden="1" x14ac:dyDescent="0.25">
      <c r="A20650" t="s">
        <v>4130</v>
      </c>
      <c r="B20650" t="s">
        <v>20234</v>
      </c>
      <c r="C20650" t="s">
        <v>20235</v>
      </c>
    </row>
    <row r="20651" spans="1:3" hidden="1" x14ac:dyDescent="0.25">
      <c r="A20651" t="s">
        <v>4130</v>
      </c>
      <c r="B20651" t="s">
        <v>20236</v>
      </c>
      <c r="C20651" t="s">
        <v>20237</v>
      </c>
    </row>
    <row r="20652" spans="1:3" hidden="1" x14ac:dyDescent="0.25">
      <c r="A20652" t="s">
        <v>4130</v>
      </c>
      <c r="B20652" t="s">
        <v>20238</v>
      </c>
      <c r="C20652" t="s">
        <v>20239</v>
      </c>
    </row>
    <row r="20653" spans="1:3" hidden="1" x14ac:dyDescent="0.25">
      <c r="A20653" t="s">
        <v>4130</v>
      </c>
      <c r="B20653" t="s">
        <v>20240</v>
      </c>
      <c r="C20653" t="s">
        <v>20241</v>
      </c>
    </row>
    <row r="20654" spans="1:3" hidden="1" x14ac:dyDescent="0.25">
      <c r="A20654" t="s">
        <v>4130</v>
      </c>
      <c r="B20654" t="s">
        <v>20242</v>
      </c>
      <c r="C20654" t="s">
        <v>20243</v>
      </c>
    </row>
    <row r="20655" spans="1:3" hidden="1" x14ac:dyDescent="0.25">
      <c r="A20655" t="s">
        <v>4130</v>
      </c>
      <c r="B20655" t="s">
        <v>20244</v>
      </c>
      <c r="C20655" t="s">
        <v>20245</v>
      </c>
    </row>
    <row r="20656" spans="1:3" hidden="1" x14ac:dyDescent="0.25">
      <c r="A20656" t="s">
        <v>4130</v>
      </c>
      <c r="B20656" t="s">
        <v>20246</v>
      </c>
      <c r="C20656" t="s">
        <v>20247</v>
      </c>
    </row>
    <row r="20657" spans="1:3" hidden="1" x14ac:dyDescent="0.25">
      <c r="A20657" t="s">
        <v>4130</v>
      </c>
      <c r="B20657" t="s">
        <v>20248</v>
      </c>
      <c r="C20657" t="s">
        <v>20249</v>
      </c>
    </row>
    <row r="20658" spans="1:3" hidden="1" x14ac:dyDescent="0.25">
      <c r="A20658" t="s">
        <v>4130</v>
      </c>
      <c r="B20658" t="s">
        <v>20250</v>
      </c>
      <c r="C20658" t="s">
        <v>20251</v>
      </c>
    </row>
    <row r="20659" spans="1:3" hidden="1" x14ac:dyDescent="0.25">
      <c r="A20659" t="s">
        <v>4130</v>
      </c>
      <c r="B20659" t="s">
        <v>20252</v>
      </c>
      <c r="C20659" t="s">
        <v>20018</v>
      </c>
    </row>
    <row r="20660" spans="1:3" hidden="1" x14ac:dyDescent="0.25">
      <c r="A20660" t="s">
        <v>4130</v>
      </c>
      <c r="B20660" t="s">
        <v>20253</v>
      </c>
      <c r="C20660" t="s">
        <v>20254</v>
      </c>
    </row>
    <row r="20661" spans="1:3" hidden="1" x14ac:dyDescent="0.25">
      <c r="A20661" t="s">
        <v>4130</v>
      </c>
      <c r="B20661" t="s">
        <v>20255</v>
      </c>
      <c r="C20661" t="s">
        <v>20256</v>
      </c>
    </row>
    <row r="20662" spans="1:3" hidden="1" x14ac:dyDescent="0.25">
      <c r="A20662" t="s">
        <v>4130</v>
      </c>
      <c r="B20662" t="s">
        <v>20257</v>
      </c>
      <c r="C20662" t="s">
        <v>20258</v>
      </c>
    </row>
    <row r="20663" spans="1:3" hidden="1" x14ac:dyDescent="0.25">
      <c r="A20663" t="s">
        <v>4130</v>
      </c>
      <c r="B20663" t="s">
        <v>20259</v>
      </c>
      <c r="C20663" t="s">
        <v>20260</v>
      </c>
    </row>
    <row r="20664" spans="1:3" hidden="1" x14ac:dyDescent="0.25">
      <c r="A20664" t="s">
        <v>4130</v>
      </c>
      <c r="B20664" t="s">
        <v>20261</v>
      </c>
      <c r="C20664" t="s">
        <v>20262</v>
      </c>
    </row>
    <row r="20665" spans="1:3" hidden="1" x14ac:dyDescent="0.25">
      <c r="A20665" t="s">
        <v>4130</v>
      </c>
      <c r="B20665" t="s">
        <v>20263</v>
      </c>
      <c r="C20665" t="s">
        <v>20264</v>
      </c>
    </row>
    <row r="20666" spans="1:3" hidden="1" x14ac:dyDescent="0.25">
      <c r="A20666" t="s">
        <v>4130</v>
      </c>
      <c r="B20666" t="s">
        <v>20265</v>
      </c>
      <c r="C20666" t="s">
        <v>20266</v>
      </c>
    </row>
    <row r="20667" spans="1:3" hidden="1" x14ac:dyDescent="0.25">
      <c r="A20667" t="s">
        <v>4130</v>
      </c>
      <c r="B20667" t="s">
        <v>20267</v>
      </c>
      <c r="C20667" t="s">
        <v>20268</v>
      </c>
    </row>
    <row r="20668" spans="1:3" hidden="1" x14ac:dyDescent="0.25">
      <c r="A20668" t="s">
        <v>4130</v>
      </c>
      <c r="B20668" t="s">
        <v>20269</v>
      </c>
      <c r="C20668" t="s">
        <v>3526</v>
      </c>
    </row>
    <row r="20669" spans="1:3" hidden="1" x14ac:dyDescent="0.25">
      <c r="A20669" t="s">
        <v>4130</v>
      </c>
      <c r="B20669" t="s">
        <v>20270</v>
      </c>
      <c r="C20669" t="s">
        <v>3526</v>
      </c>
    </row>
    <row r="20670" spans="1:3" hidden="1" x14ac:dyDescent="0.25">
      <c r="A20670" t="s">
        <v>4130</v>
      </c>
      <c r="B20670" t="s">
        <v>20271</v>
      </c>
      <c r="C20670" t="s">
        <v>20272</v>
      </c>
    </row>
    <row r="20671" spans="1:3" hidden="1" x14ac:dyDescent="0.25">
      <c r="A20671" t="s">
        <v>4130</v>
      </c>
      <c r="B20671" t="s">
        <v>20273</v>
      </c>
      <c r="C20671" t="s">
        <v>20274</v>
      </c>
    </row>
    <row r="20672" spans="1:3" hidden="1" x14ac:dyDescent="0.25">
      <c r="A20672" t="s">
        <v>4130</v>
      </c>
      <c r="B20672" t="s">
        <v>20275</v>
      </c>
      <c r="C20672" t="s">
        <v>3527</v>
      </c>
    </row>
    <row r="20673" spans="1:3" hidden="1" x14ac:dyDescent="0.25">
      <c r="A20673" t="s">
        <v>4130</v>
      </c>
      <c r="B20673" t="s">
        <v>20276</v>
      </c>
      <c r="C20673" t="s">
        <v>20277</v>
      </c>
    </row>
    <row r="20674" spans="1:3" hidden="1" x14ac:dyDescent="0.25">
      <c r="A20674" t="s">
        <v>4130</v>
      </c>
      <c r="B20674" t="s">
        <v>20278</v>
      </c>
      <c r="C20674" t="s">
        <v>20279</v>
      </c>
    </row>
    <row r="20675" spans="1:3" hidden="1" x14ac:dyDescent="0.25">
      <c r="A20675" t="s">
        <v>4130</v>
      </c>
      <c r="B20675" t="s">
        <v>20280</v>
      </c>
      <c r="C20675" t="s">
        <v>20281</v>
      </c>
    </row>
    <row r="20676" spans="1:3" hidden="1" x14ac:dyDescent="0.25">
      <c r="A20676" t="s">
        <v>4130</v>
      </c>
      <c r="B20676" t="s">
        <v>20282</v>
      </c>
      <c r="C20676" t="s">
        <v>20283</v>
      </c>
    </row>
    <row r="20677" spans="1:3" hidden="1" x14ac:dyDescent="0.25">
      <c r="A20677" t="s">
        <v>4130</v>
      </c>
      <c r="B20677" t="s">
        <v>20282</v>
      </c>
      <c r="C20677" t="s">
        <v>20281</v>
      </c>
    </row>
    <row r="20678" spans="1:3" hidden="1" x14ac:dyDescent="0.25">
      <c r="A20678" t="s">
        <v>4130</v>
      </c>
      <c r="B20678" t="s">
        <v>20282</v>
      </c>
      <c r="C20678" t="s">
        <v>20279</v>
      </c>
    </row>
    <row r="20679" spans="1:3" hidden="1" x14ac:dyDescent="0.25">
      <c r="A20679" t="s">
        <v>4130</v>
      </c>
      <c r="B20679" t="s">
        <v>20284</v>
      </c>
      <c r="C20679" t="s">
        <v>20281</v>
      </c>
    </row>
    <row r="20680" spans="1:3" hidden="1" x14ac:dyDescent="0.25">
      <c r="A20680" t="s">
        <v>4130</v>
      </c>
      <c r="B20680" t="s">
        <v>20285</v>
      </c>
      <c r="C20680" t="s">
        <v>20281</v>
      </c>
    </row>
    <row r="20681" spans="1:3" hidden="1" x14ac:dyDescent="0.25">
      <c r="A20681" t="s">
        <v>4130</v>
      </c>
      <c r="B20681" t="s">
        <v>20286</v>
      </c>
      <c r="C20681" t="s">
        <v>20287</v>
      </c>
    </row>
    <row r="20682" spans="1:3" hidden="1" x14ac:dyDescent="0.25">
      <c r="A20682" t="s">
        <v>4130</v>
      </c>
      <c r="B20682" t="s">
        <v>20288</v>
      </c>
      <c r="C20682" t="s">
        <v>20279</v>
      </c>
    </row>
    <row r="20683" spans="1:3" hidden="1" x14ac:dyDescent="0.25">
      <c r="A20683" t="s">
        <v>4130</v>
      </c>
      <c r="B20683" t="s">
        <v>20289</v>
      </c>
      <c r="C20683" t="s">
        <v>20290</v>
      </c>
    </row>
    <row r="20684" spans="1:3" hidden="1" x14ac:dyDescent="0.25">
      <c r="A20684" t="s">
        <v>4130</v>
      </c>
      <c r="B20684" t="s">
        <v>20291</v>
      </c>
      <c r="C20684" t="s">
        <v>20279</v>
      </c>
    </row>
    <row r="20685" spans="1:3" hidden="1" x14ac:dyDescent="0.25">
      <c r="A20685" t="s">
        <v>4130</v>
      </c>
      <c r="B20685" t="s">
        <v>20292</v>
      </c>
      <c r="C20685" t="s">
        <v>20279</v>
      </c>
    </row>
    <row r="20686" spans="1:3" hidden="1" x14ac:dyDescent="0.25">
      <c r="A20686" t="s">
        <v>4130</v>
      </c>
      <c r="B20686" t="s">
        <v>20293</v>
      </c>
      <c r="C20686" t="s">
        <v>20294</v>
      </c>
    </row>
    <row r="20687" spans="1:3" hidden="1" x14ac:dyDescent="0.25">
      <c r="A20687" t="s">
        <v>4130</v>
      </c>
      <c r="B20687" t="s">
        <v>20295</v>
      </c>
      <c r="C20687" t="s">
        <v>20294</v>
      </c>
    </row>
    <row r="20688" spans="1:3" hidden="1" x14ac:dyDescent="0.25">
      <c r="A20688" t="s">
        <v>4130</v>
      </c>
      <c r="B20688" t="s">
        <v>20296</v>
      </c>
      <c r="C20688" t="s">
        <v>20294</v>
      </c>
    </row>
    <row r="20689" spans="1:3" hidden="1" x14ac:dyDescent="0.25">
      <c r="A20689" t="s">
        <v>4130</v>
      </c>
      <c r="B20689" t="s">
        <v>20297</v>
      </c>
      <c r="C20689" t="s">
        <v>20294</v>
      </c>
    </row>
    <row r="20690" spans="1:3" hidden="1" x14ac:dyDescent="0.25">
      <c r="A20690" t="s">
        <v>4130</v>
      </c>
      <c r="B20690" t="s">
        <v>20298</v>
      </c>
      <c r="C20690" t="s">
        <v>20294</v>
      </c>
    </row>
    <row r="20691" spans="1:3" hidden="1" x14ac:dyDescent="0.25">
      <c r="A20691" t="s">
        <v>4130</v>
      </c>
      <c r="B20691" t="s">
        <v>20299</v>
      </c>
      <c r="C20691" t="s">
        <v>20300</v>
      </c>
    </row>
    <row r="20692" spans="1:3" hidden="1" x14ac:dyDescent="0.25">
      <c r="A20692" t="s">
        <v>4130</v>
      </c>
      <c r="B20692" t="s">
        <v>20301</v>
      </c>
      <c r="C20692" t="s">
        <v>20302</v>
      </c>
    </row>
    <row r="20693" spans="1:3" hidden="1" x14ac:dyDescent="0.25">
      <c r="A20693" t="s">
        <v>4130</v>
      </c>
      <c r="B20693" t="s">
        <v>20303</v>
      </c>
      <c r="C20693" t="s">
        <v>20304</v>
      </c>
    </row>
    <row r="20694" spans="1:3" hidden="1" x14ac:dyDescent="0.25">
      <c r="A20694" t="s">
        <v>4130</v>
      </c>
      <c r="B20694" t="s">
        <v>20303</v>
      </c>
      <c r="C20694" t="s">
        <v>20302</v>
      </c>
    </row>
    <row r="20695" spans="1:3" hidden="1" x14ac:dyDescent="0.25">
      <c r="A20695" t="s">
        <v>4130</v>
      </c>
      <c r="B20695" t="s">
        <v>20305</v>
      </c>
      <c r="C20695" t="s">
        <v>20302</v>
      </c>
    </row>
    <row r="20696" spans="1:3" hidden="1" x14ac:dyDescent="0.25">
      <c r="A20696" t="s">
        <v>4130</v>
      </c>
      <c r="B20696" t="s">
        <v>20306</v>
      </c>
      <c r="C20696" t="s">
        <v>20304</v>
      </c>
    </row>
    <row r="20697" spans="1:3" hidden="1" x14ac:dyDescent="0.25">
      <c r="A20697" t="s">
        <v>4130</v>
      </c>
      <c r="B20697" t="s">
        <v>20307</v>
      </c>
      <c r="C20697" t="s">
        <v>20302</v>
      </c>
    </row>
    <row r="20698" spans="1:3" hidden="1" x14ac:dyDescent="0.25">
      <c r="A20698" t="s">
        <v>4130</v>
      </c>
      <c r="B20698" t="s">
        <v>20308</v>
      </c>
      <c r="C20698" t="s">
        <v>20309</v>
      </c>
    </row>
    <row r="20699" spans="1:3" hidden="1" x14ac:dyDescent="0.25">
      <c r="A20699" t="s">
        <v>4130</v>
      </c>
      <c r="B20699" t="s">
        <v>20310</v>
      </c>
      <c r="C20699" t="s">
        <v>20311</v>
      </c>
    </row>
    <row r="20700" spans="1:3" hidden="1" x14ac:dyDescent="0.25">
      <c r="A20700" t="s">
        <v>4130</v>
      </c>
      <c r="B20700" t="s">
        <v>20312</v>
      </c>
      <c r="C20700" t="s">
        <v>20309</v>
      </c>
    </row>
    <row r="20701" spans="1:3" hidden="1" x14ac:dyDescent="0.25">
      <c r="A20701" t="s">
        <v>4130</v>
      </c>
      <c r="B20701" t="s">
        <v>20313</v>
      </c>
      <c r="C20701" t="s">
        <v>20311</v>
      </c>
    </row>
    <row r="20702" spans="1:3" hidden="1" x14ac:dyDescent="0.25">
      <c r="A20702" t="s">
        <v>4130</v>
      </c>
      <c r="B20702" t="s">
        <v>20312</v>
      </c>
      <c r="C20702" t="s">
        <v>20314</v>
      </c>
    </row>
    <row r="20703" spans="1:3" hidden="1" x14ac:dyDescent="0.25">
      <c r="A20703" t="s">
        <v>4130</v>
      </c>
      <c r="B20703" t="s">
        <v>20315</v>
      </c>
      <c r="C20703" t="s">
        <v>20311</v>
      </c>
    </row>
    <row r="20704" spans="1:3" hidden="1" x14ac:dyDescent="0.25">
      <c r="A20704" t="s">
        <v>4130</v>
      </c>
      <c r="B20704" t="s">
        <v>20316</v>
      </c>
      <c r="C20704" t="s">
        <v>20311</v>
      </c>
    </row>
    <row r="20705" spans="1:3" hidden="1" x14ac:dyDescent="0.25">
      <c r="A20705" t="s">
        <v>4130</v>
      </c>
      <c r="B20705" t="s">
        <v>20312</v>
      </c>
      <c r="C20705" t="s">
        <v>20317</v>
      </c>
    </row>
    <row r="20706" spans="1:3" hidden="1" x14ac:dyDescent="0.25">
      <c r="A20706" t="s">
        <v>4130</v>
      </c>
      <c r="B20706" t="s">
        <v>20318</v>
      </c>
      <c r="C20706" t="s">
        <v>20309</v>
      </c>
    </row>
    <row r="20707" spans="1:3" hidden="1" x14ac:dyDescent="0.25">
      <c r="A20707" t="s">
        <v>4130</v>
      </c>
      <c r="B20707" t="s">
        <v>20319</v>
      </c>
      <c r="C20707" t="s">
        <v>20309</v>
      </c>
    </row>
    <row r="20708" spans="1:3" hidden="1" x14ac:dyDescent="0.25">
      <c r="A20708" t="s">
        <v>4130</v>
      </c>
      <c r="B20708" t="s">
        <v>20320</v>
      </c>
      <c r="C20708" t="s">
        <v>20309</v>
      </c>
    </row>
    <row r="20709" spans="1:3" hidden="1" x14ac:dyDescent="0.25">
      <c r="A20709" t="s">
        <v>4130</v>
      </c>
      <c r="B20709" t="s">
        <v>20321</v>
      </c>
      <c r="C20709" t="s">
        <v>20311</v>
      </c>
    </row>
    <row r="20710" spans="1:3" hidden="1" x14ac:dyDescent="0.25">
      <c r="A20710" t="s">
        <v>4130</v>
      </c>
      <c r="B20710" t="s">
        <v>20322</v>
      </c>
      <c r="C20710" t="s">
        <v>20323</v>
      </c>
    </row>
    <row r="20711" spans="1:3" hidden="1" x14ac:dyDescent="0.25">
      <c r="A20711" t="s">
        <v>4130</v>
      </c>
      <c r="B20711" t="s">
        <v>20324</v>
      </c>
      <c r="C20711" t="s">
        <v>20323</v>
      </c>
    </row>
    <row r="20712" spans="1:3" hidden="1" x14ac:dyDescent="0.25">
      <c r="A20712" t="s">
        <v>4130</v>
      </c>
      <c r="B20712" t="s">
        <v>20325</v>
      </c>
      <c r="C20712" t="s">
        <v>20323</v>
      </c>
    </row>
    <row r="20713" spans="1:3" hidden="1" x14ac:dyDescent="0.25">
      <c r="A20713" t="s">
        <v>4130</v>
      </c>
      <c r="B20713" t="s">
        <v>20326</v>
      </c>
      <c r="C20713" t="s">
        <v>20327</v>
      </c>
    </row>
    <row r="20714" spans="1:3" hidden="1" x14ac:dyDescent="0.25">
      <c r="A20714" t="s">
        <v>4130</v>
      </c>
      <c r="B20714" t="s">
        <v>20328</v>
      </c>
      <c r="C20714" t="s">
        <v>20329</v>
      </c>
    </row>
    <row r="20715" spans="1:3" hidden="1" x14ac:dyDescent="0.25">
      <c r="A20715" t="s">
        <v>4130</v>
      </c>
      <c r="B20715" t="s">
        <v>20330</v>
      </c>
      <c r="C20715" t="s">
        <v>20331</v>
      </c>
    </row>
    <row r="20716" spans="1:3" hidden="1" x14ac:dyDescent="0.25">
      <c r="A20716" t="s">
        <v>4130</v>
      </c>
      <c r="B20716" t="s">
        <v>20328</v>
      </c>
      <c r="C20716" t="s">
        <v>20332</v>
      </c>
    </row>
    <row r="20717" spans="1:3" hidden="1" x14ac:dyDescent="0.25">
      <c r="A20717" t="s">
        <v>4130</v>
      </c>
      <c r="B20717" t="s">
        <v>20333</v>
      </c>
      <c r="C20717" t="s">
        <v>20334</v>
      </c>
    </row>
    <row r="20718" spans="1:3" hidden="1" x14ac:dyDescent="0.25">
      <c r="A20718" t="s">
        <v>4130</v>
      </c>
      <c r="B20718" t="s">
        <v>20335</v>
      </c>
      <c r="C20718" t="s">
        <v>20336</v>
      </c>
    </row>
    <row r="20719" spans="1:3" hidden="1" x14ac:dyDescent="0.25">
      <c r="A20719" t="s">
        <v>4130</v>
      </c>
      <c r="B20719" t="s">
        <v>20337</v>
      </c>
      <c r="C20719" t="s">
        <v>20338</v>
      </c>
    </row>
    <row r="20720" spans="1:3" hidden="1" x14ac:dyDescent="0.25">
      <c r="A20720" t="s">
        <v>4130</v>
      </c>
      <c r="B20720" t="s">
        <v>20339</v>
      </c>
      <c r="C20720" t="s">
        <v>20340</v>
      </c>
    </row>
    <row r="20721" spans="1:3" hidden="1" x14ac:dyDescent="0.25">
      <c r="A20721" t="s">
        <v>4130</v>
      </c>
      <c r="B20721" t="s">
        <v>20341</v>
      </c>
      <c r="C20721" t="s">
        <v>20338</v>
      </c>
    </row>
    <row r="20722" spans="1:3" hidden="1" x14ac:dyDescent="0.25">
      <c r="A20722" t="s">
        <v>4130</v>
      </c>
      <c r="B20722" t="s">
        <v>20341</v>
      </c>
      <c r="C20722" t="s">
        <v>20342</v>
      </c>
    </row>
    <row r="20723" spans="1:3" hidden="1" x14ac:dyDescent="0.25">
      <c r="A20723" t="s">
        <v>4130</v>
      </c>
      <c r="B20723" t="s">
        <v>20341</v>
      </c>
      <c r="C20723" t="s">
        <v>20343</v>
      </c>
    </row>
    <row r="20724" spans="1:3" hidden="1" x14ac:dyDescent="0.25">
      <c r="A20724" t="s">
        <v>4130</v>
      </c>
      <c r="B20724" t="s">
        <v>20344</v>
      </c>
      <c r="C20724" t="s">
        <v>20340</v>
      </c>
    </row>
    <row r="20725" spans="1:3" hidden="1" x14ac:dyDescent="0.25">
      <c r="A20725" t="s">
        <v>4130</v>
      </c>
      <c r="B20725" t="s">
        <v>20345</v>
      </c>
      <c r="C20725" t="s">
        <v>20340</v>
      </c>
    </row>
    <row r="20726" spans="1:3" hidden="1" x14ac:dyDescent="0.25">
      <c r="A20726" t="s">
        <v>4130</v>
      </c>
      <c r="B20726" t="s">
        <v>20346</v>
      </c>
      <c r="C20726" t="s">
        <v>20338</v>
      </c>
    </row>
    <row r="20727" spans="1:3" hidden="1" x14ac:dyDescent="0.25">
      <c r="A20727" t="s">
        <v>4130</v>
      </c>
      <c r="B20727" t="s">
        <v>20347</v>
      </c>
      <c r="C20727" t="s">
        <v>20340</v>
      </c>
    </row>
    <row r="20728" spans="1:3" hidden="1" x14ac:dyDescent="0.25">
      <c r="A20728" t="s">
        <v>4130</v>
      </c>
      <c r="B20728" t="s">
        <v>20348</v>
      </c>
      <c r="C20728" t="s">
        <v>20349</v>
      </c>
    </row>
    <row r="20729" spans="1:3" hidden="1" x14ac:dyDescent="0.25">
      <c r="A20729" t="s">
        <v>4130</v>
      </c>
      <c r="B20729" t="s">
        <v>20350</v>
      </c>
      <c r="C20729" t="s">
        <v>20338</v>
      </c>
    </row>
    <row r="20730" spans="1:3" hidden="1" x14ac:dyDescent="0.25">
      <c r="A20730" t="s">
        <v>4130</v>
      </c>
      <c r="B20730" t="s">
        <v>20351</v>
      </c>
      <c r="C20730" t="s">
        <v>20352</v>
      </c>
    </row>
    <row r="20731" spans="1:3" hidden="1" x14ac:dyDescent="0.25">
      <c r="A20731" t="s">
        <v>4130</v>
      </c>
      <c r="B20731" t="s">
        <v>20353</v>
      </c>
      <c r="C20731" t="s">
        <v>20352</v>
      </c>
    </row>
    <row r="20732" spans="1:3" hidden="1" x14ac:dyDescent="0.25">
      <c r="A20732" t="s">
        <v>4130</v>
      </c>
      <c r="B20732" t="s">
        <v>20354</v>
      </c>
      <c r="C20732" t="s">
        <v>20355</v>
      </c>
    </row>
    <row r="20733" spans="1:3" hidden="1" x14ac:dyDescent="0.25">
      <c r="A20733" t="s">
        <v>4130</v>
      </c>
      <c r="B20733" t="s">
        <v>20353</v>
      </c>
      <c r="C20733" t="s">
        <v>20356</v>
      </c>
    </row>
    <row r="20734" spans="1:3" hidden="1" x14ac:dyDescent="0.25">
      <c r="A20734" t="s">
        <v>4130</v>
      </c>
      <c r="B20734" t="s">
        <v>20357</v>
      </c>
      <c r="C20734" t="s">
        <v>20358</v>
      </c>
    </row>
    <row r="20735" spans="1:3" hidden="1" x14ac:dyDescent="0.25">
      <c r="A20735" t="s">
        <v>4130</v>
      </c>
      <c r="B20735" t="s">
        <v>20359</v>
      </c>
      <c r="C20735" t="s">
        <v>20360</v>
      </c>
    </row>
    <row r="20736" spans="1:3" hidden="1" x14ac:dyDescent="0.25">
      <c r="A20736" t="s">
        <v>4130</v>
      </c>
      <c r="B20736" t="s">
        <v>20361</v>
      </c>
      <c r="C20736" t="s">
        <v>20362</v>
      </c>
    </row>
    <row r="20737" spans="1:3" hidden="1" x14ac:dyDescent="0.25">
      <c r="A20737" t="s">
        <v>4130</v>
      </c>
      <c r="B20737" t="s">
        <v>20363</v>
      </c>
      <c r="C20737" t="s">
        <v>20364</v>
      </c>
    </row>
    <row r="20738" spans="1:3" hidden="1" x14ac:dyDescent="0.25">
      <c r="A20738" t="s">
        <v>4130</v>
      </c>
      <c r="B20738" t="s">
        <v>20365</v>
      </c>
      <c r="C20738" t="s">
        <v>20362</v>
      </c>
    </row>
    <row r="20739" spans="1:3" hidden="1" x14ac:dyDescent="0.25">
      <c r="A20739" t="s">
        <v>4130</v>
      </c>
      <c r="B20739" t="s">
        <v>20365</v>
      </c>
      <c r="C20739" t="s">
        <v>20366</v>
      </c>
    </row>
    <row r="20740" spans="1:3" hidden="1" x14ac:dyDescent="0.25">
      <c r="A20740" t="s">
        <v>4130</v>
      </c>
      <c r="B20740" t="s">
        <v>20367</v>
      </c>
      <c r="C20740" t="s">
        <v>20362</v>
      </c>
    </row>
    <row r="20741" spans="1:3" hidden="1" x14ac:dyDescent="0.25">
      <c r="A20741" t="s">
        <v>4130</v>
      </c>
      <c r="B20741" t="s">
        <v>20368</v>
      </c>
      <c r="C20741" t="s">
        <v>20362</v>
      </c>
    </row>
    <row r="20742" spans="1:3" hidden="1" x14ac:dyDescent="0.25">
      <c r="A20742" t="s">
        <v>4130</v>
      </c>
      <c r="B20742" t="s">
        <v>20369</v>
      </c>
      <c r="C20742" t="s">
        <v>20366</v>
      </c>
    </row>
    <row r="20743" spans="1:3" hidden="1" x14ac:dyDescent="0.25">
      <c r="A20743" t="s">
        <v>4130</v>
      </c>
      <c r="B20743" t="s">
        <v>20370</v>
      </c>
      <c r="C20743" t="s">
        <v>20362</v>
      </c>
    </row>
    <row r="20744" spans="1:3" hidden="1" x14ac:dyDescent="0.25">
      <c r="A20744" t="s">
        <v>4130</v>
      </c>
      <c r="B20744" t="s">
        <v>20371</v>
      </c>
      <c r="C20744" t="s">
        <v>20366</v>
      </c>
    </row>
    <row r="20745" spans="1:3" hidden="1" x14ac:dyDescent="0.25">
      <c r="A20745" t="s">
        <v>4130</v>
      </c>
      <c r="B20745" t="s">
        <v>20372</v>
      </c>
      <c r="C20745" t="s">
        <v>20373</v>
      </c>
    </row>
    <row r="20746" spans="1:3" hidden="1" x14ac:dyDescent="0.25">
      <c r="A20746" t="s">
        <v>4130</v>
      </c>
      <c r="B20746" t="s">
        <v>20374</v>
      </c>
      <c r="C20746" t="s">
        <v>20362</v>
      </c>
    </row>
    <row r="20747" spans="1:3" hidden="1" x14ac:dyDescent="0.25">
      <c r="A20747" t="s">
        <v>4130</v>
      </c>
      <c r="B20747" t="s">
        <v>20375</v>
      </c>
      <c r="C20747" t="s">
        <v>20362</v>
      </c>
    </row>
    <row r="20748" spans="1:3" hidden="1" x14ac:dyDescent="0.25">
      <c r="A20748" t="s">
        <v>4130</v>
      </c>
      <c r="B20748" t="s">
        <v>20376</v>
      </c>
      <c r="C20748" t="s">
        <v>20377</v>
      </c>
    </row>
    <row r="20749" spans="1:3" hidden="1" x14ac:dyDescent="0.25">
      <c r="A20749" t="s">
        <v>4130</v>
      </c>
      <c r="B20749" t="s">
        <v>20378</v>
      </c>
      <c r="C20749" t="s">
        <v>20377</v>
      </c>
    </row>
    <row r="20750" spans="1:3" hidden="1" x14ac:dyDescent="0.25">
      <c r="A20750" t="s">
        <v>4130</v>
      </c>
      <c r="B20750" t="s">
        <v>20379</v>
      </c>
      <c r="C20750" t="s">
        <v>20377</v>
      </c>
    </row>
    <row r="20751" spans="1:3" hidden="1" x14ac:dyDescent="0.25">
      <c r="A20751" t="s">
        <v>4130</v>
      </c>
      <c r="B20751" t="s">
        <v>20379</v>
      </c>
      <c r="C20751" t="s">
        <v>20380</v>
      </c>
    </row>
    <row r="20752" spans="1:3" hidden="1" x14ac:dyDescent="0.25">
      <c r="A20752" t="s">
        <v>4130</v>
      </c>
      <c r="B20752" t="s">
        <v>20381</v>
      </c>
      <c r="C20752" t="s">
        <v>20380</v>
      </c>
    </row>
    <row r="20753" spans="1:3" hidden="1" x14ac:dyDescent="0.25">
      <c r="A20753" t="s">
        <v>4130</v>
      </c>
      <c r="B20753" t="s">
        <v>20382</v>
      </c>
      <c r="C20753" t="s">
        <v>20380</v>
      </c>
    </row>
    <row r="20754" spans="1:3" hidden="1" x14ac:dyDescent="0.25">
      <c r="A20754" t="s">
        <v>4130</v>
      </c>
      <c r="B20754" t="s">
        <v>20383</v>
      </c>
      <c r="C20754" t="s">
        <v>20377</v>
      </c>
    </row>
    <row r="20755" spans="1:3" hidden="1" x14ac:dyDescent="0.25">
      <c r="A20755" t="s">
        <v>4130</v>
      </c>
      <c r="B20755" t="s">
        <v>20384</v>
      </c>
      <c r="C20755" t="s">
        <v>20380</v>
      </c>
    </row>
    <row r="20756" spans="1:3" hidden="1" x14ac:dyDescent="0.25">
      <c r="A20756" t="s">
        <v>4130</v>
      </c>
      <c r="B20756" t="s">
        <v>20385</v>
      </c>
      <c r="C20756" t="s">
        <v>20386</v>
      </c>
    </row>
    <row r="20757" spans="1:3" hidden="1" x14ac:dyDescent="0.25">
      <c r="A20757" t="s">
        <v>4130</v>
      </c>
      <c r="B20757" t="s">
        <v>20387</v>
      </c>
      <c r="C20757" t="s">
        <v>20377</v>
      </c>
    </row>
    <row r="20758" spans="1:3" hidden="1" x14ac:dyDescent="0.25">
      <c r="A20758" t="s">
        <v>4130</v>
      </c>
      <c r="B20758" t="s">
        <v>20388</v>
      </c>
      <c r="C20758" t="s">
        <v>20377</v>
      </c>
    </row>
    <row r="20759" spans="1:3" hidden="1" x14ac:dyDescent="0.25">
      <c r="A20759" t="s">
        <v>4130</v>
      </c>
      <c r="B20759" t="s">
        <v>20389</v>
      </c>
      <c r="C20759" t="s">
        <v>20258</v>
      </c>
    </row>
    <row r="20760" spans="1:3" hidden="1" x14ac:dyDescent="0.25">
      <c r="A20760" t="s">
        <v>4130</v>
      </c>
      <c r="B20760" t="s">
        <v>20390</v>
      </c>
      <c r="C20760" t="s">
        <v>20391</v>
      </c>
    </row>
    <row r="20761" spans="1:3" hidden="1" x14ac:dyDescent="0.25">
      <c r="A20761" t="s">
        <v>4130</v>
      </c>
      <c r="B20761" t="s">
        <v>20392</v>
      </c>
      <c r="C20761" t="s">
        <v>20258</v>
      </c>
    </row>
    <row r="20762" spans="1:3" hidden="1" x14ac:dyDescent="0.25">
      <c r="A20762" t="s">
        <v>4130</v>
      </c>
      <c r="B20762" t="s">
        <v>20393</v>
      </c>
      <c r="C20762" t="s">
        <v>20391</v>
      </c>
    </row>
    <row r="20763" spans="1:3" hidden="1" x14ac:dyDescent="0.25">
      <c r="A20763" t="s">
        <v>4130</v>
      </c>
      <c r="B20763" t="s">
        <v>20392</v>
      </c>
      <c r="C20763" t="s">
        <v>20394</v>
      </c>
    </row>
    <row r="20764" spans="1:3" hidden="1" x14ac:dyDescent="0.25">
      <c r="A20764" t="s">
        <v>4130</v>
      </c>
      <c r="B20764" t="s">
        <v>20395</v>
      </c>
      <c r="C20764" t="s">
        <v>20391</v>
      </c>
    </row>
    <row r="20765" spans="1:3" hidden="1" x14ac:dyDescent="0.25">
      <c r="A20765" t="s">
        <v>4130</v>
      </c>
      <c r="B20765" t="s">
        <v>20396</v>
      </c>
      <c r="C20765" t="s">
        <v>20391</v>
      </c>
    </row>
    <row r="20766" spans="1:3" hidden="1" x14ac:dyDescent="0.25">
      <c r="A20766" t="s">
        <v>4130</v>
      </c>
      <c r="B20766" t="s">
        <v>20397</v>
      </c>
      <c r="C20766" t="s">
        <v>20258</v>
      </c>
    </row>
    <row r="20767" spans="1:3" hidden="1" x14ac:dyDescent="0.25">
      <c r="A20767" t="s">
        <v>4130</v>
      </c>
      <c r="B20767" t="s">
        <v>20398</v>
      </c>
      <c r="C20767" t="s">
        <v>20399</v>
      </c>
    </row>
    <row r="20768" spans="1:3" hidden="1" x14ac:dyDescent="0.25">
      <c r="A20768" t="s">
        <v>4130</v>
      </c>
      <c r="B20768" t="s">
        <v>20400</v>
      </c>
      <c r="C20768" t="s">
        <v>20258</v>
      </c>
    </row>
    <row r="20769" spans="1:3" hidden="1" x14ac:dyDescent="0.25">
      <c r="A20769" t="s">
        <v>4130</v>
      </c>
      <c r="B20769" t="s">
        <v>20401</v>
      </c>
      <c r="C20769" t="s">
        <v>20258</v>
      </c>
    </row>
    <row r="20770" spans="1:3" hidden="1" x14ac:dyDescent="0.25">
      <c r="A20770" t="s">
        <v>4130</v>
      </c>
      <c r="B20770" t="s">
        <v>20402</v>
      </c>
      <c r="C20770" t="s">
        <v>20403</v>
      </c>
    </row>
    <row r="20771" spans="1:3" hidden="1" x14ac:dyDescent="0.25">
      <c r="A20771" t="s">
        <v>4130</v>
      </c>
      <c r="B20771" t="s">
        <v>20404</v>
      </c>
      <c r="C20771" t="s">
        <v>20403</v>
      </c>
    </row>
    <row r="20772" spans="1:3" hidden="1" x14ac:dyDescent="0.25">
      <c r="A20772" t="s">
        <v>4130</v>
      </c>
      <c r="B20772" t="s">
        <v>20405</v>
      </c>
      <c r="C20772" t="s">
        <v>20403</v>
      </c>
    </row>
    <row r="20773" spans="1:3" hidden="1" x14ac:dyDescent="0.25">
      <c r="A20773" t="s">
        <v>4130</v>
      </c>
      <c r="B20773" t="s">
        <v>20406</v>
      </c>
      <c r="C20773" t="s">
        <v>20403</v>
      </c>
    </row>
    <row r="20774" spans="1:3" hidden="1" x14ac:dyDescent="0.25">
      <c r="A20774" t="s">
        <v>4130</v>
      </c>
      <c r="B20774" t="s">
        <v>20407</v>
      </c>
      <c r="C20774" t="s">
        <v>20408</v>
      </c>
    </row>
    <row r="20775" spans="1:3" hidden="1" x14ac:dyDescent="0.25">
      <c r="A20775" t="s">
        <v>4130</v>
      </c>
      <c r="B20775" t="s">
        <v>20409</v>
      </c>
      <c r="C20775" t="s">
        <v>20410</v>
      </c>
    </row>
    <row r="20776" spans="1:3" hidden="1" x14ac:dyDescent="0.25">
      <c r="A20776" t="s">
        <v>4130</v>
      </c>
      <c r="B20776" t="s">
        <v>20405</v>
      </c>
      <c r="C20776" t="s">
        <v>20411</v>
      </c>
    </row>
    <row r="20777" spans="1:3" hidden="1" x14ac:dyDescent="0.25">
      <c r="A20777" t="s">
        <v>4130</v>
      </c>
      <c r="B20777" t="s">
        <v>20412</v>
      </c>
      <c r="C20777" t="s">
        <v>20413</v>
      </c>
    </row>
    <row r="20778" spans="1:3" hidden="1" x14ac:dyDescent="0.25">
      <c r="A20778" t="s">
        <v>4130</v>
      </c>
      <c r="B20778" t="s">
        <v>20414</v>
      </c>
      <c r="C20778" t="s">
        <v>20415</v>
      </c>
    </row>
    <row r="20779" spans="1:3" hidden="1" x14ac:dyDescent="0.25">
      <c r="A20779" t="s">
        <v>4130</v>
      </c>
      <c r="B20779" t="s">
        <v>20416</v>
      </c>
      <c r="C20779" t="s">
        <v>20417</v>
      </c>
    </row>
    <row r="20780" spans="1:3" hidden="1" x14ac:dyDescent="0.25">
      <c r="A20780" t="s">
        <v>4130</v>
      </c>
      <c r="B20780" t="s">
        <v>20418</v>
      </c>
      <c r="C20780" t="s">
        <v>20419</v>
      </c>
    </row>
    <row r="20781" spans="1:3" hidden="1" x14ac:dyDescent="0.25">
      <c r="A20781" t="s">
        <v>4130</v>
      </c>
      <c r="B20781" t="s">
        <v>20420</v>
      </c>
      <c r="C20781" t="s">
        <v>20421</v>
      </c>
    </row>
    <row r="20782" spans="1:3" hidden="1" x14ac:dyDescent="0.25">
      <c r="A20782" t="s">
        <v>4130</v>
      </c>
      <c r="B20782" t="s">
        <v>20422</v>
      </c>
      <c r="C20782" t="s">
        <v>20423</v>
      </c>
    </row>
    <row r="20783" spans="1:3" hidden="1" x14ac:dyDescent="0.25">
      <c r="A20783" t="s">
        <v>4130</v>
      </c>
      <c r="B20783" t="s">
        <v>20422</v>
      </c>
      <c r="C20783" t="s">
        <v>20424</v>
      </c>
    </row>
    <row r="20784" spans="1:3" hidden="1" x14ac:dyDescent="0.25">
      <c r="A20784" t="s">
        <v>4130</v>
      </c>
      <c r="B20784" t="s">
        <v>20425</v>
      </c>
      <c r="C20784" t="s">
        <v>20426</v>
      </c>
    </row>
    <row r="20785" spans="1:3" hidden="1" x14ac:dyDescent="0.25">
      <c r="A20785" t="s">
        <v>4130</v>
      </c>
      <c r="B20785" t="s">
        <v>20427</v>
      </c>
      <c r="C20785" t="s">
        <v>20428</v>
      </c>
    </row>
    <row r="20786" spans="1:3" hidden="1" x14ac:dyDescent="0.25">
      <c r="A20786" t="s">
        <v>4130</v>
      </c>
      <c r="B20786" t="s">
        <v>20427</v>
      </c>
      <c r="C20786" t="s">
        <v>20429</v>
      </c>
    </row>
    <row r="20787" spans="1:3" hidden="1" x14ac:dyDescent="0.25">
      <c r="A20787" t="s">
        <v>4130</v>
      </c>
      <c r="B20787" t="s">
        <v>20430</v>
      </c>
      <c r="C20787" t="s">
        <v>20431</v>
      </c>
    </row>
    <row r="20788" spans="1:3" hidden="1" x14ac:dyDescent="0.25">
      <c r="A20788" t="s">
        <v>4130</v>
      </c>
      <c r="B20788" t="s">
        <v>20432</v>
      </c>
      <c r="C20788" t="s">
        <v>20433</v>
      </c>
    </row>
    <row r="20789" spans="1:3" hidden="1" x14ac:dyDescent="0.25">
      <c r="A20789" t="s">
        <v>4130</v>
      </c>
      <c r="B20789" t="s">
        <v>20432</v>
      </c>
      <c r="C20789" t="s">
        <v>20434</v>
      </c>
    </row>
    <row r="20790" spans="1:3" hidden="1" x14ac:dyDescent="0.25">
      <c r="A20790" t="s">
        <v>4130</v>
      </c>
      <c r="B20790" t="s">
        <v>20435</v>
      </c>
      <c r="C20790" t="s">
        <v>20436</v>
      </c>
    </row>
    <row r="20791" spans="1:3" hidden="1" x14ac:dyDescent="0.25">
      <c r="A20791" t="s">
        <v>4130</v>
      </c>
      <c r="B20791" t="s">
        <v>20435</v>
      </c>
      <c r="C20791" t="s">
        <v>20437</v>
      </c>
    </row>
    <row r="20792" spans="1:3" hidden="1" x14ac:dyDescent="0.25">
      <c r="A20792" t="s">
        <v>4130</v>
      </c>
      <c r="B20792" t="s">
        <v>20438</v>
      </c>
      <c r="C20792" t="s">
        <v>20439</v>
      </c>
    </row>
    <row r="20793" spans="1:3" hidden="1" x14ac:dyDescent="0.25">
      <c r="A20793" t="s">
        <v>4130</v>
      </c>
      <c r="B20793" t="s">
        <v>20438</v>
      </c>
      <c r="C20793" t="s">
        <v>20440</v>
      </c>
    </row>
    <row r="20794" spans="1:3" hidden="1" x14ac:dyDescent="0.25">
      <c r="A20794" t="s">
        <v>4130</v>
      </c>
      <c r="B20794" t="s">
        <v>20441</v>
      </c>
      <c r="C20794" t="s">
        <v>20442</v>
      </c>
    </row>
    <row r="20795" spans="1:3" hidden="1" x14ac:dyDescent="0.25">
      <c r="A20795" t="s">
        <v>4130</v>
      </c>
      <c r="B20795" t="s">
        <v>20443</v>
      </c>
      <c r="C20795" t="s">
        <v>20444</v>
      </c>
    </row>
    <row r="20796" spans="1:3" hidden="1" x14ac:dyDescent="0.25">
      <c r="A20796" t="s">
        <v>4130</v>
      </c>
      <c r="B20796" t="s">
        <v>20443</v>
      </c>
      <c r="C20796" t="s">
        <v>20445</v>
      </c>
    </row>
    <row r="20797" spans="1:3" hidden="1" x14ac:dyDescent="0.25">
      <c r="A20797" t="s">
        <v>4130</v>
      </c>
      <c r="B20797" t="s">
        <v>20443</v>
      </c>
      <c r="C20797" t="s">
        <v>20446</v>
      </c>
    </row>
    <row r="20798" spans="1:3" hidden="1" x14ac:dyDescent="0.25">
      <c r="A20798" t="s">
        <v>4130</v>
      </c>
      <c r="B20798" t="s">
        <v>20443</v>
      </c>
      <c r="C20798" t="s">
        <v>20447</v>
      </c>
    </row>
    <row r="20799" spans="1:3" hidden="1" x14ac:dyDescent="0.25">
      <c r="A20799" t="s">
        <v>4130</v>
      </c>
      <c r="B20799" t="s">
        <v>20448</v>
      </c>
      <c r="C20799" t="s">
        <v>20449</v>
      </c>
    </row>
    <row r="20800" spans="1:3" hidden="1" x14ac:dyDescent="0.25">
      <c r="A20800" t="s">
        <v>4130</v>
      </c>
      <c r="B20800" t="s">
        <v>20448</v>
      </c>
      <c r="C20800" t="s">
        <v>20450</v>
      </c>
    </row>
    <row r="20801" spans="1:3" hidden="1" x14ac:dyDescent="0.25">
      <c r="A20801" t="s">
        <v>4130</v>
      </c>
      <c r="B20801" t="s">
        <v>20451</v>
      </c>
      <c r="C20801" t="s">
        <v>20452</v>
      </c>
    </row>
    <row r="20802" spans="1:3" hidden="1" x14ac:dyDescent="0.25">
      <c r="A20802" t="s">
        <v>4130</v>
      </c>
      <c r="B20802" t="s">
        <v>20451</v>
      </c>
      <c r="C20802" t="s">
        <v>20453</v>
      </c>
    </row>
    <row r="20803" spans="1:3" hidden="1" x14ac:dyDescent="0.25">
      <c r="A20803" t="s">
        <v>4130</v>
      </c>
      <c r="B20803" t="s">
        <v>20454</v>
      </c>
      <c r="C20803" t="s">
        <v>20455</v>
      </c>
    </row>
    <row r="20804" spans="1:3" hidden="1" x14ac:dyDescent="0.25">
      <c r="A20804" t="s">
        <v>4130</v>
      </c>
      <c r="B20804" t="s">
        <v>20454</v>
      </c>
      <c r="C20804" t="s">
        <v>20456</v>
      </c>
    </row>
    <row r="20805" spans="1:3" hidden="1" x14ac:dyDescent="0.25">
      <c r="A20805" t="s">
        <v>4130</v>
      </c>
      <c r="B20805" t="s">
        <v>20457</v>
      </c>
      <c r="C20805" t="s">
        <v>20458</v>
      </c>
    </row>
    <row r="20806" spans="1:3" hidden="1" x14ac:dyDescent="0.25">
      <c r="A20806" t="s">
        <v>4130</v>
      </c>
      <c r="B20806" t="s">
        <v>20457</v>
      </c>
      <c r="C20806" t="s">
        <v>20459</v>
      </c>
    </row>
    <row r="20807" spans="1:3" hidden="1" x14ac:dyDescent="0.25">
      <c r="A20807" t="s">
        <v>4130</v>
      </c>
      <c r="B20807" t="s">
        <v>20460</v>
      </c>
      <c r="C20807" t="s">
        <v>20461</v>
      </c>
    </row>
    <row r="20808" spans="1:3" hidden="1" x14ac:dyDescent="0.25">
      <c r="A20808" t="s">
        <v>4130</v>
      </c>
      <c r="B20808" t="s">
        <v>20460</v>
      </c>
      <c r="C20808" t="s">
        <v>20462</v>
      </c>
    </row>
    <row r="20809" spans="1:3" hidden="1" x14ac:dyDescent="0.25">
      <c r="A20809" t="s">
        <v>4130</v>
      </c>
      <c r="B20809" t="s">
        <v>20463</v>
      </c>
      <c r="C20809" t="s">
        <v>20464</v>
      </c>
    </row>
    <row r="20810" spans="1:3" hidden="1" x14ac:dyDescent="0.25">
      <c r="A20810" t="s">
        <v>4130</v>
      </c>
      <c r="B20810" t="s">
        <v>20465</v>
      </c>
      <c r="C20810" t="s">
        <v>20466</v>
      </c>
    </row>
    <row r="20811" spans="1:3" hidden="1" x14ac:dyDescent="0.25">
      <c r="A20811" t="s">
        <v>4130</v>
      </c>
      <c r="B20811" t="s">
        <v>20467</v>
      </c>
      <c r="C20811" t="s">
        <v>20468</v>
      </c>
    </row>
    <row r="20812" spans="1:3" hidden="1" x14ac:dyDescent="0.25">
      <c r="A20812" t="s">
        <v>4130</v>
      </c>
      <c r="B20812" t="s">
        <v>20469</v>
      </c>
      <c r="C20812" t="s">
        <v>20468</v>
      </c>
    </row>
    <row r="20813" spans="1:3" hidden="1" x14ac:dyDescent="0.25">
      <c r="A20813" t="s">
        <v>4130</v>
      </c>
      <c r="B20813" t="s">
        <v>20470</v>
      </c>
      <c r="C20813" t="s">
        <v>20471</v>
      </c>
    </row>
    <row r="20814" spans="1:3" hidden="1" x14ac:dyDescent="0.25">
      <c r="A20814" t="s">
        <v>4130</v>
      </c>
      <c r="B20814" t="s">
        <v>20472</v>
      </c>
      <c r="C20814" t="s">
        <v>20473</v>
      </c>
    </row>
    <row r="20815" spans="1:3" hidden="1" x14ac:dyDescent="0.25">
      <c r="A20815" t="s">
        <v>4130</v>
      </c>
      <c r="B20815" t="s">
        <v>20474</v>
      </c>
      <c r="C20815" t="s">
        <v>20471</v>
      </c>
    </row>
    <row r="20816" spans="1:3" hidden="1" x14ac:dyDescent="0.25">
      <c r="A20816" t="s">
        <v>4130</v>
      </c>
      <c r="B20816" t="s">
        <v>20475</v>
      </c>
      <c r="C20816" t="s">
        <v>20471</v>
      </c>
    </row>
    <row r="20817" spans="1:3" hidden="1" x14ac:dyDescent="0.25">
      <c r="A20817" t="s">
        <v>4130</v>
      </c>
      <c r="B20817" t="s">
        <v>20476</v>
      </c>
      <c r="C20817" t="s">
        <v>20477</v>
      </c>
    </row>
    <row r="20818" spans="1:3" hidden="1" x14ac:dyDescent="0.25">
      <c r="A20818" t="s">
        <v>4130</v>
      </c>
      <c r="B20818" t="s">
        <v>20478</v>
      </c>
      <c r="C20818" t="s">
        <v>20479</v>
      </c>
    </row>
    <row r="20819" spans="1:3" hidden="1" x14ac:dyDescent="0.25">
      <c r="A20819" t="s">
        <v>4130</v>
      </c>
      <c r="B20819" t="s">
        <v>20480</v>
      </c>
      <c r="C20819" t="s">
        <v>20481</v>
      </c>
    </row>
    <row r="20820" spans="1:3" hidden="1" x14ac:dyDescent="0.25">
      <c r="A20820" t="s">
        <v>4130</v>
      </c>
      <c r="B20820" t="s">
        <v>20482</v>
      </c>
      <c r="C20820" t="s">
        <v>20483</v>
      </c>
    </row>
    <row r="20821" spans="1:3" hidden="1" x14ac:dyDescent="0.25">
      <c r="A20821" t="s">
        <v>4130</v>
      </c>
      <c r="B20821" t="s">
        <v>20484</v>
      </c>
      <c r="C20821" t="s">
        <v>20485</v>
      </c>
    </row>
    <row r="20822" spans="1:3" hidden="1" x14ac:dyDescent="0.25">
      <c r="A20822" t="s">
        <v>4130</v>
      </c>
      <c r="B20822" t="s">
        <v>20486</v>
      </c>
      <c r="C20822" t="s">
        <v>20487</v>
      </c>
    </row>
    <row r="20823" spans="1:3" hidden="1" x14ac:dyDescent="0.25">
      <c r="A20823" t="s">
        <v>4130</v>
      </c>
      <c r="B20823" t="s">
        <v>20488</v>
      </c>
      <c r="C20823" t="s">
        <v>20489</v>
      </c>
    </row>
    <row r="20824" spans="1:3" hidden="1" x14ac:dyDescent="0.25">
      <c r="A20824" t="s">
        <v>4130</v>
      </c>
      <c r="B20824" t="s">
        <v>20490</v>
      </c>
      <c r="C20824" t="s">
        <v>20491</v>
      </c>
    </row>
    <row r="20825" spans="1:3" hidden="1" x14ac:dyDescent="0.25">
      <c r="A20825" t="s">
        <v>4130</v>
      </c>
      <c r="B20825" t="s">
        <v>20492</v>
      </c>
      <c r="C20825" t="s">
        <v>20493</v>
      </c>
    </row>
    <row r="20826" spans="1:3" hidden="1" x14ac:dyDescent="0.25">
      <c r="A20826" t="s">
        <v>4130</v>
      </c>
      <c r="B20826" t="s">
        <v>20494</v>
      </c>
      <c r="C20826" t="s">
        <v>20495</v>
      </c>
    </row>
    <row r="20827" spans="1:3" hidden="1" x14ac:dyDescent="0.25">
      <c r="A20827" t="s">
        <v>4130</v>
      </c>
      <c r="B20827" t="s">
        <v>20496</v>
      </c>
      <c r="C20827" t="s">
        <v>20497</v>
      </c>
    </row>
    <row r="20828" spans="1:3" hidden="1" x14ac:dyDescent="0.25">
      <c r="A20828" t="s">
        <v>4130</v>
      </c>
      <c r="B20828" t="s">
        <v>20498</v>
      </c>
      <c r="C20828" t="s">
        <v>20495</v>
      </c>
    </row>
    <row r="20829" spans="1:3" hidden="1" x14ac:dyDescent="0.25">
      <c r="A20829" t="s">
        <v>4130</v>
      </c>
      <c r="B20829" t="s">
        <v>20499</v>
      </c>
      <c r="C20829" t="s">
        <v>20500</v>
      </c>
    </row>
    <row r="20830" spans="1:3" hidden="1" x14ac:dyDescent="0.25">
      <c r="A20830" t="s">
        <v>4130</v>
      </c>
      <c r="B20830" t="s">
        <v>20501</v>
      </c>
      <c r="C20830" t="s">
        <v>20502</v>
      </c>
    </row>
    <row r="20831" spans="1:3" hidden="1" x14ac:dyDescent="0.25">
      <c r="A20831" t="s">
        <v>4130</v>
      </c>
      <c r="B20831" t="s">
        <v>20503</v>
      </c>
      <c r="C20831" t="s">
        <v>20502</v>
      </c>
    </row>
    <row r="20832" spans="1:3" hidden="1" x14ac:dyDescent="0.25">
      <c r="A20832" t="s">
        <v>4130</v>
      </c>
      <c r="B20832" t="s">
        <v>20504</v>
      </c>
      <c r="C20832" t="s">
        <v>20502</v>
      </c>
    </row>
    <row r="20833" spans="1:3" hidden="1" x14ac:dyDescent="0.25">
      <c r="A20833" t="s">
        <v>4130</v>
      </c>
      <c r="B20833" t="s">
        <v>20505</v>
      </c>
      <c r="C20833" t="s">
        <v>20506</v>
      </c>
    </row>
    <row r="20834" spans="1:3" hidden="1" x14ac:dyDescent="0.25">
      <c r="A20834" t="s">
        <v>4130</v>
      </c>
      <c r="B20834" t="s">
        <v>20507</v>
      </c>
      <c r="C20834" t="s">
        <v>20506</v>
      </c>
    </row>
    <row r="20835" spans="1:3" hidden="1" x14ac:dyDescent="0.25">
      <c r="A20835" t="s">
        <v>4130</v>
      </c>
      <c r="B20835" t="s">
        <v>20508</v>
      </c>
      <c r="C20835" t="s">
        <v>20509</v>
      </c>
    </row>
    <row r="20836" spans="1:3" hidden="1" x14ac:dyDescent="0.25">
      <c r="A20836" t="s">
        <v>4130</v>
      </c>
      <c r="B20836" t="s">
        <v>20510</v>
      </c>
      <c r="C20836" t="s">
        <v>20511</v>
      </c>
    </row>
    <row r="20837" spans="1:3" hidden="1" x14ac:dyDescent="0.25">
      <c r="A20837" t="s">
        <v>4130</v>
      </c>
      <c r="B20837" t="s">
        <v>20512</v>
      </c>
      <c r="C20837" t="s">
        <v>20513</v>
      </c>
    </row>
    <row r="20838" spans="1:3" hidden="1" x14ac:dyDescent="0.25">
      <c r="A20838" t="s">
        <v>4130</v>
      </c>
      <c r="B20838" t="s">
        <v>20514</v>
      </c>
      <c r="C20838" t="s">
        <v>20513</v>
      </c>
    </row>
    <row r="20839" spans="1:3" hidden="1" x14ac:dyDescent="0.25">
      <c r="A20839" t="s">
        <v>4130</v>
      </c>
      <c r="B20839" t="s">
        <v>20515</v>
      </c>
      <c r="C20839" t="s">
        <v>20513</v>
      </c>
    </row>
    <row r="20840" spans="1:3" hidden="1" x14ac:dyDescent="0.25">
      <c r="A20840" t="s">
        <v>4130</v>
      </c>
      <c r="B20840" t="s">
        <v>20516</v>
      </c>
      <c r="C20840" t="s">
        <v>4134</v>
      </c>
    </row>
    <row r="20841" spans="1:3" hidden="1" x14ac:dyDescent="0.25">
      <c r="A20841" t="s">
        <v>4130</v>
      </c>
      <c r="B20841" t="s">
        <v>20517</v>
      </c>
      <c r="C20841" t="s">
        <v>5601</v>
      </c>
    </row>
    <row r="20842" spans="1:3" hidden="1" x14ac:dyDescent="0.25">
      <c r="A20842" t="s">
        <v>4130</v>
      </c>
      <c r="B20842" t="s">
        <v>20518</v>
      </c>
      <c r="C20842" t="s">
        <v>20519</v>
      </c>
    </row>
    <row r="20843" spans="1:3" hidden="1" x14ac:dyDescent="0.25">
      <c r="A20843" t="s">
        <v>4130</v>
      </c>
      <c r="B20843" t="s">
        <v>20520</v>
      </c>
      <c r="C20843" t="s">
        <v>20521</v>
      </c>
    </row>
    <row r="20844" spans="1:3" hidden="1" x14ac:dyDescent="0.25">
      <c r="A20844" t="s">
        <v>4130</v>
      </c>
      <c r="B20844" t="s">
        <v>20522</v>
      </c>
      <c r="C20844" t="s">
        <v>20523</v>
      </c>
    </row>
    <row r="20845" spans="1:3" hidden="1" x14ac:dyDescent="0.25">
      <c r="A20845" t="s">
        <v>4130</v>
      </c>
      <c r="B20845" t="s">
        <v>20524</v>
      </c>
      <c r="C20845" t="s">
        <v>20525</v>
      </c>
    </row>
    <row r="20846" spans="1:3" hidden="1" x14ac:dyDescent="0.25">
      <c r="A20846" t="s">
        <v>4130</v>
      </c>
      <c r="B20846" t="s">
        <v>20526</v>
      </c>
      <c r="C20846" t="s">
        <v>20527</v>
      </c>
    </row>
    <row r="20847" spans="1:3" hidden="1" x14ac:dyDescent="0.25">
      <c r="A20847" t="s">
        <v>4130</v>
      </c>
      <c r="B20847" t="s">
        <v>20528</v>
      </c>
      <c r="C20847" t="s">
        <v>20529</v>
      </c>
    </row>
    <row r="20848" spans="1:3" hidden="1" x14ac:dyDescent="0.25">
      <c r="A20848" t="s">
        <v>4130</v>
      </c>
      <c r="B20848" t="s">
        <v>20530</v>
      </c>
      <c r="C20848" t="s">
        <v>20531</v>
      </c>
    </row>
    <row r="20849" spans="1:3" hidden="1" x14ac:dyDescent="0.25">
      <c r="A20849" t="s">
        <v>4130</v>
      </c>
      <c r="B20849" t="s">
        <v>20532</v>
      </c>
      <c r="C20849" t="s">
        <v>20533</v>
      </c>
    </row>
    <row r="20850" spans="1:3" hidden="1" x14ac:dyDescent="0.25">
      <c r="A20850" t="s">
        <v>4130</v>
      </c>
      <c r="B20850" t="s">
        <v>20534</v>
      </c>
      <c r="C20850" t="s">
        <v>20535</v>
      </c>
    </row>
    <row r="20851" spans="1:3" hidden="1" x14ac:dyDescent="0.25">
      <c r="A20851" t="s">
        <v>4130</v>
      </c>
      <c r="B20851" t="s">
        <v>20536</v>
      </c>
      <c r="C20851" t="s">
        <v>20537</v>
      </c>
    </row>
    <row r="20852" spans="1:3" hidden="1" x14ac:dyDescent="0.25">
      <c r="A20852" t="s">
        <v>4130</v>
      </c>
      <c r="B20852" t="s">
        <v>20538</v>
      </c>
      <c r="C20852" t="s">
        <v>20539</v>
      </c>
    </row>
    <row r="20853" spans="1:3" hidden="1" x14ac:dyDescent="0.25">
      <c r="A20853" t="s">
        <v>4130</v>
      </c>
      <c r="B20853" t="s">
        <v>20540</v>
      </c>
      <c r="C20853" t="s">
        <v>20539</v>
      </c>
    </row>
    <row r="20854" spans="1:3" hidden="1" x14ac:dyDescent="0.25">
      <c r="A20854" t="s">
        <v>4130</v>
      </c>
      <c r="B20854" t="s">
        <v>20541</v>
      </c>
      <c r="C20854" t="s">
        <v>20542</v>
      </c>
    </row>
    <row r="20855" spans="1:3" hidden="1" x14ac:dyDescent="0.25">
      <c r="A20855" t="s">
        <v>4130</v>
      </c>
      <c r="B20855" t="s">
        <v>20543</v>
      </c>
      <c r="C20855" t="s">
        <v>20544</v>
      </c>
    </row>
    <row r="20856" spans="1:3" hidden="1" x14ac:dyDescent="0.25">
      <c r="A20856" t="s">
        <v>4130</v>
      </c>
      <c r="B20856" t="s">
        <v>20545</v>
      </c>
      <c r="C20856" t="s">
        <v>20546</v>
      </c>
    </row>
    <row r="20857" spans="1:3" hidden="1" x14ac:dyDescent="0.25">
      <c r="A20857" t="s">
        <v>4130</v>
      </c>
      <c r="B20857" t="s">
        <v>20547</v>
      </c>
      <c r="C20857" t="s">
        <v>20548</v>
      </c>
    </row>
    <row r="20858" spans="1:3" hidden="1" x14ac:dyDescent="0.25">
      <c r="A20858" t="s">
        <v>4130</v>
      </c>
      <c r="B20858" t="s">
        <v>20549</v>
      </c>
      <c r="C20858" t="s">
        <v>20550</v>
      </c>
    </row>
    <row r="20859" spans="1:3" hidden="1" x14ac:dyDescent="0.25">
      <c r="A20859" t="s">
        <v>4130</v>
      </c>
      <c r="B20859" t="s">
        <v>20551</v>
      </c>
      <c r="C20859" t="s">
        <v>20552</v>
      </c>
    </row>
    <row r="20860" spans="1:3" hidden="1" x14ac:dyDescent="0.25">
      <c r="A20860" t="s">
        <v>4130</v>
      </c>
      <c r="B20860" t="s">
        <v>20553</v>
      </c>
      <c r="C20860" t="s">
        <v>20554</v>
      </c>
    </row>
    <row r="20861" spans="1:3" hidden="1" x14ac:dyDescent="0.25">
      <c r="A20861" t="s">
        <v>4130</v>
      </c>
      <c r="B20861" t="s">
        <v>20555</v>
      </c>
      <c r="C20861" t="s">
        <v>20552</v>
      </c>
    </row>
    <row r="20862" spans="1:3" hidden="1" x14ac:dyDescent="0.25">
      <c r="A20862" t="s">
        <v>4130</v>
      </c>
      <c r="B20862" t="s">
        <v>20556</v>
      </c>
      <c r="C20862" t="s">
        <v>20557</v>
      </c>
    </row>
    <row r="20863" spans="1:3" hidden="1" x14ac:dyDescent="0.25">
      <c r="A20863" t="s">
        <v>4130</v>
      </c>
      <c r="B20863" t="s">
        <v>20558</v>
      </c>
      <c r="C20863" t="s">
        <v>20559</v>
      </c>
    </row>
    <row r="20864" spans="1:3" hidden="1" x14ac:dyDescent="0.25">
      <c r="A20864" t="s">
        <v>4130</v>
      </c>
      <c r="B20864" t="s">
        <v>20558</v>
      </c>
      <c r="C20864" t="s">
        <v>20560</v>
      </c>
    </row>
    <row r="20865" spans="1:3" hidden="1" x14ac:dyDescent="0.25">
      <c r="A20865" t="s">
        <v>4130</v>
      </c>
      <c r="B20865" t="s">
        <v>4238</v>
      </c>
      <c r="C20865" t="s">
        <v>20560</v>
      </c>
    </row>
    <row r="20866" spans="1:3" hidden="1" x14ac:dyDescent="0.25">
      <c r="A20866" t="s">
        <v>4130</v>
      </c>
      <c r="B20866" t="s">
        <v>20561</v>
      </c>
      <c r="C20866" t="s">
        <v>20562</v>
      </c>
    </row>
    <row r="20867" spans="1:3" hidden="1" x14ac:dyDescent="0.25">
      <c r="A20867" t="s">
        <v>4130</v>
      </c>
      <c r="B20867" t="s">
        <v>20563</v>
      </c>
      <c r="C20867" t="s">
        <v>4134</v>
      </c>
    </row>
    <row r="20868" spans="1:3" hidden="1" x14ac:dyDescent="0.25">
      <c r="A20868" t="s">
        <v>4130</v>
      </c>
      <c r="B20868" t="s">
        <v>20564</v>
      </c>
      <c r="C20868" t="s">
        <v>20565</v>
      </c>
    </row>
    <row r="20869" spans="1:3" hidden="1" x14ac:dyDescent="0.25">
      <c r="A20869" t="s">
        <v>4130</v>
      </c>
      <c r="B20869" t="s">
        <v>4238</v>
      </c>
      <c r="C20869" t="s">
        <v>20565</v>
      </c>
    </row>
    <row r="20870" spans="1:3" hidden="1" x14ac:dyDescent="0.25">
      <c r="A20870" t="s">
        <v>4130</v>
      </c>
      <c r="B20870" t="s">
        <v>20566</v>
      </c>
      <c r="C20870" t="s">
        <v>20567</v>
      </c>
    </row>
    <row r="20871" spans="1:3" hidden="1" x14ac:dyDescent="0.25">
      <c r="A20871" t="s">
        <v>4130</v>
      </c>
      <c r="B20871" t="s">
        <v>20568</v>
      </c>
      <c r="C20871" t="s">
        <v>20018</v>
      </c>
    </row>
    <row r="20872" spans="1:3" hidden="1" x14ac:dyDescent="0.25">
      <c r="A20872" t="s">
        <v>4130</v>
      </c>
      <c r="B20872" t="s">
        <v>20569</v>
      </c>
      <c r="C20872" t="s">
        <v>20570</v>
      </c>
    </row>
    <row r="20873" spans="1:3" hidden="1" x14ac:dyDescent="0.25">
      <c r="A20873" t="s">
        <v>4130</v>
      </c>
      <c r="B20873" t="s">
        <v>20571</v>
      </c>
      <c r="C20873" t="s">
        <v>20572</v>
      </c>
    </row>
    <row r="20874" spans="1:3" hidden="1" x14ac:dyDescent="0.25">
      <c r="A20874" t="s">
        <v>4130</v>
      </c>
      <c r="B20874" t="s">
        <v>20573</v>
      </c>
      <c r="C20874" t="s">
        <v>20574</v>
      </c>
    </row>
    <row r="20875" spans="1:3" hidden="1" x14ac:dyDescent="0.25">
      <c r="A20875" t="s">
        <v>4130</v>
      </c>
      <c r="B20875" t="s">
        <v>20575</v>
      </c>
      <c r="C20875" t="s">
        <v>20576</v>
      </c>
    </row>
    <row r="20876" spans="1:3" hidden="1" x14ac:dyDescent="0.25">
      <c r="A20876" t="s">
        <v>4130</v>
      </c>
      <c r="B20876" t="s">
        <v>20577</v>
      </c>
      <c r="C20876" t="s">
        <v>20578</v>
      </c>
    </row>
    <row r="20877" spans="1:3" hidden="1" x14ac:dyDescent="0.25">
      <c r="A20877" t="s">
        <v>4130</v>
      </c>
      <c r="B20877" t="s">
        <v>20579</v>
      </c>
      <c r="C20877" t="s">
        <v>20580</v>
      </c>
    </row>
    <row r="20878" spans="1:3" hidden="1" x14ac:dyDescent="0.25">
      <c r="A20878" t="s">
        <v>4130</v>
      </c>
      <c r="B20878" t="s">
        <v>20581</v>
      </c>
      <c r="C20878" t="s">
        <v>20582</v>
      </c>
    </row>
    <row r="20879" spans="1:3" hidden="1" x14ac:dyDescent="0.25">
      <c r="A20879" t="s">
        <v>4130</v>
      </c>
      <c r="B20879" t="s">
        <v>20583</v>
      </c>
      <c r="C20879" t="s">
        <v>20584</v>
      </c>
    </row>
    <row r="20880" spans="1:3" hidden="1" x14ac:dyDescent="0.25">
      <c r="A20880" t="s">
        <v>4130</v>
      </c>
      <c r="B20880" t="s">
        <v>20585</v>
      </c>
      <c r="C20880" t="s">
        <v>20586</v>
      </c>
    </row>
    <row r="20881" spans="1:3" hidden="1" x14ac:dyDescent="0.25">
      <c r="A20881" t="s">
        <v>4130</v>
      </c>
      <c r="B20881" t="s">
        <v>4238</v>
      </c>
      <c r="C20881" t="s">
        <v>20586</v>
      </c>
    </row>
    <row r="20882" spans="1:3" hidden="1" x14ac:dyDescent="0.25">
      <c r="A20882" t="s">
        <v>4130</v>
      </c>
      <c r="B20882" t="s">
        <v>17686</v>
      </c>
      <c r="C20882" t="s">
        <v>20586</v>
      </c>
    </row>
    <row r="20883" spans="1:3" hidden="1" x14ac:dyDescent="0.25">
      <c r="A20883" t="s">
        <v>4130</v>
      </c>
      <c r="B20883" t="s">
        <v>20587</v>
      </c>
      <c r="C20883" t="s">
        <v>20588</v>
      </c>
    </row>
    <row r="20884" spans="1:3" hidden="1" x14ac:dyDescent="0.25">
      <c r="A20884" t="s">
        <v>4130</v>
      </c>
      <c r="B20884" t="s">
        <v>20589</v>
      </c>
      <c r="C20884" t="s">
        <v>20590</v>
      </c>
    </row>
    <row r="20885" spans="1:3" hidden="1" x14ac:dyDescent="0.25">
      <c r="A20885" t="s">
        <v>4130</v>
      </c>
      <c r="B20885" t="s">
        <v>20591</v>
      </c>
      <c r="C20885" t="s">
        <v>20592</v>
      </c>
    </row>
    <row r="20886" spans="1:3" hidden="1" x14ac:dyDescent="0.25">
      <c r="A20886" t="s">
        <v>4130</v>
      </c>
      <c r="B20886" t="s">
        <v>20593</v>
      </c>
      <c r="C20886" t="s">
        <v>20594</v>
      </c>
    </row>
    <row r="20887" spans="1:3" hidden="1" x14ac:dyDescent="0.25">
      <c r="A20887" t="s">
        <v>4130</v>
      </c>
      <c r="B20887" t="s">
        <v>20595</v>
      </c>
      <c r="C20887" t="s">
        <v>20596</v>
      </c>
    </row>
    <row r="20888" spans="1:3" hidden="1" x14ac:dyDescent="0.25">
      <c r="A20888" t="s">
        <v>4130</v>
      </c>
      <c r="B20888" t="s">
        <v>20597</v>
      </c>
      <c r="C20888" t="s">
        <v>20598</v>
      </c>
    </row>
    <row r="20889" spans="1:3" hidden="1" x14ac:dyDescent="0.25">
      <c r="A20889" t="s">
        <v>4130</v>
      </c>
      <c r="B20889" t="s">
        <v>20599</v>
      </c>
      <c r="C20889" t="s">
        <v>20600</v>
      </c>
    </row>
    <row r="20890" spans="1:3" hidden="1" x14ac:dyDescent="0.25">
      <c r="A20890" t="s">
        <v>4130</v>
      </c>
      <c r="B20890" t="s">
        <v>20601</v>
      </c>
      <c r="C20890" t="s">
        <v>20602</v>
      </c>
    </row>
    <row r="20891" spans="1:3" hidden="1" x14ac:dyDescent="0.25">
      <c r="A20891" t="s">
        <v>4130</v>
      </c>
      <c r="B20891" t="s">
        <v>20603</v>
      </c>
      <c r="C20891" t="s">
        <v>20184</v>
      </c>
    </row>
    <row r="20892" spans="1:3" hidden="1" x14ac:dyDescent="0.25">
      <c r="A20892" t="s">
        <v>4130</v>
      </c>
      <c r="B20892" t="s">
        <v>20604</v>
      </c>
      <c r="C20892" t="s">
        <v>20605</v>
      </c>
    </row>
    <row r="20893" spans="1:3" hidden="1" x14ac:dyDescent="0.25">
      <c r="A20893" t="s">
        <v>4130</v>
      </c>
      <c r="B20893" t="s">
        <v>20606</v>
      </c>
      <c r="C20893" t="s">
        <v>20607</v>
      </c>
    </row>
    <row r="20894" spans="1:3" hidden="1" x14ac:dyDescent="0.25">
      <c r="A20894" t="s">
        <v>4130</v>
      </c>
      <c r="B20894" t="s">
        <v>20608</v>
      </c>
      <c r="C20894" t="s">
        <v>20609</v>
      </c>
    </row>
    <row r="20895" spans="1:3" hidden="1" x14ac:dyDescent="0.25">
      <c r="A20895" t="s">
        <v>4130</v>
      </c>
      <c r="B20895" t="s">
        <v>20610</v>
      </c>
      <c r="C20895" t="s">
        <v>20611</v>
      </c>
    </row>
    <row r="20896" spans="1:3" hidden="1" x14ac:dyDescent="0.25">
      <c r="A20896" t="s">
        <v>4130</v>
      </c>
      <c r="B20896" t="s">
        <v>20612</v>
      </c>
      <c r="C20896" t="s">
        <v>20613</v>
      </c>
    </row>
    <row r="20897" spans="1:3" hidden="1" x14ac:dyDescent="0.25">
      <c r="A20897" t="s">
        <v>4130</v>
      </c>
      <c r="B20897" t="s">
        <v>4238</v>
      </c>
      <c r="C20897" t="s">
        <v>20613</v>
      </c>
    </row>
    <row r="20898" spans="1:3" hidden="1" x14ac:dyDescent="0.25">
      <c r="A20898" t="s">
        <v>4130</v>
      </c>
      <c r="B20898" t="s">
        <v>20614</v>
      </c>
      <c r="C20898" t="s">
        <v>20615</v>
      </c>
    </row>
    <row r="20899" spans="1:3" hidden="1" x14ac:dyDescent="0.25">
      <c r="A20899" t="s">
        <v>4130</v>
      </c>
      <c r="B20899" t="s">
        <v>20616</v>
      </c>
      <c r="C20899" t="s">
        <v>20617</v>
      </c>
    </row>
    <row r="20900" spans="1:3" hidden="1" x14ac:dyDescent="0.25">
      <c r="A20900" t="s">
        <v>4130</v>
      </c>
      <c r="B20900" t="s">
        <v>20618</v>
      </c>
      <c r="C20900" t="s">
        <v>20619</v>
      </c>
    </row>
    <row r="20901" spans="1:3" hidden="1" x14ac:dyDescent="0.25">
      <c r="A20901" t="s">
        <v>4130</v>
      </c>
      <c r="B20901" t="s">
        <v>20620</v>
      </c>
      <c r="C20901" t="s">
        <v>20621</v>
      </c>
    </row>
    <row r="20902" spans="1:3" hidden="1" x14ac:dyDescent="0.25">
      <c r="A20902" t="s">
        <v>4130</v>
      </c>
      <c r="B20902" t="s">
        <v>20622</v>
      </c>
      <c r="C20902" t="s">
        <v>20623</v>
      </c>
    </row>
    <row r="20903" spans="1:3" hidden="1" x14ac:dyDescent="0.25">
      <c r="A20903" t="s">
        <v>4130</v>
      </c>
      <c r="B20903" t="s">
        <v>20624</v>
      </c>
      <c r="C20903" t="s">
        <v>20625</v>
      </c>
    </row>
    <row r="20904" spans="1:3" hidden="1" x14ac:dyDescent="0.25">
      <c r="A20904" t="s">
        <v>4130</v>
      </c>
      <c r="B20904" t="s">
        <v>20626</v>
      </c>
      <c r="C20904" t="s">
        <v>20627</v>
      </c>
    </row>
    <row r="20905" spans="1:3" hidden="1" x14ac:dyDescent="0.25">
      <c r="A20905" t="s">
        <v>4130</v>
      </c>
      <c r="B20905" t="s">
        <v>20628</v>
      </c>
      <c r="C20905" t="s">
        <v>20629</v>
      </c>
    </row>
    <row r="20906" spans="1:3" hidden="1" x14ac:dyDescent="0.25">
      <c r="A20906" t="s">
        <v>4130</v>
      </c>
      <c r="B20906" t="s">
        <v>20628</v>
      </c>
      <c r="C20906" t="s">
        <v>20630</v>
      </c>
    </row>
    <row r="20907" spans="1:3" hidden="1" x14ac:dyDescent="0.25">
      <c r="A20907" t="s">
        <v>4130</v>
      </c>
      <c r="B20907" t="s">
        <v>20631</v>
      </c>
      <c r="C20907" t="s">
        <v>20632</v>
      </c>
    </row>
    <row r="20908" spans="1:3" hidden="1" x14ac:dyDescent="0.25">
      <c r="A20908" t="s">
        <v>4130</v>
      </c>
      <c r="B20908" t="s">
        <v>20633</v>
      </c>
      <c r="C20908" t="s">
        <v>20634</v>
      </c>
    </row>
    <row r="20909" spans="1:3" hidden="1" x14ac:dyDescent="0.25">
      <c r="A20909" t="s">
        <v>4130</v>
      </c>
      <c r="B20909" t="s">
        <v>20635</v>
      </c>
      <c r="C20909" t="s">
        <v>20636</v>
      </c>
    </row>
    <row r="20910" spans="1:3" hidden="1" x14ac:dyDescent="0.25">
      <c r="A20910" t="s">
        <v>4130</v>
      </c>
      <c r="B20910" t="s">
        <v>20635</v>
      </c>
      <c r="C20910" t="s">
        <v>20637</v>
      </c>
    </row>
    <row r="20911" spans="1:3" hidden="1" x14ac:dyDescent="0.25">
      <c r="A20911" t="s">
        <v>4130</v>
      </c>
      <c r="B20911" t="s">
        <v>20638</v>
      </c>
      <c r="C20911" t="s">
        <v>20639</v>
      </c>
    </row>
    <row r="20912" spans="1:3" hidden="1" x14ac:dyDescent="0.25">
      <c r="A20912" t="s">
        <v>4130</v>
      </c>
      <c r="B20912" t="s">
        <v>20640</v>
      </c>
      <c r="C20912" t="s">
        <v>20641</v>
      </c>
    </row>
    <row r="20913" spans="1:3" hidden="1" x14ac:dyDescent="0.25">
      <c r="A20913" t="s">
        <v>4130</v>
      </c>
      <c r="B20913" t="s">
        <v>20642</v>
      </c>
      <c r="C20913" t="s">
        <v>20643</v>
      </c>
    </row>
    <row r="20914" spans="1:3" hidden="1" x14ac:dyDescent="0.25">
      <c r="A20914" t="s">
        <v>4130</v>
      </c>
      <c r="B20914" t="s">
        <v>20644</v>
      </c>
      <c r="C20914" t="s">
        <v>20645</v>
      </c>
    </row>
    <row r="20915" spans="1:3" hidden="1" x14ac:dyDescent="0.25">
      <c r="A20915" t="s">
        <v>4130</v>
      </c>
      <c r="B20915" t="s">
        <v>20644</v>
      </c>
      <c r="C20915" t="s">
        <v>20646</v>
      </c>
    </row>
    <row r="20916" spans="1:3" hidden="1" x14ac:dyDescent="0.25">
      <c r="A20916" t="s">
        <v>4130</v>
      </c>
      <c r="B20916" t="s">
        <v>20647</v>
      </c>
      <c r="C20916" t="s">
        <v>20648</v>
      </c>
    </row>
    <row r="20917" spans="1:3" hidden="1" x14ac:dyDescent="0.25">
      <c r="A20917" t="s">
        <v>4130</v>
      </c>
      <c r="B20917" t="s">
        <v>20649</v>
      </c>
      <c r="C20917" t="s">
        <v>20650</v>
      </c>
    </row>
    <row r="20918" spans="1:3" hidden="1" x14ac:dyDescent="0.25">
      <c r="A20918" t="s">
        <v>4130</v>
      </c>
      <c r="B20918" t="s">
        <v>20651</v>
      </c>
      <c r="C20918" t="s">
        <v>20652</v>
      </c>
    </row>
    <row r="20919" spans="1:3" hidden="1" x14ac:dyDescent="0.25">
      <c r="A20919" t="s">
        <v>4130</v>
      </c>
      <c r="B20919" t="s">
        <v>20653</v>
      </c>
      <c r="C20919" t="s">
        <v>20654</v>
      </c>
    </row>
    <row r="20920" spans="1:3" hidden="1" x14ac:dyDescent="0.25">
      <c r="A20920" t="s">
        <v>4130</v>
      </c>
      <c r="B20920" t="s">
        <v>20655</v>
      </c>
      <c r="C20920" t="s">
        <v>20656</v>
      </c>
    </row>
    <row r="20921" spans="1:3" hidden="1" x14ac:dyDescent="0.25">
      <c r="A20921" t="s">
        <v>4130</v>
      </c>
      <c r="B20921" t="s">
        <v>20657</v>
      </c>
      <c r="C20921" t="s">
        <v>20658</v>
      </c>
    </row>
    <row r="20922" spans="1:3" hidden="1" x14ac:dyDescent="0.25">
      <c r="A20922" t="s">
        <v>4130</v>
      </c>
      <c r="B20922" t="s">
        <v>20659</v>
      </c>
      <c r="C20922" t="s">
        <v>20660</v>
      </c>
    </row>
    <row r="20923" spans="1:3" hidden="1" x14ac:dyDescent="0.25">
      <c r="A20923" t="s">
        <v>4130</v>
      </c>
      <c r="B20923" t="s">
        <v>20661</v>
      </c>
      <c r="C20923" t="s">
        <v>20662</v>
      </c>
    </row>
    <row r="20924" spans="1:3" hidden="1" x14ac:dyDescent="0.25">
      <c r="A20924" t="s">
        <v>4130</v>
      </c>
      <c r="B20924" t="s">
        <v>20663</v>
      </c>
      <c r="C20924" t="s">
        <v>20664</v>
      </c>
    </row>
    <row r="20925" spans="1:3" hidden="1" x14ac:dyDescent="0.25">
      <c r="A20925" t="s">
        <v>4130</v>
      </c>
      <c r="B20925" t="s">
        <v>20665</v>
      </c>
      <c r="C20925" t="s">
        <v>20666</v>
      </c>
    </row>
    <row r="20926" spans="1:3" hidden="1" x14ac:dyDescent="0.25">
      <c r="A20926" t="s">
        <v>4130</v>
      </c>
      <c r="B20926" t="s">
        <v>20667</v>
      </c>
      <c r="C20926" t="s">
        <v>20668</v>
      </c>
    </row>
    <row r="20927" spans="1:3" hidden="1" x14ac:dyDescent="0.25">
      <c r="A20927" t="s">
        <v>4130</v>
      </c>
      <c r="B20927" t="s">
        <v>20669</v>
      </c>
      <c r="C20927" t="s">
        <v>20670</v>
      </c>
    </row>
    <row r="20928" spans="1:3" hidden="1" x14ac:dyDescent="0.25">
      <c r="A20928" t="s">
        <v>4130</v>
      </c>
      <c r="B20928" t="s">
        <v>20671</v>
      </c>
      <c r="C20928" t="s">
        <v>20672</v>
      </c>
    </row>
    <row r="20929" spans="1:3" hidden="1" x14ac:dyDescent="0.25">
      <c r="A20929" t="s">
        <v>4130</v>
      </c>
      <c r="B20929" t="s">
        <v>20673</v>
      </c>
      <c r="C20929" t="s">
        <v>20674</v>
      </c>
    </row>
    <row r="20930" spans="1:3" hidden="1" x14ac:dyDescent="0.25">
      <c r="A20930" t="s">
        <v>4130</v>
      </c>
      <c r="B20930" t="s">
        <v>20675</v>
      </c>
      <c r="C20930" t="s">
        <v>20676</v>
      </c>
    </row>
    <row r="20931" spans="1:3" hidden="1" x14ac:dyDescent="0.25">
      <c r="A20931" t="s">
        <v>4130</v>
      </c>
      <c r="B20931" t="s">
        <v>20677</v>
      </c>
      <c r="C20931" t="s">
        <v>20678</v>
      </c>
    </row>
    <row r="20932" spans="1:3" hidden="1" x14ac:dyDescent="0.25">
      <c r="A20932" t="s">
        <v>4130</v>
      </c>
      <c r="B20932" t="s">
        <v>20679</v>
      </c>
      <c r="C20932" t="s">
        <v>20680</v>
      </c>
    </row>
    <row r="20933" spans="1:3" hidden="1" x14ac:dyDescent="0.25">
      <c r="A20933" t="s">
        <v>4130</v>
      </c>
      <c r="B20933" t="s">
        <v>20681</v>
      </c>
      <c r="C20933" t="s">
        <v>20682</v>
      </c>
    </row>
    <row r="20934" spans="1:3" hidden="1" x14ac:dyDescent="0.25">
      <c r="A20934" t="s">
        <v>4130</v>
      </c>
      <c r="B20934" t="s">
        <v>20683</v>
      </c>
      <c r="C20934" t="s">
        <v>20684</v>
      </c>
    </row>
    <row r="20935" spans="1:3" hidden="1" x14ac:dyDescent="0.25">
      <c r="A20935" t="s">
        <v>4130</v>
      </c>
      <c r="B20935" t="s">
        <v>20685</v>
      </c>
      <c r="C20935" t="s">
        <v>20686</v>
      </c>
    </row>
    <row r="20936" spans="1:3" hidden="1" x14ac:dyDescent="0.25">
      <c r="A20936" t="s">
        <v>4130</v>
      </c>
      <c r="B20936" t="s">
        <v>20687</v>
      </c>
      <c r="C20936" t="s">
        <v>20688</v>
      </c>
    </row>
    <row r="20937" spans="1:3" hidden="1" x14ac:dyDescent="0.25">
      <c r="A20937" t="s">
        <v>4130</v>
      </c>
      <c r="B20937" t="s">
        <v>20689</v>
      </c>
      <c r="C20937" t="s">
        <v>20686</v>
      </c>
    </row>
    <row r="20938" spans="1:3" hidden="1" x14ac:dyDescent="0.25">
      <c r="A20938" t="s">
        <v>4130</v>
      </c>
      <c r="B20938" t="s">
        <v>20690</v>
      </c>
      <c r="C20938" t="s">
        <v>20688</v>
      </c>
    </row>
    <row r="20939" spans="1:3" hidden="1" x14ac:dyDescent="0.25">
      <c r="A20939" t="s">
        <v>4130</v>
      </c>
      <c r="B20939" t="s">
        <v>20691</v>
      </c>
      <c r="C20939" t="s">
        <v>20692</v>
      </c>
    </row>
    <row r="20940" spans="1:3" hidden="1" x14ac:dyDescent="0.25">
      <c r="A20940" t="s">
        <v>4130</v>
      </c>
      <c r="B20940" t="s">
        <v>20693</v>
      </c>
      <c r="C20940" t="s">
        <v>20692</v>
      </c>
    </row>
    <row r="20941" spans="1:3" hidden="1" x14ac:dyDescent="0.25">
      <c r="A20941" t="s">
        <v>4130</v>
      </c>
      <c r="B20941" t="s">
        <v>20694</v>
      </c>
      <c r="C20941" t="s">
        <v>20692</v>
      </c>
    </row>
    <row r="20942" spans="1:3" hidden="1" x14ac:dyDescent="0.25">
      <c r="A20942" t="s">
        <v>4130</v>
      </c>
      <c r="B20942" t="s">
        <v>20695</v>
      </c>
      <c r="C20942" t="s">
        <v>20696</v>
      </c>
    </row>
    <row r="20943" spans="1:3" hidden="1" x14ac:dyDescent="0.25">
      <c r="A20943" t="s">
        <v>4130</v>
      </c>
      <c r="B20943" t="s">
        <v>20697</v>
      </c>
      <c r="C20943" t="s">
        <v>20208</v>
      </c>
    </row>
    <row r="20944" spans="1:3" hidden="1" x14ac:dyDescent="0.25">
      <c r="A20944" t="s">
        <v>4130</v>
      </c>
      <c r="B20944" t="s">
        <v>20697</v>
      </c>
      <c r="C20944" t="s">
        <v>20698</v>
      </c>
    </row>
    <row r="20945" spans="1:3" hidden="1" x14ac:dyDescent="0.25">
      <c r="A20945" t="s">
        <v>4130</v>
      </c>
      <c r="B20945" t="s">
        <v>20699</v>
      </c>
      <c r="C20945" t="s">
        <v>20700</v>
      </c>
    </row>
    <row r="20946" spans="1:3" hidden="1" x14ac:dyDescent="0.25">
      <c r="A20946" t="s">
        <v>4130</v>
      </c>
      <c r="B20946" t="s">
        <v>20701</v>
      </c>
      <c r="C20946" t="s">
        <v>20702</v>
      </c>
    </row>
    <row r="20947" spans="1:3" hidden="1" x14ac:dyDescent="0.25">
      <c r="A20947" t="s">
        <v>4130</v>
      </c>
      <c r="B20947" t="s">
        <v>20703</v>
      </c>
      <c r="C20947" t="s">
        <v>20704</v>
      </c>
    </row>
    <row r="20948" spans="1:3" hidden="1" x14ac:dyDescent="0.25">
      <c r="A20948" t="s">
        <v>4130</v>
      </c>
      <c r="B20948" t="s">
        <v>20705</v>
      </c>
      <c r="C20948" t="s">
        <v>20706</v>
      </c>
    </row>
    <row r="20949" spans="1:3" hidden="1" x14ac:dyDescent="0.25">
      <c r="A20949" t="s">
        <v>4130</v>
      </c>
      <c r="B20949" t="s">
        <v>20707</v>
      </c>
      <c r="C20949" t="s">
        <v>20708</v>
      </c>
    </row>
    <row r="20950" spans="1:3" hidden="1" x14ac:dyDescent="0.25">
      <c r="A20950" t="s">
        <v>4130</v>
      </c>
      <c r="B20950" t="s">
        <v>20709</v>
      </c>
      <c r="C20950" t="s">
        <v>20710</v>
      </c>
    </row>
    <row r="20951" spans="1:3" hidden="1" x14ac:dyDescent="0.25">
      <c r="A20951" t="s">
        <v>4130</v>
      </c>
      <c r="B20951" t="s">
        <v>20711</v>
      </c>
      <c r="C20951" t="s">
        <v>20712</v>
      </c>
    </row>
    <row r="20952" spans="1:3" hidden="1" x14ac:dyDescent="0.25">
      <c r="A20952" t="s">
        <v>4130</v>
      </c>
      <c r="B20952" t="s">
        <v>20713</v>
      </c>
      <c r="C20952" t="s">
        <v>20714</v>
      </c>
    </row>
    <row r="20953" spans="1:3" hidden="1" x14ac:dyDescent="0.25">
      <c r="A20953" t="s">
        <v>4130</v>
      </c>
      <c r="B20953" t="s">
        <v>20713</v>
      </c>
      <c r="C20953" t="s">
        <v>20715</v>
      </c>
    </row>
    <row r="20954" spans="1:3" hidden="1" x14ac:dyDescent="0.25">
      <c r="A20954" t="s">
        <v>4130</v>
      </c>
      <c r="B20954" t="s">
        <v>20716</v>
      </c>
      <c r="C20954" t="s">
        <v>20717</v>
      </c>
    </row>
    <row r="20955" spans="1:3" hidden="1" x14ac:dyDescent="0.25">
      <c r="A20955" t="s">
        <v>4130</v>
      </c>
      <c r="B20955" t="s">
        <v>20718</v>
      </c>
      <c r="C20955" t="s">
        <v>20719</v>
      </c>
    </row>
    <row r="20956" spans="1:3" hidden="1" x14ac:dyDescent="0.25">
      <c r="A20956" t="s">
        <v>4130</v>
      </c>
      <c r="B20956" t="s">
        <v>20720</v>
      </c>
      <c r="C20956" t="s">
        <v>20721</v>
      </c>
    </row>
    <row r="20957" spans="1:3" hidden="1" x14ac:dyDescent="0.25">
      <c r="A20957" t="s">
        <v>4130</v>
      </c>
      <c r="B20957" t="s">
        <v>20722</v>
      </c>
      <c r="C20957" t="s">
        <v>20723</v>
      </c>
    </row>
    <row r="20958" spans="1:3" hidden="1" x14ac:dyDescent="0.25">
      <c r="A20958" t="s">
        <v>4130</v>
      </c>
      <c r="B20958" t="s">
        <v>20722</v>
      </c>
      <c r="C20958" t="s">
        <v>20724</v>
      </c>
    </row>
    <row r="20959" spans="1:3" hidden="1" x14ac:dyDescent="0.25">
      <c r="A20959" t="s">
        <v>4130</v>
      </c>
      <c r="B20959" t="s">
        <v>20725</v>
      </c>
      <c r="C20959" t="s">
        <v>20726</v>
      </c>
    </row>
    <row r="20960" spans="1:3" hidden="1" x14ac:dyDescent="0.25">
      <c r="A20960" t="s">
        <v>4130</v>
      </c>
      <c r="B20960" t="s">
        <v>20727</v>
      </c>
      <c r="C20960" t="s">
        <v>6461</v>
      </c>
    </row>
    <row r="20961" spans="1:3" hidden="1" x14ac:dyDescent="0.25">
      <c r="A20961" t="s">
        <v>4130</v>
      </c>
      <c r="B20961" t="s">
        <v>20728</v>
      </c>
      <c r="C20961" t="s">
        <v>20729</v>
      </c>
    </row>
    <row r="20962" spans="1:3" hidden="1" x14ac:dyDescent="0.25">
      <c r="A20962" t="s">
        <v>4130</v>
      </c>
      <c r="B20962" t="s">
        <v>20730</v>
      </c>
      <c r="C20962" t="s">
        <v>20731</v>
      </c>
    </row>
    <row r="20963" spans="1:3" hidden="1" x14ac:dyDescent="0.25">
      <c r="A20963" t="s">
        <v>4130</v>
      </c>
      <c r="B20963" t="s">
        <v>20732</v>
      </c>
      <c r="C20963" t="s">
        <v>20733</v>
      </c>
    </row>
    <row r="20964" spans="1:3" hidden="1" x14ac:dyDescent="0.25">
      <c r="A20964" t="s">
        <v>4130</v>
      </c>
      <c r="B20964" t="s">
        <v>20732</v>
      </c>
      <c r="C20964" t="s">
        <v>20734</v>
      </c>
    </row>
    <row r="20965" spans="1:3" hidden="1" x14ac:dyDescent="0.25">
      <c r="A20965" t="s">
        <v>4130</v>
      </c>
      <c r="B20965" t="s">
        <v>20735</v>
      </c>
      <c r="C20965" t="s">
        <v>20736</v>
      </c>
    </row>
    <row r="20966" spans="1:3" hidden="1" x14ac:dyDescent="0.25">
      <c r="A20966" t="s">
        <v>4130</v>
      </c>
      <c r="B20966" t="s">
        <v>20737</v>
      </c>
      <c r="C20966" t="s">
        <v>20738</v>
      </c>
    </row>
    <row r="20967" spans="1:3" hidden="1" x14ac:dyDescent="0.25">
      <c r="A20967" t="s">
        <v>4130</v>
      </c>
      <c r="B20967" t="s">
        <v>20737</v>
      </c>
      <c r="C20967" t="s">
        <v>20739</v>
      </c>
    </row>
    <row r="20968" spans="1:3" hidden="1" x14ac:dyDescent="0.25">
      <c r="A20968" t="s">
        <v>4130</v>
      </c>
      <c r="B20968" t="s">
        <v>20737</v>
      </c>
      <c r="C20968" t="s">
        <v>20740</v>
      </c>
    </row>
    <row r="20969" spans="1:3" hidden="1" x14ac:dyDescent="0.25">
      <c r="A20969" t="s">
        <v>4130</v>
      </c>
      <c r="B20969" t="s">
        <v>20741</v>
      </c>
      <c r="C20969" t="s">
        <v>20208</v>
      </c>
    </row>
    <row r="20970" spans="1:3" hidden="1" x14ac:dyDescent="0.25">
      <c r="A20970" t="s">
        <v>4130</v>
      </c>
      <c r="B20970" t="s">
        <v>20741</v>
      </c>
      <c r="C20970" t="s">
        <v>20742</v>
      </c>
    </row>
    <row r="20971" spans="1:3" hidden="1" x14ac:dyDescent="0.25">
      <c r="A20971" t="s">
        <v>4130</v>
      </c>
      <c r="B20971" t="s">
        <v>20743</v>
      </c>
      <c r="C20971" t="s">
        <v>20744</v>
      </c>
    </row>
    <row r="20972" spans="1:3" hidden="1" x14ac:dyDescent="0.25">
      <c r="A20972" t="s">
        <v>4130</v>
      </c>
      <c r="B20972" t="s">
        <v>20741</v>
      </c>
      <c r="C20972" t="s">
        <v>20744</v>
      </c>
    </row>
    <row r="20973" spans="1:3" hidden="1" x14ac:dyDescent="0.25">
      <c r="A20973" t="s">
        <v>4130</v>
      </c>
      <c r="B20973" t="s">
        <v>20745</v>
      </c>
      <c r="C20973" t="s">
        <v>20746</v>
      </c>
    </row>
    <row r="20974" spans="1:3" hidden="1" x14ac:dyDescent="0.25">
      <c r="A20974" t="s">
        <v>4130</v>
      </c>
      <c r="B20974" t="s">
        <v>20747</v>
      </c>
      <c r="C20974" t="s">
        <v>442</v>
      </c>
    </row>
    <row r="20975" spans="1:3" hidden="1" x14ac:dyDescent="0.25">
      <c r="A20975" t="s">
        <v>4130</v>
      </c>
      <c r="B20975" t="s">
        <v>20748</v>
      </c>
      <c r="C20975" t="s">
        <v>20749</v>
      </c>
    </row>
    <row r="20976" spans="1:3" hidden="1" x14ac:dyDescent="0.25">
      <c r="A20976" t="s">
        <v>4130</v>
      </c>
      <c r="B20976" t="s">
        <v>20750</v>
      </c>
      <c r="C20976" t="s">
        <v>20751</v>
      </c>
    </row>
    <row r="20977" spans="1:3" hidden="1" x14ac:dyDescent="0.25">
      <c r="A20977" t="s">
        <v>4130</v>
      </c>
      <c r="B20977" t="s">
        <v>20752</v>
      </c>
      <c r="C20977" t="s">
        <v>20753</v>
      </c>
    </row>
    <row r="20978" spans="1:3" hidden="1" x14ac:dyDescent="0.25">
      <c r="A20978" t="s">
        <v>4130</v>
      </c>
      <c r="B20978" t="s">
        <v>20754</v>
      </c>
      <c r="C20978" t="s">
        <v>20755</v>
      </c>
    </row>
    <row r="20979" spans="1:3" hidden="1" x14ac:dyDescent="0.25">
      <c r="A20979" t="s">
        <v>4130</v>
      </c>
      <c r="B20979" t="s">
        <v>20754</v>
      </c>
      <c r="C20979" t="s">
        <v>20756</v>
      </c>
    </row>
    <row r="20980" spans="1:3" hidden="1" x14ac:dyDescent="0.25">
      <c r="A20980" t="s">
        <v>4130</v>
      </c>
      <c r="B20980" t="s">
        <v>20757</v>
      </c>
      <c r="C20980" t="s">
        <v>20758</v>
      </c>
    </row>
    <row r="20981" spans="1:3" hidden="1" x14ac:dyDescent="0.25">
      <c r="A20981" t="s">
        <v>4130</v>
      </c>
      <c r="B20981" t="s">
        <v>20757</v>
      </c>
      <c r="C20981" t="s">
        <v>20759</v>
      </c>
    </row>
    <row r="20982" spans="1:3" hidden="1" x14ac:dyDescent="0.25">
      <c r="A20982" t="s">
        <v>4130</v>
      </c>
      <c r="B20982" t="s">
        <v>20760</v>
      </c>
      <c r="C20982" t="s">
        <v>20761</v>
      </c>
    </row>
    <row r="20983" spans="1:3" hidden="1" x14ac:dyDescent="0.25">
      <c r="A20983" t="s">
        <v>4130</v>
      </c>
      <c r="B20983" t="s">
        <v>4238</v>
      </c>
      <c r="C20983" t="s">
        <v>20761</v>
      </c>
    </row>
    <row r="20984" spans="1:3" hidden="1" x14ac:dyDescent="0.25">
      <c r="A20984" t="s">
        <v>4130</v>
      </c>
      <c r="B20984" t="s">
        <v>20762</v>
      </c>
      <c r="C20984" t="s">
        <v>20763</v>
      </c>
    </row>
    <row r="20985" spans="1:3" hidden="1" x14ac:dyDescent="0.25">
      <c r="A20985" t="s">
        <v>4130</v>
      </c>
      <c r="B20985" t="s">
        <v>20764</v>
      </c>
      <c r="C20985" t="s">
        <v>20765</v>
      </c>
    </row>
    <row r="20986" spans="1:3" hidden="1" x14ac:dyDescent="0.25">
      <c r="A20986" t="s">
        <v>4130</v>
      </c>
      <c r="B20986" t="s">
        <v>20766</v>
      </c>
      <c r="C20986" t="s">
        <v>20767</v>
      </c>
    </row>
    <row r="20987" spans="1:3" hidden="1" x14ac:dyDescent="0.25">
      <c r="A20987" t="s">
        <v>4130</v>
      </c>
      <c r="B20987" t="s">
        <v>20768</v>
      </c>
      <c r="C20987" t="s">
        <v>20769</v>
      </c>
    </row>
    <row r="20988" spans="1:3" hidden="1" x14ac:dyDescent="0.25">
      <c r="A20988" t="s">
        <v>4130</v>
      </c>
      <c r="B20988" t="s">
        <v>20770</v>
      </c>
      <c r="C20988" t="s">
        <v>20771</v>
      </c>
    </row>
    <row r="20989" spans="1:3" hidden="1" x14ac:dyDescent="0.25">
      <c r="A20989" t="s">
        <v>4130</v>
      </c>
      <c r="B20989" t="s">
        <v>20772</v>
      </c>
      <c r="C20989" t="s">
        <v>20773</v>
      </c>
    </row>
    <row r="20990" spans="1:3" hidden="1" x14ac:dyDescent="0.25">
      <c r="A20990" t="s">
        <v>4130</v>
      </c>
      <c r="B20990" t="s">
        <v>20774</v>
      </c>
      <c r="C20990" t="s">
        <v>20775</v>
      </c>
    </row>
    <row r="20991" spans="1:3" hidden="1" x14ac:dyDescent="0.25">
      <c r="A20991" t="s">
        <v>4130</v>
      </c>
      <c r="B20991" t="s">
        <v>20776</v>
      </c>
      <c r="C20991" t="s">
        <v>20777</v>
      </c>
    </row>
    <row r="20992" spans="1:3" hidden="1" x14ac:dyDescent="0.25">
      <c r="A20992" t="s">
        <v>4130</v>
      </c>
      <c r="B20992" t="s">
        <v>20778</v>
      </c>
      <c r="C20992" t="s">
        <v>20779</v>
      </c>
    </row>
    <row r="20993" spans="1:3" hidden="1" x14ac:dyDescent="0.25">
      <c r="A20993" t="s">
        <v>4130</v>
      </c>
      <c r="B20993" t="s">
        <v>20780</v>
      </c>
      <c r="C20993" t="s">
        <v>20781</v>
      </c>
    </row>
    <row r="20994" spans="1:3" hidden="1" x14ac:dyDescent="0.25">
      <c r="A20994" t="s">
        <v>4130</v>
      </c>
      <c r="B20994" t="s">
        <v>20782</v>
      </c>
      <c r="C20994" t="s">
        <v>20783</v>
      </c>
    </row>
    <row r="20995" spans="1:3" hidden="1" x14ac:dyDescent="0.25">
      <c r="A20995" t="s">
        <v>4130</v>
      </c>
      <c r="B20995" t="s">
        <v>20784</v>
      </c>
      <c r="C20995" t="s">
        <v>20785</v>
      </c>
    </row>
    <row r="20996" spans="1:3" hidden="1" x14ac:dyDescent="0.25">
      <c r="A20996" t="s">
        <v>4130</v>
      </c>
      <c r="B20996" t="s">
        <v>20786</v>
      </c>
      <c r="C20996" t="s">
        <v>20787</v>
      </c>
    </row>
    <row r="20997" spans="1:3" hidden="1" x14ac:dyDescent="0.25">
      <c r="A20997" t="s">
        <v>4130</v>
      </c>
      <c r="B20997" t="s">
        <v>20788</v>
      </c>
      <c r="C20997" t="s">
        <v>20789</v>
      </c>
    </row>
    <row r="20998" spans="1:3" hidden="1" x14ac:dyDescent="0.25">
      <c r="A20998" t="s">
        <v>4130</v>
      </c>
      <c r="B20998" t="s">
        <v>20790</v>
      </c>
      <c r="C20998" t="s">
        <v>20791</v>
      </c>
    </row>
    <row r="20999" spans="1:3" hidden="1" x14ac:dyDescent="0.25">
      <c r="A20999" t="s">
        <v>4130</v>
      </c>
      <c r="B20999" t="s">
        <v>20792</v>
      </c>
      <c r="C20999" t="s">
        <v>438</v>
      </c>
    </row>
    <row r="21000" spans="1:3" hidden="1" x14ac:dyDescent="0.25">
      <c r="A21000" t="s">
        <v>4130</v>
      </c>
      <c r="B21000" t="s">
        <v>4238</v>
      </c>
      <c r="C21000" t="s">
        <v>438</v>
      </c>
    </row>
    <row r="21001" spans="1:3" hidden="1" x14ac:dyDescent="0.25">
      <c r="A21001" t="s">
        <v>4130</v>
      </c>
      <c r="B21001" t="s">
        <v>20793</v>
      </c>
      <c r="C21001" t="s">
        <v>20794</v>
      </c>
    </row>
    <row r="21002" spans="1:3" hidden="1" x14ac:dyDescent="0.25">
      <c r="A21002" t="s">
        <v>4130</v>
      </c>
      <c r="B21002" t="s">
        <v>20795</v>
      </c>
      <c r="C21002" t="s">
        <v>20796</v>
      </c>
    </row>
    <row r="21003" spans="1:3" hidden="1" x14ac:dyDescent="0.25">
      <c r="A21003" t="s">
        <v>4130</v>
      </c>
      <c r="B21003" t="s">
        <v>20797</v>
      </c>
      <c r="C21003" t="s">
        <v>20798</v>
      </c>
    </row>
    <row r="21004" spans="1:3" hidden="1" x14ac:dyDescent="0.25">
      <c r="A21004" t="s">
        <v>4130</v>
      </c>
      <c r="B21004" t="s">
        <v>20799</v>
      </c>
      <c r="C21004" t="s">
        <v>20800</v>
      </c>
    </row>
    <row r="21005" spans="1:3" hidden="1" x14ac:dyDescent="0.25">
      <c r="A21005" t="s">
        <v>4130</v>
      </c>
      <c r="B21005" t="s">
        <v>20801</v>
      </c>
      <c r="C21005" t="s">
        <v>20802</v>
      </c>
    </row>
    <row r="21006" spans="1:3" hidden="1" x14ac:dyDescent="0.25">
      <c r="A21006" t="s">
        <v>4130</v>
      </c>
      <c r="B21006" t="s">
        <v>20803</v>
      </c>
      <c r="C21006" t="s">
        <v>20804</v>
      </c>
    </row>
    <row r="21007" spans="1:3" hidden="1" x14ac:dyDescent="0.25">
      <c r="A21007" t="s">
        <v>4130</v>
      </c>
      <c r="B21007" t="s">
        <v>20805</v>
      </c>
      <c r="C21007" t="s">
        <v>20806</v>
      </c>
    </row>
    <row r="21008" spans="1:3" hidden="1" x14ac:dyDescent="0.25">
      <c r="A21008" t="s">
        <v>4130</v>
      </c>
      <c r="B21008" t="s">
        <v>20807</v>
      </c>
      <c r="C21008" t="s">
        <v>20808</v>
      </c>
    </row>
    <row r="21009" spans="1:3" hidden="1" x14ac:dyDescent="0.25">
      <c r="A21009" t="s">
        <v>4130</v>
      </c>
      <c r="B21009" t="s">
        <v>20809</v>
      </c>
      <c r="C21009" t="s">
        <v>20810</v>
      </c>
    </row>
    <row r="21010" spans="1:3" hidden="1" x14ac:dyDescent="0.25">
      <c r="A21010" t="s">
        <v>4130</v>
      </c>
      <c r="B21010" t="s">
        <v>20811</v>
      </c>
      <c r="C21010" t="s">
        <v>20812</v>
      </c>
    </row>
    <row r="21011" spans="1:3" hidden="1" x14ac:dyDescent="0.25">
      <c r="A21011" t="s">
        <v>4130</v>
      </c>
      <c r="B21011" t="s">
        <v>20813</v>
      </c>
      <c r="C21011" t="s">
        <v>20814</v>
      </c>
    </row>
    <row r="21012" spans="1:3" hidden="1" x14ac:dyDescent="0.25">
      <c r="A21012" t="s">
        <v>4130</v>
      </c>
      <c r="B21012" t="s">
        <v>20815</v>
      </c>
      <c r="C21012" t="s">
        <v>20816</v>
      </c>
    </row>
    <row r="21013" spans="1:3" hidden="1" x14ac:dyDescent="0.25">
      <c r="A21013" t="s">
        <v>4130</v>
      </c>
      <c r="B21013" t="s">
        <v>20817</v>
      </c>
      <c r="C21013" t="s">
        <v>20818</v>
      </c>
    </row>
    <row r="21014" spans="1:3" hidden="1" x14ac:dyDescent="0.25">
      <c r="A21014" t="s">
        <v>4130</v>
      </c>
      <c r="B21014" t="s">
        <v>20819</v>
      </c>
      <c r="C21014" t="s">
        <v>20820</v>
      </c>
    </row>
    <row r="21015" spans="1:3" hidden="1" x14ac:dyDescent="0.25">
      <c r="A21015" t="s">
        <v>4130</v>
      </c>
      <c r="B21015" t="s">
        <v>20819</v>
      </c>
      <c r="C21015" t="s">
        <v>20821</v>
      </c>
    </row>
    <row r="21016" spans="1:3" hidden="1" x14ac:dyDescent="0.25">
      <c r="A21016" t="s">
        <v>4130</v>
      </c>
      <c r="B21016" t="s">
        <v>20822</v>
      </c>
      <c r="C21016" t="s">
        <v>20823</v>
      </c>
    </row>
    <row r="21017" spans="1:3" hidden="1" x14ac:dyDescent="0.25">
      <c r="A21017" t="s">
        <v>4130</v>
      </c>
      <c r="B21017" t="s">
        <v>20822</v>
      </c>
      <c r="C21017" t="s">
        <v>20824</v>
      </c>
    </row>
    <row r="21018" spans="1:3" hidden="1" x14ac:dyDescent="0.25">
      <c r="A21018" t="s">
        <v>4130</v>
      </c>
      <c r="B21018" t="s">
        <v>20825</v>
      </c>
      <c r="C21018" t="s">
        <v>20826</v>
      </c>
    </row>
    <row r="21019" spans="1:3" hidden="1" x14ac:dyDescent="0.25">
      <c r="A21019" t="s">
        <v>4130</v>
      </c>
      <c r="B21019" t="s">
        <v>20827</v>
      </c>
      <c r="C21019" t="s">
        <v>20828</v>
      </c>
    </row>
    <row r="21020" spans="1:3" hidden="1" x14ac:dyDescent="0.25">
      <c r="A21020" t="s">
        <v>4130</v>
      </c>
      <c r="B21020" t="s">
        <v>20822</v>
      </c>
      <c r="C21020" t="s">
        <v>20829</v>
      </c>
    </row>
    <row r="21021" spans="1:3" hidden="1" x14ac:dyDescent="0.25">
      <c r="A21021" t="s">
        <v>4130</v>
      </c>
      <c r="B21021" t="s">
        <v>20830</v>
      </c>
      <c r="C21021" t="s">
        <v>20831</v>
      </c>
    </row>
    <row r="21022" spans="1:3" hidden="1" x14ac:dyDescent="0.25">
      <c r="A21022" t="s">
        <v>4130</v>
      </c>
      <c r="B21022" t="s">
        <v>20832</v>
      </c>
      <c r="C21022" t="s">
        <v>20833</v>
      </c>
    </row>
    <row r="21023" spans="1:3" hidden="1" x14ac:dyDescent="0.25">
      <c r="A21023" t="s">
        <v>4130</v>
      </c>
      <c r="B21023" t="s">
        <v>20834</v>
      </c>
      <c r="C21023" t="s">
        <v>20835</v>
      </c>
    </row>
    <row r="21024" spans="1:3" hidden="1" x14ac:dyDescent="0.25">
      <c r="A21024" t="s">
        <v>4130</v>
      </c>
      <c r="B21024" t="s">
        <v>20836</v>
      </c>
      <c r="C21024" t="s">
        <v>20837</v>
      </c>
    </row>
    <row r="21025" spans="1:3" hidden="1" x14ac:dyDescent="0.25">
      <c r="A21025" t="s">
        <v>4130</v>
      </c>
      <c r="B21025" t="s">
        <v>20838</v>
      </c>
      <c r="C21025" t="s">
        <v>20839</v>
      </c>
    </row>
    <row r="21026" spans="1:3" hidden="1" x14ac:dyDescent="0.25">
      <c r="A21026" t="s">
        <v>4130</v>
      </c>
      <c r="B21026" t="s">
        <v>20840</v>
      </c>
      <c r="C21026" t="s">
        <v>20841</v>
      </c>
    </row>
    <row r="21027" spans="1:3" hidden="1" x14ac:dyDescent="0.25">
      <c r="A21027" t="s">
        <v>4130</v>
      </c>
      <c r="B21027" t="s">
        <v>20842</v>
      </c>
      <c r="C21027" t="s">
        <v>20550</v>
      </c>
    </row>
    <row r="21028" spans="1:3" hidden="1" x14ac:dyDescent="0.25">
      <c r="A21028" t="s">
        <v>4130</v>
      </c>
      <c r="B21028" t="s">
        <v>20843</v>
      </c>
      <c r="C21028" t="s">
        <v>20844</v>
      </c>
    </row>
    <row r="21029" spans="1:3" hidden="1" x14ac:dyDescent="0.25">
      <c r="A21029" t="s">
        <v>4130</v>
      </c>
      <c r="B21029" t="s">
        <v>20845</v>
      </c>
      <c r="C21029" t="s">
        <v>20846</v>
      </c>
    </row>
    <row r="21030" spans="1:3" hidden="1" x14ac:dyDescent="0.25">
      <c r="A21030" t="s">
        <v>4130</v>
      </c>
      <c r="B21030" t="s">
        <v>20847</v>
      </c>
      <c r="C21030" t="s">
        <v>20848</v>
      </c>
    </row>
    <row r="21031" spans="1:3" hidden="1" x14ac:dyDescent="0.25">
      <c r="A21031" t="s">
        <v>4130</v>
      </c>
      <c r="B21031" t="s">
        <v>20849</v>
      </c>
      <c r="C21031" t="s">
        <v>20848</v>
      </c>
    </row>
    <row r="21032" spans="1:3" hidden="1" x14ac:dyDescent="0.25">
      <c r="A21032" t="s">
        <v>4130</v>
      </c>
      <c r="B21032" t="s">
        <v>20850</v>
      </c>
      <c r="C21032" t="s">
        <v>20851</v>
      </c>
    </row>
    <row r="21033" spans="1:3" hidden="1" x14ac:dyDescent="0.25">
      <c r="A21033" t="s">
        <v>4130</v>
      </c>
      <c r="B21033" t="s">
        <v>20852</v>
      </c>
      <c r="C21033" t="s">
        <v>20853</v>
      </c>
    </row>
    <row r="21034" spans="1:3" hidden="1" x14ac:dyDescent="0.25">
      <c r="A21034" t="s">
        <v>4130</v>
      </c>
      <c r="B21034" t="s">
        <v>20852</v>
      </c>
      <c r="C21034" t="s">
        <v>20854</v>
      </c>
    </row>
    <row r="21035" spans="1:3" hidden="1" x14ac:dyDescent="0.25">
      <c r="A21035" t="s">
        <v>4130</v>
      </c>
      <c r="B21035" t="s">
        <v>20855</v>
      </c>
      <c r="C21035" t="s">
        <v>20853</v>
      </c>
    </row>
    <row r="21036" spans="1:3" hidden="1" x14ac:dyDescent="0.25">
      <c r="A21036" t="s">
        <v>4130</v>
      </c>
      <c r="B21036" t="s">
        <v>20856</v>
      </c>
      <c r="C21036" t="s">
        <v>20857</v>
      </c>
    </row>
    <row r="21037" spans="1:3" hidden="1" x14ac:dyDescent="0.25">
      <c r="A21037" t="s">
        <v>4130</v>
      </c>
      <c r="B21037" t="s">
        <v>20858</v>
      </c>
      <c r="C21037" t="s">
        <v>20859</v>
      </c>
    </row>
    <row r="21038" spans="1:3" hidden="1" x14ac:dyDescent="0.25">
      <c r="A21038" t="s">
        <v>4130</v>
      </c>
      <c r="B21038" t="s">
        <v>4238</v>
      </c>
      <c r="C21038" t="s">
        <v>20859</v>
      </c>
    </row>
    <row r="21039" spans="1:3" hidden="1" x14ac:dyDescent="0.25">
      <c r="A21039" t="s">
        <v>4130</v>
      </c>
      <c r="B21039" t="s">
        <v>20860</v>
      </c>
      <c r="C21039" t="s">
        <v>20861</v>
      </c>
    </row>
    <row r="21040" spans="1:3" hidden="1" x14ac:dyDescent="0.25">
      <c r="A21040" t="s">
        <v>4130</v>
      </c>
      <c r="B21040" t="s">
        <v>20862</v>
      </c>
      <c r="C21040" t="s">
        <v>20861</v>
      </c>
    </row>
    <row r="21041" spans="1:3" hidden="1" x14ac:dyDescent="0.25">
      <c r="A21041" t="s">
        <v>4130</v>
      </c>
      <c r="B21041" t="s">
        <v>20863</v>
      </c>
      <c r="C21041" t="s">
        <v>20864</v>
      </c>
    </row>
    <row r="21042" spans="1:3" hidden="1" x14ac:dyDescent="0.25">
      <c r="A21042" t="s">
        <v>4130</v>
      </c>
      <c r="B21042" t="s">
        <v>4238</v>
      </c>
      <c r="C21042" t="s">
        <v>20864</v>
      </c>
    </row>
    <row r="21043" spans="1:3" hidden="1" x14ac:dyDescent="0.25">
      <c r="A21043" t="s">
        <v>4130</v>
      </c>
      <c r="B21043" t="s">
        <v>20865</v>
      </c>
      <c r="C21043" t="s">
        <v>20866</v>
      </c>
    </row>
    <row r="21044" spans="1:3" hidden="1" x14ac:dyDescent="0.25">
      <c r="A21044" t="s">
        <v>4130</v>
      </c>
      <c r="B21044" t="s">
        <v>20867</v>
      </c>
      <c r="C21044" t="s">
        <v>20868</v>
      </c>
    </row>
    <row r="21045" spans="1:3" hidden="1" x14ac:dyDescent="0.25">
      <c r="A21045" t="s">
        <v>4130</v>
      </c>
      <c r="B21045" t="s">
        <v>20869</v>
      </c>
      <c r="C21045" t="s">
        <v>20870</v>
      </c>
    </row>
    <row r="21046" spans="1:3" hidden="1" x14ac:dyDescent="0.25">
      <c r="A21046" t="s">
        <v>4130</v>
      </c>
      <c r="B21046" t="s">
        <v>20871</v>
      </c>
      <c r="C21046" t="s">
        <v>20872</v>
      </c>
    </row>
    <row r="21047" spans="1:3" hidden="1" x14ac:dyDescent="0.25">
      <c r="A21047" t="s">
        <v>4130</v>
      </c>
      <c r="B21047" t="s">
        <v>20873</v>
      </c>
      <c r="C21047" t="s">
        <v>4134</v>
      </c>
    </row>
    <row r="21048" spans="1:3" hidden="1" x14ac:dyDescent="0.25">
      <c r="A21048" t="s">
        <v>4130</v>
      </c>
      <c r="B21048" t="s">
        <v>20874</v>
      </c>
      <c r="C21048" t="s">
        <v>20875</v>
      </c>
    </row>
    <row r="21049" spans="1:3" hidden="1" x14ac:dyDescent="0.25">
      <c r="A21049" t="s">
        <v>4130</v>
      </c>
      <c r="B21049" t="s">
        <v>20876</v>
      </c>
      <c r="C21049" t="s">
        <v>20877</v>
      </c>
    </row>
    <row r="21050" spans="1:3" hidden="1" x14ac:dyDescent="0.25">
      <c r="A21050" t="s">
        <v>4130</v>
      </c>
      <c r="B21050" t="s">
        <v>4238</v>
      </c>
      <c r="C21050" t="s">
        <v>20877</v>
      </c>
    </row>
    <row r="21051" spans="1:3" hidden="1" x14ac:dyDescent="0.25">
      <c r="A21051" t="s">
        <v>4130</v>
      </c>
      <c r="B21051" t="s">
        <v>20878</v>
      </c>
      <c r="C21051" t="s">
        <v>20879</v>
      </c>
    </row>
    <row r="21052" spans="1:3" hidden="1" x14ac:dyDescent="0.25">
      <c r="A21052" t="s">
        <v>4130</v>
      </c>
      <c r="B21052" t="s">
        <v>20880</v>
      </c>
      <c r="C21052" t="s">
        <v>20881</v>
      </c>
    </row>
    <row r="21053" spans="1:3" hidden="1" x14ac:dyDescent="0.25">
      <c r="A21053" t="s">
        <v>4130</v>
      </c>
      <c r="B21053" t="s">
        <v>20882</v>
      </c>
      <c r="C21053" t="s">
        <v>20883</v>
      </c>
    </row>
    <row r="21054" spans="1:3" hidden="1" x14ac:dyDescent="0.25">
      <c r="A21054" t="s">
        <v>4130</v>
      </c>
      <c r="B21054" t="s">
        <v>20884</v>
      </c>
      <c r="C21054" t="s">
        <v>20885</v>
      </c>
    </row>
    <row r="21055" spans="1:3" hidden="1" x14ac:dyDescent="0.25">
      <c r="A21055" t="s">
        <v>4130</v>
      </c>
      <c r="B21055" t="s">
        <v>20886</v>
      </c>
      <c r="C21055" t="s">
        <v>20887</v>
      </c>
    </row>
    <row r="21056" spans="1:3" hidden="1" x14ac:dyDescent="0.25">
      <c r="A21056" t="s">
        <v>4130</v>
      </c>
      <c r="B21056" t="s">
        <v>20888</v>
      </c>
      <c r="C21056" t="s">
        <v>20889</v>
      </c>
    </row>
    <row r="21057" spans="1:3" hidden="1" x14ac:dyDescent="0.25">
      <c r="A21057" t="s">
        <v>4130</v>
      </c>
      <c r="B21057" t="s">
        <v>20890</v>
      </c>
      <c r="C21057" t="s">
        <v>20891</v>
      </c>
    </row>
    <row r="21058" spans="1:3" hidden="1" x14ac:dyDescent="0.25">
      <c r="A21058" t="s">
        <v>4130</v>
      </c>
      <c r="B21058" t="s">
        <v>20892</v>
      </c>
      <c r="C21058" t="s">
        <v>20846</v>
      </c>
    </row>
    <row r="21059" spans="1:3" hidden="1" x14ac:dyDescent="0.25">
      <c r="A21059" t="s">
        <v>4130</v>
      </c>
      <c r="B21059" t="s">
        <v>20893</v>
      </c>
      <c r="C21059" t="s">
        <v>20846</v>
      </c>
    </row>
    <row r="21060" spans="1:3" hidden="1" x14ac:dyDescent="0.25">
      <c r="A21060" t="s">
        <v>4130</v>
      </c>
      <c r="B21060" t="s">
        <v>4238</v>
      </c>
      <c r="C21060" t="s">
        <v>20846</v>
      </c>
    </row>
    <row r="21061" spans="1:3" hidden="1" x14ac:dyDescent="0.25">
      <c r="A21061" t="s">
        <v>4130</v>
      </c>
      <c r="B21061" t="s">
        <v>20894</v>
      </c>
      <c r="C21061" t="s">
        <v>20895</v>
      </c>
    </row>
    <row r="21062" spans="1:3" hidden="1" x14ac:dyDescent="0.25">
      <c r="A21062" t="s">
        <v>4130</v>
      </c>
      <c r="B21062" t="s">
        <v>20896</v>
      </c>
      <c r="C21062" t="s">
        <v>20897</v>
      </c>
    </row>
    <row r="21063" spans="1:3" hidden="1" x14ac:dyDescent="0.25">
      <c r="A21063" t="s">
        <v>4130</v>
      </c>
      <c r="B21063" t="s">
        <v>4238</v>
      </c>
      <c r="C21063" t="s">
        <v>20897</v>
      </c>
    </row>
    <row r="21064" spans="1:3" hidden="1" x14ac:dyDescent="0.25">
      <c r="A21064" t="s">
        <v>4130</v>
      </c>
      <c r="B21064" t="s">
        <v>20898</v>
      </c>
      <c r="C21064" t="s">
        <v>20899</v>
      </c>
    </row>
    <row r="21065" spans="1:3" hidden="1" x14ac:dyDescent="0.25">
      <c r="A21065" t="s">
        <v>4130</v>
      </c>
      <c r="B21065" t="s">
        <v>4238</v>
      </c>
      <c r="C21065" t="s">
        <v>20899</v>
      </c>
    </row>
    <row r="21066" spans="1:3" hidden="1" x14ac:dyDescent="0.25">
      <c r="A21066" t="s">
        <v>4130</v>
      </c>
      <c r="B21066" t="s">
        <v>20900</v>
      </c>
      <c r="C21066" t="s">
        <v>20901</v>
      </c>
    </row>
    <row r="21067" spans="1:3" hidden="1" x14ac:dyDescent="0.25">
      <c r="A21067" t="s">
        <v>4130</v>
      </c>
      <c r="B21067" t="s">
        <v>4238</v>
      </c>
      <c r="C21067" t="s">
        <v>20901</v>
      </c>
    </row>
    <row r="21068" spans="1:3" hidden="1" x14ac:dyDescent="0.25">
      <c r="A21068" t="s">
        <v>4130</v>
      </c>
      <c r="B21068" t="s">
        <v>20902</v>
      </c>
      <c r="C21068" t="s">
        <v>4134</v>
      </c>
    </row>
    <row r="21069" spans="1:3" hidden="1" x14ac:dyDescent="0.25">
      <c r="A21069" t="s">
        <v>4130</v>
      </c>
      <c r="B21069" t="s">
        <v>20903</v>
      </c>
      <c r="C21069" t="s">
        <v>20904</v>
      </c>
    </row>
    <row r="21070" spans="1:3" hidden="1" x14ac:dyDescent="0.25">
      <c r="A21070" t="s">
        <v>4130</v>
      </c>
      <c r="B21070" t="s">
        <v>20905</v>
      </c>
      <c r="C21070" t="s">
        <v>20904</v>
      </c>
    </row>
    <row r="21071" spans="1:3" hidden="1" x14ac:dyDescent="0.25">
      <c r="A21071" t="s">
        <v>4130</v>
      </c>
      <c r="B21071" t="s">
        <v>4238</v>
      </c>
      <c r="C21071" t="s">
        <v>20904</v>
      </c>
    </row>
    <row r="21072" spans="1:3" hidden="1" x14ac:dyDescent="0.25">
      <c r="A21072" t="s">
        <v>4130</v>
      </c>
      <c r="B21072" t="s">
        <v>20906</v>
      </c>
      <c r="C21072" t="s">
        <v>20907</v>
      </c>
    </row>
    <row r="21073" spans="1:3" hidden="1" x14ac:dyDescent="0.25">
      <c r="A21073" t="s">
        <v>4130</v>
      </c>
      <c r="B21073" t="s">
        <v>20908</v>
      </c>
      <c r="C21073" t="s">
        <v>20909</v>
      </c>
    </row>
    <row r="21074" spans="1:3" hidden="1" x14ac:dyDescent="0.25">
      <c r="A21074" t="s">
        <v>4130</v>
      </c>
      <c r="B21074" t="s">
        <v>4238</v>
      </c>
      <c r="C21074" t="s">
        <v>20909</v>
      </c>
    </row>
    <row r="21075" spans="1:3" hidden="1" x14ac:dyDescent="0.25">
      <c r="A21075" t="s">
        <v>4130</v>
      </c>
      <c r="B21075" t="s">
        <v>20910</v>
      </c>
      <c r="C21075" t="s">
        <v>20911</v>
      </c>
    </row>
    <row r="21076" spans="1:3" hidden="1" x14ac:dyDescent="0.25">
      <c r="A21076" t="s">
        <v>4130</v>
      </c>
      <c r="B21076" t="s">
        <v>4238</v>
      </c>
      <c r="C21076" t="s">
        <v>20911</v>
      </c>
    </row>
    <row r="21077" spans="1:3" hidden="1" x14ac:dyDescent="0.25">
      <c r="A21077" t="s">
        <v>4130</v>
      </c>
      <c r="B21077" t="s">
        <v>20912</v>
      </c>
      <c r="C21077" t="s">
        <v>20913</v>
      </c>
    </row>
    <row r="21078" spans="1:3" hidden="1" x14ac:dyDescent="0.25">
      <c r="A21078" t="s">
        <v>4130</v>
      </c>
      <c r="B21078" t="s">
        <v>4238</v>
      </c>
      <c r="C21078" t="s">
        <v>20913</v>
      </c>
    </row>
    <row r="21079" spans="1:3" hidden="1" x14ac:dyDescent="0.25">
      <c r="A21079" t="s">
        <v>4130</v>
      </c>
      <c r="B21079" t="s">
        <v>20914</v>
      </c>
      <c r="C21079" t="s">
        <v>20915</v>
      </c>
    </row>
    <row r="21080" spans="1:3" hidden="1" x14ac:dyDescent="0.25">
      <c r="A21080" t="s">
        <v>4130</v>
      </c>
      <c r="B21080" t="s">
        <v>20916</v>
      </c>
      <c r="C21080" t="s">
        <v>20917</v>
      </c>
    </row>
    <row r="21081" spans="1:3" hidden="1" x14ac:dyDescent="0.25">
      <c r="A21081" t="s">
        <v>4130</v>
      </c>
      <c r="B21081" t="s">
        <v>20918</v>
      </c>
      <c r="C21081" t="s">
        <v>20919</v>
      </c>
    </row>
    <row r="21082" spans="1:3" hidden="1" x14ac:dyDescent="0.25">
      <c r="A21082" t="s">
        <v>4130</v>
      </c>
      <c r="B21082" t="s">
        <v>4238</v>
      </c>
      <c r="C21082" t="s">
        <v>20919</v>
      </c>
    </row>
    <row r="21083" spans="1:3" hidden="1" x14ac:dyDescent="0.25">
      <c r="A21083" t="s">
        <v>4130</v>
      </c>
      <c r="B21083" t="s">
        <v>20920</v>
      </c>
      <c r="C21083" t="s">
        <v>20921</v>
      </c>
    </row>
    <row r="21084" spans="1:3" hidden="1" x14ac:dyDescent="0.25">
      <c r="A21084" t="s">
        <v>4130</v>
      </c>
      <c r="B21084" t="s">
        <v>4238</v>
      </c>
      <c r="C21084" t="s">
        <v>20921</v>
      </c>
    </row>
    <row r="21085" spans="1:3" hidden="1" x14ac:dyDescent="0.25">
      <c r="A21085" t="s">
        <v>4130</v>
      </c>
      <c r="B21085" t="s">
        <v>20922</v>
      </c>
      <c r="C21085" t="s">
        <v>20923</v>
      </c>
    </row>
    <row r="21086" spans="1:3" hidden="1" x14ac:dyDescent="0.25">
      <c r="A21086" t="s">
        <v>4130</v>
      </c>
      <c r="B21086" t="s">
        <v>20924</v>
      </c>
      <c r="C21086" t="s">
        <v>20925</v>
      </c>
    </row>
    <row r="21087" spans="1:3" hidden="1" x14ac:dyDescent="0.25">
      <c r="A21087" t="s">
        <v>4130</v>
      </c>
      <c r="B21087" t="s">
        <v>20926</v>
      </c>
      <c r="C21087" t="s">
        <v>20927</v>
      </c>
    </row>
    <row r="21088" spans="1:3" hidden="1" x14ac:dyDescent="0.25">
      <c r="A21088" t="s">
        <v>4130</v>
      </c>
      <c r="B21088" t="s">
        <v>20928</v>
      </c>
      <c r="C21088" t="s">
        <v>20929</v>
      </c>
    </row>
    <row r="21089" spans="1:3" hidden="1" x14ac:dyDescent="0.25">
      <c r="A21089" t="s">
        <v>4130</v>
      </c>
      <c r="B21089" t="s">
        <v>20930</v>
      </c>
      <c r="C21089" t="s">
        <v>20931</v>
      </c>
    </row>
    <row r="21090" spans="1:3" hidden="1" x14ac:dyDescent="0.25">
      <c r="A21090" t="s">
        <v>4130</v>
      </c>
      <c r="B21090" t="s">
        <v>4238</v>
      </c>
      <c r="C21090" t="s">
        <v>20931</v>
      </c>
    </row>
    <row r="21091" spans="1:3" hidden="1" x14ac:dyDescent="0.25">
      <c r="A21091" t="s">
        <v>4130</v>
      </c>
      <c r="B21091" t="s">
        <v>20932</v>
      </c>
      <c r="C21091" t="s">
        <v>20933</v>
      </c>
    </row>
    <row r="21092" spans="1:3" hidden="1" x14ac:dyDescent="0.25">
      <c r="A21092" t="s">
        <v>4130</v>
      </c>
      <c r="B21092" t="s">
        <v>20934</v>
      </c>
      <c r="C21092" t="s">
        <v>20935</v>
      </c>
    </row>
    <row r="21093" spans="1:3" hidden="1" x14ac:dyDescent="0.25">
      <c r="A21093" t="s">
        <v>4130</v>
      </c>
      <c r="B21093" t="s">
        <v>20368</v>
      </c>
      <c r="C21093" t="s">
        <v>20936</v>
      </c>
    </row>
    <row r="21094" spans="1:3" hidden="1" x14ac:dyDescent="0.25">
      <c r="A21094" t="s">
        <v>4130</v>
      </c>
      <c r="B21094" t="s">
        <v>20937</v>
      </c>
      <c r="C21094" t="s">
        <v>18147</v>
      </c>
    </row>
    <row r="21095" spans="1:3" hidden="1" x14ac:dyDescent="0.25">
      <c r="A21095" t="s">
        <v>4130</v>
      </c>
      <c r="B21095" t="s">
        <v>20938</v>
      </c>
      <c r="C21095" t="s">
        <v>20939</v>
      </c>
    </row>
    <row r="21096" spans="1:3" hidden="1" x14ac:dyDescent="0.25">
      <c r="A21096" t="s">
        <v>4130</v>
      </c>
      <c r="B21096" t="s">
        <v>20940</v>
      </c>
      <c r="C21096" t="s">
        <v>20941</v>
      </c>
    </row>
    <row r="21097" spans="1:3" hidden="1" x14ac:dyDescent="0.25">
      <c r="A21097" t="s">
        <v>4130</v>
      </c>
      <c r="B21097" t="s">
        <v>20942</v>
      </c>
      <c r="C21097" t="s">
        <v>1977</v>
      </c>
    </row>
    <row r="21098" spans="1:3" hidden="1" x14ac:dyDescent="0.25">
      <c r="A21098" t="s">
        <v>4130</v>
      </c>
      <c r="B21098" t="s">
        <v>20943</v>
      </c>
      <c r="C21098" t="s">
        <v>1978</v>
      </c>
    </row>
    <row r="21099" spans="1:3" hidden="1" x14ac:dyDescent="0.25">
      <c r="A21099" t="s">
        <v>4130</v>
      </c>
      <c r="B21099" t="s">
        <v>20944</v>
      </c>
      <c r="C21099" t="s">
        <v>20945</v>
      </c>
    </row>
    <row r="21100" spans="1:3" hidden="1" x14ac:dyDescent="0.25">
      <c r="A21100" t="s">
        <v>4130</v>
      </c>
      <c r="B21100" t="s">
        <v>20946</v>
      </c>
      <c r="C21100" t="s">
        <v>20947</v>
      </c>
    </row>
    <row r="21101" spans="1:3" hidden="1" x14ac:dyDescent="0.25">
      <c r="A21101" t="s">
        <v>4130</v>
      </c>
      <c r="B21101" t="s">
        <v>20946</v>
      </c>
      <c r="C21101" t="s">
        <v>4134</v>
      </c>
    </row>
    <row r="21102" spans="1:3" hidden="1" x14ac:dyDescent="0.25">
      <c r="A21102" t="s">
        <v>4130</v>
      </c>
      <c r="B21102" t="s">
        <v>20948</v>
      </c>
      <c r="C21102" t="s">
        <v>4134</v>
      </c>
    </row>
    <row r="21103" spans="1:3" hidden="1" x14ac:dyDescent="0.25">
      <c r="A21103" t="s">
        <v>4130</v>
      </c>
      <c r="B21103" t="s">
        <v>20949</v>
      </c>
      <c r="C21103" t="s">
        <v>4134</v>
      </c>
    </row>
    <row r="21104" spans="1:3" hidden="1" x14ac:dyDescent="0.25">
      <c r="A21104" t="s">
        <v>4130</v>
      </c>
      <c r="B21104" t="s">
        <v>20950</v>
      </c>
      <c r="C21104" t="s">
        <v>4134</v>
      </c>
    </row>
    <row r="21105" spans="1:3" hidden="1" x14ac:dyDescent="0.25">
      <c r="A21105" t="s">
        <v>4130</v>
      </c>
      <c r="B21105" t="s">
        <v>20951</v>
      </c>
      <c r="C21105" t="s">
        <v>20868</v>
      </c>
    </row>
    <row r="21106" spans="1:3" hidden="1" x14ac:dyDescent="0.25">
      <c r="A21106" t="s">
        <v>4130</v>
      </c>
      <c r="B21106" t="s">
        <v>20952</v>
      </c>
      <c r="C21106" t="s">
        <v>20953</v>
      </c>
    </row>
    <row r="21107" spans="1:3" hidden="1" x14ac:dyDescent="0.25">
      <c r="A21107" t="s">
        <v>4130</v>
      </c>
      <c r="B21107" t="s">
        <v>20952</v>
      </c>
      <c r="C21107" t="s">
        <v>4134</v>
      </c>
    </row>
    <row r="21108" spans="1:3" hidden="1" x14ac:dyDescent="0.25">
      <c r="A21108" t="s">
        <v>4130</v>
      </c>
      <c r="B21108" t="s">
        <v>20954</v>
      </c>
      <c r="C21108" t="s">
        <v>20955</v>
      </c>
    </row>
    <row r="21109" spans="1:3" hidden="1" x14ac:dyDescent="0.25">
      <c r="A21109" t="s">
        <v>4130</v>
      </c>
      <c r="B21109" t="s">
        <v>20956</v>
      </c>
      <c r="C21109" t="s">
        <v>20957</v>
      </c>
    </row>
    <row r="21110" spans="1:3" hidden="1" x14ac:dyDescent="0.25">
      <c r="A21110" t="s">
        <v>4130</v>
      </c>
      <c r="B21110" t="s">
        <v>20958</v>
      </c>
      <c r="C21110" t="s">
        <v>20959</v>
      </c>
    </row>
    <row r="21111" spans="1:3" hidden="1" x14ac:dyDescent="0.25">
      <c r="A21111" t="s">
        <v>4130</v>
      </c>
      <c r="B21111" t="s">
        <v>20960</v>
      </c>
      <c r="C21111" t="s">
        <v>20961</v>
      </c>
    </row>
    <row r="21112" spans="1:3" hidden="1" x14ac:dyDescent="0.25">
      <c r="A21112" t="s">
        <v>4130</v>
      </c>
      <c r="B21112" t="s">
        <v>20962</v>
      </c>
      <c r="C21112" t="s">
        <v>4134</v>
      </c>
    </row>
    <row r="21113" spans="1:3" hidden="1" x14ac:dyDescent="0.25">
      <c r="A21113" t="s">
        <v>4130</v>
      </c>
      <c r="B21113" t="s">
        <v>20963</v>
      </c>
      <c r="C21113" t="s">
        <v>20964</v>
      </c>
    </row>
    <row r="21114" spans="1:3" hidden="1" x14ac:dyDescent="0.25">
      <c r="A21114" t="s">
        <v>4130</v>
      </c>
      <c r="B21114" t="s">
        <v>20965</v>
      </c>
      <c r="C21114" t="s">
        <v>20966</v>
      </c>
    </row>
    <row r="21115" spans="1:3" hidden="1" x14ac:dyDescent="0.25">
      <c r="A21115" t="s">
        <v>4130</v>
      </c>
      <c r="B21115" t="s">
        <v>20967</v>
      </c>
      <c r="C21115" t="s">
        <v>20968</v>
      </c>
    </row>
    <row r="21116" spans="1:3" hidden="1" x14ac:dyDescent="0.25">
      <c r="A21116" t="s">
        <v>4130</v>
      </c>
      <c r="B21116" t="s">
        <v>20969</v>
      </c>
      <c r="C21116" t="s">
        <v>20970</v>
      </c>
    </row>
    <row r="21117" spans="1:3" hidden="1" x14ac:dyDescent="0.25">
      <c r="A21117" t="s">
        <v>4130</v>
      </c>
      <c r="B21117" t="s">
        <v>20971</v>
      </c>
      <c r="C21117" t="s">
        <v>20972</v>
      </c>
    </row>
    <row r="21118" spans="1:3" hidden="1" x14ac:dyDescent="0.25">
      <c r="A21118" t="s">
        <v>4130</v>
      </c>
      <c r="B21118" t="s">
        <v>20973</v>
      </c>
      <c r="C21118" t="s">
        <v>20974</v>
      </c>
    </row>
    <row r="21119" spans="1:3" hidden="1" x14ac:dyDescent="0.25">
      <c r="A21119" t="s">
        <v>4130</v>
      </c>
      <c r="B21119" t="s">
        <v>20975</v>
      </c>
      <c r="C21119" t="s">
        <v>16466</v>
      </c>
    </row>
    <row r="21120" spans="1:3" hidden="1" x14ac:dyDescent="0.25">
      <c r="A21120" t="s">
        <v>4130</v>
      </c>
      <c r="B21120" t="s">
        <v>20976</v>
      </c>
      <c r="C21120" t="s">
        <v>20977</v>
      </c>
    </row>
    <row r="21121" spans="1:3" hidden="1" x14ac:dyDescent="0.25">
      <c r="A21121" t="s">
        <v>4130</v>
      </c>
      <c r="B21121" t="s">
        <v>20978</v>
      </c>
      <c r="C21121" t="s">
        <v>16466</v>
      </c>
    </row>
    <row r="21122" spans="1:3" hidden="1" x14ac:dyDescent="0.25">
      <c r="A21122" t="s">
        <v>4130</v>
      </c>
      <c r="B21122" t="s">
        <v>20979</v>
      </c>
      <c r="C21122" t="s">
        <v>20980</v>
      </c>
    </row>
    <row r="21123" spans="1:3" hidden="1" x14ac:dyDescent="0.25">
      <c r="A21123" t="s">
        <v>4130</v>
      </c>
      <c r="B21123" t="s">
        <v>20981</v>
      </c>
      <c r="C21123" t="s">
        <v>20982</v>
      </c>
    </row>
    <row r="21124" spans="1:3" hidden="1" x14ac:dyDescent="0.25">
      <c r="A21124" t="s">
        <v>4130</v>
      </c>
      <c r="B21124" t="s">
        <v>20983</v>
      </c>
      <c r="C21124" t="s">
        <v>20984</v>
      </c>
    </row>
    <row r="21125" spans="1:3" hidden="1" x14ac:dyDescent="0.25">
      <c r="A21125" t="s">
        <v>4130</v>
      </c>
      <c r="B21125" t="s">
        <v>20985</v>
      </c>
      <c r="C21125" t="s">
        <v>20986</v>
      </c>
    </row>
    <row r="21126" spans="1:3" hidden="1" x14ac:dyDescent="0.25">
      <c r="A21126" t="s">
        <v>4130</v>
      </c>
      <c r="B21126" t="s">
        <v>20987</v>
      </c>
      <c r="C21126" t="s">
        <v>20988</v>
      </c>
    </row>
    <row r="21127" spans="1:3" hidden="1" x14ac:dyDescent="0.25">
      <c r="A21127" t="s">
        <v>4130</v>
      </c>
      <c r="B21127" t="s">
        <v>20989</v>
      </c>
      <c r="C21127" t="s">
        <v>20990</v>
      </c>
    </row>
    <row r="21128" spans="1:3" hidden="1" x14ac:dyDescent="0.25">
      <c r="A21128" t="s">
        <v>4130</v>
      </c>
      <c r="B21128" t="s">
        <v>20989</v>
      </c>
      <c r="C21128" t="s">
        <v>20991</v>
      </c>
    </row>
    <row r="21129" spans="1:3" hidden="1" x14ac:dyDescent="0.25">
      <c r="A21129" t="s">
        <v>4130</v>
      </c>
      <c r="B21129" t="s">
        <v>20989</v>
      </c>
      <c r="C21129" t="s">
        <v>20992</v>
      </c>
    </row>
    <row r="21130" spans="1:3" hidden="1" x14ac:dyDescent="0.25">
      <c r="A21130" t="s">
        <v>4130</v>
      </c>
      <c r="B21130" t="s">
        <v>20993</v>
      </c>
      <c r="C21130" t="s">
        <v>20994</v>
      </c>
    </row>
    <row r="21131" spans="1:3" hidden="1" x14ac:dyDescent="0.25">
      <c r="A21131" t="s">
        <v>4130</v>
      </c>
      <c r="B21131" t="s">
        <v>20995</v>
      </c>
      <c r="C21131" t="s">
        <v>20996</v>
      </c>
    </row>
    <row r="21132" spans="1:3" hidden="1" x14ac:dyDescent="0.25">
      <c r="A21132" t="s">
        <v>4130</v>
      </c>
      <c r="B21132" t="s">
        <v>20997</v>
      </c>
      <c r="C21132" t="s">
        <v>20998</v>
      </c>
    </row>
    <row r="21133" spans="1:3" hidden="1" x14ac:dyDescent="0.25">
      <c r="A21133" t="s">
        <v>4130</v>
      </c>
      <c r="B21133" t="s">
        <v>20999</v>
      </c>
      <c r="C21133" t="s">
        <v>21000</v>
      </c>
    </row>
    <row r="21134" spans="1:3" hidden="1" x14ac:dyDescent="0.25">
      <c r="A21134" t="s">
        <v>4130</v>
      </c>
      <c r="B21134" t="s">
        <v>21001</v>
      </c>
      <c r="C21134" t="s">
        <v>21002</v>
      </c>
    </row>
    <row r="21135" spans="1:3" hidden="1" x14ac:dyDescent="0.25">
      <c r="A21135" t="s">
        <v>4130</v>
      </c>
      <c r="B21135" t="s">
        <v>21003</v>
      </c>
      <c r="C21135" t="s">
        <v>21004</v>
      </c>
    </row>
    <row r="21136" spans="1:3" hidden="1" x14ac:dyDescent="0.25">
      <c r="A21136" t="s">
        <v>4130</v>
      </c>
      <c r="B21136" t="s">
        <v>21005</v>
      </c>
      <c r="C21136" t="s">
        <v>21006</v>
      </c>
    </row>
    <row r="21137" spans="1:3" hidden="1" x14ac:dyDescent="0.25">
      <c r="A21137" t="s">
        <v>4130</v>
      </c>
      <c r="B21137" t="s">
        <v>21007</v>
      </c>
      <c r="C21137" t="s">
        <v>21008</v>
      </c>
    </row>
    <row r="21138" spans="1:3" hidden="1" x14ac:dyDescent="0.25">
      <c r="A21138" t="s">
        <v>4130</v>
      </c>
      <c r="B21138" t="s">
        <v>21009</v>
      </c>
      <c r="C21138" t="s">
        <v>21010</v>
      </c>
    </row>
    <row r="21139" spans="1:3" hidden="1" x14ac:dyDescent="0.25">
      <c r="A21139" t="s">
        <v>4130</v>
      </c>
      <c r="B21139" t="s">
        <v>21011</v>
      </c>
      <c r="C21139" t="s">
        <v>21012</v>
      </c>
    </row>
    <row r="21140" spans="1:3" hidden="1" x14ac:dyDescent="0.25">
      <c r="A21140" t="s">
        <v>4130</v>
      </c>
      <c r="B21140" t="s">
        <v>21013</v>
      </c>
      <c r="C21140" t="s">
        <v>21014</v>
      </c>
    </row>
    <row r="21141" spans="1:3" hidden="1" x14ac:dyDescent="0.25">
      <c r="A21141" t="s">
        <v>4130</v>
      </c>
      <c r="B21141" t="s">
        <v>21015</v>
      </c>
      <c r="C21141" t="s">
        <v>21016</v>
      </c>
    </row>
    <row r="21142" spans="1:3" hidden="1" x14ac:dyDescent="0.25">
      <c r="A21142" t="s">
        <v>4130</v>
      </c>
      <c r="B21142" t="s">
        <v>21017</v>
      </c>
      <c r="C21142" t="s">
        <v>21018</v>
      </c>
    </row>
    <row r="21143" spans="1:3" hidden="1" x14ac:dyDescent="0.25">
      <c r="A21143" t="s">
        <v>4130</v>
      </c>
      <c r="B21143" t="s">
        <v>21019</v>
      </c>
      <c r="C21143" t="s">
        <v>21020</v>
      </c>
    </row>
    <row r="21144" spans="1:3" hidden="1" x14ac:dyDescent="0.25">
      <c r="A21144" t="s">
        <v>4130</v>
      </c>
      <c r="B21144" t="s">
        <v>21021</v>
      </c>
      <c r="C21144" t="s">
        <v>21022</v>
      </c>
    </row>
    <row r="21145" spans="1:3" hidden="1" x14ac:dyDescent="0.25">
      <c r="A21145" t="s">
        <v>4130</v>
      </c>
      <c r="B21145" t="s">
        <v>21023</v>
      </c>
      <c r="C21145" t="s">
        <v>21024</v>
      </c>
    </row>
    <row r="21146" spans="1:3" hidden="1" x14ac:dyDescent="0.25">
      <c r="A21146" t="s">
        <v>4130</v>
      </c>
      <c r="B21146" t="s">
        <v>21025</v>
      </c>
      <c r="C21146" t="s">
        <v>21026</v>
      </c>
    </row>
    <row r="21147" spans="1:3" hidden="1" x14ac:dyDescent="0.25">
      <c r="A21147" t="s">
        <v>4130</v>
      </c>
      <c r="B21147" t="s">
        <v>21027</v>
      </c>
      <c r="C21147" t="s">
        <v>6467</v>
      </c>
    </row>
    <row r="21148" spans="1:3" hidden="1" x14ac:dyDescent="0.25">
      <c r="A21148" t="s">
        <v>4130</v>
      </c>
      <c r="B21148" t="s">
        <v>21028</v>
      </c>
      <c r="C21148" t="s">
        <v>6469</v>
      </c>
    </row>
    <row r="21149" spans="1:3" hidden="1" x14ac:dyDescent="0.25">
      <c r="A21149" t="s">
        <v>4130</v>
      </c>
      <c r="B21149" t="s">
        <v>21029</v>
      </c>
      <c r="C21149" t="s">
        <v>6471</v>
      </c>
    </row>
    <row r="21150" spans="1:3" hidden="1" x14ac:dyDescent="0.25">
      <c r="A21150" t="s">
        <v>4130</v>
      </c>
      <c r="B21150" t="s">
        <v>21030</v>
      </c>
      <c r="C21150" t="s">
        <v>21031</v>
      </c>
    </row>
    <row r="21151" spans="1:3" hidden="1" x14ac:dyDescent="0.25">
      <c r="A21151" t="s">
        <v>4130</v>
      </c>
      <c r="B21151" t="s">
        <v>21032</v>
      </c>
      <c r="C21151" t="s">
        <v>21033</v>
      </c>
    </row>
    <row r="21152" spans="1:3" hidden="1" x14ac:dyDescent="0.25">
      <c r="A21152" t="s">
        <v>4130</v>
      </c>
      <c r="B21152" t="s">
        <v>21034</v>
      </c>
      <c r="C21152" t="s">
        <v>21035</v>
      </c>
    </row>
    <row r="21153" spans="1:3" hidden="1" x14ac:dyDescent="0.25">
      <c r="A21153" t="s">
        <v>4130</v>
      </c>
      <c r="B21153" t="s">
        <v>21036</v>
      </c>
      <c r="C21153" t="s">
        <v>21037</v>
      </c>
    </row>
    <row r="21154" spans="1:3" hidden="1" x14ac:dyDescent="0.25">
      <c r="A21154" t="s">
        <v>4130</v>
      </c>
      <c r="B21154" t="s">
        <v>21034</v>
      </c>
      <c r="C21154" t="s">
        <v>21038</v>
      </c>
    </row>
    <row r="21155" spans="1:3" hidden="1" x14ac:dyDescent="0.25">
      <c r="A21155" t="s">
        <v>4130</v>
      </c>
      <c r="B21155" t="s">
        <v>21039</v>
      </c>
      <c r="C21155" t="s">
        <v>21040</v>
      </c>
    </row>
    <row r="21156" spans="1:3" hidden="1" x14ac:dyDescent="0.25">
      <c r="A21156" t="s">
        <v>4130</v>
      </c>
      <c r="B21156" t="s">
        <v>21041</v>
      </c>
      <c r="C21156" t="s">
        <v>21042</v>
      </c>
    </row>
    <row r="21157" spans="1:3" hidden="1" x14ac:dyDescent="0.25">
      <c r="A21157" t="s">
        <v>4130</v>
      </c>
      <c r="B21157" t="s">
        <v>21043</v>
      </c>
      <c r="C21157" t="s">
        <v>21044</v>
      </c>
    </row>
    <row r="21158" spans="1:3" hidden="1" x14ac:dyDescent="0.25">
      <c r="A21158" t="s">
        <v>4130</v>
      </c>
      <c r="B21158" t="s">
        <v>21045</v>
      </c>
      <c r="C21158" t="s">
        <v>21046</v>
      </c>
    </row>
    <row r="21159" spans="1:3" hidden="1" x14ac:dyDescent="0.25">
      <c r="A21159" t="s">
        <v>4130</v>
      </c>
      <c r="B21159" t="s">
        <v>21047</v>
      </c>
      <c r="C21159" t="s">
        <v>21048</v>
      </c>
    </row>
    <row r="21160" spans="1:3" hidden="1" x14ac:dyDescent="0.25">
      <c r="A21160" t="s">
        <v>4130</v>
      </c>
      <c r="B21160" t="s">
        <v>21049</v>
      </c>
      <c r="C21160" t="s">
        <v>21050</v>
      </c>
    </row>
    <row r="21161" spans="1:3" hidden="1" x14ac:dyDescent="0.25">
      <c r="A21161" t="s">
        <v>4130</v>
      </c>
      <c r="B21161" t="s">
        <v>21051</v>
      </c>
      <c r="C21161" t="s">
        <v>21052</v>
      </c>
    </row>
    <row r="21162" spans="1:3" hidden="1" x14ac:dyDescent="0.25">
      <c r="A21162" t="s">
        <v>4130</v>
      </c>
      <c r="B21162" t="s">
        <v>4238</v>
      </c>
      <c r="C21162" t="s">
        <v>21052</v>
      </c>
    </row>
    <row r="21163" spans="1:3" hidden="1" x14ac:dyDescent="0.25">
      <c r="A21163" t="s">
        <v>4130</v>
      </c>
      <c r="B21163" t="s">
        <v>21053</v>
      </c>
      <c r="C21163" t="s">
        <v>21054</v>
      </c>
    </row>
    <row r="21164" spans="1:3" hidden="1" x14ac:dyDescent="0.25">
      <c r="A21164" t="s">
        <v>4130</v>
      </c>
      <c r="B21164" t="s">
        <v>21055</v>
      </c>
      <c r="C21164" t="s">
        <v>21056</v>
      </c>
    </row>
    <row r="21165" spans="1:3" hidden="1" x14ac:dyDescent="0.25">
      <c r="A21165" t="s">
        <v>4130</v>
      </c>
      <c r="B21165" t="s">
        <v>21057</v>
      </c>
      <c r="C21165" t="s">
        <v>21058</v>
      </c>
    </row>
    <row r="21166" spans="1:3" hidden="1" x14ac:dyDescent="0.25">
      <c r="A21166" t="s">
        <v>4130</v>
      </c>
      <c r="B21166" t="s">
        <v>21059</v>
      </c>
      <c r="C21166" t="s">
        <v>21060</v>
      </c>
    </row>
    <row r="21167" spans="1:3" hidden="1" x14ac:dyDescent="0.25">
      <c r="A21167" t="s">
        <v>4130</v>
      </c>
      <c r="B21167" t="s">
        <v>21061</v>
      </c>
      <c r="C21167" t="s">
        <v>2370</v>
      </c>
    </row>
    <row r="21168" spans="1:3" hidden="1" x14ac:dyDescent="0.25">
      <c r="A21168" t="s">
        <v>4130</v>
      </c>
      <c r="B21168" t="s">
        <v>21062</v>
      </c>
      <c r="C21168" t="s">
        <v>21063</v>
      </c>
    </row>
    <row r="21169" spans="1:3" hidden="1" x14ac:dyDescent="0.25">
      <c r="A21169" t="s">
        <v>4130</v>
      </c>
      <c r="B21169" t="s">
        <v>21064</v>
      </c>
      <c r="C21169" t="s">
        <v>21065</v>
      </c>
    </row>
    <row r="21170" spans="1:3" hidden="1" x14ac:dyDescent="0.25">
      <c r="A21170" t="s">
        <v>4130</v>
      </c>
      <c r="B21170" t="s">
        <v>21066</v>
      </c>
      <c r="C21170" t="s">
        <v>21067</v>
      </c>
    </row>
    <row r="21171" spans="1:3" hidden="1" x14ac:dyDescent="0.25">
      <c r="A21171" t="s">
        <v>4130</v>
      </c>
      <c r="B21171" t="s">
        <v>21068</v>
      </c>
      <c r="C21171" t="s">
        <v>21069</v>
      </c>
    </row>
    <row r="21172" spans="1:3" hidden="1" x14ac:dyDescent="0.25">
      <c r="A21172" t="s">
        <v>4130</v>
      </c>
      <c r="B21172" t="s">
        <v>21070</v>
      </c>
      <c r="C21172" t="s">
        <v>20208</v>
      </c>
    </row>
    <row r="21173" spans="1:3" hidden="1" x14ac:dyDescent="0.25">
      <c r="A21173" t="s">
        <v>4130</v>
      </c>
      <c r="B21173" t="s">
        <v>21071</v>
      </c>
      <c r="C21173" t="s">
        <v>21072</v>
      </c>
    </row>
    <row r="21174" spans="1:3" hidden="1" x14ac:dyDescent="0.25">
      <c r="A21174" t="s">
        <v>4130</v>
      </c>
      <c r="B21174" t="s">
        <v>21073</v>
      </c>
      <c r="C21174" t="s">
        <v>20208</v>
      </c>
    </row>
    <row r="21175" spans="1:3" hidden="1" x14ac:dyDescent="0.25">
      <c r="A21175" t="s">
        <v>4130</v>
      </c>
      <c r="B21175" t="s">
        <v>21074</v>
      </c>
      <c r="C21175" t="s">
        <v>21075</v>
      </c>
    </row>
    <row r="21176" spans="1:3" hidden="1" x14ac:dyDescent="0.25">
      <c r="A21176" t="s">
        <v>4130</v>
      </c>
      <c r="B21176" t="s">
        <v>21076</v>
      </c>
      <c r="C21176" t="s">
        <v>21075</v>
      </c>
    </row>
    <row r="21177" spans="1:3" hidden="1" x14ac:dyDescent="0.25">
      <c r="A21177" t="s">
        <v>4130</v>
      </c>
      <c r="B21177" t="s">
        <v>21077</v>
      </c>
      <c r="C21177" t="s">
        <v>21078</v>
      </c>
    </row>
    <row r="21178" spans="1:3" hidden="1" x14ac:dyDescent="0.25">
      <c r="A21178" t="s">
        <v>4130</v>
      </c>
      <c r="B21178" t="s">
        <v>21079</v>
      </c>
      <c r="C21178" t="s">
        <v>21080</v>
      </c>
    </row>
    <row r="21179" spans="1:3" hidden="1" x14ac:dyDescent="0.25">
      <c r="A21179" t="s">
        <v>4130</v>
      </c>
      <c r="B21179" t="s">
        <v>21081</v>
      </c>
      <c r="C21179" t="s">
        <v>21082</v>
      </c>
    </row>
    <row r="21180" spans="1:3" hidden="1" x14ac:dyDescent="0.25">
      <c r="A21180" t="s">
        <v>4130</v>
      </c>
      <c r="B21180" t="s">
        <v>21083</v>
      </c>
      <c r="C21180" t="s">
        <v>21084</v>
      </c>
    </row>
    <row r="21181" spans="1:3" hidden="1" x14ac:dyDescent="0.25">
      <c r="A21181" t="s">
        <v>4130</v>
      </c>
      <c r="B21181" t="s">
        <v>21085</v>
      </c>
      <c r="C21181" t="s">
        <v>21086</v>
      </c>
    </row>
    <row r="21182" spans="1:3" hidden="1" x14ac:dyDescent="0.25">
      <c r="A21182" t="s">
        <v>4130</v>
      </c>
      <c r="B21182" t="s">
        <v>21087</v>
      </c>
      <c r="C21182" t="s">
        <v>21088</v>
      </c>
    </row>
    <row r="21183" spans="1:3" hidden="1" x14ac:dyDescent="0.25">
      <c r="A21183" t="s">
        <v>4130</v>
      </c>
      <c r="B21183" t="s">
        <v>21089</v>
      </c>
      <c r="C21183" t="s">
        <v>21090</v>
      </c>
    </row>
    <row r="21184" spans="1:3" hidden="1" x14ac:dyDescent="0.25">
      <c r="A21184" t="s">
        <v>4130</v>
      </c>
      <c r="B21184" t="s">
        <v>21091</v>
      </c>
      <c r="C21184" t="s">
        <v>21092</v>
      </c>
    </row>
    <row r="21185" spans="1:3" hidden="1" x14ac:dyDescent="0.25">
      <c r="A21185" t="s">
        <v>4130</v>
      </c>
      <c r="B21185" t="s">
        <v>21093</v>
      </c>
      <c r="C21185" t="s">
        <v>21094</v>
      </c>
    </row>
    <row r="21186" spans="1:3" hidden="1" x14ac:dyDescent="0.25">
      <c r="A21186" t="s">
        <v>4130</v>
      </c>
      <c r="B21186" t="s">
        <v>21095</v>
      </c>
      <c r="C21186" t="s">
        <v>21096</v>
      </c>
    </row>
    <row r="21187" spans="1:3" hidden="1" x14ac:dyDescent="0.25">
      <c r="A21187" t="s">
        <v>4130</v>
      </c>
      <c r="B21187" t="s">
        <v>21097</v>
      </c>
      <c r="C21187" t="s">
        <v>21098</v>
      </c>
    </row>
    <row r="21188" spans="1:3" hidden="1" x14ac:dyDescent="0.25">
      <c r="A21188" t="s">
        <v>4130</v>
      </c>
      <c r="B21188" t="s">
        <v>21099</v>
      </c>
      <c r="C21188" t="s">
        <v>21100</v>
      </c>
    </row>
    <row r="21189" spans="1:3" hidden="1" x14ac:dyDescent="0.25">
      <c r="A21189" t="s">
        <v>4130</v>
      </c>
      <c r="B21189" t="s">
        <v>21101</v>
      </c>
      <c r="C21189" t="s">
        <v>21102</v>
      </c>
    </row>
    <row r="21190" spans="1:3" hidden="1" x14ac:dyDescent="0.25">
      <c r="A21190" t="s">
        <v>4130</v>
      </c>
      <c r="B21190" t="s">
        <v>21103</v>
      </c>
      <c r="C21190" t="s">
        <v>21104</v>
      </c>
    </row>
    <row r="21191" spans="1:3" hidden="1" x14ac:dyDescent="0.25">
      <c r="A21191" t="s">
        <v>4130</v>
      </c>
      <c r="B21191" t="s">
        <v>21105</v>
      </c>
      <c r="C21191" t="s">
        <v>21106</v>
      </c>
    </row>
    <row r="21192" spans="1:3" hidden="1" x14ac:dyDescent="0.25">
      <c r="A21192" t="s">
        <v>4130</v>
      </c>
      <c r="B21192" t="s">
        <v>21107</v>
      </c>
      <c r="C21192" t="s">
        <v>21108</v>
      </c>
    </row>
    <row r="21193" spans="1:3" hidden="1" x14ac:dyDescent="0.25">
      <c r="A21193" t="s">
        <v>4130</v>
      </c>
      <c r="B21193" t="s">
        <v>21109</v>
      </c>
      <c r="C21193" t="s">
        <v>21110</v>
      </c>
    </row>
    <row r="21194" spans="1:3" hidden="1" x14ac:dyDescent="0.25">
      <c r="A21194" t="s">
        <v>4130</v>
      </c>
      <c r="B21194" t="s">
        <v>21111</v>
      </c>
      <c r="C21194" t="s">
        <v>21112</v>
      </c>
    </row>
    <row r="21195" spans="1:3" hidden="1" x14ac:dyDescent="0.25">
      <c r="A21195" t="s">
        <v>4130</v>
      </c>
      <c r="B21195" t="s">
        <v>21113</v>
      </c>
      <c r="C21195" t="s">
        <v>16659</v>
      </c>
    </row>
    <row r="21196" spans="1:3" hidden="1" x14ac:dyDescent="0.25">
      <c r="A21196" t="s">
        <v>4130</v>
      </c>
      <c r="B21196" t="s">
        <v>4238</v>
      </c>
      <c r="C21196" t="s">
        <v>16659</v>
      </c>
    </row>
    <row r="21197" spans="1:3" hidden="1" x14ac:dyDescent="0.25">
      <c r="A21197" t="s">
        <v>4130</v>
      </c>
      <c r="B21197" t="s">
        <v>21114</v>
      </c>
      <c r="C21197" t="s">
        <v>21115</v>
      </c>
    </row>
    <row r="21198" spans="1:3" hidden="1" x14ac:dyDescent="0.25">
      <c r="A21198" t="s">
        <v>4130</v>
      </c>
      <c r="B21198" t="s">
        <v>21116</v>
      </c>
      <c r="C21198" t="s">
        <v>21117</v>
      </c>
    </row>
    <row r="21199" spans="1:3" hidden="1" x14ac:dyDescent="0.25">
      <c r="A21199" t="s">
        <v>4130</v>
      </c>
      <c r="B21199" t="s">
        <v>21118</v>
      </c>
      <c r="C21199" t="s">
        <v>21119</v>
      </c>
    </row>
    <row r="21200" spans="1:3" hidden="1" x14ac:dyDescent="0.25">
      <c r="A21200" t="s">
        <v>4130</v>
      </c>
      <c r="B21200" t="s">
        <v>21120</v>
      </c>
      <c r="C21200" t="s">
        <v>21121</v>
      </c>
    </row>
    <row r="21201" spans="1:3" hidden="1" x14ac:dyDescent="0.25">
      <c r="A21201" t="s">
        <v>4130</v>
      </c>
      <c r="B21201" t="s">
        <v>21122</v>
      </c>
      <c r="C21201" t="s">
        <v>21123</v>
      </c>
    </row>
    <row r="21202" spans="1:3" hidden="1" x14ac:dyDescent="0.25">
      <c r="A21202" t="s">
        <v>4130</v>
      </c>
      <c r="B21202" t="s">
        <v>21124</v>
      </c>
      <c r="C21202" t="s">
        <v>21125</v>
      </c>
    </row>
    <row r="21203" spans="1:3" hidden="1" x14ac:dyDescent="0.25">
      <c r="A21203" t="s">
        <v>4130</v>
      </c>
      <c r="B21203" t="s">
        <v>21126</v>
      </c>
      <c r="C21203" t="s">
        <v>21127</v>
      </c>
    </row>
    <row r="21204" spans="1:3" hidden="1" x14ac:dyDescent="0.25">
      <c r="A21204" t="s">
        <v>4130</v>
      </c>
      <c r="B21204" t="s">
        <v>21128</v>
      </c>
      <c r="C21204" t="s">
        <v>21129</v>
      </c>
    </row>
    <row r="21205" spans="1:3" hidden="1" x14ac:dyDescent="0.25">
      <c r="A21205" t="s">
        <v>4130</v>
      </c>
      <c r="B21205" t="s">
        <v>21130</v>
      </c>
      <c r="C21205" t="s">
        <v>21131</v>
      </c>
    </row>
    <row r="21206" spans="1:3" hidden="1" x14ac:dyDescent="0.25">
      <c r="A21206" t="s">
        <v>4130</v>
      </c>
      <c r="B21206" t="s">
        <v>21132</v>
      </c>
      <c r="C21206" t="s">
        <v>21133</v>
      </c>
    </row>
    <row r="21207" spans="1:3" hidden="1" x14ac:dyDescent="0.25">
      <c r="A21207" t="s">
        <v>4130</v>
      </c>
      <c r="B21207" t="s">
        <v>21134</v>
      </c>
      <c r="C21207" t="s">
        <v>21135</v>
      </c>
    </row>
    <row r="21208" spans="1:3" hidden="1" x14ac:dyDescent="0.25">
      <c r="A21208" t="s">
        <v>4130</v>
      </c>
      <c r="B21208" t="s">
        <v>21136</v>
      </c>
      <c r="C21208" t="s">
        <v>21137</v>
      </c>
    </row>
    <row r="21209" spans="1:3" hidden="1" x14ac:dyDescent="0.25">
      <c r="A21209" t="s">
        <v>4130</v>
      </c>
      <c r="B21209" t="s">
        <v>21138</v>
      </c>
      <c r="C21209" t="s">
        <v>21139</v>
      </c>
    </row>
    <row r="21210" spans="1:3" hidden="1" x14ac:dyDescent="0.25">
      <c r="A21210" t="s">
        <v>4130</v>
      </c>
      <c r="B21210" t="s">
        <v>4238</v>
      </c>
      <c r="C21210" t="s">
        <v>21139</v>
      </c>
    </row>
    <row r="21211" spans="1:3" hidden="1" x14ac:dyDescent="0.25">
      <c r="A21211" t="s">
        <v>4130</v>
      </c>
      <c r="B21211" t="s">
        <v>21140</v>
      </c>
      <c r="C21211" t="s">
        <v>21141</v>
      </c>
    </row>
    <row r="21212" spans="1:3" hidden="1" x14ac:dyDescent="0.25">
      <c r="A21212" t="s">
        <v>4130</v>
      </c>
      <c r="B21212" t="s">
        <v>21142</v>
      </c>
      <c r="C21212" t="s">
        <v>21143</v>
      </c>
    </row>
    <row r="21213" spans="1:3" hidden="1" x14ac:dyDescent="0.25">
      <c r="A21213" t="s">
        <v>4130</v>
      </c>
      <c r="B21213" t="s">
        <v>21144</v>
      </c>
      <c r="C21213" t="s">
        <v>21145</v>
      </c>
    </row>
    <row r="21214" spans="1:3" hidden="1" x14ac:dyDescent="0.25">
      <c r="A21214" t="s">
        <v>4130</v>
      </c>
      <c r="B21214" t="s">
        <v>21146</v>
      </c>
      <c r="C21214" t="s">
        <v>21147</v>
      </c>
    </row>
    <row r="21215" spans="1:3" hidden="1" x14ac:dyDescent="0.25">
      <c r="A21215" t="s">
        <v>4130</v>
      </c>
      <c r="B21215" t="s">
        <v>21148</v>
      </c>
      <c r="C21215" t="s">
        <v>21149</v>
      </c>
    </row>
    <row r="21216" spans="1:3" hidden="1" x14ac:dyDescent="0.25">
      <c r="A21216" t="s">
        <v>4130</v>
      </c>
      <c r="B21216" t="s">
        <v>21150</v>
      </c>
      <c r="C21216" t="s">
        <v>21151</v>
      </c>
    </row>
    <row r="21217" spans="1:3" hidden="1" x14ac:dyDescent="0.25">
      <c r="A21217" t="s">
        <v>4130</v>
      </c>
      <c r="B21217" t="s">
        <v>21152</v>
      </c>
      <c r="C21217" t="s">
        <v>21153</v>
      </c>
    </row>
    <row r="21218" spans="1:3" hidden="1" x14ac:dyDescent="0.25">
      <c r="A21218" t="s">
        <v>4130</v>
      </c>
      <c r="B21218" t="s">
        <v>21154</v>
      </c>
      <c r="C21218" t="s">
        <v>21155</v>
      </c>
    </row>
    <row r="21219" spans="1:3" hidden="1" x14ac:dyDescent="0.25">
      <c r="A21219" t="s">
        <v>4130</v>
      </c>
      <c r="B21219" t="s">
        <v>21156</v>
      </c>
      <c r="C21219" t="s">
        <v>21157</v>
      </c>
    </row>
    <row r="21220" spans="1:3" hidden="1" x14ac:dyDescent="0.25">
      <c r="A21220" t="s">
        <v>4130</v>
      </c>
      <c r="B21220" t="s">
        <v>21158</v>
      </c>
      <c r="C21220" t="s">
        <v>21157</v>
      </c>
    </row>
    <row r="21221" spans="1:3" hidden="1" x14ac:dyDescent="0.25">
      <c r="A21221" t="s">
        <v>4130</v>
      </c>
      <c r="B21221" t="s">
        <v>21159</v>
      </c>
      <c r="C21221" t="s">
        <v>21157</v>
      </c>
    </row>
    <row r="21222" spans="1:3" hidden="1" x14ac:dyDescent="0.25">
      <c r="A21222" t="s">
        <v>4130</v>
      </c>
      <c r="B21222" t="s">
        <v>21160</v>
      </c>
      <c r="C21222" t="s">
        <v>21161</v>
      </c>
    </row>
    <row r="21223" spans="1:3" hidden="1" x14ac:dyDescent="0.25">
      <c r="A21223" t="s">
        <v>4130</v>
      </c>
      <c r="B21223" t="s">
        <v>21162</v>
      </c>
      <c r="C21223" t="s">
        <v>21163</v>
      </c>
    </row>
    <row r="21224" spans="1:3" hidden="1" x14ac:dyDescent="0.25">
      <c r="A21224" t="s">
        <v>4130</v>
      </c>
      <c r="B21224" t="s">
        <v>21164</v>
      </c>
      <c r="C21224" t="s">
        <v>21165</v>
      </c>
    </row>
    <row r="21225" spans="1:3" hidden="1" x14ac:dyDescent="0.25">
      <c r="A21225" t="s">
        <v>4130</v>
      </c>
      <c r="B21225" t="s">
        <v>21166</v>
      </c>
      <c r="C21225" t="s">
        <v>3463</v>
      </c>
    </row>
    <row r="21226" spans="1:3" hidden="1" x14ac:dyDescent="0.25">
      <c r="A21226" t="s">
        <v>4130</v>
      </c>
      <c r="B21226" t="s">
        <v>21167</v>
      </c>
      <c r="C21226" t="s">
        <v>21168</v>
      </c>
    </row>
    <row r="21227" spans="1:3" hidden="1" x14ac:dyDescent="0.25">
      <c r="A21227" t="s">
        <v>4130</v>
      </c>
      <c r="B21227" t="s">
        <v>21169</v>
      </c>
      <c r="C21227" t="s">
        <v>21170</v>
      </c>
    </row>
    <row r="21228" spans="1:3" hidden="1" x14ac:dyDescent="0.25">
      <c r="A21228" t="s">
        <v>4130</v>
      </c>
      <c r="B21228" t="s">
        <v>21171</v>
      </c>
      <c r="C21228" t="s">
        <v>21172</v>
      </c>
    </row>
    <row r="21229" spans="1:3" hidden="1" x14ac:dyDescent="0.25">
      <c r="A21229" t="s">
        <v>4130</v>
      </c>
      <c r="B21229" t="s">
        <v>21173</v>
      </c>
      <c r="C21229" t="s">
        <v>20184</v>
      </c>
    </row>
    <row r="21230" spans="1:3" hidden="1" x14ac:dyDescent="0.25">
      <c r="A21230" t="s">
        <v>4130</v>
      </c>
      <c r="B21230" t="s">
        <v>21174</v>
      </c>
      <c r="C21230" t="s">
        <v>20190</v>
      </c>
    </row>
    <row r="21231" spans="1:3" hidden="1" x14ac:dyDescent="0.25">
      <c r="A21231" t="s">
        <v>4130</v>
      </c>
      <c r="B21231" t="s">
        <v>21175</v>
      </c>
      <c r="C21231" t="s">
        <v>21176</v>
      </c>
    </row>
    <row r="21232" spans="1:3" hidden="1" x14ac:dyDescent="0.25">
      <c r="A21232" t="s">
        <v>4130</v>
      </c>
      <c r="B21232" t="s">
        <v>21177</v>
      </c>
      <c r="C21232" t="s">
        <v>21178</v>
      </c>
    </row>
    <row r="21233" spans="1:3" hidden="1" x14ac:dyDescent="0.25">
      <c r="A21233" t="s">
        <v>4130</v>
      </c>
      <c r="B21233" t="s">
        <v>21179</v>
      </c>
      <c r="C21233" t="s">
        <v>21180</v>
      </c>
    </row>
    <row r="21234" spans="1:3" hidden="1" x14ac:dyDescent="0.25">
      <c r="A21234" t="s">
        <v>4130</v>
      </c>
      <c r="B21234" t="s">
        <v>21181</v>
      </c>
      <c r="C21234" t="s">
        <v>21182</v>
      </c>
    </row>
    <row r="21235" spans="1:3" hidden="1" x14ac:dyDescent="0.25">
      <c r="A21235" t="s">
        <v>4130</v>
      </c>
      <c r="B21235" t="s">
        <v>21183</v>
      </c>
      <c r="C21235" t="s">
        <v>21184</v>
      </c>
    </row>
    <row r="21236" spans="1:3" hidden="1" x14ac:dyDescent="0.25">
      <c r="A21236" t="s">
        <v>4130</v>
      </c>
      <c r="B21236" t="s">
        <v>21185</v>
      </c>
      <c r="C21236" t="s">
        <v>21186</v>
      </c>
    </row>
    <row r="21237" spans="1:3" hidden="1" x14ac:dyDescent="0.25">
      <c r="A21237" t="s">
        <v>4130</v>
      </c>
      <c r="B21237" t="s">
        <v>21187</v>
      </c>
      <c r="C21237" t="s">
        <v>21188</v>
      </c>
    </row>
    <row r="21238" spans="1:3" hidden="1" x14ac:dyDescent="0.25">
      <c r="A21238" t="s">
        <v>4130</v>
      </c>
      <c r="B21238" t="s">
        <v>21189</v>
      </c>
      <c r="C21238" t="s">
        <v>21190</v>
      </c>
    </row>
    <row r="21239" spans="1:3" hidden="1" x14ac:dyDescent="0.25">
      <c r="A21239" t="s">
        <v>4130</v>
      </c>
      <c r="B21239" t="s">
        <v>21191</v>
      </c>
      <c r="C21239" t="s">
        <v>21192</v>
      </c>
    </row>
    <row r="21240" spans="1:3" hidden="1" x14ac:dyDescent="0.25">
      <c r="A21240" t="s">
        <v>4130</v>
      </c>
      <c r="B21240" t="s">
        <v>21193</v>
      </c>
      <c r="C21240" t="s">
        <v>21194</v>
      </c>
    </row>
    <row r="21241" spans="1:3" hidden="1" x14ac:dyDescent="0.25">
      <c r="A21241" t="s">
        <v>4130</v>
      </c>
      <c r="B21241" t="s">
        <v>21195</v>
      </c>
      <c r="C21241" t="s">
        <v>21196</v>
      </c>
    </row>
    <row r="21242" spans="1:3" hidden="1" x14ac:dyDescent="0.25">
      <c r="A21242" t="s">
        <v>4130</v>
      </c>
      <c r="B21242" t="s">
        <v>21197</v>
      </c>
      <c r="C21242" t="s">
        <v>21198</v>
      </c>
    </row>
    <row r="21243" spans="1:3" hidden="1" x14ac:dyDescent="0.25">
      <c r="A21243" t="s">
        <v>4130</v>
      </c>
      <c r="B21243" t="s">
        <v>21199</v>
      </c>
      <c r="C21243" t="s">
        <v>21200</v>
      </c>
    </row>
    <row r="21244" spans="1:3" hidden="1" x14ac:dyDescent="0.25">
      <c r="A21244" t="s">
        <v>4130</v>
      </c>
      <c r="B21244" t="s">
        <v>21201</v>
      </c>
      <c r="C21244" t="s">
        <v>21202</v>
      </c>
    </row>
    <row r="21245" spans="1:3" hidden="1" x14ac:dyDescent="0.25">
      <c r="A21245" t="s">
        <v>4130</v>
      </c>
      <c r="B21245" t="s">
        <v>21203</v>
      </c>
      <c r="C21245" t="s">
        <v>21204</v>
      </c>
    </row>
    <row r="21246" spans="1:3" hidden="1" x14ac:dyDescent="0.25">
      <c r="A21246" t="s">
        <v>4130</v>
      </c>
      <c r="B21246" t="s">
        <v>21205</v>
      </c>
      <c r="C21246" t="s">
        <v>21202</v>
      </c>
    </row>
    <row r="21247" spans="1:3" hidden="1" x14ac:dyDescent="0.25">
      <c r="A21247" t="s">
        <v>4130</v>
      </c>
      <c r="B21247" t="s">
        <v>21206</v>
      </c>
      <c r="C21247" t="s">
        <v>21207</v>
      </c>
    </row>
    <row r="21248" spans="1:3" hidden="1" x14ac:dyDescent="0.25">
      <c r="A21248" t="s">
        <v>4130</v>
      </c>
      <c r="B21248" t="s">
        <v>21208</v>
      </c>
      <c r="C21248" t="s">
        <v>21202</v>
      </c>
    </row>
    <row r="21249" spans="1:3" hidden="1" x14ac:dyDescent="0.25">
      <c r="A21249" t="s">
        <v>4130</v>
      </c>
      <c r="B21249" t="s">
        <v>21209</v>
      </c>
      <c r="C21249" t="s">
        <v>21210</v>
      </c>
    </row>
    <row r="21250" spans="1:3" hidden="1" x14ac:dyDescent="0.25">
      <c r="A21250" t="s">
        <v>4130</v>
      </c>
      <c r="B21250" t="s">
        <v>21205</v>
      </c>
      <c r="C21250" t="s">
        <v>21211</v>
      </c>
    </row>
    <row r="21251" spans="1:3" hidden="1" x14ac:dyDescent="0.25">
      <c r="A21251" t="s">
        <v>4130</v>
      </c>
      <c r="B21251" t="s">
        <v>21205</v>
      </c>
      <c r="C21251" t="s">
        <v>21204</v>
      </c>
    </row>
    <row r="21252" spans="1:3" hidden="1" x14ac:dyDescent="0.25">
      <c r="A21252" t="s">
        <v>4130</v>
      </c>
      <c r="B21252" t="s">
        <v>21212</v>
      </c>
      <c r="C21252" t="s">
        <v>21202</v>
      </c>
    </row>
    <row r="21253" spans="1:3" hidden="1" x14ac:dyDescent="0.25">
      <c r="A21253" t="s">
        <v>4130</v>
      </c>
      <c r="B21253" t="s">
        <v>21213</v>
      </c>
      <c r="C21253" t="s">
        <v>21214</v>
      </c>
    </row>
    <row r="21254" spans="1:3" hidden="1" x14ac:dyDescent="0.25">
      <c r="A21254" t="s">
        <v>4130</v>
      </c>
      <c r="B21254" t="s">
        <v>21215</v>
      </c>
      <c r="C21254" t="s">
        <v>21216</v>
      </c>
    </row>
    <row r="21255" spans="1:3" hidden="1" x14ac:dyDescent="0.25">
      <c r="A21255" t="s">
        <v>4130</v>
      </c>
      <c r="B21255" t="s">
        <v>21217</v>
      </c>
      <c r="C21255" t="s">
        <v>21218</v>
      </c>
    </row>
    <row r="21256" spans="1:3" hidden="1" x14ac:dyDescent="0.25">
      <c r="A21256" t="s">
        <v>4130</v>
      </c>
      <c r="B21256" t="s">
        <v>21219</v>
      </c>
      <c r="C21256" t="s">
        <v>21220</v>
      </c>
    </row>
    <row r="21257" spans="1:3" hidden="1" x14ac:dyDescent="0.25">
      <c r="A21257" t="s">
        <v>4130</v>
      </c>
      <c r="B21257" t="s">
        <v>21221</v>
      </c>
      <c r="C21257" t="s">
        <v>21222</v>
      </c>
    </row>
    <row r="21258" spans="1:3" hidden="1" x14ac:dyDescent="0.25">
      <c r="A21258" t="s">
        <v>4130</v>
      </c>
      <c r="B21258" t="s">
        <v>21223</v>
      </c>
      <c r="C21258" t="s">
        <v>21224</v>
      </c>
    </row>
    <row r="21259" spans="1:3" hidden="1" x14ac:dyDescent="0.25">
      <c r="A21259" t="s">
        <v>4130</v>
      </c>
      <c r="B21259" t="s">
        <v>21225</v>
      </c>
      <c r="C21259" t="s">
        <v>21226</v>
      </c>
    </row>
    <row r="21260" spans="1:3" hidden="1" x14ac:dyDescent="0.25">
      <c r="A21260" t="s">
        <v>4130</v>
      </c>
      <c r="B21260" t="s">
        <v>21227</v>
      </c>
      <c r="C21260" t="s">
        <v>21228</v>
      </c>
    </row>
    <row r="21261" spans="1:3" hidden="1" x14ac:dyDescent="0.25">
      <c r="A21261" t="s">
        <v>4130</v>
      </c>
      <c r="B21261" t="s">
        <v>21229</v>
      </c>
      <c r="C21261" t="s">
        <v>21230</v>
      </c>
    </row>
    <row r="21262" spans="1:3" hidden="1" x14ac:dyDescent="0.25">
      <c r="A21262" t="s">
        <v>4130</v>
      </c>
      <c r="B21262" t="s">
        <v>21231</v>
      </c>
      <c r="C21262" t="s">
        <v>21232</v>
      </c>
    </row>
    <row r="21263" spans="1:3" hidden="1" x14ac:dyDescent="0.25">
      <c r="A21263" t="s">
        <v>4130</v>
      </c>
      <c r="B21263" t="s">
        <v>21233</v>
      </c>
      <c r="C21263" t="s">
        <v>21234</v>
      </c>
    </row>
    <row r="21264" spans="1:3" hidden="1" x14ac:dyDescent="0.25">
      <c r="A21264" t="s">
        <v>4130</v>
      </c>
      <c r="B21264" t="s">
        <v>21235</v>
      </c>
      <c r="C21264" t="s">
        <v>21236</v>
      </c>
    </row>
    <row r="21265" spans="1:3" hidden="1" x14ac:dyDescent="0.25">
      <c r="A21265" t="s">
        <v>4130</v>
      </c>
      <c r="B21265" t="s">
        <v>21237</v>
      </c>
      <c r="C21265" t="s">
        <v>21238</v>
      </c>
    </row>
    <row r="21266" spans="1:3" hidden="1" x14ac:dyDescent="0.25">
      <c r="A21266" t="s">
        <v>4130</v>
      </c>
      <c r="B21266" t="s">
        <v>21239</v>
      </c>
      <c r="C21266" t="s">
        <v>21238</v>
      </c>
    </row>
    <row r="21267" spans="1:3" hidden="1" x14ac:dyDescent="0.25">
      <c r="A21267" t="s">
        <v>4130</v>
      </c>
      <c r="B21267" t="s">
        <v>21240</v>
      </c>
      <c r="C21267" t="s">
        <v>21241</v>
      </c>
    </row>
    <row r="21268" spans="1:3" hidden="1" x14ac:dyDescent="0.25">
      <c r="A21268" t="s">
        <v>4130</v>
      </c>
      <c r="B21268" t="s">
        <v>21242</v>
      </c>
      <c r="C21268" t="s">
        <v>21243</v>
      </c>
    </row>
    <row r="21269" spans="1:3" hidden="1" x14ac:dyDescent="0.25">
      <c r="A21269" t="s">
        <v>4130</v>
      </c>
      <c r="B21269" t="s">
        <v>21244</v>
      </c>
      <c r="C21269" t="s">
        <v>3264</v>
      </c>
    </row>
    <row r="21270" spans="1:3" hidden="1" x14ac:dyDescent="0.25">
      <c r="A21270" t="s">
        <v>4130</v>
      </c>
      <c r="B21270" t="s">
        <v>21245</v>
      </c>
      <c r="C21270" t="s">
        <v>21246</v>
      </c>
    </row>
    <row r="21271" spans="1:3" hidden="1" x14ac:dyDescent="0.25">
      <c r="A21271" t="s">
        <v>4130</v>
      </c>
      <c r="B21271" t="s">
        <v>21247</v>
      </c>
      <c r="C21271" t="s">
        <v>21248</v>
      </c>
    </row>
    <row r="21272" spans="1:3" hidden="1" x14ac:dyDescent="0.25">
      <c r="A21272" t="s">
        <v>4130</v>
      </c>
      <c r="B21272" t="s">
        <v>21249</v>
      </c>
      <c r="C21272" t="s">
        <v>21250</v>
      </c>
    </row>
    <row r="21273" spans="1:3" hidden="1" x14ac:dyDescent="0.25">
      <c r="A21273" t="s">
        <v>4130</v>
      </c>
      <c r="B21273" t="s">
        <v>21251</v>
      </c>
      <c r="C21273" t="s">
        <v>21252</v>
      </c>
    </row>
    <row r="21274" spans="1:3" hidden="1" x14ac:dyDescent="0.25">
      <c r="A21274" t="s">
        <v>4130</v>
      </c>
      <c r="B21274" t="s">
        <v>21253</v>
      </c>
      <c r="C21274" t="s">
        <v>21254</v>
      </c>
    </row>
    <row r="21275" spans="1:3" hidden="1" x14ac:dyDescent="0.25">
      <c r="A21275" t="s">
        <v>4130</v>
      </c>
      <c r="B21275" t="s">
        <v>4238</v>
      </c>
      <c r="C21275" t="s">
        <v>21254</v>
      </c>
    </row>
    <row r="21276" spans="1:3" hidden="1" x14ac:dyDescent="0.25">
      <c r="A21276" t="s">
        <v>4130</v>
      </c>
      <c r="B21276" t="s">
        <v>21255</v>
      </c>
      <c r="C21276" t="s">
        <v>21256</v>
      </c>
    </row>
    <row r="21277" spans="1:3" hidden="1" x14ac:dyDescent="0.25">
      <c r="A21277" t="s">
        <v>4130</v>
      </c>
      <c r="B21277" t="s">
        <v>4238</v>
      </c>
      <c r="C21277" t="s">
        <v>21256</v>
      </c>
    </row>
    <row r="21278" spans="1:3" hidden="1" x14ac:dyDescent="0.25">
      <c r="A21278" t="s">
        <v>4130</v>
      </c>
      <c r="B21278" t="s">
        <v>21257</v>
      </c>
      <c r="C21278" t="s">
        <v>20338</v>
      </c>
    </row>
    <row r="21279" spans="1:3" hidden="1" x14ac:dyDescent="0.25">
      <c r="A21279" t="s">
        <v>4130</v>
      </c>
      <c r="B21279" t="s">
        <v>21258</v>
      </c>
      <c r="C21279" t="s">
        <v>21259</v>
      </c>
    </row>
    <row r="21280" spans="1:3" hidden="1" x14ac:dyDescent="0.25">
      <c r="A21280" t="s">
        <v>4130</v>
      </c>
      <c r="B21280" t="s">
        <v>21260</v>
      </c>
      <c r="C21280" t="s">
        <v>21259</v>
      </c>
    </row>
    <row r="21281" spans="1:3" hidden="1" x14ac:dyDescent="0.25">
      <c r="A21281" t="s">
        <v>4130</v>
      </c>
      <c r="B21281" t="s">
        <v>21261</v>
      </c>
      <c r="C21281" t="s">
        <v>21259</v>
      </c>
    </row>
    <row r="21282" spans="1:3" hidden="1" x14ac:dyDescent="0.25">
      <c r="A21282" t="s">
        <v>4130</v>
      </c>
      <c r="B21282" t="s">
        <v>21262</v>
      </c>
      <c r="C21282" t="s">
        <v>21259</v>
      </c>
    </row>
    <row r="21283" spans="1:3" hidden="1" x14ac:dyDescent="0.25">
      <c r="A21283" t="s">
        <v>4130</v>
      </c>
      <c r="B21283" t="s">
        <v>21263</v>
      </c>
      <c r="C21283" t="s">
        <v>21259</v>
      </c>
    </row>
    <row r="21284" spans="1:3" hidden="1" x14ac:dyDescent="0.25">
      <c r="A21284" t="s">
        <v>4130</v>
      </c>
      <c r="B21284" t="s">
        <v>21264</v>
      </c>
      <c r="C21284" t="s">
        <v>21259</v>
      </c>
    </row>
    <row r="21285" spans="1:3" hidden="1" x14ac:dyDescent="0.25">
      <c r="A21285" t="s">
        <v>4130</v>
      </c>
      <c r="B21285" t="s">
        <v>21265</v>
      </c>
      <c r="C21285" t="s">
        <v>20377</v>
      </c>
    </row>
    <row r="21286" spans="1:3" hidden="1" x14ac:dyDescent="0.25">
      <c r="A21286" t="s">
        <v>4130</v>
      </c>
      <c r="B21286" t="s">
        <v>21266</v>
      </c>
      <c r="C21286" t="s">
        <v>21267</v>
      </c>
    </row>
    <row r="21287" spans="1:3" hidden="1" x14ac:dyDescent="0.25">
      <c r="A21287" t="s">
        <v>4130</v>
      </c>
      <c r="B21287" t="s">
        <v>21268</v>
      </c>
      <c r="C21287" t="s">
        <v>21269</v>
      </c>
    </row>
    <row r="21288" spans="1:3" hidden="1" x14ac:dyDescent="0.25">
      <c r="A21288" t="s">
        <v>4130</v>
      </c>
      <c r="B21288" t="s">
        <v>21268</v>
      </c>
      <c r="C21288" t="s">
        <v>21270</v>
      </c>
    </row>
    <row r="21289" spans="1:3" hidden="1" x14ac:dyDescent="0.25">
      <c r="A21289" t="s">
        <v>4130</v>
      </c>
      <c r="B21289" t="s">
        <v>21271</v>
      </c>
      <c r="C21289" t="s">
        <v>21270</v>
      </c>
    </row>
    <row r="21290" spans="1:3" hidden="1" x14ac:dyDescent="0.25">
      <c r="A21290" t="s">
        <v>4130</v>
      </c>
      <c r="B21290" t="s">
        <v>21272</v>
      </c>
      <c r="C21290" t="s">
        <v>21270</v>
      </c>
    </row>
    <row r="21291" spans="1:3" hidden="1" x14ac:dyDescent="0.25">
      <c r="A21291" t="s">
        <v>4130</v>
      </c>
      <c r="B21291" t="s">
        <v>21273</v>
      </c>
      <c r="C21291" t="s">
        <v>21270</v>
      </c>
    </row>
    <row r="21292" spans="1:3" hidden="1" x14ac:dyDescent="0.25">
      <c r="A21292" t="s">
        <v>4130</v>
      </c>
      <c r="B21292" t="s">
        <v>21274</v>
      </c>
      <c r="C21292" t="s">
        <v>21269</v>
      </c>
    </row>
    <row r="21293" spans="1:3" hidden="1" x14ac:dyDescent="0.25">
      <c r="A21293" t="s">
        <v>4130</v>
      </c>
      <c r="B21293" t="s">
        <v>21275</v>
      </c>
      <c r="C21293" t="s">
        <v>21276</v>
      </c>
    </row>
    <row r="21294" spans="1:3" hidden="1" x14ac:dyDescent="0.25">
      <c r="A21294" t="s">
        <v>4130</v>
      </c>
      <c r="B21294" t="s">
        <v>21277</v>
      </c>
      <c r="C21294" t="s">
        <v>21278</v>
      </c>
    </row>
    <row r="21295" spans="1:3" hidden="1" x14ac:dyDescent="0.25">
      <c r="A21295" t="s">
        <v>4130</v>
      </c>
      <c r="B21295" t="s">
        <v>21279</v>
      </c>
      <c r="C21295" t="s">
        <v>21280</v>
      </c>
    </row>
    <row r="21296" spans="1:3" hidden="1" x14ac:dyDescent="0.25">
      <c r="A21296" t="s">
        <v>4130</v>
      </c>
      <c r="B21296" t="s">
        <v>21281</v>
      </c>
      <c r="C21296" t="s">
        <v>21278</v>
      </c>
    </row>
    <row r="21297" spans="1:3" hidden="1" x14ac:dyDescent="0.25">
      <c r="A21297" t="s">
        <v>4130</v>
      </c>
      <c r="B21297" t="s">
        <v>21282</v>
      </c>
      <c r="C21297" t="s">
        <v>21278</v>
      </c>
    </row>
    <row r="21298" spans="1:3" hidden="1" x14ac:dyDescent="0.25">
      <c r="A21298" t="s">
        <v>4130</v>
      </c>
      <c r="B21298" t="s">
        <v>21283</v>
      </c>
      <c r="C21298" t="s">
        <v>21278</v>
      </c>
    </row>
    <row r="21299" spans="1:3" hidden="1" x14ac:dyDescent="0.25">
      <c r="A21299" t="s">
        <v>4130</v>
      </c>
      <c r="B21299" t="s">
        <v>21284</v>
      </c>
      <c r="C21299" t="s">
        <v>21278</v>
      </c>
    </row>
    <row r="21300" spans="1:3" hidden="1" x14ac:dyDescent="0.25">
      <c r="A21300" t="s">
        <v>4130</v>
      </c>
      <c r="B21300" t="s">
        <v>21285</v>
      </c>
      <c r="C21300" t="s">
        <v>21278</v>
      </c>
    </row>
    <row r="21301" spans="1:3" hidden="1" x14ac:dyDescent="0.25">
      <c r="A21301" t="s">
        <v>4130</v>
      </c>
      <c r="B21301" t="s">
        <v>21286</v>
      </c>
      <c r="C21301" t="s">
        <v>21287</v>
      </c>
    </row>
    <row r="21302" spans="1:3" hidden="1" x14ac:dyDescent="0.25">
      <c r="A21302" t="s">
        <v>4130</v>
      </c>
      <c r="B21302" t="s">
        <v>21288</v>
      </c>
      <c r="C21302" t="s">
        <v>21289</v>
      </c>
    </row>
    <row r="21303" spans="1:3" hidden="1" x14ac:dyDescent="0.25">
      <c r="A21303" t="s">
        <v>4130</v>
      </c>
      <c r="B21303" t="s">
        <v>21290</v>
      </c>
      <c r="C21303" t="s">
        <v>21291</v>
      </c>
    </row>
    <row r="21304" spans="1:3" hidden="1" x14ac:dyDescent="0.25">
      <c r="A21304" t="s">
        <v>4130</v>
      </c>
      <c r="B21304" t="s">
        <v>21290</v>
      </c>
      <c r="C21304" t="s">
        <v>21292</v>
      </c>
    </row>
    <row r="21305" spans="1:3" hidden="1" x14ac:dyDescent="0.25">
      <c r="A21305" t="s">
        <v>4130</v>
      </c>
      <c r="B21305" t="s">
        <v>21293</v>
      </c>
      <c r="C21305" t="s">
        <v>21294</v>
      </c>
    </row>
    <row r="21306" spans="1:3" hidden="1" x14ac:dyDescent="0.25">
      <c r="A21306" t="s">
        <v>4130</v>
      </c>
      <c r="B21306" t="s">
        <v>21295</v>
      </c>
      <c r="C21306" t="s">
        <v>21296</v>
      </c>
    </row>
    <row r="21307" spans="1:3" hidden="1" x14ac:dyDescent="0.25">
      <c r="A21307" t="s">
        <v>4130</v>
      </c>
      <c r="B21307" t="s">
        <v>21297</v>
      </c>
      <c r="C21307" t="s">
        <v>21298</v>
      </c>
    </row>
    <row r="21308" spans="1:3" hidden="1" x14ac:dyDescent="0.25">
      <c r="A21308" t="s">
        <v>4130</v>
      </c>
      <c r="B21308" t="s">
        <v>21299</v>
      </c>
      <c r="C21308" t="s">
        <v>21300</v>
      </c>
    </row>
    <row r="21309" spans="1:3" hidden="1" x14ac:dyDescent="0.25">
      <c r="A21309" t="s">
        <v>4130</v>
      </c>
      <c r="B21309" t="s">
        <v>21301</v>
      </c>
      <c r="C21309" t="s">
        <v>21302</v>
      </c>
    </row>
    <row r="21310" spans="1:3" hidden="1" x14ac:dyDescent="0.25">
      <c r="A21310" t="s">
        <v>4130</v>
      </c>
      <c r="B21310" t="s">
        <v>4238</v>
      </c>
      <c r="C21310" t="s">
        <v>21302</v>
      </c>
    </row>
    <row r="21311" spans="1:3" hidden="1" x14ac:dyDescent="0.25">
      <c r="A21311" t="s">
        <v>4130</v>
      </c>
      <c r="B21311" t="s">
        <v>21303</v>
      </c>
      <c r="C21311" t="s">
        <v>21304</v>
      </c>
    </row>
    <row r="21312" spans="1:3" hidden="1" x14ac:dyDescent="0.25">
      <c r="A21312" t="s">
        <v>4130</v>
      </c>
      <c r="B21312" t="s">
        <v>4238</v>
      </c>
      <c r="C21312" t="s">
        <v>21304</v>
      </c>
    </row>
    <row r="21313" spans="1:3" hidden="1" x14ac:dyDescent="0.25">
      <c r="A21313" t="s">
        <v>4130</v>
      </c>
      <c r="B21313" t="s">
        <v>21305</v>
      </c>
      <c r="C21313" t="s">
        <v>21306</v>
      </c>
    </row>
    <row r="21314" spans="1:3" hidden="1" x14ac:dyDescent="0.25">
      <c r="A21314" t="s">
        <v>4130</v>
      </c>
      <c r="B21314" t="s">
        <v>4238</v>
      </c>
      <c r="C21314" t="s">
        <v>21306</v>
      </c>
    </row>
    <row r="21315" spans="1:3" hidden="1" x14ac:dyDescent="0.25">
      <c r="A21315" t="s">
        <v>4130</v>
      </c>
      <c r="B21315" t="s">
        <v>21307</v>
      </c>
      <c r="C21315" t="s">
        <v>21308</v>
      </c>
    </row>
    <row r="21316" spans="1:3" hidden="1" x14ac:dyDescent="0.25">
      <c r="A21316" t="s">
        <v>4130</v>
      </c>
      <c r="B21316" t="s">
        <v>21309</v>
      </c>
      <c r="C21316" t="s">
        <v>21310</v>
      </c>
    </row>
    <row r="21317" spans="1:3" hidden="1" x14ac:dyDescent="0.25">
      <c r="A21317" t="s">
        <v>4130</v>
      </c>
      <c r="B21317" t="s">
        <v>21311</v>
      </c>
      <c r="C21317" t="s">
        <v>21312</v>
      </c>
    </row>
    <row r="21318" spans="1:3" hidden="1" x14ac:dyDescent="0.25">
      <c r="A21318" t="s">
        <v>4130</v>
      </c>
      <c r="B21318" t="s">
        <v>21313</v>
      </c>
      <c r="C21318" t="s">
        <v>21314</v>
      </c>
    </row>
    <row r="21319" spans="1:3" hidden="1" x14ac:dyDescent="0.25">
      <c r="A21319" t="s">
        <v>4130</v>
      </c>
      <c r="B21319" t="s">
        <v>21315</v>
      </c>
      <c r="C21319" t="s">
        <v>21312</v>
      </c>
    </row>
    <row r="21320" spans="1:3" hidden="1" x14ac:dyDescent="0.25">
      <c r="A21320" t="s">
        <v>4130</v>
      </c>
      <c r="B21320" t="s">
        <v>21316</v>
      </c>
      <c r="C21320" t="s">
        <v>21317</v>
      </c>
    </row>
    <row r="21321" spans="1:3" hidden="1" x14ac:dyDescent="0.25">
      <c r="A21321" t="s">
        <v>4130</v>
      </c>
      <c r="B21321" t="s">
        <v>21318</v>
      </c>
      <c r="C21321" t="s">
        <v>21319</v>
      </c>
    </row>
    <row r="21322" spans="1:3" hidden="1" x14ac:dyDescent="0.25">
      <c r="A21322" t="s">
        <v>4130</v>
      </c>
      <c r="B21322" t="s">
        <v>4238</v>
      </c>
      <c r="C21322" t="s">
        <v>21319</v>
      </c>
    </row>
    <row r="21323" spans="1:3" hidden="1" x14ac:dyDescent="0.25">
      <c r="A21323" t="s">
        <v>4130</v>
      </c>
      <c r="B21323" t="s">
        <v>21320</v>
      </c>
      <c r="C21323" t="s">
        <v>21321</v>
      </c>
    </row>
    <row r="21324" spans="1:3" hidden="1" x14ac:dyDescent="0.25">
      <c r="A21324" t="s">
        <v>4130</v>
      </c>
      <c r="B21324" t="s">
        <v>21322</v>
      </c>
      <c r="C21324" t="s">
        <v>21323</v>
      </c>
    </row>
    <row r="21325" spans="1:3" hidden="1" x14ac:dyDescent="0.25">
      <c r="A21325" t="s">
        <v>4130</v>
      </c>
      <c r="B21325" t="s">
        <v>21324</v>
      </c>
      <c r="C21325" t="s">
        <v>17133</v>
      </c>
    </row>
    <row r="21326" spans="1:3" hidden="1" x14ac:dyDescent="0.25">
      <c r="A21326" t="s">
        <v>4130</v>
      </c>
      <c r="B21326" t="s">
        <v>4238</v>
      </c>
      <c r="C21326" t="s">
        <v>17133</v>
      </c>
    </row>
    <row r="21327" spans="1:3" hidden="1" x14ac:dyDescent="0.25">
      <c r="A21327" t="s">
        <v>4130</v>
      </c>
      <c r="B21327" t="s">
        <v>21325</v>
      </c>
      <c r="C21327" t="s">
        <v>21326</v>
      </c>
    </row>
    <row r="21328" spans="1:3" hidden="1" x14ac:dyDescent="0.25">
      <c r="A21328" t="s">
        <v>4130</v>
      </c>
      <c r="B21328" t="s">
        <v>21327</v>
      </c>
      <c r="C21328" t="s">
        <v>21328</v>
      </c>
    </row>
    <row r="21329" spans="1:3" hidden="1" x14ac:dyDescent="0.25">
      <c r="A21329" t="s">
        <v>4130</v>
      </c>
      <c r="B21329" t="s">
        <v>21329</v>
      </c>
      <c r="C21329" t="s">
        <v>21330</v>
      </c>
    </row>
    <row r="21330" spans="1:3" hidden="1" x14ac:dyDescent="0.25">
      <c r="A21330" t="s">
        <v>4130</v>
      </c>
      <c r="B21330" t="s">
        <v>21331</v>
      </c>
      <c r="C21330" t="s">
        <v>21332</v>
      </c>
    </row>
    <row r="21331" spans="1:3" hidden="1" x14ac:dyDescent="0.25">
      <c r="A21331" t="s">
        <v>4130</v>
      </c>
      <c r="B21331" t="s">
        <v>21333</v>
      </c>
      <c r="C21331" t="s">
        <v>21334</v>
      </c>
    </row>
    <row r="21332" spans="1:3" hidden="1" x14ac:dyDescent="0.25">
      <c r="A21332" t="s">
        <v>4130</v>
      </c>
      <c r="B21332" t="s">
        <v>21335</v>
      </c>
      <c r="C21332" t="s">
        <v>21336</v>
      </c>
    </row>
    <row r="21333" spans="1:3" hidden="1" x14ac:dyDescent="0.25">
      <c r="A21333" t="s">
        <v>4130</v>
      </c>
      <c r="B21333" t="s">
        <v>21337</v>
      </c>
      <c r="C21333" t="s">
        <v>21338</v>
      </c>
    </row>
    <row r="21334" spans="1:3" hidden="1" x14ac:dyDescent="0.25">
      <c r="A21334" t="s">
        <v>4130</v>
      </c>
      <c r="B21334" t="s">
        <v>21339</v>
      </c>
      <c r="C21334" t="s">
        <v>21340</v>
      </c>
    </row>
    <row r="21335" spans="1:3" hidden="1" x14ac:dyDescent="0.25">
      <c r="A21335" t="s">
        <v>4130</v>
      </c>
      <c r="B21335" t="s">
        <v>4238</v>
      </c>
      <c r="C21335" t="s">
        <v>21340</v>
      </c>
    </row>
    <row r="21336" spans="1:3" hidden="1" x14ac:dyDescent="0.25">
      <c r="A21336" t="s">
        <v>4130</v>
      </c>
      <c r="B21336" t="s">
        <v>21341</v>
      </c>
      <c r="C21336" t="s">
        <v>21342</v>
      </c>
    </row>
    <row r="21337" spans="1:3" hidden="1" x14ac:dyDescent="0.25">
      <c r="A21337" t="s">
        <v>4130</v>
      </c>
      <c r="B21337" t="s">
        <v>21343</v>
      </c>
      <c r="C21337" t="s">
        <v>21344</v>
      </c>
    </row>
    <row r="21338" spans="1:3" hidden="1" x14ac:dyDescent="0.25">
      <c r="A21338" t="s">
        <v>4130</v>
      </c>
      <c r="B21338" t="s">
        <v>21345</v>
      </c>
      <c r="C21338" t="s">
        <v>21346</v>
      </c>
    </row>
    <row r="21339" spans="1:3" hidden="1" x14ac:dyDescent="0.25">
      <c r="A21339" t="s">
        <v>4130</v>
      </c>
      <c r="B21339" t="s">
        <v>21347</v>
      </c>
      <c r="C21339" t="s">
        <v>21348</v>
      </c>
    </row>
    <row r="21340" spans="1:3" hidden="1" x14ac:dyDescent="0.25">
      <c r="A21340" t="s">
        <v>4130</v>
      </c>
      <c r="B21340" t="s">
        <v>21349</v>
      </c>
      <c r="C21340" t="s">
        <v>21350</v>
      </c>
    </row>
    <row r="21341" spans="1:3" hidden="1" x14ac:dyDescent="0.25">
      <c r="A21341" t="s">
        <v>4130</v>
      </c>
      <c r="B21341" t="s">
        <v>21351</v>
      </c>
      <c r="C21341" t="s">
        <v>21352</v>
      </c>
    </row>
    <row r="21342" spans="1:3" hidden="1" x14ac:dyDescent="0.25">
      <c r="A21342" t="s">
        <v>4130</v>
      </c>
      <c r="B21342" t="s">
        <v>21353</v>
      </c>
      <c r="C21342" t="s">
        <v>21354</v>
      </c>
    </row>
    <row r="21343" spans="1:3" hidden="1" x14ac:dyDescent="0.25">
      <c r="A21343" t="s">
        <v>4130</v>
      </c>
      <c r="B21343" t="s">
        <v>21355</v>
      </c>
      <c r="C21343" t="s">
        <v>21356</v>
      </c>
    </row>
    <row r="21344" spans="1:3" hidden="1" x14ac:dyDescent="0.25">
      <c r="A21344" t="s">
        <v>4130</v>
      </c>
      <c r="B21344" t="s">
        <v>4238</v>
      </c>
      <c r="C21344" t="s">
        <v>21356</v>
      </c>
    </row>
    <row r="21345" spans="1:3" hidden="1" x14ac:dyDescent="0.25">
      <c r="A21345" t="s">
        <v>4130</v>
      </c>
      <c r="B21345" t="s">
        <v>21357</v>
      </c>
      <c r="C21345" t="s">
        <v>21358</v>
      </c>
    </row>
    <row r="21346" spans="1:3" hidden="1" x14ac:dyDescent="0.25">
      <c r="A21346" t="s">
        <v>4130</v>
      </c>
      <c r="B21346" t="s">
        <v>4238</v>
      </c>
      <c r="C21346" t="s">
        <v>21358</v>
      </c>
    </row>
    <row r="21347" spans="1:3" hidden="1" x14ac:dyDescent="0.25">
      <c r="A21347" t="s">
        <v>4130</v>
      </c>
      <c r="B21347" t="s">
        <v>21359</v>
      </c>
      <c r="C21347" t="s">
        <v>21360</v>
      </c>
    </row>
    <row r="21348" spans="1:3" hidden="1" x14ac:dyDescent="0.25">
      <c r="A21348" t="s">
        <v>4130</v>
      </c>
      <c r="B21348" t="s">
        <v>21361</v>
      </c>
      <c r="C21348" t="s">
        <v>21362</v>
      </c>
    </row>
    <row r="21349" spans="1:3" hidden="1" x14ac:dyDescent="0.25">
      <c r="A21349" t="s">
        <v>4130</v>
      </c>
      <c r="B21349" t="s">
        <v>21363</v>
      </c>
      <c r="C21349" t="s">
        <v>21364</v>
      </c>
    </row>
    <row r="21350" spans="1:3" hidden="1" x14ac:dyDescent="0.25">
      <c r="A21350" t="s">
        <v>4130</v>
      </c>
      <c r="B21350" t="s">
        <v>4238</v>
      </c>
      <c r="C21350" t="s">
        <v>21364</v>
      </c>
    </row>
    <row r="21351" spans="1:3" hidden="1" x14ac:dyDescent="0.25">
      <c r="A21351" t="s">
        <v>4130</v>
      </c>
      <c r="B21351" t="s">
        <v>21365</v>
      </c>
      <c r="C21351" t="s">
        <v>21366</v>
      </c>
    </row>
    <row r="21352" spans="1:3" hidden="1" x14ac:dyDescent="0.25">
      <c r="A21352" t="s">
        <v>4130</v>
      </c>
      <c r="B21352" t="s">
        <v>21367</v>
      </c>
      <c r="C21352" t="s">
        <v>21368</v>
      </c>
    </row>
    <row r="21353" spans="1:3" hidden="1" x14ac:dyDescent="0.25">
      <c r="A21353" t="s">
        <v>4130</v>
      </c>
      <c r="B21353" t="s">
        <v>21369</v>
      </c>
      <c r="C21353" t="s">
        <v>21370</v>
      </c>
    </row>
    <row r="21354" spans="1:3" hidden="1" x14ac:dyDescent="0.25">
      <c r="A21354" t="s">
        <v>4130</v>
      </c>
      <c r="B21354" t="s">
        <v>21371</v>
      </c>
      <c r="C21354" t="s">
        <v>21372</v>
      </c>
    </row>
    <row r="21355" spans="1:3" hidden="1" x14ac:dyDescent="0.25">
      <c r="A21355" t="s">
        <v>4130</v>
      </c>
      <c r="B21355" t="s">
        <v>21373</v>
      </c>
      <c r="C21355" t="s">
        <v>21374</v>
      </c>
    </row>
    <row r="21356" spans="1:3" hidden="1" x14ac:dyDescent="0.25">
      <c r="A21356" t="s">
        <v>4130</v>
      </c>
      <c r="B21356" t="s">
        <v>21375</v>
      </c>
      <c r="C21356" t="s">
        <v>21376</v>
      </c>
    </row>
    <row r="21357" spans="1:3" hidden="1" x14ac:dyDescent="0.25">
      <c r="A21357" t="s">
        <v>4130</v>
      </c>
      <c r="B21357" t="s">
        <v>21377</v>
      </c>
      <c r="C21357" t="s">
        <v>21378</v>
      </c>
    </row>
    <row r="21358" spans="1:3" hidden="1" x14ac:dyDescent="0.25">
      <c r="A21358" t="s">
        <v>4130</v>
      </c>
      <c r="B21358" t="s">
        <v>21379</v>
      </c>
      <c r="C21358" t="s">
        <v>21378</v>
      </c>
    </row>
    <row r="21359" spans="1:3" hidden="1" x14ac:dyDescent="0.25">
      <c r="A21359" t="s">
        <v>4130</v>
      </c>
      <c r="B21359" t="s">
        <v>21380</v>
      </c>
      <c r="C21359" t="s">
        <v>21381</v>
      </c>
    </row>
    <row r="21360" spans="1:3" hidden="1" x14ac:dyDescent="0.25">
      <c r="A21360" t="s">
        <v>4130</v>
      </c>
      <c r="B21360" t="s">
        <v>21382</v>
      </c>
      <c r="C21360" t="s">
        <v>21383</v>
      </c>
    </row>
    <row r="21361" spans="1:3" hidden="1" x14ac:dyDescent="0.25">
      <c r="A21361" t="s">
        <v>4130</v>
      </c>
      <c r="B21361" t="s">
        <v>21384</v>
      </c>
      <c r="C21361" t="s">
        <v>21385</v>
      </c>
    </row>
    <row r="21362" spans="1:3" hidden="1" x14ac:dyDescent="0.25">
      <c r="A21362" t="s">
        <v>4130</v>
      </c>
      <c r="B21362" t="s">
        <v>4238</v>
      </c>
      <c r="C21362" t="s">
        <v>21385</v>
      </c>
    </row>
    <row r="21363" spans="1:3" hidden="1" x14ac:dyDescent="0.25">
      <c r="A21363" t="s">
        <v>4130</v>
      </c>
      <c r="B21363" t="s">
        <v>21386</v>
      </c>
      <c r="C21363" t="s">
        <v>21387</v>
      </c>
    </row>
    <row r="21364" spans="1:3" hidden="1" x14ac:dyDescent="0.25">
      <c r="A21364" t="s">
        <v>4130</v>
      </c>
      <c r="B21364" t="s">
        <v>21388</v>
      </c>
      <c r="C21364" t="s">
        <v>21389</v>
      </c>
    </row>
    <row r="21365" spans="1:3" hidden="1" x14ac:dyDescent="0.25">
      <c r="A21365" t="s">
        <v>4130</v>
      </c>
      <c r="B21365" t="s">
        <v>21390</v>
      </c>
      <c r="C21365" t="s">
        <v>21391</v>
      </c>
    </row>
    <row r="21366" spans="1:3" hidden="1" x14ac:dyDescent="0.25">
      <c r="A21366" t="s">
        <v>4130</v>
      </c>
      <c r="B21366" t="s">
        <v>21392</v>
      </c>
      <c r="C21366" t="s">
        <v>21393</v>
      </c>
    </row>
    <row r="21367" spans="1:3" hidden="1" x14ac:dyDescent="0.25">
      <c r="A21367" t="s">
        <v>4130</v>
      </c>
      <c r="B21367" t="s">
        <v>21392</v>
      </c>
      <c r="C21367" t="s">
        <v>21394</v>
      </c>
    </row>
    <row r="21368" spans="1:3" hidden="1" x14ac:dyDescent="0.25">
      <c r="A21368" t="s">
        <v>4130</v>
      </c>
      <c r="B21368" t="s">
        <v>21395</v>
      </c>
      <c r="C21368" t="s">
        <v>21396</v>
      </c>
    </row>
    <row r="21369" spans="1:3" hidden="1" x14ac:dyDescent="0.25">
      <c r="A21369" t="s">
        <v>4130</v>
      </c>
      <c r="B21369" t="s">
        <v>21397</v>
      </c>
      <c r="C21369" t="s">
        <v>21398</v>
      </c>
    </row>
    <row r="21370" spans="1:3" hidden="1" x14ac:dyDescent="0.25">
      <c r="A21370" t="s">
        <v>4130</v>
      </c>
      <c r="B21370" t="s">
        <v>21399</v>
      </c>
      <c r="C21370" t="s">
        <v>21400</v>
      </c>
    </row>
    <row r="21371" spans="1:3" hidden="1" x14ac:dyDescent="0.25">
      <c r="A21371" t="s">
        <v>4130</v>
      </c>
      <c r="B21371" t="s">
        <v>21399</v>
      </c>
      <c r="C21371" t="s">
        <v>21401</v>
      </c>
    </row>
    <row r="21372" spans="1:3" hidden="1" x14ac:dyDescent="0.25">
      <c r="A21372" t="s">
        <v>4130</v>
      </c>
      <c r="B21372" t="s">
        <v>21402</v>
      </c>
      <c r="C21372" t="s">
        <v>21403</v>
      </c>
    </row>
    <row r="21373" spans="1:3" hidden="1" x14ac:dyDescent="0.25">
      <c r="A21373" t="s">
        <v>4130</v>
      </c>
      <c r="B21373" t="s">
        <v>21404</v>
      </c>
      <c r="C21373" t="s">
        <v>21405</v>
      </c>
    </row>
    <row r="21374" spans="1:3" hidden="1" x14ac:dyDescent="0.25">
      <c r="A21374" t="s">
        <v>4130</v>
      </c>
      <c r="B21374" t="s">
        <v>21406</v>
      </c>
      <c r="C21374" t="s">
        <v>21407</v>
      </c>
    </row>
    <row r="21375" spans="1:3" hidden="1" x14ac:dyDescent="0.25">
      <c r="A21375" t="s">
        <v>4130</v>
      </c>
      <c r="B21375" t="s">
        <v>21408</v>
      </c>
      <c r="C21375" t="s">
        <v>21409</v>
      </c>
    </row>
    <row r="21376" spans="1:3" hidden="1" x14ac:dyDescent="0.25">
      <c r="A21376" t="s">
        <v>4130</v>
      </c>
      <c r="B21376" t="s">
        <v>21410</v>
      </c>
      <c r="C21376" t="s">
        <v>21411</v>
      </c>
    </row>
    <row r="21377" spans="1:3" hidden="1" x14ac:dyDescent="0.25">
      <c r="A21377" t="s">
        <v>4130</v>
      </c>
      <c r="B21377" t="s">
        <v>21412</v>
      </c>
      <c r="C21377" t="s">
        <v>21413</v>
      </c>
    </row>
    <row r="21378" spans="1:3" hidden="1" x14ac:dyDescent="0.25">
      <c r="A21378" t="s">
        <v>4130</v>
      </c>
      <c r="B21378" t="s">
        <v>21414</v>
      </c>
      <c r="C21378" t="s">
        <v>21415</v>
      </c>
    </row>
    <row r="21379" spans="1:3" hidden="1" x14ac:dyDescent="0.25">
      <c r="A21379" t="s">
        <v>4130</v>
      </c>
      <c r="B21379" t="s">
        <v>21416</v>
      </c>
      <c r="C21379" t="s">
        <v>21417</v>
      </c>
    </row>
    <row r="21380" spans="1:3" hidden="1" x14ac:dyDescent="0.25">
      <c r="A21380" t="s">
        <v>4130</v>
      </c>
      <c r="B21380" t="s">
        <v>21418</v>
      </c>
      <c r="C21380" t="s">
        <v>21419</v>
      </c>
    </row>
    <row r="21381" spans="1:3" hidden="1" x14ac:dyDescent="0.25">
      <c r="A21381" t="s">
        <v>4130</v>
      </c>
      <c r="B21381" t="s">
        <v>21420</v>
      </c>
      <c r="C21381" t="s">
        <v>21421</v>
      </c>
    </row>
    <row r="21382" spans="1:3" hidden="1" x14ac:dyDescent="0.25">
      <c r="A21382" t="s">
        <v>4130</v>
      </c>
      <c r="B21382" t="s">
        <v>21422</v>
      </c>
      <c r="C21382" t="s">
        <v>21423</v>
      </c>
    </row>
    <row r="21383" spans="1:3" hidden="1" x14ac:dyDescent="0.25">
      <c r="A21383" t="s">
        <v>4130</v>
      </c>
      <c r="B21383" t="s">
        <v>21424</v>
      </c>
      <c r="C21383" t="s">
        <v>21425</v>
      </c>
    </row>
    <row r="21384" spans="1:3" hidden="1" x14ac:dyDescent="0.25">
      <c r="A21384" t="s">
        <v>4130</v>
      </c>
      <c r="B21384" t="s">
        <v>21426</v>
      </c>
      <c r="C21384" t="s">
        <v>21425</v>
      </c>
    </row>
    <row r="21385" spans="1:3" hidden="1" x14ac:dyDescent="0.25">
      <c r="A21385" t="s">
        <v>4130</v>
      </c>
      <c r="B21385" t="s">
        <v>21427</v>
      </c>
      <c r="C21385" t="s">
        <v>21428</v>
      </c>
    </row>
    <row r="21386" spans="1:3" hidden="1" x14ac:dyDescent="0.25">
      <c r="A21386" t="s">
        <v>4130</v>
      </c>
      <c r="B21386" t="s">
        <v>21429</v>
      </c>
      <c r="C21386" t="s">
        <v>21430</v>
      </c>
    </row>
    <row r="21387" spans="1:3" hidden="1" x14ac:dyDescent="0.25">
      <c r="A21387" t="s">
        <v>4130</v>
      </c>
      <c r="B21387" t="s">
        <v>21431</v>
      </c>
      <c r="C21387" t="s">
        <v>21411</v>
      </c>
    </row>
    <row r="21388" spans="1:3" hidden="1" x14ac:dyDescent="0.25">
      <c r="A21388" t="s">
        <v>4130</v>
      </c>
      <c r="B21388" t="s">
        <v>21432</v>
      </c>
      <c r="C21388" t="s">
        <v>21433</v>
      </c>
    </row>
    <row r="21389" spans="1:3" hidden="1" x14ac:dyDescent="0.25">
      <c r="A21389" t="s">
        <v>4130</v>
      </c>
      <c r="B21389" t="s">
        <v>21434</v>
      </c>
      <c r="C21389" t="s">
        <v>21435</v>
      </c>
    </row>
    <row r="21390" spans="1:3" hidden="1" x14ac:dyDescent="0.25">
      <c r="A21390" t="s">
        <v>4130</v>
      </c>
      <c r="B21390" t="s">
        <v>21436</v>
      </c>
      <c r="C21390" t="s">
        <v>21437</v>
      </c>
    </row>
    <row r="21391" spans="1:3" hidden="1" x14ac:dyDescent="0.25">
      <c r="A21391" t="s">
        <v>4130</v>
      </c>
      <c r="B21391" t="s">
        <v>21438</v>
      </c>
      <c r="C21391" t="s">
        <v>21439</v>
      </c>
    </row>
    <row r="21392" spans="1:3" hidden="1" x14ac:dyDescent="0.25">
      <c r="A21392" t="s">
        <v>4130</v>
      </c>
      <c r="B21392" t="s">
        <v>21440</v>
      </c>
      <c r="C21392" t="s">
        <v>21441</v>
      </c>
    </row>
    <row r="21393" spans="1:3" hidden="1" x14ac:dyDescent="0.25">
      <c r="A21393" t="s">
        <v>4130</v>
      </c>
      <c r="B21393" t="s">
        <v>21442</v>
      </c>
      <c r="C21393" t="s">
        <v>21441</v>
      </c>
    </row>
    <row r="21394" spans="1:3" hidden="1" x14ac:dyDescent="0.25">
      <c r="A21394" t="s">
        <v>4130</v>
      </c>
      <c r="B21394" t="s">
        <v>4238</v>
      </c>
      <c r="C21394" t="s">
        <v>21441</v>
      </c>
    </row>
    <row r="21395" spans="1:3" hidden="1" x14ac:dyDescent="0.25">
      <c r="A21395" t="s">
        <v>4130</v>
      </c>
      <c r="B21395" t="s">
        <v>21443</v>
      </c>
      <c r="C21395" t="s">
        <v>21444</v>
      </c>
    </row>
    <row r="21396" spans="1:3" hidden="1" x14ac:dyDescent="0.25">
      <c r="A21396" t="s">
        <v>4130</v>
      </c>
      <c r="B21396" t="s">
        <v>21445</v>
      </c>
      <c r="C21396" t="s">
        <v>21444</v>
      </c>
    </row>
    <row r="21397" spans="1:3" hidden="1" x14ac:dyDescent="0.25">
      <c r="A21397" t="s">
        <v>4130</v>
      </c>
      <c r="B21397" t="s">
        <v>21446</v>
      </c>
      <c r="C21397" t="s">
        <v>21447</v>
      </c>
    </row>
    <row r="21398" spans="1:3" hidden="1" x14ac:dyDescent="0.25">
      <c r="A21398" t="s">
        <v>4130</v>
      </c>
      <c r="B21398" t="s">
        <v>21448</v>
      </c>
      <c r="C21398" t="s">
        <v>21447</v>
      </c>
    </row>
    <row r="21399" spans="1:3" hidden="1" x14ac:dyDescent="0.25">
      <c r="A21399" t="s">
        <v>4130</v>
      </c>
      <c r="B21399" t="s">
        <v>21449</v>
      </c>
      <c r="C21399" t="s">
        <v>21450</v>
      </c>
    </row>
    <row r="21400" spans="1:3" hidden="1" x14ac:dyDescent="0.25">
      <c r="A21400" t="s">
        <v>4130</v>
      </c>
      <c r="B21400" t="s">
        <v>21451</v>
      </c>
      <c r="C21400" t="s">
        <v>21452</v>
      </c>
    </row>
    <row r="21401" spans="1:3" hidden="1" x14ac:dyDescent="0.25">
      <c r="A21401" t="s">
        <v>4130</v>
      </c>
      <c r="B21401" t="s">
        <v>21453</v>
      </c>
      <c r="C21401" t="s">
        <v>21452</v>
      </c>
    </row>
    <row r="21402" spans="1:3" hidden="1" x14ac:dyDescent="0.25">
      <c r="A21402" t="s">
        <v>4130</v>
      </c>
      <c r="B21402" t="s">
        <v>4238</v>
      </c>
      <c r="C21402" t="s">
        <v>21452</v>
      </c>
    </row>
    <row r="21403" spans="1:3" hidden="1" x14ac:dyDescent="0.25">
      <c r="A21403" t="s">
        <v>4130</v>
      </c>
      <c r="B21403" t="s">
        <v>21454</v>
      </c>
      <c r="C21403" t="s">
        <v>21455</v>
      </c>
    </row>
    <row r="21404" spans="1:3" hidden="1" x14ac:dyDescent="0.25">
      <c r="A21404" t="s">
        <v>4130</v>
      </c>
      <c r="B21404" t="s">
        <v>21456</v>
      </c>
      <c r="C21404" t="s">
        <v>21455</v>
      </c>
    </row>
    <row r="21405" spans="1:3" hidden="1" x14ac:dyDescent="0.25">
      <c r="A21405" t="s">
        <v>4130</v>
      </c>
      <c r="B21405" t="s">
        <v>21457</v>
      </c>
      <c r="C21405" t="s">
        <v>21458</v>
      </c>
    </row>
    <row r="21406" spans="1:3" hidden="1" x14ac:dyDescent="0.25">
      <c r="A21406" t="s">
        <v>4130</v>
      </c>
      <c r="B21406" t="s">
        <v>21459</v>
      </c>
      <c r="C21406" t="s">
        <v>21458</v>
      </c>
    </row>
    <row r="21407" spans="1:3" hidden="1" x14ac:dyDescent="0.25">
      <c r="A21407" t="s">
        <v>4130</v>
      </c>
      <c r="B21407" t="s">
        <v>4238</v>
      </c>
      <c r="C21407" t="s">
        <v>21458</v>
      </c>
    </row>
    <row r="21408" spans="1:3" hidden="1" x14ac:dyDescent="0.25">
      <c r="A21408" t="s">
        <v>4130</v>
      </c>
      <c r="B21408" t="s">
        <v>21460</v>
      </c>
      <c r="C21408" t="s">
        <v>21461</v>
      </c>
    </row>
    <row r="21409" spans="1:3" hidden="1" x14ac:dyDescent="0.25">
      <c r="A21409" t="s">
        <v>4130</v>
      </c>
      <c r="B21409" t="s">
        <v>21462</v>
      </c>
      <c r="C21409" t="s">
        <v>21461</v>
      </c>
    </row>
    <row r="21410" spans="1:3" hidden="1" x14ac:dyDescent="0.25">
      <c r="A21410" t="s">
        <v>4130</v>
      </c>
      <c r="B21410" t="s">
        <v>21463</v>
      </c>
      <c r="C21410" t="s">
        <v>21464</v>
      </c>
    </row>
    <row r="21411" spans="1:3" hidden="1" x14ac:dyDescent="0.25">
      <c r="A21411" t="s">
        <v>4130</v>
      </c>
      <c r="B21411" t="s">
        <v>21465</v>
      </c>
      <c r="C21411" t="s">
        <v>21464</v>
      </c>
    </row>
    <row r="21412" spans="1:3" hidden="1" x14ac:dyDescent="0.25">
      <c r="A21412" t="s">
        <v>4130</v>
      </c>
      <c r="B21412" t="s">
        <v>21466</v>
      </c>
      <c r="C21412" t="s">
        <v>21467</v>
      </c>
    </row>
    <row r="21413" spans="1:3" hidden="1" x14ac:dyDescent="0.25">
      <c r="A21413" t="s">
        <v>4130</v>
      </c>
      <c r="B21413" t="s">
        <v>21468</v>
      </c>
      <c r="C21413" t="s">
        <v>21467</v>
      </c>
    </row>
    <row r="21414" spans="1:3" hidden="1" x14ac:dyDescent="0.25">
      <c r="A21414" t="s">
        <v>4130</v>
      </c>
      <c r="B21414" t="s">
        <v>21469</v>
      </c>
      <c r="C21414" t="s">
        <v>21470</v>
      </c>
    </row>
    <row r="21415" spans="1:3" hidden="1" x14ac:dyDescent="0.25">
      <c r="A21415" t="s">
        <v>4130</v>
      </c>
      <c r="B21415" t="s">
        <v>21471</v>
      </c>
      <c r="C21415" t="s">
        <v>21470</v>
      </c>
    </row>
    <row r="21416" spans="1:3" hidden="1" x14ac:dyDescent="0.25">
      <c r="A21416" t="s">
        <v>4130</v>
      </c>
      <c r="B21416" t="s">
        <v>21472</v>
      </c>
      <c r="C21416" t="s">
        <v>21473</v>
      </c>
    </row>
    <row r="21417" spans="1:3" hidden="1" x14ac:dyDescent="0.25">
      <c r="A21417" t="s">
        <v>4130</v>
      </c>
      <c r="B21417" t="s">
        <v>21474</v>
      </c>
      <c r="C21417" t="s">
        <v>21473</v>
      </c>
    </row>
    <row r="21418" spans="1:3" hidden="1" x14ac:dyDescent="0.25">
      <c r="A21418" t="s">
        <v>4130</v>
      </c>
      <c r="B21418" t="s">
        <v>4238</v>
      </c>
      <c r="C21418" t="s">
        <v>21473</v>
      </c>
    </row>
    <row r="21419" spans="1:3" hidden="1" x14ac:dyDescent="0.25">
      <c r="A21419" t="s">
        <v>4130</v>
      </c>
      <c r="B21419" t="s">
        <v>21475</v>
      </c>
      <c r="C21419" t="s">
        <v>21476</v>
      </c>
    </row>
    <row r="21420" spans="1:3" hidden="1" x14ac:dyDescent="0.25">
      <c r="A21420" t="s">
        <v>4130</v>
      </c>
      <c r="B21420" t="s">
        <v>21477</v>
      </c>
      <c r="C21420" t="s">
        <v>21476</v>
      </c>
    </row>
    <row r="21421" spans="1:3" hidden="1" x14ac:dyDescent="0.25">
      <c r="A21421" t="s">
        <v>4130</v>
      </c>
      <c r="B21421" t="s">
        <v>21478</v>
      </c>
      <c r="C21421" t="s">
        <v>20936</v>
      </c>
    </row>
    <row r="21422" spans="1:3" hidden="1" x14ac:dyDescent="0.25">
      <c r="A21422" t="s">
        <v>4130</v>
      </c>
      <c r="B21422" t="s">
        <v>21479</v>
      </c>
      <c r="C21422" t="s">
        <v>21480</v>
      </c>
    </row>
    <row r="21423" spans="1:3" hidden="1" x14ac:dyDescent="0.25">
      <c r="A21423" t="s">
        <v>4130</v>
      </c>
      <c r="B21423" t="s">
        <v>4238</v>
      </c>
      <c r="C21423" t="s">
        <v>21480</v>
      </c>
    </row>
    <row r="21424" spans="1:3" hidden="1" x14ac:dyDescent="0.25">
      <c r="A21424" t="s">
        <v>4130</v>
      </c>
      <c r="B21424" t="s">
        <v>21481</v>
      </c>
      <c r="C21424" t="s">
        <v>484</v>
      </c>
    </row>
    <row r="21425" spans="1:3" hidden="1" x14ac:dyDescent="0.25">
      <c r="A21425" t="s">
        <v>4130</v>
      </c>
      <c r="B21425" t="s">
        <v>21482</v>
      </c>
      <c r="C21425" t="s">
        <v>21483</v>
      </c>
    </row>
    <row r="21426" spans="1:3" hidden="1" x14ac:dyDescent="0.25">
      <c r="A21426" t="s">
        <v>4130</v>
      </c>
      <c r="B21426" t="s">
        <v>21484</v>
      </c>
      <c r="C21426" t="s">
        <v>21485</v>
      </c>
    </row>
    <row r="21427" spans="1:3" hidden="1" x14ac:dyDescent="0.25">
      <c r="A21427" t="s">
        <v>4130</v>
      </c>
      <c r="B21427" t="s">
        <v>21486</v>
      </c>
      <c r="C21427" t="s">
        <v>21487</v>
      </c>
    </row>
    <row r="21428" spans="1:3" hidden="1" x14ac:dyDescent="0.25">
      <c r="A21428" t="s">
        <v>4130</v>
      </c>
      <c r="B21428" t="s">
        <v>4238</v>
      </c>
      <c r="C21428" t="s">
        <v>21487</v>
      </c>
    </row>
    <row r="21429" spans="1:3" hidden="1" x14ac:dyDescent="0.25">
      <c r="A21429" t="s">
        <v>4130</v>
      </c>
      <c r="B21429" t="s">
        <v>21488</v>
      </c>
      <c r="C21429" t="s">
        <v>21489</v>
      </c>
    </row>
    <row r="21430" spans="1:3" hidden="1" x14ac:dyDescent="0.25">
      <c r="A21430" t="s">
        <v>4130</v>
      </c>
      <c r="B21430" t="s">
        <v>21490</v>
      </c>
      <c r="C21430" t="s">
        <v>21491</v>
      </c>
    </row>
    <row r="21431" spans="1:3" hidden="1" x14ac:dyDescent="0.25">
      <c r="A21431" t="s">
        <v>4130</v>
      </c>
      <c r="B21431" t="s">
        <v>21492</v>
      </c>
      <c r="C21431" t="s">
        <v>21493</v>
      </c>
    </row>
    <row r="21432" spans="1:3" hidden="1" x14ac:dyDescent="0.25">
      <c r="A21432" t="s">
        <v>4130</v>
      </c>
      <c r="B21432" t="s">
        <v>21494</v>
      </c>
      <c r="C21432" t="s">
        <v>21495</v>
      </c>
    </row>
    <row r="21433" spans="1:3" hidden="1" x14ac:dyDescent="0.25">
      <c r="A21433" t="s">
        <v>4130</v>
      </c>
      <c r="B21433" t="s">
        <v>21496</v>
      </c>
      <c r="C21433" t="s">
        <v>21497</v>
      </c>
    </row>
    <row r="21434" spans="1:3" hidden="1" x14ac:dyDescent="0.25">
      <c r="A21434" t="s">
        <v>4130</v>
      </c>
      <c r="B21434" t="s">
        <v>21498</v>
      </c>
      <c r="C21434" t="s">
        <v>21499</v>
      </c>
    </row>
    <row r="21435" spans="1:3" hidden="1" x14ac:dyDescent="0.25">
      <c r="A21435" t="s">
        <v>4130</v>
      </c>
      <c r="B21435" t="s">
        <v>21500</v>
      </c>
      <c r="C21435" t="s">
        <v>21501</v>
      </c>
    </row>
    <row r="21436" spans="1:3" hidden="1" x14ac:dyDescent="0.25">
      <c r="A21436" t="s">
        <v>4130</v>
      </c>
      <c r="B21436" t="s">
        <v>21502</v>
      </c>
      <c r="C21436" t="s">
        <v>21503</v>
      </c>
    </row>
    <row r="21437" spans="1:3" hidden="1" x14ac:dyDescent="0.25">
      <c r="A21437" t="s">
        <v>4130</v>
      </c>
      <c r="B21437" t="s">
        <v>21504</v>
      </c>
      <c r="C21437" t="s">
        <v>21505</v>
      </c>
    </row>
    <row r="21438" spans="1:3" hidden="1" x14ac:dyDescent="0.25">
      <c r="A21438" t="s">
        <v>4130</v>
      </c>
      <c r="B21438" t="s">
        <v>21504</v>
      </c>
      <c r="C21438" t="s">
        <v>21506</v>
      </c>
    </row>
    <row r="21439" spans="1:3" hidden="1" x14ac:dyDescent="0.25">
      <c r="A21439" t="s">
        <v>4130</v>
      </c>
      <c r="B21439" t="s">
        <v>21507</v>
      </c>
      <c r="C21439" t="s">
        <v>21508</v>
      </c>
    </row>
    <row r="21440" spans="1:3" hidden="1" x14ac:dyDescent="0.25">
      <c r="A21440" t="s">
        <v>4130</v>
      </c>
      <c r="B21440" t="s">
        <v>21509</v>
      </c>
      <c r="C21440" t="s">
        <v>21510</v>
      </c>
    </row>
    <row r="21441" spans="1:3" hidden="1" x14ac:dyDescent="0.25">
      <c r="A21441" t="s">
        <v>4130</v>
      </c>
      <c r="B21441" t="s">
        <v>21511</v>
      </c>
      <c r="C21441" t="s">
        <v>21512</v>
      </c>
    </row>
    <row r="21442" spans="1:3" hidden="1" x14ac:dyDescent="0.25">
      <c r="A21442" t="s">
        <v>4130</v>
      </c>
      <c r="B21442" t="s">
        <v>21513</v>
      </c>
      <c r="C21442" t="s">
        <v>21514</v>
      </c>
    </row>
    <row r="21443" spans="1:3" hidden="1" x14ac:dyDescent="0.25">
      <c r="A21443" t="s">
        <v>4130</v>
      </c>
      <c r="B21443" t="s">
        <v>21515</v>
      </c>
      <c r="C21443" t="s">
        <v>21516</v>
      </c>
    </row>
    <row r="21444" spans="1:3" hidden="1" x14ac:dyDescent="0.25">
      <c r="A21444" t="s">
        <v>4130</v>
      </c>
      <c r="B21444" t="s">
        <v>21517</v>
      </c>
      <c r="C21444" t="s">
        <v>21518</v>
      </c>
    </row>
    <row r="21445" spans="1:3" hidden="1" x14ac:dyDescent="0.25">
      <c r="A21445" t="s">
        <v>4130</v>
      </c>
      <c r="B21445" t="s">
        <v>21519</v>
      </c>
      <c r="C21445" t="s">
        <v>21520</v>
      </c>
    </row>
    <row r="21446" spans="1:3" hidden="1" x14ac:dyDescent="0.25">
      <c r="A21446" t="s">
        <v>4130</v>
      </c>
      <c r="B21446" t="s">
        <v>21521</v>
      </c>
      <c r="C21446" t="s">
        <v>21522</v>
      </c>
    </row>
    <row r="21447" spans="1:3" hidden="1" x14ac:dyDescent="0.25">
      <c r="A21447" t="s">
        <v>4130</v>
      </c>
      <c r="B21447" t="s">
        <v>21523</v>
      </c>
      <c r="C21447" t="s">
        <v>21524</v>
      </c>
    </row>
    <row r="21448" spans="1:3" hidden="1" x14ac:dyDescent="0.25">
      <c r="A21448" t="s">
        <v>4130</v>
      </c>
      <c r="B21448" t="s">
        <v>21525</v>
      </c>
      <c r="C21448" t="s">
        <v>21526</v>
      </c>
    </row>
    <row r="21449" spans="1:3" hidden="1" x14ac:dyDescent="0.25">
      <c r="A21449" t="s">
        <v>4130</v>
      </c>
      <c r="B21449" t="s">
        <v>21527</v>
      </c>
      <c r="C21449" t="s">
        <v>21528</v>
      </c>
    </row>
    <row r="21450" spans="1:3" hidden="1" x14ac:dyDescent="0.25">
      <c r="A21450" t="s">
        <v>4130</v>
      </c>
      <c r="B21450" t="s">
        <v>21529</v>
      </c>
      <c r="C21450" t="s">
        <v>21530</v>
      </c>
    </row>
    <row r="21451" spans="1:3" hidden="1" x14ac:dyDescent="0.25">
      <c r="A21451" t="s">
        <v>4130</v>
      </c>
      <c r="B21451" t="s">
        <v>21531</v>
      </c>
      <c r="C21451" t="s">
        <v>21532</v>
      </c>
    </row>
    <row r="21452" spans="1:3" hidden="1" x14ac:dyDescent="0.25">
      <c r="A21452" t="s">
        <v>4130</v>
      </c>
      <c r="B21452" t="s">
        <v>21531</v>
      </c>
      <c r="C21452" t="s">
        <v>21533</v>
      </c>
    </row>
    <row r="21453" spans="1:3" hidden="1" x14ac:dyDescent="0.25">
      <c r="A21453" t="s">
        <v>4130</v>
      </c>
      <c r="B21453" t="s">
        <v>21534</v>
      </c>
      <c r="C21453" t="s">
        <v>21535</v>
      </c>
    </row>
    <row r="21454" spans="1:3" hidden="1" x14ac:dyDescent="0.25">
      <c r="A21454" t="s">
        <v>4130</v>
      </c>
      <c r="B21454" t="s">
        <v>21536</v>
      </c>
      <c r="C21454" t="s">
        <v>21537</v>
      </c>
    </row>
    <row r="21455" spans="1:3" hidden="1" x14ac:dyDescent="0.25">
      <c r="A21455" t="s">
        <v>4130</v>
      </c>
      <c r="B21455" t="s">
        <v>21538</v>
      </c>
      <c r="C21455" t="s">
        <v>21539</v>
      </c>
    </row>
    <row r="21456" spans="1:3" hidden="1" x14ac:dyDescent="0.25">
      <c r="A21456" t="s">
        <v>4130</v>
      </c>
      <c r="B21456" t="s">
        <v>21540</v>
      </c>
      <c r="C21456" t="s">
        <v>21541</v>
      </c>
    </row>
    <row r="21457" spans="1:3" hidden="1" x14ac:dyDescent="0.25">
      <c r="A21457" t="s">
        <v>4130</v>
      </c>
      <c r="B21457" t="s">
        <v>21542</v>
      </c>
      <c r="C21457" t="s">
        <v>21543</v>
      </c>
    </row>
    <row r="21458" spans="1:3" hidden="1" x14ac:dyDescent="0.25">
      <c r="A21458" t="s">
        <v>4130</v>
      </c>
      <c r="B21458" t="s">
        <v>21544</v>
      </c>
      <c r="C21458" t="s">
        <v>21545</v>
      </c>
    </row>
    <row r="21459" spans="1:3" hidden="1" x14ac:dyDescent="0.25">
      <c r="A21459" t="s">
        <v>4130</v>
      </c>
      <c r="B21459" t="s">
        <v>21546</v>
      </c>
      <c r="C21459" t="s">
        <v>21547</v>
      </c>
    </row>
    <row r="21460" spans="1:3" hidden="1" x14ac:dyDescent="0.25">
      <c r="A21460" t="s">
        <v>4130</v>
      </c>
      <c r="B21460" t="s">
        <v>21548</v>
      </c>
      <c r="C21460" t="s">
        <v>21549</v>
      </c>
    </row>
    <row r="21461" spans="1:3" hidden="1" x14ac:dyDescent="0.25">
      <c r="A21461" t="s">
        <v>4130</v>
      </c>
      <c r="B21461" t="s">
        <v>21548</v>
      </c>
      <c r="C21461" t="s">
        <v>21550</v>
      </c>
    </row>
    <row r="21462" spans="1:3" hidden="1" x14ac:dyDescent="0.25">
      <c r="A21462" t="s">
        <v>4130</v>
      </c>
      <c r="B21462" t="s">
        <v>21551</v>
      </c>
      <c r="C21462" t="s">
        <v>21552</v>
      </c>
    </row>
    <row r="21463" spans="1:3" hidden="1" x14ac:dyDescent="0.25">
      <c r="A21463" t="s">
        <v>4130</v>
      </c>
      <c r="B21463" t="s">
        <v>21553</v>
      </c>
      <c r="C21463" t="s">
        <v>21554</v>
      </c>
    </row>
    <row r="21464" spans="1:3" hidden="1" x14ac:dyDescent="0.25">
      <c r="A21464" t="s">
        <v>4130</v>
      </c>
      <c r="B21464" t="s">
        <v>21555</v>
      </c>
      <c r="C21464" t="s">
        <v>21556</v>
      </c>
    </row>
    <row r="21465" spans="1:3" hidden="1" x14ac:dyDescent="0.25">
      <c r="A21465" t="s">
        <v>4130</v>
      </c>
      <c r="B21465" t="s">
        <v>21557</v>
      </c>
      <c r="C21465" t="s">
        <v>21558</v>
      </c>
    </row>
    <row r="21466" spans="1:3" hidden="1" x14ac:dyDescent="0.25">
      <c r="A21466" t="s">
        <v>4130</v>
      </c>
      <c r="B21466" t="s">
        <v>21559</v>
      </c>
      <c r="C21466" t="s">
        <v>21560</v>
      </c>
    </row>
    <row r="21467" spans="1:3" hidden="1" x14ac:dyDescent="0.25">
      <c r="A21467" t="s">
        <v>4130</v>
      </c>
      <c r="B21467" t="s">
        <v>21561</v>
      </c>
      <c r="C21467" t="s">
        <v>21562</v>
      </c>
    </row>
    <row r="21468" spans="1:3" hidden="1" x14ac:dyDescent="0.25">
      <c r="A21468" t="s">
        <v>4130</v>
      </c>
      <c r="B21468" t="s">
        <v>21561</v>
      </c>
      <c r="C21468" t="s">
        <v>21563</v>
      </c>
    </row>
    <row r="21469" spans="1:3" hidden="1" x14ac:dyDescent="0.25">
      <c r="A21469" t="s">
        <v>4130</v>
      </c>
      <c r="B21469" t="s">
        <v>21564</v>
      </c>
      <c r="C21469" t="s">
        <v>21563</v>
      </c>
    </row>
    <row r="21470" spans="1:3" hidden="1" x14ac:dyDescent="0.25">
      <c r="A21470" t="s">
        <v>4130</v>
      </c>
      <c r="B21470" t="s">
        <v>21565</v>
      </c>
      <c r="C21470" t="s">
        <v>21563</v>
      </c>
    </row>
    <row r="21471" spans="1:3" hidden="1" x14ac:dyDescent="0.25">
      <c r="A21471" t="s">
        <v>4130</v>
      </c>
      <c r="B21471" t="s">
        <v>21566</v>
      </c>
      <c r="C21471" t="s">
        <v>21567</v>
      </c>
    </row>
    <row r="21472" spans="1:3" hidden="1" x14ac:dyDescent="0.25">
      <c r="A21472" t="s">
        <v>4130</v>
      </c>
      <c r="B21472" t="s">
        <v>21568</v>
      </c>
      <c r="C21472" t="s">
        <v>21569</v>
      </c>
    </row>
    <row r="21473" spans="1:3" hidden="1" x14ac:dyDescent="0.25">
      <c r="A21473" t="s">
        <v>4130</v>
      </c>
      <c r="B21473" t="s">
        <v>21570</v>
      </c>
      <c r="C21473" t="s">
        <v>21571</v>
      </c>
    </row>
    <row r="21474" spans="1:3" hidden="1" x14ac:dyDescent="0.25">
      <c r="A21474" t="s">
        <v>4130</v>
      </c>
      <c r="B21474" t="s">
        <v>21572</v>
      </c>
      <c r="C21474" t="s">
        <v>21571</v>
      </c>
    </row>
    <row r="21475" spans="1:3" hidden="1" x14ac:dyDescent="0.25">
      <c r="A21475" t="s">
        <v>4130</v>
      </c>
      <c r="B21475" t="s">
        <v>21573</v>
      </c>
      <c r="C21475" t="s">
        <v>21574</v>
      </c>
    </row>
    <row r="21476" spans="1:3" hidden="1" x14ac:dyDescent="0.25">
      <c r="A21476" t="s">
        <v>4130</v>
      </c>
      <c r="B21476" t="s">
        <v>21575</v>
      </c>
      <c r="C21476" t="s">
        <v>21571</v>
      </c>
    </row>
    <row r="21477" spans="1:3" hidden="1" x14ac:dyDescent="0.25">
      <c r="A21477" t="s">
        <v>4130</v>
      </c>
      <c r="B21477" t="s">
        <v>21576</v>
      </c>
      <c r="C21477" t="s">
        <v>21577</v>
      </c>
    </row>
    <row r="21478" spans="1:3" hidden="1" x14ac:dyDescent="0.25">
      <c r="A21478" t="s">
        <v>4130</v>
      </c>
      <c r="B21478" t="s">
        <v>21578</v>
      </c>
      <c r="C21478" t="s">
        <v>21579</v>
      </c>
    </row>
    <row r="21479" spans="1:3" hidden="1" x14ac:dyDescent="0.25">
      <c r="A21479" t="s">
        <v>4130</v>
      </c>
      <c r="B21479" t="s">
        <v>21580</v>
      </c>
      <c r="C21479" t="s">
        <v>21581</v>
      </c>
    </row>
    <row r="21480" spans="1:3" hidden="1" x14ac:dyDescent="0.25">
      <c r="A21480" t="s">
        <v>4130</v>
      </c>
      <c r="B21480" t="s">
        <v>21582</v>
      </c>
      <c r="C21480" t="s">
        <v>21583</v>
      </c>
    </row>
    <row r="21481" spans="1:3" hidden="1" x14ac:dyDescent="0.25">
      <c r="A21481" t="s">
        <v>4130</v>
      </c>
      <c r="B21481" t="s">
        <v>21582</v>
      </c>
      <c r="C21481" t="s">
        <v>21584</v>
      </c>
    </row>
    <row r="21482" spans="1:3" hidden="1" x14ac:dyDescent="0.25">
      <c r="A21482" t="s">
        <v>4130</v>
      </c>
      <c r="B21482" t="s">
        <v>21585</v>
      </c>
      <c r="C21482" t="s">
        <v>21586</v>
      </c>
    </row>
    <row r="21483" spans="1:3" hidden="1" x14ac:dyDescent="0.25">
      <c r="A21483" t="s">
        <v>4130</v>
      </c>
      <c r="B21483" t="s">
        <v>21587</v>
      </c>
      <c r="C21483" t="s">
        <v>21588</v>
      </c>
    </row>
    <row r="21484" spans="1:3" hidden="1" x14ac:dyDescent="0.25">
      <c r="A21484" t="s">
        <v>4130</v>
      </c>
      <c r="B21484" t="s">
        <v>21589</v>
      </c>
      <c r="C21484" t="s">
        <v>21590</v>
      </c>
    </row>
    <row r="21485" spans="1:3" hidden="1" x14ac:dyDescent="0.25">
      <c r="A21485" t="s">
        <v>4130</v>
      </c>
      <c r="B21485" t="s">
        <v>21591</v>
      </c>
      <c r="C21485" t="s">
        <v>21592</v>
      </c>
    </row>
    <row r="21486" spans="1:3" hidden="1" x14ac:dyDescent="0.25">
      <c r="A21486" t="s">
        <v>4130</v>
      </c>
      <c r="B21486" t="s">
        <v>21593</v>
      </c>
      <c r="C21486" t="s">
        <v>21594</v>
      </c>
    </row>
    <row r="21487" spans="1:3" hidden="1" x14ac:dyDescent="0.25">
      <c r="A21487" t="s">
        <v>4130</v>
      </c>
      <c r="B21487" t="s">
        <v>21595</v>
      </c>
      <c r="C21487" t="s">
        <v>21594</v>
      </c>
    </row>
    <row r="21488" spans="1:3" hidden="1" x14ac:dyDescent="0.25">
      <c r="A21488" t="s">
        <v>4130</v>
      </c>
      <c r="B21488" t="s">
        <v>21596</v>
      </c>
      <c r="C21488" t="s">
        <v>21594</v>
      </c>
    </row>
    <row r="21489" spans="1:3" hidden="1" x14ac:dyDescent="0.25">
      <c r="A21489" t="s">
        <v>4130</v>
      </c>
      <c r="B21489" t="s">
        <v>21597</v>
      </c>
      <c r="C21489" t="s">
        <v>21592</v>
      </c>
    </row>
    <row r="21490" spans="1:3" hidden="1" x14ac:dyDescent="0.25">
      <c r="A21490" t="s">
        <v>4130</v>
      </c>
      <c r="B21490" t="s">
        <v>21598</v>
      </c>
      <c r="C21490" t="s">
        <v>21594</v>
      </c>
    </row>
    <row r="21491" spans="1:3" hidden="1" x14ac:dyDescent="0.25">
      <c r="A21491" t="s">
        <v>4130</v>
      </c>
      <c r="B21491" t="s">
        <v>21599</v>
      </c>
      <c r="C21491" t="s">
        <v>21594</v>
      </c>
    </row>
    <row r="21492" spans="1:3" hidden="1" x14ac:dyDescent="0.25">
      <c r="A21492" t="s">
        <v>4130</v>
      </c>
      <c r="B21492" t="s">
        <v>21600</v>
      </c>
      <c r="C21492" t="s">
        <v>21594</v>
      </c>
    </row>
    <row r="21493" spans="1:3" hidden="1" x14ac:dyDescent="0.25">
      <c r="A21493" t="s">
        <v>4130</v>
      </c>
      <c r="B21493" t="s">
        <v>21597</v>
      </c>
      <c r="C21493" t="s">
        <v>21601</v>
      </c>
    </row>
    <row r="21494" spans="1:3" hidden="1" x14ac:dyDescent="0.25">
      <c r="A21494" t="s">
        <v>4130</v>
      </c>
      <c r="B21494" t="s">
        <v>21602</v>
      </c>
      <c r="C21494" t="s">
        <v>21603</v>
      </c>
    </row>
    <row r="21495" spans="1:3" hidden="1" x14ac:dyDescent="0.25">
      <c r="A21495" t="s">
        <v>4130</v>
      </c>
      <c r="B21495" t="s">
        <v>21604</v>
      </c>
      <c r="C21495" t="s">
        <v>21605</v>
      </c>
    </row>
    <row r="21496" spans="1:3" hidden="1" x14ac:dyDescent="0.25">
      <c r="A21496" t="s">
        <v>4130</v>
      </c>
      <c r="B21496" t="s">
        <v>21606</v>
      </c>
      <c r="C21496" t="s">
        <v>21605</v>
      </c>
    </row>
    <row r="21497" spans="1:3" hidden="1" x14ac:dyDescent="0.25">
      <c r="A21497" t="s">
        <v>4130</v>
      </c>
      <c r="B21497" t="s">
        <v>21607</v>
      </c>
      <c r="C21497" t="s">
        <v>21605</v>
      </c>
    </row>
    <row r="21498" spans="1:3" hidden="1" x14ac:dyDescent="0.25">
      <c r="A21498" t="s">
        <v>4130</v>
      </c>
      <c r="B21498" t="s">
        <v>21608</v>
      </c>
      <c r="C21498" t="s">
        <v>21605</v>
      </c>
    </row>
    <row r="21499" spans="1:3" hidden="1" x14ac:dyDescent="0.25">
      <c r="A21499" t="s">
        <v>4130</v>
      </c>
      <c r="B21499" t="s">
        <v>21609</v>
      </c>
      <c r="C21499" t="s">
        <v>21605</v>
      </c>
    </row>
    <row r="21500" spans="1:3" hidden="1" x14ac:dyDescent="0.25">
      <c r="A21500" t="s">
        <v>4130</v>
      </c>
      <c r="B21500" t="s">
        <v>21610</v>
      </c>
      <c r="C21500" t="s">
        <v>21605</v>
      </c>
    </row>
    <row r="21501" spans="1:3" hidden="1" x14ac:dyDescent="0.25">
      <c r="A21501" t="s">
        <v>4130</v>
      </c>
      <c r="B21501" t="s">
        <v>21611</v>
      </c>
      <c r="C21501" t="s">
        <v>21612</v>
      </c>
    </row>
    <row r="21502" spans="1:3" hidden="1" x14ac:dyDescent="0.25">
      <c r="A21502" t="s">
        <v>4130</v>
      </c>
      <c r="B21502" t="s">
        <v>21613</v>
      </c>
      <c r="C21502" t="s">
        <v>21614</v>
      </c>
    </row>
    <row r="21503" spans="1:3" hidden="1" x14ac:dyDescent="0.25">
      <c r="A21503" t="s">
        <v>4130</v>
      </c>
      <c r="B21503" t="s">
        <v>21615</v>
      </c>
      <c r="C21503" t="s">
        <v>21616</v>
      </c>
    </row>
    <row r="21504" spans="1:3" hidden="1" x14ac:dyDescent="0.25">
      <c r="A21504" t="s">
        <v>4130</v>
      </c>
      <c r="B21504" t="s">
        <v>21617</v>
      </c>
      <c r="C21504" t="s">
        <v>21616</v>
      </c>
    </row>
    <row r="21505" spans="1:3" hidden="1" x14ac:dyDescent="0.25">
      <c r="A21505" t="s">
        <v>4130</v>
      </c>
      <c r="B21505" t="s">
        <v>21618</v>
      </c>
      <c r="C21505" t="s">
        <v>21616</v>
      </c>
    </row>
    <row r="21506" spans="1:3" hidden="1" x14ac:dyDescent="0.25">
      <c r="A21506" t="s">
        <v>4130</v>
      </c>
      <c r="B21506" t="s">
        <v>21619</v>
      </c>
      <c r="C21506" t="s">
        <v>21616</v>
      </c>
    </row>
    <row r="21507" spans="1:3" hidden="1" x14ac:dyDescent="0.25">
      <c r="A21507" t="s">
        <v>4130</v>
      </c>
      <c r="B21507" t="s">
        <v>21620</v>
      </c>
      <c r="C21507" t="s">
        <v>21616</v>
      </c>
    </row>
    <row r="21508" spans="1:3" hidden="1" x14ac:dyDescent="0.25">
      <c r="A21508" t="s">
        <v>4130</v>
      </c>
      <c r="B21508" t="s">
        <v>21621</v>
      </c>
      <c r="C21508" t="s">
        <v>21616</v>
      </c>
    </row>
    <row r="21509" spans="1:3" hidden="1" x14ac:dyDescent="0.25">
      <c r="A21509" t="s">
        <v>4130</v>
      </c>
      <c r="B21509" t="s">
        <v>21622</v>
      </c>
      <c r="C21509" t="s">
        <v>21623</v>
      </c>
    </row>
    <row r="21510" spans="1:3" hidden="1" x14ac:dyDescent="0.25">
      <c r="A21510" t="s">
        <v>4130</v>
      </c>
      <c r="B21510" t="s">
        <v>21624</v>
      </c>
      <c r="C21510" t="s">
        <v>21625</v>
      </c>
    </row>
    <row r="21511" spans="1:3" hidden="1" x14ac:dyDescent="0.25">
      <c r="A21511" t="s">
        <v>4130</v>
      </c>
      <c r="B21511" t="s">
        <v>21626</v>
      </c>
      <c r="C21511" t="s">
        <v>21627</v>
      </c>
    </row>
    <row r="21512" spans="1:3" hidden="1" x14ac:dyDescent="0.25">
      <c r="A21512" t="s">
        <v>4130</v>
      </c>
      <c r="B21512" t="s">
        <v>21628</v>
      </c>
      <c r="C21512" t="s">
        <v>21629</v>
      </c>
    </row>
    <row r="21513" spans="1:3" hidden="1" x14ac:dyDescent="0.25">
      <c r="A21513" t="s">
        <v>4130</v>
      </c>
      <c r="B21513" t="s">
        <v>21630</v>
      </c>
      <c r="C21513" t="s">
        <v>21629</v>
      </c>
    </row>
    <row r="21514" spans="1:3" hidden="1" x14ac:dyDescent="0.25">
      <c r="A21514" t="s">
        <v>4130</v>
      </c>
      <c r="B21514" t="s">
        <v>21631</v>
      </c>
      <c r="C21514" t="s">
        <v>21629</v>
      </c>
    </row>
    <row r="21515" spans="1:3" hidden="1" x14ac:dyDescent="0.25">
      <c r="A21515" t="s">
        <v>4130</v>
      </c>
      <c r="B21515" t="s">
        <v>21632</v>
      </c>
      <c r="C21515" t="s">
        <v>21629</v>
      </c>
    </row>
    <row r="21516" spans="1:3" hidden="1" x14ac:dyDescent="0.25">
      <c r="A21516" t="s">
        <v>4130</v>
      </c>
      <c r="B21516" t="s">
        <v>21633</v>
      </c>
      <c r="C21516" t="s">
        <v>21629</v>
      </c>
    </row>
    <row r="21517" spans="1:3" hidden="1" x14ac:dyDescent="0.25">
      <c r="A21517" t="s">
        <v>4130</v>
      </c>
      <c r="B21517" t="s">
        <v>21634</v>
      </c>
      <c r="C21517" t="s">
        <v>21629</v>
      </c>
    </row>
    <row r="21518" spans="1:3" hidden="1" x14ac:dyDescent="0.25">
      <c r="A21518" t="s">
        <v>4130</v>
      </c>
      <c r="B21518" t="s">
        <v>21635</v>
      </c>
      <c r="C21518" t="s">
        <v>21629</v>
      </c>
    </row>
    <row r="21519" spans="1:3" hidden="1" x14ac:dyDescent="0.25">
      <c r="A21519" t="s">
        <v>4130</v>
      </c>
      <c r="B21519" t="s">
        <v>21636</v>
      </c>
      <c r="C21519" t="s">
        <v>21637</v>
      </c>
    </row>
    <row r="21520" spans="1:3" hidden="1" x14ac:dyDescent="0.25">
      <c r="A21520" t="s">
        <v>4130</v>
      </c>
      <c r="B21520" t="s">
        <v>21638</v>
      </c>
      <c r="C21520" t="s">
        <v>21639</v>
      </c>
    </row>
    <row r="21521" spans="1:3" hidden="1" x14ac:dyDescent="0.25">
      <c r="A21521" t="s">
        <v>4130</v>
      </c>
      <c r="B21521" t="s">
        <v>21640</v>
      </c>
      <c r="C21521" t="s">
        <v>21639</v>
      </c>
    </row>
    <row r="21522" spans="1:3" hidden="1" x14ac:dyDescent="0.25">
      <c r="A21522" t="s">
        <v>4130</v>
      </c>
      <c r="B21522" t="s">
        <v>21641</v>
      </c>
      <c r="C21522" t="s">
        <v>21639</v>
      </c>
    </row>
    <row r="21523" spans="1:3" hidden="1" x14ac:dyDescent="0.25">
      <c r="A21523" t="s">
        <v>4130</v>
      </c>
      <c r="B21523" t="s">
        <v>21642</v>
      </c>
      <c r="C21523" t="s">
        <v>21639</v>
      </c>
    </row>
    <row r="21524" spans="1:3" hidden="1" x14ac:dyDescent="0.25">
      <c r="A21524" t="s">
        <v>4130</v>
      </c>
      <c r="B21524" t="s">
        <v>21643</v>
      </c>
      <c r="C21524" t="s">
        <v>21639</v>
      </c>
    </row>
    <row r="21525" spans="1:3" hidden="1" x14ac:dyDescent="0.25">
      <c r="A21525" t="s">
        <v>4130</v>
      </c>
      <c r="B21525" t="s">
        <v>21644</v>
      </c>
      <c r="C21525" t="s">
        <v>21645</v>
      </c>
    </row>
    <row r="21526" spans="1:3" hidden="1" x14ac:dyDescent="0.25">
      <c r="A21526" t="s">
        <v>4130</v>
      </c>
      <c r="B21526" t="s">
        <v>21646</v>
      </c>
      <c r="C21526" t="s">
        <v>21647</v>
      </c>
    </row>
    <row r="21527" spans="1:3" hidden="1" x14ac:dyDescent="0.25">
      <c r="A21527" t="s">
        <v>4130</v>
      </c>
      <c r="B21527" t="s">
        <v>21648</v>
      </c>
      <c r="C21527" t="s">
        <v>21649</v>
      </c>
    </row>
    <row r="21528" spans="1:3" hidden="1" x14ac:dyDescent="0.25">
      <c r="A21528" t="s">
        <v>4130</v>
      </c>
      <c r="B21528" t="s">
        <v>21650</v>
      </c>
      <c r="C21528" t="s">
        <v>21651</v>
      </c>
    </row>
    <row r="21529" spans="1:3" hidden="1" x14ac:dyDescent="0.25">
      <c r="A21529" t="s">
        <v>4130</v>
      </c>
      <c r="B21529" t="s">
        <v>21652</v>
      </c>
      <c r="C21529" t="s">
        <v>21649</v>
      </c>
    </row>
    <row r="21530" spans="1:3" hidden="1" x14ac:dyDescent="0.25">
      <c r="A21530" t="s">
        <v>4130</v>
      </c>
      <c r="B21530" t="s">
        <v>21653</v>
      </c>
      <c r="C21530" t="s">
        <v>21649</v>
      </c>
    </row>
    <row r="21531" spans="1:3" hidden="1" x14ac:dyDescent="0.25">
      <c r="A21531" t="s">
        <v>4130</v>
      </c>
      <c r="B21531" t="s">
        <v>21654</v>
      </c>
      <c r="C21531" t="s">
        <v>21655</v>
      </c>
    </row>
    <row r="21532" spans="1:3" hidden="1" x14ac:dyDescent="0.25">
      <c r="A21532" t="s">
        <v>4130</v>
      </c>
      <c r="B21532" t="s">
        <v>21656</v>
      </c>
      <c r="C21532" t="s">
        <v>21651</v>
      </c>
    </row>
    <row r="21533" spans="1:3" hidden="1" x14ac:dyDescent="0.25">
      <c r="A21533" t="s">
        <v>4130</v>
      </c>
      <c r="B21533" t="s">
        <v>21657</v>
      </c>
      <c r="C21533" t="s">
        <v>21658</v>
      </c>
    </row>
    <row r="21534" spans="1:3" hidden="1" x14ac:dyDescent="0.25">
      <c r="A21534" t="s">
        <v>4130</v>
      </c>
      <c r="B21534" t="s">
        <v>21659</v>
      </c>
      <c r="C21534" t="s">
        <v>21660</v>
      </c>
    </row>
    <row r="21535" spans="1:3" hidden="1" x14ac:dyDescent="0.25">
      <c r="A21535" t="s">
        <v>4130</v>
      </c>
      <c r="B21535" t="s">
        <v>21661</v>
      </c>
      <c r="C21535" t="s">
        <v>21662</v>
      </c>
    </row>
    <row r="21536" spans="1:3" hidden="1" x14ac:dyDescent="0.25">
      <c r="A21536" t="s">
        <v>4130</v>
      </c>
      <c r="B21536" t="s">
        <v>21663</v>
      </c>
      <c r="C21536" t="s">
        <v>21662</v>
      </c>
    </row>
    <row r="21537" spans="1:3" hidden="1" x14ac:dyDescent="0.25">
      <c r="A21537" t="s">
        <v>4130</v>
      </c>
      <c r="B21537" t="s">
        <v>21664</v>
      </c>
      <c r="C21537" t="s">
        <v>21119</v>
      </c>
    </row>
    <row r="21538" spans="1:3" hidden="1" x14ac:dyDescent="0.25">
      <c r="A21538" t="s">
        <v>4130</v>
      </c>
      <c r="B21538" t="s">
        <v>21665</v>
      </c>
      <c r="C21538" t="s">
        <v>21666</v>
      </c>
    </row>
    <row r="21539" spans="1:3" hidden="1" x14ac:dyDescent="0.25">
      <c r="A21539" t="s">
        <v>4130</v>
      </c>
      <c r="B21539" t="s">
        <v>21667</v>
      </c>
      <c r="C21539" t="s">
        <v>21668</v>
      </c>
    </row>
    <row r="21540" spans="1:3" hidden="1" x14ac:dyDescent="0.25">
      <c r="A21540" t="s">
        <v>4130</v>
      </c>
      <c r="B21540" t="s">
        <v>21669</v>
      </c>
      <c r="C21540" t="s">
        <v>21670</v>
      </c>
    </row>
    <row r="21541" spans="1:3" hidden="1" x14ac:dyDescent="0.25">
      <c r="A21541" t="s">
        <v>4130</v>
      </c>
      <c r="B21541" t="s">
        <v>21671</v>
      </c>
      <c r="C21541" t="s">
        <v>21672</v>
      </c>
    </row>
    <row r="21542" spans="1:3" hidden="1" x14ac:dyDescent="0.25">
      <c r="A21542" t="s">
        <v>4130</v>
      </c>
      <c r="B21542" t="s">
        <v>21673</v>
      </c>
      <c r="C21542" t="s">
        <v>21674</v>
      </c>
    </row>
    <row r="21543" spans="1:3" hidden="1" x14ac:dyDescent="0.25">
      <c r="A21543" t="s">
        <v>4130</v>
      </c>
      <c r="B21543" t="s">
        <v>21675</v>
      </c>
      <c r="C21543" t="s">
        <v>21672</v>
      </c>
    </row>
    <row r="21544" spans="1:3" hidden="1" x14ac:dyDescent="0.25">
      <c r="A21544" t="s">
        <v>4130</v>
      </c>
      <c r="B21544" t="s">
        <v>21676</v>
      </c>
      <c r="C21544" t="s">
        <v>21672</v>
      </c>
    </row>
    <row r="21545" spans="1:3" hidden="1" x14ac:dyDescent="0.25">
      <c r="A21545" t="s">
        <v>4130</v>
      </c>
      <c r="B21545" t="s">
        <v>21677</v>
      </c>
      <c r="C21545" t="s">
        <v>21674</v>
      </c>
    </row>
    <row r="21546" spans="1:3" hidden="1" x14ac:dyDescent="0.25">
      <c r="A21546" t="s">
        <v>4130</v>
      </c>
      <c r="B21546" t="s">
        <v>21678</v>
      </c>
      <c r="C21546" t="s">
        <v>21674</v>
      </c>
    </row>
    <row r="21547" spans="1:3" hidden="1" x14ac:dyDescent="0.25">
      <c r="A21547" t="s">
        <v>4130</v>
      </c>
      <c r="B21547" t="s">
        <v>21679</v>
      </c>
      <c r="C21547" t="s">
        <v>21674</v>
      </c>
    </row>
    <row r="21548" spans="1:3" hidden="1" x14ac:dyDescent="0.25">
      <c r="A21548" t="s">
        <v>4130</v>
      </c>
      <c r="B21548" t="s">
        <v>21680</v>
      </c>
      <c r="C21548" t="s">
        <v>21681</v>
      </c>
    </row>
    <row r="21549" spans="1:3" hidden="1" x14ac:dyDescent="0.25">
      <c r="A21549" t="s">
        <v>4130</v>
      </c>
      <c r="B21549" t="s">
        <v>21682</v>
      </c>
      <c r="C21549" t="s">
        <v>21683</v>
      </c>
    </row>
    <row r="21550" spans="1:3" hidden="1" x14ac:dyDescent="0.25">
      <c r="A21550" t="s">
        <v>4130</v>
      </c>
      <c r="B21550" t="s">
        <v>21684</v>
      </c>
      <c r="C21550" t="s">
        <v>21685</v>
      </c>
    </row>
    <row r="21551" spans="1:3" hidden="1" x14ac:dyDescent="0.25">
      <c r="A21551" t="s">
        <v>4130</v>
      </c>
      <c r="B21551" t="s">
        <v>21686</v>
      </c>
      <c r="C21551" t="s">
        <v>21685</v>
      </c>
    </row>
    <row r="21552" spans="1:3" hidden="1" x14ac:dyDescent="0.25">
      <c r="A21552" t="s">
        <v>4130</v>
      </c>
      <c r="B21552" t="s">
        <v>21687</v>
      </c>
      <c r="C21552" t="s">
        <v>21688</v>
      </c>
    </row>
    <row r="21553" spans="1:3" hidden="1" x14ac:dyDescent="0.25">
      <c r="A21553" t="s">
        <v>4130</v>
      </c>
      <c r="B21553" t="s">
        <v>21689</v>
      </c>
      <c r="C21553" t="s">
        <v>21690</v>
      </c>
    </row>
    <row r="21554" spans="1:3" hidden="1" x14ac:dyDescent="0.25">
      <c r="A21554" t="s">
        <v>4130</v>
      </c>
      <c r="B21554" t="s">
        <v>21691</v>
      </c>
      <c r="C21554" t="s">
        <v>21690</v>
      </c>
    </row>
    <row r="21555" spans="1:3" hidden="1" x14ac:dyDescent="0.25">
      <c r="A21555" t="s">
        <v>4130</v>
      </c>
      <c r="B21555" t="s">
        <v>21692</v>
      </c>
      <c r="C21555" t="s">
        <v>21690</v>
      </c>
    </row>
    <row r="21556" spans="1:3" hidden="1" x14ac:dyDescent="0.25">
      <c r="A21556" t="s">
        <v>4130</v>
      </c>
      <c r="B21556" t="s">
        <v>21693</v>
      </c>
      <c r="C21556" t="s">
        <v>21688</v>
      </c>
    </row>
    <row r="21557" spans="1:3" hidden="1" x14ac:dyDescent="0.25">
      <c r="A21557" t="s">
        <v>4130</v>
      </c>
      <c r="B21557" t="s">
        <v>21694</v>
      </c>
      <c r="C21557" t="s">
        <v>21695</v>
      </c>
    </row>
    <row r="21558" spans="1:3" hidden="1" x14ac:dyDescent="0.25">
      <c r="A21558" t="s">
        <v>4130</v>
      </c>
      <c r="B21558" t="s">
        <v>21696</v>
      </c>
      <c r="C21558" t="s">
        <v>21697</v>
      </c>
    </row>
    <row r="21559" spans="1:3" hidden="1" x14ac:dyDescent="0.25">
      <c r="A21559" t="s">
        <v>4130</v>
      </c>
      <c r="B21559" t="s">
        <v>21698</v>
      </c>
      <c r="C21559" t="s">
        <v>21046</v>
      </c>
    </row>
    <row r="21560" spans="1:3" hidden="1" x14ac:dyDescent="0.25">
      <c r="A21560" t="s">
        <v>4130</v>
      </c>
      <c r="B21560" t="s">
        <v>21699</v>
      </c>
      <c r="C21560" t="s">
        <v>21700</v>
      </c>
    </row>
    <row r="21561" spans="1:3" hidden="1" x14ac:dyDescent="0.25">
      <c r="A21561" t="s">
        <v>4130</v>
      </c>
      <c r="B21561" t="s">
        <v>21701</v>
      </c>
      <c r="C21561" t="s">
        <v>21569</v>
      </c>
    </row>
    <row r="21562" spans="1:3" hidden="1" x14ac:dyDescent="0.25">
      <c r="A21562" t="s">
        <v>4130</v>
      </c>
      <c r="B21562" t="s">
        <v>21701</v>
      </c>
      <c r="C21562" t="s">
        <v>21702</v>
      </c>
    </row>
    <row r="21563" spans="1:3" hidden="1" x14ac:dyDescent="0.25">
      <c r="A21563" t="s">
        <v>4130</v>
      </c>
      <c r="B21563" t="s">
        <v>21701</v>
      </c>
      <c r="C21563" t="s">
        <v>21703</v>
      </c>
    </row>
    <row r="21564" spans="1:3" hidden="1" x14ac:dyDescent="0.25">
      <c r="A21564" t="s">
        <v>4130</v>
      </c>
      <c r="B21564" t="s">
        <v>21704</v>
      </c>
      <c r="C21564" t="s">
        <v>21705</v>
      </c>
    </row>
    <row r="21565" spans="1:3" hidden="1" x14ac:dyDescent="0.25">
      <c r="A21565" t="s">
        <v>4130</v>
      </c>
      <c r="B21565" t="s">
        <v>21704</v>
      </c>
      <c r="C21565" t="s">
        <v>21706</v>
      </c>
    </row>
    <row r="21566" spans="1:3" hidden="1" x14ac:dyDescent="0.25">
      <c r="A21566" t="s">
        <v>4130</v>
      </c>
      <c r="B21566" t="s">
        <v>21707</v>
      </c>
      <c r="C21566" t="s">
        <v>21708</v>
      </c>
    </row>
    <row r="21567" spans="1:3" hidden="1" x14ac:dyDescent="0.25">
      <c r="A21567" t="s">
        <v>4130</v>
      </c>
      <c r="B21567" t="s">
        <v>4238</v>
      </c>
      <c r="C21567" t="s">
        <v>21708</v>
      </c>
    </row>
    <row r="21568" spans="1:3" hidden="1" x14ac:dyDescent="0.25">
      <c r="A21568" t="s">
        <v>4130</v>
      </c>
      <c r="B21568" t="s">
        <v>21707</v>
      </c>
      <c r="C21568" t="s">
        <v>21709</v>
      </c>
    </row>
    <row r="21569" spans="1:3" hidden="1" x14ac:dyDescent="0.25">
      <c r="A21569" t="s">
        <v>4130</v>
      </c>
      <c r="B21569" t="s">
        <v>21710</v>
      </c>
      <c r="C21569" t="s">
        <v>21711</v>
      </c>
    </row>
    <row r="21570" spans="1:3" hidden="1" x14ac:dyDescent="0.25">
      <c r="A21570" t="s">
        <v>4130</v>
      </c>
      <c r="B21570" t="s">
        <v>21712</v>
      </c>
      <c r="C21570" t="s">
        <v>21713</v>
      </c>
    </row>
    <row r="21571" spans="1:3" hidden="1" x14ac:dyDescent="0.25">
      <c r="A21571" t="s">
        <v>4130</v>
      </c>
      <c r="B21571" t="s">
        <v>21714</v>
      </c>
      <c r="C21571" t="s">
        <v>21715</v>
      </c>
    </row>
    <row r="21572" spans="1:3" hidden="1" x14ac:dyDescent="0.25">
      <c r="A21572" t="s">
        <v>4130</v>
      </c>
      <c r="B21572" t="s">
        <v>21716</v>
      </c>
      <c r="C21572" t="s">
        <v>21717</v>
      </c>
    </row>
    <row r="21573" spans="1:3" hidden="1" x14ac:dyDescent="0.25">
      <c r="A21573" t="s">
        <v>4130</v>
      </c>
      <c r="B21573" t="s">
        <v>21718</v>
      </c>
      <c r="C21573" t="s">
        <v>21719</v>
      </c>
    </row>
    <row r="21574" spans="1:3" hidden="1" x14ac:dyDescent="0.25">
      <c r="A21574" t="s">
        <v>4130</v>
      </c>
      <c r="B21574" t="s">
        <v>21720</v>
      </c>
      <c r="C21574" t="s">
        <v>21721</v>
      </c>
    </row>
    <row r="21575" spans="1:3" hidden="1" x14ac:dyDescent="0.25">
      <c r="A21575" t="s">
        <v>4130</v>
      </c>
      <c r="B21575" t="s">
        <v>21722</v>
      </c>
      <c r="C21575" t="s">
        <v>21723</v>
      </c>
    </row>
    <row r="21576" spans="1:3" hidden="1" x14ac:dyDescent="0.25">
      <c r="A21576" t="s">
        <v>4130</v>
      </c>
      <c r="B21576" t="s">
        <v>21724</v>
      </c>
      <c r="C21576" t="s">
        <v>21725</v>
      </c>
    </row>
    <row r="21577" spans="1:3" hidden="1" x14ac:dyDescent="0.25">
      <c r="A21577" t="s">
        <v>4130</v>
      </c>
      <c r="B21577" t="s">
        <v>21726</v>
      </c>
      <c r="C21577" t="s">
        <v>21727</v>
      </c>
    </row>
    <row r="21578" spans="1:3" hidden="1" x14ac:dyDescent="0.25">
      <c r="A21578" t="s">
        <v>4130</v>
      </c>
      <c r="B21578" t="s">
        <v>21728</v>
      </c>
      <c r="C21578" t="s">
        <v>21717</v>
      </c>
    </row>
    <row r="21579" spans="1:3" hidden="1" x14ac:dyDescent="0.25">
      <c r="A21579" t="s">
        <v>4130</v>
      </c>
      <c r="B21579" t="s">
        <v>21729</v>
      </c>
      <c r="C21579" t="s">
        <v>21721</v>
      </c>
    </row>
    <row r="21580" spans="1:3" hidden="1" x14ac:dyDescent="0.25">
      <c r="A21580" t="s">
        <v>4130</v>
      </c>
      <c r="B21580" t="s">
        <v>21730</v>
      </c>
      <c r="C21580" t="s">
        <v>21731</v>
      </c>
    </row>
    <row r="21581" spans="1:3" hidden="1" x14ac:dyDescent="0.25">
      <c r="A21581" t="s">
        <v>4130</v>
      </c>
      <c r="B21581" t="s">
        <v>21732</v>
      </c>
      <c r="C21581" t="s">
        <v>21733</v>
      </c>
    </row>
    <row r="21582" spans="1:3" hidden="1" x14ac:dyDescent="0.25">
      <c r="A21582" t="s">
        <v>4130</v>
      </c>
      <c r="B21582" t="s">
        <v>21732</v>
      </c>
      <c r="C21582" t="s">
        <v>21734</v>
      </c>
    </row>
    <row r="21583" spans="1:3" hidden="1" x14ac:dyDescent="0.25">
      <c r="A21583" t="s">
        <v>4130</v>
      </c>
      <c r="B21583" t="s">
        <v>21735</v>
      </c>
      <c r="C21583" t="s">
        <v>21119</v>
      </c>
    </row>
    <row r="21584" spans="1:3" hidden="1" x14ac:dyDescent="0.25">
      <c r="A21584" t="s">
        <v>4130</v>
      </c>
      <c r="B21584" t="s">
        <v>21736</v>
      </c>
      <c r="C21584" t="s">
        <v>21117</v>
      </c>
    </row>
    <row r="21585" spans="1:3" hidden="1" x14ac:dyDescent="0.25">
      <c r="A21585" t="s">
        <v>4130</v>
      </c>
      <c r="B21585" t="s">
        <v>21737</v>
      </c>
      <c r="C21585" t="s">
        <v>21738</v>
      </c>
    </row>
    <row r="21586" spans="1:3" hidden="1" x14ac:dyDescent="0.25">
      <c r="A21586" t="s">
        <v>4130</v>
      </c>
      <c r="B21586" t="s">
        <v>21739</v>
      </c>
      <c r="C21586" t="s">
        <v>21738</v>
      </c>
    </row>
    <row r="21587" spans="1:3" hidden="1" x14ac:dyDescent="0.25">
      <c r="A21587" t="s">
        <v>4130</v>
      </c>
      <c r="B21587" t="s">
        <v>21740</v>
      </c>
      <c r="C21587" t="s">
        <v>21741</v>
      </c>
    </row>
    <row r="21588" spans="1:3" hidden="1" x14ac:dyDescent="0.25">
      <c r="A21588" t="s">
        <v>4130</v>
      </c>
      <c r="B21588" t="s">
        <v>21740</v>
      </c>
      <c r="C21588" t="s">
        <v>21742</v>
      </c>
    </row>
    <row r="21589" spans="1:3" hidden="1" x14ac:dyDescent="0.25">
      <c r="A21589" t="s">
        <v>4130</v>
      </c>
      <c r="B21589" t="s">
        <v>21743</v>
      </c>
      <c r="C21589" t="s">
        <v>21119</v>
      </c>
    </row>
    <row r="21590" spans="1:3" hidden="1" x14ac:dyDescent="0.25">
      <c r="A21590" t="s">
        <v>4130</v>
      </c>
      <c r="B21590" t="s">
        <v>21744</v>
      </c>
      <c r="C21590" t="s">
        <v>21745</v>
      </c>
    </row>
    <row r="21591" spans="1:3" hidden="1" x14ac:dyDescent="0.25">
      <c r="A21591" t="s">
        <v>4130</v>
      </c>
      <c r="B21591" t="s">
        <v>21746</v>
      </c>
      <c r="C21591" t="s">
        <v>21747</v>
      </c>
    </row>
    <row r="21592" spans="1:3" hidden="1" x14ac:dyDescent="0.25">
      <c r="A21592" t="s">
        <v>4130</v>
      </c>
      <c r="B21592" t="s">
        <v>21748</v>
      </c>
      <c r="C21592" t="s">
        <v>21749</v>
      </c>
    </row>
    <row r="21593" spans="1:3" hidden="1" x14ac:dyDescent="0.25">
      <c r="A21593" t="s">
        <v>4130</v>
      </c>
      <c r="B21593" t="s">
        <v>21750</v>
      </c>
      <c r="C21593" t="s">
        <v>21751</v>
      </c>
    </row>
    <row r="21594" spans="1:3" hidden="1" x14ac:dyDescent="0.25">
      <c r="A21594" t="s">
        <v>4130</v>
      </c>
      <c r="B21594" t="s">
        <v>21752</v>
      </c>
      <c r="C21594" t="s">
        <v>21753</v>
      </c>
    </row>
    <row r="21595" spans="1:3" hidden="1" x14ac:dyDescent="0.25">
      <c r="A21595" t="s">
        <v>4130</v>
      </c>
      <c r="B21595" t="s">
        <v>21754</v>
      </c>
      <c r="C21595" t="s">
        <v>21755</v>
      </c>
    </row>
    <row r="21596" spans="1:3" hidden="1" x14ac:dyDescent="0.25">
      <c r="A21596" t="s">
        <v>4130</v>
      </c>
      <c r="B21596" t="s">
        <v>4238</v>
      </c>
      <c r="C21596" t="s">
        <v>21755</v>
      </c>
    </row>
    <row r="21597" spans="1:3" hidden="1" x14ac:dyDescent="0.25">
      <c r="A21597" t="s">
        <v>4130</v>
      </c>
      <c r="B21597" t="s">
        <v>21756</v>
      </c>
      <c r="C21597" t="s">
        <v>21757</v>
      </c>
    </row>
    <row r="21598" spans="1:3" hidden="1" x14ac:dyDescent="0.25">
      <c r="A21598" t="s">
        <v>4130</v>
      </c>
      <c r="B21598" t="s">
        <v>21758</v>
      </c>
      <c r="C21598" t="s">
        <v>21757</v>
      </c>
    </row>
    <row r="21599" spans="1:3" hidden="1" x14ac:dyDescent="0.25">
      <c r="A21599" t="s">
        <v>4130</v>
      </c>
      <c r="B21599" t="s">
        <v>21759</v>
      </c>
      <c r="C21599" t="s">
        <v>21760</v>
      </c>
    </row>
    <row r="21600" spans="1:3" hidden="1" x14ac:dyDescent="0.25">
      <c r="A21600" t="s">
        <v>4130</v>
      </c>
      <c r="B21600" t="s">
        <v>21761</v>
      </c>
      <c r="C21600" t="s">
        <v>21760</v>
      </c>
    </row>
    <row r="21601" spans="1:3" hidden="1" x14ac:dyDescent="0.25">
      <c r="A21601" t="s">
        <v>4130</v>
      </c>
      <c r="B21601" t="s">
        <v>4238</v>
      </c>
      <c r="C21601" t="s">
        <v>21760</v>
      </c>
    </row>
    <row r="21602" spans="1:3" hidden="1" x14ac:dyDescent="0.25">
      <c r="A21602" t="s">
        <v>4130</v>
      </c>
      <c r="B21602" t="s">
        <v>21762</v>
      </c>
      <c r="C21602" t="s">
        <v>21763</v>
      </c>
    </row>
    <row r="21603" spans="1:3" hidden="1" x14ac:dyDescent="0.25">
      <c r="A21603" t="s">
        <v>4130</v>
      </c>
      <c r="B21603" t="s">
        <v>21762</v>
      </c>
      <c r="C21603" t="s">
        <v>21764</v>
      </c>
    </row>
    <row r="21604" spans="1:3" hidden="1" x14ac:dyDescent="0.25">
      <c r="A21604" t="s">
        <v>4130</v>
      </c>
      <c r="B21604" t="s">
        <v>21765</v>
      </c>
      <c r="C21604" t="s">
        <v>21766</v>
      </c>
    </row>
    <row r="21605" spans="1:3" hidden="1" x14ac:dyDescent="0.25">
      <c r="A21605" t="s">
        <v>4130</v>
      </c>
      <c r="B21605" t="s">
        <v>21767</v>
      </c>
      <c r="C21605" t="s">
        <v>21768</v>
      </c>
    </row>
    <row r="21606" spans="1:3" hidden="1" x14ac:dyDescent="0.25">
      <c r="A21606" t="s">
        <v>4130</v>
      </c>
      <c r="B21606" t="s">
        <v>21769</v>
      </c>
      <c r="C21606" t="s">
        <v>21770</v>
      </c>
    </row>
    <row r="21607" spans="1:3" hidden="1" x14ac:dyDescent="0.25">
      <c r="A21607" t="s">
        <v>4130</v>
      </c>
      <c r="B21607" t="s">
        <v>21771</v>
      </c>
      <c r="C21607" t="s">
        <v>21772</v>
      </c>
    </row>
    <row r="21608" spans="1:3" hidden="1" x14ac:dyDescent="0.25">
      <c r="A21608" t="s">
        <v>4130</v>
      </c>
      <c r="B21608" t="s">
        <v>21773</v>
      </c>
      <c r="C21608" t="s">
        <v>21774</v>
      </c>
    </row>
    <row r="21609" spans="1:3" hidden="1" x14ac:dyDescent="0.25">
      <c r="A21609" t="s">
        <v>4130</v>
      </c>
      <c r="B21609" t="s">
        <v>21775</v>
      </c>
      <c r="C21609" t="s">
        <v>21776</v>
      </c>
    </row>
    <row r="21610" spans="1:3" hidden="1" x14ac:dyDescent="0.25">
      <c r="A21610" t="s">
        <v>4130</v>
      </c>
      <c r="B21610" t="s">
        <v>21777</v>
      </c>
      <c r="C21610" t="s">
        <v>21778</v>
      </c>
    </row>
    <row r="21611" spans="1:3" hidden="1" x14ac:dyDescent="0.25">
      <c r="A21611" t="s">
        <v>4130</v>
      </c>
      <c r="B21611" t="s">
        <v>21779</v>
      </c>
      <c r="C21611" t="s">
        <v>21780</v>
      </c>
    </row>
    <row r="21612" spans="1:3" hidden="1" x14ac:dyDescent="0.25">
      <c r="A21612" t="s">
        <v>4130</v>
      </c>
      <c r="B21612" t="s">
        <v>21777</v>
      </c>
      <c r="C21612" t="s">
        <v>21780</v>
      </c>
    </row>
    <row r="21613" spans="1:3" hidden="1" x14ac:dyDescent="0.25">
      <c r="A21613" t="s">
        <v>4130</v>
      </c>
      <c r="B21613" t="s">
        <v>21781</v>
      </c>
      <c r="C21613" t="s">
        <v>20203</v>
      </c>
    </row>
    <row r="21614" spans="1:3" hidden="1" x14ac:dyDescent="0.25">
      <c r="A21614" t="s">
        <v>4130</v>
      </c>
      <c r="B21614" t="s">
        <v>21781</v>
      </c>
      <c r="C21614" t="s">
        <v>21782</v>
      </c>
    </row>
    <row r="21615" spans="1:3" hidden="1" x14ac:dyDescent="0.25">
      <c r="A21615" t="s">
        <v>4130</v>
      </c>
      <c r="B21615" t="s">
        <v>21783</v>
      </c>
      <c r="C21615" t="s">
        <v>21784</v>
      </c>
    </row>
    <row r="21616" spans="1:3" hidden="1" x14ac:dyDescent="0.25">
      <c r="A21616" t="s">
        <v>4130</v>
      </c>
      <c r="B21616" t="s">
        <v>21785</v>
      </c>
      <c r="C21616" t="s">
        <v>21786</v>
      </c>
    </row>
    <row r="21617" spans="1:3" hidden="1" x14ac:dyDescent="0.25">
      <c r="A21617" t="s">
        <v>4130</v>
      </c>
      <c r="B21617" t="s">
        <v>21787</v>
      </c>
      <c r="C21617" t="s">
        <v>21788</v>
      </c>
    </row>
    <row r="21618" spans="1:3" hidden="1" x14ac:dyDescent="0.25">
      <c r="A21618" t="s">
        <v>4130</v>
      </c>
      <c r="B21618" t="s">
        <v>21789</v>
      </c>
      <c r="C21618" t="s">
        <v>21790</v>
      </c>
    </row>
    <row r="21619" spans="1:3" hidden="1" x14ac:dyDescent="0.25">
      <c r="A21619" t="s">
        <v>4130</v>
      </c>
      <c r="B21619" t="s">
        <v>21791</v>
      </c>
      <c r="C21619" t="s">
        <v>21792</v>
      </c>
    </row>
    <row r="21620" spans="1:3" hidden="1" x14ac:dyDescent="0.25">
      <c r="A21620" t="s">
        <v>4130</v>
      </c>
      <c r="B21620" t="s">
        <v>21793</v>
      </c>
      <c r="C21620" t="s">
        <v>21794</v>
      </c>
    </row>
    <row r="21621" spans="1:3" hidden="1" x14ac:dyDescent="0.25">
      <c r="A21621" t="s">
        <v>4130</v>
      </c>
      <c r="B21621" t="s">
        <v>21795</v>
      </c>
      <c r="C21621" t="s">
        <v>21796</v>
      </c>
    </row>
    <row r="21622" spans="1:3" hidden="1" x14ac:dyDescent="0.25">
      <c r="A21622" t="s">
        <v>4130</v>
      </c>
      <c r="B21622" t="s">
        <v>21797</v>
      </c>
      <c r="C21622" t="s">
        <v>21798</v>
      </c>
    </row>
    <row r="21623" spans="1:3" hidden="1" x14ac:dyDescent="0.25">
      <c r="A21623" t="s">
        <v>4130</v>
      </c>
      <c r="B21623" t="s">
        <v>21799</v>
      </c>
      <c r="C21623" t="s">
        <v>21798</v>
      </c>
    </row>
    <row r="21624" spans="1:3" hidden="1" x14ac:dyDescent="0.25">
      <c r="A21624" t="s">
        <v>4130</v>
      </c>
      <c r="B21624" t="s">
        <v>21800</v>
      </c>
      <c r="C21624" t="s">
        <v>21796</v>
      </c>
    </row>
    <row r="21625" spans="1:3" hidden="1" x14ac:dyDescent="0.25">
      <c r="A21625" t="s">
        <v>4130</v>
      </c>
      <c r="B21625" t="s">
        <v>21801</v>
      </c>
      <c r="C21625" t="s">
        <v>21802</v>
      </c>
    </row>
    <row r="21626" spans="1:3" hidden="1" x14ac:dyDescent="0.25">
      <c r="A21626" t="s">
        <v>4130</v>
      </c>
      <c r="B21626" t="s">
        <v>21803</v>
      </c>
      <c r="C21626" t="s">
        <v>21804</v>
      </c>
    </row>
    <row r="21627" spans="1:3" hidden="1" x14ac:dyDescent="0.25">
      <c r="A21627" t="s">
        <v>4130</v>
      </c>
      <c r="B21627" t="s">
        <v>21805</v>
      </c>
      <c r="C21627" t="s">
        <v>21806</v>
      </c>
    </row>
    <row r="21628" spans="1:3" hidden="1" x14ac:dyDescent="0.25">
      <c r="A21628" t="s">
        <v>4130</v>
      </c>
      <c r="B21628" t="s">
        <v>21807</v>
      </c>
      <c r="C21628" t="s">
        <v>21808</v>
      </c>
    </row>
    <row r="21629" spans="1:3" hidden="1" x14ac:dyDescent="0.25">
      <c r="A21629" t="s">
        <v>4130</v>
      </c>
      <c r="B21629" t="s">
        <v>21809</v>
      </c>
      <c r="C21629" t="s">
        <v>21810</v>
      </c>
    </row>
    <row r="21630" spans="1:3" hidden="1" x14ac:dyDescent="0.25">
      <c r="A21630" t="s">
        <v>4130</v>
      </c>
      <c r="B21630" t="s">
        <v>21811</v>
      </c>
      <c r="C21630" t="s">
        <v>21812</v>
      </c>
    </row>
    <row r="21631" spans="1:3" hidden="1" x14ac:dyDescent="0.25">
      <c r="A21631" t="s">
        <v>4130</v>
      </c>
      <c r="B21631" t="s">
        <v>21813</v>
      </c>
      <c r="C21631" t="s">
        <v>21814</v>
      </c>
    </row>
    <row r="21632" spans="1:3" hidden="1" x14ac:dyDescent="0.25">
      <c r="A21632" t="s">
        <v>4130</v>
      </c>
      <c r="B21632" t="s">
        <v>21815</v>
      </c>
      <c r="C21632" t="s">
        <v>21816</v>
      </c>
    </row>
    <row r="21633" spans="1:3" hidden="1" x14ac:dyDescent="0.25">
      <c r="A21633" t="s">
        <v>4130</v>
      </c>
      <c r="B21633" t="s">
        <v>21817</v>
      </c>
      <c r="C21633" t="s">
        <v>21818</v>
      </c>
    </row>
    <row r="21634" spans="1:3" hidden="1" x14ac:dyDescent="0.25">
      <c r="A21634" t="s">
        <v>4130</v>
      </c>
      <c r="B21634" t="s">
        <v>4238</v>
      </c>
      <c r="C21634" t="s">
        <v>21818</v>
      </c>
    </row>
    <row r="21635" spans="1:3" hidden="1" x14ac:dyDescent="0.25">
      <c r="A21635" t="s">
        <v>4130</v>
      </c>
      <c r="B21635" t="s">
        <v>21819</v>
      </c>
      <c r="C21635" t="s">
        <v>21820</v>
      </c>
    </row>
    <row r="21636" spans="1:3" hidden="1" x14ac:dyDescent="0.25">
      <c r="A21636" t="s">
        <v>4130</v>
      </c>
      <c r="B21636" t="s">
        <v>21821</v>
      </c>
      <c r="C21636" t="s">
        <v>21822</v>
      </c>
    </row>
    <row r="21637" spans="1:3" hidden="1" x14ac:dyDescent="0.25">
      <c r="A21637" t="s">
        <v>4130</v>
      </c>
      <c r="B21637" t="s">
        <v>21823</v>
      </c>
      <c r="C21637" t="s">
        <v>21824</v>
      </c>
    </row>
    <row r="21638" spans="1:3" hidden="1" x14ac:dyDescent="0.25">
      <c r="A21638" t="s">
        <v>4130</v>
      </c>
      <c r="B21638" t="s">
        <v>21825</v>
      </c>
      <c r="C21638" t="s">
        <v>21826</v>
      </c>
    </row>
    <row r="21639" spans="1:3" hidden="1" x14ac:dyDescent="0.25">
      <c r="A21639" t="s">
        <v>4130</v>
      </c>
      <c r="B21639" t="s">
        <v>21827</v>
      </c>
      <c r="C21639" t="s">
        <v>21828</v>
      </c>
    </row>
    <row r="21640" spans="1:3" hidden="1" x14ac:dyDescent="0.25">
      <c r="A21640" t="s">
        <v>4130</v>
      </c>
      <c r="B21640" t="s">
        <v>21829</v>
      </c>
      <c r="C21640" t="s">
        <v>21830</v>
      </c>
    </row>
    <row r="21641" spans="1:3" hidden="1" x14ac:dyDescent="0.25">
      <c r="A21641" t="s">
        <v>4130</v>
      </c>
      <c r="B21641" t="s">
        <v>21831</v>
      </c>
      <c r="C21641" t="s">
        <v>21832</v>
      </c>
    </row>
    <row r="21642" spans="1:3" hidden="1" x14ac:dyDescent="0.25">
      <c r="A21642" t="s">
        <v>4130</v>
      </c>
      <c r="B21642" t="s">
        <v>21833</v>
      </c>
      <c r="C21642" t="s">
        <v>21832</v>
      </c>
    </row>
    <row r="21643" spans="1:3" hidden="1" x14ac:dyDescent="0.25">
      <c r="A21643" t="s">
        <v>4130</v>
      </c>
      <c r="B21643" t="s">
        <v>21834</v>
      </c>
      <c r="C21643" t="s">
        <v>21835</v>
      </c>
    </row>
    <row r="21644" spans="1:3" hidden="1" x14ac:dyDescent="0.25">
      <c r="A21644" t="s">
        <v>4130</v>
      </c>
      <c r="B21644" t="s">
        <v>21836</v>
      </c>
      <c r="C21644" t="s">
        <v>21837</v>
      </c>
    </row>
    <row r="21645" spans="1:3" hidden="1" x14ac:dyDescent="0.25">
      <c r="A21645" t="s">
        <v>4130</v>
      </c>
      <c r="B21645" t="s">
        <v>21838</v>
      </c>
      <c r="C21645" t="s">
        <v>21839</v>
      </c>
    </row>
    <row r="21646" spans="1:3" hidden="1" x14ac:dyDescent="0.25">
      <c r="A21646" t="s">
        <v>4130</v>
      </c>
      <c r="B21646" t="s">
        <v>21840</v>
      </c>
      <c r="C21646" t="s">
        <v>21841</v>
      </c>
    </row>
    <row r="21647" spans="1:3" hidden="1" x14ac:dyDescent="0.25">
      <c r="A21647" t="s">
        <v>4130</v>
      </c>
      <c r="B21647" t="s">
        <v>21842</v>
      </c>
      <c r="C21647" t="s">
        <v>21843</v>
      </c>
    </row>
    <row r="21648" spans="1:3" hidden="1" x14ac:dyDescent="0.25">
      <c r="A21648" t="s">
        <v>4130</v>
      </c>
      <c r="B21648" t="s">
        <v>21844</v>
      </c>
      <c r="C21648" t="s">
        <v>21845</v>
      </c>
    </row>
    <row r="21649" spans="1:3" hidden="1" x14ac:dyDescent="0.25">
      <c r="A21649" t="s">
        <v>4130</v>
      </c>
      <c r="B21649" t="s">
        <v>21846</v>
      </c>
      <c r="C21649" t="s">
        <v>21847</v>
      </c>
    </row>
    <row r="21650" spans="1:3" hidden="1" x14ac:dyDescent="0.25">
      <c r="A21650" t="s">
        <v>4130</v>
      </c>
      <c r="B21650" t="s">
        <v>21848</v>
      </c>
      <c r="C21650" t="s">
        <v>21849</v>
      </c>
    </row>
    <row r="21651" spans="1:3" hidden="1" x14ac:dyDescent="0.25">
      <c r="A21651" t="s">
        <v>4130</v>
      </c>
      <c r="B21651" t="s">
        <v>21850</v>
      </c>
      <c r="C21651" t="s">
        <v>21851</v>
      </c>
    </row>
    <row r="21652" spans="1:3" hidden="1" x14ac:dyDescent="0.25">
      <c r="A21652" t="s">
        <v>4130</v>
      </c>
      <c r="B21652" t="s">
        <v>21852</v>
      </c>
      <c r="C21652" t="s">
        <v>21853</v>
      </c>
    </row>
    <row r="21653" spans="1:3" hidden="1" x14ac:dyDescent="0.25">
      <c r="A21653" t="s">
        <v>4130</v>
      </c>
      <c r="B21653" t="s">
        <v>21854</v>
      </c>
      <c r="C21653" t="s">
        <v>21855</v>
      </c>
    </row>
    <row r="21654" spans="1:3" hidden="1" x14ac:dyDescent="0.25">
      <c r="A21654" t="s">
        <v>4130</v>
      </c>
      <c r="B21654" t="s">
        <v>21856</v>
      </c>
      <c r="C21654" t="s">
        <v>21857</v>
      </c>
    </row>
    <row r="21655" spans="1:3" hidden="1" x14ac:dyDescent="0.25">
      <c r="A21655" t="s">
        <v>4130</v>
      </c>
      <c r="B21655" t="s">
        <v>21858</v>
      </c>
      <c r="C21655" t="s">
        <v>21857</v>
      </c>
    </row>
    <row r="21656" spans="1:3" hidden="1" x14ac:dyDescent="0.25">
      <c r="A21656" t="s">
        <v>4130</v>
      </c>
      <c r="B21656" t="s">
        <v>21859</v>
      </c>
      <c r="C21656" t="s">
        <v>20338</v>
      </c>
    </row>
    <row r="21657" spans="1:3" hidden="1" x14ac:dyDescent="0.25">
      <c r="A21657" t="s">
        <v>4130</v>
      </c>
      <c r="B21657" t="s">
        <v>21860</v>
      </c>
      <c r="C21657" t="s">
        <v>20340</v>
      </c>
    </row>
    <row r="21658" spans="1:3" hidden="1" x14ac:dyDescent="0.25">
      <c r="A21658" t="s">
        <v>4130</v>
      </c>
      <c r="B21658" t="s">
        <v>21861</v>
      </c>
      <c r="C21658" t="s">
        <v>20340</v>
      </c>
    </row>
    <row r="21659" spans="1:3" hidden="1" x14ac:dyDescent="0.25">
      <c r="A21659" t="s">
        <v>4130</v>
      </c>
      <c r="B21659" t="s">
        <v>21862</v>
      </c>
      <c r="C21659" t="s">
        <v>20340</v>
      </c>
    </row>
    <row r="21660" spans="1:3" hidden="1" x14ac:dyDescent="0.25">
      <c r="A21660" t="s">
        <v>4130</v>
      </c>
      <c r="B21660" t="s">
        <v>21863</v>
      </c>
      <c r="C21660" t="s">
        <v>20340</v>
      </c>
    </row>
    <row r="21661" spans="1:3" hidden="1" x14ac:dyDescent="0.25">
      <c r="A21661" t="s">
        <v>4130</v>
      </c>
      <c r="B21661" t="s">
        <v>21861</v>
      </c>
      <c r="C21661" t="s">
        <v>20338</v>
      </c>
    </row>
    <row r="21662" spans="1:3" hidden="1" x14ac:dyDescent="0.25">
      <c r="A21662" t="s">
        <v>4130</v>
      </c>
      <c r="B21662" t="s">
        <v>21864</v>
      </c>
      <c r="C21662" t="s">
        <v>20340</v>
      </c>
    </row>
    <row r="21663" spans="1:3" hidden="1" x14ac:dyDescent="0.25">
      <c r="A21663" t="s">
        <v>4130</v>
      </c>
      <c r="B21663" t="s">
        <v>21865</v>
      </c>
      <c r="C21663" t="s">
        <v>20352</v>
      </c>
    </row>
    <row r="21664" spans="1:3" hidden="1" x14ac:dyDescent="0.25">
      <c r="A21664" t="s">
        <v>4130</v>
      </c>
      <c r="B21664" t="s">
        <v>21866</v>
      </c>
      <c r="C21664" t="s">
        <v>21867</v>
      </c>
    </row>
    <row r="21665" spans="1:3" hidden="1" x14ac:dyDescent="0.25">
      <c r="A21665" t="s">
        <v>4130</v>
      </c>
      <c r="B21665" t="s">
        <v>21866</v>
      </c>
      <c r="C21665" t="s">
        <v>20356</v>
      </c>
    </row>
    <row r="21666" spans="1:3" hidden="1" x14ac:dyDescent="0.25">
      <c r="A21666" t="s">
        <v>4130</v>
      </c>
      <c r="B21666" t="s">
        <v>21866</v>
      </c>
      <c r="C21666" t="s">
        <v>21868</v>
      </c>
    </row>
    <row r="21667" spans="1:3" hidden="1" x14ac:dyDescent="0.25">
      <c r="A21667" t="s">
        <v>4130</v>
      </c>
      <c r="B21667" t="s">
        <v>21869</v>
      </c>
      <c r="C21667" t="s">
        <v>20358</v>
      </c>
    </row>
    <row r="21668" spans="1:3" hidden="1" x14ac:dyDescent="0.25">
      <c r="A21668" t="s">
        <v>4130</v>
      </c>
      <c r="B21668" t="s">
        <v>21870</v>
      </c>
      <c r="C21668" t="s">
        <v>20360</v>
      </c>
    </row>
    <row r="21669" spans="1:3" hidden="1" x14ac:dyDescent="0.25">
      <c r="A21669" t="s">
        <v>4130</v>
      </c>
      <c r="B21669" t="s">
        <v>21871</v>
      </c>
      <c r="C21669" t="s">
        <v>21872</v>
      </c>
    </row>
    <row r="21670" spans="1:3" hidden="1" x14ac:dyDescent="0.25">
      <c r="A21670" t="s">
        <v>4130</v>
      </c>
      <c r="B21670" t="s">
        <v>21873</v>
      </c>
      <c r="C21670" t="s">
        <v>21874</v>
      </c>
    </row>
    <row r="21671" spans="1:3" hidden="1" x14ac:dyDescent="0.25">
      <c r="A21671" t="s">
        <v>4130</v>
      </c>
      <c r="B21671" t="s">
        <v>21875</v>
      </c>
      <c r="C21671" t="s">
        <v>21876</v>
      </c>
    </row>
    <row r="21672" spans="1:3" hidden="1" x14ac:dyDescent="0.25">
      <c r="A21672" t="s">
        <v>4130</v>
      </c>
      <c r="B21672" t="s">
        <v>21877</v>
      </c>
      <c r="C21672" t="s">
        <v>21878</v>
      </c>
    </row>
    <row r="21673" spans="1:3" hidden="1" x14ac:dyDescent="0.25">
      <c r="A21673" t="s">
        <v>4130</v>
      </c>
      <c r="B21673" t="s">
        <v>21879</v>
      </c>
      <c r="C21673" t="s">
        <v>21880</v>
      </c>
    </row>
    <row r="21674" spans="1:3" hidden="1" x14ac:dyDescent="0.25">
      <c r="A21674" t="s">
        <v>4130</v>
      </c>
      <c r="B21674" t="s">
        <v>21881</v>
      </c>
      <c r="C21674" t="s">
        <v>21880</v>
      </c>
    </row>
    <row r="21675" spans="1:3" hidden="1" x14ac:dyDescent="0.25">
      <c r="A21675" t="s">
        <v>4130</v>
      </c>
      <c r="B21675" t="s">
        <v>21882</v>
      </c>
      <c r="C21675" t="s">
        <v>21880</v>
      </c>
    </row>
    <row r="21676" spans="1:3" hidden="1" x14ac:dyDescent="0.25">
      <c r="A21676" t="s">
        <v>4130</v>
      </c>
      <c r="B21676" t="s">
        <v>21883</v>
      </c>
      <c r="C21676" t="s">
        <v>21884</v>
      </c>
    </row>
    <row r="21677" spans="1:3" hidden="1" x14ac:dyDescent="0.25">
      <c r="A21677" t="s">
        <v>4130</v>
      </c>
      <c r="B21677" t="s">
        <v>21885</v>
      </c>
      <c r="C21677" t="s">
        <v>21886</v>
      </c>
    </row>
    <row r="21678" spans="1:3" hidden="1" x14ac:dyDescent="0.25">
      <c r="A21678" t="s">
        <v>4130</v>
      </c>
      <c r="B21678" t="s">
        <v>21887</v>
      </c>
      <c r="C21678" t="s">
        <v>21888</v>
      </c>
    </row>
    <row r="21679" spans="1:3" hidden="1" x14ac:dyDescent="0.25">
      <c r="A21679" t="s">
        <v>4130</v>
      </c>
      <c r="B21679" t="s">
        <v>21889</v>
      </c>
      <c r="C21679" t="s">
        <v>21890</v>
      </c>
    </row>
    <row r="21680" spans="1:3" hidden="1" x14ac:dyDescent="0.25">
      <c r="A21680" t="s">
        <v>4130</v>
      </c>
      <c r="B21680" t="s">
        <v>21891</v>
      </c>
      <c r="C21680" t="s">
        <v>21892</v>
      </c>
    </row>
    <row r="21681" spans="1:3" hidden="1" x14ac:dyDescent="0.25">
      <c r="A21681" t="s">
        <v>4130</v>
      </c>
      <c r="B21681" t="s">
        <v>21893</v>
      </c>
      <c r="C21681" t="s">
        <v>20415</v>
      </c>
    </row>
    <row r="21682" spans="1:3" hidden="1" x14ac:dyDescent="0.25">
      <c r="A21682" t="s">
        <v>4130</v>
      </c>
      <c r="B21682" t="s">
        <v>21894</v>
      </c>
      <c r="C21682" t="s">
        <v>20417</v>
      </c>
    </row>
    <row r="21683" spans="1:3" hidden="1" x14ac:dyDescent="0.25">
      <c r="A21683" t="s">
        <v>4130</v>
      </c>
      <c r="B21683" t="s">
        <v>21895</v>
      </c>
      <c r="C21683" t="s">
        <v>21896</v>
      </c>
    </row>
    <row r="21684" spans="1:3" hidden="1" x14ac:dyDescent="0.25">
      <c r="A21684" t="s">
        <v>4130</v>
      </c>
      <c r="B21684" t="s">
        <v>21897</v>
      </c>
      <c r="C21684" t="s">
        <v>21898</v>
      </c>
    </row>
    <row r="21685" spans="1:3" hidden="1" x14ac:dyDescent="0.25">
      <c r="A21685" t="s">
        <v>4130</v>
      </c>
      <c r="B21685" t="s">
        <v>4238</v>
      </c>
      <c r="C21685" t="s">
        <v>21899</v>
      </c>
    </row>
    <row r="21686" spans="1:3" hidden="1" x14ac:dyDescent="0.25">
      <c r="A21686" t="s">
        <v>4130</v>
      </c>
      <c r="B21686" t="s">
        <v>21900</v>
      </c>
      <c r="C21686" t="s">
        <v>20421</v>
      </c>
    </row>
    <row r="21687" spans="1:3" hidden="1" x14ac:dyDescent="0.25">
      <c r="A21687" t="s">
        <v>4130</v>
      </c>
      <c r="B21687" t="s">
        <v>21901</v>
      </c>
      <c r="C21687" t="s">
        <v>21902</v>
      </c>
    </row>
    <row r="21688" spans="1:3" hidden="1" x14ac:dyDescent="0.25">
      <c r="A21688" t="s">
        <v>4130</v>
      </c>
      <c r="B21688" t="s">
        <v>21903</v>
      </c>
      <c r="C21688" t="s">
        <v>21904</v>
      </c>
    </row>
    <row r="21689" spans="1:3" hidden="1" x14ac:dyDescent="0.25">
      <c r="A21689" t="s">
        <v>4130</v>
      </c>
      <c r="B21689" t="s">
        <v>21905</v>
      </c>
      <c r="C21689" t="s">
        <v>21906</v>
      </c>
    </row>
    <row r="21690" spans="1:3" hidden="1" x14ac:dyDescent="0.25">
      <c r="A21690" t="s">
        <v>4130</v>
      </c>
      <c r="B21690" t="s">
        <v>21907</v>
      </c>
      <c r="C21690" t="s">
        <v>21908</v>
      </c>
    </row>
    <row r="21691" spans="1:3" hidden="1" x14ac:dyDescent="0.25">
      <c r="A21691" t="s">
        <v>4130</v>
      </c>
      <c r="B21691" t="s">
        <v>21907</v>
      </c>
      <c r="C21691" t="s">
        <v>21909</v>
      </c>
    </row>
    <row r="21692" spans="1:3" hidden="1" x14ac:dyDescent="0.25">
      <c r="A21692" t="s">
        <v>4130</v>
      </c>
      <c r="B21692" t="s">
        <v>21910</v>
      </c>
      <c r="C21692" t="s">
        <v>20428</v>
      </c>
    </row>
    <row r="21693" spans="1:3" hidden="1" x14ac:dyDescent="0.25">
      <c r="A21693" t="s">
        <v>4130</v>
      </c>
      <c r="B21693" t="s">
        <v>21911</v>
      </c>
      <c r="C21693" t="s">
        <v>21912</v>
      </c>
    </row>
    <row r="21694" spans="1:3" hidden="1" x14ac:dyDescent="0.25">
      <c r="A21694" t="s">
        <v>4130</v>
      </c>
      <c r="B21694" t="s">
        <v>21913</v>
      </c>
      <c r="C21694" t="s">
        <v>21898</v>
      </c>
    </row>
    <row r="21695" spans="1:3" hidden="1" x14ac:dyDescent="0.25">
      <c r="A21695" t="s">
        <v>4130</v>
      </c>
      <c r="B21695" t="s">
        <v>21913</v>
      </c>
      <c r="C21695" t="s">
        <v>21914</v>
      </c>
    </row>
    <row r="21696" spans="1:3" hidden="1" x14ac:dyDescent="0.25">
      <c r="A21696" t="s">
        <v>4130</v>
      </c>
      <c r="B21696" t="s">
        <v>21915</v>
      </c>
      <c r="C21696" t="s">
        <v>21916</v>
      </c>
    </row>
    <row r="21697" spans="1:3" hidden="1" x14ac:dyDescent="0.25">
      <c r="A21697" t="s">
        <v>4130</v>
      </c>
      <c r="B21697" t="s">
        <v>21915</v>
      </c>
      <c r="C21697" t="s">
        <v>21917</v>
      </c>
    </row>
    <row r="21698" spans="1:3" hidden="1" x14ac:dyDescent="0.25">
      <c r="A21698" t="s">
        <v>4130</v>
      </c>
      <c r="B21698" t="s">
        <v>21918</v>
      </c>
      <c r="C21698" t="s">
        <v>21919</v>
      </c>
    </row>
    <row r="21699" spans="1:3" hidden="1" x14ac:dyDescent="0.25">
      <c r="A21699" t="s">
        <v>4130</v>
      </c>
      <c r="B21699" t="s">
        <v>21920</v>
      </c>
      <c r="C21699" t="s">
        <v>21921</v>
      </c>
    </row>
    <row r="21700" spans="1:3" hidden="1" x14ac:dyDescent="0.25">
      <c r="A21700" t="s">
        <v>4130</v>
      </c>
      <c r="B21700" t="s">
        <v>21922</v>
      </c>
      <c r="C21700" t="s">
        <v>21923</v>
      </c>
    </row>
    <row r="21701" spans="1:3" hidden="1" x14ac:dyDescent="0.25">
      <c r="A21701" t="s">
        <v>4130</v>
      </c>
      <c r="B21701" t="s">
        <v>21924</v>
      </c>
      <c r="C21701" t="s">
        <v>19979</v>
      </c>
    </row>
    <row r="21702" spans="1:3" hidden="1" x14ac:dyDescent="0.25">
      <c r="A21702" t="s">
        <v>4130</v>
      </c>
      <c r="B21702" t="s">
        <v>21925</v>
      </c>
      <c r="C21702" t="s">
        <v>21926</v>
      </c>
    </row>
    <row r="21703" spans="1:3" hidden="1" x14ac:dyDescent="0.25">
      <c r="A21703" t="s">
        <v>4130</v>
      </c>
      <c r="B21703" t="s">
        <v>21927</v>
      </c>
      <c r="C21703" t="s">
        <v>19985</v>
      </c>
    </row>
    <row r="21704" spans="1:3" hidden="1" x14ac:dyDescent="0.25">
      <c r="A21704" t="s">
        <v>4130</v>
      </c>
      <c r="B21704" t="s">
        <v>21928</v>
      </c>
      <c r="C21704" t="s">
        <v>21929</v>
      </c>
    </row>
    <row r="21705" spans="1:3" hidden="1" x14ac:dyDescent="0.25">
      <c r="A21705" t="s">
        <v>4130</v>
      </c>
      <c r="B21705" t="s">
        <v>21930</v>
      </c>
      <c r="C21705" t="s">
        <v>19991</v>
      </c>
    </row>
    <row r="21706" spans="1:3" hidden="1" x14ac:dyDescent="0.25">
      <c r="A21706" t="s">
        <v>4130</v>
      </c>
      <c r="B21706" t="s">
        <v>21931</v>
      </c>
      <c r="C21706" t="s">
        <v>21932</v>
      </c>
    </row>
    <row r="21707" spans="1:3" hidden="1" x14ac:dyDescent="0.25">
      <c r="A21707" t="s">
        <v>4130</v>
      </c>
      <c r="B21707" t="s">
        <v>21933</v>
      </c>
      <c r="C21707" t="s">
        <v>21934</v>
      </c>
    </row>
    <row r="21708" spans="1:3" hidden="1" x14ac:dyDescent="0.25">
      <c r="A21708" t="s">
        <v>4130</v>
      </c>
      <c r="B21708" t="s">
        <v>21935</v>
      </c>
      <c r="C21708" t="s">
        <v>21936</v>
      </c>
    </row>
    <row r="21709" spans="1:3" hidden="1" x14ac:dyDescent="0.25">
      <c r="A21709" t="s">
        <v>4130</v>
      </c>
      <c r="B21709" t="s">
        <v>21937</v>
      </c>
      <c r="C21709" t="s">
        <v>21938</v>
      </c>
    </row>
    <row r="21710" spans="1:3" hidden="1" x14ac:dyDescent="0.25">
      <c r="A21710" t="s">
        <v>4130</v>
      </c>
      <c r="B21710" t="s">
        <v>21939</v>
      </c>
      <c r="C21710" t="s">
        <v>21940</v>
      </c>
    </row>
    <row r="21711" spans="1:3" hidden="1" x14ac:dyDescent="0.25">
      <c r="A21711" t="s">
        <v>4130</v>
      </c>
      <c r="B21711" t="s">
        <v>21941</v>
      </c>
      <c r="C21711" t="s">
        <v>21942</v>
      </c>
    </row>
    <row r="21712" spans="1:3" hidden="1" x14ac:dyDescent="0.25">
      <c r="A21712" t="s">
        <v>4130</v>
      </c>
      <c r="B21712" t="s">
        <v>21943</v>
      </c>
      <c r="C21712" t="s">
        <v>21944</v>
      </c>
    </row>
    <row r="21713" spans="1:3" hidden="1" x14ac:dyDescent="0.25">
      <c r="A21713" t="s">
        <v>4130</v>
      </c>
      <c r="B21713" t="s">
        <v>21945</v>
      </c>
      <c r="C21713" t="s">
        <v>21946</v>
      </c>
    </row>
    <row r="21714" spans="1:3" hidden="1" x14ac:dyDescent="0.25">
      <c r="A21714" t="s">
        <v>4130</v>
      </c>
      <c r="B21714" t="s">
        <v>21947</v>
      </c>
      <c r="C21714" t="s">
        <v>21948</v>
      </c>
    </row>
    <row r="21715" spans="1:3" hidden="1" x14ac:dyDescent="0.25">
      <c r="A21715" t="s">
        <v>4130</v>
      </c>
      <c r="B21715" t="s">
        <v>21949</v>
      </c>
      <c r="C21715" t="s">
        <v>21950</v>
      </c>
    </row>
    <row r="21716" spans="1:3" hidden="1" x14ac:dyDescent="0.25">
      <c r="A21716" t="s">
        <v>4130</v>
      </c>
      <c r="B21716" t="s">
        <v>21951</v>
      </c>
      <c r="C21716" t="s">
        <v>21952</v>
      </c>
    </row>
    <row r="21717" spans="1:3" hidden="1" x14ac:dyDescent="0.25">
      <c r="A21717" t="s">
        <v>4130</v>
      </c>
      <c r="B21717" t="s">
        <v>21953</v>
      </c>
      <c r="C21717" t="s">
        <v>21954</v>
      </c>
    </row>
    <row r="21718" spans="1:3" hidden="1" x14ac:dyDescent="0.25">
      <c r="A21718" t="s">
        <v>4130</v>
      </c>
      <c r="B21718" t="s">
        <v>21955</v>
      </c>
      <c r="C21718" t="s">
        <v>21956</v>
      </c>
    </row>
    <row r="21719" spans="1:3" hidden="1" x14ac:dyDescent="0.25">
      <c r="A21719" t="s">
        <v>4130</v>
      </c>
      <c r="B21719" t="s">
        <v>21957</v>
      </c>
      <c r="C21719" t="s">
        <v>21958</v>
      </c>
    </row>
    <row r="21720" spans="1:3" hidden="1" x14ac:dyDescent="0.25">
      <c r="A21720" t="s">
        <v>4130</v>
      </c>
      <c r="B21720" t="s">
        <v>21959</v>
      </c>
      <c r="C21720" t="s">
        <v>21960</v>
      </c>
    </row>
    <row r="21721" spans="1:3" hidden="1" x14ac:dyDescent="0.25">
      <c r="A21721" t="s">
        <v>4130</v>
      </c>
      <c r="B21721" t="s">
        <v>21959</v>
      </c>
      <c r="C21721" t="s">
        <v>21961</v>
      </c>
    </row>
    <row r="21722" spans="1:3" hidden="1" x14ac:dyDescent="0.25">
      <c r="A21722" t="s">
        <v>4130</v>
      </c>
      <c r="B21722" t="s">
        <v>21962</v>
      </c>
      <c r="C21722" t="s">
        <v>3264</v>
      </c>
    </row>
    <row r="21723" spans="1:3" hidden="1" x14ac:dyDescent="0.25">
      <c r="A21723" t="s">
        <v>4130</v>
      </c>
      <c r="B21723" t="s">
        <v>21963</v>
      </c>
      <c r="C21723" t="s">
        <v>21246</v>
      </c>
    </row>
    <row r="21724" spans="1:3" hidden="1" x14ac:dyDescent="0.25">
      <c r="A21724" t="s">
        <v>4130</v>
      </c>
      <c r="B21724" t="s">
        <v>21964</v>
      </c>
      <c r="C21724" t="s">
        <v>21965</v>
      </c>
    </row>
    <row r="21725" spans="1:3" hidden="1" x14ac:dyDescent="0.25">
      <c r="A21725" t="s">
        <v>4130</v>
      </c>
      <c r="B21725" t="s">
        <v>21966</v>
      </c>
      <c r="C21725" t="s">
        <v>21965</v>
      </c>
    </row>
    <row r="21726" spans="1:3" hidden="1" x14ac:dyDescent="0.25">
      <c r="A21726" t="s">
        <v>4130</v>
      </c>
      <c r="B21726" t="s">
        <v>21967</v>
      </c>
      <c r="C21726" t="s">
        <v>21968</v>
      </c>
    </row>
    <row r="21727" spans="1:3" hidden="1" x14ac:dyDescent="0.25">
      <c r="A21727" t="s">
        <v>4130</v>
      </c>
      <c r="B21727" t="s">
        <v>21969</v>
      </c>
      <c r="C21727" t="s">
        <v>21965</v>
      </c>
    </row>
    <row r="21728" spans="1:3" hidden="1" x14ac:dyDescent="0.25">
      <c r="A21728" t="s">
        <v>4130</v>
      </c>
      <c r="B21728" t="s">
        <v>21970</v>
      </c>
      <c r="C21728" t="s">
        <v>21971</v>
      </c>
    </row>
    <row r="21729" spans="1:3" hidden="1" x14ac:dyDescent="0.25">
      <c r="A21729" t="s">
        <v>4130</v>
      </c>
      <c r="B21729" t="s">
        <v>21972</v>
      </c>
      <c r="C21729" t="s">
        <v>21973</v>
      </c>
    </row>
    <row r="21730" spans="1:3" hidden="1" x14ac:dyDescent="0.25">
      <c r="A21730" t="s">
        <v>4130</v>
      </c>
      <c r="B21730" t="s">
        <v>21974</v>
      </c>
      <c r="C21730" t="s">
        <v>21975</v>
      </c>
    </row>
    <row r="21731" spans="1:3" hidden="1" x14ac:dyDescent="0.25">
      <c r="A21731" t="s">
        <v>4130</v>
      </c>
      <c r="B21731" t="s">
        <v>21976</v>
      </c>
      <c r="C21731" t="s">
        <v>21977</v>
      </c>
    </row>
    <row r="21732" spans="1:3" hidden="1" x14ac:dyDescent="0.25">
      <c r="A21732" t="s">
        <v>4130</v>
      </c>
      <c r="B21732" t="s">
        <v>21978</v>
      </c>
      <c r="C21732" t="s">
        <v>21979</v>
      </c>
    </row>
    <row r="21733" spans="1:3" hidden="1" x14ac:dyDescent="0.25">
      <c r="A21733" t="s">
        <v>4130</v>
      </c>
      <c r="B21733" t="s">
        <v>21980</v>
      </c>
      <c r="C21733" t="s">
        <v>21981</v>
      </c>
    </row>
    <row r="21734" spans="1:3" hidden="1" x14ac:dyDescent="0.25">
      <c r="A21734" t="s">
        <v>4130</v>
      </c>
      <c r="B21734" t="s">
        <v>21982</v>
      </c>
      <c r="C21734" t="s">
        <v>21983</v>
      </c>
    </row>
    <row r="21735" spans="1:3" hidden="1" x14ac:dyDescent="0.25">
      <c r="A21735" t="s">
        <v>4130</v>
      </c>
      <c r="B21735" t="s">
        <v>21984</v>
      </c>
      <c r="C21735" t="s">
        <v>21985</v>
      </c>
    </row>
    <row r="21736" spans="1:3" hidden="1" x14ac:dyDescent="0.25">
      <c r="A21736" t="s">
        <v>4130</v>
      </c>
      <c r="B21736" t="s">
        <v>21986</v>
      </c>
      <c r="C21736" t="s">
        <v>20468</v>
      </c>
    </row>
    <row r="21737" spans="1:3" hidden="1" x14ac:dyDescent="0.25">
      <c r="A21737" t="s">
        <v>4130</v>
      </c>
      <c r="B21737" t="s">
        <v>21987</v>
      </c>
      <c r="C21737" t="s">
        <v>21988</v>
      </c>
    </row>
    <row r="21738" spans="1:3" hidden="1" x14ac:dyDescent="0.25">
      <c r="A21738" t="s">
        <v>4130</v>
      </c>
      <c r="B21738" t="s">
        <v>21989</v>
      </c>
      <c r="C21738" t="s">
        <v>20491</v>
      </c>
    </row>
    <row r="21739" spans="1:3" hidden="1" x14ac:dyDescent="0.25">
      <c r="A21739" t="s">
        <v>4130</v>
      </c>
      <c r="B21739" t="s">
        <v>21990</v>
      </c>
      <c r="C21739" t="s">
        <v>21991</v>
      </c>
    </row>
    <row r="21740" spans="1:3" hidden="1" x14ac:dyDescent="0.25">
      <c r="A21740" t="s">
        <v>4130</v>
      </c>
      <c r="B21740" t="s">
        <v>21992</v>
      </c>
      <c r="C21740" t="s">
        <v>21993</v>
      </c>
    </row>
    <row r="21741" spans="1:3" hidden="1" x14ac:dyDescent="0.25">
      <c r="A21741" t="s">
        <v>4130</v>
      </c>
      <c r="B21741" t="s">
        <v>21994</v>
      </c>
      <c r="C21741" t="s">
        <v>21995</v>
      </c>
    </row>
    <row r="21742" spans="1:3" hidden="1" x14ac:dyDescent="0.25">
      <c r="A21742" t="s">
        <v>4130</v>
      </c>
      <c r="B21742" t="s">
        <v>21996</v>
      </c>
      <c r="C21742" t="s">
        <v>21997</v>
      </c>
    </row>
    <row r="21743" spans="1:3" hidden="1" x14ac:dyDescent="0.25">
      <c r="A21743" t="s">
        <v>4130</v>
      </c>
      <c r="B21743" t="s">
        <v>21998</v>
      </c>
      <c r="C21743" t="s">
        <v>21999</v>
      </c>
    </row>
    <row r="21744" spans="1:3" hidden="1" x14ac:dyDescent="0.25">
      <c r="A21744" t="s">
        <v>4130</v>
      </c>
      <c r="B21744" t="s">
        <v>22000</v>
      </c>
      <c r="C21744" t="s">
        <v>22001</v>
      </c>
    </row>
    <row r="21745" spans="1:3" hidden="1" x14ac:dyDescent="0.25">
      <c r="A21745" t="s">
        <v>4130</v>
      </c>
      <c r="B21745" t="s">
        <v>22002</v>
      </c>
      <c r="C21745" t="s">
        <v>22003</v>
      </c>
    </row>
    <row r="21746" spans="1:3" hidden="1" x14ac:dyDescent="0.25">
      <c r="A21746" t="s">
        <v>4130</v>
      </c>
      <c r="B21746" t="s">
        <v>22004</v>
      </c>
      <c r="C21746" t="s">
        <v>22005</v>
      </c>
    </row>
    <row r="21747" spans="1:3" hidden="1" x14ac:dyDescent="0.25">
      <c r="A21747" t="s">
        <v>4130</v>
      </c>
      <c r="B21747" t="s">
        <v>22006</v>
      </c>
      <c r="C21747" t="s">
        <v>22007</v>
      </c>
    </row>
    <row r="21748" spans="1:3" hidden="1" x14ac:dyDescent="0.25">
      <c r="A21748" t="s">
        <v>4130</v>
      </c>
      <c r="B21748" t="s">
        <v>22008</v>
      </c>
      <c r="C21748" t="s">
        <v>22009</v>
      </c>
    </row>
    <row r="21749" spans="1:3" hidden="1" x14ac:dyDescent="0.25">
      <c r="A21749" t="s">
        <v>4130</v>
      </c>
      <c r="B21749" t="s">
        <v>4238</v>
      </c>
      <c r="C21749" t="s">
        <v>22009</v>
      </c>
    </row>
    <row r="21750" spans="1:3" hidden="1" x14ac:dyDescent="0.25">
      <c r="A21750" t="s">
        <v>4130</v>
      </c>
      <c r="B21750" t="s">
        <v>22010</v>
      </c>
      <c r="C21750" t="s">
        <v>22011</v>
      </c>
    </row>
    <row r="21751" spans="1:3" hidden="1" x14ac:dyDescent="0.25">
      <c r="A21751" t="s">
        <v>4130</v>
      </c>
      <c r="B21751" t="s">
        <v>22012</v>
      </c>
      <c r="C21751" t="s">
        <v>22013</v>
      </c>
    </row>
    <row r="21752" spans="1:3" hidden="1" x14ac:dyDescent="0.25">
      <c r="A21752" t="s">
        <v>4130</v>
      </c>
      <c r="B21752" t="s">
        <v>22014</v>
      </c>
      <c r="C21752" t="s">
        <v>22015</v>
      </c>
    </row>
    <row r="21753" spans="1:3" hidden="1" x14ac:dyDescent="0.25">
      <c r="A21753" t="s">
        <v>4130</v>
      </c>
      <c r="B21753" t="s">
        <v>22016</v>
      </c>
      <c r="C21753" t="s">
        <v>22017</v>
      </c>
    </row>
    <row r="21754" spans="1:3" hidden="1" x14ac:dyDescent="0.25">
      <c r="A21754" t="s">
        <v>4130</v>
      </c>
      <c r="B21754" t="s">
        <v>22018</v>
      </c>
      <c r="C21754" t="s">
        <v>22019</v>
      </c>
    </row>
    <row r="21755" spans="1:3" hidden="1" x14ac:dyDescent="0.25">
      <c r="A21755" t="s">
        <v>4130</v>
      </c>
      <c r="B21755" t="s">
        <v>22020</v>
      </c>
      <c r="C21755" t="s">
        <v>22021</v>
      </c>
    </row>
    <row r="21756" spans="1:3" hidden="1" x14ac:dyDescent="0.25">
      <c r="A21756" t="s">
        <v>4130</v>
      </c>
      <c r="B21756" t="s">
        <v>22022</v>
      </c>
      <c r="C21756" t="s">
        <v>22021</v>
      </c>
    </row>
    <row r="21757" spans="1:3" hidden="1" x14ac:dyDescent="0.25">
      <c r="A21757" t="s">
        <v>4130</v>
      </c>
      <c r="B21757" t="s">
        <v>22023</v>
      </c>
      <c r="C21757" t="s">
        <v>22024</v>
      </c>
    </row>
    <row r="21758" spans="1:3" hidden="1" x14ac:dyDescent="0.25">
      <c r="A21758" t="s">
        <v>4130</v>
      </c>
      <c r="B21758" t="s">
        <v>22025</v>
      </c>
      <c r="C21758" t="s">
        <v>22024</v>
      </c>
    </row>
    <row r="21759" spans="1:3" hidden="1" x14ac:dyDescent="0.25">
      <c r="A21759" t="s">
        <v>4130</v>
      </c>
      <c r="B21759" t="s">
        <v>22026</v>
      </c>
      <c r="C21759" t="s">
        <v>22027</v>
      </c>
    </row>
    <row r="21760" spans="1:3" hidden="1" x14ac:dyDescent="0.25">
      <c r="A21760" t="s">
        <v>4130</v>
      </c>
      <c r="B21760" t="s">
        <v>22028</v>
      </c>
      <c r="C21760" t="s">
        <v>22029</v>
      </c>
    </row>
    <row r="21761" spans="1:3" hidden="1" x14ac:dyDescent="0.25">
      <c r="A21761" t="s">
        <v>4130</v>
      </c>
      <c r="B21761" t="s">
        <v>22030</v>
      </c>
      <c r="C21761" t="s">
        <v>22031</v>
      </c>
    </row>
    <row r="21762" spans="1:3" hidden="1" x14ac:dyDescent="0.25">
      <c r="A21762" t="s">
        <v>4130</v>
      </c>
      <c r="B21762" t="s">
        <v>22030</v>
      </c>
      <c r="C21762" t="s">
        <v>22032</v>
      </c>
    </row>
    <row r="21763" spans="1:3" hidden="1" x14ac:dyDescent="0.25">
      <c r="A21763" t="s">
        <v>4130</v>
      </c>
      <c r="B21763" t="s">
        <v>22033</v>
      </c>
      <c r="C21763" t="s">
        <v>22034</v>
      </c>
    </row>
    <row r="21764" spans="1:3" hidden="1" x14ac:dyDescent="0.25">
      <c r="A21764" t="s">
        <v>4130</v>
      </c>
      <c r="B21764" t="s">
        <v>22035</v>
      </c>
      <c r="C21764" t="s">
        <v>22036</v>
      </c>
    </row>
    <row r="21765" spans="1:3" hidden="1" x14ac:dyDescent="0.25">
      <c r="A21765" t="s">
        <v>4130</v>
      </c>
      <c r="B21765" t="s">
        <v>22037</v>
      </c>
      <c r="C21765" t="s">
        <v>22038</v>
      </c>
    </row>
    <row r="21766" spans="1:3" hidden="1" x14ac:dyDescent="0.25">
      <c r="A21766" t="s">
        <v>4130</v>
      </c>
      <c r="B21766" t="s">
        <v>22039</v>
      </c>
      <c r="C21766" t="s">
        <v>22038</v>
      </c>
    </row>
    <row r="21767" spans="1:3" hidden="1" x14ac:dyDescent="0.25">
      <c r="A21767" t="s">
        <v>4130</v>
      </c>
      <c r="B21767" t="s">
        <v>22040</v>
      </c>
      <c r="C21767" t="s">
        <v>22041</v>
      </c>
    </row>
    <row r="21768" spans="1:3" hidden="1" x14ac:dyDescent="0.25">
      <c r="A21768" t="s">
        <v>4130</v>
      </c>
      <c r="B21768" t="s">
        <v>22042</v>
      </c>
      <c r="C21768" t="s">
        <v>22041</v>
      </c>
    </row>
    <row r="21769" spans="1:3" hidden="1" x14ac:dyDescent="0.25">
      <c r="A21769" t="s">
        <v>4130</v>
      </c>
      <c r="B21769" t="s">
        <v>22043</v>
      </c>
      <c r="C21769" t="s">
        <v>22044</v>
      </c>
    </row>
    <row r="21770" spans="1:3" hidden="1" x14ac:dyDescent="0.25">
      <c r="A21770" t="s">
        <v>4130</v>
      </c>
      <c r="B21770" t="s">
        <v>22045</v>
      </c>
      <c r="C21770" t="s">
        <v>22046</v>
      </c>
    </row>
    <row r="21771" spans="1:3" hidden="1" x14ac:dyDescent="0.25">
      <c r="A21771" t="s">
        <v>4130</v>
      </c>
      <c r="B21771" t="s">
        <v>22047</v>
      </c>
      <c r="C21771" t="s">
        <v>22046</v>
      </c>
    </row>
    <row r="21772" spans="1:3" hidden="1" x14ac:dyDescent="0.25">
      <c r="A21772" t="s">
        <v>4130</v>
      </c>
      <c r="B21772" t="s">
        <v>22047</v>
      </c>
      <c r="C21772" t="s">
        <v>22044</v>
      </c>
    </row>
    <row r="21773" spans="1:3" hidden="1" x14ac:dyDescent="0.25">
      <c r="A21773" t="s">
        <v>4130</v>
      </c>
      <c r="B21773" t="s">
        <v>22047</v>
      </c>
      <c r="C21773" t="s">
        <v>22048</v>
      </c>
    </row>
    <row r="21774" spans="1:3" hidden="1" x14ac:dyDescent="0.25">
      <c r="A21774" t="s">
        <v>4130</v>
      </c>
      <c r="B21774" t="s">
        <v>22049</v>
      </c>
      <c r="C21774" t="s">
        <v>22048</v>
      </c>
    </row>
    <row r="21775" spans="1:3" hidden="1" x14ac:dyDescent="0.25">
      <c r="A21775" t="s">
        <v>4130</v>
      </c>
      <c r="B21775" t="s">
        <v>22050</v>
      </c>
      <c r="C21775" t="s">
        <v>22048</v>
      </c>
    </row>
    <row r="21776" spans="1:3" hidden="1" x14ac:dyDescent="0.25">
      <c r="A21776" t="s">
        <v>4130</v>
      </c>
      <c r="B21776" t="s">
        <v>22051</v>
      </c>
      <c r="C21776" t="s">
        <v>22052</v>
      </c>
    </row>
    <row r="21777" spans="1:3" hidden="1" x14ac:dyDescent="0.25">
      <c r="A21777" t="s">
        <v>4130</v>
      </c>
      <c r="B21777" t="s">
        <v>22053</v>
      </c>
      <c r="C21777" t="s">
        <v>22048</v>
      </c>
    </row>
    <row r="21778" spans="1:3" hidden="1" x14ac:dyDescent="0.25">
      <c r="A21778" t="s">
        <v>4130</v>
      </c>
      <c r="B21778" t="s">
        <v>22054</v>
      </c>
      <c r="C21778" t="s">
        <v>22055</v>
      </c>
    </row>
    <row r="21779" spans="1:3" hidden="1" x14ac:dyDescent="0.25">
      <c r="A21779" t="s">
        <v>4130</v>
      </c>
      <c r="B21779" t="s">
        <v>22056</v>
      </c>
      <c r="C21779" t="s">
        <v>22046</v>
      </c>
    </row>
    <row r="21780" spans="1:3" hidden="1" x14ac:dyDescent="0.25">
      <c r="A21780" t="s">
        <v>4130</v>
      </c>
      <c r="B21780" t="s">
        <v>22057</v>
      </c>
      <c r="C21780" t="s">
        <v>22058</v>
      </c>
    </row>
    <row r="21781" spans="1:3" hidden="1" x14ac:dyDescent="0.25">
      <c r="A21781" t="s">
        <v>4130</v>
      </c>
      <c r="B21781" t="s">
        <v>22059</v>
      </c>
      <c r="C21781" t="s">
        <v>22060</v>
      </c>
    </row>
    <row r="21782" spans="1:3" hidden="1" x14ac:dyDescent="0.25">
      <c r="A21782" t="s">
        <v>4130</v>
      </c>
      <c r="B21782" t="s">
        <v>22047</v>
      </c>
      <c r="C21782" t="s">
        <v>22058</v>
      </c>
    </row>
    <row r="21783" spans="1:3" hidden="1" x14ac:dyDescent="0.25">
      <c r="A21783" t="s">
        <v>4130</v>
      </c>
      <c r="B21783" t="s">
        <v>22061</v>
      </c>
      <c r="C21783" t="s">
        <v>22062</v>
      </c>
    </row>
    <row r="21784" spans="1:3" hidden="1" x14ac:dyDescent="0.25">
      <c r="A21784" t="s">
        <v>4130</v>
      </c>
      <c r="B21784" t="s">
        <v>22063</v>
      </c>
      <c r="C21784" t="s">
        <v>22062</v>
      </c>
    </row>
    <row r="21785" spans="1:3" hidden="1" x14ac:dyDescent="0.25">
      <c r="A21785" t="s">
        <v>4130</v>
      </c>
      <c r="B21785" t="s">
        <v>22064</v>
      </c>
      <c r="C21785" t="s">
        <v>22062</v>
      </c>
    </row>
    <row r="21786" spans="1:3" hidden="1" x14ac:dyDescent="0.25">
      <c r="A21786" t="s">
        <v>4130</v>
      </c>
      <c r="B21786" t="s">
        <v>22065</v>
      </c>
      <c r="C21786" t="s">
        <v>22062</v>
      </c>
    </row>
    <row r="21787" spans="1:3" hidden="1" x14ac:dyDescent="0.25">
      <c r="A21787" t="s">
        <v>4130</v>
      </c>
      <c r="B21787" t="s">
        <v>22066</v>
      </c>
      <c r="C21787" t="s">
        <v>22062</v>
      </c>
    </row>
    <row r="21788" spans="1:3" hidden="1" x14ac:dyDescent="0.25">
      <c r="A21788" t="s">
        <v>4130</v>
      </c>
      <c r="B21788" t="s">
        <v>22067</v>
      </c>
      <c r="C21788" t="s">
        <v>22062</v>
      </c>
    </row>
    <row r="21789" spans="1:3" hidden="1" x14ac:dyDescent="0.25">
      <c r="A21789" t="s">
        <v>4130</v>
      </c>
      <c r="B21789" t="s">
        <v>20401</v>
      </c>
      <c r="C21789" t="s">
        <v>22062</v>
      </c>
    </row>
    <row r="21790" spans="1:3" hidden="1" x14ac:dyDescent="0.25">
      <c r="A21790" t="s">
        <v>4130</v>
      </c>
      <c r="B21790" t="s">
        <v>22068</v>
      </c>
      <c r="C21790" t="s">
        <v>22069</v>
      </c>
    </row>
    <row r="21791" spans="1:3" hidden="1" x14ac:dyDescent="0.25">
      <c r="A21791" t="s">
        <v>4130</v>
      </c>
      <c r="B21791" t="s">
        <v>22070</v>
      </c>
      <c r="C21791" t="s">
        <v>22069</v>
      </c>
    </row>
    <row r="21792" spans="1:3" hidden="1" x14ac:dyDescent="0.25">
      <c r="A21792" t="s">
        <v>4130</v>
      </c>
      <c r="B21792" t="s">
        <v>22071</v>
      </c>
      <c r="C21792" t="s">
        <v>22072</v>
      </c>
    </row>
    <row r="21793" spans="1:3" hidden="1" x14ac:dyDescent="0.25">
      <c r="A21793" t="s">
        <v>4130</v>
      </c>
      <c r="B21793" t="s">
        <v>22071</v>
      </c>
      <c r="C21793" t="s">
        <v>22073</v>
      </c>
    </row>
    <row r="21794" spans="1:3" hidden="1" x14ac:dyDescent="0.25">
      <c r="A21794" t="s">
        <v>4130</v>
      </c>
      <c r="B21794" t="s">
        <v>22071</v>
      </c>
      <c r="C21794" t="s">
        <v>22074</v>
      </c>
    </row>
    <row r="21795" spans="1:3" hidden="1" x14ac:dyDescent="0.25">
      <c r="A21795" t="s">
        <v>4130</v>
      </c>
      <c r="B21795" t="s">
        <v>22075</v>
      </c>
      <c r="C21795" t="s">
        <v>22076</v>
      </c>
    </row>
    <row r="21796" spans="1:3" hidden="1" x14ac:dyDescent="0.25">
      <c r="A21796" t="s">
        <v>4130</v>
      </c>
      <c r="B21796" t="s">
        <v>22077</v>
      </c>
      <c r="C21796" t="s">
        <v>22078</v>
      </c>
    </row>
    <row r="21797" spans="1:3" hidden="1" x14ac:dyDescent="0.25">
      <c r="A21797" t="s">
        <v>4130</v>
      </c>
      <c r="B21797" t="s">
        <v>22079</v>
      </c>
      <c r="C21797" t="s">
        <v>22080</v>
      </c>
    </row>
    <row r="21798" spans="1:3" hidden="1" x14ac:dyDescent="0.25">
      <c r="A21798" t="s">
        <v>4130</v>
      </c>
      <c r="B21798" t="s">
        <v>22081</v>
      </c>
      <c r="C21798" t="s">
        <v>22082</v>
      </c>
    </row>
    <row r="21799" spans="1:3" hidden="1" x14ac:dyDescent="0.25">
      <c r="A21799" t="s">
        <v>4130</v>
      </c>
      <c r="B21799" t="s">
        <v>22083</v>
      </c>
      <c r="C21799" t="s">
        <v>22084</v>
      </c>
    </row>
    <row r="21800" spans="1:3" hidden="1" x14ac:dyDescent="0.25">
      <c r="A21800" t="s">
        <v>4130</v>
      </c>
      <c r="B21800" t="s">
        <v>22085</v>
      </c>
      <c r="C21800" t="s">
        <v>22086</v>
      </c>
    </row>
    <row r="21801" spans="1:3" hidden="1" x14ac:dyDescent="0.25">
      <c r="A21801" t="s">
        <v>4130</v>
      </c>
      <c r="B21801" t="s">
        <v>22083</v>
      </c>
      <c r="C21801" t="s">
        <v>22086</v>
      </c>
    </row>
    <row r="21802" spans="1:3" hidden="1" x14ac:dyDescent="0.25">
      <c r="A21802" t="s">
        <v>4130</v>
      </c>
      <c r="B21802" t="s">
        <v>22087</v>
      </c>
      <c r="C21802" t="s">
        <v>22088</v>
      </c>
    </row>
    <row r="21803" spans="1:3" hidden="1" x14ac:dyDescent="0.25">
      <c r="A21803" t="s">
        <v>4130</v>
      </c>
      <c r="B21803" t="s">
        <v>22089</v>
      </c>
      <c r="C21803" t="s">
        <v>22090</v>
      </c>
    </row>
    <row r="21804" spans="1:3" hidden="1" x14ac:dyDescent="0.25">
      <c r="A21804" t="s">
        <v>4130</v>
      </c>
      <c r="B21804" t="s">
        <v>22089</v>
      </c>
      <c r="C21804" t="s">
        <v>22091</v>
      </c>
    </row>
    <row r="21805" spans="1:3" hidden="1" x14ac:dyDescent="0.25">
      <c r="A21805" t="s">
        <v>4130</v>
      </c>
      <c r="B21805" t="s">
        <v>22092</v>
      </c>
      <c r="C21805" t="s">
        <v>22093</v>
      </c>
    </row>
    <row r="21806" spans="1:3" hidden="1" x14ac:dyDescent="0.25">
      <c r="A21806" t="s">
        <v>4130</v>
      </c>
      <c r="B21806" t="s">
        <v>22094</v>
      </c>
      <c r="C21806" t="s">
        <v>22095</v>
      </c>
    </row>
    <row r="21807" spans="1:3" hidden="1" x14ac:dyDescent="0.25">
      <c r="A21807" t="s">
        <v>4130</v>
      </c>
      <c r="B21807" t="s">
        <v>22096</v>
      </c>
      <c r="C21807" t="s">
        <v>22097</v>
      </c>
    </row>
    <row r="21808" spans="1:3" hidden="1" x14ac:dyDescent="0.25">
      <c r="A21808" t="s">
        <v>4130</v>
      </c>
      <c r="B21808" t="s">
        <v>22098</v>
      </c>
      <c r="C21808" t="s">
        <v>22099</v>
      </c>
    </row>
    <row r="21809" spans="1:3" hidden="1" x14ac:dyDescent="0.25">
      <c r="A21809" t="s">
        <v>4130</v>
      </c>
      <c r="B21809" t="s">
        <v>22100</v>
      </c>
      <c r="C21809" t="s">
        <v>22101</v>
      </c>
    </row>
    <row r="21810" spans="1:3" hidden="1" x14ac:dyDescent="0.25">
      <c r="A21810" t="s">
        <v>4130</v>
      </c>
      <c r="B21810" t="s">
        <v>22102</v>
      </c>
      <c r="C21810" t="s">
        <v>22101</v>
      </c>
    </row>
    <row r="21811" spans="1:3" hidden="1" x14ac:dyDescent="0.25">
      <c r="A21811" t="s">
        <v>4130</v>
      </c>
      <c r="B21811" t="s">
        <v>4238</v>
      </c>
      <c r="C21811" t="s">
        <v>22101</v>
      </c>
    </row>
    <row r="21812" spans="1:3" hidden="1" x14ac:dyDescent="0.25">
      <c r="A21812" t="s">
        <v>4130</v>
      </c>
      <c r="B21812" t="s">
        <v>22103</v>
      </c>
      <c r="C21812" t="s">
        <v>22104</v>
      </c>
    </row>
    <row r="21813" spans="1:3" hidden="1" x14ac:dyDescent="0.25">
      <c r="A21813" t="s">
        <v>4130</v>
      </c>
      <c r="B21813" t="s">
        <v>22103</v>
      </c>
      <c r="C21813" t="s">
        <v>22105</v>
      </c>
    </row>
    <row r="21814" spans="1:3" hidden="1" x14ac:dyDescent="0.25">
      <c r="A21814" t="s">
        <v>4130</v>
      </c>
      <c r="B21814" t="s">
        <v>22106</v>
      </c>
      <c r="C21814" t="s">
        <v>22107</v>
      </c>
    </row>
    <row r="21815" spans="1:3" hidden="1" x14ac:dyDescent="0.25">
      <c r="A21815" t="s">
        <v>4130</v>
      </c>
      <c r="B21815" t="s">
        <v>22108</v>
      </c>
      <c r="C21815" t="s">
        <v>22109</v>
      </c>
    </row>
    <row r="21816" spans="1:3" hidden="1" x14ac:dyDescent="0.25">
      <c r="A21816" t="s">
        <v>4130</v>
      </c>
      <c r="B21816" t="s">
        <v>22110</v>
      </c>
      <c r="C21816" t="s">
        <v>22111</v>
      </c>
    </row>
    <row r="21817" spans="1:3" hidden="1" x14ac:dyDescent="0.25">
      <c r="A21817" t="s">
        <v>4130</v>
      </c>
      <c r="B21817" t="s">
        <v>22112</v>
      </c>
      <c r="C21817" t="s">
        <v>22113</v>
      </c>
    </row>
    <row r="21818" spans="1:3" hidden="1" x14ac:dyDescent="0.25">
      <c r="A21818" t="s">
        <v>4130</v>
      </c>
      <c r="B21818" t="s">
        <v>22114</v>
      </c>
      <c r="C21818" t="s">
        <v>22115</v>
      </c>
    </row>
    <row r="21819" spans="1:3" hidden="1" x14ac:dyDescent="0.25">
      <c r="A21819" t="s">
        <v>4130</v>
      </c>
      <c r="B21819" t="s">
        <v>22116</v>
      </c>
      <c r="C21819" t="s">
        <v>22117</v>
      </c>
    </row>
    <row r="21820" spans="1:3" hidden="1" x14ac:dyDescent="0.25">
      <c r="A21820" t="s">
        <v>4130</v>
      </c>
      <c r="B21820" t="s">
        <v>22118</v>
      </c>
      <c r="C21820" t="s">
        <v>22119</v>
      </c>
    </row>
    <row r="21821" spans="1:3" hidden="1" x14ac:dyDescent="0.25">
      <c r="A21821" t="s">
        <v>4130</v>
      </c>
      <c r="B21821" t="s">
        <v>22120</v>
      </c>
      <c r="C21821" t="s">
        <v>22121</v>
      </c>
    </row>
    <row r="21822" spans="1:3" hidden="1" x14ac:dyDescent="0.25">
      <c r="A21822" t="s">
        <v>4130</v>
      </c>
      <c r="B21822" t="s">
        <v>22122</v>
      </c>
      <c r="C21822" t="s">
        <v>22123</v>
      </c>
    </row>
    <row r="21823" spans="1:3" hidden="1" x14ac:dyDescent="0.25">
      <c r="A21823" t="s">
        <v>4130</v>
      </c>
      <c r="B21823" t="s">
        <v>22124</v>
      </c>
      <c r="C21823" t="s">
        <v>22125</v>
      </c>
    </row>
    <row r="21824" spans="1:3" hidden="1" x14ac:dyDescent="0.25">
      <c r="A21824" t="s">
        <v>4130</v>
      </c>
      <c r="B21824" t="s">
        <v>22126</v>
      </c>
      <c r="C21824" t="s">
        <v>22127</v>
      </c>
    </row>
    <row r="21825" spans="1:3" hidden="1" x14ac:dyDescent="0.25">
      <c r="A21825" t="s">
        <v>4130</v>
      </c>
      <c r="B21825" t="s">
        <v>22128</v>
      </c>
      <c r="C21825" t="s">
        <v>22127</v>
      </c>
    </row>
    <row r="21826" spans="1:3" hidden="1" x14ac:dyDescent="0.25">
      <c r="A21826" t="s">
        <v>4130</v>
      </c>
      <c r="B21826" t="s">
        <v>22129</v>
      </c>
      <c r="C21826" t="s">
        <v>22130</v>
      </c>
    </row>
    <row r="21827" spans="1:3" hidden="1" x14ac:dyDescent="0.25">
      <c r="A21827" t="s">
        <v>4130</v>
      </c>
      <c r="B21827" t="s">
        <v>22131</v>
      </c>
      <c r="C21827" t="s">
        <v>22132</v>
      </c>
    </row>
    <row r="21828" spans="1:3" hidden="1" x14ac:dyDescent="0.25">
      <c r="A21828" t="s">
        <v>4130</v>
      </c>
      <c r="B21828" t="s">
        <v>22133</v>
      </c>
      <c r="C21828" t="s">
        <v>22134</v>
      </c>
    </row>
    <row r="21829" spans="1:3" hidden="1" x14ac:dyDescent="0.25">
      <c r="A21829" t="s">
        <v>4130</v>
      </c>
      <c r="B21829" t="s">
        <v>22135</v>
      </c>
      <c r="C21829" t="s">
        <v>22136</v>
      </c>
    </row>
    <row r="21830" spans="1:3" hidden="1" x14ac:dyDescent="0.25">
      <c r="A21830" t="s">
        <v>4130</v>
      </c>
      <c r="B21830" t="s">
        <v>22137</v>
      </c>
      <c r="C21830" t="s">
        <v>22138</v>
      </c>
    </row>
    <row r="21831" spans="1:3" hidden="1" x14ac:dyDescent="0.25">
      <c r="A21831" t="s">
        <v>4130</v>
      </c>
      <c r="B21831" t="s">
        <v>22139</v>
      </c>
      <c r="C21831" t="s">
        <v>22140</v>
      </c>
    </row>
    <row r="21832" spans="1:3" hidden="1" x14ac:dyDescent="0.25">
      <c r="A21832" t="s">
        <v>4130</v>
      </c>
      <c r="B21832" t="s">
        <v>22141</v>
      </c>
      <c r="C21832" t="s">
        <v>22138</v>
      </c>
    </row>
    <row r="21833" spans="1:3" hidden="1" x14ac:dyDescent="0.25">
      <c r="A21833" t="s">
        <v>4130</v>
      </c>
      <c r="B21833" t="s">
        <v>22142</v>
      </c>
      <c r="C21833" t="s">
        <v>22143</v>
      </c>
    </row>
    <row r="21834" spans="1:3" hidden="1" x14ac:dyDescent="0.25">
      <c r="A21834" t="s">
        <v>4130</v>
      </c>
      <c r="B21834" t="s">
        <v>22144</v>
      </c>
      <c r="C21834" t="s">
        <v>22145</v>
      </c>
    </row>
    <row r="21835" spans="1:3" hidden="1" x14ac:dyDescent="0.25">
      <c r="A21835" t="s">
        <v>4130</v>
      </c>
      <c r="B21835" t="s">
        <v>22146</v>
      </c>
      <c r="C21835" t="s">
        <v>22147</v>
      </c>
    </row>
    <row r="21836" spans="1:3" hidden="1" x14ac:dyDescent="0.25">
      <c r="A21836" t="s">
        <v>4130</v>
      </c>
      <c r="B21836" t="s">
        <v>22148</v>
      </c>
      <c r="C21836" t="s">
        <v>486</v>
      </c>
    </row>
    <row r="21837" spans="1:3" hidden="1" x14ac:dyDescent="0.25">
      <c r="A21837" t="s">
        <v>4130</v>
      </c>
      <c r="B21837" t="s">
        <v>22149</v>
      </c>
      <c r="C21837" t="s">
        <v>486</v>
      </c>
    </row>
    <row r="21838" spans="1:3" hidden="1" x14ac:dyDescent="0.25">
      <c r="A21838" t="s">
        <v>4130</v>
      </c>
      <c r="B21838" t="s">
        <v>22150</v>
      </c>
      <c r="C21838" t="s">
        <v>459</v>
      </c>
    </row>
    <row r="21839" spans="1:3" hidden="1" x14ac:dyDescent="0.25">
      <c r="A21839" t="s">
        <v>4130</v>
      </c>
      <c r="B21839" t="s">
        <v>4238</v>
      </c>
      <c r="C21839" t="s">
        <v>459</v>
      </c>
    </row>
    <row r="21840" spans="1:3" hidden="1" x14ac:dyDescent="0.25">
      <c r="A21840" t="s">
        <v>4130</v>
      </c>
      <c r="B21840" t="s">
        <v>22151</v>
      </c>
      <c r="C21840" t="s">
        <v>22152</v>
      </c>
    </row>
    <row r="21841" spans="1:3" hidden="1" x14ac:dyDescent="0.25">
      <c r="A21841" t="s">
        <v>4130</v>
      </c>
      <c r="B21841" t="s">
        <v>22153</v>
      </c>
      <c r="C21841" t="s">
        <v>22154</v>
      </c>
    </row>
    <row r="21842" spans="1:3" hidden="1" x14ac:dyDescent="0.25">
      <c r="A21842" t="s">
        <v>4130</v>
      </c>
      <c r="B21842" t="s">
        <v>22155</v>
      </c>
      <c r="C21842" t="s">
        <v>460</v>
      </c>
    </row>
    <row r="21843" spans="1:3" hidden="1" x14ac:dyDescent="0.25">
      <c r="A21843" t="s">
        <v>4130</v>
      </c>
      <c r="B21843" t="s">
        <v>4238</v>
      </c>
      <c r="C21843" t="s">
        <v>460</v>
      </c>
    </row>
    <row r="21844" spans="1:3" hidden="1" x14ac:dyDescent="0.25">
      <c r="A21844" t="s">
        <v>4130</v>
      </c>
      <c r="B21844" t="s">
        <v>22156</v>
      </c>
      <c r="C21844" t="s">
        <v>22152</v>
      </c>
    </row>
    <row r="21845" spans="1:3" hidden="1" x14ac:dyDescent="0.25">
      <c r="A21845" t="s">
        <v>4130</v>
      </c>
      <c r="B21845" t="s">
        <v>22157</v>
      </c>
      <c r="C21845" t="s">
        <v>22154</v>
      </c>
    </row>
    <row r="21846" spans="1:3" hidden="1" x14ac:dyDescent="0.25">
      <c r="A21846" t="s">
        <v>4130</v>
      </c>
      <c r="B21846" t="s">
        <v>22158</v>
      </c>
      <c r="C21846" t="s">
        <v>22159</v>
      </c>
    </row>
    <row r="21847" spans="1:3" hidden="1" x14ac:dyDescent="0.25">
      <c r="A21847" t="s">
        <v>4130</v>
      </c>
      <c r="B21847" t="s">
        <v>22160</v>
      </c>
      <c r="C21847" t="s">
        <v>22161</v>
      </c>
    </row>
    <row r="21848" spans="1:3" hidden="1" x14ac:dyDescent="0.25">
      <c r="A21848" t="s">
        <v>4130</v>
      </c>
      <c r="B21848" t="s">
        <v>22162</v>
      </c>
      <c r="C21848" t="s">
        <v>22163</v>
      </c>
    </row>
    <row r="21849" spans="1:3" hidden="1" x14ac:dyDescent="0.25">
      <c r="A21849" t="s">
        <v>4130</v>
      </c>
      <c r="B21849" t="s">
        <v>22164</v>
      </c>
      <c r="C21849" t="s">
        <v>22165</v>
      </c>
    </row>
    <row r="21850" spans="1:3" hidden="1" x14ac:dyDescent="0.25">
      <c r="A21850" t="s">
        <v>4130</v>
      </c>
      <c r="B21850" t="s">
        <v>22166</v>
      </c>
      <c r="C21850" t="s">
        <v>22167</v>
      </c>
    </row>
    <row r="21851" spans="1:3" hidden="1" x14ac:dyDescent="0.25">
      <c r="A21851" t="s">
        <v>4130</v>
      </c>
      <c r="B21851" t="s">
        <v>22168</v>
      </c>
      <c r="C21851" t="s">
        <v>22169</v>
      </c>
    </row>
    <row r="21852" spans="1:3" hidden="1" x14ac:dyDescent="0.25">
      <c r="A21852" t="s">
        <v>4130</v>
      </c>
      <c r="B21852" t="s">
        <v>22170</v>
      </c>
      <c r="C21852" t="s">
        <v>22171</v>
      </c>
    </row>
    <row r="21853" spans="1:3" hidden="1" x14ac:dyDescent="0.25">
      <c r="A21853" t="s">
        <v>4130</v>
      </c>
      <c r="B21853" t="s">
        <v>22172</v>
      </c>
      <c r="C21853" t="s">
        <v>22173</v>
      </c>
    </row>
    <row r="21854" spans="1:3" hidden="1" x14ac:dyDescent="0.25">
      <c r="A21854" t="s">
        <v>4130</v>
      </c>
      <c r="B21854" t="s">
        <v>22174</v>
      </c>
      <c r="C21854" t="s">
        <v>22175</v>
      </c>
    </row>
    <row r="21855" spans="1:3" hidden="1" x14ac:dyDescent="0.25">
      <c r="A21855" t="s">
        <v>4130</v>
      </c>
      <c r="B21855" t="s">
        <v>22176</v>
      </c>
      <c r="C21855" t="s">
        <v>22177</v>
      </c>
    </row>
    <row r="21856" spans="1:3" hidden="1" x14ac:dyDescent="0.25">
      <c r="A21856" t="s">
        <v>4130</v>
      </c>
      <c r="B21856" t="s">
        <v>22178</v>
      </c>
      <c r="C21856" t="s">
        <v>22179</v>
      </c>
    </row>
    <row r="21857" spans="1:3" hidden="1" x14ac:dyDescent="0.25">
      <c r="A21857" t="s">
        <v>4130</v>
      </c>
      <c r="B21857" t="s">
        <v>22180</v>
      </c>
      <c r="C21857" t="s">
        <v>22181</v>
      </c>
    </row>
    <row r="21858" spans="1:3" hidden="1" x14ac:dyDescent="0.25">
      <c r="A21858" t="s">
        <v>4130</v>
      </c>
      <c r="B21858" t="s">
        <v>22182</v>
      </c>
      <c r="C21858" t="s">
        <v>22183</v>
      </c>
    </row>
    <row r="21859" spans="1:3" hidden="1" x14ac:dyDescent="0.25">
      <c r="A21859" t="s">
        <v>4130</v>
      </c>
      <c r="B21859" t="s">
        <v>22184</v>
      </c>
      <c r="C21859" t="s">
        <v>22185</v>
      </c>
    </row>
    <row r="21860" spans="1:3" hidden="1" x14ac:dyDescent="0.25">
      <c r="A21860" t="s">
        <v>4130</v>
      </c>
      <c r="B21860" t="s">
        <v>22186</v>
      </c>
      <c r="C21860" t="s">
        <v>22187</v>
      </c>
    </row>
    <row r="21861" spans="1:3" hidden="1" x14ac:dyDescent="0.25">
      <c r="A21861" t="s">
        <v>4130</v>
      </c>
      <c r="B21861" t="s">
        <v>22188</v>
      </c>
      <c r="C21861" t="s">
        <v>22189</v>
      </c>
    </row>
    <row r="21862" spans="1:3" hidden="1" x14ac:dyDescent="0.25">
      <c r="A21862" t="s">
        <v>4130</v>
      </c>
      <c r="B21862" t="s">
        <v>22190</v>
      </c>
      <c r="C21862" t="s">
        <v>22191</v>
      </c>
    </row>
    <row r="21863" spans="1:3" hidden="1" x14ac:dyDescent="0.25">
      <c r="A21863" t="s">
        <v>4130</v>
      </c>
      <c r="B21863" t="s">
        <v>22192</v>
      </c>
      <c r="C21863" t="s">
        <v>22193</v>
      </c>
    </row>
    <row r="21864" spans="1:3" hidden="1" x14ac:dyDescent="0.25">
      <c r="A21864" t="s">
        <v>4130</v>
      </c>
      <c r="B21864" t="s">
        <v>22194</v>
      </c>
      <c r="C21864" t="s">
        <v>22195</v>
      </c>
    </row>
    <row r="21865" spans="1:3" hidden="1" x14ac:dyDescent="0.25">
      <c r="A21865" t="s">
        <v>4130</v>
      </c>
      <c r="B21865" t="s">
        <v>22196</v>
      </c>
      <c r="C21865" t="s">
        <v>22197</v>
      </c>
    </row>
    <row r="21866" spans="1:3" hidden="1" x14ac:dyDescent="0.25">
      <c r="A21866" t="s">
        <v>4130</v>
      </c>
      <c r="B21866" t="s">
        <v>22198</v>
      </c>
      <c r="C21866" t="s">
        <v>22199</v>
      </c>
    </row>
    <row r="21867" spans="1:3" hidden="1" x14ac:dyDescent="0.25">
      <c r="A21867" t="s">
        <v>4130</v>
      </c>
      <c r="B21867" t="s">
        <v>22200</v>
      </c>
      <c r="C21867" t="s">
        <v>22201</v>
      </c>
    </row>
    <row r="21868" spans="1:3" hidden="1" x14ac:dyDescent="0.25">
      <c r="A21868" t="s">
        <v>4130</v>
      </c>
      <c r="B21868" t="s">
        <v>22202</v>
      </c>
      <c r="C21868" t="s">
        <v>22203</v>
      </c>
    </row>
    <row r="21869" spans="1:3" hidden="1" x14ac:dyDescent="0.25">
      <c r="A21869" t="s">
        <v>4130</v>
      </c>
      <c r="B21869" t="s">
        <v>22204</v>
      </c>
      <c r="C21869" t="s">
        <v>22205</v>
      </c>
    </row>
    <row r="21870" spans="1:3" hidden="1" x14ac:dyDescent="0.25">
      <c r="A21870" t="s">
        <v>4130</v>
      </c>
      <c r="B21870" t="s">
        <v>22206</v>
      </c>
      <c r="C21870" t="s">
        <v>22207</v>
      </c>
    </row>
    <row r="21871" spans="1:3" hidden="1" x14ac:dyDescent="0.25">
      <c r="A21871" t="s">
        <v>4130</v>
      </c>
      <c r="B21871" t="s">
        <v>22208</v>
      </c>
      <c r="C21871" t="s">
        <v>22209</v>
      </c>
    </row>
    <row r="21872" spans="1:3" hidden="1" x14ac:dyDescent="0.25">
      <c r="A21872" t="s">
        <v>4130</v>
      </c>
      <c r="B21872" t="s">
        <v>22210</v>
      </c>
      <c r="C21872" t="s">
        <v>22211</v>
      </c>
    </row>
    <row r="21873" spans="1:3" hidden="1" x14ac:dyDescent="0.25">
      <c r="A21873" t="s">
        <v>4130</v>
      </c>
      <c r="B21873" t="s">
        <v>22212</v>
      </c>
      <c r="C21873" t="s">
        <v>22213</v>
      </c>
    </row>
    <row r="21874" spans="1:3" hidden="1" x14ac:dyDescent="0.25">
      <c r="A21874" t="s">
        <v>4130</v>
      </c>
      <c r="B21874" t="s">
        <v>22214</v>
      </c>
      <c r="C21874" t="s">
        <v>22215</v>
      </c>
    </row>
    <row r="21875" spans="1:3" hidden="1" x14ac:dyDescent="0.25">
      <c r="A21875" t="s">
        <v>4130</v>
      </c>
      <c r="B21875" t="s">
        <v>22216</v>
      </c>
      <c r="C21875" t="s">
        <v>22217</v>
      </c>
    </row>
    <row r="21876" spans="1:3" hidden="1" x14ac:dyDescent="0.25">
      <c r="A21876" t="s">
        <v>4130</v>
      </c>
      <c r="B21876" t="s">
        <v>22218</v>
      </c>
      <c r="C21876" t="s">
        <v>22219</v>
      </c>
    </row>
    <row r="21877" spans="1:3" hidden="1" x14ac:dyDescent="0.25">
      <c r="A21877" t="s">
        <v>4130</v>
      </c>
      <c r="B21877" t="s">
        <v>22220</v>
      </c>
      <c r="C21877" t="s">
        <v>22221</v>
      </c>
    </row>
    <row r="21878" spans="1:3" hidden="1" x14ac:dyDescent="0.25">
      <c r="A21878" t="s">
        <v>4130</v>
      </c>
      <c r="B21878" t="s">
        <v>22222</v>
      </c>
      <c r="C21878" t="s">
        <v>22223</v>
      </c>
    </row>
    <row r="21879" spans="1:3" hidden="1" x14ac:dyDescent="0.25">
      <c r="A21879" t="s">
        <v>4130</v>
      </c>
      <c r="B21879" t="s">
        <v>22224</v>
      </c>
      <c r="C21879" t="s">
        <v>22225</v>
      </c>
    </row>
    <row r="21880" spans="1:3" hidden="1" x14ac:dyDescent="0.25">
      <c r="A21880" t="s">
        <v>4130</v>
      </c>
      <c r="B21880" t="s">
        <v>22226</v>
      </c>
      <c r="C21880" t="s">
        <v>22227</v>
      </c>
    </row>
    <row r="21881" spans="1:3" hidden="1" x14ac:dyDescent="0.25">
      <c r="A21881" t="s">
        <v>4130</v>
      </c>
      <c r="B21881" t="s">
        <v>22228</v>
      </c>
      <c r="C21881" t="s">
        <v>457</v>
      </c>
    </row>
    <row r="21882" spans="1:3" hidden="1" x14ac:dyDescent="0.25">
      <c r="A21882" t="s">
        <v>4130</v>
      </c>
      <c r="B21882" t="s">
        <v>22229</v>
      </c>
      <c r="C21882" t="s">
        <v>457</v>
      </c>
    </row>
    <row r="21883" spans="1:3" hidden="1" x14ac:dyDescent="0.25">
      <c r="A21883" t="s">
        <v>4130</v>
      </c>
      <c r="B21883" t="s">
        <v>4238</v>
      </c>
      <c r="C21883" t="s">
        <v>457</v>
      </c>
    </row>
    <row r="21884" spans="1:3" hidden="1" x14ac:dyDescent="0.25">
      <c r="A21884" t="s">
        <v>4130</v>
      </c>
      <c r="B21884" t="s">
        <v>22230</v>
      </c>
      <c r="C21884" t="s">
        <v>22231</v>
      </c>
    </row>
    <row r="21885" spans="1:3" hidden="1" x14ac:dyDescent="0.25">
      <c r="A21885" t="s">
        <v>4130</v>
      </c>
      <c r="B21885" t="s">
        <v>22232</v>
      </c>
      <c r="C21885" t="s">
        <v>22233</v>
      </c>
    </row>
    <row r="21886" spans="1:3" hidden="1" x14ac:dyDescent="0.25">
      <c r="A21886" t="s">
        <v>4130</v>
      </c>
      <c r="B21886" t="s">
        <v>22234</v>
      </c>
      <c r="C21886" t="s">
        <v>461</v>
      </c>
    </row>
    <row r="21887" spans="1:3" hidden="1" x14ac:dyDescent="0.25">
      <c r="A21887" t="s">
        <v>4130</v>
      </c>
      <c r="B21887" t="s">
        <v>4238</v>
      </c>
      <c r="C21887" t="s">
        <v>461</v>
      </c>
    </row>
    <row r="21888" spans="1:3" hidden="1" x14ac:dyDescent="0.25">
      <c r="A21888" t="s">
        <v>4130</v>
      </c>
      <c r="B21888" t="s">
        <v>22235</v>
      </c>
      <c r="C21888" t="s">
        <v>22236</v>
      </c>
    </row>
    <row r="21889" spans="1:3" hidden="1" x14ac:dyDescent="0.25">
      <c r="A21889" t="s">
        <v>4130</v>
      </c>
      <c r="B21889" t="s">
        <v>22237</v>
      </c>
      <c r="C21889" t="s">
        <v>22238</v>
      </c>
    </row>
    <row r="21890" spans="1:3" hidden="1" x14ac:dyDescent="0.25">
      <c r="A21890" t="s">
        <v>4130</v>
      </c>
      <c r="B21890" t="s">
        <v>22239</v>
      </c>
      <c r="C21890" t="s">
        <v>22240</v>
      </c>
    </row>
    <row r="21891" spans="1:3" hidden="1" x14ac:dyDescent="0.25">
      <c r="A21891" t="s">
        <v>4130</v>
      </c>
      <c r="B21891" t="s">
        <v>22239</v>
      </c>
      <c r="C21891" t="s">
        <v>1073</v>
      </c>
    </row>
    <row r="21892" spans="1:3" hidden="1" x14ac:dyDescent="0.25">
      <c r="A21892" t="s">
        <v>4130</v>
      </c>
      <c r="B21892" t="s">
        <v>22241</v>
      </c>
      <c r="C21892" t="s">
        <v>22242</v>
      </c>
    </row>
    <row r="21893" spans="1:3" hidden="1" x14ac:dyDescent="0.25">
      <c r="A21893" t="s">
        <v>4130</v>
      </c>
      <c r="B21893" t="s">
        <v>22243</v>
      </c>
      <c r="C21893" t="s">
        <v>454</v>
      </c>
    </row>
    <row r="21894" spans="1:3" hidden="1" x14ac:dyDescent="0.25">
      <c r="A21894" t="s">
        <v>4130</v>
      </c>
      <c r="B21894" t="s">
        <v>22244</v>
      </c>
      <c r="C21894" t="s">
        <v>22245</v>
      </c>
    </row>
    <row r="21895" spans="1:3" hidden="1" x14ac:dyDescent="0.25">
      <c r="A21895" t="s">
        <v>4130</v>
      </c>
      <c r="B21895" t="s">
        <v>22246</v>
      </c>
      <c r="C21895" t="s">
        <v>22247</v>
      </c>
    </row>
    <row r="21896" spans="1:3" hidden="1" x14ac:dyDescent="0.25">
      <c r="A21896" t="s">
        <v>4130</v>
      </c>
      <c r="B21896" t="s">
        <v>22248</v>
      </c>
      <c r="C21896" t="s">
        <v>22249</v>
      </c>
    </row>
    <row r="21897" spans="1:3" hidden="1" x14ac:dyDescent="0.25">
      <c r="A21897" t="s">
        <v>4130</v>
      </c>
      <c r="B21897" t="s">
        <v>22250</v>
      </c>
      <c r="C21897" t="s">
        <v>458</v>
      </c>
    </row>
    <row r="21898" spans="1:3" hidden="1" x14ac:dyDescent="0.25">
      <c r="A21898" t="s">
        <v>4130</v>
      </c>
      <c r="B21898" t="s">
        <v>4238</v>
      </c>
      <c r="C21898" t="s">
        <v>458</v>
      </c>
    </row>
    <row r="21899" spans="1:3" hidden="1" x14ac:dyDescent="0.25">
      <c r="A21899" t="s">
        <v>4130</v>
      </c>
      <c r="B21899" t="s">
        <v>22251</v>
      </c>
      <c r="C21899" t="s">
        <v>22252</v>
      </c>
    </row>
    <row r="21900" spans="1:3" hidden="1" x14ac:dyDescent="0.25">
      <c r="A21900" t="s">
        <v>4130</v>
      </c>
      <c r="B21900" t="s">
        <v>22253</v>
      </c>
      <c r="C21900" t="s">
        <v>22252</v>
      </c>
    </row>
    <row r="21901" spans="1:3" hidden="1" x14ac:dyDescent="0.25">
      <c r="A21901" t="s">
        <v>4130</v>
      </c>
      <c r="B21901" t="s">
        <v>22254</v>
      </c>
      <c r="C21901" t="s">
        <v>22255</v>
      </c>
    </row>
    <row r="21902" spans="1:3" hidden="1" x14ac:dyDescent="0.25">
      <c r="A21902" t="s">
        <v>4130</v>
      </c>
      <c r="B21902" t="s">
        <v>22256</v>
      </c>
      <c r="C21902" t="s">
        <v>22257</v>
      </c>
    </row>
    <row r="21903" spans="1:3" hidden="1" x14ac:dyDescent="0.25">
      <c r="A21903" t="s">
        <v>4130</v>
      </c>
      <c r="B21903" t="s">
        <v>22258</v>
      </c>
      <c r="C21903" t="s">
        <v>22259</v>
      </c>
    </row>
    <row r="21904" spans="1:3" hidden="1" x14ac:dyDescent="0.25">
      <c r="A21904" t="s">
        <v>4130</v>
      </c>
      <c r="B21904" t="s">
        <v>22260</v>
      </c>
      <c r="C21904" t="s">
        <v>22261</v>
      </c>
    </row>
    <row r="21905" spans="1:3" hidden="1" x14ac:dyDescent="0.25">
      <c r="A21905" t="s">
        <v>4130</v>
      </c>
      <c r="B21905" t="s">
        <v>4238</v>
      </c>
      <c r="C21905" t="s">
        <v>22261</v>
      </c>
    </row>
    <row r="21906" spans="1:3" hidden="1" x14ac:dyDescent="0.25">
      <c r="A21906" t="s">
        <v>4130</v>
      </c>
      <c r="B21906" t="s">
        <v>22262</v>
      </c>
      <c r="C21906" t="s">
        <v>22263</v>
      </c>
    </row>
    <row r="21907" spans="1:3" hidden="1" x14ac:dyDescent="0.25">
      <c r="A21907" t="s">
        <v>4130</v>
      </c>
      <c r="B21907" t="s">
        <v>22264</v>
      </c>
      <c r="C21907" t="s">
        <v>462</v>
      </c>
    </row>
    <row r="21908" spans="1:3" hidden="1" x14ac:dyDescent="0.25">
      <c r="A21908" t="s">
        <v>4130</v>
      </c>
      <c r="B21908" t="s">
        <v>4238</v>
      </c>
      <c r="C21908" t="s">
        <v>462</v>
      </c>
    </row>
    <row r="21909" spans="1:3" hidden="1" x14ac:dyDescent="0.25">
      <c r="A21909" t="s">
        <v>4130</v>
      </c>
      <c r="B21909" t="s">
        <v>22265</v>
      </c>
      <c r="C21909" t="s">
        <v>462</v>
      </c>
    </row>
    <row r="21910" spans="1:3" hidden="1" x14ac:dyDescent="0.25">
      <c r="A21910" t="s">
        <v>4130</v>
      </c>
      <c r="B21910" t="s">
        <v>22266</v>
      </c>
      <c r="C21910" t="s">
        <v>22267</v>
      </c>
    </row>
    <row r="21911" spans="1:3" hidden="1" x14ac:dyDescent="0.25">
      <c r="A21911" t="s">
        <v>4130</v>
      </c>
      <c r="B21911" t="s">
        <v>22268</v>
      </c>
      <c r="C21911" t="s">
        <v>22269</v>
      </c>
    </row>
    <row r="21912" spans="1:3" hidden="1" x14ac:dyDescent="0.25">
      <c r="A21912" t="s">
        <v>4130</v>
      </c>
      <c r="B21912" t="s">
        <v>22270</v>
      </c>
      <c r="C21912" t="s">
        <v>22271</v>
      </c>
    </row>
    <row r="21913" spans="1:3" hidden="1" x14ac:dyDescent="0.25">
      <c r="A21913" t="s">
        <v>4130</v>
      </c>
      <c r="B21913" t="s">
        <v>22272</v>
      </c>
      <c r="C21913" t="s">
        <v>22273</v>
      </c>
    </row>
    <row r="21914" spans="1:3" hidden="1" x14ac:dyDescent="0.25">
      <c r="A21914" t="s">
        <v>4130</v>
      </c>
      <c r="B21914" t="s">
        <v>22274</v>
      </c>
      <c r="C21914" t="s">
        <v>22275</v>
      </c>
    </row>
    <row r="21915" spans="1:3" hidden="1" x14ac:dyDescent="0.25">
      <c r="A21915" t="s">
        <v>4130</v>
      </c>
      <c r="B21915" t="s">
        <v>4238</v>
      </c>
      <c r="C21915" t="s">
        <v>22275</v>
      </c>
    </row>
    <row r="21916" spans="1:3" hidden="1" x14ac:dyDescent="0.25">
      <c r="A21916" t="s">
        <v>4130</v>
      </c>
      <c r="B21916" t="s">
        <v>22276</v>
      </c>
      <c r="C21916" t="s">
        <v>22275</v>
      </c>
    </row>
    <row r="21917" spans="1:3" hidden="1" x14ac:dyDescent="0.25">
      <c r="A21917" t="s">
        <v>4130</v>
      </c>
      <c r="B21917" t="s">
        <v>22277</v>
      </c>
      <c r="C21917" t="s">
        <v>22278</v>
      </c>
    </row>
    <row r="21918" spans="1:3" hidden="1" x14ac:dyDescent="0.25">
      <c r="A21918" t="s">
        <v>4130</v>
      </c>
      <c r="B21918" t="s">
        <v>22279</v>
      </c>
      <c r="C21918" t="s">
        <v>22280</v>
      </c>
    </row>
    <row r="21919" spans="1:3" hidden="1" x14ac:dyDescent="0.25">
      <c r="A21919" t="s">
        <v>4130</v>
      </c>
      <c r="B21919" t="s">
        <v>22281</v>
      </c>
      <c r="C21919" t="s">
        <v>22152</v>
      </c>
    </row>
    <row r="21920" spans="1:3" hidden="1" x14ac:dyDescent="0.25">
      <c r="A21920" t="s">
        <v>4130</v>
      </c>
      <c r="B21920" t="s">
        <v>22282</v>
      </c>
      <c r="C21920" t="s">
        <v>22154</v>
      </c>
    </row>
    <row r="21921" spans="1:3" hidden="1" x14ac:dyDescent="0.25">
      <c r="A21921" t="s">
        <v>4130</v>
      </c>
      <c r="B21921" t="s">
        <v>22283</v>
      </c>
      <c r="C21921" t="s">
        <v>22284</v>
      </c>
    </row>
    <row r="21922" spans="1:3" hidden="1" x14ac:dyDescent="0.25">
      <c r="A21922" t="s">
        <v>4130</v>
      </c>
      <c r="B21922" t="s">
        <v>22285</v>
      </c>
      <c r="C21922" t="s">
        <v>22152</v>
      </c>
    </row>
    <row r="21923" spans="1:3" hidden="1" x14ac:dyDescent="0.25">
      <c r="A21923" t="s">
        <v>4130</v>
      </c>
      <c r="B21923" t="s">
        <v>22286</v>
      </c>
      <c r="C21923" t="s">
        <v>22154</v>
      </c>
    </row>
    <row r="21924" spans="1:3" hidden="1" x14ac:dyDescent="0.25">
      <c r="A21924" t="s">
        <v>4130</v>
      </c>
      <c r="B21924" t="s">
        <v>22287</v>
      </c>
      <c r="C21924" t="s">
        <v>22288</v>
      </c>
    </row>
    <row r="21925" spans="1:3" hidden="1" x14ac:dyDescent="0.25">
      <c r="A21925" t="s">
        <v>4130</v>
      </c>
      <c r="B21925" t="s">
        <v>22287</v>
      </c>
      <c r="C21925" t="s">
        <v>22289</v>
      </c>
    </row>
    <row r="21926" spans="1:3" hidden="1" x14ac:dyDescent="0.25">
      <c r="A21926" t="s">
        <v>4130</v>
      </c>
      <c r="B21926" t="s">
        <v>4238</v>
      </c>
      <c r="C21926" t="s">
        <v>22288</v>
      </c>
    </row>
    <row r="21927" spans="1:3" hidden="1" x14ac:dyDescent="0.25">
      <c r="A21927" t="s">
        <v>4130</v>
      </c>
      <c r="B21927" t="s">
        <v>22290</v>
      </c>
      <c r="C21927" t="s">
        <v>22291</v>
      </c>
    </row>
    <row r="21928" spans="1:3" hidden="1" x14ac:dyDescent="0.25">
      <c r="A21928" t="s">
        <v>4130</v>
      </c>
      <c r="B21928" t="s">
        <v>22292</v>
      </c>
      <c r="C21928" t="s">
        <v>22293</v>
      </c>
    </row>
    <row r="21929" spans="1:3" hidden="1" x14ac:dyDescent="0.25">
      <c r="A21929" t="s">
        <v>4130</v>
      </c>
      <c r="B21929" t="s">
        <v>4238</v>
      </c>
      <c r="C21929" t="s">
        <v>22293</v>
      </c>
    </row>
    <row r="21930" spans="1:3" hidden="1" x14ac:dyDescent="0.25">
      <c r="A21930" t="s">
        <v>4130</v>
      </c>
      <c r="B21930" t="s">
        <v>22292</v>
      </c>
      <c r="C21930" t="s">
        <v>22294</v>
      </c>
    </row>
    <row r="21931" spans="1:3" hidden="1" x14ac:dyDescent="0.25">
      <c r="A21931" t="s">
        <v>4130</v>
      </c>
      <c r="B21931" t="s">
        <v>22295</v>
      </c>
      <c r="C21931" t="s">
        <v>22296</v>
      </c>
    </row>
    <row r="21932" spans="1:3" hidden="1" x14ac:dyDescent="0.25">
      <c r="A21932" t="s">
        <v>4130</v>
      </c>
      <c r="B21932" t="s">
        <v>22297</v>
      </c>
      <c r="C21932" t="s">
        <v>22298</v>
      </c>
    </row>
    <row r="21933" spans="1:3" hidden="1" x14ac:dyDescent="0.25">
      <c r="A21933" t="s">
        <v>4130</v>
      </c>
      <c r="B21933" t="s">
        <v>22299</v>
      </c>
      <c r="C21933" t="s">
        <v>20550</v>
      </c>
    </row>
    <row r="21934" spans="1:3" hidden="1" x14ac:dyDescent="0.25">
      <c r="A21934" t="s">
        <v>4130</v>
      </c>
      <c r="B21934" t="s">
        <v>4238</v>
      </c>
      <c r="C21934" t="s">
        <v>20550</v>
      </c>
    </row>
    <row r="21935" spans="1:3" hidden="1" x14ac:dyDescent="0.25">
      <c r="A21935" t="s">
        <v>4130</v>
      </c>
      <c r="B21935" t="s">
        <v>22300</v>
      </c>
      <c r="C21935" t="s">
        <v>22301</v>
      </c>
    </row>
    <row r="21936" spans="1:3" hidden="1" x14ac:dyDescent="0.25">
      <c r="A21936" t="s">
        <v>4130</v>
      </c>
      <c r="B21936" t="s">
        <v>22302</v>
      </c>
      <c r="C21936" t="s">
        <v>22303</v>
      </c>
    </row>
    <row r="21937" spans="1:3" hidden="1" x14ac:dyDescent="0.25">
      <c r="A21937" t="s">
        <v>4130</v>
      </c>
      <c r="B21937" t="s">
        <v>4238</v>
      </c>
      <c r="C21937" t="s">
        <v>22303</v>
      </c>
    </row>
    <row r="21938" spans="1:3" hidden="1" x14ac:dyDescent="0.25">
      <c r="A21938" t="s">
        <v>4130</v>
      </c>
      <c r="B21938" t="s">
        <v>22304</v>
      </c>
      <c r="C21938" t="s">
        <v>22305</v>
      </c>
    </row>
    <row r="21939" spans="1:3" hidden="1" x14ac:dyDescent="0.25">
      <c r="A21939" t="s">
        <v>4130</v>
      </c>
      <c r="B21939" t="s">
        <v>22306</v>
      </c>
      <c r="C21939" t="s">
        <v>22307</v>
      </c>
    </row>
    <row r="21940" spans="1:3" hidden="1" x14ac:dyDescent="0.25">
      <c r="A21940" t="s">
        <v>4130</v>
      </c>
      <c r="B21940" t="s">
        <v>22308</v>
      </c>
      <c r="C21940" t="s">
        <v>22309</v>
      </c>
    </row>
    <row r="21941" spans="1:3" hidden="1" x14ac:dyDescent="0.25">
      <c r="A21941" t="s">
        <v>4130</v>
      </c>
      <c r="B21941" t="s">
        <v>4238</v>
      </c>
      <c r="C21941" t="s">
        <v>22309</v>
      </c>
    </row>
    <row r="21942" spans="1:3" hidden="1" x14ac:dyDescent="0.25">
      <c r="A21942" t="s">
        <v>4130</v>
      </c>
      <c r="B21942" t="s">
        <v>22310</v>
      </c>
      <c r="C21942" t="s">
        <v>22311</v>
      </c>
    </row>
    <row r="21943" spans="1:3" hidden="1" x14ac:dyDescent="0.25">
      <c r="A21943" t="s">
        <v>4130</v>
      </c>
      <c r="B21943" t="s">
        <v>22312</v>
      </c>
      <c r="C21943" t="s">
        <v>20844</v>
      </c>
    </row>
    <row r="21944" spans="1:3" hidden="1" x14ac:dyDescent="0.25">
      <c r="A21944" t="s">
        <v>4130</v>
      </c>
      <c r="B21944" t="s">
        <v>4238</v>
      </c>
      <c r="C21944" t="s">
        <v>20844</v>
      </c>
    </row>
    <row r="21945" spans="1:3" hidden="1" x14ac:dyDescent="0.25">
      <c r="A21945" t="s">
        <v>4130</v>
      </c>
      <c r="B21945" t="s">
        <v>22313</v>
      </c>
      <c r="C21945" t="s">
        <v>22314</v>
      </c>
    </row>
    <row r="21946" spans="1:3" hidden="1" x14ac:dyDescent="0.25">
      <c r="A21946" t="s">
        <v>4130</v>
      </c>
      <c r="B21946" t="s">
        <v>22315</v>
      </c>
      <c r="C21946" t="s">
        <v>22316</v>
      </c>
    </row>
    <row r="21947" spans="1:3" hidden="1" x14ac:dyDescent="0.25">
      <c r="A21947" t="s">
        <v>4130</v>
      </c>
      <c r="B21947" t="s">
        <v>4238</v>
      </c>
      <c r="C21947" t="s">
        <v>22316</v>
      </c>
    </row>
    <row r="21948" spans="1:3" hidden="1" x14ac:dyDescent="0.25">
      <c r="A21948" t="s">
        <v>4130</v>
      </c>
      <c r="B21948" t="s">
        <v>22317</v>
      </c>
      <c r="C21948" t="s">
        <v>22318</v>
      </c>
    </row>
    <row r="21949" spans="1:3" hidden="1" x14ac:dyDescent="0.25">
      <c r="A21949" t="s">
        <v>4130</v>
      </c>
      <c r="B21949" t="s">
        <v>22319</v>
      </c>
      <c r="C21949" t="s">
        <v>22303</v>
      </c>
    </row>
    <row r="21950" spans="1:3" hidden="1" x14ac:dyDescent="0.25">
      <c r="A21950" t="s">
        <v>4130</v>
      </c>
      <c r="B21950" t="s">
        <v>22320</v>
      </c>
      <c r="C21950" t="s">
        <v>22321</v>
      </c>
    </row>
    <row r="21951" spans="1:3" hidden="1" x14ac:dyDescent="0.25">
      <c r="A21951" t="s">
        <v>4130</v>
      </c>
      <c r="B21951" t="s">
        <v>4238</v>
      </c>
      <c r="C21951" t="s">
        <v>22321</v>
      </c>
    </row>
    <row r="21952" spans="1:3" hidden="1" x14ac:dyDescent="0.25">
      <c r="A21952" t="s">
        <v>4130</v>
      </c>
      <c r="B21952" t="s">
        <v>22322</v>
      </c>
      <c r="C21952" t="s">
        <v>22323</v>
      </c>
    </row>
    <row r="21953" spans="1:3" hidden="1" x14ac:dyDescent="0.25">
      <c r="A21953" t="s">
        <v>4130</v>
      </c>
      <c r="B21953" t="s">
        <v>22324</v>
      </c>
      <c r="C21953" t="s">
        <v>22325</v>
      </c>
    </row>
    <row r="21954" spans="1:3" hidden="1" x14ac:dyDescent="0.25">
      <c r="A21954" t="s">
        <v>4130</v>
      </c>
      <c r="B21954" t="s">
        <v>22326</v>
      </c>
      <c r="C21954" t="s">
        <v>22309</v>
      </c>
    </row>
    <row r="21955" spans="1:3" hidden="1" x14ac:dyDescent="0.25">
      <c r="A21955" t="s">
        <v>4130</v>
      </c>
      <c r="B21955" t="s">
        <v>22327</v>
      </c>
      <c r="C21955" t="s">
        <v>22328</v>
      </c>
    </row>
    <row r="21956" spans="1:3" hidden="1" x14ac:dyDescent="0.25">
      <c r="A21956" t="s">
        <v>4130</v>
      </c>
      <c r="B21956" t="s">
        <v>22329</v>
      </c>
      <c r="C21956" t="s">
        <v>22311</v>
      </c>
    </row>
    <row r="21957" spans="1:3" hidden="1" x14ac:dyDescent="0.25">
      <c r="A21957" t="s">
        <v>4130</v>
      </c>
      <c r="B21957" t="s">
        <v>22330</v>
      </c>
      <c r="C21957" t="s">
        <v>22331</v>
      </c>
    </row>
    <row r="21958" spans="1:3" hidden="1" x14ac:dyDescent="0.25">
      <c r="A21958" t="s">
        <v>4130</v>
      </c>
      <c r="B21958" t="s">
        <v>4238</v>
      </c>
      <c r="C21958" t="s">
        <v>22331</v>
      </c>
    </row>
    <row r="21959" spans="1:3" hidden="1" x14ac:dyDescent="0.25">
      <c r="A21959" t="s">
        <v>4130</v>
      </c>
      <c r="B21959" t="s">
        <v>22332</v>
      </c>
      <c r="C21959" t="s">
        <v>22333</v>
      </c>
    </row>
    <row r="21960" spans="1:3" hidden="1" x14ac:dyDescent="0.25">
      <c r="A21960" t="s">
        <v>4130</v>
      </c>
      <c r="B21960" t="s">
        <v>22334</v>
      </c>
      <c r="C21960" t="s">
        <v>22335</v>
      </c>
    </row>
    <row r="21961" spans="1:3" hidden="1" x14ac:dyDescent="0.25">
      <c r="A21961" t="s">
        <v>4130</v>
      </c>
      <c r="B21961" t="s">
        <v>22336</v>
      </c>
      <c r="C21961" t="s">
        <v>22337</v>
      </c>
    </row>
    <row r="21962" spans="1:3" hidden="1" x14ac:dyDescent="0.25">
      <c r="A21962" t="s">
        <v>4130</v>
      </c>
      <c r="B21962" t="s">
        <v>22338</v>
      </c>
      <c r="C21962" t="s">
        <v>22339</v>
      </c>
    </row>
    <row r="21963" spans="1:3" hidden="1" x14ac:dyDescent="0.25">
      <c r="A21963" t="s">
        <v>4130</v>
      </c>
      <c r="B21963" t="s">
        <v>22340</v>
      </c>
      <c r="C21963" t="s">
        <v>22335</v>
      </c>
    </row>
    <row r="21964" spans="1:3" hidden="1" x14ac:dyDescent="0.25">
      <c r="A21964" t="s">
        <v>4130</v>
      </c>
      <c r="B21964" t="s">
        <v>22340</v>
      </c>
      <c r="C21964" t="s">
        <v>22337</v>
      </c>
    </row>
    <row r="21965" spans="1:3" hidden="1" x14ac:dyDescent="0.25">
      <c r="A21965" t="s">
        <v>4130</v>
      </c>
      <c r="B21965" t="s">
        <v>22341</v>
      </c>
      <c r="C21965" t="s">
        <v>22339</v>
      </c>
    </row>
    <row r="21966" spans="1:3" hidden="1" x14ac:dyDescent="0.25">
      <c r="A21966" t="s">
        <v>4130</v>
      </c>
      <c r="B21966" t="s">
        <v>22336</v>
      </c>
      <c r="C21966" t="s">
        <v>22335</v>
      </c>
    </row>
    <row r="21967" spans="1:3" hidden="1" x14ac:dyDescent="0.25">
      <c r="A21967" t="s">
        <v>4130</v>
      </c>
      <c r="B21967" t="s">
        <v>22342</v>
      </c>
      <c r="C21967" t="s">
        <v>22343</v>
      </c>
    </row>
    <row r="21968" spans="1:3" hidden="1" x14ac:dyDescent="0.25">
      <c r="A21968" t="s">
        <v>4130</v>
      </c>
      <c r="B21968" t="s">
        <v>22344</v>
      </c>
      <c r="C21968" t="s">
        <v>22345</v>
      </c>
    </row>
    <row r="21969" spans="1:3" hidden="1" x14ac:dyDescent="0.25">
      <c r="A21969" t="s">
        <v>4130</v>
      </c>
      <c r="B21969" t="s">
        <v>22346</v>
      </c>
      <c r="C21969" t="s">
        <v>22347</v>
      </c>
    </row>
    <row r="21970" spans="1:3" hidden="1" x14ac:dyDescent="0.25">
      <c r="A21970" t="s">
        <v>4130</v>
      </c>
      <c r="B21970" t="s">
        <v>22348</v>
      </c>
      <c r="C21970" t="s">
        <v>22349</v>
      </c>
    </row>
    <row r="21971" spans="1:3" hidden="1" x14ac:dyDescent="0.25">
      <c r="A21971" t="s">
        <v>4130</v>
      </c>
      <c r="B21971" t="s">
        <v>22350</v>
      </c>
      <c r="C21971" t="s">
        <v>22351</v>
      </c>
    </row>
    <row r="21972" spans="1:3" hidden="1" x14ac:dyDescent="0.25">
      <c r="A21972" t="s">
        <v>4130</v>
      </c>
      <c r="B21972" t="s">
        <v>22352</v>
      </c>
      <c r="C21972" t="s">
        <v>22353</v>
      </c>
    </row>
    <row r="21973" spans="1:3" hidden="1" x14ac:dyDescent="0.25">
      <c r="A21973" t="s">
        <v>4130</v>
      </c>
      <c r="B21973" t="s">
        <v>22354</v>
      </c>
      <c r="C21973" t="s">
        <v>22355</v>
      </c>
    </row>
    <row r="21974" spans="1:3" hidden="1" x14ac:dyDescent="0.25">
      <c r="A21974" t="s">
        <v>4130</v>
      </c>
      <c r="B21974" t="s">
        <v>22356</v>
      </c>
      <c r="C21974" t="s">
        <v>22357</v>
      </c>
    </row>
    <row r="21975" spans="1:3" hidden="1" x14ac:dyDescent="0.25">
      <c r="A21975" t="s">
        <v>4130</v>
      </c>
      <c r="B21975" t="s">
        <v>22358</v>
      </c>
      <c r="C21975" t="s">
        <v>22357</v>
      </c>
    </row>
    <row r="21976" spans="1:3" hidden="1" x14ac:dyDescent="0.25">
      <c r="A21976" t="s">
        <v>4130</v>
      </c>
      <c r="B21976" t="s">
        <v>22358</v>
      </c>
      <c r="C21976" t="s">
        <v>22359</v>
      </c>
    </row>
    <row r="21977" spans="1:3" hidden="1" x14ac:dyDescent="0.25">
      <c r="A21977" t="s">
        <v>4130</v>
      </c>
      <c r="B21977" t="s">
        <v>22360</v>
      </c>
      <c r="C21977" t="s">
        <v>22357</v>
      </c>
    </row>
    <row r="21978" spans="1:3" hidden="1" x14ac:dyDescent="0.25">
      <c r="A21978" t="s">
        <v>4130</v>
      </c>
      <c r="B21978" t="s">
        <v>22361</v>
      </c>
      <c r="C21978" t="s">
        <v>22357</v>
      </c>
    </row>
    <row r="21979" spans="1:3" hidden="1" x14ac:dyDescent="0.25">
      <c r="A21979" t="s">
        <v>4130</v>
      </c>
      <c r="B21979" t="s">
        <v>22362</v>
      </c>
      <c r="C21979" t="s">
        <v>22363</v>
      </c>
    </row>
    <row r="21980" spans="1:3" hidden="1" x14ac:dyDescent="0.25">
      <c r="A21980" t="s">
        <v>4130</v>
      </c>
      <c r="B21980" t="s">
        <v>22364</v>
      </c>
      <c r="C21980" t="s">
        <v>22363</v>
      </c>
    </row>
    <row r="21981" spans="1:3" hidden="1" x14ac:dyDescent="0.25">
      <c r="A21981" t="s">
        <v>4130</v>
      </c>
      <c r="B21981" t="s">
        <v>22365</v>
      </c>
      <c r="C21981" t="s">
        <v>22366</v>
      </c>
    </row>
    <row r="21982" spans="1:3" hidden="1" x14ac:dyDescent="0.25">
      <c r="A21982" t="s">
        <v>4130</v>
      </c>
      <c r="B21982" t="s">
        <v>22367</v>
      </c>
      <c r="C21982" t="s">
        <v>22368</v>
      </c>
    </row>
    <row r="21983" spans="1:3" hidden="1" x14ac:dyDescent="0.25">
      <c r="A21983" t="s">
        <v>4130</v>
      </c>
      <c r="B21983" t="s">
        <v>22369</v>
      </c>
      <c r="C21983" t="s">
        <v>22370</v>
      </c>
    </row>
    <row r="21984" spans="1:3" hidden="1" x14ac:dyDescent="0.25">
      <c r="A21984" t="s">
        <v>4130</v>
      </c>
      <c r="B21984" t="s">
        <v>22371</v>
      </c>
      <c r="C21984" t="s">
        <v>22372</v>
      </c>
    </row>
    <row r="21985" spans="1:3" hidden="1" x14ac:dyDescent="0.25">
      <c r="A21985" t="s">
        <v>4130</v>
      </c>
      <c r="B21985" t="s">
        <v>22373</v>
      </c>
      <c r="C21985" t="s">
        <v>22374</v>
      </c>
    </row>
    <row r="21986" spans="1:3" hidden="1" x14ac:dyDescent="0.25">
      <c r="A21986" t="s">
        <v>4130</v>
      </c>
      <c r="B21986" t="s">
        <v>22375</v>
      </c>
      <c r="C21986" t="s">
        <v>22376</v>
      </c>
    </row>
    <row r="21987" spans="1:3" hidden="1" x14ac:dyDescent="0.25">
      <c r="A21987" t="s">
        <v>4130</v>
      </c>
      <c r="B21987" t="s">
        <v>22377</v>
      </c>
      <c r="C21987" t="s">
        <v>22376</v>
      </c>
    </row>
    <row r="21988" spans="1:3" hidden="1" x14ac:dyDescent="0.25">
      <c r="A21988" t="s">
        <v>4130</v>
      </c>
      <c r="B21988" t="s">
        <v>22378</v>
      </c>
      <c r="C21988" t="s">
        <v>22379</v>
      </c>
    </row>
    <row r="21989" spans="1:3" hidden="1" x14ac:dyDescent="0.25">
      <c r="A21989" t="s">
        <v>4130</v>
      </c>
      <c r="B21989" t="s">
        <v>22380</v>
      </c>
      <c r="C21989" t="s">
        <v>22381</v>
      </c>
    </row>
    <row r="21990" spans="1:3" hidden="1" x14ac:dyDescent="0.25">
      <c r="A21990" t="s">
        <v>4130</v>
      </c>
      <c r="B21990" t="s">
        <v>22382</v>
      </c>
      <c r="C21990" t="s">
        <v>22383</v>
      </c>
    </row>
    <row r="21991" spans="1:3" hidden="1" x14ac:dyDescent="0.25">
      <c r="A21991" t="s">
        <v>4130</v>
      </c>
      <c r="B21991" t="s">
        <v>22384</v>
      </c>
      <c r="C21991" t="s">
        <v>22385</v>
      </c>
    </row>
    <row r="21992" spans="1:3" hidden="1" x14ac:dyDescent="0.25">
      <c r="A21992" t="s">
        <v>4130</v>
      </c>
      <c r="B21992" t="s">
        <v>22386</v>
      </c>
      <c r="C21992" t="s">
        <v>22387</v>
      </c>
    </row>
    <row r="21993" spans="1:3" hidden="1" x14ac:dyDescent="0.25">
      <c r="A21993" t="s">
        <v>4130</v>
      </c>
      <c r="B21993" t="s">
        <v>22388</v>
      </c>
      <c r="C21993" t="s">
        <v>22389</v>
      </c>
    </row>
    <row r="21994" spans="1:3" hidden="1" x14ac:dyDescent="0.25">
      <c r="A21994" t="s">
        <v>4130</v>
      </c>
      <c r="B21994" t="s">
        <v>22390</v>
      </c>
      <c r="C21994" t="s">
        <v>22391</v>
      </c>
    </row>
    <row r="21995" spans="1:3" hidden="1" x14ac:dyDescent="0.25">
      <c r="A21995" t="s">
        <v>4130</v>
      </c>
      <c r="B21995" t="s">
        <v>22392</v>
      </c>
      <c r="C21995" t="s">
        <v>22393</v>
      </c>
    </row>
    <row r="21996" spans="1:3" hidden="1" x14ac:dyDescent="0.25">
      <c r="A21996" t="s">
        <v>4130</v>
      </c>
      <c r="B21996" t="s">
        <v>22394</v>
      </c>
      <c r="C21996" t="s">
        <v>22395</v>
      </c>
    </row>
    <row r="21997" spans="1:3" hidden="1" x14ac:dyDescent="0.25">
      <c r="A21997" t="s">
        <v>4130</v>
      </c>
      <c r="B21997" t="s">
        <v>22396</v>
      </c>
      <c r="C21997" t="s">
        <v>22397</v>
      </c>
    </row>
    <row r="21998" spans="1:3" hidden="1" x14ac:dyDescent="0.25">
      <c r="A21998" t="s">
        <v>4130</v>
      </c>
      <c r="B21998" t="s">
        <v>22398</v>
      </c>
      <c r="C21998" t="s">
        <v>22399</v>
      </c>
    </row>
    <row r="21999" spans="1:3" hidden="1" x14ac:dyDescent="0.25">
      <c r="A21999" t="s">
        <v>4130</v>
      </c>
      <c r="B21999" t="s">
        <v>22400</v>
      </c>
      <c r="C21999" t="s">
        <v>22401</v>
      </c>
    </row>
    <row r="22000" spans="1:3" hidden="1" x14ac:dyDescent="0.25">
      <c r="A22000" t="s">
        <v>4130</v>
      </c>
      <c r="B22000" t="s">
        <v>22402</v>
      </c>
      <c r="C22000" t="s">
        <v>22401</v>
      </c>
    </row>
    <row r="22001" spans="1:3" hidden="1" x14ac:dyDescent="0.25">
      <c r="A22001" t="s">
        <v>4130</v>
      </c>
      <c r="B22001" t="s">
        <v>4238</v>
      </c>
      <c r="C22001" t="s">
        <v>22401</v>
      </c>
    </row>
    <row r="22002" spans="1:3" hidden="1" x14ac:dyDescent="0.25">
      <c r="A22002" t="s">
        <v>4130</v>
      </c>
      <c r="B22002" t="s">
        <v>22403</v>
      </c>
      <c r="C22002" t="s">
        <v>22404</v>
      </c>
    </row>
    <row r="22003" spans="1:3" hidden="1" x14ac:dyDescent="0.25">
      <c r="A22003" t="s">
        <v>4130</v>
      </c>
      <c r="B22003" t="s">
        <v>22405</v>
      </c>
      <c r="C22003" t="s">
        <v>22406</v>
      </c>
    </row>
    <row r="22004" spans="1:3" hidden="1" x14ac:dyDescent="0.25">
      <c r="A22004" t="s">
        <v>4130</v>
      </c>
      <c r="B22004" t="s">
        <v>22407</v>
      </c>
      <c r="C22004" t="s">
        <v>22408</v>
      </c>
    </row>
    <row r="22005" spans="1:3" hidden="1" x14ac:dyDescent="0.25">
      <c r="A22005" t="s">
        <v>4130</v>
      </c>
      <c r="B22005" t="s">
        <v>22409</v>
      </c>
      <c r="C22005" t="s">
        <v>22410</v>
      </c>
    </row>
    <row r="22006" spans="1:3" hidden="1" x14ac:dyDescent="0.25">
      <c r="A22006" t="s">
        <v>4130</v>
      </c>
      <c r="B22006" t="s">
        <v>22411</v>
      </c>
      <c r="C22006" t="s">
        <v>22412</v>
      </c>
    </row>
    <row r="22007" spans="1:3" hidden="1" x14ac:dyDescent="0.25">
      <c r="A22007" t="s">
        <v>4130</v>
      </c>
      <c r="B22007" t="s">
        <v>22413</v>
      </c>
      <c r="C22007" t="s">
        <v>22414</v>
      </c>
    </row>
    <row r="22008" spans="1:3" hidden="1" x14ac:dyDescent="0.25">
      <c r="A22008" t="s">
        <v>4130</v>
      </c>
      <c r="B22008" t="s">
        <v>22415</v>
      </c>
      <c r="C22008" t="s">
        <v>22416</v>
      </c>
    </row>
    <row r="22009" spans="1:3" hidden="1" x14ac:dyDescent="0.25">
      <c r="A22009" t="s">
        <v>4130</v>
      </c>
      <c r="B22009" t="s">
        <v>22417</v>
      </c>
      <c r="C22009" t="s">
        <v>22418</v>
      </c>
    </row>
    <row r="22010" spans="1:3" hidden="1" x14ac:dyDescent="0.25">
      <c r="A22010" t="s">
        <v>4130</v>
      </c>
      <c r="B22010" t="s">
        <v>22419</v>
      </c>
      <c r="C22010" t="s">
        <v>22420</v>
      </c>
    </row>
    <row r="22011" spans="1:3" hidden="1" x14ac:dyDescent="0.25">
      <c r="A22011" t="s">
        <v>4130</v>
      </c>
      <c r="B22011" t="s">
        <v>4238</v>
      </c>
      <c r="C22011" t="s">
        <v>22420</v>
      </c>
    </row>
    <row r="22012" spans="1:3" hidden="1" x14ac:dyDescent="0.25">
      <c r="A22012" t="s">
        <v>4130</v>
      </c>
      <c r="B22012" t="s">
        <v>22421</v>
      </c>
      <c r="C22012" t="s">
        <v>22422</v>
      </c>
    </row>
    <row r="22013" spans="1:3" hidden="1" x14ac:dyDescent="0.25">
      <c r="A22013" t="s">
        <v>4130</v>
      </c>
      <c r="B22013" t="s">
        <v>22423</v>
      </c>
      <c r="C22013" t="s">
        <v>22424</v>
      </c>
    </row>
    <row r="22014" spans="1:3" hidden="1" x14ac:dyDescent="0.25">
      <c r="A22014" t="s">
        <v>4130</v>
      </c>
      <c r="B22014" t="s">
        <v>22425</v>
      </c>
      <c r="C22014" t="s">
        <v>22426</v>
      </c>
    </row>
    <row r="22015" spans="1:3" hidden="1" x14ac:dyDescent="0.25">
      <c r="A22015" t="s">
        <v>4130</v>
      </c>
      <c r="B22015" t="s">
        <v>4238</v>
      </c>
      <c r="C22015" t="s">
        <v>22426</v>
      </c>
    </row>
    <row r="22016" spans="1:3" hidden="1" x14ac:dyDescent="0.25">
      <c r="A22016" t="s">
        <v>4130</v>
      </c>
      <c r="B22016" t="s">
        <v>22427</v>
      </c>
      <c r="C22016" t="s">
        <v>22428</v>
      </c>
    </row>
    <row r="22017" spans="1:3" hidden="1" x14ac:dyDescent="0.25">
      <c r="A22017" t="s">
        <v>4130</v>
      </c>
      <c r="B22017" t="s">
        <v>22429</v>
      </c>
      <c r="C22017" t="s">
        <v>22430</v>
      </c>
    </row>
    <row r="22018" spans="1:3" hidden="1" x14ac:dyDescent="0.25">
      <c r="A22018" t="s">
        <v>4130</v>
      </c>
      <c r="B22018" t="s">
        <v>22431</v>
      </c>
      <c r="C22018" t="s">
        <v>22432</v>
      </c>
    </row>
    <row r="22019" spans="1:3" hidden="1" x14ac:dyDescent="0.25">
      <c r="A22019" t="s">
        <v>4130</v>
      </c>
      <c r="B22019" t="s">
        <v>22433</v>
      </c>
      <c r="C22019" t="s">
        <v>22434</v>
      </c>
    </row>
    <row r="22020" spans="1:3" hidden="1" x14ac:dyDescent="0.25">
      <c r="A22020" t="s">
        <v>4130</v>
      </c>
      <c r="B22020" t="s">
        <v>22435</v>
      </c>
      <c r="C22020" t="s">
        <v>22436</v>
      </c>
    </row>
    <row r="22021" spans="1:3" hidden="1" x14ac:dyDescent="0.25">
      <c r="A22021" t="s">
        <v>4130</v>
      </c>
      <c r="B22021" t="s">
        <v>4238</v>
      </c>
      <c r="C22021" t="s">
        <v>22436</v>
      </c>
    </row>
    <row r="22022" spans="1:3" hidden="1" x14ac:dyDescent="0.25">
      <c r="A22022" t="s">
        <v>4130</v>
      </c>
      <c r="B22022" t="s">
        <v>22437</v>
      </c>
      <c r="C22022" t="s">
        <v>22438</v>
      </c>
    </row>
    <row r="22023" spans="1:3" hidden="1" x14ac:dyDescent="0.25">
      <c r="A22023" t="s">
        <v>4130</v>
      </c>
      <c r="B22023" t="s">
        <v>22439</v>
      </c>
      <c r="C22023" t="s">
        <v>22440</v>
      </c>
    </row>
    <row r="22024" spans="1:3" hidden="1" x14ac:dyDescent="0.25">
      <c r="A22024" t="s">
        <v>4130</v>
      </c>
      <c r="B22024" t="s">
        <v>22441</v>
      </c>
      <c r="C22024" t="s">
        <v>22442</v>
      </c>
    </row>
    <row r="22025" spans="1:3" hidden="1" x14ac:dyDescent="0.25">
      <c r="A22025" t="s">
        <v>4130</v>
      </c>
      <c r="B22025" t="s">
        <v>4238</v>
      </c>
      <c r="C22025" t="s">
        <v>22442</v>
      </c>
    </row>
    <row r="22026" spans="1:3" hidden="1" x14ac:dyDescent="0.25">
      <c r="A22026" t="s">
        <v>4130</v>
      </c>
      <c r="B22026" t="s">
        <v>22443</v>
      </c>
      <c r="C22026" t="s">
        <v>22444</v>
      </c>
    </row>
    <row r="22027" spans="1:3" hidden="1" x14ac:dyDescent="0.25">
      <c r="A22027" t="s">
        <v>4130</v>
      </c>
      <c r="B22027" t="s">
        <v>22445</v>
      </c>
      <c r="C22027" t="s">
        <v>22446</v>
      </c>
    </row>
    <row r="22028" spans="1:3" hidden="1" x14ac:dyDescent="0.25">
      <c r="A22028" t="s">
        <v>4130</v>
      </c>
      <c r="B22028" t="s">
        <v>22447</v>
      </c>
      <c r="C22028" t="s">
        <v>22448</v>
      </c>
    </row>
    <row r="22029" spans="1:3" hidden="1" x14ac:dyDescent="0.25">
      <c r="A22029" t="s">
        <v>4130</v>
      </c>
      <c r="B22029" t="s">
        <v>22449</v>
      </c>
      <c r="C22029" t="s">
        <v>22450</v>
      </c>
    </row>
    <row r="22030" spans="1:3" hidden="1" x14ac:dyDescent="0.25">
      <c r="A22030" t="s">
        <v>4130</v>
      </c>
      <c r="B22030" t="s">
        <v>22451</v>
      </c>
      <c r="C22030" t="s">
        <v>22452</v>
      </c>
    </row>
    <row r="22031" spans="1:3" hidden="1" x14ac:dyDescent="0.25">
      <c r="A22031" t="s">
        <v>4130</v>
      </c>
      <c r="B22031" t="s">
        <v>22453</v>
      </c>
      <c r="C22031" t="s">
        <v>22454</v>
      </c>
    </row>
    <row r="22032" spans="1:3" hidden="1" x14ac:dyDescent="0.25">
      <c r="A22032" t="s">
        <v>4130</v>
      </c>
      <c r="B22032" t="s">
        <v>22455</v>
      </c>
      <c r="C22032" t="s">
        <v>22456</v>
      </c>
    </row>
    <row r="22033" spans="1:3" hidden="1" x14ac:dyDescent="0.25">
      <c r="A22033" t="s">
        <v>4130</v>
      </c>
      <c r="B22033" t="s">
        <v>22457</v>
      </c>
      <c r="C22033" t="s">
        <v>22458</v>
      </c>
    </row>
    <row r="22034" spans="1:3" hidden="1" x14ac:dyDescent="0.25">
      <c r="A22034" t="s">
        <v>4130</v>
      </c>
      <c r="B22034" t="s">
        <v>22459</v>
      </c>
      <c r="C22034" t="s">
        <v>22460</v>
      </c>
    </row>
    <row r="22035" spans="1:3" hidden="1" x14ac:dyDescent="0.25">
      <c r="A22035" t="s">
        <v>4130</v>
      </c>
      <c r="B22035" t="s">
        <v>22461</v>
      </c>
      <c r="C22035" t="s">
        <v>22462</v>
      </c>
    </row>
    <row r="22036" spans="1:3" hidden="1" x14ac:dyDescent="0.25">
      <c r="A22036" t="s">
        <v>4130</v>
      </c>
      <c r="B22036" t="s">
        <v>22463</v>
      </c>
      <c r="C22036" t="s">
        <v>22464</v>
      </c>
    </row>
    <row r="22037" spans="1:3" hidden="1" x14ac:dyDescent="0.25">
      <c r="A22037" t="s">
        <v>4130</v>
      </c>
      <c r="B22037" t="s">
        <v>4238</v>
      </c>
      <c r="C22037" t="s">
        <v>22464</v>
      </c>
    </row>
    <row r="22038" spans="1:3" hidden="1" x14ac:dyDescent="0.25">
      <c r="A22038" t="s">
        <v>4130</v>
      </c>
      <c r="B22038" t="s">
        <v>22465</v>
      </c>
      <c r="C22038" t="s">
        <v>22462</v>
      </c>
    </row>
    <row r="22039" spans="1:3" hidden="1" x14ac:dyDescent="0.25">
      <c r="A22039" t="s">
        <v>4130</v>
      </c>
      <c r="B22039" t="s">
        <v>22466</v>
      </c>
      <c r="C22039" t="s">
        <v>22467</v>
      </c>
    </row>
    <row r="22040" spans="1:3" hidden="1" x14ac:dyDescent="0.25">
      <c r="A22040" t="s">
        <v>4130</v>
      </c>
      <c r="B22040" t="s">
        <v>22468</v>
      </c>
      <c r="C22040" t="s">
        <v>22469</v>
      </c>
    </row>
    <row r="22041" spans="1:3" hidden="1" x14ac:dyDescent="0.25">
      <c r="A22041" t="s">
        <v>4130</v>
      </c>
      <c r="B22041" t="s">
        <v>22470</v>
      </c>
      <c r="C22041" t="s">
        <v>22471</v>
      </c>
    </row>
    <row r="22042" spans="1:3" hidden="1" x14ac:dyDescent="0.25">
      <c r="A22042" t="s">
        <v>4130</v>
      </c>
      <c r="B22042" t="s">
        <v>22470</v>
      </c>
      <c r="C22042" t="s">
        <v>22472</v>
      </c>
    </row>
    <row r="22043" spans="1:3" hidden="1" x14ac:dyDescent="0.25">
      <c r="A22043" t="s">
        <v>4130</v>
      </c>
      <c r="B22043" t="s">
        <v>22473</v>
      </c>
      <c r="C22043" t="s">
        <v>22474</v>
      </c>
    </row>
    <row r="22044" spans="1:3" hidden="1" x14ac:dyDescent="0.25">
      <c r="A22044" t="s">
        <v>4130</v>
      </c>
      <c r="B22044" t="s">
        <v>22475</v>
      </c>
      <c r="C22044" t="s">
        <v>22476</v>
      </c>
    </row>
    <row r="22045" spans="1:3" hidden="1" x14ac:dyDescent="0.25">
      <c r="A22045" t="s">
        <v>4130</v>
      </c>
      <c r="B22045" t="s">
        <v>22477</v>
      </c>
      <c r="C22045" t="s">
        <v>22478</v>
      </c>
    </row>
    <row r="22046" spans="1:3" hidden="1" x14ac:dyDescent="0.25">
      <c r="A22046" t="s">
        <v>4130</v>
      </c>
      <c r="B22046" t="s">
        <v>22477</v>
      </c>
      <c r="C22046" t="s">
        <v>22479</v>
      </c>
    </row>
    <row r="22047" spans="1:3" hidden="1" x14ac:dyDescent="0.25">
      <c r="A22047" t="s">
        <v>4130</v>
      </c>
      <c r="B22047" t="s">
        <v>22480</v>
      </c>
      <c r="C22047" t="s">
        <v>22481</v>
      </c>
    </row>
    <row r="22048" spans="1:3" hidden="1" x14ac:dyDescent="0.25">
      <c r="A22048" t="s">
        <v>4130</v>
      </c>
      <c r="B22048" t="s">
        <v>22482</v>
      </c>
      <c r="C22048" t="s">
        <v>22483</v>
      </c>
    </row>
    <row r="22049" spans="1:3" hidden="1" x14ac:dyDescent="0.25">
      <c r="A22049" t="s">
        <v>4130</v>
      </c>
      <c r="B22049" t="s">
        <v>22482</v>
      </c>
      <c r="C22049" t="s">
        <v>22484</v>
      </c>
    </row>
    <row r="22050" spans="1:3" hidden="1" x14ac:dyDescent="0.25">
      <c r="A22050" t="s">
        <v>4130</v>
      </c>
      <c r="B22050" t="s">
        <v>22485</v>
      </c>
      <c r="C22050" t="s">
        <v>22486</v>
      </c>
    </row>
    <row r="22051" spans="1:3" hidden="1" x14ac:dyDescent="0.25">
      <c r="A22051" t="s">
        <v>4130</v>
      </c>
      <c r="B22051" t="s">
        <v>22485</v>
      </c>
      <c r="C22051" t="s">
        <v>22487</v>
      </c>
    </row>
    <row r="22052" spans="1:3" hidden="1" x14ac:dyDescent="0.25">
      <c r="A22052" t="s">
        <v>4130</v>
      </c>
      <c r="B22052" t="s">
        <v>22488</v>
      </c>
      <c r="C22052" t="s">
        <v>22489</v>
      </c>
    </row>
    <row r="22053" spans="1:3" hidden="1" x14ac:dyDescent="0.25">
      <c r="A22053" t="s">
        <v>4130</v>
      </c>
      <c r="B22053" t="s">
        <v>22488</v>
      </c>
      <c r="C22053" t="s">
        <v>22490</v>
      </c>
    </row>
    <row r="22054" spans="1:3" hidden="1" x14ac:dyDescent="0.25">
      <c r="A22054" t="s">
        <v>4130</v>
      </c>
      <c r="B22054" t="s">
        <v>22491</v>
      </c>
      <c r="C22054" t="s">
        <v>22492</v>
      </c>
    </row>
    <row r="22055" spans="1:3" hidden="1" x14ac:dyDescent="0.25">
      <c r="A22055" t="s">
        <v>4130</v>
      </c>
      <c r="B22055" t="s">
        <v>22491</v>
      </c>
      <c r="C22055" t="s">
        <v>22493</v>
      </c>
    </row>
    <row r="22056" spans="1:3" hidden="1" x14ac:dyDescent="0.25">
      <c r="A22056" t="s">
        <v>4130</v>
      </c>
      <c r="B22056" t="s">
        <v>22494</v>
      </c>
      <c r="C22056" t="s">
        <v>22495</v>
      </c>
    </row>
    <row r="22057" spans="1:3" hidden="1" x14ac:dyDescent="0.25">
      <c r="A22057" t="s">
        <v>4130</v>
      </c>
      <c r="B22057" t="s">
        <v>22496</v>
      </c>
      <c r="C22057" t="s">
        <v>22497</v>
      </c>
    </row>
    <row r="22058" spans="1:3" hidden="1" x14ac:dyDescent="0.25">
      <c r="A22058" t="s">
        <v>4130</v>
      </c>
      <c r="B22058" t="s">
        <v>22498</v>
      </c>
      <c r="C22058" t="s">
        <v>22499</v>
      </c>
    </row>
    <row r="22059" spans="1:3" hidden="1" x14ac:dyDescent="0.25">
      <c r="A22059" t="s">
        <v>4130</v>
      </c>
      <c r="B22059" t="s">
        <v>22500</v>
      </c>
      <c r="C22059" t="s">
        <v>22501</v>
      </c>
    </row>
    <row r="22060" spans="1:3" hidden="1" x14ac:dyDescent="0.25">
      <c r="A22060" t="s">
        <v>4130</v>
      </c>
      <c r="B22060" t="s">
        <v>22502</v>
      </c>
      <c r="C22060" t="s">
        <v>22503</v>
      </c>
    </row>
    <row r="22061" spans="1:3" hidden="1" x14ac:dyDescent="0.25">
      <c r="A22061" t="s">
        <v>4130</v>
      </c>
      <c r="B22061" t="s">
        <v>4238</v>
      </c>
      <c r="C22061" t="s">
        <v>22503</v>
      </c>
    </row>
    <row r="22062" spans="1:3" hidden="1" x14ac:dyDescent="0.25">
      <c r="A22062" t="s">
        <v>4130</v>
      </c>
      <c r="B22062" t="s">
        <v>22504</v>
      </c>
      <c r="C22062" t="s">
        <v>22505</v>
      </c>
    </row>
    <row r="22063" spans="1:3" hidden="1" x14ac:dyDescent="0.25">
      <c r="A22063" t="s">
        <v>4130</v>
      </c>
      <c r="B22063" t="s">
        <v>22506</v>
      </c>
      <c r="C22063" t="s">
        <v>22507</v>
      </c>
    </row>
    <row r="22064" spans="1:3" hidden="1" x14ac:dyDescent="0.25">
      <c r="A22064" t="s">
        <v>4130</v>
      </c>
      <c r="B22064" t="s">
        <v>22508</v>
      </c>
      <c r="C22064" t="s">
        <v>22509</v>
      </c>
    </row>
    <row r="22065" spans="1:3" hidden="1" x14ac:dyDescent="0.25">
      <c r="A22065" t="s">
        <v>4130</v>
      </c>
      <c r="B22065" t="s">
        <v>4238</v>
      </c>
      <c r="C22065" t="s">
        <v>22509</v>
      </c>
    </row>
    <row r="22066" spans="1:3" hidden="1" x14ac:dyDescent="0.25">
      <c r="A22066" t="s">
        <v>4130</v>
      </c>
      <c r="B22066" t="s">
        <v>22510</v>
      </c>
      <c r="C22066" t="s">
        <v>22511</v>
      </c>
    </row>
    <row r="22067" spans="1:3" hidden="1" x14ac:dyDescent="0.25">
      <c r="A22067" t="s">
        <v>4130</v>
      </c>
      <c r="B22067" t="s">
        <v>22512</v>
      </c>
      <c r="C22067" t="s">
        <v>22513</v>
      </c>
    </row>
    <row r="22068" spans="1:3" hidden="1" x14ac:dyDescent="0.25">
      <c r="A22068" t="s">
        <v>4130</v>
      </c>
      <c r="B22068" t="s">
        <v>22514</v>
      </c>
      <c r="C22068" t="s">
        <v>22515</v>
      </c>
    </row>
    <row r="22069" spans="1:3" hidden="1" x14ac:dyDescent="0.25">
      <c r="A22069" t="s">
        <v>4130</v>
      </c>
      <c r="B22069" t="s">
        <v>22516</v>
      </c>
      <c r="C22069" t="s">
        <v>22517</v>
      </c>
    </row>
    <row r="22070" spans="1:3" hidden="1" x14ac:dyDescent="0.25">
      <c r="A22070" t="s">
        <v>4130</v>
      </c>
      <c r="B22070" t="s">
        <v>22518</v>
      </c>
      <c r="C22070" t="s">
        <v>22519</v>
      </c>
    </row>
    <row r="22071" spans="1:3" hidden="1" x14ac:dyDescent="0.25">
      <c r="A22071" t="s">
        <v>4130</v>
      </c>
      <c r="B22071" t="s">
        <v>22520</v>
      </c>
      <c r="C22071" t="s">
        <v>22521</v>
      </c>
    </row>
    <row r="22072" spans="1:3" hidden="1" x14ac:dyDescent="0.25">
      <c r="A22072" t="s">
        <v>4130</v>
      </c>
      <c r="B22072" t="s">
        <v>4238</v>
      </c>
      <c r="C22072" t="s">
        <v>22521</v>
      </c>
    </row>
    <row r="22073" spans="1:3" hidden="1" x14ac:dyDescent="0.25">
      <c r="A22073" t="s">
        <v>4130</v>
      </c>
      <c r="B22073" t="s">
        <v>22520</v>
      </c>
      <c r="C22073" t="s">
        <v>21306</v>
      </c>
    </row>
    <row r="22074" spans="1:3" hidden="1" x14ac:dyDescent="0.25">
      <c r="A22074" t="s">
        <v>4130</v>
      </c>
      <c r="B22074" t="s">
        <v>22522</v>
      </c>
      <c r="C22074" t="s">
        <v>22523</v>
      </c>
    </row>
    <row r="22075" spans="1:3" hidden="1" x14ac:dyDescent="0.25">
      <c r="A22075" t="s">
        <v>4130</v>
      </c>
      <c r="B22075" t="s">
        <v>22524</v>
      </c>
      <c r="C22075" t="s">
        <v>22525</v>
      </c>
    </row>
    <row r="22076" spans="1:3" hidden="1" x14ac:dyDescent="0.25">
      <c r="A22076" t="s">
        <v>4130</v>
      </c>
      <c r="B22076" t="s">
        <v>22526</v>
      </c>
      <c r="C22076" t="s">
        <v>22527</v>
      </c>
    </row>
    <row r="22077" spans="1:3" hidden="1" x14ac:dyDescent="0.25">
      <c r="A22077" t="s">
        <v>4130</v>
      </c>
      <c r="B22077" t="s">
        <v>22528</v>
      </c>
      <c r="C22077" t="s">
        <v>22529</v>
      </c>
    </row>
    <row r="22078" spans="1:3" hidden="1" x14ac:dyDescent="0.25">
      <c r="A22078" t="s">
        <v>4130</v>
      </c>
      <c r="B22078" t="s">
        <v>22530</v>
      </c>
      <c r="C22078" t="s">
        <v>22531</v>
      </c>
    </row>
    <row r="22079" spans="1:3" hidden="1" x14ac:dyDescent="0.25">
      <c r="A22079" t="s">
        <v>4130</v>
      </c>
      <c r="B22079" t="s">
        <v>22532</v>
      </c>
      <c r="C22079" t="s">
        <v>22533</v>
      </c>
    </row>
    <row r="22080" spans="1:3" hidden="1" x14ac:dyDescent="0.25">
      <c r="A22080" t="s">
        <v>4130</v>
      </c>
      <c r="B22080" t="s">
        <v>22534</v>
      </c>
      <c r="C22080" t="s">
        <v>22533</v>
      </c>
    </row>
    <row r="22081" spans="1:3" hidden="1" x14ac:dyDescent="0.25">
      <c r="A22081" t="s">
        <v>4130</v>
      </c>
      <c r="B22081" t="s">
        <v>4238</v>
      </c>
      <c r="C22081" t="s">
        <v>22533</v>
      </c>
    </row>
    <row r="22082" spans="1:3" hidden="1" x14ac:dyDescent="0.25">
      <c r="A22082" t="s">
        <v>4130</v>
      </c>
      <c r="B22082" t="s">
        <v>22535</v>
      </c>
      <c r="C22082" t="s">
        <v>22536</v>
      </c>
    </row>
    <row r="22083" spans="1:3" hidden="1" x14ac:dyDescent="0.25">
      <c r="A22083" t="s">
        <v>4130</v>
      </c>
      <c r="B22083" t="s">
        <v>22535</v>
      </c>
      <c r="C22083" t="s">
        <v>17133</v>
      </c>
    </row>
    <row r="22084" spans="1:3" hidden="1" x14ac:dyDescent="0.25">
      <c r="A22084" t="s">
        <v>4130</v>
      </c>
      <c r="B22084" t="s">
        <v>4238</v>
      </c>
      <c r="C22084" t="s">
        <v>22536</v>
      </c>
    </row>
    <row r="22085" spans="1:3" hidden="1" x14ac:dyDescent="0.25">
      <c r="A22085" t="s">
        <v>4130</v>
      </c>
      <c r="B22085" t="s">
        <v>22537</v>
      </c>
      <c r="C22085" t="s">
        <v>22538</v>
      </c>
    </row>
    <row r="22086" spans="1:3" hidden="1" x14ac:dyDescent="0.25">
      <c r="A22086" t="s">
        <v>4130</v>
      </c>
      <c r="B22086" t="s">
        <v>22539</v>
      </c>
      <c r="C22086" t="s">
        <v>22540</v>
      </c>
    </row>
    <row r="22087" spans="1:3" hidden="1" x14ac:dyDescent="0.25">
      <c r="A22087" t="s">
        <v>4130</v>
      </c>
      <c r="B22087" t="s">
        <v>22541</v>
      </c>
      <c r="C22087" t="s">
        <v>22542</v>
      </c>
    </row>
    <row r="22088" spans="1:3" hidden="1" x14ac:dyDescent="0.25">
      <c r="A22088" t="s">
        <v>4130</v>
      </c>
      <c r="B22088" t="s">
        <v>22543</v>
      </c>
      <c r="C22088" t="s">
        <v>22544</v>
      </c>
    </row>
    <row r="22089" spans="1:3" hidden="1" x14ac:dyDescent="0.25">
      <c r="A22089" t="s">
        <v>4130</v>
      </c>
      <c r="B22089" t="s">
        <v>4238</v>
      </c>
      <c r="C22089" t="s">
        <v>22544</v>
      </c>
    </row>
    <row r="22090" spans="1:3" hidden="1" x14ac:dyDescent="0.25">
      <c r="A22090" t="s">
        <v>4130</v>
      </c>
      <c r="B22090" t="s">
        <v>22543</v>
      </c>
      <c r="C22090" t="s">
        <v>22545</v>
      </c>
    </row>
    <row r="22091" spans="1:3" hidden="1" x14ac:dyDescent="0.25">
      <c r="A22091" t="s">
        <v>4130</v>
      </c>
      <c r="B22091" t="s">
        <v>22546</v>
      </c>
      <c r="C22091" t="s">
        <v>22547</v>
      </c>
    </row>
    <row r="22092" spans="1:3" hidden="1" x14ac:dyDescent="0.25">
      <c r="A22092" t="s">
        <v>4130</v>
      </c>
      <c r="B22092" t="s">
        <v>22548</v>
      </c>
      <c r="C22092" t="s">
        <v>22549</v>
      </c>
    </row>
    <row r="22093" spans="1:3" hidden="1" x14ac:dyDescent="0.25">
      <c r="A22093" t="s">
        <v>4130</v>
      </c>
      <c r="B22093" t="s">
        <v>22550</v>
      </c>
      <c r="C22093" t="s">
        <v>22551</v>
      </c>
    </row>
    <row r="22094" spans="1:3" hidden="1" x14ac:dyDescent="0.25">
      <c r="A22094" t="s">
        <v>4130</v>
      </c>
      <c r="B22094" t="s">
        <v>22552</v>
      </c>
      <c r="C22094" t="s">
        <v>22553</v>
      </c>
    </row>
    <row r="22095" spans="1:3" hidden="1" x14ac:dyDescent="0.25">
      <c r="A22095" t="s">
        <v>4130</v>
      </c>
      <c r="B22095" t="s">
        <v>22554</v>
      </c>
      <c r="C22095" t="s">
        <v>22555</v>
      </c>
    </row>
    <row r="22096" spans="1:3" hidden="1" x14ac:dyDescent="0.25">
      <c r="A22096" t="s">
        <v>4130</v>
      </c>
      <c r="B22096" t="s">
        <v>22556</v>
      </c>
      <c r="C22096" t="s">
        <v>22557</v>
      </c>
    </row>
    <row r="22097" spans="1:3" hidden="1" x14ac:dyDescent="0.25">
      <c r="A22097" t="s">
        <v>4130</v>
      </c>
      <c r="B22097" t="s">
        <v>22558</v>
      </c>
      <c r="C22097" t="s">
        <v>22559</v>
      </c>
    </row>
    <row r="22098" spans="1:3" hidden="1" x14ac:dyDescent="0.25">
      <c r="A22098" t="s">
        <v>4130</v>
      </c>
      <c r="B22098" t="s">
        <v>22560</v>
      </c>
      <c r="C22098" t="s">
        <v>22561</v>
      </c>
    </row>
    <row r="22099" spans="1:3" hidden="1" x14ac:dyDescent="0.25">
      <c r="A22099" t="s">
        <v>4130</v>
      </c>
      <c r="B22099" t="s">
        <v>22562</v>
      </c>
      <c r="C22099" t="s">
        <v>22563</v>
      </c>
    </row>
    <row r="22100" spans="1:3" hidden="1" x14ac:dyDescent="0.25">
      <c r="A22100" t="s">
        <v>4130</v>
      </c>
      <c r="B22100" t="s">
        <v>22564</v>
      </c>
      <c r="C22100" t="s">
        <v>22565</v>
      </c>
    </row>
    <row r="22101" spans="1:3" hidden="1" x14ac:dyDescent="0.25">
      <c r="A22101" t="s">
        <v>4130</v>
      </c>
      <c r="B22101" t="s">
        <v>22566</v>
      </c>
      <c r="C22101" t="s">
        <v>22567</v>
      </c>
    </row>
    <row r="22102" spans="1:3" hidden="1" x14ac:dyDescent="0.25">
      <c r="A22102" t="s">
        <v>4130</v>
      </c>
      <c r="B22102" t="s">
        <v>22568</v>
      </c>
      <c r="C22102" t="s">
        <v>22569</v>
      </c>
    </row>
    <row r="22103" spans="1:3" hidden="1" x14ac:dyDescent="0.25">
      <c r="A22103" t="s">
        <v>4130</v>
      </c>
      <c r="B22103" t="s">
        <v>22570</v>
      </c>
      <c r="C22103" t="s">
        <v>22571</v>
      </c>
    </row>
    <row r="22104" spans="1:3" hidden="1" x14ac:dyDescent="0.25">
      <c r="A22104" t="s">
        <v>4130</v>
      </c>
      <c r="B22104" t="s">
        <v>22572</v>
      </c>
      <c r="C22104" t="s">
        <v>22573</v>
      </c>
    </row>
    <row r="22105" spans="1:3" hidden="1" x14ac:dyDescent="0.25">
      <c r="A22105" t="s">
        <v>4130</v>
      </c>
      <c r="B22105" t="s">
        <v>22574</v>
      </c>
      <c r="C22105" t="s">
        <v>22575</v>
      </c>
    </row>
    <row r="22106" spans="1:3" hidden="1" x14ac:dyDescent="0.25">
      <c r="A22106" t="s">
        <v>4130</v>
      </c>
      <c r="B22106" t="s">
        <v>4238</v>
      </c>
      <c r="C22106" t="s">
        <v>22575</v>
      </c>
    </row>
    <row r="22107" spans="1:3" hidden="1" x14ac:dyDescent="0.25">
      <c r="A22107" t="s">
        <v>4130</v>
      </c>
      <c r="B22107" t="s">
        <v>22576</v>
      </c>
      <c r="C22107" t="s">
        <v>22577</v>
      </c>
    </row>
    <row r="22108" spans="1:3" hidden="1" x14ac:dyDescent="0.25">
      <c r="A22108" t="s">
        <v>4130</v>
      </c>
      <c r="B22108" t="s">
        <v>22578</v>
      </c>
      <c r="C22108" t="s">
        <v>22579</v>
      </c>
    </row>
    <row r="22109" spans="1:3" hidden="1" x14ac:dyDescent="0.25">
      <c r="A22109" t="s">
        <v>4130</v>
      </c>
      <c r="B22109" t="s">
        <v>22580</v>
      </c>
      <c r="C22109" t="s">
        <v>22581</v>
      </c>
    </row>
    <row r="22110" spans="1:3" hidden="1" x14ac:dyDescent="0.25">
      <c r="A22110" t="s">
        <v>4130</v>
      </c>
      <c r="B22110" t="s">
        <v>22582</v>
      </c>
      <c r="C22110" t="s">
        <v>22583</v>
      </c>
    </row>
    <row r="22111" spans="1:3" hidden="1" x14ac:dyDescent="0.25">
      <c r="A22111" t="s">
        <v>4130</v>
      </c>
      <c r="B22111" t="s">
        <v>22584</v>
      </c>
      <c r="C22111" t="s">
        <v>22585</v>
      </c>
    </row>
    <row r="22112" spans="1:3" hidden="1" x14ac:dyDescent="0.25">
      <c r="A22112" t="s">
        <v>4130</v>
      </c>
      <c r="B22112" t="s">
        <v>22586</v>
      </c>
      <c r="C22112" t="s">
        <v>22587</v>
      </c>
    </row>
    <row r="22113" spans="1:3" hidden="1" x14ac:dyDescent="0.25">
      <c r="A22113" t="s">
        <v>4130</v>
      </c>
      <c r="B22113" t="s">
        <v>22588</v>
      </c>
      <c r="C22113" t="s">
        <v>22589</v>
      </c>
    </row>
    <row r="22114" spans="1:3" hidden="1" x14ac:dyDescent="0.25">
      <c r="A22114" t="s">
        <v>4130</v>
      </c>
      <c r="B22114" t="s">
        <v>22590</v>
      </c>
      <c r="C22114" t="s">
        <v>22591</v>
      </c>
    </row>
    <row r="22115" spans="1:3" hidden="1" x14ac:dyDescent="0.25">
      <c r="A22115" t="s">
        <v>4130</v>
      </c>
      <c r="B22115" t="s">
        <v>22592</v>
      </c>
      <c r="C22115" t="s">
        <v>22593</v>
      </c>
    </row>
    <row r="22116" spans="1:3" hidden="1" x14ac:dyDescent="0.25">
      <c r="A22116" t="s">
        <v>4130</v>
      </c>
      <c r="B22116" t="s">
        <v>22594</v>
      </c>
      <c r="C22116" t="s">
        <v>22595</v>
      </c>
    </row>
    <row r="22117" spans="1:3" hidden="1" x14ac:dyDescent="0.25">
      <c r="A22117" t="s">
        <v>4130</v>
      </c>
      <c r="B22117" t="s">
        <v>4238</v>
      </c>
      <c r="C22117" t="s">
        <v>22595</v>
      </c>
    </row>
    <row r="22118" spans="1:3" hidden="1" x14ac:dyDescent="0.25">
      <c r="A22118" t="s">
        <v>4130</v>
      </c>
      <c r="B22118" t="s">
        <v>22596</v>
      </c>
      <c r="C22118" t="s">
        <v>22595</v>
      </c>
    </row>
    <row r="22119" spans="1:3" hidden="1" x14ac:dyDescent="0.25">
      <c r="A22119" t="s">
        <v>4130</v>
      </c>
      <c r="B22119" t="s">
        <v>22597</v>
      </c>
      <c r="C22119" t="s">
        <v>22598</v>
      </c>
    </row>
    <row r="22120" spans="1:3" hidden="1" x14ac:dyDescent="0.25">
      <c r="A22120" t="s">
        <v>4130</v>
      </c>
      <c r="B22120" t="s">
        <v>22599</v>
      </c>
      <c r="C22120" t="s">
        <v>22600</v>
      </c>
    </row>
    <row r="22121" spans="1:3" hidden="1" x14ac:dyDescent="0.25">
      <c r="A22121" t="s">
        <v>4130</v>
      </c>
      <c r="B22121" t="s">
        <v>22601</v>
      </c>
      <c r="C22121" t="s">
        <v>22602</v>
      </c>
    </row>
    <row r="22122" spans="1:3" hidden="1" x14ac:dyDescent="0.25">
      <c r="A22122" t="s">
        <v>4130</v>
      </c>
      <c r="B22122" t="s">
        <v>4238</v>
      </c>
      <c r="C22122" t="s">
        <v>22602</v>
      </c>
    </row>
    <row r="22123" spans="1:3" hidden="1" x14ac:dyDescent="0.25">
      <c r="A22123" t="s">
        <v>4130</v>
      </c>
      <c r="B22123" t="s">
        <v>22603</v>
      </c>
      <c r="C22123" t="s">
        <v>22602</v>
      </c>
    </row>
    <row r="22124" spans="1:3" hidden="1" x14ac:dyDescent="0.25">
      <c r="A22124" t="s">
        <v>4130</v>
      </c>
      <c r="B22124" t="s">
        <v>22604</v>
      </c>
      <c r="C22124" t="s">
        <v>22605</v>
      </c>
    </row>
    <row r="22125" spans="1:3" hidden="1" x14ac:dyDescent="0.25">
      <c r="A22125" t="s">
        <v>4130</v>
      </c>
      <c r="B22125" t="s">
        <v>22606</v>
      </c>
      <c r="C22125" t="s">
        <v>22607</v>
      </c>
    </row>
    <row r="22126" spans="1:3" hidden="1" x14ac:dyDescent="0.25">
      <c r="A22126" t="s">
        <v>4130</v>
      </c>
      <c r="B22126" t="s">
        <v>22606</v>
      </c>
      <c r="C22126" t="s">
        <v>22608</v>
      </c>
    </row>
    <row r="22127" spans="1:3" hidden="1" x14ac:dyDescent="0.25">
      <c r="A22127" t="s">
        <v>4130</v>
      </c>
      <c r="B22127" t="s">
        <v>4238</v>
      </c>
      <c r="C22127" t="s">
        <v>22607</v>
      </c>
    </row>
    <row r="22128" spans="1:3" hidden="1" x14ac:dyDescent="0.25">
      <c r="A22128" t="s">
        <v>4130</v>
      </c>
      <c r="B22128" t="s">
        <v>22609</v>
      </c>
      <c r="C22128" t="s">
        <v>22610</v>
      </c>
    </row>
    <row r="22129" spans="1:3" hidden="1" x14ac:dyDescent="0.25">
      <c r="A22129" t="s">
        <v>4130</v>
      </c>
      <c r="B22129" t="s">
        <v>22611</v>
      </c>
      <c r="C22129" t="s">
        <v>22612</v>
      </c>
    </row>
    <row r="22130" spans="1:3" hidden="1" x14ac:dyDescent="0.25">
      <c r="A22130" t="s">
        <v>4130</v>
      </c>
      <c r="B22130" t="s">
        <v>22613</v>
      </c>
      <c r="C22130" t="s">
        <v>22605</v>
      </c>
    </row>
    <row r="22131" spans="1:3" hidden="1" x14ac:dyDescent="0.25">
      <c r="A22131" t="s">
        <v>4130</v>
      </c>
      <c r="B22131" t="s">
        <v>4238</v>
      </c>
      <c r="C22131" t="s">
        <v>22605</v>
      </c>
    </row>
    <row r="22132" spans="1:3" hidden="1" x14ac:dyDescent="0.25">
      <c r="A22132" t="s">
        <v>4130</v>
      </c>
      <c r="B22132" t="s">
        <v>22614</v>
      </c>
      <c r="C22132" t="s">
        <v>443</v>
      </c>
    </row>
    <row r="22133" spans="1:3" hidden="1" x14ac:dyDescent="0.25">
      <c r="A22133" t="s">
        <v>4130</v>
      </c>
      <c r="B22133" t="s">
        <v>22614</v>
      </c>
      <c r="C22133" t="s">
        <v>22615</v>
      </c>
    </row>
    <row r="22134" spans="1:3" hidden="1" x14ac:dyDescent="0.25">
      <c r="A22134" t="s">
        <v>4130</v>
      </c>
      <c r="B22134" t="s">
        <v>22616</v>
      </c>
      <c r="C22134" t="s">
        <v>443</v>
      </c>
    </row>
    <row r="22135" spans="1:3" hidden="1" x14ac:dyDescent="0.25">
      <c r="A22135" t="s">
        <v>4130</v>
      </c>
      <c r="B22135" t="s">
        <v>4238</v>
      </c>
      <c r="C22135" t="s">
        <v>443</v>
      </c>
    </row>
    <row r="22136" spans="1:3" hidden="1" x14ac:dyDescent="0.25">
      <c r="A22136" t="s">
        <v>4130</v>
      </c>
      <c r="B22136" t="s">
        <v>22614</v>
      </c>
      <c r="C22136" t="s">
        <v>22617</v>
      </c>
    </row>
    <row r="22137" spans="1:3" hidden="1" x14ac:dyDescent="0.25">
      <c r="A22137" t="s">
        <v>4130</v>
      </c>
      <c r="B22137" t="s">
        <v>22618</v>
      </c>
      <c r="C22137" t="s">
        <v>22619</v>
      </c>
    </row>
    <row r="22138" spans="1:3" hidden="1" x14ac:dyDescent="0.25">
      <c r="A22138" t="s">
        <v>4130</v>
      </c>
      <c r="B22138" t="s">
        <v>22620</v>
      </c>
      <c r="C22138" t="s">
        <v>22621</v>
      </c>
    </row>
    <row r="22139" spans="1:3" hidden="1" x14ac:dyDescent="0.25">
      <c r="A22139" t="s">
        <v>4130</v>
      </c>
      <c r="B22139" t="s">
        <v>22622</v>
      </c>
      <c r="C22139" t="s">
        <v>22623</v>
      </c>
    </row>
    <row r="22140" spans="1:3" hidden="1" x14ac:dyDescent="0.25">
      <c r="A22140" t="s">
        <v>4130</v>
      </c>
      <c r="B22140" t="s">
        <v>22624</v>
      </c>
      <c r="C22140" t="s">
        <v>22625</v>
      </c>
    </row>
    <row r="22141" spans="1:3" hidden="1" x14ac:dyDescent="0.25">
      <c r="A22141" t="s">
        <v>4130</v>
      </c>
      <c r="B22141" t="s">
        <v>22626</v>
      </c>
      <c r="C22141" t="s">
        <v>22602</v>
      </c>
    </row>
    <row r="22142" spans="1:3" hidden="1" x14ac:dyDescent="0.25">
      <c r="A22142" t="s">
        <v>4130</v>
      </c>
      <c r="B22142" t="s">
        <v>22627</v>
      </c>
      <c r="C22142" t="s">
        <v>22628</v>
      </c>
    </row>
    <row r="22143" spans="1:3" hidden="1" x14ac:dyDescent="0.25">
      <c r="A22143" t="s">
        <v>4130</v>
      </c>
      <c r="B22143" t="s">
        <v>22629</v>
      </c>
      <c r="C22143" t="s">
        <v>17460</v>
      </c>
    </row>
    <row r="22144" spans="1:3" hidden="1" x14ac:dyDescent="0.25">
      <c r="A22144" t="s">
        <v>4130</v>
      </c>
      <c r="B22144" t="s">
        <v>22630</v>
      </c>
      <c r="C22144" t="s">
        <v>22631</v>
      </c>
    </row>
    <row r="22145" spans="1:3" hidden="1" x14ac:dyDescent="0.25">
      <c r="A22145" t="s">
        <v>4130</v>
      </c>
      <c r="B22145" t="s">
        <v>22632</v>
      </c>
      <c r="C22145" t="s">
        <v>22633</v>
      </c>
    </row>
    <row r="22146" spans="1:3" hidden="1" x14ac:dyDescent="0.25">
      <c r="A22146" t="s">
        <v>4130</v>
      </c>
      <c r="B22146" t="s">
        <v>22634</v>
      </c>
      <c r="C22146" t="s">
        <v>22635</v>
      </c>
    </row>
    <row r="22147" spans="1:3" hidden="1" x14ac:dyDescent="0.25">
      <c r="A22147" t="s">
        <v>4130</v>
      </c>
      <c r="B22147" t="s">
        <v>22636</v>
      </c>
      <c r="C22147" t="s">
        <v>22637</v>
      </c>
    </row>
    <row r="22148" spans="1:3" hidden="1" x14ac:dyDescent="0.25">
      <c r="A22148" t="s">
        <v>4130</v>
      </c>
      <c r="B22148" t="s">
        <v>4238</v>
      </c>
      <c r="C22148" t="s">
        <v>22637</v>
      </c>
    </row>
    <row r="22149" spans="1:3" hidden="1" x14ac:dyDescent="0.25">
      <c r="A22149" t="s">
        <v>4130</v>
      </c>
      <c r="B22149" t="s">
        <v>22638</v>
      </c>
      <c r="C22149" t="s">
        <v>22639</v>
      </c>
    </row>
    <row r="22150" spans="1:3" hidden="1" x14ac:dyDescent="0.25">
      <c r="A22150" t="s">
        <v>4130</v>
      </c>
      <c r="B22150" t="s">
        <v>4238</v>
      </c>
      <c r="C22150" t="s">
        <v>22639</v>
      </c>
    </row>
    <row r="22151" spans="1:3" hidden="1" x14ac:dyDescent="0.25">
      <c r="A22151" t="s">
        <v>4130</v>
      </c>
      <c r="B22151" t="s">
        <v>22640</v>
      </c>
      <c r="C22151" t="s">
        <v>22641</v>
      </c>
    </row>
    <row r="22152" spans="1:3" hidden="1" x14ac:dyDescent="0.25">
      <c r="A22152" t="s">
        <v>4130</v>
      </c>
      <c r="B22152" t="s">
        <v>22642</v>
      </c>
      <c r="C22152" t="s">
        <v>22643</v>
      </c>
    </row>
    <row r="22153" spans="1:3" hidden="1" x14ac:dyDescent="0.25">
      <c r="A22153" t="s">
        <v>4130</v>
      </c>
      <c r="B22153" t="s">
        <v>22644</v>
      </c>
      <c r="C22153" t="s">
        <v>22645</v>
      </c>
    </row>
    <row r="22154" spans="1:3" hidden="1" x14ac:dyDescent="0.25">
      <c r="A22154" t="s">
        <v>4130</v>
      </c>
      <c r="B22154" t="s">
        <v>22646</v>
      </c>
      <c r="C22154" t="s">
        <v>22647</v>
      </c>
    </row>
    <row r="22155" spans="1:3" hidden="1" x14ac:dyDescent="0.25">
      <c r="A22155" t="s">
        <v>4130</v>
      </c>
      <c r="B22155" t="s">
        <v>22648</v>
      </c>
      <c r="C22155" t="s">
        <v>22649</v>
      </c>
    </row>
    <row r="22156" spans="1:3" hidden="1" x14ac:dyDescent="0.25">
      <c r="A22156" t="s">
        <v>4130</v>
      </c>
      <c r="B22156" t="s">
        <v>22650</v>
      </c>
      <c r="C22156" t="s">
        <v>22651</v>
      </c>
    </row>
    <row r="22157" spans="1:3" hidden="1" x14ac:dyDescent="0.25">
      <c r="A22157" t="s">
        <v>4130</v>
      </c>
      <c r="B22157" t="s">
        <v>22652</v>
      </c>
      <c r="C22157" t="s">
        <v>22653</v>
      </c>
    </row>
    <row r="22158" spans="1:3" hidden="1" x14ac:dyDescent="0.25">
      <c r="A22158" t="s">
        <v>4130</v>
      </c>
      <c r="B22158" t="s">
        <v>22654</v>
      </c>
      <c r="C22158" t="s">
        <v>22655</v>
      </c>
    </row>
    <row r="22159" spans="1:3" hidden="1" x14ac:dyDescent="0.25">
      <c r="A22159" t="s">
        <v>4130</v>
      </c>
      <c r="B22159" t="s">
        <v>22656</v>
      </c>
      <c r="C22159" t="s">
        <v>22657</v>
      </c>
    </row>
    <row r="22160" spans="1:3" hidden="1" x14ac:dyDescent="0.25">
      <c r="A22160" t="s">
        <v>4130</v>
      </c>
      <c r="B22160" t="s">
        <v>22658</v>
      </c>
      <c r="C22160" t="s">
        <v>22659</v>
      </c>
    </row>
    <row r="22161" spans="1:3" hidden="1" x14ac:dyDescent="0.25">
      <c r="A22161" t="s">
        <v>4130</v>
      </c>
      <c r="B22161" t="s">
        <v>22660</v>
      </c>
      <c r="C22161" t="s">
        <v>22661</v>
      </c>
    </row>
    <row r="22162" spans="1:3" hidden="1" x14ac:dyDescent="0.25">
      <c r="A22162" t="s">
        <v>4130</v>
      </c>
      <c r="B22162" t="s">
        <v>22662</v>
      </c>
      <c r="C22162" t="s">
        <v>22663</v>
      </c>
    </row>
    <row r="22163" spans="1:3" hidden="1" x14ac:dyDescent="0.25">
      <c r="A22163" t="s">
        <v>4130</v>
      </c>
      <c r="B22163" t="s">
        <v>22664</v>
      </c>
      <c r="C22163" t="s">
        <v>22665</v>
      </c>
    </row>
    <row r="22164" spans="1:3" hidden="1" x14ac:dyDescent="0.25">
      <c r="A22164" t="s">
        <v>4130</v>
      </c>
      <c r="B22164" t="s">
        <v>22666</v>
      </c>
      <c r="C22164" t="s">
        <v>22667</v>
      </c>
    </row>
    <row r="22165" spans="1:3" hidden="1" x14ac:dyDescent="0.25">
      <c r="A22165" t="s">
        <v>4130</v>
      </c>
      <c r="B22165" t="s">
        <v>22668</v>
      </c>
      <c r="C22165" t="s">
        <v>22669</v>
      </c>
    </row>
    <row r="22166" spans="1:3" hidden="1" x14ac:dyDescent="0.25">
      <c r="A22166" t="s">
        <v>4130</v>
      </c>
      <c r="B22166" t="s">
        <v>22670</v>
      </c>
      <c r="C22166" t="s">
        <v>22671</v>
      </c>
    </row>
    <row r="22167" spans="1:3" hidden="1" x14ac:dyDescent="0.25">
      <c r="A22167" t="s">
        <v>4130</v>
      </c>
      <c r="B22167" t="s">
        <v>22672</v>
      </c>
      <c r="C22167" t="s">
        <v>22671</v>
      </c>
    </row>
    <row r="22168" spans="1:3" hidden="1" x14ac:dyDescent="0.25">
      <c r="A22168" t="s">
        <v>4130</v>
      </c>
      <c r="B22168" t="s">
        <v>22673</v>
      </c>
      <c r="C22168" t="s">
        <v>22671</v>
      </c>
    </row>
    <row r="22169" spans="1:3" hidden="1" x14ac:dyDescent="0.25">
      <c r="A22169" t="s">
        <v>4130</v>
      </c>
      <c r="B22169" t="s">
        <v>22674</v>
      </c>
      <c r="C22169" t="s">
        <v>22675</v>
      </c>
    </row>
    <row r="22170" spans="1:3" hidden="1" x14ac:dyDescent="0.25">
      <c r="A22170" t="s">
        <v>4130</v>
      </c>
      <c r="B22170" t="s">
        <v>4238</v>
      </c>
      <c r="C22170" t="s">
        <v>22675</v>
      </c>
    </row>
    <row r="22171" spans="1:3" hidden="1" x14ac:dyDescent="0.25">
      <c r="A22171" t="s">
        <v>4130</v>
      </c>
      <c r="B22171" t="s">
        <v>22676</v>
      </c>
      <c r="C22171" t="s">
        <v>22677</v>
      </c>
    </row>
    <row r="22172" spans="1:3" hidden="1" x14ac:dyDescent="0.25">
      <c r="A22172" t="s">
        <v>4130</v>
      </c>
      <c r="B22172" t="s">
        <v>22678</v>
      </c>
      <c r="C22172" t="s">
        <v>22679</v>
      </c>
    </row>
    <row r="22173" spans="1:3" hidden="1" x14ac:dyDescent="0.25">
      <c r="A22173" t="s">
        <v>4130</v>
      </c>
      <c r="B22173" t="s">
        <v>4238</v>
      </c>
      <c r="C22173" t="s">
        <v>22679</v>
      </c>
    </row>
    <row r="22174" spans="1:3" hidden="1" x14ac:dyDescent="0.25">
      <c r="A22174" t="s">
        <v>4130</v>
      </c>
      <c r="B22174" t="s">
        <v>22680</v>
      </c>
      <c r="C22174" t="s">
        <v>22647</v>
      </c>
    </row>
    <row r="22175" spans="1:3" hidden="1" x14ac:dyDescent="0.25">
      <c r="A22175" t="s">
        <v>4130</v>
      </c>
      <c r="B22175" t="s">
        <v>22681</v>
      </c>
      <c r="C22175" t="s">
        <v>22682</v>
      </c>
    </row>
    <row r="22176" spans="1:3" hidden="1" x14ac:dyDescent="0.25">
      <c r="A22176" t="s">
        <v>4130</v>
      </c>
      <c r="B22176" t="s">
        <v>22683</v>
      </c>
      <c r="C22176" t="s">
        <v>22684</v>
      </c>
    </row>
    <row r="22177" spans="1:3" hidden="1" x14ac:dyDescent="0.25">
      <c r="A22177" t="s">
        <v>4130</v>
      </c>
      <c r="B22177" t="s">
        <v>22685</v>
      </c>
      <c r="C22177" t="s">
        <v>22684</v>
      </c>
    </row>
    <row r="22178" spans="1:3" hidden="1" x14ac:dyDescent="0.25">
      <c r="A22178" t="s">
        <v>4130</v>
      </c>
      <c r="B22178" t="s">
        <v>22686</v>
      </c>
      <c r="C22178" t="s">
        <v>22687</v>
      </c>
    </row>
    <row r="22179" spans="1:3" hidden="1" x14ac:dyDescent="0.25">
      <c r="A22179" t="s">
        <v>4130</v>
      </c>
      <c r="B22179" t="s">
        <v>22688</v>
      </c>
      <c r="C22179" t="s">
        <v>22689</v>
      </c>
    </row>
    <row r="22180" spans="1:3" hidden="1" x14ac:dyDescent="0.25">
      <c r="A22180" t="s">
        <v>4130</v>
      </c>
      <c r="B22180" t="s">
        <v>4238</v>
      </c>
      <c r="C22180" t="s">
        <v>22689</v>
      </c>
    </row>
    <row r="22181" spans="1:3" hidden="1" x14ac:dyDescent="0.25">
      <c r="A22181" t="s">
        <v>4130</v>
      </c>
      <c r="B22181" t="s">
        <v>22690</v>
      </c>
      <c r="C22181" t="s">
        <v>22647</v>
      </c>
    </row>
    <row r="22182" spans="1:3" hidden="1" x14ac:dyDescent="0.25">
      <c r="A22182" t="s">
        <v>4130</v>
      </c>
      <c r="B22182" t="s">
        <v>22691</v>
      </c>
      <c r="C22182" t="s">
        <v>22692</v>
      </c>
    </row>
    <row r="22183" spans="1:3" hidden="1" x14ac:dyDescent="0.25">
      <c r="A22183" t="s">
        <v>4130</v>
      </c>
      <c r="B22183" t="s">
        <v>22693</v>
      </c>
      <c r="C22183" t="s">
        <v>22694</v>
      </c>
    </row>
    <row r="22184" spans="1:3" hidden="1" x14ac:dyDescent="0.25">
      <c r="A22184" t="s">
        <v>4130</v>
      </c>
      <c r="B22184" t="s">
        <v>22695</v>
      </c>
      <c r="C22184" t="s">
        <v>22684</v>
      </c>
    </row>
    <row r="22185" spans="1:3" hidden="1" x14ac:dyDescent="0.25">
      <c r="A22185" t="s">
        <v>4130</v>
      </c>
      <c r="B22185" t="s">
        <v>22696</v>
      </c>
      <c r="C22185" t="s">
        <v>22684</v>
      </c>
    </row>
    <row r="22186" spans="1:3" hidden="1" x14ac:dyDescent="0.25">
      <c r="A22186" t="s">
        <v>4130</v>
      </c>
      <c r="B22186" t="s">
        <v>22697</v>
      </c>
      <c r="C22186" t="s">
        <v>22698</v>
      </c>
    </row>
    <row r="22187" spans="1:3" hidden="1" x14ac:dyDescent="0.25">
      <c r="A22187" t="s">
        <v>4130</v>
      </c>
      <c r="B22187" t="s">
        <v>22699</v>
      </c>
      <c r="C22187" t="s">
        <v>22700</v>
      </c>
    </row>
    <row r="22188" spans="1:3" hidden="1" x14ac:dyDescent="0.25">
      <c r="A22188" t="s">
        <v>4130</v>
      </c>
      <c r="B22188" t="s">
        <v>22701</v>
      </c>
      <c r="C22188" t="s">
        <v>22702</v>
      </c>
    </row>
    <row r="22189" spans="1:3" hidden="1" x14ac:dyDescent="0.25">
      <c r="A22189" t="s">
        <v>4130</v>
      </c>
      <c r="B22189" t="s">
        <v>22703</v>
      </c>
      <c r="C22189" t="s">
        <v>22704</v>
      </c>
    </row>
    <row r="22190" spans="1:3" hidden="1" x14ac:dyDescent="0.25">
      <c r="A22190" t="s">
        <v>4130</v>
      </c>
      <c r="B22190" t="s">
        <v>22705</v>
      </c>
      <c r="C22190" t="s">
        <v>22706</v>
      </c>
    </row>
    <row r="22191" spans="1:3" hidden="1" x14ac:dyDescent="0.25">
      <c r="A22191" t="s">
        <v>4130</v>
      </c>
      <c r="B22191" t="s">
        <v>4238</v>
      </c>
      <c r="C22191" t="s">
        <v>22706</v>
      </c>
    </row>
    <row r="22192" spans="1:3" hidden="1" x14ac:dyDescent="0.25">
      <c r="A22192" t="s">
        <v>4130</v>
      </c>
      <c r="B22192" t="s">
        <v>22707</v>
      </c>
      <c r="C22192" t="s">
        <v>22647</v>
      </c>
    </row>
    <row r="22193" spans="1:3" hidden="1" x14ac:dyDescent="0.25">
      <c r="A22193" t="s">
        <v>4130</v>
      </c>
      <c r="B22193" t="s">
        <v>22708</v>
      </c>
      <c r="C22193" t="s">
        <v>22709</v>
      </c>
    </row>
    <row r="22194" spans="1:3" hidden="1" x14ac:dyDescent="0.25">
      <c r="A22194" t="s">
        <v>4130</v>
      </c>
      <c r="B22194" t="s">
        <v>22710</v>
      </c>
      <c r="C22194" t="s">
        <v>22711</v>
      </c>
    </row>
    <row r="22195" spans="1:3" hidden="1" x14ac:dyDescent="0.25">
      <c r="A22195" t="s">
        <v>4130</v>
      </c>
      <c r="B22195" t="s">
        <v>22712</v>
      </c>
      <c r="C22195" t="s">
        <v>22713</v>
      </c>
    </row>
    <row r="22196" spans="1:3" hidden="1" x14ac:dyDescent="0.25">
      <c r="A22196" t="s">
        <v>4130</v>
      </c>
      <c r="B22196" t="s">
        <v>22714</v>
      </c>
      <c r="C22196" t="s">
        <v>22684</v>
      </c>
    </row>
    <row r="22197" spans="1:3" hidden="1" x14ac:dyDescent="0.25">
      <c r="A22197" t="s">
        <v>4130</v>
      </c>
      <c r="B22197" t="s">
        <v>22715</v>
      </c>
      <c r="C22197" t="s">
        <v>22716</v>
      </c>
    </row>
    <row r="22198" spans="1:3" hidden="1" x14ac:dyDescent="0.25">
      <c r="A22198" t="s">
        <v>4130</v>
      </c>
      <c r="B22198" t="s">
        <v>22717</v>
      </c>
      <c r="C22198" t="s">
        <v>22718</v>
      </c>
    </row>
    <row r="22199" spans="1:3" hidden="1" x14ac:dyDescent="0.25">
      <c r="A22199" t="s">
        <v>4130</v>
      </c>
      <c r="B22199" t="s">
        <v>4238</v>
      </c>
      <c r="C22199" t="s">
        <v>22718</v>
      </c>
    </row>
    <row r="22200" spans="1:3" hidden="1" x14ac:dyDescent="0.25">
      <c r="A22200" t="s">
        <v>4130</v>
      </c>
      <c r="B22200" t="s">
        <v>22719</v>
      </c>
      <c r="C22200" t="s">
        <v>22720</v>
      </c>
    </row>
    <row r="22201" spans="1:3" hidden="1" x14ac:dyDescent="0.25">
      <c r="A22201" t="s">
        <v>4130</v>
      </c>
      <c r="B22201" t="s">
        <v>22721</v>
      </c>
      <c r="C22201" t="s">
        <v>22722</v>
      </c>
    </row>
    <row r="22202" spans="1:3" hidden="1" x14ac:dyDescent="0.25">
      <c r="A22202" t="s">
        <v>4130</v>
      </c>
      <c r="B22202" t="s">
        <v>4238</v>
      </c>
      <c r="C22202" t="s">
        <v>22722</v>
      </c>
    </row>
    <row r="22203" spans="1:3" hidden="1" x14ac:dyDescent="0.25">
      <c r="A22203" t="s">
        <v>4130</v>
      </c>
      <c r="B22203" t="s">
        <v>22723</v>
      </c>
      <c r="C22203" t="s">
        <v>22647</v>
      </c>
    </row>
    <row r="22204" spans="1:3" hidden="1" x14ac:dyDescent="0.25">
      <c r="A22204" t="s">
        <v>4130</v>
      </c>
      <c r="B22204" t="s">
        <v>22724</v>
      </c>
      <c r="C22204" t="s">
        <v>22725</v>
      </c>
    </row>
    <row r="22205" spans="1:3" hidden="1" x14ac:dyDescent="0.25">
      <c r="A22205" t="s">
        <v>4130</v>
      </c>
      <c r="B22205" t="s">
        <v>22726</v>
      </c>
      <c r="C22205" t="s">
        <v>22727</v>
      </c>
    </row>
    <row r="22206" spans="1:3" hidden="1" x14ac:dyDescent="0.25">
      <c r="A22206" t="s">
        <v>4130</v>
      </c>
      <c r="B22206" t="s">
        <v>22728</v>
      </c>
      <c r="C22206" t="s">
        <v>22684</v>
      </c>
    </row>
    <row r="22207" spans="1:3" hidden="1" x14ac:dyDescent="0.25">
      <c r="A22207" t="s">
        <v>4130</v>
      </c>
      <c r="B22207" t="s">
        <v>22729</v>
      </c>
      <c r="C22207" t="s">
        <v>22684</v>
      </c>
    </row>
    <row r="22208" spans="1:3" hidden="1" x14ac:dyDescent="0.25">
      <c r="A22208" t="s">
        <v>4130</v>
      </c>
      <c r="B22208" t="s">
        <v>22730</v>
      </c>
      <c r="C22208" t="s">
        <v>22731</v>
      </c>
    </row>
    <row r="22209" spans="1:3" hidden="1" x14ac:dyDescent="0.25">
      <c r="A22209" t="s">
        <v>4130</v>
      </c>
      <c r="B22209" t="s">
        <v>22732</v>
      </c>
      <c r="C22209" t="s">
        <v>22733</v>
      </c>
    </row>
    <row r="22210" spans="1:3" hidden="1" x14ac:dyDescent="0.25">
      <c r="A22210" t="s">
        <v>4130</v>
      </c>
      <c r="B22210" t="s">
        <v>4238</v>
      </c>
      <c r="C22210" t="s">
        <v>22733</v>
      </c>
    </row>
    <row r="22211" spans="1:3" hidden="1" x14ac:dyDescent="0.25">
      <c r="A22211" t="s">
        <v>4130</v>
      </c>
      <c r="B22211" t="s">
        <v>22734</v>
      </c>
      <c r="C22211" t="s">
        <v>22647</v>
      </c>
    </row>
    <row r="22212" spans="1:3" hidden="1" x14ac:dyDescent="0.25">
      <c r="A22212" t="s">
        <v>4130</v>
      </c>
      <c r="B22212" t="s">
        <v>22735</v>
      </c>
      <c r="C22212" t="s">
        <v>22736</v>
      </c>
    </row>
    <row r="22213" spans="1:3" hidden="1" x14ac:dyDescent="0.25">
      <c r="A22213" t="s">
        <v>4130</v>
      </c>
      <c r="B22213" t="s">
        <v>22737</v>
      </c>
      <c r="C22213" t="s">
        <v>22684</v>
      </c>
    </row>
    <row r="22214" spans="1:3" hidden="1" x14ac:dyDescent="0.25">
      <c r="A22214" t="s">
        <v>4130</v>
      </c>
      <c r="B22214" t="s">
        <v>22738</v>
      </c>
      <c r="C22214" t="s">
        <v>22684</v>
      </c>
    </row>
    <row r="22215" spans="1:3" hidden="1" x14ac:dyDescent="0.25">
      <c r="A22215" t="s">
        <v>4130</v>
      </c>
      <c r="B22215" t="s">
        <v>22739</v>
      </c>
      <c r="C22215" t="s">
        <v>22740</v>
      </c>
    </row>
    <row r="22216" spans="1:3" hidden="1" x14ac:dyDescent="0.25">
      <c r="A22216" t="s">
        <v>4130</v>
      </c>
      <c r="B22216" t="s">
        <v>22741</v>
      </c>
      <c r="C22216" t="s">
        <v>22742</v>
      </c>
    </row>
    <row r="22217" spans="1:3" hidden="1" x14ac:dyDescent="0.25">
      <c r="A22217" t="s">
        <v>4130</v>
      </c>
      <c r="B22217" t="s">
        <v>22743</v>
      </c>
      <c r="C22217" t="s">
        <v>22744</v>
      </c>
    </row>
    <row r="22218" spans="1:3" hidden="1" x14ac:dyDescent="0.25">
      <c r="A22218" t="s">
        <v>4130</v>
      </c>
      <c r="B22218" t="s">
        <v>22745</v>
      </c>
      <c r="C22218" t="s">
        <v>22746</v>
      </c>
    </row>
    <row r="22219" spans="1:3" hidden="1" x14ac:dyDescent="0.25">
      <c r="A22219" t="s">
        <v>4130</v>
      </c>
      <c r="B22219" t="s">
        <v>4238</v>
      </c>
      <c r="C22219" t="s">
        <v>22746</v>
      </c>
    </row>
    <row r="22220" spans="1:3" hidden="1" x14ac:dyDescent="0.25">
      <c r="A22220" t="s">
        <v>4130</v>
      </c>
      <c r="B22220" t="s">
        <v>22747</v>
      </c>
      <c r="C22220" t="s">
        <v>22748</v>
      </c>
    </row>
    <row r="22221" spans="1:3" hidden="1" x14ac:dyDescent="0.25">
      <c r="A22221" t="s">
        <v>4130</v>
      </c>
      <c r="B22221" t="s">
        <v>22749</v>
      </c>
      <c r="C22221" t="s">
        <v>22750</v>
      </c>
    </row>
    <row r="22222" spans="1:3" hidden="1" x14ac:dyDescent="0.25">
      <c r="A22222" t="s">
        <v>4130</v>
      </c>
      <c r="B22222" t="s">
        <v>22751</v>
      </c>
      <c r="C22222" t="s">
        <v>22752</v>
      </c>
    </row>
    <row r="22223" spans="1:3" hidden="1" x14ac:dyDescent="0.25">
      <c r="A22223" t="s">
        <v>4130</v>
      </c>
      <c r="B22223" t="s">
        <v>22753</v>
      </c>
      <c r="C22223" t="s">
        <v>22754</v>
      </c>
    </row>
    <row r="22224" spans="1:3" hidden="1" x14ac:dyDescent="0.25">
      <c r="A22224" t="s">
        <v>4130</v>
      </c>
      <c r="B22224" t="s">
        <v>22755</v>
      </c>
      <c r="C22224" t="s">
        <v>22756</v>
      </c>
    </row>
    <row r="22225" spans="1:3" hidden="1" x14ac:dyDescent="0.25">
      <c r="A22225" t="s">
        <v>4130</v>
      </c>
      <c r="B22225" t="s">
        <v>22757</v>
      </c>
      <c r="C22225" t="s">
        <v>22758</v>
      </c>
    </row>
    <row r="22226" spans="1:3" hidden="1" x14ac:dyDescent="0.25">
      <c r="A22226" t="s">
        <v>4130</v>
      </c>
      <c r="B22226" t="s">
        <v>4238</v>
      </c>
      <c r="C22226" t="s">
        <v>22758</v>
      </c>
    </row>
    <row r="22227" spans="1:3" hidden="1" x14ac:dyDescent="0.25">
      <c r="A22227" t="s">
        <v>4130</v>
      </c>
      <c r="B22227" t="s">
        <v>22759</v>
      </c>
      <c r="C22227" t="s">
        <v>22760</v>
      </c>
    </row>
    <row r="22228" spans="1:3" hidden="1" x14ac:dyDescent="0.25">
      <c r="A22228" t="s">
        <v>4130</v>
      </c>
      <c r="B22228" t="s">
        <v>22761</v>
      </c>
      <c r="C22228" t="s">
        <v>22762</v>
      </c>
    </row>
    <row r="22229" spans="1:3" hidden="1" x14ac:dyDescent="0.25">
      <c r="A22229" t="s">
        <v>4130</v>
      </c>
      <c r="B22229" t="s">
        <v>22763</v>
      </c>
      <c r="C22229" t="s">
        <v>22764</v>
      </c>
    </row>
    <row r="22230" spans="1:3" hidden="1" x14ac:dyDescent="0.25">
      <c r="A22230" t="s">
        <v>4130</v>
      </c>
      <c r="B22230" t="s">
        <v>22765</v>
      </c>
      <c r="C22230" t="s">
        <v>22766</v>
      </c>
    </row>
    <row r="22231" spans="1:3" hidden="1" x14ac:dyDescent="0.25">
      <c r="A22231" t="s">
        <v>4130</v>
      </c>
      <c r="B22231" t="s">
        <v>22767</v>
      </c>
      <c r="C22231" t="s">
        <v>22768</v>
      </c>
    </row>
    <row r="22232" spans="1:3" hidden="1" x14ac:dyDescent="0.25">
      <c r="A22232" t="s">
        <v>4130</v>
      </c>
      <c r="B22232" t="s">
        <v>4238</v>
      </c>
      <c r="C22232" t="s">
        <v>22768</v>
      </c>
    </row>
    <row r="22233" spans="1:3" hidden="1" x14ac:dyDescent="0.25">
      <c r="A22233" t="s">
        <v>4130</v>
      </c>
      <c r="B22233" t="s">
        <v>22769</v>
      </c>
      <c r="C22233" t="s">
        <v>22770</v>
      </c>
    </row>
    <row r="22234" spans="1:3" hidden="1" x14ac:dyDescent="0.25">
      <c r="A22234" t="s">
        <v>4130</v>
      </c>
      <c r="B22234" t="s">
        <v>22771</v>
      </c>
      <c r="C22234" t="s">
        <v>22772</v>
      </c>
    </row>
    <row r="22235" spans="1:3" hidden="1" x14ac:dyDescent="0.25">
      <c r="A22235" t="s">
        <v>4130</v>
      </c>
      <c r="B22235" t="s">
        <v>22773</v>
      </c>
      <c r="C22235" t="s">
        <v>22774</v>
      </c>
    </row>
    <row r="22236" spans="1:3" hidden="1" x14ac:dyDescent="0.25">
      <c r="A22236" t="s">
        <v>4130</v>
      </c>
      <c r="B22236" t="s">
        <v>22775</v>
      </c>
      <c r="C22236" t="s">
        <v>22776</v>
      </c>
    </row>
    <row r="22237" spans="1:3" hidden="1" x14ac:dyDescent="0.25">
      <c r="A22237" t="s">
        <v>4130</v>
      </c>
      <c r="B22237" t="s">
        <v>22777</v>
      </c>
      <c r="C22237" t="s">
        <v>22778</v>
      </c>
    </row>
    <row r="22238" spans="1:3" hidden="1" x14ac:dyDescent="0.25">
      <c r="A22238" t="s">
        <v>4130</v>
      </c>
      <c r="B22238" t="s">
        <v>22779</v>
      </c>
      <c r="C22238" t="s">
        <v>22780</v>
      </c>
    </row>
    <row r="22239" spans="1:3" hidden="1" x14ac:dyDescent="0.25">
      <c r="A22239" t="s">
        <v>4130</v>
      </c>
      <c r="B22239" t="s">
        <v>22781</v>
      </c>
      <c r="C22239" t="s">
        <v>22782</v>
      </c>
    </row>
    <row r="22240" spans="1:3" hidden="1" x14ac:dyDescent="0.25">
      <c r="A22240" t="s">
        <v>4130</v>
      </c>
      <c r="B22240" t="s">
        <v>22783</v>
      </c>
      <c r="C22240" t="s">
        <v>22784</v>
      </c>
    </row>
    <row r="22241" spans="1:3" hidden="1" x14ac:dyDescent="0.25">
      <c r="A22241" t="s">
        <v>4130</v>
      </c>
      <c r="B22241" t="s">
        <v>22785</v>
      </c>
      <c r="C22241" t="s">
        <v>22786</v>
      </c>
    </row>
    <row r="22242" spans="1:3" hidden="1" x14ac:dyDescent="0.25">
      <c r="A22242" t="s">
        <v>4130</v>
      </c>
      <c r="B22242" t="s">
        <v>22787</v>
      </c>
      <c r="C22242" t="s">
        <v>22788</v>
      </c>
    </row>
    <row r="22243" spans="1:3" hidden="1" x14ac:dyDescent="0.25">
      <c r="A22243" t="s">
        <v>4130</v>
      </c>
      <c r="B22243" t="s">
        <v>4238</v>
      </c>
      <c r="C22243" t="s">
        <v>22788</v>
      </c>
    </row>
    <row r="22244" spans="1:3" hidden="1" x14ac:dyDescent="0.25">
      <c r="A22244" t="s">
        <v>4130</v>
      </c>
      <c r="B22244" t="s">
        <v>22787</v>
      </c>
      <c r="C22244" t="s">
        <v>22789</v>
      </c>
    </row>
    <row r="22245" spans="1:3" hidden="1" x14ac:dyDescent="0.25">
      <c r="A22245" t="s">
        <v>4130</v>
      </c>
      <c r="B22245" t="s">
        <v>22790</v>
      </c>
      <c r="C22245" t="s">
        <v>22791</v>
      </c>
    </row>
    <row r="22246" spans="1:3" hidden="1" x14ac:dyDescent="0.25">
      <c r="A22246" t="s">
        <v>4130</v>
      </c>
      <c r="B22246" t="s">
        <v>22792</v>
      </c>
      <c r="C22246" t="s">
        <v>22793</v>
      </c>
    </row>
    <row r="22247" spans="1:3" hidden="1" x14ac:dyDescent="0.25">
      <c r="A22247" t="s">
        <v>4130</v>
      </c>
      <c r="B22247" t="s">
        <v>22794</v>
      </c>
      <c r="C22247" t="s">
        <v>22795</v>
      </c>
    </row>
    <row r="22248" spans="1:3" hidden="1" x14ac:dyDescent="0.25">
      <c r="A22248" t="s">
        <v>4130</v>
      </c>
      <c r="B22248" t="s">
        <v>22796</v>
      </c>
      <c r="C22248" t="s">
        <v>22797</v>
      </c>
    </row>
    <row r="22249" spans="1:3" hidden="1" x14ac:dyDescent="0.25">
      <c r="A22249" t="s">
        <v>4130</v>
      </c>
      <c r="B22249" t="s">
        <v>22798</v>
      </c>
      <c r="C22249" t="s">
        <v>22799</v>
      </c>
    </row>
    <row r="22250" spans="1:3" hidden="1" x14ac:dyDescent="0.25">
      <c r="A22250" t="s">
        <v>4130</v>
      </c>
      <c r="B22250" t="s">
        <v>22800</v>
      </c>
      <c r="C22250" t="s">
        <v>21340</v>
      </c>
    </row>
    <row r="22251" spans="1:3" hidden="1" x14ac:dyDescent="0.25">
      <c r="A22251" t="s">
        <v>4130</v>
      </c>
      <c r="B22251" t="s">
        <v>22313</v>
      </c>
      <c r="C22251" t="s">
        <v>21340</v>
      </c>
    </row>
    <row r="22252" spans="1:3" hidden="1" x14ac:dyDescent="0.25">
      <c r="A22252" t="s">
        <v>4130</v>
      </c>
      <c r="B22252" t="s">
        <v>22801</v>
      </c>
      <c r="C22252" t="s">
        <v>22802</v>
      </c>
    </row>
    <row r="22253" spans="1:3" hidden="1" x14ac:dyDescent="0.25">
      <c r="A22253" t="s">
        <v>4130</v>
      </c>
      <c r="B22253" t="s">
        <v>22803</v>
      </c>
      <c r="C22253" t="s">
        <v>22804</v>
      </c>
    </row>
    <row r="22254" spans="1:3" hidden="1" x14ac:dyDescent="0.25">
      <c r="A22254" t="s">
        <v>4130</v>
      </c>
      <c r="B22254" t="s">
        <v>22805</v>
      </c>
      <c r="C22254" t="s">
        <v>22806</v>
      </c>
    </row>
    <row r="22255" spans="1:3" hidden="1" x14ac:dyDescent="0.25">
      <c r="A22255" t="s">
        <v>4130</v>
      </c>
      <c r="B22255" t="s">
        <v>22807</v>
      </c>
      <c r="C22255" t="s">
        <v>22808</v>
      </c>
    </row>
    <row r="22256" spans="1:3" hidden="1" x14ac:dyDescent="0.25">
      <c r="A22256" t="s">
        <v>4130</v>
      </c>
      <c r="B22256" t="s">
        <v>22809</v>
      </c>
      <c r="C22256" t="s">
        <v>22810</v>
      </c>
    </row>
    <row r="22257" spans="1:3" hidden="1" x14ac:dyDescent="0.25">
      <c r="A22257" t="s">
        <v>4130</v>
      </c>
      <c r="B22257" t="s">
        <v>22811</v>
      </c>
      <c r="C22257" t="s">
        <v>22812</v>
      </c>
    </row>
    <row r="22258" spans="1:3" hidden="1" x14ac:dyDescent="0.25">
      <c r="A22258" t="s">
        <v>4130</v>
      </c>
      <c r="B22258" t="s">
        <v>22813</v>
      </c>
      <c r="C22258" t="s">
        <v>22814</v>
      </c>
    </row>
    <row r="22259" spans="1:3" hidden="1" x14ac:dyDescent="0.25">
      <c r="A22259" t="s">
        <v>4130</v>
      </c>
      <c r="B22259" t="s">
        <v>22815</v>
      </c>
      <c r="C22259" t="s">
        <v>22816</v>
      </c>
    </row>
    <row r="22260" spans="1:3" hidden="1" x14ac:dyDescent="0.25">
      <c r="A22260" t="s">
        <v>4130</v>
      </c>
      <c r="B22260" t="s">
        <v>22817</v>
      </c>
      <c r="C22260" t="s">
        <v>22818</v>
      </c>
    </row>
    <row r="22261" spans="1:3" hidden="1" x14ac:dyDescent="0.25">
      <c r="A22261" t="s">
        <v>4130</v>
      </c>
      <c r="B22261" t="s">
        <v>22819</v>
      </c>
      <c r="C22261" t="s">
        <v>22820</v>
      </c>
    </row>
    <row r="22262" spans="1:3" hidden="1" x14ac:dyDescent="0.25">
      <c r="A22262" t="s">
        <v>4130</v>
      </c>
      <c r="B22262" t="s">
        <v>22821</v>
      </c>
      <c r="C22262" t="s">
        <v>22822</v>
      </c>
    </row>
    <row r="22263" spans="1:3" hidden="1" x14ac:dyDescent="0.25">
      <c r="A22263" t="s">
        <v>4130</v>
      </c>
      <c r="B22263" t="s">
        <v>22823</v>
      </c>
      <c r="C22263" t="s">
        <v>22824</v>
      </c>
    </row>
    <row r="22264" spans="1:3" hidden="1" x14ac:dyDescent="0.25">
      <c r="A22264" t="s">
        <v>4130</v>
      </c>
      <c r="B22264" t="s">
        <v>4238</v>
      </c>
      <c r="C22264" t="s">
        <v>22824</v>
      </c>
    </row>
    <row r="22265" spans="1:3" hidden="1" x14ac:dyDescent="0.25">
      <c r="A22265" t="s">
        <v>4130</v>
      </c>
      <c r="B22265" t="s">
        <v>22825</v>
      </c>
      <c r="C22265" t="s">
        <v>22826</v>
      </c>
    </row>
    <row r="22266" spans="1:3" hidden="1" x14ac:dyDescent="0.25">
      <c r="A22266" t="s">
        <v>4130</v>
      </c>
      <c r="B22266" t="s">
        <v>22827</v>
      </c>
      <c r="C22266" t="s">
        <v>22828</v>
      </c>
    </row>
    <row r="22267" spans="1:3" hidden="1" x14ac:dyDescent="0.25">
      <c r="A22267" t="s">
        <v>4130</v>
      </c>
      <c r="B22267" t="s">
        <v>4238</v>
      </c>
      <c r="C22267" t="s">
        <v>22828</v>
      </c>
    </row>
    <row r="22268" spans="1:3" hidden="1" x14ac:dyDescent="0.25">
      <c r="A22268" t="s">
        <v>4130</v>
      </c>
      <c r="B22268" t="s">
        <v>22829</v>
      </c>
      <c r="C22268" t="s">
        <v>22830</v>
      </c>
    </row>
    <row r="22269" spans="1:3" hidden="1" x14ac:dyDescent="0.25">
      <c r="A22269" t="s">
        <v>4130</v>
      </c>
      <c r="B22269" t="s">
        <v>22831</v>
      </c>
      <c r="C22269" t="s">
        <v>22832</v>
      </c>
    </row>
    <row r="22270" spans="1:3" hidden="1" x14ac:dyDescent="0.25">
      <c r="A22270" t="s">
        <v>4130</v>
      </c>
      <c r="B22270" t="s">
        <v>22833</v>
      </c>
      <c r="C22270" t="s">
        <v>22834</v>
      </c>
    </row>
    <row r="22271" spans="1:3" hidden="1" x14ac:dyDescent="0.25">
      <c r="A22271" t="s">
        <v>4130</v>
      </c>
      <c r="B22271" t="s">
        <v>4238</v>
      </c>
      <c r="C22271" t="s">
        <v>22834</v>
      </c>
    </row>
    <row r="22272" spans="1:3" hidden="1" x14ac:dyDescent="0.25">
      <c r="A22272" t="s">
        <v>4130</v>
      </c>
      <c r="B22272" t="s">
        <v>22835</v>
      </c>
      <c r="C22272" t="s">
        <v>22836</v>
      </c>
    </row>
    <row r="22273" spans="1:3" hidden="1" x14ac:dyDescent="0.25">
      <c r="A22273" t="s">
        <v>4130</v>
      </c>
      <c r="B22273" t="s">
        <v>22837</v>
      </c>
      <c r="C22273" t="s">
        <v>22838</v>
      </c>
    </row>
    <row r="22274" spans="1:3" hidden="1" x14ac:dyDescent="0.25">
      <c r="A22274" t="s">
        <v>4130</v>
      </c>
      <c r="B22274" t="s">
        <v>22839</v>
      </c>
      <c r="C22274" t="s">
        <v>22840</v>
      </c>
    </row>
    <row r="22275" spans="1:3" hidden="1" x14ac:dyDescent="0.25">
      <c r="A22275" t="s">
        <v>4130</v>
      </c>
      <c r="B22275" t="s">
        <v>22841</v>
      </c>
      <c r="C22275" t="s">
        <v>22842</v>
      </c>
    </row>
    <row r="22276" spans="1:3" hidden="1" x14ac:dyDescent="0.25">
      <c r="A22276" t="s">
        <v>4130</v>
      </c>
      <c r="B22276" t="s">
        <v>22841</v>
      </c>
      <c r="C22276" t="s">
        <v>1629</v>
      </c>
    </row>
    <row r="22277" spans="1:3" hidden="1" x14ac:dyDescent="0.25">
      <c r="A22277" t="s">
        <v>4130</v>
      </c>
      <c r="B22277" t="s">
        <v>22843</v>
      </c>
      <c r="C22277" t="s">
        <v>22844</v>
      </c>
    </row>
    <row r="22278" spans="1:3" hidden="1" x14ac:dyDescent="0.25">
      <c r="A22278" t="s">
        <v>4130</v>
      </c>
      <c r="B22278" t="s">
        <v>22845</v>
      </c>
      <c r="C22278" t="s">
        <v>21256</v>
      </c>
    </row>
    <row r="22279" spans="1:3" hidden="1" x14ac:dyDescent="0.25">
      <c r="A22279" t="s">
        <v>4130</v>
      </c>
      <c r="B22279" t="s">
        <v>22846</v>
      </c>
      <c r="C22279" t="s">
        <v>22847</v>
      </c>
    </row>
    <row r="22280" spans="1:3" hidden="1" x14ac:dyDescent="0.25">
      <c r="A22280" t="s">
        <v>4130</v>
      </c>
      <c r="B22280" t="s">
        <v>22846</v>
      </c>
      <c r="C22280" t="s">
        <v>17133</v>
      </c>
    </row>
    <row r="22281" spans="1:3" hidden="1" x14ac:dyDescent="0.25">
      <c r="A22281" t="s">
        <v>4130</v>
      </c>
      <c r="B22281" t="s">
        <v>22848</v>
      </c>
      <c r="C22281" t="s">
        <v>22849</v>
      </c>
    </row>
    <row r="22282" spans="1:3" hidden="1" x14ac:dyDescent="0.25">
      <c r="A22282" t="s">
        <v>4130</v>
      </c>
      <c r="B22282" t="s">
        <v>22850</v>
      </c>
      <c r="C22282" t="s">
        <v>22851</v>
      </c>
    </row>
    <row r="22283" spans="1:3" hidden="1" x14ac:dyDescent="0.25">
      <c r="A22283" t="s">
        <v>4130</v>
      </c>
      <c r="B22283" t="s">
        <v>22852</v>
      </c>
      <c r="C22283" t="s">
        <v>22853</v>
      </c>
    </row>
    <row r="22284" spans="1:3" hidden="1" x14ac:dyDescent="0.25">
      <c r="A22284" t="s">
        <v>4130</v>
      </c>
      <c r="B22284" t="s">
        <v>22854</v>
      </c>
      <c r="C22284" t="s">
        <v>22855</v>
      </c>
    </row>
    <row r="22285" spans="1:3" hidden="1" x14ac:dyDescent="0.25">
      <c r="A22285" t="s">
        <v>4130</v>
      </c>
      <c r="B22285" t="s">
        <v>22856</v>
      </c>
      <c r="C22285" t="s">
        <v>22857</v>
      </c>
    </row>
    <row r="22286" spans="1:3" hidden="1" x14ac:dyDescent="0.25">
      <c r="A22286" t="s">
        <v>4130</v>
      </c>
      <c r="B22286" t="s">
        <v>22858</v>
      </c>
      <c r="C22286" t="s">
        <v>22857</v>
      </c>
    </row>
    <row r="22287" spans="1:3" hidden="1" x14ac:dyDescent="0.25">
      <c r="A22287" t="s">
        <v>4130</v>
      </c>
      <c r="B22287" t="s">
        <v>4238</v>
      </c>
      <c r="C22287" t="s">
        <v>22857</v>
      </c>
    </row>
    <row r="22288" spans="1:3" hidden="1" x14ac:dyDescent="0.25">
      <c r="A22288" t="s">
        <v>4130</v>
      </c>
      <c r="B22288" t="s">
        <v>22859</v>
      </c>
      <c r="C22288" t="s">
        <v>22860</v>
      </c>
    </row>
    <row r="22289" spans="1:3" hidden="1" x14ac:dyDescent="0.25">
      <c r="A22289" t="s">
        <v>4130</v>
      </c>
      <c r="B22289" t="s">
        <v>22861</v>
      </c>
      <c r="C22289" t="s">
        <v>22862</v>
      </c>
    </row>
    <row r="22290" spans="1:3" hidden="1" x14ac:dyDescent="0.25">
      <c r="A22290" t="s">
        <v>4130</v>
      </c>
      <c r="B22290" t="s">
        <v>22863</v>
      </c>
      <c r="C22290" t="s">
        <v>22864</v>
      </c>
    </row>
    <row r="22291" spans="1:3" hidden="1" x14ac:dyDescent="0.25">
      <c r="A22291" t="s">
        <v>4130</v>
      </c>
      <c r="B22291" t="s">
        <v>22865</v>
      </c>
      <c r="C22291" t="s">
        <v>22866</v>
      </c>
    </row>
    <row r="22292" spans="1:3" hidden="1" x14ac:dyDescent="0.25">
      <c r="A22292" t="s">
        <v>4130</v>
      </c>
      <c r="B22292" t="s">
        <v>22867</v>
      </c>
      <c r="C22292" t="s">
        <v>22868</v>
      </c>
    </row>
    <row r="22293" spans="1:3" hidden="1" x14ac:dyDescent="0.25">
      <c r="A22293" t="s">
        <v>4130</v>
      </c>
      <c r="B22293" t="s">
        <v>22869</v>
      </c>
      <c r="C22293" t="s">
        <v>22870</v>
      </c>
    </row>
    <row r="22294" spans="1:3" hidden="1" x14ac:dyDescent="0.25">
      <c r="A22294" t="s">
        <v>4130</v>
      </c>
      <c r="B22294" t="s">
        <v>22871</v>
      </c>
      <c r="C22294" t="s">
        <v>22872</v>
      </c>
    </row>
    <row r="22295" spans="1:3" hidden="1" x14ac:dyDescent="0.25">
      <c r="A22295" t="s">
        <v>4130</v>
      </c>
      <c r="B22295" t="s">
        <v>22873</v>
      </c>
      <c r="C22295" t="s">
        <v>22874</v>
      </c>
    </row>
    <row r="22296" spans="1:3" hidden="1" x14ac:dyDescent="0.25">
      <c r="A22296" t="s">
        <v>4130</v>
      </c>
      <c r="B22296" t="s">
        <v>22875</v>
      </c>
      <c r="C22296" t="s">
        <v>22876</v>
      </c>
    </row>
    <row r="22297" spans="1:3" hidden="1" x14ac:dyDescent="0.25">
      <c r="A22297" t="s">
        <v>4130</v>
      </c>
      <c r="B22297" t="s">
        <v>4238</v>
      </c>
      <c r="C22297" t="s">
        <v>22876</v>
      </c>
    </row>
    <row r="22298" spans="1:3" hidden="1" x14ac:dyDescent="0.25">
      <c r="A22298" t="s">
        <v>4130</v>
      </c>
      <c r="B22298" t="s">
        <v>22877</v>
      </c>
      <c r="C22298" t="s">
        <v>22878</v>
      </c>
    </row>
    <row r="22299" spans="1:3" hidden="1" x14ac:dyDescent="0.25">
      <c r="A22299" t="s">
        <v>4130</v>
      </c>
      <c r="B22299" t="s">
        <v>22879</v>
      </c>
      <c r="C22299" t="s">
        <v>22880</v>
      </c>
    </row>
    <row r="22300" spans="1:3" hidden="1" x14ac:dyDescent="0.25">
      <c r="A22300" t="s">
        <v>4130</v>
      </c>
      <c r="B22300" t="s">
        <v>22881</v>
      </c>
      <c r="C22300" t="s">
        <v>22882</v>
      </c>
    </row>
    <row r="22301" spans="1:3" hidden="1" x14ac:dyDescent="0.25">
      <c r="A22301" t="s">
        <v>4130</v>
      </c>
      <c r="B22301" t="s">
        <v>22883</v>
      </c>
      <c r="C22301" t="s">
        <v>22884</v>
      </c>
    </row>
    <row r="22302" spans="1:3" hidden="1" x14ac:dyDescent="0.25">
      <c r="A22302" t="s">
        <v>4130</v>
      </c>
      <c r="B22302" t="s">
        <v>22885</v>
      </c>
      <c r="C22302" t="s">
        <v>22886</v>
      </c>
    </row>
    <row r="22303" spans="1:3" hidden="1" x14ac:dyDescent="0.25">
      <c r="A22303" t="s">
        <v>4130</v>
      </c>
      <c r="B22303" t="s">
        <v>22887</v>
      </c>
      <c r="C22303" t="s">
        <v>22888</v>
      </c>
    </row>
    <row r="22304" spans="1:3" hidden="1" x14ac:dyDescent="0.25">
      <c r="A22304" t="s">
        <v>4130</v>
      </c>
      <c r="B22304" t="s">
        <v>22889</v>
      </c>
      <c r="C22304" t="s">
        <v>22890</v>
      </c>
    </row>
    <row r="22305" spans="1:3" hidden="1" x14ac:dyDescent="0.25">
      <c r="A22305" t="s">
        <v>4130</v>
      </c>
      <c r="B22305" t="s">
        <v>22891</v>
      </c>
      <c r="C22305" t="s">
        <v>22892</v>
      </c>
    </row>
    <row r="22306" spans="1:3" hidden="1" x14ac:dyDescent="0.25">
      <c r="A22306" t="s">
        <v>4130</v>
      </c>
      <c r="B22306" t="s">
        <v>4238</v>
      </c>
      <c r="C22306" t="s">
        <v>22892</v>
      </c>
    </row>
    <row r="22307" spans="1:3" hidden="1" x14ac:dyDescent="0.25">
      <c r="A22307" t="s">
        <v>4130</v>
      </c>
      <c r="B22307" t="s">
        <v>22893</v>
      </c>
      <c r="C22307" t="s">
        <v>22894</v>
      </c>
    </row>
    <row r="22308" spans="1:3" hidden="1" x14ac:dyDescent="0.25">
      <c r="A22308" t="s">
        <v>4130</v>
      </c>
      <c r="B22308" t="s">
        <v>22895</v>
      </c>
      <c r="C22308" t="s">
        <v>22896</v>
      </c>
    </row>
    <row r="22309" spans="1:3" hidden="1" x14ac:dyDescent="0.25">
      <c r="A22309" t="s">
        <v>4130</v>
      </c>
      <c r="B22309" t="s">
        <v>22897</v>
      </c>
      <c r="C22309" t="s">
        <v>22898</v>
      </c>
    </row>
    <row r="22310" spans="1:3" hidden="1" x14ac:dyDescent="0.25">
      <c r="A22310" t="s">
        <v>4130</v>
      </c>
      <c r="B22310" t="s">
        <v>22899</v>
      </c>
      <c r="C22310" t="s">
        <v>22900</v>
      </c>
    </row>
    <row r="22311" spans="1:3" hidden="1" x14ac:dyDescent="0.25">
      <c r="A22311" t="s">
        <v>4130</v>
      </c>
      <c r="B22311" t="s">
        <v>22901</v>
      </c>
      <c r="C22311" t="s">
        <v>22902</v>
      </c>
    </row>
    <row r="22312" spans="1:3" hidden="1" x14ac:dyDescent="0.25">
      <c r="A22312" t="s">
        <v>4130</v>
      </c>
      <c r="B22312" t="s">
        <v>4238</v>
      </c>
      <c r="C22312" t="s">
        <v>22902</v>
      </c>
    </row>
    <row r="22313" spans="1:3" hidden="1" x14ac:dyDescent="0.25">
      <c r="A22313" t="s">
        <v>4130</v>
      </c>
      <c r="B22313" t="s">
        <v>22903</v>
      </c>
      <c r="C22313" t="s">
        <v>22904</v>
      </c>
    </row>
    <row r="22314" spans="1:3" hidden="1" x14ac:dyDescent="0.25">
      <c r="A22314" t="s">
        <v>4130</v>
      </c>
      <c r="B22314" t="s">
        <v>4238</v>
      </c>
      <c r="C22314" t="s">
        <v>22904</v>
      </c>
    </row>
    <row r="22315" spans="1:3" hidden="1" x14ac:dyDescent="0.25">
      <c r="A22315" t="s">
        <v>4130</v>
      </c>
      <c r="B22315" t="s">
        <v>22905</v>
      </c>
      <c r="C22315" t="s">
        <v>22906</v>
      </c>
    </row>
    <row r="22316" spans="1:3" hidden="1" x14ac:dyDescent="0.25">
      <c r="A22316" t="s">
        <v>4130</v>
      </c>
      <c r="B22316" t="s">
        <v>4238</v>
      </c>
      <c r="C22316" t="s">
        <v>22906</v>
      </c>
    </row>
    <row r="22317" spans="1:3" hidden="1" x14ac:dyDescent="0.25">
      <c r="A22317" t="s">
        <v>4130</v>
      </c>
      <c r="B22317" t="s">
        <v>22907</v>
      </c>
      <c r="C22317" t="s">
        <v>22908</v>
      </c>
    </row>
    <row r="22318" spans="1:3" hidden="1" x14ac:dyDescent="0.25">
      <c r="A22318" t="s">
        <v>4130</v>
      </c>
      <c r="B22318" t="s">
        <v>4238</v>
      </c>
      <c r="C22318" t="s">
        <v>22908</v>
      </c>
    </row>
    <row r="22319" spans="1:3" hidden="1" x14ac:dyDescent="0.25">
      <c r="A22319" t="s">
        <v>4130</v>
      </c>
      <c r="B22319" t="s">
        <v>22909</v>
      </c>
      <c r="C22319" t="s">
        <v>22910</v>
      </c>
    </row>
    <row r="22320" spans="1:3" hidden="1" x14ac:dyDescent="0.25">
      <c r="A22320" t="s">
        <v>4130</v>
      </c>
      <c r="B22320" t="s">
        <v>4238</v>
      </c>
      <c r="C22320" t="s">
        <v>22910</v>
      </c>
    </row>
    <row r="22321" spans="1:3" hidden="1" x14ac:dyDescent="0.25">
      <c r="A22321" t="s">
        <v>4130</v>
      </c>
      <c r="B22321" t="s">
        <v>22911</v>
      </c>
      <c r="C22321" t="s">
        <v>22912</v>
      </c>
    </row>
    <row r="22322" spans="1:3" hidden="1" x14ac:dyDescent="0.25">
      <c r="A22322" t="s">
        <v>4130</v>
      </c>
      <c r="B22322" t="s">
        <v>22913</v>
      </c>
      <c r="C22322" t="s">
        <v>22914</v>
      </c>
    </row>
    <row r="22323" spans="1:3" hidden="1" x14ac:dyDescent="0.25">
      <c r="A22323" t="s">
        <v>4130</v>
      </c>
      <c r="B22323" t="s">
        <v>22915</v>
      </c>
      <c r="C22323" t="s">
        <v>22916</v>
      </c>
    </row>
    <row r="22324" spans="1:3" hidden="1" x14ac:dyDescent="0.25">
      <c r="A22324" t="s">
        <v>4130</v>
      </c>
      <c r="B22324" t="s">
        <v>22915</v>
      </c>
      <c r="C22324" t="s">
        <v>22917</v>
      </c>
    </row>
    <row r="22325" spans="1:3" hidden="1" x14ac:dyDescent="0.25">
      <c r="A22325" t="s">
        <v>4130</v>
      </c>
      <c r="B22325" t="s">
        <v>4238</v>
      </c>
      <c r="C22325" t="s">
        <v>22916</v>
      </c>
    </row>
    <row r="22326" spans="1:3" hidden="1" x14ac:dyDescent="0.25">
      <c r="A22326" t="s">
        <v>4130</v>
      </c>
      <c r="B22326" t="s">
        <v>22915</v>
      </c>
      <c r="C22326" t="s">
        <v>22918</v>
      </c>
    </row>
    <row r="22327" spans="1:3" hidden="1" x14ac:dyDescent="0.25">
      <c r="A22327" t="s">
        <v>4130</v>
      </c>
      <c r="B22327" t="s">
        <v>22919</v>
      </c>
      <c r="C22327" t="s">
        <v>22920</v>
      </c>
    </row>
    <row r="22328" spans="1:3" hidden="1" x14ac:dyDescent="0.25">
      <c r="A22328" t="s">
        <v>4130</v>
      </c>
      <c r="B22328" t="s">
        <v>22921</v>
      </c>
      <c r="C22328" t="s">
        <v>22922</v>
      </c>
    </row>
    <row r="22329" spans="1:3" hidden="1" x14ac:dyDescent="0.25">
      <c r="A22329" t="s">
        <v>4130</v>
      </c>
      <c r="B22329" t="s">
        <v>22923</v>
      </c>
      <c r="C22329" t="s">
        <v>22924</v>
      </c>
    </row>
    <row r="22330" spans="1:3" hidden="1" x14ac:dyDescent="0.25">
      <c r="A22330" t="s">
        <v>4130</v>
      </c>
      <c r="B22330" t="s">
        <v>22925</v>
      </c>
      <c r="C22330" t="s">
        <v>22926</v>
      </c>
    </row>
    <row r="22331" spans="1:3" hidden="1" x14ac:dyDescent="0.25">
      <c r="A22331" t="s">
        <v>4130</v>
      </c>
      <c r="B22331" t="s">
        <v>22927</v>
      </c>
      <c r="C22331" t="s">
        <v>22928</v>
      </c>
    </row>
    <row r="22332" spans="1:3" hidden="1" x14ac:dyDescent="0.25">
      <c r="A22332" t="s">
        <v>4130</v>
      </c>
      <c r="B22332" t="s">
        <v>22929</v>
      </c>
      <c r="C22332" t="s">
        <v>22928</v>
      </c>
    </row>
    <row r="22333" spans="1:3" hidden="1" x14ac:dyDescent="0.25">
      <c r="A22333" t="s">
        <v>4130</v>
      </c>
      <c r="B22333" t="s">
        <v>22930</v>
      </c>
      <c r="C22333" t="s">
        <v>22931</v>
      </c>
    </row>
    <row r="22334" spans="1:3" hidden="1" x14ac:dyDescent="0.25">
      <c r="A22334" t="s">
        <v>4130</v>
      </c>
      <c r="B22334" t="s">
        <v>22932</v>
      </c>
      <c r="C22334" t="s">
        <v>22931</v>
      </c>
    </row>
    <row r="22335" spans="1:3" hidden="1" x14ac:dyDescent="0.25">
      <c r="A22335" t="s">
        <v>4130</v>
      </c>
      <c r="B22335" t="s">
        <v>22933</v>
      </c>
      <c r="C22335" t="s">
        <v>22934</v>
      </c>
    </row>
    <row r="22336" spans="1:3" hidden="1" x14ac:dyDescent="0.25">
      <c r="A22336" t="s">
        <v>4130</v>
      </c>
      <c r="B22336" t="s">
        <v>22935</v>
      </c>
      <c r="C22336" t="s">
        <v>22934</v>
      </c>
    </row>
    <row r="22337" spans="1:3" hidden="1" x14ac:dyDescent="0.25">
      <c r="A22337" t="s">
        <v>4130</v>
      </c>
      <c r="B22337" t="s">
        <v>22936</v>
      </c>
      <c r="C22337" t="s">
        <v>22937</v>
      </c>
    </row>
    <row r="22338" spans="1:3" hidden="1" x14ac:dyDescent="0.25">
      <c r="A22338" t="s">
        <v>4130</v>
      </c>
      <c r="B22338" t="s">
        <v>22938</v>
      </c>
      <c r="C22338" t="s">
        <v>22939</v>
      </c>
    </row>
    <row r="22339" spans="1:3" hidden="1" x14ac:dyDescent="0.25">
      <c r="A22339" t="s">
        <v>4130</v>
      </c>
      <c r="B22339" t="s">
        <v>22940</v>
      </c>
      <c r="C22339" t="s">
        <v>22941</v>
      </c>
    </row>
    <row r="22340" spans="1:3" hidden="1" x14ac:dyDescent="0.25">
      <c r="A22340" t="s">
        <v>4130</v>
      </c>
      <c r="B22340" t="s">
        <v>22942</v>
      </c>
      <c r="C22340" t="s">
        <v>22943</v>
      </c>
    </row>
    <row r="22341" spans="1:3" hidden="1" x14ac:dyDescent="0.25">
      <c r="A22341" t="s">
        <v>4130</v>
      </c>
      <c r="B22341" t="s">
        <v>22944</v>
      </c>
      <c r="C22341" t="s">
        <v>22647</v>
      </c>
    </row>
    <row r="22342" spans="1:3" hidden="1" x14ac:dyDescent="0.25">
      <c r="A22342" t="s">
        <v>4130</v>
      </c>
      <c r="B22342" t="s">
        <v>22945</v>
      </c>
      <c r="C22342" t="s">
        <v>22946</v>
      </c>
    </row>
    <row r="22343" spans="1:3" hidden="1" x14ac:dyDescent="0.25">
      <c r="A22343" t="s">
        <v>4130</v>
      </c>
      <c r="B22343" t="s">
        <v>22947</v>
      </c>
      <c r="C22343" t="s">
        <v>22948</v>
      </c>
    </row>
    <row r="22344" spans="1:3" hidden="1" x14ac:dyDescent="0.25">
      <c r="A22344" t="s">
        <v>4130</v>
      </c>
      <c r="B22344" t="s">
        <v>22949</v>
      </c>
      <c r="C22344" t="s">
        <v>22950</v>
      </c>
    </row>
    <row r="22345" spans="1:3" hidden="1" x14ac:dyDescent="0.25">
      <c r="A22345" t="s">
        <v>4130</v>
      </c>
      <c r="B22345" t="s">
        <v>22951</v>
      </c>
      <c r="C22345" t="s">
        <v>22952</v>
      </c>
    </row>
    <row r="22346" spans="1:3" hidden="1" x14ac:dyDescent="0.25">
      <c r="A22346" t="s">
        <v>4130</v>
      </c>
      <c r="B22346" t="s">
        <v>4238</v>
      </c>
      <c r="C22346" t="s">
        <v>22952</v>
      </c>
    </row>
    <row r="22347" spans="1:3" hidden="1" x14ac:dyDescent="0.25">
      <c r="A22347" t="s">
        <v>4130</v>
      </c>
      <c r="B22347" t="s">
        <v>22953</v>
      </c>
      <c r="C22347" t="s">
        <v>22954</v>
      </c>
    </row>
    <row r="22348" spans="1:3" hidden="1" x14ac:dyDescent="0.25">
      <c r="A22348" t="s">
        <v>4130</v>
      </c>
      <c r="B22348" t="s">
        <v>22955</v>
      </c>
      <c r="C22348" t="s">
        <v>22956</v>
      </c>
    </row>
    <row r="22349" spans="1:3" hidden="1" x14ac:dyDescent="0.25">
      <c r="A22349" t="s">
        <v>4130</v>
      </c>
      <c r="B22349" t="s">
        <v>22957</v>
      </c>
      <c r="C22349" t="s">
        <v>21487</v>
      </c>
    </row>
    <row r="22350" spans="1:3" hidden="1" x14ac:dyDescent="0.25">
      <c r="A22350" t="s">
        <v>4130</v>
      </c>
      <c r="B22350" t="s">
        <v>22958</v>
      </c>
      <c r="C22350" t="s">
        <v>22959</v>
      </c>
    </row>
    <row r="22351" spans="1:3" hidden="1" x14ac:dyDescent="0.25">
      <c r="A22351" t="s">
        <v>4130</v>
      </c>
      <c r="B22351" t="s">
        <v>22960</v>
      </c>
      <c r="C22351" t="s">
        <v>22961</v>
      </c>
    </row>
    <row r="22352" spans="1:3" hidden="1" x14ac:dyDescent="0.25">
      <c r="A22352" t="s">
        <v>4130</v>
      </c>
      <c r="B22352" t="s">
        <v>22962</v>
      </c>
      <c r="C22352" t="s">
        <v>22963</v>
      </c>
    </row>
    <row r="22353" spans="1:3" hidden="1" x14ac:dyDescent="0.25">
      <c r="A22353" t="s">
        <v>4130</v>
      </c>
      <c r="B22353" t="s">
        <v>22964</v>
      </c>
      <c r="C22353" t="s">
        <v>22965</v>
      </c>
    </row>
    <row r="22354" spans="1:3" hidden="1" x14ac:dyDescent="0.25">
      <c r="A22354" t="s">
        <v>4130</v>
      </c>
      <c r="B22354" t="s">
        <v>22966</v>
      </c>
      <c r="C22354" t="s">
        <v>22967</v>
      </c>
    </row>
    <row r="22355" spans="1:3" hidden="1" x14ac:dyDescent="0.25">
      <c r="A22355" t="s">
        <v>4130</v>
      </c>
      <c r="B22355" t="s">
        <v>22968</v>
      </c>
      <c r="C22355" t="s">
        <v>22969</v>
      </c>
    </row>
    <row r="22356" spans="1:3" hidden="1" x14ac:dyDescent="0.25">
      <c r="A22356" t="s">
        <v>4130</v>
      </c>
      <c r="B22356" t="s">
        <v>22970</v>
      </c>
      <c r="C22356" t="s">
        <v>22971</v>
      </c>
    </row>
    <row r="22357" spans="1:3" hidden="1" x14ac:dyDescent="0.25">
      <c r="A22357" t="s">
        <v>4130</v>
      </c>
      <c r="B22357" t="s">
        <v>22972</v>
      </c>
      <c r="C22357" t="s">
        <v>22973</v>
      </c>
    </row>
    <row r="22358" spans="1:3" hidden="1" x14ac:dyDescent="0.25">
      <c r="A22358" t="s">
        <v>4130</v>
      </c>
      <c r="B22358" t="s">
        <v>22974</v>
      </c>
      <c r="C22358" t="s">
        <v>22975</v>
      </c>
    </row>
    <row r="22359" spans="1:3" hidden="1" x14ac:dyDescent="0.25">
      <c r="A22359" t="s">
        <v>4130</v>
      </c>
      <c r="B22359" t="s">
        <v>22976</v>
      </c>
      <c r="C22359" t="s">
        <v>22977</v>
      </c>
    </row>
    <row r="22360" spans="1:3" hidden="1" x14ac:dyDescent="0.25">
      <c r="A22360" t="s">
        <v>4130</v>
      </c>
      <c r="B22360" t="s">
        <v>22978</v>
      </c>
      <c r="C22360" t="s">
        <v>22979</v>
      </c>
    </row>
    <row r="22361" spans="1:3" hidden="1" x14ac:dyDescent="0.25">
      <c r="A22361" t="s">
        <v>4130</v>
      </c>
      <c r="B22361" t="s">
        <v>22980</v>
      </c>
      <c r="C22361" t="s">
        <v>22981</v>
      </c>
    </row>
    <row r="22362" spans="1:3" hidden="1" x14ac:dyDescent="0.25">
      <c r="A22362" t="s">
        <v>4130</v>
      </c>
      <c r="B22362" t="s">
        <v>22982</v>
      </c>
      <c r="C22362" t="s">
        <v>22983</v>
      </c>
    </row>
    <row r="22363" spans="1:3" hidden="1" x14ac:dyDescent="0.25">
      <c r="A22363" t="s">
        <v>4130</v>
      </c>
      <c r="B22363" t="s">
        <v>22984</v>
      </c>
      <c r="C22363" t="s">
        <v>22985</v>
      </c>
    </row>
    <row r="22364" spans="1:3" hidden="1" x14ac:dyDescent="0.25">
      <c r="A22364" t="s">
        <v>4130</v>
      </c>
      <c r="B22364" t="s">
        <v>22986</v>
      </c>
      <c r="C22364" t="s">
        <v>22985</v>
      </c>
    </row>
    <row r="22365" spans="1:3" hidden="1" x14ac:dyDescent="0.25">
      <c r="A22365" t="s">
        <v>4130</v>
      </c>
      <c r="B22365" t="s">
        <v>22987</v>
      </c>
      <c r="C22365" t="s">
        <v>22988</v>
      </c>
    </row>
    <row r="22366" spans="1:3" hidden="1" x14ac:dyDescent="0.25">
      <c r="A22366" t="s">
        <v>4130</v>
      </c>
      <c r="B22366" t="s">
        <v>22989</v>
      </c>
      <c r="C22366" t="s">
        <v>22990</v>
      </c>
    </row>
    <row r="22367" spans="1:3" hidden="1" x14ac:dyDescent="0.25">
      <c r="A22367" t="s">
        <v>4130</v>
      </c>
      <c r="B22367" t="s">
        <v>22991</v>
      </c>
      <c r="C22367" t="s">
        <v>22992</v>
      </c>
    </row>
    <row r="22368" spans="1:3" hidden="1" x14ac:dyDescent="0.25">
      <c r="A22368" t="s">
        <v>4130</v>
      </c>
      <c r="B22368" t="s">
        <v>22993</v>
      </c>
      <c r="C22368" t="s">
        <v>22979</v>
      </c>
    </row>
    <row r="22369" spans="1:3" hidden="1" x14ac:dyDescent="0.25">
      <c r="A22369" t="s">
        <v>4130</v>
      </c>
      <c r="B22369" t="s">
        <v>22994</v>
      </c>
      <c r="C22369" t="s">
        <v>22995</v>
      </c>
    </row>
    <row r="22370" spans="1:3" hidden="1" x14ac:dyDescent="0.25">
      <c r="A22370" t="s">
        <v>4130</v>
      </c>
      <c r="B22370" t="s">
        <v>22996</v>
      </c>
      <c r="C22370" t="s">
        <v>22997</v>
      </c>
    </row>
    <row r="22371" spans="1:3" hidden="1" x14ac:dyDescent="0.25">
      <c r="A22371" t="s">
        <v>4130</v>
      </c>
      <c r="B22371" t="s">
        <v>22998</v>
      </c>
      <c r="C22371" t="s">
        <v>22999</v>
      </c>
    </row>
    <row r="22372" spans="1:3" hidden="1" x14ac:dyDescent="0.25">
      <c r="A22372" t="s">
        <v>4130</v>
      </c>
      <c r="B22372" t="s">
        <v>23000</v>
      </c>
      <c r="C22372" t="s">
        <v>23001</v>
      </c>
    </row>
    <row r="22373" spans="1:3" hidden="1" x14ac:dyDescent="0.25">
      <c r="A22373" t="s">
        <v>4130</v>
      </c>
      <c r="B22373" t="s">
        <v>23000</v>
      </c>
      <c r="C22373" t="s">
        <v>23002</v>
      </c>
    </row>
    <row r="22374" spans="1:3" hidden="1" x14ac:dyDescent="0.25">
      <c r="A22374" t="s">
        <v>4130</v>
      </c>
      <c r="B22374" t="s">
        <v>23003</v>
      </c>
      <c r="C22374" t="s">
        <v>23004</v>
      </c>
    </row>
    <row r="22375" spans="1:3" hidden="1" x14ac:dyDescent="0.25">
      <c r="A22375" t="s">
        <v>4130</v>
      </c>
      <c r="B22375" t="s">
        <v>23003</v>
      </c>
      <c r="C22375" t="s">
        <v>23005</v>
      </c>
    </row>
    <row r="22376" spans="1:3" hidden="1" x14ac:dyDescent="0.25">
      <c r="A22376" t="s">
        <v>4130</v>
      </c>
      <c r="B22376" t="s">
        <v>23006</v>
      </c>
      <c r="C22376" t="s">
        <v>23007</v>
      </c>
    </row>
    <row r="22377" spans="1:3" hidden="1" x14ac:dyDescent="0.25">
      <c r="A22377" t="s">
        <v>4130</v>
      </c>
      <c r="B22377" t="s">
        <v>23008</v>
      </c>
      <c r="C22377" t="s">
        <v>23009</v>
      </c>
    </row>
    <row r="22378" spans="1:3" hidden="1" x14ac:dyDescent="0.25">
      <c r="A22378" t="s">
        <v>4130</v>
      </c>
      <c r="B22378" t="s">
        <v>23010</v>
      </c>
      <c r="C22378" t="s">
        <v>23011</v>
      </c>
    </row>
    <row r="22379" spans="1:3" hidden="1" x14ac:dyDescent="0.25">
      <c r="A22379" t="s">
        <v>4130</v>
      </c>
      <c r="B22379" t="s">
        <v>23012</v>
      </c>
      <c r="C22379" t="s">
        <v>23013</v>
      </c>
    </row>
    <row r="22380" spans="1:3" hidden="1" x14ac:dyDescent="0.25">
      <c r="A22380" t="s">
        <v>4130</v>
      </c>
      <c r="B22380" t="s">
        <v>23014</v>
      </c>
      <c r="C22380" t="s">
        <v>23015</v>
      </c>
    </row>
    <row r="22381" spans="1:3" hidden="1" x14ac:dyDescent="0.25">
      <c r="A22381" t="s">
        <v>4130</v>
      </c>
      <c r="B22381" t="s">
        <v>23016</v>
      </c>
      <c r="C22381" t="s">
        <v>23017</v>
      </c>
    </row>
    <row r="22382" spans="1:3" hidden="1" x14ac:dyDescent="0.25">
      <c r="A22382" t="s">
        <v>4130</v>
      </c>
      <c r="B22382" t="s">
        <v>23018</v>
      </c>
      <c r="C22382" t="s">
        <v>23019</v>
      </c>
    </row>
    <row r="22383" spans="1:3" hidden="1" x14ac:dyDescent="0.25">
      <c r="A22383" t="s">
        <v>4130</v>
      </c>
      <c r="B22383" t="s">
        <v>23020</v>
      </c>
      <c r="C22383" t="s">
        <v>23021</v>
      </c>
    </row>
    <row r="22384" spans="1:3" hidden="1" x14ac:dyDescent="0.25">
      <c r="A22384" t="s">
        <v>4130</v>
      </c>
      <c r="B22384" t="s">
        <v>23022</v>
      </c>
      <c r="C22384" t="s">
        <v>23023</v>
      </c>
    </row>
    <row r="22385" spans="1:3" hidden="1" x14ac:dyDescent="0.25">
      <c r="A22385" t="s">
        <v>4130</v>
      </c>
      <c r="B22385" t="s">
        <v>23024</v>
      </c>
      <c r="C22385" t="s">
        <v>23025</v>
      </c>
    </row>
    <row r="22386" spans="1:3" hidden="1" x14ac:dyDescent="0.25">
      <c r="A22386" t="s">
        <v>4130</v>
      </c>
      <c r="B22386" t="s">
        <v>23026</v>
      </c>
      <c r="C22386" t="s">
        <v>23027</v>
      </c>
    </row>
    <row r="22387" spans="1:3" hidden="1" x14ac:dyDescent="0.25">
      <c r="A22387" t="s">
        <v>4130</v>
      </c>
      <c r="B22387" t="s">
        <v>23028</v>
      </c>
      <c r="C22387" t="s">
        <v>23027</v>
      </c>
    </row>
    <row r="22388" spans="1:3" hidden="1" x14ac:dyDescent="0.25">
      <c r="A22388" t="s">
        <v>4130</v>
      </c>
      <c r="B22388" t="s">
        <v>23029</v>
      </c>
      <c r="C22388" t="s">
        <v>23030</v>
      </c>
    </row>
    <row r="22389" spans="1:3" hidden="1" x14ac:dyDescent="0.25">
      <c r="A22389" t="s">
        <v>4130</v>
      </c>
      <c r="B22389" t="s">
        <v>23031</v>
      </c>
      <c r="C22389" t="s">
        <v>23032</v>
      </c>
    </row>
    <row r="22390" spans="1:3" hidden="1" x14ac:dyDescent="0.25">
      <c r="A22390" t="s">
        <v>4130</v>
      </c>
      <c r="B22390" t="s">
        <v>23033</v>
      </c>
      <c r="C22390" t="s">
        <v>23034</v>
      </c>
    </row>
    <row r="22391" spans="1:3" hidden="1" x14ac:dyDescent="0.25">
      <c r="A22391" t="s">
        <v>4130</v>
      </c>
      <c r="B22391" t="s">
        <v>23035</v>
      </c>
      <c r="C22391" t="s">
        <v>23036</v>
      </c>
    </row>
    <row r="22392" spans="1:3" hidden="1" x14ac:dyDescent="0.25">
      <c r="A22392" t="s">
        <v>4130</v>
      </c>
      <c r="B22392" t="s">
        <v>23037</v>
      </c>
      <c r="C22392" t="s">
        <v>23038</v>
      </c>
    </row>
    <row r="22393" spans="1:3" hidden="1" x14ac:dyDescent="0.25">
      <c r="A22393" t="s">
        <v>4130</v>
      </c>
      <c r="B22393" t="s">
        <v>23039</v>
      </c>
      <c r="C22393" t="s">
        <v>23040</v>
      </c>
    </row>
    <row r="22394" spans="1:3" hidden="1" x14ac:dyDescent="0.25">
      <c r="A22394" t="s">
        <v>4130</v>
      </c>
      <c r="B22394" t="s">
        <v>23041</v>
      </c>
      <c r="C22394" t="s">
        <v>23042</v>
      </c>
    </row>
    <row r="22395" spans="1:3" hidden="1" x14ac:dyDescent="0.25">
      <c r="A22395" t="s">
        <v>4130</v>
      </c>
      <c r="B22395" t="s">
        <v>23043</v>
      </c>
      <c r="C22395" t="s">
        <v>23044</v>
      </c>
    </row>
    <row r="22396" spans="1:3" hidden="1" x14ac:dyDescent="0.25">
      <c r="A22396" t="s">
        <v>4130</v>
      </c>
      <c r="B22396" t="s">
        <v>23045</v>
      </c>
      <c r="C22396" t="s">
        <v>21119</v>
      </c>
    </row>
    <row r="22397" spans="1:3" hidden="1" x14ac:dyDescent="0.25">
      <c r="A22397" t="s">
        <v>4130</v>
      </c>
      <c r="B22397" t="s">
        <v>23046</v>
      </c>
      <c r="C22397" t="s">
        <v>23047</v>
      </c>
    </row>
    <row r="22398" spans="1:3" hidden="1" x14ac:dyDescent="0.25">
      <c r="A22398" t="s">
        <v>4130</v>
      </c>
      <c r="B22398" t="s">
        <v>23048</v>
      </c>
      <c r="C22398" t="s">
        <v>23049</v>
      </c>
    </row>
    <row r="22399" spans="1:3" hidden="1" x14ac:dyDescent="0.25">
      <c r="A22399" t="s">
        <v>4130</v>
      </c>
      <c r="B22399" t="s">
        <v>23050</v>
      </c>
      <c r="C22399" t="s">
        <v>23051</v>
      </c>
    </row>
    <row r="22400" spans="1:3" hidden="1" x14ac:dyDescent="0.25">
      <c r="A22400" t="s">
        <v>4130</v>
      </c>
      <c r="B22400" t="s">
        <v>23052</v>
      </c>
      <c r="C22400" t="s">
        <v>23053</v>
      </c>
    </row>
    <row r="22401" spans="1:3" hidden="1" x14ac:dyDescent="0.25">
      <c r="A22401" t="s">
        <v>4130</v>
      </c>
      <c r="B22401" t="s">
        <v>23054</v>
      </c>
      <c r="C22401" t="s">
        <v>23055</v>
      </c>
    </row>
    <row r="22402" spans="1:3" hidden="1" x14ac:dyDescent="0.25">
      <c r="A22402" t="s">
        <v>4130</v>
      </c>
      <c r="B22402" t="s">
        <v>23056</v>
      </c>
      <c r="C22402" t="s">
        <v>23057</v>
      </c>
    </row>
    <row r="22403" spans="1:3" hidden="1" x14ac:dyDescent="0.25">
      <c r="A22403" t="s">
        <v>4130</v>
      </c>
      <c r="B22403" t="s">
        <v>23058</v>
      </c>
      <c r="C22403" t="s">
        <v>22857</v>
      </c>
    </row>
    <row r="22404" spans="1:3" hidden="1" x14ac:dyDescent="0.25">
      <c r="A22404" t="s">
        <v>4130</v>
      </c>
      <c r="B22404" t="s">
        <v>23059</v>
      </c>
      <c r="C22404" t="s">
        <v>23060</v>
      </c>
    </row>
    <row r="22405" spans="1:3" hidden="1" x14ac:dyDescent="0.25">
      <c r="A22405" t="s">
        <v>4130</v>
      </c>
      <c r="B22405" t="s">
        <v>23061</v>
      </c>
      <c r="C22405" t="s">
        <v>23062</v>
      </c>
    </row>
    <row r="22406" spans="1:3" hidden="1" x14ac:dyDescent="0.25">
      <c r="A22406" t="s">
        <v>4130</v>
      </c>
      <c r="B22406" t="s">
        <v>23063</v>
      </c>
      <c r="C22406" t="s">
        <v>23064</v>
      </c>
    </row>
    <row r="22407" spans="1:3" hidden="1" x14ac:dyDescent="0.25">
      <c r="A22407" t="s">
        <v>4130</v>
      </c>
      <c r="B22407" t="s">
        <v>23065</v>
      </c>
      <c r="C22407" t="s">
        <v>23066</v>
      </c>
    </row>
    <row r="22408" spans="1:3" hidden="1" x14ac:dyDescent="0.25">
      <c r="A22408" t="s">
        <v>4130</v>
      </c>
      <c r="B22408" t="s">
        <v>23067</v>
      </c>
      <c r="C22408" t="s">
        <v>23068</v>
      </c>
    </row>
    <row r="22409" spans="1:3" hidden="1" x14ac:dyDescent="0.25">
      <c r="A22409" t="s">
        <v>4130</v>
      </c>
      <c r="B22409" t="s">
        <v>23069</v>
      </c>
      <c r="C22409" t="s">
        <v>23070</v>
      </c>
    </row>
    <row r="22410" spans="1:3" hidden="1" x14ac:dyDescent="0.25">
      <c r="A22410" t="s">
        <v>4130</v>
      </c>
      <c r="B22410" t="s">
        <v>23071</v>
      </c>
      <c r="C22410" t="s">
        <v>23072</v>
      </c>
    </row>
    <row r="22411" spans="1:3" hidden="1" x14ac:dyDescent="0.25">
      <c r="A22411" t="s">
        <v>4130</v>
      </c>
      <c r="B22411" t="s">
        <v>23073</v>
      </c>
      <c r="C22411" t="s">
        <v>23074</v>
      </c>
    </row>
    <row r="22412" spans="1:3" hidden="1" x14ac:dyDescent="0.25">
      <c r="A22412" t="s">
        <v>4130</v>
      </c>
      <c r="B22412" t="s">
        <v>23075</v>
      </c>
      <c r="C22412" t="s">
        <v>23076</v>
      </c>
    </row>
    <row r="22413" spans="1:3" hidden="1" x14ac:dyDescent="0.25">
      <c r="A22413" t="s">
        <v>4130</v>
      </c>
      <c r="B22413" t="s">
        <v>23077</v>
      </c>
      <c r="C22413" t="s">
        <v>23078</v>
      </c>
    </row>
    <row r="22414" spans="1:3" hidden="1" x14ac:dyDescent="0.25">
      <c r="A22414" t="s">
        <v>4130</v>
      </c>
      <c r="B22414" t="s">
        <v>23079</v>
      </c>
      <c r="C22414" t="s">
        <v>23080</v>
      </c>
    </row>
    <row r="22415" spans="1:3" hidden="1" x14ac:dyDescent="0.25">
      <c r="A22415" t="s">
        <v>4130</v>
      </c>
      <c r="B22415" t="s">
        <v>23081</v>
      </c>
      <c r="C22415" t="s">
        <v>23082</v>
      </c>
    </row>
    <row r="22416" spans="1:3" hidden="1" x14ac:dyDescent="0.25">
      <c r="A22416" t="s">
        <v>4130</v>
      </c>
      <c r="B22416" t="s">
        <v>23083</v>
      </c>
      <c r="C22416" t="s">
        <v>23084</v>
      </c>
    </row>
    <row r="22417" spans="1:3" hidden="1" x14ac:dyDescent="0.25">
      <c r="A22417" t="s">
        <v>4130</v>
      </c>
      <c r="B22417" t="s">
        <v>23085</v>
      </c>
      <c r="C22417" t="s">
        <v>23086</v>
      </c>
    </row>
    <row r="22418" spans="1:3" hidden="1" x14ac:dyDescent="0.25">
      <c r="A22418" t="s">
        <v>4130</v>
      </c>
      <c r="B22418" t="s">
        <v>23087</v>
      </c>
      <c r="C22418" t="s">
        <v>23088</v>
      </c>
    </row>
    <row r="22419" spans="1:3" hidden="1" x14ac:dyDescent="0.25">
      <c r="A22419" t="s">
        <v>4130</v>
      </c>
      <c r="B22419" t="s">
        <v>23089</v>
      </c>
      <c r="C22419" t="s">
        <v>23090</v>
      </c>
    </row>
    <row r="22420" spans="1:3" hidden="1" x14ac:dyDescent="0.25">
      <c r="A22420" t="s">
        <v>4130</v>
      </c>
      <c r="B22420" t="s">
        <v>23091</v>
      </c>
      <c r="C22420" t="s">
        <v>23092</v>
      </c>
    </row>
    <row r="22421" spans="1:3" hidden="1" x14ac:dyDescent="0.25">
      <c r="A22421" t="s">
        <v>4130</v>
      </c>
      <c r="B22421" t="s">
        <v>23093</v>
      </c>
      <c r="C22421" t="s">
        <v>23094</v>
      </c>
    </row>
    <row r="22422" spans="1:3" hidden="1" x14ac:dyDescent="0.25">
      <c r="A22422" t="s">
        <v>4130</v>
      </c>
      <c r="B22422" t="s">
        <v>23095</v>
      </c>
      <c r="C22422" t="s">
        <v>23096</v>
      </c>
    </row>
    <row r="22423" spans="1:3" hidden="1" x14ac:dyDescent="0.25">
      <c r="A22423" t="s">
        <v>4130</v>
      </c>
      <c r="B22423" t="s">
        <v>23097</v>
      </c>
      <c r="C22423" t="s">
        <v>23098</v>
      </c>
    </row>
    <row r="22424" spans="1:3" hidden="1" x14ac:dyDescent="0.25">
      <c r="A22424" t="s">
        <v>4130</v>
      </c>
      <c r="B22424" t="s">
        <v>23099</v>
      </c>
      <c r="C22424" t="s">
        <v>23100</v>
      </c>
    </row>
    <row r="22425" spans="1:3" hidden="1" x14ac:dyDescent="0.25">
      <c r="A22425" t="s">
        <v>4130</v>
      </c>
      <c r="B22425" t="s">
        <v>23101</v>
      </c>
      <c r="C22425" t="s">
        <v>23102</v>
      </c>
    </row>
    <row r="22426" spans="1:3" hidden="1" x14ac:dyDescent="0.25">
      <c r="A22426" t="s">
        <v>4130</v>
      </c>
      <c r="B22426" t="s">
        <v>23103</v>
      </c>
      <c r="C22426" t="s">
        <v>23102</v>
      </c>
    </row>
    <row r="22427" spans="1:3" hidden="1" x14ac:dyDescent="0.25">
      <c r="A22427" t="s">
        <v>4130</v>
      </c>
      <c r="B22427" t="s">
        <v>23104</v>
      </c>
      <c r="C22427" t="s">
        <v>23105</v>
      </c>
    </row>
    <row r="22428" spans="1:3" hidden="1" x14ac:dyDescent="0.25">
      <c r="A22428" t="s">
        <v>4130</v>
      </c>
      <c r="B22428" t="s">
        <v>23106</v>
      </c>
      <c r="C22428" t="s">
        <v>23105</v>
      </c>
    </row>
    <row r="22429" spans="1:3" hidden="1" x14ac:dyDescent="0.25">
      <c r="A22429" t="s">
        <v>4130</v>
      </c>
      <c r="B22429" t="s">
        <v>23107</v>
      </c>
      <c r="C22429" t="s">
        <v>23108</v>
      </c>
    </row>
    <row r="22430" spans="1:3" hidden="1" x14ac:dyDescent="0.25">
      <c r="A22430" t="s">
        <v>4130</v>
      </c>
      <c r="B22430" t="s">
        <v>23109</v>
      </c>
      <c r="C22430" t="s">
        <v>23110</v>
      </c>
    </row>
    <row r="22431" spans="1:3" hidden="1" x14ac:dyDescent="0.25">
      <c r="A22431" t="s">
        <v>4130</v>
      </c>
      <c r="B22431" t="s">
        <v>23111</v>
      </c>
      <c r="C22431" t="s">
        <v>23112</v>
      </c>
    </row>
    <row r="22432" spans="1:3" hidden="1" x14ac:dyDescent="0.25">
      <c r="A22432" t="s">
        <v>4130</v>
      </c>
      <c r="B22432" t="s">
        <v>23113</v>
      </c>
      <c r="C22432" t="s">
        <v>23114</v>
      </c>
    </row>
    <row r="22433" spans="1:3" hidden="1" x14ac:dyDescent="0.25">
      <c r="A22433" t="s">
        <v>4130</v>
      </c>
      <c r="B22433" t="s">
        <v>23115</v>
      </c>
      <c r="C22433" t="s">
        <v>23116</v>
      </c>
    </row>
    <row r="22434" spans="1:3" hidden="1" x14ac:dyDescent="0.25">
      <c r="A22434" t="s">
        <v>4130</v>
      </c>
      <c r="B22434" t="s">
        <v>23117</v>
      </c>
      <c r="C22434" t="s">
        <v>23118</v>
      </c>
    </row>
    <row r="22435" spans="1:3" hidden="1" x14ac:dyDescent="0.25">
      <c r="A22435" t="s">
        <v>4130</v>
      </c>
      <c r="B22435" t="s">
        <v>23119</v>
      </c>
      <c r="C22435" t="s">
        <v>23120</v>
      </c>
    </row>
    <row r="22436" spans="1:3" hidden="1" x14ac:dyDescent="0.25">
      <c r="A22436" t="s">
        <v>4130</v>
      </c>
      <c r="B22436" t="s">
        <v>23121</v>
      </c>
      <c r="C22436" t="s">
        <v>4060</v>
      </c>
    </row>
    <row r="22437" spans="1:3" hidden="1" x14ac:dyDescent="0.25">
      <c r="A22437" t="s">
        <v>4130</v>
      </c>
      <c r="B22437" t="s">
        <v>23122</v>
      </c>
      <c r="C22437" t="s">
        <v>23123</v>
      </c>
    </row>
    <row r="22438" spans="1:3" hidden="1" x14ac:dyDescent="0.25">
      <c r="A22438" t="s">
        <v>4130</v>
      </c>
      <c r="B22438" t="s">
        <v>23124</v>
      </c>
      <c r="C22438" t="s">
        <v>23125</v>
      </c>
    </row>
    <row r="22439" spans="1:3" hidden="1" x14ac:dyDescent="0.25">
      <c r="A22439" t="s">
        <v>4130</v>
      </c>
      <c r="B22439" t="s">
        <v>23126</v>
      </c>
      <c r="C22439" t="s">
        <v>23127</v>
      </c>
    </row>
    <row r="22440" spans="1:3" hidden="1" x14ac:dyDescent="0.25">
      <c r="A22440" t="s">
        <v>4130</v>
      </c>
      <c r="B22440" t="s">
        <v>23128</v>
      </c>
      <c r="C22440" t="s">
        <v>23129</v>
      </c>
    </row>
    <row r="22441" spans="1:3" hidden="1" x14ac:dyDescent="0.25">
      <c r="A22441" t="s">
        <v>4130</v>
      </c>
      <c r="B22441" t="s">
        <v>23130</v>
      </c>
      <c r="C22441" t="s">
        <v>23131</v>
      </c>
    </row>
    <row r="22442" spans="1:3" hidden="1" x14ac:dyDescent="0.25">
      <c r="A22442" t="s">
        <v>4130</v>
      </c>
      <c r="B22442" t="s">
        <v>23132</v>
      </c>
      <c r="C22442" t="s">
        <v>23133</v>
      </c>
    </row>
    <row r="22443" spans="1:3" hidden="1" x14ac:dyDescent="0.25">
      <c r="A22443" t="s">
        <v>4130</v>
      </c>
      <c r="B22443" t="s">
        <v>23134</v>
      </c>
      <c r="C22443" t="s">
        <v>23135</v>
      </c>
    </row>
    <row r="22444" spans="1:3" hidden="1" x14ac:dyDescent="0.25">
      <c r="A22444" t="s">
        <v>4130</v>
      </c>
      <c r="B22444" t="s">
        <v>23136</v>
      </c>
      <c r="C22444" t="s">
        <v>23137</v>
      </c>
    </row>
    <row r="22445" spans="1:3" hidden="1" x14ac:dyDescent="0.25">
      <c r="A22445" t="s">
        <v>4130</v>
      </c>
      <c r="B22445" t="s">
        <v>23138</v>
      </c>
      <c r="C22445" t="s">
        <v>23139</v>
      </c>
    </row>
    <row r="22446" spans="1:3" hidden="1" x14ac:dyDescent="0.25">
      <c r="A22446" t="s">
        <v>4130</v>
      </c>
      <c r="B22446" t="s">
        <v>23140</v>
      </c>
      <c r="C22446" t="s">
        <v>23141</v>
      </c>
    </row>
    <row r="22447" spans="1:3" hidden="1" x14ac:dyDescent="0.25">
      <c r="A22447" t="s">
        <v>4130</v>
      </c>
      <c r="B22447" t="s">
        <v>23142</v>
      </c>
      <c r="C22447" t="s">
        <v>23143</v>
      </c>
    </row>
    <row r="22448" spans="1:3" hidden="1" x14ac:dyDescent="0.25">
      <c r="A22448" t="s">
        <v>4130</v>
      </c>
      <c r="B22448" t="s">
        <v>23144</v>
      </c>
      <c r="C22448" t="s">
        <v>23145</v>
      </c>
    </row>
    <row r="22449" spans="1:3" hidden="1" x14ac:dyDescent="0.25">
      <c r="A22449" t="s">
        <v>4130</v>
      </c>
      <c r="B22449" t="s">
        <v>23146</v>
      </c>
      <c r="C22449" t="s">
        <v>23147</v>
      </c>
    </row>
    <row r="22450" spans="1:3" hidden="1" x14ac:dyDescent="0.25">
      <c r="A22450" t="s">
        <v>4130</v>
      </c>
      <c r="B22450" t="s">
        <v>23148</v>
      </c>
      <c r="C22450" t="s">
        <v>23149</v>
      </c>
    </row>
    <row r="22451" spans="1:3" hidden="1" x14ac:dyDescent="0.25">
      <c r="A22451" t="s">
        <v>4130</v>
      </c>
      <c r="B22451" t="s">
        <v>23150</v>
      </c>
      <c r="C22451" t="s">
        <v>23151</v>
      </c>
    </row>
    <row r="22452" spans="1:3" hidden="1" x14ac:dyDescent="0.25">
      <c r="A22452" t="s">
        <v>4130</v>
      </c>
      <c r="B22452" t="s">
        <v>23152</v>
      </c>
      <c r="C22452" t="s">
        <v>23153</v>
      </c>
    </row>
    <row r="22453" spans="1:3" hidden="1" x14ac:dyDescent="0.25">
      <c r="A22453" t="s">
        <v>4130</v>
      </c>
      <c r="B22453" t="s">
        <v>23154</v>
      </c>
      <c r="C22453" t="s">
        <v>23129</v>
      </c>
    </row>
    <row r="22454" spans="1:3" hidden="1" x14ac:dyDescent="0.25">
      <c r="A22454" t="s">
        <v>4130</v>
      </c>
      <c r="B22454" t="s">
        <v>23155</v>
      </c>
      <c r="C22454" t="s">
        <v>23129</v>
      </c>
    </row>
    <row r="22455" spans="1:3" hidden="1" x14ac:dyDescent="0.25">
      <c r="A22455" t="s">
        <v>4130</v>
      </c>
      <c r="B22455" t="s">
        <v>23156</v>
      </c>
      <c r="C22455" t="s">
        <v>23157</v>
      </c>
    </row>
    <row r="22456" spans="1:3" hidden="1" x14ac:dyDescent="0.25">
      <c r="A22456" t="s">
        <v>4130</v>
      </c>
      <c r="B22456" t="s">
        <v>23158</v>
      </c>
      <c r="C22456" t="s">
        <v>23129</v>
      </c>
    </row>
    <row r="22457" spans="1:3" hidden="1" x14ac:dyDescent="0.25">
      <c r="A22457" t="s">
        <v>4130</v>
      </c>
      <c r="B22457" t="s">
        <v>23159</v>
      </c>
      <c r="C22457" t="s">
        <v>23160</v>
      </c>
    </row>
    <row r="22458" spans="1:3" hidden="1" x14ac:dyDescent="0.25">
      <c r="A22458" t="s">
        <v>4130</v>
      </c>
      <c r="B22458" t="s">
        <v>23161</v>
      </c>
      <c r="C22458" t="s">
        <v>23162</v>
      </c>
    </row>
    <row r="22459" spans="1:3" hidden="1" x14ac:dyDescent="0.25">
      <c r="A22459" t="s">
        <v>4130</v>
      </c>
      <c r="B22459" t="s">
        <v>23163</v>
      </c>
      <c r="C22459" t="s">
        <v>23164</v>
      </c>
    </row>
    <row r="22460" spans="1:3" hidden="1" x14ac:dyDescent="0.25">
      <c r="A22460" t="s">
        <v>4130</v>
      </c>
      <c r="B22460" t="s">
        <v>23165</v>
      </c>
      <c r="C22460" t="s">
        <v>23166</v>
      </c>
    </row>
    <row r="22461" spans="1:3" hidden="1" x14ac:dyDescent="0.25">
      <c r="A22461" t="s">
        <v>4130</v>
      </c>
      <c r="B22461" t="s">
        <v>23167</v>
      </c>
      <c r="C22461" t="s">
        <v>23168</v>
      </c>
    </row>
    <row r="22462" spans="1:3" hidden="1" x14ac:dyDescent="0.25">
      <c r="A22462" t="s">
        <v>4130</v>
      </c>
      <c r="B22462" t="s">
        <v>23169</v>
      </c>
      <c r="C22462" t="s">
        <v>23170</v>
      </c>
    </row>
    <row r="22463" spans="1:3" hidden="1" x14ac:dyDescent="0.25">
      <c r="A22463" t="s">
        <v>4130</v>
      </c>
      <c r="B22463" t="s">
        <v>23171</v>
      </c>
      <c r="C22463" t="s">
        <v>23129</v>
      </c>
    </row>
    <row r="22464" spans="1:3" hidden="1" x14ac:dyDescent="0.25">
      <c r="A22464" t="s">
        <v>4130</v>
      </c>
      <c r="B22464" t="s">
        <v>23172</v>
      </c>
      <c r="C22464" t="s">
        <v>23173</v>
      </c>
    </row>
    <row r="22465" spans="1:3" hidden="1" x14ac:dyDescent="0.25">
      <c r="A22465" t="s">
        <v>4130</v>
      </c>
      <c r="B22465" t="s">
        <v>23174</v>
      </c>
      <c r="C22465" t="s">
        <v>23175</v>
      </c>
    </row>
    <row r="22466" spans="1:3" hidden="1" x14ac:dyDescent="0.25">
      <c r="A22466" t="s">
        <v>4130</v>
      </c>
      <c r="B22466" t="s">
        <v>23176</v>
      </c>
      <c r="C22466" t="s">
        <v>23129</v>
      </c>
    </row>
    <row r="22467" spans="1:3" hidden="1" x14ac:dyDescent="0.25">
      <c r="A22467" t="s">
        <v>4130</v>
      </c>
      <c r="B22467" t="s">
        <v>23177</v>
      </c>
      <c r="C22467" t="s">
        <v>23178</v>
      </c>
    </row>
    <row r="22468" spans="1:3" hidden="1" x14ac:dyDescent="0.25">
      <c r="A22468" t="s">
        <v>4130</v>
      </c>
      <c r="B22468" t="s">
        <v>23179</v>
      </c>
      <c r="C22468" t="s">
        <v>23180</v>
      </c>
    </row>
    <row r="22469" spans="1:3" hidden="1" x14ac:dyDescent="0.25">
      <c r="A22469" t="s">
        <v>4130</v>
      </c>
      <c r="B22469" t="s">
        <v>23181</v>
      </c>
      <c r="C22469" t="s">
        <v>23182</v>
      </c>
    </row>
    <row r="22470" spans="1:3" hidden="1" x14ac:dyDescent="0.25">
      <c r="A22470" t="s">
        <v>4130</v>
      </c>
      <c r="B22470" t="s">
        <v>23183</v>
      </c>
      <c r="C22470" t="s">
        <v>23184</v>
      </c>
    </row>
    <row r="22471" spans="1:3" hidden="1" x14ac:dyDescent="0.25">
      <c r="A22471" t="s">
        <v>4130</v>
      </c>
      <c r="B22471" t="s">
        <v>23185</v>
      </c>
      <c r="C22471" t="s">
        <v>23186</v>
      </c>
    </row>
    <row r="22472" spans="1:3" hidden="1" x14ac:dyDescent="0.25">
      <c r="A22472" t="s">
        <v>4130</v>
      </c>
      <c r="B22472" t="s">
        <v>23187</v>
      </c>
      <c r="C22472" t="s">
        <v>23188</v>
      </c>
    </row>
    <row r="22473" spans="1:3" hidden="1" x14ac:dyDescent="0.25">
      <c r="A22473" t="s">
        <v>4130</v>
      </c>
      <c r="B22473" t="s">
        <v>23189</v>
      </c>
      <c r="C22473" t="s">
        <v>23190</v>
      </c>
    </row>
    <row r="22474" spans="1:3" hidden="1" x14ac:dyDescent="0.25">
      <c r="A22474" t="s">
        <v>4130</v>
      </c>
      <c r="B22474" t="s">
        <v>23191</v>
      </c>
      <c r="C22474" t="s">
        <v>21319</v>
      </c>
    </row>
    <row r="22475" spans="1:3" hidden="1" x14ac:dyDescent="0.25">
      <c r="A22475" t="s">
        <v>4130</v>
      </c>
      <c r="B22475" t="s">
        <v>23192</v>
      </c>
      <c r="C22475" t="s">
        <v>23193</v>
      </c>
    </row>
    <row r="22476" spans="1:3" hidden="1" x14ac:dyDescent="0.25">
      <c r="A22476" t="s">
        <v>4130</v>
      </c>
      <c r="B22476" t="s">
        <v>23194</v>
      </c>
      <c r="C22476" t="s">
        <v>23195</v>
      </c>
    </row>
    <row r="22477" spans="1:3" hidden="1" x14ac:dyDescent="0.25">
      <c r="A22477" t="s">
        <v>4130</v>
      </c>
      <c r="B22477" t="s">
        <v>23196</v>
      </c>
      <c r="C22477" t="s">
        <v>23197</v>
      </c>
    </row>
    <row r="22478" spans="1:3" hidden="1" x14ac:dyDescent="0.25">
      <c r="A22478" t="s">
        <v>4130</v>
      </c>
      <c r="B22478" t="s">
        <v>23198</v>
      </c>
      <c r="C22478" t="s">
        <v>23199</v>
      </c>
    </row>
    <row r="22479" spans="1:3" hidden="1" x14ac:dyDescent="0.25">
      <c r="A22479" t="s">
        <v>4130</v>
      </c>
      <c r="B22479" t="s">
        <v>23200</v>
      </c>
      <c r="C22479" t="s">
        <v>23201</v>
      </c>
    </row>
    <row r="22480" spans="1:3" hidden="1" x14ac:dyDescent="0.25">
      <c r="A22480" t="s">
        <v>4130</v>
      </c>
      <c r="B22480" t="s">
        <v>23202</v>
      </c>
      <c r="C22480" t="s">
        <v>23203</v>
      </c>
    </row>
    <row r="22481" spans="1:3" hidden="1" x14ac:dyDescent="0.25">
      <c r="A22481" t="s">
        <v>4130</v>
      </c>
      <c r="B22481" t="s">
        <v>23204</v>
      </c>
      <c r="C22481" t="s">
        <v>23205</v>
      </c>
    </row>
    <row r="22482" spans="1:3" hidden="1" x14ac:dyDescent="0.25">
      <c r="A22482" t="s">
        <v>4130</v>
      </c>
      <c r="B22482" t="s">
        <v>23206</v>
      </c>
      <c r="C22482" t="s">
        <v>23207</v>
      </c>
    </row>
    <row r="22483" spans="1:3" hidden="1" x14ac:dyDescent="0.25">
      <c r="A22483" t="s">
        <v>4130</v>
      </c>
      <c r="B22483" t="s">
        <v>23208</v>
      </c>
      <c r="C22483" t="s">
        <v>23209</v>
      </c>
    </row>
    <row r="22484" spans="1:3" hidden="1" x14ac:dyDescent="0.25">
      <c r="A22484" t="s">
        <v>4130</v>
      </c>
      <c r="B22484" t="s">
        <v>23210</v>
      </c>
      <c r="C22484" t="s">
        <v>23211</v>
      </c>
    </row>
    <row r="22485" spans="1:3" hidden="1" x14ac:dyDescent="0.25">
      <c r="A22485" t="s">
        <v>4130</v>
      </c>
      <c r="B22485" t="s">
        <v>23212</v>
      </c>
      <c r="C22485" t="s">
        <v>23213</v>
      </c>
    </row>
    <row r="22486" spans="1:3" hidden="1" x14ac:dyDescent="0.25">
      <c r="A22486" t="s">
        <v>4130</v>
      </c>
      <c r="B22486" t="s">
        <v>23214</v>
      </c>
      <c r="C22486" t="s">
        <v>23215</v>
      </c>
    </row>
    <row r="22487" spans="1:3" hidden="1" x14ac:dyDescent="0.25">
      <c r="A22487" t="s">
        <v>4130</v>
      </c>
      <c r="B22487" t="s">
        <v>23216</v>
      </c>
      <c r="C22487" t="s">
        <v>23217</v>
      </c>
    </row>
    <row r="22488" spans="1:3" hidden="1" x14ac:dyDescent="0.25">
      <c r="A22488" t="s">
        <v>4130</v>
      </c>
      <c r="B22488" t="s">
        <v>23218</v>
      </c>
      <c r="C22488" t="s">
        <v>23219</v>
      </c>
    </row>
    <row r="22489" spans="1:3" hidden="1" x14ac:dyDescent="0.25">
      <c r="A22489" t="s">
        <v>4130</v>
      </c>
      <c r="B22489" t="s">
        <v>23220</v>
      </c>
      <c r="C22489" t="s">
        <v>21338</v>
      </c>
    </row>
    <row r="22490" spans="1:3" hidden="1" x14ac:dyDescent="0.25">
      <c r="A22490" t="s">
        <v>4130</v>
      </c>
      <c r="B22490" t="s">
        <v>23221</v>
      </c>
      <c r="C22490" t="s">
        <v>23222</v>
      </c>
    </row>
    <row r="22491" spans="1:3" hidden="1" x14ac:dyDescent="0.25">
      <c r="A22491" t="s">
        <v>4130</v>
      </c>
      <c r="B22491" t="s">
        <v>23223</v>
      </c>
      <c r="C22491" t="s">
        <v>23224</v>
      </c>
    </row>
    <row r="22492" spans="1:3" hidden="1" x14ac:dyDescent="0.25">
      <c r="A22492" t="s">
        <v>4130</v>
      </c>
      <c r="B22492" t="s">
        <v>23225</v>
      </c>
      <c r="C22492" t="s">
        <v>23226</v>
      </c>
    </row>
    <row r="22493" spans="1:3" hidden="1" x14ac:dyDescent="0.25">
      <c r="A22493" t="s">
        <v>4130</v>
      </c>
      <c r="B22493" t="s">
        <v>23227</v>
      </c>
      <c r="C22493" t="s">
        <v>23228</v>
      </c>
    </row>
    <row r="22494" spans="1:3" hidden="1" x14ac:dyDescent="0.25">
      <c r="A22494" t="s">
        <v>4130</v>
      </c>
      <c r="B22494" t="s">
        <v>23229</v>
      </c>
      <c r="C22494" t="s">
        <v>23230</v>
      </c>
    </row>
    <row r="22495" spans="1:3" hidden="1" x14ac:dyDescent="0.25">
      <c r="A22495" t="s">
        <v>4130</v>
      </c>
      <c r="B22495" t="s">
        <v>23231</v>
      </c>
      <c r="C22495" t="s">
        <v>17133</v>
      </c>
    </row>
    <row r="22496" spans="1:3" hidden="1" x14ac:dyDescent="0.25">
      <c r="A22496" t="s">
        <v>4130</v>
      </c>
      <c r="B22496" t="s">
        <v>23232</v>
      </c>
      <c r="C22496" t="s">
        <v>23233</v>
      </c>
    </row>
    <row r="22497" spans="1:3" hidden="1" x14ac:dyDescent="0.25">
      <c r="A22497" t="s">
        <v>4130</v>
      </c>
      <c r="B22497" t="s">
        <v>23234</v>
      </c>
      <c r="C22497" t="s">
        <v>23233</v>
      </c>
    </row>
    <row r="22498" spans="1:3" hidden="1" x14ac:dyDescent="0.25">
      <c r="A22498" t="s">
        <v>4130</v>
      </c>
      <c r="B22498" t="s">
        <v>23235</v>
      </c>
      <c r="C22498" t="s">
        <v>23236</v>
      </c>
    </row>
    <row r="22499" spans="1:3" hidden="1" x14ac:dyDescent="0.25">
      <c r="A22499" t="s">
        <v>4130</v>
      </c>
      <c r="B22499" t="s">
        <v>23237</v>
      </c>
      <c r="C22499" t="s">
        <v>21319</v>
      </c>
    </row>
    <row r="22500" spans="1:3" hidden="1" x14ac:dyDescent="0.25">
      <c r="A22500" t="s">
        <v>4130</v>
      </c>
      <c r="B22500" t="s">
        <v>23238</v>
      </c>
      <c r="C22500" t="s">
        <v>23239</v>
      </c>
    </row>
    <row r="22501" spans="1:3" hidden="1" x14ac:dyDescent="0.25">
      <c r="A22501" t="s">
        <v>4130</v>
      </c>
      <c r="B22501" t="s">
        <v>23240</v>
      </c>
      <c r="C22501" t="s">
        <v>23241</v>
      </c>
    </row>
    <row r="22502" spans="1:3" hidden="1" x14ac:dyDescent="0.25">
      <c r="A22502" t="s">
        <v>4130</v>
      </c>
      <c r="B22502" t="s">
        <v>23242</v>
      </c>
      <c r="C22502" t="s">
        <v>23243</v>
      </c>
    </row>
    <row r="22503" spans="1:3" hidden="1" x14ac:dyDescent="0.25">
      <c r="A22503" t="s">
        <v>4130</v>
      </c>
      <c r="B22503" t="s">
        <v>23244</v>
      </c>
      <c r="C22503" t="s">
        <v>23245</v>
      </c>
    </row>
    <row r="22504" spans="1:3" hidden="1" x14ac:dyDescent="0.25">
      <c r="A22504" t="s">
        <v>4130</v>
      </c>
      <c r="B22504" t="s">
        <v>23246</v>
      </c>
      <c r="C22504" t="s">
        <v>23247</v>
      </c>
    </row>
    <row r="22505" spans="1:3" hidden="1" x14ac:dyDescent="0.25">
      <c r="A22505" t="s">
        <v>4130</v>
      </c>
      <c r="B22505" t="s">
        <v>23248</v>
      </c>
      <c r="C22505" t="s">
        <v>23249</v>
      </c>
    </row>
    <row r="22506" spans="1:3" hidden="1" x14ac:dyDescent="0.25">
      <c r="A22506" t="s">
        <v>4130</v>
      </c>
      <c r="B22506" t="s">
        <v>23250</v>
      </c>
      <c r="C22506" t="s">
        <v>23251</v>
      </c>
    </row>
    <row r="22507" spans="1:3" hidden="1" x14ac:dyDescent="0.25">
      <c r="A22507" t="s">
        <v>4130</v>
      </c>
      <c r="B22507" t="s">
        <v>23252</v>
      </c>
      <c r="C22507" t="s">
        <v>23253</v>
      </c>
    </row>
    <row r="22508" spans="1:3" hidden="1" x14ac:dyDescent="0.25">
      <c r="A22508" t="s">
        <v>4130</v>
      </c>
      <c r="B22508" t="s">
        <v>23254</v>
      </c>
      <c r="C22508" t="s">
        <v>23255</v>
      </c>
    </row>
    <row r="22509" spans="1:3" hidden="1" x14ac:dyDescent="0.25">
      <c r="A22509" t="s">
        <v>4130</v>
      </c>
      <c r="B22509" t="s">
        <v>23256</v>
      </c>
      <c r="C22509" t="s">
        <v>23257</v>
      </c>
    </row>
    <row r="22510" spans="1:3" hidden="1" x14ac:dyDescent="0.25">
      <c r="A22510" t="s">
        <v>4130</v>
      </c>
      <c r="B22510" t="s">
        <v>23258</v>
      </c>
      <c r="C22510" t="s">
        <v>23259</v>
      </c>
    </row>
    <row r="22511" spans="1:3" hidden="1" x14ac:dyDescent="0.25">
      <c r="A22511" t="s">
        <v>4130</v>
      </c>
      <c r="B22511" t="s">
        <v>23260</v>
      </c>
      <c r="C22511" t="s">
        <v>23261</v>
      </c>
    </row>
    <row r="22512" spans="1:3" hidden="1" x14ac:dyDescent="0.25">
      <c r="A22512" t="s">
        <v>4130</v>
      </c>
      <c r="B22512" t="s">
        <v>23262</v>
      </c>
      <c r="C22512" t="s">
        <v>23263</v>
      </c>
    </row>
    <row r="22513" spans="1:3" hidden="1" x14ac:dyDescent="0.25">
      <c r="A22513" t="s">
        <v>4130</v>
      </c>
      <c r="B22513" t="s">
        <v>23264</v>
      </c>
      <c r="C22513" t="s">
        <v>23265</v>
      </c>
    </row>
    <row r="22514" spans="1:3" hidden="1" x14ac:dyDescent="0.25">
      <c r="A22514" t="s">
        <v>4130</v>
      </c>
      <c r="B22514" t="s">
        <v>23266</v>
      </c>
      <c r="C22514" t="s">
        <v>4134</v>
      </c>
    </row>
    <row r="22515" spans="1:3" hidden="1" x14ac:dyDescent="0.25">
      <c r="A22515" t="s">
        <v>4130</v>
      </c>
      <c r="B22515" t="s">
        <v>23267</v>
      </c>
      <c r="C22515" t="s">
        <v>4134</v>
      </c>
    </row>
    <row r="22516" spans="1:3" hidden="1" x14ac:dyDescent="0.25">
      <c r="A22516" t="s">
        <v>4130</v>
      </c>
      <c r="B22516" t="s">
        <v>23268</v>
      </c>
      <c r="C22516" t="s">
        <v>23269</v>
      </c>
    </row>
    <row r="22517" spans="1:3" hidden="1" x14ac:dyDescent="0.25">
      <c r="A22517" t="s">
        <v>4130</v>
      </c>
      <c r="B22517" t="s">
        <v>4238</v>
      </c>
      <c r="C22517" t="s">
        <v>23269</v>
      </c>
    </row>
    <row r="22518" spans="1:3" hidden="1" x14ac:dyDescent="0.25">
      <c r="A22518" t="s">
        <v>4130</v>
      </c>
      <c r="B22518" t="s">
        <v>23270</v>
      </c>
      <c r="C22518" t="s">
        <v>21306</v>
      </c>
    </row>
    <row r="22519" spans="1:3" hidden="1" x14ac:dyDescent="0.25">
      <c r="A22519" t="s">
        <v>4130</v>
      </c>
      <c r="B22519" t="s">
        <v>23271</v>
      </c>
      <c r="C22519" t="s">
        <v>23272</v>
      </c>
    </row>
    <row r="22520" spans="1:3" hidden="1" x14ac:dyDescent="0.25">
      <c r="A22520" t="s">
        <v>4130</v>
      </c>
      <c r="B22520" t="s">
        <v>23273</v>
      </c>
      <c r="C22520" t="s">
        <v>23272</v>
      </c>
    </row>
    <row r="22521" spans="1:3" hidden="1" x14ac:dyDescent="0.25">
      <c r="A22521" t="s">
        <v>4130</v>
      </c>
      <c r="B22521" t="s">
        <v>23274</v>
      </c>
      <c r="C22521" t="s">
        <v>23275</v>
      </c>
    </row>
    <row r="22522" spans="1:3" hidden="1" x14ac:dyDescent="0.25">
      <c r="A22522" t="s">
        <v>4130</v>
      </c>
      <c r="B22522" t="s">
        <v>23276</v>
      </c>
      <c r="C22522" t="s">
        <v>23277</v>
      </c>
    </row>
    <row r="22523" spans="1:3" hidden="1" x14ac:dyDescent="0.25">
      <c r="A22523" t="s">
        <v>4130</v>
      </c>
      <c r="B22523" t="s">
        <v>23278</v>
      </c>
      <c r="C22523" t="s">
        <v>23279</v>
      </c>
    </row>
    <row r="22524" spans="1:3" hidden="1" x14ac:dyDescent="0.25">
      <c r="A22524" t="s">
        <v>4130</v>
      </c>
      <c r="B22524" t="s">
        <v>23280</v>
      </c>
      <c r="C22524" t="s">
        <v>23281</v>
      </c>
    </row>
    <row r="22525" spans="1:3" hidden="1" x14ac:dyDescent="0.25">
      <c r="A22525" t="s">
        <v>4130</v>
      </c>
      <c r="B22525" t="s">
        <v>23282</v>
      </c>
      <c r="C22525" t="s">
        <v>23283</v>
      </c>
    </row>
    <row r="22526" spans="1:3" hidden="1" x14ac:dyDescent="0.25">
      <c r="A22526" t="s">
        <v>4130</v>
      </c>
      <c r="B22526" t="s">
        <v>23284</v>
      </c>
      <c r="C22526" t="s">
        <v>23285</v>
      </c>
    </row>
    <row r="22527" spans="1:3" hidden="1" x14ac:dyDescent="0.25">
      <c r="A22527" t="s">
        <v>4130</v>
      </c>
      <c r="B22527" t="s">
        <v>23286</v>
      </c>
      <c r="C22527" t="s">
        <v>23287</v>
      </c>
    </row>
    <row r="22528" spans="1:3" hidden="1" x14ac:dyDescent="0.25">
      <c r="A22528" t="s">
        <v>4130</v>
      </c>
      <c r="B22528" t="s">
        <v>23288</v>
      </c>
      <c r="C22528" t="s">
        <v>23289</v>
      </c>
    </row>
    <row r="22529" spans="1:3" hidden="1" x14ac:dyDescent="0.25">
      <c r="A22529" t="s">
        <v>4130</v>
      </c>
      <c r="B22529" t="s">
        <v>23290</v>
      </c>
      <c r="C22529" t="s">
        <v>23291</v>
      </c>
    </row>
    <row r="22530" spans="1:3" hidden="1" x14ac:dyDescent="0.25">
      <c r="A22530" t="s">
        <v>4130</v>
      </c>
      <c r="B22530" t="s">
        <v>23292</v>
      </c>
      <c r="C22530" t="s">
        <v>23293</v>
      </c>
    </row>
    <row r="22531" spans="1:3" hidden="1" x14ac:dyDescent="0.25">
      <c r="A22531" t="s">
        <v>4130</v>
      </c>
      <c r="B22531" t="s">
        <v>23294</v>
      </c>
      <c r="C22531" t="s">
        <v>23295</v>
      </c>
    </row>
    <row r="22532" spans="1:3" hidden="1" x14ac:dyDescent="0.25">
      <c r="A22532" t="s">
        <v>4130</v>
      </c>
      <c r="B22532" t="s">
        <v>23296</v>
      </c>
      <c r="C22532" t="s">
        <v>23297</v>
      </c>
    </row>
    <row r="22533" spans="1:3" hidden="1" x14ac:dyDescent="0.25">
      <c r="A22533" t="s">
        <v>4130</v>
      </c>
      <c r="B22533" t="s">
        <v>23298</v>
      </c>
      <c r="C22533" t="s">
        <v>23299</v>
      </c>
    </row>
    <row r="22534" spans="1:3" hidden="1" x14ac:dyDescent="0.25">
      <c r="A22534" t="s">
        <v>4130</v>
      </c>
      <c r="B22534" t="s">
        <v>23300</v>
      </c>
      <c r="C22534" t="s">
        <v>23301</v>
      </c>
    </row>
    <row r="22535" spans="1:3" hidden="1" x14ac:dyDescent="0.25">
      <c r="A22535" t="s">
        <v>4130</v>
      </c>
      <c r="B22535" t="s">
        <v>23302</v>
      </c>
      <c r="C22535" t="s">
        <v>23303</v>
      </c>
    </row>
    <row r="22536" spans="1:3" hidden="1" x14ac:dyDescent="0.25">
      <c r="A22536" t="s">
        <v>4130</v>
      </c>
      <c r="B22536" t="s">
        <v>23304</v>
      </c>
      <c r="C22536" t="s">
        <v>23305</v>
      </c>
    </row>
    <row r="22537" spans="1:3" hidden="1" x14ac:dyDescent="0.25">
      <c r="A22537" t="s">
        <v>4130</v>
      </c>
      <c r="B22537" t="s">
        <v>23306</v>
      </c>
      <c r="C22537" t="s">
        <v>23307</v>
      </c>
    </row>
    <row r="22538" spans="1:3" hidden="1" x14ac:dyDescent="0.25">
      <c r="A22538" t="s">
        <v>4130</v>
      </c>
      <c r="B22538" t="s">
        <v>23308</v>
      </c>
      <c r="C22538" t="s">
        <v>23309</v>
      </c>
    </row>
    <row r="22539" spans="1:3" hidden="1" x14ac:dyDescent="0.25">
      <c r="A22539" t="s">
        <v>4130</v>
      </c>
      <c r="B22539" t="s">
        <v>23310</v>
      </c>
      <c r="C22539" t="s">
        <v>23311</v>
      </c>
    </row>
    <row r="22540" spans="1:3" hidden="1" x14ac:dyDescent="0.25">
      <c r="A22540" t="s">
        <v>4130</v>
      </c>
      <c r="B22540" t="s">
        <v>23312</v>
      </c>
      <c r="C22540" t="s">
        <v>23313</v>
      </c>
    </row>
    <row r="22541" spans="1:3" hidden="1" x14ac:dyDescent="0.25">
      <c r="A22541" t="s">
        <v>4130</v>
      </c>
      <c r="B22541" t="s">
        <v>23314</v>
      </c>
      <c r="C22541" t="s">
        <v>23315</v>
      </c>
    </row>
    <row r="22542" spans="1:3" hidden="1" x14ac:dyDescent="0.25">
      <c r="A22542" t="s">
        <v>4130</v>
      </c>
      <c r="B22542" t="s">
        <v>23316</v>
      </c>
      <c r="C22542" t="s">
        <v>23317</v>
      </c>
    </row>
    <row r="22543" spans="1:3" hidden="1" x14ac:dyDescent="0.25">
      <c r="A22543" t="s">
        <v>4130</v>
      </c>
      <c r="B22543" t="s">
        <v>23318</v>
      </c>
      <c r="C22543" t="s">
        <v>23319</v>
      </c>
    </row>
    <row r="22544" spans="1:3" hidden="1" x14ac:dyDescent="0.25">
      <c r="A22544" t="s">
        <v>4130</v>
      </c>
      <c r="B22544" t="s">
        <v>23320</v>
      </c>
      <c r="C22544" t="s">
        <v>23321</v>
      </c>
    </row>
    <row r="22545" spans="1:3" hidden="1" x14ac:dyDescent="0.25">
      <c r="A22545" t="s">
        <v>4130</v>
      </c>
      <c r="B22545" t="s">
        <v>23322</v>
      </c>
      <c r="C22545" t="s">
        <v>23323</v>
      </c>
    </row>
    <row r="22546" spans="1:3" hidden="1" x14ac:dyDescent="0.25">
      <c r="A22546" t="s">
        <v>4130</v>
      </c>
      <c r="B22546" t="s">
        <v>23324</v>
      </c>
      <c r="C22546" t="s">
        <v>23325</v>
      </c>
    </row>
    <row r="22547" spans="1:3" hidden="1" x14ac:dyDescent="0.25">
      <c r="A22547" t="s">
        <v>4130</v>
      </c>
      <c r="B22547" t="s">
        <v>23326</v>
      </c>
      <c r="C22547" t="s">
        <v>23327</v>
      </c>
    </row>
    <row r="22548" spans="1:3" hidden="1" x14ac:dyDescent="0.25">
      <c r="A22548" t="s">
        <v>4130</v>
      </c>
      <c r="B22548" t="s">
        <v>23328</v>
      </c>
      <c r="C22548" t="s">
        <v>23329</v>
      </c>
    </row>
    <row r="22549" spans="1:3" hidden="1" x14ac:dyDescent="0.25">
      <c r="A22549" t="s">
        <v>4130</v>
      </c>
      <c r="B22549" t="s">
        <v>23330</v>
      </c>
      <c r="C22549" t="s">
        <v>23331</v>
      </c>
    </row>
    <row r="22550" spans="1:3" hidden="1" x14ac:dyDescent="0.25">
      <c r="A22550" t="s">
        <v>4130</v>
      </c>
      <c r="B22550" t="s">
        <v>23332</v>
      </c>
      <c r="C22550" t="s">
        <v>23333</v>
      </c>
    </row>
    <row r="22551" spans="1:3" hidden="1" x14ac:dyDescent="0.25">
      <c r="A22551" t="s">
        <v>4130</v>
      </c>
      <c r="B22551" t="s">
        <v>23334</v>
      </c>
      <c r="C22551" t="s">
        <v>23335</v>
      </c>
    </row>
    <row r="22552" spans="1:3" hidden="1" x14ac:dyDescent="0.25">
      <c r="A22552" t="s">
        <v>4130</v>
      </c>
      <c r="B22552" t="s">
        <v>23336</v>
      </c>
      <c r="C22552" t="s">
        <v>23337</v>
      </c>
    </row>
    <row r="22553" spans="1:3" hidden="1" x14ac:dyDescent="0.25">
      <c r="A22553" t="s">
        <v>4130</v>
      </c>
      <c r="B22553" t="s">
        <v>23338</v>
      </c>
      <c r="C22553" t="s">
        <v>23339</v>
      </c>
    </row>
    <row r="22554" spans="1:3" hidden="1" x14ac:dyDescent="0.25">
      <c r="A22554" t="s">
        <v>4130</v>
      </c>
      <c r="B22554" t="s">
        <v>23340</v>
      </c>
      <c r="C22554" t="s">
        <v>23341</v>
      </c>
    </row>
    <row r="22555" spans="1:3" hidden="1" x14ac:dyDescent="0.25">
      <c r="A22555" t="s">
        <v>4130</v>
      </c>
      <c r="B22555" t="s">
        <v>23342</v>
      </c>
      <c r="C22555" t="s">
        <v>23343</v>
      </c>
    </row>
    <row r="22556" spans="1:3" hidden="1" x14ac:dyDescent="0.25">
      <c r="A22556" t="s">
        <v>4130</v>
      </c>
      <c r="B22556" t="s">
        <v>23344</v>
      </c>
      <c r="C22556" t="s">
        <v>23345</v>
      </c>
    </row>
    <row r="22557" spans="1:3" hidden="1" x14ac:dyDescent="0.25">
      <c r="A22557" t="s">
        <v>4130</v>
      </c>
      <c r="B22557" t="s">
        <v>23346</v>
      </c>
      <c r="C22557" t="s">
        <v>23347</v>
      </c>
    </row>
    <row r="22558" spans="1:3" hidden="1" x14ac:dyDescent="0.25">
      <c r="A22558" t="s">
        <v>4130</v>
      </c>
      <c r="B22558" t="s">
        <v>23348</v>
      </c>
      <c r="C22558" t="s">
        <v>23349</v>
      </c>
    </row>
    <row r="22559" spans="1:3" hidden="1" x14ac:dyDescent="0.25">
      <c r="A22559" t="s">
        <v>4130</v>
      </c>
      <c r="B22559" t="s">
        <v>23350</v>
      </c>
      <c r="C22559" t="s">
        <v>23351</v>
      </c>
    </row>
    <row r="22560" spans="1:3" hidden="1" x14ac:dyDescent="0.25">
      <c r="A22560" t="s">
        <v>4130</v>
      </c>
      <c r="B22560" t="s">
        <v>23352</v>
      </c>
      <c r="C22560" t="s">
        <v>23353</v>
      </c>
    </row>
    <row r="22561" spans="1:3" hidden="1" x14ac:dyDescent="0.25">
      <c r="A22561" t="s">
        <v>4130</v>
      </c>
      <c r="B22561" t="s">
        <v>23354</v>
      </c>
      <c r="C22561" t="s">
        <v>23355</v>
      </c>
    </row>
    <row r="22562" spans="1:3" hidden="1" x14ac:dyDescent="0.25">
      <c r="A22562" t="s">
        <v>4130</v>
      </c>
      <c r="B22562" t="s">
        <v>23356</v>
      </c>
      <c r="C22562" t="s">
        <v>23357</v>
      </c>
    </row>
    <row r="22563" spans="1:3" hidden="1" x14ac:dyDescent="0.25">
      <c r="A22563" t="s">
        <v>4130</v>
      </c>
      <c r="B22563" t="s">
        <v>23358</v>
      </c>
      <c r="C22563" t="s">
        <v>23359</v>
      </c>
    </row>
    <row r="22564" spans="1:3" hidden="1" x14ac:dyDescent="0.25">
      <c r="A22564" t="s">
        <v>4130</v>
      </c>
      <c r="B22564" t="s">
        <v>23360</v>
      </c>
      <c r="C22564" t="s">
        <v>23361</v>
      </c>
    </row>
    <row r="22565" spans="1:3" hidden="1" x14ac:dyDescent="0.25">
      <c r="A22565" t="s">
        <v>4130</v>
      </c>
      <c r="B22565" t="s">
        <v>23362</v>
      </c>
      <c r="C22565" t="s">
        <v>23363</v>
      </c>
    </row>
    <row r="22566" spans="1:3" hidden="1" x14ac:dyDescent="0.25">
      <c r="A22566" t="s">
        <v>4130</v>
      </c>
      <c r="B22566" t="s">
        <v>23364</v>
      </c>
      <c r="C22566" t="s">
        <v>23365</v>
      </c>
    </row>
    <row r="22567" spans="1:3" hidden="1" x14ac:dyDescent="0.25">
      <c r="A22567" t="s">
        <v>4130</v>
      </c>
      <c r="B22567" t="s">
        <v>23366</v>
      </c>
      <c r="C22567" t="s">
        <v>23367</v>
      </c>
    </row>
    <row r="22568" spans="1:3" hidden="1" x14ac:dyDescent="0.25">
      <c r="A22568" t="s">
        <v>4130</v>
      </c>
      <c r="B22568" t="s">
        <v>23368</v>
      </c>
      <c r="C22568" t="s">
        <v>23369</v>
      </c>
    </row>
    <row r="22569" spans="1:3" hidden="1" x14ac:dyDescent="0.25">
      <c r="A22569" t="s">
        <v>4130</v>
      </c>
      <c r="B22569" t="s">
        <v>23370</v>
      </c>
      <c r="C22569" t="s">
        <v>23371</v>
      </c>
    </row>
    <row r="22570" spans="1:3" hidden="1" x14ac:dyDescent="0.25">
      <c r="A22570" t="s">
        <v>4130</v>
      </c>
      <c r="B22570" t="s">
        <v>23372</v>
      </c>
      <c r="C22570" t="s">
        <v>23373</v>
      </c>
    </row>
    <row r="22571" spans="1:3" hidden="1" x14ac:dyDescent="0.25">
      <c r="A22571" t="s">
        <v>4130</v>
      </c>
      <c r="B22571" t="s">
        <v>23374</v>
      </c>
      <c r="C22571" t="s">
        <v>23375</v>
      </c>
    </row>
    <row r="22572" spans="1:3" hidden="1" x14ac:dyDescent="0.25">
      <c r="A22572" t="s">
        <v>4130</v>
      </c>
      <c r="B22572" t="s">
        <v>23376</v>
      </c>
      <c r="C22572" t="s">
        <v>23377</v>
      </c>
    </row>
    <row r="22573" spans="1:3" hidden="1" x14ac:dyDescent="0.25">
      <c r="A22573" t="s">
        <v>4130</v>
      </c>
      <c r="B22573" t="s">
        <v>23378</v>
      </c>
      <c r="C22573" t="s">
        <v>23379</v>
      </c>
    </row>
    <row r="22574" spans="1:3" hidden="1" x14ac:dyDescent="0.25">
      <c r="A22574" t="s">
        <v>4130</v>
      </c>
      <c r="B22574" t="s">
        <v>23380</v>
      </c>
      <c r="C22574" t="s">
        <v>23381</v>
      </c>
    </row>
    <row r="22575" spans="1:3" hidden="1" x14ac:dyDescent="0.25">
      <c r="A22575" t="s">
        <v>4130</v>
      </c>
      <c r="B22575" t="s">
        <v>23382</v>
      </c>
      <c r="C22575" t="s">
        <v>23383</v>
      </c>
    </row>
    <row r="22576" spans="1:3" hidden="1" x14ac:dyDescent="0.25">
      <c r="A22576" t="s">
        <v>4130</v>
      </c>
      <c r="B22576" t="s">
        <v>23384</v>
      </c>
      <c r="C22576" t="s">
        <v>23385</v>
      </c>
    </row>
    <row r="22577" spans="1:3" hidden="1" x14ac:dyDescent="0.25">
      <c r="A22577" t="s">
        <v>4130</v>
      </c>
      <c r="B22577" t="s">
        <v>23386</v>
      </c>
      <c r="C22577" t="s">
        <v>23387</v>
      </c>
    </row>
    <row r="22578" spans="1:3" hidden="1" x14ac:dyDescent="0.25">
      <c r="A22578" t="s">
        <v>4130</v>
      </c>
      <c r="B22578" t="s">
        <v>23388</v>
      </c>
      <c r="C22578" t="s">
        <v>23389</v>
      </c>
    </row>
    <row r="22579" spans="1:3" hidden="1" x14ac:dyDescent="0.25">
      <c r="A22579" t="s">
        <v>4130</v>
      </c>
      <c r="B22579" t="s">
        <v>23390</v>
      </c>
      <c r="C22579" t="s">
        <v>23391</v>
      </c>
    </row>
    <row r="22580" spans="1:3" hidden="1" x14ac:dyDescent="0.25">
      <c r="A22580" t="s">
        <v>4130</v>
      </c>
      <c r="B22580" t="s">
        <v>23392</v>
      </c>
      <c r="C22580" t="s">
        <v>23393</v>
      </c>
    </row>
    <row r="22581" spans="1:3" hidden="1" x14ac:dyDescent="0.25">
      <c r="A22581" t="s">
        <v>4130</v>
      </c>
      <c r="B22581" t="s">
        <v>23394</v>
      </c>
      <c r="C22581" t="s">
        <v>23395</v>
      </c>
    </row>
    <row r="22582" spans="1:3" hidden="1" x14ac:dyDescent="0.25">
      <c r="A22582" t="s">
        <v>4130</v>
      </c>
      <c r="B22582" t="s">
        <v>23396</v>
      </c>
      <c r="C22582" t="s">
        <v>23397</v>
      </c>
    </row>
    <row r="22583" spans="1:3" hidden="1" x14ac:dyDescent="0.25">
      <c r="A22583" t="s">
        <v>4130</v>
      </c>
      <c r="B22583" t="s">
        <v>23398</v>
      </c>
      <c r="C22583" t="s">
        <v>23399</v>
      </c>
    </row>
    <row r="22584" spans="1:3" hidden="1" x14ac:dyDescent="0.25">
      <c r="A22584" t="s">
        <v>4130</v>
      </c>
      <c r="B22584" t="s">
        <v>23400</v>
      </c>
      <c r="C22584" t="s">
        <v>23401</v>
      </c>
    </row>
    <row r="22585" spans="1:3" hidden="1" x14ac:dyDescent="0.25">
      <c r="A22585" t="s">
        <v>4130</v>
      </c>
      <c r="B22585" t="s">
        <v>23402</v>
      </c>
      <c r="C22585" t="s">
        <v>23403</v>
      </c>
    </row>
    <row r="22586" spans="1:3" hidden="1" x14ac:dyDescent="0.25">
      <c r="A22586" t="s">
        <v>4130</v>
      </c>
      <c r="B22586" t="s">
        <v>23404</v>
      </c>
      <c r="C22586" t="s">
        <v>23405</v>
      </c>
    </row>
    <row r="22587" spans="1:3" hidden="1" x14ac:dyDescent="0.25">
      <c r="A22587" t="s">
        <v>4130</v>
      </c>
      <c r="B22587" t="s">
        <v>23406</v>
      </c>
      <c r="C22587" t="s">
        <v>23407</v>
      </c>
    </row>
    <row r="22588" spans="1:3" hidden="1" x14ac:dyDescent="0.25">
      <c r="A22588" t="s">
        <v>4130</v>
      </c>
      <c r="B22588" t="s">
        <v>23408</v>
      </c>
      <c r="C22588" t="s">
        <v>23409</v>
      </c>
    </row>
    <row r="22589" spans="1:3" hidden="1" x14ac:dyDescent="0.25">
      <c r="A22589" t="s">
        <v>4130</v>
      </c>
      <c r="B22589" t="s">
        <v>23410</v>
      </c>
      <c r="C22589" t="s">
        <v>23411</v>
      </c>
    </row>
    <row r="22590" spans="1:3" hidden="1" x14ac:dyDescent="0.25">
      <c r="A22590" t="s">
        <v>4130</v>
      </c>
      <c r="B22590" t="s">
        <v>23412</v>
      </c>
      <c r="C22590" t="s">
        <v>23411</v>
      </c>
    </row>
    <row r="22591" spans="1:3" hidden="1" x14ac:dyDescent="0.25">
      <c r="A22591" t="s">
        <v>4130</v>
      </c>
      <c r="B22591" t="s">
        <v>23413</v>
      </c>
      <c r="C22591" t="s">
        <v>23414</v>
      </c>
    </row>
    <row r="22592" spans="1:3" hidden="1" x14ac:dyDescent="0.25">
      <c r="A22592" t="s">
        <v>4130</v>
      </c>
      <c r="B22592" t="s">
        <v>23415</v>
      </c>
      <c r="C22592" t="s">
        <v>23416</v>
      </c>
    </row>
    <row r="22593" spans="1:3" hidden="1" x14ac:dyDescent="0.25">
      <c r="A22593" t="s">
        <v>4130</v>
      </c>
      <c r="B22593" t="s">
        <v>23417</v>
      </c>
      <c r="C22593" t="s">
        <v>23416</v>
      </c>
    </row>
    <row r="22594" spans="1:3" hidden="1" x14ac:dyDescent="0.25">
      <c r="A22594" t="s">
        <v>4130</v>
      </c>
      <c r="B22594" t="s">
        <v>23418</v>
      </c>
      <c r="C22594" t="s">
        <v>23419</v>
      </c>
    </row>
    <row r="22595" spans="1:3" hidden="1" x14ac:dyDescent="0.25">
      <c r="A22595" t="s">
        <v>4130</v>
      </c>
      <c r="B22595" t="s">
        <v>23420</v>
      </c>
      <c r="C22595" t="s">
        <v>23421</v>
      </c>
    </row>
    <row r="22596" spans="1:3" hidden="1" x14ac:dyDescent="0.25">
      <c r="A22596" t="s">
        <v>4130</v>
      </c>
      <c r="B22596" t="s">
        <v>23422</v>
      </c>
      <c r="C22596" t="s">
        <v>23423</v>
      </c>
    </row>
    <row r="22597" spans="1:3" hidden="1" x14ac:dyDescent="0.25">
      <c r="A22597" t="s">
        <v>4130</v>
      </c>
      <c r="B22597" t="s">
        <v>23424</v>
      </c>
      <c r="C22597" t="s">
        <v>23425</v>
      </c>
    </row>
    <row r="22598" spans="1:3" hidden="1" x14ac:dyDescent="0.25">
      <c r="A22598" t="s">
        <v>4130</v>
      </c>
      <c r="B22598" t="s">
        <v>23426</v>
      </c>
      <c r="C22598" t="s">
        <v>23427</v>
      </c>
    </row>
    <row r="22599" spans="1:3" hidden="1" x14ac:dyDescent="0.25">
      <c r="A22599" t="s">
        <v>4130</v>
      </c>
      <c r="B22599" t="s">
        <v>23428</v>
      </c>
      <c r="C22599" t="s">
        <v>23429</v>
      </c>
    </row>
    <row r="22600" spans="1:3" hidden="1" x14ac:dyDescent="0.25">
      <c r="A22600" t="s">
        <v>4130</v>
      </c>
      <c r="B22600" t="s">
        <v>23430</v>
      </c>
      <c r="C22600" t="s">
        <v>23431</v>
      </c>
    </row>
    <row r="22601" spans="1:3" hidden="1" x14ac:dyDescent="0.25">
      <c r="A22601" t="s">
        <v>4130</v>
      </c>
      <c r="B22601" t="s">
        <v>23432</v>
      </c>
      <c r="C22601" t="s">
        <v>23433</v>
      </c>
    </row>
    <row r="22602" spans="1:3" hidden="1" x14ac:dyDescent="0.25">
      <c r="A22602" t="s">
        <v>4130</v>
      </c>
      <c r="B22602" t="s">
        <v>23434</v>
      </c>
      <c r="C22602" t="s">
        <v>23435</v>
      </c>
    </row>
    <row r="22603" spans="1:3" hidden="1" x14ac:dyDescent="0.25">
      <c r="A22603" t="s">
        <v>4130</v>
      </c>
      <c r="B22603" t="s">
        <v>23436</v>
      </c>
      <c r="C22603" t="s">
        <v>23437</v>
      </c>
    </row>
    <row r="22604" spans="1:3" hidden="1" x14ac:dyDescent="0.25">
      <c r="A22604" t="s">
        <v>4130</v>
      </c>
      <c r="B22604" t="s">
        <v>23438</v>
      </c>
      <c r="C22604" t="s">
        <v>23439</v>
      </c>
    </row>
    <row r="22605" spans="1:3" hidden="1" x14ac:dyDescent="0.25">
      <c r="A22605" t="s">
        <v>4130</v>
      </c>
      <c r="B22605" t="s">
        <v>23440</v>
      </c>
      <c r="C22605" t="s">
        <v>23441</v>
      </c>
    </row>
    <row r="22606" spans="1:3" hidden="1" x14ac:dyDescent="0.25">
      <c r="A22606" t="s">
        <v>4130</v>
      </c>
      <c r="B22606" t="s">
        <v>23442</v>
      </c>
      <c r="C22606" t="s">
        <v>23443</v>
      </c>
    </row>
    <row r="22607" spans="1:3" hidden="1" x14ac:dyDescent="0.25">
      <c r="A22607" t="s">
        <v>4130</v>
      </c>
      <c r="B22607" t="s">
        <v>23444</v>
      </c>
      <c r="C22607" t="s">
        <v>23445</v>
      </c>
    </row>
    <row r="22608" spans="1:3" hidden="1" x14ac:dyDescent="0.25">
      <c r="A22608" t="s">
        <v>4130</v>
      </c>
      <c r="B22608" t="s">
        <v>23446</v>
      </c>
      <c r="C22608" t="s">
        <v>23447</v>
      </c>
    </row>
    <row r="22609" spans="1:3" hidden="1" x14ac:dyDescent="0.25">
      <c r="A22609" t="s">
        <v>4130</v>
      </c>
      <c r="B22609" t="s">
        <v>23448</v>
      </c>
      <c r="C22609" t="s">
        <v>23449</v>
      </c>
    </row>
    <row r="22610" spans="1:3" hidden="1" x14ac:dyDescent="0.25">
      <c r="A22610" t="s">
        <v>4130</v>
      </c>
      <c r="B22610" t="s">
        <v>23450</v>
      </c>
      <c r="C22610" t="s">
        <v>23451</v>
      </c>
    </row>
    <row r="22611" spans="1:3" hidden="1" x14ac:dyDescent="0.25">
      <c r="A22611" t="s">
        <v>4130</v>
      </c>
      <c r="B22611" t="s">
        <v>23452</v>
      </c>
      <c r="C22611" t="s">
        <v>23453</v>
      </c>
    </row>
    <row r="22612" spans="1:3" hidden="1" x14ac:dyDescent="0.25">
      <c r="A22612" t="s">
        <v>4130</v>
      </c>
      <c r="B22612" t="s">
        <v>23454</v>
      </c>
      <c r="C22612" t="s">
        <v>23455</v>
      </c>
    </row>
    <row r="22613" spans="1:3" hidden="1" x14ac:dyDescent="0.25">
      <c r="A22613" t="s">
        <v>4130</v>
      </c>
      <c r="B22613" t="s">
        <v>23456</v>
      </c>
      <c r="C22613" t="s">
        <v>23457</v>
      </c>
    </row>
    <row r="22614" spans="1:3" hidden="1" x14ac:dyDescent="0.25">
      <c r="A22614" t="s">
        <v>4130</v>
      </c>
      <c r="B22614" t="s">
        <v>23458</v>
      </c>
      <c r="C22614" t="s">
        <v>23459</v>
      </c>
    </row>
    <row r="22615" spans="1:3" hidden="1" x14ac:dyDescent="0.25">
      <c r="A22615" t="s">
        <v>4130</v>
      </c>
      <c r="B22615" t="s">
        <v>23460</v>
      </c>
      <c r="C22615" t="s">
        <v>23461</v>
      </c>
    </row>
    <row r="22616" spans="1:3" hidden="1" x14ac:dyDescent="0.25">
      <c r="A22616" t="s">
        <v>4130</v>
      </c>
      <c r="B22616" t="s">
        <v>23462</v>
      </c>
      <c r="C22616" t="s">
        <v>23463</v>
      </c>
    </row>
    <row r="22617" spans="1:3" hidden="1" x14ac:dyDescent="0.25">
      <c r="A22617" t="s">
        <v>4130</v>
      </c>
      <c r="B22617" t="s">
        <v>23464</v>
      </c>
      <c r="C22617" t="s">
        <v>23465</v>
      </c>
    </row>
    <row r="22618" spans="1:3" hidden="1" x14ac:dyDescent="0.25">
      <c r="A22618" t="s">
        <v>4130</v>
      </c>
      <c r="B22618" t="s">
        <v>23466</v>
      </c>
      <c r="C22618" t="s">
        <v>23467</v>
      </c>
    </row>
    <row r="22619" spans="1:3" hidden="1" x14ac:dyDescent="0.25">
      <c r="A22619" t="s">
        <v>4130</v>
      </c>
      <c r="B22619" t="s">
        <v>23468</v>
      </c>
      <c r="C22619" t="s">
        <v>23469</v>
      </c>
    </row>
    <row r="22620" spans="1:3" hidden="1" x14ac:dyDescent="0.25">
      <c r="A22620" t="s">
        <v>4130</v>
      </c>
      <c r="B22620" t="s">
        <v>23470</v>
      </c>
      <c r="C22620" t="s">
        <v>23471</v>
      </c>
    </row>
    <row r="22621" spans="1:3" hidden="1" x14ac:dyDescent="0.25">
      <c r="A22621" t="s">
        <v>4130</v>
      </c>
      <c r="B22621" t="s">
        <v>23472</v>
      </c>
      <c r="C22621" t="s">
        <v>23473</v>
      </c>
    </row>
    <row r="22622" spans="1:3" hidden="1" x14ac:dyDescent="0.25">
      <c r="A22622" t="s">
        <v>4130</v>
      </c>
      <c r="B22622" t="s">
        <v>23474</v>
      </c>
      <c r="C22622" t="s">
        <v>23475</v>
      </c>
    </row>
    <row r="22623" spans="1:3" hidden="1" x14ac:dyDescent="0.25">
      <c r="A22623" t="s">
        <v>4130</v>
      </c>
      <c r="B22623" t="s">
        <v>23476</v>
      </c>
      <c r="C22623" t="s">
        <v>23477</v>
      </c>
    </row>
    <row r="22624" spans="1:3" hidden="1" x14ac:dyDescent="0.25">
      <c r="A22624" t="s">
        <v>4130</v>
      </c>
      <c r="B22624" t="s">
        <v>23478</v>
      </c>
      <c r="C22624" t="s">
        <v>23479</v>
      </c>
    </row>
    <row r="22625" spans="1:3" hidden="1" x14ac:dyDescent="0.25">
      <c r="A22625" t="s">
        <v>4130</v>
      </c>
      <c r="B22625" t="s">
        <v>23480</v>
      </c>
      <c r="C22625" t="s">
        <v>23481</v>
      </c>
    </row>
    <row r="22626" spans="1:3" hidden="1" x14ac:dyDescent="0.25">
      <c r="A22626" t="s">
        <v>4130</v>
      </c>
      <c r="B22626" t="s">
        <v>23482</v>
      </c>
      <c r="C22626" t="s">
        <v>23483</v>
      </c>
    </row>
    <row r="22627" spans="1:3" hidden="1" x14ac:dyDescent="0.25">
      <c r="A22627" t="s">
        <v>4130</v>
      </c>
      <c r="B22627" t="s">
        <v>23484</v>
      </c>
      <c r="C22627" t="s">
        <v>23485</v>
      </c>
    </row>
    <row r="22628" spans="1:3" hidden="1" x14ac:dyDescent="0.25">
      <c r="A22628" t="s">
        <v>4130</v>
      </c>
      <c r="B22628" t="s">
        <v>23486</v>
      </c>
      <c r="C22628" t="s">
        <v>23487</v>
      </c>
    </row>
    <row r="22629" spans="1:3" hidden="1" x14ac:dyDescent="0.25">
      <c r="A22629" t="s">
        <v>4130</v>
      </c>
      <c r="B22629" t="s">
        <v>23488</v>
      </c>
      <c r="C22629" t="s">
        <v>23489</v>
      </c>
    </row>
    <row r="22630" spans="1:3" hidden="1" x14ac:dyDescent="0.25">
      <c r="A22630" t="s">
        <v>4130</v>
      </c>
      <c r="B22630" t="s">
        <v>23490</v>
      </c>
      <c r="C22630" t="s">
        <v>23491</v>
      </c>
    </row>
    <row r="22631" spans="1:3" hidden="1" x14ac:dyDescent="0.25">
      <c r="A22631" t="s">
        <v>4130</v>
      </c>
      <c r="B22631" t="s">
        <v>23492</v>
      </c>
      <c r="C22631" t="s">
        <v>23493</v>
      </c>
    </row>
    <row r="22632" spans="1:3" hidden="1" x14ac:dyDescent="0.25">
      <c r="A22632" t="s">
        <v>4130</v>
      </c>
      <c r="B22632" t="s">
        <v>23494</v>
      </c>
      <c r="C22632" t="s">
        <v>23495</v>
      </c>
    </row>
    <row r="22633" spans="1:3" hidden="1" x14ac:dyDescent="0.25">
      <c r="A22633" t="s">
        <v>4130</v>
      </c>
      <c r="B22633" t="s">
        <v>23496</v>
      </c>
      <c r="C22633" t="s">
        <v>23497</v>
      </c>
    </row>
    <row r="22634" spans="1:3" hidden="1" x14ac:dyDescent="0.25">
      <c r="A22634" t="s">
        <v>4130</v>
      </c>
      <c r="B22634" t="s">
        <v>23498</v>
      </c>
      <c r="C22634" t="s">
        <v>23499</v>
      </c>
    </row>
    <row r="22635" spans="1:3" hidden="1" x14ac:dyDescent="0.25">
      <c r="A22635" t="s">
        <v>4130</v>
      </c>
      <c r="B22635" t="s">
        <v>23500</v>
      </c>
      <c r="C22635" t="s">
        <v>23501</v>
      </c>
    </row>
    <row r="22636" spans="1:3" hidden="1" x14ac:dyDescent="0.25">
      <c r="A22636" t="s">
        <v>4130</v>
      </c>
      <c r="B22636" t="s">
        <v>23502</v>
      </c>
      <c r="C22636" t="s">
        <v>23503</v>
      </c>
    </row>
    <row r="22637" spans="1:3" hidden="1" x14ac:dyDescent="0.25">
      <c r="A22637" t="s">
        <v>4130</v>
      </c>
      <c r="B22637" t="s">
        <v>23504</v>
      </c>
      <c r="C22637" t="s">
        <v>23505</v>
      </c>
    </row>
    <row r="22638" spans="1:3" hidden="1" x14ac:dyDescent="0.25">
      <c r="A22638" t="s">
        <v>4130</v>
      </c>
      <c r="B22638" t="s">
        <v>23506</v>
      </c>
      <c r="C22638" t="s">
        <v>23507</v>
      </c>
    </row>
    <row r="22639" spans="1:3" hidden="1" x14ac:dyDescent="0.25">
      <c r="A22639" t="s">
        <v>4130</v>
      </c>
      <c r="B22639" t="s">
        <v>23508</v>
      </c>
      <c r="C22639" t="s">
        <v>23509</v>
      </c>
    </row>
    <row r="22640" spans="1:3" hidden="1" x14ac:dyDescent="0.25">
      <c r="A22640" t="s">
        <v>4130</v>
      </c>
      <c r="B22640" t="s">
        <v>23510</v>
      </c>
      <c r="C22640" t="s">
        <v>23511</v>
      </c>
    </row>
    <row r="22641" spans="1:3" hidden="1" x14ac:dyDescent="0.25">
      <c r="A22641" t="s">
        <v>4130</v>
      </c>
      <c r="B22641" t="s">
        <v>23512</v>
      </c>
      <c r="C22641" t="s">
        <v>23513</v>
      </c>
    </row>
    <row r="22642" spans="1:3" hidden="1" x14ac:dyDescent="0.25">
      <c r="A22642" t="s">
        <v>4130</v>
      </c>
      <c r="B22642" t="s">
        <v>23514</v>
      </c>
      <c r="C22642" t="s">
        <v>23515</v>
      </c>
    </row>
    <row r="22643" spans="1:3" hidden="1" x14ac:dyDescent="0.25">
      <c r="A22643" t="s">
        <v>4130</v>
      </c>
      <c r="B22643" t="s">
        <v>23516</v>
      </c>
      <c r="C22643" t="s">
        <v>23517</v>
      </c>
    </row>
    <row r="22644" spans="1:3" hidden="1" x14ac:dyDescent="0.25">
      <c r="A22644" t="s">
        <v>4130</v>
      </c>
      <c r="B22644" t="s">
        <v>23518</v>
      </c>
      <c r="C22644" t="s">
        <v>23519</v>
      </c>
    </row>
    <row r="22645" spans="1:3" hidden="1" x14ac:dyDescent="0.25">
      <c r="A22645" t="s">
        <v>4130</v>
      </c>
      <c r="B22645" t="s">
        <v>23520</v>
      </c>
      <c r="C22645" t="s">
        <v>23521</v>
      </c>
    </row>
    <row r="22646" spans="1:3" hidden="1" x14ac:dyDescent="0.25">
      <c r="A22646" t="s">
        <v>4130</v>
      </c>
      <c r="B22646" t="s">
        <v>23522</v>
      </c>
      <c r="C22646" t="s">
        <v>23523</v>
      </c>
    </row>
    <row r="22647" spans="1:3" hidden="1" x14ac:dyDescent="0.25">
      <c r="A22647" t="s">
        <v>4130</v>
      </c>
      <c r="B22647" t="s">
        <v>23524</v>
      </c>
      <c r="C22647" t="s">
        <v>23525</v>
      </c>
    </row>
    <row r="22648" spans="1:3" hidden="1" x14ac:dyDescent="0.25">
      <c r="A22648" t="s">
        <v>4130</v>
      </c>
      <c r="B22648" t="s">
        <v>23526</v>
      </c>
      <c r="C22648" t="s">
        <v>23527</v>
      </c>
    </row>
    <row r="22649" spans="1:3" hidden="1" x14ac:dyDescent="0.25">
      <c r="A22649" t="s">
        <v>4130</v>
      </c>
      <c r="B22649" t="s">
        <v>23528</v>
      </c>
      <c r="C22649" t="s">
        <v>23529</v>
      </c>
    </row>
    <row r="22650" spans="1:3" hidden="1" x14ac:dyDescent="0.25">
      <c r="A22650" t="s">
        <v>4130</v>
      </c>
      <c r="B22650" t="s">
        <v>23530</v>
      </c>
      <c r="C22650" t="s">
        <v>23531</v>
      </c>
    </row>
    <row r="22651" spans="1:3" hidden="1" x14ac:dyDescent="0.25">
      <c r="A22651" t="s">
        <v>4130</v>
      </c>
      <c r="B22651" t="s">
        <v>23532</v>
      </c>
      <c r="C22651" t="s">
        <v>23533</v>
      </c>
    </row>
    <row r="22652" spans="1:3" hidden="1" x14ac:dyDescent="0.25">
      <c r="A22652" t="s">
        <v>4130</v>
      </c>
      <c r="B22652" t="s">
        <v>23534</v>
      </c>
      <c r="C22652" t="s">
        <v>23535</v>
      </c>
    </row>
    <row r="22653" spans="1:3" hidden="1" x14ac:dyDescent="0.25">
      <c r="A22653" t="s">
        <v>4130</v>
      </c>
      <c r="B22653" t="s">
        <v>23536</v>
      </c>
      <c r="C22653" t="s">
        <v>23537</v>
      </c>
    </row>
    <row r="22654" spans="1:3" hidden="1" x14ac:dyDescent="0.25">
      <c r="A22654" t="s">
        <v>4130</v>
      </c>
      <c r="B22654" t="s">
        <v>23538</v>
      </c>
      <c r="C22654" t="s">
        <v>23539</v>
      </c>
    </row>
    <row r="22655" spans="1:3" hidden="1" x14ac:dyDescent="0.25">
      <c r="A22655" t="s">
        <v>4130</v>
      </c>
      <c r="B22655" t="s">
        <v>23540</v>
      </c>
      <c r="C22655" t="s">
        <v>23541</v>
      </c>
    </row>
    <row r="22656" spans="1:3" hidden="1" x14ac:dyDescent="0.25">
      <c r="A22656" t="s">
        <v>4130</v>
      </c>
      <c r="B22656" t="s">
        <v>23542</v>
      </c>
      <c r="C22656" t="s">
        <v>23543</v>
      </c>
    </row>
    <row r="22657" spans="1:3" hidden="1" x14ac:dyDescent="0.25">
      <c r="A22657" t="s">
        <v>4130</v>
      </c>
      <c r="B22657" t="s">
        <v>23544</v>
      </c>
      <c r="C22657" t="s">
        <v>23545</v>
      </c>
    </row>
    <row r="22658" spans="1:3" hidden="1" x14ac:dyDescent="0.25">
      <c r="A22658" t="s">
        <v>4130</v>
      </c>
      <c r="B22658" t="s">
        <v>23546</v>
      </c>
      <c r="C22658" t="s">
        <v>23547</v>
      </c>
    </row>
    <row r="22659" spans="1:3" hidden="1" x14ac:dyDescent="0.25">
      <c r="A22659" t="s">
        <v>4130</v>
      </c>
      <c r="B22659" t="s">
        <v>23548</v>
      </c>
      <c r="C22659" t="s">
        <v>23549</v>
      </c>
    </row>
    <row r="22660" spans="1:3" hidden="1" x14ac:dyDescent="0.25">
      <c r="A22660" t="s">
        <v>4130</v>
      </c>
      <c r="B22660" t="s">
        <v>23550</v>
      </c>
      <c r="C22660" t="s">
        <v>23551</v>
      </c>
    </row>
    <row r="22661" spans="1:3" hidden="1" x14ac:dyDescent="0.25">
      <c r="A22661" t="s">
        <v>4130</v>
      </c>
      <c r="B22661" t="s">
        <v>23552</v>
      </c>
      <c r="C22661" t="s">
        <v>23553</v>
      </c>
    </row>
    <row r="22662" spans="1:3" hidden="1" x14ac:dyDescent="0.25">
      <c r="A22662" t="s">
        <v>4130</v>
      </c>
      <c r="B22662" t="s">
        <v>23554</v>
      </c>
      <c r="C22662" t="s">
        <v>23555</v>
      </c>
    </row>
    <row r="22663" spans="1:3" hidden="1" x14ac:dyDescent="0.25">
      <c r="A22663" t="s">
        <v>4130</v>
      </c>
      <c r="B22663" t="s">
        <v>23556</v>
      </c>
      <c r="C22663" t="s">
        <v>23557</v>
      </c>
    </row>
    <row r="22664" spans="1:3" hidden="1" x14ac:dyDescent="0.25">
      <c r="A22664" t="s">
        <v>4130</v>
      </c>
      <c r="B22664" t="s">
        <v>23558</v>
      </c>
      <c r="C22664" t="s">
        <v>23559</v>
      </c>
    </row>
    <row r="22665" spans="1:3" hidden="1" x14ac:dyDescent="0.25">
      <c r="A22665" t="s">
        <v>4130</v>
      </c>
      <c r="B22665" t="s">
        <v>23560</v>
      </c>
      <c r="C22665" t="s">
        <v>23561</v>
      </c>
    </row>
    <row r="22666" spans="1:3" hidden="1" x14ac:dyDescent="0.25">
      <c r="A22666" t="s">
        <v>4130</v>
      </c>
      <c r="B22666" t="s">
        <v>23562</v>
      </c>
      <c r="C22666" t="s">
        <v>23563</v>
      </c>
    </row>
    <row r="22667" spans="1:3" hidden="1" x14ac:dyDescent="0.25">
      <c r="A22667" t="s">
        <v>4130</v>
      </c>
      <c r="B22667" t="s">
        <v>23564</v>
      </c>
      <c r="C22667" t="s">
        <v>23565</v>
      </c>
    </row>
    <row r="22668" spans="1:3" hidden="1" x14ac:dyDescent="0.25">
      <c r="A22668" t="s">
        <v>4130</v>
      </c>
      <c r="B22668" t="s">
        <v>23566</v>
      </c>
      <c r="C22668" t="s">
        <v>23567</v>
      </c>
    </row>
    <row r="22669" spans="1:3" hidden="1" x14ac:dyDescent="0.25">
      <c r="A22669" t="s">
        <v>4130</v>
      </c>
      <c r="B22669" t="s">
        <v>23568</v>
      </c>
      <c r="C22669" t="s">
        <v>23569</v>
      </c>
    </row>
    <row r="22670" spans="1:3" hidden="1" x14ac:dyDescent="0.25">
      <c r="A22670" t="s">
        <v>4130</v>
      </c>
      <c r="B22670" t="s">
        <v>23570</v>
      </c>
      <c r="C22670" t="s">
        <v>23571</v>
      </c>
    </row>
    <row r="22671" spans="1:3" hidden="1" x14ac:dyDescent="0.25">
      <c r="A22671" t="s">
        <v>4130</v>
      </c>
      <c r="B22671" t="s">
        <v>23572</v>
      </c>
      <c r="C22671" t="s">
        <v>23573</v>
      </c>
    </row>
    <row r="22672" spans="1:3" hidden="1" x14ac:dyDescent="0.25">
      <c r="A22672" t="s">
        <v>4130</v>
      </c>
      <c r="B22672" t="s">
        <v>23574</v>
      </c>
      <c r="C22672" t="s">
        <v>23575</v>
      </c>
    </row>
    <row r="22673" spans="1:3" hidden="1" x14ac:dyDescent="0.25">
      <c r="A22673" t="s">
        <v>4130</v>
      </c>
      <c r="B22673" t="s">
        <v>23576</v>
      </c>
      <c r="C22673" t="s">
        <v>23577</v>
      </c>
    </row>
    <row r="22674" spans="1:3" hidden="1" x14ac:dyDescent="0.25">
      <c r="A22674" t="s">
        <v>4130</v>
      </c>
      <c r="B22674" t="s">
        <v>23578</v>
      </c>
      <c r="C22674" t="s">
        <v>23579</v>
      </c>
    </row>
    <row r="22675" spans="1:3" hidden="1" x14ac:dyDescent="0.25">
      <c r="A22675" t="s">
        <v>4130</v>
      </c>
      <c r="B22675" t="s">
        <v>23580</v>
      </c>
      <c r="C22675" t="s">
        <v>23581</v>
      </c>
    </row>
    <row r="22676" spans="1:3" hidden="1" x14ac:dyDescent="0.25">
      <c r="A22676" t="s">
        <v>4130</v>
      </c>
      <c r="B22676" t="s">
        <v>23582</v>
      </c>
      <c r="C22676" t="s">
        <v>23583</v>
      </c>
    </row>
    <row r="22677" spans="1:3" hidden="1" x14ac:dyDescent="0.25">
      <c r="A22677" t="s">
        <v>4130</v>
      </c>
      <c r="B22677" t="s">
        <v>23584</v>
      </c>
      <c r="C22677" t="s">
        <v>23585</v>
      </c>
    </row>
    <row r="22678" spans="1:3" hidden="1" x14ac:dyDescent="0.25">
      <c r="A22678" t="s">
        <v>4130</v>
      </c>
      <c r="B22678" t="s">
        <v>23586</v>
      </c>
      <c r="C22678" t="s">
        <v>23587</v>
      </c>
    </row>
    <row r="22679" spans="1:3" hidden="1" x14ac:dyDescent="0.25">
      <c r="A22679" t="s">
        <v>4130</v>
      </c>
      <c r="B22679" t="s">
        <v>23588</v>
      </c>
      <c r="C22679" t="s">
        <v>23589</v>
      </c>
    </row>
    <row r="22680" spans="1:3" hidden="1" x14ac:dyDescent="0.25">
      <c r="A22680" t="s">
        <v>4130</v>
      </c>
      <c r="B22680" t="s">
        <v>23590</v>
      </c>
      <c r="C22680" t="s">
        <v>23591</v>
      </c>
    </row>
    <row r="22681" spans="1:3" hidden="1" x14ac:dyDescent="0.25">
      <c r="A22681" t="s">
        <v>4130</v>
      </c>
      <c r="B22681" t="s">
        <v>23592</v>
      </c>
      <c r="C22681" t="s">
        <v>23593</v>
      </c>
    </row>
    <row r="22682" spans="1:3" hidden="1" x14ac:dyDescent="0.25">
      <c r="A22682" t="s">
        <v>4130</v>
      </c>
      <c r="B22682" t="s">
        <v>23594</v>
      </c>
      <c r="C22682" t="s">
        <v>23595</v>
      </c>
    </row>
    <row r="22683" spans="1:3" hidden="1" x14ac:dyDescent="0.25">
      <c r="A22683" t="s">
        <v>4130</v>
      </c>
      <c r="B22683" t="s">
        <v>23596</v>
      </c>
      <c r="C22683" t="s">
        <v>23597</v>
      </c>
    </row>
    <row r="22684" spans="1:3" hidden="1" x14ac:dyDescent="0.25">
      <c r="A22684" t="s">
        <v>4130</v>
      </c>
      <c r="B22684" t="s">
        <v>23598</v>
      </c>
      <c r="C22684" t="s">
        <v>23599</v>
      </c>
    </row>
    <row r="22685" spans="1:3" hidden="1" x14ac:dyDescent="0.25">
      <c r="A22685" t="s">
        <v>4130</v>
      </c>
      <c r="B22685" t="s">
        <v>23600</v>
      </c>
      <c r="C22685" t="s">
        <v>23601</v>
      </c>
    </row>
    <row r="22686" spans="1:3" hidden="1" x14ac:dyDescent="0.25">
      <c r="A22686" t="s">
        <v>4130</v>
      </c>
      <c r="B22686" t="s">
        <v>23602</v>
      </c>
      <c r="C22686" t="s">
        <v>23603</v>
      </c>
    </row>
    <row r="22687" spans="1:3" hidden="1" x14ac:dyDescent="0.25">
      <c r="A22687" t="s">
        <v>4130</v>
      </c>
      <c r="B22687" t="s">
        <v>23604</v>
      </c>
      <c r="C22687" t="s">
        <v>23605</v>
      </c>
    </row>
    <row r="22688" spans="1:3" hidden="1" x14ac:dyDescent="0.25">
      <c r="A22688" t="s">
        <v>4130</v>
      </c>
      <c r="B22688" t="s">
        <v>23606</v>
      </c>
      <c r="C22688" t="s">
        <v>23607</v>
      </c>
    </row>
    <row r="22689" spans="1:3" hidden="1" x14ac:dyDescent="0.25">
      <c r="A22689" t="s">
        <v>4130</v>
      </c>
      <c r="B22689" t="s">
        <v>23608</v>
      </c>
      <c r="C22689" t="s">
        <v>23609</v>
      </c>
    </row>
    <row r="22690" spans="1:3" hidden="1" x14ac:dyDescent="0.25">
      <c r="A22690" t="s">
        <v>4130</v>
      </c>
      <c r="B22690" t="s">
        <v>23610</v>
      </c>
      <c r="C22690" t="s">
        <v>23611</v>
      </c>
    </row>
    <row r="22691" spans="1:3" hidden="1" x14ac:dyDescent="0.25">
      <c r="A22691" t="s">
        <v>4130</v>
      </c>
      <c r="B22691" t="s">
        <v>23612</v>
      </c>
      <c r="C22691" t="s">
        <v>23613</v>
      </c>
    </row>
    <row r="22692" spans="1:3" hidden="1" x14ac:dyDescent="0.25">
      <c r="A22692" t="s">
        <v>4130</v>
      </c>
      <c r="B22692" t="s">
        <v>23614</v>
      </c>
      <c r="C22692" t="s">
        <v>23615</v>
      </c>
    </row>
    <row r="22693" spans="1:3" hidden="1" x14ac:dyDescent="0.25">
      <c r="A22693" t="s">
        <v>4130</v>
      </c>
      <c r="B22693" t="s">
        <v>23616</v>
      </c>
      <c r="C22693" t="s">
        <v>23617</v>
      </c>
    </row>
    <row r="22694" spans="1:3" hidden="1" x14ac:dyDescent="0.25">
      <c r="A22694" t="s">
        <v>4130</v>
      </c>
      <c r="B22694" t="s">
        <v>23618</v>
      </c>
      <c r="C22694" t="s">
        <v>23619</v>
      </c>
    </row>
    <row r="22695" spans="1:3" hidden="1" x14ac:dyDescent="0.25">
      <c r="A22695" t="s">
        <v>4130</v>
      </c>
      <c r="B22695" t="s">
        <v>23620</v>
      </c>
      <c r="C22695" t="s">
        <v>23621</v>
      </c>
    </row>
    <row r="22696" spans="1:3" hidden="1" x14ac:dyDescent="0.25">
      <c r="A22696" t="s">
        <v>4130</v>
      </c>
      <c r="B22696" t="s">
        <v>23622</v>
      </c>
      <c r="C22696" t="s">
        <v>23623</v>
      </c>
    </row>
    <row r="22697" spans="1:3" hidden="1" x14ac:dyDescent="0.25">
      <c r="A22697" t="s">
        <v>4130</v>
      </c>
      <c r="B22697" t="s">
        <v>23624</v>
      </c>
      <c r="C22697" t="s">
        <v>23623</v>
      </c>
    </row>
    <row r="22698" spans="1:3" hidden="1" x14ac:dyDescent="0.25">
      <c r="A22698" t="s">
        <v>4130</v>
      </c>
      <c r="B22698" t="s">
        <v>23625</v>
      </c>
      <c r="C22698" t="s">
        <v>23626</v>
      </c>
    </row>
    <row r="22699" spans="1:3" hidden="1" x14ac:dyDescent="0.25">
      <c r="A22699" t="s">
        <v>4130</v>
      </c>
      <c r="B22699" t="s">
        <v>23627</v>
      </c>
      <c r="C22699" t="s">
        <v>23628</v>
      </c>
    </row>
    <row r="22700" spans="1:3" hidden="1" x14ac:dyDescent="0.25">
      <c r="A22700" t="s">
        <v>4130</v>
      </c>
      <c r="B22700" t="s">
        <v>23629</v>
      </c>
      <c r="C22700" t="s">
        <v>23630</v>
      </c>
    </row>
    <row r="22701" spans="1:3" hidden="1" x14ac:dyDescent="0.25">
      <c r="A22701" t="s">
        <v>4130</v>
      </c>
      <c r="B22701" t="s">
        <v>23631</v>
      </c>
      <c r="C22701" t="s">
        <v>23632</v>
      </c>
    </row>
    <row r="22702" spans="1:3" hidden="1" x14ac:dyDescent="0.25">
      <c r="A22702" t="s">
        <v>4130</v>
      </c>
      <c r="B22702" t="s">
        <v>23633</v>
      </c>
      <c r="C22702" t="s">
        <v>23634</v>
      </c>
    </row>
    <row r="22703" spans="1:3" hidden="1" x14ac:dyDescent="0.25">
      <c r="A22703" t="s">
        <v>4130</v>
      </c>
      <c r="B22703" t="s">
        <v>23635</v>
      </c>
      <c r="C22703" t="s">
        <v>23636</v>
      </c>
    </row>
    <row r="22704" spans="1:3" hidden="1" x14ac:dyDescent="0.25">
      <c r="A22704" t="s">
        <v>4130</v>
      </c>
      <c r="B22704" t="s">
        <v>23637</v>
      </c>
      <c r="C22704" t="s">
        <v>23638</v>
      </c>
    </row>
    <row r="22705" spans="1:3" hidden="1" x14ac:dyDescent="0.25">
      <c r="A22705" t="s">
        <v>4130</v>
      </c>
      <c r="B22705" t="s">
        <v>23639</v>
      </c>
      <c r="C22705" t="s">
        <v>23638</v>
      </c>
    </row>
    <row r="22706" spans="1:3" hidden="1" x14ac:dyDescent="0.25">
      <c r="A22706" t="s">
        <v>4130</v>
      </c>
      <c r="B22706" t="s">
        <v>23640</v>
      </c>
      <c r="C22706" t="s">
        <v>23641</v>
      </c>
    </row>
    <row r="22707" spans="1:3" hidden="1" x14ac:dyDescent="0.25">
      <c r="A22707" t="s">
        <v>4130</v>
      </c>
      <c r="B22707" t="s">
        <v>23642</v>
      </c>
      <c r="C22707" t="s">
        <v>23643</v>
      </c>
    </row>
    <row r="22708" spans="1:3" hidden="1" x14ac:dyDescent="0.25">
      <c r="A22708" t="s">
        <v>4130</v>
      </c>
      <c r="B22708" t="s">
        <v>23644</v>
      </c>
      <c r="C22708" t="s">
        <v>23645</v>
      </c>
    </row>
    <row r="22709" spans="1:3" hidden="1" x14ac:dyDescent="0.25">
      <c r="A22709" t="s">
        <v>4130</v>
      </c>
      <c r="B22709" t="s">
        <v>23646</v>
      </c>
      <c r="C22709" t="s">
        <v>23645</v>
      </c>
    </row>
    <row r="22710" spans="1:3" hidden="1" x14ac:dyDescent="0.25">
      <c r="A22710" t="s">
        <v>4130</v>
      </c>
      <c r="B22710" t="s">
        <v>23647</v>
      </c>
      <c r="C22710" t="s">
        <v>23648</v>
      </c>
    </row>
    <row r="22711" spans="1:3" hidden="1" x14ac:dyDescent="0.25">
      <c r="A22711" t="s">
        <v>4130</v>
      </c>
      <c r="B22711" t="s">
        <v>23649</v>
      </c>
      <c r="C22711" t="s">
        <v>23650</v>
      </c>
    </row>
    <row r="22712" spans="1:3" hidden="1" x14ac:dyDescent="0.25">
      <c r="A22712" t="s">
        <v>4130</v>
      </c>
      <c r="B22712" t="s">
        <v>23651</v>
      </c>
      <c r="C22712" t="s">
        <v>23044</v>
      </c>
    </row>
    <row r="22713" spans="1:3" hidden="1" x14ac:dyDescent="0.25">
      <c r="A22713" t="s">
        <v>4130</v>
      </c>
      <c r="B22713" t="s">
        <v>23652</v>
      </c>
      <c r="C22713" t="s">
        <v>23653</v>
      </c>
    </row>
    <row r="22714" spans="1:3" hidden="1" x14ac:dyDescent="0.25">
      <c r="A22714" t="s">
        <v>4130</v>
      </c>
      <c r="B22714" t="s">
        <v>23654</v>
      </c>
      <c r="C22714" t="s">
        <v>23655</v>
      </c>
    </row>
    <row r="22715" spans="1:3" hidden="1" x14ac:dyDescent="0.25">
      <c r="A22715" t="s">
        <v>4130</v>
      </c>
      <c r="B22715" t="s">
        <v>23656</v>
      </c>
      <c r="C22715" t="s">
        <v>22857</v>
      </c>
    </row>
    <row r="22716" spans="1:3" hidden="1" x14ac:dyDescent="0.25">
      <c r="A22716" t="s">
        <v>4130</v>
      </c>
      <c r="B22716" t="s">
        <v>23657</v>
      </c>
      <c r="C22716" t="s">
        <v>23658</v>
      </c>
    </row>
    <row r="22717" spans="1:3" hidden="1" x14ac:dyDescent="0.25">
      <c r="A22717" t="s">
        <v>4130</v>
      </c>
      <c r="B22717" t="s">
        <v>23659</v>
      </c>
      <c r="C22717" t="s">
        <v>23660</v>
      </c>
    </row>
    <row r="22718" spans="1:3" hidden="1" x14ac:dyDescent="0.25">
      <c r="A22718" t="s">
        <v>4130</v>
      </c>
      <c r="B22718" t="s">
        <v>23661</v>
      </c>
      <c r="C22718" t="s">
        <v>23662</v>
      </c>
    </row>
    <row r="22719" spans="1:3" hidden="1" x14ac:dyDescent="0.25">
      <c r="A22719" t="s">
        <v>4130</v>
      </c>
      <c r="B22719" t="s">
        <v>23663</v>
      </c>
      <c r="C22719" t="s">
        <v>23664</v>
      </c>
    </row>
    <row r="22720" spans="1:3" hidden="1" x14ac:dyDescent="0.25">
      <c r="A22720" t="s">
        <v>4130</v>
      </c>
      <c r="B22720" t="s">
        <v>23665</v>
      </c>
      <c r="C22720" t="s">
        <v>23666</v>
      </c>
    </row>
    <row r="22721" spans="1:3" hidden="1" x14ac:dyDescent="0.25">
      <c r="A22721" t="s">
        <v>4130</v>
      </c>
      <c r="B22721" t="s">
        <v>23667</v>
      </c>
      <c r="C22721" t="s">
        <v>23668</v>
      </c>
    </row>
    <row r="22722" spans="1:3" hidden="1" x14ac:dyDescent="0.25">
      <c r="A22722" t="s">
        <v>4130</v>
      </c>
      <c r="B22722" t="s">
        <v>23669</v>
      </c>
      <c r="C22722" t="s">
        <v>23670</v>
      </c>
    </row>
    <row r="22723" spans="1:3" hidden="1" x14ac:dyDescent="0.25">
      <c r="A22723" t="s">
        <v>4130</v>
      </c>
      <c r="B22723" t="s">
        <v>23671</v>
      </c>
      <c r="C22723" t="s">
        <v>23668</v>
      </c>
    </row>
    <row r="22724" spans="1:3" hidden="1" x14ac:dyDescent="0.25">
      <c r="A22724" t="s">
        <v>4130</v>
      </c>
      <c r="B22724" t="s">
        <v>23672</v>
      </c>
      <c r="C22724" t="s">
        <v>23670</v>
      </c>
    </row>
    <row r="22725" spans="1:3" hidden="1" x14ac:dyDescent="0.25">
      <c r="A22725" t="s">
        <v>4130</v>
      </c>
      <c r="B22725" t="s">
        <v>23673</v>
      </c>
      <c r="C22725" t="s">
        <v>23674</v>
      </c>
    </row>
    <row r="22726" spans="1:3" hidden="1" x14ac:dyDescent="0.25">
      <c r="A22726" t="s">
        <v>4130</v>
      </c>
      <c r="B22726" t="s">
        <v>23675</v>
      </c>
      <c r="C22726" t="s">
        <v>23676</v>
      </c>
    </row>
    <row r="22727" spans="1:3" hidden="1" x14ac:dyDescent="0.25">
      <c r="A22727" t="s">
        <v>4130</v>
      </c>
      <c r="B22727" t="s">
        <v>23677</v>
      </c>
      <c r="C22727" t="s">
        <v>23678</v>
      </c>
    </row>
    <row r="22728" spans="1:3" hidden="1" x14ac:dyDescent="0.25">
      <c r="A22728" t="s">
        <v>4130</v>
      </c>
      <c r="B22728" t="s">
        <v>23679</v>
      </c>
      <c r="C22728" t="s">
        <v>23680</v>
      </c>
    </row>
    <row r="22729" spans="1:3" hidden="1" x14ac:dyDescent="0.25">
      <c r="A22729" t="s">
        <v>4130</v>
      </c>
      <c r="B22729" t="s">
        <v>23681</v>
      </c>
      <c r="C22729" t="s">
        <v>23682</v>
      </c>
    </row>
    <row r="22730" spans="1:3" hidden="1" x14ac:dyDescent="0.25">
      <c r="A22730" t="s">
        <v>4130</v>
      </c>
      <c r="B22730" t="s">
        <v>23683</v>
      </c>
      <c r="C22730" t="s">
        <v>23684</v>
      </c>
    </row>
    <row r="22731" spans="1:3" hidden="1" x14ac:dyDescent="0.25">
      <c r="A22731" t="s">
        <v>4130</v>
      </c>
      <c r="B22731" t="s">
        <v>23685</v>
      </c>
      <c r="C22731" t="s">
        <v>23686</v>
      </c>
    </row>
    <row r="22732" spans="1:3" hidden="1" x14ac:dyDescent="0.25">
      <c r="A22732" t="s">
        <v>4130</v>
      </c>
      <c r="B22732" t="s">
        <v>23687</v>
      </c>
      <c r="C22732" t="s">
        <v>23688</v>
      </c>
    </row>
    <row r="22733" spans="1:3" hidden="1" x14ac:dyDescent="0.25">
      <c r="A22733" t="s">
        <v>4130</v>
      </c>
      <c r="B22733" t="s">
        <v>23689</v>
      </c>
      <c r="C22733" t="s">
        <v>23688</v>
      </c>
    </row>
    <row r="22734" spans="1:3" hidden="1" x14ac:dyDescent="0.25">
      <c r="A22734" t="s">
        <v>4130</v>
      </c>
      <c r="B22734" t="s">
        <v>23690</v>
      </c>
      <c r="C22734" t="s">
        <v>23691</v>
      </c>
    </row>
    <row r="22735" spans="1:3" hidden="1" x14ac:dyDescent="0.25">
      <c r="A22735" t="s">
        <v>4130</v>
      </c>
      <c r="B22735" t="s">
        <v>23692</v>
      </c>
      <c r="C22735" t="s">
        <v>23691</v>
      </c>
    </row>
    <row r="22736" spans="1:3" hidden="1" x14ac:dyDescent="0.25">
      <c r="A22736" t="s">
        <v>4130</v>
      </c>
      <c r="B22736" t="s">
        <v>23693</v>
      </c>
      <c r="C22736" t="s">
        <v>23694</v>
      </c>
    </row>
    <row r="22737" spans="1:3" hidden="1" x14ac:dyDescent="0.25">
      <c r="A22737" t="s">
        <v>4130</v>
      </c>
      <c r="B22737" t="s">
        <v>23695</v>
      </c>
      <c r="C22737" t="s">
        <v>23696</v>
      </c>
    </row>
    <row r="22738" spans="1:3" hidden="1" x14ac:dyDescent="0.25">
      <c r="A22738" t="s">
        <v>4130</v>
      </c>
      <c r="B22738" t="s">
        <v>23697</v>
      </c>
      <c r="C22738" t="s">
        <v>23698</v>
      </c>
    </row>
    <row r="22739" spans="1:3" hidden="1" x14ac:dyDescent="0.25">
      <c r="A22739" t="s">
        <v>4130</v>
      </c>
      <c r="B22739" t="s">
        <v>23699</v>
      </c>
      <c r="C22739" t="s">
        <v>23700</v>
      </c>
    </row>
    <row r="22740" spans="1:3" hidden="1" x14ac:dyDescent="0.25">
      <c r="A22740" t="s">
        <v>4130</v>
      </c>
      <c r="B22740" t="s">
        <v>23701</v>
      </c>
      <c r="C22740" t="s">
        <v>23702</v>
      </c>
    </row>
    <row r="22741" spans="1:3" hidden="1" x14ac:dyDescent="0.25">
      <c r="A22741" t="s">
        <v>4130</v>
      </c>
      <c r="B22741" t="s">
        <v>23703</v>
      </c>
      <c r="C22741" t="s">
        <v>23704</v>
      </c>
    </row>
    <row r="22742" spans="1:3" hidden="1" x14ac:dyDescent="0.25">
      <c r="A22742" t="s">
        <v>4130</v>
      </c>
      <c r="B22742" t="s">
        <v>23705</v>
      </c>
      <c r="C22742" t="s">
        <v>23706</v>
      </c>
    </row>
    <row r="22743" spans="1:3" hidden="1" x14ac:dyDescent="0.25">
      <c r="A22743" t="s">
        <v>4130</v>
      </c>
      <c r="B22743" t="s">
        <v>23707</v>
      </c>
      <c r="C22743" t="s">
        <v>23708</v>
      </c>
    </row>
    <row r="22744" spans="1:3" hidden="1" x14ac:dyDescent="0.25">
      <c r="A22744" t="s">
        <v>4130</v>
      </c>
      <c r="B22744" t="s">
        <v>23709</v>
      </c>
      <c r="C22744" t="s">
        <v>23710</v>
      </c>
    </row>
    <row r="22745" spans="1:3" hidden="1" x14ac:dyDescent="0.25">
      <c r="A22745" t="s">
        <v>4130</v>
      </c>
      <c r="B22745" t="s">
        <v>23711</v>
      </c>
      <c r="C22745" t="s">
        <v>23712</v>
      </c>
    </row>
    <row r="22746" spans="1:3" hidden="1" x14ac:dyDescent="0.25">
      <c r="A22746" t="s">
        <v>4130</v>
      </c>
      <c r="B22746" t="s">
        <v>23713</v>
      </c>
      <c r="C22746" t="s">
        <v>23712</v>
      </c>
    </row>
    <row r="22747" spans="1:3" hidden="1" x14ac:dyDescent="0.25">
      <c r="A22747" t="s">
        <v>4130</v>
      </c>
      <c r="B22747" t="s">
        <v>23714</v>
      </c>
      <c r="C22747" t="s">
        <v>23715</v>
      </c>
    </row>
    <row r="22748" spans="1:3" hidden="1" x14ac:dyDescent="0.25">
      <c r="A22748" t="s">
        <v>4130</v>
      </c>
      <c r="B22748" t="s">
        <v>23716</v>
      </c>
      <c r="C22748" t="s">
        <v>23717</v>
      </c>
    </row>
    <row r="22749" spans="1:3" hidden="1" x14ac:dyDescent="0.25">
      <c r="A22749" t="s">
        <v>4130</v>
      </c>
      <c r="B22749" t="s">
        <v>23718</v>
      </c>
      <c r="C22749" t="s">
        <v>23719</v>
      </c>
    </row>
    <row r="22750" spans="1:3" hidden="1" x14ac:dyDescent="0.25">
      <c r="A22750" t="s">
        <v>4130</v>
      </c>
      <c r="B22750" t="s">
        <v>23720</v>
      </c>
      <c r="C22750" t="s">
        <v>23721</v>
      </c>
    </row>
    <row r="22751" spans="1:3" hidden="1" x14ac:dyDescent="0.25">
      <c r="A22751" t="s">
        <v>4130</v>
      </c>
      <c r="B22751" t="s">
        <v>23722</v>
      </c>
      <c r="C22751" t="s">
        <v>23723</v>
      </c>
    </row>
    <row r="22752" spans="1:3" hidden="1" x14ac:dyDescent="0.25">
      <c r="A22752" t="s">
        <v>4130</v>
      </c>
      <c r="B22752" t="s">
        <v>23724</v>
      </c>
      <c r="C22752" t="s">
        <v>23725</v>
      </c>
    </row>
    <row r="22753" spans="1:3" hidden="1" x14ac:dyDescent="0.25">
      <c r="A22753" t="s">
        <v>4130</v>
      </c>
      <c r="B22753" t="s">
        <v>23726</v>
      </c>
      <c r="C22753" t="s">
        <v>23727</v>
      </c>
    </row>
    <row r="22754" spans="1:3" hidden="1" x14ac:dyDescent="0.25">
      <c r="A22754" t="s">
        <v>4130</v>
      </c>
      <c r="B22754" t="s">
        <v>23728</v>
      </c>
      <c r="C22754" t="s">
        <v>23729</v>
      </c>
    </row>
    <row r="22755" spans="1:3" hidden="1" x14ac:dyDescent="0.25">
      <c r="A22755" t="s">
        <v>4130</v>
      </c>
      <c r="B22755" t="s">
        <v>23730</v>
      </c>
      <c r="C22755" t="s">
        <v>23731</v>
      </c>
    </row>
    <row r="22756" spans="1:3" hidden="1" x14ac:dyDescent="0.25">
      <c r="A22756" t="s">
        <v>4130</v>
      </c>
      <c r="B22756" t="s">
        <v>23732</v>
      </c>
      <c r="C22756" t="s">
        <v>23733</v>
      </c>
    </row>
    <row r="22757" spans="1:3" hidden="1" x14ac:dyDescent="0.25">
      <c r="A22757" t="s">
        <v>4130</v>
      </c>
      <c r="B22757" t="s">
        <v>23734</v>
      </c>
      <c r="C22757" t="s">
        <v>23735</v>
      </c>
    </row>
    <row r="22758" spans="1:3" hidden="1" x14ac:dyDescent="0.25">
      <c r="A22758" t="s">
        <v>4130</v>
      </c>
      <c r="B22758" t="s">
        <v>23736</v>
      </c>
      <c r="C22758" t="s">
        <v>23737</v>
      </c>
    </row>
    <row r="22759" spans="1:3" hidden="1" x14ac:dyDescent="0.25">
      <c r="A22759" t="s">
        <v>4130</v>
      </c>
      <c r="B22759" t="s">
        <v>23738</v>
      </c>
      <c r="C22759" t="s">
        <v>23739</v>
      </c>
    </row>
    <row r="22760" spans="1:3" hidden="1" x14ac:dyDescent="0.25">
      <c r="A22760" t="s">
        <v>4130</v>
      </c>
      <c r="B22760" t="s">
        <v>23740</v>
      </c>
      <c r="C22760" t="s">
        <v>23741</v>
      </c>
    </row>
    <row r="22761" spans="1:3" hidden="1" x14ac:dyDescent="0.25">
      <c r="A22761" t="s">
        <v>4130</v>
      </c>
      <c r="B22761" t="s">
        <v>23742</v>
      </c>
      <c r="C22761" t="s">
        <v>23743</v>
      </c>
    </row>
    <row r="22762" spans="1:3" hidden="1" x14ac:dyDescent="0.25">
      <c r="A22762" t="s">
        <v>4130</v>
      </c>
      <c r="B22762" t="s">
        <v>23744</v>
      </c>
      <c r="C22762" t="s">
        <v>23745</v>
      </c>
    </row>
    <row r="22763" spans="1:3" hidden="1" x14ac:dyDescent="0.25">
      <c r="A22763" t="s">
        <v>4130</v>
      </c>
      <c r="B22763" t="s">
        <v>23746</v>
      </c>
      <c r="C22763" t="s">
        <v>23747</v>
      </c>
    </row>
    <row r="22764" spans="1:3" hidden="1" x14ac:dyDescent="0.25">
      <c r="A22764" t="s">
        <v>4130</v>
      </c>
      <c r="B22764" t="s">
        <v>23748</v>
      </c>
      <c r="C22764" t="s">
        <v>23749</v>
      </c>
    </row>
    <row r="22765" spans="1:3" hidden="1" x14ac:dyDescent="0.25">
      <c r="A22765" t="s">
        <v>4130</v>
      </c>
      <c r="B22765" t="s">
        <v>23750</v>
      </c>
      <c r="C22765" t="s">
        <v>23751</v>
      </c>
    </row>
    <row r="22766" spans="1:3" hidden="1" x14ac:dyDescent="0.25">
      <c r="A22766" t="s">
        <v>4130</v>
      </c>
      <c r="B22766" t="s">
        <v>23752</v>
      </c>
      <c r="C22766" t="s">
        <v>23753</v>
      </c>
    </row>
    <row r="22767" spans="1:3" hidden="1" x14ac:dyDescent="0.25">
      <c r="A22767" t="s">
        <v>4130</v>
      </c>
      <c r="B22767" t="s">
        <v>23754</v>
      </c>
      <c r="C22767" t="s">
        <v>23755</v>
      </c>
    </row>
    <row r="22768" spans="1:3" hidden="1" x14ac:dyDescent="0.25">
      <c r="A22768" t="s">
        <v>4130</v>
      </c>
      <c r="B22768" t="s">
        <v>23756</v>
      </c>
      <c r="C22768" t="s">
        <v>23757</v>
      </c>
    </row>
    <row r="22769" spans="1:3" hidden="1" x14ac:dyDescent="0.25">
      <c r="A22769" t="s">
        <v>4130</v>
      </c>
      <c r="B22769" t="s">
        <v>23758</v>
      </c>
      <c r="C22769" t="s">
        <v>23759</v>
      </c>
    </row>
    <row r="22770" spans="1:3" hidden="1" x14ac:dyDescent="0.25">
      <c r="A22770" t="s">
        <v>4130</v>
      </c>
      <c r="B22770" t="s">
        <v>23760</v>
      </c>
      <c r="C22770" t="s">
        <v>23761</v>
      </c>
    </row>
    <row r="22771" spans="1:3" hidden="1" x14ac:dyDescent="0.25">
      <c r="A22771" t="s">
        <v>4130</v>
      </c>
      <c r="B22771" t="s">
        <v>23762</v>
      </c>
      <c r="C22771" t="s">
        <v>23763</v>
      </c>
    </row>
    <row r="22772" spans="1:3" hidden="1" x14ac:dyDescent="0.25">
      <c r="A22772" t="s">
        <v>4130</v>
      </c>
      <c r="B22772" t="s">
        <v>23764</v>
      </c>
      <c r="C22772" t="s">
        <v>23765</v>
      </c>
    </row>
    <row r="22773" spans="1:3" hidden="1" x14ac:dyDescent="0.25">
      <c r="A22773" t="s">
        <v>4130</v>
      </c>
      <c r="B22773" t="s">
        <v>23766</v>
      </c>
      <c r="C22773" t="s">
        <v>23767</v>
      </c>
    </row>
    <row r="22774" spans="1:3" hidden="1" x14ac:dyDescent="0.25">
      <c r="A22774" t="s">
        <v>4130</v>
      </c>
      <c r="B22774" t="s">
        <v>23768</v>
      </c>
      <c r="C22774" t="s">
        <v>23769</v>
      </c>
    </row>
    <row r="22775" spans="1:3" hidden="1" x14ac:dyDescent="0.25">
      <c r="A22775" t="s">
        <v>4130</v>
      </c>
      <c r="B22775" t="s">
        <v>23770</v>
      </c>
      <c r="C22775" t="s">
        <v>23771</v>
      </c>
    </row>
    <row r="22776" spans="1:3" hidden="1" x14ac:dyDescent="0.25">
      <c r="A22776" t="s">
        <v>4130</v>
      </c>
      <c r="B22776" t="s">
        <v>23772</v>
      </c>
      <c r="C22776" t="s">
        <v>23773</v>
      </c>
    </row>
    <row r="22777" spans="1:3" hidden="1" x14ac:dyDescent="0.25">
      <c r="A22777" t="s">
        <v>4130</v>
      </c>
      <c r="B22777" t="s">
        <v>23774</v>
      </c>
      <c r="C22777" t="s">
        <v>23775</v>
      </c>
    </row>
    <row r="22778" spans="1:3" hidden="1" x14ac:dyDescent="0.25">
      <c r="A22778" t="s">
        <v>4130</v>
      </c>
      <c r="B22778" t="s">
        <v>23776</v>
      </c>
      <c r="C22778" t="s">
        <v>23777</v>
      </c>
    </row>
    <row r="22779" spans="1:3" hidden="1" x14ac:dyDescent="0.25">
      <c r="A22779" t="s">
        <v>4130</v>
      </c>
      <c r="B22779" t="s">
        <v>23778</v>
      </c>
      <c r="C22779" t="s">
        <v>23779</v>
      </c>
    </row>
    <row r="22780" spans="1:3" hidden="1" x14ac:dyDescent="0.25">
      <c r="A22780" t="s">
        <v>4130</v>
      </c>
      <c r="B22780" t="s">
        <v>23780</v>
      </c>
      <c r="C22780" t="s">
        <v>23781</v>
      </c>
    </row>
    <row r="22781" spans="1:3" hidden="1" x14ac:dyDescent="0.25">
      <c r="A22781" t="s">
        <v>4130</v>
      </c>
      <c r="B22781" t="s">
        <v>23782</v>
      </c>
      <c r="C22781" t="s">
        <v>23783</v>
      </c>
    </row>
    <row r="22782" spans="1:3" hidden="1" x14ac:dyDescent="0.25">
      <c r="A22782" t="s">
        <v>4130</v>
      </c>
      <c r="B22782" t="s">
        <v>23784</v>
      </c>
      <c r="C22782" t="s">
        <v>23785</v>
      </c>
    </row>
    <row r="22783" spans="1:3" hidden="1" x14ac:dyDescent="0.25">
      <c r="A22783" t="s">
        <v>4130</v>
      </c>
      <c r="B22783" t="s">
        <v>23786</v>
      </c>
      <c r="C22783" t="s">
        <v>23787</v>
      </c>
    </row>
    <row r="22784" spans="1:3" hidden="1" x14ac:dyDescent="0.25">
      <c r="A22784" t="s">
        <v>4130</v>
      </c>
      <c r="B22784" t="s">
        <v>23788</v>
      </c>
      <c r="C22784" t="s">
        <v>23789</v>
      </c>
    </row>
    <row r="22785" spans="1:3" hidden="1" x14ac:dyDescent="0.25">
      <c r="A22785" t="s">
        <v>4130</v>
      </c>
      <c r="B22785" t="s">
        <v>23790</v>
      </c>
      <c r="C22785" t="s">
        <v>23791</v>
      </c>
    </row>
    <row r="22786" spans="1:3" hidden="1" x14ac:dyDescent="0.25">
      <c r="A22786" t="s">
        <v>4130</v>
      </c>
      <c r="B22786" t="s">
        <v>23792</v>
      </c>
      <c r="C22786" t="s">
        <v>23793</v>
      </c>
    </row>
    <row r="22787" spans="1:3" hidden="1" x14ac:dyDescent="0.25">
      <c r="A22787" t="s">
        <v>4130</v>
      </c>
      <c r="B22787" t="s">
        <v>23794</v>
      </c>
      <c r="C22787" t="s">
        <v>23795</v>
      </c>
    </row>
    <row r="22788" spans="1:3" hidden="1" x14ac:dyDescent="0.25">
      <c r="A22788" t="s">
        <v>4130</v>
      </c>
      <c r="B22788" t="s">
        <v>23796</v>
      </c>
      <c r="C22788" t="s">
        <v>23797</v>
      </c>
    </row>
    <row r="22789" spans="1:3" hidden="1" x14ac:dyDescent="0.25">
      <c r="A22789" t="s">
        <v>4130</v>
      </c>
      <c r="B22789" t="s">
        <v>23798</v>
      </c>
      <c r="C22789" t="s">
        <v>23799</v>
      </c>
    </row>
    <row r="22790" spans="1:3" hidden="1" x14ac:dyDescent="0.25">
      <c r="A22790" t="s">
        <v>4130</v>
      </c>
      <c r="B22790" t="s">
        <v>23800</v>
      </c>
      <c r="C22790" t="s">
        <v>23801</v>
      </c>
    </row>
    <row r="22791" spans="1:3" hidden="1" x14ac:dyDescent="0.25">
      <c r="A22791" t="s">
        <v>4130</v>
      </c>
      <c r="B22791" t="s">
        <v>23802</v>
      </c>
      <c r="C22791" t="s">
        <v>23803</v>
      </c>
    </row>
    <row r="22792" spans="1:3" hidden="1" x14ac:dyDescent="0.25">
      <c r="A22792" t="s">
        <v>4130</v>
      </c>
      <c r="B22792" t="s">
        <v>23804</v>
      </c>
      <c r="C22792" t="s">
        <v>23805</v>
      </c>
    </row>
    <row r="22793" spans="1:3" hidden="1" x14ac:dyDescent="0.25">
      <c r="A22793" t="s">
        <v>4130</v>
      </c>
      <c r="B22793" t="s">
        <v>23806</v>
      </c>
      <c r="C22793" t="s">
        <v>23807</v>
      </c>
    </row>
    <row r="22794" spans="1:3" hidden="1" x14ac:dyDescent="0.25">
      <c r="A22794" t="s">
        <v>4130</v>
      </c>
      <c r="B22794" t="s">
        <v>23808</v>
      </c>
      <c r="C22794" t="s">
        <v>23809</v>
      </c>
    </row>
    <row r="22795" spans="1:3" hidden="1" x14ac:dyDescent="0.25">
      <c r="A22795" t="s">
        <v>4130</v>
      </c>
      <c r="B22795" t="s">
        <v>23810</v>
      </c>
      <c r="C22795" t="s">
        <v>23811</v>
      </c>
    </row>
    <row r="22796" spans="1:3" hidden="1" x14ac:dyDescent="0.25">
      <c r="A22796" t="s">
        <v>4130</v>
      </c>
      <c r="B22796" t="s">
        <v>23812</v>
      </c>
      <c r="C22796" t="s">
        <v>23813</v>
      </c>
    </row>
    <row r="22797" spans="1:3" hidden="1" x14ac:dyDescent="0.25">
      <c r="A22797" t="s">
        <v>4130</v>
      </c>
      <c r="B22797" t="s">
        <v>23814</v>
      </c>
      <c r="C22797" t="s">
        <v>23815</v>
      </c>
    </row>
    <row r="22798" spans="1:3" hidden="1" x14ac:dyDescent="0.25">
      <c r="A22798" t="s">
        <v>4130</v>
      </c>
      <c r="B22798" t="s">
        <v>23816</v>
      </c>
      <c r="C22798" t="s">
        <v>23817</v>
      </c>
    </row>
    <row r="22799" spans="1:3" hidden="1" x14ac:dyDescent="0.25">
      <c r="A22799" t="s">
        <v>4130</v>
      </c>
      <c r="B22799" t="s">
        <v>23818</v>
      </c>
      <c r="C22799" t="s">
        <v>23819</v>
      </c>
    </row>
    <row r="22800" spans="1:3" hidden="1" x14ac:dyDescent="0.25">
      <c r="A22800" t="s">
        <v>4130</v>
      </c>
      <c r="B22800" t="s">
        <v>23820</v>
      </c>
      <c r="C22800" t="s">
        <v>23821</v>
      </c>
    </row>
    <row r="22801" spans="1:3" hidden="1" x14ac:dyDescent="0.25">
      <c r="A22801" t="s">
        <v>4130</v>
      </c>
      <c r="B22801" t="s">
        <v>23822</v>
      </c>
      <c r="C22801" t="s">
        <v>23823</v>
      </c>
    </row>
    <row r="22802" spans="1:3" hidden="1" x14ac:dyDescent="0.25">
      <c r="A22802" t="s">
        <v>4130</v>
      </c>
      <c r="B22802" t="s">
        <v>23824</v>
      </c>
      <c r="C22802" t="s">
        <v>23825</v>
      </c>
    </row>
    <row r="22803" spans="1:3" hidden="1" x14ac:dyDescent="0.25">
      <c r="A22803" t="s">
        <v>4130</v>
      </c>
      <c r="B22803" t="s">
        <v>23826</v>
      </c>
      <c r="C22803" t="s">
        <v>23827</v>
      </c>
    </row>
    <row r="22804" spans="1:3" hidden="1" x14ac:dyDescent="0.25">
      <c r="A22804" t="s">
        <v>4130</v>
      </c>
      <c r="B22804" t="s">
        <v>23828</v>
      </c>
      <c r="C22804" t="s">
        <v>23829</v>
      </c>
    </row>
    <row r="22805" spans="1:3" hidden="1" x14ac:dyDescent="0.25">
      <c r="A22805" t="s">
        <v>4130</v>
      </c>
      <c r="B22805" t="s">
        <v>23830</v>
      </c>
      <c r="C22805" t="s">
        <v>23831</v>
      </c>
    </row>
    <row r="22806" spans="1:3" hidden="1" x14ac:dyDescent="0.25">
      <c r="A22806" t="s">
        <v>4130</v>
      </c>
      <c r="B22806" t="s">
        <v>23832</v>
      </c>
      <c r="C22806" t="s">
        <v>23833</v>
      </c>
    </row>
    <row r="22807" spans="1:3" hidden="1" x14ac:dyDescent="0.25">
      <c r="A22807" t="s">
        <v>4130</v>
      </c>
      <c r="B22807" t="s">
        <v>23834</v>
      </c>
      <c r="C22807" t="s">
        <v>23835</v>
      </c>
    </row>
    <row r="22808" spans="1:3" hidden="1" x14ac:dyDescent="0.25">
      <c r="A22808" t="s">
        <v>4130</v>
      </c>
      <c r="B22808" t="s">
        <v>23836</v>
      </c>
      <c r="C22808" t="s">
        <v>23837</v>
      </c>
    </row>
    <row r="22809" spans="1:3" hidden="1" x14ac:dyDescent="0.25">
      <c r="A22809" t="s">
        <v>4130</v>
      </c>
      <c r="B22809" t="s">
        <v>23838</v>
      </c>
      <c r="C22809" t="s">
        <v>23839</v>
      </c>
    </row>
    <row r="22810" spans="1:3" hidden="1" x14ac:dyDescent="0.25">
      <c r="A22810" t="s">
        <v>4130</v>
      </c>
      <c r="B22810" t="s">
        <v>23840</v>
      </c>
      <c r="C22810" t="s">
        <v>23841</v>
      </c>
    </row>
    <row r="22811" spans="1:3" hidden="1" x14ac:dyDescent="0.25">
      <c r="A22811" t="s">
        <v>4130</v>
      </c>
      <c r="B22811" t="s">
        <v>23842</v>
      </c>
      <c r="C22811" t="s">
        <v>23843</v>
      </c>
    </row>
    <row r="22812" spans="1:3" hidden="1" x14ac:dyDescent="0.25">
      <c r="A22812" t="s">
        <v>4130</v>
      </c>
      <c r="B22812" t="s">
        <v>23844</v>
      </c>
      <c r="C22812" t="s">
        <v>23845</v>
      </c>
    </row>
    <row r="22813" spans="1:3" hidden="1" x14ac:dyDescent="0.25">
      <c r="A22813" t="s">
        <v>4130</v>
      </c>
      <c r="B22813" t="s">
        <v>23846</v>
      </c>
      <c r="C22813" t="s">
        <v>23847</v>
      </c>
    </row>
    <row r="22814" spans="1:3" hidden="1" x14ac:dyDescent="0.25">
      <c r="A22814" t="s">
        <v>4130</v>
      </c>
      <c r="B22814" t="s">
        <v>23848</v>
      </c>
      <c r="C22814" t="s">
        <v>23849</v>
      </c>
    </row>
    <row r="22815" spans="1:3" hidden="1" x14ac:dyDescent="0.25">
      <c r="A22815" t="s">
        <v>4130</v>
      </c>
      <c r="B22815" t="s">
        <v>23850</v>
      </c>
      <c r="C22815" t="s">
        <v>23851</v>
      </c>
    </row>
    <row r="22816" spans="1:3" hidden="1" x14ac:dyDescent="0.25">
      <c r="A22816" t="s">
        <v>4130</v>
      </c>
      <c r="B22816" t="s">
        <v>23852</v>
      </c>
      <c r="C22816" t="s">
        <v>23853</v>
      </c>
    </row>
    <row r="22817" spans="1:3" hidden="1" x14ac:dyDescent="0.25">
      <c r="A22817" t="s">
        <v>4130</v>
      </c>
      <c r="B22817" t="s">
        <v>23854</v>
      </c>
      <c r="C22817" t="s">
        <v>23855</v>
      </c>
    </row>
    <row r="22818" spans="1:3" hidden="1" x14ac:dyDescent="0.25">
      <c r="A22818" t="s">
        <v>4130</v>
      </c>
      <c r="B22818" t="s">
        <v>23856</v>
      </c>
      <c r="C22818" t="s">
        <v>23857</v>
      </c>
    </row>
    <row r="22819" spans="1:3" hidden="1" x14ac:dyDescent="0.25">
      <c r="A22819" t="s">
        <v>4130</v>
      </c>
      <c r="B22819" t="s">
        <v>23858</v>
      </c>
      <c r="C22819" t="s">
        <v>23859</v>
      </c>
    </row>
    <row r="22820" spans="1:3" hidden="1" x14ac:dyDescent="0.25">
      <c r="A22820" t="s">
        <v>4130</v>
      </c>
      <c r="B22820" t="s">
        <v>23860</v>
      </c>
      <c r="C22820" t="s">
        <v>23861</v>
      </c>
    </row>
    <row r="22821" spans="1:3" hidden="1" x14ac:dyDescent="0.25">
      <c r="A22821" t="s">
        <v>4130</v>
      </c>
      <c r="B22821" t="s">
        <v>23862</v>
      </c>
      <c r="C22821" t="s">
        <v>23863</v>
      </c>
    </row>
    <row r="22822" spans="1:3" hidden="1" x14ac:dyDescent="0.25">
      <c r="A22822" t="s">
        <v>4130</v>
      </c>
      <c r="B22822" t="s">
        <v>23864</v>
      </c>
      <c r="C22822" t="s">
        <v>23865</v>
      </c>
    </row>
    <row r="22823" spans="1:3" hidden="1" x14ac:dyDescent="0.25">
      <c r="A22823" t="s">
        <v>4130</v>
      </c>
      <c r="B22823" t="s">
        <v>23866</v>
      </c>
      <c r="C22823" t="s">
        <v>23867</v>
      </c>
    </row>
    <row r="22824" spans="1:3" hidden="1" x14ac:dyDescent="0.25">
      <c r="A22824" t="s">
        <v>4130</v>
      </c>
      <c r="B22824" t="s">
        <v>23868</v>
      </c>
      <c r="C22824" t="s">
        <v>23869</v>
      </c>
    </row>
    <row r="22825" spans="1:3" hidden="1" x14ac:dyDescent="0.25">
      <c r="A22825" t="s">
        <v>4130</v>
      </c>
      <c r="B22825" t="s">
        <v>23870</v>
      </c>
      <c r="C22825" t="s">
        <v>23871</v>
      </c>
    </row>
    <row r="22826" spans="1:3" hidden="1" x14ac:dyDescent="0.25">
      <c r="A22826" t="s">
        <v>4130</v>
      </c>
      <c r="B22826" t="s">
        <v>23872</v>
      </c>
      <c r="C22826" t="s">
        <v>23873</v>
      </c>
    </row>
    <row r="22827" spans="1:3" hidden="1" x14ac:dyDescent="0.25">
      <c r="A22827" t="s">
        <v>4130</v>
      </c>
      <c r="B22827" t="s">
        <v>23874</v>
      </c>
      <c r="C22827" t="s">
        <v>23875</v>
      </c>
    </row>
    <row r="22828" spans="1:3" hidden="1" x14ac:dyDescent="0.25">
      <c r="A22828" t="s">
        <v>4130</v>
      </c>
      <c r="B22828" t="s">
        <v>23876</v>
      </c>
      <c r="C22828" t="s">
        <v>23877</v>
      </c>
    </row>
    <row r="22829" spans="1:3" hidden="1" x14ac:dyDescent="0.25">
      <c r="A22829" t="s">
        <v>4130</v>
      </c>
      <c r="B22829" t="s">
        <v>23878</v>
      </c>
      <c r="C22829" t="s">
        <v>23879</v>
      </c>
    </row>
    <row r="22830" spans="1:3" hidden="1" x14ac:dyDescent="0.25">
      <c r="A22830" t="s">
        <v>4130</v>
      </c>
      <c r="B22830" t="s">
        <v>23880</v>
      </c>
      <c r="C22830" t="s">
        <v>23881</v>
      </c>
    </row>
    <row r="22831" spans="1:3" hidden="1" x14ac:dyDescent="0.25">
      <c r="A22831" t="s">
        <v>4130</v>
      </c>
      <c r="B22831" t="s">
        <v>23882</v>
      </c>
      <c r="C22831" t="s">
        <v>23883</v>
      </c>
    </row>
    <row r="22832" spans="1:3" hidden="1" x14ac:dyDescent="0.25">
      <c r="A22832" t="s">
        <v>4130</v>
      </c>
      <c r="B22832" t="s">
        <v>23884</v>
      </c>
      <c r="C22832" t="s">
        <v>23885</v>
      </c>
    </row>
    <row r="22833" spans="1:3" hidden="1" x14ac:dyDescent="0.25">
      <c r="A22833" t="s">
        <v>4130</v>
      </c>
      <c r="B22833" t="s">
        <v>23886</v>
      </c>
      <c r="C22833" t="s">
        <v>23887</v>
      </c>
    </row>
    <row r="22834" spans="1:3" hidden="1" x14ac:dyDescent="0.25">
      <c r="A22834" t="s">
        <v>4130</v>
      </c>
      <c r="B22834" t="s">
        <v>23888</v>
      </c>
      <c r="C22834" t="s">
        <v>23889</v>
      </c>
    </row>
    <row r="22835" spans="1:3" hidden="1" x14ac:dyDescent="0.25">
      <c r="A22835" t="s">
        <v>4130</v>
      </c>
      <c r="B22835" t="s">
        <v>23890</v>
      </c>
      <c r="C22835" t="s">
        <v>23891</v>
      </c>
    </row>
    <row r="22836" spans="1:3" hidden="1" x14ac:dyDescent="0.25">
      <c r="A22836" t="s">
        <v>4130</v>
      </c>
      <c r="B22836" t="s">
        <v>23892</v>
      </c>
      <c r="C22836" t="s">
        <v>23893</v>
      </c>
    </row>
    <row r="22837" spans="1:3" hidden="1" x14ac:dyDescent="0.25">
      <c r="A22837" t="s">
        <v>4130</v>
      </c>
      <c r="B22837" t="s">
        <v>23894</v>
      </c>
      <c r="C22837" t="s">
        <v>23895</v>
      </c>
    </row>
    <row r="22838" spans="1:3" hidden="1" x14ac:dyDescent="0.25">
      <c r="A22838" t="s">
        <v>4130</v>
      </c>
      <c r="B22838" t="s">
        <v>23896</v>
      </c>
      <c r="C22838" t="s">
        <v>23897</v>
      </c>
    </row>
    <row r="22839" spans="1:3" hidden="1" x14ac:dyDescent="0.25">
      <c r="A22839" t="s">
        <v>4130</v>
      </c>
      <c r="B22839" t="s">
        <v>23898</v>
      </c>
      <c r="C22839" t="s">
        <v>23899</v>
      </c>
    </row>
    <row r="22840" spans="1:3" hidden="1" x14ac:dyDescent="0.25">
      <c r="A22840" t="s">
        <v>4130</v>
      </c>
      <c r="B22840" t="s">
        <v>23900</v>
      </c>
      <c r="C22840" t="s">
        <v>23901</v>
      </c>
    </row>
    <row r="22841" spans="1:3" hidden="1" x14ac:dyDescent="0.25">
      <c r="A22841" t="s">
        <v>4130</v>
      </c>
      <c r="B22841" t="s">
        <v>23902</v>
      </c>
      <c r="C22841" t="s">
        <v>23903</v>
      </c>
    </row>
    <row r="22842" spans="1:3" hidden="1" x14ac:dyDescent="0.25">
      <c r="A22842" t="s">
        <v>4130</v>
      </c>
      <c r="B22842" t="s">
        <v>23904</v>
      </c>
      <c r="C22842" t="s">
        <v>23905</v>
      </c>
    </row>
    <row r="22843" spans="1:3" hidden="1" x14ac:dyDescent="0.25">
      <c r="A22843" t="s">
        <v>4130</v>
      </c>
      <c r="B22843" t="s">
        <v>23904</v>
      </c>
      <c r="C22843" t="s">
        <v>23906</v>
      </c>
    </row>
    <row r="22844" spans="1:3" hidden="1" x14ac:dyDescent="0.25">
      <c r="A22844" t="s">
        <v>4130</v>
      </c>
      <c r="B22844" t="s">
        <v>23907</v>
      </c>
      <c r="C22844" t="s">
        <v>23908</v>
      </c>
    </row>
    <row r="22845" spans="1:3" hidden="1" x14ac:dyDescent="0.25">
      <c r="A22845" t="s">
        <v>4130</v>
      </c>
      <c r="B22845" t="s">
        <v>23909</v>
      </c>
      <c r="C22845" t="s">
        <v>23906</v>
      </c>
    </row>
    <row r="22846" spans="1:3" hidden="1" x14ac:dyDescent="0.25">
      <c r="A22846" t="s">
        <v>4130</v>
      </c>
      <c r="B22846" t="s">
        <v>23910</v>
      </c>
      <c r="C22846" t="s">
        <v>23911</v>
      </c>
    </row>
    <row r="22847" spans="1:3" hidden="1" x14ac:dyDescent="0.25">
      <c r="A22847" t="s">
        <v>4130</v>
      </c>
      <c r="B22847" t="s">
        <v>23912</v>
      </c>
      <c r="C22847" t="s">
        <v>23913</v>
      </c>
    </row>
    <row r="22848" spans="1:3" hidden="1" x14ac:dyDescent="0.25">
      <c r="A22848" t="s">
        <v>4130</v>
      </c>
      <c r="B22848" t="s">
        <v>23914</v>
      </c>
      <c r="C22848" t="s">
        <v>23915</v>
      </c>
    </row>
    <row r="22849" spans="1:3" hidden="1" x14ac:dyDescent="0.25">
      <c r="A22849" t="s">
        <v>4130</v>
      </c>
      <c r="B22849" t="s">
        <v>23916</v>
      </c>
      <c r="C22849" t="s">
        <v>23917</v>
      </c>
    </row>
    <row r="22850" spans="1:3" hidden="1" x14ac:dyDescent="0.25">
      <c r="A22850" t="s">
        <v>4130</v>
      </c>
      <c r="B22850" t="s">
        <v>23918</v>
      </c>
      <c r="C22850" t="s">
        <v>23919</v>
      </c>
    </row>
    <row r="22851" spans="1:3" hidden="1" x14ac:dyDescent="0.25">
      <c r="A22851" t="s">
        <v>4130</v>
      </c>
      <c r="B22851" t="s">
        <v>23920</v>
      </c>
      <c r="C22851" t="s">
        <v>23921</v>
      </c>
    </row>
    <row r="22852" spans="1:3" hidden="1" x14ac:dyDescent="0.25">
      <c r="A22852" t="s">
        <v>4130</v>
      </c>
      <c r="B22852" t="s">
        <v>23922</v>
      </c>
      <c r="C22852" t="s">
        <v>23923</v>
      </c>
    </row>
    <row r="22853" spans="1:3" hidden="1" x14ac:dyDescent="0.25">
      <c r="A22853" t="s">
        <v>4130</v>
      </c>
      <c r="B22853" t="s">
        <v>23924</v>
      </c>
      <c r="C22853" t="s">
        <v>23925</v>
      </c>
    </row>
    <row r="22854" spans="1:3" hidden="1" x14ac:dyDescent="0.25">
      <c r="A22854" t="s">
        <v>4130</v>
      </c>
      <c r="B22854" t="s">
        <v>23926</v>
      </c>
      <c r="C22854" t="s">
        <v>23927</v>
      </c>
    </row>
    <row r="22855" spans="1:3" hidden="1" x14ac:dyDescent="0.25">
      <c r="A22855" t="s">
        <v>4130</v>
      </c>
      <c r="B22855" t="s">
        <v>23928</v>
      </c>
      <c r="C22855" t="s">
        <v>23929</v>
      </c>
    </row>
    <row r="22856" spans="1:3" hidden="1" x14ac:dyDescent="0.25">
      <c r="A22856" t="s">
        <v>4130</v>
      </c>
      <c r="B22856" t="s">
        <v>23930</v>
      </c>
      <c r="C22856" t="s">
        <v>23931</v>
      </c>
    </row>
    <row r="22857" spans="1:3" hidden="1" x14ac:dyDescent="0.25">
      <c r="A22857" t="s">
        <v>4130</v>
      </c>
      <c r="B22857" t="s">
        <v>23932</v>
      </c>
      <c r="C22857" t="s">
        <v>23933</v>
      </c>
    </row>
    <row r="22858" spans="1:3" hidden="1" x14ac:dyDescent="0.25">
      <c r="A22858" t="s">
        <v>4130</v>
      </c>
      <c r="B22858" t="s">
        <v>23934</v>
      </c>
      <c r="C22858" t="s">
        <v>23935</v>
      </c>
    </row>
    <row r="22859" spans="1:3" hidden="1" x14ac:dyDescent="0.25">
      <c r="A22859" t="s">
        <v>4130</v>
      </c>
      <c r="B22859" t="s">
        <v>23936</v>
      </c>
      <c r="C22859" t="s">
        <v>23937</v>
      </c>
    </row>
    <row r="22860" spans="1:3" hidden="1" x14ac:dyDescent="0.25">
      <c r="A22860" t="s">
        <v>4130</v>
      </c>
      <c r="B22860" t="s">
        <v>23938</v>
      </c>
      <c r="C22860" t="s">
        <v>23939</v>
      </c>
    </row>
    <row r="22861" spans="1:3" hidden="1" x14ac:dyDescent="0.25">
      <c r="A22861" t="s">
        <v>4130</v>
      </c>
      <c r="B22861" t="s">
        <v>23940</v>
      </c>
      <c r="C22861" t="s">
        <v>23941</v>
      </c>
    </row>
    <row r="22862" spans="1:3" hidden="1" x14ac:dyDescent="0.25">
      <c r="A22862" t="s">
        <v>4130</v>
      </c>
      <c r="B22862" t="s">
        <v>23942</v>
      </c>
      <c r="C22862" t="s">
        <v>23943</v>
      </c>
    </row>
    <row r="22863" spans="1:3" hidden="1" x14ac:dyDescent="0.25">
      <c r="A22863" t="s">
        <v>4130</v>
      </c>
      <c r="B22863" t="s">
        <v>23944</v>
      </c>
      <c r="C22863" t="s">
        <v>23945</v>
      </c>
    </row>
    <row r="22864" spans="1:3" hidden="1" x14ac:dyDescent="0.25">
      <c r="A22864" t="s">
        <v>4130</v>
      </c>
      <c r="B22864" t="s">
        <v>23946</v>
      </c>
      <c r="C22864" t="s">
        <v>23947</v>
      </c>
    </row>
    <row r="22865" spans="1:3" hidden="1" x14ac:dyDescent="0.25">
      <c r="A22865" t="s">
        <v>4130</v>
      </c>
      <c r="B22865" t="s">
        <v>23948</v>
      </c>
      <c r="C22865" t="s">
        <v>23949</v>
      </c>
    </row>
    <row r="22866" spans="1:3" hidden="1" x14ac:dyDescent="0.25">
      <c r="A22866" t="s">
        <v>4130</v>
      </c>
      <c r="B22866" t="s">
        <v>23950</v>
      </c>
      <c r="C22866" t="s">
        <v>23951</v>
      </c>
    </row>
    <row r="22867" spans="1:3" hidden="1" x14ac:dyDescent="0.25">
      <c r="A22867" t="s">
        <v>4130</v>
      </c>
      <c r="B22867" t="s">
        <v>23952</v>
      </c>
      <c r="C22867" t="s">
        <v>23953</v>
      </c>
    </row>
    <row r="22868" spans="1:3" hidden="1" x14ac:dyDescent="0.25">
      <c r="A22868" t="s">
        <v>4130</v>
      </c>
      <c r="B22868" t="s">
        <v>23954</v>
      </c>
      <c r="C22868" t="s">
        <v>23955</v>
      </c>
    </row>
    <row r="22869" spans="1:3" hidden="1" x14ac:dyDescent="0.25">
      <c r="A22869" t="s">
        <v>4130</v>
      </c>
      <c r="B22869" t="s">
        <v>23956</v>
      </c>
      <c r="C22869" t="s">
        <v>23957</v>
      </c>
    </row>
    <row r="22870" spans="1:3" hidden="1" x14ac:dyDescent="0.25">
      <c r="A22870" t="s">
        <v>4130</v>
      </c>
      <c r="B22870" t="s">
        <v>23958</v>
      </c>
      <c r="C22870" t="s">
        <v>23959</v>
      </c>
    </row>
    <row r="22871" spans="1:3" hidden="1" x14ac:dyDescent="0.25">
      <c r="A22871" t="s">
        <v>4130</v>
      </c>
      <c r="B22871" t="s">
        <v>23960</v>
      </c>
      <c r="C22871" t="s">
        <v>23961</v>
      </c>
    </row>
    <row r="22872" spans="1:3" hidden="1" x14ac:dyDescent="0.25">
      <c r="A22872" t="s">
        <v>4130</v>
      </c>
      <c r="B22872" t="s">
        <v>23962</v>
      </c>
      <c r="C22872" t="s">
        <v>23963</v>
      </c>
    </row>
    <row r="22873" spans="1:3" hidden="1" x14ac:dyDescent="0.25">
      <c r="A22873" t="s">
        <v>4130</v>
      </c>
      <c r="B22873" t="s">
        <v>23964</v>
      </c>
      <c r="C22873" t="s">
        <v>23965</v>
      </c>
    </row>
    <row r="22874" spans="1:3" hidden="1" x14ac:dyDescent="0.25">
      <c r="A22874" t="s">
        <v>4130</v>
      </c>
      <c r="B22874" t="s">
        <v>23966</v>
      </c>
      <c r="C22874" t="s">
        <v>23967</v>
      </c>
    </row>
    <row r="22875" spans="1:3" hidden="1" x14ac:dyDescent="0.25">
      <c r="A22875" t="s">
        <v>4130</v>
      </c>
      <c r="B22875" t="s">
        <v>23968</v>
      </c>
      <c r="C22875" t="s">
        <v>23969</v>
      </c>
    </row>
    <row r="22876" spans="1:3" hidden="1" x14ac:dyDescent="0.25">
      <c r="A22876" t="s">
        <v>4130</v>
      </c>
      <c r="B22876" t="s">
        <v>23970</v>
      </c>
      <c r="C22876" t="s">
        <v>23971</v>
      </c>
    </row>
    <row r="22877" spans="1:3" hidden="1" x14ac:dyDescent="0.25">
      <c r="A22877" t="s">
        <v>4130</v>
      </c>
      <c r="B22877" t="s">
        <v>23972</v>
      </c>
      <c r="C22877" t="s">
        <v>23973</v>
      </c>
    </row>
    <row r="22878" spans="1:3" hidden="1" x14ac:dyDescent="0.25">
      <c r="A22878" t="s">
        <v>4130</v>
      </c>
      <c r="B22878" t="s">
        <v>23974</v>
      </c>
      <c r="C22878" t="s">
        <v>23975</v>
      </c>
    </row>
    <row r="22879" spans="1:3" hidden="1" x14ac:dyDescent="0.25">
      <c r="A22879" t="s">
        <v>4130</v>
      </c>
      <c r="B22879" t="s">
        <v>23976</v>
      </c>
      <c r="C22879" t="s">
        <v>23977</v>
      </c>
    </row>
    <row r="22880" spans="1:3" hidden="1" x14ac:dyDescent="0.25">
      <c r="A22880" t="s">
        <v>4130</v>
      </c>
      <c r="B22880" t="s">
        <v>23978</v>
      </c>
      <c r="C22880" t="s">
        <v>23979</v>
      </c>
    </row>
    <row r="22881" spans="1:3" hidden="1" x14ac:dyDescent="0.25">
      <c r="A22881" t="s">
        <v>4130</v>
      </c>
      <c r="B22881" t="s">
        <v>23980</v>
      </c>
      <c r="C22881" t="s">
        <v>23981</v>
      </c>
    </row>
    <row r="22882" spans="1:3" hidden="1" x14ac:dyDescent="0.25">
      <c r="A22882" t="s">
        <v>4130</v>
      </c>
      <c r="B22882" t="s">
        <v>23982</v>
      </c>
      <c r="C22882" t="s">
        <v>23983</v>
      </c>
    </row>
    <row r="22883" spans="1:3" hidden="1" x14ac:dyDescent="0.25">
      <c r="A22883" t="s">
        <v>4130</v>
      </c>
      <c r="B22883" t="s">
        <v>23984</v>
      </c>
      <c r="C22883" t="s">
        <v>23985</v>
      </c>
    </row>
    <row r="22884" spans="1:3" hidden="1" x14ac:dyDescent="0.25">
      <c r="A22884" t="s">
        <v>4130</v>
      </c>
      <c r="B22884" t="s">
        <v>23986</v>
      </c>
      <c r="C22884" t="s">
        <v>23987</v>
      </c>
    </row>
    <row r="22885" spans="1:3" hidden="1" x14ac:dyDescent="0.25">
      <c r="A22885" t="s">
        <v>4130</v>
      </c>
      <c r="B22885" t="s">
        <v>23988</v>
      </c>
      <c r="C22885" t="s">
        <v>23989</v>
      </c>
    </row>
    <row r="22886" spans="1:3" hidden="1" x14ac:dyDescent="0.25">
      <c r="A22886" t="s">
        <v>4130</v>
      </c>
      <c r="B22886" t="s">
        <v>23990</v>
      </c>
      <c r="C22886" t="s">
        <v>23991</v>
      </c>
    </row>
    <row r="22887" spans="1:3" hidden="1" x14ac:dyDescent="0.25">
      <c r="A22887" t="s">
        <v>4130</v>
      </c>
      <c r="B22887" t="s">
        <v>23992</v>
      </c>
      <c r="C22887" t="s">
        <v>23993</v>
      </c>
    </row>
    <row r="22888" spans="1:3" hidden="1" x14ac:dyDescent="0.25">
      <c r="A22888" t="s">
        <v>4130</v>
      </c>
      <c r="B22888" t="s">
        <v>23994</v>
      </c>
      <c r="C22888" t="s">
        <v>23995</v>
      </c>
    </row>
    <row r="22889" spans="1:3" hidden="1" x14ac:dyDescent="0.25">
      <c r="A22889" t="s">
        <v>4130</v>
      </c>
      <c r="B22889" t="s">
        <v>23996</v>
      </c>
      <c r="C22889" t="s">
        <v>23997</v>
      </c>
    </row>
    <row r="22890" spans="1:3" hidden="1" x14ac:dyDescent="0.25">
      <c r="A22890" t="s">
        <v>4130</v>
      </c>
      <c r="B22890" t="s">
        <v>23998</v>
      </c>
      <c r="C22890" t="s">
        <v>23999</v>
      </c>
    </row>
    <row r="22891" spans="1:3" hidden="1" x14ac:dyDescent="0.25">
      <c r="A22891" t="s">
        <v>4130</v>
      </c>
      <c r="B22891" t="s">
        <v>24000</v>
      </c>
      <c r="C22891" t="s">
        <v>24001</v>
      </c>
    </row>
    <row r="22892" spans="1:3" hidden="1" x14ac:dyDescent="0.25">
      <c r="A22892" t="s">
        <v>4130</v>
      </c>
      <c r="B22892" t="s">
        <v>24002</v>
      </c>
      <c r="C22892" t="s">
        <v>24003</v>
      </c>
    </row>
    <row r="22893" spans="1:3" hidden="1" x14ac:dyDescent="0.25">
      <c r="A22893" t="s">
        <v>4130</v>
      </c>
      <c r="B22893" t="s">
        <v>24004</v>
      </c>
      <c r="C22893" t="s">
        <v>24005</v>
      </c>
    </row>
    <row r="22894" spans="1:3" hidden="1" x14ac:dyDescent="0.25">
      <c r="A22894" t="s">
        <v>4130</v>
      </c>
      <c r="B22894" t="s">
        <v>24006</v>
      </c>
      <c r="C22894" t="s">
        <v>24007</v>
      </c>
    </row>
    <row r="22895" spans="1:3" hidden="1" x14ac:dyDescent="0.25">
      <c r="A22895" t="s">
        <v>4130</v>
      </c>
      <c r="B22895" t="s">
        <v>24008</v>
      </c>
      <c r="C22895" t="s">
        <v>24009</v>
      </c>
    </row>
    <row r="22896" spans="1:3" hidden="1" x14ac:dyDescent="0.25">
      <c r="A22896" t="s">
        <v>4130</v>
      </c>
      <c r="B22896" t="s">
        <v>24010</v>
      </c>
      <c r="C22896" t="s">
        <v>24011</v>
      </c>
    </row>
    <row r="22897" spans="1:3" hidden="1" x14ac:dyDescent="0.25">
      <c r="A22897" t="s">
        <v>4130</v>
      </c>
      <c r="B22897" t="s">
        <v>24012</v>
      </c>
      <c r="C22897" t="s">
        <v>24013</v>
      </c>
    </row>
    <row r="22898" spans="1:3" hidden="1" x14ac:dyDescent="0.25">
      <c r="A22898" t="s">
        <v>4130</v>
      </c>
      <c r="B22898" t="s">
        <v>24014</v>
      </c>
      <c r="C22898" t="s">
        <v>24015</v>
      </c>
    </row>
    <row r="22899" spans="1:3" hidden="1" x14ac:dyDescent="0.25">
      <c r="A22899" t="s">
        <v>4130</v>
      </c>
      <c r="B22899" t="s">
        <v>24016</v>
      </c>
      <c r="C22899" t="s">
        <v>24017</v>
      </c>
    </row>
    <row r="22900" spans="1:3" hidden="1" x14ac:dyDescent="0.25">
      <c r="A22900" t="s">
        <v>4130</v>
      </c>
      <c r="B22900" t="s">
        <v>24018</v>
      </c>
      <c r="C22900" t="s">
        <v>24019</v>
      </c>
    </row>
    <row r="22901" spans="1:3" hidden="1" x14ac:dyDescent="0.25">
      <c r="A22901" t="s">
        <v>4130</v>
      </c>
      <c r="B22901" t="s">
        <v>24020</v>
      </c>
      <c r="C22901" t="s">
        <v>24019</v>
      </c>
    </row>
    <row r="22902" spans="1:3" hidden="1" x14ac:dyDescent="0.25">
      <c r="A22902" t="s">
        <v>4130</v>
      </c>
      <c r="B22902" t="s">
        <v>24021</v>
      </c>
      <c r="C22902" t="s">
        <v>24022</v>
      </c>
    </row>
    <row r="22903" spans="1:3" hidden="1" x14ac:dyDescent="0.25">
      <c r="A22903" t="s">
        <v>4130</v>
      </c>
      <c r="B22903" t="s">
        <v>24023</v>
      </c>
      <c r="C22903" t="s">
        <v>24024</v>
      </c>
    </row>
    <row r="22904" spans="1:3" hidden="1" x14ac:dyDescent="0.25">
      <c r="A22904" t="s">
        <v>4130</v>
      </c>
      <c r="B22904" t="s">
        <v>24025</v>
      </c>
      <c r="C22904" t="s">
        <v>24024</v>
      </c>
    </row>
    <row r="22905" spans="1:3" hidden="1" x14ac:dyDescent="0.25">
      <c r="A22905" t="s">
        <v>4130</v>
      </c>
      <c r="B22905" t="s">
        <v>24026</v>
      </c>
      <c r="C22905" t="s">
        <v>24027</v>
      </c>
    </row>
    <row r="22906" spans="1:3" hidden="1" x14ac:dyDescent="0.25">
      <c r="A22906" t="s">
        <v>4130</v>
      </c>
      <c r="B22906" t="s">
        <v>24028</v>
      </c>
      <c r="C22906" t="s">
        <v>24029</v>
      </c>
    </row>
    <row r="22907" spans="1:3" hidden="1" x14ac:dyDescent="0.25">
      <c r="A22907" t="s">
        <v>4130</v>
      </c>
      <c r="B22907" t="s">
        <v>24030</v>
      </c>
      <c r="C22907" t="s">
        <v>24029</v>
      </c>
    </row>
    <row r="22908" spans="1:3" hidden="1" x14ac:dyDescent="0.25">
      <c r="A22908" t="s">
        <v>4130</v>
      </c>
      <c r="B22908" t="s">
        <v>24031</v>
      </c>
      <c r="C22908" t="s">
        <v>24032</v>
      </c>
    </row>
    <row r="22909" spans="1:3" hidden="1" x14ac:dyDescent="0.25">
      <c r="A22909" t="s">
        <v>4130</v>
      </c>
      <c r="B22909" t="s">
        <v>24033</v>
      </c>
      <c r="C22909" t="s">
        <v>24034</v>
      </c>
    </row>
    <row r="22910" spans="1:3" hidden="1" x14ac:dyDescent="0.25">
      <c r="A22910" t="s">
        <v>4130</v>
      </c>
      <c r="B22910" t="s">
        <v>24035</v>
      </c>
      <c r="C22910" t="s">
        <v>24036</v>
      </c>
    </row>
    <row r="22911" spans="1:3" hidden="1" x14ac:dyDescent="0.25">
      <c r="A22911" t="s">
        <v>4130</v>
      </c>
      <c r="B22911" t="s">
        <v>24037</v>
      </c>
      <c r="C22911" t="s">
        <v>24036</v>
      </c>
    </row>
    <row r="22912" spans="1:3" hidden="1" x14ac:dyDescent="0.25">
      <c r="A22912" t="s">
        <v>4130</v>
      </c>
      <c r="B22912" t="s">
        <v>24038</v>
      </c>
      <c r="C22912" t="s">
        <v>24039</v>
      </c>
    </row>
    <row r="22913" spans="1:3" hidden="1" x14ac:dyDescent="0.25">
      <c r="A22913" t="s">
        <v>4130</v>
      </c>
      <c r="B22913" t="s">
        <v>24040</v>
      </c>
      <c r="C22913" t="s">
        <v>24041</v>
      </c>
    </row>
    <row r="22914" spans="1:3" hidden="1" x14ac:dyDescent="0.25">
      <c r="A22914" t="s">
        <v>4130</v>
      </c>
      <c r="B22914" t="s">
        <v>24042</v>
      </c>
      <c r="C22914" t="s">
        <v>24041</v>
      </c>
    </row>
    <row r="22915" spans="1:3" hidden="1" x14ac:dyDescent="0.25">
      <c r="A22915" t="s">
        <v>4130</v>
      </c>
      <c r="B22915" t="s">
        <v>24043</v>
      </c>
      <c r="C22915" t="s">
        <v>24044</v>
      </c>
    </row>
    <row r="22916" spans="1:3" hidden="1" x14ac:dyDescent="0.25">
      <c r="A22916" t="s">
        <v>4130</v>
      </c>
      <c r="B22916" t="s">
        <v>24045</v>
      </c>
      <c r="C22916" t="s">
        <v>24046</v>
      </c>
    </row>
    <row r="22917" spans="1:3" hidden="1" x14ac:dyDescent="0.25">
      <c r="A22917" t="s">
        <v>4130</v>
      </c>
      <c r="B22917" t="s">
        <v>24047</v>
      </c>
      <c r="C22917" t="s">
        <v>24048</v>
      </c>
    </row>
    <row r="22918" spans="1:3" hidden="1" x14ac:dyDescent="0.25">
      <c r="A22918" t="s">
        <v>4130</v>
      </c>
      <c r="B22918" t="s">
        <v>24049</v>
      </c>
      <c r="C22918" t="s">
        <v>24048</v>
      </c>
    </row>
    <row r="22919" spans="1:3" hidden="1" x14ac:dyDescent="0.25">
      <c r="A22919" t="s">
        <v>4130</v>
      </c>
      <c r="B22919" t="s">
        <v>24050</v>
      </c>
      <c r="C22919" t="s">
        <v>24051</v>
      </c>
    </row>
    <row r="22920" spans="1:3" hidden="1" x14ac:dyDescent="0.25">
      <c r="A22920" t="s">
        <v>4130</v>
      </c>
      <c r="B22920" t="s">
        <v>24052</v>
      </c>
      <c r="C22920" t="s">
        <v>24053</v>
      </c>
    </row>
    <row r="22921" spans="1:3" hidden="1" x14ac:dyDescent="0.25">
      <c r="A22921" t="s">
        <v>4130</v>
      </c>
      <c r="B22921" t="s">
        <v>24054</v>
      </c>
      <c r="C22921" t="s">
        <v>24053</v>
      </c>
    </row>
    <row r="22922" spans="1:3" hidden="1" x14ac:dyDescent="0.25">
      <c r="A22922" t="s">
        <v>4130</v>
      </c>
      <c r="B22922" t="s">
        <v>24055</v>
      </c>
      <c r="C22922" t="s">
        <v>24056</v>
      </c>
    </row>
    <row r="22923" spans="1:3" hidden="1" x14ac:dyDescent="0.25">
      <c r="A22923" t="s">
        <v>4130</v>
      </c>
      <c r="B22923" t="s">
        <v>24057</v>
      </c>
      <c r="C22923" t="s">
        <v>24058</v>
      </c>
    </row>
    <row r="22924" spans="1:3" hidden="1" x14ac:dyDescent="0.25">
      <c r="A22924" t="s">
        <v>4130</v>
      </c>
      <c r="B22924" t="s">
        <v>24059</v>
      </c>
      <c r="C22924" t="s">
        <v>24060</v>
      </c>
    </row>
    <row r="22925" spans="1:3" hidden="1" x14ac:dyDescent="0.25">
      <c r="A22925" t="s">
        <v>4130</v>
      </c>
      <c r="B22925" t="s">
        <v>24061</v>
      </c>
      <c r="C22925" t="s">
        <v>24060</v>
      </c>
    </row>
    <row r="22926" spans="1:3" hidden="1" x14ac:dyDescent="0.25">
      <c r="A22926" t="s">
        <v>4130</v>
      </c>
      <c r="B22926" t="s">
        <v>24062</v>
      </c>
      <c r="C22926" t="s">
        <v>24063</v>
      </c>
    </row>
    <row r="22927" spans="1:3" hidden="1" x14ac:dyDescent="0.25">
      <c r="A22927" t="s">
        <v>4130</v>
      </c>
      <c r="B22927" t="s">
        <v>24064</v>
      </c>
      <c r="C22927" t="s">
        <v>24065</v>
      </c>
    </row>
    <row r="22928" spans="1:3" hidden="1" x14ac:dyDescent="0.25">
      <c r="A22928" t="s">
        <v>4130</v>
      </c>
      <c r="B22928" t="s">
        <v>24066</v>
      </c>
      <c r="C22928" t="s">
        <v>24065</v>
      </c>
    </row>
    <row r="22929" spans="1:3" hidden="1" x14ac:dyDescent="0.25">
      <c r="A22929" t="s">
        <v>4130</v>
      </c>
      <c r="B22929" t="s">
        <v>24067</v>
      </c>
      <c r="C22929" t="s">
        <v>24068</v>
      </c>
    </row>
    <row r="22930" spans="1:3" hidden="1" x14ac:dyDescent="0.25">
      <c r="A22930" t="s">
        <v>4130</v>
      </c>
      <c r="B22930" t="s">
        <v>24069</v>
      </c>
      <c r="C22930" t="s">
        <v>24070</v>
      </c>
    </row>
    <row r="22931" spans="1:3" hidden="1" x14ac:dyDescent="0.25">
      <c r="A22931" t="s">
        <v>4130</v>
      </c>
      <c r="B22931" t="s">
        <v>24071</v>
      </c>
      <c r="C22931" t="s">
        <v>24072</v>
      </c>
    </row>
    <row r="22932" spans="1:3" hidden="1" x14ac:dyDescent="0.25">
      <c r="A22932" t="s">
        <v>4130</v>
      </c>
      <c r="B22932" t="s">
        <v>24073</v>
      </c>
      <c r="C22932" t="s">
        <v>24074</v>
      </c>
    </row>
    <row r="22933" spans="1:3" hidden="1" x14ac:dyDescent="0.25">
      <c r="A22933" t="s">
        <v>4130</v>
      </c>
      <c r="B22933" t="s">
        <v>24075</v>
      </c>
      <c r="C22933" t="s">
        <v>24076</v>
      </c>
    </row>
    <row r="22934" spans="1:3" hidden="1" x14ac:dyDescent="0.25">
      <c r="A22934" t="s">
        <v>4130</v>
      </c>
      <c r="B22934" t="s">
        <v>24077</v>
      </c>
      <c r="C22934" t="s">
        <v>24078</v>
      </c>
    </row>
    <row r="22935" spans="1:3" hidden="1" x14ac:dyDescent="0.25">
      <c r="A22935" t="s">
        <v>4130</v>
      </c>
      <c r="B22935" t="s">
        <v>24079</v>
      </c>
      <c r="C22935" t="s">
        <v>23993</v>
      </c>
    </row>
    <row r="22936" spans="1:3" hidden="1" x14ac:dyDescent="0.25">
      <c r="A22936" t="s">
        <v>4130</v>
      </c>
      <c r="B22936" t="s">
        <v>24080</v>
      </c>
      <c r="C22936" t="s">
        <v>24081</v>
      </c>
    </row>
    <row r="22937" spans="1:3" hidden="1" x14ac:dyDescent="0.25">
      <c r="A22937" t="s">
        <v>4130</v>
      </c>
      <c r="B22937" t="s">
        <v>24082</v>
      </c>
      <c r="C22937" t="s">
        <v>24083</v>
      </c>
    </row>
    <row r="22938" spans="1:3" hidden="1" x14ac:dyDescent="0.25">
      <c r="A22938" t="s">
        <v>4130</v>
      </c>
      <c r="B22938" t="s">
        <v>24084</v>
      </c>
      <c r="C22938" t="s">
        <v>24085</v>
      </c>
    </row>
    <row r="22939" spans="1:3" hidden="1" x14ac:dyDescent="0.25">
      <c r="A22939" t="s">
        <v>4130</v>
      </c>
      <c r="B22939" t="s">
        <v>24086</v>
      </c>
      <c r="C22939" t="s">
        <v>24087</v>
      </c>
    </row>
    <row r="22940" spans="1:3" hidden="1" x14ac:dyDescent="0.25">
      <c r="A22940" t="s">
        <v>4130</v>
      </c>
      <c r="B22940" t="s">
        <v>24088</v>
      </c>
      <c r="C22940" t="s">
        <v>24089</v>
      </c>
    </row>
    <row r="22941" spans="1:3" hidden="1" x14ac:dyDescent="0.25">
      <c r="A22941" t="s">
        <v>4130</v>
      </c>
      <c r="B22941" t="s">
        <v>24090</v>
      </c>
      <c r="C22941" t="s">
        <v>24091</v>
      </c>
    </row>
    <row r="22942" spans="1:3" hidden="1" x14ac:dyDescent="0.25">
      <c r="A22942" t="s">
        <v>4130</v>
      </c>
      <c r="B22942" t="s">
        <v>24092</v>
      </c>
      <c r="C22942" t="s">
        <v>24093</v>
      </c>
    </row>
    <row r="22943" spans="1:3" hidden="1" x14ac:dyDescent="0.25">
      <c r="A22943" t="s">
        <v>4130</v>
      </c>
      <c r="B22943" t="s">
        <v>24094</v>
      </c>
      <c r="C22943" t="s">
        <v>24095</v>
      </c>
    </row>
    <row r="22944" spans="1:3" hidden="1" x14ac:dyDescent="0.25">
      <c r="A22944" t="s">
        <v>4130</v>
      </c>
      <c r="B22944" t="s">
        <v>24096</v>
      </c>
      <c r="C22944" t="s">
        <v>24097</v>
      </c>
    </row>
    <row r="22945" spans="1:3" hidden="1" x14ac:dyDescent="0.25">
      <c r="A22945" t="s">
        <v>4130</v>
      </c>
      <c r="B22945" t="s">
        <v>24098</v>
      </c>
      <c r="C22945" t="s">
        <v>24099</v>
      </c>
    </row>
    <row r="22946" spans="1:3" hidden="1" x14ac:dyDescent="0.25">
      <c r="A22946" t="s">
        <v>4130</v>
      </c>
      <c r="B22946" t="s">
        <v>24100</v>
      </c>
      <c r="C22946" t="s">
        <v>24101</v>
      </c>
    </row>
    <row r="22947" spans="1:3" hidden="1" x14ac:dyDescent="0.25">
      <c r="A22947" t="s">
        <v>4130</v>
      </c>
      <c r="B22947" t="s">
        <v>24102</v>
      </c>
      <c r="C22947" t="s">
        <v>24103</v>
      </c>
    </row>
    <row r="22948" spans="1:3" hidden="1" x14ac:dyDescent="0.25">
      <c r="A22948" t="s">
        <v>4130</v>
      </c>
      <c r="B22948" t="s">
        <v>24104</v>
      </c>
      <c r="C22948" t="s">
        <v>24105</v>
      </c>
    </row>
    <row r="22949" spans="1:3" hidden="1" x14ac:dyDescent="0.25">
      <c r="A22949" t="s">
        <v>4130</v>
      </c>
      <c r="B22949" t="s">
        <v>24106</v>
      </c>
      <c r="C22949" t="s">
        <v>24107</v>
      </c>
    </row>
    <row r="22950" spans="1:3" hidden="1" x14ac:dyDescent="0.25">
      <c r="A22950" t="s">
        <v>4130</v>
      </c>
      <c r="B22950" t="s">
        <v>24108</v>
      </c>
      <c r="C22950" t="s">
        <v>24109</v>
      </c>
    </row>
    <row r="22951" spans="1:3" hidden="1" x14ac:dyDescent="0.25">
      <c r="A22951" t="s">
        <v>4130</v>
      </c>
      <c r="B22951" t="s">
        <v>24110</v>
      </c>
      <c r="C22951" t="s">
        <v>24111</v>
      </c>
    </row>
    <row r="22952" spans="1:3" hidden="1" x14ac:dyDescent="0.25">
      <c r="A22952" t="s">
        <v>4130</v>
      </c>
      <c r="B22952" t="s">
        <v>24112</v>
      </c>
      <c r="C22952" t="s">
        <v>24113</v>
      </c>
    </row>
    <row r="22953" spans="1:3" hidden="1" x14ac:dyDescent="0.25">
      <c r="A22953" t="s">
        <v>4130</v>
      </c>
      <c r="B22953" t="s">
        <v>24114</v>
      </c>
      <c r="C22953" t="s">
        <v>24115</v>
      </c>
    </row>
    <row r="22954" spans="1:3" hidden="1" x14ac:dyDescent="0.25">
      <c r="A22954" t="s">
        <v>4130</v>
      </c>
      <c r="B22954" t="s">
        <v>24116</v>
      </c>
      <c r="C22954" t="s">
        <v>24117</v>
      </c>
    </row>
    <row r="22955" spans="1:3" hidden="1" x14ac:dyDescent="0.25">
      <c r="A22955" t="s">
        <v>4130</v>
      </c>
      <c r="B22955" t="s">
        <v>24118</v>
      </c>
      <c r="C22955" t="s">
        <v>24119</v>
      </c>
    </row>
    <row r="22956" spans="1:3" hidden="1" x14ac:dyDescent="0.25">
      <c r="A22956" t="s">
        <v>4130</v>
      </c>
      <c r="B22956" t="s">
        <v>24120</v>
      </c>
      <c r="C22956" t="s">
        <v>24121</v>
      </c>
    </row>
    <row r="22957" spans="1:3" hidden="1" x14ac:dyDescent="0.25">
      <c r="A22957" t="s">
        <v>4130</v>
      </c>
      <c r="B22957" t="s">
        <v>24122</v>
      </c>
      <c r="C22957" t="s">
        <v>24123</v>
      </c>
    </row>
    <row r="22958" spans="1:3" hidden="1" x14ac:dyDescent="0.25">
      <c r="A22958" t="s">
        <v>4130</v>
      </c>
      <c r="B22958" t="s">
        <v>24124</v>
      </c>
      <c r="C22958" t="s">
        <v>24125</v>
      </c>
    </row>
    <row r="22959" spans="1:3" hidden="1" x14ac:dyDescent="0.25">
      <c r="A22959" t="s">
        <v>4130</v>
      </c>
      <c r="B22959" t="s">
        <v>23043</v>
      </c>
      <c r="C22959" t="s">
        <v>24126</v>
      </c>
    </row>
    <row r="22960" spans="1:3" hidden="1" x14ac:dyDescent="0.25">
      <c r="A22960" t="s">
        <v>4130</v>
      </c>
      <c r="B22960" t="s">
        <v>24127</v>
      </c>
      <c r="C22960" t="s">
        <v>24128</v>
      </c>
    </row>
    <row r="22961" spans="1:3" hidden="1" x14ac:dyDescent="0.25">
      <c r="A22961" t="s">
        <v>4130</v>
      </c>
      <c r="B22961" t="s">
        <v>24129</v>
      </c>
      <c r="C22961" t="s">
        <v>24130</v>
      </c>
    </row>
    <row r="22962" spans="1:3" hidden="1" x14ac:dyDescent="0.25">
      <c r="A22962" t="s">
        <v>4130</v>
      </c>
      <c r="B22962" t="s">
        <v>4238</v>
      </c>
      <c r="C22962" t="s">
        <v>24130</v>
      </c>
    </row>
    <row r="22963" spans="1:3" hidden="1" x14ac:dyDescent="0.25">
      <c r="A22963" t="s">
        <v>4130</v>
      </c>
      <c r="B22963" t="s">
        <v>24131</v>
      </c>
      <c r="C22963" t="s">
        <v>24132</v>
      </c>
    </row>
    <row r="22964" spans="1:3" hidden="1" x14ac:dyDescent="0.25">
      <c r="A22964" t="s">
        <v>4130</v>
      </c>
      <c r="B22964" t="s">
        <v>4238</v>
      </c>
      <c r="C22964" t="s">
        <v>24132</v>
      </c>
    </row>
    <row r="22965" spans="1:3" hidden="1" x14ac:dyDescent="0.25">
      <c r="A22965" t="s">
        <v>4130</v>
      </c>
      <c r="B22965" t="s">
        <v>24133</v>
      </c>
      <c r="C22965" t="s">
        <v>24134</v>
      </c>
    </row>
    <row r="22966" spans="1:3" hidden="1" x14ac:dyDescent="0.25">
      <c r="A22966" t="s">
        <v>4130</v>
      </c>
      <c r="B22966" t="s">
        <v>24135</v>
      </c>
      <c r="C22966" t="s">
        <v>24136</v>
      </c>
    </row>
    <row r="22967" spans="1:3" hidden="1" x14ac:dyDescent="0.25">
      <c r="A22967" t="s">
        <v>4130</v>
      </c>
      <c r="B22967" t="s">
        <v>24137</v>
      </c>
      <c r="C22967" t="s">
        <v>24138</v>
      </c>
    </row>
    <row r="22968" spans="1:3" hidden="1" x14ac:dyDescent="0.25">
      <c r="A22968" t="s">
        <v>4130</v>
      </c>
      <c r="B22968" t="s">
        <v>4238</v>
      </c>
      <c r="C22968" t="s">
        <v>24138</v>
      </c>
    </row>
    <row r="22969" spans="1:3" hidden="1" x14ac:dyDescent="0.25">
      <c r="A22969" t="s">
        <v>4130</v>
      </c>
      <c r="B22969" t="s">
        <v>21881</v>
      </c>
      <c r="C22969" t="s">
        <v>24138</v>
      </c>
    </row>
    <row r="22970" spans="1:3" hidden="1" x14ac:dyDescent="0.25">
      <c r="A22970" t="s">
        <v>4130</v>
      </c>
      <c r="B22970" t="s">
        <v>24139</v>
      </c>
      <c r="C22970" t="s">
        <v>24138</v>
      </c>
    </row>
    <row r="22971" spans="1:3" hidden="1" x14ac:dyDescent="0.25">
      <c r="A22971" t="s">
        <v>4130</v>
      </c>
      <c r="B22971" t="s">
        <v>24140</v>
      </c>
      <c r="C22971" t="s">
        <v>24141</v>
      </c>
    </row>
    <row r="22972" spans="1:3" hidden="1" x14ac:dyDescent="0.25">
      <c r="A22972" t="s">
        <v>4130</v>
      </c>
      <c r="B22972" t="s">
        <v>24142</v>
      </c>
      <c r="C22972" t="s">
        <v>24141</v>
      </c>
    </row>
    <row r="22973" spans="1:3" hidden="1" x14ac:dyDescent="0.25">
      <c r="A22973" t="s">
        <v>4130</v>
      </c>
      <c r="B22973" t="s">
        <v>4238</v>
      </c>
      <c r="C22973" t="s">
        <v>24141</v>
      </c>
    </row>
    <row r="22974" spans="1:3" hidden="1" x14ac:dyDescent="0.25">
      <c r="A22974" t="s">
        <v>4130</v>
      </c>
      <c r="B22974" t="s">
        <v>24143</v>
      </c>
      <c r="C22974" t="s">
        <v>24144</v>
      </c>
    </row>
    <row r="22975" spans="1:3" hidden="1" x14ac:dyDescent="0.25">
      <c r="A22975" t="s">
        <v>4130</v>
      </c>
      <c r="B22975" t="s">
        <v>24145</v>
      </c>
      <c r="C22975" t="s">
        <v>24146</v>
      </c>
    </row>
    <row r="22976" spans="1:3" hidden="1" x14ac:dyDescent="0.25">
      <c r="A22976" t="s">
        <v>4130</v>
      </c>
      <c r="B22976" t="s">
        <v>4238</v>
      </c>
      <c r="C22976" t="s">
        <v>24146</v>
      </c>
    </row>
    <row r="22977" spans="1:3" hidden="1" x14ac:dyDescent="0.25">
      <c r="A22977" t="s">
        <v>4130</v>
      </c>
      <c r="B22977" t="s">
        <v>24145</v>
      </c>
      <c r="C22977" t="s">
        <v>24147</v>
      </c>
    </row>
    <row r="22978" spans="1:3" hidden="1" x14ac:dyDescent="0.25">
      <c r="A22978" t="s">
        <v>4130</v>
      </c>
      <c r="B22978" t="s">
        <v>24148</v>
      </c>
      <c r="C22978" t="s">
        <v>24147</v>
      </c>
    </row>
    <row r="22979" spans="1:3" hidden="1" x14ac:dyDescent="0.25">
      <c r="A22979" t="s">
        <v>4130</v>
      </c>
      <c r="B22979" t="s">
        <v>24149</v>
      </c>
      <c r="C22979" t="s">
        <v>24147</v>
      </c>
    </row>
    <row r="22980" spans="1:3" hidden="1" x14ac:dyDescent="0.25">
      <c r="A22980" t="s">
        <v>4130</v>
      </c>
      <c r="B22980" t="s">
        <v>24150</v>
      </c>
      <c r="C22980" t="s">
        <v>24147</v>
      </c>
    </row>
    <row r="22981" spans="1:3" hidden="1" x14ac:dyDescent="0.25">
      <c r="A22981" t="s">
        <v>4130</v>
      </c>
      <c r="B22981" t="s">
        <v>24151</v>
      </c>
      <c r="C22981" t="s">
        <v>24152</v>
      </c>
    </row>
    <row r="22982" spans="1:3" hidden="1" x14ac:dyDescent="0.25">
      <c r="A22982" t="s">
        <v>4130</v>
      </c>
      <c r="B22982" t="s">
        <v>24153</v>
      </c>
      <c r="C22982" t="s">
        <v>24141</v>
      </c>
    </row>
    <row r="22983" spans="1:3" hidden="1" x14ac:dyDescent="0.25">
      <c r="A22983" t="s">
        <v>4130</v>
      </c>
      <c r="B22983" t="s">
        <v>24154</v>
      </c>
      <c r="C22983" t="s">
        <v>24155</v>
      </c>
    </row>
    <row r="22984" spans="1:3" hidden="1" x14ac:dyDescent="0.25">
      <c r="A22984" t="s">
        <v>4130</v>
      </c>
      <c r="B22984" t="s">
        <v>24156</v>
      </c>
      <c r="C22984" t="s">
        <v>24157</v>
      </c>
    </row>
    <row r="22985" spans="1:3" hidden="1" x14ac:dyDescent="0.25">
      <c r="A22985" t="s">
        <v>4130</v>
      </c>
      <c r="B22985" t="s">
        <v>24158</v>
      </c>
      <c r="C22985" t="s">
        <v>24159</v>
      </c>
    </row>
    <row r="22986" spans="1:3" hidden="1" x14ac:dyDescent="0.25">
      <c r="A22986" t="s">
        <v>4130</v>
      </c>
      <c r="B22986" t="s">
        <v>4238</v>
      </c>
      <c r="C22986" t="s">
        <v>24159</v>
      </c>
    </row>
    <row r="22987" spans="1:3" hidden="1" x14ac:dyDescent="0.25">
      <c r="A22987" t="s">
        <v>4130</v>
      </c>
      <c r="B22987" t="s">
        <v>24160</v>
      </c>
      <c r="C22987" t="s">
        <v>24161</v>
      </c>
    </row>
    <row r="22988" spans="1:3" hidden="1" x14ac:dyDescent="0.25">
      <c r="A22988" t="s">
        <v>4130</v>
      </c>
      <c r="B22988" t="s">
        <v>4238</v>
      </c>
      <c r="C22988" t="s">
        <v>24161</v>
      </c>
    </row>
    <row r="22989" spans="1:3" hidden="1" x14ac:dyDescent="0.25">
      <c r="A22989" t="s">
        <v>4130</v>
      </c>
      <c r="B22989" t="s">
        <v>24162</v>
      </c>
      <c r="C22989" t="s">
        <v>24161</v>
      </c>
    </row>
    <row r="22990" spans="1:3" hidden="1" x14ac:dyDescent="0.25">
      <c r="A22990" t="s">
        <v>4130</v>
      </c>
      <c r="B22990" t="s">
        <v>24163</v>
      </c>
      <c r="C22990" t="s">
        <v>24164</v>
      </c>
    </row>
    <row r="22991" spans="1:3" hidden="1" x14ac:dyDescent="0.25">
      <c r="A22991" t="s">
        <v>4130</v>
      </c>
      <c r="B22991" t="s">
        <v>24163</v>
      </c>
      <c r="C22991" t="s">
        <v>24165</v>
      </c>
    </row>
    <row r="22992" spans="1:3" hidden="1" x14ac:dyDescent="0.25">
      <c r="A22992" t="s">
        <v>4130</v>
      </c>
      <c r="B22992" t="s">
        <v>24166</v>
      </c>
      <c r="C22992" t="s">
        <v>24167</v>
      </c>
    </row>
    <row r="22993" spans="1:3" hidden="1" x14ac:dyDescent="0.25">
      <c r="A22993" t="s">
        <v>4130</v>
      </c>
      <c r="B22993" t="s">
        <v>4238</v>
      </c>
      <c r="C22993" t="s">
        <v>24167</v>
      </c>
    </row>
    <row r="22994" spans="1:3" hidden="1" x14ac:dyDescent="0.25">
      <c r="A22994" t="s">
        <v>4130</v>
      </c>
      <c r="B22994" t="s">
        <v>24168</v>
      </c>
      <c r="C22994" t="s">
        <v>24169</v>
      </c>
    </row>
    <row r="22995" spans="1:3" hidden="1" x14ac:dyDescent="0.25">
      <c r="A22995" t="s">
        <v>4130</v>
      </c>
      <c r="B22995" t="s">
        <v>24170</v>
      </c>
      <c r="C22995" t="s">
        <v>24171</v>
      </c>
    </row>
    <row r="22996" spans="1:3" hidden="1" x14ac:dyDescent="0.25">
      <c r="A22996" t="s">
        <v>4130</v>
      </c>
      <c r="B22996" t="s">
        <v>24172</v>
      </c>
      <c r="C22996" t="s">
        <v>24126</v>
      </c>
    </row>
    <row r="22997" spans="1:3" hidden="1" x14ac:dyDescent="0.25">
      <c r="A22997" t="s">
        <v>4130</v>
      </c>
      <c r="B22997" t="s">
        <v>4238</v>
      </c>
      <c r="C22997" t="s">
        <v>24171</v>
      </c>
    </row>
    <row r="22998" spans="1:3" hidden="1" x14ac:dyDescent="0.25">
      <c r="A22998" t="s">
        <v>4130</v>
      </c>
      <c r="B22998" t="s">
        <v>21881</v>
      </c>
      <c r="C22998" t="s">
        <v>24171</v>
      </c>
    </row>
    <row r="22999" spans="1:3" hidden="1" x14ac:dyDescent="0.25">
      <c r="A22999" t="s">
        <v>4130</v>
      </c>
      <c r="B22999" t="s">
        <v>24173</v>
      </c>
      <c r="C22999" t="s">
        <v>24171</v>
      </c>
    </row>
    <row r="23000" spans="1:3" hidden="1" x14ac:dyDescent="0.25">
      <c r="A23000" t="s">
        <v>4130</v>
      </c>
      <c r="B23000" t="s">
        <v>24174</v>
      </c>
      <c r="C23000" t="s">
        <v>24175</v>
      </c>
    </row>
    <row r="23001" spans="1:3" hidden="1" x14ac:dyDescent="0.25">
      <c r="A23001" t="s">
        <v>4130</v>
      </c>
      <c r="B23001" t="s">
        <v>24176</v>
      </c>
      <c r="C23001" t="s">
        <v>24177</v>
      </c>
    </row>
    <row r="23002" spans="1:3" hidden="1" x14ac:dyDescent="0.25">
      <c r="A23002" t="s">
        <v>4130</v>
      </c>
      <c r="B23002" t="s">
        <v>4238</v>
      </c>
      <c r="C23002" t="s">
        <v>24177</v>
      </c>
    </row>
    <row r="23003" spans="1:3" hidden="1" x14ac:dyDescent="0.25">
      <c r="A23003" t="s">
        <v>4130</v>
      </c>
      <c r="B23003" t="s">
        <v>24178</v>
      </c>
      <c r="C23003" t="s">
        <v>485</v>
      </c>
    </row>
    <row r="23004" spans="1:3" hidden="1" x14ac:dyDescent="0.25">
      <c r="A23004" t="s">
        <v>4130</v>
      </c>
      <c r="B23004" t="s">
        <v>4238</v>
      </c>
      <c r="C23004" t="s">
        <v>485</v>
      </c>
    </row>
    <row r="23005" spans="1:3" hidden="1" x14ac:dyDescent="0.25">
      <c r="A23005" t="s">
        <v>4130</v>
      </c>
      <c r="B23005" t="s">
        <v>24179</v>
      </c>
      <c r="C23005" t="s">
        <v>24180</v>
      </c>
    </row>
    <row r="23006" spans="1:3" hidden="1" x14ac:dyDescent="0.25">
      <c r="A23006" t="s">
        <v>4130</v>
      </c>
      <c r="B23006" t="s">
        <v>24181</v>
      </c>
      <c r="C23006" t="s">
        <v>24182</v>
      </c>
    </row>
    <row r="23007" spans="1:3" hidden="1" x14ac:dyDescent="0.25">
      <c r="A23007" t="s">
        <v>4130</v>
      </c>
      <c r="B23007" t="s">
        <v>24183</v>
      </c>
      <c r="C23007" t="s">
        <v>24184</v>
      </c>
    </row>
    <row r="23008" spans="1:3" hidden="1" x14ac:dyDescent="0.25">
      <c r="A23008" t="s">
        <v>4130</v>
      </c>
      <c r="B23008" t="s">
        <v>4238</v>
      </c>
      <c r="C23008" t="s">
        <v>24185</v>
      </c>
    </row>
    <row r="23009" spans="1:3" hidden="1" x14ac:dyDescent="0.25">
      <c r="A23009" t="s">
        <v>4130</v>
      </c>
      <c r="B23009" t="s">
        <v>24186</v>
      </c>
      <c r="C23009" t="s">
        <v>24187</v>
      </c>
    </row>
    <row r="23010" spans="1:3" hidden="1" x14ac:dyDescent="0.25">
      <c r="A23010" t="s">
        <v>4130</v>
      </c>
      <c r="B23010" t="s">
        <v>24188</v>
      </c>
      <c r="C23010" t="s">
        <v>24189</v>
      </c>
    </row>
    <row r="23011" spans="1:3" hidden="1" x14ac:dyDescent="0.25">
      <c r="A23011" t="s">
        <v>4130</v>
      </c>
      <c r="B23011" t="s">
        <v>24190</v>
      </c>
      <c r="C23011" t="s">
        <v>24191</v>
      </c>
    </row>
    <row r="23012" spans="1:3" hidden="1" x14ac:dyDescent="0.25">
      <c r="A23012" t="s">
        <v>4130</v>
      </c>
      <c r="B23012" t="s">
        <v>24192</v>
      </c>
      <c r="C23012" t="s">
        <v>24193</v>
      </c>
    </row>
    <row r="23013" spans="1:3" hidden="1" x14ac:dyDescent="0.25">
      <c r="A23013" t="s">
        <v>4130</v>
      </c>
      <c r="B23013" t="s">
        <v>24194</v>
      </c>
      <c r="C23013" t="s">
        <v>24195</v>
      </c>
    </row>
    <row r="23014" spans="1:3" hidden="1" x14ac:dyDescent="0.25">
      <c r="A23014" t="s">
        <v>4130</v>
      </c>
      <c r="B23014" t="s">
        <v>24196</v>
      </c>
      <c r="C23014" t="s">
        <v>24197</v>
      </c>
    </row>
    <row r="23015" spans="1:3" hidden="1" x14ac:dyDescent="0.25">
      <c r="A23015" t="s">
        <v>4130</v>
      </c>
      <c r="B23015" t="s">
        <v>24198</v>
      </c>
      <c r="C23015" t="s">
        <v>24199</v>
      </c>
    </row>
    <row r="23016" spans="1:3" hidden="1" x14ac:dyDescent="0.25">
      <c r="A23016" t="s">
        <v>4130</v>
      </c>
      <c r="B23016" t="s">
        <v>24200</v>
      </c>
      <c r="C23016" t="s">
        <v>24201</v>
      </c>
    </row>
    <row r="23017" spans="1:3" hidden="1" x14ac:dyDescent="0.25">
      <c r="A23017" t="s">
        <v>4130</v>
      </c>
      <c r="B23017" t="s">
        <v>24202</v>
      </c>
      <c r="C23017" t="s">
        <v>24203</v>
      </c>
    </row>
    <row r="23018" spans="1:3" hidden="1" x14ac:dyDescent="0.25">
      <c r="A23018" t="s">
        <v>4130</v>
      </c>
      <c r="B23018" t="s">
        <v>24204</v>
      </c>
      <c r="C23018" t="s">
        <v>24205</v>
      </c>
    </row>
    <row r="23019" spans="1:3" hidden="1" x14ac:dyDescent="0.25">
      <c r="A23019" t="s">
        <v>4130</v>
      </c>
      <c r="B23019" t="s">
        <v>24206</v>
      </c>
      <c r="C23019" t="s">
        <v>24207</v>
      </c>
    </row>
    <row r="23020" spans="1:3" hidden="1" x14ac:dyDescent="0.25">
      <c r="A23020" t="s">
        <v>4130</v>
      </c>
      <c r="B23020" t="s">
        <v>24208</v>
      </c>
      <c r="C23020" t="s">
        <v>24209</v>
      </c>
    </row>
    <row r="23021" spans="1:3" hidden="1" x14ac:dyDescent="0.25">
      <c r="A23021" t="s">
        <v>4130</v>
      </c>
      <c r="B23021" t="s">
        <v>24210</v>
      </c>
      <c r="C23021" t="s">
        <v>24211</v>
      </c>
    </row>
    <row r="23022" spans="1:3" hidden="1" x14ac:dyDescent="0.25">
      <c r="A23022" t="s">
        <v>4130</v>
      </c>
      <c r="B23022" t="s">
        <v>24212</v>
      </c>
      <c r="C23022" t="s">
        <v>24213</v>
      </c>
    </row>
    <row r="23023" spans="1:3" hidden="1" x14ac:dyDescent="0.25">
      <c r="A23023" t="s">
        <v>4130</v>
      </c>
      <c r="B23023" t="s">
        <v>24214</v>
      </c>
      <c r="C23023" t="s">
        <v>24211</v>
      </c>
    </row>
    <row r="23024" spans="1:3" hidden="1" x14ac:dyDescent="0.25">
      <c r="A23024" t="s">
        <v>4130</v>
      </c>
      <c r="B23024" t="s">
        <v>24215</v>
      </c>
      <c r="C23024" t="s">
        <v>24216</v>
      </c>
    </row>
    <row r="23025" spans="1:3" hidden="1" x14ac:dyDescent="0.25">
      <c r="A23025" t="s">
        <v>4130</v>
      </c>
      <c r="B23025" t="s">
        <v>24217</v>
      </c>
      <c r="C23025" t="s">
        <v>24218</v>
      </c>
    </row>
    <row r="23026" spans="1:3" hidden="1" x14ac:dyDescent="0.25">
      <c r="A23026" t="s">
        <v>4130</v>
      </c>
      <c r="B23026" t="s">
        <v>24219</v>
      </c>
      <c r="C23026" t="s">
        <v>24220</v>
      </c>
    </row>
    <row r="23027" spans="1:3" hidden="1" x14ac:dyDescent="0.25">
      <c r="A23027" t="s">
        <v>4130</v>
      </c>
      <c r="B23027" t="s">
        <v>24221</v>
      </c>
      <c r="C23027" t="s">
        <v>24222</v>
      </c>
    </row>
    <row r="23028" spans="1:3" hidden="1" x14ac:dyDescent="0.25">
      <c r="A23028" t="s">
        <v>4130</v>
      </c>
      <c r="B23028" t="s">
        <v>24223</v>
      </c>
      <c r="C23028" t="s">
        <v>24220</v>
      </c>
    </row>
    <row r="23029" spans="1:3" hidden="1" x14ac:dyDescent="0.25">
      <c r="A23029" t="s">
        <v>4130</v>
      </c>
      <c r="B23029" t="s">
        <v>24224</v>
      </c>
      <c r="C23029" t="s">
        <v>24225</v>
      </c>
    </row>
    <row r="23030" spans="1:3" hidden="1" x14ac:dyDescent="0.25">
      <c r="A23030" t="s">
        <v>4130</v>
      </c>
      <c r="B23030" t="s">
        <v>24226</v>
      </c>
      <c r="C23030" t="s">
        <v>24227</v>
      </c>
    </row>
    <row r="23031" spans="1:3" hidden="1" x14ac:dyDescent="0.25">
      <c r="A23031" t="s">
        <v>4130</v>
      </c>
      <c r="B23031" t="s">
        <v>24228</v>
      </c>
      <c r="C23031" t="s">
        <v>24229</v>
      </c>
    </row>
    <row r="23032" spans="1:3" hidden="1" x14ac:dyDescent="0.25">
      <c r="A23032" t="s">
        <v>4130</v>
      </c>
      <c r="B23032" t="s">
        <v>24230</v>
      </c>
      <c r="C23032" t="s">
        <v>24231</v>
      </c>
    </row>
    <row r="23033" spans="1:3" hidden="1" x14ac:dyDescent="0.25">
      <c r="A23033" t="s">
        <v>4130</v>
      </c>
      <c r="B23033" t="s">
        <v>24232</v>
      </c>
      <c r="C23033" t="s">
        <v>24233</v>
      </c>
    </row>
    <row r="23034" spans="1:3" hidden="1" x14ac:dyDescent="0.25">
      <c r="A23034" t="s">
        <v>4130</v>
      </c>
      <c r="B23034" t="s">
        <v>24234</v>
      </c>
      <c r="C23034" t="s">
        <v>24235</v>
      </c>
    </row>
    <row r="23035" spans="1:3" hidden="1" x14ac:dyDescent="0.25">
      <c r="A23035" t="s">
        <v>4130</v>
      </c>
      <c r="B23035" t="s">
        <v>24236</v>
      </c>
      <c r="C23035" t="s">
        <v>24237</v>
      </c>
    </row>
    <row r="23036" spans="1:3" hidden="1" x14ac:dyDescent="0.25">
      <c r="A23036" t="s">
        <v>4130</v>
      </c>
      <c r="B23036" t="s">
        <v>24238</v>
      </c>
      <c r="C23036" t="s">
        <v>24239</v>
      </c>
    </row>
    <row r="23037" spans="1:3" hidden="1" x14ac:dyDescent="0.25">
      <c r="A23037" t="s">
        <v>4130</v>
      </c>
      <c r="B23037" t="s">
        <v>24240</v>
      </c>
      <c r="C23037" t="s">
        <v>24241</v>
      </c>
    </row>
    <row r="23038" spans="1:3" hidden="1" x14ac:dyDescent="0.25">
      <c r="A23038" t="s">
        <v>4130</v>
      </c>
      <c r="B23038" t="s">
        <v>24242</v>
      </c>
      <c r="C23038" t="s">
        <v>24243</v>
      </c>
    </row>
    <row r="23039" spans="1:3" hidden="1" x14ac:dyDescent="0.25">
      <c r="A23039" t="s">
        <v>4130</v>
      </c>
      <c r="B23039" t="s">
        <v>24244</v>
      </c>
      <c r="C23039" t="s">
        <v>24245</v>
      </c>
    </row>
    <row r="23040" spans="1:3" hidden="1" x14ac:dyDescent="0.25">
      <c r="A23040" t="s">
        <v>4130</v>
      </c>
      <c r="B23040" t="s">
        <v>24242</v>
      </c>
      <c r="C23040" t="s">
        <v>24246</v>
      </c>
    </row>
    <row r="23041" spans="1:3" hidden="1" x14ac:dyDescent="0.25">
      <c r="A23041" t="s">
        <v>4130</v>
      </c>
      <c r="B23041" t="s">
        <v>24247</v>
      </c>
      <c r="C23041" t="s">
        <v>24248</v>
      </c>
    </row>
    <row r="23042" spans="1:3" hidden="1" x14ac:dyDescent="0.25">
      <c r="A23042" t="s">
        <v>4130</v>
      </c>
      <c r="B23042" t="s">
        <v>24249</v>
      </c>
      <c r="C23042" t="s">
        <v>24250</v>
      </c>
    </row>
    <row r="23043" spans="1:3" hidden="1" x14ac:dyDescent="0.25">
      <c r="A23043" t="s">
        <v>4130</v>
      </c>
      <c r="B23043" t="s">
        <v>24251</v>
      </c>
      <c r="C23043" t="s">
        <v>24252</v>
      </c>
    </row>
    <row r="23044" spans="1:3" hidden="1" x14ac:dyDescent="0.25">
      <c r="A23044" t="s">
        <v>4130</v>
      </c>
      <c r="B23044" t="s">
        <v>24253</v>
      </c>
      <c r="C23044" t="s">
        <v>24254</v>
      </c>
    </row>
    <row r="23045" spans="1:3" hidden="1" x14ac:dyDescent="0.25">
      <c r="A23045" t="s">
        <v>4130</v>
      </c>
      <c r="B23045" t="s">
        <v>24255</v>
      </c>
      <c r="C23045" t="s">
        <v>24256</v>
      </c>
    </row>
    <row r="23046" spans="1:3" hidden="1" x14ac:dyDescent="0.25">
      <c r="A23046" t="s">
        <v>4130</v>
      </c>
      <c r="B23046" t="s">
        <v>24257</v>
      </c>
      <c r="C23046" t="s">
        <v>24258</v>
      </c>
    </row>
    <row r="23047" spans="1:3" hidden="1" x14ac:dyDescent="0.25">
      <c r="A23047" t="s">
        <v>4130</v>
      </c>
      <c r="B23047" t="s">
        <v>24259</v>
      </c>
      <c r="C23047" t="s">
        <v>24260</v>
      </c>
    </row>
    <row r="23048" spans="1:3" hidden="1" x14ac:dyDescent="0.25">
      <c r="A23048" t="s">
        <v>4130</v>
      </c>
      <c r="B23048" t="s">
        <v>24261</v>
      </c>
      <c r="C23048" t="s">
        <v>24262</v>
      </c>
    </row>
    <row r="23049" spans="1:3" hidden="1" x14ac:dyDescent="0.25">
      <c r="A23049" t="s">
        <v>4130</v>
      </c>
      <c r="B23049" t="s">
        <v>24263</v>
      </c>
      <c r="C23049" t="s">
        <v>24264</v>
      </c>
    </row>
    <row r="23050" spans="1:3" hidden="1" x14ac:dyDescent="0.25">
      <c r="A23050" t="s">
        <v>4130</v>
      </c>
      <c r="B23050" t="s">
        <v>24265</v>
      </c>
      <c r="C23050" t="s">
        <v>24266</v>
      </c>
    </row>
    <row r="23051" spans="1:3" hidden="1" x14ac:dyDescent="0.25">
      <c r="A23051" t="s">
        <v>4130</v>
      </c>
      <c r="B23051" t="s">
        <v>24267</v>
      </c>
      <c r="C23051" t="s">
        <v>24266</v>
      </c>
    </row>
    <row r="23052" spans="1:3" hidden="1" x14ac:dyDescent="0.25">
      <c r="A23052" t="s">
        <v>4130</v>
      </c>
      <c r="B23052" t="s">
        <v>24268</v>
      </c>
      <c r="C23052" t="s">
        <v>24269</v>
      </c>
    </row>
    <row r="23053" spans="1:3" hidden="1" x14ac:dyDescent="0.25">
      <c r="A23053" t="s">
        <v>4130</v>
      </c>
      <c r="B23053" t="s">
        <v>24270</v>
      </c>
      <c r="C23053" t="s">
        <v>24271</v>
      </c>
    </row>
    <row r="23054" spans="1:3" hidden="1" x14ac:dyDescent="0.25">
      <c r="A23054" t="s">
        <v>4130</v>
      </c>
      <c r="B23054" t="s">
        <v>24272</v>
      </c>
      <c r="C23054" t="s">
        <v>24273</v>
      </c>
    </row>
    <row r="23055" spans="1:3" hidden="1" x14ac:dyDescent="0.25">
      <c r="A23055" t="s">
        <v>4130</v>
      </c>
      <c r="B23055" t="s">
        <v>24274</v>
      </c>
      <c r="C23055" t="s">
        <v>24275</v>
      </c>
    </row>
    <row r="23056" spans="1:3" hidden="1" x14ac:dyDescent="0.25">
      <c r="A23056" t="s">
        <v>4130</v>
      </c>
      <c r="B23056" t="s">
        <v>24276</v>
      </c>
      <c r="C23056" t="s">
        <v>24277</v>
      </c>
    </row>
    <row r="23057" spans="1:3" hidden="1" x14ac:dyDescent="0.25">
      <c r="A23057" t="s">
        <v>4130</v>
      </c>
      <c r="B23057" t="s">
        <v>24278</v>
      </c>
      <c r="C23057" t="s">
        <v>24279</v>
      </c>
    </row>
    <row r="23058" spans="1:3" hidden="1" x14ac:dyDescent="0.25">
      <c r="A23058" t="s">
        <v>4130</v>
      </c>
      <c r="B23058" t="s">
        <v>24280</v>
      </c>
      <c r="C23058" t="s">
        <v>24281</v>
      </c>
    </row>
    <row r="23059" spans="1:3" hidden="1" x14ac:dyDescent="0.25">
      <c r="A23059" t="s">
        <v>4130</v>
      </c>
      <c r="B23059" t="s">
        <v>24276</v>
      </c>
      <c r="C23059" t="s">
        <v>24279</v>
      </c>
    </row>
    <row r="23060" spans="1:3" hidden="1" x14ac:dyDescent="0.25">
      <c r="A23060" t="s">
        <v>4130</v>
      </c>
      <c r="B23060" t="s">
        <v>24282</v>
      </c>
      <c r="C23060" t="s">
        <v>24283</v>
      </c>
    </row>
    <row r="23061" spans="1:3" hidden="1" x14ac:dyDescent="0.25">
      <c r="A23061" t="s">
        <v>4130</v>
      </c>
      <c r="B23061" t="s">
        <v>24284</v>
      </c>
      <c r="C23061" t="s">
        <v>24285</v>
      </c>
    </row>
    <row r="23062" spans="1:3" hidden="1" x14ac:dyDescent="0.25">
      <c r="A23062" t="s">
        <v>4130</v>
      </c>
      <c r="B23062" t="s">
        <v>24286</v>
      </c>
      <c r="C23062" t="s">
        <v>24279</v>
      </c>
    </row>
    <row r="23063" spans="1:3" hidden="1" x14ac:dyDescent="0.25">
      <c r="A23063" t="s">
        <v>4130</v>
      </c>
      <c r="B23063" t="s">
        <v>24287</v>
      </c>
      <c r="C23063" t="s">
        <v>24288</v>
      </c>
    </row>
    <row r="23064" spans="1:3" hidden="1" x14ac:dyDescent="0.25">
      <c r="A23064" t="s">
        <v>4130</v>
      </c>
      <c r="B23064" t="s">
        <v>24289</v>
      </c>
      <c r="C23064" t="s">
        <v>24290</v>
      </c>
    </row>
    <row r="23065" spans="1:3" hidden="1" x14ac:dyDescent="0.25">
      <c r="A23065" t="s">
        <v>4130</v>
      </c>
      <c r="B23065" t="s">
        <v>24291</v>
      </c>
      <c r="C23065" t="s">
        <v>24292</v>
      </c>
    </row>
    <row r="23066" spans="1:3" hidden="1" x14ac:dyDescent="0.25">
      <c r="A23066" t="s">
        <v>4130</v>
      </c>
      <c r="B23066" t="s">
        <v>24293</v>
      </c>
      <c r="C23066" t="s">
        <v>24294</v>
      </c>
    </row>
    <row r="23067" spans="1:3" hidden="1" x14ac:dyDescent="0.25">
      <c r="A23067" t="s">
        <v>4130</v>
      </c>
      <c r="B23067" t="s">
        <v>24287</v>
      </c>
      <c r="C23067" t="s">
        <v>24290</v>
      </c>
    </row>
    <row r="23068" spans="1:3" hidden="1" x14ac:dyDescent="0.25">
      <c r="A23068" t="s">
        <v>4130</v>
      </c>
      <c r="B23068" t="s">
        <v>24295</v>
      </c>
      <c r="C23068" t="s">
        <v>24296</v>
      </c>
    </row>
    <row r="23069" spans="1:3" hidden="1" x14ac:dyDescent="0.25">
      <c r="A23069" t="s">
        <v>4130</v>
      </c>
      <c r="B23069" t="s">
        <v>24297</v>
      </c>
      <c r="C23069" t="s">
        <v>24290</v>
      </c>
    </row>
    <row r="23070" spans="1:3" hidden="1" x14ac:dyDescent="0.25">
      <c r="A23070" t="s">
        <v>4130</v>
      </c>
      <c r="B23070" t="s">
        <v>24298</v>
      </c>
      <c r="C23070" t="s">
        <v>24299</v>
      </c>
    </row>
    <row r="23071" spans="1:3" hidden="1" x14ac:dyDescent="0.25">
      <c r="A23071" t="s">
        <v>4130</v>
      </c>
      <c r="B23071" t="s">
        <v>24300</v>
      </c>
      <c r="C23071" t="s">
        <v>24301</v>
      </c>
    </row>
    <row r="23072" spans="1:3" hidden="1" x14ac:dyDescent="0.25">
      <c r="A23072" t="s">
        <v>4130</v>
      </c>
      <c r="B23072" t="s">
        <v>24302</v>
      </c>
      <c r="C23072" t="s">
        <v>24299</v>
      </c>
    </row>
    <row r="23073" spans="1:3" hidden="1" x14ac:dyDescent="0.25">
      <c r="A23073" t="s">
        <v>4130</v>
      </c>
      <c r="B23073" t="s">
        <v>24303</v>
      </c>
      <c r="C23073" t="s">
        <v>24304</v>
      </c>
    </row>
    <row r="23074" spans="1:3" hidden="1" x14ac:dyDescent="0.25">
      <c r="A23074" t="s">
        <v>4130</v>
      </c>
      <c r="B23074" t="s">
        <v>24305</v>
      </c>
      <c r="C23074" t="s">
        <v>24306</v>
      </c>
    </row>
    <row r="23075" spans="1:3" hidden="1" x14ac:dyDescent="0.25">
      <c r="A23075" t="s">
        <v>4130</v>
      </c>
      <c r="B23075" t="s">
        <v>24303</v>
      </c>
      <c r="C23075" t="s">
        <v>24306</v>
      </c>
    </row>
    <row r="23076" spans="1:3" hidden="1" x14ac:dyDescent="0.25">
      <c r="A23076" t="s">
        <v>4130</v>
      </c>
      <c r="B23076" t="s">
        <v>24307</v>
      </c>
      <c r="C23076" t="s">
        <v>24308</v>
      </c>
    </row>
    <row r="23077" spans="1:3" hidden="1" x14ac:dyDescent="0.25">
      <c r="A23077" t="s">
        <v>4130</v>
      </c>
      <c r="B23077" t="s">
        <v>24309</v>
      </c>
      <c r="C23077" t="s">
        <v>24310</v>
      </c>
    </row>
    <row r="23078" spans="1:3" hidden="1" x14ac:dyDescent="0.25">
      <c r="A23078" t="s">
        <v>4130</v>
      </c>
      <c r="B23078" t="s">
        <v>24311</v>
      </c>
      <c r="C23078" t="s">
        <v>24312</v>
      </c>
    </row>
    <row r="23079" spans="1:3" hidden="1" x14ac:dyDescent="0.25">
      <c r="A23079" t="s">
        <v>4130</v>
      </c>
      <c r="B23079" t="s">
        <v>24313</v>
      </c>
      <c r="C23079" t="s">
        <v>24314</v>
      </c>
    </row>
    <row r="23080" spans="1:3" hidden="1" x14ac:dyDescent="0.25">
      <c r="A23080" t="s">
        <v>4130</v>
      </c>
      <c r="B23080" t="s">
        <v>24315</v>
      </c>
      <c r="C23080" t="s">
        <v>24316</v>
      </c>
    </row>
    <row r="23081" spans="1:3" hidden="1" x14ac:dyDescent="0.25">
      <c r="A23081" t="s">
        <v>4130</v>
      </c>
      <c r="B23081" t="s">
        <v>24317</v>
      </c>
      <c r="C23081" t="s">
        <v>24318</v>
      </c>
    </row>
    <row r="23082" spans="1:3" hidden="1" x14ac:dyDescent="0.25">
      <c r="A23082" t="s">
        <v>4130</v>
      </c>
      <c r="B23082" t="s">
        <v>24319</v>
      </c>
      <c r="C23082" t="s">
        <v>24320</v>
      </c>
    </row>
    <row r="23083" spans="1:3" hidden="1" x14ac:dyDescent="0.25">
      <c r="A23083" t="s">
        <v>4130</v>
      </c>
      <c r="B23083" t="s">
        <v>24321</v>
      </c>
      <c r="C23083" t="s">
        <v>24322</v>
      </c>
    </row>
    <row r="23084" spans="1:3" hidden="1" x14ac:dyDescent="0.25">
      <c r="A23084" t="s">
        <v>4130</v>
      </c>
      <c r="B23084" t="s">
        <v>24323</v>
      </c>
      <c r="C23084" t="s">
        <v>24324</v>
      </c>
    </row>
    <row r="23085" spans="1:3" hidden="1" x14ac:dyDescent="0.25">
      <c r="A23085" t="s">
        <v>4130</v>
      </c>
      <c r="B23085" t="s">
        <v>24325</v>
      </c>
      <c r="C23085" t="s">
        <v>24326</v>
      </c>
    </row>
    <row r="23086" spans="1:3" hidden="1" x14ac:dyDescent="0.25">
      <c r="A23086" t="s">
        <v>4130</v>
      </c>
      <c r="B23086" t="s">
        <v>24327</v>
      </c>
      <c r="C23086" t="s">
        <v>24328</v>
      </c>
    </row>
    <row r="23087" spans="1:3" hidden="1" x14ac:dyDescent="0.25">
      <c r="A23087" t="s">
        <v>4130</v>
      </c>
      <c r="B23087" t="s">
        <v>24329</v>
      </c>
      <c r="C23087" t="s">
        <v>24330</v>
      </c>
    </row>
    <row r="23088" spans="1:3" hidden="1" x14ac:dyDescent="0.25">
      <c r="A23088" t="s">
        <v>4130</v>
      </c>
      <c r="B23088" t="s">
        <v>24331</v>
      </c>
      <c r="C23088" t="s">
        <v>24332</v>
      </c>
    </row>
    <row r="23089" spans="1:3" hidden="1" x14ac:dyDescent="0.25">
      <c r="A23089" t="s">
        <v>4130</v>
      </c>
      <c r="B23089" t="s">
        <v>24333</v>
      </c>
      <c r="C23089" t="s">
        <v>24334</v>
      </c>
    </row>
    <row r="23090" spans="1:3" hidden="1" x14ac:dyDescent="0.25">
      <c r="A23090" t="s">
        <v>4130</v>
      </c>
      <c r="B23090" t="s">
        <v>24335</v>
      </c>
      <c r="C23090" t="s">
        <v>24336</v>
      </c>
    </row>
    <row r="23091" spans="1:3" hidden="1" x14ac:dyDescent="0.25">
      <c r="A23091" t="s">
        <v>4130</v>
      </c>
      <c r="B23091" t="s">
        <v>24337</v>
      </c>
      <c r="C23091" t="s">
        <v>24338</v>
      </c>
    </row>
    <row r="23092" spans="1:3" hidden="1" x14ac:dyDescent="0.25">
      <c r="A23092" t="s">
        <v>4130</v>
      </c>
      <c r="B23092" t="s">
        <v>24339</v>
      </c>
      <c r="C23092" t="s">
        <v>24340</v>
      </c>
    </row>
    <row r="23093" spans="1:3" hidden="1" x14ac:dyDescent="0.25">
      <c r="A23093" t="s">
        <v>4130</v>
      </c>
      <c r="B23093" t="s">
        <v>24341</v>
      </c>
      <c r="C23093" t="s">
        <v>24340</v>
      </c>
    </row>
    <row r="23094" spans="1:3" hidden="1" x14ac:dyDescent="0.25">
      <c r="A23094" t="s">
        <v>4130</v>
      </c>
      <c r="B23094" t="s">
        <v>24342</v>
      </c>
      <c r="C23094" t="s">
        <v>24340</v>
      </c>
    </row>
    <row r="23095" spans="1:3" hidden="1" x14ac:dyDescent="0.25">
      <c r="A23095" t="s">
        <v>4130</v>
      </c>
      <c r="B23095" t="s">
        <v>24343</v>
      </c>
      <c r="C23095" t="s">
        <v>24340</v>
      </c>
    </row>
    <row r="23096" spans="1:3" hidden="1" x14ac:dyDescent="0.25">
      <c r="A23096" t="s">
        <v>4130</v>
      </c>
      <c r="B23096" t="s">
        <v>24344</v>
      </c>
      <c r="C23096" t="s">
        <v>24340</v>
      </c>
    </row>
    <row r="23097" spans="1:3" hidden="1" x14ac:dyDescent="0.25">
      <c r="A23097" t="s">
        <v>4130</v>
      </c>
      <c r="B23097" t="s">
        <v>24345</v>
      </c>
      <c r="C23097" t="s">
        <v>24338</v>
      </c>
    </row>
    <row r="23098" spans="1:3" hidden="1" x14ac:dyDescent="0.25">
      <c r="A23098" t="s">
        <v>4130</v>
      </c>
      <c r="B23098" t="s">
        <v>24346</v>
      </c>
      <c r="C23098" t="s">
        <v>24338</v>
      </c>
    </row>
    <row r="23099" spans="1:3" hidden="1" x14ac:dyDescent="0.25">
      <c r="A23099" t="s">
        <v>4130</v>
      </c>
      <c r="B23099" t="s">
        <v>24347</v>
      </c>
      <c r="C23099" t="s">
        <v>24348</v>
      </c>
    </row>
    <row r="23100" spans="1:3" hidden="1" x14ac:dyDescent="0.25">
      <c r="A23100" t="s">
        <v>4130</v>
      </c>
      <c r="B23100" t="s">
        <v>24349</v>
      </c>
      <c r="C23100" t="s">
        <v>24348</v>
      </c>
    </row>
    <row r="23101" spans="1:3" hidden="1" x14ac:dyDescent="0.25">
      <c r="A23101" t="s">
        <v>4130</v>
      </c>
      <c r="B23101" t="s">
        <v>24350</v>
      </c>
      <c r="C23101" t="s">
        <v>24340</v>
      </c>
    </row>
    <row r="23102" spans="1:3" hidden="1" x14ac:dyDescent="0.25">
      <c r="A23102" t="s">
        <v>4130</v>
      </c>
      <c r="B23102" t="s">
        <v>24346</v>
      </c>
      <c r="C23102" t="s">
        <v>24351</v>
      </c>
    </row>
    <row r="23103" spans="1:3" hidden="1" x14ac:dyDescent="0.25">
      <c r="A23103" t="s">
        <v>4130</v>
      </c>
      <c r="B23103" t="s">
        <v>24352</v>
      </c>
      <c r="C23103" t="s">
        <v>24353</v>
      </c>
    </row>
    <row r="23104" spans="1:3" hidden="1" x14ac:dyDescent="0.25">
      <c r="A23104" t="s">
        <v>4130</v>
      </c>
      <c r="B23104" t="s">
        <v>24352</v>
      </c>
      <c r="C23104" t="s">
        <v>24354</v>
      </c>
    </row>
    <row r="23105" spans="1:3" hidden="1" x14ac:dyDescent="0.25">
      <c r="A23105" t="s">
        <v>4130</v>
      </c>
      <c r="B23105" t="s">
        <v>24355</v>
      </c>
      <c r="C23105" t="s">
        <v>24356</v>
      </c>
    </row>
    <row r="23106" spans="1:3" hidden="1" x14ac:dyDescent="0.25">
      <c r="A23106" t="s">
        <v>4130</v>
      </c>
      <c r="B23106" t="s">
        <v>24357</v>
      </c>
      <c r="C23106" t="s">
        <v>24356</v>
      </c>
    </row>
    <row r="23107" spans="1:3" hidden="1" x14ac:dyDescent="0.25">
      <c r="A23107" t="s">
        <v>4130</v>
      </c>
      <c r="B23107" t="s">
        <v>24358</v>
      </c>
      <c r="C23107" t="s">
        <v>24359</v>
      </c>
    </row>
    <row r="23108" spans="1:3" hidden="1" x14ac:dyDescent="0.25">
      <c r="A23108" t="s">
        <v>4130</v>
      </c>
      <c r="B23108" t="s">
        <v>24360</v>
      </c>
      <c r="C23108" t="s">
        <v>24361</v>
      </c>
    </row>
    <row r="23109" spans="1:3" hidden="1" x14ac:dyDescent="0.25">
      <c r="A23109" t="s">
        <v>4130</v>
      </c>
      <c r="B23109" t="s">
        <v>24362</v>
      </c>
      <c r="C23109" t="s">
        <v>24361</v>
      </c>
    </row>
    <row r="23110" spans="1:3" hidden="1" x14ac:dyDescent="0.25">
      <c r="A23110" t="s">
        <v>4130</v>
      </c>
      <c r="B23110" t="s">
        <v>24363</v>
      </c>
      <c r="C23110" t="s">
        <v>24364</v>
      </c>
    </row>
    <row r="23111" spans="1:3" hidden="1" x14ac:dyDescent="0.25">
      <c r="A23111" t="s">
        <v>4130</v>
      </c>
      <c r="B23111" t="s">
        <v>24365</v>
      </c>
      <c r="C23111" t="s">
        <v>24366</v>
      </c>
    </row>
    <row r="23112" spans="1:3" hidden="1" x14ac:dyDescent="0.25">
      <c r="A23112" t="s">
        <v>4130</v>
      </c>
      <c r="B23112" t="s">
        <v>24367</v>
      </c>
      <c r="C23112" t="s">
        <v>24368</v>
      </c>
    </row>
    <row r="23113" spans="1:3" hidden="1" x14ac:dyDescent="0.25">
      <c r="A23113" t="s">
        <v>4130</v>
      </c>
      <c r="B23113" t="s">
        <v>24369</v>
      </c>
      <c r="C23113" t="s">
        <v>24368</v>
      </c>
    </row>
    <row r="23114" spans="1:3" hidden="1" x14ac:dyDescent="0.25">
      <c r="A23114" t="s">
        <v>4130</v>
      </c>
      <c r="B23114" t="s">
        <v>24370</v>
      </c>
      <c r="C23114" t="s">
        <v>24371</v>
      </c>
    </row>
    <row r="23115" spans="1:3" hidden="1" x14ac:dyDescent="0.25">
      <c r="A23115" t="s">
        <v>4130</v>
      </c>
      <c r="B23115" t="s">
        <v>24372</v>
      </c>
      <c r="C23115" t="s">
        <v>24373</v>
      </c>
    </row>
    <row r="23116" spans="1:3" hidden="1" x14ac:dyDescent="0.25">
      <c r="A23116" t="s">
        <v>4130</v>
      </c>
      <c r="B23116" t="s">
        <v>24374</v>
      </c>
      <c r="C23116" t="s">
        <v>24375</v>
      </c>
    </row>
    <row r="23117" spans="1:3" hidden="1" x14ac:dyDescent="0.25">
      <c r="A23117" t="s">
        <v>4130</v>
      </c>
      <c r="B23117" t="s">
        <v>24376</v>
      </c>
      <c r="C23117" t="s">
        <v>24377</v>
      </c>
    </row>
    <row r="23118" spans="1:3" hidden="1" x14ac:dyDescent="0.25">
      <c r="A23118" t="s">
        <v>4130</v>
      </c>
      <c r="B23118" t="s">
        <v>24376</v>
      </c>
      <c r="C23118" t="s">
        <v>24373</v>
      </c>
    </row>
    <row r="23119" spans="1:3" hidden="1" x14ac:dyDescent="0.25">
      <c r="A23119" t="s">
        <v>4130</v>
      </c>
      <c r="B23119" t="s">
        <v>24378</v>
      </c>
      <c r="C23119" t="s">
        <v>24373</v>
      </c>
    </row>
    <row r="23120" spans="1:3" hidden="1" x14ac:dyDescent="0.25">
      <c r="A23120" t="s">
        <v>4130</v>
      </c>
      <c r="B23120" t="s">
        <v>24379</v>
      </c>
      <c r="C23120" t="s">
        <v>24380</v>
      </c>
    </row>
    <row r="23121" spans="1:3" hidden="1" x14ac:dyDescent="0.25">
      <c r="A23121" t="s">
        <v>4130</v>
      </c>
      <c r="B23121" t="s">
        <v>24381</v>
      </c>
      <c r="C23121" t="s">
        <v>24382</v>
      </c>
    </row>
    <row r="23122" spans="1:3" hidden="1" x14ac:dyDescent="0.25">
      <c r="A23122" t="s">
        <v>4130</v>
      </c>
      <c r="B23122" t="s">
        <v>24383</v>
      </c>
      <c r="C23122" t="s">
        <v>24384</v>
      </c>
    </row>
    <row r="23123" spans="1:3" hidden="1" x14ac:dyDescent="0.25">
      <c r="A23123" t="s">
        <v>4130</v>
      </c>
      <c r="B23123" t="s">
        <v>24385</v>
      </c>
      <c r="C23123" t="s">
        <v>24386</v>
      </c>
    </row>
    <row r="23124" spans="1:3" hidden="1" x14ac:dyDescent="0.25">
      <c r="A23124" t="s">
        <v>4130</v>
      </c>
      <c r="B23124" t="s">
        <v>24387</v>
      </c>
      <c r="C23124" t="s">
        <v>24388</v>
      </c>
    </row>
    <row r="23125" spans="1:3" hidden="1" x14ac:dyDescent="0.25">
      <c r="A23125" t="s">
        <v>4130</v>
      </c>
      <c r="B23125" t="s">
        <v>24389</v>
      </c>
      <c r="C23125" t="s">
        <v>24390</v>
      </c>
    </row>
    <row r="23126" spans="1:3" hidden="1" x14ac:dyDescent="0.25">
      <c r="A23126" t="s">
        <v>4130</v>
      </c>
      <c r="B23126" t="s">
        <v>24391</v>
      </c>
      <c r="C23126" t="s">
        <v>24392</v>
      </c>
    </row>
    <row r="23127" spans="1:3" hidden="1" x14ac:dyDescent="0.25">
      <c r="A23127" t="s">
        <v>4130</v>
      </c>
      <c r="B23127" t="s">
        <v>24393</v>
      </c>
      <c r="C23127" t="s">
        <v>24394</v>
      </c>
    </row>
    <row r="23128" spans="1:3" hidden="1" x14ac:dyDescent="0.25">
      <c r="A23128" t="s">
        <v>4130</v>
      </c>
      <c r="B23128" t="s">
        <v>24395</v>
      </c>
      <c r="C23128" t="s">
        <v>24396</v>
      </c>
    </row>
    <row r="23129" spans="1:3" hidden="1" x14ac:dyDescent="0.25">
      <c r="A23129" t="s">
        <v>4130</v>
      </c>
      <c r="B23129" t="s">
        <v>24397</v>
      </c>
      <c r="C23129" t="s">
        <v>24398</v>
      </c>
    </row>
    <row r="23130" spans="1:3" hidden="1" x14ac:dyDescent="0.25">
      <c r="A23130" t="s">
        <v>4130</v>
      </c>
      <c r="B23130" t="s">
        <v>24399</v>
      </c>
      <c r="C23130" t="s">
        <v>24400</v>
      </c>
    </row>
    <row r="23131" spans="1:3" hidden="1" x14ac:dyDescent="0.25">
      <c r="A23131" t="s">
        <v>4130</v>
      </c>
      <c r="B23131" t="s">
        <v>24401</v>
      </c>
      <c r="C23131" t="s">
        <v>24402</v>
      </c>
    </row>
    <row r="23132" spans="1:3" hidden="1" x14ac:dyDescent="0.25">
      <c r="A23132" t="s">
        <v>4130</v>
      </c>
      <c r="B23132" t="s">
        <v>24403</v>
      </c>
      <c r="C23132" t="s">
        <v>24404</v>
      </c>
    </row>
    <row r="23133" spans="1:3" hidden="1" x14ac:dyDescent="0.25">
      <c r="A23133" t="s">
        <v>4130</v>
      </c>
      <c r="B23133" t="s">
        <v>24405</v>
      </c>
      <c r="C23133" t="s">
        <v>24406</v>
      </c>
    </row>
    <row r="23134" spans="1:3" hidden="1" x14ac:dyDescent="0.25">
      <c r="A23134" t="s">
        <v>4130</v>
      </c>
      <c r="B23134" t="s">
        <v>24407</v>
      </c>
      <c r="C23134" t="s">
        <v>24408</v>
      </c>
    </row>
    <row r="23135" spans="1:3" hidden="1" x14ac:dyDescent="0.25">
      <c r="A23135" t="s">
        <v>4130</v>
      </c>
      <c r="B23135" t="s">
        <v>24409</v>
      </c>
      <c r="C23135" t="s">
        <v>24410</v>
      </c>
    </row>
    <row r="23136" spans="1:3" hidden="1" x14ac:dyDescent="0.25">
      <c r="A23136" t="s">
        <v>4130</v>
      </c>
      <c r="B23136" t="s">
        <v>24411</v>
      </c>
      <c r="C23136" t="s">
        <v>24410</v>
      </c>
    </row>
    <row r="23137" spans="1:3" hidden="1" x14ac:dyDescent="0.25">
      <c r="A23137" t="s">
        <v>4130</v>
      </c>
      <c r="B23137" t="s">
        <v>24412</v>
      </c>
      <c r="C23137" t="s">
        <v>24410</v>
      </c>
    </row>
    <row r="23138" spans="1:3" hidden="1" x14ac:dyDescent="0.25">
      <c r="A23138" t="s">
        <v>4130</v>
      </c>
      <c r="B23138" t="s">
        <v>24413</v>
      </c>
      <c r="C23138" t="s">
        <v>24414</v>
      </c>
    </row>
    <row r="23139" spans="1:3" hidden="1" x14ac:dyDescent="0.25">
      <c r="A23139" t="s">
        <v>4130</v>
      </c>
      <c r="B23139" t="s">
        <v>24415</v>
      </c>
      <c r="C23139" t="s">
        <v>24416</v>
      </c>
    </row>
    <row r="23140" spans="1:3" hidden="1" x14ac:dyDescent="0.25">
      <c r="A23140" t="s">
        <v>4130</v>
      </c>
      <c r="B23140" t="s">
        <v>24417</v>
      </c>
      <c r="C23140" t="s">
        <v>24418</v>
      </c>
    </row>
    <row r="23141" spans="1:3" hidden="1" x14ac:dyDescent="0.25">
      <c r="A23141" t="s">
        <v>4130</v>
      </c>
      <c r="B23141" t="s">
        <v>24417</v>
      </c>
      <c r="C23141" t="s">
        <v>24419</v>
      </c>
    </row>
    <row r="23142" spans="1:3" hidden="1" x14ac:dyDescent="0.25">
      <c r="A23142" t="s">
        <v>4130</v>
      </c>
      <c r="B23142" t="s">
        <v>24420</v>
      </c>
      <c r="C23142" t="s">
        <v>24421</v>
      </c>
    </row>
    <row r="23143" spans="1:3" hidden="1" x14ac:dyDescent="0.25">
      <c r="A23143" t="s">
        <v>4130</v>
      </c>
      <c r="B23143" t="s">
        <v>24422</v>
      </c>
      <c r="C23143" t="s">
        <v>24423</v>
      </c>
    </row>
    <row r="23144" spans="1:3" hidden="1" x14ac:dyDescent="0.25">
      <c r="A23144" t="s">
        <v>4130</v>
      </c>
      <c r="B23144" t="s">
        <v>24424</v>
      </c>
      <c r="C23144" t="s">
        <v>24425</v>
      </c>
    </row>
    <row r="23145" spans="1:3" hidden="1" x14ac:dyDescent="0.25">
      <c r="A23145" t="s">
        <v>4130</v>
      </c>
      <c r="B23145" t="s">
        <v>24426</v>
      </c>
      <c r="C23145" t="s">
        <v>24427</v>
      </c>
    </row>
    <row r="23146" spans="1:3" hidden="1" x14ac:dyDescent="0.25">
      <c r="A23146" t="s">
        <v>4130</v>
      </c>
      <c r="B23146" t="s">
        <v>24428</v>
      </c>
      <c r="C23146" t="s">
        <v>24429</v>
      </c>
    </row>
    <row r="23147" spans="1:3" hidden="1" x14ac:dyDescent="0.25">
      <c r="A23147" t="s">
        <v>4130</v>
      </c>
      <c r="B23147" t="s">
        <v>24430</v>
      </c>
      <c r="C23147" t="s">
        <v>24431</v>
      </c>
    </row>
    <row r="23148" spans="1:3" hidden="1" x14ac:dyDescent="0.25">
      <c r="A23148" t="s">
        <v>4130</v>
      </c>
      <c r="B23148" t="s">
        <v>24432</v>
      </c>
      <c r="C23148" t="s">
        <v>24433</v>
      </c>
    </row>
    <row r="23149" spans="1:3" hidden="1" x14ac:dyDescent="0.25">
      <c r="A23149" t="s">
        <v>4130</v>
      </c>
      <c r="B23149" t="s">
        <v>24434</v>
      </c>
      <c r="C23149" t="s">
        <v>24435</v>
      </c>
    </row>
    <row r="23150" spans="1:3" hidden="1" x14ac:dyDescent="0.25">
      <c r="A23150" t="s">
        <v>4130</v>
      </c>
      <c r="B23150" t="s">
        <v>24436</v>
      </c>
      <c r="C23150" t="s">
        <v>24437</v>
      </c>
    </row>
    <row r="23151" spans="1:3" hidden="1" x14ac:dyDescent="0.25">
      <c r="A23151" t="s">
        <v>4130</v>
      </c>
      <c r="B23151" t="s">
        <v>24438</v>
      </c>
      <c r="C23151" t="s">
        <v>24439</v>
      </c>
    </row>
    <row r="23152" spans="1:3" hidden="1" x14ac:dyDescent="0.25">
      <c r="A23152" t="s">
        <v>4130</v>
      </c>
      <c r="B23152" t="s">
        <v>24440</v>
      </c>
      <c r="C23152" t="s">
        <v>24441</v>
      </c>
    </row>
    <row r="23153" spans="1:3" hidden="1" x14ac:dyDescent="0.25">
      <c r="A23153" t="s">
        <v>4130</v>
      </c>
      <c r="B23153" t="s">
        <v>24442</v>
      </c>
      <c r="C23153" t="s">
        <v>24441</v>
      </c>
    </row>
    <row r="23154" spans="1:3" hidden="1" x14ac:dyDescent="0.25">
      <c r="A23154" t="s">
        <v>4130</v>
      </c>
      <c r="B23154" t="s">
        <v>24442</v>
      </c>
      <c r="C23154" t="s">
        <v>24443</v>
      </c>
    </row>
    <row r="23155" spans="1:3" hidden="1" x14ac:dyDescent="0.25">
      <c r="A23155" t="s">
        <v>4130</v>
      </c>
      <c r="B23155" t="s">
        <v>24444</v>
      </c>
      <c r="C23155" t="s">
        <v>24445</v>
      </c>
    </row>
    <row r="23156" spans="1:3" hidden="1" x14ac:dyDescent="0.25">
      <c r="A23156" t="s">
        <v>4130</v>
      </c>
      <c r="B23156" t="s">
        <v>24446</v>
      </c>
      <c r="C23156" t="s">
        <v>24441</v>
      </c>
    </row>
    <row r="23157" spans="1:3" hidden="1" x14ac:dyDescent="0.25">
      <c r="A23157" t="s">
        <v>4130</v>
      </c>
      <c r="B23157" t="s">
        <v>24447</v>
      </c>
      <c r="C23157" t="s">
        <v>24441</v>
      </c>
    </row>
    <row r="23158" spans="1:3" hidden="1" x14ac:dyDescent="0.25">
      <c r="A23158" t="s">
        <v>4130</v>
      </c>
      <c r="B23158" t="s">
        <v>24448</v>
      </c>
      <c r="C23158" t="s">
        <v>24449</v>
      </c>
    </row>
    <row r="23159" spans="1:3" hidden="1" x14ac:dyDescent="0.25">
      <c r="A23159" t="s">
        <v>4130</v>
      </c>
      <c r="B23159" t="s">
        <v>24450</v>
      </c>
      <c r="C23159" t="s">
        <v>24451</v>
      </c>
    </row>
    <row r="23160" spans="1:3" hidden="1" x14ac:dyDescent="0.25">
      <c r="A23160" t="s">
        <v>4130</v>
      </c>
      <c r="B23160" t="s">
        <v>24452</v>
      </c>
      <c r="C23160" t="s">
        <v>24453</v>
      </c>
    </row>
    <row r="23161" spans="1:3" hidden="1" x14ac:dyDescent="0.25">
      <c r="A23161" t="s">
        <v>4130</v>
      </c>
      <c r="B23161" t="s">
        <v>24442</v>
      </c>
      <c r="C23161" t="s">
        <v>24453</v>
      </c>
    </row>
    <row r="23162" spans="1:3" hidden="1" x14ac:dyDescent="0.25">
      <c r="A23162" t="s">
        <v>4130</v>
      </c>
      <c r="B23162" t="s">
        <v>24454</v>
      </c>
      <c r="C23162" t="s">
        <v>24449</v>
      </c>
    </row>
    <row r="23163" spans="1:3" hidden="1" x14ac:dyDescent="0.25">
      <c r="A23163" t="s">
        <v>4130</v>
      </c>
      <c r="B23163" t="s">
        <v>24455</v>
      </c>
      <c r="C23163" t="s">
        <v>24456</v>
      </c>
    </row>
    <row r="23164" spans="1:3" hidden="1" x14ac:dyDescent="0.25">
      <c r="A23164" t="s">
        <v>4130</v>
      </c>
      <c r="B23164" t="s">
        <v>24457</v>
      </c>
      <c r="C23164" t="s">
        <v>24456</v>
      </c>
    </row>
    <row r="23165" spans="1:3" hidden="1" x14ac:dyDescent="0.25">
      <c r="A23165" t="s">
        <v>4130</v>
      </c>
      <c r="B23165" t="s">
        <v>24458</v>
      </c>
      <c r="C23165" t="s">
        <v>24459</v>
      </c>
    </row>
    <row r="23166" spans="1:3" hidden="1" x14ac:dyDescent="0.25">
      <c r="A23166" t="s">
        <v>4130</v>
      </c>
      <c r="B23166" t="s">
        <v>24460</v>
      </c>
      <c r="C23166" t="s">
        <v>24461</v>
      </c>
    </row>
    <row r="23167" spans="1:3" hidden="1" x14ac:dyDescent="0.25">
      <c r="A23167" t="s">
        <v>4130</v>
      </c>
      <c r="B23167" t="s">
        <v>24460</v>
      </c>
      <c r="C23167" t="s">
        <v>24462</v>
      </c>
    </row>
    <row r="23168" spans="1:3" hidden="1" x14ac:dyDescent="0.25">
      <c r="A23168" t="s">
        <v>4130</v>
      </c>
      <c r="B23168" t="s">
        <v>24463</v>
      </c>
      <c r="C23168" t="s">
        <v>24464</v>
      </c>
    </row>
    <row r="23169" spans="1:3" hidden="1" x14ac:dyDescent="0.25">
      <c r="A23169" t="s">
        <v>4130</v>
      </c>
      <c r="B23169" t="s">
        <v>24465</v>
      </c>
      <c r="C23169" t="s">
        <v>24466</v>
      </c>
    </row>
    <row r="23170" spans="1:3" hidden="1" x14ac:dyDescent="0.25">
      <c r="A23170" t="s">
        <v>4130</v>
      </c>
      <c r="B23170" t="s">
        <v>24467</v>
      </c>
      <c r="C23170" t="s">
        <v>24468</v>
      </c>
    </row>
    <row r="23171" spans="1:3" hidden="1" x14ac:dyDescent="0.25">
      <c r="A23171" t="s">
        <v>4130</v>
      </c>
      <c r="B23171" t="s">
        <v>24469</v>
      </c>
      <c r="C23171" t="s">
        <v>24470</v>
      </c>
    </row>
    <row r="23172" spans="1:3" hidden="1" x14ac:dyDescent="0.25">
      <c r="A23172" t="s">
        <v>4130</v>
      </c>
      <c r="B23172" t="s">
        <v>24471</v>
      </c>
      <c r="C23172" t="s">
        <v>24472</v>
      </c>
    </row>
    <row r="23173" spans="1:3" hidden="1" x14ac:dyDescent="0.25">
      <c r="A23173" t="s">
        <v>4130</v>
      </c>
      <c r="B23173" t="s">
        <v>24473</v>
      </c>
      <c r="C23173" t="s">
        <v>24474</v>
      </c>
    </row>
    <row r="23174" spans="1:3" hidden="1" x14ac:dyDescent="0.25">
      <c r="A23174" t="s">
        <v>4130</v>
      </c>
      <c r="B23174" t="s">
        <v>24475</v>
      </c>
      <c r="C23174" t="s">
        <v>24476</v>
      </c>
    </row>
    <row r="23175" spans="1:3" hidden="1" x14ac:dyDescent="0.25">
      <c r="A23175" t="s">
        <v>4130</v>
      </c>
      <c r="B23175" t="s">
        <v>24477</v>
      </c>
      <c r="C23175" t="s">
        <v>24478</v>
      </c>
    </row>
    <row r="23176" spans="1:3" hidden="1" x14ac:dyDescent="0.25">
      <c r="A23176" t="s">
        <v>4130</v>
      </c>
      <c r="B23176" t="s">
        <v>24479</v>
      </c>
      <c r="C23176" t="s">
        <v>24480</v>
      </c>
    </row>
    <row r="23177" spans="1:3" hidden="1" x14ac:dyDescent="0.25">
      <c r="A23177" t="s">
        <v>4130</v>
      </c>
      <c r="B23177" t="s">
        <v>24481</v>
      </c>
      <c r="C23177" t="s">
        <v>24482</v>
      </c>
    </row>
    <row r="23178" spans="1:3" hidden="1" x14ac:dyDescent="0.25">
      <c r="A23178" t="s">
        <v>4130</v>
      </c>
      <c r="B23178" t="s">
        <v>24483</v>
      </c>
      <c r="C23178" t="s">
        <v>24484</v>
      </c>
    </row>
    <row r="23179" spans="1:3" hidden="1" x14ac:dyDescent="0.25">
      <c r="A23179" t="s">
        <v>4130</v>
      </c>
      <c r="B23179" t="s">
        <v>24485</v>
      </c>
      <c r="C23179" t="s">
        <v>24486</v>
      </c>
    </row>
    <row r="23180" spans="1:3" hidden="1" x14ac:dyDescent="0.25">
      <c r="A23180" t="s">
        <v>4130</v>
      </c>
      <c r="B23180" t="s">
        <v>24487</v>
      </c>
      <c r="C23180" t="s">
        <v>24488</v>
      </c>
    </row>
    <row r="23181" spans="1:3" hidden="1" x14ac:dyDescent="0.25">
      <c r="A23181" t="s">
        <v>4130</v>
      </c>
      <c r="B23181" t="s">
        <v>24489</v>
      </c>
      <c r="C23181" t="s">
        <v>24490</v>
      </c>
    </row>
    <row r="23182" spans="1:3" hidden="1" x14ac:dyDescent="0.25">
      <c r="A23182" t="s">
        <v>4130</v>
      </c>
      <c r="B23182" t="s">
        <v>24491</v>
      </c>
      <c r="C23182" t="s">
        <v>24492</v>
      </c>
    </row>
    <row r="23183" spans="1:3" hidden="1" x14ac:dyDescent="0.25">
      <c r="A23183" t="s">
        <v>4130</v>
      </c>
      <c r="B23183" t="s">
        <v>24493</v>
      </c>
      <c r="C23183" t="s">
        <v>24494</v>
      </c>
    </row>
    <row r="23184" spans="1:3" hidden="1" x14ac:dyDescent="0.25">
      <c r="A23184" t="s">
        <v>4130</v>
      </c>
      <c r="B23184" t="s">
        <v>24495</v>
      </c>
      <c r="C23184" t="s">
        <v>24494</v>
      </c>
    </row>
    <row r="23185" spans="1:3" hidden="1" x14ac:dyDescent="0.25">
      <c r="A23185" t="s">
        <v>4130</v>
      </c>
      <c r="B23185" t="s">
        <v>24496</v>
      </c>
      <c r="C23185" t="s">
        <v>24494</v>
      </c>
    </row>
    <row r="23186" spans="1:3" hidden="1" x14ac:dyDescent="0.25">
      <c r="A23186" t="s">
        <v>4130</v>
      </c>
      <c r="B23186" t="s">
        <v>24497</v>
      </c>
      <c r="C23186" t="s">
        <v>24498</v>
      </c>
    </row>
    <row r="23187" spans="1:3" hidden="1" x14ac:dyDescent="0.25">
      <c r="A23187" t="s">
        <v>4130</v>
      </c>
      <c r="B23187" t="s">
        <v>24499</v>
      </c>
      <c r="C23187" t="s">
        <v>24494</v>
      </c>
    </row>
    <row r="23188" spans="1:3" hidden="1" x14ac:dyDescent="0.25">
      <c r="A23188" t="s">
        <v>4130</v>
      </c>
      <c r="B23188" t="s">
        <v>24500</v>
      </c>
      <c r="C23188" t="s">
        <v>24494</v>
      </c>
    </row>
    <row r="23189" spans="1:3" hidden="1" x14ac:dyDescent="0.25">
      <c r="A23189" t="s">
        <v>4130</v>
      </c>
      <c r="B23189" t="s">
        <v>24501</v>
      </c>
      <c r="C23189" t="s">
        <v>24494</v>
      </c>
    </row>
    <row r="23190" spans="1:3" hidden="1" x14ac:dyDescent="0.25">
      <c r="A23190" t="s">
        <v>4130</v>
      </c>
      <c r="B23190" t="s">
        <v>24502</v>
      </c>
      <c r="C23190" t="s">
        <v>24494</v>
      </c>
    </row>
    <row r="23191" spans="1:3" hidden="1" x14ac:dyDescent="0.25">
      <c r="A23191" t="s">
        <v>4130</v>
      </c>
      <c r="B23191" t="s">
        <v>24503</v>
      </c>
      <c r="C23191" t="s">
        <v>24504</v>
      </c>
    </row>
    <row r="23192" spans="1:3" hidden="1" x14ac:dyDescent="0.25">
      <c r="A23192" t="s">
        <v>4130</v>
      </c>
      <c r="B23192" t="s">
        <v>24505</v>
      </c>
      <c r="C23192" t="s">
        <v>24494</v>
      </c>
    </row>
    <row r="23193" spans="1:3" hidden="1" x14ac:dyDescent="0.25">
      <c r="A23193" t="s">
        <v>4130</v>
      </c>
      <c r="B23193" t="s">
        <v>24506</v>
      </c>
      <c r="C23193" t="s">
        <v>24494</v>
      </c>
    </row>
    <row r="23194" spans="1:3" hidden="1" x14ac:dyDescent="0.25">
      <c r="A23194" t="s">
        <v>4130</v>
      </c>
      <c r="B23194" t="s">
        <v>24507</v>
      </c>
      <c r="C23194" t="s">
        <v>24494</v>
      </c>
    </row>
    <row r="23195" spans="1:3" hidden="1" x14ac:dyDescent="0.25">
      <c r="A23195" t="s">
        <v>4130</v>
      </c>
      <c r="B23195" t="s">
        <v>24508</v>
      </c>
      <c r="C23195" t="s">
        <v>24494</v>
      </c>
    </row>
    <row r="23196" spans="1:3" hidden="1" x14ac:dyDescent="0.25">
      <c r="A23196" t="s">
        <v>4130</v>
      </c>
      <c r="B23196" t="s">
        <v>24503</v>
      </c>
      <c r="C23196" t="s">
        <v>24494</v>
      </c>
    </row>
    <row r="23197" spans="1:3" hidden="1" x14ac:dyDescent="0.25">
      <c r="A23197" t="s">
        <v>4130</v>
      </c>
      <c r="B23197" t="s">
        <v>24509</v>
      </c>
      <c r="C23197" t="s">
        <v>24504</v>
      </c>
    </row>
    <row r="23198" spans="1:3" hidden="1" x14ac:dyDescent="0.25">
      <c r="A23198" t="s">
        <v>4130</v>
      </c>
      <c r="B23198" t="s">
        <v>24510</v>
      </c>
      <c r="C23198" t="s">
        <v>24511</v>
      </c>
    </row>
    <row r="23199" spans="1:3" hidden="1" x14ac:dyDescent="0.25">
      <c r="A23199" t="s">
        <v>4130</v>
      </c>
      <c r="B23199" t="s">
        <v>24512</v>
      </c>
      <c r="C23199" t="s">
        <v>24511</v>
      </c>
    </row>
    <row r="23200" spans="1:3" hidden="1" x14ac:dyDescent="0.25">
      <c r="A23200" t="s">
        <v>4130</v>
      </c>
      <c r="B23200" t="s">
        <v>24513</v>
      </c>
      <c r="C23200" t="s">
        <v>24494</v>
      </c>
    </row>
    <row r="23201" spans="1:3" hidden="1" x14ac:dyDescent="0.25">
      <c r="A23201" t="s">
        <v>4130</v>
      </c>
      <c r="B23201" t="s">
        <v>24514</v>
      </c>
      <c r="C23201" t="s">
        <v>24515</v>
      </c>
    </row>
    <row r="23202" spans="1:3" hidden="1" x14ac:dyDescent="0.25">
      <c r="A23202" t="s">
        <v>4130</v>
      </c>
      <c r="B23202" t="s">
        <v>24516</v>
      </c>
      <c r="C23202" t="s">
        <v>24517</v>
      </c>
    </row>
    <row r="23203" spans="1:3" hidden="1" x14ac:dyDescent="0.25">
      <c r="A23203" t="s">
        <v>4130</v>
      </c>
      <c r="B23203" t="s">
        <v>24518</v>
      </c>
      <c r="C23203" t="s">
        <v>24519</v>
      </c>
    </row>
    <row r="23204" spans="1:3" hidden="1" x14ac:dyDescent="0.25">
      <c r="A23204" t="s">
        <v>4130</v>
      </c>
      <c r="B23204" t="s">
        <v>24520</v>
      </c>
      <c r="C23204" t="s">
        <v>24521</v>
      </c>
    </row>
    <row r="23205" spans="1:3" hidden="1" x14ac:dyDescent="0.25">
      <c r="A23205" t="s">
        <v>4130</v>
      </c>
      <c r="B23205" t="s">
        <v>24522</v>
      </c>
      <c r="C23205" t="s">
        <v>24523</v>
      </c>
    </row>
    <row r="23206" spans="1:3" hidden="1" x14ac:dyDescent="0.25">
      <c r="A23206" t="s">
        <v>4130</v>
      </c>
      <c r="B23206" t="s">
        <v>24524</v>
      </c>
      <c r="C23206" t="s">
        <v>24525</v>
      </c>
    </row>
    <row r="23207" spans="1:3" hidden="1" x14ac:dyDescent="0.25">
      <c r="A23207" t="s">
        <v>4130</v>
      </c>
      <c r="B23207" t="s">
        <v>24526</v>
      </c>
      <c r="C23207" t="s">
        <v>24527</v>
      </c>
    </row>
    <row r="23208" spans="1:3" hidden="1" x14ac:dyDescent="0.25">
      <c r="A23208" t="s">
        <v>4130</v>
      </c>
      <c r="B23208" t="s">
        <v>24528</v>
      </c>
      <c r="C23208" t="s">
        <v>24529</v>
      </c>
    </row>
    <row r="23209" spans="1:3" hidden="1" x14ac:dyDescent="0.25">
      <c r="A23209" t="s">
        <v>4130</v>
      </c>
      <c r="B23209" t="s">
        <v>24528</v>
      </c>
      <c r="C23209" t="s">
        <v>24530</v>
      </c>
    </row>
    <row r="23210" spans="1:3" hidden="1" x14ac:dyDescent="0.25">
      <c r="A23210" t="s">
        <v>4130</v>
      </c>
      <c r="B23210" t="s">
        <v>24531</v>
      </c>
      <c r="C23210" t="s">
        <v>24532</v>
      </c>
    </row>
    <row r="23211" spans="1:3" hidden="1" x14ac:dyDescent="0.25">
      <c r="A23211" t="s">
        <v>4130</v>
      </c>
      <c r="B23211" t="s">
        <v>24533</v>
      </c>
      <c r="C23211" t="s">
        <v>24534</v>
      </c>
    </row>
    <row r="23212" spans="1:3" hidden="1" x14ac:dyDescent="0.25">
      <c r="A23212" t="s">
        <v>4130</v>
      </c>
      <c r="B23212" t="s">
        <v>24535</v>
      </c>
      <c r="C23212" t="s">
        <v>24536</v>
      </c>
    </row>
    <row r="23213" spans="1:3" hidden="1" x14ac:dyDescent="0.25">
      <c r="A23213" t="s">
        <v>4130</v>
      </c>
      <c r="B23213" t="s">
        <v>24537</v>
      </c>
      <c r="C23213" t="s">
        <v>24538</v>
      </c>
    </row>
    <row r="23214" spans="1:3" hidden="1" x14ac:dyDescent="0.25">
      <c r="A23214" t="s">
        <v>4130</v>
      </c>
      <c r="B23214" t="s">
        <v>24539</v>
      </c>
      <c r="C23214" t="s">
        <v>24540</v>
      </c>
    </row>
    <row r="23215" spans="1:3" hidden="1" x14ac:dyDescent="0.25">
      <c r="A23215" t="s">
        <v>4130</v>
      </c>
      <c r="B23215" t="s">
        <v>24541</v>
      </c>
      <c r="C23215" t="s">
        <v>24542</v>
      </c>
    </row>
    <row r="23216" spans="1:3" hidden="1" x14ac:dyDescent="0.25">
      <c r="A23216" t="s">
        <v>4130</v>
      </c>
      <c r="B23216" t="s">
        <v>24543</v>
      </c>
      <c r="C23216" t="s">
        <v>24544</v>
      </c>
    </row>
    <row r="23217" spans="1:3" hidden="1" x14ac:dyDescent="0.25">
      <c r="A23217" t="s">
        <v>4130</v>
      </c>
      <c r="B23217" t="s">
        <v>24545</v>
      </c>
      <c r="C23217" t="s">
        <v>24546</v>
      </c>
    </row>
    <row r="23218" spans="1:3" hidden="1" x14ac:dyDescent="0.25">
      <c r="A23218" t="s">
        <v>4130</v>
      </c>
      <c r="B23218" t="s">
        <v>24547</v>
      </c>
      <c r="C23218" t="s">
        <v>24548</v>
      </c>
    </row>
    <row r="23219" spans="1:3" hidden="1" x14ac:dyDescent="0.25">
      <c r="A23219" t="s">
        <v>4130</v>
      </c>
      <c r="B23219" t="s">
        <v>24549</v>
      </c>
      <c r="C23219" t="s">
        <v>24550</v>
      </c>
    </row>
    <row r="23220" spans="1:3" hidden="1" x14ac:dyDescent="0.25">
      <c r="A23220" t="s">
        <v>4130</v>
      </c>
      <c r="B23220" t="s">
        <v>24551</v>
      </c>
      <c r="C23220" t="s">
        <v>24552</v>
      </c>
    </row>
    <row r="23221" spans="1:3" hidden="1" x14ac:dyDescent="0.25">
      <c r="A23221" t="s">
        <v>4130</v>
      </c>
      <c r="B23221" t="s">
        <v>24553</v>
      </c>
      <c r="C23221" t="s">
        <v>24554</v>
      </c>
    </row>
    <row r="23222" spans="1:3" hidden="1" x14ac:dyDescent="0.25">
      <c r="A23222" t="s">
        <v>4130</v>
      </c>
      <c r="B23222" t="s">
        <v>24555</v>
      </c>
      <c r="C23222" t="s">
        <v>24556</v>
      </c>
    </row>
    <row r="23223" spans="1:3" hidden="1" x14ac:dyDescent="0.25">
      <c r="A23223" t="s">
        <v>4130</v>
      </c>
      <c r="B23223" t="s">
        <v>24557</v>
      </c>
      <c r="C23223" t="s">
        <v>24558</v>
      </c>
    </row>
    <row r="23224" spans="1:3" hidden="1" x14ac:dyDescent="0.25">
      <c r="A23224" t="s">
        <v>4130</v>
      </c>
      <c r="B23224" t="s">
        <v>24559</v>
      </c>
      <c r="C23224" t="s">
        <v>24558</v>
      </c>
    </row>
    <row r="23225" spans="1:3" hidden="1" x14ac:dyDescent="0.25">
      <c r="A23225" t="s">
        <v>4130</v>
      </c>
      <c r="B23225" t="s">
        <v>24560</v>
      </c>
      <c r="C23225" t="s">
        <v>24561</v>
      </c>
    </row>
    <row r="23226" spans="1:3" hidden="1" x14ac:dyDescent="0.25">
      <c r="A23226" t="s">
        <v>4130</v>
      </c>
      <c r="B23226" t="s">
        <v>24562</v>
      </c>
      <c r="C23226" t="s">
        <v>24563</v>
      </c>
    </row>
    <row r="23227" spans="1:3" hidden="1" x14ac:dyDescent="0.25">
      <c r="A23227" t="s">
        <v>4130</v>
      </c>
      <c r="B23227" t="s">
        <v>24564</v>
      </c>
      <c r="C23227" t="s">
        <v>24563</v>
      </c>
    </row>
    <row r="23228" spans="1:3" hidden="1" x14ac:dyDescent="0.25">
      <c r="A23228" t="s">
        <v>4130</v>
      </c>
      <c r="B23228" t="s">
        <v>24565</v>
      </c>
      <c r="C23228" t="s">
        <v>24566</v>
      </c>
    </row>
    <row r="23229" spans="1:3" hidden="1" x14ac:dyDescent="0.25">
      <c r="A23229" t="s">
        <v>4130</v>
      </c>
      <c r="B23229" t="s">
        <v>24565</v>
      </c>
      <c r="C23229" t="s">
        <v>24567</v>
      </c>
    </row>
    <row r="23230" spans="1:3" hidden="1" x14ac:dyDescent="0.25">
      <c r="A23230" t="s">
        <v>4130</v>
      </c>
      <c r="B23230" t="s">
        <v>24568</v>
      </c>
      <c r="C23230" t="s">
        <v>24569</v>
      </c>
    </row>
    <row r="23231" spans="1:3" hidden="1" x14ac:dyDescent="0.25">
      <c r="A23231" t="s">
        <v>4130</v>
      </c>
      <c r="B23231" t="s">
        <v>24570</v>
      </c>
      <c r="C23231" t="s">
        <v>24571</v>
      </c>
    </row>
    <row r="23232" spans="1:3" hidden="1" x14ac:dyDescent="0.25">
      <c r="A23232" t="s">
        <v>4130</v>
      </c>
      <c r="B23232" t="s">
        <v>24572</v>
      </c>
      <c r="C23232" t="s">
        <v>24573</v>
      </c>
    </row>
    <row r="23233" spans="1:3" hidden="1" x14ac:dyDescent="0.25">
      <c r="A23233" t="s">
        <v>4130</v>
      </c>
      <c r="B23233" t="s">
        <v>24574</v>
      </c>
      <c r="C23233" t="s">
        <v>24575</v>
      </c>
    </row>
    <row r="23234" spans="1:3" hidden="1" x14ac:dyDescent="0.25">
      <c r="A23234" t="s">
        <v>4130</v>
      </c>
      <c r="B23234" t="s">
        <v>24576</v>
      </c>
      <c r="C23234" t="s">
        <v>24577</v>
      </c>
    </row>
    <row r="23235" spans="1:3" hidden="1" x14ac:dyDescent="0.25">
      <c r="A23235" t="s">
        <v>4130</v>
      </c>
      <c r="B23235" t="s">
        <v>24578</v>
      </c>
      <c r="C23235" t="s">
        <v>24579</v>
      </c>
    </row>
    <row r="23236" spans="1:3" hidden="1" x14ac:dyDescent="0.25">
      <c r="A23236" t="s">
        <v>4130</v>
      </c>
      <c r="B23236" t="s">
        <v>24580</v>
      </c>
      <c r="C23236" t="s">
        <v>24581</v>
      </c>
    </row>
    <row r="23237" spans="1:3" hidden="1" x14ac:dyDescent="0.25">
      <c r="A23237" t="s">
        <v>4130</v>
      </c>
      <c r="B23237" t="s">
        <v>24582</v>
      </c>
      <c r="C23237" t="s">
        <v>24577</v>
      </c>
    </row>
    <row r="23238" spans="1:3" hidden="1" x14ac:dyDescent="0.25">
      <c r="A23238" t="s">
        <v>4130</v>
      </c>
      <c r="B23238" t="s">
        <v>24583</v>
      </c>
      <c r="C23238" t="s">
        <v>24577</v>
      </c>
    </row>
    <row r="23239" spans="1:3" hidden="1" x14ac:dyDescent="0.25">
      <c r="A23239" t="s">
        <v>4130</v>
      </c>
      <c r="B23239" t="s">
        <v>24583</v>
      </c>
      <c r="C23239" t="s">
        <v>24581</v>
      </c>
    </row>
    <row r="23240" spans="1:3" hidden="1" x14ac:dyDescent="0.25">
      <c r="A23240" t="s">
        <v>4130</v>
      </c>
      <c r="B23240" t="s">
        <v>24584</v>
      </c>
      <c r="C23240" t="s">
        <v>24581</v>
      </c>
    </row>
    <row r="23241" spans="1:3" hidden="1" x14ac:dyDescent="0.25">
      <c r="A23241" t="s">
        <v>4130</v>
      </c>
      <c r="B23241" t="s">
        <v>24585</v>
      </c>
      <c r="C23241" t="s">
        <v>24577</v>
      </c>
    </row>
    <row r="23242" spans="1:3" hidden="1" x14ac:dyDescent="0.25">
      <c r="A23242" t="s">
        <v>4130</v>
      </c>
      <c r="B23242" t="s">
        <v>24586</v>
      </c>
      <c r="C23242" t="s">
        <v>24587</v>
      </c>
    </row>
    <row r="23243" spans="1:3" hidden="1" x14ac:dyDescent="0.25">
      <c r="A23243" t="s">
        <v>4130</v>
      </c>
      <c r="B23243" t="s">
        <v>24580</v>
      </c>
      <c r="C23243" t="s">
        <v>24588</v>
      </c>
    </row>
    <row r="23244" spans="1:3" hidden="1" x14ac:dyDescent="0.25">
      <c r="A23244" t="s">
        <v>4130</v>
      </c>
      <c r="B23244" t="s">
        <v>24589</v>
      </c>
      <c r="C23244" t="s">
        <v>24590</v>
      </c>
    </row>
    <row r="23245" spans="1:3" hidden="1" x14ac:dyDescent="0.25">
      <c r="A23245" t="s">
        <v>4130</v>
      </c>
      <c r="B23245" t="s">
        <v>24589</v>
      </c>
      <c r="C23245" t="s">
        <v>24591</v>
      </c>
    </row>
    <row r="23246" spans="1:3" hidden="1" x14ac:dyDescent="0.25">
      <c r="A23246" t="s">
        <v>4130</v>
      </c>
      <c r="B23246" t="s">
        <v>24592</v>
      </c>
      <c r="C23246" t="s">
        <v>24593</v>
      </c>
    </row>
    <row r="23247" spans="1:3" hidden="1" x14ac:dyDescent="0.25">
      <c r="A23247" t="s">
        <v>4130</v>
      </c>
      <c r="B23247" t="s">
        <v>24594</v>
      </c>
      <c r="C23247" t="s">
        <v>24595</v>
      </c>
    </row>
    <row r="23248" spans="1:3" hidden="1" x14ac:dyDescent="0.25">
      <c r="A23248" t="s">
        <v>4130</v>
      </c>
      <c r="B23248" t="s">
        <v>24594</v>
      </c>
      <c r="C23248" t="s">
        <v>24596</v>
      </c>
    </row>
    <row r="23249" spans="1:3" hidden="1" x14ac:dyDescent="0.25">
      <c r="A23249" t="s">
        <v>4130</v>
      </c>
      <c r="B23249" t="s">
        <v>24597</v>
      </c>
      <c r="C23249" t="s">
        <v>24598</v>
      </c>
    </row>
    <row r="23250" spans="1:3" hidden="1" x14ac:dyDescent="0.25">
      <c r="A23250" t="s">
        <v>4130</v>
      </c>
      <c r="B23250" t="s">
        <v>24599</v>
      </c>
      <c r="C23250" t="s">
        <v>24600</v>
      </c>
    </row>
    <row r="23251" spans="1:3" hidden="1" x14ac:dyDescent="0.25">
      <c r="A23251" t="s">
        <v>4130</v>
      </c>
      <c r="B23251" t="s">
        <v>24601</v>
      </c>
      <c r="C23251" t="s">
        <v>24602</v>
      </c>
    </row>
    <row r="23252" spans="1:3" hidden="1" x14ac:dyDescent="0.25">
      <c r="A23252" t="s">
        <v>4130</v>
      </c>
      <c r="B23252" t="s">
        <v>24603</v>
      </c>
      <c r="C23252" t="s">
        <v>24604</v>
      </c>
    </row>
    <row r="23253" spans="1:3" hidden="1" x14ac:dyDescent="0.25">
      <c r="A23253" t="s">
        <v>4130</v>
      </c>
      <c r="B23253" t="s">
        <v>24605</v>
      </c>
      <c r="C23253" t="s">
        <v>24606</v>
      </c>
    </row>
    <row r="23254" spans="1:3" hidden="1" x14ac:dyDescent="0.25">
      <c r="A23254" t="s">
        <v>4130</v>
      </c>
      <c r="B23254" t="s">
        <v>24607</v>
      </c>
      <c r="C23254" t="s">
        <v>24608</v>
      </c>
    </row>
    <row r="23255" spans="1:3" hidden="1" x14ac:dyDescent="0.25">
      <c r="A23255" t="s">
        <v>4130</v>
      </c>
      <c r="B23255" t="s">
        <v>24609</v>
      </c>
      <c r="C23255" t="s">
        <v>24610</v>
      </c>
    </row>
    <row r="23256" spans="1:3" hidden="1" x14ac:dyDescent="0.25">
      <c r="A23256" t="s">
        <v>4130</v>
      </c>
      <c r="B23256" t="s">
        <v>24611</v>
      </c>
      <c r="C23256" t="s">
        <v>24612</v>
      </c>
    </row>
    <row r="23257" spans="1:3" hidden="1" x14ac:dyDescent="0.25">
      <c r="A23257" t="s">
        <v>4130</v>
      </c>
      <c r="B23257" t="s">
        <v>24613</v>
      </c>
      <c r="C23257" t="s">
        <v>24614</v>
      </c>
    </row>
    <row r="23258" spans="1:3" hidden="1" x14ac:dyDescent="0.25">
      <c r="A23258" t="s">
        <v>4130</v>
      </c>
      <c r="B23258" t="s">
        <v>24615</v>
      </c>
      <c r="C23258" t="s">
        <v>24616</v>
      </c>
    </row>
    <row r="23259" spans="1:3" hidden="1" x14ac:dyDescent="0.25">
      <c r="A23259" t="s">
        <v>4130</v>
      </c>
      <c r="B23259" t="s">
        <v>24617</v>
      </c>
      <c r="C23259" t="s">
        <v>24618</v>
      </c>
    </row>
    <row r="23260" spans="1:3" hidden="1" x14ac:dyDescent="0.25">
      <c r="A23260" t="s">
        <v>4130</v>
      </c>
      <c r="B23260" t="s">
        <v>24619</v>
      </c>
      <c r="C23260" t="s">
        <v>24620</v>
      </c>
    </row>
    <row r="23261" spans="1:3" hidden="1" x14ac:dyDescent="0.25">
      <c r="A23261" t="s">
        <v>4130</v>
      </c>
      <c r="B23261" t="s">
        <v>24621</v>
      </c>
      <c r="C23261" t="s">
        <v>24622</v>
      </c>
    </row>
    <row r="23262" spans="1:3" hidden="1" x14ac:dyDescent="0.25">
      <c r="A23262" t="s">
        <v>4130</v>
      </c>
      <c r="B23262" t="s">
        <v>24623</v>
      </c>
      <c r="C23262" t="s">
        <v>24622</v>
      </c>
    </row>
    <row r="23263" spans="1:3" hidden="1" x14ac:dyDescent="0.25">
      <c r="A23263" t="s">
        <v>4130</v>
      </c>
      <c r="B23263" t="s">
        <v>24624</v>
      </c>
      <c r="C23263" t="s">
        <v>24625</v>
      </c>
    </row>
    <row r="23264" spans="1:3" hidden="1" x14ac:dyDescent="0.25">
      <c r="A23264" t="s">
        <v>4130</v>
      </c>
      <c r="B23264" t="s">
        <v>24619</v>
      </c>
      <c r="C23264" t="s">
        <v>24622</v>
      </c>
    </row>
    <row r="23265" spans="1:3" hidden="1" x14ac:dyDescent="0.25">
      <c r="A23265" t="s">
        <v>4130</v>
      </c>
      <c r="B23265" t="s">
        <v>24626</v>
      </c>
      <c r="C23265" t="s">
        <v>24627</v>
      </c>
    </row>
    <row r="23266" spans="1:3" hidden="1" x14ac:dyDescent="0.25">
      <c r="A23266" t="s">
        <v>4130</v>
      </c>
      <c r="B23266" t="s">
        <v>24628</v>
      </c>
      <c r="C23266" t="s">
        <v>24629</v>
      </c>
    </row>
    <row r="23267" spans="1:3" hidden="1" x14ac:dyDescent="0.25">
      <c r="A23267" t="s">
        <v>4130</v>
      </c>
      <c r="B23267" t="s">
        <v>24630</v>
      </c>
      <c r="C23267" t="s">
        <v>24631</v>
      </c>
    </row>
    <row r="23268" spans="1:3" hidden="1" x14ac:dyDescent="0.25">
      <c r="A23268" t="s">
        <v>4130</v>
      </c>
      <c r="B23268" t="s">
        <v>24632</v>
      </c>
      <c r="C23268" t="s">
        <v>24633</v>
      </c>
    </row>
    <row r="23269" spans="1:3" hidden="1" x14ac:dyDescent="0.25">
      <c r="A23269" t="s">
        <v>4130</v>
      </c>
      <c r="B23269" t="s">
        <v>24634</v>
      </c>
      <c r="C23269" t="s">
        <v>24635</v>
      </c>
    </row>
    <row r="23270" spans="1:3" hidden="1" x14ac:dyDescent="0.25">
      <c r="A23270" t="s">
        <v>4130</v>
      </c>
      <c r="B23270" t="s">
        <v>24636</v>
      </c>
      <c r="C23270" t="s">
        <v>24637</v>
      </c>
    </row>
    <row r="23271" spans="1:3" hidden="1" x14ac:dyDescent="0.25">
      <c r="A23271" t="s">
        <v>4130</v>
      </c>
      <c r="B23271" t="s">
        <v>24638</v>
      </c>
      <c r="C23271" t="s">
        <v>24639</v>
      </c>
    </row>
    <row r="23272" spans="1:3" hidden="1" x14ac:dyDescent="0.25">
      <c r="A23272" t="s">
        <v>4130</v>
      </c>
      <c r="B23272" t="s">
        <v>24640</v>
      </c>
      <c r="C23272" t="s">
        <v>24641</v>
      </c>
    </row>
    <row r="23273" spans="1:3" hidden="1" x14ac:dyDescent="0.25">
      <c r="A23273" t="s">
        <v>4130</v>
      </c>
      <c r="B23273" t="s">
        <v>24642</v>
      </c>
      <c r="C23273" t="s">
        <v>24643</v>
      </c>
    </row>
    <row r="23274" spans="1:3" hidden="1" x14ac:dyDescent="0.25">
      <c r="A23274" t="s">
        <v>4130</v>
      </c>
      <c r="B23274" t="s">
        <v>24644</v>
      </c>
      <c r="C23274" t="s">
        <v>24645</v>
      </c>
    </row>
    <row r="23275" spans="1:3" hidden="1" x14ac:dyDescent="0.25">
      <c r="A23275" t="s">
        <v>4130</v>
      </c>
      <c r="B23275" t="s">
        <v>24646</v>
      </c>
      <c r="C23275" t="s">
        <v>24645</v>
      </c>
    </row>
    <row r="23276" spans="1:3" hidden="1" x14ac:dyDescent="0.25">
      <c r="A23276" t="s">
        <v>4130</v>
      </c>
      <c r="B23276" t="s">
        <v>24646</v>
      </c>
      <c r="C23276" t="s">
        <v>24641</v>
      </c>
    </row>
    <row r="23277" spans="1:3" hidden="1" x14ac:dyDescent="0.25">
      <c r="A23277" t="s">
        <v>4130</v>
      </c>
      <c r="B23277" t="s">
        <v>24642</v>
      </c>
      <c r="C23277" t="s">
        <v>24641</v>
      </c>
    </row>
    <row r="23278" spans="1:3" hidden="1" x14ac:dyDescent="0.25">
      <c r="A23278" t="s">
        <v>4130</v>
      </c>
      <c r="B23278" t="s">
        <v>24647</v>
      </c>
      <c r="C23278" t="s">
        <v>24648</v>
      </c>
    </row>
    <row r="23279" spans="1:3" hidden="1" x14ac:dyDescent="0.25">
      <c r="A23279" t="s">
        <v>4130</v>
      </c>
      <c r="B23279" t="s">
        <v>24649</v>
      </c>
      <c r="C23279" t="s">
        <v>24650</v>
      </c>
    </row>
    <row r="23280" spans="1:3" hidden="1" x14ac:dyDescent="0.25">
      <c r="A23280" t="s">
        <v>4130</v>
      </c>
      <c r="B23280" t="s">
        <v>24647</v>
      </c>
      <c r="C23280" t="s">
        <v>24651</v>
      </c>
    </row>
    <row r="23281" spans="1:3" hidden="1" x14ac:dyDescent="0.25">
      <c r="A23281" t="s">
        <v>4130</v>
      </c>
      <c r="B23281" t="s">
        <v>24652</v>
      </c>
      <c r="C23281" t="s">
        <v>24653</v>
      </c>
    </row>
    <row r="23282" spans="1:3" hidden="1" x14ac:dyDescent="0.25">
      <c r="A23282" t="s">
        <v>4130</v>
      </c>
      <c r="B23282" t="s">
        <v>24654</v>
      </c>
      <c r="C23282" t="s">
        <v>24653</v>
      </c>
    </row>
    <row r="23283" spans="1:3" hidden="1" x14ac:dyDescent="0.25">
      <c r="A23283" t="s">
        <v>4130</v>
      </c>
      <c r="B23283" t="s">
        <v>24655</v>
      </c>
      <c r="C23283" t="s">
        <v>24656</v>
      </c>
    </row>
    <row r="23284" spans="1:3" hidden="1" x14ac:dyDescent="0.25">
      <c r="A23284" t="s">
        <v>4130</v>
      </c>
      <c r="B23284" t="s">
        <v>24657</v>
      </c>
      <c r="C23284" t="s">
        <v>24658</v>
      </c>
    </row>
    <row r="23285" spans="1:3" hidden="1" x14ac:dyDescent="0.25">
      <c r="A23285" t="s">
        <v>4130</v>
      </c>
      <c r="B23285" t="s">
        <v>24659</v>
      </c>
      <c r="C23285" t="s">
        <v>24660</v>
      </c>
    </row>
    <row r="23286" spans="1:3" hidden="1" x14ac:dyDescent="0.25">
      <c r="A23286" t="s">
        <v>4130</v>
      </c>
      <c r="B23286" t="s">
        <v>24661</v>
      </c>
      <c r="C23286" t="s">
        <v>24662</v>
      </c>
    </row>
    <row r="23287" spans="1:3" hidden="1" x14ac:dyDescent="0.25">
      <c r="A23287" t="s">
        <v>4130</v>
      </c>
      <c r="B23287" t="s">
        <v>24661</v>
      </c>
      <c r="C23287" t="s">
        <v>24663</v>
      </c>
    </row>
    <row r="23288" spans="1:3" hidden="1" x14ac:dyDescent="0.25">
      <c r="A23288" t="s">
        <v>4130</v>
      </c>
      <c r="B23288" t="s">
        <v>24664</v>
      </c>
      <c r="C23288" t="s">
        <v>24665</v>
      </c>
    </row>
    <row r="23289" spans="1:3" hidden="1" x14ac:dyDescent="0.25">
      <c r="A23289" t="s">
        <v>4130</v>
      </c>
      <c r="B23289" t="s">
        <v>24664</v>
      </c>
      <c r="C23289" t="s">
        <v>24666</v>
      </c>
    </row>
    <row r="23290" spans="1:3" hidden="1" x14ac:dyDescent="0.25">
      <c r="A23290" t="s">
        <v>4130</v>
      </c>
      <c r="B23290" t="s">
        <v>24667</v>
      </c>
      <c r="C23290" t="s">
        <v>24665</v>
      </c>
    </row>
    <row r="23291" spans="1:3" hidden="1" x14ac:dyDescent="0.25">
      <c r="A23291" t="s">
        <v>4130</v>
      </c>
      <c r="B23291" t="s">
        <v>24667</v>
      </c>
      <c r="C23291" t="s">
        <v>24668</v>
      </c>
    </row>
    <row r="23292" spans="1:3" hidden="1" x14ac:dyDescent="0.25">
      <c r="A23292" t="s">
        <v>4130</v>
      </c>
      <c r="B23292" t="s">
        <v>24669</v>
      </c>
      <c r="C23292" t="s">
        <v>24670</v>
      </c>
    </row>
    <row r="23293" spans="1:3" hidden="1" x14ac:dyDescent="0.25">
      <c r="A23293" t="s">
        <v>4130</v>
      </c>
      <c r="B23293" t="s">
        <v>24671</v>
      </c>
      <c r="C23293" t="s">
        <v>24672</v>
      </c>
    </row>
    <row r="23294" spans="1:3" hidden="1" x14ac:dyDescent="0.25">
      <c r="A23294" t="s">
        <v>4130</v>
      </c>
      <c r="B23294" t="s">
        <v>24673</v>
      </c>
      <c r="C23294" t="s">
        <v>24674</v>
      </c>
    </row>
    <row r="23295" spans="1:3" hidden="1" x14ac:dyDescent="0.25">
      <c r="A23295" t="s">
        <v>4130</v>
      </c>
      <c r="B23295" t="s">
        <v>24675</v>
      </c>
      <c r="C23295" t="s">
        <v>24676</v>
      </c>
    </row>
    <row r="23296" spans="1:3" hidden="1" x14ac:dyDescent="0.25">
      <c r="A23296" t="s">
        <v>4130</v>
      </c>
      <c r="B23296" t="s">
        <v>24677</v>
      </c>
      <c r="C23296" t="s">
        <v>24678</v>
      </c>
    </row>
    <row r="23297" spans="1:3" hidden="1" x14ac:dyDescent="0.25">
      <c r="A23297" t="s">
        <v>4130</v>
      </c>
      <c r="B23297" t="s">
        <v>24679</v>
      </c>
      <c r="C23297" t="s">
        <v>24680</v>
      </c>
    </row>
    <row r="23298" spans="1:3" hidden="1" x14ac:dyDescent="0.25">
      <c r="A23298" t="s">
        <v>4130</v>
      </c>
      <c r="B23298" t="s">
        <v>24681</v>
      </c>
      <c r="C23298" t="s">
        <v>24682</v>
      </c>
    </row>
    <row r="23299" spans="1:3" hidden="1" x14ac:dyDescent="0.25">
      <c r="A23299" t="s">
        <v>4130</v>
      </c>
      <c r="B23299" t="s">
        <v>24683</v>
      </c>
      <c r="C23299" t="s">
        <v>24684</v>
      </c>
    </row>
    <row r="23300" spans="1:3" hidden="1" x14ac:dyDescent="0.25">
      <c r="A23300" t="s">
        <v>4130</v>
      </c>
      <c r="B23300" t="s">
        <v>24685</v>
      </c>
      <c r="C23300" t="s">
        <v>24686</v>
      </c>
    </row>
    <row r="23301" spans="1:3" hidden="1" x14ac:dyDescent="0.25">
      <c r="A23301" t="s">
        <v>4130</v>
      </c>
      <c r="B23301" t="s">
        <v>24687</v>
      </c>
      <c r="C23301" t="s">
        <v>24688</v>
      </c>
    </row>
    <row r="23302" spans="1:3" hidden="1" x14ac:dyDescent="0.25">
      <c r="A23302" t="s">
        <v>4130</v>
      </c>
      <c r="B23302" t="s">
        <v>24689</v>
      </c>
      <c r="C23302" t="s">
        <v>24690</v>
      </c>
    </row>
    <row r="23303" spans="1:3" hidden="1" x14ac:dyDescent="0.25">
      <c r="A23303" t="s">
        <v>4130</v>
      </c>
      <c r="B23303" t="s">
        <v>24691</v>
      </c>
      <c r="C23303" t="s">
        <v>24692</v>
      </c>
    </row>
    <row r="23304" spans="1:3" hidden="1" x14ac:dyDescent="0.25">
      <c r="A23304" t="s">
        <v>4130</v>
      </c>
      <c r="B23304" t="s">
        <v>24693</v>
      </c>
      <c r="C23304" t="s">
        <v>24694</v>
      </c>
    </row>
    <row r="23305" spans="1:3" hidden="1" x14ac:dyDescent="0.25">
      <c r="A23305" t="s">
        <v>4130</v>
      </c>
      <c r="B23305" t="s">
        <v>24695</v>
      </c>
      <c r="C23305" t="s">
        <v>24696</v>
      </c>
    </row>
    <row r="23306" spans="1:3" hidden="1" x14ac:dyDescent="0.25">
      <c r="A23306" t="s">
        <v>4130</v>
      </c>
      <c r="B23306" t="s">
        <v>24695</v>
      </c>
      <c r="C23306" t="s">
        <v>24697</v>
      </c>
    </row>
    <row r="23307" spans="1:3" hidden="1" x14ac:dyDescent="0.25">
      <c r="A23307" t="s">
        <v>4130</v>
      </c>
      <c r="B23307" t="s">
        <v>24698</v>
      </c>
      <c r="C23307" t="s">
        <v>24699</v>
      </c>
    </row>
    <row r="23308" spans="1:3" hidden="1" x14ac:dyDescent="0.25">
      <c r="A23308" t="s">
        <v>4130</v>
      </c>
      <c r="B23308" t="s">
        <v>24700</v>
      </c>
      <c r="C23308" t="s">
        <v>24701</v>
      </c>
    </row>
    <row r="23309" spans="1:3" hidden="1" x14ac:dyDescent="0.25">
      <c r="A23309" t="s">
        <v>4130</v>
      </c>
      <c r="B23309" t="s">
        <v>24702</v>
      </c>
      <c r="C23309" t="s">
        <v>24703</v>
      </c>
    </row>
    <row r="23310" spans="1:3" hidden="1" x14ac:dyDescent="0.25">
      <c r="A23310" t="s">
        <v>4130</v>
      </c>
      <c r="B23310" t="s">
        <v>24704</v>
      </c>
      <c r="C23310" t="s">
        <v>24705</v>
      </c>
    </row>
    <row r="23311" spans="1:3" hidden="1" x14ac:dyDescent="0.25">
      <c r="A23311" t="s">
        <v>4130</v>
      </c>
      <c r="B23311" t="s">
        <v>24704</v>
      </c>
      <c r="C23311" t="s">
        <v>24706</v>
      </c>
    </row>
    <row r="23312" spans="1:3" hidden="1" x14ac:dyDescent="0.25">
      <c r="A23312" t="s">
        <v>4130</v>
      </c>
      <c r="B23312" t="s">
        <v>24707</v>
      </c>
      <c r="C23312" t="s">
        <v>24708</v>
      </c>
    </row>
    <row r="23313" spans="1:3" hidden="1" x14ac:dyDescent="0.25">
      <c r="A23313" t="s">
        <v>4130</v>
      </c>
      <c r="B23313" t="s">
        <v>24709</v>
      </c>
      <c r="C23313" t="s">
        <v>24708</v>
      </c>
    </row>
    <row r="23314" spans="1:3" hidden="1" x14ac:dyDescent="0.25">
      <c r="A23314" t="s">
        <v>4130</v>
      </c>
      <c r="B23314" t="s">
        <v>24710</v>
      </c>
      <c r="C23314" t="s">
        <v>24711</v>
      </c>
    </row>
    <row r="23315" spans="1:3" hidden="1" x14ac:dyDescent="0.25">
      <c r="A23315" t="s">
        <v>4130</v>
      </c>
      <c r="B23315" t="s">
        <v>24710</v>
      </c>
      <c r="C23315" t="s">
        <v>24712</v>
      </c>
    </row>
    <row r="23316" spans="1:3" hidden="1" x14ac:dyDescent="0.25">
      <c r="A23316" t="s">
        <v>4130</v>
      </c>
      <c r="B23316" t="s">
        <v>24713</v>
      </c>
      <c r="C23316" t="s">
        <v>24714</v>
      </c>
    </row>
    <row r="23317" spans="1:3" hidden="1" x14ac:dyDescent="0.25">
      <c r="A23317" t="s">
        <v>4130</v>
      </c>
      <c r="B23317" t="s">
        <v>24715</v>
      </c>
      <c r="C23317" t="s">
        <v>24716</v>
      </c>
    </row>
    <row r="23318" spans="1:3" hidden="1" x14ac:dyDescent="0.25">
      <c r="A23318" t="s">
        <v>4130</v>
      </c>
      <c r="B23318" t="s">
        <v>24717</v>
      </c>
      <c r="C23318" t="s">
        <v>24718</v>
      </c>
    </row>
    <row r="23319" spans="1:3" hidden="1" x14ac:dyDescent="0.25">
      <c r="A23319" t="s">
        <v>4130</v>
      </c>
      <c r="B23319" t="s">
        <v>24719</v>
      </c>
      <c r="C23319" t="s">
        <v>7268</v>
      </c>
    </row>
    <row r="23320" spans="1:3" hidden="1" x14ac:dyDescent="0.25">
      <c r="A23320" t="s">
        <v>4130</v>
      </c>
      <c r="B23320" t="s">
        <v>24720</v>
      </c>
      <c r="C23320" t="s">
        <v>24721</v>
      </c>
    </row>
    <row r="23321" spans="1:3" hidden="1" x14ac:dyDescent="0.25">
      <c r="A23321" t="s">
        <v>4130</v>
      </c>
      <c r="B23321" t="s">
        <v>24720</v>
      </c>
      <c r="C23321" t="s">
        <v>24722</v>
      </c>
    </row>
    <row r="23322" spans="1:3" hidden="1" x14ac:dyDescent="0.25">
      <c r="A23322" t="s">
        <v>4130</v>
      </c>
      <c r="B23322" t="s">
        <v>24723</v>
      </c>
      <c r="C23322" t="s">
        <v>24724</v>
      </c>
    </row>
    <row r="23323" spans="1:3" hidden="1" x14ac:dyDescent="0.25">
      <c r="A23323" t="s">
        <v>4130</v>
      </c>
      <c r="B23323" t="s">
        <v>24725</v>
      </c>
      <c r="C23323" t="s">
        <v>24724</v>
      </c>
    </row>
    <row r="23324" spans="1:3" hidden="1" x14ac:dyDescent="0.25">
      <c r="A23324" t="s">
        <v>4130</v>
      </c>
      <c r="B23324" t="s">
        <v>24726</v>
      </c>
      <c r="C23324" t="s">
        <v>24724</v>
      </c>
    </row>
    <row r="23325" spans="1:3" hidden="1" x14ac:dyDescent="0.25">
      <c r="A23325" t="s">
        <v>4130</v>
      </c>
      <c r="B23325" t="s">
        <v>24727</v>
      </c>
      <c r="C23325" t="s">
        <v>24724</v>
      </c>
    </row>
    <row r="23326" spans="1:3" hidden="1" x14ac:dyDescent="0.25">
      <c r="A23326" t="s">
        <v>4130</v>
      </c>
      <c r="B23326" t="s">
        <v>24728</v>
      </c>
      <c r="C23326" t="s">
        <v>24724</v>
      </c>
    </row>
    <row r="23327" spans="1:3" hidden="1" x14ac:dyDescent="0.25">
      <c r="A23327" t="s">
        <v>4130</v>
      </c>
      <c r="B23327" t="s">
        <v>24729</v>
      </c>
      <c r="C23327" t="s">
        <v>24724</v>
      </c>
    </row>
    <row r="23328" spans="1:3" hidden="1" x14ac:dyDescent="0.25">
      <c r="A23328" t="s">
        <v>4130</v>
      </c>
      <c r="B23328" t="s">
        <v>24730</v>
      </c>
      <c r="C23328" t="s">
        <v>24731</v>
      </c>
    </row>
    <row r="23329" spans="1:3" hidden="1" x14ac:dyDescent="0.25">
      <c r="A23329" t="s">
        <v>4130</v>
      </c>
      <c r="B23329" t="s">
        <v>24732</v>
      </c>
      <c r="C23329" t="s">
        <v>24724</v>
      </c>
    </row>
    <row r="23330" spans="1:3" hidden="1" x14ac:dyDescent="0.25">
      <c r="A23330" t="s">
        <v>4130</v>
      </c>
      <c r="B23330" t="s">
        <v>24733</v>
      </c>
      <c r="C23330" t="s">
        <v>24724</v>
      </c>
    </row>
    <row r="23331" spans="1:3" hidden="1" x14ac:dyDescent="0.25">
      <c r="A23331" t="s">
        <v>4130</v>
      </c>
      <c r="B23331" t="s">
        <v>24734</v>
      </c>
      <c r="C23331" t="s">
        <v>24724</v>
      </c>
    </row>
    <row r="23332" spans="1:3" hidden="1" x14ac:dyDescent="0.25">
      <c r="A23332" t="s">
        <v>4130</v>
      </c>
      <c r="B23332" t="s">
        <v>24735</v>
      </c>
      <c r="C23332" t="s">
        <v>24736</v>
      </c>
    </row>
    <row r="23333" spans="1:3" hidden="1" x14ac:dyDescent="0.25">
      <c r="A23333" t="s">
        <v>4130</v>
      </c>
      <c r="B23333" t="s">
        <v>24737</v>
      </c>
      <c r="C23333" t="s">
        <v>24738</v>
      </c>
    </row>
    <row r="23334" spans="1:3" hidden="1" x14ac:dyDescent="0.25">
      <c r="A23334" t="s">
        <v>4130</v>
      </c>
      <c r="B23334" t="s">
        <v>24739</v>
      </c>
      <c r="C23334" t="s">
        <v>24740</v>
      </c>
    </row>
    <row r="23335" spans="1:3" hidden="1" x14ac:dyDescent="0.25">
      <c r="A23335" t="s">
        <v>4130</v>
      </c>
      <c r="B23335" t="s">
        <v>24741</v>
      </c>
      <c r="C23335" t="s">
        <v>24740</v>
      </c>
    </row>
    <row r="23336" spans="1:3" hidden="1" x14ac:dyDescent="0.25">
      <c r="A23336" t="s">
        <v>4130</v>
      </c>
      <c r="B23336" t="s">
        <v>24742</v>
      </c>
      <c r="C23336" t="s">
        <v>24743</v>
      </c>
    </row>
    <row r="23337" spans="1:3" hidden="1" x14ac:dyDescent="0.25">
      <c r="A23337" t="s">
        <v>4130</v>
      </c>
      <c r="B23337" t="s">
        <v>24744</v>
      </c>
      <c r="C23337" t="s">
        <v>24743</v>
      </c>
    </row>
    <row r="23338" spans="1:3" hidden="1" x14ac:dyDescent="0.25">
      <c r="A23338" t="s">
        <v>4130</v>
      </c>
      <c r="B23338" t="s">
        <v>24745</v>
      </c>
      <c r="C23338" t="s">
        <v>24746</v>
      </c>
    </row>
    <row r="23339" spans="1:3" hidden="1" x14ac:dyDescent="0.25">
      <c r="A23339" t="s">
        <v>4130</v>
      </c>
      <c r="B23339" t="s">
        <v>24747</v>
      </c>
      <c r="C23339" t="s">
        <v>24748</v>
      </c>
    </row>
    <row r="23340" spans="1:3" hidden="1" x14ac:dyDescent="0.25">
      <c r="A23340" t="s">
        <v>4130</v>
      </c>
      <c r="B23340" t="s">
        <v>24749</v>
      </c>
      <c r="C23340" t="s">
        <v>24750</v>
      </c>
    </row>
    <row r="23341" spans="1:3" hidden="1" x14ac:dyDescent="0.25">
      <c r="A23341" t="s">
        <v>4130</v>
      </c>
      <c r="B23341" t="s">
        <v>24749</v>
      </c>
      <c r="C23341" t="s">
        <v>24751</v>
      </c>
    </row>
    <row r="23342" spans="1:3" hidden="1" x14ac:dyDescent="0.25">
      <c r="A23342" t="s">
        <v>4130</v>
      </c>
      <c r="B23342" t="s">
        <v>24752</v>
      </c>
      <c r="C23342" t="s">
        <v>24753</v>
      </c>
    </row>
    <row r="23343" spans="1:3" hidden="1" x14ac:dyDescent="0.25">
      <c r="A23343" t="s">
        <v>4130</v>
      </c>
      <c r="B23343" t="s">
        <v>24749</v>
      </c>
      <c r="C23343" t="s">
        <v>24754</v>
      </c>
    </row>
    <row r="23344" spans="1:3" hidden="1" x14ac:dyDescent="0.25">
      <c r="A23344" t="s">
        <v>4130</v>
      </c>
      <c r="B23344" t="s">
        <v>24752</v>
      </c>
      <c r="C23344" t="s">
        <v>24755</v>
      </c>
    </row>
    <row r="23345" spans="1:3" hidden="1" x14ac:dyDescent="0.25">
      <c r="A23345" t="s">
        <v>4130</v>
      </c>
      <c r="B23345" t="s">
        <v>24752</v>
      </c>
      <c r="C23345" t="s">
        <v>24756</v>
      </c>
    </row>
    <row r="23346" spans="1:3" hidden="1" x14ac:dyDescent="0.25">
      <c r="A23346" t="s">
        <v>4130</v>
      </c>
      <c r="B23346" t="s">
        <v>24757</v>
      </c>
      <c r="C23346" t="s">
        <v>24758</v>
      </c>
    </row>
    <row r="23347" spans="1:3" hidden="1" x14ac:dyDescent="0.25">
      <c r="A23347" t="s">
        <v>4130</v>
      </c>
      <c r="B23347" t="s">
        <v>24759</v>
      </c>
      <c r="C23347" t="s">
        <v>24760</v>
      </c>
    </row>
    <row r="23348" spans="1:3" hidden="1" x14ac:dyDescent="0.25">
      <c r="A23348" t="s">
        <v>4130</v>
      </c>
      <c r="B23348" t="s">
        <v>24761</v>
      </c>
      <c r="C23348" t="s">
        <v>24762</v>
      </c>
    </row>
    <row r="23349" spans="1:3" hidden="1" x14ac:dyDescent="0.25">
      <c r="A23349" t="s">
        <v>4130</v>
      </c>
      <c r="B23349" t="s">
        <v>24763</v>
      </c>
      <c r="C23349" t="s">
        <v>24764</v>
      </c>
    </row>
    <row r="23350" spans="1:3" hidden="1" x14ac:dyDescent="0.25">
      <c r="A23350" t="s">
        <v>4130</v>
      </c>
      <c r="B23350" t="s">
        <v>24765</v>
      </c>
      <c r="C23350" t="s">
        <v>24712</v>
      </c>
    </row>
    <row r="23351" spans="1:3" hidden="1" x14ac:dyDescent="0.25">
      <c r="A23351" t="s">
        <v>4130</v>
      </c>
      <c r="B23351" t="s">
        <v>24766</v>
      </c>
      <c r="C23351" t="s">
        <v>24767</v>
      </c>
    </row>
    <row r="23352" spans="1:3" hidden="1" x14ac:dyDescent="0.25">
      <c r="A23352" t="s">
        <v>4130</v>
      </c>
      <c r="B23352" t="s">
        <v>24768</v>
      </c>
      <c r="C23352" t="s">
        <v>24769</v>
      </c>
    </row>
    <row r="23353" spans="1:3" hidden="1" x14ac:dyDescent="0.25">
      <c r="A23353" t="s">
        <v>4130</v>
      </c>
      <c r="B23353" t="s">
        <v>24770</v>
      </c>
      <c r="C23353" t="s">
        <v>24769</v>
      </c>
    </row>
    <row r="23354" spans="1:3" hidden="1" x14ac:dyDescent="0.25">
      <c r="A23354" t="s">
        <v>4130</v>
      </c>
      <c r="B23354" t="s">
        <v>24771</v>
      </c>
      <c r="C23354" t="s">
        <v>24772</v>
      </c>
    </row>
    <row r="23355" spans="1:3" hidden="1" x14ac:dyDescent="0.25">
      <c r="A23355" t="s">
        <v>4130</v>
      </c>
      <c r="B23355" t="s">
        <v>24773</v>
      </c>
      <c r="C23355" t="s">
        <v>24774</v>
      </c>
    </row>
    <row r="23356" spans="1:3" hidden="1" x14ac:dyDescent="0.25">
      <c r="A23356" t="s">
        <v>4130</v>
      </c>
      <c r="B23356" t="s">
        <v>24775</v>
      </c>
      <c r="C23356" t="s">
        <v>24776</v>
      </c>
    </row>
    <row r="23357" spans="1:3" hidden="1" x14ac:dyDescent="0.25">
      <c r="A23357" t="s">
        <v>4130</v>
      </c>
      <c r="B23357" t="s">
        <v>24777</v>
      </c>
      <c r="C23357" t="s">
        <v>24778</v>
      </c>
    </row>
    <row r="23358" spans="1:3" hidden="1" x14ac:dyDescent="0.25">
      <c r="A23358" t="s">
        <v>4130</v>
      </c>
      <c r="B23358" t="s">
        <v>24779</v>
      </c>
      <c r="C23358" t="s">
        <v>24780</v>
      </c>
    </row>
    <row r="23359" spans="1:3" hidden="1" x14ac:dyDescent="0.25">
      <c r="A23359" t="s">
        <v>4130</v>
      </c>
      <c r="B23359" t="s">
        <v>24781</v>
      </c>
      <c r="C23359" t="s">
        <v>24782</v>
      </c>
    </row>
    <row r="23360" spans="1:3" hidden="1" x14ac:dyDescent="0.25">
      <c r="A23360" t="s">
        <v>4130</v>
      </c>
      <c r="B23360" t="s">
        <v>24783</v>
      </c>
      <c r="C23360" t="s">
        <v>24784</v>
      </c>
    </row>
    <row r="23361" spans="1:3" hidden="1" x14ac:dyDescent="0.25">
      <c r="A23361" t="s">
        <v>4130</v>
      </c>
      <c r="B23361" t="s">
        <v>24783</v>
      </c>
      <c r="C23361" t="s">
        <v>24785</v>
      </c>
    </row>
    <row r="23362" spans="1:3" hidden="1" x14ac:dyDescent="0.25">
      <c r="A23362" t="s">
        <v>4130</v>
      </c>
      <c r="B23362" t="s">
        <v>24786</v>
      </c>
      <c r="C23362" t="s">
        <v>24787</v>
      </c>
    </row>
    <row r="23363" spans="1:3" hidden="1" x14ac:dyDescent="0.25">
      <c r="A23363" t="s">
        <v>4130</v>
      </c>
      <c r="B23363" t="s">
        <v>24788</v>
      </c>
      <c r="C23363" t="s">
        <v>24787</v>
      </c>
    </row>
    <row r="23364" spans="1:3" hidden="1" x14ac:dyDescent="0.25">
      <c r="A23364" t="s">
        <v>4130</v>
      </c>
      <c r="B23364" t="s">
        <v>24783</v>
      </c>
      <c r="C23364" t="s">
        <v>24787</v>
      </c>
    </row>
    <row r="23365" spans="1:3" hidden="1" x14ac:dyDescent="0.25">
      <c r="A23365" t="s">
        <v>4130</v>
      </c>
      <c r="B23365" t="s">
        <v>24789</v>
      </c>
      <c r="C23365" t="s">
        <v>24787</v>
      </c>
    </row>
    <row r="23366" spans="1:3" hidden="1" x14ac:dyDescent="0.25">
      <c r="A23366" t="s">
        <v>4130</v>
      </c>
      <c r="B23366" t="s">
        <v>24790</v>
      </c>
      <c r="C23366" t="s">
        <v>24787</v>
      </c>
    </row>
    <row r="23367" spans="1:3" hidden="1" x14ac:dyDescent="0.25">
      <c r="A23367" t="s">
        <v>4130</v>
      </c>
      <c r="B23367" t="s">
        <v>24791</v>
      </c>
      <c r="C23367" t="s">
        <v>24787</v>
      </c>
    </row>
    <row r="23368" spans="1:3" hidden="1" x14ac:dyDescent="0.25">
      <c r="A23368" t="s">
        <v>4130</v>
      </c>
      <c r="B23368" t="s">
        <v>24781</v>
      </c>
      <c r="C23368" t="s">
        <v>24792</v>
      </c>
    </row>
    <row r="23369" spans="1:3" hidden="1" x14ac:dyDescent="0.25">
      <c r="A23369" t="s">
        <v>4130</v>
      </c>
      <c r="B23369" t="s">
        <v>24793</v>
      </c>
      <c r="C23369" t="s">
        <v>24794</v>
      </c>
    </row>
    <row r="23370" spans="1:3" hidden="1" x14ac:dyDescent="0.25">
      <c r="A23370" t="s">
        <v>4130</v>
      </c>
      <c r="B23370" t="s">
        <v>24795</v>
      </c>
      <c r="C23370" t="s">
        <v>24794</v>
      </c>
    </row>
    <row r="23371" spans="1:3" hidden="1" x14ac:dyDescent="0.25">
      <c r="A23371" t="s">
        <v>4130</v>
      </c>
      <c r="B23371" t="s">
        <v>24796</v>
      </c>
      <c r="C23371" t="s">
        <v>24797</v>
      </c>
    </row>
    <row r="23372" spans="1:3" hidden="1" x14ac:dyDescent="0.25">
      <c r="A23372" t="s">
        <v>4130</v>
      </c>
      <c r="B23372" t="s">
        <v>24798</v>
      </c>
      <c r="C23372" t="s">
        <v>24799</v>
      </c>
    </row>
    <row r="23373" spans="1:3" hidden="1" x14ac:dyDescent="0.25">
      <c r="A23373" t="s">
        <v>4130</v>
      </c>
      <c r="B23373" t="s">
        <v>24800</v>
      </c>
      <c r="C23373" t="s">
        <v>24801</v>
      </c>
    </row>
    <row r="23374" spans="1:3" hidden="1" x14ac:dyDescent="0.25">
      <c r="A23374" t="s">
        <v>4130</v>
      </c>
      <c r="B23374" t="s">
        <v>24802</v>
      </c>
      <c r="C23374" t="s">
        <v>24803</v>
      </c>
    </row>
    <row r="23375" spans="1:3" hidden="1" x14ac:dyDescent="0.25">
      <c r="A23375" t="s">
        <v>4130</v>
      </c>
      <c r="B23375" t="s">
        <v>24804</v>
      </c>
      <c r="C23375" t="s">
        <v>24805</v>
      </c>
    </row>
    <row r="23376" spans="1:3" hidden="1" x14ac:dyDescent="0.25">
      <c r="A23376" t="s">
        <v>4130</v>
      </c>
      <c r="B23376" t="s">
        <v>24806</v>
      </c>
      <c r="C23376" t="s">
        <v>24721</v>
      </c>
    </row>
    <row r="23377" spans="1:3" hidden="1" x14ac:dyDescent="0.25">
      <c r="A23377" t="s">
        <v>4130</v>
      </c>
      <c r="B23377" t="s">
        <v>24807</v>
      </c>
      <c r="C23377" t="s">
        <v>24808</v>
      </c>
    </row>
    <row r="23378" spans="1:3" hidden="1" x14ac:dyDescent="0.25">
      <c r="A23378" t="s">
        <v>4130</v>
      </c>
      <c r="B23378" t="s">
        <v>24809</v>
      </c>
      <c r="C23378" t="s">
        <v>24810</v>
      </c>
    </row>
    <row r="23379" spans="1:3" hidden="1" x14ac:dyDescent="0.25">
      <c r="A23379" t="s">
        <v>4130</v>
      </c>
      <c r="B23379" t="s">
        <v>24811</v>
      </c>
      <c r="C23379" t="s">
        <v>24812</v>
      </c>
    </row>
    <row r="23380" spans="1:3" hidden="1" x14ac:dyDescent="0.25">
      <c r="A23380" t="s">
        <v>4130</v>
      </c>
      <c r="B23380" t="s">
        <v>24813</v>
      </c>
      <c r="C23380" t="s">
        <v>24740</v>
      </c>
    </row>
    <row r="23381" spans="1:3" hidden="1" x14ac:dyDescent="0.25">
      <c r="A23381" t="s">
        <v>4130</v>
      </c>
      <c r="B23381" t="s">
        <v>24814</v>
      </c>
      <c r="C23381" t="s">
        <v>24815</v>
      </c>
    </row>
    <row r="23382" spans="1:3" hidden="1" x14ac:dyDescent="0.25">
      <c r="A23382" t="s">
        <v>4130</v>
      </c>
      <c r="B23382" t="s">
        <v>24816</v>
      </c>
      <c r="C23382" t="s">
        <v>24743</v>
      </c>
    </row>
    <row r="23383" spans="1:3" hidden="1" x14ac:dyDescent="0.25">
      <c r="A23383" t="s">
        <v>4130</v>
      </c>
      <c r="B23383" t="s">
        <v>24817</v>
      </c>
      <c r="C23383" t="s">
        <v>24818</v>
      </c>
    </row>
    <row r="23384" spans="1:3" hidden="1" x14ac:dyDescent="0.25">
      <c r="A23384" t="s">
        <v>4130</v>
      </c>
      <c r="B23384" t="s">
        <v>24819</v>
      </c>
      <c r="C23384" t="s">
        <v>24820</v>
      </c>
    </row>
    <row r="23385" spans="1:3" hidden="1" x14ac:dyDescent="0.25">
      <c r="A23385" t="s">
        <v>4130</v>
      </c>
      <c r="B23385" t="s">
        <v>24821</v>
      </c>
      <c r="C23385" t="s">
        <v>24822</v>
      </c>
    </row>
    <row r="23386" spans="1:3" hidden="1" x14ac:dyDescent="0.25">
      <c r="A23386" t="s">
        <v>4130</v>
      </c>
      <c r="B23386" t="s">
        <v>24823</v>
      </c>
      <c r="C23386" t="s">
        <v>24824</v>
      </c>
    </row>
    <row r="23387" spans="1:3" hidden="1" x14ac:dyDescent="0.25">
      <c r="A23387" t="s">
        <v>4130</v>
      </c>
      <c r="B23387" t="s">
        <v>24825</v>
      </c>
      <c r="C23387" t="s">
        <v>24826</v>
      </c>
    </row>
    <row r="23388" spans="1:3" hidden="1" x14ac:dyDescent="0.25">
      <c r="A23388" t="s">
        <v>4130</v>
      </c>
      <c r="B23388" t="s">
        <v>24827</v>
      </c>
      <c r="C23388" t="s">
        <v>24828</v>
      </c>
    </row>
    <row r="23389" spans="1:3" hidden="1" x14ac:dyDescent="0.25">
      <c r="A23389" t="s">
        <v>4130</v>
      </c>
      <c r="B23389" t="s">
        <v>24829</v>
      </c>
      <c r="C23389" t="s">
        <v>24830</v>
      </c>
    </row>
    <row r="23390" spans="1:3" hidden="1" x14ac:dyDescent="0.25">
      <c r="A23390" t="s">
        <v>4130</v>
      </c>
      <c r="B23390" t="s">
        <v>24831</v>
      </c>
      <c r="C23390" t="s">
        <v>24832</v>
      </c>
    </row>
    <row r="23391" spans="1:3" hidden="1" x14ac:dyDescent="0.25">
      <c r="A23391" t="s">
        <v>4130</v>
      </c>
      <c r="B23391" t="s">
        <v>24833</v>
      </c>
      <c r="C23391" t="s">
        <v>24834</v>
      </c>
    </row>
    <row r="23392" spans="1:3" hidden="1" x14ac:dyDescent="0.25">
      <c r="A23392" t="s">
        <v>4130</v>
      </c>
      <c r="B23392" t="s">
        <v>24835</v>
      </c>
      <c r="C23392" t="s">
        <v>24836</v>
      </c>
    </row>
    <row r="23393" spans="1:3" hidden="1" x14ac:dyDescent="0.25">
      <c r="A23393" t="s">
        <v>4130</v>
      </c>
      <c r="B23393" t="s">
        <v>24837</v>
      </c>
      <c r="C23393" t="s">
        <v>24838</v>
      </c>
    </row>
    <row r="23394" spans="1:3" hidden="1" x14ac:dyDescent="0.25">
      <c r="A23394" t="s">
        <v>4130</v>
      </c>
      <c r="B23394" t="s">
        <v>24839</v>
      </c>
      <c r="C23394" t="s">
        <v>24840</v>
      </c>
    </row>
    <row r="23395" spans="1:3" hidden="1" x14ac:dyDescent="0.25">
      <c r="A23395" t="s">
        <v>4130</v>
      </c>
      <c r="B23395" t="s">
        <v>24841</v>
      </c>
      <c r="C23395" t="s">
        <v>24842</v>
      </c>
    </row>
    <row r="23396" spans="1:3" hidden="1" x14ac:dyDescent="0.25">
      <c r="A23396" t="s">
        <v>4130</v>
      </c>
      <c r="B23396" t="s">
        <v>24843</v>
      </c>
      <c r="C23396" t="s">
        <v>24844</v>
      </c>
    </row>
    <row r="23397" spans="1:3" hidden="1" x14ac:dyDescent="0.25">
      <c r="A23397" t="s">
        <v>4130</v>
      </c>
      <c r="B23397" t="s">
        <v>24845</v>
      </c>
      <c r="C23397" t="s">
        <v>24846</v>
      </c>
    </row>
    <row r="23398" spans="1:3" hidden="1" x14ac:dyDescent="0.25">
      <c r="A23398" t="s">
        <v>4130</v>
      </c>
      <c r="B23398" t="s">
        <v>24847</v>
      </c>
      <c r="C23398" t="s">
        <v>24848</v>
      </c>
    </row>
    <row r="23399" spans="1:3" hidden="1" x14ac:dyDescent="0.25">
      <c r="A23399" t="s">
        <v>4130</v>
      </c>
      <c r="B23399" t="s">
        <v>24849</v>
      </c>
      <c r="C23399" t="s">
        <v>24850</v>
      </c>
    </row>
    <row r="23400" spans="1:3" hidden="1" x14ac:dyDescent="0.25">
      <c r="A23400" t="s">
        <v>4130</v>
      </c>
      <c r="B23400" t="s">
        <v>24851</v>
      </c>
      <c r="C23400" t="s">
        <v>24852</v>
      </c>
    </row>
    <row r="23401" spans="1:3" hidden="1" x14ac:dyDescent="0.25">
      <c r="A23401" t="s">
        <v>4130</v>
      </c>
      <c r="B23401" t="s">
        <v>24853</v>
      </c>
      <c r="C23401" t="s">
        <v>24854</v>
      </c>
    </row>
    <row r="23402" spans="1:3" hidden="1" x14ac:dyDescent="0.25">
      <c r="A23402" t="s">
        <v>4130</v>
      </c>
      <c r="B23402" t="s">
        <v>24855</v>
      </c>
      <c r="C23402" t="s">
        <v>24856</v>
      </c>
    </row>
    <row r="23403" spans="1:3" hidden="1" x14ac:dyDescent="0.25">
      <c r="A23403" t="s">
        <v>4130</v>
      </c>
      <c r="B23403" t="s">
        <v>24857</v>
      </c>
      <c r="C23403" t="s">
        <v>24858</v>
      </c>
    </row>
    <row r="23404" spans="1:3" hidden="1" x14ac:dyDescent="0.25">
      <c r="A23404" t="s">
        <v>4130</v>
      </c>
      <c r="B23404" t="s">
        <v>24859</v>
      </c>
      <c r="C23404" t="s">
        <v>24860</v>
      </c>
    </row>
    <row r="23405" spans="1:3" hidden="1" x14ac:dyDescent="0.25">
      <c r="A23405" t="s">
        <v>4130</v>
      </c>
      <c r="B23405" t="s">
        <v>24861</v>
      </c>
      <c r="C23405" t="s">
        <v>24554</v>
      </c>
    </row>
    <row r="23406" spans="1:3" hidden="1" x14ac:dyDescent="0.25">
      <c r="A23406" t="s">
        <v>4130</v>
      </c>
      <c r="B23406" t="s">
        <v>24861</v>
      </c>
      <c r="C23406" t="s">
        <v>24862</v>
      </c>
    </row>
    <row r="23407" spans="1:3" hidden="1" x14ac:dyDescent="0.25">
      <c r="A23407" t="s">
        <v>4130</v>
      </c>
      <c r="B23407" t="s">
        <v>24863</v>
      </c>
      <c r="C23407" t="s">
        <v>24864</v>
      </c>
    </row>
    <row r="23408" spans="1:3" hidden="1" x14ac:dyDescent="0.25">
      <c r="A23408" t="s">
        <v>4130</v>
      </c>
      <c r="B23408" t="s">
        <v>24865</v>
      </c>
      <c r="C23408" t="s">
        <v>24864</v>
      </c>
    </row>
    <row r="23409" spans="1:3" hidden="1" x14ac:dyDescent="0.25">
      <c r="A23409" t="s">
        <v>4130</v>
      </c>
      <c r="B23409" t="s">
        <v>24866</v>
      </c>
      <c r="C23409" t="s">
        <v>24867</v>
      </c>
    </row>
    <row r="23410" spans="1:3" hidden="1" x14ac:dyDescent="0.25">
      <c r="A23410" t="s">
        <v>4130</v>
      </c>
      <c r="B23410" t="s">
        <v>24868</v>
      </c>
      <c r="C23410" t="s">
        <v>24867</v>
      </c>
    </row>
    <row r="23411" spans="1:3" hidden="1" x14ac:dyDescent="0.25">
      <c r="A23411" t="s">
        <v>4130</v>
      </c>
      <c r="B23411" t="s">
        <v>24869</v>
      </c>
      <c r="C23411" t="s">
        <v>24622</v>
      </c>
    </row>
    <row r="23412" spans="1:3" hidden="1" x14ac:dyDescent="0.25">
      <c r="A23412" t="s">
        <v>4130</v>
      </c>
      <c r="B23412" t="s">
        <v>24870</v>
      </c>
      <c r="C23412" t="s">
        <v>24622</v>
      </c>
    </row>
    <row r="23413" spans="1:3" hidden="1" x14ac:dyDescent="0.25">
      <c r="A23413" t="s">
        <v>4130</v>
      </c>
      <c r="B23413" t="s">
        <v>24871</v>
      </c>
      <c r="C23413" t="s">
        <v>24622</v>
      </c>
    </row>
    <row r="23414" spans="1:3" hidden="1" x14ac:dyDescent="0.25">
      <c r="A23414" t="s">
        <v>4130</v>
      </c>
      <c r="B23414" t="s">
        <v>24872</v>
      </c>
      <c r="C23414" t="s">
        <v>24622</v>
      </c>
    </row>
    <row r="23415" spans="1:3" hidden="1" x14ac:dyDescent="0.25">
      <c r="A23415" t="s">
        <v>4130</v>
      </c>
      <c r="B23415" t="s">
        <v>24873</v>
      </c>
      <c r="C23415" t="s">
        <v>24622</v>
      </c>
    </row>
    <row r="23416" spans="1:3" hidden="1" x14ac:dyDescent="0.25">
      <c r="A23416" t="s">
        <v>4130</v>
      </c>
      <c r="B23416" t="s">
        <v>24874</v>
      </c>
      <c r="C23416" t="s">
        <v>24622</v>
      </c>
    </row>
    <row r="23417" spans="1:3" hidden="1" x14ac:dyDescent="0.25">
      <c r="A23417" t="s">
        <v>4130</v>
      </c>
      <c r="B23417" t="s">
        <v>24875</v>
      </c>
      <c r="C23417" t="s">
        <v>24876</v>
      </c>
    </row>
    <row r="23418" spans="1:3" hidden="1" x14ac:dyDescent="0.25">
      <c r="A23418" t="s">
        <v>4130</v>
      </c>
      <c r="B23418" t="s">
        <v>24877</v>
      </c>
      <c r="C23418" t="s">
        <v>24878</v>
      </c>
    </row>
    <row r="23419" spans="1:3" hidden="1" x14ac:dyDescent="0.25">
      <c r="A23419" t="s">
        <v>4130</v>
      </c>
      <c r="B23419" t="s">
        <v>24879</v>
      </c>
      <c r="C23419" t="s">
        <v>24880</v>
      </c>
    </row>
    <row r="23420" spans="1:3" hidden="1" x14ac:dyDescent="0.25">
      <c r="A23420" t="s">
        <v>4130</v>
      </c>
      <c r="B23420" t="s">
        <v>24881</v>
      </c>
      <c r="C23420" t="s">
        <v>24882</v>
      </c>
    </row>
    <row r="23421" spans="1:3" hidden="1" x14ac:dyDescent="0.25">
      <c r="A23421" t="s">
        <v>4130</v>
      </c>
      <c r="B23421" t="s">
        <v>24883</v>
      </c>
      <c r="C23421" t="s">
        <v>24884</v>
      </c>
    </row>
    <row r="23422" spans="1:3" hidden="1" x14ac:dyDescent="0.25">
      <c r="A23422" t="s">
        <v>4130</v>
      </c>
      <c r="B23422" t="s">
        <v>24885</v>
      </c>
      <c r="C23422" t="s">
        <v>24886</v>
      </c>
    </row>
    <row r="23423" spans="1:3" hidden="1" x14ac:dyDescent="0.25">
      <c r="A23423" t="s">
        <v>4130</v>
      </c>
      <c r="B23423" t="s">
        <v>24881</v>
      </c>
      <c r="C23423" t="s">
        <v>24887</v>
      </c>
    </row>
    <row r="23424" spans="1:3" hidden="1" x14ac:dyDescent="0.25">
      <c r="A23424" t="s">
        <v>4130</v>
      </c>
      <c r="B23424" t="s">
        <v>24881</v>
      </c>
      <c r="C23424" t="s">
        <v>24888</v>
      </c>
    </row>
    <row r="23425" spans="1:3" hidden="1" x14ac:dyDescent="0.25">
      <c r="A23425" t="s">
        <v>4130</v>
      </c>
      <c r="B23425" t="s">
        <v>24885</v>
      </c>
      <c r="C23425" t="s">
        <v>24889</v>
      </c>
    </row>
    <row r="23426" spans="1:3" hidden="1" x14ac:dyDescent="0.25">
      <c r="A23426" t="s">
        <v>4130</v>
      </c>
      <c r="B23426" t="s">
        <v>24883</v>
      </c>
      <c r="C23426" t="s">
        <v>24890</v>
      </c>
    </row>
    <row r="23427" spans="1:3" hidden="1" x14ac:dyDescent="0.25">
      <c r="A23427" t="s">
        <v>4130</v>
      </c>
      <c r="B23427" t="s">
        <v>24891</v>
      </c>
      <c r="C23427" t="s">
        <v>24892</v>
      </c>
    </row>
    <row r="23428" spans="1:3" hidden="1" x14ac:dyDescent="0.25">
      <c r="A23428" t="s">
        <v>4130</v>
      </c>
      <c r="B23428" t="s">
        <v>24893</v>
      </c>
      <c r="C23428" t="s">
        <v>24894</v>
      </c>
    </row>
    <row r="23429" spans="1:3" hidden="1" x14ac:dyDescent="0.25">
      <c r="A23429" t="s">
        <v>4130</v>
      </c>
      <c r="B23429" t="s">
        <v>24895</v>
      </c>
      <c r="C23429" t="s">
        <v>24896</v>
      </c>
    </row>
    <row r="23430" spans="1:3" hidden="1" x14ac:dyDescent="0.25">
      <c r="A23430" t="s">
        <v>4130</v>
      </c>
      <c r="B23430" t="s">
        <v>24897</v>
      </c>
      <c r="C23430" t="s">
        <v>24898</v>
      </c>
    </row>
    <row r="23431" spans="1:3" hidden="1" x14ac:dyDescent="0.25">
      <c r="A23431" t="s">
        <v>4130</v>
      </c>
      <c r="B23431" t="s">
        <v>24899</v>
      </c>
      <c r="C23431" t="s">
        <v>24900</v>
      </c>
    </row>
    <row r="23432" spans="1:3" hidden="1" x14ac:dyDescent="0.25">
      <c r="A23432" t="s">
        <v>4130</v>
      </c>
      <c r="B23432" t="s">
        <v>24901</v>
      </c>
      <c r="C23432" t="s">
        <v>24902</v>
      </c>
    </row>
    <row r="23433" spans="1:3" hidden="1" x14ac:dyDescent="0.25">
      <c r="A23433" t="s">
        <v>4130</v>
      </c>
      <c r="B23433" t="s">
        <v>24903</v>
      </c>
      <c r="C23433" t="s">
        <v>24904</v>
      </c>
    </row>
    <row r="23434" spans="1:3" hidden="1" x14ac:dyDescent="0.25">
      <c r="A23434" t="s">
        <v>4130</v>
      </c>
      <c r="B23434" t="s">
        <v>24905</v>
      </c>
      <c r="C23434" t="s">
        <v>24906</v>
      </c>
    </row>
    <row r="23435" spans="1:3" hidden="1" x14ac:dyDescent="0.25">
      <c r="A23435" t="s">
        <v>4130</v>
      </c>
      <c r="B23435" t="s">
        <v>24907</v>
      </c>
      <c r="C23435" t="s">
        <v>24908</v>
      </c>
    </row>
    <row r="23436" spans="1:3" hidden="1" x14ac:dyDescent="0.25">
      <c r="A23436" t="s">
        <v>4130</v>
      </c>
      <c r="B23436" t="s">
        <v>24909</v>
      </c>
      <c r="C23436" t="s">
        <v>24910</v>
      </c>
    </row>
    <row r="23437" spans="1:3" hidden="1" x14ac:dyDescent="0.25">
      <c r="A23437" t="s">
        <v>4130</v>
      </c>
      <c r="B23437" t="s">
        <v>24911</v>
      </c>
      <c r="C23437" t="s">
        <v>24912</v>
      </c>
    </row>
    <row r="23438" spans="1:3" hidden="1" x14ac:dyDescent="0.25">
      <c r="A23438" t="s">
        <v>4130</v>
      </c>
      <c r="B23438" t="s">
        <v>24913</v>
      </c>
      <c r="C23438" t="s">
        <v>24914</v>
      </c>
    </row>
    <row r="23439" spans="1:3" hidden="1" x14ac:dyDescent="0.25">
      <c r="A23439" t="s">
        <v>4130</v>
      </c>
      <c r="B23439" t="s">
        <v>24915</v>
      </c>
      <c r="C23439" t="s">
        <v>24916</v>
      </c>
    </row>
    <row r="23440" spans="1:3" hidden="1" x14ac:dyDescent="0.25">
      <c r="A23440" t="s">
        <v>4130</v>
      </c>
      <c r="B23440" t="s">
        <v>24917</v>
      </c>
      <c r="C23440" t="s">
        <v>24918</v>
      </c>
    </row>
    <row r="23441" spans="1:3" hidden="1" x14ac:dyDescent="0.25">
      <c r="A23441" t="s">
        <v>4130</v>
      </c>
      <c r="B23441" t="s">
        <v>24919</v>
      </c>
      <c r="C23441" t="s">
        <v>24920</v>
      </c>
    </row>
    <row r="23442" spans="1:3" hidden="1" x14ac:dyDescent="0.25">
      <c r="A23442" t="s">
        <v>4130</v>
      </c>
      <c r="B23442" t="s">
        <v>24921</v>
      </c>
      <c r="C23442" t="s">
        <v>24922</v>
      </c>
    </row>
    <row r="23443" spans="1:3" hidden="1" x14ac:dyDescent="0.25">
      <c r="A23443" t="s">
        <v>4130</v>
      </c>
      <c r="B23443" t="s">
        <v>24923</v>
      </c>
      <c r="C23443" t="s">
        <v>24924</v>
      </c>
    </row>
    <row r="23444" spans="1:3" hidden="1" x14ac:dyDescent="0.25">
      <c r="A23444" t="s">
        <v>4130</v>
      </c>
      <c r="B23444" t="s">
        <v>24925</v>
      </c>
      <c r="C23444" t="s">
        <v>24926</v>
      </c>
    </row>
    <row r="23445" spans="1:3" hidden="1" x14ac:dyDescent="0.25">
      <c r="A23445" t="s">
        <v>4130</v>
      </c>
      <c r="B23445" t="s">
        <v>24927</v>
      </c>
      <c r="C23445" t="s">
        <v>24928</v>
      </c>
    </row>
    <row r="23446" spans="1:3" hidden="1" x14ac:dyDescent="0.25">
      <c r="A23446" t="s">
        <v>4130</v>
      </c>
      <c r="B23446" t="s">
        <v>24929</v>
      </c>
      <c r="C23446" t="s">
        <v>24930</v>
      </c>
    </row>
    <row r="23447" spans="1:3" hidden="1" x14ac:dyDescent="0.25">
      <c r="A23447" t="s">
        <v>4130</v>
      </c>
      <c r="B23447" t="s">
        <v>24931</v>
      </c>
      <c r="C23447" t="s">
        <v>24932</v>
      </c>
    </row>
    <row r="23448" spans="1:3" hidden="1" x14ac:dyDescent="0.25">
      <c r="A23448" t="s">
        <v>4130</v>
      </c>
      <c r="B23448" t="s">
        <v>24933</v>
      </c>
      <c r="C23448" t="s">
        <v>24934</v>
      </c>
    </row>
    <row r="23449" spans="1:3" hidden="1" x14ac:dyDescent="0.25">
      <c r="A23449" t="s">
        <v>4130</v>
      </c>
      <c r="B23449" t="s">
        <v>24935</v>
      </c>
      <c r="C23449" t="s">
        <v>24936</v>
      </c>
    </row>
    <row r="23450" spans="1:3" hidden="1" x14ac:dyDescent="0.25">
      <c r="A23450" t="s">
        <v>4130</v>
      </c>
      <c r="B23450" t="s">
        <v>24937</v>
      </c>
      <c r="C23450" t="s">
        <v>24936</v>
      </c>
    </row>
    <row r="23451" spans="1:3" hidden="1" x14ac:dyDescent="0.25">
      <c r="A23451" t="s">
        <v>4130</v>
      </c>
      <c r="B23451" t="s">
        <v>24938</v>
      </c>
      <c r="C23451" t="s">
        <v>24939</v>
      </c>
    </row>
    <row r="23452" spans="1:3" hidden="1" x14ac:dyDescent="0.25">
      <c r="A23452" t="s">
        <v>4130</v>
      </c>
      <c r="B23452" t="s">
        <v>24940</v>
      </c>
      <c r="C23452" t="s">
        <v>24941</v>
      </c>
    </row>
    <row r="23453" spans="1:3" hidden="1" x14ac:dyDescent="0.25">
      <c r="A23453" t="s">
        <v>4130</v>
      </c>
      <c r="B23453" t="s">
        <v>24942</v>
      </c>
      <c r="C23453" t="s">
        <v>24943</v>
      </c>
    </row>
    <row r="23454" spans="1:3" hidden="1" x14ac:dyDescent="0.25">
      <c r="A23454" t="s">
        <v>4130</v>
      </c>
      <c r="B23454" t="s">
        <v>24944</v>
      </c>
      <c r="C23454" t="s">
        <v>24945</v>
      </c>
    </row>
    <row r="23455" spans="1:3" hidden="1" x14ac:dyDescent="0.25">
      <c r="A23455" t="s">
        <v>4130</v>
      </c>
      <c r="B23455" t="s">
        <v>24946</v>
      </c>
      <c r="C23455" t="s">
        <v>24943</v>
      </c>
    </row>
    <row r="23456" spans="1:3" hidden="1" x14ac:dyDescent="0.25">
      <c r="A23456" t="s">
        <v>4130</v>
      </c>
      <c r="B23456" t="s">
        <v>24947</v>
      </c>
      <c r="C23456" t="s">
        <v>24943</v>
      </c>
    </row>
    <row r="23457" spans="1:3" hidden="1" x14ac:dyDescent="0.25">
      <c r="A23457" t="s">
        <v>4130</v>
      </c>
      <c r="B23457" t="s">
        <v>24948</v>
      </c>
      <c r="C23457" t="s">
        <v>24949</v>
      </c>
    </row>
    <row r="23458" spans="1:3" hidden="1" x14ac:dyDescent="0.25">
      <c r="A23458" t="s">
        <v>4130</v>
      </c>
      <c r="B23458" t="s">
        <v>24950</v>
      </c>
      <c r="C23458" t="s">
        <v>24951</v>
      </c>
    </row>
    <row r="23459" spans="1:3" hidden="1" x14ac:dyDescent="0.25">
      <c r="A23459" t="s">
        <v>4130</v>
      </c>
      <c r="B23459" t="s">
        <v>24952</v>
      </c>
      <c r="C23459" t="s">
        <v>24953</v>
      </c>
    </row>
    <row r="23460" spans="1:3" hidden="1" x14ac:dyDescent="0.25">
      <c r="A23460" t="s">
        <v>4130</v>
      </c>
      <c r="B23460" t="s">
        <v>24954</v>
      </c>
      <c r="C23460" t="s">
        <v>24955</v>
      </c>
    </row>
    <row r="23461" spans="1:3" hidden="1" x14ac:dyDescent="0.25">
      <c r="A23461" t="s">
        <v>4130</v>
      </c>
      <c r="B23461" t="s">
        <v>24956</v>
      </c>
      <c r="C23461" t="s">
        <v>24957</v>
      </c>
    </row>
    <row r="23462" spans="1:3" hidden="1" x14ac:dyDescent="0.25">
      <c r="A23462" t="s">
        <v>4130</v>
      </c>
      <c r="B23462" t="s">
        <v>24958</v>
      </c>
      <c r="C23462" t="s">
        <v>24959</v>
      </c>
    </row>
    <row r="23463" spans="1:3" hidden="1" x14ac:dyDescent="0.25">
      <c r="A23463" t="s">
        <v>4130</v>
      </c>
      <c r="B23463" t="s">
        <v>24960</v>
      </c>
      <c r="C23463" t="s">
        <v>24961</v>
      </c>
    </row>
    <row r="23464" spans="1:3" hidden="1" x14ac:dyDescent="0.25">
      <c r="A23464" t="s">
        <v>4130</v>
      </c>
      <c r="B23464" t="s">
        <v>24962</v>
      </c>
      <c r="C23464" t="s">
        <v>24963</v>
      </c>
    </row>
    <row r="23465" spans="1:3" hidden="1" x14ac:dyDescent="0.25">
      <c r="A23465" t="s">
        <v>4130</v>
      </c>
      <c r="B23465" t="s">
        <v>24964</v>
      </c>
      <c r="C23465" t="s">
        <v>24965</v>
      </c>
    </row>
    <row r="23466" spans="1:3" hidden="1" x14ac:dyDescent="0.25">
      <c r="A23466" t="s">
        <v>4130</v>
      </c>
      <c r="B23466" t="s">
        <v>24966</v>
      </c>
      <c r="C23466" t="s">
        <v>24967</v>
      </c>
    </row>
    <row r="23467" spans="1:3" hidden="1" x14ac:dyDescent="0.25">
      <c r="A23467" t="s">
        <v>4130</v>
      </c>
      <c r="B23467" t="s">
        <v>24968</v>
      </c>
      <c r="C23467" t="s">
        <v>24969</v>
      </c>
    </row>
    <row r="23468" spans="1:3" hidden="1" x14ac:dyDescent="0.25">
      <c r="A23468" t="s">
        <v>4130</v>
      </c>
      <c r="B23468" t="s">
        <v>24970</v>
      </c>
      <c r="C23468" t="s">
        <v>24971</v>
      </c>
    </row>
    <row r="23469" spans="1:3" hidden="1" x14ac:dyDescent="0.25">
      <c r="A23469" t="s">
        <v>4130</v>
      </c>
      <c r="B23469" t="s">
        <v>24972</v>
      </c>
      <c r="C23469" t="s">
        <v>24973</v>
      </c>
    </row>
    <row r="23470" spans="1:3" hidden="1" x14ac:dyDescent="0.25">
      <c r="A23470" t="s">
        <v>4130</v>
      </c>
      <c r="B23470" t="s">
        <v>24974</v>
      </c>
      <c r="C23470" t="s">
        <v>24975</v>
      </c>
    </row>
    <row r="23471" spans="1:3" hidden="1" x14ac:dyDescent="0.25">
      <c r="A23471" t="s">
        <v>4130</v>
      </c>
      <c r="B23471" t="s">
        <v>24976</v>
      </c>
      <c r="C23471" t="s">
        <v>24977</v>
      </c>
    </row>
    <row r="23472" spans="1:3" hidden="1" x14ac:dyDescent="0.25">
      <c r="A23472" t="s">
        <v>4130</v>
      </c>
      <c r="B23472" t="s">
        <v>24978</v>
      </c>
      <c r="C23472" t="s">
        <v>24979</v>
      </c>
    </row>
    <row r="23473" spans="1:3" hidden="1" x14ac:dyDescent="0.25">
      <c r="A23473" t="s">
        <v>4130</v>
      </c>
      <c r="B23473" t="s">
        <v>24980</v>
      </c>
      <c r="C23473" t="s">
        <v>24981</v>
      </c>
    </row>
    <row r="23474" spans="1:3" hidden="1" x14ac:dyDescent="0.25">
      <c r="A23474" t="s">
        <v>4130</v>
      </c>
      <c r="B23474" t="s">
        <v>24982</v>
      </c>
      <c r="C23474" t="s">
        <v>24983</v>
      </c>
    </row>
    <row r="23475" spans="1:3" hidden="1" x14ac:dyDescent="0.25">
      <c r="A23475" t="s">
        <v>4130</v>
      </c>
      <c r="B23475" t="s">
        <v>24984</v>
      </c>
      <c r="C23475" t="s">
        <v>24985</v>
      </c>
    </row>
    <row r="23476" spans="1:3" hidden="1" x14ac:dyDescent="0.25">
      <c r="A23476" t="s">
        <v>4130</v>
      </c>
      <c r="B23476" t="s">
        <v>24986</v>
      </c>
      <c r="C23476" t="s">
        <v>24987</v>
      </c>
    </row>
    <row r="23477" spans="1:3" hidden="1" x14ac:dyDescent="0.25">
      <c r="A23477" t="s">
        <v>4130</v>
      </c>
      <c r="B23477" t="s">
        <v>24988</v>
      </c>
      <c r="C23477" t="s">
        <v>24989</v>
      </c>
    </row>
    <row r="23478" spans="1:3" hidden="1" x14ac:dyDescent="0.25">
      <c r="A23478" t="s">
        <v>4130</v>
      </c>
      <c r="B23478" t="s">
        <v>24990</v>
      </c>
      <c r="C23478" t="s">
        <v>24991</v>
      </c>
    </row>
    <row r="23479" spans="1:3" hidden="1" x14ac:dyDescent="0.25">
      <c r="A23479" t="s">
        <v>4130</v>
      </c>
      <c r="B23479" t="s">
        <v>24992</v>
      </c>
      <c r="C23479" t="s">
        <v>24993</v>
      </c>
    </row>
    <row r="23480" spans="1:3" hidden="1" x14ac:dyDescent="0.25">
      <c r="A23480" t="s">
        <v>4130</v>
      </c>
      <c r="B23480" t="s">
        <v>24994</v>
      </c>
      <c r="C23480" t="s">
        <v>24995</v>
      </c>
    </row>
    <row r="23481" spans="1:3" hidden="1" x14ac:dyDescent="0.25">
      <c r="A23481" t="s">
        <v>4130</v>
      </c>
      <c r="B23481" t="s">
        <v>24996</v>
      </c>
      <c r="C23481" t="s">
        <v>24997</v>
      </c>
    </row>
    <row r="23482" spans="1:3" hidden="1" x14ac:dyDescent="0.25">
      <c r="A23482" t="s">
        <v>4130</v>
      </c>
      <c r="B23482" t="s">
        <v>24992</v>
      </c>
      <c r="C23482" t="s">
        <v>24998</v>
      </c>
    </row>
    <row r="23483" spans="1:3" hidden="1" x14ac:dyDescent="0.25">
      <c r="A23483" t="s">
        <v>4130</v>
      </c>
      <c r="B23483" t="s">
        <v>24999</v>
      </c>
      <c r="C23483" t="s">
        <v>25000</v>
      </c>
    </row>
    <row r="23484" spans="1:3" hidden="1" x14ac:dyDescent="0.25">
      <c r="A23484" t="s">
        <v>4130</v>
      </c>
      <c r="B23484" t="s">
        <v>25001</v>
      </c>
      <c r="C23484" t="s">
        <v>25002</v>
      </c>
    </row>
    <row r="23485" spans="1:3" hidden="1" x14ac:dyDescent="0.25">
      <c r="A23485" t="s">
        <v>4130</v>
      </c>
      <c r="B23485" t="s">
        <v>25003</v>
      </c>
      <c r="C23485" t="s">
        <v>25004</v>
      </c>
    </row>
    <row r="23486" spans="1:3" hidden="1" x14ac:dyDescent="0.25">
      <c r="A23486" t="s">
        <v>4130</v>
      </c>
      <c r="B23486" t="s">
        <v>25005</v>
      </c>
      <c r="C23486" t="s">
        <v>25004</v>
      </c>
    </row>
    <row r="23487" spans="1:3" hidden="1" x14ac:dyDescent="0.25">
      <c r="A23487" t="s">
        <v>4130</v>
      </c>
      <c r="B23487" t="s">
        <v>25006</v>
      </c>
      <c r="C23487" t="s">
        <v>25007</v>
      </c>
    </row>
    <row r="23488" spans="1:3" hidden="1" x14ac:dyDescent="0.25">
      <c r="A23488" t="s">
        <v>4130</v>
      </c>
      <c r="B23488" t="s">
        <v>25008</v>
      </c>
      <c r="C23488" t="s">
        <v>25009</v>
      </c>
    </row>
    <row r="23489" spans="1:3" hidden="1" x14ac:dyDescent="0.25">
      <c r="A23489" t="s">
        <v>4130</v>
      </c>
      <c r="B23489" t="s">
        <v>21881</v>
      </c>
      <c r="C23489" t="s">
        <v>25009</v>
      </c>
    </row>
    <row r="23490" spans="1:3" hidden="1" x14ac:dyDescent="0.25">
      <c r="A23490" t="s">
        <v>4130</v>
      </c>
      <c r="B23490" t="s">
        <v>4238</v>
      </c>
      <c r="C23490" t="s">
        <v>25009</v>
      </c>
    </row>
    <row r="23491" spans="1:3" hidden="1" x14ac:dyDescent="0.25">
      <c r="A23491" t="s">
        <v>4130</v>
      </c>
      <c r="B23491" t="s">
        <v>25010</v>
      </c>
      <c r="C23491" t="s">
        <v>25011</v>
      </c>
    </row>
    <row r="23492" spans="1:3" hidden="1" x14ac:dyDescent="0.25">
      <c r="A23492" t="s">
        <v>4130</v>
      </c>
      <c r="B23492" t="s">
        <v>4238</v>
      </c>
      <c r="C23492" t="s">
        <v>25011</v>
      </c>
    </row>
    <row r="23493" spans="1:3" hidden="1" x14ac:dyDescent="0.25">
      <c r="A23493" t="s">
        <v>4130</v>
      </c>
      <c r="B23493" t="s">
        <v>25012</v>
      </c>
      <c r="C23493" t="s">
        <v>25013</v>
      </c>
    </row>
    <row r="23494" spans="1:3" hidden="1" x14ac:dyDescent="0.25">
      <c r="A23494" t="s">
        <v>4130</v>
      </c>
      <c r="B23494" t="s">
        <v>25014</v>
      </c>
      <c r="C23494" t="s">
        <v>25015</v>
      </c>
    </row>
    <row r="23495" spans="1:3" hidden="1" x14ac:dyDescent="0.25">
      <c r="A23495" t="s">
        <v>4130</v>
      </c>
      <c r="B23495" t="s">
        <v>4238</v>
      </c>
      <c r="C23495" t="s">
        <v>25015</v>
      </c>
    </row>
    <row r="23496" spans="1:3" hidden="1" x14ac:dyDescent="0.25">
      <c r="A23496" t="s">
        <v>4130</v>
      </c>
      <c r="B23496" t="s">
        <v>25016</v>
      </c>
      <c r="C23496" t="s">
        <v>25017</v>
      </c>
    </row>
    <row r="23497" spans="1:3" hidden="1" x14ac:dyDescent="0.25">
      <c r="A23497" t="s">
        <v>4130</v>
      </c>
      <c r="B23497" t="s">
        <v>25018</v>
      </c>
      <c r="C23497" t="s">
        <v>25019</v>
      </c>
    </row>
    <row r="23498" spans="1:3" hidden="1" x14ac:dyDescent="0.25">
      <c r="A23498" t="s">
        <v>4130</v>
      </c>
      <c r="B23498" t="s">
        <v>25020</v>
      </c>
      <c r="C23498" t="s">
        <v>25019</v>
      </c>
    </row>
    <row r="23499" spans="1:3" hidden="1" x14ac:dyDescent="0.25">
      <c r="A23499" t="s">
        <v>4130</v>
      </c>
      <c r="B23499" t="s">
        <v>25021</v>
      </c>
      <c r="C23499" t="s">
        <v>25019</v>
      </c>
    </row>
    <row r="23500" spans="1:3" hidden="1" x14ac:dyDescent="0.25">
      <c r="A23500" t="s">
        <v>4130</v>
      </c>
      <c r="B23500" t="s">
        <v>25022</v>
      </c>
      <c r="C23500" t="s">
        <v>25023</v>
      </c>
    </row>
    <row r="23501" spans="1:3" hidden="1" x14ac:dyDescent="0.25">
      <c r="A23501" t="s">
        <v>4130</v>
      </c>
      <c r="B23501" t="s">
        <v>4238</v>
      </c>
      <c r="C23501" t="s">
        <v>25023</v>
      </c>
    </row>
    <row r="23502" spans="1:3" hidden="1" x14ac:dyDescent="0.25">
      <c r="A23502" t="s">
        <v>4130</v>
      </c>
      <c r="B23502" t="s">
        <v>25024</v>
      </c>
      <c r="C23502" t="s">
        <v>25023</v>
      </c>
    </row>
    <row r="23503" spans="1:3" hidden="1" x14ac:dyDescent="0.25">
      <c r="A23503" t="s">
        <v>4130</v>
      </c>
      <c r="B23503" t="s">
        <v>25024</v>
      </c>
      <c r="C23503" t="s">
        <v>25025</v>
      </c>
    </row>
    <row r="23504" spans="1:3" hidden="1" x14ac:dyDescent="0.25">
      <c r="A23504" t="s">
        <v>4130</v>
      </c>
      <c r="B23504" t="s">
        <v>25026</v>
      </c>
      <c r="C23504" t="s">
        <v>25027</v>
      </c>
    </row>
    <row r="23505" spans="1:3" hidden="1" x14ac:dyDescent="0.25">
      <c r="A23505" t="s">
        <v>4130</v>
      </c>
      <c r="B23505" t="s">
        <v>4238</v>
      </c>
      <c r="C23505" t="s">
        <v>25027</v>
      </c>
    </row>
    <row r="23506" spans="1:3" hidden="1" x14ac:dyDescent="0.25">
      <c r="A23506" t="s">
        <v>4130</v>
      </c>
      <c r="B23506" t="s">
        <v>25028</v>
      </c>
      <c r="C23506" t="s">
        <v>25027</v>
      </c>
    </row>
    <row r="23507" spans="1:3" hidden="1" x14ac:dyDescent="0.25">
      <c r="A23507" t="s">
        <v>4130</v>
      </c>
      <c r="B23507" t="s">
        <v>25029</v>
      </c>
      <c r="C23507" t="s">
        <v>25030</v>
      </c>
    </row>
    <row r="23508" spans="1:3" hidden="1" x14ac:dyDescent="0.25">
      <c r="A23508" t="s">
        <v>4130</v>
      </c>
      <c r="B23508" t="s">
        <v>25031</v>
      </c>
      <c r="C23508" t="s">
        <v>25032</v>
      </c>
    </row>
    <row r="23509" spans="1:3" hidden="1" x14ac:dyDescent="0.25">
      <c r="A23509" t="s">
        <v>4130</v>
      </c>
      <c r="B23509" t="s">
        <v>25033</v>
      </c>
      <c r="C23509" t="s">
        <v>25034</v>
      </c>
    </row>
    <row r="23510" spans="1:3" hidden="1" x14ac:dyDescent="0.25">
      <c r="A23510" t="s">
        <v>4130</v>
      </c>
      <c r="B23510" t="s">
        <v>4238</v>
      </c>
      <c r="C23510" t="s">
        <v>25034</v>
      </c>
    </row>
    <row r="23511" spans="1:3" hidden="1" x14ac:dyDescent="0.25">
      <c r="A23511" t="s">
        <v>4130</v>
      </c>
      <c r="B23511" t="s">
        <v>25035</v>
      </c>
      <c r="C23511" t="s">
        <v>25036</v>
      </c>
    </row>
    <row r="23512" spans="1:3" hidden="1" x14ac:dyDescent="0.25">
      <c r="A23512" t="s">
        <v>4130</v>
      </c>
      <c r="B23512" t="s">
        <v>25037</v>
      </c>
      <c r="C23512" t="s">
        <v>25036</v>
      </c>
    </row>
    <row r="23513" spans="1:3" hidden="1" x14ac:dyDescent="0.25">
      <c r="A23513" t="s">
        <v>4130</v>
      </c>
      <c r="B23513" t="s">
        <v>25038</v>
      </c>
      <c r="C23513" t="s">
        <v>25039</v>
      </c>
    </row>
    <row r="23514" spans="1:3" hidden="1" x14ac:dyDescent="0.25">
      <c r="A23514" t="s">
        <v>4130</v>
      </c>
      <c r="B23514" t="s">
        <v>4238</v>
      </c>
      <c r="C23514" t="s">
        <v>25039</v>
      </c>
    </row>
    <row r="23515" spans="1:3" hidden="1" x14ac:dyDescent="0.25">
      <c r="A23515" t="s">
        <v>4130</v>
      </c>
      <c r="B23515" t="s">
        <v>25040</v>
      </c>
      <c r="C23515" t="s">
        <v>25041</v>
      </c>
    </row>
    <row r="23516" spans="1:3" hidden="1" x14ac:dyDescent="0.25">
      <c r="A23516" t="s">
        <v>4130</v>
      </c>
      <c r="B23516" t="s">
        <v>25042</v>
      </c>
      <c r="C23516" t="s">
        <v>25043</v>
      </c>
    </row>
    <row r="23517" spans="1:3" hidden="1" x14ac:dyDescent="0.25">
      <c r="A23517" t="s">
        <v>4130</v>
      </c>
      <c r="B23517" t="s">
        <v>25044</v>
      </c>
      <c r="C23517" t="s">
        <v>25045</v>
      </c>
    </row>
    <row r="23518" spans="1:3" hidden="1" x14ac:dyDescent="0.25">
      <c r="A23518" t="s">
        <v>4130</v>
      </c>
      <c r="B23518" t="s">
        <v>25046</v>
      </c>
      <c r="C23518" t="s">
        <v>25047</v>
      </c>
    </row>
    <row r="23519" spans="1:3" hidden="1" x14ac:dyDescent="0.25">
      <c r="A23519" t="s">
        <v>4130</v>
      </c>
      <c r="B23519" t="s">
        <v>25048</v>
      </c>
      <c r="C23519" t="s">
        <v>25049</v>
      </c>
    </row>
    <row r="23520" spans="1:3" hidden="1" x14ac:dyDescent="0.25">
      <c r="A23520" t="s">
        <v>4130</v>
      </c>
      <c r="B23520" t="s">
        <v>25050</v>
      </c>
      <c r="C23520" t="s">
        <v>25051</v>
      </c>
    </row>
    <row r="23521" spans="1:3" hidden="1" x14ac:dyDescent="0.25">
      <c r="A23521" t="s">
        <v>4130</v>
      </c>
      <c r="B23521" t="s">
        <v>25052</v>
      </c>
      <c r="C23521" t="s">
        <v>25053</v>
      </c>
    </row>
    <row r="23522" spans="1:3" hidden="1" x14ac:dyDescent="0.25">
      <c r="A23522" t="s">
        <v>4130</v>
      </c>
      <c r="B23522" t="s">
        <v>25054</v>
      </c>
      <c r="C23522" t="s">
        <v>25055</v>
      </c>
    </row>
    <row r="23523" spans="1:3" hidden="1" x14ac:dyDescent="0.25">
      <c r="A23523" t="s">
        <v>4130</v>
      </c>
      <c r="B23523" t="s">
        <v>4238</v>
      </c>
      <c r="C23523" t="s">
        <v>25055</v>
      </c>
    </row>
    <row r="23524" spans="1:3" hidden="1" x14ac:dyDescent="0.25">
      <c r="A23524" t="s">
        <v>4130</v>
      </c>
      <c r="B23524" t="s">
        <v>25056</v>
      </c>
      <c r="C23524" t="s">
        <v>25057</v>
      </c>
    </row>
    <row r="23525" spans="1:3" hidden="1" x14ac:dyDescent="0.25">
      <c r="A23525" t="s">
        <v>4130</v>
      </c>
      <c r="B23525" t="s">
        <v>4238</v>
      </c>
      <c r="C23525" t="s">
        <v>25057</v>
      </c>
    </row>
    <row r="23526" spans="1:3" hidden="1" x14ac:dyDescent="0.25">
      <c r="A23526" t="s">
        <v>4130</v>
      </c>
      <c r="B23526" t="s">
        <v>25058</v>
      </c>
      <c r="C23526" t="s">
        <v>25059</v>
      </c>
    </row>
    <row r="23527" spans="1:3" hidden="1" x14ac:dyDescent="0.25">
      <c r="A23527" t="s">
        <v>4130</v>
      </c>
      <c r="B23527" t="s">
        <v>25060</v>
      </c>
      <c r="C23527" t="s">
        <v>25061</v>
      </c>
    </row>
    <row r="23528" spans="1:3" hidden="1" x14ac:dyDescent="0.25">
      <c r="A23528" t="s">
        <v>4130</v>
      </c>
      <c r="B23528" t="s">
        <v>25062</v>
      </c>
      <c r="C23528" t="s">
        <v>25063</v>
      </c>
    </row>
    <row r="23529" spans="1:3" hidden="1" x14ac:dyDescent="0.25">
      <c r="A23529" t="s">
        <v>4130</v>
      </c>
      <c r="B23529" t="s">
        <v>25064</v>
      </c>
      <c r="C23529" t="s">
        <v>25065</v>
      </c>
    </row>
    <row r="23530" spans="1:3" hidden="1" x14ac:dyDescent="0.25">
      <c r="A23530" t="s">
        <v>4130</v>
      </c>
      <c r="B23530" t="s">
        <v>25066</v>
      </c>
      <c r="C23530" t="s">
        <v>25067</v>
      </c>
    </row>
    <row r="23531" spans="1:3" hidden="1" x14ac:dyDescent="0.25">
      <c r="A23531" t="s">
        <v>4130</v>
      </c>
      <c r="B23531" t="s">
        <v>25068</v>
      </c>
      <c r="C23531" t="s">
        <v>25069</v>
      </c>
    </row>
    <row r="23532" spans="1:3" hidden="1" x14ac:dyDescent="0.25">
      <c r="A23532" t="s">
        <v>4130</v>
      </c>
      <c r="B23532" t="s">
        <v>25070</v>
      </c>
      <c r="C23532" t="s">
        <v>25071</v>
      </c>
    </row>
    <row r="23533" spans="1:3" hidden="1" x14ac:dyDescent="0.25">
      <c r="A23533" t="s">
        <v>4130</v>
      </c>
      <c r="B23533" t="s">
        <v>25072</v>
      </c>
      <c r="C23533" t="s">
        <v>25073</v>
      </c>
    </row>
    <row r="23534" spans="1:3" hidden="1" x14ac:dyDescent="0.25">
      <c r="A23534" t="s">
        <v>4130</v>
      </c>
      <c r="B23534" t="s">
        <v>4238</v>
      </c>
      <c r="C23534" t="s">
        <v>25073</v>
      </c>
    </row>
    <row r="23535" spans="1:3" hidden="1" x14ac:dyDescent="0.25">
      <c r="A23535" t="s">
        <v>4130</v>
      </c>
      <c r="B23535" t="s">
        <v>25074</v>
      </c>
      <c r="C23535" t="s">
        <v>25075</v>
      </c>
    </row>
    <row r="23536" spans="1:3" hidden="1" x14ac:dyDescent="0.25">
      <c r="A23536" t="s">
        <v>4130</v>
      </c>
      <c r="B23536" t="s">
        <v>4238</v>
      </c>
      <c r="C23536" t="s">
        <v>25075</v>
      </c>
    </row>
    <row r="23537" spans="1:3" hidden="1" x14ac:dyDescent="0.25">
      <c r="A23537" t="s">
        <v>4130</v>
      </c>
      <c r="B23537" t="s">
        <v>25076</v>
      </c>
      <c r="C23537" t="s">
        <v>25077</v>
      </c>
    </row>
    <row r="23538" spans="1:3" hidden="1" x14ac:dyDescent="0.25">
      <c r="A23538" t="s">
        <v>4130</v>
      </c>
      <c r="B23538" t="s">
        <v>25078</v>
      </c>
      <c r="C23538" t="s">
        <v>25079</v>
      </c>
    </row>
    <row r="23539" spans="1:3" hidden="1" x14ac:dyDescent="0.25">
      <c r="A23539" t="s">
        <v>4130</v>
      </c>
      <c r="B23539" t="s">
        <v>25080</v>
      </c>
      <c r="C23539" t="s">
        <v>25081</v>
      </c>
    </row>
    <row r="23540" spans="1:3" hidden="1" x14ac:dyDescent="0.25">
      <c r="A23540" t="s">
        <v>4130</v>
      </c>
      <c r="B23540" t="s">
        <v>25082</v>
      </c>
      <c r="C23540" t="s">
        <v>25083</v>
      </c>
    </row>
    <row r="23541" spans="1:3" hidden="1" x14ac:dyDescent="0.25">
      <c r="A23541" t="s">
        <v>4130</v>
      </c>
      <c r="B23541" t="s">
        <v>25084</v>
      </c>
      <c r="C23541" t="s">
        <v>25085</v>
      </c>
    </row>
    <row r="23542" spans="1:3" hidden="1" x14ac:dyDescent="0.25">
      <c r="A23542" t="s">
        <v>4130</v>
      </c>
      <c r="B23542" t="s">
        <v>25086</v>
      </c>
      <c r="C23542" t="s">
        <v>25087</v>
      </c>
    </row>
    <row r="23543" spans="1:3" hidden="1" x14ac:dyDescent="0.25">
      <c r="A23543" t="s">
        <v>4130</v>
      </c>
      <c r="B23543" t="s">
        <v>25088</v>
      </c>
      <c r="C23543" t="s">
        <v>25089</v>
      </c>
    </row>
    <row r="23544" spans="1:3" hidden="1" x14ac:dyDescent="0.25">
      <c r="A23544" t="s">
        <v>4130</v>
      </c>
      <c r="B23544" t="s">
        <v>25090</v>
      </c>
      <c r="C23544" t="s">
        <v>25091</v>
      </c>
    </row>
    <row r="23545" spans="1:3" hidden="1" x14ac:dyDescent="0.25">
      <c r="A23545" t="s">
        <v>4130</v>
      </c>
      <c r="B23545" t="s">
        <v>25092</v>
      </c>
      <c r="C23545" t="s">
        <v>25093</v>
      </c>
    </row>
    <row r="23546" spans="1:3" hidden="1" x14ac:dyDescent="0.25">
      <c r="A23546" t="s">
        <v>4130</v>
      </c>
      <c r="B23546" t="s">
        <v>25094</v>
      </c>
      <c r="C23546" t="s">
        <v>25095</v>
      </c>
    </row>
    <row r="23547" spans="1:3" hidden="1" x14ac:dyDescent="0.25">
      <c r="A23547" t="s">
        <v>4130</v>
      </c>
      <c r="B23547" t="s">
        <v>25096</v>
      </c>
      <c r="C23547" t="s">
        <v>25097</v>
      </c>
    </row>
    <row r="23548" spans="1:3" hidden="1" x14ac:dyDescent="0.25">
      <c r="A23548" t="s">
        <v>4130</v>
      </c>
      <c r="B23548" t="s">
        <v>25098</v>
      </c>
      <c r="C23548" t="s">
        <v>25099</v>
      </c>
    </row>
    <row r="23549" spans="1:3" hidden="1" x14ac:dyDescent="0.25">
      <c r="A23549" t="s">
        <v>4130</v>
      </c>
      <c r="B23549" t="s">
        <v>25100</v>
      </c>
      <c r="C23549" t="s">
        <v>25101</v>
      </c>
    </row>
    <row r="23550" spans="1:3" hidden="1" x14ac:dyDescent="0.25">
      <c r="A23550" t="s">
        <v>4130</v>
      </c>
      <c r="B23550" t="s">
        <v>25102</v>
      </c>
      <c r="C23550" t="s">
        <v>25103</v>
      </c>
    </row>
    <row r="23551" spans="1:3" hidden="1" x14ac:dyDescent="0.25">
      <c r="A23551" t="s">
        <v>4130</v>
      </c>
      <c r="B23551" t="s">
        <v>25104</v>
      </c>
      <c r="C23551" t="s">
        <v>16947</v>
      </c>
    </row>
    <row r="23552" spans="1:3" hidden="1" x14ac:dyDescent="0.25">
      <c r="A23552" t="s">
        <v>4130</v>
      </c>
      <c r="B23552" t="s">
        <v>25105</v>
      </c>
      <c r="C23552" t="s">
        <v>25106</v>
      </c>
    </row>
    <row r="23553" spans="1:3" hidden="1" x14ac:dyDescent="0.25">
      <c r="A23553" t="s">
        <v>4130</v>
      </c>
      <c r="B23553" t="s">
        <v>25107</v>
      </c>
      <c r="C23553" t="s">
        <v>25108</v>
      </c>
    </row>
    <row r="23554" spans="1:3" hidden="1" x14ac:dyDescent="0.25">
      <c r="A23554" t="s">
        <v>4130</v>
      </c>
      <c r="B23554" t="s">
        <v>4238</v>
      </c>
      <c r="C23554" t="s">
        <v>25108</v>
      </c>
    </row>
    <row r="23555" spans="1:3" hidden="1" x14ac:dyDescent="0.25">
      <c r="A23555" t="s">
        <v>4130</v>
      </c>
      <c r="B23555" t="s">
        <v>25109</v>
      </c>
      <c r="C23555" t="s">
        <v>25110</v>
      </c>
    </row>
    <row r="23556" spans="1:3" hidden="1" x14ac:dyDescent="0.25">
      <c r="A23556" t="s">
        <v>4130</v>
      </c>
      <c r="B23556" t="s">
        <v>25111</v>
      </c>
      <c r="C23556" t="s">
        <v>25112</v>
      </c>
    </row>
    <row r="23557" spans="1:3" hidden="1" x14ac:dyDescent="0.25">
      <c r="A23557" t="s">
        <v>4130</v>
      </c>
      <c r="B23557" t="s">
        <v>25113</v>
      </c>
      <c r="C23557" t="s">
        <v>25114</v>
      </c>
    </row>
    <row r="23558" spans="1:3" hidden="1" x14ac:dyDescent="0.25">
      <c r="A23558" t="s">
        <v>4130</v>
      </c>
      <c r="B23558" t="s">
        <v>13137</v>
      </c>
      <c r="C23558" t="s">
        <v>18791</v>
      </c>
    </row>
    <row r="23559" spans="1:3" hidden="1" x14ac:dyDescent="0.25">
      <c r="A23559" t="s">
        <v>4130</v>
      </c>
      <c r="B23559" t="s">
        <v>25115</v>
      </c>
      <c r="C23559" t="s">
        <v>25116</v>
      </c>
    </row>
    <row r="23560" spans="1:3" hidden="1" x14ac:dyDescent="0.25">
      <c r="A23560" t="s">
        <v>4130</v>
      </c>
      <c r="B23560" t="s">
        <v>25117</v>
      </c>
      <c r="C23560" t="s">
        <v>25118</v>
      </c>
    </row>
    <row r="23561" spans="1:3" hidden="1" x14ac:dyDescent="0.25">
      <c r="A23561" t="s">
        <v>4130</v>
      </c>
      <c r="B23561" t="s">
        <v>25119</v>
      </c>
      <c r="C23561" t="s">
        <v>25120</v>
      </c>
    </row>
    <row r="23562" spans="1:3" hidden="1" x14ac:dyDescent="0.25">
      <c r="A23562" t="s">
        <v>4130</v>
      </c>
      <c r="B23562" t="s">
        <v>25119</v>
      </c>
      <c r="C23562" t="s">
        <v>4134</v>
      </c>
    </row>
    <row r="23563" spans="1:3" hidden="1" x14ac:dyDescent="0.25">
      <c r="A23563" t="s">
        <v>4130</v>
      </c>
      <c r="B23563" t="s">
        <v>13370</v>
      </c>
      <c r="C23563" t="s">
        <v>25121</v>
      </c>
    </row>
    <row r="23564" spans="1:3" hidden="1" x14ac:dyDescent="0.25">
      <c r="A23564" t="s">
        <v>4130</v>
      </c>
      <c r="B23564" t="s">
        <v>25122</v>
      </c>
      <c r="C23564" t="s">
        <v>25123</v>
      </c>
    </row>
    <row r="23565" spans="1:3" hidden="1" x14ac:dyDescent="0.25">
      <c r="A23565" t="s">
        <v>4130</v>
      </c>
      <c r="B23565" t="s">
        <v>25124</v>
      </c>
      <c r="C23565" t="s">
        <v>25125</v>
      </c>
    </row>
    <row r="23566" spans="1:3" hidden="1" x14ac:dyDescent="0.25">
      <c r="A23566" t="s">
        <v>4130</v>
      </c>
      <c r="B23566" t="s">
        <v>25126</v>
      </c>
      <c r="C23566" t="s">
        <v>25127</v>
      </c>
    </row>
    <row r="23567" spans="1:3" hidden="1" x14ac:dyDescent="0.25">
      <c r="A23567" t="s">
        <v>4130</v>
      </c>
      <c r="B23567" t="s">
        <v>25128</v>
      </c>
      <c r="C23567" t="s">
        <v>4134</v>
      </c>
    </row>
    <row r="23568" spans="1:3" hidden="1" x14ac:dyDescent="0.25">
      <c r="A23568" t="s">
        <v>4130</v>
      </c>
      <c r="B23568" t="s">
        <v>25129</v>
      </c>
      <c r="C23568" t="s">
        <v>25130</v>
      </c>
    </row>
    <row r="23569" spans="1:3" hidden="1" x14ac:dyDescent="0.25">
      <c r="A23569" t="s">
        <v>4130</v>
      </c>
      <c r="B23569" t="s">
        <v>25131</v>
      </c>
      <c r="C23569" t="s">
        <v>25132</v>
      </c>
    </row>
    <row r="23570" spans="1:3" hidden="1" x14ac:dyDescent="0.25">
      <c r="A23570" t="s">
        <v>4130</v>
      </c>
      <c r="B23570" t="s">
        <v>4238</v>
      </c>
      <c r="C23570" t="s">
        <v>25132</v>
      </c>
    </row>
    <row r="23571" spans="1:3" hidden="1" x14ac:dyDescent="0.25">
      <c r="A23571" t="s">
        <v>4130</v>
      </c>
      <c r="B23571" t="s">
        <v>25133</v>
      </c>
      <c r="C23571" t="s">
        <v>4134</v>
      </c>
    </row>
    <row r="23572" spans="1:3" hidden="1" x14ac:dyDescent="0.25">
      <c r="A23572" t="s">
        <v>4130</v>
      </c>
      <c r="B23572" t="s">
        <v>25134</v>
      </c>
      <c r="C23572" t="s">
        <v>4134</v>
      </c>
    </row>
    <row r="23573" spans="1:3" hidden="1" x14ac:dyDescent="0.25">
      <c r="A23573" t="s">
        <v>4130</v>
      </c>
      <c r="B23573" t="s">
        <v>25135</v>
      </c>
      <c r="C23573" t="s">
        <v>25136</v>
      </c>
    </row>
    <row r="23574" spans="1:3" hidden="1" x14ac:dyDescent="0.25">
      <c r="A23574" t="s">
        <v>4130</v>
      </c>
      <c r="B23574" t="s">
        <v>13147</v>
      </c>
      <c r="C23574" t="s">
        <v>25137</v>
      </c>
    </row>
    <row r="23575" spans="1:3" hidden="1" x14ac:dyDescent="0.25">
      <c r="A23575" t="s">
        <v>4130</v>
      </c>
      <c r="B23575" t="s">
        <v>25138</v>
      </c>
      <c r="C23575" t="s">
        <v>4134</v>
      </c>
    </row>
    <row r="23576" spans="1:3" hidden="1" x14ac:dyDescent="0.25">
      <c r="A23576" t="s">
        <v>4130</v>
      </c>
      <c r="B23576" t="s">
        <v>25139</v>
      </c>
      <c r="C23576" t="s">
        <v>25140</v>
      </c>
    </row>
    <row r="23577" spans="1:3" hidden="1" x14ac:dyDescent="0.25">
      <c r="A23577" t="s">
        <v>4130</v>
      </c>
      <c r="B23577" t="s">
        <v>25141</v>
      </c>
      <c r="C23577" t="s">
        <v>454</v>
      </c>
    </row>
    <row r="23578" spans="1:3" hidden="1" x14ac:dyDescent="0.25">
      <c r="A23578" t="s">
        <v>4130</v>
      </c>
      <c r="B23578" t="s">
        <v>25142</v>
      </c>
      <c r="C23578" t="s">
        <v>25143</v>
      </c>
    </row>
    <row r="23579" spans="1:3" hidden="1" x14ac:dyDescent="0.25">
      <c r="A23579" t="s">
        <v>4130</v>
      </c>
      <c r="B23579" t="s">
        <v>25144</v>
      </c>
      <c r="C23579" t="s">
        <v>4134</v>
      </c>
    </row>
    <row r="23580" spans="1:3" hidden="1" x14ac:dyDescent="0.25">
      <c r="A23580" t="s">
        <v>4130</v>
      </c>
      <c r="B23580" t="s">
        <v>25145</v>
      </c>
      <c r="C23580" t="s">
        <v>25146</v>
      </c>
    </row>
    <row r="23581" spans="1:3" hidden="1" x14ac:dyDescent="0.25">
      <c r="A23581" t="s">
        <v>4130</v>
      </c>
      <c r="B23581" t="s">
        <v>25147</v>
      </c>
      <c r="C23581" t="s">
        <v>4134</v>
      </c>
    </row>
    <row r="23582" spans="1:3" hidden="1" x14ac:dyDescent="0.25">
      <c r="A23582" t="s">
        <v>4130</v>
      </c>
      <c r="B23582" t="s">
        <v>25148</v>
      </c>
      <c r="C23582" t="s">
        <v>25149</v>
      </c>
    </row>
    <row r="23583" spans="1:3" hidden="1" x14ac:dyDescent="0.25">
      <c r="A23583" t="s">
        <v>4130</v>
      </c>
      <c r="B23583" t="s">
        <v>25150</v>
      </c>
      <c r="C23583" t="s">
        <v>25151</v>
      </c>
    </row>
    <row r="23584" spans="1:3" hidden="1" x14ac:dyDescent="0.25">
      <c r="A23584" t="s">
        <v>4130</v>
      </c>
      <c r="B23584" t="s">
        <v>25152</v>
      </c>
      <c r="C23584" t="s">
        <v>25153</v>
      </c>
    </row>
    <row r="23585" spans="1:3" hidden="1" x14ac:dyDescent="0.25">
      <c r="A23585" t="s">
        <v>4130</v>
      </c>
      <c r="B23585" t="s">
        <v>25154</v>
      </c>
      <c r="C23585" t="s">
        <v>25155</v>
      </c>
    </row>
    <row r="23586" spans="1:3" hidden="1" x14ac:dyDescent="0.25">
      <c r="A23586" t="s">
        <v>4130</v>
      </c>
      <c r="B23586" t="s">
        <v>25156</v>
      </c>
      <c r="C23586" t="s">
        <v>25157</v>
      </c>
    </row>
    <row r="23587" spans="1:3" hidden="1" x14ac:dyDescent="0.25">
      <c r="A23587" t="s">
        <v>4130</v>
      </c>
      <c r="B23587" t="s">
        <v>25158</v>
      </c>
      <c r="C23587" t="s">
        <v>25159</v>
      </c>
    </row>
    <row r="23588" spans="1:3" hidden="1" x14ac:dyDescent="0.25">
      <c r="A23588" t="s">
        <v>4130</v>
      </c>
      <c r="B23588" t="s">
        <v>25160</v>
      </c>
      <c r="C23588" t="s">
        <v>25159</v>
      </c>
    </row>
    <row r="23589" spans="1:3" hidden="1" x14ac:dyDescent="0.25">
      <c r="A23589" t="s">
        <v>4130</v>
      </c>
      <c r="B23589" t="s">
        <v>25161</v>
      </c>
      <c r="C23589" t="s">
        <v>25162</v>
      </c>
    </row>
    <row r="23590" spans="1:3" hidden="1" x14ac:dyDescent="0.25">
      <c r="A23590" t="s">
        <v>4130</v>
      </c>
      <c r="B23590" t="s">
        <v>25163</v>
      </c>
      <c r="C23590" t="s">
        <v>25164</v>
      </c>
    </row>
    <row r="23591" spans="1:3" hidden="1" x14ac:dyDescent="0.25">
      <c r="A23591" t="s">
        <v>4130</v>
      </c>
      <c r="B23591" t="s">
        <v>25165</v>
      </c>
      <c r="C23591" t="s">
        <v>25166</v>
      </c>
    </row>
    <row r="23592" spans="1:3" hidden="1" x14ac:dyDescent="0.25">
      <c r="A23592" t="s">
        <v>4130</v>
      </c>
      <c r="B23592" t="s">
        <v>25167</v>
      </c>
      <c r="C23592" t="s">
        <v>25168</v>
      </c>
    </row>
    <row r="23593" spans="1:3" hidden="1" x14ac:dyDescent="0.25">
      <c r="A23593" t="s">
        <v>4130</v>
      </c>
      <c r="B23593" t="s">
        <v>25169</v>
      </c>
      <c r="C23593" t="s">
        <v>25170</v>
      </c>
    </row>
    <row r="23594" spans="1:3" hidden="1" x14ac:dyDescent="0.25">
      <c r="A23594" t="s">
        <v>4130</v>
      </c>
      <c r="B23594" t="s">
        <v>25171</v>
      </c>
      <c r="C23594" t="s">
        <v>25172</v>
      </c>
    </row>
    <row r="23595" spans="1:3" hidden="1" x14ac:dyDescent="0.25">
      <c r="A23595" t="s">
        <v>4130</v>
      </c>
      <c r="B23595" t="s">
        <v>25173</v>
      </c>
      <c r="C23595" t="s">
        <v>1187</v>
      </c>
    </row>
    <row r="23596" spans="1:3" hidden="1" x14ac:dyDescent="0.25">
      <c r="A23596" t="s">
        <v>4130</v>
      </c>
      <c r="B23596" t="s">
        <v>25174</v>
      </c>
      <c r="C23596" t="s">
        <v>25175</v>
      </c>
    </row>
    <row r="23597" spans="1:3" hidden="1" x14ac:dyDescent="0.25">
      <c r="A23597" t="s">
        <v>4130</v>
      </c>
      <c r="B23597" t="s">
        <v>25176</v>
      </c>
      <c r="C23597" t="s">
        <v>25177</v>
      </c>
    </row>
    <row r="23598" spans="1:3" hidden="1" x14ac:dyDescent="0.25">
      <c r="A23598" t="s">
        <v>4130</v>
      </c>
      <c r="B23598" t="s">
        <v>25178</v>
      </c>
      <c r="C23598" t="s">
        <v>25179</v>
      </c>
    </row>
    <row r="23599" spans="1:3" hidden="1" x14ac:dyDescent="0.25">
      <c r="A23599" t="s">
        <v>4130</v>
      </c>
      <c r="B23599" t="s">
        <v>25180</v>
      </c>
      <c r="C23599" t="s">
        <v>25181</v>
      </c>
    </row>
    <row r="23600" spans="1:3" hidden="1" x14ac:dyDescent="0.25">
      <c r="A23600" t="s">
        <v>4130</v>
      </c>
      <c r="B23600" t="s">
        <v>25182</v>
      </c>
      <c r="C23600" t="s">
        <v>18598</v>
      </c>
    </row>
    <row r="23601" spans="1:3" hidden="1" x14ac:dyDescent="0.25">
      <c r="A23601" t="s">
        <v>4130</v>
      </c>
      <c r="B23601" t="s">
        <v>25183</v>
      </c>
      <c r="C23601" t="s">
        <v>18598</v>
      </c>
    </row>
    <row r="23602" spans="1:3" hidden="1" x14ac:dyDescent="0.25">
      <c r="A23602" t="s">
        <v>4130</v>
      </c>
      <c r="B23602" t="s">
        <v>25184</v>
      </c>
      <c r="C23602" t="s">
        <v>25185</v>
      </c>
    </row>
    <row r="23603" spans="1:3" hidden="1" x14ac:dyDescent="0.25">
      <c r="A23603" t="s">
        <v>4130</v>
      </c>
      <c r="B23603" t="s">
        <v>25186</v>
      </c>
      <c r="C23603" t="s">
        <v>25143</v>
      </c>
    </row>
    <row r="23604" spans="1:3" hidden="1" x14ac:dyDescent="0.25">
      <c r="A23604" t="s">
        <v>4130</v>
      </c>
      <c r="B23604" t="s">
        <v>25187</v>
      </c>
      <c r="C23604" t="s">
        <v>25188</v>
      </c>
    </row>
    <row r="23605" spans="1:3" hidden="1" x14ac:dyDescent="0.25">
      <c r="A23605" t="s">
        <v>4130</v>
      </c>
      <c r="B23605" t="s">
        <v>25189</v>
      </c>
      <c r="C23605" t="s">
        <v>25146</v>
      </c>
    </row>
    <row r="23606" spans="1:3" hidden="1" x14ac:dyDescent="0.25">
      <c r="A23606" t="s">
        <v>4130</v>
      </c>
      <c r="B23606" t="s">
        <v>25190</v>
      </c>
      <c r="C23606" t="s">
        <v>25191</v>
      </c>
    </row>
    <row r="23607" spans="1:3" hidden="1" x14ac:dyDescent="0.25">
      <c r="A23607" t="s">
        <v>4130</v>
      </c>
      <c r="B23607" t="s">
        <v>25192</v>
      </c>
      <c r="C23607" t="s">
        <v>1073</v>
      </c>
    </row>
    <row r="23608" spans="1:3" hidden="1" x14ac:dyDescent="0.25">
      <c r="A23608" t="s">
        <v>4130</v>
      </c>
      <c r="B23608" t="s">
        <v>25193</v>
      </c>
      <c r="C23608" t="s">
        <v>25194</v>
      </c>
    </row>
    <row r="23609" spans="1:3" hidden="1" x14ac:dyDescent="0.25">
      <c r="A23609" t="s">
        <v>4130</v>
      </c>
      <c r="B23609" t="s">
        <v>25195</v>
      </c>
      <c r="C23609" t="s">
        <v>25196</v>
      </c>
    </row>
    <row r="23610" spans="1:3" hidden="1" x14ac:dyDescent="0.25">
      <c r="A23610" t="s">
        <v>4130</v>
      </c>
      <c r="B23610" t="s">
        <v>25197</v>
      </c>
      <c r="C23610" t="s">
        <v>25198</v>
      </c>
    </row>
    <row r="23611" spans="1:3" hidden="1" x14ac:dyDescent="0.25">
      <c r="A23611" t="s">
        <v>4130</v>
      </c>
      <c r="B23611" t="s">
        <v>25199</v>
      </c>
      <c r="C23611" t="s">
        <v>25200</v>
      </c>
    </row>
    <row r="23612" spans="1:3" hidden="1" x14ac:dyDescent="0.25">
      <c r="A23612" t="s">
        <v>4130</v>
      </c>
      <c r="B23612" t="s">
        <v>25201</v>
      </c>
      <c r="C23612" t="s">
        <v>25202</v>
      </c>
    </row>
    <row r="23613" spans="1:3" hidden="1" x14ac:dyDescent="0.25">
      <c r="A23613" t="s">
        <v>4130</v>
      </c>
      <c r="B23613" t="s">
        <v>8615</v>
      </c>
      <c r="C23613" t="s">
        <v>25203</v>
      </c>
    </row>
    <row r="23614" spans="1:3" hidden="1" x14ac:dyDescent="0.25">
      <c r="A23614" t="s">
        <v>4130</v>
      </c>
      <c r="B23614" t="s">
        <v>25204</v>
      </c>
      <c r="C23614" t="s">
        <v>25205</v>
      </c>
    </row>
    <row r="23615" spans="1:3" hidden="1" x14ac:dyDescent="0.25">
      <c r="A23615" t="s">
        <v>4130</v>
      </c>
      <c r="B23615" t="s">
        <v>25206</v>
      </c>
      <c r="C23615" t="s">
        <v>25207</v>
      </c>
    </row>
    <row r="23616" spans="1:3" hidden="1" x14ac:dyDescent="0.25">
      <c r="A23616" t="s">
        <v>4130</v>
      </c>
      <c r="B23616" t="s">
        <v>25208</v>
      </c>
      <c r="C23616" t="s">
        <v>25209</v>
      </c>
    </row>
    <row r="23617" spans="1:3" hidden="1" x14ac:dyDescent="0.25">
      <c r="A23617" t="s">
        <v>4130</v>
      </c>
      <c r="B23617" t="s">
        <v>25210</v>
      </c>
      <c r="C23617" t="s">
        <v>25211</v>
      </c>
    </row>
    <row r="23618" spans="1:3" hidden="1" x14ac:dyDescent="0.25">
      <c r="A23618" t="s">
        <v>4130</v>
      </c>
      <c r="B23618" t="s">
        <v>25212</v>
      </c>
      <c r="C23618" t="s">
        <v>25213</v>
      </c>
    </row>
    <row r="23619" spans="1:3" hidden="1" x14ac:dyDescent="0.25">
      <c r="A23619" t="s">
        <v>4130</v>
      </c>
      <c r="B23619" t="s">
        <v>25214</v>
      </c>
      <c r="C23619" t="s">
        <v>25215</v>
      </c>
    </row>
    <row r="23620" spans="1:3" hidden="1" x14ac:dyDescent="0.25">
      <c r="A23620" t="s">
        <v>4130</v>
      </c>
      <c r="B23620" t="s">
        <v>25216</v>
      </c>
      <c r="C23620" t="s">
        <v>25217</v>
      </c>
    </row>
    <row r="23621" spans="1:3" hidden="1" x14ac:dyDescent="0.25">
      <c r="A23621" t="s">
        <v>4130</v>
      </c>
      <c r="B23621" t="s">
        <v>25218</v>
      </c>
      <c r="C23621" t="s">
        <v>25219</v>
      </c>
    </row>
    <row r="23622" spans="1:3" hidden="1" x14ac:dyDescent="0.25">
      <c r="A23622" t="s">
        <v>4130</v>
      </c>
      <c r="B23622" t="s">
        <v>25220</v>
      </c>
      <c r="C23622" t="s">
        <v>25221</v>
      </c>
    </row>
    <row r="23623" spans="1:3" hidden="1" x14ac:dyDescent="0.25">
      <c r="A23623" t="s">
        <v>4130</v>
      </c>
      <c r="B23623" t="s">
        <v>25222</v>
      </c>
      <c r="C23623" t="s">
        <v>25223</v>
      </c>
    </row>
    <row r="23624" spans="1:3" hidden="1" x14ac:dyDescent="0.25">
      <c r="A23624" t="s">
        <v>4130</v>
      </c>
      <c r="B23624" t="s">
        <v>25224</v>
      </c>
      <c r="C23624" t="s">
        <v>25223</v>
      </c>
    </row>
    <row r="23625" spans="1:3" hidden="1" x14ac:dyDescent="0.25">
      <c r="A23625" t="s">
        <v>4130</v>
      </c>
      <c r="B23625" t="s">
        <v>25225</v>
      </c>
      <c r="C23625" t="s">
        <v>25226</v>
      </c>
    </row>
    <row r="23626" spans="1:3" hidden="1" x14ac:dyDescent="0.25">
      <c r="A23626" t="s">
        <v>4130</v>
      </c>
      <c r="B23626" t="s">
        <v>25227</v>
      </c>
      <c r="C23626" t="s">
        <v>25226</v>
      </c>
    </row>
    <row r="23627" spans="1:3" hidden="1" x14ac:dyDescent="0.25">
      <c r="A23627" t="s">
        <v>4130</v>
      </c>
      <c r="B23627" t="s">
        <v>25228</v>
      </c>
      <c r="C23627" t="s">
        <v>25229</v>
      </c>
    </row>
    <row r="23628" spans="1:3" hidden="1" x14ac:dyDescent="0.25">
      <c r="A23628" t="s">
        <v>4130</v>
      </c>
      <c r="B23628" t="s">
        <v>25230</v>
      </c>
      <c r="C23628" t="s">
        <v>25231</v>
      </c>
    </row>
    <row r="23629" spans="1:3" hidden="1" x14ac:dyDescent="0.25">
      <c r="A23629" t="s">
        <v>4130</v>
      </c>
      <c r="B23629" t="s">
        <v>25232</v>
      </c>
      <c r="C23629" t="s">
        <v>25233</v>
      </c>
    </row>
    <row r="23630" spans="1:3" hidden="1" x14ac:dyDescent="0.25">
      <c r="A23630" t="s">
        <v>4130</v>
      </c>
      <c r="B23630" t="s">
        <v>25234</v>
      </c>
      <c r="C23630" t="s">
        <v>25235</v>
      </c>
    </row>
    <row r="23631" spans="1:3" hidden="1" x14ac:dyDescent="0.25">
      <c r="A23631" t="s">
        <v>4130</v>
      </c>
      <c r="B23631" t="s">
        <v>25236</v>
      </c>
      <c r="C23631" t="s">
        <v>25237</v>
      </c>
    </row>
    <row r="23632" spans="1:3" hidden="1" x14ac:dyDescent="0.25">
      <c r="A23632" t="s">
        <v>4130</v>
      </c>
      <c r="B23632" t="s">
        <v>25238</v>
      </c>
      <c r="C23632" t="s">
        <v>25239</v>
      </c>
    </row>
    <row r="23633" spans="1:3" hidden="1" x14ac:dyDescent="0.25">
      <c r="A23633" t="s">
        <v>4130</v>
      </c>
      <c r="B23633" t="s">
        <v>25240</v>
      </c>
      <c r="C23633" t="s">
        <v>25241</v>
      </c>
    </row>
    <row r="23634" spans="1:3" hidden="1" x14ac:dyDescent="0.25">
      <c r="A23634" t="s">
        <v>4130</v>
      </c>
      <c r="B23634" t="s">
        <v>25242</v>
      </c>
      <c r="C23634" t="s">
        <v>21828</v>
      </c>
    </row>
    <row r="23635" spans="1:3" hidden="1" x14ac:dyDescent="0.25">
      <c r="A23635" t="s">
        <v>4130</v>
      </c>
      <c r="B23635" t="s">
        <v>25243</v>
      </c>
      <c r="C23635" t="s">
        <v>25244</v>
      </c>
    </row>
    <row r="23636" spans="1:3" hidden="1" x14ac:dyDescent="0.25">
      <c r="A23636" t="s">
        <v>4130</v>
      </c>
      <c r="B23636" t="s">
        <v>8562</v>
      </c>
      <c r="C23636" t="s">
        <v>25245</v>
      </c>
    </row>
    <row r="23637" spans="1:3" hidden="1" x14ac:dyDescent="0.25">
      <c r="A23637" t="s">
        <v>4130</v>
      </c>
      <c r="B23637" t="s">
        <v>25246</v>
      </c>
      <c r="C23637" t="s">
        <v>25247</v>
      </c>
    </row>
    <row r="23638" spans="1:3" hidden="1" x14ac:dyDescent="0.25">
      <c r="A23638" t="s">
        <v>4130</v>
      </c>
      <c r="B23638" t="s">
        <v>25248</v>
      </c>
      <c r="C23638" t="s">
        <v>21855</v>
      </c>
    </row>
    <row r="23639" spans="1:3" hidden="1" x14ac:dyDescent="0.25">
      <c r="A23639" t="s">
        <v>4130</v>
      </c>
      <c r="B23639" t="s">
        <v>25249</v>
      </c>
      <c r="C23639" t="s">
        <v>25250</v>
      </c>
    </row>
    <row r="23640" spans="1:3" hidden="1" x14ac:dyDescent="0.25">
      <c r="A23640" t="s">
        <v>4130</v>
      </c>
      <c r="B23640" t="s">
        <v>25251</v>
      </c>
      <c r="C23640" t="s">
        <v>25252</v>
      </c>
    </row>
    <row r="23641" spans="1:3" hidden="1" x14ac:dyDescent="0.25">
      <c r="A23641" t="s">
        <v>4130</v>
      </c>
      <c r="B23641" t="s">
        <v>25253</v>
      </c>
      <c r="C23641" t="s">
        <v>25254</v>
      </c>
    </row>
    <row r="23642" spans="1:3" hidden="1" x14ac:dyDescent="0.25">
      <c r="A23642" t="s">
        <v>4130</v>
      </c>
      <c r="B23642" t="s">
        <v>25255</v>
      </c>
      <c r="C23642" t="s">
        <v>25256</v>
      </c>
    </row>
    <row r="23643" spans="1:3" hidden="1" x14ac:dyDescent="0.25">
      <c r="A23643" t="s">
        <v>4130</v>
      </c>
      <c r="B23643" t="s">
        <v>25257</v>
      </c>
      <c r="C23643" t="s">
        <v>25258</v>
      </c>
    </row>
    <row r="23644" spans="1:3" hidden="1" x14ac:dyDescent="0.25">
      <c r="A23644" t="s">
        <v>4130</v>
      </c>
      <c r="B23644" t="s">
        <v>25259</v>
      </c>
      <c r="C23644" t="s">
        <v>25260</v>
      </c>
    </row>
    <row r="23645" spans="1:3" hidden="1" x14ac:dyDescent="0.25">
      <c r="A23645" t="s">
        <v>4130</v>
      </c>
      <c r="B23645" t="s">
        <v>25261</v>
      </c>
      <c r="C23645" t="s">
        <v>25262</v>
      </c>
    </row>
    <row r="23646" spans="1:3" hidden="1" x14ac:dyDescent="0.25">
      <c r="A23646" t="s">
        <v>4130</v>
      </c>
      <c r="B23646" t="s">
        <v>8590</v>
      </c>
      <c r="C23646" t="s">
        <v>25263</v>
      </c>
    </row>
    <row r="23647" spans="1:3" hidden="1" x14ac:dyDescent="0.25">
      <c r="A23647" t="s">
        <v>4130</v>
      </c>
      <c r="B23647" t="s">
        <v>25264</v>
      </c>
      <c r="C23647" t="s">
        <v>25265</v>
      </c>
    </row>
    <row r="23648" spans="1:3" hidden="1" x14ac:dyDescent="0.25">
      <c r="A23648" t="s">
        <v>4130</v>
      </c>
      <c r="B23648" t="s">
        <v>25266</v>
      </c>
      <c r="C23648" t="s">
        <v>25267</v>
      </c>
    </row>
    <row r="23649" spans="1:3" hidden="1" x14ac:dyDescent="0.25">
      <c r="A23649" t="s">
        <v>4130</v>
      </c>
      <c r="B23649" t="s">
        <v>8625</v>
      </c>
      <c r="C23649" t="s">
        <v>25268</v>
      </c>
    </row>
    <row r="23650" spans="1:3" hidden="1" x14ac:dyDescent="0.25">
      <c r="A23650" t="s">
        <v>4130</v>
      </c>
      <c r="B23650" t="s">
        <v>25269</v>
      </c>
      <c r="C23650" t="s">
        <v>25270</v>
      </c>
    </row>
    <row r="23651" spans="1:3" hidden="1" x14ac:dyDescent="0.25">
      <c r="A23651" t="s">
        <v>4130</v>
      </c>
      <c r="B23651" t="s">
        <v>4238</v>
      </c>
      <c r="C23651" t="s">
        <v>25270</v>
      </c>
    </row>
    <row r="23652" spans="1:3" hidden="1" x14ac:dyDescent="0.25">
      <c r="A23652" t="s">
        <v>4130</v>
      </c>
      <c r="B23652" t="s">
        <v>8637</v>
      </c>
      <c r="C23652" t="s">
        <v>25271</v>
      </c>
    </row>
    <row r="23653" spans="1:3" hidden="1" x14ac:dyDescent="0.25">
      <c r="A23653" t="s">
        <v>4130</v>
      </c>
      <c r="B23653" t="s">
        <v>25272</v>
      </c>
      <c r="C23653" t="s">
        <v>3463</v>
      </c>
    </row>
    <row r="23654" spans="1:3" hidden="1" x14ac:dyDescent="0.25">
      <c r="A23654" t="s">
        <v>4130</v>
      </c>
      <c r="B23654" t="s">
        <v>25273</v>
      </c>
      <c r="C23654" t="s">
        <v>25274</v>
      </c>
    </row>
    <row r="23655" spans="1:3" hidden="1" x14ac:dyDescent="0.25">
      <c r="A23655" t="s">
        <v>4130</v>
      </c>
      <c r="B23655" t="s">
        <v>25275</v>
      </c>
      <c r="C23655" t="s">
        <v>25276</v>
      </c>
    </row>
    <row r="23656" spans="1:3" hidden="1" x14ac:dyDescent="0.25">
      <c r="A23656" t="s">
        <v>4130</v>
      </c>
      <c r="B23656" t="s">
        <v>25277</v>
      </c>
      <c r="C23656" t="s">
        <v>25278</v>
      </c>
    </row>
    <row r="23657" spans="1:3" hidden="1" x14ac:dyDescent="0.25">
      <c r="A23657" t="s">
        <v>4130</v>
      </c>
      <c r="B23657" t="s">
        <v>25279</v>
      </c>
      <c r="C23657" t="s">
        <v>25276</v>
      </c>
    </row>
    <row r="23658" spans="1:3" hidden="1" x14ac:dyDescent="0.25">
      <c r="A23658" t="s">
        <v>4130</v>
      </c>
      <c r="B23658" t="s">
        <v>25277</v>
      </c>
      <c r="C23658" t="s">
        <v>25276</v>
      </c>
    </row>
    <row r="23659" spans="1:3" hidden="1" x14ac:dyDescent="0.25">
      <c r="A23659" t="s">
        <v>4130</v>
      </c>
      <c r="B23659" t="s">
        <v>25280</v>
      </c>
      <c r="C23659" t="s">
        <v>25276</v>
      </c>
    </row>
    <row r="23660" spans="1:3" hidden="1" x14ac:dyDescent="0.25">
      <c r="A23660" t="s">
        <v>4130</v>
      </c>
      <c r="B23660" t="s">
        <v>25281</v>
      </c>
      <c r="C23660" t="s">
        <v>25282</v>
      </c>
    </row>
    <row r="23661" spans="1:3" hidden="1" x14ac:dyDescent="0.25">
      <c r="A23661" t="s">
        <v>4130</v>
      </c>
      <c r="B23661" t="s">
        <v>25283</v>
      </c>
      <c r="C23661" t="s">
        <v>25284</v>
      </c>
    </row>
    <row r="23662" spans="1:3" hidden="1" x14ac:dyDescent="0.25">
      <c r="A23662" t="s">
        <v>4130</v>
      </c>
      <c r="B23662" t="s">
        <v>25285</v>
      </c>
      <c r="C23662" t="s">
        <v>25286</v>
      </c>
    </row>
    <row r="23663" spans="1:3" hidden="1" x14ac:dyDescent="0.25">
      <c r="A23663" t="s">
        <v>4130</v>
      </c>
      <c r="B23663" t="s">
        <v>4238</v>
      </c>
      <c r="C23663" t="s">
        <v>25286</v>
      </c>
    </row>
    <row r="23664" spans="1:3" hidden="1" x14ac:dyDescent="0.25">
      <c r="A23664" t="s">
        <v>4130</v>
      </c>
      <c r="B23664" t="s">
        <v>25287</v>
      </c>
      <c r="C23664" t="s">
        <v>484</v>
      </c>
    </row>
    <row r="23665" spans="1:3" hidden="1" x14ac:dyDescent="0.25">
      <c r="A23665" t="s">
        <v>4130</v>
      </c>
      <c r="B23665" t="s">
        <v>4238</v>
      </c>
      <c r="C23665" t="s">
        <v>484</v>
      </c>
    </row>
    <row r="23666" spans="1:3" hidden="1" x14ac:dyDescent="0.25">
      <c r="A23666" t="s">
        <v>4130</v>
      </c>
      <c r="B23666" t="s">
        <v>25288</v>
      </c>
      <c r="C23666" t="s">
        <v>25289</v>
      </c>
    </row>
    <row r="23667" spans="1:3" hidden="1" x14ac:dyDescent="0.25">
      <c r="A23667" t="s">
        <v>4130</v>
      </c>
      <c r="B23667" t="s">
        <v>25290</v>
      </c>
      <c r="C23667" t="s">
        <v>25291</v>
      </c>
    </row>
    <row r="23668" spans="1:3" hidden="1" x14ac:dyDescent="0.25">
      <c r="A23668" t="s">
        <v>4130</v>
      </c>
      <c r="B23668" t="s">
        <v>25292</v>
      </c>
      <c r="C23668" t="s">
        <v>25293</v>
      </c>
    </row>
    <row r="23669" spans="1:3" hidden="1" x14ac:dyDescent="0.25">
      <c r="A23669" t="s">
        <v>4130</v>
      </c>
      <c r="B23669" t="s">
        <v>25294</v>
      </c>
      <c r="C23669" t="s">
        <v>25295</v>
      </c>
    </row>
    <row r="23670" spans="1:3" hidden="1" x14ac:dyDescent="0.25">
      <c r="A23670" t="s">
        <v>4130</v>
      </c>
      <c r="B23670" t="s">
        <v>4238</v>
      </c>
      <c r="C23670" t="s">
        <v>25295</v>
      </c>
    </row>
    <row r="23671" spans="1:3" hidden="1" x14ac:dyDescent="0.25">
      <c r="A23671" t="s">
        <v>4130</v>
      </c>
      <c r="B23671" t="s">
        <v>25296</v>
      </c>
      <c r="C23671" t="s">
        <v>25297</v>
      </c>
    </row>
    <row r="23672" spans="1:3" hidden="1" x14ac:dyDescent="0.25">
      <c r="A23672" t="s">
        <v>4130</v>
      </c>
      <c r="B23672" t="s">
        <v>4238</v>
      </c>
      <c r="C23672" t="s">
        <v>25297</v>
      </c>
    </row>
    <row r="23673" spans="1:3" hidden="1" x14ac:dyDescent="0.25">
      <c r="A23673" t="s">
        <v>4130</v>
      </c>
      <c r="B23673" t="s">
        <v>25298</v>
      </c>
      <c r="C23673" t="s">
        <v>25299</v>
      </c>
    </row>
    <row r="23674" spans="1:3" hidden="1" x14ac:dyDescent="0.25">
      <c r="A23674" t="s">
        <v>4130</v>
      </c>
      <c r="B23674" t="s">
        <v>25300</v>
      </c>
      <c r="C23674" t="s">
        <v>1073</v>
      </c>
    </row>
    <row r="23675" spans="1:3" hidden="1" x14ac:dyDescent="0.25">
      <c r="A23675" t="s">
        <v>4130</v>
      </c>
      <c r="B23675" t="s">
        <v>4238</v>
      </c>
      <c r="C23675" t="s">
        <v>1073</v>
      </c>
    </row>
    <row r="23676" spans="1:3" hidden="1" x14ac:dyDescent="0.25">
      <c r="A23676" t="s">
        <v>4130</v>
      </c>
      <c r="B23676" t="s">
        <v>25301</v>
      </c>
      <c r="C23676" t="s">
        <v>25302</v>
      </c>
    </row>
    <row r="23677" spans="1:3" hidden="1" x14ac:dyDescent="0.25">
      <c r="A23677" t="s">
        <v>4130</v>
      </c>
      <c r="B23677" t="s">
        <v>25303</v>
      </c>
      <c r="C23677" t="s">
        <v>25304</v>
      </c>
    </row>
    <row r="23678" spans="1:3" hidden="1" x14ac:dyDescent="0.25">
      <c r="A23678" t="s">
        <v>4130</v>
      </c>
      <c r="B23678" t="s">
        <v>25305</v>
      </c>
      <c r="C23678" t="s">
        <v>25306</v>
      </c>
    </row>
    <row r="23679" spans="1:3" hidden="1" x14ac:dyDescent="0.25">
      <c r="A23679" t="s">
        <v>4130</v>
      </c>
      <c r="B23679" t="s">
        <v>4238</v>
      </c>
      <c r="C23679" t="s">
        <v>25306</v>
      </c>
    </row>
    <row r="23680" spans="1:3" hidden="1" x14ac:dyDescent="0.25">
      <c r="A23680" t="s">
        <v>4130</v>
      </c>
      <c r="B23680" t="s">
        <v>25307</v>
      </c>
      <c r="C23680" t="s">
        <v>25308</v>
      </c>
    </row>
    <row r="23681" spans="1:3" hidden="1" x14ac:dyDescent="0.25">
      <c r="A23681" t="s">
        <v>4130</v>
      </c>
      <c r="B23681" t="s">
        <v>25309</v>
      </c>
      <c r="C23681" t="s">
        <v>25310</v>
      </c>
    </row>
    <row r="23682" spans="1:3" hidden="1" x14ac:dyDescent="0.25">
      <c r="A23682" t="s">
        <v>4130</v>
      </c>
      <c r="B23682" t="s">
        <v>4238</v>
      </c>
      <c r="C23682" t="s">
        <v>25310</v>
      </c>
    </row>
    <row r="23683" spans="1:3" hidden="1" x14ac:dyDescent="0.25">
      <c r="A23683" t="s">
        <v>4130</v>
      </c>
      <c r="B23683" t="s">
        <v>25311</v>
      </c>
      <c r="C23683" t="s">
        <v>25312</v>
      </c>
    </row>
    <row r="23684" spans="1:3" hidden="1" x14ac:dyDescent="0.25">
      <c r="A23684" t="s">
        <v>4130</v>
      </c>
      <c r="B23684" t="s">
        <v>25313</v>
      </c>
      <c r="C23684" t="s">
        <v>25314</v>
      </c>
    </row>
    <row r="23685" spans="1:3" hidden="1" x14ac:dyDescent="0.25">
      <c r="A23685" t="s">
        <v>4130</v>
      </c>
      <c r="B23685" t="s">
        <v>4238</v>
      </c>
      <c r="C23685" t="s">
        <v>25314</v>
      </c>
    </row>
    <row r="23686" spans="1:3" hidden="1" x14ac:dyDescent="0.25">
      <c r="A23686" t="s">
        <v>4130</v>
      </c>
      <c r="B23686" t="s">
        <v>25313</v>
      </c>
      <c r="C23686" t="s">
        <v>25315</v>
      </c>
    </row>
    <row r="23687" spans="1:3" hidden="1" x14ac:dyDescent="0.25">
      <c r="A23687" t="s">
        <v>4130</v>
      </c>
      <c r="B23687" t="s">
        <v>25316</v>
      </c>
      <c r="C23687" t="s">
        <v>24175</v>
      </c>
    </row>
    <row r="23688" spans="1:3" hidden="1" x14ac:dyDescent="0.25">
      <c r="A23688" t="s">
        <v>4130</v>
      </c>
      <c r="B23688" t="s">
        <v>25317</v>
      </c>
      <c r="C23688" t="s">
        <v>25318</v>
      </c>
    </row>
    <row r="23689" spans="1:3" hidden="1" x14ac:dyDescent="0.25">
      <c r="A23689" t="s">
        <v>4130</v>
      </c>
      <c r="B23689" t="s">
        <v>4238</v>
      </c>
      <c r="C23689" t="s">
        <v>25318</v>
      </c>
    </row>
    <row r="23690" spans="1:3" hidden="1" x14ac:dyDescent="0.25">
      <c r="A23690" t="s">
        <v>4130</v>
      </c>
      <c r="B23690" t="s">
        <v>25319</v>
      </c>
      <c r="C23690" t="s">
        <v>25320</v>
      </c>
    </row>
    <row r="23691" spans="1:3" hidden="1" x14ac:dyDescent="0.25">
      <c r="A23691" t="s">
        <v>4130</v>
      </c>
      <c r="B23691" t="s">
        <v>4238</v>
      </c>
      <c r="C23691" t="s">
        <v>25320</v>
      </c>
    </row>
    <row r="23692" spans="1:3" hidden="1" x14ac:dyDescent="0.25">
      <c r="A23692" t="s">
        <v>4130</v>
      </c>
      <c r="B23692" t="s">
        <v>25321</v>
      </c>
      <c r="C23692" t="s">
        <v>25322</v>
      </c>
    </row>
    <row r="23693" spans="1:3" hidden="1" x14ac:dyDescent="0.25">
      <c r="A23693" t="s">
        <v>4130</v>
      </c>
      <c r="B23693" t="s">
        <v>4238</v>
      </c>
      <c r="C23693" t="s">
        <v>25322</v>
      </c>
    </row>
    <row r="23694" spans="1:3" hidden="1" x14ac:dyDescent="0.25">
      <c r="A23694" t="s">
        <v>4130</v>
      </c>
      <c r="B23694" t="s">
        <v>25323</v>
      </c>
      <c r="C23694" t="s">
        <v>25324</v>
      </c>
    </row>
    <row r="23695" spans="1:3" hidden="1" x14ac:dyDescent="0.25">
      <c r="A23695" t="s">
        <v>4130</v>
      </c>
      <c r="B23695" t="s">
        <v>25325</v>
      </c>
      <c r="C23695" t="s">
        <v>25326</v>
      </c>
    </row>
    <row r="23696" spans="1:3" hidden="1" x14ac:dyDescent="0.25">
      <c r="A23696" t="s">
        <v>4130</v>
      </c>
      <c r="B23696" t="s">
        <v>25327</v>
      </c>
      <c r="C23696" t="s">
        <v>25328</v>
      </c>
    </row>
    <row r="23697" spans="1:3" hidden="1" x14ac:dyDescent="0.25">
      <c r="A23697" t="s">
        <v>4130</v>
      </c>
      <c r="B23697" t="s">
        <v>25329</v>
      </c>
      <c r="C23697" t="s">
        <v>25330</v>
      </c>
    </row>
    <row r="23698" spans="1:3" hidden="1" x14ac:dyDescent="0.25">
      <c r="A23698" t="s">
        <v>4130</v>
      </c>
      <c r="B23698" t="s">
        <v>25331</v>
      </c>
      <c r="C23698" t="s">
        <v>25332</v>
      </c>
    </row>
    <row r="23699" spans="1:3" hidden="1" x14ac:dyDescent="0.25">
      <c r="A23699" t="s">
        <v>4130</v>
      </c>
      <c r="B23699" t="s">
        <v>25333</v>
      </c>
      <c r="C23699" t="s">
        <v>25334</v>
      </c>
    </row>
    <row r="23700" spans="1:3" hidden="1" x14ac:dyDescent="0.25">
      <c r="A23700" t="s">
        <v>4130</v>
      </c>
      <c r="B23700" t="s">
        <v>25335</v>
      </c>
      <c r="C23700" t="s">
        <v>25336</v>
      </c>
    </row>
    <row r="23701" spans="1:3" hidden="1" x14ac:dyDescent="0.25">
      <c r="A23701" t="s">
        <v>4130</v>
      </c>
      <c r="B23701" t="s">
        <v>25337</v>
      </c>
      <c r="C23701" t="s">
        <v>6871</v>
      </c>
    </row>
    <row r="23702" spans="1:3" hidden="1" x14ac:dyDescent="0.25">
      <c r="A23702" t="s">
        <v>4130</v>
      </c>
      <c r="B23702" t="s">
        <v>25338</v>
      </c>
      <c r="C23702" t="s">
        <v>25339</v>
      </c>
    </row>
    <row r="23703" spans="1:3" hidden="1" x14ac:dyDescent="0.25">
      <c r="A23703" t="s">
        <v>4130</v>
      </c>
      <c r="B23703" t="s">
        <v>25340</v>
      </c>
      <c r="C23703" t="s">
        <v>25339</v>
      </c>
    </row>
    <row r="23704" spans="1:3" hidden="1" x14ac:dyDescent="0.25">
      <c r="A23704" t="s">
        <v>4130</v>
      </c>
      <c r="B23704" t="s">
        <v>25341</v>
      </c>
      <c r="C23704" t="s">
        <v>25339</v>
      </c>
    </row>
    <row r="23705" spans="1:3" hidden="1" x14ac:dyDescent="0.25">
      <c r="A23705" t="s">
        <v>4130</v>
      </c>
      <c r="B23705" t="s">
        <v>25342</v>
      </c>
      <c r="C23705" t="s">
        <v>25339</v>
      </c>
    </row>
    <row r="23706" spans="1:3" hidden="1" x14ac:dyDescent="0.25">
      <c r="A23706" t="s">
        <v>4130</v>
      </c>
      <c r="B23706" t="s">
        <v>4238</v>
      </c>
      <c r="C23706" t="s">
        <v>25339</v>
      </c>
    </row>
    <row r="23707" spans="1:3" hidden="1" x14ac:dyDescent="0.25">
      <c r="A23707" t="s">
        <v>4130</v>
      </c>
      <c r="B23707" t="s">
        <v>25343</v>
      </c>
      <c r="C23707" t="s">
        <v>25344</v>
      </c>
    </row>
    <row r="23708" spans="1:3" hidden="1" x14ac:dyDescent="0.25">
      <c r="A23708" t="s">
        <v>4130</v>
      </c>
      <c r="B23708" t="s">
        <v>13438</v>
      </c>
      <c r="C23708" t="s">
        <v>25345</v>
      </c>
    </row>
    <row r="23709" spans="1:3" hidden="1" x14ac:dyDescent="0.25">
      <c r="A23709" t="s">
        <v>4130</v>
      </c>
      <c r="B23709" t="s">
        <v>4238</v>
      </c>
      <c r="C23709" t="s">
        <v>25345</v>
      </c>
    </row>
    <row r="23710" spans="1:3" hidden="1" x14ac:dyDescent="0.25">
      <c r="A23710" t="s">
        <v>4130</v>
      </c>
      <c r="B23710" t="s">
        <v>25346</v>
      </c>
      <c r="C23710" t="s">
        <v>25347</v>
      </c>
    </row>
    <row r="23711" spans="1:3" hidden="1" x14ac:dyDescent="0.25">
      <c r="A23711" t="s">
        <v>4130</v>
      </c>
      <c r="B23711" t="s">
        <v>25348</v>
      </c>
      <c r="C23711" t="s">
        <v>25349</v>
      </c>
    </row>
    <row r="23712" spans="1:3" hidden="1" x14ac:dyDescent="0.25">
      <c r="A23712" t="s">
        <v>4130</v>
      </c>
      <c r="B23712" t="s">
        <v>25350</v>
      </c>
      <c r="C23712" t="s">
        <v>25351</v>
      </c>
    </row>
    <row r="23713" spans="1:3" hidden="1" x14ac:dyDescent="0.25">
      <c r="A23713" t="s">
        <v>4130</v>
      </c>
      <c r="B23713" t="s">
        <v>25350</v>
      </c>
      <c r="C23713" t="s">
        <v>25352</v>
      </c>
    </row>
    <row r="23714" spans="1:3" hidden="1" x14ac:dyDescent="0.25">
      <c r="A23714" t="s">
        <v>4130</v>
      </c>
      <c r="B23714" t="s">
        <v>25353</v>
      </c>
      <c r="C23714" t="s">
        <v>25354</v>
      </c>
    </row>
    <row r="23715" spans="1:3" hidden="1" x14ac:dyDescent="0.25">
      <c r="A23715" t="s">
        <v>4130</v>
      </c>
      <c r="B23715" t="s">
        <v>4238</v>
      </c>
      <c r="C23715" t="s">
        <v>25354</v>
      </c>
    </row>
    <row r="23716" spans="1:3" hidden="1" x14ac:dyDescent="0.25">
      <c r="A23716" t="s">
        <v>4130</v>
      </c>
      <c r="B23716" t="s">
        <v>25355</v>
      </c>
      <c r="C23716" t="s">
        <v>25356</v>
      </c>
    </row>
    <row r="23717" spans="1:3" hidden="1" x14ac:dyDescent="0.25">
      <c r="A23717" t="s">
        <v>4130</v>
      </c>
      <c r="B23717" t="s">
        <v>25357</v>
      </c>
      <c r="C23717" t="s">
        <v>25358</v>
      </c>
    </row>
    <row r="23718" spans="1:3" hidden="1" x14ac:dyDescent="0.25">
      <c r="A23718" t="s">
        <v>4130</v>
      </c>
      <c r="B23718" t="s">
        <v>23276</v>
      </c>
      <c r="C23718" t="s">
        <v>24126</v>
      </c>
    </row>
    <row r="23719" spans="1:3" hidden="1" x14ac:dyDescent="0.25">
      <c r="A23719" t="s">
        <v>4130</v>
      </c>
      <c r="B23719" t="s">
        <v>4238</v>
      </c>
      <c r="C23719" t="s">
        <v>25358</v>
      </c>
    </row>
    <row r="23720" spans="1:3" hidden="1" x14ac:dyDescent="0.25">
      <c r="A23720" t="s">
        <v>4130</v>
      </c>
      <c r="B23720" t="s">
        <v>25359</v>
      </c>
      <c r="C23720" t="s">
        <v>25360</v>
      </c>
    </row>
    <row r="23721" spans="1:3" hidden="1" x14ac:dyDescent="0.25">
      <c r="A23721" t="s">
        <v>4130</v>
      </c>
      <c r="B23721" t="s">
        <v>4238</v>
      </c>
      <c r="C23721" t="s">
        <v>25360</v>
      </c>
    </row>
    <row r="23722" spans="1:3" hidden="1" x14ac:dyDescent="0.25">
      <c r="A23722" t="s">
        <v>4130</v>
      </c>
      <c r="B23722" t="s">
        <v>25361</v>
      </c>
      <c r="C23722" t="s">
        <v>25362</v>
      </c>
    </row>
    <row r="23723" spans="1:3" hidden="1" x14ac:dyDescent="0.25">
      <c r="A23723" t="s">
        <v>4130</v>
      </c>
      <c r="B23723" t="s">
        <v>4238</v>
      </c>
      <c r="C23723" t="s">
        <v>25362</v>
      </c>
    </row>
    <row r="23724" spans="1:3" hidden="1" x14ac:dyDescent="0.25">
      <c r="A23724" t="s">
        <v>4130</v>
      </c>
      <c r="B23724" t="s">
        <v>25363</v>
      </c>
      <c r="C23724" t="s">
        <v>25352</v>
      </c>
    </row>
    <row r="23725" spans="1:3" hidden="1" x14ac:dyDescent="0.25">
      <c r="A23725" t="s">
        <v>4130</v>
      </c>
      <c r="B23725" t="s">
        <v>4238</v>
      </c>
      <c r="C23725" t="s">
        <v>25352</v>
      </c>
    </row>
    <row r="23726" spans="1:3" hidden="1" x14ac:dyDescent="0.25">
      <c r="A23726" t="s">
        <v>4130</v>
      </c>
      <c r="B23726" t="s">
        <v>25364</v>
      </c>
      <c r="C23726" t="s">
        <v>25365</v>
      </c>
    </row>
    <row r="23727" spans="1:3" hidden="1" x14ac:dyDescent="0.25">
      <c r="A23727" t="s">
        <v>4130</v>
      </c>
      <c r="B23727" t="s">
        <v>4238</v>
      </c>
      <c r="C23727" t="s">
        <v>25365</v>
      </c>
    </row>
    <row r="23728" spans="1:3" hidden="1" x14ac:dyDescent="0.25">
      <c r="A23728" t="s">
        <v>4130</v>
      </c>
      <c r="B23728" t="s">
        <v>25366</v>
      </c>
      <c r="C23728" t="s">
        <v>25367</v>
      </c>
    </row>
    <row r="23729" spans="1:3" hidden="1" x14ac:dyDescent="0.25">
      <c r="A23729" t="s">
        <v>4130</v>
      </c>
      <c r="B23729" t="s">
        <v>25368</v>
      </c>
      <c r="C23729" t="s">
        <v>25369</v>
      </c>
    </row>
    <row r="23730" spans="1:3" hidden="1" x14ac:dyDescent="0.25">
      <c r="A23730" t="s">
        <v>4130</v>
      </c>
      <c r="B23730" t="s">
        <v>25370</v>
      </c>
      <c r="C23730" t="s">
        <v>25371</v>
      </c>
    </row>
    <row r="23731" spans="1:3" hidden="1" x14ac:dyDescent="0.25">
      <c r="A23731" t="s">
        <v>4130</v>
      </c>
      <c r="B23731" t="s">
        <v>25372</v>
      </c>
      <c r="C23731" t="s">
        <v>25373</v>
      </c>
    </row>
    <row r="23732" spans="1:3" hidden="1" x14ac:dyDescent="0.25">
      <c r="A23732" t="s">
        <v>4130</v>
      </c>
      <c r="B23732" t="s">
        <v>25374</v>
      </c>
      <c r="C23732" t="s">
        <v>25375</v>
      </c>
    </row>
    <row r="23733" spans="1:3" hidden="1" x14ac:dyDescent="0.25">
      <c r="A23733" t="s">
        <v>4130</v>
      </c>
      <c r="B23733" t="s">
        <v>25376</v>
      </c>
      <c r="C23733" t="s">
        <v>25377</v>
      </c>
    </row>
    <row r="23734" spans="1:3" hidden="1" x14ac:dyDescent="0.25">
      <c r="A23734" t="s">
        <v>4130</v>
      </c>
      <c r="B23734" t="s">
        <v>25378</v>
      </c>
      <c r="C23734" t="s">
        <v>25379</v>
      </c>
    </row>
    <row r="23735" spans="1:3" hidden="1" x14ac:dyDescent="0.25">
      <c r="A23735" t="s">
        <v>4130</v>
      </c>
      <c r="B23735" t="s">
        <v>25380</v>
      </c>
      <c r="C23735" t="s">
        <v>25381</v>
      </c>
    </row>
    <row r="23736" spans="1:3" hidden="1" x14ac:dyDescent="0.25">
      <c r="A23736" t="s">
        <v>4130</v>
      </c>
      <c r="B23736" t="s">
        <v>25380</v>
      </c>
      <c r="C23736" t="s">
        <v>25382</v>
      </c>
    </row>
    <row r="23737" spans="1:3" hidden="1" x14ac:dyDescent="0.25">
      <c r="A23737" t="s">
        <v>4130</v>
      </c>
      <c r="B23737" t="s">
        <v>25383</v>
      </c>
      <c r="C23737" t="s">
        <v>25384</v>
      </c>
    </row>
    <row r="23738" spans="1:3" hidden="1" x14ac:dyDescent="0.25">
      <c r="A23738" t="s">
        <v>4130</v>
      </c>
      <c r="B23738" t="s">
        <v>25385</v>
      </c>
      <c r="C23738" t="s">
        <v>25386</v>
      </c>
    </row>
    <row r="23739" spans="1:3" hidden="1" x14ac:dyDescent="0.25">
      <c r="A23739" t="s">
        <v>4130</v>
      </c>
      <c r="B23739" t="s">
        <v>25387</v>
      </c>
      <c r="C23739" t="s">
        <v>25388</v>
      </c>
    </row>
    <row r="23740" spans="1:3" hidden="1" x14ac:dyDescent="0.25">
      <c r="A23740" t="s">
        <v>4130</v>
      </c>
      <c r="B23740" t="s">
        <v>25389</v>
      </c>
      <c r="C23740" t="s">
        <v>25390</v>
      </c>
    </row>
    <row r="23741" spans="1:3" hidden="1" x14ac:dyDescent="0.25">
      <c r="A23741" t="s">
        <v>4130</v>
      </c>
      <c r="B23741" t="s">
        <v>25391</v>
      </c>
      <c r="C23741" t="s">
        <v>25392</v>
      </c>
    </row>
    <row r="23742" spans="1:3" hidden="1" x14ac:dyDescent="0.25">
      <c r="A23742" t="s">
        <v>4130</v>
      </c>
      <c r="B23742" t="s">
        <v>25393</v>
      </c>
      <c r="C23742" t="s">
        <v>25394</v>
      </c>
    </row>
    <row r="23743" spans="1:3" hidden="1" x14ac:dyDescent="0.25">
      <c r="A23743" t="s">
        <v>4130</v>
      </c>
      <c r="B23743" t="s">
        <v>25395</v>
      </c>
      <c r="C23743" t="s">
        <v>25396</v>
      </c>
    </row>
    <row r="23744" spans="1:3" hidden="1" x14ac:dyDescent="0.25">
      <c r="A23744" t="s">
        <v>4130</v>
      </c>
      <c r="B23744" t="s">
        <v>25397</v>
      </c>
      <c r="C23744" t="s">
        <v>25398</v>
      </c>
    </row>
    <row r="23745" spans="1:3" hidden="1" x14ac:dyDescent="0.25">
      <c r="A23745" t="s">
        <v>4130</v>
      </c>
      <c r="B23745" t="s">
        <v>25399</v>
      </c>
      <c r="C23745" t="s">
        <v>25400</v>
      </c>
    </row>
    <row r="23746" spans="1:3" hidden="1" x14ac:dyDescent="0.25">
      <c r="A23746" t="s">
        <v>4130</v>
      </c>
      <c r="B23746" t="s">
        <v>25401</v>
      </c>
      <c r="C23746" t="s">
        <v>25402</v>
      </c>
    </row>
    <row r="23747" spans="1:3" hidden="1" x14ac:dyDescent="0.25">
      <c r="A23747" t="s">
        <v>4130</v>
      </c>
      <c r="B23747" t="s">
        <v>25403</v>
      </c>
      <c r="C23747" t="s">
        <v>25404</v>
      </c>
    </row>
    <row r="23748" spans="1:3" hidden="1" x14ac:dyDescent="0.25">
      <c r="A23748" t="s">
        <v>4130</v>
      </c>
      <c r="B23748" t="s">
        <v>25405</v>
      </c>
      <c r="C23748" t="s">
        <v>25406</v>
      </c>
    </row>
    <row r="23749" spans="1:3" hidden="1" x14ac:dyDescent="0.25">
      <c r="A23749" t="s">
        <v>4130</v>
      </c>
      <c r="B23749" t="s">
        <v>25407</v>
      </c>
      <c r="C23749" t="s">
        <v>25408</v>
      </c>
    </row>
    <row r="23750" spans="1:3" hidden="1" x14ac:dyDescent="0.25">
      <c r="A23750" t="s">
        <v>4130</v>
      </c>
      <c r="B23750" t="s">
        <v>25409</v>
      </c>
      <c r="C23750" t="s">
        <v>25410</v>
      </c>
    </row>
    <row r="23751" spans="1:3" hidden="1" x14ac:dyDescent="0.25">
      <c r="A23751" t="s">
        <v>4130</v>
      </c>
      <c r="B23751" t="s">
        <v>25411</v>
      </c>
      <c r="C23751" t="s">
        <v>25412</v>
      </c>
    </row>
    <row r="23752" spans="1:3" hidden="1" x14ac:dyDescent="0.25">
      <c r="A23752" t="s">
        <v>4130</v>
      </c>
      <c r="B23752" t="s">
        <v>25413</v>
      </c>
      <c r="C23752" t="s">
        <v>25414</v>
      </c>
    </row>
    <row r="23753" spans="1:3" hidden="1" x14ac:dyDescent="0.25">
      <c r="A23753" t="s">
        <v>4130</v>
      </c>
      <c r="B23753" t="s">
        <v>25415</v>
      </c>
      <c r="C23753" t="s">
        <v>25416</v>
      </c>
    </row>
    <row r="23754" spans="1:3" hidden="1" x14ac:dyDescent="0.25">
      <c r="A23754" t="s">
        <v>4130</v>
      </c>
      <c r="B23754" t="s">
        <v>25417</v>
      </c>
      <c r="C23754" t="s">
        <v>25416</v>
      </c>
    </row>
    <row r="23755" spans="1:3" hidden="1" x14ac:dyDescent="0.25">
      <c r="A23755" t="s">
        <v>4130</v>
      </c>
      <c r="B23755" t="s">
        <v>25418</v>
      </c>
      <c r="C23755" t="s">
        <v>25419</v>
      </c>
    </row>
    <row r="23756" spans="1:3" hidden="1" x14ac:dyDescent="0.25">
      <c r="A23756" t="s">
        <v>4130</v>
      </c>
      <c r="B23756" t="s">
        <v>25420</v>
      </c>
      <c r="C23756" t="s">
        <v>25421</v>
      </c>
    </row>
    <row r="23757" spans="1:3" hidden="1" x14ac:dyDescent="0.25">
      <c r="A23757" t="s">
        <v>4130</v>
      </c>
      <c r="B23757" t="s">
        <v>25422</v>
      </c>
      <c r="C23757" t="s">
        <v>25423</v>
      </c>
    </row>
    <row r="23758" spans="1:3" hidden="1" x14ac:dyDescent="0.25">
      <c r="A23758" t="s">
        <v>4130</v>
      </c>
      <c r="B23758" t="s">
        <v>25418</v>
      </c>
      <c r="C23758" t="s">
        <v>25424</v>
      </c>
    </row>
    <row r="23759" spans="1:3" hidden="1" x14ac:dyDescent="0.25">
      <c r="A23759" t="s">
        <v>4130</v>
      </c>
      <c r="B23759" t="s">
        <v>25418</v>
      </c>
      <c r="C23759" t="s">
        <v>25425</v>
      </c>
    </row>
    <row r="23760" spans="1:3" hidden="1" x14ac:dyDescent="0.25">
      <c r="A23760" t="s">
        <v>4130</v>
      </c>
      <c r="B23760" t="s">
        <v>25418</v>
      </c>
      <c r="C23760" t="s">
        <v>25426</v>
      </c>
    </row>
    <row r="23761" spans="1:3" hidden="1" x14ac:dyDescent="0.25">
      <c r="A23761" t="s">
        <v>4130</v>
      </c>
      <c r="B23761" t="s">
        <v>25427</v>
      </c>
      <c r="C23761" t="s">
        <v>25428</v>
      </c>
    </row>
    <row r="23762" spans="1:3" hidden="1" x14ac:dyDescent="0.25">
      <c r="A23762" t="s">
        <v>4130</v>
      </c>
      <c r="B23762" t="s">
        <v>25429</v>
      </c>
      <c r="C23762" t="s">
        <v>25430</v>
      </c>
    </row>
    <row r="23763" spans="1:3" hidden="1" x14ac:dyDescent="0.25">
      <c r="A23763" t="s">
        <v>4130</v>
      </c>
      <c r="B23763" t="s">
        <v>25431</v>
      </c>
      <c r="C23763" t="s">
        <v>25432</v>
      </c>
    </row>
    <row r="23764" spans="1:3" hidden="1" x14ac:dyDescent="0.25">
      <c r="A23764" t="s">
        <v>4130</v>
      </c>
      <c r="B23764" t="s">
        <v>25433</v>
      </c>
      <c r="C23764" t="s">
        <v>25434</v>
      </c>
    </row>
    <row r="23765" spans="1:3" hidden="1" x14ac:dyDescent="0.25">
      <c r="A23765" t="s">
        <v>4130</v>
      </c>
      <c r="B23765" t="s">
        <v>25435</v>
      </c>
      <c r="C23765" t="s">
        <v>25434</v>
      </c>
    </row>
    <row r="23766" spans="1:3" hidden="1" x14ac:dyDescent="0.25">
      <c r="A23766" t="s">
        <v>4130</v>
      </c>
      <c r="B23766" t="s">
        <v>25436</v>
      </c>
      <c r="C23766" t="s">
        <v>25437</v>
      </c>
    </row>
    <row r="23767" spans="1:3" hidden="1" x14ac:dyDescent="0.25">
      <c r="A23767" t="s">
        <v>4130</v>
      </c>
      <c r="B23767" t="s">
        <v>25438</v>
      </c>
      <c r="C23767" t="s">
        <v>25434</v>
      </c>
    </row>
    <row r="23768" spans="1:3" hidden="1" x14ac:dyDescent="0.25">
      <c r="A23768" t="s">
        <v>4130</v>
      </c>
      <c r="B23768" t="s">
        <v>25439</v>
      </c>
      <c r="C23768" t="s">
        <v>25434</v>
      </c>
    </row>
    <row r="23769" spans="1:3" hidden="1" x14ac:dyDescent="0.25">
      <c r="A23769" t="s">
        <v>4130</v>
      </c>
      <c r="B23769" t="s">
        <v>25440</v>
      </c>
      <c r="C23769" t="s">
        <v>25434</v>
      </c>
    </row>
    <row r="23770" spans="1:3" hidden="1" x14ac:dyDescent="0.25">
      <c r="A23770" t="s">
        <v>4130</v>
      </c>
      <c r="B23770" t="s">
        <v>25441</v>
      </c>
      <c r="C23770" t="s">
        <v>25434</v>
      </c>
    </row>
    <row r="23771" spans="1:3" hidden="1" x14ac:dyDescent="0.25">
      <c r="A23771" t="s">
        <v>4130</v>
      </c>
      <c r="B23771" t="s">
        <v>25442</v>
      </c>
      <c r="C23771" t="s">
        <v>25443</v>
      </c>
    </row>
    <row r="23772" spans="1:3" hidden="1" x14ac:dyDescent="0.25">
      <c r="A23772" t="s">
        <v>4130</v>
      </c>
      <c r="B23772" t="s">
        <v>25444</v>
      </c>
      <c r="C23772" t="s">
        <v>25434</v>
      </c>
    </row>
    <row r="23773" spans="1:3" hidden="1" x14ac:dyDescent="0.25">
      <c r="A23773" t="s">
        <v>4130</v>
      </c>
      <c r="B23773" t="s">
        <v>25436</v>
      </c>
      <c r="C23773" t="s">
        <v>25434</v>
      </c>
    </row>
    <row r="23774" spans="1:3" hidden="1" x14ac:dyDescent="0.25">
      <c r="A23774" t="s">
        <v>4130</v>
      </c>
      <c r="B23774" t="s">
        <v>25445</v>
      </c>
      <c r="C23774" t="s">
        <v>25434</v>
      </c>
    </row>
    <row r="23775" spans="1:3" hidden="1" x14ac:dyDescent="0.25">
      <c r="A23775" t="s">
        <v>4130</v>
      </c>
      <c r="B23775" t="s">
        <v>25446</v>
      </c>
      <c r="C23775" t="s">
        <v>25447</v>
      </c>
    </row>
    <row r="23776" spans="1:3" hidden="1" x14ac:dyDescent="0.25">
      <c r="A23776" t="s">
        <v>4130</v>
      </c>
      <c r="B23776" t="s">
        <v>25448</v>
      </c>
      <c r="C23776" t="s">
        <v>25449</v>
      </c>
    </row>
    <row r="23777" spans="1:3" hidden="1" x14ac:dyDescent="0.25">
      <c r="A23777" t="s">
        <v>4130</v>
      </c>
      <c r="B23777" t="s">
        <v>25450</v>
      </c>
      <c r="C23777" t="s">
        <v>25451</v>
      </c>
    </row>
    <row r="23778" spans="1:3" hidden="1" x14ac:dyDescent="0.25">
      <c r="A23778" t="s">
        <v>4130</v>
      </c>
      <c r="B23778" t="s">
        <v>25452</v>
      </c>
      <c r="C23778" t="s">
        <v>25453</v>
      </c>
    </row>
    <row r="23779" spans="1:3" hidden="1" x14ac:dyDescent="0.25">
      <c r="A23779" t="s">
        <v>4130</v>
      </c>
      <c r="B23779" t="s">
        <v>25454</v>
      </c>
      <c r="C23779" t="s">
        <v>25453</v>
      </c>
    </row>
    <row r="23780" spans="1:3" hidden="1" x14ac:dyDescent="0.25">
      <c r="A23780" t="s">
        <v>4130</v>
      </c>
      <c r="B23780" t="s">
        <v>25455</v>
      </c>
      <c r="C23780" t="s">
        <v>25456</v>
      </c>
    </row>
    <row r="23781" spans="1:3" hidden="1" x14ac:dyDescent="0.25">
      <c r="A23781" t="s">
        <v>4130</v>
      </c>
      <c r="B23781" t="s">
        <v>25457</v>
      </c>
      <c r="C23781" t="s">
        <v>25458</v>
      </c>
    </row>
    <row r="23782" spans="1:3" hidden="1" x14ac:dyDescent="0.25">
      <c r="A23782" t="s">
        <v>4130</v>
      </c>
      <c r="B23782" t="s">
        <v>25459</v>
      </c>
      <c r="C23782" t="s">
        <v>25453</v>
      </c>
    </row>
    <row r="23783" spans="1:3" hidden="1" x14ac:dyDescent="0.25">
      <c r="A23783" t="s">
        <v>4130</v>
      </c>
      <c r="B23783" t="s">
        <v>25460</v>
      </c>
      <c r="C23783" t="s">
        <v>25461</v>
      </c>
    </row>
    <row r="23784" spans="1:3" hidden="1" x14ac:dyDescent="0.25">
      <c r="A23784" t="s">
        <v>4130</v>
      </c>
      <c r="B23784" t="s">
        <v>25462</v>
      </c>
      <c r="C23784" t="s">
        <v>25453</v>
      </c>
    </row>
    <row r="23785" spans="1:3" hidden="1" x14ac:dyDescent="0.25">
      <c r="A23785" t="s">
        <v>4130</v>
      </c>
      <c r="B23785" t="s">
        <v>25463</v>
      </c>
      <c r="C23785" t="s">
        <v>25464</v>
      </c>
    </row>
    <row r="23786" spans="1:3" hidden="1" x14ac:dyDescent="0.25">
      <c r="A23786" t="s">
        <v>4130</v>
      </c>
      <c r="B23786" t="s">
        <v>25465</v>
      </c>
      <c r="C23786" t="s">
        <v>25453</v>
      </c>
    </row>
    <row r="23787" spans="1:3" hidden="1" x14ac:dyDescent="0.25">
      <c r="A23787" t="s">
        <v>4130</v>
      </c>
      <c r="B23787" t="s">
        <v>25466</v>
      </c>
      <c r="C23787" t="s">
        <v>25456</v>
      </c>
    </row>
    <row r="23788" spans="1:3" hidden="1" x14ac:dyDescent="0.25">
      <c r="A23788" t="s">
        <v>4130</v>
      </c>
      <c r="B23788" t="s">
        <v>25467</v>
      </c>
      <c r="C23788" t="s">
        <v>25453</v>
      </c>
    </row>
    <row r="23789" spans="1:3" hidden="1" x14ac:dyDescent="0.25">
      <c r="A23789" t="s">
        <v>4130</v>
      </c>
      <c r="B23789" t="s">
        <v>25468</v>
      </c>
      <c r="C23789" t="s">
        <v>25469</v>
      </c>
    </row>
    <row r="23790" spans="1:3" hidden="1" x14ac:dyDescent="0.25">
      <c r="A23790" t="s">
        <v>4130</v>
      </c>
      <c r="B23790" t="s">
        <v>25470</v>
      </c>
      <c r="C23790" t="s">
        <v>25453</v>
      </c>
    </row>
    <row r="23791" spans="1:3" hidden="1" x14ac:dyDescent="0.25">
      <c r="A23791" t="s">
        <v>4130</v>
      </c>
      <c r="B23791" t="s">
        <v>25471</v>
      </c>
      <c r="C23791" t="s">
        <v>25472</v>
      </c>
    </row>
    <row r="23792" spans="1:3" hidden="1" x14ac:dyDescent="0.25">
      <c r="A23792" t="s">
        <v>4130</v>
      </c>
      <c r="B23792" t="s">
        <v>25473</v>
      </c>
      <c r="C23792" t="s">
        <v>25474</v>
      </c>
    </row>
    <row r="23793" spans="1:3" hidden="1" x14ac:dyDescent="0.25">
      <c r="A23793" t="s">
        <v>4130</v>
      </c>
      <c r="B23793" t="s">
        <v>25475</v>
      </c>
      <c r="C23793" t="s">
        <v>25476</v>
      </c>
    </row>
    <row r="23794" spans="1:3" hidden="1" x14ac:dyDescent="0.25">
      <c r="A23794" t="s">
        <v>4130</v>
      </c>
      <c r="B23794" t="s">
        <v>4238</v>
      </c>
      <c r="C23794" t="s">
        <v>25476</v>
      </c>
    </row>
    <row r="23795" spans="1:3" hidden="1" x14ac:dyDescent="0.25">
      <c r="A23795" t="s">
        <v>4130</v>
      </c>
      <c r="B23795" t="s">
        <v>25477</v>
      </c>
      <c r="C23795" t="s">
        <v>25478</v>
      </c>
    </row>
    <row r="23796" spans="1:3" hidden="1" x14ac:dyDescent="0.25">
      <c r="A23796" t="s">
        <v>4130</v>
      </c>
      <c r="B23796" t="s">
        <v>25479</v>
      </c>
      <c r="C23796" t="s">
        <v>25480</v>
      </c>
    </row>
    <row r="23797" spans="1:3" hidden="1" x14ac:dyDescent="0.25">
      <c r="A23797" t="s">
        <v>4130</v>
      </c>
      <c r="B23797" t="s">
        <v>25479</v>
      </c>
      <c r="C23797" t="s">
        <v>25481</v>
      </c>
    </row>
    <row r="23798" spans="1:3" hidden="1" x14ac:dyDescent="0.25">
      <c r="A23798" t="s">
        <v>4130</v>
      </c>
      <c r="B23798" t="s">
        <v>25482</v>
      </c>
      <c r="C23798" t="s">
        <v>25483</v>
      </c>
    </row>
    <row r="23799" spans="1:3" hidden="1" x14ac:dyDescent="0.25">
      <c r="A23799" t="s">
        <v>4130</v>
      </c>
      <c r="B23799" t="s">
        <v>25484</v>
      </c>
      <c r="C23799" t="s">
        <v>25483</v>
      </c>
    </row>
    <row r="23800" spans="1:3" hidden="1" x14ac:dyDescent="0.25">
      <c r="A23800" t="s">
        <v>4130</v>
      </c>
      <c r="B23800" t="s">
        <v>25485</v>
      </c>
      <c r="C23800" t="s">
        <v>25486</v>
      </c>
    </row>
    <row r="23801" spans="1:3" hidden="1" x14ac:dyDescent="0.25">
      <c r="A23801" t="s">
        <v>4130</v>
      </c>
      <c r="B23801" t="s">
        <v>25487</v>
      </c>
      <c r="C23801" t="s">
        <v>25488</v>
      </c>
    </row>
    <row r="23802" spans="1:3" hidden="1" x14ac:dyDescent="0.25">
      <c r="A23802" t="s">
        <v>4130</v>
      </c>
      <c r="B23802" t="s">
        <v>25489</v>
      </c>
      <c r="C23802" t="s">
        <v>25488</v>
      </c>
    </row>
    <row r="23803" spans="1:3" hidden="1" x14ac:dyDescent="0.25">
      <c r="A23803" t="s">
        <v>4130</v>
      </c>
      <c r="B23803" t="s">
        <v>25490</v>
      </c>
      <c r="C23803" t="s">
        <v>25491</v>
      </c>
    </row>
    <row r="23804" spans="1:3" hidden="1" x14ac:dyDescent="0.25">
      <c r="A23804" t="s">
        <v>4130</v>
      </c>
      <c r="B23804" t="s">
        <v>25492</v>
      </c>
      <c r="C23804" t="s">
        <v>25493</v>
      </c>
    </row>
    <row r="23805" spans="1:3" hidden="1" x14ac:dyDescent="0.25">
      <c r="A23805" t="s">
        <v>4130</v>
      </c>
      <c r="B23805" t="s">
        <v>25494</v>
      </c>
      <c r="C23805" t="s">
        <v>25493</v>
      </c>
    </row>
    <row r="23806" spans="1:3" hidden="1" x14ac:dyDescent="0.25">
      <c r="A23806" t="s">
        <v>4130</v>
      </c>
      <c r="B23806" t="s">
        <v>25495</v>
      </c>
      <c r="C23806" t="s">
        <v>25496</v>
      </c>
    </row>
    <row r="23807" spans="1:3" hidden="1" x14ac:dyDescent="0.25">
      <c r="A23807" t="s">
        <v>4130</v>
      </c>
      <c r="B23807" t="s">
        <v>25497</v>
      </c>
      <c r="C23807" t="s">
        <v>25498</v>
      </c>
    </row>
    <row r="23808" spans="1:3" hidden="1" x14ac:dyDescent="0.25">
      <c r="A23808" t="s">
        <v>4130</v>
      </c>
      <c r="B23808" t="s">
        <v>25499</v>
      </c>
      <c r="C23808" t="s">
        <v>25500</v>
      </c>
    </row>
    <row r="23809" spans="1:3" hidden="1" x14ac:dyDescent="0.25">
      <c r="A23809" t="s">
        <v>4130</v>
      </c>
      <c r="B23809" t="s">
        <v>25501</v>
      </c>
      <c r="C23809" t="s">
        <v>25500</v>
      </c>
    </row>
    <row r="23810" spans="1:3" hidden="1" x14ac:dyDescent="0.25">
      <c r="A23810" t="s">
        <v>4130</v>
      </c>
      <c r="B23810" t="s">
        <v>25502</v>
      </c>
      <c r="C23810" t="s">
        <v>25503</v>
      </c>
    </row>
    <row r="23811" spans="1:3" hidden="1" x14ac:dyDescent="0.25">
      <c r="A23811" t="s">
        <v>4130</v>
      </c>
      <c r="B23811" t="s">
        <v>25417</v>
      </c>
      <c r="C23811" t="s">
        <v>25504</v>
      </c>
    </row>
    <row r="23812" spans="1:3" hidden="1" x14ac:dyDescent="0.25">
      <c r="A23812" t="s">
        <v>4130</v>
      </c>
      <c r="B23812" t="s">
        <v>25505</v>
      </c>
      <c r="C23812" t="s">
        <v>25453</v>
      </c>
    </row>
    <row r="23813" spans="1:3" hidden="1" x14ac:dyDescent="0.25">
      <c r="A23813" t="s">
        <v>4130</v>
      </c>
      <c r="B23813" t="s">
        <v>25506</v>
      </c>
      <c r="C23813" t="s">
        <v>25507</v>
      </c>
    </row>
    <row r="23814" spans="1:3" hidden="1" x14ac:dyDescent="0.25">
      <c r="A23814" t="s">
        <v>4130</v>
      </c>
      <c r="B23814" t="s">
        <v>25508</v>
      </c>
      <c r="C23814" t="s">
        <v>25507</v>
      </c>
    </row>
    <row r="23815" spans="1:3" hidden="1" x14ac:dyDescent="0.25">
      <c r="A23815" t="s">
        <v>4130</v>
      </c>
      <c r="B23815" t="s">
        <v>25509</v>
      </c>
      <c r="C23815" t="s">
        <v>25510</v>
      </c>
    </row>
    <row r="23816" spans="1:3" hidden="1" x14ac:dyDescent="0.25">
      <c r="A23816" t="s">
        <v>4130</v>
      </c>
      <c r="B23816" t="s">
        <v>25509</v>
      </c>
      <c r="C23816" t="s">
        <v>25453</v>
      </c>
    </row>
    <row r="23817" spans="1:3" hidden="1" x14ac:dyDescent="0.25">
      <c r="A23817" t="s">
        <v>4130</v>
      </c>
      <c r="B23817" t="s">
        <v>25511</v>
      </c>
      <c r="C23817" t="s">
        <v>25453</v>
      </c>
    </row>
    <row r="23818" spans="1:3" hidden="1" x14ac:dyDescent="0.25">
      <c r="A23818" t="s">
        <v>4130</v>
      </c>
      <c r="B23818" t="s">
        <v>25512</v>
      </c>
      <c r="C23818" t="s">
        <v>25513</v>
      </c>
    </row>
    <row r="23819" spans="1:3" hidden="1" x14ac:dyDescent="0.25">
      <c r="A23819" t="s">
        <v>4130</v>
      </c>
      <c r="B23819" t="s">
        <v>25514</v>
      </c>
      <c r="C23819" t="s">
        <v>25515</v>
      </c>
    </row>
    <row r="23820" spans="1:3" hidden="1" x14ac:dyDescent="0.25">
      <c r="A23820" t="s">
        <v>4130</v>
      </c>
      <c r="B23820" t="s">
        <v>25516</v>
      </c>
      <c r="C23820" t="s">
        <v>25517</v>
      </c>
    </row>
    <row r="23821" spans="1:3" hidden="1" x14ac:dyDescent="0.25">
      <c r="A23821" t="s">
        <v>4130</v>
      </c>
      <c r="B23821" t="s">
        <v>25518</v>
      </c>
      <c r="C23821" t="s">
        <v>25517</v>
      </c>
    </row>
    <row r="23822" spans="1:3" hidden="1" x14ac:dyDescent="0.25">
      <c r="A23822" t="s">
        <v>4130</v>
      </c>
      <c r="B23822" t="s">
        <v>25519</v>
      </c>
      <c r="C23822" t="s">
        <v>25520</v>
      </c>
    </row>
    <row r="23823" spans="1:3" hidden="1" x14ac:dyDescent="0.25">
      <c r="A23823" t="s">
        <v>4130</v>
      </c>
      <c r="B23823" t="s">
        <v>25521</v>
      </c>
      <c r="C23823" t="s">
        <v>25522</v>
      </c>
    </row>
    <row r="23824" spans="1:3" hidden="1" x14ac:dyDescent="0.25">
      <c r="A23824" t="s">
        <v>4130</v>
      </c>
      <c r="B23824" t="s">
        <v>25521</v>
      </c>
      <c r="C23824" t="s">
        <v>25523</v>
      </c>
    </row>
    <row r="23825" spans="1:3" hidden="1" x14ac:dyDescent="0.25">
      <c r="A23825" t="s">
        <v>4130</v>
      </c>
      <c r="B23825" t="s">
        <v>25524</v>
      </c>
      <c r="C23825" t="s">
        <v>25525</v>
      </c>
    </row>
    <row r="23826" spans="1:3" hidden="1" x14ac:dyDescent="0.25">
      <c r="A23826" t="s">
        <v>4130</v>
      </c>
      <c r="B23826" t="s">
        <v>25526</v>
      </c>
      <c r="C23826" t="s">
        <v>25527</v>
      </c>
    </row>
    <row r="23827" spans="1:3" hidden="1" x14ac:dyDescent="0.25">
      <c r="A23827" t="s">
        <v>4130</v>
      </c>
      <c r="B23827" t="s">
        <v>25528</v>
      </c>
      <c r="C23827" t="s">
        <v>25529</v>
      </c>
    </row>
    <row r="23828" spans="1:3" hidden="1" x14ac:dyDescent="0.25">
      <c r="A23828" t="s">
        <v>4130</v>
      </c>
      <c r="B23828" t="s">
        <v>25530</v>
      </c>
      <c r="C23828" t="s">
        <v>25525</v>
      </c>
    </row>
    <row r="23829" spans="1:3" hidden="1" x14ac:dyDescent="0.25">
      <c r="A23829" t="s">
        <v>4130</v>
      </c>
      <c r="B23829" t="s">
        <v>25531</v>
      </c>
      <c r="C23829" t="s">
        <v>25525</v>
      </c>
    </row>
    <row r="23830" spans="1:3" hidden="1" x14ac:dyDescent="0.25">
      <c r="A23830" t="s">
        <v>4130</v>
      </c>
      <c r="B23830" t="s">
        <v>25532</v>
      </c>
      <c r="C23830" t="s">
        <v>25533</v>
      </c>
    </row>
    <row r="23831" spans="1:3" hidden="1" x14ac:dyDescent="0.25">
      <c r="A23831" t="s">
        <v>4130</v>
      </c>
      <c r="B23831" t="s">
        <v>25526</v>
      </c>
      <c r="C23831" t="s">
        <v>25533</v>
      </c>
    </row>
    <row r="23832" spans="1:3" hidden="1" x14ac:dyDescent="0.25">
      <c r="A23832" t="s">
        <v>4130</v>
      </c>
      <c r="B23832" t="s">
        <v>25534</v>
      </c>
      <c r="C23832" t="s">
        <v>25535</v>
      </c>
    </row>
    <row r="23833" spans="1:3" hidden="1" x14ac:dyDescent="0.25">
      <c r="A23833" t="s">
        <v>4130</v>
      </c>
      <c r="B23833" t="s">
        <v>25536</v>
      </c>
      <c r="C23833" t="s">
        <v>25537</v>
      </c>
    </row>
    <row r="23834" spans="1:3" hidden="1" x14ac:dyDescent="0.25">
      <c r="A23834" t="s">
        <v>4130</v>
      </c>
      <c r="B23834" t="s">
        <v>24980</v>
      </c>
      <c r="C23834" t="s">
        <v>25538</v>
      </c>
    </row>
    <row r="23835" spans="1:3" hidden="1" x14ac:dyDescent="0.25">
      <c r="A23835" t="s">
        <v>4130</v>
      </c>
      <c r="B23835" t="s">
        <v>25539</v>
      </c>
      <c r="C23835" t="s">
        <v>25540</v>
      </c>
    </row>
    <row r="23836" spans="1:3" hidden="1" x14ac:dyDescent="0.25">
      <c r="A23836" t="s">
        <v>4130</v>
      </c>
      <c r="B23836" t="s">
        <v>25541</v>
      </c>
      <c r="C23836" t="s">
        <v>25542</v>
      </c>
    </row>
    <row r="23837" spans="1:3" hidden="1" x14ac:dyDescent="0.25">
      <c r="A23837" t="s">
        <v>4130</v>
      </c>
      <c r="B23837" t="s">
        <v>25543</v>
      </c>
      <c r="C23837" t="s">
        <v>25544</v>
      </c>
    </row>
    <row r="23838" spans="1:3" hidden="1" x14ac:dyDescent="0.25">
      <c r="A23838" t="s">
        <v>4130</v>
      </c>
      <c r="B23838" t="s">
        <v>25545</v>
      </c>
      <c r="C23838" t="s">
        <v>25546</v>
      </c>
    </row>
    <row r="23839" spans="1:3" hidden="1" x14ac:dyDescent="0.25">
      <c r="A23839" t="s">
        <v>4130</v>
      </c>
      <c r="B23839" t="s">
        <v>25547</v>
      </c>
      <c r="C23839" t="s">
        <v>25548</v>
      </c>
    </row>
    <row r="23840" spans="1:3" hidden="1" x14ac:dyDescent="0.25">
      <c r="A23840" t="s">
        <v>4130</v>
      </c>
      <c r="B23840" t="s">
        <v>25549</v>
      </c>
      <c r="C23840" t="s">
        <v>25550</v>
      </c>
    </row>
    <row r="23841" spans="1:3" hidden="1" x14ac:dyDescent="0.25">
      <c r="A23841" t="s">
        <v>4130</v>
      </c>
      <c r="B23841" t="s">
        <v>25551</v>
      </c>
      <c r="C23841" t="s">
        <v>25552</v>
      </c>
    </row>
    <row r="23842" spans="1:3" hidden="1" x14ac:dyDescent="0.25">
      <c r="A23842" t="s">
        <v>4130</v>
      </c>
      <c r="B23842" t="s">
        <v>25553</v>
      </c>
      <c r="C23842" t="s">
        <v>25554</v>
      </c>
    </row>
    <row r="23843" spans="1:3" hidden="1" x14ac:dyDescent="0.25">
      <c r="A23843" t="s">
        <v>4130</v>
      </c>
      <c r="B23843" t="s">
        <v>25555</v>
      </c>
      <c r="C23843" t="s">
        <v>25556</v>
      </c>
    </row>
    <row r="23844" spans="1:3" hidden="1" x14ac:dyDescent="0.25">
      <c r="A23844" t="s">
        <v>4130</v>
      </c>
      <c r="B23844" t="s">
        <v>25557</v>
      </c>
      <c r="C23844" t="s">
        <v>25558</v>
      </c>
    </row>
    <row r="23845" spans="1:3" hidden="1" x14ac:dyDescent="0.25">
      <c r="A23845" t="s">
        <v>4130</v>
      </c>
      <c r="B23845" t="s">
        <v>25559</v>
      </c>
      <c r="C23845" t="s">
        <v>25560</v>
      </c>
    </row>
    <row r="23846" spans="1:3" hidden="1" x14ac:dyDescent="0.25">
      <c r="A23846" t="s">
        <v>4130</v>
      </c>
      <c r="B23846" t="s">
        <v>25561</v>
      </c>
      <c r="C23846" t="s">
        <v>25562</v>
      </c>
    </row>
    <row r="23847" spans="1:3" hidden="1" x14ac:dyDescent="0.25">
      <c r="A23847" t="s">
        <v>4130</v>
      </c>
      <c r="B23847" t="s">
        <v>25563</v>
      </c>
      <c r="C23847" t="s">
        <v>25564</v>
      </c>
    </row>
    <row r="23848" spans="1:3" hidden="1" x14ac:dyDescent="0.25">
      <c r="A23848" t="s">
        <v>4130</v>
      </c>
      <c r="B23848" t="s">
        <v>25565</v>
      </c>
      <c r="C23848" t="s">
        <v>25566</v>
      </c>
    </row>
    <row r="23849" spans="1:3" hidden="1" x14ac:dyDescent="0.25">
      <c r="A23849" t="s">
        <v>4130</v>
      </c>
      <c r="B23849" t="s">
        <v>25567</v>
      </c>
      <c r="C23849" t="s">
        <v>25568</v>
      </c>
    </row>
    <row r="23850" spans="1:3" hidden="1" x14ac:dyDescent="0.25">
      <c r="A23850" t="s">
        <v>4130</v>
      </c>
      <c r="B23850" t="s">
        <v>25569</v>
      </c>
      <c r="C23850" t="s">
        <v>25570</v>
      </c>
    </row>
    <row r="23851" spans="1:3" hidden="1" x14ac:dyDescent="0.25">
      <c r="A23851" t="s">
        <v>4130</v>
      </c>
      <c r="B23851" t="s">
        <v>25571</v>
      </c>
      <c r="C23851" t="s">
        <v>25572</v>
      </c>
    </row>
    <row r="23852" spans="1:3" hidden="1" x14ac:dyDescent="0.25">
      <c r="A23852" t="s">
        <v>4130</v>
      </c>
      <c r="B23852" t="s">
        <v>25573</v>
      </c>
      <c r="C23852" t="s">
        <v>25574</v>
      </c>
    </row>
    <row r="23853" spans="1:3" hidden="1" x14ac:dyDescent="0.25">
      <c r="A23853" t="s">
        <v>4130</v>
      </c>
      <c r="B23853" t="s">
        <v>25575</v>
      </c>
      <c r="C23853" t="s">
        <v>25576</v>
      </c>
    </row>
    <row r="23854" spans="1:3" hidden="1" x14ac:dyDescent="0.25">
      <c r="A23854" t="s">
        <v>4130</v>
      </c>
      <c r="B23854" t="s">
        <v>25577</v>
      </c>
      <c r="C23854" t="s">
        <v>25578</v>
      </c>
    </row>
    <row r="23855" spans="1:3" hidden="1" x14ac:dyDescent="0.25">
      <c r="A23855" t="s">
        <v>4130</v>
      </c>
      <c r="B23855" t="s">
        <v>25579</v>
      </c>
      <c r="C23855" t="s">
        <v>25580</v>
      </c>
    </row>
    <row r="23856" spans="1:3" hidden="1" x14ac:dyDescent="0.25">
      <c r="A23856" t="s">
        <v>4130</v>
      </c>
      <c r="B23856" t="s">
        <v>25581</v>
      </c>
      <c r="C23856" t="s">
        <v>25578</v>
      </c>
    </row>
    <row r="23857" spans="1:3" hidden="1" x14ac:dyDescent="0.25">
      <c r="A23857" t="s">
        <v>4130</v>
      </c>
      <c r="B23857" t="s">
        <v>25582</v>
      </c>
      <c r="C23857" t="s">
        <v>25583</v>
      </c>
    </row>
    <row r="23858" spans="1:3" hidden="1" x14ac:dyDescent="0.25">
      <c r="A23858" t="s">
        <v>4130</v>
      </c>
      <c r="B23858" t="s">
        <v>25584</v>
      </c>
      <c r="C23858" t="s">
        <v>25585</v>
      </c>
    </row>
    <row r="23859" spans="1:3" hidden="1" x14ac:dyDescent="0.25">
      <c r="A23859" t="s">
        <v>4130</v>
      </c>
      <c r="B23859" t="s">
        <v>25586</v>
      </c>
      <c r="C23859" t="s">
        <v>25587</v>
      </c>
    </row>
    <row r="23860" spans="1:3" hidden="1" x14ac:dyDescent="0.25">
      <c r="A23860" t="s">
        <v>4130</v>
      </c>
      <c r="B23860" t="s">
        <v>25588</v>
      </c>
      <c r="C23860" t="s">
        <v>25589</v>
      </c>
    </row>
    <row r="23861" spans="1:3" hidden="1" x14ac:dyDescent="0.25">
      <c r="A23861" t="s">
        <v>4130</v>
      </c>
      <c r="B23861" t="s">
        <v>25590</v>
      </c>
      <c r="C23861" t="s">
        <v>25591</v>
      </c>
    </row>
    <row r="23862" spans="1:3" hidden="1" x14ac:dyDescent="0.25">
      <c r="A23862" t="s">
        <v>4130</v>
      </c>
      <c r="B23862" t="s">
        <v>25586</v>
      </c>
      <c r="C23862" t="s">
        <v>25592</v>
      </c>
    </row>
    <row r="23863" spans="1:3" hidden="1" x14ac:dyDescent="0.25">
      <c r="A23863" t="s">
        <v>4130</v>
      </c>
      <c r="B23863" t="s">
        <v>25593</v>
      </c>
      <c r="C23863" t="s">
        <v>25594</v>
      </c>
    </row>
    <row r="23864" spans="1:3" hidden="1" x14ac:dyDescent="0.25">
      <c r="A23864" t="s">
        <v>4130</v>
      </c>
      <c r="B23864" t="s">
        <v>25595</v>
      </c>
      <c r="C23864" t="s">
        <v>25596</v>
      </c>
    </row>
    <row r="23865" spans="1:3" hidden="1" x14ac:dyDescent="0.25">
      <c r="A23865" t="s">
        <v>4130</v>
      </c>
      <c r="B23865" t="s">
        <v>25597</v>
      </c>
      <c r="C23865" t="s">
        <v>25598</v>
      </c>
    </row>
    <row r="23866" spans="1:3" hidden="1" x14ac:dyDescent="0.25">
      <c r="A23866" t="s">
        <v>4130</v>
      </c>
      <c r="B23866" t="s">
        <v>25599</v>
      </c>
      <c r="C23866" t="s">
        <v>25600</v>
      </c>
    </row>
    <row r="23867" spans="1:3" hidden="1" x14ac:dyDescent="0.25">
      <c r="A23867" t="s">
        <v>4130</v>
      </c>
      <c r="B23867" t="s">
        <v>25601</v>
      </c>
      <c r="C23867" t="s">
        <v>25602</v>
      </c>
    </row>
    <row r="23868" spans="1:3" hidden="1" x14ac:dyDescent="0.25">
      <c r="A23868" t="s">
        <v>4130</v>
      </c>
      <c r="B23868" t="s">
        <v>25603</v>
      </c>
      <c r="C23868" t="s">
        <v>25604</v>
      </c>
    </row>
    <row r="23869" spans="1:3" hidden="1" x14ac:dyDescent="0.25">
      <c r="A23869" t="s">
        <v>4130</v>
      </c>
      <c r="B23869" t="s">
        <v>25605</v>
      </c>
      <c r="C23869" t="s">
        <v>25606</v>
      </c>
    </row>
    <row r="23870" spans="1:3" hidden="1" x14ac:dyDescent="0.25">
      <c r="A23870" t="s">
        <v>4130</v>
      </c>
      <c r="B23870" t="s">
        <v>25607</v>
      </c>
      <c r="C23870" t="s">
        <v>25608</v>
      </c>
    </row>
    <row r="23871" spans="1:3" hidden="1" x14ac:dyDescent="0.25">
      <c r="A23871" t="s">
        <v>4130</v>
      </c>
      <c r="B23871" t="s">
        <v>25609</v>
      </c>
      <c r="C23871" t="s">
        <v>25610</v>
      </c>
    </row>
    <row r="23872" spans="1:3" hidden="1" x14ac:dyDescent="0.25">
      <c r="A23872" t="s">
        <v>4130</v>
      </c>
      <c r="B23872" t="s">
        <v>25611</v>
      </c>
      <c r="C23872" t="s">
        <v>25612</v>
      </c>
    </row>
    <row r="23873" spans="1:3" hidden="1" x14ac:dyDescent="0.25">
      <c r="A23873" t="s">
        <v>4130</v>
      </c>
      <c r="B23873" t="s">
        <v>25613</v>
      </c>
      <c r="C23873" t="s">
        <v>25614</v>
      </c>
    </row>
    <row r="23874" spans="1:3" hidden="1" x14ac:dyDescent="0.25">
      <c r="A23874" t="s">
        <v>4130</v>
      </c>
      <c r="B23874" t="s">
        <v>25615</v>
      </c>
      <c r="C23874" t="s">
        <v>25614</v>
      </c>
    </row>
    <row r="23875" spans="1:3" hidden="1" x14ac:dyDescent="0.25">
      <c r="A23875" t="s">
        <v>4130</v>
      </c>
      <c r="B23875" t="s">
        <v>25616</v>
      </c>
      <c r="C23875" t="s">
        <v>25617</v>
      </c>
    </row>
    <row r="23876" spans="1:3" hidden="1" x14ac:dyDescent="0.25">
      <c r="A23876" t="s">
        <v>4130</v>
      </c>
      <c r="B23876" t="s">
        <v>25618</v>
      </c>
      <c r="C23876" t="s">
        <v>25614</v>
      </c>
    </row>
    <row r="23877" spans="1:3" hidden="1" x14ac:dyDescent="0.25">
      <c r="A23877" t="s">
        <v>4130</v>
      </c>
      <c r="B23877" t="s">
        <v>25619</v>
      </c>
      <c r="C23877" t="s">
        <v>25614</v>
      </c>
    </row>
    <row r="23878" spans="1:3" hidden="1" x14ac:dyDescent="0.25">
      <c r="A23878" t="s">
        <v>4130</v>
      </c>
      <c r="B23878" t="s">
        <v>25620</v>
      </c>
      <c r="C23878" t="s">
        <v>25614</v>
      </c>
    </row>
    <row r="23879" spans="1:3" hidden="1" x14ac:dyDescent="0.25">
      <c r="A23879" t="s">
        <v>4130</v>
      </c>
      <c r="B23879" t="s">
        <v>25616</v>
      </c>
      <c r="C23879" t="s">
        <v>25621</v>
      </c>
    </row>
    <row r="23880" spans="1:3" hidden="1" x14ac:dyDescent="0.25">
      <c r="A23880" t="s">
        <v>4130</v>
      </c>
      <c r="B23880" t="s">
        <v>25622</v>
      </c>
      <c r="C23880" t="s">
        <v>25623</v>
      </c>
    </row>
    <row r="23881" spans="1:3" hidden="1" x14ac:dyDescent="0.25">
      <c r="A23881" t="s">
        <v>4130</v>
      </c>
      <c r="B23881" t="s">
        <v>25624</v>
      </c>
      <c r="C23881" t="s">
        <v>25625</v>
      </c>
    </row>
    <row r="23882" spans="1:3" hidden="1" x14ac:dyDescent="0.25">
      <c r="A23882" t="s">
        <v>4130</v>
      </c>
      <c r="B23882" t="s">
        <v>25626</v>
      </c>
      <c r="C23882" t="s">
        <v>25627</v>
      </c>
    </row>
    <row r="23883" spans="1:3" hidden="1" x14ac:dyDescent="0.25">
      <c r="A23883" t="s">
        <v>4130</v>
      </c>
      <c r="B23883" t="s">
        <v>25622</v>
      </c>
      <c r="C23883" t="s">
        <v>25628</v>
      </c>
    </row>
    <row r="23884" spans="1:3" hidden="1" x14ac:dyDescent="0.25">
      <c r="A23884" t="s">
        <v>4130</v>
      </c>
      <c r="B23884" t="s">
        <v>25629</v>
      </c>
      <c r="C23884" t="s">
        <v>25630</v>
      </c>
    </row>
    <row r="23885" spans="1:3" hidden="1" x14ac:dyDescent="0.25">
      <c r="A23885" t="s">
        <v>4130</v>
      </c>
      <c r="B23885" t="s">
        <v>25631</v>
      </c>
      <c r="C23885" t="s">
        <v>25632</v>
      </c>
    </row>
    <row r="23886" spans="1:3" hidden="1" x14ac:dyDescent="0.25">
      <c r="A23886" t="s">
        <v>4130</v>
      </c>
      <c r="B23886" t="s">
        <v>25633</v>
      </c>
      <c r="C23886" t="s">
        <v>25634</v>
      </c>
    </row>
    <row r="23887" spans="1:3" hidden="1" x14ac:dyDescent="0.25">
      <c r="A23887" t="s">
        <v>4130</v>
      </c>
      <c r="B23887" t="s">
        <v>25635</v>
      </c>
      <c r="C23887" t="s">
        <v>25636</v>
      </c>
    </row>
    <row r="23888" spans="1:3" hidden="1" x14ac:dyDescent="0.25">
      <c r="A23888" t="s">
        <v>4130</v>
      </c>
      <c r="B23888" t="s">
        <v>25637</v>
      </c>
      <c r="C23888" t="s">
        <v>25638</v>
      </c>
    </row>
    <row r="23889" spans="1:3" hidden="1" x14ac:dyDescent="0.25">
      <c r="A23889" t="s">
        <v>4130</v>
      </c>
      <c r="B23889" t="s">
        <v>25639</v>
      </c>
      <c r="C23889" t="s">
        <v>25636</v>
      </c>
    </row>
    <row r="23890" spans="1:3" hidden="1" x14ac:dyDescent="0.25">
      <c r="A23890" t="s">
        <v>4130</v>
      </c>
      <c r="B23890" t="s">
        <v>25640</v>
      </c>
      <c r="C23890" t="s">
        <v>25641</v>
      </c>
    </row>
    <row r="23891" spans="1:3" hidden="1" x14ac:dyDescent="0.25">
      <c r="A23891" t="s">
        <v>4130</v>
      </c>
      <c r="B23891" t="s">
        <v>25642</v>
      </c>
      <c r="C23891" t="s">
        <v>25636</v>
      </c>
    </row>
    <row r="23892" spans="1:3" hidden="1" x14ac:dyDescent="0.25">
      <c r="A23892" t="s">
        <v>4130</v>
      </c>
      <c r="B23892" t="s">
        <v>25643</v>
      </c>
      <c r="C23892" t="s">
        <v>25644</v>
      </c>
    </row>
    <row r="23893" spans="1:3" hidden="1" x14ac:dyDescent="0.25">
      <c r="A23893" t="s">
        <v>4130</v>
      </c>
      <c r="B23893" t="s">
        <v>25645</v>
      </c>
      <c r="C23893" t="s">
        <v>25646</v>
      </c>
    </row>
    <row r="23894" spans="1:3" hidden="1" x14ac:dyDescent="0.25">
      <c r="A23894" t="s">
        <v>4130</v>
      </c>
      <c r="B23894" t="s">
        <v>25647</v>
      </c>
      <c r="C23894" t="s">
        <v>25648</v>
      </c>
    </row>
    <row r="23895" spans="1:3" hidden="1" x14ac:dyDescent="0.25">
      <c r="A23895" t="s">
        <v>4130</v>
      </c>
      <c r="B23895" t="s">
        <v>25649</v>
      </c>
      <c r="C23895" t="s">
        <v>25650</v>
      </c>
    </row>
    <row r="23896" spans="1:3" hidden="1" x14ac:dyDescent="0.25">
      <c r="A23896" t="s">
        <v>4130</v>
      </c>
      <c r="B23896" t="s">
        <v>25651</v>
      </c>
      <c r="C23896" t="s">
        <v>25652</v>
      </c>
    </row>
    <row r="23897" spans="1:3" hidden="1" x14ac:dyDescent="0.25">
      <c r="A23897" t="s">
        <v>4130</v>
      </c>
      <c r="B23897" t="s">
        <v>25653</v>
      </c>
      <c r="C23897" t="s">
        <v>25654</v>
      </c>
    </row>
    <row r="23898" spans="1:3" hidden="1" x14ac:dyDescent="0.25">
      <c r="A23898" t="s">
        <v>4130</v>
      </c>
      <c r="B23898" t="s">
        <v>25655</v>
      </c>
      <c r="C23898" t="s">
        <v>25652</v>
      </c>
    </row>
    <row r="23899" spans="1:3" hidden="1" x14ac:dyDescent="0.25">
      <c r="A23899" t="s">
        <v>4130</v>
      </c>
      <c r="B23899" t="s">
        <v>25656</v>
      </c>
      <c r="C23899" t="s">
        <v>25657</v>
      </c>
    </row>
    <row r="23900" spans="1:3" hidden="1" x14ac:dyDescent="0.25">
      <c r="A23900" t="s">
        <v>4130</v>
      </c>
      <c r="B23900" t="s">
        <v>25658</v>
      </c>
      <c r="C23900" t="s">
        <v>25652</v>
      </c>
    </row>
    <row r="23901" spans="1:3" hidden="1" x14ac:dyDescent="0.25">
      <c r="A23901" t="s">
        <v>4130</v>
      </c>
      <c r="B23901" t="s">
        <v>25659</v>
      </c>
      <c r="C23901" t="s">
        <v>25660</v>
      </c>
    </row>
    <row r="23902" spans="1:3" hidden="1" x14ac:dyDescent="0.25">
      <c r="A23902" t="s">
        <v>4130</v>
      </c>
      <c r="B23902" t="s">
        <v>25661</v>
      </c>
      <c r="C23902" t="s">
        <v>25660</v>
      </c>
    </row>
    <row r="23903" spans="1:3" hidden="1" x14ac:dyDescent="0.25">
      <c r="A23903" t="s">
        <v>4130</v>
      </c>
      <c r="B23903" t="s">
        <v>25662</v>
      </c>
      <c r="C23903" t="s">
        <v>25660</v>
      </c>
    </row>
    <row r="23904" spans="1:3" hidden="1" x14ac:dyDescent="0.25">
      <c r="A23904" t="s">
        <v>4130</v>
      </c>
      <c r="B23904" t="s">
        <v>25663</v>
      </c>
      <c r="C23904" t="s">
        <v>25664</v>
      </c>
    </row>
    <row r="23905" spans="1:3" hidden="1" x14ac:dyDescent="0.25">
      <c r="A23905" t="s">
        <v>4130</v>
      </c>
      <c r="B23905" t="s">
        <v>25665</v>
      </c>
      <c r="C23905" t="s">
        <v>25666</v>
      </c>
    </row>
    <row r="23906" spans="1:3" hidden="1" x14ac:dyDescent="0.25">
      <c r="A23906" t="s">
        <v>4130</v>
      </c>
      <c r="B23906" t="s">
        <v>25667</v>
      </c>
      <c r="C23906" t="s">
        <v>25664</v>
      </c>
    </row>
    <row r="23907" spans="1:3" hidden="1" x14ac:dyDescent="0.25">
      <c r="A23907" t="s">
        <v>4130</v>
      </c>
      <c r="B23907" t="s">
        <v>25668</v>
      </c>
      <c r="C23907" t="s">
        <v>25664</v>
      </c>
    </row>
    <row r="23908" spans="1:3" hidden="1" x14ac:dyDescent="0.25">
      <c r="A23908" t="s">
        <v>4130</v>
      </c>
      <c r="B23908" t="s">
        <v>25669</v>
      </c>
      <c r="C23908" t="s">
        <v>25664</v>
      </c>
    </row>
    <row r="23909" spans="1:3" hidden="1" x14ac:dyDescent="0.25">
      <c r="A23909" t="s">
        <v>4130</v>
      </c>
      <c r="B23909" t="s">
        <v>25667</v>
      </c>
      <c r="C23909" t="s">
        <v>25670</v>
      </c>
    </row>
    <row r="23910" spans="1:3" hidden="1" x14ac:dyDescent="0.25">
      <c r="A23910" t="s">
        <v>4130</v>
      </c>
      <c r="B23910" t="s">
        <v>25671</v>
      </c>
      <c r="C23910" t="s">
        <v>25672</v>
      </c>
    </row>
    <row r="23911" spans="1:3" hidden="1" x14ac:dyDescent="0.25">
      <c r="A23911" t="s">
        <v>4130</v>
      </c>
      <c r="B23911" t="s">
        <v>25673</v>
      </c>
      <c r="C23911" t="s">
        <v>25674</v>
      </c>
    </row>
    <row r="23912" spans="1:3" hidden="1" x14ac:dyDescent="0.25">
      <c r="A23912" t="s">
        <v>4130</v>
      </c>
      <c r="B23912" t="s">
        <v>25675</v>
      </c>
      <c r="C23912" t="s">
        <v>25676</v>
      </c>
    </row>
    <row r="23913" spans="1:3" hidden="1" x14ac:dyDescent="0.25">
      <c r="A23913" t="s">
        <v>4130</v>
      </c>
      <c r="B23913" t="s">
        <v>25677</v>
      </c>
      <c r="C23913" t="s">
        <v>25678</v>
      </c>
    </row>
    <row r="23914" spans="1:3" hidden="1" x14ac:dyDescent="0.25">
      <c r="A23914" t="s">
        <v>4130</v>
      </c>
      <c r="B23914" t="s">
        <v>7062</v>
      </c>
      <c r="C23914" t="s">
        <v>25678</v>
      </c>
    </row>
    <row r="23915" spans="1:3" hidden="1" x14ac:dyDescent="0.25">
      <c r="A23915" t="s">
        <v>4130</v>
      </c>
      <c r="B23915" t="s">
        <v>25679</v>
      </c>
      <c r="C23915" t="s">
        <v>25676</v>
      </c>
    </row>
    <row r="23916" spans="1:3" hidden="1" x14ac:dyDescent="0.25">
      <c r="A23916" t="s">
        <v>4130</v>
      </c>
      <c r="B23916" t="s">
        <v>25680</v>
      </c>
      <c r="C23916" t="s">
        <v>25681</v>
      </c>
    </row>
    <row r="23917" spans="1:3" hidden="1" x14ac:dyDescent="0.25">
      <c r="A23917" t="s">
        <v>4130</v>
      </c>
      <c r="B23917" t="s">
        <v>25682</v>
      </c>
      <c r="C23917" t="s">
        <v>25683</v>
      </c>
    </row>
    <row r="23918" spans="1:3" hidden="1" x14ac:dyDescent="0.25">
      <c r="A23918" t="s">
        <v>4130</v>
      </c>
      <c r="B23918" t="s">
        <v>25684</v>
      </c>
      <c r="C23918" t="s">
        <v>25685</v>
      </c>
    </row>
    <row r="23919" spans="1:3" hidden="1" x14ac:dyDescent="0.25">
      <c r="A23919" t="s">
        <v>4130</v>
      </c>
      <c r="B23919" t="s">
        <v>25686</v>
      </c>
      <c r="C23919" t="s">
        <v>25687</v>
      </c>
    </row>
    <row r="23920" spans="1:3" hidden="1" x14ac:dyDescent="0.25">
      <c r="A23920" t="s">
        <v>4130</v>
      </c>
      <c r="B23920" t="s">
        <v>25688</v>
      </c>
      <c r="C23920" t="s">
        <v>25689</v>
      </c>
    </row>
    <row r="23921" spans="1:3" hidden="1" x14ac:dyDescent="0.25">
      <c r="A23921" t="s">
        <v>4130</v>
      </c>
      <c r="B23921" t="s">
        <v>25690</v>
      </c>
      <c r="C23921" t="s">
        <v>25691</v>
      </c>
    </row>
    <row r="23922" spans="1:3" hidden="1" x14ac:dyDescent="0.25">
      <c r="A23922" t="s">
        <v>4130</v>
      </c>
      <c r="B23922" t="s">
        <v>25692</v>
      </c>
      <c r="C23922" t="s">
        <v>25693</v>
      </c>
    </row>
    <row r="23923" spans="1:3" hidden="1" x14ac:dyDescent="0.25">
      <c r="A23923" t="s">
        <v>4130</v>
      </c>
      <c r="B23923" t="s">
        <v>25694</v>
      </c>
      <c r="C23923" t="s">
        <v>25695</v>
      </c>
    </row>
    <row r="23924" spans="1:3" hidden="1" x14ac:dyDescent="0.25">
      <c r="A23924" t="s">
        <v>4130</v>
      </c>
      <c r="B23924" t="s">
        <v>25696</v>
      </c>
      <c r="C23924" t="s">
        <v>25697</v>
      </c>
    </row>
    <row r="23925" spans="1:3" hidden="1" x14ac:dyDescent="0.25">
      <c r="A23925" t="s">
        <v>4130</v>
      </c>
      <c r="B23925" t="s">
        <v>25698</v>
      </c>
      <c r="C23925" t="s">
        <v>25699</v>
      </c>
    </row>
    <row r="23926" spans="1:3" hidden="1" x14ac:dyDescent="0.25">
      <c r="A23926" t="s">
        <v>4130</v>
      </c>
      <c r="B23926" t="s">
        <v>25700</v>
      </c>
      <c r="C23926" t="s">
        <v>25697</v>
      </c>
    </row>
    <row r="23927" spans="1:3" hidden="1" x14ac:dyDescent="0.25">
      <c r="A23927" t="s">
        <v>4130</v>
      </c>
      <c r="B23927" t="s">
        <v>25701</v>
      </c>
      <c r="C23927" t="s">
        <v>25697</v>
      </c>
    </row>
    <row r="23928" spans="1:3" hidden="1" x14ac:dyDescent="0.25">
      <c r="A23928" t="s">
        <v>4130</v>
      </c>
      <c r="B23928" t="s">
        <v>25702</v>
      </c>
      <c r="C23928" t="s">
        <v>25697</v>
      </c>
    </row>
    <row r="23929" spans="1:3" hidden="1" x14ac:dyDescent="0.25">
      <c r="A23929" t="s">
        <v>4130</v>
      </c>
      <c r="B23929" t="s">
        <v>25703</v>
      </c>
      <c r="C23929" t="s">
        <v>25697</v>
      </c>
    </row>
    <row r="23930" spans="1:3" hidden="1" x14ac:dyDescent="0.25">
      <c r="A23930" t="s">
        <v>4130</v>
      </c>
      <c r="B23930" t="s">
        <v>25700</v>
      </c>
      <c r="C23930" t="s">
        <v>25704</v>
      </c>
    </row>
    <row r="23931" spans="1:3" hidden="1" x14ac:dyDescent="0.25">
      <c r="A23931" t="s">
        <v>4130</v>
      </c>
      <c r="B23931" t="s">
        <v>25705</v>
      </c>
      <c r="C23931" t="s">
        <v>25706</v>
      </c>
    </row>
    <row r="23932" spans="1:3" hidden="1" x14ac:dyDescent="0.25">
      <c r="A23932" t="s">
        <v>4130</v>
      </c>
      <c r="B23932" t="s">
        <v>25707</v>
      </c>
      <c r="C23932" t="s">
        <v>25708</v>
      </c>
    </row>
    <row r="23933" spans="1:3" hidden="1" x14ac:dyDescent="0.25">
      <c r="A23933" t="s">
        <v>4130</v>
      </c>
      <c r="B23933" t="s">
        <v>25705</v>
      </c>
      <c r="C23933" t="s">
        <v>25709</v>
      </c>
    </row>
    <row r="23934" spans="1:3" hidden="1" x14ac:dyDescent="0.25">
      <c r="A23934" t="s">
        <v>4130</v>
      </c>
      <c r="B23934" t="s">
        <v>7042</v>
      </c>
      <c r="C23934" t="s">
        <v>25710</v>
      </c>
    </row>
    <row r="23935" spans="1:3" hidden="1" x14ac:dyDescent="0.25">
      <c r="A23935" t="s">
        <v>4130</v>
      </c>
      <c r="B23935" t="s">
        <v>25711</v>
      </c>
      <c r="C23935" t="s">
        <v>25712</v>
      </c>
    </row>
    <row r="23936" spans="1:3" hidden="1" x14ac:dyDescent="0.25">
      <c r="A23936" t="s">
        <v>4130</v>
      </c>
      <c r="B23936" t="s">
        <v>25713</v>
      </c>
      <c r="C23936" t="s">
        <v>25714</v>
      </c>
    </row>
    <row r="23937" spans="1:3" hidden="1" x14ac:dyDescent="0.25">
      <c r="A23937" t="s">
        <v>4130</v>
      </c>
      <c r="B23937" t="s">
        <v>25715</v>
      </c>
      <c r="C23937" t="s">
        <v>25716</v>
      </c>
    </row>
    <row r="23938" spans="1:3" hidden="1" x14ac:dyDescent="0.25">
      <c r="A23938" t="s">
        <v>4130</v>
      </c>
      <c r="B23938" t="s">
        <v>25717</v>
      </c>
      <c r="C23938" t="s">
        <v>25714</v>
      </c>
    </row>
    <row r="23939" spans="1:3" hidden="1" x14ac:dyDescent="0.25">
      <c r="A23939" t="s">
        <v>4130</v>
      </c>
      <c r="B23939" t="s">
        <v>25718</v>
      </c>
      <c r="C23939" t="s">
        <v>25714</v>
      </c>
    </row>
    <row r="23940" spans="1:3" hidden="1" x14ac:dyDescent="0.25">
      <c r="A23940" t="s">
        <v>4130</v>
      </c>
      <c r="B23940" t="s">
        <v>25719</v>
      </c>
      <c r="C23940" t="s">
        <v>25714</v>
      </c>
    </row>
    <row r="23941" spans="1:3" hidden="1" x14ac:dyDescent="0.25">
      <c r="A23941" t="s">
        <v>4130</v>
      </c>
      <c r="B23941" t="s">
        <v>25720</v>
      </c>
      <c r="C23941" t="s">
        <v>25714</v>
      </c>
    </row>
    <row r="23942" spans="1:3" hidden="1" x14ac:dyDescent="0.25">
      <c r="A23942" t="s">
        <v>4130</v>
      </c>
      <c r="B23942" t="s">
        <v>25721</v>
      </c>
      <c r="C23942" t="s">
        <v>25722</v>
      </c>
    </row>
    <row r="23943" spans="1:3" hidden="1" x14ac:dyDescent="0.25">
      <c r="A23943" t="s">
        <v>4130</v>
      </c>
      <c r="B23943" t="s">
        <v>25723</v>
      </c>
      <c r="C23943" t="s">
        <v>25722</v>
      </c>
    </row>
    <row r="23944" spans="1:3" hidden="1" x14ac:dyDescent="0.25">
      <c r="A23944" t="s">
        <v>4130</v>
      </c>
      <c r="B23944" t="s">
        <v>25724</v>
      </c>
      <c r="C23944" t="s">
        <v>25725</v>
      </c>
    </row>
    <row r="23945" spans="1:3" hidden="1" x14ac:dyDescent="0.25">
      <c r="A23945" t="s">
        <v>4130</v>
      </c>
      <c r="B23945" t="s">
        <v>25724</v>
      </c>
      <c r="C23945" t="s">
        <v>25726</v>
      </c>
    </row>
    <row r="23946" spans="1:3" hidden="1" x14ac:dyDescent="0.25">
      <c r="A23946" t="s">
        <v>4130</v>
      </c>
      <c r="B23946" t="s">
        <v>25727</v>
      </c>
      <c r="C23946" t="s">
        <v>25728</v>
      </c>
    </row>
    <row r="23947" spans="1:3" hidden="1" x14ac:dyDescent="0.25">
      <c r="A23947" t="s">
        <v>4130</v>
      </c>
      <c r="B23947" t="s">
        <v>21477</v>
      </c>
      <c r="C23947" t="s">
        <v>25728</v>
      </c>
    </row>
    <row r="23948" spans="1:3" hidden="1" x14ac:dyDescent="0.25">
      <c r="A23948" t="s">
        <v>4130</v>
      </c>
      <c r="B23948" t="s">
        <v>25729</v>
      </c>
      <c r="C23948" t="s">
        <v>25728</v>
      </c>
    </row>
    <row r="23949" spans="1:3" hidden="1" x14ac:dyDescent="0.25">
      <c r="A23949" t="s">
        <v>4130</v>
      </c>
      <c r="B23949" t="s">
        <v>25730</v>
      </c>
      <c r="C23949" t="s">
        <v>25731</v>
      </c>
    </row>
    <row r="23950" spans="1:3" hidden="1" x14ac:dyDescent="0.25">
      <c r="A23950" t="s">
        <v>4130</v>
      </c>
      <c r="B23950" t="s">
        <v>25732</v>
      </c>
      <c r="C23950" t="s">
        <v>25731</v>
      </c>
    </row>
    <row r="23951" spans="1:3" hidden="1" x14ac:dyDescent="0.25">
      <c r="A23951" t="s">
        <v>4130</v>
      </c>
      <c r="B23951" t="s">
        <v>25733</v>
      </c>
      <c r="C23951" t="s">
        <v>25731</v>
      </c>
    </row>
    <row r="23952" spans="1:3" hidden="1" x14ac:dyDescent="0.25">
      <c r="A23952" t="s">
        <v>4130</v>
      </c>
      <c r="B23952" t="s">
        <v>25734</v>
      </c>
      <c r="C23952" t="s">
        <v>25731</v>
      </c>
    </row>
    <row r="23953" spans="1:3" hidden="1" x14ac:dyDescent="0.25">
      <c r="A23953" t="s">
        <v>4130</v>
      </c>
      <c r="B23953" t="s">
        <v>25735</v>
      </c>
      <c r="C23953" t="s">
        <v>25731</v>
      </c>
    </row>
    <row r="23954" spans="1:3" hidden="1" x14ac:dyDescent="0.25">
      <c r="A23954" t="s">
        <v>4130</v>
      </c>
      <c r="B23954" t="s">
        <v>25736</v>
      </c>
      <c r="C23954" t="s">
        <v>25731</v>
      </c>
    </row>
    <row r="23955" spans="1:3" hidden="1" x14ac:dyDescent="0.25">
      <c r="A23955" t="s">
        <v>4130</v>
      </c>
      <c r="B23955" t="s">
        <v>25737</v>
      </c>
      <c r="C23955" t="s">
        <v>25738</v>
      </c>
    </row>
    <row r="23956" spans="1:3" hidden="1" x14ac:dyDescent="0.25">
      <c r="A23956" t="s">
        <v>4130</v>
      </c>
      <c r="B23956" t="s">
        <v>25739</v>
      </c>
      <c r="C23956" t="s">
        <v>25738</v>
      </c>
    </row>
    <row r="23957" spans="1:3" hidden="1" x14ac:dyDescent="0.25">
      <c r="A23957" t="s">
        <v>4130</v>
      </c>
      <c r="B23957" t="s">
        <v>25740</v>
      </c>
      <c r="C23957" t="s">
        <v>25738</v>
      </c>
    </row>
    <row r="23958" spans="1:3" hidden="1" x14ac:dyDescent="0.25">
      <c r="A23958" t="s">
        <v>4130</v>
      </c>
      <c r="B23958" t="s">
        <v>25741</v>
      </c>
      <c r="C23958" t="s">
        <v>25738</v>
      </c>
    </row>
    <row r="23959" spans="1:3" hidden="1" x14ac:dyDescent="0.25">
      <c r="A23959" t="s">
        <v>4130</v>
      </c>
      <c r="B23959" t="s">
        <v>25742</v>
      </c>
      <c r="C23959" t="s">
        <v>25738</v>
      </c>
    </row>
    <row r="23960" spans="1:3" hidden="1" x14ac:dyDescent="0.25">
      <c r="A23960" t="s">
        <v>4130</v>
      </c>
      <c r="B23960" t="s">
        <v>25743</v>
      </c>
      <c r="C23960" t="s">
        <v>25738</v>
      </c>
    </row>
    <row r="23961" spans="1:3" hidden="1" x14ac:dyDescent="0.25">
      <c r="A23961" t="s">
        <v>4130</v>
      </c>
      <c r="B23961" t="s">
        <v>25744</v>
      </c>
      <c r="C23961" t="s">
        <v>25745</v>
      </c>
    </row>
    <row r="23962" spans="1:3" hidden="1" x14ac:dyDescent="0.25">
      <c r="A23962" t="s">
        <v>4130</v>
      </c>
      <c r="B23962" t="s">
        <v>25746</v>
      </c>
      <c r="C23962" t="s">
        <v>25747</v>
      </c>
    </row>
    <row r="23963" spans="1:3" hidden="1" x14ac:dyDescent="0.25">
      <c r="A23963" t="s">
        <v>4130</v>
      </c>
      <c r="B23963" t="s">
        <v>25748</v>
      </c>
      <c r="C23963" t="s">
        <v>25747</v>
      </c>
    </row>
    <row r="23964" spans="1:3" hidden="1" x14ac:dyDescent="0.25">
      <c r="A23964" t="s">
        <v>4130</v>
      </c>
      <c r="B23964" t="s">
        <v>25749</v>
      </c>
      <c r="C23964" t="s">
        <v>25750</v>
      </c>
    </row>
    <row r="23965" spans="1:3" hidden="1" x14ac:dyDescent="0.25">
      <c r="A23965" t="s">
        <v>4130</v>
      </c>
      <c r="B23965" t="s">
        <v>25751</v>
      </c>
      <c r="C23965" t="s">
        <v>25752</v>
      </c>
    </row>
    <row r="23966" spans="1:3" hidden="1" x14ac:dyDescent="0.25">
      <c r="A23966" t="s">
        <v>4130</v>
      </c>
      <c r="B23966" t="s">
        <v>25753</v>
      </c>
      <c r="C23966" t="s">
        <v>25754</v>
      </c>
    </row>
    <row r="23967" spans="1:3" hidden="1" x14ac:dyDescent="0.25">
      <c r="A23967" t="s">
        <v>4130</v>
      </c>
      <c r="B23967" t="s">
        <v>25755</v>
      </c>
      <c r="C23967" t="s">
        <v>25756</v>
      </c>
    </row>
    <row r="23968" spans="1:3" hidden="1" x14ac:dyDescent="0.25">
      <c r="A23968" t="s">
        <v>4130</v>
      </c>
      <c r="B23968" t="s">
        <v>25757</v>
      </c>
      <c r="C23968" t="s">
        <v>25758</v>
      </c>
    </row>
    <row r="23969" spans="1:3" hidden="1" x14ac:dyDescent="0.25">
      <c r="A23969" t="s">
        <v>4130</v>
      </c>
      <c r="B23969" t="s">
        <v>25759</v>
      </c>
      <c r="C23969" t="s">
        <v>25758</v>
      </c>
    </row>
    <row r="23970" spans="1:3" hidden="1" x14ac:dyDescent="0.25">
      <c r="A23970" t="s">
        <v>4130</v>
      </c>
      <c r="B23970" t="s">
        <v>25760</v>
      </c>
      <c r="C23970" t="s">
        <v>25758</v>
      </c>
    </row>
    <row r="23971" spans="1:3" hidden="1" x14ac:dyDescent="0.25">
      <c r="A23971" t="s">
        <v>4130</v>
      </c>
      <c r="B23971" t="s">
        <v>25761</v>
      </c>
      <c r="C23971" t="s">
        <v>25756</v>
      </c>
    </row>
    <row r="23972" spans="1:3" hidden="1" x14ac:dyDescent="0.25">
      <c r="A23972" t="s">
        <v>4130</v>
      </c>
      <c r="B23972" t="s">
        <v>25762</v>
      </c>
      <c r="C23972" t="s">
        <v>25763</v>
      </c>
    </row>
    <row r="23973" spans="1:3" hidden="1" x14ac:dyDescent="0.25">
      <c r="A23973" t="s">
        <v>4130</v>
      </c>
      <c r="B23973" t="s">
        <v>25764</v>
      </c>
      <c r="C23973" t="s">
        <v>25765</v>
      </c>
    </row>
    <row r="23974" spans="1:3" hidden="1" x14ac:dyDescent="0.25">
      <c r="A23974" t="s">
        <v>4130</v>
      </c>
      <c r="B23974" t="s">
        <v>25766</v>
      </c>
      <c r="C23974" t="s">
        <v>25765</v>
      </c>
    </row>
    <row r="23975" spans="1:3" hidden="1" x14ac:dyDescent="0.25">
      <c r="A23975" t="s">
        <v>4130</v>
      </c>
      <c r="B23975" t="s">
        <v>25767</v>
      </c>
      <c r="C23975" t="s">
        <v>25765</v>
      </c>
    </row>
    <row r="23976" spans="1:3" hidden="1" x14ac:dyDescent="0.25">
      <c r="A23976" t="s">
        <v>4130</v>
      </c>
      <c r="B23976" t="s">
        <v>25768</v>
      </c>
      <c r="C23976" t="s">
        <v>25769</v>
      </c>
    </row>
    <row r="23977" spans="1:3" hidden="1" x14ac:dyDescent="0.25">
      <c r="A23977" t="s">
        <v>4130</v>
      </c>
      <c r="B23977" t="s">
        <v>25770</v>
      </c>
      <c r="C23977" t="s">
        <v>25771</v>
      </c>
    </row>
    <row r="23978" spans="1:3" hidden="1" x14ac:dyDescent="0.25">
      <c r="A23978" t="s">
        <v>4130</v>
      </c>
      <c r="B23978" t="s">
        <v>25770</v>
      </c>
      <c r="C23978" t="s">
        <v>25765</v>
      </c>
    </row>
    <row r="23979" spans="1:3" hidden="1" x14ac:dyDescent="0.25">
      <c r="A23979" t="s">
        <v>4130</v>
      </c>
      <c r="B23979" t="s">
        <v>25772</v>
      </c>
      <c r="C23979" t="s">
        <v>25765</v>
      </c>
    </row>
    <row r="23980" spans="1:3" hidden="1" x14ac:dyDescent="0.25">
      <c r="A23980" t="s">
        <v>4130</v>
      </c>
      <c r="B23980" t="s">
        <v>25773</v>
      </c>
      <c r="C23980" t="s">
        <v>25774</v>
      </c>
    </row>
    <row r="23981" spans="1:3" hidden="1" x14ac:dyDescent="0.25">
      <c r="A23981" t="s">
        <v>4130</v>
      </c>
      <c r="B23981" t="s">
        <v>25775</v>
      </c>
      <c r="C23981" t="s">
        <v>25776</v>
      </c>
    </row>
    <row r="23982" spans="1:3" hidden="1" x14ac:dyDescent="0.25">
      <c r="A23982" t="s">
        <v>4130</v>
      </c>
      <c r="B23982" t="s">
        <v>25777</v>
      </c>
      <c r="C23982" t="s">
        <v>25765</v>
      </c>
    </row>
    <row r="23983" spans="1:3" hidden="1" x14ac:dyDescent="0.25">
      <c r="A23983" t="s">
        <v>4130</v>
      </c>
      <c r="B23983" t="s">
        <v>25778</v>
      </c>
      <c r="C23983" t="s">
        <v>25779</v>
      </c>
    </row>
    <row r="23984" spans="1:3" hidden="1" x14ac:dyDescent="0.25">
      <c r="A23984" t="s">
        <v>4130</v>
      </c>
      <c r="B23984" t="s">
        <v>25780</v>
      </c>
      <c r="C23984" t="s">
        <v>25779</v>
      </c>
    </row>
    <row r="23985" spans="1:3" hidden="1" x14ac:dyDescent="0.25">
      <c r="A23985" t="s">
        <v>4130</v>
      </c>
      <c r="B23985" t="s">
        <v>25781</v>
      </c>
      <c r="C23985" t="s">
        <v>25779</v>
      </c>
    </row>
    <row r="23986" spans="1:3" hidden="1" x14ac:dyDescent="0.25">
      <c r="A23986" t="s">
        <v>4130</v>
      </c>
      <c r="B23986" t="s">
        <v>25782</v>
      </c>
      <c r="C23986" t="s">
        <v>25783</v>
      </c>
    </row>
    <row r="23987" spans="1:3" hidden="1" x14ac:dyDescent="0.25">
      <c r="A23987" t="s">
        <v>4130</v>
      </c>
      <c r="B23987" t="s">
        <v>25784</v>
      </c>
      <c r="C23987" t="s">
        <v>25783</v>
      </c>
    </row>
    <row r="23988" spans="1:3" hidden="1" x14ac:dyDescent="0.25">
      <c r="A23988" t="s">
        <v>4130</v>
      </c>
      <c r="B23988" t="s">
        <v>25785</v>
      </c>
      <c r="C23988" t="s">
        <v>25786</v>
      </c>
    </row>
    <row r="23989" spans="1:3" hidden="1" x14ac:dyDescent="0.25">
      <c r="A23989" t="s">
        <v>4130</v>
      </c>
      <c r="B23989" t="s">
        <v>25787</v>
      </c>
      <c r="C23989" t="s">
        <v>25788</v>
      </c>
    </row>
    <row r="23990" spans="1:3" hidden="1" x14ac:dyDescent="0.25">
      <c r="A23990" t="s">
        <v>4130</v>
      </c>
      <c r="B23990" t="s">
        <v>25789</v>
      </c>
      <c r="C23990" t="s">
        <v>25779</v>
      </c>
    </row>
    <row r="23991" spans="1:3" hidden="1" x14ac:dyDescent="0.25">
      <c r="A23991" t="s">
        <v>4130</v>
      </c>
      <c r="B23991" t="s">
        <v>25790</v>
      </c>
      <c r="C23991" t="s">
        <v>25791</v>
      </c>
    </row>
    <row r="23992" spans="1:3" hidden="1" x14ac:dyDescent="0.25">
      <c r="A23992" t="s">
        <v>4130</v>
      </c>
      <c r="B23992" t="s">
        <v>25792</v>
      </c>
      <c r="C23992" t="s">
        <v>25793</v>
      </c>
    </row>
    <row r="23993" spans="1:3" hidden="1" x14ac:dyDescent="0.25">
      <c r="A23993" t="s">
        <v>4130</v>
      </c>
      <c r="B23993" t="s">
        <v>25794</v>
      </c>
      <c r="C23993" t="s">
        <v>25793</v>
      </c>
    </row>
    <row r="23994" spans="1:3" hidden="1" x14ac:dyDescent="0.25">
      <c r="A23994" t="s">
        <v>4130</v>
      </c>
      <c r="B23994" t="s">
        <v>25795</v>
      </c>
      <c r="C23994" t="s">
        <v>25793</v>
      </c>
    </row>
    <row r="23995" spans="1:3" hidden="1" x14ac:dyDescent="0.25">
      <c r="A23995" t="s">
        <v>4130</v>
      </c>
      <c r="B23995" t="s">
        <v>25796</v>
      </c>
      <c r="C23995" t="s">
        <v>25797</v>
      </c>
    </row>
    <row r="23996" spans="1:3" hidden="1" x14ac:dyDescent="0.25">
      <c r="A23996" t="s">
        <v>4130</v>
      </c>
      <c r="B23996" t="s">
        <v>25798</v>
      </c>
      <c r="C23996" t="s">
        <v>25793</v>
      </c>
    </row>
    <row r="23997" spans="1:3" hidden="1" x14ac:dyDescent="0.25">
      <c r="A23997" t="s">
        <v>4130</v>
      </c>
      <c r="B23997" t="s">
        <v>25799</v>
      </c>
      <c r="C23997" t="s">
        <v>25797</v>
      </c>
    </row>
    <row r="23998" spans="1:3" hidden="1" x14ac:dyDescent="0.25">
      <c r="A23998" t="s">
        <v>4130</v>
      </c>
      <c r="B23998" t="s">
        <v>25800</v>
      </c>
      <c r="C23998" t="s">
        <v>25793</v>
      </c>
    </row>
    <row r="23999" spans="1:3" hidden="1" x14ac:dyDescent="0.25">
      <c r="A23999" t="s">
        <v>4130</v>
      </c>
      <c r="B23999" t="s">
        <v>25801</v>
      </c>
      <c r="C23999" t="s">
        <v>25797</v>
      </c>
    </row>
    <row r="24000" spans="1:3" hidden="1" x14ac:dyDescent="0.25">
      <c r="A24000" t="s">
        <v>4130</v>
      </c>
      <c r="B24000" t="s">
        <v>25802</v>
      </c>
      <c r="C24000" t="s">
        <v>25803</v>
      </c>
    </row>
    <row r="24001" spans="1:3" hidden="1" x14ac:dyDescent="0.25">
      <c r="A24001" t="s">
        <v>4130</v>
      </c>
      <c r="B24001" t="s">
        <v>25804</v>
      </c>
      <c r="C24001" t="s">
        <v>25805</v>
      </c>
    </row>
    <row r="24002" spans="1:3" hidden="1" x14ac:dyDescent="0.25">
      <c r="A24002" t="s">
        <v>4130</v>
      </c>
      <c r="B24002" t="s">
        <v>25806</v>
      </c>
      <c r="C24002" t="s">
        <v>25803</v>
      </c>
    </row>
    <row r="24003" spans="1:3" hidden="1" x14ac:dyDescent="0.25">
      <c r="A24003" t="s">
        <v>4130</v>
      </c>
      <c r="B24003" t="s">
        <v>25807</v>
      </c>
      <c r="C24003" t="s">
        <v>25803</v>
      </c>
    </row>
    <row r="24004" spans="1:3" hidden="1" x14ac:dyDescent="0.25">
      <c r="A24004" t="s">
        <v>4130</v>
      </c>
      <c r="B24004" t="s">
        <v>25808</v>
      </c>
      <c r="C24004" t="s">
        <v>25809</v>
      </c>
    </row>
    <row r="24005" spans="1:3" hidden="1" x14ac:dyDescent="0.25">
      <c r="A24005" t="s">
        <v>4130</v>
      </c>
      <c r="B24005" t="s">
        <v>25810</v>
      </c>
      <c r="C24005" t="s">
        <v>25809</v>
      </c>
    </row>
    <row r="24006" spans="1:3" hidden="1" x14ac:dyDescent="0.25">
      <c r="A24006" t="s">
        <v>4130</v>
      </c>
      <c r="B24006" t="s">
        <v>25811</v>
      </c>
      <c r="C24006" t="s">
        <v>25812</v>
      </c>
    </row>
    <row r="24007" spans="1:3" hidden="1" x14ac:dyDescent="0.25">
      <c r="A24007" t="s">
        <v>4130</v>
      </c>
      <c r="B24007" t="s">
        <v>25813</v>
      </c>
      <c r="C24007" t="s">
        <v>25809</v>
      </c>
    </row>
    <row r="24008" spans="1:3" hidden="1" x14ac:dyDescent="0.25">
      <c r="A24008" t="s">
        <v>4130</v>
      </c>
      <c r="B24008" t="s">
        <v>25814</v>
      </c>
      <c r="C24008" t="s">
        <v>25812</v>
      </c>
    </row>
    <row r="24009" spans="1:3" hidden="1" x14ac:dyDescent="0.25">
      <c r="A24009" t="s">
        <v>4130</v>
      </c>
      <c r="B24009" t="s">
        <v>25815</v>
      </c>
      <c r="C24009" t="s">
        <v>25809</v>
      </c>
    </row>
    <row r="24010" spans="1:3" hidden="1" x14ac:dyDescent="0.25">
      <c r="A24010" t="s">
        <v>4130</v>
      </c>
      <c r="B24010" t="s">
        <v>25816</v>
      </c>
      <c r="C24010" t="s">
        <v>25812</v>
      </c>
    </row>
    <row r="24011" spans="1:3" hidden="1" x14ac:dyDescent="0.25">
      <c r="A24011" t="s">
        <v>4130</v>
      </c>
      <c r="B24011" t="s">
        <v>25817</v>
      </c>
      <c r="C24011" t="s">
        <v>25809</v>
      </c>
    </row>
    <row r="24012" spans="1:3" hidden="1" x14ac:dyDescent="0.25">
      <c r="A24012" t="s">
        <v>4130</v>
      </c>
      <c r="B24012" t="s">
        <v>25818</v>
      </c>
      <c r="C24012" t="s">
        <v>25809</v>
      </c>
    </row>
    <row r="24013" spans="1:3" hidden="1" x14ac:dyDescent="0.25">
      <c r="A24013" t="s">
        <v>4130</v>
      </c>
      <c r="B24013" t="s">
        <v>25819</v>
      </c>
      <c r="C24013" t="s">
        <v>25820</v>
      </c>
    </row>
    <row r="24014" spans="1:3" hidden="1" x14ac:dyDescent="0.25">
      <c r="A24014" t="s">
        <v>4130</v>
      </c>
      <c r="B24014" t="s">
        <v>25821</v>
      </c>
      <c r="C24014" t="s">
        <v>18680</v>
      </c>
    </row>
    <row r="24015" spans="1:3" hidden="1" x14ac:dyDescent="0.25">
      <c r="A24015" t="s">
        <v>4130</v>
      </c>
      <c r="B24015" t="s">
        <v>25822</v>
      </c>
      <c r="C24015" t="s">
        <v>25823</v>
      </c>
    </row>
    <row r="24016" spans="1:3" hidden="1" x14ac:dyDescent="0.25">
      <c r="A24016" t="s">
        <v>4130</v>
      </c>
      <c r="B24016" t="s">
        <v>25824</v>
      </c>
      <c r="C24016" t="s">
        <v>25825</v>
      </c>
    </row>
    <row r="24017" spans="1:3" hidden="1" x14ac:dyDescent="0.25">
      <c r="A24017" t="s">
        <v>4130</v>
      </c>
      <c r="B24017" t="s">
        <v>25826</v>
      </c>
      <c r="C24017" t="s">
        <v>25827</v>
      </c>
    </row>
    <row r="24018" spans="1:3" hidden="1" x14ac:dyDescent="0.25">
      <c r="A24018" t="s">
        <v>4130</v>
      </c>
      <c r="B24018" t="s">
        <v>25828</v>
      </c>
      <c r="C24018" t="s">
        <v>25829</v>
      </c>
    </row>
    <row r="24019" spans="1:3" hidden="1" x14ac:dyDescent="0.25">
      <c r="A24019" t="s">
        <v>4130</v>
      </c>
      <c r="B24019" t="s">
        <v>25830</v>
      </c>
      <c r="C24019" t="s">
        <v>25831</v>
      </c>
    </row>
    <row r="24020" spans="1:3" hidden="1" x14ac:dyDescent="0.25">
      <c r="A24020" t="s">
        <v>4130</v>
      </c>
      <c r="B24020" t="s">
        <v>25832</v>
      </c>
      <c r="C24020" t="s">
        <v>25833</v>
      </c>
    </row>
    <row r="24021" spans="1:3" hidden="1" x14ac:dyDescent="0.25">
      <c r="A24021" t="s">
        <v>4130</v>
      </c>
      <c r="B24021" t="s">
        <v>25834</v>
      </c>
      <c r="C24021" t="s">
        <v>25835</v>
      </c>
    </row>
    <row r="24022" spans="1:3" hidden="1" x14ac:dyDescent="0.25">
      <c r="A24022" t="s">
        <v>4130</v>
      </c>
      <c r="B24022" t="s">
        <v>25836</v>
      </c>
      <c r="C24022" t="s">
        <v>25837</v>
      </c>
    </row>
    <row r="24023" spans="1:3" hidden="1" x14ac:dyDescent="0.25">
      <c r="A24023" t="s">
        <v>4130</v>
      </c>
      <c r="B24023" t="s">
        <v>25838</v>
      </c>
      <c r="C24023" t="s">
        <v>25839</v>
      </c>
    </row>
    <row r="24024" spans="1:3" hidden="1" x14ac:dyDescent="0.25">
      <c r="A24024" t="s">
        <v>4130</v>
      </c>
      <c r="B24024" t="s">
        <v>25840</v>
      </c>
      <c r="C24024" t="s">
        <v>25841</v>
      </c>
    </row>
    <row r="24025" spans="1:3" hidden="1" x14ac:dyDescent="0.25">
      <c r="A24025" t="s">
        <v>4130</v>
      </c>
      <c r="B24025" t="s">
        <v>25842</v>
      </c>
      <c r="C24025" t="s">
        <v>25843</v>
      </c>
    </row>
    <row r="24026" spans="1:3" hidden="1" x14ac:dyDescent="0.25">
      <c r="A24026" t="s">
        <v>4130</v>
      </c>
      <c r="B24026" t="s">
        <v>25844</v>
      </c>
      <c r="C24026" t="s">
        <v>25845</v>
      </c>
    </row>
    <row r="24027" spans="1:3" hidden="1" x14ac:dyDescent="0.25">
      <c r="A24027" t="s">
        <v>4130</v>
      </c>
      <c r="B24027" t="s">
        <v>25846</v>
      </c>
      <c r="C24027" t="s">
        <v>25847</v>
      </c>
    </row>
    <row r="24028" spans="1:3" hidden="1" x14ac:dyDescent="0.25">
      <c r="A24028" t="s">
        <v>4130</v>
      </c>
      <c r="B24028" t="s">
        <v>25848</v>
      </c>
      <c r="C24028" t="s">
        <v>25843</v>
      </c>
    </row>
    <row r="24029" spans="1:3" hidden="1" x14ac:dyDescent="0.25">
      <c r="A24029" t="s">
        <v>4130</v>
      </c>
      <c r="B24029" t="s">
        <v>25849</v>
      </c>
      <c r="C24029" t="s">
        <v>25850</v>
      </c>
    </row>
    <row r="24030" spans="1:3" hidden="1" x14ac:dyDescent="0.25">
      <c r="A24030" t="s">
        <v>4130</v>
      </c>
      <c r="B24030" t="s">
        <v>25851</v>
      </c>
      <c r="C24030" t="s">
        <v>25852</v>
      </c>
    </row>
    <row r="24031" spans="1:3" hidden="1" x14ac:dyDescent="0.25">
      <c r="A24031" t="s">
        <v>4130</v>
      </c>
      <c r="B24031" t="s">
        <v>25853</v>
      </c>
      <c r="C24031" t="s">
        <v>25854</v>
      </c>
    </row>
    <row r="24032" spans="1:3" hidden="1" x14ac:dyDescent="0.25">
      <c r="A24032" t="s">
        <v>4130</v>
      </c>
      <c r="B24032" t="s">
        <v>25855</v>
      </c>
      <c r="C24032" t="s">
        <v>25856</v>
      </c>
    </row>
    <row r="24033" spans="1:3" hidden="1" x14ac:dyDescent="0.25">
      <c r="A24033" t="s">
        <v>4130</v>
      </c>
      <c r="B24033" t="s">
        <v>25857</v>
      </c>
      <c r="C24033" t="s">
        <v>25858</v>
      </c>
    </row>
    <row r="24034" spans="1:3" hidden="1" x14ac:dyDescent="0.25">
      <c r="A24034" t="s">
        <v>4130</v>
      </c>
      <c r="B24034" t="s">
        <v>25859</v>
      </c>
      <c r="C24034" t="s">
        <v>25358</v>
      </c>
    </row>
    <row r="24035" spans="1:3" hidden="1" x14ac:dyDescent="0.25">
      <c r="A24035" t="s">
        <v>4130</v>
      </c>
      <c r="B24035" t="s">
        <v>25860</v>
      </c>
      <c r="C24035" t="s">
        <v>25861</v>
      </c>
    </row>
    <row r="24036" spans="1:3" hidden="1" x14ac:dyDescent="0.25">
      <c r="A24036" t="s">
        <v>4130</v>
      </c>
      <c r="B24036" t="s">
        <v>25862</v>
      </c>
      <c r="C24036" t="s">
        <v>25863</v>
      </c>
    </row>
    <row r="24037" spans="1:3" hidden="1" x14ac:dyDescent="0.25">
      <c r="A24037" t="s">
        <v>4130</v>
      </c>
      <c r="B24037" t="s">
        <v>25864</v>
      </c>
      <c r="C24037" t="s">
        <v>25865</v>
      </c>
    </row>
    <row r="24038" spans="1:3" hidden="1" x14ac:dyDescent="0.25">
      <c r="A24038" t="s">
        <v>4130</v>
      </c>
      <c r="B24038" t="s">
        <v>25866</v>
      </c>
      <c r="C24038" t="s">
        <v>25867</v>
      </c>
    </row>
    <row r="24039" spans="1:3" hidden="1" x14ac:dyDescent="0.25">
      <c r="A24039" t="s">
        <v>4130</v>
      </c>
      <c r="B24039" t="s">
        <v>25868</v>
      </c>
      <c r="C24039" t="s">
        <v>25869</v>
      </c>
    </row>
    <row r="24040" spans="1:3" hidden="1" x14ac:dyDescent="0.25">
      <c r="A24040" t="s">
        <v>4130</v>
      </c>
      <c r="B24040" t="s">
        <v>4238</v>
      </c>
      <c r="C24040" t="s">
        <v>25869</v>
      </c>
    </row>
    <row r="24041" spans="1:3" hidden="1" x14ac:dyDescent="0.25">
      <c r="A24041" t="s">
        <v>4130</v>
      </c>
      <c r="B24041" t="s">
        <v>25870</v>
      </c>
      <c r="C24041" t="s">
        <v>25871</v>
      </c>
    </row>
    <row r="24042" spans="1:3" hidden="1" x14ac:dyDescent="0.25">
      <c r="A24042" t="s">
        <v>4130</v>
      </c>
      <c r="B24042" t="s">
        <v>25872</v>
      </c>
      <c r="C24042" t="s">
        <v>25873</v>
      </c>
    </row>
    <row r="24043" spans="1:3" hidden="1" x14ac:dyDescent="0.25">
      <c r="A24043" t="s">
        <v>4130</v>
      </c>
      <c r="B24043" t="s">
        <v>25874</v>
      </c>
      <c r="C24043" t="s">
        <v>3673</v>
      </c>
    </row>
    <row r="24044" spans="1:3" hidden="1" x14ac:dyDescent="0.25">
      <c r="A24044" t="s">
        <v>4130</v>
      </c>
      <c r="B24044" t="s">
        <v>25875</v>
      </c>
      <c r="C24044" t="s">
        <v>25876</v>
      </c>
    </row>
    <row r="24045" spans="1:3" hidden="1" x14ac:dyDescent="0.25">
      <c r="A24045" t="s">
        <v>4130</v>
      </c>
      <c r="B24045" t="s">
        <v>25877</v>
      </c>
      <c r="C24045" t="s">
        <v>25878</v>
      </c>
    </row>
    <row r="24046" spans="1:3" hidden="1" x14ac:dyDescent="0.25">
      <c r="A24046" t="s">
        <v>4130</v>
      </c>
      <c r="B24046" t="s">
        <v>25879</v>
      </c>
      <c r="C24046" t="s">
        <v>25880</v>
      </c>
    </row>
    <row r="24047" spans="1:3" hidden="1" x14ac:dyDescent="0.25">
      <c r="A24047" t="s">
        <v>4130</v>
      </c>
      <c r="B24047" t="s">
        <v>25881</v>
      </c>
      <c r="C24047" t="s">
        <v>25882</v>
      </c>
    </row>
    <row r="24048" spans="1:3" hidden="1" x14ac:dyDescent="0.25">
      <c r="A24048" t="s">
        <v>4130</v>
      </c>
      <c r="B24048" t="s">
        <v>4238</v>
      </c>
      <c r="C24048" t="s">
        <v>25882</v>
      </c>
    </row>
    <row r="24049" spans="1:3" hidden="1" x14ac:dyDescent="0.25">
      <c r="A24049" t="s">
        <v>4130</v>
      </c>
      <c r="B24049" t="s">
        <v>25883</v>
      </c>
      <c r="C24049" t="s">
        <v>25884</v>
      </c>
    </row>
    <row r="24050" spans="1:3" hidden="1" x14ac:dyDescent="0.25">
      <c r="A24050" t="s">
        <v>4130</v>
      </c>
      <c r="B24050" t="s">
        <v>25885</v>
      </c>
      <c r="C24050" t="s">
        <v>25886</v>
      </c>
    </row>
    <row r="24051" spans="1:3" hidden="1" x14ac:dyDescent="0.25">
      <c r="A24051" t="s">
        <v>4130</v>
      </c>
      <c r="B24051" t="s">
        <v>25887</v>
      </c>
      <c r="C24051" t="s">
        <v>25888</v>
      </c>
    </row>
    <row r="24052" spans="1:3" hidden="1" x14ac:dyDescent="0.25">
      <c r="A24052" t="s">
        <v>4130</v>
      </c>
      <c r="B24052" t="s">
        <v>4238</v>
      </c>
      <c r="C24052" t="s">
        <v>25888</v>
      </c>
    </row>
    <row r="24053" spans="1:3" hidden="1" x14ac:dyDescent="0.25">
      <c r="A24053" t="s">
        <v>4130</v>
      </c>
      <c r="B24053" t="s">
        <v>25889</v>
      </c>
      <c r="C24053" t="s">
        <v>25890</v>
      </c>
    </row>
    <row r="24054" spans="1:3" hidden="1" x14ac:dyDescent="0.25">
      <c r="A24054" t="s">
        <v>4130</v>
      </c>
      <c r="B24054" t="s">
        <v>25891</v>
      </c>
      <c r="C24054" t="s">
        <v>25892</v>
      </c>
    </row>
    <row r="24055" spans="1:3" hidden="1" x14ac:dyDescent="0.25">
      <c r="A24055" t="s">
        <v>4130</v>
      </c>
      <c r="B24055" t="s">
        <v>25893</v>
      </c>
      <c r="C24055" t="s">
        <v>25894</v>
      </c>
    </row>
    <row r="24056" spans="1:3" hidden="1" x14ac:dyDescent="0.25">
      <c r="A24056" t="s">
        <v>4130</v>
      </c>
      <c r="B24056" t="s">
        <v>4238</v>
      </c>
      <c r="C24056" t="s">
        <v>25894</v>
      </c>
    </row>
    <row r="24057" spans="1:3" hidden="1" x14ac:dyDescent="0.25">
      <c r="A24057" t="s">
        <v>4130</v>
      </c>
      <c r="B24057" t="s">
        <v>25895</v>
      </c>
      <c r="C24057" t="s">
        <v>25896</v>
      </c>
    </row>
    <row r="24058" spans="1:3" hidden="1" x14ac:dyDescent="0.25">
      <c r="A24058" t="s">
        <v>4130</v>
      </c>
      <c r="B24058" t="s">
        <v>25897</v>
      </c>
      <c r="C24058" t="s">
        <v>25898</v>
      </c>
    </row>
    <row r="24059" spans="1:3" hidden="1" x14ac:dyDescent="0.25">
      <c r="A24059" t="s">
        <v>4130</v>
      </c>
      <c r="B24059" t="s">
        <v>25899</v>
      </c>
      <c r="C24059" t="s">
        <v>25900</v>
      </c>
    </row>
    <row r="24060" spans="1:3" hidden="1" x14ac:dyDescent="0.25">
      <c r="A24060" t="s">
        <v>4130</v>
      </c>
      <c r="B24060" t="s">
        <v>25901</v>
      </c>
      <c r="C24060" t="s">
        <v>25902</v>
      </c>
    </row>
    <row r="24061" spans="1:3" hidden="1" x14ac:dyDescent="0.25">
      <c r="A24061" t="s">
        <v>4130</v>
      </c>
      <c r="B24061" t="s">
        <v>25901</v>
      </c>
      <c r="C24061" t="s">
        <v>25903</v>
      </c>
    </row>
    <row r="24062" spans="1:3" hidden="1" x14ac:dyDescent="0.25">
      <c r="A24062" t="s">
        <v>4130</v>
      </c>
      <c r="B24062" t="s">
        <v>25904</v>
      </c>
      <c r="C24062" t="s">
        <v>25905</v>
      </c>
    </row>
    <row r="24063" spans="1:3" hidden="1" x14ac:dyDescent="0.25">
      <c r="A24063" t="s">
        <v>4130</v>
      </c>
      <c r="B24063" t="s">
        <v>4238</v>
      </c>
      <c r="C24063" t="s">
        <v>25905</v>
      </c>
    </row>
    <row r="24064" spans="1:3" hidden="1" x14ac:dyDescent="0.25">
      <c r="A24064" t="s">
        <v>4130</v>
      </c>
      <c r="B24064" t="s">
        <v>25906</v>
      </c>
      <c r="C24064" t="s">
        <v>25905</v>
      </c>
    </row>
    <row r="24065" spans="1:3" hidden="1" x14ac:dyDescent="0.25">
      <c r="A24065" t="s">
        <v>4130</v>
      </c>
      <c r="B24065" t="s">
        <v>25907</v>
      </c>
      <c r="C24065" t="s">
        <v>25908</v>
      </c>
    </row>
    <row r="24066" spans="1:3" hidden="1" x14ac:dyDescent="0.25">
      <c r="A24066" t="s">
        <v>4130</v>
      </c>
      <c r="B24066" t="s">
        <v>25909</v>
      </c>
      <c r="C24066" t="s">
        <v>25910</v>
      </c>
    </row>
    <row r="24067" spans="1:3" hidden="1" x14ac:dyDescent="0.25">
      <c r="A24067" t="s">
        <v>4130</v>
      </c>
      <c r="B24067" t="s">
        <v>25911</v>
      </c>
      <c r="C24067" t="s">
        <v>25912</v>
      </c>
    </row>
    <row r="24068" spans="1:3" hidden="1" x14ac:dyDescent="0.25">
      <c r="A24068" t="s">
        <v>4130</v>
      </c>
      <c r="B24068" t="s">
        <v>4238</v>
      </c>
      <c r="C24068" t="s">
        <v>25912</v>
      </c>
    </row>
    <row r="24069" spans="1:3" hidden="1" x14ac:dyDescent="0.25">
      <c r="A24069" t="s">
        <v>4130</v>
      </c>
      <c r="B24069" t="s">
        <v>25913</v>
      </c>
      <c r="C24069" t="s">
        <v>25914</v>
      </c>
    </row>
    <row r="24070" spans="1:3" hidden="1" x14ac:dyDescent="0.25">
      <c r="A24070" t="s">
        <v>4130</v>
      </c>
      <c r="B24070" t="s">
        <v>25915</v>
      </c>
      <c r="C24070" t="s">
        <v>25916</v>
      </c>
    </row>
    <row r="24071" spans="1:3" hidden="1" x14ac:dyDescent="0.25">
      <c r="A24071" t="s">
        <v>4130</v>
      </c>
      <c r="B24071" t="s">
        <v>25917</v>
      </c>
      <c r="C24071" t="s">
        <v>25918</v>
      </c>
    </row>
    <row r="24072" spans="1:3" hidden="1" x14ac:dyDescent="0.25">
      <c r="A24072" t="s">
        <v>4130</v>
      </c>
      <c r="B24072" t="s">
        <v>4238</v>
      </c>
      <c r="C24072" t="s">
        <v>25918</v>
      </c>
    </row>
    <row r="24073" spans="1:3" hidden="1" x14ac:dyDescent="0.25">
      <c r="A24073" t="s">
        <v>4130</v>
      </c>
      <c r="B24073" t="s">
        <v>25919</v>
      </c>
      <c r="C24073" t="s">
        <v>25920</v>
      </c>
    </row>
    <row r="24074" spans="1:3" hidden="1" x14ac:dyDescent="0.25">
      <c r="A24074" t="s">
        <v>4130</v>
      </c>
      <c r="B24074" t="s">
        <v>25921</v>
      </c>
      <c r="C24074" t="s">
        <v>25922</v>
      </c>
    </row>
    <row r="24075" spans="1:3" hidden="1" x14ac:dyDescent="0.25">
      <c r="A24075" t="s">
        <v>4130</v>
      </c>
      <c r="B24075" t="s">
        <v>25923</v>
      </c>
      <c r="C24075" t="s">
        <v>25924</v>
      </c>
    </row>
    <row r="24076" spans="1:3" hidden="1" x14ac:dyDescent="0.25">
      <c r="A24076" t="s">
        <v>4130</v>
      </c>
      <c r="B24076" t="s">
        <v>25923</v>
      </c>
      <c r="C24076" t="s">
        <v>25925</v>
      </c>
    </row>
    <row r="24077" spans="1:3" hidden="1" x14ac:dyDescent="0.25">
      <c r="A24077" t="s">
        <v>4130</v>
      </c>
      <c r="B24077" t="s">
        <v>25926</v>
      </c>
      <c r="C24077" t="s">
        <v>25927</v>
      </c>
    </row>
    <row r="24078" spans="1:3" hidden="1" x14ac:dyDescent="0.25">
      <c r="A24078" t="s">
        <v>4130</v>
      </c>
      <c r="B24078" t="s">
        <v>25928</v>
      </c>
      <c r="C24078" t="s">
        <v>25929</v>
      </c>
    </row>
    <row r="24079" spans="1:3" hidden="1" x14ac:dyDescent="0.25">
      <c r="A24079" t="s">
        <v>4130</v>
      </c>
      <c r="B24079" t="s">
        <v>25930</v>
      </c>
      <c r="C24079" t="s">
        <v>25931</v>
      </c>
    </row>
    <row r="24080" spans="1:3" hidden="1" x14ac:dyDescent="0.25">
      <c r="A24080" t="s">
        <v>4130</v>
      </c>
      <c r="B24080" t="s">
        <v>25932</v>
      </c>
      <c r="C24080" t="s">
        <v>25931</v>
      </c>
    </row>
    <row r="24081" spans="1:3" hidden="1" x14ac:dyDescent="0.25">
      <c r="A24081" t="s">
        <v>4130</v>
      </c>
      <c r="B24081" t="s">
        <v>25933</v>
      </c>
      <c r="C24081" t="s">
        <v>25934</v>
      </c>
    </row>
    <row r="24082" spans="1:3" hidden="1" x14ac:dyDescent="0.25">
      <c r="A24082" t="s">
        <v>4130</v>
      </c>
      <c r="B24082" t="s">
        <v>25935</v>
      </c>
      <c r="C24082" t="s">
        <v>25936</v>
      </c>
    </row>
    <row r="24083" spans="1:3" hidden="1" x14ac:dyDescent="0.25">
      <c r="A24083" t="s">
        <v>4130</v>
      </c>
      <c r="B24083" t="s">
        <v>25937</v>
      </c>
      <c r="C24083" t="s">
        <v>25938</v>
      </c>
    </row>
    <row r="24084" spans="1:3" hidden="1" x14ac:dyDescent="0.25">
      <c r="A24084" t="s">
        <v>4130</v>
      </c>
      <c r="B24084" t="s">
        <v>25937</v>
      </c>
      <c r="C24084" t="s">
        <v>25939</v>
      </c>
    </row>
    <row r="24085" spans="1:3" hidden="1" x14ac:dyDescent="0.25">
      <c r="A24085" t="s">
        <v>4130</v>
      </c>
      <c r="B24085" t="s">
        <v>25940</v>
      </c>
      <c r="C24085" t="s">
        <v>25941</v>
      </c>
    </row>
    <row r="24086" spans="1:3" hidden="1" x14ac:dyDescent="0.25">
      <c r="A24086" t="s">
        <v>4130</v>
      </c>
      <c r="B24086" t="s">
        <v>25942</v>
      </c>
      <c r="C24086" t="s">
        <v>25943</v>
      </c>
    </row>
    <row r="24087" spans="1:3" hidden="1" x14ac:dyDescent="0.25">
      <c r="A24087" t="s">
        <v>4130</v>
      </c>
      <c r="B24087" t="s">
        <v>25944</v>
      </c>
      <c r="C24087" t="s">
        <v>25945</v>
      </c>
    </row>
    <row r="24088" spans="1:3" hidden="1" x14ac:dyDescent="0.25">
      <c r="A24088" t="s">
        <v>4130</v>
      </c>
      <c r="B24088" t="s">
        <v>25946</v>
      </c>
      <c r="C24088" t="s">
        <v>25947</v>
      </c>
    </row>
    <row r="24089" spans="1:3" hidden="1" x14ac:dyDescent="0.25">
      <c r="A24089" t="s">
        <v>4130</v>
      </c>
      <c r="B24089" t="s">
        <v>25948</v>
      </c>
      <c r="C24089" t="s">
        <v>25949</v>
      </c>
    </row>
    <row r="24090" spans="1:3" hidden="1" x14ac:dyDescent="0.25">
      <c r="A24090" t="s">
        <v>4130</v>
      </c>
      <c r="B24090" t="s">
        <v>25950</v>
      </c>
      <c r="C24090" t="s">
        <v>25951</v>
      </c>
    </row>
    <row r="24091" spans="1:3" hidden="1" x14ac:dyDescent="0.25">
      <c r="A24091" t="s">
        <v>4130</v>
      </c>
      <c r="B24091" t="s">
        <v>25952</v>
      </c>
      <c r="C24091" t="s">
        <v>25951</v>
      </c>
    </row>
    <row r="24092" spans="1:3" hidden="1" x14ac:dyDescent="0.25">
      <c r="A24092" t="s">
        <v>4130</v>
      </c>
      <c r="B24092" t="s">
        <v>25953</v>
      </c>
      <c r="C24092" t="s">
        <v>25951</v>
      </c>
    </row>
    <row r="24093" spans="1:3" hidden="1" x14ac:dyDescent="0.25">
      <c r="A24093" t="s">
        <v>4130</v>
      </c>
      <c r="B24093" t="s">
        <v>25954</v>
      </c>
      <c r="C24093" t="s">
        <v>25951</v>
      </c>
    </row>
    <row r="24094" spans="1:3" hidden="1" x14ac:dyDescent="0.25">
      <c r="A24094" t="s">
        <v>4130</v>
      </c>
      <c r="B24094" t="s">
        <v>25955</v>
      </c>
      <c r="C24094" t="s">
        <v>25951</v>
      </c>
    </row>
    <row r="24095" spans="1:3" hidden="1" x14ac:dyDescent="0.25">
      <c r="A24095" t="s">
        <v>4130</v>
      </c>
      <c r="B24095" t="s">
        <v>25956</v>
      </c>
      <c r="C24095" t="s">
        <v>25951</v>
      </c>
    </row>
    <row r="24096" spans="1:3" hidden="1" x14ac:dyDescent="0.25">
      <c r="A24096" t="s">
        <v>4130</v>
      </c>
      <c r="B24096" t="s">
        <v>25957</v>
      </c>
      <c r="C24096" t="s">
        <v>25951</v>
      </c>
    </row>
    <row r="24097" spans="1:3" hidden="1" x14ac:dyDescent="0.25">
      <c r="A24097" t="s">
        <v>4130</v>
      </c>
      <c r="B24097" t="s">
        <v>25958</v>
      </c>
      <c r="C24097" t="s">
        <v>25959</v>
      </c>
    </row>
    <row r="24098" spans="1:3" hidden="1" x14ac:dyDescent="0.25">
      <c r="A24098" t="s">
        <v>4130</v>
      </c>
      <c r="B24098" t="s">
        <v>25473</v>
      </c>
      <c r="C24098" t="s">
        <v>25960</v>
      </c>
    </row>
    <row r="24099" spans="1:3" hidden="1" x14ac:dyDescent="0.25">
      <c r="A24099" t="s">
        <v>4130</v>
      </c>
      <c r="B24099" t="s">
        <v>25961</v>
      </c>
      <c r="C24099" t="s">
        <v>25962</v>
      </c>
    </row>
    <row r="24100" spans="1:3" hidden="1" x14ac:dyDescent="0.25">
      <c r="A24100" t="s">
        <v>4130</v>
      </c>
      <c r="B24100" t="s">
        <v>25963</v>
      </c>
      <c r="C24100" t="s">
        <v>25964</v>
      </c>
    </row>
    <row r="24101" spans="1:3" hidden="1" x14ac:dyDescent="0.25">
      <c r="A24101" t="s">
        <v>4130</v>
      </c>
      <c r="B24101" t="s">
        <v>25965</v>
      </c>
      <c r="C24101" t="s">
        <v>25966</v>
      </c>
    </row>
    <row r="24102" spans="1:3" hidden="1" x14ac:dyDescent="0.25">
      <c r="A24102" t="s">
        <v>4130</v>
      </c>
      <c r="B24102" t="s">
        <v>25967</v>
      </c>
      <c r="C24102" t="s">
        <v>25968</v>
      </c>
    </row>
    <row r="24103" spans="1:3" hidden="1" x14ac:dyDescent="0.25">
      <c r="A24103" t="s">
        <v>4130</v>
      </c>
      <c r="B24103" t="s">
        <v>25969</v>
      </c>
      <c r="C24103" t="s">
        <v>25970</v>
      </c>
    </row>
    <row r="24104" spans="1:3" hidden="1" x14ac:dyDescent="0.25">
      <c r="A24104" t="s">
        <v>4130</v>
      </c>
      <c r="B24104" t="s">
        <v>25971</v>
      </c>
      <c r="C24104" t="s">
        <v>25972</v>
      </c>
    </row>
    <row r="24105" spans="1:3" hidden="1" x14ac:dyDescent="0.25">
      <c r="A24105" t="s">
        <v>4130</v>
      </c>
      <c r="B24105" t="s">
        <v>25973</v>
      </c>
      <c r="C24105" t="s">
        <v>25974</v>
      </c>
    </row>
    <row r="24106" spans="1:3" hidden="1" x14ac:dyDescent="0.25">
      <c r="A24106" t="s">
        <v>4130</v>
      </c>
      <c r="B24106" t="s">
        <v>25975</v>
      </c>
      <c r="C24106" t="s">
        <v>25976</v>
      </c>
    </row>
    <row r="24107" spans="1:3" hidden="1" x14ac:dyDescent="0.25">
      <c r="A24107" t="s">
        <v>4130</v>
      </c>
      <c r="B24107" t="s">
        <v>25977</v>
      </c>
      <c r="C24107" t="s">
        <v>25974</v>
      </c>
    </row>
    <row r="24108" spans="1:3" hidden="1" x14ac:dyDescent="0.25">
      <c r="A24108" t="s">
        <v>4130</v>
      </c>
      <c r="B24108" t="s">
        <v>25978</v>
      </c>
      <c r="C24108" t="s">
        <v>25979</v>
      </c>
    </row>
    <row r="24109" spans="1:3" hidden="1" x14ac:dyDescent="0.25">
      <c r="A24109" t="s">
        <v>4130</v>
      </c>
      <c r="B24109" t="s">
        <v>25980</v>
      </c>
      <c r="C24109" t="s">
        <v>25981</v>
      </c>
    </row>
    <row r="24110" spans="1:3" hidden="1" x14ac:dyDescent="0.25">
      <c r="A24110" t="s">
        <v>4130</v>
      </c>
      <c r="B24110" t="s">
        <v>25982</v>
      </c>
      <c r="C24110" t="s">
        <v>25983</v>
      </c>
    </row>
    <row r="24111" spans="1:3" hidden="1" x14ac:dyDescent="0.25">
      <c r="A24111" t="s">
        <v>4130</v>
      </c>
      <c r="B24111" t="s">
        <v>25984</v>
      </c>
      <c r="C24111" t="s">
        <v>25985</v>
      </c>
    </row>
    <row r="24112" spans="1:3" hidden="1" x14ac:dyDescent="0.25">
      <c r="A24112" t="s">
        <v>4130</v>
      </c>
      <c r="B24112" t="s">
        <v>25986</v>
      </c>
      <c r="C24112" t="s">
        <v>25987</v>
      </c>
    </row>
    <row r="24113" spans="1:3" hidden="1" x14ac:dyDescent="0.25">
      <c r="A24113" t="s">
        <v>4130</v>
      </c>
      <c r="B24113" t="s">
        <v>25988</v>
      </c>
      <c r="C24113" t="s">
        <v>25987</v>
      </c>
    </row>
    <row r="24114" spans="1:3" hidden="1" x14ac:dyDescent="0.25">
      <c r="A24114" t="s">
        <v>4130</v>
      </c>
      <c r="B24114" t="s">
        <v>25989</v>
      </c>
      <c r="C24114" t="s">
        <v>25990</v>
      </c>
    </row>
    <row r="24115" spans="1:3" hidden="1" x14ac:dyDescent="0.25">
      <c r="A24115" t="s">
        <v>4130</v>
      </c>
      <c r="B24115" t="s">
        <v>25991</v>
      </c>
      <c r="C24115" t="s">
        <v>25992</v>
      </c>
    </row>
    <row r="24116" spans="1:3" hidden="1" x14ac:dyDescent="0.25">
      <c r="A24116" t="s">
        <v>4130</v>
      </c>
      <c r="B24116" t="s">
        <v>25993</v>
      </c>
      <c r="C24116" t="s">
        <v>25994</v>
      </c>
    </row>
    <row r="24117" spans="1:3" hidden="1" x14ac:dyDescent="0.25">
      <c r="A24117" t="s">
        <v>4130</v>
      </c>
      <c r="B24117" t="s">
        <v>25995</v>
      </c>
      <c r="C24117" t="s">
        <v>25996</v>
      </c>
    </row>
    <row r="24118" spans="1:3" hidden="1" x14ac:dyDescent="0.25">
      <c r="A24118" t="s">
        <v>4130</v>
      </c>
      <c r="B24118" t="s">
        <v>25997</v>
      </c>
      <c r="C24118" t="s">
        <v>25998</v>
      </c>
    </row>
    <row r="24119" spans="1:3" hidden="1" x14ac:dyDescent="0.25">
      <c r="A24119" t="s">
        <v>4130</v>
      </c>
      <c r="B24119" t="s">
        <v>25999</v>
      </c>
      <c r="C24119" t="s">
        <v>26000</v>
      </c>
    </row>
    <row r="24120" spans="1:3" hidden="1" x14ac:dyDescent="0.25">
      <c r="A24120" t="s">
        <v>4130</v>
      </c>
      <c r="B24120" t="s">
        <v>26001</v>
      </c>
      <c r="C24120" t="s">
        <v>26002</v>
      </c>
    </row>
    <row r="24121" spans="1:3" hidden="1" x14ac:dyDescent="0.25">
      <c r="A24121" t="s">
        <v>4130</v>
      </c>
      <c r="B24121" t="s">
        <v>26003</v>
      </c>
      <c r="C24121" t="s">
        <v>26004</v>
      </c>
    </row>
    <row r="24122" spans="1:3" hidden="1" x14ac:dyDescent="0.25">
      <c r="A24122" t="s">
        <v>4130</v>
      </c>
      <c r="B24122" t="s">
        <v>26005</v>
      </c>
      <c r="C24122" t="s">
        <v>26006</v>
      </c>
    </row>
    <row r="24123" spans="1:3" hidden="1" x14ac:dyDescent="0.25">
      <c r="A24123" t="s">
        <v>4130</v>
      </c>
      <c r="B24123" t="s">
        <v>4238</v>
      </c>
      <c r="C24123" t="s">
        <v>26006</v>
      </c>
    </row>
    <row r="24124" spans="1:3" hidden="1" x14ac:dyDescent="0.25">
      <c r="A24124" t="s">
        <v>4130</v>
      </c>
      <c r="B24124" t="s">
        <v>26007</v>
      </c>
      <c r="C24124" t="s">
        <v>26008</v>
      </c>
    </row>
    <row r="24125" spans="1:3" hidden="1" x14ac:dyDescent="0.25">
      <c r="A24125" t="s">
        <v>4130</v>
      </c>
      <c r="B24125" t="s">
        <v>4238</v>
      </c>
      <c r="C24125" t="s">
        <v>26008</v>
      </c>
    </row>
    <row r="24126" spans="1:3" hidden="1" x14ac:dyDescent="0.25">
      <c r="A24126" t="s">
        <v>4130</v>
      </c>
      <c r="B24126" t="s">
        <v>26009</v>
      </c>
      <c r="C24126" t="s">
        <v>26010</v>
      </c>
    </row>
    <row r="24127" spans="1:3" hidden="1" x14ac:dyDescent="0.25">
      <c r="A24127" t="s">
        <v>4130</v>
      </c>
      <c r="B24127" t="s">
        <v>26011</v>
      </c>
      <c r="C24127" t="s">
        <v>26012</v>
      </c>
    </row>
    <row r="24128" spans="1:3" hidden="1" x14ac:dyDescent="0.25">
      <c r="A24128" t="s">
        <v>4130</v>
      </c>
      <c r="B24128" t="s">
        <v>26013</v>
      </c>
      <c r="C24128" t="s">
        <v>26014</v>
      </c>
    </row>
    <row r="24129" spans="1:3" hidden="1" x14ac:dyDescent="0.25">
      <c r="A24129" t="s">
        <v>4130</v>
      </c>
      <c r="B24129" t="s">
        <v>26015</v>
      </c>
      <c r="C24129" t="s">
        <v>26016</v>
      </c>
    </row>
    <row r="24130" spans="1:3" hidden="1" x14ac:dyDescent="0.25">
      <c r="A24130" t="s">
        <v>4130</v>
      </c>
      <c r="B24130" t="s">
        <v>26017</v>
      </c>
      <c r="C24130" t="s">
        <v>26018</v>
      </c>
    </row>
    <row r="24131" spans="1:3" hidden="1" x14ac:dyDescent="0.25">
      <c r="A24131" t="s">
        <v>4130</v>
      </c>
      <c r="B24131" t="s">
        <v>4238</v>
      </c>
      <c r="C24131" t="s">
        <v>26018</v>
      </c>
    </row>
    <row r="24132" spans="1:3" hidden="1" x14ac:dyDescent="0.25">
      <c r="A24132" t="s">
        <v>4130</v>
      </c>
      <c r="B24132" t="s">
        <v>26019</v>
      </c>
      <c r="C24132" t="s">
        <v>26020</v>
      </c>
    </row>
    <row r="24133" spans="1:3" hidden="1" x14ac:dyDescent="0.25">
      <c r="A24133" t="s">
        <v>4130</v>
      </c>
      <c r="B24133" t="s">
        <v>26021</v>
      </c>
      <c r="C24133" t="s">
        <v>26022</v>
      </c>
    </row>
    <row r="24134" spans="1:3" hidden="1" x14ac:dyDescent="0.25">
      <c r="A24134" t="s">
        <v>4130</v>
      </c>
      <c r="B24134" t="s">
        <v>26023</v>
      </c>
      <c r="C24134" t="s">
        <v>26024</v>
      </c>
    </row>
    <row r="24135" spans="1:3" hidden="1" x14ac:dyDescent="0.25">
      <c r="A24135" t="s">
        <v>4130</v>
      </c>
      <c r="B24135" t="s">
        <v>26025</v>
      </c>
      <c r="C24135" t="s">
        <v>26026</v>
      </c>
    </row>
    <row r="24136" spans="1:3" hidden="1" x14ac:dyDescent="0.25">
      <c r="A24136" t="s">
        <v>4130</v>
      </c>
      <c r="B24136" t="s">
        <v>26027</v>
      </c>
      <c r="C24136" t="s">
        <v>26028</v>
      </c>
    </row>
    <row r="24137" spans="1:3" hidden="1" x14ac:dyDescent="0.25">
      <c r="A24137" t="s">
        <v>4130</v>
      </c>
      <c r="B24137" t="s">
        <v>26029</v>
      </c>
      <c r="C24137" t="s">
        <v>26030</v>
      </c>
    </row>
    <row r="24138" spans="1:3" hidden="1" x14ac:dyDescent="0.25">
      <c r="A24138" t="s">
        <v>4130</v>
      </c>
      <c r="B24138" t="s">
        <v>26031</v>
      </c>
      <c r="C24138" t="s">
        <v>26032</v>
      </c>
    </row>
    <row r="24139" spans="1:3" hidden="1" x14ac:dyDescent="0.25">
      <c r="A24139" t="s">
        <v>4130</v>
      </c>
      <c r="B24139" t="s">
        <v>4238</v>
      </c>
      <c r="C24139" t="s">
        <v>26032</v>
      </c>
    </row>
    <row r="24140" spans="1:3" hidden="1" x14ac:dyDescent="0.25">
      <c r="A24140" t="s">
        <v>4130</v>
      </c>
      <c r="B24140" t="s">
        <v>26033</v>
      </c>
      <c r="C24140" t="s">
        <v>26034</v>
      </c>
    </row>
    <row r="24141" spans="1:3" hidden="1" x14ac:dyDescent="0.25">
      <c r="A24141" t="s">
        <v>4130</v>
      </c>
      <c r="B24141" t="s">
        <v>26035</v>
      </c>
      <c r="C24141" t="s">
        <v>26036</v>
      </c>
    </row>
    <row r="24142" spans="1:3" hidden="1" x14ac:dyDescent="0.25">
      <c r="A24142" t="s">
        <v>4130</v>
      </c>
      <c r="B24142" t="s">
        <v>4238</v>
      </c>
      <c r="C24142" t="s">
        <v>26034</v>
      </c>
    </row>
    <row r="24143" spans="1:3" hidden="1" x14ac:dyDescent="0.25">
      <c r="A24143" t="s">
        <v>4130</v>
      </c>
      <c r="B24143" t="s">
        <v>26037</v>
      </c>
      <c r="C24143" t="s">
        <v>26038</v>
      </c>
    </row>
    <row r="24144" spans="1:3" hidden="1" x14ac:dyDescent="0.25">
      <c r="A24144" t="s">
        <v>4130</v>
      </c>
      <c r="B24144" t="s">
        <v>4238</v>
      </c>
      <c r="C24144" t="s">
        <v>26038</v>
      </c>
    </row>
    <row r="24145" spans="1:3" hidden="1" x14ac:dyDescent="0.25">
      <c r="A24145" t="s">
        <v>4130</v>
      </c>
      <c r="B24145" t="s">
        <v>26039</v>
      </c>
      <c r="C24145" t="s">
        <v>26040</v>
      </c>
    </row>
    <row r="24146" spans="1:3" hidden="1" x14ac:dyDescent="0.25">
      <c r="A24146" t="s">
        <v>4130</v>
      </c>
      <c r="B24146" t="s">
        <v>26041</v>
      </c>
      <c r="C24146" t="s">
        <v>26042</v>
      </c>
    </row>
    <row r="24147" spans="1:3" hidden="1" x14ac:dyDescent="0.25">
      <c r="A24147" t="s">
        <v>4130</v>
      </c>
      <c r="B24147" t="s">
        <v>26043</v>
      </c>
      <c r="C24147" t="s">
        <v>26044</v>
      </c>
    </row>
    <row r="24148" spans="1:3" hidden="1" x14ac:dyDescent="0.25">
      <c r="A24148" t="s">
        <v>4130</v>
      </c>
      <c r="B24148" t="s">
        <v>26045</v>
      </c>
      <c r="C24148" t="s">
        <v>26046</v>
      </c>
    </row>
    <row r="24149" spans="1:3" hidden="1" x14ac:dyDescent="0.25">
      <c r="A24149" t="s">
        <v>4130</v>
      </c>
      <c r="B24149" t="s">
        <v>26047</v>
      </c>
      <c r="C24149" t="s">
        <v>26048</v>
      </c>
    </row>
    <row r="24150" spans="1:3" hidden="1" x14ac:dyDescent="0.25">
      <c r="A24150" t="s">
        <v>4130</v>
      </c>
      <c r="B24150" t="s">
        <v>26049</v>
      </c>
      <c r="C24150" t="s">
        <v>26050</v>
      </c>
    </row>
    <row r="24151" spans="1:3" hidden="1" x14ac:dyDescent="0.25">
      <c r="A24151" t="s">
        <v>4130</v>
      </c>
      <c r="B24151" t="s">
        <v>26051</v>
      </c>
      <c r="C24151" t="s">
        <v>26052</v>
      </c>
    </row>
    <row r="24152" spans="1:3" hidden="1" x14ac:dyDescent="0.25">
      <c r="A24152" t="s">
        <v>4130</v>
      </c>
      <c r="B24152" t="s">
        <v>26053</v>
      </c>
      <c r="C24152" t="s">
        <v>26054</v>
      </c>
    </row>
    <row r="24153" spans="1:3" hidden="1" x14ac:dyDescent="0.25">
      <c r="A24153" t="s">
        <v>4130</v>
      </c>
      <c r="B24153" t="s">
        <v>26055</v>
      </c>
      <c r="C24153" t="s">
        <v>26056</v>
      </c>
    </row>
    <row r="24154" spans="1:3" hidden="1" x14ac:dyDescent="0.25">
      <c r="A24154" t="s">
        <v>4130</v>
      </c>
      <c r="B24154" t="s">
        <v>26057</v>
      </c>
      <c r="C24154" t="s">
        <v>26058</v>
      </c>
    </row>
    <row r="24155" spans="1:3" hidden="1" x14ac:dyDescent="0.25">
      <c r="A24155" t="s">
        <v>4130</v>
      </c>
      <c r="B24155" t="s">
        <v>26059</v>
      </c>
      <c r="C24155" t="s">
        <v>26060</v>
      </c>
    </row>
    <row r="24156" spans="1:3" hidden="1" x14ac:dyDescent="0.25">
      <c r="A24156" t="s">
        <v>4130</v>
      </c>
      <c r="B24156" t="s">
        <v>26061</v>
      </c>
      <c r="C24156" t="s">
        <v>26062</v>
      </c>
    </row>
    <row r="24157" spans="1:3" hidden="1" x14ac:dyDescent="0.25">
      <c r="A24157" t="s">
        <v>4130</v>
      </c>
      <c r="B24157" t="s">
        <v>26063</v>
      </c>
      <c r="C24157" t="s">
        <v>26064</v>
      </c>
    </row>
    <row r="24158" spans="1:3" hidden="1" x14ac:dyDescent="0.25">
      <c r="A24158" t="s">
        <v>4130</v>
      </c>
      <c r="B24158" t="s">
        <v>26065</v>
      </c>
      <c r="C24158" t="s">
        <v>26066</v>
      </c>
    </row>
    <row r="24159" spans="1:3" hidden="1" x14ac:dyDescent="0.25">
      <c r="A24159" t="s">
        <v>4130</v>
      </c>
      <c r="B24159" t="s">
        <v>26067</v>
      </c>
      <c r="C24159" t="s">
        <v>26068</v>
      </c>
    </row>
    <row r="24160" spans="1:3" hidden="1" x14ac:dyDescent="0.25">
      <c r="A24160" t="s">
        <v>4130</v>
      </c>
      <c r="B24160" t="s">
        <v>26069</v>
      </c>
      <c r="C24160" t="s">
        <v>26070</v>
      </c>
    </row>
    <row r="24161" spans="1:3" hidden="1" x14ac:dyDescent="0.25">
      <c r="A24161" t="s">
        <v>4130</v>
      </c>
      <c r="B24161" t="s">
        <v>26071</v>
      </c>
      <c r="C24161" t="s">
        <v>26072</v>
      </c>
    </row>
    <row r="24162" spans="1:3" hidden="1" x14ac:dyDescent="0.25">
      <c r="A24162" t="s">
        <v>4130</v>
      </c>
      <c r="B24162" t="s">
        <v>26073</v>
      </c>
      <c r="C24162" t="s">
        <v>26074</v>
      </c>
    </row>
    <row r="24163" spans="1:3" hidden="1" x14ac:dyDescent="0.25">
      <c r="A24163" t="s">
        <v>4130</v>
      </c>
      <c r="B24163" t="s">
        <v>26075</v>
      </c>
      <c r="C24163" t="s">
        <v>26076</v>
      </c>
    </row>
    <row r="24164" spans="1:3" hidden="1" x14ac:dyDescent="0.25">
      <c r="A24164" t="s">
        <v>4130</v>
      </c>
      <c r="B24164" t="s">
        <v>26077</v>
      </c>
      <c r="C24164" t="s">
        <v>25983</v>
      </c>
    </row>
    <row r="24165" spans="1:3" hidden="1" x14ac:dyDescent="0.25">
      <c r="A24165" t="s">
        <v>4130</v>
      </c>
      <c r="B24165" t="s">
        <v>26078</v>
      </c>
      <c r="C24165" t="s">
        <v>26079</v>
      </c>
    </row>
    <row r="24166" spans="1:3" hidden="1" x14ac:dyDescent="0.25">
      <c r="A24166" t="s">
        <v>4130</v>
      </c>
      <c r="B24166" t="s">
        <v>26080</v>
      </c>
      <c r="C24166" t="s">
        <v>26081</v>
      </c>
    </row>
    <row r="24167" spans="1:3" hidden="1" x14ac:dyDescent="0.25">
      <c r="A24167" t="s">
        <v>4130</v>
      </c>
      <c r="B24167" t="s">
        <v>26082</v>
      </c>
      <c r="C24167" t="s">
        <v>26083</v>
      </c>
    </row>
    <row r="24168" spans="1:3" hidden="1" x14ac:dyDescent="0.25">
      <c r="A24168" t="s">
        <v>4130</v>
      </c>
      <c r="B24168" t="s">
        <v>26084</v>
      </c>
      <c r="C24168" t="s">
        <v>26085</v>
      </c>
    </row>
    <row r="24169" spans="1:3" hidden="1" x14ac:dyDescent="0.25">
      <c r="A24169" t="s">
        <v>4130</v>
      </c>
      <c r="B24169" t="s">
        <v>26086</v>
      </c>
      <c r="C24169" t="s">
        <v>26087</v>
      </c>
    </row>
    <row r="24170" spans="1:3" hidden="1" x14ac:dyDescent="0.25">
      <c r="A24170" t="s">
        <v>4130</v>
      </c>
      <c r="B24170" t="s">
        <v>26088</v>
      </c>
      <c r="C24170" t="s">
        <v>26089</v>
      </c>
    </row>
    <row r="24171" spans="1:3" hidden="1" x14ac:dyDescent="0.25">
      <c r="A24171" t="s">
        <v>4130</v>
      </c>
      <c r="B24171" t="s">
        <v>26090</v>
      </c>
      <c r="C24171" t="s">
        <v>26091</v>
      </c>
    </row>
    <row r="24172" spans="1:3" hidden="1" x14ac:dyDescent="0.25">
      <c r="A24172" t="s">
        <v>4130</v>
      </c>
      <c r="B24172" t="s">
        <v>26092</v>
      </c>
      <c r="C24172" t="s">
        <v>26093</v>
      </c>
    </row>
    <row r="24173" spans="1:3" hidden="1" x14ac:dyDescent="0.25">
      <c r="A24173" t="s">
        <v>4130</v>
      </c>
      <c r="B24173" t="s">
        <v>26094</v>
      </c>
      <c r="C24173" t="s">
        <v>26095</v>
      </c>
    </row>
    <row r="24174" spans="1:3" hidden="1" x14ac:dyDescent="0.25">
      <c r="A24174" t="s">
        <v>4130</v>
      </c>
      <c r="B24174" t="s">
        <v>26096</v>
      </c>
      <c r="C24174" t="s">
        <v>26097</v>
      </c>
    </row>
    <row r="24175" spans="1:3" hidden="1" x14ac:dyDescent="0.25">
      <c r="A24175" t="s">
        <v>4130</v>
      </c>
      <c r="B24175" t="s">
        <v>26098</v>
      </c>
      <c r="C24175" t="s">
        <v>26099</v>
      </c>
    </row>
    <row r="24176" spans="1:3" hidden="1" x14ac:dyDescent="0.25">
      <c r="A24176" t="s">
        <v>4130</v>
      </c>
      <c r="B24176" t="s">
        <v>26100</v>
      </c>
      <c r="C24176" t="s">
        <v>26101</v>
      </c>
    </row>
    <row r="24177" spans="1:3" hidden="1" x14ac:dyDescent="0.25">
      <c r="A24177" t="s">
        <v>4130</v>
      </c>
      <c r="B24177" t="s">
        <v>26102</v>
      </c>
      <c r="C24177" t="s">
        <v>26103</v>
      </c>
    </row>
    <row r="24178" spans="1:3" hidden="1" x14ac:dyDescent="0.25">
      <c r="A24178" t="s">
        <v>4130</v>
      </c>
      <c r="B24178" t="s">
        <v>26104</v>
      </c>
      <c r="C24178" t="s">
        <v>26105</v>
      </c>
    </row>
    <row r="24179" spans="1:3" hidden="1" x14ac:dyDescent="0.25">
      <c r="A24179" t="s">
        <v>4130</v>
      </c>
      <c r="B24179" t="s">
        <v>26106</v>
      </c>
      <c r="C24179" t="s">
        <v>26107</v>
      </c>
    </row>
    <row r="24180" spans="1:3" hidden="1" x14ac:dyDescent="0.25">
      <c r="A24180" t="s">
        <v>4130</v>
      </c>
      <c r="B24180" t="s">
        <v>26108</v>
      </c>
      <c r="C24180" t="s">
        <v>26109</v>
      </c>
    </row>
    <row r="24181" spans="1:3" hidden="1" x14ac:dyDescent="0.25">
      <c r="A24181" t="s">
        <v>4130</v>
      </c>
      <c r="B24181" t="s">
        <v>26110</v>
      </c>
      <c r="C24181" t="s">
        <v>26111</v>
      </c>
    </row>
    <row r="24182" spans="1:3" hidden="1" x14ac:dyDescent="0.25">
      <c r="A24182" t="s">
        <v>4130</v>
      </c>
      <c r="B24182" t="s">
        <v>26112</v>
      </c>
      <c r="C24182" t="s">
        <v>26113</v>
      </c>
    </row>
    <row r="24183" spans="1:3" hidden="1" x14ac:dyDescent="0.25">
      <c r="A24183" t="s">
        <v>4130</v>
      </c>
      <c r="B24183" t="s">
        <v>26114</v>
      </c>
      <c r="C24183" t="s">
        <v>26115</v>
      </c>
    </row>
    <row r="24184" spans="1:3" hidden="1" x14ac:dyDescent="0.25">
      <c r="A24184" t="s">
        <v>4130</v>
      </c>
      <c r="B24184" t="s">
        <v>26116</v>
      </c>
      <c r="C24184" t="s">
        <v>26117</v>
      </c>
    </row>
    <row r="24185" spans="1:3" hidden="1" x14ac:dyDescent="0.25">
      <c r="A24185" t="s">
        <v>4130</v>
      </c>
      <c r="B24185" t="s">
        <v>26118</v>
      </c>
      <c r="C24185" t="s">
        <v>26119</v>
      </c>
    </row>
    <row r="24186" spans="1:3" hidden="1" x14ac:dyDescent="0.25">
      <c r="A24186" t="s">
        <v>4130</v>
      </c>
      <c r="B24186" t="s">
        <v>26120</v>
      </c>
      <c r="C24186" t="s">
        <v>26121</v>
      </c>
    </row>
    <row r="24187" spans="1:3" hidden="1" x14ac:dyDescent="0.25">
      <c r="A24187" t="s">
        <v>4130</v>
      </c>
      <c r="B24187" t="s">
        <v>10910</v>
      </c>
      <c r="C24187" t="s">
        <v>26122</v>
      </c>
    </row>
    <row r="24188" spans="1:3" hidden="1" x14ac:dyDescent="0.25">
      <c r="A24188" t="s">
        <v>4130</v>
      </c>
      <c r="B24188" t="s">
        <v>26123</v>
      </c>
      <c r="C24188" t="s">
        <v>26124</v>
      </c>
    </row>
    <row r="24189" spans="1:3" hidden="1" x14ac:dyDescent="0.25">
      <c r="A24189" t="s">
        <v>4130</v>
      </c>
      <c r="B24189" t="s">
        <v>26125</v>
      </c>
      <c r="C24189" t="s">
        <v>26126</v>
      </c>
    </row>
    <row r="24190" spans="1:3" hidden="1" x14ac:dyDescent="0.25">
      <c r="A24190" t="s">
        <v>4130</v>
      </c>
      <c r="B24190" t="s">
        <v>26127</v>
      </c>
      <c r="C24190" t="s">
        <v>26128</v>
      </c>
    </row>
    <row r="24191" spans="1:3" hidden="1" x14ac:dyDescent="0.25">
      <c r="A24191" t="s">
        <v>4130</v>
      </c>
      <c r="B24191" t="s">
        <v>26129</v>
      </c>
      <c r="C24191" t="s">
        <v>26130</v>
      </c>
    </row>
    <row r="24192" spans="1:3" hidden="1" x14ac:dyDescent="0.25">
      <c r="A24192" t="s">
        <v>4130</v>
      </c>
      <c r="B24192" t="s">
        <v>26131</v>
      </c>
      <c r="C24192" t="s">
        <v>26132</v>
      </c>
    </row>
    <row r="24193" spans="1:3" hidden="1" x14ac:dyDescent="0.25">
      <c r="A24193" t="s">
        <v>4130</v>
      </c>
      <c r="B24193" t="s">
        <v>26133</v>
      </c>
      <c r="C24193" t="s">
        <v>26134</v>
      </c>
    </row>
    <row r="24194" spans="1:3" hidden="1" x14ac:dyDescent="0.25">
      <c r="A24194" t="s">
        <v>4130</v>
      </c>
      <c r="B24194" t="s">
        <v>26133</v>
      </c>
      <c r="C24194" t="s">
        <v>26135</v>
      </c>
    </row>
    <row r="24195" spans="1:3" hidden="1" x14ac:dyDescent="0.25">
      <c r="A24195" t="s">
        <v>4130</v>
      </c>
      <c r="B24195" t="s">
        <v>26136</v>
      </c>
      <c r="C24195" t="s">
        <v>26137</v>
      </c>
    </row>
    <row r="24196" spans="1:3" hidden="1" x14ac:dyDescent="0.25">
      <c r="A24196" t="s">
        <v>4130</v>
      </c>
      <c r="B24196" t="s">
        <v>26138</v>
      </c>
      <c r="C24196" t="s">
        <v>26139</v>
      </c>
    </row>
    <row r="24197" spans="1:3" hidden="1" x14ac:dyDescent="0.25">
      <c r="A24197" t="s">
        <v>4130</v>
      </c>
      <c r="B24197" t="s">
        <v>26140</v>
      </c>
      <c r="C24197" t="s">
        <v>26141</v>
      </c>
    </row>
    <row r="24198" spans="1:3" hidden="1" x14ac:dyDescent="0.25">
      <c r="A24198" t="s">
        <v>4130</v>
      </c>
      <c r="B24198" t="s">
        <v>26142</v>
      </c>
      <c r="C24198" t="s">
        <v>26143</v>
      </c>
    </row>
    <row r="24199" spans="1:3" hidden="1" x14ac:dyDescent="0.25">
      <c r="A24199" t="s">
        <v>4130</v>
      </c>
      <c r="B24199" t="s">
        <v>26142</v>
      </c>
      <c r="C24199" t="s">
        <v>26144</v>
      </c>
    </row>
    <row r="24200" spans="1:3" hidden="1" x14ac:dyDescent="0.25">
      <c r="A24200" t="s">
        <v>4130</v>
      </c>
      <c r="B24200" t="s">
        <v>26145</v>
      </c>
      <c r="C24200" t="s">
        <v>26146</v>
      </c>
    </row>
    <row r="24201" spans="1:3" hidden="1" x14ac:dyDescent="0.25">
      <c r="A24201" t="s">
        <v>4130</v>
      </c>
      <c r="B24201" t="s">
        <v>26147</v>
      </c>
      <c r="C24201" t="s">
        <v>21161</v>
      </c>
    </row>
    <row r="24202" spans="1:3" hidden="1" x14ac:dyDescent="0.25">
      <c r="A24202" t="s">
        <v>4130</v>
      </c>
      <c r="B24202" t="s">
        <v>26148</v>
      </c>
      <c r="C24202" t="s">
        <v>26149</v>
      </c>
    </row>
    <row r="24203" spans="1:3" hidden="1" x14ac:dyDescent="0.25">
      <c r="A24203" t="s">
        <v>4130</v>
      </c>
      <c r="B24203" t="s">
        <v>26150</v>
      </c>
      <c r="C24203" t="s">
        <v>26151</v>
      </c>
    </row>
    <row r="24204" spans="1:3" hidden="1" x14ac:dyDescent="0.25">
      <c r="A24204" t="s">
        <v>4130</v>
      </c>
      <c r="B24204" t="s">
        <v>26152</v>
      </c>
      <c r="C24204" t="s">
        <v>26153</v>
      </c>
    </row>
    <row r="24205" spans="1:3" hidden="1" x14ac:dyDescent="0.25">
      <c r="A24205" t="s">
        <v>4130</v>
      </c>
      <c r="B24205" t="s">
        <v>26154</v>
      </c>
      <c r="C24205" t="s">
        <v>26155</v>
      </c>
    </row>
    <row r="24206" spans="1:3" hidden="1" x14ac:dyDescent="0.25">
      <c r="A24206" t="s">
        <v>4130</v>
      </c>
      <c r="B24206" t="s">
        <v>26156</v>
      </c>
      <c r="C24206" t="s">
        <v>26157</v>
      </c>
    </row>
    <row r="24207" spans="1:3" hidden="1" x14ac:dyDescent="0.25">
      <c r="A24207" t="s">
        <v>4130</v>
      </c>
      <c r="B24207" t="s">
        <v>26158</v>
      </c>
      <c r="C24207" t="s">
        <v>26159</v>
      </c>
    </row>
    <row r="24208" spans="1:3" hidden="1" x14ac:dyDescent="0.25">
      <c r="A24208" t="s">
        <v>4130</v>
      </c>
      <c r="B24208" t="s">
        <v>26160</v>
      </c>
      <c r="C24208" t="s">
        <v>26161</v>
      </c>
    </row>
    <row r="24209" spans="1:3" hidden="1" x14ac:dyDescent="0.25">
      <c r="A24209" t="s">
        <v>4130</v>
      </c>
      <c r="B24209" t="s">
        <v>26162</v>
      </c>
      <c r="C24209" t="s">
        <v>26163</v>
      </c>
    </row>
    <row r="24210" spans="1:3" hidden="1" x14ac:dyDescent="0.25">
      <c r="A24210" t="s">
        <v>4130</v>
      </c>
      <c r="B24210" t="s">
        <v>26164</v>
      </c>
      <c r="C24210" t="s">
        <v>26165</v>
      </c>
    </row>
    <row r="24211" spans="1:3" hidden="1" x14ac:dyDescent="0.25">
      <c r="A24211" t="s">
        <v>4130</v>
      </c>
      <c r="B24211" t="s">
        <v>26166</v>
      </c>
      <c r="C24211" t="s">
        <v>26167</v>
      </c>
    </row>
    <row r="24212" spans="1:3" hidden="1" x14ac:dyDescent="0.25">
      <c r="A24212" t="s">
        <v>4130</v>
      </c>
      <c r="B24212" t="s">
        <v>26168</v>
      </c>
      <c r="C24212" t="s">
        <v>4134</v>
      </c>
    </row>
    <row r="24213" spans="1:3" hidden="1" x14ac:dyDescent="0.25">
      <c r="A24213" t="s">
        <v>4130</v>
      </c>
      <c r="B24213" t="s">
        <v>26169</v>
      </c>
      <c r="C24213" t="s">
        <v>26170</v>
      </c>
    </row>
    <row r="24214" spans="1:3" hidden="1" x14ac:dyDescent="0.25">
      <c r="A24214" t="s">
        <v>4130</v>
      </c>
      <c r="B24214" t="s">
        <v>26169</v>
      </c>
      <c r="C24214" t="s">
        <v>26171</v>
      </c>
    </row>
    <row r="24215" spans="1:3" hidden="1" x14ac:dyDescent="0.25">
      <c r="A24215" t="s">
        <v>4130</v>
      </c>
      <c r="B24215" t="s">
        <v>26172</v>
      </c>
      <c r="C24215" t="s">
        <v>26173</v>
      </c>
    </row>
    <row r="24216" spans="1:3" hidden="1" x14ac:dyDescent="0.25">
      <c r="A24216" t="s">
        <v>4130</v>
      </c>
      <c r="B24216" t="s">
        <v>26172</v>
      </c>
      <c r="C24216" t="s">
        <v>26174</v>
      </c>
    </row>
    <row r="24217" spans="1:3" hidden="1" x14ac:dyDescent="0.25">
      <c r="A24217" t="s">
        <v>4130</v>
      </c>
      <c r="B24217" t="s">
        <v>26175</v>
      </c>
      <c r="C24217" t="s">
        <v>26176</v>
      </c>
    </row>
    <row r="24218" spans="1:3" hidden="1" x14ac:dyDescent="0.25">
      <c r="A24218" t="s">
        <v>4130</v>
      </c>
      <c r="B24218" t="s">
        <v>26177</v>
      </c>
      <c r="C24218" t="s">
        <v>26178</v>
      </c>
    </row>
    <row r="24219" spans="1:3" hidden="1" x14ac:dyDescent="0.25">
      <c r="A24219" t="s">
        <v>4130</v>
      </c>
      <c r="B24219" t="s">
        <v>26179</v>
      </c>
      <c r="C24219" t="s">
        <v>26180</v>
      </c>
    </row>
    <row r="24220" spans="1:3" hidden="1" x14ac:dyDescent="0.25">
      <c r="A24220" t="s">
        <v>4130</v>
      </c>
      <c r="B24220" t="s">
        <v>26181</v>
      </c>
      <c r="C24220" t="s">
        <v>26180</v>
      </c>
    </row>
    <row r="24221" spans="1:3" hidden="1" x14ac:dyDescent="0.25">
      <c r="A24221" t="s">
        <v>4130</v>
      </c>
      <c r="B24221" t="s">
        <v>26182</v>
      </c>
      <c r="C24221" t="s">
        <v>26183</v>
      </c>
    </row>
    <row r="24222" spans="1:3" hidden="1" x14ac:dyDescent="0.25">
      <c r="A24222" t="s">
        <v>4130</v>
      </c>
      <c r="B24222" t="s">
        <v>26184</v>
      </c>
      <c r="C24222" t="s">
        <v>21161</v>
      </c>
    </row>
    <row r="24223" spans="1:3" hidden="1" x14ac:dyDescent="0.25">
      <c r="A24223" t="s">
        <v>4130</v>
      </c>
      <c r="B24223" t="s">
        <v>26185</v>
      </c>
      <c r="C24223" t="s">
        <v>26186</v>
      </c>
    </row>
    <row r="24224" spans="1:3" hidden="1" x14ac:dyDescent="0.25">
      <c r="A24224" t="s">
        <v>4130</v>
      </c>
      <c r="B24224" t="s">
        <v>26187</v>
      </c>
      <c r="C24224" t="s">
        <v>26188</v>
      </c>
    </row>
    <row r="24225" spans="1:3" hidden="1" x14ac:dyDescent="0.25">
      <c r="A24225" t="s">
        <v>4130</v>
      </c>
      <c r="B24225" t="s">
        <v>26189</v>
      </c>
      <c r="C24225" t="s">
        <v>21506</v>
      </c>
    </row>
    <row r="24226" spans="1:3" hidden="1" x14ac:dyDescent="0.25">
      <c r="A24226" t="s">
        <v>4130</v>
      </c>
      <c r="B24226" t="s">
        <v>26190</v>
      </c>
      <c r="C24226" t="s">
        <v>26191</v>
      </c>
    </row>
    <row r="24227" spans="1:3" hidden="1" x14ac:dyDescent="0.25">
      <c r="A24227" t="s">
        <v>4130</v>
      </c>
      <c r="B24227" t="s">
        <v>26192</v>
      </c>
      <c r="C24227" t="s">
        <v>26193</v>
      </c>
    </row>
    <row r="24228" spans="1:3" hidden="1" x14ac:dyDescent="0.25">
      <c r="A24228" t="s">
        <v>4130</v>
      </c>
      <c r="B24228" t="s">
        <v>26194</v>
      </c>
      <c r="C24228" t="s">
        <v>26195</v>
      </c>
    </row>
    <row r="24229" spans="1:3" hidden="1" x14ac:dyDescent="0.25">
      <c r="A24229" t="s">
        <v>4130</v>
      </c>
      <c r="B24229" t="s">
        <v>26196</v>
      </c>
      <c r="C24229" t="s">
        <v>26195</v>
      </c>
    </row>
    <row r="24230" spans="1:3" hidden="1" x14ac:dyDescent="0.25">
      <c r="A24230" t="s">
        <v>4130</v>
      </c>
      <c r="B24230" t="s">
        <v>26197</v>
      </c>
      <c r="C24230" t="s">
        <v>26198</v>
      </c>
    </row>
    <row r="24231" spans="1:3" hidden="1" x14ac:dyDescent="0.25">
      <c r="A24231" t="s">
        <v>4130</v>
      </c>
      <c r="B24231" t="s">
        <v>26199</v>
      </c>
      <c r="C24231" t="s">
        <v>26200</v>
      </c>
    </row>
    <row r="24232" spans="1:3" hidden="1" x14ac:dyDescent="0.25">
      <c r="A24232" t="s">
        <v>4130</v>
      </c>
      <c r="B24232" t="s">
        <v>26201</v>
      </c>
      <c r="C24232" t="s">
        <v>26202</v>
      </c>
    </row>
    <row r="24233" spans="1:3" hidden="1" x14ac:dyDescent="0.25">
      <c r="A24233" t="s">
        <v>4130</v>
      </c>
      <c r="B24233" t="s">
        <v>26203</v>
      </c>
      <c r="C24233" t="s">
        <v>26204</v>
      </c>
    </row>
    <row r="24234" spans="1:3" hidden="1" x14ac:dyDescent="0.25">
      <c r="A24234" t="s">
        <v>4130</v>
      </c>
      <c r="B24234" t="s">
        <v>26205</v>
      </c>
      <c r="C24234" t="s">
        <v>1287</v>
      </c>
    </row>
    <row r="24235" spans="1:3" hidden="1" x14ac:dyDescent="0.25">
      <c r="A24235" t="s">
        <v>4130</v>
      </c>
      <c r="B24235" t="s">
        <v>26206</v>
      </c>
      <c r="C24235" t="s">
        <v>26207</v>
      </c>
    </row>
    <row r="24236" spans="1:3" hidden="1" x14ac:dyDescent="0.25">
      <c r="A24236" t="s">
        <v>4130</v>
      </c>
      <c r="B24236" t="s">
        <v>26208</v>
      </c>
      <c r="C24236" t="s">
        <v>26207</v>
      </c>
    </row>
    <row r="24237" spans="1:3" hidden="1" x14ac:dyDescent="0.25">
      <c r="A24237" t="s">
        <v>4130</v>
      </c>
      <c r="B24237" t="s">
        <v>26209</v>
      </c>
      <c r="C24237" t="s">
        <v>26210</v>
      </c>
    </row>
    <row r="24238" spans="1:3" hidden="1" x14ac:dyDescent="0.25">
      <c r="A24238" t="s">
        <v>4130</v>
      </c>
      <c r="B24238" t="s">
        <v>26211</v>
      </c>
      <c r="C24238" t="s">
        <v>26212</v>
      </c>
    </row>
    <row r="24239" spans="1:3" hidden="1" x14ac:dyDescent="0.25">
      <c r="A24239" t="s">
        <v>4130</v>
      </c>
      <c r="B24239" t="s">
        <v>26213</v>
      </c>
      <c r="C24239" t="s">
        <v>26214</v>
      </c>
    </row>
    <row r="24240" spans="1:3" hidden="1" x14ac:dyDescent="0.25">
      <c r="A24240" t="s">
        <v>4130</v>
      </c>
      <c r="B24240" t="s">
        <v>26215</v>
      </c>
      <c r="C24240" t="s">
        <v>26214</v>
      </c>
    </row>
    <row r="24241" spans="1:3" hidden="1" x14ac:dyDescent="0.25">
      <c r="A24241" t="s">
        <v>4130</v>
      </c>
      <c r="B24241" t="s">
        <v>26216</v>
      </c>
      <c r="C24241" t="s">
        <v>26217</v>
      </c>
    </row>
    <row r="24242" spans="1:3" hidden="1" x14ac:dyDescent="0.25">
      <c r="A24242" t="s">
        <v>4130</v>
      </c>
      <c r="B24242" t="s">
        <v>26218</v>
      </c>
      <c r="C24242" t="s">
        <v>26219</v>
      </c>
    </row>
    <row r="24243" spans="1:3" hidden="1" x14ac:dyDescent="0.25">
      <c r="A24243" t="s">
        <v>4130</v>
      </c>
      <c r="B24243" t="s">
        <v>26220</v>
      </c>
      <c r="C24243" t="s">
        <v>26221</v>
      </c>
    </row>
    <row r="24244" spans="1:3" hidden="1" x14ac:dyDescent="0.25">
      <c r="A24244" t="s">
        <v>4130</v>
      </c>
      <c r="B24244" t="s">
        <v>26222</v>
      </c>
      <c r="C24244" t="s">
        <v>26223</v>
      </c>
    </row>
    <row r="24245" spans="1:3" hidden="1" x14ac:dyDescent="0.25">
      <c r="A24245" t="s">
        <v>4130</v>
      </c>
      <c r="B24245" t="s">
        <v>26224</v>
      </c>
      <c r="C24245" t="s">
        <v>26225</v>
      </c>
    </row>
    <row r="24246" spans="1:3" hidden="1" x14ac:dyDescent="0.25">
      <c r="A24246" t="s">
        <v>4130</v>
      </c>
      <c r="B24246" t="s">
        <v>26226</v>
      </c>
      <c r="C24246" t="s">
        <v>26225</v>
      </c>
    </row>
    <row r="24247" spans="1:3" hidden="1" x14ac:dyDescent="0.25">
      <c r="A24247" t="s">
        <v>4130</v>
      </c>
      <c r="B24247" t="s">
        <v>26227</v>
      </c>
      <c r="C24247" t="s">
        <v>26228</v>
      </c>
    </row>
    <row r="24248" spans="1:3" hidden="1" x14ac:dyDescent="0.25">
      <c r="A24248" t="s">
        <v>4130</v>
      </c>
      <c r="B24248" t="s">
        <v>26229</v>
      </c>
      <c r="C24248" t="s">
        <v>26230</v>
      </c>
    </row>
    <row r="24249" spans="1:3" hidden="1" x14ac:dyDescent="0.25">
      <c r="A24249" t="s">
        <v>4130</v>
      </c>
      <c r="B24249" t="s">
        <v>26231</v>
      </c>
      <c r="C24249" t="s">
        <v>26232</v>
      </c>
    </row>
    <row r="24250" spans="1:3" hidden="1" x14ac:dyDescent="0.25">
      <c r="A24250" t="s">
        <v>4130</v>
      </c>
      <c r="B24250" t="s">
        <v>26233</v>
      </c>
      <c r="C24250" t="s">
        <v>26232</v>
      </c>
    </row>
    <row r="24251" spans="1:3" hidden="1" x14ac:dyDescent="0.25">
      <c r="A24251" t="s">
        <v>4130</v>
      </c>
      <c r="B24251" t="s">
        <v>26234</v>
      </c>
      <c r="C24251" t="s">
        <v>26235</v>
      </c>
    </row>
    <row r="24252" spans="1:3" hidden="1" x14ac:dyDescent="0.25">
      <c r="A24252" t="s">
        <v>4130</v>
      </c>
      <c r="B24252" t="s">
        <v>26236</v>
      </c>
      <c r="C24252" t="s">
        <v>26237</v>
      </c>
    </row>
    <row r="24253" spans="1:3" hidden="1" x14ac:dyDescent="0.25">
      <c r="A24253" t="s">
        <v>4130</v>
      </c>
      <c r="B24253" t="s">
        <v>26238</v>
      </c>
      <c r="C24253" t="s">
        <v>26239</v>
      </c>
    </row>
    <row r="24254" spans="1:3" hidden="1" x14ac:dyDescent="0.25">
      <c r="A24254" t="s">
        <v>4130</v>
      </c>
      <c r="B24254" t="s">
        <v>26240</v>
      </c>
      <c r="C24254" t="s">
        <v>26239</v>
      </c>
    </row>
    <row r="24255" spans="1:3" hidden="1" x14ac:dyDescent="0.25">
      <c r="A24255" t="s">
        <v>4130</v>
      </c>
      <c r="B24255" t="s">
        <v>26241</v>
      </c>
      <c r="C24255" t="s">
        <v>26242</v>
      </c>
    </row>
    <row r="24256" spans="1:3" hidden="1" x14ac:dyDescent="0.25">
      <c r="A24256" t="s">
        <v>4130</v>
      </c>
      <c r="B24256" t="s">
        <v>26243</v>
      </c>
      <c r="C24256" t="s">
        <v>26244</v>
      </c>
    </row>
    <row r="24257" spans="1:3" hidden="1" x14ac:dyDescent="0.25">
      <c r="A24257" t="s">
        <v>4130</v>
      </c>
      <c r="B24257" t="s">
        <v>26245</v>
      </c>
      <c r="C24257" t="s">
        <v>26246</v>
      </c>
    </row>
    <row r="24258" spans="1:3" hidden="1" x14ac:dyDescent="0.25">
      <c r="A24258" t="s">
        <v>4130</v>
      </c>
      <c r="B24258" t="s">
        <v>26247</v>
      </c>
      <c r="C24258" t="s">
        <v>26248</v>
      </c>
    </row>
    <row r="24259" spans="1:3" hidden="1" x14ac:dyDescent="0.25">
      <c r="A24259" t="s">
        <v>4130</v>
      </c>
      <c r="B24259" t="s">
        <v>26249</v>
      </c>
      <c r="C24259" t="s">
        <v>26250</v>
      </c>
    </row>
    <row r="24260" spans="1:3" hidden="1" x14ac:dyDescent="0.25">
      <c r="A24260" t="s">
        <v>4130</v>
      </c>
      <c r="B24260" t="s">
        <v>26251</v>
      </c>
      <c r="C24260" t="s">
        <v>26252</v>
      </c>
    </row>
    <row r="24261" spans="1:3" hidden="1" x14ac:dyDescent="0.25">
      <c r="A24261" t="s">
        <v>4130</v>
      </c>
      <c r="B24261" t="s">
        <v>26253</v>
      </c>
      <c r="C24261" t="s">
        <v>26254</v>
      </c>
    </row>
    <row r="24262" spans="1:3" hidden="1" x14ac:dyDescent="0.25">
      <c r="A24262" t="s">
        <v>4130</v>
      </c>
      <c r="B24262" t="s">
        <v>26255</v>
      </c>
      <c r="C24262" t="s">
        <v>26250</v>
      </c>
    </row>
    <row r="24263" spans="1:3" hidden="1" x14ac:dyDescent="0.25">
      <c r="A24263" t="s">
        <v>4130</v>
      </c>
      <c r="B24263" t="s">
        <v>26256</v>
      </c>
      <c r="C24263" t="s">
        <v>26257</v>
      </c>
    </row>
    <row r="24264" spans="1:3" hidden="1" x14ac:dyDescent="0.25">
      <c r="A24264" t="s">
        <v>4130</v>
      </c>
      <c r="B24264" t="s">
        <v>26258</v>
      </c>
      <c r="C24264" t="s">
        <v>26259</v>
      </c>
    </row>
    <row r="24265" spans="1:3" hidden="1" x14ac:dyDescent="0.25">
      <c r="A24265" t="s">
        <v>4130</v>
      </c>
      <c r="B24265" t="s">
        <v>26260</v>
      </c>
      <c r="C24265" t="s">
        <v>26250</v>
      </c>
    </row>
    <row r="24266" spans="1:3" hidden="1" x14ac:dyDescent="0.25">
      <c r="A24266" t="s">
        <v>4130</v>
      </c>
      <c r="B24266" t="s">
        <v>26261</v>
      </c>
      <c r="C24266" t="s">
        <v>26262</v>
      </c>
    </row>
    <row r="24267" spans="1:3" hidden="1" x14ac:dyDescent="0.25">
      <c r="A24267" t="s">
        <v>4130</v>
      </c>
      <c r="B24267" t="s">
        <v>26263</v>
      </c>
      <c r="C24267" t="s">
        <v>26264</v>
      </c>
    </row>
    <row r="24268" spans="1:3" hidden="1" x14ac:dyDescent="0.25">
      <c r="A24268" t="s">
        <v>4130</v>
      </c>
      <c r="B24268" t="s">
        <v>26265</v>
      </c>
      <c r="C24268" t="s">
        <v>894</v>
      </c>
    </row>
    <row r="24269" spans="1:3" hidden="1" x14ac:dyDescent="0.25">
      <c r="A24269" t="s">
        <v>4130</v>
      </c>
      <c r="B24269" t="s">
        <v>26266</v>
      </c>
      <c r="C24269" t="s">
        <v>26250</v>
      </c>
    </row>
    <row r="24270" spans="1:3" hidden="1" x14ac:dyDescent="0.25">
      <c r="A24270" t="s">
        <v>4130</v>
      </c>
      <c r="B24270" t="s">
        <v>26267</v>
      </c>
      <c r="C24270" t="s">
        <v>26268</v>
      </c>
    </row>
    <row r="24271" spans="1:3" hidden="1" x14ac:dyDescent="0.25">
      <c r="A24271" t="s">
        <v>4130</v>
      </c>
      <c r="B24271" t="s">
        <v>26269</v>
      </c>
      <c r="C24271" t="s">
        <v>26270</v>
      </c>
    </row>
    <row r="24272" spans="1:3" hidden="1" x14ac:dyDescent="0.25">
      <c r="A24272" t="s">
        <v>4130</v>
      </c>
      <c r="B24272" t="s">
        <v>26271</v>
      </c>
      <c r="C24272" t="s">
        <v>26272</v>
      </c>
    </row>
    <row r="24273" spans="1:3" hidden="1" x14ac:dyDescent="0.25">
      <c r="A24273" t="s">
        <v>4130</v>
      </c>
      <c r="B24273" t="s">
        <v>26273</v>
      </c>
      <c r="C24273" t="s">
        <v>26272</v>
      </c>
    </row>
    <row r="24274" spans="1:3" hidden="1" x14ac:dyDescent="0.25">
      <c r="A24274" t="s">
        <v>4130</v>
      </c>
      <c r="B24274" t="s">
        <v>26274</v>
      </c>
      <c r="C24274" t="s">
        <v>26275</v>
      </c>
    </row>
    <row r="24275" spans="1:3" hidden="1" x14ac:dyDescent="0.25">
      <c r="A24275" t="s">
        <v>4130</v>
      </c>
      <c r="B24275" t="s">
        <v>26276</v>
      </c>
      <c r="C24275" t="s">
        <v>26275</v>
      </c>
    </row>
    <row r="24276" spans="1:3" hidden="1" x14ac:dyDescent="0.25">
      <c r="A24276" t="s">
        <v>4130</v>
      </c>
      <c r="B24276" t="s">
        <v>26277</v>
      </c>
      <c r="C24276" t="s">
        <v>26278</v>
      </c>
    </row>
    <row r="24277" spans="1:3" hidden="1" x14ac:dyDescent="0.25">
      <c r="A24277" t="s">
        <v>4130</v>
      </c>
      <c r="B24277" t="s">
        <v>26279</v>
      </c>
      <c r="C24277" t="s">
        <v>26278</v>
      </c>
    </row>
    <row r="24278" spans="1:3" hidden="1" x14ac:dyDescent="0.25">
      <c r="A24278" t="s">
        <v>4130</v>
      </c>
      <c r="B24278" t="s">
        <v>26280</v>
      </c>
      <c r="C24278" t="s">
        <v>26281</v>
      </c>
    </row>
    <row r="24279" spans="1:3" hidden="1" x14ac:dyDescent="0.25">
      <c r="A24279" t="s">
        <v>4130</v>
      </c>
      <c r="B24279" t="s">
        <v>26282</v>
      </c>
      <c r="C24279" t="s">
        <v>26281</v>
      </c>
    </row>
    <row r="24280" spans="1:3" hidden="1" x14ac:dyDescent="0.25">
      <c r="A24280" t="s">
        <v>4130</v>
      </c>
      <c r="B24280" t="s">
        <v>26283</v>
      </c>
      <c r="C24280" t="s">
        <v>26284</v>
      </c>
    </row>
    <row r="24281" spans="1:3" hidden="1" x14ac:dyDescent="0.25">
      <c r="A24281" t="s">
        <v>4130</v>
      </c>
      <c r="B24281" t="s">
        <v>26285</v>
      </c>
      <c r="C24281" t="s">
        <v>26286</v>
      </c>
    </row>
    <row r="24282" spans="1:3" hidden="1" x14ac:dyDescent="0.25">
      <c r="A24282" t="s">
        <v>4130</v>
      </c>
      <c r="B24282" t="s">
        <v>26287</v>
      </c>
      <c r="C24282" t="s">
        <v>26286</v>
      </c>
    </row>
    <row r="24283" spans="1:3" hidden="1" x14ac:dyDescent="0.25">
      <c r="A24283" t="s">
        <v>4130</v>
      </c>
      <c r="B24283" t="s">
        <v>26288</v>
      </c>
      <c r="C24283" t="s">
        <v>26289</v>
      </c>
    </row>
    <row r="24284" spans="1:3" hidden="1" x14ac:dyDescent="0.25">
      <c r="A24284" t="s">
        <v>4130</v>
      </c>
      <c r="B24284" t="s">
        <v>26290</v>
      </c>
      <c r="C24284" t="s">
        <v>26289</v>
      </c>
    </row>
    <row r="24285" spans="1:3" hidden="1" x14ac:dyDescent="0.25">
      <c r="A24285" t="s">
        <v>4130</v>
      </c>
      <c r="B24285" t="s">
        <v>26291</v>
      </c>
      <c r="C24285" t="s">
        <v>26292</v>
      </c>
    </row>
    <row r="24286" spans="1:3" hidden="1" x14ac:dyDescent="0.25">
      <c r="A24286" t="s">
        <v>4130</v>
      </c>
      <c r="B24286" t="s">
        <v>26293</v>
      </c>
      <c r="C24286" t="s">
        <v>26292</v>
      </c>
    </row>
    <row r="24287" spans="1:3" hidden="1" x14ac:dyDescent="0.25">
      <c r="A24287" t="s">
        <v>4130</v>
      </c>
      <c r="B24287" t="s">
        <v>26294</v>
      </c>
      <c r="C24287" t="s">
        <v>26295</v>
      </c>
    </row>
    <row r="24288" spans="1:3" hidden="1" x14ac:dyDescent="0.25">
      <c r="A24288" t="s">
        <v>4130</v>
      </c>
      <c r="B24288" t="s">
        <v>26296</v>
      </c>
      <c r="C24288" t="s">
        <v>26295</v>
      </c>
    </row>
    <row r="24289" spans="1:3" hidden="1" x14ac:dyDescent="0.25">
      <c r="A24289" t="s">
        <v>4130</v>
      </c>
      <c r="B24289" t="s">
        <v>26297</v>
      </c>
      <c r="C24289" t="s">
        <v>26298</v>
      </c>
    </row>
    <row r="24290" spans="1:3" hidden="1" x14ac:dyDescent="0.25">
      <c r="A24290" t="s">
        <v>4130</v>
      </c>
      <c r="B24290" t="s">
        <v>26299</v>
      </c>
      <c r="C24290" t="s">
        <v>26300</v>
      </c>
    </row>
    <row r="24291" spans="1:3" hidden="1" x14ac:dyDescent="0.25">
      <c r="A24291" t="s">
        <v>4130</v>
      </c>
      <c r="B24291" t="s">
        <v>26301</v>
      </c>
      <c r="C24291" t="s">
        <v>26300</v>
      </c>
    </row>
    <row r="24292" spans="1:3" hidden="1" x14ac:dyDescent="0.25">
      <c r="A24292" t="s">
        <v>4130</v>
      </c>
      <c r="B24292" t="s">
        <v>26302</v>
      </c>
      <c r="C24292" t="s">
        <v>26303</v>
      </c>
    </row>
    <row r="24293" spans="1:3" hidden="1" x14ac:dyDescent="0.25">
      <c r="A24293" t="s">
        <v>4130</v>
      </c>
      <c r="B24293" t="s">
        <v>26304</v>
      </c>
      <c r="C24293" t="s">
        <v>26303</v>
      </c>
    </row>
    <row r="24294" spans="1:3" hidden="1" x14ac:dyDescent="0.25">
      <c r="A24294" t="s">
        <v>4130</v>
      </c>
      <c r="B24294" t="s">
        <v>26305</v>
      </c>
      <c r="C24294" t="s">
        <v>26306</v>
      </c>
    </row>
    <row r="24295" spans="1:3" hidden="1" x14ac:dyDescent="0.25">
      <c r="A24295" t="s">
        <v>4130</v>
      </c>
      <c r="B24295" t="s">
        <v>26307</v>
      </c>
      <c r="C24295" t="s">
        <v>26308</v>
      </c>
    </row>
    <row r="24296" spans="1:3" hidden="1" x14ac:dyDescent="0.25">
      <c r="A24296" t="s">
        <v>4130</v>
      </c>
      <c r="B24296" t="s">
        <v>26309</v>
      </c>
      <c r="C24296" t="s">
        <v>26308</v>
      </c>
    </row>
    <row r="24297" spans="1:3" hidden="1" x14ac:dyDescent="0.25">
      <c r="A24297" t="s">
        <v>4130</v>
      </c>
      <c r="B24297" t="s">
        <v>26310</v>
      </c>
      <c r="C24297" t="s">
        <v>26311</v>
      </c>
    </row>
    <row r="24298" spans="1:3" hidden="1" x14ac:dyDescent="0.25">
      <c r="A24298" t="s">
        <v>4130</v>
      </c>
      <c r="B24298" t="s">
        <v>26312</v>
      </c>
      <c r="C24298" t="s">
        <v>26311</v>
      </c>
    </row>
    <row r="24299" spans="1:3" hidden="1" x14ac:dyDescent="0.25">
      <c r="A24299" t="s">
        <v>4130</v>
      </c>
      <c r="B24299" t="s">
        <v>26313</v>
      </c>
      <c r="C24299" t="s">
        <v>26314</v>
      </c>
    </row>
    <row r="24300" spans="1:3" hidden="1" x14ac:dyDescent="0.25">
      <c r="A24300" t="s">
        <v>4130</v>
      </c>
      <c r="B24300" t="s">
        <v>26315</v>
      </c>
      <c r="C24300" t="s">
        <v>26314</v>
      </c>
    </row>
    <row r="24301" spans="1:3" hidden="1" x14ac:dyDescent="0.25">
      <c r="A24301" t="s">
        <v>4130</v>
      </c>
      <c r="B24301" t="s">
        <v>26316</v>
      </c>
      <c r="C24301" t="s">
        <v>26317</v>
      </c>
    </row>
    <row r="24302" spans="1:3" hidden="1" x14ac:dyDescent="0.25">
      <c r="A24302" t="s">
        <v>4130</v>
      </c>
      <c r="B24302" t="s">
        <v>26318</v>
      </c>
      <c r="C24302" t="s">
        <v>26319</v>
      </c>
    </row>
    <row r="24303" spans="1:3" hidden="1" x14ac:dyDescent="0.25">
      <c r="A24303" t="s">
        <v>4130</v>
      </c>
      <c r="B24303" t="s">
        <v>26320</v>
      </c>
      <c r="C24303" t="s">
        <v>26321</v>
      </c>
    </row>
    <row r="24304" spans="1:3" hidden="1" x14ac:dyDescent="0.25">
      <c r="A24304" t="s">
        <v>4130</v>
      </c>
      <c r="B24304" t="s">
        <v>26322</v>
      </c>
      <c r="C24304" t="s">
        <v>26323</v>
      </c>
    </row>
    <row r="24305" spans="1:3" hidden="1" x14ac:dyDescent="0.25">
      <c r="A24305" t="s">
        <v>4130</v>
      </c>
      <c r="B24305" t="s">
        <v>26324</v>
      </c>
      <c r="C24305" t="s">
        <v>26323</v>
      </c>
    </row>
    <row r="24306" spans="1:3" hidden="1" x14ac:dyDescent="0.25">
      <c r="A24306" t="s">
        <v>4130</v>
      </c>
      <c r="B24306" t="s">
        <v>26325</v>
      </c>
      <c r="C24306" t="s">
        <v>2680</v>
      </c>
    </row>
    <row r="24307" spans="1:3" hidden="1" x14ac:dyDescent="0.25">
      <c r="A24307" t="s">
        <v>4130</v>
      </c>
      <c r="B24307" t="s">
        <v>26326</v>
      </c>
      <c r="C24307" t="s">
        <v>26327</v>
      </c>
    </row>
    <row r="24308" spans="1:3" hidden="1" x14ac:dyDescent="0.25">
      <c r="A24308" t="s">
        <v>4130</v>
      </c>
      <c r="B24308" t="s">
        <v>26328</v>
      </c>
      <c r="C24308" t="s">
        <v>26329</v>
      </c>
    </row>
    <row r="24309" spans="1:3" hidden="1" x14ac:dyDescent="0.25">
      <c r="A24309" t="s">
        <v>4130</v>
      </c>
      <c r="B24309" t="s">
        <v>26330</v>
      </c>
      <c r="C24309" t="s">
        <v>26331</v>
      </c>
    </row>
    <row r="24310" spans="1:3" hidden="1" x14ac:dyDescent="0.25">
      <c r="A24310" t="s">
        <v>4130</v>
      </c>
      <c r="B24310" t="s">
        <v>26332</v>
      </c>
      <c r="C24310" t="s">
        <v>26333</v>
      </c>
    </row>
    <row r="24311" spans="1:3" hidden="1" x14ac:dyDescent="0.25">
      <c r="A24311" t="s">
        <v>4130</v>
      </c>
      <c r="B24311" t="s">
        <v>4238</v>
      </c>
      <c r="C24311" t="s">
        <v>26333</v>
      </c>
    </row>
    <row r="24312" spans="1:3" hidden="1" x14ac:dyDescent="0.25">
      <c r="A24312" t="s">
        <v>4130</v>
      </c>
      <c r="B24312" t="s">
        <v>26334</v>
      </c>
      <c r="C24312" t="s">
        <v>26335</v>
      </c>
    </row>
    <row r="24313" spans="1:3" hidden="1" x14ac:dyDescent="0.25">
      <c r="A24313" t="s">
        <v>4130</v>
      </c>
      <c r="B24313" t="s">
        <v>26336</v>
      </c>
      <c r="C24313" t="s">
        <v>26337</v>
      </c>
    </row>
    <row r="24314" spans="1:3" hidden="1" x14ac:dyDescent="0.25">
      <c r="A24314" t="s">
        <v>4130</v>
      </c>
      <c r="B24314" t="s">
        <v>26338</v>
      </c>
      <c r="C24314" t="s">
        <v>26339</v>
      </c>
    </row>
    <row r="24315" spans="1:3" hidden="1" x14ac:dyDescent="0.25">
      <c r="A24315" t="s">
        <v>4130</v>
      </c>
      <c r="B24315" t="s">
        <v>26340</v>
      </c>
      <c r="C24315" t="s">
        <v>26341</v>
      </c>
    </row>
    <row r="24316" spans="1:3" hidden="1" x14ac:dyDescent="0.25">
      <c r="A24316" t="s">
        <v>4130</v>
      </c>
      <c r="B24316" t="s">
        <v>26342</v>
      </c>
      <c r="C24316" t="s">
        <v>26343</v>
      </c>
    </row>
    <row r="24317" spans="1:3" hidden="1" x14ac:dyDescent="0.25">
      <c r="A24317" t="s">
        <v>4130</v>
      </c>
      <c r="B24317" t="s">
        <v>26344</v>
      </c>
      <c r="C24317" t="s">
        <v>26345</v>
      </c>
    </row>
    <row r="24318" spans="1:3" hidden="1" x14ac:dyDescent="0.25">
      <c r="A24318" t="s">
        <v>4130</v>
      </c>
      <c r="B24318" t="s">
        <v>26346</v>
      </c>
      <c r="C24318" t="s">
        <v>26347</v>
      </c>
    </row>
    <row r="24319" spans="1:3" hidden="1" x14ac:dyDescent="0.25">
      <c r="A24319" t="s">
        <v>4130</v>
      </c>
      <c r="B24319" t="s">
        <v>26348</v>
      </c>
      <c r="C24319" t="s">
        <v>26349</v>
      </c>
    </row>
    <row r="24320" spans="1:3" hidden="1" x14ac:dyDescent="0.25">
      <c r="A24320" t="s">
        <v>4130</v>
      </c>
      <c r="B24320" t="s">
        <v>26350</v>
      </c>
      <c r="C24320" t="s">
        <v>26351</v>
      </c>
    </row>
    <row r="24321" spans="1:3" hidden="1" x14ac:dyDescent="0.25">
      <c r="A24321" t="s">
        <v>4130</v>
      </c>
      <c r="B24321" t="s">
        <v>26352</v>
      </c>
      <c r="C24321" t="s">
        <v>26353</v>
      </c>
    </row>
    <row r="24322" spans="1:3" hidden="1" x14ac:dyDescent="0.25">
      <c r="A24322" t="s">
        <v>4130</v>
      </c>
      <c r="B24322" t="s">
        <v>26354</v>
      </c>
      <c r="C24322" t="s">
        <v>26355</v>
      </c>
    </row>
    <row r="24323" spans="1:3" hidden="1" x14ac:dyDescent="0.25">
      <c r="A24323" t="s">
        <v>4130</v>
      </c>
      <c r="B24323" t="s">
        <v>26356</v>
      </c>
      <c r="C24323" t="s">
        <v>26357</v>
      </c>
    </row>
    <row r="24324" spans="1:3" hidden="1" x14ac:dyDescent="0.25">
      <c r="A24324" t="s">
        <v>4130</v>
      </c>
      <c r="B24324" t="s">
        <v>4238</v>
      </c>
      <c r="C24324" t="s">
        <v>26357</v>
      </c>
    </row>
    <row r="24325" spans="1:3" hidden="1" x14ac:dyDescent="0.25">
      <c r="A24325" t="s">
        <v>4130</v>
      </c>
      <c r="B24325" t="s">
        <v>26358</v>
      </c>
      <c r="C24325" t="s">
        <v>26359</v>
      </c>
    </row>
    <row r="24326" spans="1:3" hidden="1" x14ac:dyDescent="0.25">
      <c r="A24326" t="s">
        <v>4130</v>
      </c>
      <c r="B24326" t="s">
        <v>26360</v>
      </c>
      <c r="C24326" t="s">
        <v>26361</v>
      </c>
    </row>
    <row r="24327" spans="1:3" hidden="1" x14ac:dyDescent="0.25">
      <c r="A24327" t="s">
        <v>4130</v>
      </c>
      <c r="B24327" t="s">
        <v>26362</v>
      </c>
      <c r="C24327" t="s">
        <v>26363</v>
      </c>
    </row>
    <row r="24328" spans="1:3" hidden="1" x14ac:dyDescent="0.25">
      <c r="A24328" t="s">
        <v>4130</v>
      </c>
      <c r="B24328" t="s">
        <v>26364</v>
      </c>
      <c r="C24328" t="s">
        <v>26365</v>
      </c>
    </row>
    <row r="24329" spans="1:3" hidden="1" x14ac:dyDescent="0.25">
      <c r="A24329" t="s">
        <v>4130</v>
      </c>
      <c r="B24329" t="s">
        <v>26366</v>
      </c>
      <c r="C24329" t="s">
        <v>26367</v>
      </c>
    </row>
    <row r="24330" spans="1:3" hidden="1" x14ac:dyDescent="0.25">
      <c r="A24330" t="s">
        <v>4130</v>
      </c>
      <c r="B24330" t="s">
        <v>26368</v>
      </c>
      <c r="C24330" t="s">
        <v>26369</v>
      </c>
    </row>
    <row r="24331" spans="1:3" hidden="1" x14ac:dyDescent="0.25">
      <c r="A24331" t="s">
        <v>4130</v>
      </c>
      <c r="B24331" t="s">
        <v>4238</v>
      </c>
      <c r="C24331" t="s">
        <v>26369</v>
      </c>
    </row>
    <row r="24332" spans="1:3" hidden="1" x14ac:dyDescent="0.25">
      <c r="A24332" t="s">
        <v>4130</v>
      </c>
      <c r="B24332" t="s">
        <v>26370</v>
      </c>
      <c r="C24332" t="s">
        <v>26371</v>
      </c>
    </row>
    <row r="24333" spans="1:3" hidden="1" x14ac:dyDescent="0.25">
      <c r="A24333" t="s">
        <v>4130</v>
      </c>
      <c r="B24333" t="s">
        <v>26372</v>
      </c>
      <c r="C24333" t="s">
        <v>26373</v>
      </c>
    </row>
    <row r="24334" spans="1:3" hidden="1" x14ac:dyDescent="0.25">
      <c r="A24334" t="s">
        <v>4130</v>
      </c>
      <c r="B24334" t="s">
        <v>26374</v>
      </c>
      <c r="C24334" t="s">
        <v>26375</v>
      </c>
    </row>
    <row r="24335" spans="1:3" hidden="1" x14ac:dyDescent="0.25">
      <c r="A24335" t="s">
        <v>4130</v>
      </c>
      <c r="B24335" t="s">
        <v>4238</v>
      </c>
      <c r="C24335" t="s">
        <v>26375</v>
      </c>
    </row>
    <row r="24336" spans="1:3" hidden="1" x14ac:dyDescent="0.25">
      <c r="A24336" t="s">
        <v>4130</v>
      </c>
      <c r="B24336" t="s">
        <v>26376</v>
      </c>
      <c r="C24336" t="s">
        <v>26377</v>
      </c>
    </row>
    <row r="24337" spans="1:3" hidden="1" x14ac:dyDescent="0.25">
      <c r="A24337" t="s">
        <v>4130</v>
      </c>
      <c r="B24337" t="s">
        <v>10305</v>
      </c>
      <c r="C24337" t="s">
        <v>26378</v>
      </c>
    </row>
    <row r="24338" spans="1:3" hidden="1" x14ac:dyDescent="0.25">
      <c r="A24338" t="s">
        <v>4130</v>
      </c>
      <c r="B24338" t="s">
        <v>4238</v>
      </c>
      <c r="C24338" t="s">
        <v>26378</v>
      </c>
    </row>
    <row r="24339" spans="1:3" hidden="1" x14ac:dyDescent="0.25">
      <c r="A24339" t="s">
        <v>4130</v>
      </c>
      <c r="B24339" t="s">
        <v>26379</v>
      </c>
      <c r="C24339" t="s">
        <v>26380</v>
      </c>
    </row>
    <row r="24340" spans="1:3" hidden="1" x14ac:dyDescent="0.25">
      <c r="A24340" t="s">
        <v>4130</v>
      </c>
      <c r="B24340" t="s">
        <v>26381</v>
      </c>
      <c r="C24340" t="s">
        <v>26382</v>
      </c>
    </row>
    <row r="24341" spans="1:3" hidden="1" x14ac:dyDescent="0.25">
      <c r="A24341" t="s">
        <v>4130</v>
      </c>
      <c r="B24341" t="s">
        <v>26383</v>
      </c>
      <c r="C24341" t="s">
        <v>26384</v>
      </c>
    </row>
    <row r="24342" spans="1:3" hidden="1" x14ac:dyDescent="0.25">
      <c r="A24342" t="s">
        <v>4130</v>
      </c>
      <c r="B24342" t="s">
        <v>26385</v>
      </c>
      <c r="C24342" t="s">
        <v>26386</v>
      </c>
    </row>
    <row r="24343" spans="1:3" hidden="1" x14ac:dyDescent="0.25">
      <c r="A24343" t="s">
        <v>4130</v>
      </c>
      <c r="B24343" t="s">
        <v>26387</v>
      </c>
      <c r="C24343" t="s">
        <v>26386</v>
      </c>
    </row>
    <row r="24344" spans="1:3" hidden="1" x14ac:dyDescent="0.25">
      <c r="A24344" t="s">
        <v>4130</v>
      </c>
      <c r="B24344" t="s">
        <v>26388</v>
      </c>
      <c r="C24344" t="s">
        <v>26389</v>
      </c>
    </row>
    <row r="24345" spans="1:3" hidden="1" x14ac:dyDescent="0.25">
      <c r="A24345" t="s">
        <v>4130</v>
      </c>
      <c r="B24345" t="s">
        <v>26390</v>
      </c>
      <c r="C24345" t="s">
        <v>26391</v>
      </c>
    </row>
    <row r="24346" spans="1:3" hidden="1" x14ac:dyDescent="0.25">
      <c r="A24346" t="s">
        <v>4130</v>
      </c>
      <c r="B24346" t="s">
        <v>26392</v>
      </c>
      <c r="C24346" t="s">
        <v>26393</v>
      </c>
    </row>
    <row r="24347" spans="1:3" hidden="1" x14ac:dyDescent="0.25">
      <c r="A24347" t="s">
        <v>4130</v>
      </c>
      <c r="B24347" t="s">
        <v>26394</v>
      </c>
      <c r="C24347" t="s">
        <v>26395</v>
      </c>
    </row>
    <row r="24348" spans="1:3" hidden="1" x14ac:dyDescent="0.25">
      <c r="A24348" t="s">
        <v>4130</v>
      </c>
      <c r="B24348" t="s">
        <v>26396</v>
      </c>
      <c r="C24348" t="s">
        <v>26397</v>
      </c>
    </row>
    <row r="24349" spans="1:3" hidden="1" x14ac:dyDescent="0.25">
      <c r="A24349" t="s">
        <v>4130</v>
      </c>
      <c r="B24349" t="s">
        <v>26398</v>
      </c>
      <c r="C24349" t="s">
        <v>26399</v>
      </c>
    </row>
    <row r="24350" spans="1:3" hidden="1" x14ac:dyDescent="0.25">
      <c r="A24350" t="s">
        <v>4130</v>
      </c>
      <c r="B24350" t="s">
        <v>26400</v>
      </c>
      <c r="C24350" t="s">
        <v>26401</v>
      </c>
    </row>
    <row r="24351" spans="1:3" hidden="1" x14ac:dyDescent="0.25">
      <c r="A24351" t="s">
        <v>4130</v>
      </c>
      <c r="B24351" t="s">
        <v>26402</v>
      </c>
      <c r="C24351" t="s">
        <v>21008</v>
      </c>
    </row>
    <row r="24352" spans="1:3" hidden="1" x14ac:dyDescent="0.25">
      <c r="A24352" t="s">
        <v>4130</v>
      </c>
      <c r="B24352" t="s">
        <v>26403</v>
      </c>
      <c r="C24352" t="s">
        <v>23351</v>
      </c>
    </row>
    <row r="24353" spans="1:3" hidden="1" x14ac:dyDescent="0.25">
      <c r="A24353" t="s">
        <v>4130</v>
      </c>
      <c r="B24353" t="s">
        <v>26404</v>
      </c>
      <c r="C24353" t="s">
        <v>26405</v>
      </c>
    </row>
    <row r="24354" spans="1:3" hidden="1" x14ac:dyDescent="0.25">
      <c r="A24354" t="s">
        <v>4130</v>
      </c>
      <c r="B24354" t="s">
        <v>26406</v>
      </c>
      <c r="C24354" t="s">
        <v>26407</v>
      </c>
    </row>
    <row r="24355" spans="1:3" hidden="1" x14ac:dyDescent="0.25">
      <c r="A24355" t="s">
        <v>4130</v>
      </c>
      <c r="B24355" t="s">
        <v>26408</v>
      </c>
      <c r="C24355" t="s">
        <v>26409</v>
      </c>
    </row>
    <row r="24356" spans="1:3" hidden="1" x14ac:dyDescent="0.25">
      <c r="A24356" t="s">
        <v>4130</v>
      </c>
      <c r="B24356" t="s">
        <v>26410</v>
      </c>
      <c r="C24356" t="s">
        <v>26411</v>
      </c>
    </row>
    <row r="24357" spans="1:3" hidden="1" x14ac:dyDescent="0.25">
      <c r="A24357" t="s">
        <v>4130</v>
      </c>
      <c r="B24357" t="s">
        <v>26412</v>
      </c>
      <c r="C24357" t="s">
        <v>26413</v>
      </c>
    </row>
    <row r="24358" spans="1:3" hidden="1" x14ac:dyDescent="0.25">
      <c r="A24358" t="s">
        <v>4130</v>
      </c>
      <c r="B24358" t="s">
        <v>26414</v>
      </c>
      <c r="C24358" t="s">
        <v>26415</v>
      </c>
    </row>
    <row r="24359" spans="1:3" hidden="1" x14ac:dyDescent="0.25">
      <c r="A24359" t="s">
        <v>4130</v>
      </c>
      <c r="B24359" t="s">
        <v>26416</v>
      </c>
      <c r="C24359" t="s">
        <v>26417</v>
      </c>
    </row>
    <row r="24360" spans="1:3" hidden="1" x14ac:dyDescent="0.25">
      <c r="A24360" t="s">
        <v>4130</v>
      </c>
      <c r="B24360" t="s">
        <v>26418</v>
      </c>
      <c r="C24360" t="s">
        <v>26419</v>
      </c>
    </row>
    <row r="24361" spans="1:3" hidden="1" x14ac:dyDescent="0.25">
      <c r="A24361" t="s">
        <v>4130</v>
      </c>
      <c r="B24361" t="s">
        <v>26420</v>
      </c>
      <c r="C24361" t="s">
        <v>26421</v>
      </c>
    </row>
    <row r="24362" spans="1:3" hidden="1" x14ac:dyDescent="0.25">
      <c r="A24362" t="s">
        <v>4130</v>
      </c>
      <c r="B24362" t="s">
        <v>26422</v>
      </c>
      <c r="C24362" t="s">
        <v>26423</v>
      </c>
    </row>
    <row r="24363" spans="1:3" hidden="1" x14ac:dyDescent="0.25">
      <c r="A24363" t="s">
        <v>4130</v>
      </c>
      <c r="B24363" t="s">
        <v>26424</v>
      </c>
      <c r="C24363" t="s">
        <v>26425</v>
      </c>
    </row>
    <row r="24364" spans="1:3" hidden="1" x14ac:dyDescent="0.25">
      <c r="A24364" t="s">
        <v>4130</v>
      </c>
      <c r="B24364" t="s">
        <v>26426</v>
      </c>
      <c r="C24364" t="s">
        <v>26427</v>
      </c>
    </row>
    <row r="24365" spans="1:3" hidden="1" x14ac:dyDescent="0.25">
      <c r="A24365" t="s">
        <v>4130</v>
      </c>
      <c r="B24365" t="s">
        <v>26428</v>
      </c>
      <c r="C24365" t="s">
        <v>26429</v>
      </c>
    </row>
    <row r="24366" spans="1:3" hidden="1" x14ac:dyDescent="0.25">
      <c r="A24366" t="s">
        <v>4130</v>
      </c>
      <c r="B24366" t="s">
        <v>26430</v>
      </c>
      <c r="C24366" t="s">
        <v>26431</v>
      </c>
    </row>
    <row r="24367" spans="1:3" hidden="1" x14ac:dyDescent="0.25">
      <c r="A24367" t="s">
        <v>4130</v>
      </c>
      <c r="B24367" t="s">
        <v>26432</v>
      </c>
      <c r="C24367" t="s">
        <v>26433</v>
      </c>
    </row>
    <row r="24368" spans="1:3" hidden="1" x14ac:dyDescent="0.25">
      <c r="A24368" t="s">
        <v>4130</v>
      </c>
      <c r="B24368" t="s">
        <v>26434</v>
      </c>
      <c r="C24368" t="s">
        <v>26435</v>
      </c>
    </row>
    <row r="24369" spans="1:3" hidden="1" x14ac:dyDescent="0.25">
      <c r="A24369" t="s">
        <v>4130</v>
      </c>
      <c r="B24369" t="s">
        <v>26436</v>
      </c>
      <c r="C24369" t="s">
        <v>26437</v>
      </c>
    </row>
    <row r="24370" spans="1:3" hidden="1" x14ac:dyDescent="0.25">
      <c r="A24370" t="s">
        <v>4130</v>
      </c>
      <c r="B24370" t="s">
        <v>26438</v>
      </c>
      <c r="C24370" t="s">
        <v>26439</v>
      </c>
    </row>
    <row r="24371" spans="1:3" hidden="1" x14ac:dyDescent="0.25">
      <c r="A24371" t="s">
        <v>4130</v>
      </c>
      <c r="B24371" t="s">
        <v>26440</v>
      </c>
      <c r="C24371" t="s">
        <v>26441</v>
      </c>
    </row>
    <row r="24372" spans="1:3" hidden="1" x14ac:dyDescent="0.25">
      <c r="A24372" t="s">
        <v>4130</v>
      </c>
      <c r="B24372" t="s">
        <v>26442</v>
      </c>
      <c r="C24372" t="s">
        <v>26443</v>
      </c>
    </row>
    <row r="24373" spans="1:3" hidden="1" x14ac:dyDescent="0.25">
      <c r="A24373" t="s">
        <v>4130</v>
      </c>
      <c r="B24373" t="s">
        <v>26444</v>
      </c>
      <c r="C24373" t="s">
        <v>26445</v>
      </c>
    </row>
    <row r="24374" spans="1:3" hidden="1" x14ac:dyDescent="0.25">
      <c r="A24374" t="s">
        <v>4130</v>
      </c>
      <c r="B24374" t="s">
        <v>26446</v>
      </c>
      <c r="C24374" t="s">
        <v>26447</v>
      </c>
    </row>
    <row r="24375" spans="1:3" hidden="1" x14ac:dyDescent="0.25">
      <c r="A24375" t="s">
        <v>4130</v>
      </c>
      <c r="B24375" t="s">
        <v>26448</v>
      </c>
      <c r="C24375" t="s">
        <v>26449</v>
      </c>
    </row>
    <row r="24376" spans="1:3" hidden="1" x14ac:dyDescent="0.25">
      <c r="A24376" t="s">
        <v>4130</v>
      </c>
      <c r="B24376" t="s">
        <v>26450</v>
      </c>
      <c r="C24376" t="s">
        <v>26451</v>
      </c>
    </row>
    <row r="24377" spans="1:3" hidden="1" x14ac:dyDescent="0.25">
      <c r="A24377" t="s">
        <v>4130</v>
      </c>
      <c r="B24377" t="s">
        <v>26452</v>
      </c>
      <c r="C24377" t="s">
        <v>26453</v>
      </c>
    </row>
    <row r="24378" spans="1:3" hidden="1" x14ac:dyDescent="0.25">
      <c r="A24378" t="s">
        <v>4130</v>
      </c>
      <c r="B24378" t="s">
        <v>4238</v>
      </c>
      <c r="C24378" t="s">
        <v>26453</v>
      </c>
    </row>
    <row r="24379" spans="1:3" hidden="1" x14ac:dyDescent="0.25">
      <c r="A24379" t="s">
        <v>4130</v>
      </c>
      <c r="B24379" t="s">
        <v>26454</v>
      </c>
      <c r="C24379" t="s">
        <v>26453</v>
      </c>
    </row>
    <row r="24380" spans="1:3" hidden="1" x14ac:dyDescent="0.25">
      <c r="A24380" t="s">
        <v>4130</v>
      </c>
      <c r="B24380" t="s">
        <v>26455</v>
      </c>
      <c r="C24380" t="s">
        <v>26456</v>
      </c>
    </row>
    <row r="24381" spans="1:3" hidden="1" x14ac:dyDescent="0.25">
      <c r="A24381" t="s">
        <v>4130</v>
      </c>
      <c r="B24381" t="s">
        <v>26457</v>
      </c>
      <c r="C24381" t="s">
        <v>26456</v>
      </c>
    </row>
    <row r="24382" spans="1:3" hidden="1" x14ac:dyDescent="0.25">
      <c r="A24382" t="s">
        <v>4130</v>
      </c>
      <c r="B24382" t="s">
        <v>26458</v>
      </c>
      <c r="C24382" t="s">
        <v>26459</v>
      </c>
    </row>
    <row r="24383" spans="1:3" hidden="1" x14ac:dyDescent="0.25">
      <c r="A24383" t="s">
        <v>4130</v>
      </c>
      <c r="B24383" t="s">
        <v>26460</v>
      </c>
      <c r="C24383" t="s">
        <v>26461</v>
      </c>
    </row>
    <row r="24384" spans="1:3" hidden="1" x14ac:dyDescent="0.25">
      <c r="A24384" t="s">
        <v>4130</v>
      </c>
      <c r="B24384" t="s">
        <v>26462</v>
      </c>
      <c r="C24384" t="s">
        <v>26463</v>
      </c>
    </row>
    <row r="24385" spans="1:3" hidden="1" x14ac:dyDescent="0.25">
      <c r="A24385" t="s">
        <v>4130</v>
      </c>
      <c r="B24385" t="s">
        <v>26464</v>
      </c>
      <c r="C24385" t="s">
        <v>26465</v>
      </c>
    </row>
    <row r="24386" spans="1:3" hidden="1" x14ac:dyDescent="0.25">
      <c r="A24386" t="s">
        <v>4130</v>
      </c>
      <c r="B24386" t="s">
        <v>26466</v>
      </c>
      <c r="C24386" t="s">
        <v>26467</v>
      </c>
    </row>
    <row r="24387" spans="1:3" hidden="1" x14ac:dyDescent="0.25">
      <c r="A24387" t="s">
        <v>4130</v>
      </c>
      <c r="B24387" t="s">
        <v>26468</v>
      </c>
      <c r="C24387" t="s">
        <v>1073</v>
      </c>
    </row>
    <row r="24388" spans="1:3" hidden="1" x14ac:dyDescent="0.25">
      <c r="A24388" t="s">
        <v>4130</v>
      </c>
      <c r="B24388" t="s">
        <v>26469</v>
      </c>
      <c r="C24388" t="s">
        <v>26470</v>
      </c>
    </row>
    <row r="24389" spans="1:3" hidden="1" x14ac:dyDescent="0.25">
      <c r="A24389" t="s">
        <v>4130</v>
      </c>
      <c r="B24389" t="s">
        <v>26471</v>
      </c>
      <c r="C24389" t="s">
        <v>26472</v>
      </c>
    </row>
    <row r="24390" spans="1:3" hidden="1" x14ac:dyDescent="0.25">
      <c r="A24390" t="s">
        <v>4130</v>
      </c>
      <c r="B24390" t="s">
        <v>26473</v>
      </c>
      <c r="C24390" t="s">
        <v>26474</v>
      </c>
    </row>
    <row r="24391" spans="1:3" hidden="1" x14ac:dyDescent="0.25">
      <c r="A24391" t="s">
        <v>4130</v>
      </c>
      <c r="B24391" t="s">
        <v>4238</v>
      </c>
      <c r="C24391" t="s">
        <v>26474</v>
      </c>
    </row>
    <row r="24392" spans="1:3" hidden="1" x14ac:dyDescent="0.25">
      <c r="A24392" t="s">
        <v>4130</v>
      </c>
      <c r="B24392" t="s">
        <v>26475</v>
      </c>
      <c r="C24392" t="s">
        <v>26476</v>
      </c>
    </row>
    <row r="24393" spans="1:3" hidden="1" x14ac:dyDescent="0.25">
      <c r="A24393" t="s">
        <v>4130</v>
      </c>
      <c r="B24393" t="s">
        <v>26477</v>
      </c>
      <c r="C24393" t="s">
        <v>26478</v>
      </c>
    </row>
    <row r="24394" spans="1:3" hidden="1" x14ac:dyDescent="0.25">
      <c r="A24394" t="s">
        <v>4130</v>
      </c>
      <c r="B24394" t="s">
        <v>26479</v>
      </c>
      <c r="C24394" t="s">
        <v>26480</v>
      </c>
    </row>
    <row r="24395" spans="1:3" hidden="1" x14ac:dyDescent="0.25">
      <c r="A24395" t="s">
        <v>4130</v>
      </c>
      <c r="B24395" t="s">
        <v>26481</v>
      </c>
      <c r="C24395" t="s">
        <v>26482</v>
      </c>
    </row>
    <row r="24396" spans="1:3" hidden="1" x14ac:dyDescent="0.25">
      <c r="A24396" t="s">
        <v>4130</v>
      </c>
      <c r="B24396" t="s">
        <v>26483</v>
      </c>
      <c r="C24396" t="s">
        <v>26484</v>
      </c>
    </row>
    <row r="24397" spans="1:3" hidden="1" x14ac:dyDescent="0.25">
      <c r="A24397" t="s">
        <v>4130</v>
      </c>
      <c r="B24397" t="s">
        <v>4238</v>
      </c>
      <c r="C24397" t="s">
        <v>26484</v>
      </c>
    </row>
    <row r="24398" spans="1:3" hidden="1" x14ac:dyDescent="0.25">
      <c r="A24398" t="s">
        <v>4130</v>
      </c>
      <c r="B24398" t="s">
        <v>26485</v>
      </c>
      <c r="C24398" t="s">
        <v>26486</v>
      </c>
    </row>
    <row r="24399" spans="1:3" hidden="1" x14ac:dyDescent="0.25">
      <c r="A24399" t="s">
        <v>4130</v>
      </c>
      <c r="B24399" t="s">
        <v>26487</v>
      </c>
      <c r="C24399" t="s">
        <v>26488</v>
      </c>
    </row>
    <row r="24400" spans="1:3" hidden="1" x14ac:dyDescent="0.25">
      <c r="A24400" t="s">
        <v>4130</v>
      </c>
      <c r="B24400" t="s">
        <v>26489</v>
      </c>
      <c r="C24400" t="s">
        <v>26490</v>
      </c>
    </row>
    <row r="24401" spans="1:3" hidden="1" x14ac:dyDescent="0.25">
      <c r="A24401" t="s">
        <v>4130</v>
      </c>
      <c r="B24401" t="s">
        <v>26491</v>
      </c>
      <c r="C24401" t="s">
        <v>26492</v>
      </c>
    </row>
    <row r="24402" spans="1:3" hidden="1" x14ac:dyDescent="0.25">
      <c r="A24402" t="s">
        <v>4130</v>
      </c>
      <c r="B24402" t="s">
        <v>26493</v>
      </c>
      <c r="C24402" t="s">
        <v>26494</v>
      </c>
    </row>
    <row r="24403" spans="1:3" hidden="1" x14ac:dyDescent="0.25">
      <c r="A24403" t="s">
        <v>4130</v>
      </c>
      <c r="B24403" t="s">
        <v>26495</v>
      </c>
      <c r="C24403" t="s">
        <v>26496</v>
      </c>
    </row>
    <row r="24404" spans="1:3" hidden="1" x14ac:dyDescent="0.25">
      <c r="A24404" t="s">
        <v>4130</v>
      </c>
      <c r="B24404" t="s">
        <v>4238</v>
      </c>
      <c r="C24404" t="s">
        <v>26496</v>
      </c>
    </row>
    <row r="24405" spans="1:3" hidden="1" x14ac:dyDescent="0.25">
      <c r="A24405" t="s">
        <v>4130</v>
      </c>
      <c r="B24405" t="s">
        <v>26497</v>
      </c>
      <c r="C24405" t="s">
        <v>26498</v>
      </c>
    </row>
    <row r="24406" spans="1:3" hidden="1" x14ac:dyDescent="0.25">
      <c r="A24406" t="s">
        <v>4130</v>
      </c>
      <c r="B24406" t="s">
        <v>26499</v>
      </c>
      <c r="C24406" t="s">
        <v>26500</v>
      </c>
    </row>
    <row r="24407" spans="1:3" hidden="1" x14ac:dyDescent="0.25">
      <c r="A24407" t="s">
        <v>4130</v>
      </c>
      <c r="B24407" t="s">
        <v>26501</v>
      </c>
      <c r="C24407" t="s">
        <v>26502</v>
      </c>
    </row>
    <row r="24408" spans="1:3" hidden="1" x14ac:dyDescent="0.25">
      <c r="A24408" t="s">
        <v>4130</v>
      </c>
      <c r="B24408" t="s">
        <v>26503</v>
      </c>
      <c r="C24408" t="s">
        <v>26504</v>
      </c>
    </row>
    <row r="24409" spans="1:3" hidden="1" x14ac:dyDescent="0.25">
      <c r="A24409" t="s">
        <v>4130</v>
      </c>
      <c r="B24409" t="s">
        <v>4238</v>
      </c>
      <c r="C24409" t="s">
        <v>26504</v>
      </c>
    </row>
    <row r="24410" spans="1:3" hidden="1" x14ac:dyDescent="0.25">
      <c r="A24410" t="s">
        <v>4130</v>
      </c>
      <c r="B24410" t="s">
        <v>26505</v>
      </c>
      <c r="C24410" t="s">
        <v>26506</v>
      </c>
    </row>
    <row r="24411" spans="1:3" hidden="1" x14ac:dyDescent="0.25">
      <c r="A24411" t="s">
        <v>4130</v>
      </c>
      <c r="B24411" t="s">
        <v>26507</v>
      </c>
      <c r="C24411" t="s">
        <v>26508</v>
      </c>
    </row>
    <row r="24412" spans="1:3" hidden="1" x14ac:dyDescent="0.25">
      <c r="A24412" t="s">
        <v>4130</v>
      </c>
      <c r="B24412" t="s">
        <v>26509</v>
      </c>
      <c r="C24412" t="s">
        <v>26510</v>
      </c>
    </row>
    <row r="24413" spans="1:3" hidden="1" x14ac:dyDescent="0.25">
      <c r="A24413" t="s">
        <v>4130</v>
      </c>
      <c r="B24413" t="s">
        <v>26511</v>
      </c>
      <c r="C24413" t="s">
        <v>26512</v>
      </c>
    </row>
    <row r="24414" spans="1:3" hidden="1" x14ac:dyDescent="0.25">
      <c r="A24414" t="s">
        <v>4130</v>
      </c>
      <c r="B24414" t="s">
        <v>26513</v>
      </c>
      <c r="C24414" t="s">
        <v>26514</v>
      </c>
    </row>
    <row r="24415" spans="1:3" hidden="1" x14ac:dyDescent="0.25">
      <c r="A24415" t="s">
        <v>4130</v>
      </c>
      <c r="B24415" t="s">
        <v>26515</v>
      </c>
      <c r="C24415" t="s">
        <v>26516</v>
      </c>
    </row>
    <row r="24416" spans="1:3" hidden="1" x14ac:dyDescent="0.25">
      <c r="A24416" t="s">
        <v>4130</v>
      </c>
      <c r="B24416" t="s">
        <v>4238</v>
      </c>
      <c r="C24416" t="s">
        <v>26516</v>
      </c>
    </row>
    <row r="24417" spans="1:3" hidden="1" x14ac:dyDescent="0.25">
      <c r="A24417" t="s">
        <v>4130</v>
      </c>
      <c r="B24417" t="s">
        <v>26517</v>
      </c>
      <c r="C24417" t="s">
        <v>26518</v>
      </c>
    </row>
    <row r="24418" spans="1:3" hidden="1" x14ac:dyDescent="0.25">
      <c r="A24418" t="s">
        <v>4130</v>
      </c>
      <c r="B24418" t="s">
        <v>26517</v>
      </c>
      <c r="C24418" t="s">
        <v>26519</v>
      </c>
    </row>
    <row r="24419" spans="1:3" hidden="1" x14ac:dyDescent="0.25">
      <c r="A24419" t="s">
        <v>4130</v>
      </c>
      <c r="B24419" t="s">
        <v>26520</v>
      </c>
      <c r="C24419" t="s">
        <v>26521</v>
      </c>
    </row>
    <row r="24420" spans="1:3" hidden="1" x14ac:dyDescent="0.25">
      <c r="A24420" t="s">
        <v>4130</v>
      </c>
      <c r="B24420" t="s">
        <v>26522</v>
      </c>
      <c r="C24420" t="s">
        <v>26523</v>
      </c>
    </row>
    <row r="24421" spans="1:3" hidden="1" x14ac:dyDescent="0.25">
      <c r="A24421" t="s">
        <v>4130</v>
      </c>
      <c r="B24421" t="s">
        <v>26524</v>
      </c>
      <c r="C24421" t="s">
        <v>26525</v>
      </c>
    </row>
    <row r="24422" spans="1:3" hidden="1" x14ac:dyDescent="0.25">
      <c r="A24422" t="s">
        <v>4130</v>
      </c>
      <c r="B24422" t="s">
        <v>26526</v>
      </c>
      <c r="C24422" t="s">
        <v>26527</v>
      </c>
    </row>
    <row r="24423" spans="1:3" hidden="1" x14ac:dyDescent="0.25">
      <c r="A24423" t="s">
        <v>4130</v>
      </c>
      <c r="B24423" t="s">
        <v>26528</v>
      </c>
      <c r="C24423" t="s">
        <v>26529</v>
      </c>
    </row>
    <row r="24424" spans="1:3" hidden="1" x14ac:dyDescent="0.25">
      <c r="A24424" t="s">
        <v>4130</v>
      </c>
      <c r="B24424" t="s">
        <v>26530</v>
      </c>
      <c r="C24424" t="s">
        <v>26531</v>
      </c>
    </row>
    <row r="24425" spans="1:3" hidden="1" x14ac:dyDescent="0.25">
      <c r="A24425" t="s">
        <v>4130</v>
      </c>
      <c r="B24425" t="s">
        <v>4238</v>
      </c>
      <c r="C24425" t="s">
        <v>26531</v>
      </c>
    </row>
    <row r="24426" spans="1:3" hidden="1" x14ac:dyDescent="0.25">
      <c r="A24426" t="s">
        <v>4130</v>
      </c>
      <c r="B24426" t="s">
        <v>26532</v>
      </c>
      <c r="C24426" t="s">
        <v>26533</v>
      </c>
    </row>
    <row r="24427" spans="1:3" hidden="1" x14ac:dyDescent="0.25">
      <c r="A24427" t="s">
        <v>4130</v>
      </c>
      <c r="B24427" t="s">
        <v>26534</v>
      </c>
      <c r="C24427" t="s">
        <v>26535</v>
      </c>
    </row>
    <row r="24428" spans="1:3" hidden="1" x14ac:dyDescent="0.25">
      <c r="A24428" t="s">
        <v>4130</v>
      </c>
      <c r="B24428" t="s">
        <v>26536</v>
      </c>
      <c r="C24428" t="s">
        <v>26537</v>
      </c>
    </row>
    <row r="24429" spans="1:3" hidden="1" x14ac:dyDescent="0.25">
      <c r="A24429" t="s">
        <v>4130</v>
      </c>
      <c r="B24429" t="s">
        <v>4238</v>
      </c>
      <c r="C24429" t="s">
        <v>26537</v>
      </c>
    </row>
    <row r="24430" spans="1:3" hidden="1" x14ac:dyDescent="0.25">
      <c r="A24430" t="s">
        <v>4130</v>
      </c>
      <c r="B24430" t="s">
        <v>26538</v>
      </c>
      <c r="C24430" t="s">
        <v>26539</v>
      </c>
    </row>
    <row r="24431" spans="1:3" hidden="1" x14ac:dyDescent="0.25">
      <c r="A24431" t="s">
        <v>4130</v>
      </c>
      <c r="B24431" t="s">
        <v>26540</v>
      </c>
      <c r="C24431" t="s">
        <v>471</v>
      </c>
    </row>
    <row r="24432" spans="1:3" hidden="1" x14ac:dyDescent="0.25">
      <c r="A24432" t="s">
        <v>4130</v>
      </c>
      <c r="B24432" t="s">
        <v>26541</v>
      </c>
      <c r="C24432" t="s">
        <v>26542</v>
      </c>
    </row>
    <row r="24433" spans="1:3" hidden="1" x14ac:dyDescent="0.25">
      <c r="A24433" t="s">
        <v>4130</v>
      </c>
      <c r="B24433" t="s">
        <v>26543</v>
      </c>
      <c r="C24433" t="s">
        <v>26544</v>
      </c>
    </row>
    <row r="24434" spans="1:3" hidden="1" x14ac:dyDescent="0.25">
      <c r="A24434" t="s">
        <v>4130</v>
      </c>
      <c r="B24434" t="s">
        <v>26545</v>
      </c>
      <c r="C24434" t="s">
        <v>26546</v>
      </c>
    </row>
    <row r="24435" spans="1:3" hidden="1" x14ac:dyDescent="0.25">
      <c r="A24435" t="s">
        <v>4130</v>
      </c>
      <c r="B24435" t="s">
        <v>26547</v>
      </c>
      <c r="C24435" t="s">
        <v>26546</v>
      </c>
    </row>
    <row r="24436" spans="1:3" hidden="1" x14ac:dyDescent="0.25">
      <c r="A24436" t="s">
        <v>4130</v>
      </c>
      <c r="B24436" t="s">
        <v>26548</v>
      </c>
      <c r="C24436" t="s">
        <v>1243</v>
      </c>
    </row>
    <row r="24437" spans="1:3" hidden="1" x14ac:dyDescent="0.25">
      <c r="A24437" t="s">
        <v>4130</v>
      </c>
      <c r="B24437" t="s">
        <v>4238</v>
      </c>
      <c r="C24437" t="s">
        <v>1243</v>
      </c>
    </row>
    <row r="24438" spans="1:3" hidden="1" x14ac:dyDescent="0.25">
      <c r="A24438" t="s">
        <v>4130</v>
      </c>
      <c r="B24438" t="s">
        <v>26549</v>
      </c>
      <c r="C24438" t="s">
        <v>26550</v>
      </c>
    </row>
    <row r="24439" spans="1:3" hidden="1" x14ac:dyDescent="0.25">
      <c r="A24439" t="s">
        <v>4130</v>
      </c>
      <c r="B24439" t="s">
        <v>26551</v>
      </c>
      <c r="C24439" t="s">
        <v>26552</v>
      </c>
    </row>
    <row r="24440" spans="1:3" hidden="1" x14ac:dyDescent="0.25">
      <c r="A24440" t="s">
        <v>4130</v>
      </c>
      <c r="B24440" t="s">
        <v>26553</v>
      </c>
      <c r="C24440" t="s">
        <v>26554</v>
      </c>
    </row>
    <row r="24441" spans="1:3" hidden="1" x14ac:dyDescent="0.25">
      <c r="A24441" t="s">
        <v>4130</v>
      </c>
      <c r="B24441" t="s">
        <v>26553</v>
      </c>
      <c r="C24441" t="s">
        <v>26555</v>
      </c>
    </row>
    <row r="24442" spans="1:3" hidden="1" x14ac:dyDescent="0.25">
      <c r="A24442" t="s">
        <v>4130</v>
      </c>
      <c r="B24442" t="s">
        <v>4238</v>
      </c>
      <c r="C24442" t="s">
        <v>26554</v>
      </c>
    </row>
    <row r="24443" spans="1:3" hidden="1" x14ac:dyDescent="0.25">
      <c r="A24443" t="s">
        <v>4130</v>
      </c>
      <c r="B24443" t="s">
        <v>26556</v>
      </c>
      <c r="C24443" t="s">
        <v>26557</v>
      </c>
    </row>
    <row r="24444" spans="1:3" hidden="1" x14ac:dyDescent="0.25">
      <c r="A24444" t="s">
        <v>4130</v>
      </c>
      <c r="B24444" t="s">
        <v>4238</v>
      </c>
      <c r="C24444" t="s">
        <v>26557</v>
      </c>
    </row>
    <row r="24445" spans="1:3" hidden="1" x14ac:dyDescent="0.25">
      <c r="A24445" t="s">
        <v>4130</v>
      </c>
      <c r="B24445" t="s">
        <v>26558</v>
      </c>
      <c r="C24445" t="s">
        <v>26559</v>
      </c>
    </row>
    <row r="24446" spans="1:3" hidden="1" x14ac:dyDescent="0.25">
      <c r="A24446" t="s">
        <v>4130</v>
      </c>
      <c r="B24446" t="s">
        <v>26560</v>
      </c>
      <c r="C24446" t="s">
        <v>26557</v>
      </c>
    </row>
    <row r="24447" spans="1:3" hidden="1" x14ac:dyDescent="0.25">
      <c r="A24447" t="s">
        <v>4130</v>
      </c>
      <c r="B24447" t="s">
        <v>26561</v>
      </c>
      <c r="C24447" t="s">
        <v>26562</v>
      </c>
    </row>
    <row r="24448" spans="1:3" hidden="1" x14ac:dyDescent="0.25">
      <c r="A24448" t="s">
        <v>4130</v>
      </c>
      <c r="B24448" t="s">
        <v>4238</v>
      </c>
      <c r="C24448" t="s">
        <v>26562</v>
      </c>
    </row>
    <row r="24449" spans="1:3" hidden="1" x14ac:dyDescent="0.25">
      <c r="A24449" t="s">
        <v>4130</v>
      </c>
      <c r="B24449" t="s">
        <v>26563</v>
      </c>
      <c r="C24449" t="s">
        <v>26562</v>
      </c>
    </row>
    <row r="24450" spans="1:3" hidden="1" x14ac:dyDescent="0.25">
      <c r="A24450" t="s">
        <v>4130</v>
      </c>
      <c r="B24450" t="s">
        <v>26564</v>
      </c>
      <c r="C24450" t="s">
        <v>26562</v>
      </c>
    </row>
    <row r="24451" spans="1:3" hidden="1" x14ac:dyDescent="0.25">
      <c r="A24451" t="s">
        <v>4130</v>
      </c>
      <c r="B24451" t="s">
        <v>26565</v>
      </c>
      <c r="C24451" t="s">
        <v>25310</v>
      </c>
    </row>
    <row r="24452" spans="1:3" hidden="1" x14ac:dyDescent="0.25">
      <c r="A24452" t="s">
        <v>4130</v>
      </c>
      <c r="B24452" t="s">
        <v>26566</v>
      </c>
      <c r="C24452" t="s">
        <v>26567</v>
      </c>
    </row>
    <row r="24453" spans="1:3" hidden="1" x14ac:dyDescent="0.25">
      <c r="A24453" t="s">
        <v>4130</v>
      </c>
      <c r="B24453" t="s">
        <v>26568</v>
      </c>
      <c r="C24453" t="s">
        <v>26569</v>
      </c>
    </row>
    <row r="24454" spans="1:3" hidden="1" x14ac:dyDescent="0.25">
      <c r="A24454" t="s">
        <v>4130</v>
      </c>
      <c r="B24454" t="s">
        <v>26570</v>
      </c>
      <c r="C24454" t="s">
        <v>26571</v>
      </c>
    </row>
    <row r="24455" spans="1:3" hidden="1" x14ac:dyDescent="0.25">
      <c r="A24455" t="s">
        <v>4130</v>
      </c>
      <c r="B24455" t="s">
        <v>26572</v>
      </c>
      <c r="C24455" t="s">
        <v>26573</v>
      </c>
    </row>
    <row r="24456" spans="1:3" hidden="1" x14ac:dyDescent="0.25">
      <c r="A24456" t="s">
        <v>4130</v>
      </c>
      <c r="B24456" t="s">
        <v>4238</v>
      </c>
      <c r="C24456" t="s">
        <v>26573</v>
      </c>
    </row>
    <row r="24457" spans="1:3" hidden="1" x14ac:dyDescent="0.25">
      <c r="A24457" t="s">
        <v>4130</v>
      </c>
      <c r="B24457" t="s">
        <v>26574</v>
      </c>
      <c r="C24457" t="s">
        <v>26573</v>
      </c>
    </row>
    <row r="24458" spans="1:3" hidden="1" x14ac:dyDescent="0.25">
      <c r="A24458" t="s">
        <v>4130</v>
      </c>
      <c r="B24458" t="s">
        <v>26575</v>
      </c>
      <c r="C24458" t="s">
        <v>26576</v>
      </c>
    </row>
    <row r="24459" spans="1:3" hidden="1" x14ac:dyDescent="0.25">
      <c r="A24459" t="s">
        <v>4130</v>
      </c>
      <c r="B24459" t="s">
        <v>26577</v>
      </c>
      <c r="C24459" t="s">
        <v>26576</v>
      </c>
    </row>
    <row r="24460" spans="1:3" hidden="1" x14ac:dyDescent="0.25">
      <c r="A24460" t="s">
        <v>4130</v>
      </c>
      <c r="B24460" t="s">
        <v>26578</v>
      </c>
      <c r="C24460" t="s">
        <v>26579</v>
      </c>
    </row>
    <row r="24461" spans="1:3" hidden="1" x14ac:dyDescent="0.25">
      <c r="A24461" t="s">
        <v>4130</v>
      </c>
      <c r="B24461" t="s">
        <v>26580</v>
      </c>
      <c r="C24461" t="s">
        <v>26579</v>
      </c>
    </row>
    <row r="24462" spans="1:3" hidden="1" x14ac:dyDescent="0.25">
      <c r="A24462" t="s">
        <v>4130</v>
      </c>
      <c r="B24462" t="s">
        <v>26581</v>
      </c>
      <c r="C24462" t="s">
        <v>26582</v>
      </c>
    </row>
    <row r="24463" spans="1:3" hidden="1" x14ac:dyDescent="0.25">
      <c r="A24463" t="s">
        <v>4130</v>
      </c>
      <c r="B24463" t="s">
        <v>26583</v>
      </c>
      <c r="C24463" t="s">
        <v>26584</v>
      </c>
    </row>
    <row r="24464" spans="1:3" hidden="1" x14ac:dyDescent="0.25">
      <c r="A24464" t="s">
        <v>4130</v>
      </c>
      <c r="B24464" t="s">
        <v>26585</v>
      </c>
      <c r="C24464" t="s">
        <v>26586</v>
      </c>
    </row>
    <row r="24465" spans="1:3" hidden="1" x14ac:dyDescent="0.25">
      <c r="A24465" t="s">
        <v>4130</v>
      </c>
      <c r="B24465" t="s">
        <v>26587</v>
      </c>
      <c r="C24465" t="s">
        <v>26588</v>
      </c>
    </row>
    <row r="24466" spans="1:3" hidden="1" x14ac:dyDescent="0.25">
      <c r="A24466" t="s">
        <v>4130</v>
      </c>
      <c r="B24466" t="s">
        <v>26589</v>
      </c>
      <c r="C24466" t="s">
        <v>26588</v>
      </c>
    </row>
    <row r="24467" spans="1:3" hidden="1" x14ac:dyDescent="0.25">
      <c r="A24467" t="s">
        <v>4130</v>
      </c>
      <c r="B24467" t="s">
        <v>26590</v>
      </c>
      <c r="C24467" t="s">
        <v>26591</v>
      </c>
    </row>
    <row r="24468" spans="1:3" hidden="1" x14ac:dyDescent="0.25">
      <c r="A24468" t="s">
        <v>4130</v>
      </c>
      <c r="B24468" t="s">
        <v>26592</v>
      </c>
      <c r="C24468" t="s">
        <v>26593</v>
      </c>
    </row>
    <row r="24469" spans="1:3" hidden="1" x14ac:dyDescent="0.25">
      <c r="A24469" t="s">
        <v>4130</v>
      </c>
      <c r="B24469" t="s">
        <v>26594</v>
      </c>
      <c r="C24469" t="s">
        <v>26595</v>
      </c>
    </row>
    <row r="24470" spans="1:3" hidden="1" x14ac:dyDescent="0.25">
      <c r="A24470" t="s">
        <v>4130</v>
      </c>
      <c r="B24470" t="s">
        <v>26596</v>
      </c>
      <c r="C24470" t="s">
        <v>26595</v>
      </c>
    </row>
    <row r="24471" spans="1:3" hidden="1" x14ac:dyDescent="0.25">
      <c r="A24471" t="s">
        <v>4130</v>
      </c>
      <c r="B24471" t="s">
        <v>26597</v>
      </c>
      <c r="C24471" t="s">
        <v>26598</v>
      </c>
    </row>
    <row r="24472" spans="1:3" hidden="1" x14ac:dyDescent="0.25">
      <c r="A24472" t="s">
        <v>4130</v>
      </c>
      <c r="B24472" t="s">
        <v>26594</v>
      </c>
      <c r="C24472" t="s">
        <v>26598</v>
      </c>
    </row>
    <row r="24473" spans="1:3" hidden="1" x14ac:dyDescent="0.25">
      <c r="A24473" t="s">
        <v>4130</v>
      </c>
      <c r="B24473" t="s">
        <v>26599</v>
      </c>
      <c r="C24473" t="s">
        <v>26600</v>
      </c>
    </row>
    <row r="24474" spans="1:3" hidden="1" x14ac:dyDescent="0.25">
      <c r="A24474" t="s">
        <v>4130</v>
      </c>
      <c r="B24474" t="s">
        <v>26599</v>
      </c>
      <c r="C24474" t="s">
        <v>26601</v>
      </c>
    </row>
    <row r="24475" spans="1:3" hidden="1" x14ac:dyDescent="0.25">
      <c r="A24475" t="s">
        <v>4130</v>
      </c>
      <c r="B24475" t="s">
        <v>26599</v>
      </c>
      <c r="C24475" t="s">
        <v>26602</v>
      </c>
    </row>
    <row r="24476" spans="1:3" hidden="1" x14ac:dyDescent="0.25">
      <c r="A24476" t="s">
        <v>4130</v>
      </c>
      <c r="B24476" t="s">
        <v>26594</v>
      </c>
      <c r="C24476" t="s">
        <v>26602</v>
      </c>
    </row>
    <row r="24477" spans="1:3" hidden="1" x14ac:dyDescent="0.25">
      <c r="A24477" t="s">
        <v>4130</v>
      </c>
      <c r="B24477" t="s">
        <v>26603</v>
      </c>
      <c r="C24477" t="s">
        <v>26604</v>
      </c>
    </row>
    <row r="24478" spans="1:3" hidden="1" x14ac:dyDescent="0.25">
      <c r="A24478" t="s">
        <v>4130</v>
      </c>
      <c r="B24478" t="s">
        <v>26603</v>
      </c>
      <c r="C24478" t="s">
        <v>26605</v>
      </c>
    </row>
    <row r="24479" spans="1:3" hidden="1" x14ac:dyDescent="0.25">
      <c r="A24479" t="s">
        <v>4130</v>
      </c>
      <c r="B24479" t="s">
        <v>26606</v>
      </c>
      <c r="C24479" t="s">
        <v>26607</v>
      </c>
    </row>
    <row r="24480" spans="1:3" hidden="1" x14ac:dyDescent="0.25">
      <c r="A24480" t="s">
        <v>4130</v>
      </c>
      <c r="B24480" t="s">
        <v>26608</v>
      </c>
      <c r="C24480" t="s">
        <v>26609</v>
      </c>
    </row>
    <row r="24481" spans="1:3" hidden="1" x14ac:dyDescent="0.25">
      <c r="A24481" t="s">
        <v>4130</v>
      </c>
      <c r="B24481" t="s">
        <v>26610</v>
      </c>
      <c r="C24481" t="s">
        <v>26609</v>
      </c>
    </row>
    <row r="24482" spans="1:3" hidden="1" x14ac:dyDescent="0.25">
      <c r="A24482" t="s">
        <v>4130</v>
      </c>
      <c r="B24482" t="s">
        <v>26611</v>
      </c>
      <c r="C24482" t="s">
        <v>26612</v>
      </c>
    </row>
    <row r="24483" spans="1:3" hidden="1" x14ac:dyDescent="0.25">
      <c r="A24483" t="s">
        <v>4130</v>
      </c>
      <c r="B24483" t="s">
        <v>26613</v>
      </c>
      <c r="C24483" t="s">
        <v>26612</v>
      </c>
    </row>
    <row r="24484" spans="1:3" hidden="1" x14ac:dyDescent="0.25">
      <c r="A24484" t="s">
        <v>4130</v>
      </c>
      <c r="B24484" t="s">
        <v>26614</v>
      </c>
      <c r="C24484" t="s">
        <v>26615</v>
      </c>
    </row>
    <row r="24485" spans="1:3" hidden="1" x14ac:dyDescent="0.25">
      <c r="A24485" t="s">
        <v>4130</v>
      </c>
      <c r="B24485" t="s">
        <v>26616</v>
      </c>
      <c r="C24485" t="s">
        <v>26617</v>
      </c>
    </row>
    <row r="24486" spans="1:3" hidden="1" x14ac:dyDescent="0.25">
      <c r="A24486" t="s">
        <v>4130</v>
      </c>
      <c r="B24486" t="s">
        <v>26618</v>
      </c>
      <c r="C24486" t="s">
        <v>26619</v>
      </c>
    </row>
    <row r="24487" spans="1:3" hidden="1" x14ac:dyDescent="0.25">
      <c r="A24487" t="s">
        <v>4130</v>
      </c>
      <c r="B24487" t="s">
        <v>26620</v>
      </c>
      <c r="C24487" t="s">
        <v>646</v>
      </c>
    </row>
    <row r="24488" spans="1:3" hidden="1" x14ac:dyDescent="0.25">
      <c r="A24488" t="s">
        <v>4130</v>
      </c>
      <c r="B24488" t="s">
        <v>26621</v>
      </c>
      <c r="C24488" t="s">
        <v>26622</v>
      </c>
    </row>
    <row r="24489" spans="1:3" hidden="1" x14ac:dyDescent="0.25">
      <c r="A24489" t="s">
        <v>4130</v>
      </c>
      <c r="B24489" t="s">
        <v>26623</v>
      </c>
      <c r="C24489" t="s">
        <v>26624</v>
      </c>
    </row>
    <row r="24490" spans="1:3" hidden="1" x14ac:dyDescent="0.25">
      <c r="A24490" t="s">
        <v>4130</v>
      </c>
      <c r="B24490" t="s">
        <v>26625</v>
      </c>
      <c r="C24490" t="s">
        <v>26626</v>
      </c>
    </row>
    <row r="24491" spans="1:3" hidden="1" x14ac:dyDescent="0.25">
      <c r="A24491" t="s">
        <v>4130</v>
      </c>
      <c r="B24491" t="s">
        <v>26625</v>
      </c>
      <c r="C24491" t="s">
        <v>26627</v>
      </c>
    </row>
    <row r="24492" spans="1:3" hidden="1" x14ac:dyDescent="0.25">
      <c r="A24492" t="s">
        <v>4130</v>
      </c>
      <c r="B24492" t="s">
        <v>26628</v>
      </c>
      <c r="C24492" t="s">
        <v>26626</v>
      </c>
    </row>
    <row r="24493" spans="1:3" hidden="1" x14ac:dyDescent="0.25">
      <c r="A24493" t="s">
        <v>4130</v>
      </c>
      <c r="B24493" t="s">
        <v>26629</v>
      </c>
      <c r="C24493" t="s">
        <v>26626</v>
      </c>
    </row>
    <row r="24494" spans="1:3" hidden="1" x14ac:dyDescent="0.25">
      <c r="A24494" t="s">
        <v>4130</v>
      </c>
      <c r="B24494" t="s">
        <v>26630</v>
      </c>
      <c r="C24494" t="s">
        <v>26631</v>
      </c>
    </row>
    <row r="24495" spans="1:3" hidden="1" x14ac:dyDescent="0.25">
      <c r="A24495" t="s">
        <v>4130</v>
      </c>
      <c r="B24495" t="s">
        <v>26632</v>
      </c>
      <c r="C24495" t="s">
        <v>26633</v>
      </c>
    </row>
    <row r="24496" spans="1:3" hidden="1" x14ac:dyDescent="0.25">
      <c r="A24496" t="s">
        <v>4130</v>
      </c>
      <c r="B24496" t="s">
        <v>26634</v>
      </c>
      <c r="C24496" t="s">
        <v>26635</v>
      </c>
    </row>
    <row r="24497" spans="1:3" hidden="1" x14ac:dyDescent="0.25">
      <c r="A24497" t="s">
        <v>4130</v>
      </c>
      <c r="B24497" t="s">
        <v>26636</v>
      </c>
      <c r="C24497" t="s">
        <v>26635</v>
      </c>
    </row>
    <row r="24498" spans="1:3" hidden="1" x14ac:dyDescent="0.25">
      <c r="A24498" t="s">
        <v>4130</v>
      </c>
      <c r="B24498" t="s">
        <v>26637</v>
      </c>
      <c r="C24498" t="s">
        <v>26637</v>
      </c>
    </row>
    <row r="24499" spans="1:3" hidden="1" x14ac:dyDescent="0.25">
      <c r="A24499" t="s">
        <v>4130</v>
      </c>
      <c r="B24499" t="s">
        <v>26638</v>
      </c>
      <c r="C24499" t="s">
        <v>26639</v>
      </c>
    </row>
    <row r="24500" spans="1:3" hidden="1" x14ac:dyDescent="0.25">
      <c r="A24500" t="s">
        <v>4130</v>
      </c>
      <c r="B24500" t="s">
        <v>26640</v>
      </c>
      <c r="C24500" t="s">
        <v>26641</v>
      </c>
    </row>
    <row r="24501" spans="1:3" hidden="1" x14ac:dyDescent="0.25">
      <c r="A24501" t="s">
        <v>4130</v>
      </c>
      <c r="B24501" t="s">
        <v>26642</v>
      </c>
      <c r="C24501" t="s">
        <v>26641</v>
      </c>
    </row>
    <row r="24502" spans="1:3" hidden="1" x14ac:dyDescent="0.25">
      <c r="A24502" t="s">
        <v>4130</v>
      </c>
      <c r="B24502" t="s">
        <v>26643</v>
      </c>
      <c r="C24502" t="s">
        <v>26644</v>
      </c>
    </row>
    <row r="24503" spans="1:3" hidden="1" x14ac:dyDescent="0.25">
      <c r="A24503" t="s">
        <v>4130</v>
      </c>
      <c r="B24503" t="s">
        <v>26645</v>
      </c>
      <c r="C24503" t="s">
        <v>26646</v>
      </c>
    </row>
    <row r="24504" spans="1:3" hidden="1" x14ac:dyDescent="0.25">
      <c r="A24504" t="s">
        <v>4130</v>
      </c>
      <c r="B24504" t="s">
        <v>26647</v>
      </c>
      <c r="C24504" t="s">
        <v>26648</v>
      </c>
    </row>
    <row r="24505" spans="1:3" hidden="1" x14ac:dyDescent="0.25">
      <c r="A24505" t="s">
        <v>4130</v>
      </c>
      <c r="B24505" t="s">
        <v>26649</v>
      </c>
      <c r="C24505" t="s">
        <v>26650</v>
      </c>
    </row>
    <row r="24506" spans="1:3" hidden="1" x14ac:dyDescent="0.25">
      <c r="A24506" t="s">
        <v>4130</v>
      </c>
      <c r="B24506" t="s">
        <v>26651</v>
      </c>
      <c r="C24506" t="s">
        <v>26652</v>
      </c>
    </row>
    <row r="24507" spans="1:3" hidden="1" x14ac:dyDescent="0.25">
      <c r="A24507" t="s">
        <v>4130</v>
      </c>
      <c r="B24507" t="s">
        <v>26653</v>
      </c>
      <c r="C24507" t="s">
        <v>26654</v>
      </c>
    </row>
    <row r="24508" spans="1:3" hidden="1" x14ac:dyDescent="0.25">
      <c r="A24508" t="s">
        <v>4130</v>
      </c>
      <c r="B24508" t="s">
        <v>26655</v>
      </c>
      <c r="C24508" t="s">
        <v>26656</v>
      </c>
    </row>
    <row r="24509" spans="1:3" hidden="1" x14ac:dyDescent="0.25">
      <c r="A24509" t="s">
        <v>4130</v>
      </c>
      <c r="B24509" t="s">
        <v>26657</v>
      </c>
      <c r="C24509" t="s">
        <v>26658</v>
      </c>
    </row>
    <row r="24510" spans="1:3" hidden="1" x14ac:dyDescent="0.25">
      <c r="A24510" t="s">
        <v>4130</v>
      </c>
      <c r="B24510" t="s">
        <v>26659</v>
      </c>
      <c r="C24510" t="s">
        <v>26660</v>
      </c>
    </row>
    <row r="24511" spans="1:3" hidden="1" x14ac:dyDescent="0.25">
      <c r="A24511" t="s">
        <v>4130</v>
      </c>
      <c r="B24511" t="s">
        <v>26661</v>
      </c>
      <c r="C24511" t="s">
        <v>26662</v>
      </c>
    </row>
    <row r="24512" spans="1:3" hidden="1" x14ac:dyDescent="0.25">
      <c r="A24512" t="s">
        <v>4130</v>
      </c>
      <c r="B24512" t="s">
        <v>26663</v>
      </c>
      <c r="C24512" t="s">
        <v>26664</v>
      </c>
    </row>
    <row r="24513" spans="1:3" hidden="1" x14ac:dyDescent="0.25">
      <c r="A24513" t="s">
        <v>4130</v>
      </c>
      <c r="B24513" t="s">
        <v>26665</v>
      </c>
      <c r="C24513" t="s">
        <v>26666</v>
      </c>
    </row>
    <row r="24514" spans="1:3" hidden="1" x14ac:dyDescent="0.25">
      <c r="A24514" t="s">
        <v>4130</v>
      </c>
      <c r="B24514" t="s">
        <v>26667</v>
      </c>
      <c r="C24514" t="s">
        <v>26668</v>
      </c>
    </row>
    <row r="24515" spans="1:3" hidden="1" x14ac:dyDescent="0.25">
      <c r="A24515" t="s">
        <v>4130</v>
      </c>
      <c r="B24515" t="s">
        <v>26669</v>
      </c>
      <c r="C24515" t="s">
        <v>26670</v>
      </c>
    </row>
    <row r="24516" spans="1:3" hidden="1" x14ac:dyDescent="0.25">
      <c r="A24516" t="s">
        <v>4130</v>
      </c>
      <c r="B24516" t="s">
        <v>26671</v>
      </c>
      <c r="C24516" t="s">
        <v>26672</v>
      </c>
    </row>
    <row r="24517" spans="1:3" hidden="1" x14ac:dyDescent="0.25">
      <c r="A24517" t="s">
        <v>4130</v>
      </c>
      <c r="B24517" t="s">
        <v>26673</v>
      </c>
      <c r="C24517" t="s">
        <v>26674</v>
      </c>
    </row>
    <row r="24518" spans="1:3" hidden="1" x14ac:dyDescent="0.25">
      <c r="A24518" t="s">
        <v>4130</v>
      </c>
      <c r="B24518" t="s">
        <v>26675</v>
      </c>
      <c r="C24518" t="s">
        <v>26676</v>
      </c>
    </row>
    <row r="24519" spans="1:3" hidden="1" x14ac:dyDescent="0.25">
      <c r="A24519" t="s">
        <v>4130</v>
      </c>
      <c r="B24519" t="s">
        <v>26677</v>
      </c>
      <c r="C24519" t="s">
        <v>26676</v>
      </c>
    </row>
    <row r="24520" spans="1:3" hidden="1" x14ac:dyDescent="0.25">
      <c r="A24520" t="s">
        <v>4130</v>
      </c>
      <c r="B24520" t="s">
        <v>26677</v>
      </c>
      <c r="C24520" t="s">
        <v>26678</v>
      </c>
    </row>
    <row r="24521" spans="1:3" hidden="1" x14ac:dyDescent="0.25">
      <c r="A24521" t="s">
        <v>4130</v>
      </c>
      <c r="B24521" t="s">
        <v>26679</v>
      </c>
      <c r="C24521" t="s">
        <v>26680</v>
      </c>
    </row>
    <row r="24522" spans="1:3" hidden="1" x14ac:dyDescent="0.25">
      <c r="A24522" t="s">
        <v>4130</v>
      </c>
      <c r="B24522" t="s">
        <v>4238</v>
      </c>
      <c r="C24522" t="s">
        <v>26681</v>
      </c>
    </row>
    <row r="24523" spans="1:3" hidden="1" x14ac:dyDescent="0.25">
      <c r="A24523" t="s">
        <v>4130</v>
      </c>
      <c r="B24523" t="s">
        <v>26682</v>
      </c>
      <c r="C24523" t="s">
        <v>26683</v>
      </c>
    </row>
    <row r="24524" spans="1:3" hidden="1" x14ac:dyDescent="0.25">
      <c r="A24524" t="s">
        <v>4130</v>
      </c>
      <c r="B24524" t="s">
        <v>26684</v>
      </c>
      <c r="C24524" t="s">
        <v>26685</v>
      </c>
    </row>
    <row r="24525" spans="1:3" hidden="1" x14ac:dyDescent="0.25">
      <c r="A24525" t="s">
        <v>4130</v>
      </c>
      <c r="B24525" t="s">
        <v>26686</v>
      </c>
      <c r="C24525" t="s">
        <v>26687</v>
      </c>
    </row>
    <row r="24526" spans="1:3" hidden="1" x14ac:dyDescent="0.25">
      <c r="A24526" t="s">
        <v>4130</v>
      </c>
      <c r="B24526" t="s">
        <v>26688</v>
      </c>
      <c r="C24526" t="s">
        <v>26689</v>
      </c>
    </row>
    <row r="24527" spans="1:3" hidden="1" x14ac:dyDescent="0.25">
      <c r="A24527" t="s">
        <v>4130</v>
      </c>
      <c r="B24527" t="s">
        <v>26690</v>
      </c>
      <c r="C24527" t="s">
        <v>26691</v>
      </c>
    </row>
    <row r="24528" spans="1:3" hidden="1" x14ac:dyDescent="0.25">
      <c r="A24528" t="s">
        <v>4130</v>
      </c>
      <c r="B24528" t="s">
        <v>26690</v>
      </c>
      <c r="C24528" t="s">
        <v>26692</v>
      </c>
    </row>
    <row r="24529" spans="1:3" hidden="1" x14ac:dyDescent="0.25">
      <c r="A24529" t="s">
        <v>4130</v>
      </c>
      <c r="B24529" t="s">
        <v>26693</v>
      </c>
      <c r="C24529" t="s">
        <v>26694</v>
      </c>
    </row>
    <row r="24530" spans="1:3" hidden="1" x14ac:dyDescent="0.25">
      <c r="A24530" t="s">
        <v>4130</v>
      </c>
      <c r="B24530" t="s">
        <v>26695</v>
      </c>
      <c r="C24530" t="s">
        <v>26696</v>
      </c>
    </row>
    <row r="24531" spans="1:3" hidden="1" x14ac:dyDescent="0.25">
      <c r="A24531" t="s">
        <v>4130</v>
      </c>
      <c r="B24531" t="s">
        <v>26697</v>
      </c>
      <c r="C24531" t="s">
        <v>26698</v>
      </c>
    </row>
    <row r="24532" spans="1:3" hidden="1" x14ac:dyDescent="0.25">
      <c r="A24532" t="s">
        <v>4130</v>
      </c>
      <c r="B24532" t="s">
        <v>26699</v>
      </c>
      <c r="C24532" t="s">
        <v>26700</v>
      </c>
    </row>
    <row r="24533" spans="1:3" hidden="1" x14ac:dyDescent="0.25">
      <c r="A24533" t="s">
        <v>4130</v>
      </c>
      <c r="B24533" t="s">
        <v>26701</v>
      </c>
      <c r="C24533" t="s">
        <v>26702</v>
      </c>
    </row>
    <row r="24534" spans="1:3" hidden="1" x14ac:dyDescent="0.25">
      <c r="A24534" t="s">
        <v>4130</v>
      </c>
      <c r="B24534" t="s">
        <v>26703</v>
      </c>
      <c r="C24534" t="s">
        <v>26704</v>
      </c>
    </row>
    <row r="24535" spans="1:3" hidden="1" x14ac:dyDescent="0.25">
      <c r="A24535" t="s">
        <v>4130</v>
      </c>
      <c r="B24535" t="s">
        <v>26705</v>
      </c>
      <c r="C24535" t="s">
        <v>26706</v>
      </c>
    </row>
    <row r="24536" spans="1:3" hidden="1" x14ac:dyDescent="0.25">
      <c r="A24536" t="s">
        <v>4130</v>
      </c>
      <c r="B24536" t="s">
        <v>26705</v>
      </c>
      <c r="C24536" t="s">
        <v>26707</v>
      </c>
    </row>
    <row r="24537" spans="1:3" hidden="1" x14ac:dyDescent="0.25">
      <c r="A24537" t="s">
        <v>4130</v>
      </c>
      <c r="B24537" t="s">
        <v>26705</v>
      </c>
      <c r="C24537" t="s">
        <v>26702</v>
      </c>
    </row>
    <row r="24538" spans="1:3" hidden="1" x14ac:dyDescent="0.25">
      <c r="A24538" t="s">
        <v>4130</v>
      </c>
      <c r="B24538" t="s">
        <v>26705</v>
      </c>
      <c r="C24538" t="s">
        <v>26708</v>
      </c>
    </row>
    <row r="24539" spans="1:3" hidden="1" x14ac:dyDescent="0.25">
      <c r="A24539" t="s">
        <v>4130</v>
      </c>
      <c r="B24539" t="s">
        <v>26709</v>
      </c>
      <c r="C24539" t="s">
        <v>26710</v>
      </c>
    </row>
    <row r="24540" spans="1:3" hidden="1" x14ac:dyDescent="0.25">
      <c r="A24540" t="s">
        <v>4130</v>
      </c>
      <c r="B24540" t="s">
        <v>26711</v>
      </c>
      <c r="C24540" t="s">
        <v>26712</v>
      </c>
    </row>
    <row r="24541" spans="1:3" hidden="1" x14ac:dyDescent="0.25">
      <c r="A24541" t="s">
        <v>4130</v>
      </c>
      <c r="B24541" t="s">
        <v>26713</v>
      </c>
      <c r="C24541" t="s">
        <v>26714</v>
      </c>
    </row>
    <row r="24542" spans="1:3" hidden="1" x14ac:dyDescent="0.25">
      <c r="A24542" t="s">
        <v>4130</v>
      </c>
      <c r="B24542" t="s">
        <v>26715</v>
      </c>
      <c r="C24542" t="s">
        <v>26716</v>
      </c>
    </row>
    <row r="24543" spans="1:3" hidden="1" x14ac:dyDescent="0.25">
      <c r="A24543" t="s">
        <v>4130</v>
      </c>
      <c r="B24543" t="s">
        <v>26717</v>
      </c>
      <c r="C24543" t="s">
        <v>26718</v>
      </c>
    </row>
    <row r="24544" spans="1:3" hidden="1" x14ac:dyDescent="0.25">
      <c r="A24544" t="s">
        <v>4130</v>
      </c>
      <c r="B24544" t="s">
        <v>26719</v>
      </c>
      <c r="C24544" t="s">
        <v>26720</v>
      </c>
    </row>
    <row r="24545" spans="1:3" hidden="1" x14ac:dyDescent="0.25">
      <c r="A24545" t="s">
        <v>4130</v>
      </c>
      <c r="B24545" t="s">
        <v>26717</v>
      </c>
      <c r="C24545" t="s">
        <v>26720</v>
      </c>
    </row>
    <row r="24546" spans="1:3" hidden="1" x14ac:dyDescent="0.25">
      <c r="A24546" t="s">
        <v>4130</v>
      </c>
      <c r="B24546" t="s">
        <v>26721</v>
      </c>
      <c r="C24546" t="s">
        <v>26722</v>
      </c>
    </row>
    <row r="24547" spans="1:3" hidden="1" x14ac:dyDescent="0.25">
      <c r="A24547" t="s">
        <v>4130</v>
      </c>
      <c r="B24547" t="s">
        <v>26723</v>
      </c>
      <c r="C24547" t="s">
        <v>26724</v>
      </c>
    </row>
    <row r="24548" spans="1:3" hidden="1" x14ac:dyDescent="0.25">
      <c r="A24548" t="s">
        <v>4130</v>
      </c>
      <c r="B24548" t="s">
        <v>26725</v>
      </c>
      <c r="C24548" t="s">
        <v>26726</v>
      </c>
    </row>
    <row r="24549" spans="1:3" hidden="1" x14ac:dyDescent="0.25">
      <c r="A24549" t="s">
        <v>4130</v>
      </c>
      <c r="B24549" t="s">
        <v>26727</v>
      </c>
      <c r="C24549" t="s">
        <v>26728</v>
      </c>
    </row>
    <row r="24550" spans="1:3" hidden="1" x14ac:dyDescent="0.25">
      <c r="A24550" t="s">
        <v>4130</v>
      </c>
      <c r="B24550" t="s">
        <v>26729</v>
      </c>
      <c r="C24550" t="s">
        <v>26730</v>
      </c>
    </row>
    <row r="24551" spans="1:3" hidden="1" x14ac:dyDescent="0.25">
      <c r="A24551" t="s">
        <v>4130</v>
      </c>
      <c r="B24551" t="s">
        <v>26731</v>
      </c>
      <c r="C24551" t="s">
        <v>26732</v>
      </c>
    </row>
    <row r="24552" spans="1:3" hidden="1" x14ac:dyDescent="0.25">
      <c r="A24552" t="s">
        <v>4130</v>
      </c>
      <c r="B24552" t="s">
        <v>26733</v>
      </c>
      <c r="C24552" t="s">
        <v>26734</v>
      </c>
    </row>
    <row r="24553" spans="1:3" hidden="1" x14ac:dyDescent="0.25">
      <c r="A24553" t="s">
        <v>4130</v>
      </c>
      <c r="B24553" t="s">
        <v>26735</v>
      </c>
      <c r="C24553" t="s">
        <v>26736</v>
      </c>
    </row>
    <row r="24554" spans="1:3" hidden="1" x14ac:dyDescent="0.25">
      <c r="A24554" t="s">
        <v>4130</v>
      </c>
      <c r="B24554" t="s">
        <v>26737</v>
      </c>
      <c r="C24554" t="s">
        <v>26738</v>
      </c>
    </row>
    <row r="24555" spans="1:3" hidden="1" x14ac:dyDescent="0.25">
      <c r="A24555" t="s">
        <v>4130</v>
      </c>
      <c r="B24555" t="s">
        <v>26739</v>
      </c>
      <c r="C24555" t="s">
        <v>26740</v>
      </c>
    </row>
    <row r="24556" spans="1:3" hidden="1" x14ac:dyDescent="0.25">
      <c r="A24556" t="s">
        <v>4130</v>
      </c>
      <c r="B24556" t="s">
        <v>26737</v>
      </c>
      <c r="C24556" t="s">
        <v>26741</v>
      </c>
    </row>
    <row r="24557" spans="1:3" hidden="1" x14ac:dyDescent="0.25">
      <c r="A24557" t="s">
        <v>4130</v>
      </c>
      <c r="B24557" t="s">
        <v>26742</v>
      </c>
      <c r="C24557" t="s">
        <v>26743</v>
      </c>
    </row>
    <row r="24558" spans="1:3" hidden="1" x14ac:dyDescent="0.25">
      <c r="A24558" t="s">
        <v>4130</v>
      </c>
      <c r="B24558" t="s">
        <v>26744</v>
      </c>
      <c r="C24558" t="s">
        <v>26743</v>
      </c>
    </row>
    <row r="24559" spans="1:3" hidden="1" x14ac:dyDescent="0.25">
      <c r="A24559" t="s">
        <v>4130</v>
      </c>
      <c r="B24559" t="s">
        <v>26745</v>
      </c>
      <c r="C24559" t="s">
        <v>26746</v>
      </c>
    </row>
    <row r="24560" spans="1:3" hidden="1" x14ac:dyDescent="0.25">
      <c r="A24560" t="s">
        <v>4130</v>
      </c>
      <c r="B24560" t="s">
        <v>26747</v>
      </c>
      <c r="C24560" t="s">
        <v>26743</v>
      </c>
    </row>
    <row r="24561" spans="1:3" hidden="1" x14ac:dyDescent="0.25">
      <c r="A24561" t="s">
        <v>4130</v>
      </c>
      <c r="B24561" t="s">
        <v>26748</v>
      </c>
      <c r="C24561" t="s">
        <v>26749</v>
      </c>
    </row>
    <row r="24562" spans="1:3" hidden="1" x14ac:dyDescent="0.25">
      <c r="A24562" t="s">
        <v>4130</v>
      </c>
      <c r="B24562" t="s">
        <v>26750</v>
      </c>
      <c r="C24562" t="s">
        <v>26751</v>
      </c>
    </row>
    <row r="24563" spans="1:3" hidden="1" x14ac:dyDescent="0.25">
      <c r="A24563" t="s">
        <v>4130</v>
      </c>
      <c r="B24563" t="s">
        <v>26752</v>
      </c>
      <c r="C24563" t="s">
        <v>26753</v>
      </c>
    </row>
    <row r="24564" spans="1:3" hidden="1" x14ac:dyDescent="0.25">
      <c r="A24564" t="s">
        <v>4130</v>
      </c>
      <c r="B24564" t="s">
        <v>26754</v>
      </c>
      <c r="C24564" t="s">
        <v>26753</v>
      </c>
    </row>
    <row r="24565" spans="1:3" hidden="1" x14ac:dyDescent="0.25">
      <c r="A24565" t="s">
        <v>4130</v>
      </c>
      <c r="B24565" t="s">
        <v>26755</v>
      </c>
      <c r="C24565" t="s">
        <v>26756</v>
      </c>
    </row>
    <row r="24566" spans="1:3" hidden="1" x14ac:dyDescent="0.25">
      <c r="A24566" t="s">
        <v>4130</v>
      </c>
      <c r="B24566" t="s">
        <v>26757</v>
      </c>
      <c r="C24566" t="s">
        <v>26758</v>
      </c>
    </row>
    <row r="24567" spans="1:3" hidden="1" x14ac:dyDescent="0.25">
      <c r="A24567" t="s">
        <v>4130</v>
      </c>
      <c r="B24567" t="s">
        <v>26759</v>
      </c>
      <c r="C24567" t="s">
        <v>26760</v>
      </c>
    </row>
    <row r="24568" spans="1:3" hidden="1" x14ac:dyDescent="0.25">
      <c r="A24568" t="s">
        <v>4130</v>
      </c>
      <c r="B24568" t="s">
        <v>26761</v>
      </c>
      <c r="C24568" t="s">
        <v>26762</v>
      </c>
    </row>
    <row r="24569" spans="1:3" hidden="1" x14ac:dyDescent="0.25">
      <c r="A24569" t="s">
        <v>4130</v>
      </c>
      <c r="B24569" t="s">
        <v>26763</v>
      </c>
      <c r="C24569" t="s">
        <v>26764</v>
      </c>
    </row>
    <row r="24570" spans="1:3" hidden="1" x14ac:dyDescent="0.25">
      <c r="A24570" t="s">
        <v>4130</v>
      </c>
      <c r="B24570" t="s">
        <v>26765</v>
      </c>
      <c r="C24570" t="s">
        <v>26766</v>
      </c>
    </row>
    <row r="24571" spans="1:3" hidden="1" x14ac:dyDescent="0.25">
      <c r="A24571" t="s">
        <v>4130</v>
      </c>
      <c r="B24571" t="s">
        <v>26767</v>
      </c>
      <c r="C24571" t="s">
        <v>26768</v>
      </c>
    </row>
    <row r="24572" spans="1:3" hidden="1" x14ac:dyDescent="0.25">
      <c r="A24572" t="s">
        <v>4130</v>
      </c>
      <c r="B24572" t="s">
        <v>26769</v>
      </c>
      <c r="C24572" t="s">
        <v>26770</v>
      </c>
    </row>
    <row r="24573" spans="1:3" hidden="1" x14ac:dyDescent="0.25">
      <c r="A24573" t="s">
        <v>4130</v>
      </c>
      <c r="B24573" t="s">
        <v>26771</v>
      </c>
      <c r="C24573" t="s">
        <v>26772</v>
      </c>
    </row>
    <row r="24574" spans="1:3" hidden="1" x14ac:dyDescent="0.25">
      <c r="A24574" t="s">
        <v>4130</v>
      </c>
      <c r="B24574" t="s">
        <v>26773</v>
      </c>
      <c r="C24574" t="s">
        <v>26774</v>
      </c>
    </row>
    <row r="24575" spans="1:3" hidden="1" x14ac:dyDescent="0.25">
      <c r="A24575" t="s">
        <v>4130</v>
      </c>
      <c r="B24575" t="s">
        <v>26775</v>
      </c>
      <c r="C24575" t="s">
        <v>26776</v>
      </c>
    </row>
    <row r="24576" spans="1:3" hidden="1" x14ac:dyDescent="0.25">
      <c r="A24576" t="s">
        <v>4130</v>
      </c>
      <c r="B24576" t="s">
        <v>26775</v>
      </c>
      <c r="C24576" t="s">
        <v>26777</v>
      </c>
    </row>
    <row r="24577" spans="1:3" hidden="1" x14ac:dyDescent="0.25">
      <c r="A24577" t="s">
        <v>4130</v>
      </c>
      <c r="B24577" t="s">
        <v>26778</v>
      </c>
      <c r="C24577" t="s">
        <v>26779</v>
      </c>
    </row>
    <row r="24578" spans="1:3" hidden="1" x14ac:dyDescent="0.25">
      <c r="A24578" t="s">
        <v>4130</v>
      </c>
      <c r="B24578" t="s">
        <v>4238</v>
      </c>
      <c r="C24578" t="s">
        <v>26780</v>
      </c>
    </row>
    <row r="24579" spans="1:3" hidden="1" x14ac:dyDescent="0.25">
      <c r="A24579" t="s">
        <v>4130</v>
      </c>
      <c r="B24579" t="s">
        <v>26781</v>
      </c>
      <c r="C24579" t="s">
        <v>26782</v>
      </c>
    </row>
    <row r="24580" spans="1:3" hidden="1" x14ac:dyDescent="0.25">
      <c r="A24580" t="s">
        <v>4130</v>
      </c>
      <c r="B24580" t="s">
        <v>26783</v>
      </c>
      <c r="C24580" t="s">
        <v>26784</v>
      </c>
    </row>
    <row r="24581" spans="1:3" hidden="1" x14ac:dyDescent="0.25">
      <c r="A24581" t="s">
        <v>4130</v>
      </c>
      <c r="B24581" t="s">
        <v>26785</v>
      </c>
      <c r="C24581" t="s">
        <v>26786</v>
      </c>
    </row>
    <row r="24582" spans="1:3" hidden="1" x14ac:dyDescent="0.25">
      <c r="A24582" t="s">
        <v>4130</v>
      </c>
      <c r="B24582" t="s">
        <v>26787</v>
      </c>
      <c r="C24582" t="s">
        <v>26788</v>
      </c>
    </row>
    <row r="24583" spans="1:3" hidden="1" x14ac:dyDescent="0.25">
      <c r="A24583" t="s">
        <v>4130</v>
      </c>
      <c r="B24583" t="s">
        <v>26789</v>
      </c>
      <c r="C24583" t="s">
        <v>26790</v>
      </c>
    </row>
    <row r="24584" spans="1:3" hidden="1" x14ac:dyDescent="0.25">
      <c r="A24584" t="s">
        <v>4130</v>
      </c>
      <c r="B24584" t="s">
        <v>26791</v>
      </c>
      <c r="C24584" t="s">
        <v>26792</v>
      </c>
    </row>
    <row r="24585" spans="1:3" hidden="1" x14ac:dyDescent="0.25">
      <c r="A24585" t="s">
        <v>4130</v>
      </c>
      <c r="B24585" t="s">
        <v>26793</v>
      </c>
      <c r="C24585" t="s">
        <v>26794</v>
      </c>
    </row>
    <row r="24586" spans="1:3" hidden="1" x14ac:dyDescent="0.25">
      <c r="A24586" t="s">
        <v>4130</v>
      </c>
      <c r="B24586" t="s">
        <v>26795</v>
      </c>
      <c r="C24586" t="s">
        <v>26796</v>
      </c>
    </row>
    <row r="24587" spans="1:3" hidden="1" x14ac:dyDescent="0.25">
      <c r="A24587" t="s">
        <v>4130</v>
      </c>
      <c r="B24587" t="s">
        <v>26797</v>
      </c>
      <c r="C24587" t="s">
        <v>26798</v>
      </c>
    </row>
    <row r="24588" spans="1:3" hidden="1" x14ac:dyDescent="0.25">
      <c r="A24588" t="s">
        <v>4130</v>
      </c>
      <c r="B24588" t="s">
        <v>26799</v>
      </c>
      <c r="C24588" t="s">
        <v>26800</v>
      </c>
    </row>
    <row r="24589" spans="1:3" hidden="1" x14ac:dyDescent="0.25">
      <c r="A24589" t="s">
        <v>4130</v>
      </c>
      <c r="B24589" t="s">
        <v>26801</v>
      </c>
      <c r="C24589" t="s">
        <v>26802</v>
      </c>
    </row>
    <row r="24590" spans="1:3" hidden="1" x14ac:dyDescent="0.25">
      <c r="A24590" t="s">
        <v>4130</v>
      </c>
      <c r="B24590" t="s">
        <v>26803</v>
      </c>
      <c r="C24590" t="s">
        <v>26804</v>
      </c>
    </row>
    <row r="24591" spans="1:3" hidden="1" x14ac:dyDescent="0.25">
      <c r="A24591" t="s">
        <v>4130</v>
      </c>
      <c r="B24591" t="s">
        <v>26805</v>
      </c>
      <c r="C24591" t="s">
        <v>26806</v>
      </c>
    </row>
    <row r="24592" spans="1:3" hidden="1" x14ac:dyDescent="0.25">
      <c r="A24592" t="s">
        <v>4130</v>
      </c>
      <c r="B24592" t="s">
        <v>26807</v>
      </c>
      <c r="C24592" t="s">
        <v>26808</v>
      </c>
    </row>
    <row r="24593" spans="1:3" hidden="1" x14ac:dyDescent="0.25">
      <c r="A24593" t="s">
        <v>4130</v>
      </c>
      <c r="B24593" t="s">
        <v>26809</v>
      </c>
      <c r="C24593" t="s">
        <v>26810</v>
      </c>
    </row>
    <row r="24594" spans="1:3" hidden="1" x14ac:dyDescent="0.25">
      <c r="A24594" t="s">
        <v>4130</v>
      </c>
      <c r="B24594" t="s">
        <v>26811</v>
      </c>
      <c r="C24594" t="s">
        <v>26812</v>
      </c>
    </row>
    <row r="24595" spans="1:3" hidden="1" x14ac:dyDescent="0.25">
      <c r="A24595" t="s">
        <v>4130</v>
      </c>
      <c r="B24595" t="s">
        <v>26813</v>
      </c>
      <c r="C24595" t="s">
        <v>26808</v>
      </c>
    </row>
    <row r="24596" spans="1:3" hidden="1" x14ac:dyDescent="0.25">
      <c r="A24596" t="s">
        <v>4130</v>
      </c>
      <c r="B24596" t="s">
        <v>26814</v>
      </c>
      <c r="C24596" t="s">
        <v>26815</v>
      </c>
    </row>
    <row r="24597" spans="1:3" hidden="1" x14ac:dyDescent="0.25">
      <c r="A24597" t="s">
        <v>4130</v>
      </c>
      <c r="B24597" t="s">
        <v>26816</v>
      </c>
      <c r="C24597" t="s">
        <v>26817</v>
      </c>
    </row>
    <row r="24598" spans="1:3" hidden="1" x14ac:dyDescent="0.25">
      <c r="A24598" t="s">
        <v>4130</v>
      </c>
      <c r="B24598" t="s">
        <v>26818</v>
      </c>
      <c r="C24598" t="s">
        <v>26819</v>
      </c>
    </row>
    <row r="24599" spans="1:3" hidden="1" x14ac:dyDescent="0.25">
      <c r="A24599" t="s">
        <v>4130</v>
      </c>
      <c r="B24599" t="s">
        <v>26820</v>
      </c>
      <c r="C24599" t="s">
        <v>26821</v>
      </c>
    </row>
    <row r="24600" spans="1:3" hidden="1" x14ac:dyDescent="0.25">
      <c r="A24600" t="s">
        <v>4130</v>
      </c>
      <c r="B24600" t="s">
        <v>26822</v>
      </c>
      <c r="C24600" t="s">
        <v>26823</v>
      </c>
    </row>
    <row r="24601" spans="1:3" hidden="1" x14ac:dyDescent="0.25">
      <c r="A24601" t="s">
        <v>4130</v>
      </c>
      <c r="B24601" t="s">
        <v>26824</v>
      </c>
      <c r="C24601" t="s">
        <v>26825</v>
      </c>
    </row>
    <row r="24602" spans="1:3" hidden="1" x14ac:dyDescent="0.25">
      <c r="A24602" t="s">
        <v>4130</v>
      </c>
      <c r="B24602" t="s">
        <v>26826</v>
      </c>
      <c r="C24602" t="s">
        <v>26827</v>
      </c>
    </row>
    <row r="24603" spans="1:3" hidden="1" x14ac:dyDescent="0.25">
      <c r="A24603" t="s">
        <v>4130</v>
      </c>
      <c r="B24603" t="s">
        <v>26828</v>
      </c>
      <c r="C24603" t="s">
        <v>26829</v>
      </c>
    </row>
    <row r="24604" spans="1:3" hidden="1" x14ac:dyDescent="0.25">
      <c r="A24604" t="s">
        <v>4130</v>
      </c>
      <c r="B24604" t="s">
        <v>26830</v>
      </c>
      <c r="C24604" t="s">
        <v>26831</v>
      </c>
    </row>
    <row r="24605" spans="1:3" hidden="1" x14ac:dyDescent="0.25">
      <c r="A24605" t="s">
        <v>4130</v>
      </c>
      <c r="B24605" t="s">
        <v>26832</v>
      </c>
      <c r="C24605" t="s">
        <v>26833</v>
      </c>
    </row>
    <row r="24606" spans="1:3" hidden="1" x14ac:dyDescent="0.25">
      <c r="A24606" t="s">
        <v>4130</v>
      </c>
      <c r="B24606" t="s">
        <v>26834</v>
      </c>
      <c r="C24606" t="s">
        <v>26835</v>
      </c>
    </row>
    <row r="24607" spans="1:3" hidden="1" x14ac:dyDescent="0.25">
      <c r="A24607" t="s">
        <v>4130</v>
      </c>
      <c r="B24607" t="s">
        <v>26836</v>
      </c>
      <c r="C24607" t="s">
        <v>26837</v>
      </c>
    </row>
    <row r="24608" spans="1:3" hidden="1" x14ac:dyDescent="0.25">
      <c r="A24608" t="s">
        <v>4130</v>
      </c>
      <c r="B24608" t="s">
        <v>26838</v>
      </c>
      <c r="C24608" t="s">
        <v>26839</v>
      </c>
    </row>
    <row r="24609" spans="1:3" hidden="1" x14ac:dyDescent="0.25">
      <c r="A24609" t="s">
        <v>4130</v>
      </c>
      <c r="B24609" t="s">
        <v>26840</v>
      </c>
      <c r="C24609" t="s">
        <v>26841</v>
      </c>
    </row>
    <row r="24610" spans="1:3" hidden="1" x14ac:dyDescent="0.25">
      <c r="A24610" t="s">
        <v>4130</v>
      </c>
      <c r="B24610" t="s">
        <v>26842</v>
      </c>
      <c r="C24610" t="s">
        <v>26837</v>
      </c>
    </row>
    <row r="24611" spans="1:3" hidden="1" x14ac:dyDescent="0.25">
      <c r="A24611" t="s">
        <v>4130</v>
      </c>
      <c r="B24611" t="s">
        <v>26843</v>
      </c>
      <c r="C24611" t="s">
        <v>26844</v>
      </c>
    </row>
    <row r="24612" spans="1:3" hidden="1" x14ac:dyDescent="0.25">
      <c r="A24612" t="s">
        <v>4130</v>
      </c>
      <c r="B24612" t="s">
        <v>26843</v>
      </c>
      <c r="C24612" t="s">
        <v>26845</v>
      </c>
    </row>
    <row r="24613" spans="1:3" hidden="1" x14ac:dyDescent="0.25">
      <c r="A24613" t="s">
        <v>4130</v>
      </c>
      <c r="B24613" t="s">
        <v>26846</v>
      </c>
      <c r="C24613" t="s">
        <v>26847</v>
      </c>
    </row>
    <row r="24614" spans="1:3" hidden="1" x14ac:dyDescent="0.25">
      <c r="A24614" t="s">
        <v>4130</v>
      </c>
      <c r="B24614" t="s">
        <v>26848</v>
      </c>
      <c r="C24614" t="s">
        <v>26849</v>
      </c>
    </row>
    <row r="24615" spans="1:3" hidden="1" x14ac:dyDescent="0.25">
      <c r="A24615" t="s">
        <v>4130</v>
      </c>
      <c r="B24615" t="s">
        <v>26850</v>
      </c>
      <c r="C24615" t="s">
        <v>26851</v>
      </c>
    </row>
    <row r="24616" spans="1:3" hidden="1" x14ac:dyDescent="0.25">
      <c r="A24616" t="s">
        <v>4130</v>
      </c>
      <c r="B24616" t="s">
        <v>26852</v>
      </c>
      <c r="C24616" t="s">
        <v>26853</v>
      </c>
    </row>
    <row r="24617" spans="1:3" hidden="1" x14ac:dyDescent="0.25">
      <c r="A24617" t="s">
        <v>4130</v>
      </c>
      <c r="B24617" t="s">
        <v>26854</v>
      </c>
      <c r="C24617" t="s">
        <v>26855</v>
      </c>
    </row>
    <row r="24618" spans="1:3" hidden="1" x14ac:dyDescent="0.25">
      <c r="A24618" t="s">
        <v>4130</v>
      </c>
      <c r="B24618" t="s">
        <v>26854</v>
      </c>
      <c r="C24618" t="s">
        <v>26856</v>
      </c>
    </row>
    <row r="24619" spans="1:3" hidden="1" x14ac:dyDescent="0.25">
      <c r="A24619" t="s">
        <v>4130</v>
      </c>
      <c r="B24619" t="s">
        <v>26857</v>
      </c>
      <c r="C24619" t="s">
        <v>26858</v>
      </c>
    </row>
    <row r="24620" spans="1:3" hidden="1" x14ac:dyDescent="0.25">
      <c r="A24620" t="s">
        <v>4130</v>
      </c>
      <c r="B24620" t="s">
        <v>26859</v>
      </c>
      <c r="C24620" t="s">
        <v>24494</v>
      </c>
    </row>
    <row r="24621" spans="1:3" hidden="1" x14ac:dyDescent="0.25">
      <c r="A24621" t="s">
        <v>4130</v>
      </c>
      <c r="B24621" t="s">
        <v>26860</v>
      </c>
      <c r="C24621" t="s">
        <v>26861</v>
      </c>
    </row>
    <row r="24622" spans="1:3" hidden="1" x14ac:dyDescent="0.25">
      <c r="A24622" t="s">
        <v>4130</v>
      </c>
      <c r="B24622" t="s">
        <v>26860</v>
      </c>
      <c r="C24622" t="s">
        <v>24494</v>
      </c>
    </row>
    <row r="24623" spans="1:3" hidden="1" x14ac:dyDescent="0.25">
      <c r="A24623" t="s">
        <v>4130</v>
      </c>
      <c r="B24623" t="s">
        <v>26862</v>
      </c>
      <c r="C24623" t="s">
        <v>26863</v>
      </c>
    </row>
    <row r="24624" spans="1:3" hidden="1" x14ac:dyDescent="0.25">
      <c r="A24624" t="s">
        <v>4130</v>
      </c>
      <c r="B24624" t="s">
        <v>26864</v>
      </c>
      <c r="C24624" t="s">
        <v>24494</v>
      </c>
    </row>
    <row r="24625" spans="1:3" hidden="1" x14ac:dyDescent="0.25">
      <c r="A24625" t="s">
        <v>4130</v>
      </c>
      <c r="B24625" t="s">
        <v>26865</v>
      </c>
      <c r="C24625" t="s">
        <v>26866</v>
      </c>
    </row>
    <row r="24626" spans="1:3" hidden="1" x14ac:dyDescent="0.25">
      <c r="A24626" t="s">
        <v>4130</v>
      </c>
      <c r="B24626" t="s">
        <v>26867</v>
      </c>
      <c r="C24626" t="s">
        <v>26868</v>
      </c>
    </row>
    <row r="24627" spans="1:3" hidden="1" x14ac:dyDescent="0.25">
      <c r="A24627" t="s">
        <v>4130</v>
      </c>
      <c r="B24627" t="s">
        <v>26869</v>
      </c>
      <c r="C24627" t="s">
        <v>26870</v>
      </c>
    </row>
    <row r="24628" spans="1:3" hidden="1" x14ac:dyDescent="0.25">
      <c r="A24628" t="s">
        <v>4130</v>
      </c>
      <c r="B24628" t="s">
        <v>26871</v>
      </c>
      <c r="C24628" t="s">
        <v>26872</v>
      </c>
    </row>
    <row r="24629" spans="1:3" hidden="1" x14ac:dyDescent="0.25">
      <c r="A24629" t="s">
        <v>4130</v>
      </c>
      <c r="B24629" t="s">
        <v>26873</v>
      </c>
      <c r="C24629" t="s">
        <v>26872</v>
      </c>
    </row>
    <row r="24630" spans="1:3" hidden="1" x14ac:dyDescent="0.25">
      <c r="A24630" t="s">
        <v>4130</v>
      </c>
      <c r="B24630" t="s">
        <v>26874</v>
      </c>
      <c r="C24630" t="s">
        <v>26875</v>
      </c>
    </row>
    <row r="24631" spans="1:3" hidden="1" x14ac:dyDescent="0.25">
      <c r="A24631" t="s">
        <v>4130</v>
      </c>
      <c r="B24631" t="s">
        <v>26876</v>
      </c>
      <c r="C24631" t="s">
        <v>26877</v>
      </c>
    </row>
    <row r="24632" spans="1:3" hidden="1" x14ac:dyDescent="0.25">
      <c r="A24632" t="s">
        <v>4130</v>
      </c>
      <c r="B24632" t="s">
        <v>26878</v>
      </c>
      <c r="C24632" t="s">
        <v>26879</v>
      </c>
    </row>
    <row r="24633" spans="1:3" hidden="1" x14ac:dyDescent="0.25">
      <c r="A24633" t="s">
        <v>4130</v>
      </c>
      <c r="B24633" t="s">
        <v>26880</v>
      </c>
      <c r="C24633" t="s">
        <v>26881</v>
      </c>
    </row>
    <row r="24634" spans="1:3" hidden="1" x14ac:dyDescent="0.25">
      <c r="A24634" t="s">
        <v>4130</v>
      </c>
      <c r="B24634" t="s">
        <v>26882</v>
      </c>
      <c r="C24634" t="s">
        <v>26883</v>
      </c>
    </row>
    <row r="24635" spans="1:3" hidden="1" x14ac:dyDescent="0.25">
      <c r="A24635" t="s">
        <v>4130</v>
      </c>
      <c r="B24635" t="s">
        <v>26884</v>
      </c>
      <c r="C24635" t="s">
        <v>26885</v>
      </c>
    </row>
    <row r="24636" spans="1:3" hidden="1" x14ac:dyDescent="0.25">
      <c r="A24636" t="s">
        <v>4130</v>
      </c>
      <c r="B24636" t="s">
        <v>26886</v>
      </c>
      <c r="C24636" t="s">
        <v>26887</v>
      </c>
    </row>
    <row r="24637" spans="1:3" hidden="1" x14ac:dyDescent="0.25">
      <c r="A24637" t="s">
        <v>4130</v>
      </c>
      <c r="B24637" t="s">
        <v>26888</v>
      </c>
      <c r="C24637" t="s">
        <v>26889</v>
      </c>
    </row>
    <row r="24638" spans="1:3" hidden="1" x14ac:dyDescent="0.25">
      <c r="A24638" t="s">
        <v>4130</v>
      </c>
      <c r="B24638" t="s">
        <v>26890</v>
      </c>
      <c r="C24638" t="s">
        <v>26891</v>
      </c>
    </row>
    <row r="24639" spans="1:3" hidden="1" x14ac:dyDescent="0.25">
      <c r="A24639" t="s">
        <v>4130</v>
      </c>
      <c r="B24639" t="s">
        <v>26892</v>
      </c>
      <c r="C24639" t="s">
        <v>26893</v>
      </c>
    </row>
    <row r="24640" spans="1:3" hidden="1" x14ac:dyDescent="0.25">
      <c r="A24640" t="s">
        <v>4130</v>
      </c>
      <c r="B24640" t="s">
        <v>26894</v>
      </c>
      <c r="C24640" t="s">
        <v>26895</v>
      </c>
    </row>
    <row r="24641" spans="1:3" hidden="1" x14ac:dyDescent="0.25">
      <c r="A24641" t="s">
        <v>4130</v>
      </c>
      <c r="B24641" t="s">
        <v>26896</v>
      </c>
      <c r="C24641" t="s">
        <v>26891</v>
      </c>
    </row>
    <row r="24642" spans="1:3" hidden="1" x14ac:dyDescent="0.25">
      <c r="A24642" t="s">
        <v>4130</v>
      </c>
      <c r="B24642" t="s">
        <v>26897</v>
      </c>
      <c r="C24642" t="s">
        <v>26898</v>
      </c>
    </row>
    <row r="24643" spans="1:3" hidden="1" x14ac:dyDescent="0.25">
      <c r="A24643" t="s">
        <v>4130</v>
      </c>
      <c r="B24643" t="s">
        <v>26899</v>
      </c>
      <c r="C24643" t="s">
        <v>26900</v>
      </c>
    </row>
    <row r="24644" spans="1:3" hidden="1" x14ac:dyDescent="0.25">
      <c r="A24644" t="s">
        <v>4130</v>
      </c>
      <c r="B24644" t="s">
        <v>26901</v>
      </c>
      <c r="C24644" t="s">
        <v>26902</v>
      </c>
    </row>
    <row r="24645" spans="1:3" hidden="1" x14ac:dyDescent="0.25">
      <c r="A24645" t="s">
        <v>4130</v>
      </c>
      <c r="B24645" t="s">
        <v>26903</v>
      </c>
      <c r="C24645" t="s">
        <v>24812</v>
      </c>
    </row>
    <row r="24646" spans="1:3" hidden="1" x14ac:dyDescent="0.25">
      <c r="A24646" t="s">
        <v>4130</v>
      </c>
      <c r="B24646" t="s">
        <v>26904</v>
      </c>
      <c r="C24646" t="s">
        <v>24812</v>
      </c>
    </row>
    <row r="24647" spans="1:3" hidden="1" x14ac:dyDescent="0.25">
      <c r="A24647" t="s">
        <v>4130</v>
      </c>
      <c r="B24647" t="s">
        <v>26905</v>
      </c>
      <c r="C24647" t="s">
        <v>26906</v>
      </c>
    </row>
    <row r="24648" spans="1:3" hidden="1" x14ac:dyDescent="0.25">
      <c r="A24648" t="s">
        <v>4130</v>
      </c>
      <c r="B24648" t="s">
        <v>26907</v>
      </c>
      <c r="C24648" t="s">
        <v>24815</v>
      </c>
    </row>
    <row r="24649" spans="1:3" hidden="1" x14ac:dyDescent="0.25">
      <c r="A24649" t="s">
        <v>4130</v>
      </c>
      <c r="B24649" t="s">
        <v>26908</v>
      </c>
      <c r="C24649" t="s">
        <v>24815</v>
      </c>
    </row>
    <row r="24650" spans="1:3" hidden="1" x14ac:dyDescent="0.25">
      <c r="A24650" t="s">
        <v>4130</v>
      </c>
      <c r="B24650" t="s">
        <v>26909</v>
      </c>
      <c r="C24650" t="s">
        <v>26910</v>
      </c>
    </row>
    <row r="24651" spans="1:3" hidden="1" x14ac:dyDescent="0.25">
      <c r="A24651" t="s">
        <v>4130</v>
      </c>
      <c r="B24651" t="s">
        <v>26911</v>
      </c>
      <c r="C24651" t="s">
        <v>24818</v>
      </c>
    </row>
    <row r="24652" spans="1:3" hidden="1" x14ac:dyDescent="0.25">
      <c r="A24652" t="s">
        <v>4130</v>
      </c>
      <c r="B24652" t="s">
        <v>26912</v>
      </c>
      <c r="C24652" t="s">
        <v>24818</v>
      </c>
    </row>
    <row r="24653" spans="1:3" hidden="1" x14ac:dyDescent="0.25">
      <c r="A24653" t="s">
        <v>4130</v>
      </c>
      <c r="B24653" t="s">
        <v>26913</v>
      </c>
      <c r="C24653" t="s">
        <v>24818</v>
      </c>
    </row>
    <row r="24654" spans="1:3" hidden="1" x14ac:dyDescent="0.25">
      <c r="A24654" t="s">
        <v>4130</v>
      </c>
      <c r="B24654" t="s">
        <v>26914</v>
      </c>
      <c r="C24654" t="s">
        <v>24818</v>
      </c>
    </row>
    <row r="24655" spans="1:3" hidden="1" x14ac:dyDescent="0.25">
      <c r="A24655" t="s">
        <v>4130</v>
      </c>
      <c r="B24655" t="s">
        <v>4238</v>
      </c>
      <c r="C24655" t="s">
        <v>24818</v>
      </c>
    </row>
    <row r="24656" spans="1:3" hidden="1" x14ac:dyDescent="0.25">
      <c r="A24656" t="s">
        <v>4130</v>
      </c>
      <c r="B24656" t="s">
        <v>26915</v>
      </c>
      <c r="C24656" t="s">
        <v>26916</v>
      </c>
    </row>
    <row r="24657" spans="1:3" hidden="1" x14ac:dyDescent="0.25">
      <c r="A24657" t="s">
        <v>4130</v>
      </c>
      <c r="B24657" t="s">
        <v>26917</v>
      </c>
      <c r="C24657" t="s">
        <v>26918</v>
      </c>
    </row>
    <row r="24658" spans="1:3" hidden="1" x14ac:dyDescent="0.25">
      <c r="A24658" t="s">
        <v>4130</v>
      </c>
      <c r="B24658" t="s">
        <v>26919</v>
      </c>
      <c r="C24658" t="s">
        <v>26918</v>
      </c>
    </row>
    <row r="24659" spans="1:3" hidden="1" x14ac:dyDescent="0.25">
      <c r="A24659" t="s">
        <v>4130</v>
      </c>
      <c r="B24659" t="s">
        <v>26919</v>
      </c>
      <c r="C24659" t="s">
        <v>26920</v>
      </c>
    </row>
    <row r="24660" spans="1:3" hidden="1" x14ac:dyDescent="0.25">
      <c r="A24660" t="s">
        <v>4130</v>
      </c>
      <c r="B24660" t="s">
        <v>26921</v>
      </c>
      <c r="C24660" t="s">
        <v>26922</v>
      </c>
    </row>
    <row r="24661" spans="1:3" hidden="1" x14ac:dyDescent="0.25">
      <c r="A24661" t="s">
        <v>4130</v>
      </c>
      <c r="B24661" t="s">
        <v>26923</v>
      </c>
      <c r="C24661" t="s">
        <v>26924</v>
      </c>
    </row>
    <row r="24662" spans="1:3" hidden="1" x14ac:dyDescent="0.25">
      <c r="A24662" t="s">
        <v>4130</v>
      </c>
      <c r="B24662" t="s">
        <v>26925</v>
      </c>
      <c r="C24662" t="s">
        <v>26926</v>
      </c>
    </row>
    <row r="24663" spans="1:3" hidden="1" x14ac:dyDescent="0.25">
      <c r="A24663" t="s">
        <v>4130</v>
      </c>
      <c r="B24663" t="s">
        <v>26927</v>
      </c>
      <c r="C24663" t="s">
        <v>26928</v>
      </c>
    </row>
    <row r="24664" spans="1:3" hidden="1" x14ac:dyDescent="0.25">
      <c r="A24664" t="s">
        <v>4130</v>
      </c>
      <c r="B24664" t="s">
        <v>26929</v>
      </c>
      <c r="C24664" t="s">
        <v>26928</v>
      </c>
    </row>
    <row r="24665" spans="1:3" hidden="1" x14ac:dyDescent="0.25">
      <c r="A24665" t="s">
        <v>4130</v>
      </c>
      <c r="B24665" t="s">
        <v>26930</v>
      </c>
      <c r="C24665" t="s">
        <v>26931</v>
      </c>
    </row>
    <row r="24666" spans="1:3" hidden="1" x14ac:dyDescent="0.25">
      <c r="A24666" t="s">
        <v>4130</v>
      </c>
      <c r="B24666" t="s">
        <v>26932</v>
      </c>
      <c r="C24666" t="s">
        <v>26933</v>
      </c>
    </row>
    <row r="24667" spans="1:3" hidden="1" x14ac:dyDescent="0.25">
      <c r="A24667" t="s">
        <v>4130</v>
      </c>
      <c r="B24667" t="s">
        <v>26934</v>
      </c>
      <c r="C24667" t="s">
        <v>26924</v>
      </c>
    </row>
    <row r="24668" spans="1:3" hidden="1" x14ac:dyDescent="0.25">
      <c r="A24668" t="s">
        <v>4130</v>
      </c>
      <c r="B24668" t="s">
        <v>26935</v>
      </c>
      <c r="C24668" t="s">
        <v>26933</v>
      </c>
    </row>
    <row r="24669" spans="1:3" hidden="1" x14ac:dyDescent="0.25">
      <c r="A24669" t="s">
        <v>4130</v>
      </c>
      <c r="B24669" t="s">
        <v>26936</v>
      </c>
      <c r="C24669" t="s">
        <v>26937</v>
      </c>
    </row>
    <row r="24670" spans="1:3" hidden="1" x14ac:dyDescent="0.25">
      <c r="A24670" t="s">
        <v>4130</v>
      </c>
      <c r="B24670" t="s">
        <v>26938</v>
      </c>
      <c r="C24670" t="s">
        <v>26939</v>
      </c>
    </row>
    <row r="24671" spans="1:3" hidden="1" x14ac:dyDescent="0.25">
      <c r="A24671" t="s">
        <v>4130</v>
      </c>
      <c r="B24671" t="s">
        <v>26940</v>
      </c>
      <c r="C24671" t="s">
        <v>26941</v>
      </c>
    </row>
    <row r="24672" spans="1:3" hidden="1" x14ac:dyDescent="0.25">
      <c r="A24672" t="s">
        <v>4130</v>
      </c>
      <c r="B24672" t="s">
        <v>26942</v>
      </c>
      <c r="C24672" t="s">
        <v>26943</v>
      </c>
    </row>
    <row r="24673" spans="1:3" hidden="1" x14ac:dyDescent="0.25">
      <c r="A24673" t="s">
        <v>4130</v>
      </c>
      <c r="B24673" t="s">
        <v>26944</v>
      </c>
      <c r="C24673" t="s">
        <v>26945</v>
      </c>
    </row>
    <row r="24674" spans="1:3" hidden="1" x14ac:dyDescent="0.25">
      <c r="A24674" t="s">
        <v>4130</v>
      </c>
      <c r="B24674" t="s">
        <v>26946</v>
      </c>
      <c r="C24674" t="s">
        <v>26947</v>
      </c>
    </row>
    <row r="24675" spans="1:3" hidden="1" x14ac:dyDescent="0.25">
      <c r="A24675" t="s">
        <v>4130</v>
      </c>
      <c r="B24675" t="s">
        <v>26948</v>
      </c>
      <c r="C24675" t="s">
        <v>26949</v>
      </c>
    </row>
    <row r="24676" spans="1:3" hidden="1" x14ac:dyDescent="0.25">
      <c r="A24676" t="s">
        <v>4130</v>
      </c>
      <c r="B24676" t="s">
        <v>26950</v>
      </c>
      <c r="C24676" t="s">
        <v>26947</v>
      </c>
    </row>
    <row r="24677" spans="1:3" hidden="1" x14ac:dyDescent="0.25">
      <c r="A24677" t="s">
        <v>4130</v>
      </c>
      <c r="B24677" t="s">
        <v>26951</v>
      </c>
      <c r="C24677" t="s">
        <v>26947</v>
      </c>
    </row>
    <row r="24678" spans="1:3" hidden="1" x14ac:dyDescent="0.25">
      <c r="A24678" t="s">
        <v>4130</v>
      </c>
      <c r="B24678" t="s">
        <v>26952</v>
      </c>
      <c r="C24678" t="s">
        <v>26949</v>
      </c>
    </row>
    <row r="24679" spans="1:3" hidden="1" x14ac:dyDescent="0.25">
      <c r="A24679" t="s">
        <v>4130</v>
      </c>
      <c r="B24679" t="s">
        <v>26953</v>
      </c>
      <c r="C24679" t="s">
        <v>26947</v>
      </c>
    </row>
    <row r="24680" spans="1:3" hidden="1" x14ac:dyDescent="0.25">
      <c r="A24680" t="s">
        <v>4130</v>
      </c>
      <c r="B24680" t="s">
        <v>26954</v>
      </c>
      <c r="C24680" t="s">
        <v>26955</v>
      </c>
    </row>
    <row r="24681" spans="1:3" hidden="1" x14ac:dyDescent="0.25">
      <c r="A24681" t="s">
        <v>4130</v>
      </c>
      <c r="B24681" t="s">
        <v>26956</v>
      </c>
      <c r="C24681" t="s">
        <v>26957</v>
      </c>
    </row>
    <row r="24682" spans="1:3" hidden="1" x14ac:dyDescent="0.25">
      <c r="A24682" t="s">
        <v>4130</v>
      </c>
      <c r="B24682" t="s">
        <v>26958</v>
      </c>
      <c r="C24682" t="s">
        <v>26959</v>
      </c>
    </row>
    <row r="24683" spans="1:3" hidden="1" x14ac:dyDescent="0.25">
      <c r="A24683" t="s">
        <v>4130</v>
      </c>
      <c r="B24683" t="s">
        <v>26960</v>
      </c>
      <c r="C24683" t="s">
        <v>26961</v>
      </c>
    </row>
    <row r="24684" spans="1:3" hidden="1" x14ac:dyDescent="0.25">
      <c r="A24684" t="s">
        <v>4130</v>
      </c>
      <c r="B24684" t="s">
        <v>26962</v>
      </c>
      <c r="C24684" t="s">
        <v>26963</v>
      </c>
    </row>
    <row r="24685" spans="1:3" hidden="1" x14ac:dyDescent="0.25">
      <c r="A24685" t="s">
        <v>4130</v>
      </c>
      <c r="B24685" t="s">
        <v>26964</v>
      </c>
      <c r="C24685" t="s">
        <v>26963</v>
      </c>
    </row>
    <row r="24686" spans="1:3" hidden="1" x14ac:dyDescent="0.25">
      <c r="A24686" t="s">
        <v>4130</v>
      </c>
      <c r="B24686" t="s">
        <v>26965</v>
      </c>
      <c r="C24686" t="s">
        <v>26966</v>
      </c>
    </row>
    <row r="24687" spans="1:3" hidden="1" x14ac:dyDescent="0.25">
      <c r="A24687" t="s">
        <v>4130</v>
      </c>
      <c r="B24687" t="s">
        <v>26967</v>
      </c>
      <c r="C24687" t="s">
        <v>26968</v>
      </c>
    </row>
    <row r="24688" spans="1:3" hidden="1" x14ac:dyDescent="0.25">
      <c r="A24688" t="s">
        <v>4130</v>
      </c>
      <c r="B24688" t="s">
        <v>26969</v>
      </c>
      <c r="C24688" t="s">
        <v>26970</v>
      </c>
    </row>
    <row r="24689" spans="1:3" hidden="1" x14ac:dyDescent="0.25">
      <c r="A24689" t="s">
        <v>4130</v>
      </c>
      <c r="B24689" t="s">
        <v>26971</v>
      </c>
      <c r="C24689" t="s">
        <v>26970</v>
      </c>
    </row>
    <row r="24690" spans="1:3" hidden="1" x14ac:dyDescent="0.25">
      <c r="A24690" t="s">
        <v>4130</v>
      </c>
      <c r="B24690" t="s">
        <v>26972</v>
      </c>
      <c r="C24690" t="s">
        <v>26973</v>
      </c>
    </row>
    <row r="24691" spans="1:3" hidden="1" x14ac:dyDescent="0.25">
      <c r="A24691" t="s">
        <v>4130</v>
      </c>
      <c r="B24691" t="s">
        <v>26974</v>
      </c>
      <c r="C24691" t="s">
        <v>26975</v>
      </c>
    </row>
    <row r="24692" spans="1:3" hidden="1" x14ac:dyDescent="0.25">
      <c r="A24692" t="s">
        <v>4130</v>
      </c>
      <c r="B24692" t="s">
        <v>26976</v>
      </c>
      <c r="C24692" t="s">
        <v>26977</v>
      </c>
    </row>
    <row r="24693" spans="1:3" hidden="1" x14ac:dyDescent="0.25">
      <c r="A24693" t="s">
        <v>4130</v>
      </c>
      <c r="B24693" t="s">
        <v>26978</v>
      </c>
      <c r="C24693" t="s">
        <v>26979</v>
      </c>
    </row>
    <row r="24694" spans="1:3" hidden="1" x14ac:dyDescent="0.25">
      <c r="A24694" t="s">
        <v>4130</v>
      </c>
      <c r="B24694" t="s">
        <v>26980</v>
      </c>
      <c r="C24694" t="s">
        <v>26977</v>
      </c>
    </row>
    <row r="24695" spans="1:3" hidden="1" x14ac:dyDescent="0.25">
      <c r="A24695" t="s">
        <v>4130</v>
      </c>
      <c r="B24695" t="s">
        <v>26981</v>
      </c>
      <c r="C24695" t="s">
        <v>26982</v>
      </c>
    </row>
    <row r="24696" spans="1:3" hidden="1" x14ac:dyDescent="0.25">
      <c r="A24696" t="s">
        <v>4130</v>
      </c>
      <c r="B24696" t="s">
        <v>26983</v>
      </c>
      <c r="C24696" t="s">
        <v>26984</v>
      </c>
    </row>
    <row r="24697" spans="1:3" hidden="1" x14ac:dyDescent="0.25">
      <c r="A24697" t="s">
        <v>4130</v>
      </c>
      <c r="B24697" t="s">
        <v>26985</v>
      </c>
      <c r="C24697" t="s">
        <v>26982</v>
      </c>
    </row>
    <row r="24698" spans="1:3" hidden="1" x14ac:dyDescent="0.25">
      <c r="A24698" t="s">
        <v>4130</v>
      </c>
      <c r="B24698" t="s">
        <v>26986</v>
      </c>
      <c r="C24698" t="s">
        <v>26987</v>
      </c>
    </row>
    <row r="24699" spans="1:3" hidden="1" x14ac:dyDescent="0.25">
      <c r="A24699" t="s">
        <v>4130</v>
      </c>
      <c r="B24699" t="s">
        <v>26988</v>
      </c>
      <c r="C24699" t="s">
        <v>26987</v>
      </c>
    </row>
    <row r="24700" spans="1:3" hidden="1" x14ac:dyDescent="0.25">
      <c r="A24700" t="s">
        <v>4130</v>
      </c>
      <c r="B24700" t="s">
        <v>26989</v>
      </c>
      <c r="C24700" t="s">
        <v>26990</v>
      </c>
    </row>
    <row r="24701" spans="1:3" hidden="1" x14ac:dyDescent="0.25">
      <c r="A24701" t="s">
        <v>4130</v>
      </c>
      <c r="B24701" t="s">
        <v>26991</v>
      </c>
      <c r="C24701" t="s">
        <v>26992</v>
      </c>
    </row>
    <row r="24702" spans="1:3" hidden="1" x14ac:dyDescent="0.25">
      <c r="A24702" t="s">
        <v>4130</v>
      </c>
      <c r="B24702" t="s">
        <v>26993</v>
      </c>
      <c r="C24702" t="s">
        <v>26994</v>
      </c>
    </row>
    <row r="24703" spans="1:3" hidden="1" x14ac:dyDescent="0.25">
      <c r="A24703" t="s">
        <v>4130</v>
      </c>
      <c r="B24703" t="s">
        <v>26995</v>
      </c>
      <c r="C24703" t="s">
        <v>26996</v>
      </c>
    </row>
    <row r="24704" spans="1:3" hidden="1" x14ac:dyDescent="0.25">
      <c r="A24704" t="s">
        <v>4130</v>
      </c>
      <c r="B24704" t="s">
        <v>26997</v>
      </c>
      <c r="C24704" t="s">
        <v>26998</v>
      </c>
    </row>
    <row r="24705" spans="1:3" hidden="1" x14ac:dyDescent="0.25">
      <c r="A24705" t="s">
        <v>4130</v>
      </c>
      <c r="B24705" t="s">
        <v>26999</v>
      </c>
      <c r="C24705" t="s">
        <v>27000</v>
      </c>
    </row>
    <row r="24706" spans="1:3" hidden="1" x14ac:dyDescent="0.25">
      <c r="A24706" t="s">
        <v>4130</v>
      </c>
      <c r="B24706" t="s">
        <v>27001</v>
      </c>
      <c r="C24706" t="s">
        <v>27002</v>
      </c>
    </row>
    <row r="24707" spans="1:3" hidden="1" x14ac:dyDescent="0.25">
      <c r="A24707" t="s">
        <v>4130</v>
      </c>
      <c r="B24707" t="s">
        <v>27003</v>
      </c>
      <c r="C24707" t="s">
        <v>27004</v>
      </c>
    </row>
    <row r="24708" spans="1:3" hidden="1" x14ac:dyDescent="0.25">
      <c r="A24708" t="s">
        <v>4130</v>
      </c>
      <c r="B24708" t="s">
        <v>27005</v>
      </c>
      <c r="C24708" t="s">
        <v>27006</v>
      </c>
    </row>
    <row r="24709" spans="1:3" hidden="1" x14ac:dyDescent="0.25">
      <c r="A24709" t="s">
        <v>4130</v>
      </c>
      <c r="B24709" t="s">
        <v>27007</v>
      </c>
      <c r="C24709" t="s">
        <v>27008</v>
      </c>
    </row>
    <row r="24710" spans="1:3" hidden="1" x14ac:dyDescent="0.25">
      <c r="A24710" t="s">
        <v>4130</v>
      </c>
      <c r="B24710" t="s">
        <v>27009</v>
      </c>
      <c r="C24710" t="s">
        <v>27008</v>
      </c>
    </row>
    <row r="24711" spans="1:3" hidden="1" x14ac:dyDescent="0.25">
      <c r="A24711" t="s">
        <v>4130</v>
      </c>
      <c r="B24711" t="s">
        <v>27010</v>
      </c>
      <c r="C24711" t="s">
        <v>27011</v>
      </c>
    </row>
    <row r="24712" spans="1:3" hidden="1" x14ac:dyDescent="0.25">
      <c r="A24712" t="s">
        <v>4130</v>
      </c>
      <c r="B24712" t="s">
        <v>27005</v>
      </c>
      <c r="C24712" t="s">
        <v>27011</v>
      </c>
    </row>
    <row r="24713" spans="1:3" hidden="1" x14ac:dyDescent="0.25">
      <c r="A24713" t="s">
        <v>4130</v>
      </c>
      <c r="B24713" t="s">
        <v>27012</v>
      </c>
      <c r="C24713" t="s">
        <v>27011</v>
      </c>
    </row>
    <row r="24714" spans="1:3" hidden="1" x14ac:dyDescent="0.25">
      <c r="A24714" t="s">
        <v>4130</v>
      </c>
      <c r="B24714" t="s">
        <v>27013</v>
      </c>
      <c r="C24714" t="s">
        <v>27014</v>
      </c>
    </row>
    <row r="24715" spans="1:3" hidden="1" x14ac:dyDescent="0.25">
      <c r="A24715" t="s">
        <v>4130</v>
      </c>
      <c r="B24715" t="s">
        <v>27015</v>
      </c>
      <c r="C24715" t="s">
        <v>27016</v>
      </c>
    </row>
    <row r="24716" spans="1:3" hidden="1" x14ac:dyDescent="0.25">
      <c r="A24716" t="s">
        <v>4130</v>
      </c>
      <c r="B24716" t="s">
        <v>27017</v>
      </c>
      <c r="C24716" t="s">
        <v>27018</v>
      </c>
    </row>
    <row r="24717" spans="1:3" hidden="1" x14ac:dyDescent="0.25">
      <c r="A24717" t="s">
        <v>4130</v>
      </c>
      <c r="B24717" t="s">
        <v>27019</v>
      </c>
      <c r="C24717" t="s">
        <v>27014</v>
      </c>
    </row>
    <row r="24718" spans="1:3" hidden="1" x14ac:dyDescent="0.25">
      <c r="A24718" t="s">
        <v>4130</v>
      </c>
      <c r="B24718" t="s">
        <v>27020</v>
      </c>
      <c r="C24718" t="s">
        <v>27021</v>
      </c>
    </row>
    <row r="24719" spans="1:3" hidden="1" x14ac:dyDescent="0.25">
      <c r="A24719" t="s">
        <v>4130</v>
      </c>
      <c r="B24719" t="s">
        <v>27015</v>
      </c>
      <c r="C24719" t="s">
        <v>27021</v>
      </c>
    </row>
    <row r="24720" spans="1:3" hidden="1" x14ac:dyDescent="0.25">
      <c r="A24720" t="s">
        <v>4130</v>
      </c>
      <c r="B24720" t="s">
        <v>27022</v>
      </c>
      <c r="C24720" t="s">
        <v>27014</v>
      </c>
    </row>
    <row r="24721" spans="1:3" hidden="1" x14ac:dyDescent="0.25">
      <c r="A24721" t="s">
        <v>4130</v>
      </c>
      <c r="B24721" t="s">
        <v>27022</v>
      </c>
      <c r="C24721" t="s">
        <v>27021</v>
      </c>
    </row>
    <row r="24722" spans="1:3" hidden="1" x14ac:dyDescent="0.25">
      <c r="A24722" t="s">
        <v>4130</v>
      </c>
      <c r="B24722" t="s">
        <v>27023</v>
      </c>
      <c r="C24722" t="s">
        <v>24754</v>
      </c>
    </row>
    <row r="24723" spans="1:3" hidden="1" x14ac:dyDescent="0.25">
      <c r="A24723" t="s">
        <v>4130</v>
      </c>
      <c r="B24723" t="s">
        <v>27024</v>
      </c>
      <c r="C24723" t="s">
        <v>24754</v>
      </c>
    </row>
    <row r="24724" spans="1:3" hidden="1" x14ac:dyDescent="0.25">
      <c r="A24724" t="s">
        <v>4130</v>
      </c>
      <c r="B24724" t="s">
        <v>27025</v>
      </c>
      <c r="C24724" t="s">
        <v>27016</v>
      </c>
    </row>
    <row r="24725" spans="1:3" hidden="1" x14ac:dyDescent="0.25">
      <c r="A24725" t="s">
        <v>4130</v>
      </c>
      <c r="B24725" t="s">
        <v>27026</v>
      </c>
      <c r="C24725" t="s">
        <v>27016</v>
      </c>
    </row>
    <row r="24726" spans="1:3" hidden="1" x14ac:dyDescent="0.25">
      <c r="A24726" t="s">
        <v>4130</v>
      </c>
      <c r="B24726" t="s">
        <v>27027</v>
      </c>
      <c r="C24726" t="s">
        <v>27014</v>
      </c>
    </row>
    <row r="24727" spans="1:3" hidden="1" x14ac:dyDescent="0.25">
      <c r="A24727" t="s">
        <v>4130</v>
      </c>
      <c r="B24727" t="s">
        <v>27028</v>
      </c>
      <c r="C24727" t="s">
        <v>27029</v>
      </c>
    </row>
    <row r="24728" spans="1:3" hidden="1" x14ac:dyDescent="0.25">
      <c r="A24728" t="s">
        <v>4130</v>
      </c>
      <c r="B24728" t="s">
        <v>27030</v>
      </c>
      <c r="C24728" t="s">
        <v>27031</v>
      </c>
    </row>
    <row r="24729" spans="1:3" hidden="1" x14ac:dyDescent="0.25">
      <c r="A24729" t="s">
        <v>4130</v>
      </c>
      <c r="B24729" t="s">
        <v>27032</v>
      </c>
      <c r="C24729" t="s">
        <v>27033</v>
      </c>
    </row>
    <row r="24730" spans="1:3" hidden="1" x14ac:dyDescent="0.25">
      <c r="A24730" t="s">
        <v>4130</v>
      </c>
      <c r="B24730" t="s">
        <v>27032</v>
      </c>
      <c r="C24730" t="s">
        <v>27034</v>
      </c>
    </row>
    <row r="24731" spans="1:3" hidden="1" x14ac:dyDescent="0.25">
      <c r="A24731" t="s">
        <v>4130</v>
      </c>
      <c r="B24731" t="s">
        <v>27035</v>
      </c>
      <c r="C24731" t="s">
        <v>27036</v>
      </c>
    </row>
    <row r="24732" spans="1:3" hidden="1" x14ac:dyDescent="0.25">
      <c r="A24732" t="s">
        <v>4130</v>
      </c>
      <c r="B24732" t="s">
        <v>27037</v>
      </c>
      <c r="C24732" t="s">
        <v>27038</v>
      </c>
    </row>
    <row r="24733" spans="1:3" hidden="1" x14ac:dyDescent="0.25">
      <c r="A24733" t="s">
        <v>4130</v>
      </c>
      <c r="B24733" t="s">
        <v>27039</v>
      </c>
      <c r="C24733" t="s">
        <v>27040</v>
      </c>
    </row>
    <row r="24734" spans="1:3" hidden="1" x14ac:dyDescent="0.25">
      <c r="A24734" t="s">
        <v>4130</v>
      </c>
      <c r="B24734" t="s">
        <v>27041</v>
      </c>
      <c r="C24734" t="s">
        <v>27042</v>
      </c>
    </row>
    <row r="24735" spans="1:3" hidden="1" x14ac:dyDescent="0.25">
      <c r="A24735" t="s">
        <v>4130</v>
      </c>
      <c r="B24735" t="s">
        <v>27043</v>
      </c>
      <c r="C24735" t="s">
        <v>27044</v>
      </c>
    </row>
    <row r="24736" spans="1:3" hidden="1" x14ac:dyDescent="0.25">
      <c r="A24736" t="s">
        <v>4130</v>
      </c>
      <c r="B24736" t="s">
        <v>27045</v>
      </c>
      <c r="C24736" t="s">
        <v>27042</v>
      </c>
    </row>
    <row r="24737" spans="1:3" hidden="1" x14ac:dyDescent="0.25">
      <c r="A24737" t="s">
        <v>4130</v>
      </c>
      <c r="B24737" t="s">
        <v>27046</v>
      </c>
      <c r="C24737" t="s">
        <v>27042</v>
      </c>
    </row>
    <row r="24738" spans="1:3" hidden="1" x14ac:dyDescent="0.25">
      <c r="A24738" t="s">
        <v>4130</v>
      </c>
      <c r="B24738" t="s">
        <v>27047</v>
      </c>
      <c r="C24738" t="s">
        <v>27042</v>
      </c>
    </row>
    <row r="24739" spans="1:3" hidden="1" x14ac:dyDescent="0.25">
      <c r="A24739" t="s">
        <v>4130</v>
      </c>
      <c r="B24739" t="s">
        <v>27048</v>
      </c>
      <c r="C24739" t="s">
        <v>27042</v>
      </c>
    </row>
    <row r="24740" spans="1:3" hidden="1" x14ac:dyDescent="0.25">
      <c r="A24740" t="s">
        <v>4130</v>
      </c>
      <c r="B24740" t="s">
        <v>27049</v>
      </c>
      <c r="C24740" t="s">
        <v>27050</v>
      </c>
    </row>
    <row r="24741" spans="1:3" hidden="1" x14ac:dyDescent="0.25">
      <c r="A24741" t="s">
        <v>4130</v>
      </c>
      <c r="B24741" t="s">
        <v>27051</v>
      </c>
      <c r="C24741" t="s">
        <v>27052</v>
      </c>
    </row>
    <row r="24742" spans="1:3" hidden="1" x14ac:dyDescent="0.25">
      <c r="A24742" t="s">
        <v>4130</v>
      </c>
      <c r="B24742" t="s">
        <v>27053</v>
      </c>
      <c r="C24742" t="s">
        <v>27052</v>
      </c>
    </row>
    <row r="24743" spans="1:3" hidden="1" x14ac:dyDescent="0.25">
      <c r="A24743" t="s">
        <v>4130</v>
      </c>
      <c r="B24743" t="s">
        <v>27054</v>
      </c>
      <c r="C24743" t="s">
        <v>27052</v>
      </c>
    </row>
    <row r="24744" spans="1:3" hidden="1" x14ac:dyDescent="0.25">
      <c r="A24744" t="s">
        <v>4130</v>
      </c>
      <c r="B24744" t="s">
        <v>27055</v>
      </c>
      <c r="C24744" t="s">
        <v>27056</v>
      </c>
    </row>
    <row r="24745" spans="1:3" hidden="1" x14ac:dyDescent="0.25">
      <c r="A24745" t="s">
        <v>4130</v>
      </c>
      <c r="B24745" t="s">
        <v>27057</v>
      </c>
      <c r="C24745" t="s">
        <v>27058</v>
      </c>
    </row>
    <row r="24746" spans="1:3" hidden="1" x14ac:dyDescent="0.25">
      <c r="A24746" t="s">
        <v>4130</v>
      </c>
      <c r="B24746" t="s">
        <v>27059</v>
      </c>
      <c r="C24746" t="s">
        <v>27060</v>
      </c>
    </row>
    <row r="24747" spans="1:3" hidden="1" x14ac:dyDescent="0.25">
      <c r="A24747" t="s">
        <v>4130</v>
      </c>
      <c r="B24747" t="s">
        <v>27061</v>
      </c>
      <c r="C24747" t="s">
        <v>27060</v>
      </c>
    </row>
    <row r="24748" spans="1:3" hidden="1" x14ac:dyDescent="0.25">
      <c r="A24748" t="s">
        <v>4130</v>
      </c>
      <c r="B24748" t="s">
        <v>27062</v>
      </c>
      <c r="C24748" t="s">
        <v>27063</v>
      </c>
    </row>
    <row r="24749" spans="1:3" hidden="1" x14ac:dyDescent="0.25">
      <c r="A24749" t="s">
        <v>4130</v>
      </c>
      <c r="B24749" t="s">
        <v>27064</v>
      </c>
      <c r="C24749" t="s">
        <v>27065</v>
      </c>
    </row>
    <row r="24750" spans="1:3" hidden="1" x14ac:dyDescent="0.25">
      <c r="A24750" t="s">
        <v>4130</v>
      </c>
      <c r="B24750" t="s">
        <v>27066</v>
      </c>
      <c r="C24750" t="s">
        <v>27067</v>
      </c>
    </row>
    <row r="24751" spans="1:3" hidden="1" x14ac:dyDescent="0.25">
      <c r="A24751" t="s">
        <v>4130</v>
      </c>
      <c r="B24751" t="s">
        <v>27068</v>
      </c>
      <c r="C24751" t="s">
        <v>27069</v>
      </c>
    </row>
    <row r="24752" spans="1:3" hidden="1" x14ac:dyDescent="0.25">
      <c r="A24752" t="s">
        <v>4130</v>
      </c>
      <c r="B24752" t="s">
        <v>27070</v>
      </c>
      <c r="C24752" t="s">
        <v>27071</v>
      </c>
    </row>
    <row r="24753" spans="1:3" hidden="1" x14ac:dyDescent="0.25">
      <c r="A24753" t="s">
        <v>4130</v>
      </c>
      <c r="B24753" t="s">
        <v>27072</v>
      </c>
      <c r="C24753" t="s">
        <v>27071</v>
      </c>
    </row>
    <row r="24754" spans="1:3" hidden="1" x14ac:dyDescent="0.25">
      <c r="A24754" t="s">
        <v>4130</v>
      </c>
      <c r="B24754" t="s">
        <v>27073</v>
      </c>
      <c r="C24754" t="s">
        <v>27074</v>
      </c>
    </row>
    <row r="24755" spans="1:3" hidden="1" x14ac:dyDescent="0.25">
      <c r="A24755" t="s">
        <v>4130</v>
      </c>
      <c r="B24755" t="s">
        <v>27075</v>
      </c>
      <c r="C24755" t="s">
        <v>27074</v>
      </c>
    </row>
    <row r="24756" spans="1:3" hidden="1" x14ac:dyDescent="0.25">
      <c r="A24756" t="s">
        <v>4130</v>
      </c>
      <c r="B24756" t="s">
        <v>27076</v>
      </c>
      <c r="C24756" t="s">
        <v>27077</v>
      </c>
    </row>
    <row r="24757" spans="1:3" hidden="1" x14ac:dyDescent="0.25">
      <c r="A24757" t="s">
        <v>4130</v>
      </c>
      <c r="B24757" t="s">
        <v>27078</v>
      </c>
      <c r="C24757" t="s">
        <v>27079</v>
      </c>
    </row>
    <row r="24758" spans="1:3" hidden="1" x14ac:dyDescent="0.25">
      <c r="A24758" t="s">
        <v>4130</v>
      </c>
      <c r="B24758" t="s">
        <v>27080</v>
      </c>
      <c r="C24758" t="s">
        <v>27081</v>
      </c>
    </row>
    <row r="24759" spans="1:3" hidden="1" x14ac:dyDescent="0.25">
      <c r="A24759" t="s">
        <v>4130</v>
      </c>
      <c r="B24759" t="s">
        <v>27082</v>
      </c>
      <c r="C24759" t="s">
        <v>27081</v>
      </c>
    </row>
    <row r="24760" spans="1:3" hidden="1" x14ac:dyDescent="0.25">
      <c r="A24760" t="s">
        <v>4130</v>
      </c>
      <c r="B24760" t="s">
        <v>27083</v>
      </c>
      <c r="C24760" t="s">
        <v>27079</v>
      </c>
    </row>
    <row r="24761" spans="1:3" hidden="1" x14ac:dyDescent="0.25">
      <c r="A24761" t="s">
        <v>4130</v>
      </c>
      <c r="B24761" t="s">
        <v>27084</v>
      </c>
      <c r="C24761" t="s">
        <v>27085</v>
      </c>
    </row>
    <row r="24762" spans="1:3" hidden="1" x14ac:dyDescent="0.25">
      <c r="A24762" t="s">
        <v>4130</v>
      </c>
      <c r="B24762" t="s">
        <v>27086</v>
      </c>
      <c r="C24762" t="s">
        <v>27087</v>
      </c>
    </row>
    <row r="24763" spans="1:3" hidden="1" x14ac:dyDescent="0.25">
      <c r="A24763" t="s">
        <v>4130</v>
      </c>
      <c r="B24763" t="s">
        <v>27086</v>
      </c>
      <c r="C24763" t="s">
        <v>27088</v>
      </c>
    </row>
    <row r="24764" spans="1:3" hidden="1" x14ac:dyDescent="0.25">
      <c r="A24764" t="s">
        <v>4130</v>
      </c>
      <c r="B24764" t="s">
        <v>27089</v>
      </c>
      <c r="C24764" t="s">
        <v>27090</v>
      </c>
    </row>
    <row r="24765" spans="1:3" hidden="1" x14ac:dyDescent="0.25">
      <c r="A24765" t="s">
        <v>4130</v>
      </c>
      <c r="B24765" t="s">
        <v>27091</v>
      </c>
      <c r="C24765" t="s">
        <v>27092</v>
      </c>
    </row>
    <row r="24766" spans="1:3" hidden="1" x14ac:dyDescent="0.25">
      <c r="A24766" t="s">
        <v>4130</v>
      </c>
      <c r="B24766" t="s">
        <v>27093</v>
      </c>
      <c r="C24766" t="s">
        <v>27094</v>
      </c>
    </row>
    <row r="24767" spans="1:3" hidden="1" x14ac:dyDescent="0.25">
      <c r="A24767" t="s">
        <v>4130</v>
      </c>
      <c r="B24767" t="s">
        <v>27095</v>
      </c>
      <c r="C24767" t="s">
        <v>27096</v>
      </c>
    </row>
    <row r="24768" spans="1:3" hidden="1" x14ac:dyDescent="0.25">
      <c r="A24768" t="s">
        <v>4130</v>
      </c>
      <c r="B24768" t="s">
        <v>27091</v>
      </c>
      <c r="C24768" t="s">
        <v>27097</v>
      </c>
    </row>
    <row r="24769" spans="1:3" hidden="1" x14ac:dyDescent="0.25">
      <c r="A24769" t="s">
        <v>4130</v>
      </c>
      <c r="B24769" t="s">
        <v>27098</v>
      </c>
      <c r="C24769" t="s">
        <v>27099</v>
      </c>
    </row>
    <row r="24770" spans="1:3" hidden="1" x14ac:dyDescent="0.25">
      <c r="A24770" t="s">
        <v>4130</v>
      </c>
      <c r="B24770" t="s">
        <v>27100</v>
      </c>
      <c r="C24770" t="s">
        <v>27101</v>
      </c>
    </row>
    <row r="24771" spans="1:3" hidden="1" x14ac:dyDescent="0.25">
      <c r="A24771" t="s">
        <v>4130</v>
      </c>
      <c r="B24771" t="s">
        <v>27102</v>
      </c>
      <c r="C24771" t="s">
        <v>27103</v>
      </c>
    </row>
    <row r="24772" spans="1:3" hidden="1" x14ac:dyDescent="0.25">
      <c r="A24772" t="s">
        <v>4130</v>
      </c>
      <c r="B24772" t="s">
        <v>27104</v>
      </c>
      <c r="C24772" t="s">
        <v>27105</v>
      </c>
    </row>
    <row r="24773" spans="1:3" hidden="1" x14ac:dyDescent="0.25">
      <c r="A24773" t="s">
        <v>4130</v>
      </c>
      <c r="B24773" t="s">
        <v>27106</v>
      </c>
      <c r="C24773" t="s">
        <v>27103</v>
      </c>
    </row>
    <row r="24774" spans="1:3" hidden="1" x14ac:dyDescent="0.25">
      <c r="A24774" t="s">
        <v>4130</v>
      </c>
      <c r="B24774" t="s">
        <v>27107</v>
      </c>
      <c r="C24774" t="s">
        <v>27103</v>
      </c>
    </row>
    <row r="24775" spans="1:3" hidden="1" x14ac:dyDescent="0.25">
      <c r="A24775" t="s">
        <v>4130</v>
      </c>
      <c r="B24775" t="s">
        <v>27108</v>
      </c>
      <c r="C24775" t="s">
        <v>27109</v>
      </c>
    </row>
    <row r="24776" spans="1:3" hidden="1" x14ac:dyDescent="0.25">
      <c r="A24776" t="s">
        <v>4130</v>
      </c>
      <c r="B24776" t="s">
        <v>27110</v>
      </c>
      <c r="C24776" t="s">
        <v>27111</v>
      </c>
    </row>
    <row r="24777" spans="1:3" hidden="1" x14ac:dyDescent="0.25">
      <c r="A24777" t="s">
        <v>4130</v>
      </c>
      <c r="B24777" t="s">
        <v>27112</v>
      </c>
      <c r="C24777" t="s">
        <v>27113</v>
      </c>
    </row>
    <row r="24778" spans="1:3" hidden="1" x14ac:dyDescent="0.25">
      <c r="A24778" t="s">
        <v>4130</v>
      </c>
      <c r="B24778" t="s">
        <v>27114</v>
      </c>
      <c r="C24778" t="s">
        <v>27115</v>
      </c>
    </row>
    <row r="24779" spans="1:3" hidden="1" x14ac:dyDescent="0.25">
      <c r="A24779" t="s">
        <v>4130</v>
      </c>
      <c r="B24779" t="s">
        <v>27116</v>
      </c>
      <c r="C24779" t="s">
        <v>27117</v>
      </c>
    </row>
    <row r="24780" spans="1:3" hidden="1" x14ac:dyDescent="0.25">
      <c r="A24780" t="s">
        <v>4130</v>
      </c>
      <c r="B24780" t="s">
        <v>27118</v>
      </c>
      <c r="C24780" t="s">
        <v>27119</v>
      </c>
    </row>
    <row r="24781" spans="1:3" hidden="1" x14ac:dyDescent="0.25">
      <c r="A24781" t="s">
        <v>4130</v>
      </c>
      <c r="B24781" t="s">
        <v>27120</v>
      </c>
      <c r="C24781" t="s">
        <v>27121</v>
      </c>
    </row>
    <row r="24782" spans="1:3" hidden="1" x14ac:dyDescent="0.25">
      <c r="A24782" t="s">
        <v>4130</v>
      </c>
      <c r="B24782" t="s">
        <v>27122</v>
      </c>
      <c r="C24782" t="s">
        <v>27123</v>
      </c>
    </row>
    <row r="24783" spans="1:3" hidden="1" x14ac:dyDescent="0.25">
      <c r="A24783" t="s">
        <v>4130</v>
      </c>
      <c r="B24783" t="s">
        <v>27124</v>
      </c>
      <c r="C24783" t="s">
        <v>27125</v>
      </c>
    </row>
    <row r="24784" spans="1:3" hidden="1" x14ac:dyDescent="0.25">
      <c r="A24784" t="s">
        <v>4130</v>
      </c>
      <c r="B24784" t="s">
        <v>27126</v>
      </c>
      <c r="C24784" t="s">
        <v>27127</v>
      </c>
    </row>
    <row r="24785" spans="1:3" hidden="1" x14ac:dyDescent="0.25">
      <c r="A24785" t="s">
        <v>4130</v>
      </c>
      <c r="B24785" t="s">
        <v>27128</v>
      </c>
      <c r="C24785" t="s">
        <v>27125</v>
      </c>
    </row>
    <row r="24786" spans="1:3" hidden="1" x14ac:dyDescent="0.25">
      <c r="A24786" t="s">
        <v>4130</v>
      </c>
      <c r="B24786" t="s">
        <v>27129</v>
      </c>
      <c r="C24786" t="s">
        <v>27130</v>
      </c>
    </row>
    <row r="24787" spans="1:3" hidden="1" x14ac:dyDescent="0.25">
      <c r="A24787" t="s">
        <v>4130</v>
      </c>
      <c r="B24787" t="s">
        <v>27131</v>
      </c>
      <c r="C24787" t="s">
        <v>27132</v>
      </c>
    </row>
    <row r="24788" spans="1:3" hidden="1" x14ac:dyDescent="0.25">
      <c r="A24788" t="s">
        <v>4130</v>
      </c>
      <c r="B24788" t="s">
        <v>27133</v>
      </c>
      <c r="C24788" t="s">
        <v>27134</v>
      </c>
    </row>
    <row r="24789" spans="1:3" hidden="1" x14ac:dyDescent="0.25">
      <c r="A24789" t="s">
        <v>4130</v>
      </c>
      <c r="B24789" t="s">
        <v>27135</v>
      </c>
      <c r="C24789" t="s">
        <v>27136</v>
      </c>
    </row>
    <row r="24790" spans="1:3" hidden="1" x14ac:dyDescent="0.25">
      <c r="A24790" t="s">
        <v>4130</v>
      </c>
      <c r="B24790" t="s">
        <v>27137</v>
      </c>
      <c r="C24790" t="s">
        <v>27130</v>
      </c>
    </row>
    <row r="24791" spans="1:3" hidden="1" x14ac:dyDescent="0.25">
      <c r="A24791" t="s">
        <v>4130</v>
      </c>
      <c r="B24791" t="s">
        <v>27138</v>
      </c>
      <c r="C24791" t="s">
        <v>27139</v>
      </c>
    </row>
    <row r="24792" spans="1:3" hidden="1" x14ac:dyDescent="0.25">
      <c r="A24792" t="s">
        <v>4130</v>
      </c>
      <c r="B24792" t="s">
        <v>27140</v>
      </c>
      <c r="C24792" t="s">
        <v>27141</v>
      </c>
    </row>
    <row r="24793" spans="1:3" hidden="1" x14ac:dyDescent="0.25">
      <c r="A24793" t="s">
        <v>4130</v>
      </c>
      <c r="B24793" t="s">
        <v>27142</v>
      </c>
      <c r="C24793" t="s">
        <v>27143</v>
      </c>
    </row>
    <row r="24794" spans="1:3" hidden="1" x14ac:dyDescent="0.25">
      <c r="A24794" t="s">
        <v>4130</v>
      </c>
      <c r="B24794" t="s">
        <v>27142</v>
      </c>
      <c r="C24794" t="s">
        <v>27144</v>
      </c>
    </row>
    <row r="24795" spans="1:3" hidden="1" x14ac:dyDescent="0.25">
      <c r="A24795" t="s">
        <v>4130</v>
      </c>
      <c r="B24795" t="s">
        <v>27145</v>
      </c>
      <c r="C24795" t="s">
        <v>27146</v>
      </c>
    </row>
    <row r="24796" spans="1:3" hidden="1" x14ac:dyDescent="0.25">
      <c r="A24796" t="s">
        <v>4130</v>
      </c>
      <c r="B24796" t="s">
        <v>27145</v>
      </c>
      <c r="C24796" t="s">
        <v>27147</v>
      </c>
    </row>
    <row r="24797" spans="1:3" hidden="1" x14ac:dyDescent="0.25">
      <c r="A24797" t="s">
        <v>4130</v>
      </c>
      <c r="B24797" t="s">
        <v>27148</v>
      </c>
      <c r="C24797" t="s">
        <v>27149</v>
      </c>
    </row>
    <row r="24798" spans="1:3" hidden="1" x14ac:dyDescent="0.25">
      <c r="A24798" t="s">
        <v>4130</v>
      </c>
      <c r="B24798" t="s">
        <v>27150</v>
      </c>
      <c r="C24798" t="s">
        <v>27151</v>
      </c>
    </row>
    <row r="24799" spans="1:3" hidden="1" x14ac:dyDescent="0.25">
      <c r="A24799" t="s">
        <v>4130</v>
      </c>
      <c r="B24799" t="s">
        <v>27152</v>
      </c>
      <c r="C24799" t="s">
        <v>27153</v>
      </c>
    </row>
    <row r="24800" spans="1:3" hidden="1" x14ac:dyDescent="0.25">
      <c r="A24800" t="s">
        <v>4130</v>
      </c>
      <c r="B24800" t="s">
        <v>27150</v>
      </c>
      <c r="C24800" t="s">
        <v>27154</v>
      </c>
    </row>
    <row r="24801" spans="1:3" hidden="1" x14ac:dyDescent="0.25">
      <c r="A24801" t="s">
        <v>4130</v>
      </c>
      <c r="B24801" t="s">
        <v>27152</v>
      </c>
      <c r="C24801" t="s">
        <v>27155</v>
      </c>
    </row>
    <row r="24802" spans="1:3" hidden="1" x14ac:dyDescent="0.25">
      <c r="A24802" t="s">
        <v>4130</v>
      </c>
      <c r="B24802" t="s">
        <v>27156</v>
      </c>
      <c r="C24802" t="s">
        <v>27157</v>
      </c>
    </row>
    <row r="24803" spans="1:3" hidden="1" x14ac:dyDescent="0.25">
      <c r="A24803" t="s">
        <v>4130</v>
      </c>
      <c r="B24803" t="s">
        <v>27158</v>
      </c>
      <c r="C24803" t="s">
        <v>27159</v>
      </c>
    </row>
    <row r="24804" spans="1:3" hidden="1" x14ac:dyDescent="0.25">
      <c r="A24804" t="s">
        <v>4130</v>
      </c>
      <c r="B24804" t="s">
        <v>27160</v>
      </c>
      <c r="C24804" t="s">
        <v>27159</v>
      </c>
    </row>
    <row r="24805" spans="1:3" hidden="1" x14ac:dyDescent="0.25">
      <c r="A24805" t="s">
        <v>4130</v>
      </c>
      <c r="B24805" t="s">
        <v>27161</v>
      </c>
      <c r="C24805" t="s">
        <v>27162</v>
      </c>
    </row>
    <row r="24806" spans="1:3" hidden="1" x14ac:dyDescent="0.25">
      <c r="A24806" t="s">
        <v>4130</v>
      </c>
      <c r="B24806" t="s">
        <v>27163</v>
      </c>
      <c r="C24806" t="s">
        <v>27162</v>
      </c>
    </row>
    <row r="24807" spans="1:3" hidden="1" x14ac:dyDescent="0.25">
      <c r="A24807" t="s">
        <v>4130</v>
      </c>
      <c r="B24807" t="s">
        <v>27164</v>
      </c>
      <c r="C24807" t="s">
        <v>27159</v>
      </c>
    </row>
    <row r="24808" spans="1:3" hidden="1" x14ac:dyDescent="0.25">
      <c r="A24808" t="s">
        <v>4130</v>
      </c>
      <c r="B24808" t="s">
        <v>27165</v>
      </c>
      <c r="C24808" t="s">
        <v>27166</v>
      </c>
    </row>
    <row r="24809" spans="1:3" hidden="1" x14ac:dyDescent="0.25">
      <c r="A24809" t="s">
        <v>4130</v>
      </c>
      <c r="B24809" t="s">
        <v>27167</v>
      </c>
      <c r="C24809" t="s">
        <v>27159</v>
      </c>
    </row>
    <row r="24810" spans="1:3" hidden="1" x14ac:dyDescent="0.25">
      <c r="A24810" t="s">
        <v>4130</v>
      </c>
      <c r="B24810" t="s">
        <v>27168</v>
      </c>
      <c r="C24810" t="s">
        <v>27169</v>
      </c>
    </row>
    <row r="24811" spans="1:3" hidden="1" x14ac:dyDescent="0.25">
      <c r="A24811" t="s">
        <v>4130</v>
      </c>
      <c r="B24811" t="s">
        <v>27170</v>
      </c>
      <c r="C24811" t="s">
        <v>27171</v>
      </c>
    </row>
    <row r="24812" spans="1:3" hidden="1" x14ac:dyDescent="0.25">
      <c r="A24812" t="s">
        <v>4130</v>
      </c>
      <c r="B24812" t="s">
        <v>27172</v>
      </c>
      <c r="C24812" t="s">
        <v>27173</v>
      </c>
    </row>
    <row r="24813" spans="1:3" hidden="1" x14ac:dyDescent="0.25">
      <c r="A24813" t="s">
        <v>4130</v>
      </c>
      <c r="B24813" t="s">
        <v>27174</v>
      </c>
      <c r="C24813" t="s">
        <v>27175</v>
      </c>
    </row>
    <row r="24814" spans="1:3" hidden="1" x14ac:dyDescent="0.25">
      <c r="A24814" t="s">
        <v>4130</v>
      </c>
      <c r="B24814" t="s">
        <v>27176</v>
      </c>
      <c r="C24814" t="s">
        <v>27177</v>
      </c>
    </row>
    <row r="24815" spans="1:3" hidden="1" x14ac:dyDescent="0.25">
      <c r="A24815" t="s">
        <v>4130</v>
      </c>
      <c r="B24815" t="s">
        <v>27178</v>
      </c>
      <c r="C24815" t="s">
        <v>27179</v>
      </c>
    </row>
    <row r="24816" spans="1:3" hidden="1" x14ac:dyDescent="0.25">
      <c r="A24816" t="s">
        <v>4130</v>
      </c>
      <c r="B24816" t="s">
        <v>27180</v>
      </c>
      <c r="C24816" t="s">
        <v>27181</v>
      </c>
    </row>
    <row r="24817" spans="1:3" hidden="1" x14ac:dyDescent="0.25">
      <c r="A24817" t="s">
        <v>4130</v>
      </c>
      <c r="B24817" t="s">
        <v>27182</v>
      </c>
      <c r="C24817" t="s">
        <v>27179</v>
      </c>
    </row>
    <row r="24818" spans="1:3" hidden="1" x14ac:dyDescent="0.25">
      <c r="A24818" t="s">
        <v>4130</v>
      </c>
      <c r="B24818" t="s">
        <v>27183</v>
      </c>
      <c r="C24818" t="s">
        <v>27179</v>
      </c>
    </row>
    <row r="24819" spans="1:3" hidden="1" x14ac:dyDescent="0.25">
      <c r="A24819" t="s">
        <v>4130</v>
      </c>
      <c r="B24819" t="s">
        <v>27184</v>
      </c>
      <c r="C24819" t="s">
        <v>27185</v>
      </c>
    </row>
    <row r="24820" spans="1:3" hidden="1" x14ac:dyDescent="0.25">
      <c r="A24820" t="s">
        <v>4130</v>
      </c>
      <c r="B24820" t="s">
        <v>27186</v>
      </c>
      <c r="C24820" t="s">
        <v>27187</v>
      </c>
    </row>
    <row r="24821" spans="1:3" hidden="1" x14ac:dyDescent="0.25">
      <c r="A24821" t="s">
        <v>4130</v>
      </c>
      <c r="B24821" t="s">
        <v>27188</v>
      </c>
      <c r="C24821" t="s">
        <v>27185</v>
      </c>
    </row>
    <row r="24822" spans="1:3" hidden="1" x14ac:dyDescent="0.25">
      <c r="A24822" t="s">
        <v>4130</v>
      </c>
      <c r="B24822" t="s">
        <v>27189</v>
      </c>
      <c r="C24822" t="s">
        <v>27185</v>
      </c>
    </row>
    <row r="24823" spans="1:3" hidden="1" x14ac:dyDescent="0.25">
      <c r="A24823" t="s">
        <v>4130</v>
      </c>
      <c r="B24823" t="s">
        <v>27190</v>
      </c>
      <c r="C24823" t="s">
        <v>27187</v>
      </c>
    </row>
    <row r="24824" spans="1:3" hidden="1" x14ac:dyDescent="0.25">
      <c r="A24824" t="s">
        <v>4130</v>
      </c>
      <c r="B24824" t="s">
        <v>27191</v>
      </c>
      <c r="C24824" t="s">
        <v>27187</v>
      </c>
    </row>
    <row r="24825" spans="1:3" hidden="1" x14ac:dyDescent="0.25">
      <c r="A24825" t="s">
        <v>4130</v>
      </c>
      <c r="B24825" t="s">
        <v>27192</v>
      </c>
      <c r="C24825" t="s">
        <v>27193</v>
      </c>
    </row>
    <row r="24826" spans="1:3" hidden="1" x14ac:dyDescent="0.25">
      <c r="A24826" t="s">
        <v>4130</v>
      </c>
      <c r="B24826" t="s">
        <v>27194</v>
      </c>
      <c r="C24826" t="s">
        <v>27195</v>
      </c>
    </row>
    <row r="24827" spans="1:3" hidden="1" x14ac:dyDescent="0.25">
      <c r="A24827" t="s">
        <v>4130</v>
      </c>
      <c r="B24827" t="s">
        <v>27196</v>
      </c>
      <c r="C24827" t="s">
        <v>27195</v>
      </c>
    </row>
    <row r="24828" spans="1:3" hidden="1" x14ac:dyDescent="0.25">
      <c r="A24828" t="s">
        <v>4130</v>
      </c>
      <c r="B24828" t="s">
        <v>27197</v>
      </c>
      <c r="C24828" t="s">
        <v>27195</v>
      </c>
    </row>
    <row r="24829" spans="1:3" hidden="1" x14ac:dyDescent="0.25">
      <c r="A24829" t="s">
        <v>4130</v>
      </c>
      <c r="B24829" t="s">
        <v>27198</v>
      </c>
      <c r="C24829" t="s">
        <v>27199</v>
      </c>
    </row>
    <row r="24830" spans="1:3" hidden="1" x14ac:dyDescent="0.25">
      <c r="A24830" t="s">
        <v>4130</v>
      </c>
      <c r="B24830" t="s">
        <v>27200</v>
      </c>
      <c r="C24830" t="s">
        <v>27201</v>
      </c>
    </row>
    <row r="24831" spans="1:3" hidden="1" x14ac:dyDescent="0.25">
      <c r="A24831" t="s">
        <v>4130</v>
      </c>
      <c r="B24831" t="s">
        <v>27202</v>
      </c>
      <c r="C24831" t="s">
        <v>27201</v>
      </c>
    </row>
    <row r="24832" spans="1:3" hidden="1" x14ac:dyDescent="0.25">
      <c r="A24832" t="s">
        <v>4130</v>
      </c>
      <c r="B24832" t="s">
        <v>27203</v>
      </c>
      <c r="C24832" t="s">
        <v>27204</v>
      </c>
    </row>
    <row r="24833" spans="1:3" hidden="1" x14ac:dyDescent="0.25">
      <c r="A24833" t="s">
        <v>4130</v>
      </c>
      <c r="B24833" t="s">
        <v>27205</v>
      </c>
      <c r="C24833" t="s">
        <v>27206</v>
      </c>
    </row>
    <row r="24834" spans="1:3" hidden="1" x14ac:dyDescent="0.25">
      <c r="A24834" t="s">
        <v>4130</v>
      </c>
      <c r="B24834" t="s">
        <v>27207</v>
      </c>
      <c r="C24834" t="s">
        <v>27208</v>
      </c>
    </row>
    <row r="24835" spans="1:3" hidden="1" x14ac:dyDescent="0.25">
      <c r="A24835" t="s">
        <v>4130</v>
      </c>
      <c r="B24835" t="s">
        <v>25133</v>
      </c>
      <c r="C24835" t="s">
        <v>27209</v>
      </c>
    </row>
    <row r="24836" spans="1:3" hidden="1" x14ac:dyDescent="0.25">
      <c r="A24836" t="s">
        <v>4130</v>
      </c>
      <c r="B24836" t="s">
        <v>27210</v>
      </c>
      <c r="C24836" t="s">
        <v>27209</v>
      </c>
    </row>
    <row r="24837" spans="1:3" hidden="1" x14ac:dyDescent="0.25">
      <c r="A24837" t="s">
        <v>4130</v>
      </c>
      <c r="B24837" t="s">
        <v>27211</v>
      </c>
      <c r="C24837" t="s">
        <v>27212</v>
      </c>
    </row>
    <row r="24838" spans="1:3" hidden="1" x14ac:dyDescent="0.25">
      <c r="A24838" t="s">
        <v>4130</v>
      </c>
      <c r="B24838" t="s">
        <v>27213</v>
      </c>
      <c r="C24838" t="s">
        <v>27214</v>
      </c>
    </row>
    <row r="24839" spans="1:3" hidden="1" x14ac:dyDescent="0.25">
      <c r="A24839" t="s">
        <v>4130</v>
      </c>
      <c r="B24839" t="s">
        <v>27215</v>
      </c>
      <c r="C24839" t="s">
        <v>27216</v>
      </c>
    </row>
    <row r="24840" spans="1:3" hidden="1" x14ac:dyDescent="0.25">
      <c r="A24840" t="s">
        <v>4130</v>
      </c>
      <c r="B24840" t="s">
        <v>27217</v>
      </c>
      <c r="C24840" t="s">
        <v>27218</v>
      </c>
    </row>
    <row r="24841" spans="1:3" hidden="1" x14ac:dyDescent="0.25">
      <c r="A24841" t="s">
        <v>4130</v>
      </c>
      <c r="B24841" t="s">
        <v>27219</v>
      </c>
      <c r="C24841" t="s">
        <v>27220</v>
      </c>
    </row>
    <row r="24842" spans="1:3" hidden="1" x14ac:dyDescent="0.25">
      <c r="A24842" t="s">
        <v>4130</v>
      </c>
      <c r="B24842" t="s">
        <v>27221</v>
      </c>
      <c r="C24842" t="s">
        <v>27222</v>
      </c>
    </row>
    <row r="24843" spans="1:3" hidden="1" x14ac:dyDescent="0.25">
      <c r="A24843" t="s">
        <v>4130</v>
      </c>
      <c r="B24843" t="s">
        <v>27223</v>
      </c>
      <c r="C24843" t="s">
        <v>27224</v>
      </c>
    </row>
    <row r="24844" spans="1:3" hidden="1" x14ac:dyDescent="0.25">
      <c r="A24844" t="s">
        <v>4130</v>
      </c>
      <c r="B24844" t="s">
        <v>27225</v>
      </c>
      <c r="C24844" t="s">
        <v>27226</v>
      </c>
    </row>
    <row r="24845" spans="1:3" hidden="1" x14ac:dyDescent="0.25">
      <c r="A24845" t="s">
        <v>4130</v>
      </c>
      <c r="B24845" t="s">
        <v>27227</v>
      </c>
      <c r="C24845" t="s">
        <v>27228</v>
      </c>
    </row>
    <row r="24846" spans="1:3" hidden="1" x14ac:dyDescent="0.25">
      <c r="A24846" t="s">
        <v>4130</v>
      </c>
      <c r="B24846" t="s">
        <v>27229</v>
      </c>
      <c r="C24846" t="s">
        <v>27230</v>
      </c>
    </row>
    <row r="24847" spans="1:3" hidden="1" x14ac:dyDescent="0.25">
      <c r="A24847" t="s">
        <v>4130</v>
      </c>
      <c r="B24847" t="s">
        <v>27231</v>
      </c>
      <c r="C24847" t="s">
        <v>27232</v>
      </c>
    </row>
    <row r="24848" spans="1:3" hidden="1" x14ac:dyDescent="0.25">
      <c r="A24848" t="s">
        <v>4130</v>
      </c>
      <c r="B24848" t="s">
        <v>27233</v>
      </c>
      <c r="C24848" t="s">
        <v>27234</v>
      </c>
    </row>
    <row r="24849" spans="1:3" hidden="1" x14ac:dyDescent="0.25">
      <c r="A24849" t="s">
        <v>4130</v>
      </c>
      <c r="B24849" t="s">
        <v>27235</v>
      </c>
      <c r="C24849" t="s">
        <v>27232</v>
      </c>
    </row>
    <row r="24850" spans="1:3" hidden="1" x14ac:dyDescent="0.25">
      <c r="A24850" t="s">
        <v>4130</v>
      </c>
      <c r="B24850" t="s">
        <v>27236</v>
      </c>
      <c r="C24850" t="s">
        <v>27232</v>
      </c>
    </row>
    <row r="24851" spans="1:3" hidden="1" x14ac:dyDescent="0.25">
      <c r="A24851" t="s">
        <v>4130</v>
      </c>
      <c r="B24851" t="s">
        <v>27237</v>
      </c>
      <c r="C24851" t="s">
        <v>27232</v>
      </c>
    </row>
    <row r="24852" spans="1:3" hidden="1" x14ac:dyDescent="0.25">
      <c r="A24852" t="s">
        <v>4130</v>
      </c>
      <c r="B24852" t="s">
        <v>27238</v>
      </c>
      <c r="C24852" t="s">
        <v>27239</v>
      </c>
    </row>
    <row r="24853" spans="1:3" hidden="1" x14ac:dyDescent="0.25">
      <c r="A24853" t="s">
        <v>4130</v>
      </c>
      <c r="B24853" t="s">
        <v>27240</v>
      </c>
      <c r="C24853" t="s">
        <v>27241</v>
      </c>
    </row>
    <row r="24854" spans="1:3" hidden="1" x14ac:dyDescent="0.25">
      <c r="A24854" t="s">
        <v>4130</v>
      </c>
      <c r="B24854" t="s">
        <v>27242</v>
      </c>
      <c r="C24854" t="s">
        <v>27241</v>
      </c>
    </row>
    <row r="24855" spans="1:3" hidden="1" x14ac:dyDescent="0.25">
      <c r="A24855" t="s">
        <v>4130</v>
      </c>
      <c r="B24855" t="s">
        <v>27242</v>
      </c>
      <c r="C24855" t="s">
        <v>27243</v>
      </c>
    </row>
    <row r="24856" spans="1:3" hidden="1" x14ac:dyDescent="0.25">
      <c r="A24856" t="s">
        <v>4130</v>
      </c>
      <c r="B24856" t="s">
        <v>27244</v>
      </c>
      <c r="C24856" t="s">
        <v>27245</v>
      </c>
    </row>
    <row r="24857" spans="1:3" hidden="1" x14ac:dyDescent="0.25">
      <c r="A24857" t="s">
        <v>4130</v>
      </c>
      <c r="B24857" t="s">
        <v>27246</v>
      </c>
      <c r="C24857" t="s">
        <v>27247</v>
      </c>
    </row>
    <row r="24858" spans="1:3" hidden="1" x14ac:dyDescent="0.25">
      <c r="A24858" t="s">
        <v>4130</v>
      </c>
      <c r="B24858" t="s">
        <v>27248</v>
      </c>
      <c r="C24858" t="s">
        <v>27249</v>
      </c>
    </row>
    <row r="24859" spans="1:3" hidden="1" x14ac:dyDescent="0.25">
      <c r="A24859" t="s">
        <v>4130</v>
      </c>
      <c r="B24859" t="s">
        <v>27250</v>
      </c>
      <c r="C24859" t="s">
        <v>27249</v>
      </c>
    </row>
    <row r="24860" spans="1:3" hidden="1" x14ac:dyDescent="0.25">
      <c r="A24860" t="s">
        <v>4130</v>
      </c>
      <c r="B24860" t="s">
        <v>27251</v>
      </c>
      <c r="C24860" t="s">
        <v>27247</v>
      </c>
    </row>
    <row r="24861" spans="1:3" hidden="1" x14ac:dyDescent="0.25">
      <c r="A24861" t="s">
        <v>4130</v>
      </c>
      <c r="B24861" t="s">
        <v>27252</v>
      </c>
      <c r="C24861" t="s">
        <v>27247</v>
      </c>
    </row>
    <row r="24862" spans="1:3" hidden="1" x14ac:dyDescent="0.25">
      <c r="A24862" t="s">
        <v>4130</v>
      </c>
      <c r="B24862" t="s">
        <v>27253</v>
      </c>
      <c r="C24862" t="s">
        <v>27247</v>
      </c>
    </row>
    <row r="24863" spans="1:3" hidden="1" x14ac:dyDescent="0.25">
      <c r="A24863" t="s">
        <v>4130</v>
      </c>
      <c r="B24863" t="s">
        <v>27254</v>
      </c>
      <c r="C24863" t="s">
        <v>27255</v>
      </c>
    </row>
    <row r="24864" spans="1:3" hidden="1" x14ac:dyDescent="0.25">
      <c r="A24864" t="s">
        <v>4130</v>
      </c>
      <c r="B24864" t="s">
        <v>27256</v>
      </c>
      <c r="C24864" t="s">
        <v>27257</v>
      </c>
    </row>
    <row r="24865" spans="1:3" hidden="1" x14ac:dyDescent="0.25">
      <c r="A24865" t="s">
        <v>4130</v>
      </c>
      <c r="B24865" t="s">
        <v>27258</v>
      </c>
      <c r="C24865" t="s">
        <v>20688</v>
      </c>
    </row>
    <row r="24866" spans="1:3" hidden="1" x14ac:dyDescent="0.25">
      <c r="A24866" t="s">
        <v>4130</v>
      </c>
      <c r="B24866" t="s">
        <v>27259</v>
      </c>
      <c r="C24866" t="s">
        <v>27260</v>
      </c>
    </row>
    <row r="24867" spans="1:3" hidden="1" x14ac:dyDescent="0.25">
      <c r="A24867" t="s">
        <v>4130</v>
      </c>
      <c r="B24867" t="s">
        <v>27261</v>
      </c>
      <c r="C24867" t="s">
        <v>27262</v>
      </c>
    </row>
    <row r="24868" spans="1:3" hidden="1" x14ac:dyDescent="0.25">
      <c r="A24868" t="s">
        <v>4130</v>
      </c>
      <c r="B24868" t="s">
        <v>27263</v>
      </c>
      <c r="C24868" t="s">
        <v>27264</v>
      </c>
    </row>
    <row r="24869" spans="1:3" hidden="1" x14ac:dyDescent="0.25">
      <c r="A24869" t="s">
        <v>4130</v>
      </c>
      <c r="B24869" t="s">
        <v>27265</v>
      </c>
      <c r="C24869" t="s">
        <v>27266</v>
      </c>
    </row>
    <row r="24870" spans="1:3" hidden="1" x14ac:dyDescent="0.25">
      <c r="A24870" t="s">
        <v>4130</v>
      </c>
      <c r="B24870" t="s">
        <v>27267</v>
      </c>
      <c r="C24870" t="s">
        <v>27266</v>
      </c>
    </row>
    <row r="24871" spans="1:3" hidden="1" x14ac:dyDescent="0.25">
      <c r="A24871" t="s">
        <v>4130</v>
      </c>
      <c r="B24871" t="s">
        <v>27268</v>
      </c>
      <c r="C24871" t="s">
        <v>27269</v>
      </c>
    </row>
    <row r="24872" spans="1:3" hidden="1" x14ac:dyDescent="0.25">
      <c r="A24872" t="s">
        <v>4130</v>
      </c>
      <c r="B24872" t="s">
        <v>27270</v>
      </c>
      <c r="C24872" t="s">
        <v>27271</v>
      </c>
    </row>
    <row r="24873" spans="1:3" hidden="1" x14ac:dyDescent="0.25">
      <c r="A24873" t="s">
        <v>4130</v>
      </c>
      <c r="B24873" t="s">
        <v>27272</v>
      </c>
      <c r="C24873" t="s">
        <v>27273</v>
      </c>
    </row>
    <row r="24874" spans="1:3" hidden="1" x14ac:dyDescent="0.25">
      <c r="A24874" t="s">
        <v>4130</v>
      </c>
      <c r="B24874" t="s">
        <v>27274</v>
      </c>
      <c r="C24874" t="s">
        <v>27275</v>
      </c>
    </row>
    <row r="24875" spans="1:3" hidden="1" x14ac:dyDescent="0.25">
      <c r="A24875" t="s">
        <v>4130</v>
      </c>
      <c r="B24875" t="s">
        <v>27276</v>
      </c>
      <c r="C24875" t="s">
        <v>27277</v>
      </c>
    </row>
    <row r="24876" spans="1:3" hidden="1" x14ac:dyDescent="0.25">
      <c r="A24876" t="s">
        <v>4130</v>
      </c>
      <c r="B24876" t="s">
        <v>27278</v>
      </c>
      <c r="C24876" t="s">
        <v>27279</v>
      </c>
    </row>
    <row r="24877" spans="1:3" hidden="1" x14ac:dyDescent="0.25">
      <c r="A24877" t="s">
        <v>4130</v>
      </c>
      <c r="B24877" t="s">
        <v>27280</v>
      </c>
      <c r="C24877" t="s">
        <v>27281</v>
      </c>
    </row>
    <row r="24878" spans="1:3" hidden="1" x14ac:dyDescent="0.25">
      <c r="A24878" t="s">
        <v>4130</v>
      </c>
      <c r="B24878" t="s">
        <v>27282</v>
      </c>
      <c r="C24878" t="s">
        <v>27283</v>
      </c>
    </row>
    <row r="24879" spans="1:3" hidden="1" x14ac:dyDescent="0.25">
      <c r="A24879" t="s">
        <v>4130</v>
      </c>
      <c r="B24879" t="s">
        <v>27284</v>
      </c>
      <c r="C24879" t="s">
        <v>27285</v>
      </c>
    </row>
    <row r="24880" spans="1:3" hidden="1" x14ac:dyDescent="0.25">
      <c r="A24880" t="s">
        <v>4130</v>
      </c>
      <c r="B24880" t="s">
        <v>27286</v>
      </c>
      <c r="C24880" t="s">
        <v>27287</v>
      </c>
    </row>
    <row r="24881" spans="1:3" hidden="1" x14ac:dyDescent="0.25">
      <c r="A24881" t="s">
        <v>4130</v>
      </c>
      <c r="B24881" t="s">
        <v>27288</v>
      </c>
      <c r="C24881" t="s">
        <v>27289</v>
      </c>
    </row>
    <row r="24882" spans="1:3" hidden="1" x14ac:dyDescent="0.25">
      <c r="A24882" t="s">
        <v>4130</v>
      </c>
      <c r="B24882" t="s">
        <v>27290</v>
      </c>
      <c r="C24882" t="s">
        <v>27291</v>
      </c>
    </row>
    <row r="24883" spans="1:3" hidden="1" x14ac:dyDescent="0.25">
      <c r="A24883" t="s">
        <v>4130</v>
      </c>
      <c r="B24883" t="s">
        <v>27288</v>
      </c>
      <c r="C24883" t="s">
        <v>27292</v>
      </c>
    </row>
    <row r="24884" spans="1:3" hidden="1" x14ac:dyDescent="0.25">
      <c r="A24884" t="s">
        <v>4130</v>
      </c>
      <c r="B24884" t="s">
        <v>27293</v>
      </c>
      <c r="C24884" t="s">
        <v>27294</v>
      </c>
    </row>
    <row r="24885" spans="1:3" hidden="1" x14ac:dyDescent="0.25">
      <c r="A24885" t="s">
        <v>4130</v>
      </c>
      <c r="B24885" t="s">
        <v>27295</v>
      </c>
      <c r="C24885" t="s">
        <v>27296</v>
      </c>
    </row>
    <row r="24886" spans="1:3" hidden="1" x14ac:dyDescent="0.25">
      <c r="A24886" t="s">
        <v>4130</v>
      </c>
      <c r="B24886" t="s">
        <v>27297</v>
      </c>
      <c r="C24886" t="s">
        <v>27298</v>
      </c>
    </row>
    <row r="24887" spans="1:3" hidden="1" x14ac:dyDescent="0.25">
      <c r="A24887" t="s">
        <v>4130</v>
      </c>
      <c r="B24887" t="s">
        <v>27299</v>
      </c>
      <c r="C24887" t="s">
        <v>27300</v>
      </c>
    </row>
    <row r="24888" spans="1:3" hidden="1" x14ac:dyDescent="0.25">
      <c r="A24888" t="s">
        <v>4130</v>
      </c>
      <c r="B24888" t="s">
        <v>27301</v>
      </c>
      <c r="C24888" t="s">
        <v>27302</v>
      </c>
    </row>
    <row r="24889" spans="1:3" hidden="1" x14ac:dyDescent="0.25">
      <c r="A24889" t="s">
        <v>4130</v>
      </c>
      <c r="B24889" t="s">
        <v>27303</v>
      </c>
      <c r="C24889" t="s">
        <v>27302</v>
      </c>
    </row>
    <row r="24890" spans="1:3" hidden="1" x14ac:dyDescent="0.25">
      <c r="A24890" t="s">
        <v>4130</v>
      </c>
      <c r="B24890" t="s">
        <v>27304</v>
      </c>
      <c r="C24890" t="s">
        <v>27302</v>
      </c>
    </row>
    <row r="24891" spans="1:3" hidden="1" x14ac:dyDescent="0.25">
      <c r="A24891" t="s">
        <v>4130</v>
      </c>
      <c r="B24891" t="s">
        <v>27305</v>
      </c>
      <c r="C24891" t="s">
        <v>27302</v>
      </c>
    </row>
    <row r="24892" spans="1:3" hidden="1" x14ac:dyDescent="0.25">
      <c r="A24892" t="s">
        <v>4130</v>
      </c>
      <c r="B24892" t="s">
        <v>27306</v>
      </c>
      <c r="C24892" t="s">
        <v>27302</v>
      </c>
    </row>
    <row r="24893" spans="1:3" hidden="1" x14ac:dyDescent="0.25">
      <c r="A24893" t="s">
        <v>4130</v>
      </c>
      <c r="B24893" t="s">
        <v>27307</v>
      </c>
      <c r="C24893" t="s">
        <v>27308</v>
      </c>
    </row>
    <row r="24894" spans="1:3" hidden="1" x14ac:dyDescent="0.25">
      <c r="A24894" t="s">
        <v>4130</v>
      </c>
      <c r="B24894" t="s">
        <v>27309</v>
      </c>
      <c r="C24894" t="s">
        <v>27310</v>
      </c>
    </row>
    <row r="24895" spans="1:3" hidden="1" x14ac:dyDescent="0.25">
      <c r="A24895" t="s">
        <v>4130</v>
      </c>
      <c r="B24895" t="s">
        <v>27311</v>
      </c>
      <c r="C24895" t="s">
        <v>27308</v>
      </c>
    </row>
    <row r="24896" spans="1:3" hidden="1" x14ac:dyDescent="0.25">
      <c r="A24896" t="s">
        <v>4130</v>
      </c>
      <c r="B24896" t="s">
        <v>27312</v>
      </c>
      <c r="C24896" t="s">
        <v>27308</v>
      </c>
    </row>
    <row r="24897" spans="1:3" hidden="1" x14ac:dyDescent="0.25">
      <c r="A24897" t="s">
        <v>4130</v>
      </c>
      <c r="B24897" t="s">
        <v>27313</v>
      </c>
      <c r="C24897" t="s">
        <v>27308</v>
      </c>
    </row>
    <row r="24898" spans="1:3" hidden="1" x14ac:dyDescent="0.25">
      <c r="A24898" t="s">
        <v>4130</v>
      </c>
      <c r="B24898" t="s">
        <v>27309</v>
      </c>
      <c r="C24898" t="s">
        <v>27308</v>
      </c>
    </row>
    <row r="24899" spans="1:3" hidden="1" x14ac:dyDescent="0.25">
      <c r="A24899" t="s">
        <v>4130</v>
      </c>
      <c r="B24899" t="s">
        <v>27314</v>
      </c>
      <c r="C24899" t="s">
        <v>27315</v>
      </c>
    </row>
    <row r="24900" spans="1:3" hidden="1" x14ac:dyDescent="0.25">
      <c r="A24900" t="s">
        <v>4130</v>
      </c>
      <c r="B24900" t="s">
        <v>27316</v>
      </c>
      <c r="C24900" t="s">
        <v>2839</v>
      </c>
    </row>
    <row r="24901" spans="1:3" hidden="1" x14ac:dyDescent="0.25">
      <c r="A24901" t="s">
        <v>4130</v>
      </c>
      <c r="B24901" t="s">
        <v>27317</v>
      </c>
      <c r="C24901" t="s">
        <v>27318</v>
      </c>
    </row>
    <row r="24902" spans="1:3" hidden="1" x14ac:dyDescent="0.25">
      <c r="A24902" t="s">
        <v>4130</v>
      </c>
      <c r="B24902" t="s">
        <v>27319</v>
      </c>
      <c r="C24902" t="s">
        <v>27318</v>
      </c>
    </row>
    <row r="24903" spans="1:3" hidden="1" x14ac:dyDescent="0.25">
      <c r="A24903" t="s">
        <v>4130</v>
      </c>
      <c r="B24903" t="s">
        <v>27320</v>
      </c>
      <c r="C24903" t="s">
        <v>27321</v>
      </c>
    </row>
    <row r="24904" spans="1:3" hidden="1" x14ac:dyDescent="0.25">
      <c r="A24904" t="s">
        <v>4130</v>
      </c>
      <c r="B24904" t="s">
        <v>27319</v>
      </c>
      <c r="C24904" t="s">
        <v>27321</v>
      </c>
    </row>
    <row r="24905" spans="1:3" hidden="1" x14ac:dyDescent="0.25">
      <c r="A24905" t="s">
        <v>4130</v>
      </c>
      <c r="B24905" t="s">
        <v>27322</v>
      </c>
      <c r="C24905" t="s">
        <v>27321</v>
      </c>
    </row>
    <row r="24906" spans="1:3" hidden="1" x14ac:dyDescent="0.25">
      <c r="A24906" t="s">
        <v>4130</v>
      </c>
      <c r="B24906" t="s">
        <v>27323</v>
      </c>
      <c r="C24906" t="s">
        <v>27324</v>
      </c>
    </row>
    <row r="24907" spans="1:3" hidden="1" x14ac:dyDescent="0.25">
      <c r="A24907" t="s">
        <v>4130</v>
      </c>
      <c r="B24907" t="s">
        <v>27325</v>
      </c>
      <c r="C24907" t="s">
        <v>27326</v>
      </c>
    </row>
    <row r="24908" spans="1:3" hidden="1" x14ac:dyDescent="0.25">
      <c r="A24908" t="s">
        <v>4130</v>
      </c>
      <c r="B24908" t="s">
        <v>27327</v>
      </c>
      <c r="C24908" t="s">
        <v>27328</v>
      </c>
    </row>
    <row r="24909" spans="1:3" hidden="1" x14ac:dyDescent="0.25">
      <c r="A24909" t="s">
        <v>4130</v>
      </c>
      <c r="B24909" t="s">
        <v>27329</v>
      </c>
      <c r="C24909" t="s">
        <v>27330</v>
      </c>
    </row>
    <row r="24910" spans="1:3" hidden="1" x14ac:dyDescent="0.25">
      <c r="A24910" t="s">
        <v>4130</v>
      </c>
      <c r="B24910" t="s">
        <v>27331</v>
      </c>
      <c r="C24910" t="s">
        <v>27332</v>
      </c>
    </row>
    <row r="24911" spans="1:3" hidden="1" x14ac:dyDescent="0.25">
      <c r="A24911" t="s">
        <v>4130</v>
      </c>
      <c r="B24911" t="s">
        <v>27333</v>
      </c>
      <c r="C24911" t="s">
        <v>27330</v>
      </c>
    </row>
    <row r="24912" spans="1:3" hidden="1" x14ac:dyDescent="0.25">
      <c r="A24912" t="s">
        <v>4130</v>
      </c>
      <c r="B24912" t="s">
        <v>27334</v>
      </c>
      <c r="C24912" t="s">
        <v>27335</v>
      </c>
    </row>
    <row r="24913" spans="1:3" hidden="1" x14ac:dyDescent="0.25">
      <c r="A24913" t="s">
        <v>4130</v>
      </c>
      <c r="B24913" t="s">
        <v>27336</v>
      </c>
      <c r="C24913" t="s">
        <v>27337</v>
      </c>
    </row>
    <row r="24914" spans="1:3" hidden="1" x14ac:dyDescent="0.25">
      <c r="A24914" t="s">
        <v>4130</v>
      </c>
      <c r="B24914" t="s">
        <v>27338</v>
      </c>
      <c r="C24914" t="s">
        <v>27339</v>
      </c>
    </row>
    <row r="24915" spans="1:3" hidden="1" x14ac:dyDescent="0.25">
      <c r="A24915" t="s">
        <v>4130</v>
      </c>
      <c r="B24915" t="s">
        <v>27340</v>
      </c>
      <c r="C24915" t="s">
        <v>27339</v>
      </c>
    </row>
    <row r="24916" spans="1:3" hidden="1" x14ac:dyDescent="0.25">
      <c r="A24916" t="s">
        <v>4130</v>
      </c>
      <c r="B24916" t="s">
        <v>27341</v>
      </c>
      <c r="C24916" t="s">
        <v>27342</v>
      </c>
    </row>
    <row r="24917" spans="1:3" hidden="1" x14ac:dyDescent="0.25">
      <c r="A24917" t="s">
        <v>4130</v>
      </c>
      <c r="B24917" t="s">
        <v>27343</v>
      </c>
      <c r="C24917" t="s">
        <v>27344</v>
      </c>
    </row>
    <row r="24918" spans="1:3" hidden="1" x14ac:dyDescent="0.25">
      <c r="A24918" t="s">
        <v>4130</v>
      </c>
      <c r="B24918" t="s">
        <v>27345</v>
      </c>
      <c r="C24918" t="s">
        <v>27346</v>
      </c>
    </row>
    <row r="24919" spans="1:3" hidden="1" x14ac:dyDescent="0.25">
      <c r="A24919" t="s">
        <v>4130</v>
      </c>
      <c r="B24919" t="s">
        <v>26628</v>
      </c>
      <c r="C24919" t="s">
        <v>27347</v>
      </c>
    </row>
    <row r="24920" spans="1:3" hidden="1" x14ac:dyDescent="0.25">
      <c r="A24920" t="s">
        <v>4130</v>
      </c>
      <c r="B24920" t="s">
        <v>27348</v>
      </c>
      <c r="C24920" t="s">
        <v>27349</v>
      </c>
    </row>
    <row r="24921" spans="1:3" hidden="1" x14ac:dyDescent="0.25">
      <c r="A24921" t="s">
        <v>4130</v>
      </c>
      <c r="B24921" t="s">
        <v>27350</v>
      </c>
      <c r="C24921" t="s">
        <v>27351</v>
      </c>
    </row>
    <row r="24922" spans="1:3" hidden="1" x14ac:dyDescent="0.25">
      <c r="A24922" t="s">
        <v>4130</v>
      </c>
      <c r="B24922" t="s">
        <v>27352</v>
      </c>
      <c r="C24922" t="s">
        <v>27353</v>
      </c>
    </row>
    <row r="24923" spans="1:3" hidden="1" x14ac:dyDescent="0.25">
      <c r="A24923" t="s">
        <v>4130</v>
      </c>
      <c r="B24923" t="s">
        <v>27354</v>
      </c>
      <c r="C24923" t="s">
        <v>27355</v>
      </c>
    </row>
    <row r="24924" spans="1:3" hidden="1" x14ac:dyDescent="0.25">
      <c r="A24924" t="s">
        <v>4130</v>
      </c>
      <c r="B24924" t="s">
        <v>27356</v>
      </c>
      <c r="C24924" t="s">
        <v>27357</v>
      </c>
    </row>
    <row r="24925" spans="1:3" hidden="1" x14ac:dyDescent="0.25">
      <c r="A24925" t="s">
        <v>4130</v>
      </c>
      <c r="B24925" t="s">
        <v>27358</v>
      </c>
      <c r="C24925" t="s">
        <v>27359</v>
      </c>
    </row>
    <row r="24926" spans="1:3" hidden="1" x14ac:dyDescent="0.25">
      <c r="A24926" t="s">
        <v>4130</v>
      </c>
      <c r="B24926" t="s">
        <v>27360</v>
      </c>
      <c r="C24926" t="s">
        <v>27359</v>
      </c>
    </row>
    <row r="24927" spans="1:3" hidden="1" x14ac:dyDescent="0.25">
      <c r="A24927" t="s">
        <v>4130</v>
      </c>
      <c r="B24927" t="s">
        <v>27361</v>
      </c>
      <c r="C24927" t="s">
        <v>27359</v>
      </c>
    </row>
    <row r="24928" spans="1:3" hidden="1" x14ac:dyDescent="0.25">
      <c r="A24928" t="s">
        <v>4130</v>
      </c>
      <c r="B24928" t="s">
        <v>27362</v>
      </c>
      <c r="C24928" t="s">
        <v>27363</v>
      </c>
    </row>
    <row r="24929" spans="1:3" hidden="1" x14ac:dyDescent="0.25">
      <c r="A24929" t="s">
        <v>4130</v>
      </c>
      <c r="B24929" t="s">
        <v>27364</v>
      </c>
      <c r="C24929" t="s">
        <v>27365</v>
      </c>
    </row>
    <row r="24930" spans="1:3" hidden="1" x14ac:dyDescent="0.25">
      <c r="A24930" t="s">
        <v>4130</v>
      </c>
      <c r="B24930" t="s">
        <v>27366</v>
      </c>
      <c r="C24930" t="s">
        <v>27367</v>
      </c>
    </row>
    <row r="24931" spans="1:3" hidden="1" x14ac:dyDescent="0.25">
      <c r="A24931" t="s">
        <v>4130</v>
      </c>
      <c r="B24931" t="s">
        <v>27366</v>
      </c>
      <c r="C24931" t="s">
        <v>27368</v>
      </c>
    </row>
    <row r="24932" spans="1:3" hidden="1" x14ac:dyDescent="0.25">
      <c r="A24932" t="s">
        <v>4130</v>
      </c>
      <c r="B24932" t="s">
        <v>27369</v>
      </c>
      <c r="C24932" t="s">
        <v>27367</v>
      </c>
    </row>
    <row r="24933" spans="1:3" hidden="1" x14ac:dyDescent="0.25">
      <c r="A24933" t="s">
        <v>4130</v>
      </c>
      <c r="B24933" t="s">
        <v>27370</v>
      </c>
      <c r="C24933" t="s">
        <v>27371</v>
      </c>
    </row>
    <row r="24934" spans="1:3" hidden="1" x14ac:dyDescent="0.25">
      <c r="A24934" t="s">
        <v>4130</v>
      </c>
      <c r="B24934" t="s">
        <v>27372</v>
      </c>
      <c r="C24934" t="s">
        <v>27371</v>
      </c>
    </row>
    <row r="24935" spans="1:3" hidden="1" x14ac:dyDescent="0.25">
      <c r="A24935" t="s">
        <v>4130</v>
      </c>
      <c r="B24935" t="s">
        <v>27373</v>
      </c>
      <c r="C24935" t="s">
        <v>27374</v>
      </c>
    </row>
    <row r="24936" spans="1:3" hidden="1" x14ac:dyDescent="0.25">
      <c r="A24936" t="s">
        <v>4130</v>
      </c>
      <c r="B24936" t="s">
        <v>27375</v>
      </c>
      <c r="C24936" t="s">
        <v>27376</v>
      </c>
    </row>
    <row r="24937" spans="1:3" hidden="1" x14ac:dyDescent="0.25">
      <c r="A24937" t="s">
        <v>4130</v>
      </c>
      <c r="B24937" t="s">
        <v>27377</v>
      </c>
      <c r="C24937" t="s">
        <v>27374</v>
      </c>
    </row>
    <row r="24938" spans="1:3" hidden="1" x14ac:dyDescent="0.25">
      <c r="A24938" t="s">
        <v>4130</v>
      </c>
      <c r="B24938" t="s">
        <v>27378</v>
      </c>
      <c r="C24938" t="s">
        <v>21435</v>
      </c>
    </row>
    <row r="24939" spans="1:3" hidden="1" x14ac:dyDescent="0.25">
      <c r="A24939" t="s">
        <v>4130</v>
      </c>
      <c r="B24939" t="s">
        <v>27379</v>
      </c>
      <c r="C24939" t="s">
        <v>27380</v>
      </c>
    </row>
    <row r="24940" spans="1:3" hidden="1" x14ac:dyDescent="0.25">
      <c r="A24940" t="s">
        <v>4130</v>
      </c>
      <c r="B24940" t="s">
        <v>27381</v>
      </c>
      <c r="C24940" t="s">
        <v>27382</v>
      </c>
    </row>
    <row r="24941" spans="1:3" hidden="1" x14ac:dyDescent="0.25">
      <c r="A24941" t="s">
        <v>4130</v>
      </c>
      <c r="B24941" t="s">
        <v>27383</v>
      </c>
      <c r="C24941" t="s">
        <v>27384</v>
      </c>
    </row>
    <row r="24942" spans="1:3" hidden="1" x14ac:dyDescent="0.25">
      <c r="A24942" t="s">
        <v>4130</v>
      </c>
      <c r="B24942" t="s">
        <v>27385</v>
      </c>
      <c r="C24942" t="s">
        <v>27380</v>
      </c>
    </row>
    <row r="24943" spans="1:3" hidden="1" x14ac:dyDescent="0.25">
      <c r="A24943" t="s">
        <v>4130</v>
      </c>
      <c r="B24943" t="s">
        <v>27386</v>
      </c>
      <c r="C24943" t="s">
        <v>27380</v>
      </c>
    </row>
    <row r="24944" spans="1:3" hidden="1" x14ac:dyDescent="0.25">
      <c r="A24944" t="s">
        <v>4130</v>
      </c>
      <c r="B24944" t="s">
        <v>27387</v>
      </c>
      <c r="C24944" t="s">
        <v>27388</v>
      </c>
    </row>
    <row r="24945" spans="1:3" hidden="1" x14ac:dyDescent="0.25">
      <c r="A24945" t="s">
        <v>4130</v>
      </c>
      <c r="B24945" t="s">
        <v>27389</v>
      </c>
      <c r="C24945" t="s">
        <v>27390</v>
      </c>
    </row>
    <row r="24946" spans="1:3" hidden="1" x14ac:dyDescent="0.25">
      <c r="A24946" t="s">
        <v>4130</v>
      </c>
      <c r="B24946" t="s">
        <v>27391</v>
      </c>
      <c r="C24946" t="s">
        <v>27392</v>
      </c>
    </row>
    <row r="24947" spans="1:3" hidden="1" x14ac:dyDescent="0.25">
      <c r="A24947" t="s">
        <v>4130</v>
      </c>
      <c r="B24947" t="s">
        <v>27393</v>
      </c>
      <c r="C24947" t="s">
        <v>27394</v>
      </c>
    </row>
    <row r="24948" spans="1:3" hidden="1" x14ac:dyDescent="0.25">
      <c r="A24948" t="s">
        <v>4130</v>
      </c>
      <c r="B24948" t="s">
        <v>27395</v>
      </c>
      <c r="C24948" t="s">
        <v>27396</v>
      </c>
    </row>
    <row r="24949" spans="1:3" hidden="1" x14ac:dyDescent="0.25">
      <c r="A24949" t="s">
        <v>4130</v>
      </c>
      <c r="B24949" t="s">
        <v>27397</v>
      </c>
      <c r="C24949" t="s">
        <v>27398</v>
      </c>
    </row>
    <row r="24950" spans="1:3" hidden="1" x14ac:dyDescent="0.25">
      <c r="A24950" t="s">
        <v>4130</v>
      </c>
      <c r="B24950" t="s">
        <v>27399</v>
      </c>
      <c r="C24950" t="s">
        <v>27400</v>
      </c>
    </row>
    <row r="24951" spans="1:3" hidden="1" x14ac:dyDescent="0.25">
      <c r="A24951" t="s">
        <v>4130</v>
      </c>
      <c r="B24951" t="s">
        <v>27401</v>
      </c>
      <c r="C24951" t="s">
        <v>27402</v>
      </c>
    </row>
    <row r="24952" spans="1:3" hidden="1" x14ac:dyDescent="0.25">
      <c r="A24952" t="s">
        <v>4130</v>
      </c>
      <c r="B24952" t="s">
        <v>27403</v>
      </c>
      <c r="C24952" t="s">
        <v>27404</v>
      </c>
    </row>
    <row r="24953" spans="1:3" hidden="1" x14ac:dyDescent="0.25">
      <c r="A24953" t="s">
        <v>4130</v>
      </c>
      <c r="B24953" t="s">
        <v>27405</v>
      </c>
      <c r="C24953" t="s">
        <v>27406</v>
      </c>
    </row>
    <row r="24954" spans="1:3" hidden="1" x14ac:dyDescent="0.25">
      <c r="A24954" t="s">
        <v>4130</v>
      </c>
      <c r="B24954" t="s">
        <v>27407</v>
      </c>
      <c r="C24954" t="s">
        <v>27408</v>
      </c>
    </row>
    <row r="24955" spans="1:3" hidden="1" x14ac:dyDescent="0.25">
      <c r="A24955" t="s">
        <v>4130</v>
      </c>
      <c r="B24955" t="s">
        <v>27409</v>
      </c>
      <c r="C24955" t="s">
        <v>27410</v>
      </c>
    </row>
    <row r="24956" spans="1:3" hidden="1" x14ac:dyDescent="0.25">
      <c r="A24956" t="s">
        <v>4130</v>
      </c>
      <c r="B24956" t="s">
        <v>27411</v>
      </c>
      <c r="C24956" t="s">
        <v>27412</v>
      </c>
    </row>
    <row r="24957" spans="1:3" hidden="1" x14ac:dyDescent="0.25">
      <c r="A24957" t="s">
        <v>4130</v>
      </c>
      <c r="B24957" t="s">
        <v>27413</v>
      </c>
      <c r="C24957" t="s">
        <v>27414</v>
      </c>
    </row>
    <row r="24958" spans="1:3" hidden="1" x14ac:dyDescent="0.25">
      <c r="A24958" t="s">
        <v>4130</v>
      </c>
      <c r="B24958" t="s">
        <v>27415</v>
      </c>
      <c r="C24958" t="s">
        <v>27412</v>
      </c>
    </row>
    <row r="24959" spans="1:3" hidden="1" x14ac:dyDescent="0.25">
      <c r="A24959" t="s">
        <v>4130</v>
      </c>
      <c r="B24959" t="s">
        <v>27416</v>
      </c>
      <c r="C24959" t="s">
        <v>27417</v>
      </c>
    </row>
    <row r="24960" spans="1:3" hidden="1" x14ac:dyDescent="0.25">
      <c r="A24960" t="s">
        <v>4130</v>
      </c>
      <c r="B24960" t="s">
        <v>27418</v>
      </c>
      <c r="C24960" t="s">
        <v>27419</v>
      </c>
    </row>
    <row r="24961" spans="1:3" hidden="1" x14ac:dyDescent="0.25">
      <c r="A24961" t="s">
        <v>4130</v>
      </c>
      <c r="B24961" t="s">
        <v>27420</v>
      </c>
      <c r="C24961" t="s">
        <v>27419</v>
      </c>
    </row>
    <row r="24962" spans="1:3" hidden="1" x14ac:dyDescent="0.25">
      <c r="A24962" t="s">
        <v>4130</v>
      </c>
      <c r="B24962" t="s">
        <v>27421</v>
      </c>
      <c r="C24962" t="s">
        <v>27422</v>
      </c>
    </row>
    <row r="24963" spans="1:3" hidden="1" x14ac:dyDescent="0.25">
      <c r="A24963" t="s">
        <v>4130</v>
      </c>
      <c r="B24963" t="s">
        <v>27423</v>
      </c>
      <c r="C24963" t="s">
        <v>27424</v>
      </c>
    </row>
    <row r="24964" spans="1:3" hidden="1" x14ac:dyDescent="0.25">
      <c r="A24964" t="s">
        <v>4130</v>
      </c>
      <c r="B24964" t="s">
        <v>27425</v>
      </c>
      <c r="C24964" t="s">
        <v>27422</v>
      </c>
    </row>
    <row r="24965" spans="1:3" hidden="1" x14ac:dyDescent="0.25">
      <c r="A24965" t="s">
        <v>4130</v>
      </c>
      <c r="B24965" t="s">
        <v>4238</v>
      </c>
      <c r="C24965" t="s">
        <v>27424</v>
      </c>
    </row>
    <row r="24966" spans="1:3" hidden="1" x14ac:dyDescent="0.25">
      <c r="A24966" t="s">
        <v>4130</v>
      </c>
      <c r="B24966" t="s">
        <v>27426</v>
      </c>
      <c r="C24966" t="s">
        <v>27422</v>
      </c>
    </row>
    <row r="24967" spans="1:3" hidden="1" x14ac:dyDescent="0.25">
      <c r="A24967" t="s">
        <v>4130</v>
      </c>
      <c r="B24967" t="s">
        <v>27427</v>
      </c>
      <c r="C24967" t="s">
        <v>27428</v>
      </c>
    </row>
    <row r="24968" spans="1:3" hidden="1" x14ac:dyDescent="0.25">
      <c r="A24968" t="s">
        <v>4130</v>
      </c>
      <c r="B24968" t="s">
        <v>27429</v>
      </c>
      <c r="C24968" t="s">
        <v>27430</v>
      </c>
    </row>
    <row r="24969" spans="1:3" hidden="1" x14ac:dyDescent="0.25">
      <c r="A24969" t="s">
        <v>4130</v>
      </c>
      <c r="B24969" t="s">
        <v>27431</v>
      </c>
      <c r="C24969" t="s">
        <v>27432</v>
      </c>
    </row>
    <row r="24970" spans="1:3" hidden="1" x14ac:dyDescent="0.25">
      <c r="A24970" t="s">
        <v>4130</v>
      </c>
      <c r="B24970" t="s">
        <v>27433</v>
      </c>
      <c r="C24970" t="s">
        <v>27434</v>
      </c>
    </row>
    <row r="24971" spans="1:3" hidden="1" x14ac:dyDescent="0.25">
      <c r="A24971" t="s">
        <v>4130</v>
      </c>
      <c r="B24971" t="s">
        <v>27435</v>
      </c>
      <c r="C24971" t="s">
        <v>27436</v>
      </c>
    </row>
    <row r="24972" spans="1:3" hidden="1" x14ac:dyDescent="0.25">
      <c r="A24972" t="s">
        <v>4130</v>
      </c>
      <c r="B24972" t="s">
        <v>27437</v>
      </c>
      <c r="C24972" t="s">
        <v>27438</v>
      </c>
    </row>
    <row r="24973" spans="1:3" hidden="1" x14ac:dyDescent="0.25">
      <c r="A24973" t="s">
        <v>4130</v>
      </c>
      <c r="B24973" t="s">
        <v>27439</v>
      </c>
      <c r="C24973" t="s">
        <v>27436</v>
      </c>
    </row>
    <row r="24974" spans="1:3" hidden="1" x14ac:dyDescent="0.25">
      <c r="A24974" t="s">
        <v>4130</v>
      </c>
      <c r="B24974" t="s">
        <v>27440</v>
      </c>
      <c r="C24974" t="s">
        <v>27441</v>
      </c>
    </row>
    <row r="24975" spans="1:3" hidden="1" x14ac:dyDescent="0.25">
      <c r="A24975" t="s">
        <v>4130</v>
      </c>
      <c r="B24975" t="s">
        <v>27442</v>
      </c>
      <c r="C24975" t="s">
        <v>27443</v>
      </c>
    </row>
    <row r="24976" spans="1:3" hidden="1" x14ac:dyDescent="0.25">
      <c r="A24976" t="s">
        <v>4130</v>
      </c>
      <c r="B24976" t="s">
        <v>27444</v>
      </c>
      <c r="C24976" t="s">
        <v>27445</v>
      </c>
    </row>
    <row r="24977" spans="1:3" hidden="1" x14ac:dyDescent="0.25">
      <c r="A24977" t="s">
        <v>4130</v>
      </c>
      <c r="B24977" t="s">
        <v>27446</v>
      </c>
      <c r="C24977" t="s">
        <v>27447</v>
      </c>
    </row>
    <row r="24978" spans="1:3" hidden="1" x14ac:dyDescent="0.25">
      <c r="A24978" t="s">
        <v>4130</v>
      </c>
      <c r="B24978" t="s">
        <v>27448</v>
      </c>
      <c r="C24978" t="s">
        <v>5560</v>
      </c>
    </row>
    <row r="24979" spans="1:3" hidden="1" x14ac:dyDescent="0.25">
      <c r="A24979" t="s">
        <v>4130</v>
      </c>
      <c r="B24979" t="s">
        <v>27449</v>
      </c>
      <c r="C24979" t="s">
        <v>5560</v>
      </c>
    </row>
    <row r="24980" spans="1:3" hidden="1" x14ac:dyDescent="0.25">
      <c r="A24980" t="s">
        <v>4130</v>
      </c>
      <c r="B24980" t="s">
        <v>27450</v>
      </c>
      <c r="C24980" t="s">
        <v>5560</v>
      </c>
    </row>
    <row r="24981" spans="1:3" hidden="1" x14ac:dyDescent="0.25">
      <c r="A24981" t="s">
        <v>4130</v>
      </c>
      <c r="B24981" t="s">
        <v>27451</v>
      </c>
      <c r="C24981" t="s">
        <v>5560</v>
      </c>
    </row>
    <row r="24982" spans="1:3" hidden="1" x14ac:dyDescent="0.25">
      <c r="A24982" t="s">
        <v>4130</v>
      </c>
      <c r="B24982" t="s">
        <v>27452</v>
      </c>
      <c r="C24982" t="s">
        <v>27447</v>
      </c>
    </row>
    <row r="24983" spans="1:3" hidden="1" x14ac:dyDescent="0.25">
      <c r="A24983" t="s">
        <v>4130</v>
      </c>
      <c r="B24983" t="s">
        <v>27449</v>
      </c>
      <c r="C24983" t="s">
        <v>27447</v>
      </c>
    </row>
    <row r="24984" spans="1:3" hidden="1" x14ac:dyDescent="0.25">
      <c r="A24984" t="s">
        <v>4130</v>
      </c>
      <c r="B24984" t="s">
        <v>27453</v>
      </c>
      <c r="C24984" t="s">
        <v>27447</v>
      </c>
    </row>
    <row r="24985" spans="1:3" hidden="1" x14ac:dyDescent="0.25">
      <c r="A24985" t="s">
        <v>4130</v>
      </c>
      <c r="B24985" t="s">
        <v>27454</v>
      </c>
      <c r="C24985" t="s">
        <v>5560</v>
      </c>
    </row>
    <row r="24986" spans="1:3" hidden="1" x14ac:dyDescent="0.25">
      <c r="A24986" t="s">
        <v>4130</v>
      </c>
      <c r="B24986" t="s">
        <v>27455</v>
      </c>
      <c r="C24986" t="s">
        <v>27456</v>
      </c>
    </row>
    <row r="24987" spans="1:3" hidden="1" x14ac:dyDescent="0.25">
      <c r="A24987" t="s">
        <v>4130</v>
      </c>
      <c r="B24987" t="s">
        <v>27457</v>
      </c>
      <c r="C24987" t="s">
        <v>27458</v>
      </c>
    </row>
    <row r="24988" spans="1:3" hidden="1" x14ac:dyDescent="0.25">
      <c r="A24988" t="s">
        <v>4130</v>
      </c>
      <c r="B24988" t="s">
        <v>27459</v>
      </c>
      <c r="C24988" t="s">
        <v>27460</v>
      </c>
    </row>
    <row r="24989" spans="1:3" hidden="1" x14ac:dyDescent="0.25">
      <c r="A24989" t="s">
        <v>4130</v>
      </c>
      <c r="B24989" t="s">
        <v>27461</v>
      </c>
      <c r="C24989" t="s">
        <v>27462</v>
      </c>
    </row>
    <row r="24990" spans="1:3" hidden="1" x14ac:dyDescent="0.25">
      <c r="A24990" t="s">
        <v>4130</v>
      </c>
      <c r="B24990" t="s">
        <v>27463</v>
      </c>
      <c r="C24990" t="s">
        <v>27464</v>
      </c>
    </row>
    <row r="24991" spans="1:3" hidden="1" x14ac:dyDescent="0.25">
      <c r="A24991" t="s">
        <v>4130</v>
      </c>
      <c r="B24991" t="s">
        <v>4238</v>
      </c>
      <c r="C24991" t="s">
        <v>27464</v>
      </c>
    </row>
    <row r="24992" spans="1:3" hidden="1" x14ac:dyDescent="0.25">
      <c r="A24992" t="s">
        <v>4130</v>
      </c>
      <c r="B24992" t="s">
        <v>27465</v>
      </c>
      <c r="C24992" t="s">
        <v>27466</v>
      </c>
    </row>
    <row r="24993" spans="1:3" hidden="1" x14ac:dyDescent="0.25">
      <c r="A24993" t="s">
        <v>4130</v>
      </c>
      <c r="B24993" t="s">
        <v>4238</v>
      </c>
      <c r="C24993" t="s">
        <v>27466</v>
      </c>
    </row>
    <row r="24994" spans="1:3" hidden="1" x14ac:dyDescent="0.25">
      <c r="A24994" t="s">
        <v>4130</v>
      </c>
      <c r="B24994" t="s">
        <v>27467</v>
      </c>
      <c r="C24994" t="s">
        <v>27468</v>
      </c>
    </row>
    <row r="24995" spans="1:3" hidden="1" x14ac:dyDescent="0.25">
      <c r="A24995" t="s">
        <v>4130</v>
      </c>
      <c r="B24995" t="s">
        <v>27469</v>
      </c>
      <c r="C24995" t="s">
        <v>27466</v>
      </c>
    </row>
    <row r="24996" spans="1:3" hidden="1" x14ac:dyDescent="0.25">
      <c r="A24996" t="s">
        <v>4130</v>
      </c>
      <c r="B24996" t="s">
        <v>27470</v>
      </c>
      <c r="C24996" t="s">
        <v>27471</v>
      </c>
    </row>
    <row r="24997" spans="1:3" hidden="1" x14ac:dyDescent="0.25">
      <c r="A24997" t="s">
        <v>4130</v>
      </c>
      <c r="B24997" t="s">
        <v>27472</v>
      </c>
      <c r="C24997" t="s">
        <v>27473</v>
      </c>
    </row>
    <row r="24998" spans="1:3" hidden="1" x14ac:dyDescent="0.25">
      <c r="A24998" t="s">
        <v>4130</v>
      </c>
      <c r="B24998" t="s">
        <v>27474</v>
      </c>
      <c r="C24998" t="s">
        <v>27475</v>
      </c>
    </row>
    <row r="24999" spans="1:3" hidden="1" x14ac:dyDescent="0.25">
      <c r="A24999" t="s">
        <v>4130</v>
      </c>
      <c r="B24999" t="s">
        <v>27476</v>
      </c>
      <c r="C24999" t="s">
        <v>27477</v>
      </c>
    </row>
    <row r="25000" spans="1:3" hidden="1" x14ac:dyDescent="0.25">
      <c r="A25000" t="s">
        <v>4130</v>
      </c>
      <c r="B25000" t="s">
        <v>27478</v>
      </c>
      <c r="C25000" t="s">
        <v>27479</v>
      </c>
    </row>
    <row r="25001" spans="1:3" hidden="1" x14ac:dyDescent="0.25">
      <c r="A25001" t="s">
        <v>4130</v>
      </c>
      <c r="B25001" t="s">
        <v>27480</v>
      </c>
      <c r="C25001" t="s">
        <v>27479</v>
      </c>
    </row>
    <row r="25002" spans="1:3" hidden="1" x14ac:dyDescent="0.25">
      <c r="A25002" t="s">
        <v>4130</v>
      </c>
      <c r="B25002" t="s">
        <v>27481</v>
      </c>
      <c r="C25002" t="s">
        <v>27482</v>
      </c>
    </row>
    <row r="25003" spans="1:3" hidden="1" x14ac:dyDescent="0.25">
      <c r="A25003" t="s">
        <v>4130</v>
      </c>
      <c r="B25003" t="s">
        <v>27483</v>
      </c>
      <c r="C25003" t="s">
        <v>27484</v>
      </c>
    </row>
    <row r="25004" spans="1:3" hidden="1" x14ac:dyDescent="0.25">
      <c r="A25004" t="s">
        <v>4130</v>
      </c>
      <c r="B25004" t="s">
        <v>27485</v>
      </c>
      <c r="C25004" t="s">
        <v>27486</v>
      </c>
    </row>
    <row r="25005" spans="1:3" hidden="1" x14ac:dyDescent="0.25">
      <c r="A25005" t="s">
        <v>4130</v>
      </c>
      <c r="B25005" t="s">
        <v>27487</v>
      </c>
      <c r="C25005" t="s">
        <v>27488</v>
      </c>
    </row>
    <row r="25006" spans="1:3" hidden="1" x14ac:dyDescent="0.25">
      <c r="A25006" t="s">
        <v>4130</v>
      </c>
      <c r="B25006" t="s">
        <v>27489</v>
      </c>
      <c r="C25006" t="s">
        <v>27490</v>
      </c>
    </row>
    <row r="25007" spans="1:3" hidden="1" x14ac:dyDescent="0.25">
      <c r="A25007" t="s">
        <v>4130</v>
      </c>
      <c r="B25007" t="s">
        <v>27489</v>
      </c>
      <c r="C25007" t="s">
        <v>27491</v>
      </c>
    </row>
    <row r="25008" spans="1:3" hidden="1" x14ac:dyDescent="0.25">
      <c r="A25008" t="s">
        <v>4130</v>
      </c>
      <c r="B25008" t="s">
        <v>27492</v>
      </c>
      <c r="C25008" t="s">
        <v>27493</v>
      </c>
    </row>
    <row r="25009" spans="1:3" hidden="1" x14ac:dyDescent="0.25">
      <c r="A25009" t="s">
        <v>4130</v>
      </c>
      <c r="B25009" t="s">
        <v>27494</v>
      </c>
      <c r="C25009" t="s">
        <v>27495</v>
      </c>
    </row>
    <row r="25010" spans="1:3" hidden="1" x14ac:dyDescent="0.25">
      <c r="A25010" t="s">
        <v>4130</v>
      </c>
      <c r="B25010" t="s">
        <v>27496</v>
      </c>
      <c r="C25010" t="s">
        <v>27497</v>
      </c>
    </row>
    <row r="25011" spans="1:3" hidden="1" x14ac:dyDescent="0.25">
      <c r="A25011" t="s">
        <v>4130</v>
      </c>
      <c r="B25011" t="s">
        <v>27498</v>
      </c>
      <c r="C25011" t="s">
        <v>27499</v>
      </c>
    </row>
    <row r="25012" spans="1:3" hidden="1" x14ac:dyDescent="0.25">
      <c r="A25012" t="s">
        <v>4130</v>
      </c>
      <c r="B25012" t="s">
        <v>27500</v>
      </c>
      <c r="C25012" t="s">
        <v>27501</v>
      </c>
    </row>
    <row r="25013" spans="1:3" hidden="1" x14ac:dyDescent="0.25">
      <c r="A25013" t="s">
        <v>4130</v>
      </c>
      <c r="B25013" t="s">
        <v>4238</v>
      </c>
      <c r="C25013" t="s">
        <v>27501</v>
      </c>
    </row>
    <row r="25014" spans="1:3" hidden="1" x14ac:dyDescent="0.25">
      <c r="A25014" t="s">
        <v>4130</v>
      </c>
      <c r="B25014" t="s">
        <v>27502</v>
      </c>
      <c r="C25014" t="s">
        <v>27503</v>
      </c>
    </row>
    <row r="25015" spans="1:3" hidden="1" x14ac:dyDescent="0.25">
      <c r="A25015" t="s">
        <v>4130</v>
      </c>
      <c r="B25015" t="s">
        <v>4238</v>
      </c>
      <c r="C25015" t="s">
        <v>27503</v>
      </c>
    </row>
    <row r="25016" spans="1:3" hidden="1" x14ac:dyDescent="0.25">
      <c r="A25016" t="s">
        <v>4130</v>
      </c>
      <c r="B25016" t="s">
        <v>27504</v>
      </c>
      <c r="C25016" t="s">
        <v>27503</v>
      </c>
    </row>
    <row r="25017" spans="1:3" hidden="1" x14ac:dyDescent="0.25">
      <c r="A25017" t="s">
        <v>4130</v>
      </c>
      <c r="B25017" t="s">
        <v>27505</v>
      </c>
      <c r="C25017" t="s">
        <v>27506</v>
      </c>
    </row>
    <row r="25018" spans="1:3" hidden="1" x14ac:dyDescent="0.25">
      <c r="A25018" t="s">
        <v>4130</v>
      </c>
      <c r="B25018" t="s">
        <v>27507</v>
      </c>
      <c r="C25018" t="s">
        <v>25168</v>
      </c>
    </row>
    <row r="25019" spans="1:3" hidden="1" x14ac:dyDescent="0.25">
      <c r="A25019" t="s">
        <v>4130</v>
      </c>
      <c r="B25019" t="s">
        <v>27508</v>
      </c>
      <c r="C25019" t="s">
        <v>25168</v>
      </c>
    </row>
    <row r="25020" spans="1:3" hidden="1" x14ac:dyDescent="0.25">
      <c r="A25020" t="s">
        <v>4130</v>
      </c>
      <c r="B25020" t="s">
        <v>4238</v>
      </c>
      <c r="C25020" t="s">
        <v>25168</v>
      </c>
    </row>
    <row r="25021" spans="1:3" hidden="1" x14ac:dyDescent="0.25">
      <c r="A25021" t="s">
        <v>4130</v>
      </c>
      <c r="B25021" t="s">
        <v>27509</v>
      </c>
      <c r="C25021" t="s">
        <v>27510</v>
      </c>
    </row>
    <row r="25022" spans="1:3" hidden="1" x14ac:dyDescent="0.25">
      <c r="A25022" t="s">
        <v>4130</v>
      </c>
      <c r="B25022" t="s">
        <v>27511</v>
      </c>
      <c r="C25022" t="s">
        <v>27512</v>
      </c>
    </row>
    <row r="25023" spans="1:3" hidden="1" x14ac:dyDescent="0.25">
      <c r="A25023" t="s">
        <v>4130</v>
      </c>
      <c r="B25023" t="s">
        <v>27513</v>
      </c>
      <c r="C25023" t="s">
        <v>27512</v>
      </c>
    </row>
    <row r="25024" spans="1:3" hidden="1" x14ac:dyDescent="0.25">
      <c r="A25024" t="s">
        <v>4130</v>
      </c>
      <c r="B25024" t="s">
        <v>27514</v>
      </c>
      <c r="C25024" t="s">
        <v>27515</v>
      </c>
    </row>
    <row r="25025" spans="1:3" hidden="1" x14ac:dyDescent="0.25">
      <c r="A25025" t="s">
        <v>4130</v>
      </c>
      <c r="B25025" t="s">
        <v>27516</v>
      </c>
      <c r="C25025" t="s">
        <v>27517</v>
      </c>
    </row>
    <row r="25026" spans="1:3" hidden="1" x14ac:dyDescent="0.25">
      <c r="A25026" t="s">
        <v>4130</v>
      </c>
      <c r="B25026" t="s">
        <v>27518</v>
      </c>
      <c r="C25026" t="s">
        <v>454</v>
      </c>
    </row>
    <row r="25027" spans="1:3" hidden="1" x14ac:dyDescent="0.25">
      <c r="A25027" t="s">
        <v>4130</v>
      </c>
      <c r="B25027" t="s">
        <v>4238</v>
      </c>
      <c r="C25027" t="s">
        <v>454</v>
      </c>
    </row>
    <row r="25028" spans="1:3" hidden="1" x14ac:dyDescent="0.25">
      <c r="A25028" t="s">
        <v>4130</v>
      </c>
      <c r="B25028" t="s">
        <v>27519</v>
      </c>
      <c r="C25028" t="s">
        <v>454</v>
      </c>
    </row>
    <row r="25029" spans="1:3" hidden="1" x14ac:dyDescent="0.25">
      <c r="A25029" t="s">
        <v>4130</v>
      </c>
      <c r="B25029" t="s">
        <v>27520</v>
      </c>
      <c r="C25029" t="s">
        <v>27521</v>
      </c>
    </row>
    <row r="25030" spans="1:3" hidden="1" x14ac:dyDescent="0.25">
      <c r="A25030" t="s">
        <v>4130</v>
      </c>
      <c r="B25030" t="s">
        <v>4238</v>
      </c>
      <c r="C25030" t="s">
        <v>27521</v>
      </c>
    </row>
    <row r="25031" spans="1:3" hidden="1" x14ac:dyDescent="0.25">
      <c r="A25031" t="s">
        <v>4130</v>
      </c>
      <c r="B25031" t="s">
        <v>27522</v>
      </c>
      <c r="C25031" t="s">
        <v>27523</v>
      </c>
    </row>
    <row r="25032" spans="1:3" hidden="1" x14ac:dyDescent="0.25">
      <c r="A25032" t="s">
        <v>4130</v>
      </c>
      <c r="B25032" t="s">
        <v>27524</v>
      </c>
      <c r="C25032" t="s">
        <v>25055</v>
      </c>
    </row>
    <row r="25033" spans="1:3" hidden="1" x14ac:dyDescent="0.25">
      <c r="A25033" t="s">
        <v>4130</v>
      </c>
      <c r="B25033" t="s">
        <v>27525</v>
      </c>
      <c r="C25033" t="s">
        <v>27526</v>
      </c>
    </row>
    <row r="25034" spans="1:3" hidden="1" x14ac:dyDescent="0.25">
      <c r="A25034" t="s">
        <v>4130</v>
      </c>
      <c r="B25034" t="s">
        <v>27527</v>
      </c>
      <c r="C25034" t="s">
        <v>27528</v>
      </c>
    </row>
    <row r="25035" spans="1:3" hidden="1" x14ac:dyDescent="0.25">
      <c r="A25035" t="s">
        <v>4130</v>
      </c>
      <c r="B25035" t="s">
        <v>27529</v>
      </c>
      <c r="C25035" t="s">
        <v>27530</v>
      </c>
    </row>
    <row r="25036" spans="1:3" hidden="1" x14ac:dyDescent="0.25">
      <c r="A25036" t="s">
        <v>4130</v>
      </c>
      <c r="B25036" t="s">
        <v>4238</v>
      </c>
      <c r="C25036" t="s">
        <v>27530</v>
      </c>
    </row>
    <row r="25037" spans="1:3" hidden="1" x14ac:dyDescent="0.25">
      <c r="A25037" t="s">
        <v>4130</v>
      </c>
      <c r="B25037" t="s">
        <v>27531</v>
      </c>
      <c r="C25037" t="s">
        <v>27532</v>
      </c>
    </row>
    <row r="25038" spans="1:3" hidden="1" x14ac:dyDescent="0.25">
      <c r="A25038" t="s">
        <v>4130</v>
      </c>
      <c r="B25038" t="s">
        <v>27533</v>
      </c>
      <c r="C25038" t="s">
        <v>27534</v>
      </c>
    </row>
    <row r="25039" spans="1:3" hidden="1" x14ac:dyDescent="0.25">
      <c r="A25039" t="s">
        <v>4130</v>
      </c>
      <c r="B25039" t="s">
        <v>27535</v>
      </c>
      <c r="C25039" t="s">
        <v>25297</v>
      </c>
    </row>
    <row r="25040" spans="1:3" hidden="1" x14ac:dyDescent="0.25">
      <c r="A25040" t="s">
        <v>4130</v>
      </c>
      <c r="B25040" t="s">
        <v>27536</v>
      </c>
      <c r="C25040" t="s">
        <v>27537</v>
      </c>
    </row>
    <row r="25041" spans="1:3" hidden="1" x14ac:dyDescent="0.25">
      <c r="A25041" t="s">
        <v>4130</v>
      </c>
      <c r="B25041" t="s">
        <v>27538</v>
      </c>
      <c r="C25041" t="s">
        <v>27539</v>
      </c>
    </row>
    <row r="25042" spans="1:3" hidden="1" x14ac:dyDescent="0.25">
      <c r="A25042" t="s">
        <v>4130</v>
      </c>
      <c r="B25042" t="s">
        <v>27540</v>
      </c>
      <c r="C25042" t="s">
        <v>27541</v>
      </c>
    </row>
    <row r="25043" spans="1:3" hidden="1" x14ac:dyDescent="0.25">
      <c r="A25043" t="s">
        <v>4130</v>
      </c>
      <c r="B25043" t="s">
        <v>27542</v>
      </c>
      <c r="C25043" t="s">
        <v>27543</v>
      </c>
    </row>
    <row r="25044" spans="1:3" hidden="1" x14ac:dyDescent="0.25">
      <c r="A25044" t="s">
        <v>4130</v>
      </c>
      <c r="B25044" t="s">
        <v>27544</v>
      </c>
      <c r="C25044" t="s">
        <v>455</v>
      </c>
    </row>
    <row r="25045" spans="1:3" hidden="1" x14ac:dyDescent="0.25">
      <c r="A25045" t="s">
        <v>4130</v>
      </c>
      <c r="B25045" t="s">
        <v>27545</v>
      </c>
      <c r="C25045" t="s">
        <v>27546</v>
      </c>
    </row>
    <row r="25046" spans="1:3" hidden="1" x14ac:dyDescent="0.25">
      <c r="A25046" t="s">
        <v>4130</v>
      </c>
      <c r="B25046" t="s">
        <v>27547</v>
      </c>
      <c r="C25046" t="s">
        <v>27548</v>
      </c>
    </row>
    <row r="25047" spans="1:3" hidden="1" x14ac:dyDescent="0.25">
      <c r="A25047" t="s">
        <v>4130</v>
      </c>
      <c r="B25047" t="s">
        <v>27549</v>
      </c>
      <c r="C25047" t="s">
        <v>27550</v>
      </c>
    </row>
    <row r="25048" spans="1:3" hidden="1" x14ac:dyDescent="0.25">
      <c r="A25048" t="s">
        <v>4130</v>
      </c>
      <c r="B25048" t="s">
        <v>27551</v>
      </c>
      <c r="C25048" t="s">
        <v>27552</v>
      </c>
    </row>
    <row r="25049" spans="1:3" hidden="1" x14ac:dyDescent="0.25">
      <c r="A25049" t="s">
        <v>4130</v>
      </c>
      <c r="B25049" t="s">
        <v>27553</v>
      </c>
      <c r="C25049" t="s">
        <v>27554</v>
      </c>
    </row>
    <row r="25050" spans="1:3" hidden="1" x14ac:dyDescent="0.25">
      <c r="A25050" t="s">
        <v>4130</v>
      </c>
      <c r="B25050" t="s">
        <v>27555</v>
      </c>
      <c r="C25050" t="s">
        <v>26531</v>
      </c>
    </row>
    <row r="25051" spans="1:3" hidden="1" x14ac:dyDescent="0.25">
      <c r="A25051" t="s">
        <v>4130</v>
      </c>
      <c r="B25051" t="s">
        <v>27556</v>
      </c>
      <c r="C25051" t="s">
        <v>27557</v>
      </c>
    </row>
    <row r="25052" spans="1:3" hidden="1" x14ac:dyDescent="0.25">
      <c r="A25052" t="s">
        <v>4130</v>
      </c>
      <c r="B25052" t="s">
        <v>27558</v>
      </c>
      <c r="C25052" t="s">
        <v>27559</v>
      </c>
    </row>
    <row r="25053" spans="1:3" hidden="1" x14ac:dyDescent="0.25">
      <c r="A25053" t="s">
        <v>4130</v>
      </c>
      <c r="B25053" t="s">
        <v>27560</v>
      </c>
      <c r="C25053" t="s">
        <v>27561</v>
      </c>
    </row>
    <row r="25054" spans="1:3" hidden="1" x14ac:dyDescent="0.25">
      <c r="A25054" t="s">
        <v>4130</v>
      </c>
      <c r="B25054" t="s">
        <v>27562</v>
      </c>
      <c r="C25054" t="s">
        <v>27563</v>
      </c>
    </row>
    <row r="25055" spans="1:3" hidden="1" x14ac:dyDescent="0.25">
      <c r="A25055" t="s">
        <v>4130</v>
      </c>
      <c r="B25055" t="s">
        <v>27564</v>
      </c>
      <c r="C25055" t="s">
        <v>27565</v>
      </c>
    </row>
    <row r="25056" spans="1:3" hidden="1" x14ac:dyDescent="0.25">
      <c r="A25056" t="s">
        <v>4130</v>
      </c>
      <c r="B25056" t="s">
        <v>27566</v>
      </c>
      <c r="C25056" t="s">
        <v>27567</v>
      </c>
    </row>
    <row r="25057" spans="1:3" hidden="1" x14ac:dyDescent="0.25">
      <c r="A25057" t="s">
        <v>4130</v>
      </c>
      <c r="B25057" t="s">
        <v>27568</v>
      </c>
      <c r="C25057" t="s">
        <v>27569</v>
      </c>
    </row>
    <row r="25058" spans="1:3" hidden="1" x14ac:dyDescent="0.25">
      <c r="A25058" t="s">
        <v>4130</v>
      </c>
      <c r="B25058" t="s">
        <v>27570</v>
      </c>
      <c r="C25058" t="s">
        <v>27571</v>
      </c>
    </row>
    <row r="25059" spans="1:3" hidden="1" x14ac:dyDescent="0.25">
      <c r="A25059" t="s">
        <v>4130</v>
      </c>
      <c r="B25059" t="s">
        <v>27572</v>
      </c>
      <c r="C25059" t="s">
        <v>27571</v>
      </c>
    </row>
    <row r="25060" spans="1:3" hidden="1" x14ac:dyDescent="0.25">
      <c r="A25060" t="s">
        <v>4130</v>
      </c>
      <c r="B25060" t="s">
        <v>27573</v>
      </c>
      <c r="C25060" t="s">
        <v>27574</v>
      </c>
    </row>
    <row r="25061" spans="1:3" hidden="1" x14ac:dyDescent="0.25">
      <c r="A25061" t="s">
        <v>4130</v>
      </c>
      <c r="B25061" t="s">
        <v>27575</v>
      </c>
      <c r="C25061" t="s">
        <v>27576</v>
      </c>
    </row>
    <row r="25062" spans="1:3" hidden="1" x14ac:dyDescent="0.25">
      <c r="A25062" t="s">
        <v>4130</v>
      </c>
      <c r="B25062" t="s">
        <v>27577</v>
      </c>
      <c r="C25062" t="s">
        <v>27578</v>
      </c>
    </row>
    <row r="25063" spans="1:3" hidden="1" x14ac:dyDescent="0.25">
      <c r="A25063" t="s">
        <v>4130</v>
      </c>
      <c r="B25063" t="s">
        <v>4238</v>
      </c>
      <c r="C25063" t="s">
        <v>27578</v>
      </c>
    </row>
    <row r="25064" spans="1:3" hidden="1" x14ac:dyDescent="0.25">
      <c r="A25064" t="s">
        <v>4130</v>
      </c>
      <c r="B25064" t="s">
        <v>27579</v>
      </c>
      <c r="C25064" t="s">
        <v>27580</v>
      </c>
    </row>
    <row r="25065" spans="1:3" hidden="1" x14ac:dyDescent="0.25">
      <c r="A25065" t="s">
        <v>4130</v>
      </c>
      <c r="B25065" t="s">
        <v>27581</v>
      </c>
      <c r="C25065" t="s">
        <v>1073</v>
      </c>
    </row>
    <row r="25066" spans="1:3" hidden="1" x14ac:dyDescent="0.25">
      <c r="A25066" t="s">
        <v>4130</v>
      </c>
      <c r="B25066" t="s">
        <v>27582</v>
      </c>
      <c r="C25066" t="s">
        <v>27583</v>
      </c>
    </row>
    <row r="25067" spans="1:3" hidden="1" x14ac:dyDescent="0.25">
      <c r="A25067" t="s">
        <v>4130</v>
      </c>
      <c r="B25067" t="s">
        <v>27584</v>
      </c>
      <c r="C25067" t="s">
        <v>27585</v>
      </c>
    </row>
    <row r="25068" spans="1:3" hidden="1" x14ac:dyDescent="0.25">
      <c r="A25068" t="s">
        <v>4130</v>
      </c>
      <c r="B25068" t="s">
        <v>27586</v>
      </c>
      <c r="C25068" t="s">
        <v>27587</v>
      </c>
    </row>
    <row r="25069" spans="1:3" hidden="1" x14ac:dyDescent="0.25">
      <c r="A25069" t="s">
        <v>4130</v>
      </c>
      <c r="B25069" t="s">
        <v>4238</v>
      </c>
      <c r="C25069" t="s">
        <v>27587</v>
      </c>
    </row>
    <row r="25070" spans="1:3" hidden="1" x14ac:dyDescent="0.25">
      <c r="A25070" t="s">
        <v>4130</v>
      </c>
      <c r="B25070" t="s">
        <v>27588</v>
      </c>
      <c r="C25070" t="s">
        <v>27589</v>
      </c>
    </row>
    <row r="25071" spans="1:3" hidden="1" x14ac:dyDescent="0.25">
      <c r="A25071" t="s">
        <v>4130</v>
      </c>
      <c r="B25071" t="s">
        <v>27590</v>
      </c>
      <c r="C25071" t="s">
        <v>27591</v>
      </c>
    </row>
    <row r="25072" spans="1:3" hidden="1" x14ac:dyDescent="0.25">
      <c r="A25072" t="s">
        <v>4130</v>
      </c>
      <c r="B25072" t="s">
        <v>27592</v>
      </c>
      <c r="C25072" t="s">
        <v>27593</v>
      </c>
    </row>
    <row r="25073" spans="1:3" hidden="1" x14ac:dyDescent="0.25">
      <c r="A25073" t="s">
        <v>4130</v>
      </c>
      <c r="B25073" t="s">
        <v>27594</v>
      </c>
      <c r="C25073" t="s">
        <v>27593</v>
      </c>
    </row>
    <row r="25074" spans="1:3" hidden="1" x14ac:dyDescent="0.25">
      <c r="A25074" t="s">
        <v>4130</v>
      </c>
      <c r="B25074" t="s">
        <v>27595</v>
      </c>
      <c r="C25074" t="s">
        <v>26516</v>
      </c>
    </row>
    <row r="25075" spans="1:3" hidden="1" x14ac:dyDescent="0.25">
      <c r="A25075" t="s">
        <v>4130</v>
      </c>
      <c r="B25075" t="s">
        <v>27596</v>
      </c>
      <c r="C25075" t="s">
        <v>27597</v>
      </c>
    </row>
    <row r="25076" spans="1:3" hidden="1" x14ac:dyDescent="0.25">
      <c r="A25076" t="s">
        <v>4130</v>
      </c>
      <c r="B25076" t="s">
        <v>27598</v>
      </c>
      <c r="C25076" t="s">
        <v>27599</v>
      </c>
    </row>
    <row r="25077" spans="1:3" hidden="1" x14ac:dyDescent="0.25">
      <c r="A25077" t="s">
        <v>4130</v>
      </c>
      <c r="B25077" t="s">
        <v>27600</v>
      </c>
      <c r="C25077" t="s">
        <v>27601</v>
      </c>
    </row>
    <row r="25078" spans="1:3" hidden="1" x14ac:dyDescent="0.25">
      <c r="A25078" t="s">
        <v>4130</v>
      </c>
      <c r="B25078" t="s">
        <v>4238</v>
      </c>
      <c r="C25078" t="s">
        <v>27601</v>
      </c>
    </row>
    <row r="25079" spans="1:3" hidden="1" x14ac:dyDescent="0.25">
      <c r="A25079" t="s">
        <v>4130</v>
      </c>
      <c r="B25079" t="s">
        <v>27602</v>
      </c>
      <c r="C25079" t="s">
        <v>27601</v>
      </c>
    </row>
    <row r="25080" spans="1:3" hidden="1" x14ac:dyDescent="0.25">
      <c r="A25080" t="s">
        <v>4130</v>
      </c>
      <c r="B25080" t="s">
        <v>27603</v>
      </c>
      <c r="C25080" t="s">
        <v>27601</v>
      </c>
    </row>
    <row r="25081" spans="1:3" hidden="1" x14ac:dyDescent="0.25">
      <c r="A25081" t="s">
        <v>4130</v>
      </c>
      <c r="B25081" t="s">
        <v>21881</v>
      </c>
      <c r="C25081" t="s">
        <v>27601</v>
      </c>
    </row>
    <row r="25082" spans="1:3" hidden="1" x14ac:dyDescent="0.25">
      <c r="A25082" t="s">
        <v>4130</v>
      </c>
      <c r="B25082" t="s">
        <v>27604</v>
      </c>
      <c r="C25082" t="s">
        <v>27601</v>
      </c>
    </row>
    <row r="25083" spans="1:3" hidden="1" x14ac:dyDescent="0.25">
      <c r="A25083" t="s">
        <v>4130</v>
      </c>
      <c r="B25083" t="s">
        <v>27602</v>
      </c>
      <c r="C25083" t="s">
        <v>27605</v>
      </c>
    </row>
    <row r="25084" spans="1:3" hidden="1" x14ac:dyDescent="0.25">
      <c r="A25084" t="s">
        <v>4130</v>
      </c>
      <c r="B25084" t="s">
        <v>27606</v>
      </c>
      <c r="C25084" t="s">
        <v>27601</v>
      </c>
    </row>
    <row r="25085" spans="1:3" hidden="1" x14ac:dyDescent="0.25">
      <c r="A25085" t="s">
        <v>4130</v>
      </c>
      <c r="B25085" t="s">
        <v>27607</v>
      </c>
      <c r="C25085" t="s">
        <v>27608</v>
      </c>
    </row>
    <row r="25086" spans="1:3" hidden="1" x14ac:dyDescent="0.25">
      <c r="A25086" t="s">
        <v>4130</v>
      </c>
      <c r="B25086" t="s">
        <v>4238</v>
      </c>
      <c r="C25086" t="s">
        <v>27608</v>
      </c>
    </row>
    <row r="25087" spans="1:3" hidden="1" x14ac:dyDescent="0.25">
      <c r="A25087" t="s">
        <v>4130</v>
      </c>
      <c r="B25087" t="s">
        <v>27609</v>
      </c>
      <c r="C25087" t="s">
        <v>27610</v>
      </c>
    </row>
    <row r="25088" spans="1:3" hidden="1" x14ac:dyDescent="0.25">
      <c r="A25088" t="s">
        <v>4130</v>
      </c>
      <c r="B25088" t="s">
        <v>4238</v>
      </c>
      <c r="C25088" t="s">
        <v>27610</v>
      </c>
    </row>
    <row r="25089" spans="1:3" hidden="1" x14ac:dyDescent="0.25">
      <c r="A25089" t="s">
        <v>4130</v>
      </c>
      <c r="B25089" t="s">
        <v>27611</v>
      </c>
      <c r="C25089" t="s">
        <v>26552</v>
      </c>
    </row>
    <row r="25090" spans="1:3" hidden="1" x14ac:dyDescent="0.25">
      <c r="A25090" t="s">
        <v>4130</v>
      </c>
      <c r="B25090" t="s">
        <v>27612</v>
      </c>
      <c r="C25090" t="s">
        <v>27613</v>
      </c>
    </row>
    <row r="25091" spans="1:3" hidden="1" x14ac:dyDescent="0.25">
      <c r="A25091" t="s">
        <v>4130</v>
      </c>
      <c r="B25091" t="s">
        <v>4238</v>
      </c>
      <c r="C25091" t="s">
        <v>27613</v>
      </c>
    </row>
    <row r="25092" spans="1:3" hidden="1" x14ac:dyDescent="0.25">
      <c r="A25092" t="s">
        <v>4130</v>
      </c>
      <c r="B25092" t="s">
        <v>27614</v>
      </c>
      <c r="C25092" t="s">
        <v>27615</v>
      </c>
    </row>
    <row r="25093" spans="1:3" hidden="1" x14ac:dyDescent="0.25">
      <c r="A25093" t="s">
        <v>4130</v>
      </c>
      <c r="B25093" t="s">
        <v>27616</v>
      </c>
      <c r="C25093" t="s">
        <v>27617</v>
      </c>
    </row>
    <row r="25094" spans="1:3" hidden="1" x14ac:dyDescent="0.25">
      <c r="A25094" t="s">
        <v>4130</v>
      </c>
      <c r="B25094" t="s">
        <v>27618</v>
      </c>
      <c r="C25094" t="s">
        <v>27619</v>
      </c>
    </row>
    <row r="25095" spans="1:3" hidden="1" x14ac:dyDescent="0.25">
      <c r="A25095" t="s">
        <v>4130</v>
      </c>
      <c r="B25095" t="s">
        <v>27620</v>
      </c>
      <c r="C25095" t="s">
        <v>27621</v>
      </c>
    </row>
    <row r="25096" spans="1:3" hidden="1" x14ac:dyDescent="0.25">
      <c r="A25096" t="s">
        <v>4130</v>
      </c>
      <c r="B25096" t="s">
        <v>27622</v>
      </c>
      <c r="C25096" t="s">
        <v>27623</v>
      </c>
    </row>
    <row r="25097" spans="1:3" hidden="1" x14ac:dyDescent="0.25">
      <c r="A25097" t="s">
        <v>4130</v>
      </c>
      <c r="B25097" t="s">
        <v>27624</v>
      </c>
      <c r="C25097" t="s">
        <v>27625</v>
      </c>
    </row>
    <row r="25098" spans="1:3" hidden="1" x14ac:dyDescent="0.25">
      <c r="A25098" t="s">
        <v>4130</v>
      </c>
      <c r="B25098" t="s">
        <v>27626</v>
      </c>
      <c r="C25098" t="s">
        <v>27625</v>
      </c>
    </row>
    <row r="25099" spans="1:3" hidden="1" x14ac:dyDescent="0.25">
      <c r="A25099" t="s">
        <v>4130</v>
      </c>
      <c r="B25099" t="s">
        <v>27627</v>
      </c>
      <c r="C25099" t="s">
        <v>27628</v>
      </c>
    </row>
    <row r="25100" spans="1:3" hidden="1" x14ac:dyDescent="0.25">
      <c r="A25100" t="s">
        <v>4130</v>
      </c>
      <c r="B25100" t="s">
        <v>27629</v>
      </c>
      <c r="C25100" t="s">
        <v>27630</v>
      </c>
    </row>
    <row r="25101" spans="1:3" hidden="1" x14ac:dyDescent="0.25">
      <c r="A25101" t="s">
        <v>4130</v>
      </c>
      <c r="B25101" t="s">
        <v>4238</v>
      </c>
      <c r="C25101" t="s">
        <v>27630</v>
      </c>
    </row>
    <row r="25102" spans="1:3" hidden="1" x14ac:dyDescent="0.25">
      <c r="A25102" t="s">
        <v>4130</v>
      </c>
      <c r="B25102" t="s">
        <v>27631</v>
      </c>
      <c r="C25102" t="s">
        <v>27632</v>
      </c>
    </row>
    <row r="25103" spans="1:3" hidden="1" x14ac:dyDescent="0.25">
      <c r="A25103" t="s">
        <v>4130</v>
      </c>
      <c r="B25103" t="s">
        <v>27633</v>
      </c>
      <c r="C25103" t="s">
        <v>27634</v>
      </c>
    </row>
    <row r="25104" spans="1:3" hidden="1" x14ac:dyDescent="0.25">
      <c r="A25104" t="s">
        <v>4130</v>
      </c>
      <c r="B25104" t="s">
        <v>27635</v>
      </c>
      <c r="C25104" t="s">
        <v>27636</v>
      </c>
    </row>
    <row r="25105" spans="1:3" hidden="1" x14ac:dyDescent="0.25">
      <c r="A25105" t="s">
        <v>4130</v>
      </c>
      <c r="B25105" t="s">
        <v>27637</v>
      </c>
      <c r="C25105" t="s">
        <v>27638</v>
      </c>
    </row>
    <row r="25106" spans="1:3" hidden="1" x14ac:dyDescent="0.25">
      <c r="A25106" t="s">
        <v>4130</v>
      </c>
      <c r="B25106" t="s">
        <v>27639</v>
      </c>
      <c r="C25106" t="s">
        <v>22762</v>
      </c>
    </row>
    <row r="25107" spans="1:3" hidden="1" x14ac:dyDescent="0.25">
      <c r="A25107" t="s">
        <v>4130</v>
      </c>
      <c r="B25107" t="s">
        <v>27640</v>
      </c>
      <c r="C25107" t="s">
        <v>27641</v>
      </c>
    </row>
    <row r="25108" spans="1:3" hidden="1" x14ac:dyDescent="0.25">
      <c r="A25108" t="s">
        <v>4130</v>
      </c>
      <c r="B25108" t="s">
        <v>4238</v>
      </c>
      <c r="C25108" t="s">
        <v>27641</v>
      </c>
    </row>
    <row r="25109" spans="1:3" hidden="1" x14ac:dyDescent="0.25">
      <c r="A25109" t="s">
        <v>4130</v>
      </c>
      <c r="B25109" t="s">
        <v>27642</v>
      </c>
      <c r="C25109" t="s">
        <v>27643</v>
      </c>
    </row>
    <row r="25110" spans="1:3" hidden="1" x14ac:dyDescent="0.25">
      <c r="A25110" t="s">
        <v>4130</v>
      </c>
      <c r="B25110" t="s">
        <v>27644</v>
      </c>
      <c r="C25110" t="s">
        <v>27645</v>
      </c>
    </row>
    <row r="25111" spans="1:3" hidden="1" x14ac:dyDescent="0.25">
      <c r="A25111" t="s">
        <v>4130</v>
      </c>
      <c r="B25111" t="s">
        <v>27646</v>
      </c>
      <c r="C25111" t="s">
        <v>22890</v>
      </c>
    </row>
    <row r="25112" spans="1:3" hidden="1" x14ac:dyDescent="0.25">
      <c r="A25112" t="s">
        <v>4130</v>
      </c>
      <c r="B25112" t="s">
        <v>27647</v>
      </c>
      <c r="C25112" t="s">
        <v>27648</v>
      </c>
    </row>
    <row r="25113" spans="1:3" hidden="1" x14ac:dyDescent="0.25">
      <c r="A25113" t="s">
        <v>4130</v>
      </c>
      <c r="B25113" t="s">
        <v>27649</v>
      </c>
      <c r="C25113" t="s">
        <v>27650</v>
      </c>
    </row>
    <row r="25114" spans="1:3" hidden="1" x14ac:dyDescent="0.25">
      <c r="A25114" t="s">
        <v>4130</v>
      </c>
      <c r="B25114" t="s">
        <v>27651</v>
      </c>
      <c r="C25114" t="s">
        <v>27648</v>
      </c>
    </row>
    <row r="25115" spans="1:3" hidden="1" x14ac:dyDescent="0.25">
      <c r="A25115" t="s">
        <v>4130</v>
      </c>
      <c r="B25115" t="s">
        <v>27651</v>
      </c>
      <c r="C25115" t="s">
        <v>27652</v>
      </c>
    </row>
    <row r="25116" spans="1:3" hidden="1" x14ac:dyDescent="0.25">
      <c r="A25116" t="s">
        <v>4130</v>
      </c>
      <c r="B25116" t="s">
        <v>27653</v>
      </c>
      <c r="C25116" t="s">
        <v>27650</v>
      </c>
    </row>
    <row r="25117" spans="1:3" hidden="1" x14ac:dyDescent="0.25">
      <c r="A25117" t="s">
        <v>4130</v>
      </c>
      <c r="B25117" t="s">
        <v>27654</v>
      </c>
      <c r="C25117" t="s">
        <v>27655</v>
      </c>
    </row>
    <row r="25118" spans="1:3" hidden="1" x14ac:dyDescent="0.25">
      <c r="A25118" t="s">
        <v>4130</v>
      </c>
      <c r="B25118" t="s">
        <v>27656</v>
      </c>
      <c r="C25118" t="s">
        <v>27657</v>
      </c>
    </row>
    <row r="25119" spans="1:3" hidden="1" x14ac:dyDescent="0.25">
      <c r="A25119" t="s">
        <v>4130</v>
      </c>
      <c r="B25119" t="s">
        <v>27658</v>
      </c>
      <c r="C25119" t="s">
        <v>27659</v>
      </c>
    </row>
    <row r="25120" spans="1:3" hidden="1" x14ac:dyDescent="0.25">
      <c r="A25120" t="s">
        <v>4130</v>
      </c>
      <c r="B25120" t="s">
        <v>27660</v>
      </c>
      <c r="C25120" t="s">
        <v>27661</v>
      </c>
    </row>
    <row r="25121" spans="1:3" hidden="1" x14ac:dyDescent="0.25">
      <c r="A25121" t="s">
        <v>4130</v>
      </c>
      <c r="B25121" t="s">
        <v>27662</v>
      </c>
      <c r="C25121" t="s">
        <v>27663</v>
      </c>
    </row>
    <row r="25122" spans="1:3" hidden="1" x14ac:dyDescent="0.25">
      <c r="A25122" t="s">
        <v>4130</v>
      </c>
      <c r="B25122" t="s">
        <v>27664</v>
      </c>
      <c r="C25122" t="s">
        <v>27665</v>
      </c>
    </row>
    <row r="25123" spans="1:3" hidden="1" x14ac:dyDescent="0.25">
      <c r="A25123" t="s">
        <v>4130</v>
      </c>
      <c r="B25123" t="s">
        <v>27666</v>
      </c>
      <c r="C25123" t="s">
        <v>27667</v>
      </c>
    </row>
    <row r="25124" spans="1:3" hidden="1" x14ac:dyDescent="0.25">
      <c r="A25124" t="s">
        <v>4130</v>
      </c>
      <c r="B25124" t="s">
        <v>27668</v>
      </c>
      <c r="C25124" t="s">
        <v>27669</v>
      </c>
    </row>
    <row r="25125" spans="1:3" hidden="1" x14ac:dyDescent="0.25">
      <c r="A25125" t="s">
        <v>4130</v>
      </c>
      <c r="B25125" t="s">
        <v>4238</v>
      </c>
      <c r="C25125" t="s">
        <v>27669</v>
      </c>
    </row>
    <row r="25126" spans="1:3" hidden="1" x14ac:dyDescent="0.25">
      <c r="A25126" t="s">
        <v>4130</v>
      </c>
      <c r="B25126" t="s">
        <v>27670</v>
      </c>
      <c r="C25126" t="s">
        <v>27671</v>
      </c>
    </row>
    <row r="25127" spans="1:3" hidden="1" x14ac:dyDescent="0.25">
      <c r="A25127" t="s">
        <v>4130</v>
      </c>
      <c r="B25127" t="s">
        <v>27672</v>
      </c>
      <c r="C25127" t="s">
        <v>27673</v>
      </c>
    </row>
    <row r="25128" spans="1:3" hidden="1" x14ac:dyDescent="0.25">
      <c r="A25128" t="s">
        <v>4130</v>
      </c>
      <c r="B25128" t="s">
        <v>27674</v>
      </c>
      <c r="C25128" t="s">
        <v>27675</v>
      </c>
    </row>
    <row r="25129" spans="1:3" hidden="1" x14ac:dyDescent="0.25">
      <c r="A25129" t="s">
        <v>4130</v>
      </c>
      <c r="B25129" t="s">
        <v>27676</v>
      </c>
      <c r="C25129" t="s">
        <v>27677</v>
      </c>
    </row>
    <row r="25130" spans="1:3" hidden="1" x14ac:dyDescent="0.25">
      <c r="A25130" t="s">
        <v>4130</v>
      </c>
      <c r="B25130" t="s">
        <v>27678</v>
      </c>
      <c r="C25130" t="s">
        <v>27679</v>
      </c>
    </row>
    <row r="25131" spans="1:3" hidden="1" x14ac:dyDescent="0.25">
      <c r="A25131" t="s">
        <v>4130</v>
      </c>
      <c r="B25131" t="s">
        <v>27680</v>
      </c>
      <c r="C25131" t="s">
        <v>27681</v>
      </c>
    </row>
    <row r="25132" spans="1:3" hidden="1" x14ac:dyDescent="0.25">
      <c r="A25132" t="s">
        <v>4130</v>
      </c>
      <c r="B25132" t="s">
        <v>27682</v>
      </c>
      <c r="C25132" t="s">
        <v>22768</v>
      </c>
    </row>
    <row r="25133" spans="1:3" hidden="1" x14ac:dyDescent="0.25">
      <c r="A25133" t="s">
        <v>4130</v>
      </c>
      <c r="B25133" t="s">
        <v>27683</v>
      </c>
      <c r="C25133" t="s">
        <v>27684</v>
      </c>
    </row>
    <row r="25134" spans="1:3" hidden="1" x14ac:dyDescent="0.25">
      <c r="A25134" t="s">
        <v>4130</v>
      </c>
      <c r="B25134" t="s">
        <v>4238</v>
      </c>
      <c r="C25134" t="s">
        <v>27684</v>
      </c>
    </row>
    <row r="25135" spans="1:3" hidden="1" x14ac:dyDescent="0.25">
      <c r="A25135" t="s">
        <v>4130</v>
      </c>
      <c r="B25135" t="s">
        <v>27685</v>
      </c>
      <c r="C25135" t="s">
        <v>27686</v>
      </c>
    </row>
    <row r="25136" spans="1:3" hidden="1" x14ac:dyDescent="0.25">
      <c r="A25136" t="s">
        <v>4130</v>
      </c>
      <c r="B25136" t="s">
        <v>27687</v>
      </c>
      <c r="C25136" t="s">
        <v>27688</v>
      </c>
    </row>
    <row r="25137" spans="1:3" hidden="1" x14ac:dyDescent="0.25">
      <c r="A25137" t="s">
        <v>4130</v>
      </c>
      <c r="B25137" t="s">
        <v>27689</v>
      </c>
      <c r="C25137" t="s">
        <v>27690</v>
      </c>
    </row>
    <row r="25138" spans="1:3" hidden="1" x14ac:dyDescent="0.25">
      <c r="A25138" t="s">
        <v>4130</v>
      </c>
      <c r="B25138" t="s">
        <v>4238</v>
      </c>
      <c r="C25138" t="s">
        <v>27690</v>
      </c>
    </row>
    <row r="25139" spans="1:3" hidden="1" x14ac:dyDescent="0.25">
      <c r="A25139" t="s">
        <v>4130</v>
      </c>
      <c r="B25139" t="s">
        <v>27691</v>
      </c>
      <c r="C25139" t="s">
        <v>27692</v>
      </c>
    </row>
    <row r="25140" spans="1:3" hidden="1" x14ac:dyDescent="0.25">
      <c r="A25140" t="s">
        <v>4130</v>
      </c>
      <c r="B25140" t="s">
        <v>27693</v>
      </c>
      <c r="C25140" t="s">
        <v>27694</v>
      </c>
    </row>
    <row r="25141" spans="1:3" hidden="1" x14ac:dyDescent="0.25">
      <c r="A25141" t="s">
        <v>4130</v>
      </c>
      <c r="B25141" t="s">
        <v>27695</v>
      </c>
      <c r="C25141" t="s">
        <v>27696</v>
      </c>
    </row>
    <row r="25142" spans="1:3" hidden="1" x14ac:dyDescent="0.25">
      <c r="A25142" t="s">
        <v>4130</v>
      </c>
      <c r="B25142" t="s">
        <v>27697</v>
      </c>
      <c r="C25142" t="s">
        <v>27696</v>
      </c>
    </row>
    <row r="25143" spans="1:3" hidden="1" x14ac:dyDescent="0.25">
      <c r="A25143" t="s">
        <v>4130</v>
      </c>
      <c r="B25143" t="s">
        <v>27698</v>
      </c>
      <c r="C25143" t="s">
        <v>27699</v>
      </c>
    </row>
    <row r="25144" spans="1:3" hidden="1" x14ac:dyDescent="0.25">
      <c r="A25144" t="s">
        <v>4130</v>
      </c>
      <c r="B25144" t="s">
        <v>27700</v>
      </c>
      <c r="C25144" t="s">
        <v>27701</v>
      </c>
    </row>
    <row r="25145" spans="1:3" hidden="1" x14ac:dyDescent="0.25">
      <c r="A25145" t="s">
        <v>4130</v>
      </c>
      <c r="B25145" t="s">
        <v>27702</v>
      </c>
      <c r="C25145" t="s">
        <v>27703</v>
      </c>
    </row>
    <row r="25146" spans="1:3" hidden="1" x14ac:dyDescent="0.25">
      <c r="A25146" t="s">
        <v>4130</v>
      </c>
      <c r="B25146" t="s">
        <v>27704</v>
      </c>
      <c r="C25146" t="s">
        <v>27705</v>
      </c>
    </row>
    <row r="25147" spans="1:3" hidden="1" x14ac:dyDescent="0.25">
      <c r="A25147" t="s">
        <v>4130</v>
      </c>
      <c r="B25147" t="s">
        <v>27706</v>
      </c>
      <c r="C25147" t="s">
        <v>27707</v>
      </c>
    </row>
    <row r="25148" spans="1:3" hidden="1" x14ac:dyDescent="0.25">
      <c r="A25148" t="s">
        <v>4130</v>
      </c>
      <c r="B25148" t="s">
        <v>27708</v>
      </c>
      <c r="C25148" t="s">
        <v>27709</v>
      </c>
    </row>
    <row r="25149" spans="1:3" hidden="1" x14ac:dyDescent="0.25">
      <c r="A25149" t="s">
        <v>4130</v>
      </c>
      <c r="B25149" t="s">
        <v>27710</v>
      </c>
      <c r="C25149" t="s">
        <v>27711</v>
      </c>
    </row>
    <row r="25150" spans="1:3" hidden="1" x14ac:dyDescent="0.25">
      <c r="A25150" t="s">
        <v>4130</v>
      </c>
      <c r="B25150" t="s">
        <v>27712</v>
      </c>
      <c r="C25150" t="s">
        <v>27713</v>
      </c>
    </row>
    <row r="25151" spans="1:3" hidden="1" x14ac:dyDescent="0.25">
      <c r="A25151" t="s">
        <v>4130</v>
      </c>
      <c r="B25151" t="s">
        <v>27714</v>
      </c>
      <c r="C25151" t="s">
        <v>27715</v>
      </c>
    </row>
    <row r="25152" spans="1:3" hidden="1" x14ac:dyDescent="0.25">
      <c r="A25152" t="s">
        <v>4130</v>
      </c>
      <c r="B25152" t="s">
        <v>27716</v>
      </c>
      <c r="C25152" t="s">
        <v>27717</v>
      </c>
    </row>
    <row r="25153" spans="1:3" hidden="1" x14ac:dyDescent="0.25">
      <c r="A25153" t="s">
        <v>4130</v>
      </c>
      <c r="B25153" t="s">
        <v>27716</v>
      </c>
      <c r="C25153" t="s">
        <v>27718</v>
      </c>
    </row>
    <row r="25154" spans="1:3" hidden="1" x14ac:dyDescent="0.25">
      <c r="A25154" t="s">
        <v>4130</v>
      </c>
      <c r="B25154" t="s">
        <v>27719</v>
      </c>
      <c r="C25154" t="s">
        <v>27720</v>
      </c>
    </row>
    <row r="25155" spans="1:3" hidden="1" x14ac:dyDescent="0.25">
      <c r="A25155" t="s">
        <v>4130</v>
      </c>
      <c r="B25155" t="s">
        <v>27721</v>
      </c>
      <c r="C25155" t="s">
        <v>27717</v>
      </c>
    </row>
    <row r="25156" spans="1:3" hidden="1" x14ac:dyDescent="0.25">
      <c r="A25156" t="s">
        <v>4130</v>
      </c>
      <c r="B25156" t="s">
        <v>27722</v>
      </c>
      <c r="C25156" t="s">
        <v>27723</v>
      </c>
    </row>
    <row r="25157" spans="1:3" hidden="1" x14ac:dyDescent="0.25">
      <c r="A25157" t="s">
        <v>4130</v>
      </c>
      <c r="B25157" t="s">
        <v>27724</v>
      </c>
      <c r="C25157" t="s">
        <v>27723</v>
      </c>
    </row>
    <row r="25158" spans="1:3" hidden="1" x14ac:dyDescent="0.25">
      <c r="A25158" t="s">
        <v>4130</v>
      </c>
      <c r="B25158" t="s">
        <v>27725</v>
      </c>
      <c r="C25158" t="s">
        <v>27726</v>
      </c>
    </row>
    <row r="25159" spans="1:3" hidden="1" x14ac:dyDescent="0.25">
      <c r="A25159" t="s">
        <v>4130</v>
      </c>
      <c r="B25159" t="s">
        <v>27727</v>
      </c>
      <c r="C25159" t="s">
        <v>27728</v>
      </c>
    </row>
    <row r="25160" spans="1:3" hidden="1" x14ac:dyDescent="0.25">
      <c r="A25160" t="s">
        <v>4130</v>
      </c>
      <c r="B25160" t="s">
        <v>27729</v>
      </c>
      <c r="C25160" t="s">
        <v>27730</v>
      </c>
    </row>
    <row r="25161" spans="1:3" hidden="1" x14ac:dyDescent="0.25">
      <c r="A25161" t="s">
        <v>4130</v>
      </c>
      <c r="B25161" t="s">
        <v>27731</v>
      </c>
      <c r="C25161" t="s">
        <v>27732</v>
      </c>
    </row>
    <row r="25162" spans="1:3" hidden="1" x14ac:dyDescent="0.25">
      <c r="A25162" t="s">
        <v>4130</v>
      </c>
      <c r="B25162" t="s">
        <v>27733</v>
      </c>
      <c r="C25162" t="s">
        <v>27734</v>
      </c>
    </row>
    <row r="25163" spans="1:3" hidden="1" x14ac:dyDescent="0.25">
      <c r="A25163" t="s">
        <v>4130</v>
      </c>
      <c r="B25163" t="s">
        <v>27733</v>
      </c>
      <c r="C25163" t="s">
        <v>27735</v>
      </c>
    </row>
    <row r="25164" spans="1:3" hidden="1" x14ac:dyDescent="0.25">
      <c r="A25164" t="s">
        <v>4130</v>
      </c>
      <c r="B25164" t="s">
        <v>27736</v>
      </c>
      <c r="C25164" t="s">
        <v>27737</v>
      </c>
    </row>
    <row r="25165" spans="1:3" hidden="1" x14ac:dyDescent="0.25">
      <c r="A25165" t="s">
        <v>4130</v>
      </c>
      <c r="B25165" t="s">
        <v>27733</v>
      </c>
      <c r="C25165" t="s">
        <v>27738</v>
      </c>
    </row>
    <row r="25166" spans="1:3" hidden="1" x14ac:dyDescent="0.25">
      <c r="A25166" t="s">
        <v>4130</v>
      </c>
      <c r="B25166" t="s">
        <v>27739</v>
      </c>
      <c r="C25166" t="s">
        <v>27737</v>
      </c>
    </row>
    <row r="25167" spans="1:3" hidden="1" x14ac:dyDescent="0.25">
      <c r="A25167" t="s">
        <v>4130</v>
      </c>
      <c r="B25167" t="s">
        <v>27740</v>
      </c>
      <c r="C25167" t="s">
        <v>27741</v>
      </c>
    </row>
    <row r="25168" spans="1:3" hidden="1" x14ac:dyDescent="0.25">
      <c r="A25168" t="s">
        <v>4130</v>
      </c>
      <c r="B25168" t="s">
        <v>27742</v>
      </c>
      <c r="C25168" t="s">
        <v>27741</v>
      </c>
    </row>
    <row r="25169" spans="1:3" hidden="1" x14ac:dyDescent="0.25">
      <c r="A25169" t="s">
        <v>4130</v>
      </c>
      <c r="B25169" t="s">
        <v>27743</v>
      </c>
      <c r="C25169" t="s">
        <v>27744</v>
      </c>
    </row>
    <row r="25170" spans="1:3" hidden="1" x14ac:dyDescent="0.25">
      <c r="A25170" t="s">
        <v>4130</v>
      </c>
      <c r="B25170" t="s">
        <v>27745</v>
      </c>
      <c r="C25170" t="s">
        <v>27746</v>
      </c>
    </row>
    <row r="25171" spans="1:3" hidden="1" x14ac:dyDescent="0.25">
      <c r="A25171" t="s">
        <v>4130</v>
      </c>
      <c r="B25171" t="s">
        <v>27747</v>
      </c>
      <c r="C25171" t="s">
        <v>27748</v>
      </c>
    </row>
    <row r="25172" spans="1:3" hidden="1" x14ac:dyDescent="0.25">
      <c r="A25172" t="s">
        <v>4130</v>
      </c>
      <c r="B25172" t="s">
        <v>4238</v>
      </c>
      <c r="C25172" t="s">
        <v>27748</v>
      </c>
    </row>
    <row r="25173" spans="1:3" hidden="1" x14ac:dyDescent="0.25">
      <c r="A25173" t="s">
        <v>4130</v>
      </c>
      <c r="B25173" t="s">
        <v>27749</v>
      </c>
      <c r="C25173" t="s">
        <v>27749</v>
      </c>
    </row>
    <row r="25174" spans="1:3" hidden="1" x14ac:dyDescent="0.25">
      <c r="A25174" t="s">
        <v>4130</v>
      </c>
      <c r="B25174" t="s">
        <v>27747</v>
      </c>
      <c r="C25174" t="s">
        <v>27749</v>
      </c>
    </row>
    <row r="25175" spans="1:3" hidden="1" x14ac:dyDescent="0.25">
      <c r="A25175" t="s">
        <v>4130</v>
      </c>
      <c r="B25175" t="s">
        <v>27750</v>
      </c>
      <c r="C25175" t="s">
        <v>27751</v>
      </c>
    </row>
    <row r="25176" spans="1:3" hidden="1" x14ac:dyDescent="0.25">
      <c r="A25176" t="s">
        <v>4130</v>
      </c>
      <c r="B25176" t="s">
        <v>27752</v>
      </c>
      <c r="C25176" t="s">
        <v>27753</v>
      </c>
    </row>
    <row r="25177" spans="1:3" hidden="1" x14ac:dyDescent="0.25">
      <c r="A25177" t="s">
        <v>4130</v>
      </c>
      <c r="B25177" t="s">
        <v>27754</v>
      </c>
      <c r="C25177" t="s">
        <v>27755</v>
      </c>
    </row>
    <row r="25178" spans="1:3" hidden="1" x14ac:dyDescent="0.25">
      <c r="A25178" t="s">
        <v>4130</v>
      </c>
      <c r="B25178" t="s">
        <v>27756</v>
      </c>
      <c r="C25178" t="s">
        <v>27757</v>
      </c>
    </row>
    <row r="25179" spans="1:3" hidden="1" x14ac:dyDescent="0.25">
      <c r="A25179" t="s">
        <v>4130</v>
      </c>
      <c r="B25179" t="s">
        <v>27758</v>
      </c>
      <c r="C25179" t="s">
        <v>27759</v>
      </c>
    </row>
    <row r="25180" spans="1:3" hidden="1" x14ac:dyDescent="0.25">
      <c r="A25180" t="s">
        <v>4130</v>
      </c>
      <c r="B25180" t="s">
        <v>27760</v>
      </c>
      <c r="C25180" t="s">
        <v>27759</v>
      </c>
    </row>
    <row r="25181" spans="1:3" hidden="1" x14ac:dyDescent="0.25">
      <c r="A25181" t="s">
        <v>4130</v>
      </c>
      <c r="B25181" t="s">
        <v>27761</v>
      </c>
      <c r="C25181" t="s">
        <v>27762</v>
      </c>
    </row>
    <row r="25182" spans="1:3" hidden="1" x14ac:dyDescent="0.25">
      <c r="A25182" t="s">
        <v>4130</v>
      </c>
      <c r="B25182" t="s">
        <v>27763</v>
      </c>
      <c r="C25182" t="s">
        <v>27764</v>
      </c>
    </row>
    <row r="25183" spans="1:3" hidden="1" x14ac:dyDescent="0.25">
      <c r="A25183" t="s">
        <v>4130</v>
      </c>
      <c r="B25183" t="s">
        <v>27765</v>
      </c>
      <c r="C25183" t="s">
        <v>27766</v>
      </c>
    </row>
    <row r="25184" spans="1:3" hidden="1" x14ac:dyDescent="0.25">
      <c r="A25184" t="s">
        <v>4130</v>
      </c>
      <c r="B25184" t="s">
        <v>27765</v>
      </c>
      <c r="C25184" t="s">
        <v>27767</v>
      </c>
    </row>
    <row r="25185" spans="1:3" hidden="1" x14ac:dyDescent="0.25">
      <c r="A25185" t="s">
        <v>4130</v>
      </c>
      <c r="B25185" t="s">
        <v>27768</v>
      </c>
      <c r="C25185" t="s">
        <v>27766</v>
      </c>
    </row>
    <row r="25186" spans="1:3" hidden="1" x14ac:dyDescent="0.25">
      <c r="A25186" t="s">
        <v>4130</v>
      </c>
      <c r="B25186" t="s">
        <v>27765</v>
      </c>
      <c r="C25186" t="s">
        <v>27769</v>
      </c>
    </row>
    <row r="25187" spans="1:3" hidden="1" x14ac:dyDescent="0.25">
      <c r="A25187" t="s">
        <v>4130</v>
      </c>
      <c r="B25187" t="s">
        <v>27770</v>
      </c>
      <c r="C25187" t="s">
        <v>27766</v>
      </c>
    </row>
    <row r="25188" spans="1:3" hidden="1" x14ac:dyDescent="0.25">
      <c r="A25188" t="s">
        <v>4130</v>
      </c>
      <c r="B25188" t="s">
        <v>27771</v>
      </c>
      <c r="C25188" t="s">
        <v>27772</v>
      </c>
    </row>
    <row r="25189" spans="1:3" hidden="1" x14ac:dyDescent="0.25">
      <c r="A25189" t="s">
        <v>4130</v>
      </c>
      <c r="B25189" t="s">
        <v>27773</v>
      </c>
      <c r="C25189" t="s">
        <v>27774</v>
      </c>
    </row>
    <row r="25190" spans="1:3" hidden="1" x14ac:dyDescent="0.25">
      <c r="A25190" t="s">
        <v>4130</v>
      </c>
      <c r="B25190" t="s">
        <v>27775</v>
      </c>
      <c r="C25190" t="s">
        <v>27776</v>
      </c>
    </row>
    <row r="25191" spans="1:3" hidden="1" x14ac:dyDescent="0.25">
      <c r="A25191" t="s">
        <v>4130</v>
      </c>
      <c r="B25191" t="s">
        <v>27777</v>
      </c>
      <c r="C25191" t="s">
        <v>27776</v>
      </c>
    </row>
    <row r="25192" spans="1:3" hidden="1" x14ac:dyDescent="0.25">
      <c r="A25192" t="s">
        <v>4130</v>
      </c>
      <c r="B25192" t="s">
        <v>27775</v>
      </c>
      <c r="C25192" t="s">
        <v>27778</v>
      </c>
    </row>
    <row r="25193" spans="1:3" hidden="1" x14ac:dyDescent="0.25">
      <c r="A25193" t="s">
        <v>4130</v>
      </c>
      <c r="B25193" t="s">
        <v>27779</v>
      </c>
      <c r="C25193" t="s">
        <v>27780</v>
      </c>
    </row>
    <row r="25194" spans="1:3" hidden="1" x14ac:dyDescent="0.25">
      <c r="A25194" t="s">
        <v>4130</v>
      </c>
      <c r="B25194" t="s">
        <v>27781</v>
      </c>
      <c r="C25194" t="s">
        <v>27782</v>
      </c>
    </row>
    <row r="25195" spans="1:3" hidden="1" x14ac:dyDescent="0.25">
      <c r="A25195" t="s">
        <v>4130</v>
      </c>
      <c r="B25195" t="s">
        <v>27781</v>
      </c>
      <c r="C25195" t="s">
        <v>27783</v>
      </c>
    </row>
    <row r="25196" spans="1:3" hidden="1" x14ac:dyDescent="0.25">
      <c r="A25196" t="s">
        <v>4130</v>
      </c>
      <c r="B25196" t="s">
        <v>27784</v>
      </c>
      <c r="C25196" t="s">
        <v>27785</v>
      </c>
    </row>
    <row r="25197" spans="1:3" hidden="1" x14ac:dyDescent="0.25">
      <c r="A25197" t="s">
        <v>4130</v>
      </c>
      <c r="B25197" t="s">
        <v>27786</v>
      </c>
      <c r="C25197" t="s">
        <v>27787</v>
      </c>
    </row>
    <row r="25198" spans="1:3" hidden="1" x14ac:dyDescent="0.25">
      <c r="A25198" t="s">
        <v>4130</v>
      </c>
      <c r="B25198" t="s">
        <v>27788</v>
      </c>
      <c r="C25198" t="s">
        <v>27789</v>
      </c>
    </row>
    <row r="25199" spans="1:3" hidden="1" x14ac:dyDescent="0.25">
      <c r="A25199" t="s">
        <v>4130</v>
      </c>
      <c r="B25199" t="s">
        <v>27788</v>
      </c>
      <c r="C25199" t="s">
        <v>17578</v>
      </c>
    </row>
    <row r="25200" spans="1:3" hidden="1" x14ac:dyDescent="0.25">
      <c r="A25200" t="s">
        <v>4130</v>
      </c>
      <c r="B25200" t="s">
        <v>27790</v>
      </c>
      <c r="C25200" t="s">
        <v>27791</v>
      </c>
    </row>
    <row r="25201" spans="1:3" hidden="1" x14ac:dyDescent="0.25">
      <c r="A25201" t="s">
        <v>4130</v>
      </c>
      <c r="B25201" t="s">
        <v>27792</v>
      </c>
      <c r="C25201" t="s">
        <v>27792</v>
      </c>
    </row>
    <row r="25202" spans="1:3" hidden="1" x14ac:dyDescent="0.25">
      <c r="A25202" t="s">
        <v>4130</v>
      </c>
      <c r="B25202" t="s">
        <v>27790</v>
      </c>
      <c r="C25202" t="s">
        <v>27792</v>
      </c>
    </row>
    <row r="25203" spans="1:3" hidden="1" x14ac:dyDescent="0.25">
      <c r="A25203" t="s">
        <v>4130</v>
      </c>
      <c r="B25203" t="s">
        <v>4238</v>
      </c>
      <c r="C25203" t="s">
        <v>27791</v>
      </c>
    </row>
    <row r="25204" spans="1:3" hidden="1" x14ac:dyDescent="0.25">
      <c r="A25204" t="s">
        <v>4130</v>
      </c>
      <c r="B25204" t="s">
        <v>27793</v>
      </c>
      <c r="C25204" t="s">
        <v>27794</v>
      </c>
    </row>
    <row r="25205" spans="1:3" hidden="1" x14ac:dyDescent="0.25">
      <c r="A25205" t="s">
        <v>4130</v>
      </c>
      <c r="B25205" t="s">
        <v>27795</v>
      </c>
      <c r="C25205" t="s">
        <v>27796</v>
      </c>
    </row>
    <row r="25206" spans="1:3" hidden="1" x14ac:dyDescent="0.25">
      <c r="A25206" t="s">
        <v>4130</v>
      </c>
      <c r="B25206" t="s">
        <v>27797</v>
      </c>
      <c r="C25206" t="s">
        <v>27798</v>
      </c>
    </row>
    <row r="25207" spans="1:3" hidden="1" x14ac:dyDescent="0.25">
      <c r="A25207" t="s">
        <v>4130</v>
      </c>
      <c r="B25207" t="s">
        <v>27799</v>
      </c>
      <c r="C25207" t="s">
        <v>27800</v>
      </c>
    </row>
    <row r="25208" spans="1:3" hidden="1" x14ac:dyDescent="0.25">
      <c r="A25208" t="s">
        <v>4130</v>
      </c>
      <c r="B25208" t="s">
        <v>4238</v>
      </c>
      <c r="C25208" t="s">
        <v>27800</v>
      </c>
    </row>
    <row r="25209" spans="1:3" hidden="1" x14ac:dyDescent="0.25">
      <c r="A25209" t="s">
        <v>4130</v>
      </c>
      <c r="B25209" t="s">
        <v>27801</v>
      </c>
      <c r="C25209" t="s">
        <v>27802</v>
      </c>
    </row>
    <row r="25210" spans="1:3" hidden="1" x14ac:dyDescent="0.25">
      <c r="A25210" t="s">
        <v>4130</v>
      </c>
      <c r="B25210" t="s">
        <v>27803</v>
      </c>
      <c r="C25210" t="s">
        <v>27802</v>
      </c>
    </row>
    <row r="25211" spans="1:3" hidden="1" x14ac:dyDescent="0.25">
      <c r="A25211" t="s">
        <v>4130</v>
      </c>
      <c r="B25211" t="s">
        <v>27804</v>
      </c>
      <c r="C25211" t="s">
        <v>27805</v>
      </c>
    </row>
    <row r="25212" spans="1:3" hidden="1" x14ac:dyDescent="0.25">
      <c r="A25212" t="s">
        <v>4130</v>
      </c>
      <c r="B25212" t="s">
        <v>27806</v>
      </c>
      <c r="C25212" t="s">
        <v>27807</v>
      </c>
    </row>
    <row r="25213" spans="1:3" hidden="1" x14ac:dyDescent="0.25">
      <c r="A25213" t="s">
        <v>4130</v>
      </c>
      <c r="B25213" t="s">
        <v>27808</v>
      </c>
      <c r="C25213" t="s">
        <v>27809</v>
      </c>
    </row>
    <row r="25214" spans="1:3" hidden="1" x14ac:dyDescent="0.25">
      <c r="A25214" t="s">
        <v>4130</v>
      </c>
      <c r="B25214" t="s">
        <v>27810</v>
      </c>
      <c r="C25214" t="s">
        <v>27811</v>
      </c>
    </row>
    <row r="25215" spans="1:3" hidden="1" x14ac:dyDescent="0.25">
      <c r="A25215" t="s">
        <v>4130</v>
      </c>
      <c r="B25215" t="s">
        <v>27812</v>
      </c>
      <c r="C25215" t="s">
        <v>27813</v>
      </c>
    </row>
    <row r="25216" spans="1:3" hidden="1" x14ac:dyDescent="0.25">
      <c r="A25216" t="s">
        <v>4130</v>
      </c>
      <c r="B25216" t="s">
        <v>27814</v>
      </c>
      <c r="C25216" t="s">
        <v>27815</v>
      </c>
    </row>
    <row r="25217" spans="1:3" hidden="1" x14ac:dyDescent="0.25">
      <c r="A25217" t="s">
        <v>4130</v>
      </c>
      <c r="B25217" t="s">
        <v>27816</v>
      </c>
      <c r="C25217" t="s">
        <v>27817</v>
      </c>
    </row>
    <row r="25218" spans="1:3" hidden="1" x14ac:dyDescent="0.25">
      <c r="A25218" t="s">
        <v>4130</v>
      </c>
      <c r="B25218" t="s">
        <v>27818</v>
      </c>
      <c r="C25218" t="s">
        <v>27813</v>
      </c>
    </row>
    <row r="25219" spans="1:3" hidden="1" x14ac:dyDescent="0.25">
      <c r="A25219" t="s">
        <v>4130</v>
      </c>
      <c r="B25219" t="s">
        <v>27819</v>
      </c>
      <c r="C25219" t="s">
        <v>27820</v>
      </c>
    </row>
    <row r="25220" spans="1:3" hidden="1" x14ac:dyDescent="0.25">
      <c r="A25220" t="s">
        <v>4130</v>
      </c>
      <c r="B25220" t="s">
        <v>27821</v>
      </c>
      <c r="C25220" t="s">
        <v>27820</v>
      </c>
    </row>
    <row r="25221" spans="1:3" hidden="1" x14ac:dyDescent="0.25">
      <c r="A25221" t="s">
        <v>4130</v>
      </c>
      <c r="B25221" t="s">
        <v>27822</v>
      </c>
      <c r="C25221" t="s">
        <v>27823</v>
      </c>
    </row>
    <row r="25222" spans="1:3" hidden="1" x14ac:dyDescent="0.25">
      <c r="A25222" t="s">
        <v>4130</v>
      </c>
      <c r="B25222" t="s">
        <v>27824</v>
      </c>
      <c r="C25222" t="s">
        <v>27825</v>
      </c>
    </row>
    <row r="25223" spans="1:3" hidden="1" x14ac:dyDescent="0.25">
      <c r="A25223" t="s">
        <v>4130</v>
      </c>
      <c r="B25223" t="s">
        <v>27826</v>
      </c>
      <c r="C25223" t="s">
        <v>27827</v>
      </c>
    </row>
    <row r="25224" spans="1:3" hidden="1" x14ac:dyDescent="0.25">
      <c r="A25224" t="s">
        <v>4130</v>
      </c>
      <c r="B25224" t="s">
        <v>27828</v>
      </c>
      <c r="C25224" t="s">
        <v>27827</v>
      </c>
    </row>
    <row r="25225" spans="1:3" hidden="1" x14ac:dyDescent="0.25">
      <c r="A25225" t="s">
        <v>4130</v>
      </c>
      <c r="B25225" t="s">
        <v>27829</v>
      </c>
      <c r="C25225" t="s">
        <v>27830</v>
      </c>
    </row>
    <row r="25226" spans="1:3" hidden="1" x14ac:dyDescent="0.25">
      <c r="A25226" t="s">
        <v>4130</v>
      </c>
      <c r="B25226" t="s">
        <v>27831</v>
      </c>
      <c r="C25226" t="s">
        <v>27832</v>
      </c>
    </row>
    <row r="25227" spans="1:3" hidden="1" x14ac:dyDescent="0.25">
      <c r="A25227" t="s">
        <v>4130</v>
      </c>
      <c r="B25227" t="s">
        <v>27833</v>
      </c>
      <c r="C25227" t="s">
        <v>27834</v>
      </c>
    </row>
    <row r="25228" spans="1:3" hidden="1" x14ac:dyDescent="0.25">
      <c r="A25228" t="s">
        <v>4130</v>
      </c>
      <c r="B25228" t="s">
        <v>27835</v>
      </c>
      <c r="C25228" t="s">
        <v>27836</v>
      </c>
    </row>
    <row r="25229" spans="1:3" hidden="1" x14ac:dyDescent="0.25">
      <c r="A25229" t="s">
        <v>4130</v>
      </c>
      <c r="B25229" t="s">
        <v>27837</v>
      </c>
      <c r="C25229" t="s">
        <v>27838</v>
      </c>
    </row>
    <row r="25230" spans="1:3" hidden="1" x14ac:dyDescent="0.25">
      <c r="A25230" t="s">
        <v>4130</v>
      </c>
      <c r="B25230" t="s">
        <v>4238</v>
      </c>
      <c r="C25230" t="s">
        <v>27838</v>
      </c>
    </row>
    <row r="25231" spans="1:3" hidden="1" x14ac:dyDescent="0.25">
      <c r="A25231" t="s">
        <v>4130</v>
      </c>
      <c r="B25231" t="s">
        <v>27839</v>
      </c>
      <c r="C25231" t="s">
        <v>27839</v>
      </c>
    </row>
    <row r="25232" spans="1:3" hidden="1" x14ac:dyDescent="0.25">
      <c r="A25232" t="s">
        <v>4130</v>
      </c>
      <c r="B25232" t="s">
        <v>27837</v>
      </c>
      <c r="C25232" t="s">
        <v>27839</v>
      </c>
    </row>
    <row r="25233" spans="1:3" hidden="1" x14ac:dyDescent="0.25">
      <c r="A25233" t="s">
        <v>4130</v>
      </c>
      <c r="B25233" t="s">
        <v>27840</v>
      </c>
      <c r="C25233" t="s">
        <v>27841</v>
      </c>
    </row>
    <row r="25234" spans="1:3" hidden="1" x14ac:dyDescent="0.25">
      <c r="A25234" t="s">
        <v>4130</v>
      </c>
      <c r="B25234" t="s">
        <v>27842</v>
      </c>
      <c r="C25234" t="s">
        <v>27843</v>
      </c>
    </row>
    <row r="25235" spans="1:3" hidden="1" x14ac:dyDescent="0.25">
      <c r="A25235" t="s">
        <v>4130</v>
      </c>
      <c r="B25235" t="s">
        <v>27844</v>
      </c>
      <c r="C25235" t="s">
        <v>27845</v>
      </c>
    </row>
    <row r="25236" spans="1:3" hidden="1" x14ac:dyDescent="0.25">
      <c r="A25236" t="s">
        <v>4130</v>
      </c>
      <c r="B25236" t="s">
        <v>27846</v>
      </c>
      <c r="C25236" t="s">
        <v>27847</v>
      </c>
    </row>
    <row r="25237" spans="1:3" hidden="1" x14ac:dyDescent="0.25">
      <c r="A25237" t="s">
        <v>4130</v>
      </c>
      <c r="B25237" t="s">
        <v>27846</v>
      </c>
      <c r="C25237" t="s">
        <v>27848</v>
      </c>
    </row>
    <row r="25238" spans="1:3" hidden="1" x14ac:dyDescent="0.25">
      <c r="A25238" t="s">
        <v>4130</v>
      </c>
      <c r="B25238" t="s">
        <v>27849</v>
      </c>
      <c r="C25238" t="s">
        <v>27850</v>
      </c>
    </row>
    <row r="25239" spans="1:3" hidden="1" x14ac:dyDescent="0.25">
      <c r="A25239" t="s">
        <v>4130</v>
      </c>
      <c r="B25239" t="s">
        <v>27851</v>
      </c>
      <c r="C25239" t="s">
        <v>27852</v>
      </c>
    </row>
    <row r="25240" spans="1:3" hidden="1" x14ac:dyDescent="0.25">
      <c r="A25240" t="s">
        <v>4130</v>
      </c>
      <c r="B25240" t="s">
        <v>27853</v>
      </c>
      <c r="C25240" t="s">
        <v>27852</v>
      </c>
    </row>
    <row r="25241" spans="1:3" hidden="1" x14ac:dyDescent="0.25">
      <c r="A25241" t="s">
        <v>4130</v>
      </c>
      <c r="B25241" t="s">
        <v>27854</v>
      </c>
      <c r="C25241" t="s">
        <v>27855</v>
      </c>
    </row>
    <row r="25242" spans="1:3" hidden="1" x14ac:dyDescent="0.25">
      <c r="A25242" t="s">
        <v>4130</v>
      </c>
      <c r="B25242" t="s">
        <v>27856</v>
      </c>
      <c r="C25242" t="s">
        <v>27857</v>
      </c>
    </row>
    <row r="25243" spans="1:3" hidden="1" x14ac:dyDescent="0.25">
      <c r="A25243" t="s">
        <v>4130</v>
      </c>
      <c r="B25243" t="s">
        <v>27858</v>
      </c>
      <c r="C25243" t="s">
        <v>27859</v>
      </c>
    </row>
    <row r="25244" spans="1:3" hidden="1" x14ac:dyDescent="0.25">
      <c r="A25244" t="s">
        <v>4130</v>
      </c>
      <c r="B25244" t="s">
        <v>27860</v>
      </c>
      <c r="C25244" t="s">
        <v>27861</v>
      </c>
    </row>
    <row r="25245" spans="1:3" hidden="1" x14ac:dyDescent="0.25">
      <c r="A25245" t="s">
        <v>4130</v>
      </c>
      <c r="B25245" t="s">
        <v>27862</v>
      </c>
      <c r="C25245" t="s">
        <v>27863</v>
      </c>
    </row>
    <row r="25246" spans="1:3" hidden="1" x14ac:dyDescent="0.25">
      <c r="A25246" t="s">
        <v>4130</v>
      </c>
      <c r="B25246" t="s">
        <v>27864</v>
      </c>
      <c r="C25246" t="s">
        <v>27865</v>
      </c>
    </row>
    <row r="25247" spans="1:3" hidden="1" x14ac:dyDescent="0.25">
      <c r="A25247" t="s">
        <v>4130</v>
      </c>
      <c r="B25247" t="s">
        <v>27866</v>
      </c>
      <c r="C25247" t="s">
        <v>27866</v>
      </c>
    </row>
    <row r="25248" spans="1:3" hidden="1" x14ac:dyDescent="0.25">
      <c r="A25248" t="s">
        <v>4130</v>
      </c>
      <c r="B25248" t="s">
        <v>27864</v>
      </c>
      <c r="C25248" t="s">
        <v>27866</v>
      </c>
    </row>
    <row r="25249" spans="1:3" hidden="1" x14ac:dyDescent="0.25">
      <c r="A25249" t="s">
        <v>4130</v>
      </c>
      <c r="B25249" t="s">
        <v>4238</v>
      </c>
      <c r="C25249" t="s">
        <v>27865</v>
      </c>
    </row>
    <row r="25250" spans="1:3" hidden="1" x14ac:dyDescent="0.25">
      <c r="A25250" t="s">
        <v>4130</v>
      </c>
      <c r="B25250" t="s">
        <v>27866</v>
      </c>
      <c r="C25250" t="s">
        <v>27867</v>
      </c>
    </row>
    <row r="25251" spans="1:3" hidden="1" x14ac:dyDescent="0.25">
      <c r="A25251" t="s">
        <v>4130</v>
      </c>
      <c r="B25251" t="s">
        <v>4238</v>
      </c>
      <c r="C25251" t="s">
        <v>27867</v>
      </c>
    </row>
    <row r="25252" spans="1:3" hidden="1" x14ac:dyDescent="0.25">
      <c r="A25252" t="s">
        <v>4130</v>
      </c>
      <c r="B25252" t="s">
        <v>27868</v>
      </c>
      <c r="C25252" t="s">
        <v>27869</v>
      </c>
    </row>
    <row r="25253" spans="1:3" hidden="1" x14ac:dyDescent="0.25">
      <c r="A25253" t="s">
        <v>4130</v>
      </c>
      <c r="B25253" t="s">
        <v>27870</v>
      </c>
      <c r="C25253" t="s">
        <v>27871</v>
      </c>
    </row>
    <row r="25254" spans="1:3" hidden="1" x14ac:dyDescent="0.25">
      <c r="A25254" t="s">
        <v>4130</v>
      </c>
      <c r="B25254" t="s">
        <v>27872</v>
      </c>
      <c r="C25254" t="s">
        <v>27873</v>
      </c>
    </row>
    <row r="25255" spans="1:3" hidden="1" x14ac:dyDescent="0.25">
      <c r="A25255" t="s">
        <v>4130</v>
      </c>
      <c r="B25255" t="s">
        <v>27874</v>
      </c>
      <c r="C25255" t="s">
        <v>27875</v>
      </c>
    </row>
    <row r="25256" spans="1:3" hidden="1" x14ac:dyDescent="0.25">
      <c r="A25256" t="s">
        <v>4130</v>
      </c>
      <c r="B25256" t="s">
        <v>27876</v>
      </c>
      <c r="C25256" t="s">
        <v>27877</v>
      </c>
    </row>
    <row r="25257" spans="1:3" hidden="1" x14ac:dyDescent="0.25">
      <c r="A25257" t="s">
        <v>4130</v>
      </c>
      <c r="B25257" t="s">
        <v>27878</v>
      </c>
      <c r="C25257" t="s">
        <v>27879</v>
      </c>
    </row>
    <row r="25258" spans="1:3" hidden="1" x14ac:dyDescent="0.25">
      <c r="A25258" t="s">
        <v>4130</v>
      </c>
      <c r="B25258" t="s">
        <v>27880</v>
      </c>
      <c r="C25258" t="s">
        <v>27881</v>
      </c>
    </row>
    <row r="25259" spans="1:3" hidden="1" x14ac:dyDescent="0.25">
      <c r="A25259" t="s">
        <v>4130</v>
      </c>
      <c r="B25259" t="s">
        <v>27882</v>
      </c>
      <c r="C25259" t="s">
        <v>27882</v>
      </c>
    </row>
    <row r="25260" spans="1:3" hidden="1" x14ac:dyDescent="0.25">
      <c r="A25260" t="s">
        <v>4130</v>
      </c>
      <c r="B25260" t="s">
        <v>27880</v>
      </c>
      <c r="C25260" t="s">
        <v>27882</v>
      </c>
    </row>
    <row r="25261" spans="1:3" hidden="1" x14ac:dyDescent="0.25">
      <c r="A25261" t="s">
        <v>4130</v>
      </c>
      <c r="B25261" t="s">
        <v>27883</v>
      </c>
      <c r="C25261" t="s">
        <v>27884</v>
      </c>
    </row>
    <row r="25262" spans="1:3" hidden="1" x14ac:dyDescent="0.25">
      <c r="A25262" t="s">
        <v>4130</v>
      </c>
      <c r="B25262" t="s">
        <v>27885</v>
      </c>
      <c r="C25262" t="s">
        <v>27886</v>
      </c>
    </row>
    <row r="25263" spans="1:3" hidden="1" x14ac:dyDescent="0.25">
      <c r="A25263" t="s">
        <v>4130</v>
      </c>
      <c r="B25263" t="s">
        <v>4238</v>
      </c>
      <c r="C25263" t="s">
        <v>27886</v>
      </c>
    </row>
    <row r="25264" spans="1:3" hidden="1" x14ac:dyDescent="0.25">
      <c r="A25264" t="s">
        <v>4130</v>
      </c>
      <c r="B25264" t="s">
        <v>27887</v>
      </c>
      <c r="C25264" t="s">
        <v>27888</v>
      </c>
    </row>
    <row r="25265" spans="1:3" hidden="1" x14ac:dyDescent="0.25">
      <c r="A25265" t="s">
        <v>4130</v>
      </c>
      <c r="B25265" t="s">
        <v>27889</v>
      </c>
      <c r="C25265" t="s">
        <v>27890</v>
      </c>
    </row>
    <row r="25266" spans="1:3" hidden="1" x14ac:dyDescent="0.25">
      <c r="A25266" t="s">
        <v>4130</v>
      </c>
      <c r="B25266" t="s">
        <v>27891</v>
      </c>
      <c r="C25266" t="s">
        <v>27890</v>
      </c>
    </row>
    <row r="25267" spans="1:3" hidden="1" x14ac:dyDescent="0.25">
      <c r="A25267" t="s">
        <v>4130</v>
      </c>
      <c r="B25267" t="s">
        <v>4238</v>
      </c>
      <c r="C25267" t="s">
        <v>27890</v>
      </c>
    </row>
    <row r="25268" spans="1:3" hidden="1" x14ac:dyDescent="0.25">
      <c r="A25268" t="s">
        <v>4130</v>
      </c>
      <c r="B25268" t="s">
        <v>27892</v>
      </c>
      <c r="C25268" t="s">
        <v>27893</v>
      </c>
    </row>
    <row r="25269" spans="1:3" hidden="1" x14ac:dyDescent="0.25">
      <c r="A25269" t="s">
        <v>4130</v>
      </c>
      <c r="B25269" t="s">
        <v>27894</v>
      </c>
      <c r="C25269" t="s">
        <v>27895</v>
      </c>
    </row>
    <row r="25270" spans="1:3" hidden="1" x14ac:dyDescent="0.25">
      <c r="A25270" t="s">
        <v>4130</v>
      </c>
      <c r="B25270" t="s">
        <v>27896</v>
      </c>
      <c r="C25270" t="s">
        <v>27895</v>
      </c>
    </row>
    <row r="25271" spans="1:3" hidden="1" x14ac:dyDescent="0.25">
      <c r="A25271" t="s">
        <v>4130</v>
      </c>
      <c r="B25271" t="s">
        <v>27897</v>
      </c>
      <c r="C25271" t="s">
        <v>27898</v>
      </c>
    </row>
    <row r="25272" spans="1:3" hidden="1" x14ac:dyDescent="0.25">
      <c r="A25272" t="s">
        <v>4130</v>
      </c>
      <c r="B25272" t="s">
        <v>27899</v>
      </c>
      <c r="C25272" t="s">
        <v>27898</v>
      </c>
    </row>
    <row r="25273" spans="1:3" hidden="1" x14ac:dyDescent="0.25">
      <c r="A25273" t="s">
        <v>4130</v>
      </c>
      <c r="B25273" t="s">
        <v>27900</v>
      </c>
      <c r="C25273" t="s">
        <v>27901</v>
      </c>
    </row>
    <row r="25274" spans="1:3" hidden="1" x14ac:dyDescent="0.25">
      <c r="A25274" t="s">
        <v>4130</v>
      </c>
      <c r="B25274" t="s">
        <v>27902</v>
      </c>
      <c r="C25274" t="s">
        <v>27903</v>
      </c>
    </row>
    <row r="25275" spans="1:3" hidden="1" x14ac:dyDescent="0.25">
      <c r="A25275" t="s">
        <v>4130</v>
      </c>
      <c r="B25275" t="s">
        <v>27904</v>
      </c>
      <c r="C25275" t="s">
        <v>27905</v>
      </c>
    </row>
    <row r="25276" spans="1:3" hidden="1" x14ac:dyDescent="0.25">
      <c r="A25276" t="s">
        <v>4130</v>
      </c>
      <c r="B25276" t="s">
        <v>4238</v>
      </c>
      <c r="C25276" t="s">
        <v>27905</v>
      </c>
    </row>
    <row r="25277" spans="1:3" hidden="1" x14ac:dyDescent="0.25">
      <c r="A25277" t="s">
        <v>4130</v>
      </c>
      <c r="B25277" t="s">
        <v>27906</v>
      </c>
      <c r="C25277" t="s">
        <v>27907</v>
      </c>
    </row>
    <row r="25278" spans="1:3" hidden="1" x14ac:dyDescent="0.25">
      <c r="A25278" t="s">
        <v>4130</v>
      </c>
      <c r="B25278" t="s">
        <v>27908</v>
      </c>
      <c r="C25278" t="s">
        <v>27909</v>
      </c>
    </row>
    <row r="25279" spans="1:3" hidden="1" x14ac:dyDescent="0.25">
      <c r="A25279" t="s">
        <v>4130</v>
      </c>
      <c r="B25279" t="s">
        <v>27910</v>
      </c>
      <c r="C25279" t="s">
        <v>27911</v>
      </c>
    </row>
    <row r="25280" spans="1:3" hidden="1" x14ac:dyDescent="0.25">
      <c r="A25280" t="s">
        <v>4130</v>
      </c>
      <c r="B25280" t="s">
        <v>27912</v>
      </c>
      <c r="C25280" t="s">
        <v>27913</v>
      </c>
    </row>
    <row r="25281" spans="1:3" hidden="1" x14ac:dyDescent="0.25">
      <c r="A25281" t="s">
        <v>4130</v>
      </c>
      <c r="B25281" t="s">
        <v>27914</v>
      </c>
      <c r="C25281" t="s">
        <v>27915</v>
      </c>
    </row>
    <row r="25282" spans="1:3" hidden="1" x14ac:dyDescent="0.25">
      <c r="A25282" t="s">
        <v>4130</v>
      </c>
      <c r="B25282" t="s">
        <v>27916</v>
      </c>
      <c r="C25282" t="s">
        <v>27917</v>
      </c>
    </row>
    <row r="25283" spans="1:3" hidden="1" x14ac:dyDescent="0.25">
      <c r="A25283" t="s">
        <v>4130</v>
      </c>
      <c r="B25283" t="s">
        <v>27760</v>
      </c>
      <c r="C25283" t="s">
        <v>27918</v>
      </c>
    </row>
    <row r="25284" spans="1:3" hidden="1" x14ac:dyDescent="0.25">
      <c r="A25284" t="s">
        <v>4130</v>
      </c>
      <c r="B25284" t="s">
        <v>27919</v>
      </c>
      <c r="C25284" t="s">
        <v>27918</v>
      </c>
    </row>
    <row r="25285" spans="1:3" hidden="1" x14ac:dyDescent="0.25">
      <c r="A25285" t="s">
        <v>4130</v>
      </c>
      <c r="B25285" t="s">
        <v>4238</v>
      </c>
      <c r="C25285" t="s">
        <v>27918</v>
      </c>
    </row>
    <row r="25286" spans="1:3" hidden="1" x14ac:dyDescent="0.25">
      <c r="A25286" t="s">
        <v>4130</v>
      </c>
      <c r="B25286" t="s">
        <v>27920</v>
      </c>
      <c r="C25286" t="s">
        <v>27921</v>
      </c>
    </row>
    <row r="25287" spans="1:3" hidden="1" x14ac:dyDescent="0.25">
      <c r="A25287" t="s">
        <v>4130</v>
      </c>
      <c r="B25287" t="s">
        <v>27922</v>
      </c>
      <c r="C25287" t="s">
        <v>27923</v>
      </c>
    </row>
    <row r="25288" spans="1:3" hidden="1" x14ac:dyDescent="0.25">
      <c r="A25288" t="s">
        <v>4130</v>
      </c>
      <c r="B25288" t="s">
        <v>27924</v>
      </c>
      <c r="C25288" t="s">
        <v>27923</v>
      </c>
    </row>
    <row r="25289" spans="1:3" hidden="1" x14ac:dyDescent="0.25">
      <c r="A25289" t="s">
        <v>4130</v>
      </c>
      <c r="B25289" t="s">
        <v>27922</v>
      </c>
      <c r="C25289" t="s">
        <v>27925</v>
      </c>
    </row>
    <row r="25290" spans="1:3" hidden="1" x14ac:dyDescent="0.25">
      <c r="A25290" t="s">
        <v>4130</v>
      </c>
      <c r="B25290" t="s">
        <v>27922</v>
      </c>
      <c r="C25290" t="s">
        <v>27926</v>
      </c>
    </row>
    <row r="25291" spans="1:3" hidden="1" x14ac:dyDescent="0.25">
      <c r="A25291" t="s">
        <v>4130</v>
      </c>
      <c r="B25291" t="s">
        <v>27927</v>
      </c>
      <c r="C25291" t="s">
        <v>27928</v>
      </c>
    </row>
    <row r="25292" spans="1:3" hidden="1" x14ac:dyDescent="0.25">
      <c r="A25292" t="s">
        <v>4130</v>
      </c>
      <c r="B25292" t="s">
        <v>27929</v>
      </c>
      <c r="C25292" t="s">
        <v>27928</v>
      </c>
    </row>
    <row r="25293" spans="1:3" hidden="1" x14ac:dyDescent="0.25">
      <c r="A25293" t="s">
        <v>4130</v>
      </c>
      <c r="B25293" t="s">
        <v>27927</v>
      </c>
      <c r="C25293" t="s">
        <v>27930</v>
      </c>
    </row>
    <row r="25294" spans="1:3" hidden="1" x14ac:dyDescent="0.25">
      <c r="A25294" t="s">
        <v>4130</v>
      </c>
      <c r="B25294" t="s">
        <v>27931</v>
      </c>
      <c r="C25294" t="s">
        <v>27932</v>
      </c>
    </row>
    <row r="25295" spans="1:3" hidden="1" x14ac:dyDescent="0.25">
      <c r="A25295" t="s">
        <v>4130</v>
      </c>
      <c r="B25295" t="s">
        <v>27933</v>
      </c>
      <c r="C25295" t="s">
        <v>27932</v>
      </c>
    </row>
    <row r="25296" spans="1:3" hidden="1" x14ac:dyDescent="0.25">
      <c r="A25296" t="s">
        <v>4130</v>
      </c>
      <c r="B25296" t="s">
        <v>27934</v>
      </c>
      <c r="C25296" t="s">
        <v>27932</v>
      </c>
    </row>
    <row r="25297" spans="1:3" hidden="1" x14ac:dyDescent="0.25">
      <c r="A25297" t="s">
        <v>4130</v>
      </c>
      <c r="B25297" t="s">
        <v>27931</v>
      </c>
      <c r="C25297" t="s">
        <v>27935</v>
      </c>
    </row>
    <row r="25298" spans="1:3" hidden="1" x14ac:dyDescent="0.25">
      <c r="A25298" t="s">
        <v>4130</v>
      </c>
      <c r="B25298" t="s">
        <v>27936</v>
      </c>
      <c r="C25298" t="s">
        <v>27935</v>
      </c>
    </row>
    <row r="25299" spans="1:3" hidden="1" x14ac:dyDescent="0.25">
      <c r="A25299" t="s">
        <v>4130</v>
      </c>
      <c r="B25299" t="s">
        <v>27937</v>
      </c>
      <c r="C25299" t="s">
        <v>27932</v>
      </c>
    </row>
    <row r="25300" spans="1:3" hidden="1" x14ac:dyDescent="0.25">
      <c r="A25300" t="s">
        <v>4130</v>
      </c>
      <c r="B25300" t="s">
        <v>27938</v>
      </c>
      <c r="C25300" t="s">
        <v>27932</v>
      </c>
    </row>
    <row r="25301" spans="1:3" hidden="1" x14ac:dyDescent="0.25">
      <c r="A25301" t="s">
        <v>4130</v>
      </c>
      <c r="B25301" t="s">
        <v>27939</v>
      </c>
      <c r="C25301" t="s">
        <v>27932</v>
      </c>
    </row>
    <row r="25302" spans="1:3" hidden="1" x14ac:dyDescent="0.25">
      <c r="A25302" t="s">
        <v>4130</v>
      </c>
      <c r="B25302" t="s">
        <v>27940</v>
      </c>
      <c r="C25302" t="s">
        <v>27932</v>
      </c>
    </row>
    <row r="25303" spans="1:3" hidden="1" x14ac:dyDescent="0.25">
      <c r="A25303" t="s">
        <v>4130</v>
      </c>
      <c r="B25303" t="s">
        <v>27941</v>
      </c>
      <c r="C25303" t="s">
        <v>27942</v>
      </c>
    </row>
    <row r="25304" spans="1:3" hidden="1" x14ac:dyDescent="0.25">
      <c r="A25304" t="s">
        <v>4130</v>
      </c>
      <c r="B25304" t="s">
        <v>27943</v>
      </c>
      <c r="C25304" t="s">
        <v>27942</v>
      </c>
    </row>
    <row r="25305" spans="1:3" hidden="1" x14ac:dyDescent="0.25">
      <c r="A25305" t="s">
        <v>4130</v>
      </c>
      <c r="B25305" t="s">
        <v>27944</v>
      </c>
      <c r="C25305" t="s">
        <v>27942</v>
      </c>
    </row>
    <row r="25306" spans="1:3" hidden="1" x14ac:dyDescent="0.25">
      <c r="A25306" t="s">
        <v>4130</v>
      </c>
      <c r="B25306" t="s">
        <v>27941</v>
      </c>
      <c r="C25306" t="s">
        <v>27945</v>
      </c>
    </row>
    <row r="25307" spans="1:3" hidden="1" x14ac:dyDescent="0.25">
      <c r="A25307" t="s">
        <v>4130</v>
      </c>
      <c r="B25307" t="s">
        <v>27946</v>
      </c>
      <c r="C25307" t="s">
        <v>27945</v>
      </c>
    </row>
    <row r="25308" spans="1:3" hidden="1" x14ac:dyDescent="0.25">
      <c r="A25308" t="s">
        <v>4130</v>
      </c>
      <c r="B25308" t="s">
        <v>27947</v>
      </c>
      <c r="C25308" t="s">
        <v>27942</v>
      </c>
    </row>
    <row r="25309" spans="1:3" hidden="1" x14ac:dyDescent="0.25">
      <c r="A25309" t="s">
        <v>4130</v>
      </c>
      <c r="B25309" t="s">
        <v>27948</v>
      </c>
      <c r="C25309" t="s">
        <v>27942</v>
      </c>
    </row>
    <row r="25310" spans="1:3" hidden="1" x14ac:dyDescent="0.25">
      <c r="A25310" t="s">
        <v>4130</v>
      </c>
      <c r="B25310" t="s">
        <v>27949</v>
      </c>
      <c r="C25310" t="s">
        <v>27942</v>
      </c>
    </row>
    <row r="25311" spans="1:3" hidden="1" x14ac:dyDescent="0.25">
      <c r="A25311" t="s">
        <v>4130</v>
      </c>
      <c r="B25311" t="s">
        <v>27950</v>
      </c>
      <c r="C25311" t="s">
        <v>27942</v>
      </c>
    </row>
    <row r="25312" spans="1:3" hidden="1" x14ac:dyDescent="0.25">
      <c r="A25312" t="s">
        <v>4130</v>
      </c>
      <c r="B25312" t="s">
        <v>27951</v>
      </c>
      <c r="C25312" t="s">
        <v>27952</v>
      </c>
    </row>
    <row r="25313" spans="1:3" hidden="1" x14ac:dyDescent="0.25">
      <c r="A25313" t="s">
        <v>4130</v>
      </c>
      <c r="B25313" t="s">
        <v>27953</v>
      </c>
      <c r="C25313" t="s">
        <v>27954</v>
      </c>
    </row>
    <row r="25314" spans="1:3" hidden="1" x14ac:dyDescent="0.25">
      <c r="A25314" t="s">
        <v>4130</v>
      </c>
      <c r="B25314" t="s">
        <v>27955</v>
      </c>
      <c r="C25314" t="s">
        <v>27954</v>
      </c>
    </row>
    <row r="25315" spans="1:3" hidden="1" x14ac:dyDescent="0.25">
      <c r="A25315" t="s">
        <v>4130</v>
      </c>
      <c r="B25315" t="s">
        <v>27956</v>
      </c>
      <c r="C25315" t="s">
        <v>27954</v>
      </c>
    </row>
    <row r="25316" spans="1:3" hidden="1" x14ac:dyDescent="0.25">
      <c r="A25316" t="s">
        <v>4130</v>
      </c>
      <c r="B25316" t="s">
        <v>27953</v>
      </c>
      <c r="C25316" t="s">
        <v>27957</v>
      </c>
    </row>
    <row r="25317" spans="1:3" hidden="1" x14ac:dyDescent="0.25">
      <c r="A25317" t="s">
        <v>4130</v>
      </c>
      <c r="B25317" t="s">
        <v>27958</v>
      </c>
      <c r="C25317" t="s">
        <v>27957</v>
      </c>
    </row>
    <row r="25318" spans="1:3" hidden="1" x14ac:dyDescent="0.25">
      <c r="A25318" t="s">
        <v>4130</v>
      </c>
      <c r="B25318" t="s">
        <v>27959</v>
      </c>
      <c r="C25318" t="s">
        <v>27954</v>
      </c>
    </row>
    <row r="25319" spans="1:3" hidden="1" x14ac:dyDescent="0.25">
      <c r="A25319" t="s">
        <v>4130</v>
      </c>
      <c r="B25319" t="s">
        <v>27960</v>
      </c>
      <c r="C25319" t="s">
        <v>27954</v>
      </c>
    </row>
    <row r="25320" spans="1:3" hidden="1" x14ac:dyDescent="0.25">
      <c r="A25320" t="s">
        <v>4130</v>
      </c>
      <c r="B25320" t="s">
        <v>27961</v>
      </c>
      <c r="C25320" t="s">
        <v>27954</v>
      </c>
    </row>
    <row r="25321" spans="1:3" hidden="1" x14ac:dyDescent="0.25">
      <c r="A25321" t="s">
        <v>4130</v>
      </c>
      <c r="B25321" t="s">
        <v>27962</v>
      </c>
      <c r="C25321" t="s">
        <v>27954</v>
      </c>
    </row>
    <row r="25322" spans="1:3" hidden="1" x14ac:dyDescent="0.25">
      <c r="A25322" t="s">
        <v>4130</v>
      </c>
      <c r="B25322" t="s">
        <v>27963</v>
      </c>
      <c r="C25322" t="s">
        <v>27964</v>
      </c>
    </row>
    <row r="25323" spans="1:3" hidden="1" x14ac:dyDescent="0.25">
      <c r="A25323" t="s">
        <v>4130</v>
      </c>
      <c r="B25323" t="s">
        <v>27965</v>
      </c>
      <c r="C25323" t="s">
        <v>27964</v>
      </c>
    </row>
    <row r="25324" spans="1:3" hidden="1" x14ac:dyDescent="0.25">
      <c r="A25324" t="s">
        <v>4130</v>
      </c>
      <c r="B25324" t="s">
        <v>27966</v>
      </c>
      <c r="C25324" t="s">
        <v>27964</v>
      </c>
    </row>
    <row r="25325" spans="1:3" hidden="1" x14ac:dyDescent="0.25">
      <c r="A25325" t="s">
        <v>4130</v>
      </c>
      <c r="B25325" t="s">
        <v>27963</v>
      </c>
      <c r="C25325" t="s">
        <v>27967</v>
      </c>
    </row>
    <row r="25326" spans="1:3" hidden="1" x14ac:dyDescent="0.25">
      <c r="A25326" t="s">
        <v>4130</v>
      </c>
      <c r="B25326" t="s">
        <v>27968</v>
      </c>
      <c r="C25326" t="s">
        <v>27967</v>
      </c>
    </row>
    <row r="25327" spans="1:3" hidden="1" x14ac:dyDescent="0.25">
      <c r="A25327" t="s">
        <v>4130</v>
      </c>
      <c r="B25327" t="s">
        <v>27969</v>
      </c>
      <c r="C25327" t="s">
        <v>27964</v>
      </c>
    </row>
    <row r="25328" spans="1:3" hidden="1" x14ac:dyDescent="0.25">
      <c r="A25328" t="s">
        <v>4130</v>
      </c>
      <c r="B25328" t="s">
        <v>27970</v>
      </c>
      <c r="C25328" t="s">
        <v>27964</v>
      </c>
    </row>
    <row r="25329" spans="1:3" hidden="1" x14ac:dyDescent="0.25">
      <c r="A25329" t="s">
        <v>4130</v>
      </c>
      <c r="B25329" t="s">
        <v>27971</v>
      </c>
      <c r="C25329" t="s">
        <v>27964</v>
      </c>
    </row>
    <row r="25330" spans="1:3" hidden="1" x14ac:dyDescent="0.25">
      <c r="A25330" t="s">
        <v>4130</v>
      </c>
      <c r="B25330" t="s">
        <v>27972</v>
      </c>
      <c r="C25330" t="s">
        <v>27964</v>
      </c>
    </row>
    <row r="25331" spans="1:3" hidden="1" x14ac:dyDescent="0.25">
      <c r="A25331" t="s">
        <v>4130</v>
      </c>
      <c r="B25331" t="s">
        <v>27973</v>
      </c>
      <c r="C25331" t="s">
        <v>27974</v>
      </c>
    </row>
    <row r="25332" spans="1:3" hidden="1" x14ac:dyDescent="0.25">
      <c r="A25332" t="s">
        <v>4130</v>
      </c>
      <c r="B25332" t="s">
        <v>27975</v>
      </c>
      <c r="C25332" t="s">
        <v>27976</v>
      </c>
    </row>
    <row r="25333" spans="1:3" hidden="1" x14ac:dyDescent="0.25">
      <c r="A25333" t="s">
        <v>4130</v>
      </c>
      <c r="B25333" t="s">
        <v>27977</v>
      </c>
      <c r="C25333" t="s">
        <v>27976</v>
      </c>
    </row>
    <row r="25334" spans="1:3" hidden="1" x14ac:dyDescent="0.25">
      <c r="A25334" t="s">
        <v>4130</v>
      </c>
      <c r="B25334" t="s">
        <v>27978</v>
      </c>
      <c r="C25334" t="s">
        <v>27976</v>
      </c>
    </row>
    <row r="25335" spans="1:3" hidden="1" x14ac:dyDescent="0.25">
      <c r="A25335" t="s">
        <v>4130</v>
      </c>
      <c r="B25335" t="s">
        <v>27975</v>
      </c>
      <c r="C25335" t="s">
        <v>27979</v>
      </c>
    </row>
    <row r="25336" spans="1:3" hidden="1" x14ac:dyDescent="0.25">
      <c r="A25336" t="s">
        <v>4130</v>
      </c>
      <c r="B25336" t="s">
        <v>27980</v>
      </c>
      <c r="C25336" t="s">
        <v>27935</v>
      </c>
    </row>
    <row r="25337" spans="1:3" hidden="1" x14ac:dyDescent="0.25">
      <c r="A25337" t="s">
        <v>4130</v>
      </c>
      <c r="B25337" t="s">
        <v>27981</v>
      </c>
      <c r="C25337" t="s">
        <v>27976</v>
      </c>
    </row>
    <row r="25338" spans="1:3" hidden="1" x14ac:dyDescent="0.25">
      <c r="A25338" t="s">
        <v>4130</v>
      </c>
      <c r="B25338" t="s">
        <v>27982</v>
      </c>
      <c r="C25338" t="s">
        <v>27976</v>
      </c>
    </row>
    <row r="25339" spans="1:3" hidden="1" x14ac:dyDescent="0.25">
      <c r="A25339" t="s">
        <v>4130</v>
      </c>
      <c r="B25339" t="s">
        <v>27983</v>
      </c>
      <c r="C25339" t="s">
        <v>27976</v>
      </c>
    </row>
    <row r="25340" spans="1:3" hidden="1" x14ac:dyDescent="0.25">
      <c r="A25340" t="s">
        <v>4130</v>
      </c>
      <c r="B25340" t="s">
        <v>27984</v>
      </c>
      <c r="C25340" t="s">
        <v>27976</v>
      </c>
    </row>
    <row r="25341" spans="1:3" hidden="1" x14ac:dyDescent="0.25">
      <c r="A25341" t="s">
        <v>4130</v>
      </c>
      <c r="B25341" t="s">
        <v>27985</v>
      </c>
      <c r="C25341" t="s">
        <v>27976</v>
      </c>
    </row>
    <row r="25342" spans="1:3" hidden="1" x14ac:dyDescent="0.25">
      <c r="A25342" t="s">
        <v>4130</v>
      </c>
      <c r="B25342" t="s">
        <v>27986</v>
      </c>
      <c r="C25342" t="s">
        <v>27987</v>
      </c>
    </row>
    <row r="25343" spans="1:3" hidden="1" x14ac:dyDescent="0.25">
      <c r="A25343" t="s">
        <v>4130</v>
      </c>
      <c r="B25343" t="s">
        <v>27988</v>
      </c>
      <c r="C25343" t="s">
        <v>27987</v>
      </c>
    </row>
    <row r="25344" spans="1:3" hidden="1" x14ac:dyDescent="0.25">
      <c r="A25344" t="s">
        <v>4130</v>
      </c>
      <c r="B25344" t="s">
        <v>27989</v>
      </c>
      <c r="C25344" t="s">
        <v>27987</v>
      </c>
    </row>
    <row r="25345" spans="1:3" hidden="1" x14ac:dyDescent="0.25">
      <c r="A25345" t="s">
        <v>4130</v>
      </c>
      <c r="B25345" t="s">
        <v>27986</v>
      </c>
      <c r="C25345" t="s">
        <v>27990</v>
      </c>
    </row>
    <row r="25346" spans="1:3" hidden="1" x14ac:dyDescent="0.25">
      <c r="A25346" t="s">
        <v>4130</v>
      </c>
      <c r="B25346" t="s">
        <v>27991</v>
      </c>
      <c r="C25346" t="s">
        <v>27990</v>
      </c>
    </row>
    <row r="25347" spans="1:3" hidden="1" x14ac:dyDescent="0.25">
      <c r="A25347" t="s">
        <v>4130</v>
      </c>
      <c r="B25347" t="s">
        <v>27992</v>
      </c>
      <c r="C25347" t="s">
        <v>27987</v>
      </c>
    </row>
    <row r="25348" spans="1:3" hidden="1" x14ac:dyDescent="0.25">
      <c r="A25348" t="s">
        <v>4130</v>
      </c>
      <c r="B25348" t="s">
        <v>27986</v>
      </c>
      <c r="C25348" t="s">
        <v>27993</v>
      </c>
    </row>
    <row r="25349" spans="1:3" hidden="1" x14ac:dyDescent="0.25">
      <c r="A25349" t="s">
        <v>4130</v>
      </c>
      <c r="B25349" t="s">
        <v>27994</v>
      </c>
      <c r="C25349" t="s">
        <v>27993</v>
      </c>
    </row>
    <row r="25350" spans="1:3" hidden="1" x14ac:dyDescent="0.25">
      <c r="A25350" t="s">
        <v>4130</v>
      </c>
      <c r="B25350" t="s">
        <v>27995</v>
      </c>
      <c r="C25350" t="s">
        <v>27987</v>
      </c>
    </row>
    <row r="25351" spans="1:3" hidden="1" x14ac:dyDescent="0.25">
      <c r="A25351" t="s">
        <v>4130</v>
      </c>
      <c r="B25351" t="s">
        <v>27996</v>
      </c>
      <c r="C25351" t="s">
        <v>27987</v>
      </c>
    </row>
    <row r="25352" spans="1:3" hidden="1" x14ac:dyDescent="0.25">
      <c r="A25352" t="s">
        <v>4130</v>
      </c>
      <c r="B25352" t="s">
        <v>27997</v>
      </c>
      <c r="C25352" t="s">
        <v>27998</v>
      </c>
    </row>
    <row r="25353" spans="1:3" hidden="1" x14ac:dyDescent="0.25">
      <c r="A25353" t="s">
        <v>4130</v>
      </c>
      <c r="B25353" t="s">
        <v>27999</v>
      </c>
      <c r="C25353" t="s">
        <v>27998</v>
      </c>
    </row>
    <row r="25354" spans="1:3" hidden="1" x14ac:dyDescent="0.25">
      <c r="A25354" t="s">
        <v>4130</v>
      </c>
      <c r="B25354" t="s">
        <v>28000</v>
      </c>
      <c r="C25354" t="s">
        <v>27998</v>
      </c>
    </row>
    <row r="25355" spans="1:3" hidden="1" x14ac:dyDescent="0.25">
      <c r="A25355" t="s">
        <v>4130</v>
      </c>
      <c r="B25355" t="s">
        <v>27997</v>
      </c>
      <c r="C25355" t="s">
        <v>28001</v>
      </c>
    </row>
    <row r="25356" spans="1:3" hidden="1" x14ac:dyDescent="0.25">
      <c r="A25356" t="s">
        <v>4130</v>
      </c>
      <c r="B25356" t="s">
        <v>28002</v>
      </c>
      <c r="C25356" t="s">
        <v>28001</v>
      </c>
    </row>
    <row r="25357" spans="1:3" hidden="1" x14ac:dyDescent="0.25">
      <c r="A25357" t="s">
        <v>4130</v>
      </c>
      <c r="B25357" t="s">
        <v>28003</v>
      </c>
      <c r="C25357" t="s">
        <v>27998</v>
      </c>
    </row>
    <row r="25358" spans="1:3" hidden="1" x14ac:dyDescent="0.25">
      <c r="A25358" t="s">
        <v>4130</v>
      </c>
      <c r="B25358" t="s">
        <v>28004</v>
      </c>
      <c r="C25358" t="s">
        <v>27998</v>
      </c>
    </row>
    <row r="25359" spans="1:3" hidden="1" x14ac:dyDescent="0.25">
      <c r="A25359" t="s">
        <v>4130</v>
      </c>
      <c r="B25359" t="s">
        <v>28005</v>
      </c>
      <c r="C25359" t="s">
        <v>27998</v>
      </c>
    </row>
    <row r="25360" spans="1:3" hidden="1" x14ac:dyDescent="0.25">
      <c r="A25360" t="s">
        <v>4130</v>
      </c>
      <c r="B25360" t="s">
        <v>28006</v>
      </c>
      <c r="C25360" t="s">
        <v>27998</v>
      </c>
    </row>
    <row r="25361" spans="1:3" hidden="1" x14ac:dyDescent="0.25">
      <c r="A25361" t="s">
        <v>4130</v>
      </c>
      <c r="B25361" t="s">
        <v>28007</v>
      </c>
      <c r="C25361" t="s">
        <v>28008</v>
      </c>
    </row>
    <row r="25362" spans="1:3" hidden="1" x14ac:dyDescent="0.25">
      <c r="A25362" t="s">
        <v>4130</v>
      </c>
      <c r="B25362" t="s">
        <v>28009</v>
      </c>
      <c r="C25362" t="s">
        <v>28008</v>
      </c>
    </row>
    <row r="25363" spans="1:3" hidden="1" x14ac:dyDescent="0.25">
      <c r="A25363" t="s">
        <v>4130</v>
      </c>
      <c r="B25363" t="s">
        <v>28010</v>
      </c>
      <c r="C25363" t="s">
        <v>28008</v>
      </c>
    </row>
    <row r="25364" spans="1:3" hidden="1" x14ac:dyDescent="0.25">
      <c r="A25364" t="s">
        <v>4130</v>
      </c>
      <c r="B25364" t="s">
        <v>28011</v>
      </c>
      <c r="C25364" t="s">
        <v>28008</v>
      </c>
    </row>
    <row r="25365" spans="1:3" hidden="1" x14ac:dyDescent="0.25">
      <c r="A25365" t="s">
        <v>4130</v>
      </c>
      <c r="B25365" t="s">
        <v>28012</v>
      </c>
      <c r="C25365" t="s">
        <v>28008</v>
      </c>
    </row>
    <row r="25366" spans="1:3" hidden="1" x14ac:dyDescent="0.25">
      <c r="A25366" t="s">
        <v>4130</v>
      </c>
      <c r="B25366" t="s">
        <v>28013</v>
      </c>
      <c r="C25366" t="s">
        <v>28014</v>
      </c>
    </row>
    <row r="25367" spans="1:3" hidden="1" x14ac:dyDescent="0.25">
      <c r="A25367" t="s">
        <v>4130</v>
      </c>
      <c r="B25367" t="s">
        <v>28015</v>
      </c>
      <c r="C25367" t="s">
        <v>28008</v>
      </c>
    </row>
    <row r="25368" spans="1:3" hidden="1" x14ac:dyDescent="0.25">
      <c r="A25368" t="s">
        <v>4130</v>
      </c>
      <c r="B25368" t="s">
        <v>28016</v>
      </c>
      <c r="C25368" t="s">
        <v>28008</v>
      </c>
    </row>
    <row r="25369" spans="1:3" hidden="1" x14ac:dyDescent="0.25">
      <c r="A25369" t="s">
        <v>4130</v>
      </c>
      <c r="B25369" t="s">
        <v>28017</v>
      </c>
      <c r="C25369" t="s">
        <v>28018</v>
      </c>
    </row>
    <row r="25370" spans="1:3" hidden="1" x14ac:dyDescent="0.25">
      <c r="A25370" t="s">
        <v>4130</v>
      </c>
      <c r="B25370" t="s">
        <v>28019</v>
      </c>
      <c r="C25370" t="s">
        <v>28018</v>
      </c>
    </row>
    <row r="25371" spans="1:3" hidden="1" x14ac:dyDescent="0.25">
      <c r="A25371" t="s">
        <v>4130</v>
      </c>
      <c r="B25371" t="s">
        <v>28020</v>
      </c>
      <c r="C25371" t="s">
        <v>28018</v>
      </c>
    </row>
    <row r="25372" spans="1:3" hidden="1" x14ac:dyDescent="0.25">
      <c r="A25372" t="s">
        <v>4130</v>
      </c>
      <c r="B25372" t="s">
        <v>28021</v>
      </c>
      <c r="C25372" t="s">
        <v>28018</v>
      </c>
    </row>
    <row r="25373" spans="1:3" hidden="1" x14ac:dyDescent="0.25">
      <c r="A25373" t="s">
        <v>4130</v>
      </c>
      <c r="B25373" t="s">
        <v>28022</v>
      </c>
      <c r="C25373" t="s">
        <v>28018</v>
      </c>
    </row>
    <row r="25374" spans="1:3" hidden="1" x14ac:dyDescent="0.25">
      <c r="A25374" t="s">
        <v>4130</v>
      </c>
      <c r="B25374" t="s">
        <v>28023</v>
      </c>
      <c r="C25374" t="s">
        <v>28018</v>
      </c>
    </row>
    <row r="25375" spans="1:3" hidden="1" x14ac:dyDescent="0.25">
      <c r="A25375" t="s">
        <v>4130</v>
      </c>
      <c r="B25375" t="s">
        <v>28024</v>
      </c>
      <c r="C25375" t="s">
        <v>28018</v>
      </c>
    </row>
    <row r="25376" spans="1:3" hidden="1" x14ac:dyDescent="0.25">
      <c r="A25376" t="s">
        <v>4130</v>
      </c>
      <c r="B25376" t="s">
        <v>28025</v>
      </c>
      <c r="C25376" t="s">
        <v>28018</v>
      </c>
    </row>
    <row r="25377" spans="1:3" hidden="1" x14ac:dyDescent="0.25">
      <c r="A25377" t="s">
        <v>4130</v>
      </c>
      <c r="B25377" t="s">
        <v>28026</v>
      </c>
      <c r="C25377" t="s">
        <v>28027</v>
      </c>
    </row>
    <row r="25378" spans="1:3" hidden="1" x14ac:dyDescent="0.25">
      <c r="A25378" t="s">
        <v>4130</v>
      </c>
      <c r="B25378" t="s">
        <v>28028</v>
      </c>
      <c r="C25378" t="s">
        <v>28029</v>
      </c>
    </row>
    <row r="25379" spans="1:3" hidden="1" x14ac:dyDescent="0.25">
      <c r="A25379" t="s">
        <v>4130</v>
      </c>
      <c r="B25379" t="s">
        <v>28030</v>
      </c>
      <c r="C25379" t="s">
        <v>28031</v>
      </c>
    </row>
    <row r="25380" spans="1:3" hidden="1" x14ac:dyDescent="0.25">
      <c r="A25380" t="s">
        <v>4130</v>
      </c>
      <c r="B25380" t="s">
        <v>28032</v>
      </c>
      <c r="C25380" t="s">
        <v>28033</v>
      </c>
    </row>
    <row r="25381" spans="1:3" hidden="1" x14ac:dyDescent="0.25">
      <c r="A25381" t="s">
        <v>4130</v>
      </c>
      <c r="B25381" t="s">
        <v>28034</v>
      </c>
      <c r="C25381" t="s">
        <v>28035</v>
      </c>
    </row>
    <row r="25382" spans="1:3" hidden="1" x14ac:dyDescent="0.25">
      <c r="A25382" t="s">
        <v>4130</v>
      </c>
      <c r="B25382" t="s">
        <v>28036</v>
      </c>
      <c r="C25382" t="s">
        <v>28035</v>
      </c>
    </row>
    <row r="25383" spans="1:3" hidden="1" x14ac:dyDescent="0.25">
      <c r="A25383" t="s">
        <v>4130</v>
      </c>
      <c r="B25383" t="s">
        <v>4238</v>
      </c>
      <c r="C25383" t="s">
        <v>28035</v>
      </c>
    </row>
    <row r="25384" spans="1:3" hidden="1" x14ac:dyDescent="0.25">
      <c r="A25384" t="s">
        <v>4130</v>
      </c>
      <c r="B25384" t="s">
        <v>28037</v>
      </c>
      <c r="C25384" t="s">
        <v>28038</v>
      </c>
    </row>
    <row r="25385" spans="1:3" hidden="1" x14ac:dyDescent="0.25">
      <c r="A25385" t="s">
        <v>4130</v>
      </c>
      <c r="B25385" t="s">
        <v>28039</v>
      </c>
      <c r="C25385" t="s">
        <v>28040</v>
      </c>
    </row>
    <row r="25386" spans="1:3" hidden="1" x14ac:dyDescent="0.25">
      <c r="A25386" t="s">
        <v>4130</v>
      </c>
      <c r="B25386" t="s">
        <v>28041</v>
      </c>
      <c r="C25386" t="s">
        <v>28042</v>
      </c>
    </row>
    <row r="25387" spans="1:3" hidden="1" x14ac:dyDescent="0.25">
      <c r="A25387" t="s">
        <v>4130</v>
      </c>
      <c r="B25387" t="s">
        <v>28043</v>
      </c>
      <c r="C25387" t="s">
        <v>28042</v>
      </c>
    </row>
    <row r="25388" spans="1:3" hidden="1" x14ac:dyDescent="0.25">
      <c r="A25388" t="s">
        <v>4130</v>
      </c>
      <c r="B25388" t="s">
        <v>28044</v>
      </c>
      <c r="C25388" t="s">
        <v>28042</v>
      </c>
    </row>
    <row r="25389" spans="1:3" hidden="1" x14ac:dyDescent="0.25">
      <c r="A25389" t="s">
        <v>4130</v>
      </c>
      <c r="B25389" t="s">
        <v>28045</v>
      </c>
      <c r="C25389" t="s">
        <v>28042</v>
      </c>
    </row>
    <row r="25390" spans="1:3" hidden="1" x14ac:dyDescent="0.25">
      <c r="A25390" t="s">
        <v>4130</v>
      </c>
      <c r="B25390" t="s">
        <v>28039</v>
      </c>
      <c r="C25390" t="s">
        <v>28042</v>
      </c>
    </row>
    <row r="25391" spans="1:3" hidden="1" x14ac:dyDescent="0.25">
      <c r="A25391" t="s">
        <v>4130</v>
      </c>
      <c r="B25391" t="s">
        <v>28046</v>
      </c>
      <c r="C25391" t="s">
        <v>28042</v>
      </c>
    </row>
    <row r="25392" spans="1:3" hidden="1" x14ac:dyDescent="0.25">
      <c r="A25392" t="s">
        <v>4130</v>
      </c>
      <c r="B25392" t="s">
        <v>28047</v>
      </c>
      <c r="C25392" t="s">
        <v>28042</v>
      </c>
    </row>
    <row r="25393" spans="1:3" hidden="1" x14ac:dyDescent="0.25">
      <c r="A25393" t="s">
        <v>4130</v>
      </c>
      <c r="B25393" t="s">
        <v>28048</v>
      </c>
      <c r="C25393" t="s">
        <v>28042</v>
      </c>
    </row>
    <row r="25394" spans="1:3" hidden="1" x14ac:dyDescent="0.25">
      <c r="A25394" t="s">
        <v>4130</v>
      </c>
      <c r="B25394" t="s">
        <v>28049</v>
      </c>
      <c r="C25394" t="s">
        <v>28050</v>
      </c>
    </row>
    <row r="25395" spans="1:3" hidden="1" x14ac:dyDescent="0.25">
      <c r="A25395" t="s">
        <v>4130</v>
      </c>
      <c r="B25395" t="s">
        <v>28051</v>
      </c>
      <c r="C25395" t="s">
        <v>28050</v>
      </c>
    </row>
    <row r="25396" spans="1:3" hidden="1" x14ac:dyDescent="0.25">
      <c r="A25396" t="s">
        <v>4130</v>
      </c>
      <c r="B25396" t="s">
        <v>28052</v>
      </c>
      <c r="C25396" t="s">
        <v>28050</v>
      </c>
    </row>
    <row r="25397" spans="1:3" hidden="1" x14ac:dyDescent="0.25">
      <c r="A25397" t="s">
        <v>4130</v>
      </c>
      <c r="B25397" t="s">
        <v>28053</v>
      </c>
      <c r="C25397" t="s">
        <v>28050</v>
      </c>
    </row>
    <row r="25398" spans="1:3" hidden="1" x14ac:dyDescent="0.25">
      <c r="A25398" t="s">
        <v>4130</v>
      </c>
      <c r="B25398" t="s">
        <v>28054</v>
      </c>
      <c r="C25398" t="s">
        <v>28042</v>
      </c>
    </row>
    <row r="25399" spans="1:3" hidden="1" x14ac:dyDescent="0.25">
      <c r="A25399" t="s">
        <v>4130</v>
      </c>
      <c r="B25399" t="s">
        <v>28055</v>
      </c>
      <c r="C25399" t="s">
        <v>28050</v>
      </c>
    </row>
    <row r="25400" spans="1:3" hidden="1" x14ac:dyDescent="0.25">
      <c r="A25400" t="s">
        <v>4130</v>
      </c>
      <c r="B25400" t="s">
        <v>28056</v>
      </c>
      <c r="C25400" t="s">
        <v>28050</v>
      </c>
    </row>
    <row r="25401" spans="1:3" hidden="1" x14ac:dyDescent="0.25">
      <c r="A25401" t="s">
        <v>4130</v>
      </c>
      <c r="B25401" t="s">
        <v>28057</v>
      </c>
      <c r="C25401" t="s">
        <v>28050</v>
      </c>
    </row>
    <row r="25402" spans="1:3" hidden="1" x14ac:dyDescent="0.25">
      <c r="A25402" t="s">
        <v>4130</v>
      </c>
      <c r="B25402" t="s">
        <v>28058</v>
      </c>
      <c r="C25402" t="s">
        <v>28059</v>
      </c>
    </row>
    <row r="25403" spans="1:3" hidden="1" x14ac:dyDescent="0.25">
      <c r="A25403" t="s">
        <v>4130</v>
      </c>
      <c r="B25403" t="s">
        <v>28060</v>
      </c>
      <c r="C25403" t="s">
        <v>28061</v>
      </c>
    </row>
    <row r="25404" spans="1:3" hidden="1" x14ac:dyDescent="0.25">
      <c r="A25404" t="s">
        <v>4130</v>
      </c>
      <c r="B25404" t="s">
        <v>28062</v>
      </c>
      <c r="C25404" t="s">
        <v>28063</v>
      </c>
    </row>
    <row r="25405" spans="1:3" hidden="1" x14ac:dyDescent="0.25">
      <c r="A25405" t="s">
        <v>4130</v>
      </c>
      <c r="B25405" t="s">
        <v>28064</v>
      </c>
      <c r="C25405" t="s">
        <v>28065</v>
      </c>
    </row>
    <row r="25406" spans="1:3" hidden="1" x14ac:dyDescent="0.25">
      <c r="A25406" t="s">
        <v>4130</v>
      </c>
      <c r="B25406" t="s">
        <v>28066</v>
      </c>
      <c r="C25406" t="s">
        <v>28067</v>
      </c>
    </row>
    <row r="25407" spans="1:3" hidden="1" x14ac:dyDescent="0.25">
      <c r="A25407" t="s">
        <v>4130</v>
      </c>
      <c r="B25407" t="s">
        <v>28068</v>
      </c>
      <c r="C25407" t="s">
        <v>28069</v>
      </c>
    </row>
    <row r="25408" spans="1:3" hidden="1" x14ac:dyDescent="0.25">
      <c r="A25408" t="s">
        <v>4130</v>
      </c>
      <c r="B25408" t="s">
        <v>28070</v>
      </c>
      <c r="C25408" t="s">
        <v>28071</v>
      </c>
    </row>
    <row r="25409" spans="1:3" hidden="1" x14ac:dyDescent="0.25">
      <c r="A25409" t="s">
        <v>4130</v>
      </c>
      <c r="B25409" t="s">
        <v>28068</v>
      </c>
      <c r="C25409" t="s">
        <v>28072</v>
      </c>
    </row>
    <row r="25410" spans="1:3" hidden="1" x14ac:dyDescent="0.25">
      <c r="A25410" t="s">
        <v>4130</v>
      </c>
      <c r="B25410" t="s">
        <v>28073</v>
      </c>
      <c r="C25410" t="s">
        <v>28074</v>
      </c>
    </row>
    <row r="25411" spans="1:3" hidden="1" x14ac:dyDescent="0.25">
      <c r="A25411" t="s">
        <v>4130</v>
      </c>
      <c r="B25411" t="s">
        <v>28075</v>
      </c>
      <c r="C25411" t="s">
        <v>28074</v>
      </c>
    </row>
    <row r="25412" spans="1:3" hidden="1" x14ac:dyDescent="0.25">
      <c r="A25412" t="s">
        <v>4130</v>
      </c>
      <c r="B25412" t="s">
        <v>28073</v>
      </c>
      <c r="C25412" t="s">
        <v>28076</v>
      </c>
    </row>
    <row r="25413" spans="1:3" hidden="1" x14ac:dyDescent="0.25">
      <c r="A25413" t="s">
        <v>4130</v>
      </c>
      <c r="B25413" t="s">
        <v>28077</v>
      </c>
      <c r="C25413" t="s">
        <v>28078</v>
      </c>
    </row>
    <row r="25414" spans="1:3" hidden="1" x14ac:dyDescent="0.25">
      <c r="A25414" t="s">
        <v>4130</v>
      </c>
      <c r="B25414" t="s">
        <v>28079</v>
      </c>
      <c r="C25414" t="s">
        <v>28078</v>
      </c>
    </row>
    <row r="25415" spans="1:3" hidden="1" x14ac:dyDescent="0.25">
      <c r="A25415" t="s">
        <v>4130</v>
      </c>
      <c r="B25415" t="s">
        <v>28080</v>
      </c>
      <c r="C25415" t="s">
        <v>28081</v>
      </c>
    </row>
    <row r="25416" spans="1:3" hidden="1" x14ac:dyDescent="0.25">
      <c r="A25416" t="s">
        <v>4130</v>
      </c>
      <c r="B25416" t="s">
        <v>28082</v>
      </c>
      <c r="C25416" t="s">
        <v>28081</v>
      </c>
    </row>
    <row r="25417" spans="1:3" hidden="1" x14ac:dyDescent="0.25">
      <c r="A25417" t="s">
        <v>4130</v>
      </c>
      <c r="B25417" t="s">
        <v>28083</v>
      </c>
      <c r="C25417" t="s">
        <v>28081</v>
      </c>
    </row>
    <row r="25418" spans="1:3" hidden="1" x14ac:dyDescent="0.25">
      <c r="A25418" t="s">
        <v>4130</v>
      </c>
      <c r="B25418" t="s">
        <v>28080</v>
      </c>
      <c r="C25418" t="s">
        <v>28084</v>
      </c>
    </row>
    <row r="25419" spans="1:3" hidden="1" x14ac:dyDescent="0.25">
      <c r="A25419" t="s">
        <v>4130</v>
      </c>
      <c r="B25419" t="s">
        <v>28085</v>
      </c>
      <c r="C25419" t="s">
        <v>28084</v>
      </c>
    </row>
    <row r="25420" spans="1:3" hidden="1" x14ac:dyDescent="0.25">
      <c r="A25420" t="s">
        <v>4130</v>
      </c>
      <c r="B25420" t="s">
        <v>28086</v>
      </c>
      <c r="C25420" t="s">
        <v>28081</v>
      </c>
    </row>
    <row r="25421" spans="1:3" hidden="1" x14ac:dyDescent="0.25">
      <c r="A25421" t="s">
        <v>4130</v>
      </c>
      <c r="B25421" t="s">
        <v>28087</v>
      </c>
      <c r="C25421" t="s">
        <v>28081</v>
      </c>
    </row>
    <row r="25422" spans="1:3" hidden="1" x14ac:dyDescent="0.25">
      <c r="A25422" t="s">
        <v>4130</v>
      </c>
      <c r="B25422" t="s">
        <v>28088</v>
      </c>
      <c r="C25422" t="s">
        <v>28081</v>
      </c>
    </row>
    <row r="25423" spans="1:3" hidden="1" x14ac:dyDescent="0.25">
      <c r="A25423" t="s">
        <v>4130</v>
      </c>
      <c r="B25423" t="s">
        <v>28089</v>
      </c>
      <c r="C25423" t="s">
        <v>28081</v>
      </c>
    </row>
    <row r="25424" spans="1:3" hidden="1" x14ac:dyDescent="0.25">
      <c r="A25424" t="s">
        <v>4130</v>
      </c>
      <c r="B25424" t="s">
        <v>28090</v>
      </c>
      <c r="C25424" t="s">
        <v>28091</v>
      </c>
    </row>
    <row r="25425" spans="1:3" hidden="1" x14ac:dyDescent="0.25">
      <c r="A25425" t="s">
        <v>4130</v>
      </c>
      <c r="B25425" t="s">
        <v>28092</v>
      </c>
      <c r="C25425" t="s">
        <v>28091</v>
      </c>
    </row>
    <row r="25426" spans="1:3" hidden="1" x14ac:dyDescent="0.25">
      <c r="A25426" t="s">
        <v>4130</v>
      </c>
      <c r="B25426" t="s">
        <v>28093</v>
      </c>
      <c r="C25426" t="s">
        <v>28091</v>
      </c>
    </row>
    <row r="25427" spans="1:3" hidden="1" x14ac:dyDescent="0.25">
      <c r="A25427" t="s">
        <v>4130</v>
      </c>
      <c r="B25427" t="s">
        <v>28090</v>
      </c>
      <c r="C25427" t="s">
        <v>28094</v>
      </c>
    </row>
    <row r="25428" spans="1:3" hidden="1" x14ac:dyDescent="0.25">
      <c r="A25428" t="s">
        <v>4130</v>
      </c>
      <c r="B25428" t="s">
        <v>28095</v>
      </c>
      <c r="C25428" t="s">
        <v>28094</v>
      </c>
    </row>
    <row r="25429" spans="1:3" hidden="1" x14ac:dyDescent="0.25">
      <c r="A25429" t="s">
        <v>4130</v>
      </c>
      <c r="B25429" t="s">
        <v>28096</v>
      </c>
      <c r="C25429" t="s">
        <v>28091</v>
      </c>
    </row>
    <row r="25430" spans="1:3" hidden="1" x14ac:dyDescent="0.25">
      <c r="A25430" t="s">
        <v>4130</v>
      </c>
      <c r="B25430" t="s">
        <v>28097</v>
      </c>
      <c r="C25430" t="s">
        <v>28091</v>
      </c>
    </row>
    <row r="25431" spans="1:3" hidden="1" x14ac:dyDescent="0.25">
      <c r="A25431" t="s">
        <v>4130</v>
      </c>
      <c r="B25431" t="s">
        <v>28098</v>
      </c>
      <c r="C25431" t="s">
        <v>28091</v>
      </c>
    </row>
    <row r="25432" spans="1:3" hidden="1" x14ac:dyDescent="0.25">
      <c r="A25432" t="s">
        <v>4130</v>
      </c>
      <c r="B25432" t="s">
        <v>28099</v>
      </c>
      <c r="C25432" t="s">
        <v>28091</v>
      </c>
    </row>
    <row r="25433" spans="1:3" hidden="1" x14ac:dyDescent="0.25">
      <c r="A25433" t="s">
        <v>4130</v>
      </c>
      <c r="B25433" t="s">
        <v>28100</v>
      </c>
      <c r="C25433" t="s">
        <v>28101</v>
      </c>
    </row>
    <row r="25434" spans="1:3" hidden="1" x14ac:dyDescent="0.25">
      <c r="A25434" t="s">
        <v>4130</v>
      </c>
      <c r="B25434" t="s">
        <v>28102</v>
      </c>
      <c r="C25434" t="s">
        <v>28101</v>
      </c>
    </row>
    <row r="25435" spans="1:3" hidden="1" x14ac:dyDescent="0.25">
      <c r="A25435" t="s">
        <v>4130</v>
      </c>
      <c r="B25435" t="s">
        <v>28103</v>
      </c>
      <c r="C25435" t="s">
        <v>28101</v>
      </c>
    </row>
    <row r="25436" spans="1:3" hidden="1" x14ac:dyDescent="0.25">
      <c r="A25436" t="s">
        <v>4130</v>
      </c>
      <c r="B25436" t="s">
        <v>28104</v>
      </c>
      <c r="C25436" t="s">
        <v>28105</v>
      </c>
    </row>
    <row r="25437" spans="1:3" hidden="1" x14ac:dyDescent="0.25">
      <c r="A25437" t="s">
        <v>4130</v>
      </c>
      <c r="B25437" t="s">
        <v>28106</v>
      </c>
      <c r="C25437" t="s">
        <v>28107</v>
      </c>
    </row>
    <row r="25438" spans="1:3" hidden="1" x14ac:dyDescent="0.25">
      <c r="A25438" t="s">
        <v>4130</v>
      </c>
      <c r="B25438" t="s">
        <v>28108</v>
      </c>
      <c r="C25438" t="s">
        <v>28109</v>
      </c>
    </row>
    <row r="25439" spans="1:3" hidden="1" x14ac:dyDescent="0.25">
      <c r="A25439" t="s">
        <v>4130</v>
      </c>
      <c r="B25439" t="s">
        <v>28110</v>
      </c>
      <c r="C25439" t="s">
        <v>28109</v>
      </c>
    </row>
    <row r="25440" spans="1:3" hidden="1" x14ac:dyDescent="0.25">
      <c r="A25440" t="s">
        <v>4130</v>
      </c>
      <c r="B25440" t="s">
        <v>28111</v>
      </c>
      <c r="C25440" t="s">
        <v>28112</v>
      </c>
    </row>
    <row r="25441" spans="1:3" hidden="1" x14ac:dyDescent="0.25">
      <c r="A25441" t="s">
        <v>4130</v>
      </c>
      <c r="B25441" t="s">
        <v>28113</v>
      </c>
      <c r="C25441" t="s">
        <v>28112</v>
      </c>
    </row>
    <row r="25442" spans="1:3" hidden="1" x14ac:dyDescent="0.25">
      <c r="A25442" t="s">
        <v>4130</v>
      </c>
      <c r="B25442" t="s">
        <v>28114</v>
      </c>
      <c r="C25442" t="s">
        <v>28115</v>
      </c>
    </row>
    <row r="25443" spans="1:3" hidden="1" x14ac:dyDescent="0.25">
      <c r="A25443" t="s">
        <v>4130</v>
      </c>
      <c r="B25443" t="s">
        <v>28116</v>
      </c>
      <c r="C25443" t="s">
        <v>28117</v>
      </c>
    </row>
    <row r="25444" spans="1:3" hidden="1" x14ac:dyDescent="0.25">
      <c r="A25444" t="s">
        <v>4130</v>
      </c>
      <c r="B25444" t="s">
        <v>28114</v>
      </c>
      <c r="C25444" t="s">
        <v>28117</v>
      </c>
    </row>
    <row r="25445" spans="1:3" hidden="1" x14ac:dyDescent="0.25">
      <c r="A25445" t="s">
        <v>4130</v>
      </c>
      <c r="B25445" t="s">
        <v>28118</v>
      </c>
      <c r="C25445" t="s">
        <v>28119</v>
      </c>
    </row>
    <row r="25446" spans="1:3" hidden="1" x14ac:dyDescent="0.25">
      <c r="A25446" t="s">
        <v>4130</v>
      </c>
      <c r="B25446" t="s">
        <v>28120</v>
      </c>
      <c r="C25446" t="s">
        <v>28121</v>
      </c>
    </row>
    <row r="25447" spans="1:3" hidden="1" x14ac:dyDescent="0.25">
      <c r="A25447" t="s">
        <v>4130</v>
      </c>
      <c r="B25447" t="s">
        <v>28122</v>
      </c>
      <c r="C25447" t="s">
        <v>28121</v>
      </c>
    </row>
    <row r="25448" spans="1:3" hidden="1" x14ac:dyDescent="0.25">
      <c r="A25448" t="s">
        <v>4130</v>
      </c>
      <c r="B25448" t="s">
        <v>28123</v>
      </c>
      <c r="C25448" t="s">
        <v>28124</v>
      </c>
    </row>
    <row r="25449" spans="1:3" hidden="1" x14ac:dyDescent="0.25">
      <c r="A25449" t="s">
        <v>4130</v>
      </c>
      <c r="B25449" t="s">
        <v>28125</v>
      </c>
      <c r="C25449" t="s">
        <v>28126</v>
      </c>
    </row>
    <row r="25450" spans="1:3" hidden="1" x14ac:dyDescent="0.25">
      <c r="A25450" t="s">
        <v>4130</v>
      </c>
      <c r="B25450" t="s">
        <v>28127</v>
      </c>
      <c r="C25450" t="s">
        <v>28126</v>
      </c>
    </row>
    <row r="25451" spans="1:3" hidden="1" x14ac:dyDescent="0.25">
      <c r="A25451" t="s">
        <v>4130</v>
      </c>
      <c r="B25451" t="s">
        <v>28128</v>
      </c>
      <c r="C25451" t="s">
        <v>28129</v>
      </c>
    </row>
    <row r="25452" spans="1:3" hidden="1" x14ac:dyDescent="0.25">
      <c r="A25452" t="s">
        <v>4130</v>
      </c>
      <c r="B25452" t="s">
        <v>28130</v>
      </c>
      <c r="C25452" t="s">
        <v>28131</v>
      </c>
    </row>
    <row r="25453" spans="1:3" hidden="1" x14ac:dyDescent="0.25">
      <c r="A25453" t="s">
        <v>4130</v>
      </c>
      <c r="B25453" t="s">
        <v>28132</v>
      </c>
      <c r="C25453" t="s">
        <v>28131</v>
      </c>
    </row>
    <row r="25454" spans="1:3" hidden="1" x14ac:dyDescent="0.25">
      <c r="A25454" t="s">
        <v>4130</v>
      </c>
      <c r="B25454" t="s">
        <v>28133</v>
      </c>
      <c r="C25454" t="s">
        <v>28134</v>
      </c>
    </row>
    <row r="25455" spans="1:3" hidden="1" x14ac:dyDescent="0.25">
      <c r="A25455" t="s">
        <v>4130</v>
      </c>
      <c r="B25455" t="s">
        <v>28135</v>
      </c>
      <c r="C25455" t="s">
        <v>28136</v>
      </c>
    </row>
    <row r="25456" spans="1:3" hidden="1" x14ac:dyDescent="0.25">
      <c r="A25456" t="s">
        <v>4130</v>
      </c>
      <c r="B25456" t="s">
        <v>28137</v>
      </c>
      <c r="C25456" t="s">
        <v>28136</v>
      </c>
    </row>
    <row r="25457" spans="1:3" hidden="1" x14ac:dyDescent="0.25">
      <c r="A25457" t="s">
        <v>4130</v>
      </c>
      <c r="B25457" t="s">
        <v>28138</v>
      </c>
      <c r="C25457" t="s">
        <v>28139</v>
      </c>
    </row>
    <row r="25458" spans="1:3" hidden="1" x14ac:dyDescent="0.25">
      <c r="A25458" t="s">
        <v>4130</v>
      </c>
      <c r="B25458" t="s">
        <v>28140</v>
      </c>
      <c r="C25458" t="s">
        <v>28139</v>
      </c>
    </row>
    <row r="25459" spans="1:3" hidden="1" x14ac:dyDescent="0.25">
      <c r="A25459" t="s">
        <v>4130</v>
      </c>
      <c r="B25459" t="s">
        <v>28141</v>
      </c>
      <c r="C25459" t="s">
        <v>28142</v>
      </c>
    </row>
    <row r="25460" spans="1:3" hidden="1" x14ac:dyDescent="0.25">
      <c r="A25460" t="s">
        <v>4130</v>
      </c>
      <c r="B25460" t="s">
        <v>28143</v>
      </c>
      <c r="C25460" t="s">
        <v>28144</v>
      </c>
    </row>
    <row r="25461" spans="1:3" hidden="1" x14ac:dyDescent="0.25">
      <c r="A25461" t="s">
        <v>4130</v>
      </c>
      <c r="B25461" t="s">
        <v>28145</v>
      </c>
      <c r="C25461" t="s">
        <v>28146</v>
      </c>
    </row>
    <row r="25462" spans="1:3" hidden="1" x14ac:dyDescent="0.25">
      <c r="A25462" t="s">
        <v>4130</v>
      </c>
      <c r="B25462" t="s">
        <v>28147</v>
      </c>
      <c r="C25462" t="s">
        <v>28148</v>
      </c>
    </row>
    <row r="25463" spans="1:3" hidden="1" x14ac:dyDescent="0.25">
      <c r="A25463" t="s">
        <v>4130</v>
      </c>
      <c r="B25463" t="s">
        <v>28149</v>
      </c>
      <c r="C25463" t="s">
        <v>28148</v>
      </c>
    </row>
    <row r="25464" spans="1:3" hidden="1" x14ac:dyDescent="0.25">
      <c r="A25464" t="s">
        <v>4130</v>
      </c>
      <c r="B25464" t="s">
        <v>28150</v>
      </c>
      <c r="C25464" t="s">
        <v>28151</v>
      </c>
    </row>
    <row r="25465" spans="1:3" hidden="1" x14ac:dyDescent="0.25">
      <c r="A25465" t="s">
        <v>4130</v>
      </c>
      <c r="B25465" t="s">
        <v>28152</v>
      </c>
      <c r="C25465" t="s">
        <v>28151</v>
      </c>
    </row>
    <row r="25466" spans="1:3" hidden="1" x14ac:dyDescent="0.25">
      <c r="A25466" t="s">
        <v>4130</v>
      </c>
      <c r="B25466" t="s">
        <v>28153</v>
      </c>
      <c r="C25466" t="s">
        <v>28154</v>
      </c>
    </row>
    <row r="25467" spans="1:3" hidden="1" x14ac:dyDescent="0.25">
      <c r="A25467" t="s">
        <v>4130</v>
      </c>
      <c r="B25467" t="s">
        <v>28155</v>
      </c>
      <c r="C25467" t="s">
        <v>28154</v>
      </c>
    </row>
    <row r="25468" spans="1:3" hidden="1" x14ac:dyDescent="0.25">
      <c r="A25468" t="s">
        <v>4130</v>
      </c>
      <c r="B25468" t="s">
        <v>28156</v>
      </c>
      <c r="C25468" t="s">
        <v>28157</v>
      </c>
    </row>
    <row r="25469" spans="1:3" hidden="1" x14ac:dyDescent="0.25">
      <c r="A25469" t="s">
        <v>4130</v>
      </c>
      <c r="B25469" t="s">
        <v>28158</v>
      </c>
      <c r="C25469" t="s">
        <v>28157</v>
      </c>
    </row>
    <row r="25470" spans="1:3" hidden="1" x14ac:dyDescent="0.25">
      <c r="A25470" t="s">
        <v>4130</v>
      </c>
      <c r="B25470" t="s">
        <v>28159</v>
      </c>
      <c r="C25470" t="s">
        <v>28160</v>
      </c>
    </row>
    <row r="25471" spans="1:3" hidden="1" x14ac:dyDescent="0.25">
      <c r="A25471" t="s">
        <v>4130</v>
      </c>
      <c r="B25471" t="s">
        <v>28161</v>
      </c>
      <c r="C25471" t="s">
        <v>28162</v>
      </c>
    </row>
    <row r="25472" spans="1:3" hidden="1" x14ac:dyDescent="0.25">
      <c r="A25472" t="s">
        <v>4130</v>
      </c>
      <c r="B25472" t="s">
        <v>28163</v>
      </c>
      <c r="C25472" t="s">
        <v>28162</v>
      </c>
    </row>
    <row r="25473" spans="1:3" hidden="1" x14ac:dyDescent="0.25">
      <c r="A25473" t="s">
        <v>4130</v>
      </c>
      <c r="B25473" t="s">
        <v>28164</v>
      </c>
      <c r="C25473" t="s">
        <v>28165</v>
      </c>
    </row>
    <row r="25474" spans="1:3" hidden="1" x14ac:dyDescent="0.25">
      <c r="A25474" t="s">
        <v>4130</v>
      </c>
      <c r="B25474" t="s">
        <v>28166</v>
      </c>
      <c r="C25474" t="s">
        <v>28167</v>
      </c>
    </row>
    <row r="25475" spans="1:3" hidden="1" x14ac:dyDescent="0.25">
      <c r="A25475" t="s">
        <v>4130</v>
      </c>
      <c r="B25475" t="s">
        <v>28168</v>
      </c>
      <c r="C25475" t="s">
        <v>28169</v>
      </c>
    </row>
    <row r="25476" spans="1:3" hidden="1" x14ac:dyDescent="0.25">
      <c r="A25476" t="s">
        <v>4130</v>
      </c>
      <c r="B25476" t="s">
        <v>28170</v>
      </c>
      <c r="C25476" t="s">
        <v>28169</v>
      </c>
    </row>
    <row r="25477" spans="1:3" hidden="1" x14ac:dyDescent="0.25">
      <c r="A25477" t="s">
        <v>4130</v>
      </c>
      <c r="B25477" t="s">
        <v>28171</v>
      </c>
      <c r="C25477" t="s">
        <v>28172</v>
      </c>
    </row>
    <row r="25478" spans="1:3" hidden="1" x14ac:dyDescent="0.25">
      <c r="A25478" t="s">
        <v>4130</v>
      </c>
      <c r="B25478" t="s">
        <v>28173</v>
      </c>
      <c r="C25478" t="s">
        <v>28174</v>
      </c>
    </row>
    <row r="25479" spans="1:3" hidden="1" x14ac:dyDescent="0.25">
      <c r="A25479" t="s">
        <v>4130</v>
      </c>
      <c r="B25479" t="s">
        <v>28175</v>
      </c>
      <c r="C25479" t="s">
        <v>28176</v>
      </c>
    </row>
    <row r="25480" spans="1:3" hidden="1" x14ac:dyDescent="0.25">
      <c r="A25480" t="s">
        <v>4130</v>
      </c>
      <c r="B25480" t="s">
        <v>4238</v>
      </c>
      <c r="C25480" t="s">
        <v>28176</v>
      </c>
    </row>
    <row r="25481" spans="1:3" hidden="1" x14ac:dyDescent="0.25">
      <c r="A25481" t="s">
        <v>4130</v>
      </c>
      <c r="B25481" t="s">
        <v>28177</v>
      </c>
      <c r="C25481" t="s">
        <v>26250</v>
      </c>
    </row>
    <row r="25482" spans="1:3" hidden="1" x14ac:dyDescent="0.25">
      <c r="A25482" t="s">
        <v>4130</v>
      </c>
      <c r="B25482" t="s">
        <v>28178</v>
      </c>
      <c r="C25482" t="s">
        <v>28179</v>
      </c>
    </row>
    <row r="25483" spans="1:3" hidden="1" x14ac:dyDescent="0.25">
      <c r="A25483" t="s">
        <v>4130</v>
      </c>
      <c r="B25483" t="s">
        <v>28180</v>
      </c>
      <c r="C25483" t="s">
        <v>28181</v>
      </c>
    </row>
    <row r="25484" spans="1:3" hidden="1" x14ac:dyDescent="0.25">
      <c r="A25484" t="s">
        <v>4130</v>
      </c>
      <c r="B25484" t="s">
        <v>28182</v>
      </c>
      <c r="C25484" t="s">
        <v>28183</v>
      </c>
    </row>
    <row r="25485" spans="1:3" hidden="1" x14ac:dyDescent="0.25">
      <c r="A25485" t="s">
        <v>4130</v>
      </c>
      <c r="B25485" t="s">
        <v>28184</v>
      </c>
      <c r="C25485" t="s">
        <v>28185</v>
      </c>
    </row>
    <row r="25486" spans="1:3" hidden="1" x14ac:dyDescent="0.25">
      <c r="A25486" t="s">
        <v>4130</v>
      </c>
      <c r="B25486" t="s">
        <v>28186</v>
      </c>
      <c r="C25486" t="s">
        <v>28187</v>
      </c>
    </row>
    <row r="25487" spans="1:3" hidden="1" x14ac:dyDescent="0.25">
      <c r="A25487" t="s">
        <v>4130</v>
      </c>
      <c r="B25487" t="s">
        <v>28188</v>
      </c>
      <c r="C25487" t="s">
        <v>28189</v>
      </c>
    </row>
    <row r="25488" spans="1:3" hidden="1" x14ac:dyDescent="0.25">
      <c r="A25488" t="s">
        <v>4130</v>
      </c>
      <c r="B25488" t="s">
        <v>28190</v>
      </c>
      <c r="C25488" t="s">
        <v>28189</v>
      </c>
    </row>
    <row r="25489" spans="1:3" hidden="1" x14ac:dyDescent="0.25">
      <c r="A25489" t="s">
        <v>4130</v>
      </c>
      <c r="B25489" t="s">
        <v>28191</v>
      </c>
      <c r="C25489" t="s">
        <v>28192</v>
      </c>
    </row>
    <row r="25490" spans="1:3" hidden="1" x14ac:dyDescent="0.25">
      <c r="A25490" t="s">
        <v>4130</v>
      </c>
      <c r="B25490" t="s">
        <v>28193</v>
      </c>
      <c r="C25490" t="s">
        <v>28192</v>
      </c>
    </row>
    <row r="25491" spans="1:3" hidden="1" x14ac:dyDescent="0.25">
      <c r="A25491" t="s">
        <v>4130</v>
      </c>
      <c r="B25491" t="s">
        <v>28191</v>
      </c>
      <c r="C25491" t="s">
        <v>28194</v>
      </c>
    </row>
    <row r="25492" spans="1:3" hidden="1" x14ac:dyDescent="0.25">
      <c r="A25492" t="s">
        <v>4130</v>
      </c>
      <c r="B25492" t="s">
        <v>28195</v>
      </c>
      <c r="C25492" t="s">
        <v>28196</v>
      </c>
    </row>
    <row r="25493" spans="1:3" hidden="1" x14ac:dyDescent="0.25">
      <c r="A25493" t="s">
        <v>4130</v>
      </c>
      <c r="B25493" t="s">
        <v>28197</v>
      </c>
      <c r="C25493" t="s">
        <v>28198</v>
      </c>
    </row>
    <row r="25494" spans="1:3" hidden="1" x14ac:dyDescent="0.25">
      <c r="A25494" t="s">
        <v>4130</v>
      </c>
      <c r="B25494" t="s">
        <v>28199</v>
      </c>
      <c r="C25494" t="s">
        <v>28200</v>
      </c>
    </row>
    <row r="25495" spans="1:3" hidden="1" x14ac:dyDescent="0.25">
      <c r="A25495" t="s">
        <v>4130</v>
      </c>
      <c r="B25495" t="s">
        <v>28201</v>
      </c>
      <c r="C25495" t="s">
        <v>28200</v>
      </c>
    </row>
    <row r="25496" spans="1:3" hidden="1" x14ac:dyDescent="0.25">
      <c r="A25496" t="s">
        <v>4130</v>
      </c>
      <c r="B25496" t="s">
        <v>28202</v>
      </c>
      <c r="C25496" t="s">
        <v>28203</v>
      </c>
    </row>
    <row r="25497" spans="1:3" hidden="1" x14ac:dyDescent="0.25">
      <c r="A25497" t="s">
        <v>4130</v>
      </c>
      <c r="B25497" t="s">
        <v>28204</v>
      </c>
      <c r="C25497" t="s">
        <v>28205</v>
      </c>
    </row>
    <row r="25498" spans="1:3" hidden="1" x14ac:dyDescent="0.25">
      <c r="A25498" t="s">
        <v>4130</v>
      </c>
      <c r="B25498" t="s">
        <v>28206</v>
      </c>
      <c r="C25498" t="s">
        <v>28207</v>
      </c>
    </row>
    <row r="25499" spans="1:3" hidden="1" x14ac:dyDescent="0.25">
      <c r="A25499" t="s">
        <v>4130</v>
      </c>
      <c r="B25499" t="s">
        <v>28208</v>
      </c>
      <c r="C25499" t="s">
        <v>28209</v>
      </c>
    </row>
    <row r="25500" spans="1:3" hidden="1" x14ac:dyDescent="0.25">
      <c r="A25500" t="s">
        <v>4130</v>
      </c>
      <c r="B25500" t="s">
        <v>4238</v>
      </c>
      <c r="C25500" t="s">
        <v>28209</v>
      </c>
    </row>
    <row r="25501" spans="1:3" hidden="1" x14ac:dyDescent="0.25">
      <c r="A25501" t="s">
        <v>4130</v>
      </c>
      <c r="B25501" t="s">
        <v>28210</v>
      </c>
      <c r="C25501" t="s">
        <v>28211</v>
      </c>
    </row>
    <row r="25502" spans="1:3" hidden="1" x14ac:dyDescent="0.25">
      <c r="A25502" t="s">
        <v>4130</v>
      </c>
      <c r="B25502" t="s">
        <v>28212</v>
      </c>
      <c r="C25502" t="s">
        <v>28213</v>
      </c>
    </row>
    <row r="25503" spans="1:3" hidden="1" x14ac:dyDescent="0.25">
      <c r="A25503" t="s">
        <v>4130</v>
      </c>
      <c r="B25503" t="s">
        <v>28214</v>
      </c>
      <c r="C25503" t="s">
        <v>28215</v>
      </c>
    </row>
    <row r="25504" spans="1:3" hidden="1" x14ac:dyDescent="0.25">
      <c r="A25504" t="s">
        <v>4130</v>
      </c>
      <c r="B25504" t="s">
        <v>4238</v>
      </c>
      <c r="C25504" t="s">
        <v>28215</v>
      </c>
    </row>
    <row r="25505" spans="1:3" hidden="1" x14ac:dyDescent="0.25">
      <c r="A25505" t="s">
        <v>4130</v>
      </c>
      <c r="B25505" t="s">
        <v>28216</v>
      </c>
      <c r="C25505" t="s">
        <v>28217</v>
      </c>
    </row>
    <row r="25506" spans="1:3" hidden="1" x14ac:dyDescent="0.25">
      <c r="A25506" t="s">
        <v>4130</v>
      </c>
      <c r="B25506" t="s">
        <v>28216</v>
      </c>
      <c r="C25506" t="s">
        <v>28218</v>
      </c>
    </row>
    <row r="25507" spans="1:3" hidden="1" x14ac:dyDescent="0.25">
      <c r="A25507" t="s">
        <v>4130</v>
      </c>
      <c r="B25507" t="s">
        <v>28219</v>
      </c>
      <c r="C25507" t="s">
        <v>28220</v>
      </c>
    </row>
    <row r="25508" spans="1:3" hidden="1" x14ac:dyDescent="0.25">
      <c r="A25508" t="s">
        <v>4130</v>
      </c>
      <c r="B25508" t="s">
        <v>28221</v>
      </c>
      <c r="C25508" t="s">
        <v>28217</v>
      </c>
    </row>
    <row r="25509" spans="1:3" hidden="1" x14ac:dyDescent="0.25">
      <c r="A25509" t="s">
        <v>4130</v>
      </c>
      <c r="B25509" t="s">
        <v>28222</v>
      </c>
      <c r="C25509" t="s">
        <v>28223</v>
      </c>
    </row>
    <row r="25510" spans="1:3" hidden="1" x14ac:dyDescent="0.25">
      <c r="A25510" t="s">
        <v>4130</v>
      </c>
      <c r="B25510" t="s">
        <v>28224</v>
      </c>
      <c r="C25510" t="s">
        <v>28225</v>
      </c>
    </row>
    <row r="25511" spans="1:3" hidden="1" x14ac:dyDescent="0.25">
      <c r="A25511" t="s">
        <v>4130</v>
      </c>
      <c r="B25511" t="s">
        <v>28226</v>
      </c>
      <c r="C25511" t="s">
        <v>28223</v>
      </c>
    </row>
    <row r="25512" spans="1:3" hidden="1" x14ac:dyDescent="0.25">
      <c r="A25512" t="s">
        <v>4130</v>
      </c>
      <c r="B25512" t="s">
        <v>28216</v>
      </c>
      <c r="C25512" t="s">
        <v>28227</v>
      </c>
    </row>
    <row r="25513" spans="1:3" hidden="1" x14ac:dyDescent="0.25">
      <c r="A25513" t="s">
        <v>4130</v>
      </c>
      <c r="B25513" t="s">
        <v>28228</v>
      </c>
      <c r="C25513" t="s">
        <v>28229</v>
      </c>
    </row>
    <row r="25514" spans="1:3" hidden="1" x14ac:dyDescent="0.25">
      <c r="A25514" t="s">
        <v>4130</v>
      </c>
      <c r="B25514" t="s">
        <v>28216</v>
      </c>
      <c r="C25514" t="s">
        <v>28230</v>
      </c>
    </row>
    <row r="25515" spans="1:3" hidden="1" x14ac:dyDescent="0.25">
      <c r="A25515" t="s">
        <v>4130</v>
      </c>
      <c r="B25515" t="s">
        <v>28216</v>
      </c>
      <c r="C25515" t="s">
        <v>28231</v>
      </c>
    </row>
    <row r="25516" spans="1:3" hidden="1" x14ac:dyDescent="0.25">
      <c r="A25516" t="s">
        <v>4130</v>
      </c>
      <c r="B25516" t="s">
        <v>28232</v>
      </c>
      <c r="C25516" t="s">
        <v>28233</v>
      </c>
    </row>
    <row r="25517" spans="1:3" hidden="1" x14ac:dyDescent="0.25">
      <c r="A25517" t="s">
        <v>4130</v>
      </c>
      <c r="B25517" t="s">
        <v>28234</v>
      </c>
      <c r="C25517" t="s">
        <v>28235</v>
      </c>
    </row>
    <row r="25518" spans="1:3" hidden="1" x14ac:dyDescent="0.25">
      <c r="A25518" t="s">
        <v>4130</v>
      </c>
      <c r="B25518" t="s">
        <v>28234</v>
      </c>
      <c r="C25518" t="s">
        <v>28236</v>
      </c>
    </row>
    <row r="25519" spans="1:3" hidden="1" x14ac:dyDescent="0.25">
      <c r="A25519" t="s">
        <v>4130</v>
      </c>
      <c r="B25519" t="s">
        <v>28237</v>
      </c>
      <c r="C25519" t="s">
        <v>28238</v>
      </c>
    </row>
    <row r="25520" spans="1:3" hidden="1" x14ac:dyDescent="0.25">
      <c r="A25520" t="s">
        <v>4130</v>
      </c>
      <c r="B25520" t="s">
        <v>28239</v>
      </c>
      <c r="C25520" t="s">
        <v>28240</v>
      </c>
    </row>
    <row r="25521" spans="1:3" hidden="1" x14ac:dyDescent="0.25">
      <c r="A25521" t="s">
        <v>4130</v>
      </c>
      <c r="B25521" t="s">
        <v>28241</v>
      </c>
      <c r="C25521" t="s">
        <v>28240</v>
      </c>
    </row>
    <row r="25522" spans="1:3" hidden="1" x14ac:dyDescent="0.25">
      <c r="A25522" t="s">
        <v>4130</v>
      </c>
      <c r="B25522" t="s">
        <v>28242</v>
      </c>
      <c r="C25522" t="s">
        <v>28240</v>
      </c>
    </row>
    <row r="25523" spans="1:3" hidden="1" x14ac:dyDescent="0.25">
      <c r="A25523" t="s">
        <v>4130</v>
      </c>
      <c r="B25523" t="s">
        <v>28243</v>
      </c>
      <c r="C25523" t="s">
        <v>28244</v>
      </c>
    </row>
    <row r="25524" spans="1:3" hidden="1" x14ac:dyDescent="0.25">
      <c r="A25524" t="s">
        <v>4130</v>
      </c>
      <c r="B25524" t="s">
        <v>28245</v>
      </c>
      <c r="C25524" t="s">
        <v>28246</v>
      </c>
    </row>
    <row r="25525" spans="1:3" hidden="1" x14ac:dyDescent="0.25">
      <c r="A25525" t="s">
        <v>4130</v>
      </c>
      <c r="B25525" t="s">
        <v>4238</v>
      </c>
      <c r="C25525" t="s">
        <v>28247</v>
      </c>
    </row>
    <row r="25526" spans="1:3" hidden="1" x14ac:dyDescent="0.25">
      <c r="A25526" t="s">
        <v>4130</v>
      </c>
      <c r="B25526" t="s">
        <v>28248</v>
      </c>
      <c r="C25526" t="s">
        <v>28247</v>
      </c>
    </row>
    <row r="25527" spans="1:3" hidden="1" x14ac:dyDescent="0.25">
      <c r="A25527" t="s">
        <v>4130</v>
      </c>
      <c r="B25527" t="s">
        <v>28243</v>
      </c>
      <c r="C25527" t="s">
        <v>28249</v>
      </c>
    </row>
    <row r="25528" spans="1:3" hidden="1" x14ac:dyDescent="0.25">
      <c r="A25528" t="s">
        <v>4130</v>
      </c>
      <c r="B25528" t="s">
        <v>28250</v>
      </c>
      <c r="C25528" t="s">
        <v>28251</v>
      </c>
    </row>
    <row r="25529" spans="1:3" hidden="1" x14ac:dyDescent="0.25">
      <c r="A25529" t="s">
        <v>4130</v>
      </c>
      <c r="B25529" t="s">
        <v>28252</v>
      </c>
      <c r="C25529" t="s">
        <v>28253</v>
      </c>
    </row>
    <row r="25530" spans="1:3" hidden="1" x14ac:dyDescent="0.25">
      <c r="A25530" t="s">
        <v>4130</v>
      </c>
      <c r="B25530" t="s">
        <v>28243</v>
      </c>
      <c r="C25530" t="s">
        <v>28247</v>
      </c>
    </row>
    <row r="25531" spans="1:3" hidden="1" x14ac:dyDescent="0.25">
      <c r="A25531" t="s">
        <v>4130</v>
      </c>
      <c r="B25531" t="s">
        <v>28254</v>
      </c>
      <c r="C25531" t="s">
        <v>28255</v>
      </c>
    </row>
    <row r="25532" spans="1:3" hidden="1" x14ac:dyDescent="0.25">
      <c r="A25532" t="s">
        <v>4130</v>
      </c>
      <c r="B25532" t="s">
        <v>4238</v>
      </c>
      <c r="C25532" t="s">
        <v>28256</v>
      </c>
    </row>
    <row r="25533" spans="1:3" hidden="1" x14ac:dyDescent="0.25">
      <c r="A25533" t="s">
        <v>4130</v>
      </c>
      <c r="B25533" t="s">
        <v>28243</v>
      </c>
      <c r="C25533" t="s">
        <v>28256</v>
      </c>
    </row>
    <row r="25534" spans="1:3" hidden="1" x14ac:dyDescent="0.25">
      <c r="A25534" t="s">
        <v>4130</v>
      </c>
      <c r="B25534" t="s">
        <v>28243</v>
      </c>
      <c r="C25534" t="s">
        <v>28257</v>
      </c>
    </row>
    <row r="25535" spans="1:3" hidden="1" x14ac:dyDescent="0.25">
      <c r="A25535" t="s">
        <v>4130</v>
      </c>
      <c r="B25535" t="s">
        <v>28258</v>
      </c>
      <c r="C25535" t="s">
        <v>28259</v>
      </c>
    </row>
    <row r="25536" spans="1:3" hidden="1" x14ac:dyDescent="0.25">
      <c r="A25536" t="s">
        <v>4130</v>
      </c>
      <c r="B25536" t="s">
        <v>28260</v>
      </c>
      <c r="C25536" t="s">
        <v>28259</v>
      </c>
    </row>
    <row r="25537" spans="1:3" hidden="1" x14ac:dyDescent="0.25">
      <c r="A25537" t="s">
        <v>4130</v>
      </c>
      <c r="B25537" t="s">
        <v>28243</v>
      </c>
      <c r="C25537" t="s">
        <v>28261</v>
      </c>
    </row>
    <row r="25538" spans="1:3" hidden="1" x14ac:dyDescent="0.25">
      <c r="A25538" t="s">
        <v>4130</v>
      </c>
      <c r="B25538" t="s">
        <v>28262</v>
      </c>
      <c r="C25538" t="s">
        <v>28263</v>
      </c>
    </row>
    <row r="25539" spans="1:3" hidden="1" x14ac:dyDescent="0.25">
      <c r="A25539" t="s">
        <v>4130</v>
      </c>
      <c r="B25539" t="s">
        <v>28264</v>
      </c>
      <c r="C25539" t="s">
        <v>28265</v>
      </c>
    </row>
    <row r="25540" spans="1:3" hidden="1" x14ac:dyDescent="0.25">
      <c r="A25540" t="s">
        <v>4130</v>
      </c>
      <c r="B25540" t="s">
        <v>28266</v>
      </c>
      <c r="C25540" t="s">
        <v>28267</v>
      </c>
    </row>
    <row r="25541" spans="1:3" hidden="1" x14ac:dyDescent="0.25">
      <c r="A25541" t="s">
        <v>4130</v>
      </c>
      <c r="B25541" t="s">
        <v>28268</v>
      </c>
      <c r="C25541" t="s">
        <v>28269</v>
      </c>
    </row>
    <row r="25542" spans="1:3" hidden="1" x14ac:dyDescent="0.25">
      <c r="A25542" t="s">
        <v>4130</v>
      </c>
      <c r="B25542" t="s">
        <v>28270</v>
      </c>
      <c r="C25542" t="s">
        <v>28271</v>
      </c>
    </row>
    <row r="25543" spans="1:3" hidden="1" x14ac:dyDescent="0.25">
      <c r="A25543" t="s">
        <v>4130</v>
      </c>
      <c r="B25543" t="s">
        <v>28272</v>
      </c>
      <c r="C25543" t="s">
        <v>28273</v>
      </c>
    </row>
    <row r="25544" spans="1:3" hidden="1" x14ac:dyDescent="0.25">
      <c r="A25544" t="s">
        <v>4130</v>
      </c>
      <c r="B25544" t="s">
        <v>28274</v>
      </c>
      <c r="C25544" t="s">
        <v>28275</v>
      </c>
    </row>
    <row r="25545" spans="1:3" hidden="1" x14ac:dyDescent="0.25">
      <c r="A25545" t="s">
        <v>4130</v>
      </c>
      <c r="B25545" t="s">
        <v>28276</v>
      </c>
      <c r="C25545" t="s">
        <v>28273</v>
      </c>
    </row>
    <row r="25546" spans="1:3" hidden="1" x14ac:dyDescent="0.25">
      <c r="A25546" t="s">
        <v>4130</v>
      </c>
      <c r="B25546" t="s">
        <v>28277</v>
      </c>
      <c r="C25546" t="s">
        <v>28278</v>
      </c>
    </row>
    <row r="25547" spans="1:3" hidden="1" x14ac:dyDescent="0.25">
      <c r="A25547" t="s">
        <v>4130</v>
      </c>
      <c r="B25547" t="s">
        <v>28279</v>
      </c>
      <c r="C25547" t="s">
        <v>28280</v>
      </c>
    </row>
    <row r="25548" spans="1:3" hidden="1" x14ac:dyDescent="0.25">
      <c r="A25548" t="s">
        <v>4130</v>
      </c>
      <c r="B25548" t="s">
        <v>28274</v>
      </c>
      <c r="C25548" t="s">
        <v>28273</v>
      </c>
    </row>
    <row r="25549" spans="1:3" hidden="1" x14ac:dyDescent="0.25">
      <c r="A25549" t="s">
        <v>4130</v>
      </c>
      <c r="B25549" t="s">
        <v>28277</v>
      </c>
      <c r="C25549" t="s">
        <v>28281</v>
      </c>
    </row>
    <row r="25550" spans="1:3" hidden="1" x14ac:dyDescent="0.25">
      <c r="A25550" t="s">
        <v>4130</v>
      </c>
      <c r="B25550" t="s">
        <v>28282</v>
      </c>
      <c r="C25550" t="s">
        <v>28283</v>
      </c>
    </row>
    <row r="25551" spans="1:3" hidden="1" x14ac:dyDescent="0.25">
      <c r="A25551" t="s">
        <v>4130</v>
      </c>
      <c r="B25551" t="s">
        <v>28284</v>
      </c>
      <c r="C25551" t="s">
        <v>28285</v>
      </c>
    </row>
    <row r="25552" spans="1:3" hidden="1" x14ac:dyDescent="0.25">
      <c r="A25552" t="s">
        <v>4130</v>
      </c>
      <c r="B25552" t="s">
        <v>28286</v>
      </c>
      <c r="C25552" t="s">
        <v>28287</v>
      </c>
    </row>
    <row r="25553" spans="1:3" hidden="1" x14ac:dyDescent="0.25">
      <c r="A25553" t="s">
        <v>4130</v>
      </c>
      <c r="B25553" t="s">
        <v>28288</v>
      </c>
      <c r="C25553" t="s">
        <v>28287</v>
      </c>
    </row>
    <row r="25554" spans="1:3" hidden="1" x14ac:dyDescent="0.25">
      <c r="A25554" t="s">
        <v>4130</v>
      </c>
      <c r="B25554" t="s">
        <v>28289</v>
      </c>
      <c r="C25554" t="s">
        <v>28287</v>
      </c>
    </row>
    <row r="25555" spans="1:3" hidden="1" x14ac:dyDescent="0.25">
      <c r="A25555" t="s">
        <v>4130</v>
      </c>
      <c r="B25555" t="s">
        <v>28290</v>
      </c>
      <c r="C25555" t="s">
        <v>28291</v>
      </c>
    </row>
    <row r="25556" spans="1:3" hidden="1" x14ac:dyDescent="0.25">
      <c r="A25556" t="s">
        <v>4130</v>
      </c>
      <c r="B25556" t="s">
        <v>28292</v>
      </c>
      <c r="C25556" t="s">
        <v>28293</v>
      </c>
    </row>
    <row r="25557" spans="1:3" hidden="1" x14ac:dyDescent="0.25">
      <c r="A25557" t="s">
        <v>4130</v>
      </c>
      <c r="B25557" t="s">
        <v>28294</v>
      </c>
      <c r="C25557" t="s">
        <v>28295</v>
      </c>
    </row>
    <row r="25558" spans="1:3" hidden="1" x14ac:dyDescent="0.25">
      <c r="A25558" t="s">
        <v>4130</v>
      </c>
      <c r="B25558" t="s">
        <v>28296</v>
      </c>
      <c r="C25558" t="s">
        <v>28297</v>
      </c>
    </row>
    <row r="25559" spans="1:3" hidden="1" x14ac:dyDescent="0.25">
      <c r="A25559" t="s">
        <v>4130</v>
      </c>
      <c r="B25559" t="s">
        <v>28296</v>
      </c>
      <c r="C25559" t="s">
        <v>28298</v>
      </c>
    </row>
    <row r="25560" spans="1:3" hidden="1" x14ac:dyDescent="0.25">
      <c r="A25560" t="s">
        <v>4130</v>
      </c>
      <c r="B25560" t="s">
        <v>28299</v>
      </c>
      <c r="C25560" t="s">
        <v>3910</v>
      </c>
    </row>
    <row r="25561" spans="1:3" hidden="1" x14ac:dyDescent="0.25">
      <c r="A25561" t="s">
        <v>4130</v>
      </c>
      <c r="B25561" t="s">
        <v>28300</v>
      </c>
      <c r="C25561" t="s">
        <v>28301</v>
      </c>
    </row>
    <row r="25562" spans="1:3" hidden="1" x14ac:dyDescent="0.25">
      <c r="A25562" t="s">
        <v>4130</v>
      </c>
      <c r="B25562" t="s">
        <v>28302</v>
      </c>
      <c r="C25562" t="s">
        <v>28303</v>
      </c>
    </row>
    <row r="25563" spans="1:3" hidden="1" x14ac:dyDescent="0.25">
      <c r="A25563" t="s">
        <v>4130</v>
      </c>
      <c r="B25563" t="s">
        <v>28304</v>
      </c>
      <c r="C25563" t="s">
        <v>28305</v>
      </c>
    </row>
    <row r="25564" spans="1:3" hidden="1" x14ac:dyDescent="0.25">
      <c r="A25564" t="s">
        <v>4130</v>
      </c>
      <c r="B25564" t="s">
        <v>28306</v>
      </c>
      <c r="C25564" t="s">
        <v>28307</v>
      </c>
    </row>
    <row r="25565" spans="1:3" hidden="1" x14ac:dyDescent="0.25">
      <c r="A25565" t="s">
        <v>4130</v>
      </c>
      <c r="B25565" t="s">
        <v>28308</v>
      </c>
      <c r="C25565" t="s">
        <v>28309</v>
      </c>
    </row>
    <row r="25566" spans="1:3" hidden="1" x14ac:dyDescent="0.25">
      <c r="A25566" t="s">
        <v>4130</v>
      </c>
      <c r="B25566" t="s">
        <v>28308</v>
      </c>
      <c r="C25566" t="s">
        <v>28310</v>
      </c>
    </row>
    <row r="25567" spans="1:3" hidden="1" x14ac:dyDescent="0.25">
      <c r="A25567" t="s">
        <v>4130</v>
      </c>
      <c r="B25567" t="s">
        <v>28311</v>
      </c>
      <c r="C25567" t="s">
        <v>28312</v>
      </c>
    </row>
    <row r="25568" spans="1:3" hidden="1" x14ac:dyDescent="0.25">
      <c r="A25568" t="s">
        <v>4130</v>
      </c>
      <c r="B25568" t="s">
        <v>28311</v>
      </c>
      <c r="C25568" t="s">
        <v>28313</v>
      </c>
    </row>
    <row r="25569" spans="1:3" hidden="1" x14ac:dyDescent="0.25">
      <c r="A25569" t="s">
        <v>4130</v>
      </c>
      <c r="B25569" t="s">
        <v>28314</v>
      </c>
      <c r="C25569" t="s">
        <v>28315</v>
      </c>
    </row>
    <row r="25570" spans="1:3" hidden="1" x14ac:dyDescent="0.25">
      <c r="A25570" t="s">
        <v>4130</v>
      </c>
      <c r="B25570" t="s">
        <v>28316</v>
      </c>
      <c r="C25570" t="s">
        <v>28315</v>
      </c>
    </row>
    <row r="25571" spans="1:3" hidden="1" x14ac:dyDescent="0.25">
      <c r="A25571" t="s">
        <v>4130</v>
      </c>
      <c r="B25571" t="s">
        <v>28314</v>
      </c>
      <c r="C25571" t="s">
        <v>28317</v>
      </c>
    </row>
    <row r="25572" spans="1:3" hidden="1" x14ac:dyDescent="0.25">
      <c r="A25572" t="s">
        <v>4130</v>
      </c>
      <c r="B25572" t="s">
        <v>28318</v>
      </c>
      <c r="C25572" t="s">
        <v>28315</v>
      </c>
    </row>
    <row r="25573" spans="1:3" hidden="1" x14ac:dyDescent="0.25">
      <c r="A25573" t="s">
        <v>4130</v>
      </c>
      <c r="B25573" t="s">
        <v>28319</v>
      </c>
      <c r="C25573" t="s">
        <v>28315</v>
      </c>
    </row>
    <row r="25574" spans="1:3" hidden="1" x14ac:dyDescent="0.25">
      <c r="A25574" t="s">
        <v>4130</v>
      </c>
      <c r="B25574" t="s">
        <v>28320</v>
      </c>
      <c r="C25574" t="s">
        <v>17460</v>
      </c>
    </row>
    <row r="25575" spans="1:3" hidden="1" x14ac:dyDescent="0.25">
      <c r="A25575" t="s">
        <v>4130</v>
      </c>
      <c r="B25575" t="s">
        <v>4238</v>
      </c>
      <c r="C25575" t="s">
        <v>17460</v>
      </c>
    </row>
    <row r="25576" spans="1:3" hidden="1" x14ac:dyDescent="0.25">
      <c r="A25576" t="s">
        <v>4130</v>
      </c>
      <c r="B25576" t="s">
        <v>28321</v>
      </c>
      <c r="C25576" t="s">
        <v>17460</v>
      </c>
    </row>
    <row r="25577" spans="1:3" hidden="1" x14ac:dyDescent="0.25">
      <c r="A25577" t="s">
        <v>4130</v>
      </c>
      <c r="B25577" t="s">
        <v>28322</v>
      </c>
      <c r="C25577" t="s">
        <v>28323</v>
      </c>
    </row>
    <row r="25578" spans="1:3" hidden="1" x14ac:dyDescent="0.25">
      <c r="A25578" t="s">
        <v>4130</v>
      </c>
      <c r="B25578" t="s">
        <v>4238</v>
      </c>
      <c r="C25578" t="s">
        <v>28323</v>
      </c>
    </row>
    <row r="25579" spans="1:3" hidden="1" x14ac:dyDescent="0.25">
      <c r="A25579" t="s">
        <v>4130</v>
      </c>
      <c r="B25579" t="s">
        <v>28324</v>
      </c>
      <c r="C25579" t="s">
        <v>21319</v>
      </c>
    </row>
    <row r="25580" spans="1:3" hidden="1" x14ac:dyDescent="0.25">
      <c r="A25580" t="s">
        <v>4130</v>
      </c>
      <c r="B25580" t="s">
        <v>28325</v>
      </c>
      <c r="C25580" t="s">
        <v>21319</v>
      </c>
    </row>
    <row r="25581" spans="1:3" hidden="1" x14ac:dyDescent="0.25">
      <c r="A25581" t="s">
        <v>4130</v>
      </c>
      <c r="B25581" t="s">
        <v>28326</v>
      </c>
      <c r="C25581" t="s">
        <v>28327</v>
      </c>
    </row>
    <row r="25582" spans="1:3" hidden="1" x14ac:dyDescent="0.25">
      <c r="A25582" t="s">
        <v>4130</v>
      </c>
      <c r="B25582" t="s">
        <v>28328</v>
      </c>
      <c r="C25582" t="s">
        <v>28329</v>
      </c>
    </row>
    <row r="25583" spans="1:3" hidden="1" x14ac:dyDescent="0.25">
      <c r="A25583" t="s">
        <v>4130</v>
      </c>
      <c r="B25583" t="s">
        <v>28330</v>
      </c>
      <c r="C25583" t="s">
        <v>28329</v>
      </c>
    </row>
    <row r="25584" spans="1:3" hidden="1" x14ac:dyDescent="0.25">
      <c r="A25584" t="s">
        <v>4130</v>
      </c>
      <c r="B25584" t="s">
        <v>28331</v>
      </c>
      <c r="C25584" t="s">
        <v>28332</v>
      </c>
    </row>
    <row r="25585" spans="1:3" hidden="1" x14ac:dyDescent="0.25">
      <c r="A25585" t="s">
        <v>4130</v>
      </c>
      <c r="B25585" t="s">
        <v>28333</v>
      </c>
      <c r="C25585" t="s">
        <v>28334</v>
      </c>
    </row>
    <row r="25586" spans="1:3" hidden="1" x14ac:dyDescent="0.25">
      <c r="A25586" t="s">
        <v>4130</v>
      </c>
      <c r="B25586" t="s">
        <v>28335</v>
      </c>
      <c r="C25586" t="s">
        <v>28336</v>
      </c>
    </row>
    <row r="25587" spans="1:3" hidden="1" x14ac:dyDescent="0.25">
      <c r="A25587" t="s">
        <v>4130</v>
      </c>
      <c r="B25587" t="s">
        <v>28337</v>
      </c>
      <c r="C25587" t="s">
        <v>28338</v>
      </c>
    </row>
    <row r="25588" spans="1:3" hidden="1" x14ac:dyDescent="0.25">
      <c r="A25588" t="s">
        <v>4130</v>
      </c>
      <c r="B25588" t="s">
        <v>28339</v>
      </c>
      <c r="C25588" t="s">
        <v>28340</v>
      </c>
    </row>
    <row r="25589" spans="1:3" hidden="1" x14ac:dyDescent="0.25">
      <c r="A25589" t="s">
        <v>4130</v>
      </c>
      <c r="B25589" t="s">
        <v>28341</v>
      </c>
      <c r="C25589" t="s">
        <v>28342</v>
      </c>
    </row>
    <row r="25590" spans="1:3" hidden="1" x14ac:dyDescent="0.25">
      <c r="A25590" t="s">
        <v>4130</v>
      </c>
      <c r="B25590" t="s">
        <v>28343</v>
      </c>
      <c r="C25590" t="s">
        <v>28344</v>
      </c>
    </row>
    <row r="25591" spans="1:3" hidden="1" x14ac:dyDescent="0.25">
      <c r="A25591" t="s">
        <v>4130</v>
      </c>
      <c r="B25591" t="s">
        <v>28345</v>
      </c>
      <c r="C25591" t="s">
        <v>28346</v>
      </c>
    </row>
    <row r="25592" spans="1:3" hidden="1" x14ac:dyDescent="0.25">
      <c r="A25592" t="s">
        <v>4130</v>
      </c>
      <c r="B25592" t="s">
        <v>28347</v>
      </c>
      <c r="C25592" t="s">
        <v>28348</v>
      </c>
    </row>
    <row r="25593" spans="1:3" hidden="1" x14ac:dyDescent="0.25">
      <c r="A25593" t="s">
        <v>4130</v>
      </c>
      <c r="B25593" t="s">
        <v>28349</v>
      </c>
      <c r="C25593" t="s">
        <v>28350</v>
      </c>
    </row>
    <row r="25594" spans="1:3" hidden="1" x14ac:dyDescent="0.25">
      <c r="A25594" t="s">
        <v>4130</v>
      </c>
      <c r="B25594" t="s">
        <v>28351</v>
      </c>
      <c r="C25594" t="s">
        <v>28352</v>
      </c>
    </row>
    <row r="25595" spans="1:3" hidden="1" x14ac:dyDescent="0.25">
      <c r="A25595" t="s">
        <v>4130</v>
      </c>
      <c r="B25595" t="s">
        <v>28353</v>
      </c>
      <c r="C25595" t="s">
        <v>28354</v>
      </c>
    </row>
    <row r="25596" spans="1:3" hidden="1" x14ac:dyDescent="0.25">
      <c r="A25596" t="s">
        <v>4130</v>
      </c>
      <c r="B25596" t="s">
        <v>28355</v>
      </c>
      <c r="C25596" t="s">
        <v>28356</v>
      </c>
    </row>
    <row r="25597" spans="1:3" hidden="1" x14ac:dyDescent="0.25">
      <c r="A25597" t="s">
        <v>4130</v>
      </c>
      <c r="B25597" t="s">
        <v>28357</v>
      </c>
      <c r="C25597" t="s">
        <v>28358</v>
      </c>
    </row>
    <row r="25598" spans="1:3" hidden="1" x14ac:dyDescent="0.25">
      <c r="A25598" t="s">
        <v>4130</v>
      </c>
      <c r="B25598" t="s">
        <v>28359</v>
      </c>
      <c r="C25598" t="s">
        <v>28358</v>
      </c>
    </row>
    <row r="25599" spans="1:3" hidden="1" x14ac:dyDescent="0.25">
      <c r="A25599" t="s">
        <v>4130</v>
      </c>
      <c r="B25599" t="s">
        <v>28360</v>
      </c>
      <c r="C25599" t="s">
        <v>28361</v>
      </c>
    </row>
    <row r="25600" spans="1:3" hidden="1" x14ac:dyDescent="0.25">
      <c r="A25600" t="s">
        <v>4130</v>
      </c>
      <c r="B25600" t="s">
        <v>28362</v>
      </c>
      <c r="C25600" t="s">
        <v>28363</v>
      </c>
    </row>
    <row r="25601" spans="1:3" hidden="1" x14ac:dyDescent="0.25">
      <c r="A25601" t="s">
        <v>4130</v>
      </c>
      <c r="B25601" t="s">
        <v>28364</v>
      </c>
      <c r="C25601" t="s">
        <v>28365</v>
      </c>
    </row>
    <row r="25602" spans="1:3" hidden="1" x14ac:dyDescent="0.25">
      <c r="A25602" t="s">
        <v>4130</v>
      </c>
      <c r="B25602" t="s">
        <v>4238</v>
      </c>
      <c r="C25602" t="s">
        <v>28365</v>
      </c>
    </row>
    <row r="25603" spans="1:3" hidden="1" x14ac:dyDescent="0.25">
      <c r="A25603" t="s">
        <v>4130</v>
      </c>
      <c r="B25603" t="s">
        <v>28366</v>
      </c>
      <c r="C25603" t="s">
        <v>28367</v>
      </c>
    </row>
    <row r="25604" spans="1:3" hidden="1" x14ac:dyDescent="0.25">
      <c r="A25604" t="s">
        <v>4130</v>
      </c>
      <c r="B25604" t="s">
        <v>4238</v>
      </c>
      <c r="C25604" t="s">
        <v>28367</v>
      </c>
    </row>
    <row r="25605" spans="1:3" hidden="1" x14ac:dyDescent="0.25">
      <c r="A25605" t="s">
        <v>4130</v>
      </c>
      <c r="B25605" t="s">
        <v>28368</v>
      </c>
      <c r="C25605" t="s">
        <v>28369</v>
      </c>
    </row>
    <row r="25606" spans="1:3" hidden="1" x14ac:dyDescent="0.25">
      <c r="A25606" t="s">
        <v>4130</v>
      </c>
      <c r="B25606" t="s">
        <v>28370</v>
      </c>
      <c r="C25606" t="s">
        <v>28371</v>
      </c>
    </row>
    <row r="25607" spans="1:3" hidden="1" x14ac:dyDescent="0.25">
      <c r="A25607" t="s">
        <v>4130</v>
      </c>
      <c r="B25607" t="s">
        <v>28372</v>
      </c>
      <c r="C25607" t="s">
        <v>28373</v>
      </c>
    </row>
    <row r="25608" spans="1:3" hidden="1" x14ac:dyDescent="0.25">
      <c r="A25608" t="s">
        <v>4130</v>
      </c>
      <c r="B25608" t="s">
        <v>28374</v>
      </c>
      <c r="C25608" t="s">
        <v>28375</v>
      </c>
    </row>
    <row r="25609" spans="1:3" hidden="1" x14ac:dyDescent="0.25">
      <c r="A25609" t="s">
        <v>4130</v>
      </c>
      <c r="B25609" t="s">
        <v>4238</v>
      </c>
      <c r="C25609" t="s">
        <v>28375</v>
      </c>
    </row>
    <row r="25610" spans="1:3" hidden="1" x14ac:dyDescent="0.25">
      <c r="A25610" t="s">
        <v>4130</v>
      </c>
      <c r="B25610" t="s">
        <v>28376</v>
      </c>
      <c r="C25610" t="s">
        <v>28377</v>
      </c>
    </row>
    <row r="25611" spans="1:3" hidden="1" x14ac:dyDescent="0.25">
      <c r="A25611" t="s">
        <v>4130</v>
      </c>
      <c r="B25611" t="s">
        <v>28378</v>
      </c>
      <c r="C25611" t="s">
        <v>28379</v>
      </c>
    </row>
    <row r="25612" spans="1:3" hidden="1" x14ac:dyDescent="0.25">
      <c r="A25612" t="s">
        <v>4130</v>
      </c>
      <c r="B25612" t="s">
        <v>28380</v>
      </c>
      <c r="C25612" t="s">
        <v>28381</v>
      </c>
    </row>
    <row r="25613" spans="1:3" hidden="1" x14ac:dyDescent="0.25">
      <c r="A25613" t="s">
        <v>4130</v>
      </c>
      <c r="B25613" t="s">
        <v>28382</v>
      </c>
      <c r="C25613" t="s">
        <v>28383</v>
      </c>
    </row>
    <row r="25614" spans="1:3" hidden="1" x14ac:dyDescent="0.25">
      <c r="A25614" t="s">
        <v>4130</v>
      </c>
      <c r="B25614" t="s">
        <v>28384</v>
      </c>
      <c r="C25614" t="s">
        <v>28383</v>
      </c>
    </row>
    <row r="25615" spans="1:3" hidden="1" x14ac:dyDescent="0.25">
      <c r="A25615" t="s">
        <v>4130</v>
      </c>
      <c r="B25615" t="s">
        <v>4238</v>
      </c>
      <c r="C25615" t="s">
        <v>28383</v>
      </c>
    </row>
    <row r="25616" spans="1:3" hidden="1" x14ac:dyDescent="0.25">
      <c r="A25616" t="s">
        <v>4130</v>
      </c>
      <c r="B25616" t="s">
        <v>28385</v>
      </c>
      <c r="C25616" t="s">
        <v>28386</v>
      </c>
    </row>
    <row r="25617" spans="1:3" hidden="1" x14ac:dyDescent="0.25">
      <c r="A25617" t="s">
        <v>4130</v>
      </c>
      <c r="B25617" t="s">
        <v>28387</v>
      </c>
      <c r="C25617" t="s">
        <v>28388</v>
      </c>
    </row>
    <row r="25618" spans="1:3" hidden="1" x14ac:dyDescent="0.25">
      <c r="A25618" t="s">
        <v>4130</v>
      </c>
      <c r="B25618" t="s">
        <v>28389</v>
      </c>
      <c r="C25618" t="s">
        <v>28390</v>
      </c>
    </row>
    <row r="25619" spans="1:3" hidden="1" x14ac:dyDescent="0.25">
      <c r="A25619" t="s">
        <v>4130</v>
      </c>
      <c r="B25619" t="s">
        <v>28391</v>
      </c>
      <c r="C25619" t="s">
        <v>28392</v>
      </c>
    </row>
    <row r="25620" spans="1:3" hidden="1" x14ac:dyDescent="0.25">
      <c r="A25620" t="s">
        <v>4130</v>
      </c>
      <c r="B25620" t="s">
        <v>4238</v>
      </c>
      <c r="C25620" t="s">
        <v>28392</v>
      </c>
    </row>
    <row r="25621" spans="1:3" hidden="1" x14ac:dyDescent="0.25">
      <c r="A25621" t="s">
        <v>4130</v>
      </c>
      <c r="B25621" t="s">
        <v>28393</v>
      </c>
      <c r="C25621" t="s">
        <v>28394</v>
      </c>
    </row>
    <row r="25622" spans="1:3" hidden="1" x14ac:dyDescent="0.25">
      <c r="A25622" t="s">
        <v>4130</v>
      </c>
      <c r="B25622" t="s">
        <v>28395</v>
      </c>
      <c r="C25622" t="s">
        <v>28396</v>
      </c>
    </row>
    <row r="25623" spans="1:3" hidden="1" x14ac:dyDescent="0.25">
      <c r="A25623" t="s">
        <v>4130</v>
      </c>
      <c r="B25623" t="s">
        <v>28397</v>
      </c>
      <c r="C25623" t="s">
        <v>28398</v>
      </c>
    </row>
    <row r="25624" spans="1:3" hidden="1" x14ac:dyDescent="0.25">
      <c r="A25624" t="s">
        <v>4130</v>
      </c>
      <c r="B25624" t="s">
        <v>4238</v>
      </c>
      <c r="C25624" t="s">
        <v>28398</v>
      </c>
    </row>
    <row r="25625" spans="1:3" hidden="1" x14ac:dyDescent="0.25">
      <c r="A25625" t="s">
        <v>4130</v>
      </c>
      <c r="B25625" t="s">
        <v>28399</v>
      </c>
      <c r="C25625" t="s">
        <v>28400</v>
      </c>
    </row>
    <row r="25626" spans="1:3" hidden="1" x14ac:dyDescent="0.25">
      <c r="A25626" t="s">
        <v>4130</v>
      </c>
      <c r="B25626" t="s">
        <v>28401</v>
      </c>
      <c r="C25626" t="s">
        <v>28402</v>
      </c>
    </row>
    <row r="25627" spans="1:3" hidden="1" x14ac:dyDescent="0.25">
      <c r="A25627" t="s">
        <v>4130</v>
      </c>
      <c r="B25627" t="s">
        <v>28403</v>
      </c>
      <c r="C25627" t="s">
        <v>28404</v>
      </c>
    </row>
    <row r="25628" spans="1:3" hidden="1" x14ac:dyDescent="0.25">
      <c r="A25628" t="s">
        <v>4130</v>
      </c>
      <c r="B25628" t="s">
        <v>28405</v>
      </c>
      <c r="C25628" t="s">
        <v>28406</v>
      </c>
    </row>
    <row r="25629" spans="1:3" hidden="1" x14ac:dyDescent="0.25">
      <c r="A25629" t="s">
        <v>4130</v>
      </c>
      <c r="B25629" t="s">
        <v>28407</v>
      </c>
      <c r="C25629" t="s">
        <v>28408</v>
      </c>
    </row>
    <row r="25630" spans="1:3" hidden="1" x14ac:dyDescent="0.25">
      <c r="A25630" t="s">
        <v>4130</v>
      </c>
      <c r="B25630" t="s">
        <v>28409</v>
      </c>
      <c r="C25630" t="s">
        <v>28410</v>
      </c>
    </row>
    <row r="25631" spans="1:3" hidden="1" x14ac:dyDescent="0.25">
      <c r="A25631" t="s">
        <v>4130</v>
      </c>
      <c r="B25631" t="s">
        <v>28411</v>
      </c>
      <c r="C25631" t="s">
        <v>28412</v>
      </c>
    </row>
    <row r="25632" spans="1:3" hidden="1" x14ac:dyDescent="0.25">
      <c r="A25632" t="s">
        <v>4130</v>
      </c>
      <c r="B25632" t="s">
        <v>28413</v>
      </c>
      <c r="C25632" t="s">
        <v>28414</v>
      </c>
    </row>
    <row r="25633" spans="1:3" hidden="1" x14ac:dyDescent="0.25">
      <c r="A25633" t="s">
        <v>4130</v>
      </c>
      <c r="B25633" t="s">
        <v>28415</v>
      </c>
      <c r="C25633" t="s">
        <v>28416</v>
      </c>
    </row>
    <row r="25634" spans="1:3" hidden="1" x14ac:dyDescent="0.25">
      <c r="A25634" t="s">
        <v>4130</v>
      </c>
      <c r="B25634" t="s">
        <v>28417</v>
      </c>
      <c r="C25634" t="s">
        <v>28418</v>
      </c>
    </row>
    <row r="25635" spans="1:3" hidden="1" x14ac:dyDescent="0.25">
      <c r="A25635" t="s">
        <v>4130</v>
      </c>
      <c r="B25635" t="s">
        <v>28419</v>
      </c>
      <c r="C25635" t="s">
        <v>28420</v>
      </c>
    </row>
    <row r="25636" spans="1:3" hidden="1" x14ac:dyDescent="0.25">
      <c r="A25636" t="s">
        <v>4130</v>
      </c>
      <c r="B25636" t="s">
        <v>28421</v>
      </c>
      <c r="C25636" t="s">
        <v>28422</v>
      </c>
    </row>
    <row r="25637" spans="1:3" hidden="1" x14ac:dyDescent="0.25">
      <c r="A25637" t="s">
        <v>4130</v>
      </c>
      <c r="B25637" t="s">
        <v>4238</v>
      </c>
      <c r="C25637" t="s">
        <v>28422</v>
      </c>
    </row>
    <row r="25638" spans="1:3" hidden="1" x14ac:dyDescent="0.25">
      <c r="A25638" t="s">
        <v>4130</v>
      </c>
      <c r="B25638" t="s">
        <v>28423</v>
      </c>
      <c r="C25638" t="s">
        <v>28424</v>
      </c>
    </row>
    <row r="25639" spans="1:3" hidden="1" x14ac:dyDescent="0.25">
      <c r="A25639" t="s">
        <v>4130</v>
      </c>
      <c r="B25639" t="s">
        <v>28425</v>
      </c>
      <c r="C25639" t="s">
        <v>28426</v>
      </c>
    </row>
    <row r="25640" spans="1:3" hidden="1" x14ac:dyDescent="0.25">
      <c r="A25640" t="s">
        <v>4130</v>
      </c>
      <c r="B25640" t="s">
        <v>28427</v>
      </c>
      <c r="C25640" t="s">
        <v>28426</v>
      </c>
    </row>
    <row r="25641" spans="1:3" hidden="1" x14ac:dyDescent="0.25">
      <c r="A25641" t="s">
        <v>4130</v>
      </c>
      <c r="B25641" t="s">
        <v>4238</v>
      </c>
      <c r="C25641" t="s">
        <v>28424</v>
      </c>
    </row>
    <row r="25642" spans="1:3" hidden="1" x14ac:dyDescent="0.25">
      <c r="A25642" t="s">
        <v>4130</v>
      </c>
      <c r="B25642" t="s">
        <v>28428</v>
      </c>
      <c r="C25642" t="s">
        <v>28429</v>
      </c>
    </row>
    <row r="25643" spans="1:3" hidden="1" x14ac:dyDescent="0.25">
      <c r="A25643" t="s">
        <v>4130</v>
      </c>
      <c r="B25643" t="s">
        <v>28430</v>
      </c>
      <c r="C25643" t="s">
        <v>28431</v>
      </c>
    </row>
    <row r="25644" spans="1:3" hidden="1" x14ac:dyDescent="0.25">
      <c r="A25644" t="s">
        <v>4130</v>
      </c>
      <c r="B25644" t="s">
        <v>28432</v>
      </c>
      <c r="C25644" t="s">
        <v>28433</v>
      </c>
    </row>
    <row r="25645" spans="1:3" hidden="1" x14ac:dyDescent="0.25">
      <c r="A25645" t="s">
        <v>4130</v>
      </c>
      <c r="B25645" t="s">
        <v>28434</v>
      </c>
      <c r="C25645" t="s">
        <v>28431</v>
      </c>
    </row>
    <row r="25646" spans="1:3" hidden="1" x14ac:dyDescent="0.25">
      <c r="A25646" t="s">
        <v>4130</v>
      </c>
      <c r="B25646" t="s">
        <v>28435</v>
      </c>
      <c r="C25646" t="s">
        <v>28431</v>
      </c>
    </row>
    <row r="25647" spans="1:3" hidden="1" x14ac:dyDescent="0.25">
      <c r="A25647" t="s">
        <v>4130</v>
      </c>
      <c r="B25647" t="s">
        <v>28436</v>
      </c>
      <c r="C25647" t="s">
        <v>28431</v>
      </c>
    </row>
    <row r="25648" spans="1:3" hidden="1" x14ac:dyDescent="0.25">
      <c r="A25648" t="s">
        <v>4130</v>
      </c>
      <c r="B25648" t="s">
        <v>28437</v>
      </c>
      <c r="C25648" t="s">
        <v>28431</v>
      </c>
    </row>
    <row r="25649" spans="1:3" hidden="1" x14ac:dyDescent="0.25">
      <c r="A25649" t="s">
        <v>4130</v>
      </c>
      <c r="B25649" t="s">
        <v>28438</v>
      </c>
      <c r="C25649" t="s">
        <v>28431</v>
      </c>
    </row>
    <row r="25650" spans="1:3" hidden="1" x14ac:dyDescent="0.25">
      <c r="A25650" t="s">
        <v>4130</v>
      </c>
      <c r="B25650" t="s">
        <v>28439</v>
      </c>
      <c r="C25650" t="s">
        <v>28431</v>
      </c>
    </row>
    <row r="25651" spans="1:3" hidden="1" x14ac:dyDescent="0.25">
      <c r="A25651" t="s">
        <v>4130</v>
      </c>
      <c r="B25651" t="s">
        <v>28440</v>
      </c>
      <c r="C25651" t="s">
        <v>28431</v>
      </c>
    </row>
    <row r="25652" spans="1:3" hidden="1" x14ac:dyDescent="0.25">
      <c r="A25652" t="s">
        <v>4130</v>
      </c>
      <c r="B25652" t="s">
        <v>28441</v>
      </c>
      <c r="C25652" t="s">
        <v>28431</v>
      </c>
    </row>
    <row r="25653" spans="1:3" hidden="1" x14ac:dyDescent="0.25">
      <c r="A25653" t="s">
        <v>4130</v>
      </c>
      <c r="B25653" t="s">
        <v>28442</v>
      </c>
      <c r="C25653" t="s">
        <v>28431</v>
      </c>
    </row>
    <row r="25654" spans="1:3" hidden="1" x14ac:dyDescent="0.25">
      <c r="A25654" t="s">
        <v>4130</v>
      </c>
      <c r="B25654" t="s">
        <v>28443</v>
      </c>
      <c r="C25654" t="s">
        <v>28431</v>
      </c>
    </row>
    <row r="25655" spans="1:3" hidden="1" x14ac:dyDescent="0.25">
      <c r="A25655" t="s">
        <v>4130</v>
      </c>
      <c r="B25655" t="s">
        <v>28444</v>
      </c>
      <c r="C25655" t="s">
        <v>28445</v>
      </c>
    </row>
    <row r="25656" spans="1:3" hidden="1" x14ac:dyDescent="0.25">
      <c r="A25656" t="s">
        <v>4130</v>
      </c>
      <c r="B25656" t="s">
        <v>4238</v>
      </c>
      <c r="C25656" t="s">
        <v>28445</v>
      </c>
    </row>
    <row r="25657" spans="1:3" hidden="1" x14ac:dyDescent="0.25">
      <c r="A25657" t="s">
        <v>4130</v>
      </c>
      <c r="B25657" t="s">
        <v>28446</v>
      </c>
      <c r="C25657" t="s">
        <v>28447</v>
      </c>
    </row>
    <row r="25658" spans="1:3" hidden="1" x14ac:dyDescent="0.25">
      <c r="A25658" t="s">
        <v>4130</v>
      </c>
      <c r="B25658" t="s">
        <v>28448</v>
      </c>
      <c r="C25658" t="s">
        <v>28449</v>
      </c>
    </row>
    <row r="25659" spans="1:3" hidden="1" x14ac:dyDescent="0.25">
      <c r="A25659" t="s">
        <v>4130</v>
      </c>
      <c r="B25659" t="s">
        <v>28450</v>
      </c>
      <c r="C25659" t="s">
        <v>28451</v>
      </c>
    </row>
    <row r="25660" spans="1:3" hidden="1" x14ac:dyDescent="0.25">
      <c r="A25660" t="s">
        <v>4130</v>
      </c>
      <c r="B25660" t="s">
        <v>28452</v>
      </c>
      <c r="C25660" t="s">
        <v>22770</v>
      </c>
    </row>
    <row r="25661" spans="1:3" hidden="1" x14ac:dyDescent="0.25">
      <c r="A25661" t="s">
        <v>4130</v>
      </c>
      <c r="B25661" t="s">
        <v>28453</v>
      </c>
      <c r="C25661" t="s">
        <v>28454</v>
      </c>
    </row>
    <row r="25662" spans="1:3" hidden="1" x14ac:dyDescent="0.25">
      <c r="A25662" t="s">
        <v>4130</v>
      </c>
      <c r="B25662" t="s">
        <v>28455</v>
      </c>
      <c r="C25662" t="s">
        <v>28456</v>
      </c>
    </row>
    <row r="25663" spans="1:3" hidden="1" x14ac:dyDescent="0.25">
      <c r="A25663" t="s">
        <v>4130</v>
      </c>
      <c r="B25663" t="s">
        <v>28457</v>
      </c>
      <c r="C25663" t="s">
        <v>28458</v>
      </c>
    </row>
    <row r="25664" spans="1:3" hidden="1" x14ac:dyDescent="0.25">
      <c r="A25664" t="s">
        <v>4130</v>
      </c>
      <c r="B25664" t="s">
        <v>4238</v>
      </c>
      <c r="C25664" t="s">
        <v>28458</v>
      </c>
    </row>
    <row r="25665" spans="1:3" hidden="1" x14ac:dyDescent="0.25">
      <c r="A25665" t="s">
        <v>4130</v>
      </c>
      <c r="B25665" t="s">
        <v>28459</v>
      </c>
      <c r="C25665" t="s">
        <v>28460</v>
      </c>
    </row>
    <row r="25666" spans="1:3" hidden="1" x14ac:dyDescent="0.25">
      <c r="A25666" t="s">
        <v>4130</v>
      </c>
      <c r="B25666" t="s">
        <v>28461</v>
      </c>
      <c r="C25666" t="s">
        <v>28460</v>
      </c>
    </row>
    <row r="25667" spans="1:3" hidden="1" x14ac:dyDescent="0.25">
      <c r="A25667" t="s">
        <v>4130</v>
      </c>
      <c r="B25667" t="s">
        <v>28462</v>
      </c>
      <c r="C25667" t="s">
        <v>28463</v>
      </c>
    </row>
    <row r="25668" spans="1:3" hidden="1" x14ac:dyDescent="0.25">
      <c r="A25668" t="s">
        <v>4130</v>
      </c>
      <c r="B25668" t="s">
        <v>28464</v>
      </c>
      <c r="C25668" t="s">
        <v>28463</v>
      </c>
    </row>
    <row r="25669" spans="1:3" hidden="1" x14ac:dyDescent="0.25">
      <c r="A25669" t="s">
        <v>4130</v>
      </c>
      <c r="B25669" t="s">
        <v>28465</v>
      </c>
      <c r="C25669" t="s">
        <v>28466</v>
      </c>
    </row>
    <row r="25670" spans="1:3" hidden="1" x14ac:dyDescent="0.25">
      <c r="A25670" t="s">
        <v>4130</v>
      </c>
      <c r="B25670" t="s">
        <v>28467</v>
      </c>
      <c r="C25670" t="s">
        <v>28468</v>
      </c>
    </row>
    <row r="25671" spans="1:3" hidden="1" x14ac:dyDescent="0.25">
      <c r="A25671" t="s">
        <v>4130</v>
      </c>
      <c r="B25671" t="s">
        <v>28469</v>
      </c>
      <c r="C25671" t="s">
        <v>28470</v>
      </c>
    </row>
    <row r="25672" spans="1:3" hidden="1" x14ac:dyDescent="0.25">
      <c r="A25672" t="s">
        <v>4130</v>
      </c>
      <c r="B25672" t="s">
        <v>28471</v>
      </c>
      <c r="C25672" t="s">
        <v>28472</v>
      </c>
    </row>
    <row r="25673" spans="1:3" hidden="1" x14ac:dyDescent="0.25">
      <c r="A25673" t="s">
        <v>4130</v>
      </c>
      <c r="B25673" t="s">
        <v>28473</v>
      </c>
      <c r="C25673" t="s">
        <v>28474</v>
      </c>
    </row>
    <row r="25674" spans="1:3" hidden="1" x14ac:dyDescent="0.25">
      <c r="A25674" t="s">
        <v>4130</v>
      </c>
      <c r="B25674" t="s">
        <v>28475</v>
      </c>
      <c r="C25674" t="s">
        <v>28476</v>
      </c>
    </row>
    <row r="25675" spans="1:3" hidden="1" x14ac:dyDescent="0.25">
      <c r="A25675" t="s">
        <v>4130</v>
      </c>
      <c r="B25675" t="s">
        <v>28477</v>
      </c>
      <c r="C25675" t="s">
        <v>28478</v>
      </c>
    </row>
    <row r="25676" spans="1:3" hidden="1" x14ac:dyDescent="0.25">
      <c r="A25676" t="s">
        <v>4130</v>
      </c>
      <c r="B25676" t="s">
        <v>28479</v>
      </c>
      <c r="C25676" t="s">
        <v>28478</v>
      </c>
    </row>
    <row r="25677" spans="1:3" hidden="1" x14ac:dyDescent="0.25">
      <c r="A25677" t="s">
        <v>4130</v>
      </c>
      <c r="B25677" t="s">
        <v>28480</v>
      </c>
      <c r="C25677" t="s">
        <v>28481</v>
      </c>
    </row>
    <row r="25678" spans="1:3" hidden="1" x14ac:dyDescent="0.25">
      <c r="A25678" t="s">
        <v>4130</v>
      </c>
      <c r="B25678" t="s">
        <v>28482</v>
      </c>
      <c r="C25678" t="s">
        <v>28481</v>
      </c>
    </row>
    <row r="25679" spans="1:3" hidden="1" x14ac:dyDescent="0.25">
      <c r="A25679" t="s">
        <v>4130</v>
      </c>
      <c r="B25679" t="s">
        <v>28480</v>
      </c>
      <c r="C25679" t="s">
        <v>28483</v>
      </c>
    </row>
    <row r="25680" spans="1:3" hidden="1" x14ac:dyDescent="0.25">
      <c r="A25680" t="s">
        <v>4130</v>
      </c>
      <c r="B25680" t="s">
        <v>28484</v>
      </c>
      <c r="C25680" t="s">
        <v>28485</v>
      </c>
    </row>
    <row r="25681" spans="1:3" hidden="1" x14ac:dyDescent="0.25">
      <c r="A25681" t="s">
        <v>4130</v>
      </c>
      <c r="B25681" t="s">
        <v>4238</v>
      </c>
      <c r="C25681" t="s">
        <v>28485</v>
      </c>
    </row>
    <row r="25682" spans="1:3" hidden="1" x14ac:dyDescent="0.25">
      <c r="A25682" t="s">
        <v>4130</v>
      </c>
      <c r="B25682" t="s">
        <v>28486</v>
      </c>
      <c r="C25682" t="s">
        <v>28487</v>
      </c>
    </row>
    <row r="25683" spans="1:3" hidden="1" x14ac:dyDescent="0.25">
      <c r="A25683" t="s">
        <v>4130</v>
      </c>
      <c r="B25683" t="s">
        <v>28488</v>
      </c>
      <c r="C25683" t="s">
        <v>28489</v>
      </c>
    </row>
    <row r="25684" spans="1:3" hidden="1" x14ac:dyDescent="0.25">
      <c r="A25684" t="s">
        <v>4130</v>
      </c>
      <c r="B25684" t="s">
        <v>28490</v>
      </c>
      <c r="C25684" t="s">
        <v>28491</v>
      </c>
    </row>
    <row r="25685" spans="1:3" hidden="1" x14ac:dyDescent="0.25">
      <c r="A25685" t="s">
        <v>4130</v>
      </c>
      <c r="B25685" t="s">
        <v>28492</v>
      </c>
      <c r="C25685" t="s">
        <v>28493</v>
      </c>
    </row>
    <row r="25686" spans="1:3" hidden="1" x14ac:dyDescent="0.25">
      <c r="A25686" t="s">
        <v>4130</v>
      </c>
      <c r="B25686" t="s">
        <v>28490</v>
      </c>
      <c r="C25686" t="s">
        <v>28494</v>
      </c>
    </row>
    <row r="25687" spans="1:3" hidden="1" x14ac:dyDescent="0.25">
      <c r="A25687" t="s">
        <v>4130</v>
      </c>
      <c r="B25687" t="s">
        <v>28495</v>
      </c>
      <c r="C25687" t="s">
        <v>28496</v>
      </c>
    </row>
    <row r="25688" spans="1:3" hidden="1" x14ac:dyDescent="0.25">
      <c r="A25688" t="s">
        <v>4130</v>
      </c>
      <c r="B25688" t="s">
        <v>28497</v>
      </c>
      <c r="C25688" t="s">
        <v>28496</v>
      </c>
    </row>
    <row r="25689" spans="1:3" hidden="1" x14ac:dyDescent="0.25">
      <c r="A25689" t="s">
        <v>4130</v>
      </c>
      <c r="B25689" t="s">
        <v>28498</v>
      </c>
      <c r="C25689" t="s">
        <v>28499</v>
      </c>
    </row>
    <row r="25690" spans="1:3" hidden="1" x14ac:dyDescent="0.25">
      <c r="A25690" t="s">
        <v>4130</v>
      </c>
      <c r="B25690" t="s">
        <v>28500</v>
      </c>
      <c r="C25690" t="s">
        <v>28499</v>
      </c>
    </row>
    <row r="25691" spans="1:3" hidden="1" x14ac:dyDescent="0.25">
      <c r="A25691" t="s">
        <v>4130</v>
      </c>
      <c r="B25691" t="s">
        <v>28501</v>
      </c>
      <c r="C25691" t="s">
        <v>28502</v>
      </c>
    </row>
    <row r="25692" spans="1:3" hidden="1" x14ac:dyDescent="0.25">
      <c r="A25692" t="s">
        <v>4130</v>
      </c>
      <c r="B25692" t="s">
        <v>4238</v>
      </c>
      <c r="C25692" t="s">
        <v>28502</v>
      </c>
    </row>
    <row r="25693" spans="1:3" hidden="1" x14ac:dyDescent="0.25">
      <c r="A25693" t="s">
        <v>4130</v>
      </c>
      <c r="B25693" t="s">
        <v>28503</v>
      </c>
      <c r="C25693" t="s">
        <v>28504</v>
      </c>
    </row>
    <row r="25694" spans="1:3" hidden="1" x14ac:dyDescent="0.25">
      <c r="A25694" t="s">
        <v>4130</v>
      </c>
      <c r="B25694" t="s">
        <v>4238</v>
      </c>
      <c r="C25694" t="s">
        <v>28504</v>
      </c>
    </row>
    <row r="25695" spans="1:3" hidden="1" x14ac:dyDescent="0.25">
      <c r="A25695" t="s">
        <v>4130</v>
      </c>
      <c r="B25695" t="s">
        <v>28505</v>
      </c>
      <c r="C25695" t="s">
        <v>28506</v>
      </c>
    </row>
    <row r="25696" spans="1:3" hidden="1" x14ac:dyDescent="0.25">
      <c r="A25696" t="s">
        <v>4130</v>
      </c>
      <c r="B25696" t="s">
        <v>28507</v>
      </c>
      <c r="C25696" t="s">
        <v>28508</v>
      </c>
    </row>
    <row r="25697" spans="1:3" hidden="1" x14ac:dyDescent="0.25">
      <c r="A25697" t="s">
        <v>4130</v>
      </c>
      <c r="B25697" t="s">
        <v>28509</v>
      </c>
      <c r="C25697" t="s">
        <v>28510</v>
      </c>
    </row>
    <row r="25698" spans="1:3" hidden="1" x14ac:dyDescent="0.25">
      <c r="A25698" t="s">
        <v>4130</v>
      </c>
      <c r="B25698" t="s">
        <v>28511</v>
      </c>
      <c r="C25698" t="s">
        <v>28512</v>
      </c>
    </row>
    <row r="25699" spans="1:3" hidden="1" x14ac:dyDescent="0.25">
      <c r="A25699" t="s">
        <v>4130</v>
      </c>
      <c r="B25699" t="s">
        <v>28513</v>
      </c>
      <c r="C25699" t="s">
        <v>22826</v>
      </c>
    </row>
    <row r="25700" spans="1:3" hidden="1" x14ac:dyDescent="0.25">
      <c r="A25700" t="s">
        <v>4130</v>
      </c>
      <c r="B25700" t="s">
        <v>4238</v>
      </c>
      <c r="C25700" t="s">
        <v>22826</v>
      </c>
    </row>
    <row r="25701" spans="1:3" hidden="1" x14ac:dyDescent="0.25">
      <c r="A25701" t="s">
        <v>4130</v>
      </c>
      <c r="B25701" t="s">
        <v>28514</v>
      </c>
      <c r="C25701" t="s">
        <v>28515</v>
      </c>
    </row>
    <row r="25702" spans="1:3" hidden="1" x14ac:dyDescent="0.25">
      <c r="A25702" t="s">
        <v>4130</v>
      </c>
      <c r="B25702" t="s">
        <v>28516</v>
      </c>
      <c r="C25702" t="s">
        <v>28517</v>
      </c>
    </row>
    <row r="25703" spans="1:3" hidden="1" x14ac:dyDescent="0.25">
      <c r="A25703" t="s">
        <v>4130</v>
      </c>
      <c r="B25703" t="s">
        <v>4238</v>
      </c>
      <c r="C25703" t="s">
        <v>28517</v>
      </c>
    </row>
    <row r="25704" spans="1:3" hidden="1" x14ac:dyDescent="0.25">
      <c r="A25704" t="s">
        <v>4130</v>
      </c>
      <c r="B25704" t="s">
        <v>28518</v>
      </c>
      <c r="C25704" t="s">
        <v>1073</v>
      </c>
    </row>
    <row r="25705" spans="1:3" hidden="1" x14ac:dyDescent="0.25">
      <c r="A25705" t="s">
        <v>4130</v>
      </c>
      <c r="B25705" t="s">
        <v>28519</v>
      </c>
      <c r="C25705" t="s">
        <v>28520</v>
      </c>
    </row>
    <row r="25706" spans="1:3" hidden="1" x14ac:dyDescent="0.25">
      <c r="A25706" t="s">
        <v>4130</v>
      </c>
      <c r="B25706" t="s">
        <v>28521</v>
      </c>
      <c r="C25706" t="s">
        <v>28522</v>
      </c>
    </row>
    <row r="25707" spans="1:3" hidden="1" x14ac:dyDescent="0.25">
      <c r="A25707" t="s">
        <v>4130</v>
      </c>
      <c r="B25707" t="s">
        <v>28523</v>
      </c>
      <c r="C25707" t="s">
        <v>28524</v>
      </c>
    </row>
    <row r="25708" spans="1:3" hidden="1" x14ac:dyDescent="0.25">
      <c r="A25708" t="s">
        <v>4130</v>
      </c>
      <c r="B25708" t="s">
        <v>28525</v>
      </c>
      <c r="C25708" t="s">
        <v>28526</v>
      </c>
    </row>
    <row r="25709" spans="1:3" hidden="1" x14ac:dyDescent="0.25">
      <c r="A25709" t="s">
        <v>4130</v>
      </c>
      <c r="B25709" t="s">
        <v>28527</v>
      </c>
      <c r="C25709" t="s">
        <v>28528</v>
      </c>
    </row>
    <row r="25710" spans="1:3" hidden="1" x14ac:dyDescent="0.25">
      <c r="A25710" t="s">
        <v>4130</v>
      </c>
      <c r="B25710" t="s">
        <v>28529</v>
      </c>
      <c r="C25710" t="s">
        <v>28530</v>
      </c>
    </row>
    <row r="25711" spans="1:3" hidden="1" x14ac:dyDescent="0.25">
      <c r="A25711" t="s">
        <v>4130</v>
      </c>
      <c r="B25711" t="s">
        <v>28531</v>
      </c>
      <c r="C25711" t="s">
        <v>28532</v>
      </c>
    </row>
    <row r="25712" spans="1:3" hidden="1" x14ac:dyDescent="0.25">
      <c r="A25712" t="s">
        <v>4130</v>
      </c>
      <c r="B25712" t="s">
        <v>28533</v>
      </c>
      <c r="C25712" t="s">
        <v>28534</v>
      </c>
    </row>
    <row r="25713" spans="1:3" hidden="1" x14ac:dyDescent="0.25">
      <c r="A25713" t="s">
        <v>4130</v>
      </c>
      <c r="B25713" t="s">
        <v>28535</v>
      </c>
      <c r="C25713" t="s">
        <v>28536</v>
      </c>
    </row>
    <row r="25714" spans="1:3" hidden="1" x14ac:dyDescent="0.25">
      <c r="A25714" t="s">
        <v>4130</v>
      </c>
      <c r="B25714" t="s">
        <v>28537</v>
      </c>
      <c r="C25714" t="s">
        <v>28536</v>
      </c>
    </row>
    <row r="25715" spans="1:3" hidden="1" x14ac:dyDescent="0.25">
      <c r="A25715" t="s">
        <v>4130</v>
      </c>
      <c r="B25715" t="s">
        <v>28538</v>
      </c>
      <c r="C25715" t="s">
        <v>28536</v>
      </c>
    </row>
    <row r="25716" spans="1:3" hidden="1" x14ac:dyDescent="0.25">
      <c r="A25716" t="s">
        <v>4130</v>
      </c>
      <c r="B25716" t="s">
        <v>28538</v>
      </c>
      <c r="C25716" t="s">
        <v>28539</v>
      </c>
    </row>
    <row r="25717" spans="1:3" hidden="1" x14ac:dyDescent="0.25">
      <c r="A25717" t="s">
        <v>4130</v>
      </c>
      <c r="B25717" t="s">
        <v>28538</v>
      </c>
      <c r="C25717" t="s">
        <v>28540</v>
      </c>
    </row>
    <row r="25718" spans="1:3" hidden="1" x14ac:dyDescent="0.25">
      <c r="A25718" t="s">
        <v>4130</v>
      </c>
      <c r="B25718" t="s">
        <v>28535</v>
      </c>
      <c r="C25718" t="s">
        <v>28539</v>
      </c>
    </row>
    <row r="25719" spans="1:3" hidden="1" x14ac:dyDescent="0.25">
      <c r="A25719" t="s">
        <v>4130</v>
      </c>
      <c r="B25719" t="s">
        <v>28535</v>
      </c>
      <c r="C25719" t="s">
        <v>28540</v>
      </c>
    </row>
    <row r="25720" spans="1:3" hidden="1" x14ac:dyDescent="0.25">
      <c r="A25720" t="s">
        <v>4130</v>
      </c>
      <c r="B25720" t="s">
        <v>28541</v>
      </c>
      <c r="C25720" t="s">
        <v>28542</v>
      </c>
    </row>
    <row r="25721" spans="1:3" hidden="1" x14ac:dyDescent="0.25">
      <c r="A25721" t="s">
        <v>4130</v>
      </c>
      <c r="B25721" t="s">
        <v>28543</v>
      </c>
      <c r="C25721" t="s">
        <v>28542</v>
      </c>
    </row>
    <row r="25722" spans="1:3" hidden="1" x14ac:dyDescent="0.25">
      <c r="A25722" t="s">
        <v>4130</v>
      </c>
      <c r="B25722" t="s">
        <v>28543</v>
      </c>
      <c r="C25722" t="s">
        <v>28544</v>
      </c>
    </row>
    <row r="25723" spans="1:3" hidden="1" x14ac:dyDescent="0.25">
      <c r="A25723" t="s">
        <v>4130</v>
      </c>
      <c r="B25723" t="s">
        <v>28545</v>
      </c>
      <c r="C25723" t="s">
        <v>28546</v>
      </c>
    </row>
    <row r="25724" spans="1:3" hidden="1" x14ac:dyDescent="0.25">
      <c r="A25724" t="s">
        <v>4130</v>
      </c>
      <c r="B25724" t="s">
        <v>4238</v>
      </c>
      <c r="C25724" t="s">
        <v>28546</v>
      </c>
    </row>
    <row r="25725" spans="1:3" hidden="1" x14ac:dyDescent="0.25">
      <c r="A25725" t="s">
        <v>4130</v>
      </c>
      <c r="B25725" t="s">
        <v>28547</v>
      </c>
      <c r="C25725" t="s">
        <v>28203</v>
      </c>
    </row>
    <row r="25726" spans="1:3" hidden="1" x14ac:dyDescent="0.25">
      <c r="A25726" t="s">
        <v>4130</v>
      </c>
      <c r="B25726" t="s">
        <v>28548</v>
      </c>
      <c r="C25726" t="s">
        <v>28549</v>
      </c>
    </row>
    <row r="25727" spans="1:3" hidden="1" x14ac:dyDescent="0.25">
      <c r="A25727" t="s">
        <v>4130</v>
      </c>
      <c r="B25727" t="s">
        <v>28550</v>
      </c>
      <c r="C25727" t="s">
        <v>28551</v>
      </c>
    </row>
    <row r="25728" spans="1:3" hidden="1" x14ac:dyDescent="0.25">
      <c r="A25728" t="s">
        <v>4130</v>
      </c>
      <c r="B25728" t="s">
        <v>28552</v>
      </c>
      <c r="C25728" t="s">
        <v>28553</v>
      </c>
    </row>
    <row r="25729" spans="1:3" hidden="1" x14ac:dyDescent="0.25">
      <c r="A25729" t="s">
        <v>4130</v>
      </c>
      <c r="B25729" t="s">
        <v>4238</v>
      </c>
      <c r="C25729" t="s">
        <v>28553</v>
      </c>
    </row>
    <row r="25730" spans="1:3" hidden="1" x14ac:dyDescent="0.25">
      <c r="A25730" t="s">
        <v>4130</v>
      </c>
      <c r="B25730" t="s">
        <v>28554</v>
      </c>
      <c r="C25730" t="s">
        <v>28555</v>
      </c>
    </row>
    <row r="25731" spans="1:3" hidden="1" x14ac:dyDescent="0.25">
      <c r="A25731" t="s">
        <v>4130</v>
      </c>
      <c r="B25731" t="s">
        <v>28556</v>
      </c>
      <c r="C25731" t="s">
        <v>28557</v>
      </c>
    </row>
    <row r="25732" spans="1:3" hidden="1" x14ac:dyDescent="0.25">
      <c r="A25732" t="s">
        <v>4130</v>
      </c>
      <c r="B25732" t="s">
        <v>28558</v>
      </c>
      <c r="C25732" t="s">
        <v>28559</v>
      </c>
    </row>
    <row r="25733" spans="1:3" hidden="1" x14ac:dyDescent="0.25">
      <c r="A25733" t="s">
        <v>4130</v>
      </c>
      <c r="B25733" t="s">
        <v>28560</v>
      </c>
      <c r="C25733" t="s">
        <v>28561</v>
      </c>
    </row>
    <row r="25734" spans="1:3" hidden="1" x14ac:dyDescent="0.25">
      <c r="A25734" t="s">
        <v>4130</v>
      </c>
      <c r="B25734" t="s">
        <v>28562</v>
      </c>
      <c r="C25734" t="s">
        <v>28563</v>
      </c>
    </row>
    <row r="25735" spans="1:3" hidden="1" x14ac:dyDescent="0.25">
      <c r="A25735" t="s">
        <v>4130</v>
      </c>
      <c r="B25735" t="s">
        <v>28564</v>
      </c>
      <c r="C25735" t="s">
        <v>28565</v>
      </c>
    </row>
    <row r="25736" spans="1:3" hidden="1" x14ac:dyDescent="0.25">
      <c r="A25736" t="s">
        <v>4130</v>
      </c>
      <c r="B25736" t="s">
        <v>28566</v>
      </c>
      <c r="C25736" t="s">
        <v>28567</v>
      </c>
    </row>
    <row r="25737" spans="1:3" hidden="1" x14ac:dyDescent="0.25">
      <c r="A25737" t="s">
        <v>4130</v>
      </c>
      <c r="B25737" t="s">
        <v>4238</v>
      </c>
      <c r="C25737" t="s">
        <v>28567</v>
      </c>
    </row>
    <row r="25738" spans="1:3" hidden="1" x14ac:dyDescent="0.25">
      <c r="A25738" t="s">
        <v>4130</v>
      </c>
      <c r="B25738" t="s">
        <v>28568</v>
      </c>
      <c r="C25738" t="s">
        <v>22784</v>
      </c>
    </row>
    <row r="25739" spans="1:3" hidden="1" x14ac:dyDescent="0.25">
      <c r="A25739" t="s">
        <v>4130</v>
      </c>
      <c r="B25739" t="s">
        <v>28569</v>
      </c>
      <c r="C25739" t="s">
        <v>28570</v>
      </c>
    </row>
    <row r="25740" spans="1:3" hidden="1" x14ac:dyDescent="0.25">
      <c r="A25740" t="s">
        <v>4130</v>
      </c>
      <c r="B25740" t="s">
        <v>4238</v>
      </c>
      <c r="C25740" t="s">
        <v>28570</v>
      </c>
    </row>
    <row r="25741" spans="1:3" hidden="1" x14ac:dyDescent="0.25">
      <c r="A25741" t="s">
        <v>4130</v>
      </c>
      <c r="B25741" t="s">
        <v>28571</v>
      </c>
      <c r="C25741" t="s">
        <v>28572</v>
      </c>
    </row>
    <row r="25742" spans="1:3" hidden="1" x14ac:dyDescent="0.25">
      <c r="A25742" t="s">
        <v>4130</v>
      </c>
      <c r="B25742" t="s">
        <v>28573</v>
      </c>
      <c r="C25742" t="s">
        <v>28574</v>
      </c>
    </row>
    <row r="25743" spans="1:3" hidden="1" x14ac:dyDescent="0.25">
      <c r="A25743" t="s">
        <v>4130</v>
      </c>
      <c r="B25743" t="s">
        <v>28575</v>
      </c>
      <c r="C25743" t="s">
        <v>28576</v>
      </c>
    </row>
    <row r="25744" spans="1:3" hidden="1" x14ac:dyDescent="0.25">
      <c r="A25744" t="s">
        <v>4130</v>
      </c>
      <c r="B25744" t="s">
        <v>28577</v>
      </c>
      <c r="C25744" t="s">
        <v>28578</v>
      </c>
    </row>
    <row r="25745" spans="1:3" hidden="1" x14ac:dyDescent="0.25">
      <c r="A25745" t="s">
        <v>4130</v>
      </c>
      <c r="B25745" t="s">
        <v>28579</v>
      </c>
      <c r="C25745" t="s">
        <v>28580</v>
      </c>
    </row>
    <row r="25746" spans="1:3" hidden="1" x14ac:dyDescent="0.25">
      <c r="A25746" t="s">
        <v>4130</v>
      </c>
      <c r="B25746" t="s">
        <v>4238</v>
      </c>
      <c r="C25746" t="s">
        <v>28580</v>
      </c>
    </row>
    <row r="25747" spans="1:3" hidden="1" x14ac:dyDescent="0.25">
      <c r="A25747" t="s">
        <v>4130</v>
      </c>
      <c r="B25747" t="s">
        <v>28581</v>
      </c>
      <c r="C25747" t="s">
        <v>28582</v>
      </c>
    </row>
    <row r="25748" spans="1:3" hidden="1" x14ac:dyDescent="0.25">
      <c r="A25748" t="s">
        <v>4130</v>
      </c>
      <c r="B25748" t="s">
        <v>28583</v>
      </c>
      <c r="C25748" t="s">
        <v>28584</v>
      </c>
    </row>
    <row r="25749" spans="1:3" hidden="1" x14ac:dyDescent="0.25">
      <c r="A25749" t="s">
        <v>4130</v>
      </c>
      <c r="B25749" t="s">
        <v>4238</v>
      </c>
      <c r="C25749" t="s">
        <v>28584</v>
      </c>
    </row>
    <row r="25750" spans="1:3" hidden="1" x14ac:dyDescent="0.25">
      <c r="A25750" t="s">
        <v>4130</v>
      </c>
      <c r="B25750" t="s">
        <v>28585</v>
      </c>
      <c r="C25750" t="s">
        <v>28586</v>
      </c>
    </row>
    <row r="25751" spans="1:3" hidden="1" x14ac:dyDescent="0.25">
      <c r="A25751" t="s">
        <v>4130</v>
      </c>
      <c r="B25751" t="s">
        <v>28587</v>
      </c>
      <c r="C25751" t="s">
        <v>28588</v>
      </c>
    </row>
    <row r="25752" spans="1:3" hidden="1" x14ac:dyDescent="0.25">
      <c r="A25752" t="s">
        <v>4130</v>
      </c>
      <c r="B25752" t="s">
        <v>28587</v>
      </c>
      <c r="C25752" t="s">
        <v>28589</v>
      </c>
    </row>
    <row r="25753" spans="1:3" hidden="1" x14ac:dyDescent="0.25">
      <c r="A25753" t="s">
        <v>4130</v>
      </c>
      <c r="B25753" t="s">
        <v>4238</v>
      </c>
      <c r="C25753" t="s">
        <v>28589</v>
      </c>
    </row>
    <row r="25754" spans="1:3" hidden="1" x14ac:dyDescent="0.25">
      <c r="A25754" t="s">
        <v>4130</v>
      </c>
      <c r="B25754" t="s">
        <v>28590</v>
      </c>
      <c r="C25754" t="s">
        <v>28591</v>
      </c>
    </row>
    <row r="25755" spans="1:3" hidden="1" x14ac:dyDescent="0.25">
      <c r="A25755" t="s">
        <v>4130</v>
      </c>
      <c r="B25755" t="s">
        <v>4238</v>
      </c>
      <c r="C25755" t="s">
        <v>28591</v>
      </c>
    </row>
    <row r="25756" spans="1:3" hidden="1" x14ac:dyDescent="0.25">
      <c r="A25756" t="s">
        <v>4130</v>
      </c>
      <c r="B25756" t="s">
        <v>28592</v>
      </c>
      <c r="C25756" t="s">
        <v>28593</v>
      </c>
    </row>
    <row r="25757" spans="1:3" hidden="1" x14ac:dyDescent="0.25">
      <c r="A25757" t="s">
        <v>4130</v>
      </c>
      <c r="B25757" t="s">
        <v>28594</v>
      </c>
      <c r="C25757" t="s">
        <v>1073</v>
      </c>
    </row>
    <row r="25758" spans="1:3" hidden="1" x14ac:dyDescent="0.25">
      <c r="A25758" t="s">
        <v>4130</v>
      </c>
      <c r="B25758" t="s">
        <v>28595</v>
      </c>
      <c r="C25758" t="s">
        <v>28596</v>
      </c>
    </row>
    <row r="25759" spans="1:3" hidden="1" x14ac:dyDescent="0.25">
      <c r="A25759" t="s">
        <v>4130</v>
      </c>
      <c r="B25759" t="s">
        <v>28597</v>
      </c>
      <c r="C25759" t="s">
        <v>28598</v>
      </c>
    </row>
    <row r="25760" spans="1:3" hidden="1" x14ac:dyDescent="0.25">
      <c r="A25760" t="s">
        <v>4130</v>
      </c>
      <c r="B25760" t="s">
        <v>28599</v>
      </c>
      <c r="C25760" t="s">
        <v>28600</v>
      </c>
    </row>
    <row r="25761" spans="1:3" hidden="1" x14ac:dyDescent="0.25">
      <c r="A25761" t="s">
        <v>4130</v>
      </c>
      <c r="B25761" t="s">
        <v>28601</v>
      </c>
      <c r="C25761" t="s">
        <v>28602</v>
      </c>
    </row>
    <row r="25762" spans="1:3" hidden="1" x14ac:dyDescent="0.25">
      <c r="A25762" t="s">
        <v>4130</v>
      </c>
      <c r="B25762" t="s">
        <v>28603</v>
      </c>
      <c r="C25762" t="s">
        <v>28604</v>
      </c>
    </row>
    <row r="25763" spans="1:3" hidden="1" x14ac:dyDescent="0.25">
      <c r="A25763" t="s">
        <v>4130</v>
      </c>
      <c r="B25763" t="s">
        <v>4238</v>
      </c>
      <c r="C25763" t="s">
        <v>28604</v>
      </c>
    </row>
    <row r="25764" spans="1:3" hidden="1" x14ac:dyDescent="0.25">
      <c r="A25764" t="s">
        <v>4130</v>
      </c>
      <c r="B25764" t="s">
        <v>28605</v>
      </c>
      <c r="C25764" t="s">
        <v>28606</v>
      </c>
    </row>
    <row r="25765" spans="1:3" hidden="1" x14ac:dyDescent="0.25">
      <c r="A25765" t="s">
        <v>4130</v>
      </c>
      <c r="B25765" t="s">
        <v>28607</v>
      </c>
      <c r="C25765" t="s">
        <v>28608</v>
      </c>
    </row>
    <row r="25766" spans="1:3" hidden="1" x14ac:dyDescent="0.25">
      <c r="A25766" t="s">
        <v>4130</v>
      </c>
      <c r="B25766" t="s">
        <v>28607</v>
      </c>
      <c r="C25766" t="s">
        <v>28609</v>
      </c>
    </row>
    <row r="25767" spans="1:3" hidden="1" x14ac:dyDescent="0.25">
      <c r="A25767" t="s">
        <v>4130</v>
      </c>
      <c r="B25767" t="s">
        <v>4238</v>
      </c>
      <c r="C25767" t="s">
        <v>28608</v>
      </c>
    </row>
    <row r="25768" spans="1:3" hidden="1" x14ac:dyDescent="0.25">
      <c r="A25768" t="s">
        <v>4130</v>
      </c>
      <c r="B25768" t="s">
        <v>28610</v>
      </c>
      <c r="C25768" t="s">
        <v>28611</v>
      </c>
    </row>
    <row r="25769" spans="1:3" hidden="1" x14ac:dyDescent="0.25">
      <c r="A25769" t="s">
        <v>4130</v>
      </c>
      <c r="B25769" t="s">
        <v>4238</v>
      </c>
      <c r="C25769" t="s">
        <v>28611</v>
      </c>
    </row>
    <row r="25770" spans="1:3" hidden="1" x14ac:dyDescent="0.25">
      <c r="A25770" t="s">
        <v>4130</v>
      </c>
      <c r="B25770" t="s">
        <v>28612</v>
      </c>
      <c r="C25770" t="s">
        <v>28613</v>
      </c>
    </row>
    <row r="25771" spans="1:3" hidden="1" x14ac:dyDescent="0.25">
      <c r="A25771" t="s">
        <v>4130</v>
      </c>
      <c r="B25771" t="s">
        <v>28614</v>
      </c>
      <c r="C25771" t="s">
        <v>28615</v>
      </c>
    </row>
    <row r="25772" spans="1:3" hidden="1" x14ac:dyDescent="0.25">
      <c r="A25772" t="s">
        <v>4130</v>
      </c>
      <c r="B25772" t="s">
        <v>28616</v>
      </c>
      <c r="C25772" t="s">
        <v>28617</v>
      </c>
    </row>
    <row r="25773" spans="1:3" hidden="1" x14ac:dyDescent="0.25">
      <c r="A25773" t="s">
        <v>4130</v>
      </c>
      <c r="B25773" t="s">
        <v>28618</v>
      </c>
      <c r="C25773" t="s">
        <v>28619</v>
      </c>
    </row>
    <row r="25774" spans="1:3" hidden="1" x14ac:dyDescent="0.25">
      <c r="A25774" t="s">
        <v>4130</v>
      </c>
      <c r="B25774" t="s">
        <v>28620</v>
      </c>
      <c r="C25774" t="s">
        <v>28621</v>
      </c>
    </row>
    <row r="25775" spans="1:3" hidden="1" x14ac:dyDescent="0.25">
      <c r="A25775" t="s">
        <v>4130</v>
      </c>
      <c r="B25775" t="s">
        <v>28622</v>
      </c>
      <c r="C25775" t="s">
        <v>28623</v>
      </c>
    </row>
    <row r="25776" spans="1:3" hidden="1" x14ac:dyDescent="0.25">
      <c r="A25776" t="s">
        <v>4130</v>
      </c>
      <c r="B25776" t="s">
        <v>28624</v>
      </c>
      <c r="C25776" t="s">
        <v>28625</v>
      </c>
    </row>
    <row r="25777" spans="1:3" hidden="1" x14ac:dyDescent="0.25">
      <c r="A25777" t="s">
        <v>4130</v>
      </c>
      <c r="B25777" t="s">
        <v>28626</v>
      </c>
      <c r="C25777" t="s">
        <v>28627</v>
      </c>
    </row>
    <row r="25778" spans="1:3" hidden="1" x14ac:dyDescent="0.25">
      <c r="A25778" t="s">
        <v>4130</v>
      </c>
      <c r="B25778" t="s">
        <v>28628</v>
      </c>
      <c r="C25778" t="s">
        <v>28629</v>
      </c>
    </row>
    <row r="25779" spans="1:3" hidden="1" x14ac:dyDescent="0.25">
      <c r="A25779" t="s">
        <v>4130</v>
      </c>
      <c r="B25779" t="s">
        <v>28630</v>
      </c>
      <c r="C25779" t="s">
        <v>28631</v>
      </c>
    </row>
    <row r="25780" spans="1:3" hidden="1" x14ac:dyDescent="0.25">
      <c r="A25780" t="s">
        <v>4130</v>
      </c>
      <c r="B25780" t="s">
        <v>28632</v>
      </c>
      <c r="C25780" t="s">
        <v>28633</v>
      </c>
    </row>
    <row r="25781" spans="1:3" hidden="1" x14ac:dyDescent="0.25">
      <c r="A25781" t="s">
        <v>4130</v>
      </c>
      <c r="B25781" t="s">
        <v>28634</v>
      </c>
      <c r="C25781" t="s">
        <v>28635</v>
      </c>
    </row>
    <row r="25782" spans="1:3" hidden="1" x14ac:dyDescent="0.25">
      <c r="A25782" t="s">
        <v>4130</v>
      </c>
      <c r="B25782" t="s">
        <v>4238</v>
      </c>
      <c r="C25782" t="s">
        <v>28635</v>
      </c>
    </row>
    <row r="25783" spans="1:3" hidden="1" x14ac:dyDescent="0.25">
      <c r="A25783" t="s">
        <v>4130</v>
      </c>
      <c r="B25783" t="s">
        <v>28636</v>
      </c>
      <c r="C25783" t="s">
        <v>28637</v>
      </c>
    </row>
    <row r="25784" spans="1:3" hidden="1" x14ac:dyDescent="0.25">
      <c r="A25784" t="s">
        <v>4130</v>
      </c>
      <c r="B25784" t="s">
        <v>28638</v>
      </c>
      <c r="C25784" t="s">
        <v>28639</v>
      </c>
    </row>
    <row r="25785" spans="1:3" hidden="1" x14ac:dyDescent="0.25">
      <c r="A25785" t="s">
        <v>4130</v>
      </c>
      <c r="B25785" t="s">
        <v>4238</v>
      </c>
      <c r="C25785" t="s">
        <v>28639</v>
      </c>
    </row>
    <row r="25786" spans="1:3" hidden="1" x14ac:dyDescent="0.25">
      <c r="A25786" t="s">
        <v>4130</v>
      </c>
      <c r="B25786" t="s">
        <v>28640</v>
      </c>
      <c r="C25786" t="s">
        <v>28641</v>
      </c>
    </row>
    <row r="25787" spans="1:3" hidden="1" x14ac:dyDescent="0.25">
      <c r="A25787" t="s">
        <v>4130</v>
      </c>
      <c r="B25787" t="s">
        <v>28642</v>
      </c>
      <c r="C25787" t="s">
        <v>28643</v>
      </c>
    </row>
    <row r="25788" spans="1:3" hidden="1" x14ac:dyDescent="0.25">
      <c r="A25788" t="s">
        <v>4130</v>
      </c>
      <c r="B25788" t="s">
        <v>28644</v>
      </c>
      <c r="C25788" t="s">
        <v>28645</v>
      </c>
    </row>
    <row r="25789" spans="1:3" hidden="1" x14ac:dyDescent="0.25">
      <c r="A25789" t="s">
        <v>4130</v>
      </c>
      <c r="B25789" t="s">
        <v>28646</v>
      </c>
      <c r="C25789" t="s">
        <v>22888</v>
      </c>
    </row>
    <row r="25790" spans="1:3" hidden="1" x14ac:dyDescent="0.25">
      <c r="A25790" t="s">
        <v>4130</v>
      </c>
      <c r="B25790" t="s">
        <v>28647</v>
      </c>
      <c r="C25790" t="s">
        <v>28648</v>
      </c>
    </row>
    <row r="25791" spans="1:3" hidden="1" x14ac:dyDescent="0.25">
      <c r="A25791" t="s">
        <v>4130</v>
      </c>
      <c r="B25791" t="s">
        <v>28649</v>
      </c>
      <c r="C25791" t="s">
        <v>28650</v>
      </c>
    </row>
    <row r="25792" spans="1:3" hidden="1" x14ac:dyDescent="0.25">
      <c r="A25792" t="s">
        <v>4130</v>
      </c>
      <c r="B25792" t="s">
        <v>28651</v>
      </c>
      <c r="C25792" t="s">
        <v>28652</v>
      </c>
    </row>
    <row r="25793" spans="1:3" hidden="1" x14ac:dyDescent="0.25">
      <c r="A25793" t="s">
        <v>4130</v>
      </c>
      <c r="B25793" t="s">
        <v>28653</v>
      </c>
      <c r="C25793" t="s">
        <v>28654</v>
      </c>
    </row>
    <row r="25794" spans="1:3" hidden="1" x14ac:dyDescent="0.25">
      <c r="A25794" t="s">
        <v>4130</v>
      </c>
      <c r="B25794" t="s">
        <v>4238</v>
      </c>
      <c r="C25794" t="s">
        <v>28654</v>
      </c>
    </row>
    <row r="25795" spans="1:3" hidden="1" x14ac:dyDescent="0.25">
      <c r="A25795" t="s">
        <v>4130</v>
      </c>
      <c r="B25795" t="s">
        <v>28655</v>
      </c>
      <c r="C25795" t="s">
        <v>28656</v>
      </c>
    </row>
    <row r="25796" spans="1:3" hidden="1" x14ac:dyDescent="0.25">
      <c r="A25796" t="s">
        <v>4130</v>
      </c>
      <c r="B25796" t="s">
        <v>28657</v>
      </c>
      <c r="C25796" t="s">
        <v>28658</v>
      </c>
    </row>
    <row r="25797" spans="1:3" hidden="1" x14ac:dyDescent="0.25">
      <c r="A25797" t="s">
        <v>4130</v>
      </c>
      <c r="B25797" t="s">
        <v>28659</v>
      </c>
      <c r="C25797" t="s">
        <v>28660</v>
      </c>
    </row>
    <row r="25798" spans="1:3" hidden="1" x14ac:dyDescent="0.25">
      <c r="A25798" t="s">
        <v>4130</v>
      </c>
      <c r="B25798" t="s">
        <v>28661</v>
      </c>
      <c r="C25798" t="s">
        <v>28662</v>
      </c>
    </row>
    <row r="25799" spans="1:3" hidden="1" x14ac:dyDescent="0.25">
      <c r="A25799" t="s">
        <v>4130</v>
      </c>
      <c r="B25799" t="s">
        <v>28663</v>
      </c>
      <c r="C25799" t="s">
        <v>28664</v>
      </c>
    </row>
    <row r="25800" spans="1:3" hidden="1" x14ac:dyDescent="0.25">
      <c r="A25800" t="s">
        <v>4130</v>
      </c>
      <c r="B25800" t="s">
        <v>4238</v>
      </c>
      <c r="C25800" t="s">
        <v>28664</v>
      </c>
    </row>
    <row r="25801" spans="1:3" hidden="1" x14ac:dyDescent="0.25">
      <c r="A25801" t="s">
        <v>4130</v>
      </c>
      <c r="B25801" t="s">
        <v>28665</v>
      </c>
      <c r="C25801" t="s">
        <v>28666</v>
      </c>
    </row>
    <row r="25802" spans="1:3" hidden="1" x14ac:dyDescent="0.25">
      <c r="A25802" t="s">
        <v>4130</v>
      </c>
      <c r="B25802" t="s">
        <v>28667</v>
      </c>
      <c r="C25802" t="s">
        <v>28668</v>
      </c>
    </row>
    <row r="25803" spans="1:3" hidden="1" x14ac:dyDescent="0.25">
      <c r="A25803" t="s">
        <v>4130</v>
      </c>
      <c r="B25803" t="s">
        <v>4238</v>
      </c>
      <c r="C25803" t="s">
        <v>28668</v>
      </c>
    </row>
    <row r="25804" spans="1:3" hidden="1" x14ac:dyDescent="0.25">
      <c r="A25804" t="s">
        <v>4130</v>
      </c>
      <c r="B25804" t="s">
        <v>28669</v>
      </c>
      <c r="C25804" t="s">
        <v>28670</v>
      </c>
    </row>
    <row r="25805" spans="1:3" hidden="1" x14ac:dyDescent="0.25">
      <c r="A25805" t="s">
        <v>4130</v>
      </c>
      <c r="B25805" t="s">
        <v>4238</v>
      </c>
      <c r="C25805" t="s">
        <v>28670</v>
      </c>
    </row>
    <row r="25806" spans="1:3" hidden="1" x14ac:dyDescent="0.25">
      <c r="A25806" t="s">
        <v>4130</v>
      </c>
      <c r="B25806" t="s">
        <v>28671</v>
      </c>
      <c r="C25806" t="s">
        <v>28672</v>
      </c>
    </row>
    <row r="25807" spans="1:3" hidden="1" x14ac:dyDescent="0.25">
      <c r="A25807" t="s">
        <v>4130</v>
      </c>
      <c r="B25807" t="s">
        <v>28673</v>
      </c>
      <c r="C25807" t="s">
        <v>28674</v>
      </c>
    </row>
    <row r="25808" spans="1:3" hidden="1" x14ac:dyDescent="0.25">
      <c r="A25808" t="s">
        <v>4130</v>
      </c>
      <c r="B25808" t="s">
        <v>28675</v>
      </c>
      <c r="C25808" t="s">
        <v>28676</v>
      </c>
    </row>
    <row r="25809" spans="1:3" hidden="1" x14ac:dyDescent="0.25">
      <c r="A25809" t="s">
        <v>4130</v>
      </c>
      <c r="B25809" t="s">
        <v>4238</v>
      </c>
      <c r="C25809" t="s">
        <v>28676</v>
      </c>
    </row>
    <row r="25810" spans="1:3" hidden="1" x14ac:dyDescent="0.25">
      <c r="A25810" t="s">
        <v>4130</v>
      </c>
      <c r="B25810" t="s">
        <v>25906</v>
      </c>
      <c r="C25810" t="s">
        <v>28676</v>
      </c>
    </row>
    <row r="25811" spans="1:3" hidden="1" x14ac:dyDescent="0.25">
      <c r="A25811" t="s">
        <v>4130</v>
      </c>
      <c r="B25811" t="s">
        <v>28677</v>
      </c>
      <c r="C25811" t="s">
        <v>1049</v>
      </c>
    </row>
    <row r="25812" spans="1:3" hidden="1" x14ac:dyDescent="0.25">
      <c r="A25812" t="s">
        <v>4130</v>
      </c>
      <c r="B25812" t="s">
        <v>4238</v>
      </c>
      <c r="C25812" t="s">
        <v>1049</v>
      </c>
    </row>
    <row r="25813" spans="1:3" hidden="1" x14ac:dyDescent="0.25">
      <c r="A25813" t="s">
        <v>4130</v>
      </c>
      <c r="B25813" t="s">
        <v>28678</v>
      </c>
      <c r="C25813" t="s">
        <v>28679</v>
      </c>
    </row>
    <row r="25814" spans="1:3" hidden="1" x14ac:dyDescent="0.25">
      <c r="A25814" t="s">
        <v>4130</v>
      </c>
      <c r="B25814" t="s">
        <v>28680</v>
      </c>
      <c r="C25814" t="s">
        <v>28681</v>
      </c>
    </row>
    <row r="25815" spans="1:3" hidden="1" x14ac:dyDescent="0.25">
      <c r="A25815" t="s">
        <v>4130</v>
      </c>
      <c r="B25815" t="s">
        <v>28682</v>
      </c>
      <c r="C25815" t="s">
        <v>28683</v>
      </c>
    </row>
    <row r="25816" spans="1:3" hidden="1" x14ac:dyDescent="0.25">
      <c r="A25816" t="s">
        <v>4130</v>
      </c>
      <c r="B25816" t="s">
        <v>28684</v>
      </c>
      <c r="C25816" t="s">
        <v>28685</v>
      </c>
    </row>
    <row r="25817" spans="1:3" hidden="1" x14ac:dyDescent="0.25">
      <c r="A25817" t="s">
        <v>4130</v>
      </c>
      <c r="B25817" t="s">
        <v>28686</v>
      </c>
      <c r="C25817" t="s">
        <v>28687</v>
      </c>
    </row>
    <row r="25818" spans="1:3" hidden="1" x14ac:dyDescent="0.25">
      <c r="A25818" t="s">
        <v>4130</v>
      </c>
      <c r="B25818" t="s">
        <v>28688</v>
      </c>
      <c r="C25818" t="s">
        <v>28611</v>
      </c>
    </row>
    <row r="25819" spans="1:3" hidden="1" x14ac:dyDescent="0.25">
      <c r="A25819" t="s">
        <v>4130</v>
      </c>
      <c r="B25819" t="s">
        <v>28689</v>
      </c>
      <c r="C25819" t="s">
        <v>28690</v>
      </c>
    </row>
    <row r="25820" spans="1:3" hidden="1" x14ac:dyDescent="0.25">
      <c r="A25820" t="s">
        <v>4130</v>
      </c>
      <c r="B25820" t="s">
        <v>4238</v>
      </c>
      <c r="C25820" t="s">
        <v>28690</v>
      </c>
    </row>
    <row r="25821" spans="1:3" hidden="1" x14ac:dyDescent="0.25">
      <c r="A25821" t="s">
        <v>4130</v>
      </c>
      <c r="B25821" t="s">
        <v>28691</v>
      </c>
      <c r="C25821" t="s">
        <v>28692</v>
      </c>
    </row>
    <row r="25822" spans="1:3" hidden="1" x14ac:dyDescent="0.25">
      <c r="A25822" t="s">
        <v>4130</v>
      </c>
      <c r="B25822" t="s">
        <v>28693</v>
      </c>
      <c r="C25822" t="s">
        <v>28694</v>
      </c>
    </row>
    <row r="25823" spans="1:3" hidden="1" x14ac:dyDescent="0.25">
      <c r="A25823" t="s">
        <v>4130</v>
      </c>
      <c r="B25823" t="s">
        <v>28695</v>
      </c>
      <c r="C25823" t="s">
        <v>28696</v>
      </c>
    </row>
    <row r="25824" spans="1:3" hidden="1" x14ac:dyDescent="0.25">
      <c r="A25824" t="s">
        <v>4130</v>
      </c>
      <c r="B25824" t="s">
        <v>28697</v>
      </c>
      <c r="C25824" t="s">
        <v>28698</v>
      </c>
    </row>
    <row r="25825" spans="1:3" hidden="1" x14ac:dyDescent="0.25">
      <c r="A25825" t="s">
        <v>4130</v>
      </c>
      <c r="B25825" t="s">
        <v>28699</v>
      </c>
      <c r="C25825" t="s">
        <v>28700</v>
      </c>
    </row>
    <row r="25826" spans="1:3" hidden="1" x14ac:dyDescent="0.25">
      <c r="A25826" t="s">
        <v>4130</v>
      </c>
      <c r="B25826" t="s">
        <v>28701</v>
      </c>
      <c r="C25826" t="s">
        <v>28702</v>
      </c>
    </row>
    <row r="25827" spans="1:3" hidden="1" x14ac:dyDescent="0.25">
      <c r="A25827" t="s">
        <v>4130</v>
      </c>
      <c r="B25827" t="s">
        <v>28703</v>
      </c>
      <c r="C25827" t="s">
        <v>28704</v>
      </c>
    </row>
    <row r="25828" spans="1:3" hidden="1" x14ac:dyDescent="0.25">
      <c r="A25828" t="s">
        <v>4130</v>
      </c>
      <c r="B25828" t="s">
        <v>28705</v>
      </c>
      <c r="C25828" t="s">
        <v>28706</v>
      </c>
    </row>
    <row r="25829" spans="1:3" hidden="1" x14ac:dyDescent="0.25">
      <c r="A25829" t="s">
        <v>4130</v>
      </c>
      <c r="B25829" t="s">
        <v>28701</v>
      </c>
      <c r="C25829" t="s">
        <v>28706</v>
      </c>
    </row>
    <row r="25830" spans="1:3" hidden="1" x14ac:dyDescent="0.25">
      <c r="A25830" t="s">
        <v>4130</v>
      </c>
      <c r="B25830" t="s">
        <v>28707</v>
      </c>
      <c r="C25830" t="s">
        <v>28708</v>
      </c>
    </row>
    <row r="25831" spans="1:3" hidden="1" x14ac:dyDescent="0.25">
      <c r="A25831" t="s">
        <v>4130</v>
      </c>
      <c r="B25831" t="s">
        <v>28709</v>
      </c>
      <c r="C25831" t="s">
        <v>28710</v>
      </c>
    </row>
    <row r="25832" spans="1:3" hidden="1" x14ac:dyDescent="0.25">
      <c r="A25832" t="s">
        <v>4130</v>
      </c>
      <c r="B25832" t="s">
        <v>28711</v>
      </c>
      <c r="C25832" t="s">
        <v>28712</v>
      </c>
    </row>
    <row r="25833" spans="1:3" hidden="1" x14ac:dyDescent="0.25">
      <c r="A25833" t="s">
        <v>4130</v>
      </c>
      <c r="B25833" t="s">
        <v>28713</v>
      </c>
      <c r="C25833" t="s">
        <v>28609</v>
      </c>
    </row>
    <row r="25834" spans="1:3" hidden="1" x14ac:dyDescent="0.25">
      <c r="A25834" t="s">
        <v>4130</v>
      </c>
      <c r="B25834" t="s">
        <v>28714</v>
      </c>
      <c r="C25834" t="s">
        <v>28715</v>
      </c>
    </row>
    <row r="25835" spans="1:3" hidden="1" x14ac:dyDescent="0.25">
      <c r="A25835" t="s">
        <v>4130</v>
      </c>
      <c r="B25835" t="s">
        <v>28716</v>
      </c>
      <c r="C25835" t="s">
        <v>28717</v>
      </c>
    </row>
    <row r="25836" spans="1:3" hidden="1" x14ac:dyDescent="0.25">
      <c r="A25836" t="s">
        <v>4130</v>
      </c>
      <c r="B25836" t="s">
        <v>28718</v>
      </c>
      <c r="C25836" t="s">
        <v>28719</v>
      </c>
    </row>
    <row r="25837" spans="1:3" hidden="1" x14ac:dyDescent="0.25">
      <c r="A25837" t="s">
        <v>4130</v>
      </c>
      <c r="B25837" t="s">
        <v>4238</v>
      </c>
      <c r="C25837" t="s">
        <v>28719</v>
      </c>
    </row>
    <row r="25838" spans="1:3" hidden="1" x14ac:dyDescent="0.25">
      <c r="A25838" t="s">
        <v>4130</v>
      </c>
      <c r="B25838" t="s">
        <v>28720</v>
      </c>
      <c r="C25838" t="s">
        <v>28721</v>
      </c>
    </row>
    <row r="25839" spans="1:3" hidden="1" x14ac:dyDescent="0.25">
      <c r="A25839" t="s">
        <v>4130</v>
      </c>
      <c r="B25839" t="s">
        <v>28722</v>
      </c>
      <c r="C25839" t="s">
        <v>28723</v>
      </c>
    </row>
    <row r="25840" spans="1:3" hidden="1" x14ac:dyDescent="0.25">
      <c r="A25840" t="s">
        <v>4130</v>
      </c>
      <c r="B25840" t="s">
        <v>28724</v>
      </c>
      <c r="C25840" t="s">
        <v>28721</v>
      </c>
    </row>
    <row r="25841" spans="1:3" hidden="1" x14ac:dyDescent="0.25">
      <c r="A25841" t="s">
        <v>4130</v>
      </c>
      <c r="B25841" t="s">
        <v>28725</v>
      </c>
      <c r="C25841" t="s">
        <v>28723</v>
      </c>
    </row>
    <row r="25842" spans="1:3" hidden="1" x14ac:dyDescent="0.25">
      <c r="A25842" t="s">
        <v>4130</v>
      </c>
      <c r="B25842" t="s">
        <v>28726</v>
      </c>
      <c r="C25842" t="s">
        <v>28727</v>
      </c>
    </row>
    <row r="25843" spans="1:3" hidden="1" x14ac:dyDescent="0.25">
      <c r="A25843" t="s">
        <v>4130</v>
      </c>
      <c r="B25843" t="s">
        <v>4238</v>
      </c>
      <c r="C25843" t="s">
        <v>28727</v>
      </c>
    </row>
    <row r="25844" spans="1:3" hidden="1" x14ac:dyDescent="0.25">
      <c r="A25844" t="s">
        <v>4130</v>
      </c>
      <c r="B25844" t="s">
        <v>28728</v>
      </c>
      <c r="C25844" t="s">
        <v>28729</v>
      </c>
    </row>
    <row r="25845" spans="1:3" hidden="1" x14ac:dyDescent="0.25">
      <c r="A25845" t="s">
        <v>4130</v>
      </c>
      <c r="B25845" t="s">
        <v>28730</v>
      </c>
      <c r="C25845" t="s">
        <v>28731</v>
      </c>
    </row>
    <row r="25846" spans="1:3" hidden="1" x14ac:dyDescent="0.25">
      <c r="A25846" t="s">
        <v>4130</v>
      </c>
      <c r="B25846" t="s">
        <v>28732</v>
      </c>
      <c r="C25846" t="s">
        <v>28733</v>
      </c>
    </row>
    <row r="25847" spans="1:3" hidden="1" x14ac:dyDescent="0.25">
      <c r="A25847" t="s">
        <v>4130</v>
      </c>
      <c r="B25847" t="s">
        <v>28734</v>
      </c>
      <c r="C25847" t="s">
        <v>28735</v>
      </c>
    </row>
    <row r="25848" spans="1:3" hidden="1" x14ac:dyDescent="0.25">
      <c r="A25848" t="s">
        <v>4130</v>
      </c>
      <c r="B25848" t="s">
        <v>28736</v>
      </c>
      <c r="C25848" t="s">
        <v>28731</v>
      </c>
    </row>
    <row r="25849" spans="1:3" hidden="1" x14ac:dyDescent="0.25">
      <c r="A25849" t="s">
        <v>4130</v>
      </c>
      <c r="B25849" t="s">
        <v>28737</v>
      </c>
      <c r="C25849" t="s">
        <v>28733</v>
      </c>
    </row>
    <row r="25850" spans="1:3" hidden="1" x14ac:dyDescent="0.25">
      <c r="A25850" t="s">
        <v>4130</v>
      </c>
      <c r="B25850" t="s">
        <v>28738</v>
      </c>
      <c r="C25850" t="s">
        <v>28739</v>
      </c>
    </row>
    <row r="25851" spans="1:3" hidden="1" x14ac:dyDescent="0.25">
      <c r="A25851" t="s">
        <v>4130</v>
      </c>
      <c r="B25851" t="s">
        <v>28740</v>
      </c>
      <c r="C25851" t="s">
        <v>28741</v>
      </c>
    </row>
    <row r="25852" spans="1:3" hidden="1" x14ac:dyDescent="0.25">
      <c r="A25852" t="s">
        <v>4130</v>
      </c>
      <c r="B25852" t="s">
        <v>28742</v>
      </c>
      <c r="C25852" t="s">
        <v>28743</v>
      </c>
    </row>
    <row r="25853" spans="1:3" hidden="1" x14ac:dyDescent="0.25">
      <c r="A25853" t="s">
        <v>4130</v>
      </c>
      <c r="B25853" t="s">
        <v>28744</v>
      </c>
      <c r="C25853" t="s">
        <v>28745</v>
      </c>
    </row>
    <row r="25854" spans="1:3" hidden="1" x14ac:dyDescent="0.25">
      <c r="A25854" t="s">
        <v>4130</v>
      </c>
      <c r="B25854" t="s">
        <v>28746</v>
      </c>
      <c r="C25854" t="s">
        <v>28743</v>
      </c>
    </row>
    <row r="25855" spans="1:3" hidden="1" x14ac:dyDescent="0.25">
      <c r="A25855" t="s">
        <v>4130</v>
      </c>
      <c r="B25855" t="s">
        <v>28747</v>
      </c>
      <c r="C25855" t="s">
        <v>28748</v>
      </c>
    </row>
    <row r="25856" spans="1:3" hidden="1" x14ac:dyDescent="0.25">
      <c r="A25856" t="s">
        <v>4130</v>
      </c>
      <c r="B25856" t="s">
        <v>28749</v>
      </c>
      <c r="C25856" t="s">
        <v>28750</v>
      </c>
    </row>
    <row r="25857" spans="1:3" hidden="1" x14ac:dyDescent="0.25">
      <c r="A25857" t="s">
        <v>4130</v>
      </c>
      <c r="B25857" t="s">
        <v>28751</v>
      </c>
      <c r="C25857" t="s">
        <v>28752</v>
      </c>
    </row>
    <row r="25858" spans="1:3" hidden="1" x14ac:dyDescent="0.25">
      <c r="A25858" t="s">
        <v>4130</v>
      </c>
      <c r="B25858" t="s">
        <v>28753</v>
      </c>
      <c r="C25858" t="s">
        <v>28754</v>
      </c>
    </row>
    <row r="25859" spans="1:3" hidden="1" x14ac:dyDescent="0.25">
      <c r="A25859" t="s">
        <v>4130</v>
      </c>
      <c r="B25859" t="s">
        <v>28755</v>
      </c>
      <c r="C25859" t="s">
        <v>28756</v>
      </c>
    </row>
    <row r="25860" spans="1:3" hidden="1" x14ac:dyDescent="0.25">
      <c r="A25860" t="s">
        <v>4130</v>
      </c>
      <c r="B25860" t="s">
        <v>28757</v>
      </c>
      <c r="C25860" t="s">
        <v>28758</v>
      </c>
    </row>
    <row r="25861" spans="1:3" hidden="1" x14ac:dyDescent="0.25">
      <c r="A25861" t="s">
        <v>4130</v>
      </c>
      <c r="B25861" t="s">
        <v>28759</v>
      </c>
      <c r="C25861" t="s">
        <v>28760</v>
      </c>
    </row>
    <row r="25862" spans="1:3" hidden="1" x14ac:dyDescent="0.25">
      <c r="A25862" t="s">
        <v>4130</v>
      </c>
      <c r="B25862" t="s">
        <v>28761</v>
      </c>
      <c r="C25862" t="s">
        <v>28762</v>
      </c>
    </row>
    <row r="25863" spans="1:3" hidden="1" x14ac:dyDescent="0.25">
      <c r="A25863" t="s">
        <v>4130</v>
      </c>
      <c r="B25863" t="s">
        <v>28763</v>
      </c>
      <c r="C25863" t="s">
        <v>28764</v>
      </c>
    </row>
    <row r="25864" spans="1:3" hidden="1" x14ac:dyDescent="0.25">
      <c r="A25864" t="s">
        <v>4130</v>
      </c>
      <c r="B25864" t="s">
        <v>28765</v>
      </c>
      <c r="C25864" t="s">
        <v>28766</v>
      </c>
    </row>
    <row r="25865" spans="1:3" hidden="1" x14ac:dyDescent="0.25">
      <c r="A25865" t="s">
        <v>4130</v>
      </c>
      <c r="B25865" t="s">
        <v>28767</v>
      </c>
      <c r="C25865" t="s">
        <v>28768</v>
      </c>
    </row>
    <row r="25866" spans="1:3" hidden="1" x14ac:dyDescent="0.25">
      <c r="A25866" t="s">
        <v>4130</v>
      </c>
      <c r="B25866" t="s">
        <v>28769</v>
      </c>
      <c r="C25866" t="s">
        <v>28770</v>
      </c>
    </row>
    <row r="25867" spans="1:3" hidden="1" x14ac:dyDescent="0.25">
      <c r="A25867" t="s">
        <v>4130</v>
      </c>
      <c r="B25867" t="s">
        <v>28771</v>
      </c>
      <c r="C25867" t="s">
        <v>28772</v>
      </c>
    </row>
    <row r="25868" spans="1:3" hidden="1" x14ac:dyDescent="0.25">
      <c r="A25868" t="s">
        <v>4130</v>
      </c>
      <c r="B25868" t="s">
        <v>28773</v>
      </c>
      <c r="C25868" t="s">
        <v>28774</v>
      </c>
    </row>
    <row r="25869" spans="1:3" hidden="1" x14ac:dyDescent="0.25">
      <c r="A25869" t="s">
        <v>4130</v>
      </c>
      <c r="B25869" t="s">
        <v>4238</v>
      </c>
      <c r="C25869" t="s">
        <v>28774</v>
      </c>
    </row>
    <row r="25870" spans="1:3" hidden="1" x14ac:dyDescent="0.25">
      <c r="A25870" t="s">
        <v>4130</v>
      </c>
      <c r="B25870" t="s">
        <v>28775</v>
      </c>
      <c r="C25870" t="s">
        <v>28776</v>
      </c>
    </row>
    <row r="25871" spans="1:3" hidden="1" x14ac:dyDescent="0.25">
      <c r="A25871" t="s">
        <v>4130</v>
      </c>
      <c r="B25871" t="s">
        <v>28777</v>
      </c>
      <c r="C25871" t="s">
        <v>28778</v>
      </c>
    </row>
    <row r="25872" spans="1:3" hidden="1" x14ac:dyDescent="0.25">
      <c r="A25872" t="s">
        <v>4130</v>
      </c>
      <c r="B25872" t="s">
        <v>28779</v>
      </c>
      <c r="C25872" t="s">
        <v>28780</v>
      </c>
    </row>
    <row r="25873" spans="1:3" hidden="1" x14ac:dyDescent="0.25">
      <c r="A25873" t="s">
        <v>4130</v>
      </c>
      <c r="B25873" t="s">
        <v>28781</v>
      </c>
      <c r="C25873" t="s">
        <v>28782</v>
      </c>
    </row>
    <row r="25874" spans="1:3" hidden="1" x14ac:dyDescent="0.25">
      <c r="A25874" t="s">
        <v>4130</v>
      </c>
      <c r="B25874" t="s">
        <v>28783</v>
      </c>
      <c r="C25874" t="s">
        <v>28784</v>
      </c>
    </row>
    <row r="25875" spans="1:3" hidden="1" x14ac:dyDescent="0.25">
      <c r="A25875" t="s">
        <v>4130</v>
      </c>
      <c r="B25875" t="s">
        <v>4238</v>
      </c>
      <c r="C25875" t="s">
        <v>28782</v>
      </c>
    </row>
    <row r="25876" spans="1:3" hidden="1" x14ac:dyDescent="0.25">
      <c r="A25876" t="s">
        <v>4130</v>
      </c>
      <c r="B25876" t="s">
        <v>28785</v>
      </c>
      <c r="C25876" t="s">
        <v>28780</v>
      </c>
    </row>
    <row r="25877" spans="1:3" hidden="1" x14ac:dyDescent="0.25">
      <c r="A25877" t="s">
        <v>4130</v>
      </c>
      <c r="B25877" t="s">
        <v>28786</v>
      </c>
      <c r="C25877" t="s">
        <v>28787</v>
      </c>
    </row>
    <row r="25878" spans="1:3" hidden="1" x14ac:dyDescent="0.25">
      <c r="A25878" t="s">
        <v>4130</v>
      </c>
      <c r="B25878" t="s">
        <v>28788</v>
      </c>
      <c r="C25878" t="s">
        <v>28789</v>
      </c>
    </row>
    <row r="25879" spans="1:3" hidden="1" x14ac:dyDescent="0.25">
      <c r="A25879" t="s">
        <v>4130</v>
      </c>
      <c r="B25879" t="s">
        <v>28790</v>
      </c>
      <c r="C25879" t="s">
        <v>28789</v>
      </c>
    </row>
    <row r="25880" spans="1:3" hidden="1" x14ac:dyDescent="0.25">
      <c r="A25880" t="s">
        <v>4130</v>
      </c>
      <c r="B25880" t="s">
        <v>28791</v>
      </c>
      <c r="C25880" t="s">
        <v>28792</v>
      </c>
    </row>
    <row r="25881" spans="1:3" hidden="1" x14ac:dyDescent="0.25">
      <c r="A25881" t="s">
        <v>4130</v>
      </c>
      <c r="B25881" t="s">
        <v>28793</v>
      </c>
      <c r="C25881" t="s">
        <v>28794</v>
      </c>
    </row>
    <row r="25882" spans="1:3" hidden="1" x14ac:dyDescent="0.25">
      <c r="A25882" t="s">
        <v>4130</v>
      </c>
      <c r="B25882" t="s">
        <v>28795</v>
      </c>
      <c r="C25882" t="s">
        <v>28796</v>
      </c>
    </row>
    <row r="25883" spans="1:3" hidden="1" x14ac:dyDescent="0.25">
      <c r="A25883" t="s">
        <v>4130</v>
      </c>
      <c r="B25883" t="s">
        <v>28797</v>
      </c>
      <c r="C25883" t="s">
        <v>28798</v>
      </c>
    </row>
    <row r="25884" spans="1:3" hidden="1" x14ac:dyDescent="0.25">
      <c r="A25884" t="s">
        <v>4130</v>
      </c>
      <c r="B25884" t="s">
        <v>28799</v>
      </c>
      <c r="C25884" t="s">
        <v>28800</v>
      </c>
    </row>
    <row r="25885" spans="1:3" hidden="1" x14ac:dyDescent="0.25">
      <c r="A25885" t="s">
        <v>4130</v>
      </c>
      <c r="B25885" t="s">
        <v>28801</v>
      </c>
      <c r="C25885" t="s">
        <v>28802</v>
      </c>
    </row>
    <row r="25886" spans="1:3" hidden="1" x14ac:dyDescent="0.25">
      <c r="A25886" t="s">
        <v>4130</v>
      </c>
      <c r="B25886" t="s">
        <v>28803</v>
      </c>
      <c r="C25886" t="s">
        <v>28804</v>
      </c>
    </row>
    <row r="25887" spans="1:3" hidden="1" x14ac:dyDescent="0.25">
      <c r="A25887" t="s">
        <v>4130</v>
      </c>
      <c r="B25887" t="s">
        <v>28803</v>
      </c>
      <c r="C25887" t="s">
        <v>28805</v>
      </c>
    </row>
    <row r="25888" spans="1:3" hidden="1" x14ac:dyDescent="0.25">
      <c r="A25888" t="s">
        <v>4130</v>
      </c>
      <c r="B25888" t="s">
        <v>28806</v>
      </c>
      <c r="C25888" t="s">
        <v>28807</v>
      </c>
    </row>
    <row r="25889" spans="1:3" hidden="1" x14ac:dyDescent="0.25">
      <c r="A25889" t="s">
        <v>4130</v>
      </c>
      <c r="B25889" t="s">
        <v>28808</v>
      </c>
      <c r="C25889" t="s">
        <v>28809</v>
      </c>
    </row>
    <row r="25890" spans="1:3" hidden="1" x14ac:dyDescent="0.25">
      <c r="A25890" t="s">
        <v>4130</v>
      </c>
      <c r="B25890" t="s">
        <v>28810</v>
      </c>
      <c r="C25890" t="s">
        <v>28811</v>
      </c>
    </row>
    <row r="25891" spans="1:3" hidden="1" x14ac:dyDescent="0.25">
      <c r="A25891" t="s">
        <v>4130</v>
      </c>
      <c r="B25891" t="s">
        <v>28812</v>
      </c>
      <c r="C25891" t="s">
        <v>28813</v>
      </c>
    </row>
    <row r="25892" spans="1:3" hidden="1" x14ac:dyDescent="0.25">
      <c r="A25892" t="s">
        <v>4130</v>
      </c>
      <c r="B25892" t="s">
        <v>28814</v>
      </c>
      <c r="C25892" t="s">
        <v>28815</v>
      </c>
    </row>
    <row r="25893" spans="1:3" hidden="1" x14ac:dyDescent="0.25">
      <c r="A25893" t="s">
        <v>4130</v>
      </c>
      <c r="B25893" t="s">
        <v>28814</v>
      </c>
      <c r="C25893" t="s">
        <v>28816</v>
      </c>
    </row>
    <row r="25894" spans="1:3" hidden="1" x14ac:dyDescent="0.25">
      <c r="A25894" t="s">
        <v>4130</v>
      </c>
      <c r="B25894" t="s">
        <v>28817</v>
      </c>
      <c r="C25894" t="s">
        <v>28818</v>
      </c>
    </row>
    <row r="25895" spans="1:3" hidden="1" x14ac:dyDescent="0.25">
      <c r="A25895" t="s">
        <v>4130</v>
      </c>
      <c r="B25895" t="s">
        <v>28819</v>
      </c>
      <c r="C25895" t="s">
        <v>28820</v>
      </c>
    </row>
    <row r="25896" spans="1:3" hidden="1" x14ac:dyDescent="0.25">
      <c r="A25896" t="s">
        <v>4130</v>
      </c>
      <c r="B25896" t="s">
        <v>28821</v>
      </c>
      <c r="C25896" t="s">
        <v>28822</v>
      </c>
    </row>
    <row r="25897" spans="1:3" hidden="1" x14ac:dyDescent="0.25">
      <c r="A25897" t="s">
        <v>4130</v>
      </c>
      <c r="B25897" t="s">
        <v>28823</v>
      </c>
      <c r="C25897" t="s">
        <v>28820</v>
      </c>
    </row>
    <row r="25898" spans="1:3" hidden="1" x14ac:dyDescent="0.25">
      <c r="A25898" t="s">
        <v>4130</v>
      </c>
      <c r="B25898" t="s">
        <v>28824</v>
      </c>
      <c r="C25898" t="s">
        <v>28822</v>
      </c>
    </row>
    <row r="25899" spans="1:3" hidden="1" x14ac:dyDescent="0.25">
      <c r="A25899" t="s">
        <v>4130</v>
      </c>
      <c r="B25899" t="s">
        <v>28825</v>
      </c>
      <c r="C25899" t="s">
        <v>28820</v>
      </c>
    </row>
    <row r="25900" spans="1:3" hidden="1" x14ac:dyDescent="0.25">
      <c r="A25900" t="s">
        <v>4130</v>
      </c>
      <c r="B25900" t="s">
        <v>28826</v>
      </c>
      <c r="C25900" t="s">
        <v>28822</v>
      </c>
    </row>
    <row r="25901" spans="1:3" hidden="1" x14ac:dyDescent="0.25">
      <c r="A25901" t="s">
        <v>4130</v>
      </c>
      <c r="B25901" t="s">
        <v>28827</v>
      </c>
      <c r="C25901" t="s">
        <v>28822</v>
      </c>
    </row>
    <row r="25902" spans="1:3" hidden="1" x14ac:dyDescent="0.25">
      <c r="A25902" t="s">
        <v>4130</v>
      </c>
      <c r="B25902" t="s">
        <v>28828</v>
      </c>
      <c r="C25902" t="s">
        <v>28829</v>
      </c>
    </row>
    <row r="25903" spans="1:3" hidden="1" x14ac:dyDescent="0.25">
      <c r="A25903" t="s">
        <v>4130</v>
      </c>
      <c r="B25903" t="s">
        <v>28830</v>
      </c>
      <c r="C25903" t="s">
        <v>28831</v>
      </c>
    </row>
    <row r="25904" spans="1:3" hidden="1" x14ac:dyDescent="0.25">
      <c r="A25904" t="s">
        <v>4130</v>
      </c>
      <c r="B25904" t="s">
        <v>28832</v>
      </c>
      <c r="C25904" t="s">
        <v>28833</v>
      </c>
    </row>
    <row r="25905" spans="1:3" hidden="1" x14ac:dyDescent="0.25">
      <c r="A25905" t="s">
        <v>4130</v>
      </c>
      <c r="B25905" t="s">
        <v>28834</v>
      </c>
      <c r="C25905" t="s">
        <v>28835</v>
      </c>
    </row>
    <row r="25906" spans="1:3" hidden="1" x14ac:dyDescent="0.25">
      <c r="A25906" t="s">
        <v>4130</v>
      </c>
      <c r="B25906" t="s">
        <v>28836</v>
      </c>
      <c r="C25906" t="s">
        <v>28837</v>
      </c>
    </row>
    <row r="25907" spans="1:3" hidden="1" x14ac:dyDescent="0.25">
      <c r="A25907" t="s">
        <v>4130</v>
      </c>
      <c r="B25907" t="s">
        <v>28838</v>
      </c>
      <c r="C25907" t="s">
        <v>28839</v>
      </c>
    </row>
    <row r="25908" spans="1:3" hidden="1" x14ac:dyDescent="0.25">
      <c r="A25908" t="s">
        <v>4130</v>
      </c>
      <c r="B25908" t="s">
        <v>28840</v>
      </c>
      <c r="C25908" t="s">
        <v>28841</v>
      </c>
    </row>
    <row r="25909" spans="1:3" hidden="1" x14ac:dyDescent="0.25">
      <c r="A25909" t="s">
        <v>4130</v>
      </c>
      <c r="B25909" t="s">
        <v>28842</v>
      </c>
      <c r="C25909" t="s">
        <v>28843</v>
      </c>
    </row>
    <row r="25910" spans="1:3" hidden="1" x14ac:dyDescent="0.25">
      <c r="A25910" t="s">
        <v>4130</v>
      </c>
      <c r="B25910" t="s">
        <v>28844</v>
      </c>
      <c r="C25910" t="s">
        <v>28845</v>
      </c>
    </row>
    <row r="25911" spans="1:3" hidden="1" x14ac:dyDescent="0.25">
      <c r="A25911" t="s">
        <v>4130</v>
      </c>
      <c r="B25911" t="s">
        <v>28846</v>
      </c>
      <c r="C25911" t="s">
        <v>28847</v>
      </c>
    </row>
    <row r="25912" spans="1:3" hidden="1" x14ac:dyDescent="0.25">
      <c r="A25912" t="s">
        <v>4130</v>
      </c>
      <c r="B25912" t="s">
        <v>28848</v>
      </c>
      <c r="C25912" t="s">
        <v>28849</v>
      </c>
    </row>
    <row r="25913" spans="1:3" hidden="1" x14ac:dyDescent="0.25">
      <c r="A25913" t="s">
        <v>4130</v>
      </c>
      <c r="B25913" t="s">
        <v>28850</v>
      </c>
      <c r="C25913" t="s">
        <v>28851</v>
      </c>
    </row>
    <row r="25914" spans="1:3" hidden="1" x14ac:dyDescent="0.25">
      <c r="A25914" t="s">
        <v>4130</v>
      </c>
      <c r="B25914" t="s">
        <v>28852</v>
      </c>
      <c r="C25914" t="s">
        <v>28853</v>
      </c>
    </row>
    <row r="25915" spans="1:3" hidden="1" x14ac:dyDescent="0.25">
      <c r="A25915" t="s">
        <v>4130</v>
      </c>
      <c r="B25915" t="s">
        <v>28854</v>
      </c>
      <c r="C25915" t="s">
        <v>28855</v>
      </c>
    </row>
    <row r="25916" spans="1:3" hidden="1" x14ac:dyDescent="0.25">
      <c r="A25916" t="s">
        <v>4130</v>
      </c>
      <c r="B25916" t="s">
        <v>28856</v>
      </c>
      <c r="C25916" t="s">
        <v>28857</v>
      </c>
    </row>
    <row r="25917" spans="1:3" hidden="1" x14ac:dyDescent="0.25">
      <c r="A25917" t="s">
        <v>4130</v>
      </c>
      <c r="B25917" t="s">
        <v>28858</v>
      </c>
      <c r="C25917" t="s">
        <v>2541</v>
      </c>
    </row>
    <row r="25918" spans="1:3" hidden="1" x14ac:dyDescent="0.25">
      <c r="A25918" t="s">
        <v>4130</v>
      </c>
      <c r="B25918" t="s">
        <v>28859</v>
      </c>
      <c r="C25918" t="s">
        <v>3673</v>
      </c>
    </row>
    <row r="25919" spans="1:3" hidden="1" x14ac:dyDescent="0.25">
      <c r="A25919" t="s">
        <v>4130</v>
      </c>
      <c r="B25919" t="s">
        <v>28860</v>
      </c>
      <c r="C25919" t="s">
        <v>28861</v>
      </c>
    </row>
    <row r="25920" spans="1:3" hidden="1" x14ac:dyDescent="0.25">
      <c r="A25920" t="s">
        <v>4130</v>
      </c>
      <c r="B25920" t="s">
        <v>28862</v>
      </c>
      <c r="C25920" t="s">
        <v>4134</v>
      </c>
    </row>
    <row r="25921" spans="1:3" hidden="1" x14ac:dyDescent="0.25">
      <c r="A25921" t="s">
        <v>4130</v>
      </c>
      <c r="B25921" t="s">
        <v>28863</v>
      </c>
      <c r="C25921" t="s">
        <v>28864</v>
      </c>
    </row>
    <row r="25922" spans="1:3" hidden="1" x14ac:dyDescent="0.25">
      <c r="A25922" t="s">
        <v>4130</v>
      </c>
      <c r="B25922" t="s">
        <v>28865</v>
      </c>
      <c r="C25922" t="s">
        <v>28866</v>
      </c>
    </row>
    <row r="25923" spans="1:3" hidden="1" x14ac:dyDescent="0.25">
      <c r="A25923" t="s">
        <v>4130</v>
      </c>
      <c r="B25923" t="s">
        <v>28867</v>
      </c>
      <c r="C25923" t="s">
        <v>4134</v>
      </c>
    </row>
    <row r="25924" spans="1:3" hidden="1" x14ac:dyDescent="0.25">
      <c r="A25924" t="s">
        <v>4130</v>
      </c>
      <c r="B25924" t="s">
        <v>28868</v>
      </c>
      <c r="C25924" t="s">
        <v>28869</v>
      </c>
    </row>
    <row r="25925" spans="1:3" hidden="1" x14ac:dyDescent="0.25">
      <c r="A25925" t="s">
        <v>4130</v>
      </c>
      <c r="B25925" t="s">
        <v>28870</v>
      </c>
      <c r="C25925" t="s">
        <v>28869</v>
      </c>
    </row>
    <row r="25926" spans="1:3" hidden="1" x14ac:dyDescent="0.25">
      <c r="A25926" t="s">
        <v>4130</v>
      </c>
      <c r="B25926" t="s">
        <v>28871</v>
      </c>
      <c r="C25926" t="s">
        <v>4134</v>
      </c>
    </row>
    <row r="25927" spans="1:3" hidden="1" x14ac:dyDescent="0.25">
      <c r="A25927" t="s">
        <v>4130</v>
      </c>
      <c r="B25927" t="s">
        <v>28872</v>
      </c>
      <c r="C25927" t="s">
        <v>4134</v>
      </c>
    </row>
    <row r="25928" spans="1:3" hidden="1" x14ac:dyDescent="0.25">
      <c r="A25928" t="s">
        <v>4130</v>
      </c>
      <c r="B25928" t="s">
        <v>28873</v>
      </c>
      <c r="C25928" t="s">
        <v>4134</v>
      </c>
    </row>
    <row r="25929" spans="1:3" hidden="1" x14ac:dyDescent="0.25">
      <c r="A25929" t="s">
        <v>4130</v>
      </c>
      <c r="B25929" t="s">
        <v>28874</v>
      </c>
      <c r="C25929" t="s">
        <v>4134</v>
      </c>
    </row>
    <row r="25930" spans="1:3" hidden="1" x14ac:dyDescent="0.25">
      <c r="A25930" t="s">
        <v>4130</v>
      </c>
      <c r="B25930" t="s">
        <v>28875</v>
      </c>
      <c r="C25930" t="s">
        <v>4134</v>
      </c>
    </row>
    <row r="25931" spans="1:3" hidden="1" x14ac:dyDescent="0.25">
      <c r="A25931" t="s">
        <v>4130</v>
      </c>
      <c r="B25931" t="s">
        <v>28876</v>
      </c>
      <c r="C25931" t="s">
        <v>28877</v>
      </c>
    </row>
    <row r="25932" spans="1:3" hidden="1" x14ac:dyDescent="0.25">
      <c r="A25932" t="s">
        <v>4130</v>
      </c>
      <c r="B25932" t="s">
        <v>28878</v>
      </c>
      <c r="C25932" t="s">
        <v>4134</v>
      </c>
    </row>
    <row r="25933" spans="1:3" hidden="1" x14ac:dyDescent="0.25">
      <c r="A25933" t="s">
        <v>4130</v>
      </c>
      <c r="B25933" t="s">
        <v>28879</v>
      </c>
      <c r="C25933" t="s">
        <v>28880</v>
      </c>
    </row>
    <row r="25934" spans="1:3" hidden="1" x14ac:dyDescent="0.25">
      <c r="A25934" t="s">
        <v>4130</v>
      </c>
      <c r="B25934" t="s">
        <v>28881</v>
      </c>
      <c r="C25934" t="s">
        <v>28882</v>
      </c>
    </row>
    <row r="25935" spans="1:3" hidden="1" x14ac:dyDescent="0.25">
      <c r="A25935" t="s">
        <v>4130</v>
      </c>
      <c r="B25935" t="s">
        <v>28883</v>
      </c>
      <c r="C25935" t="s">
        <v>28884</v>
      </c>
    </row>
    <row r="25936" spans="1:3" hidden="1" x14ac:dyDescent="0.25">
      <c r="A25936" t="s">
        <v>4130</v>
      </c>
      <c r="B25936" t="s">
        <v>28885</v>
      </c>
      <c r="C25936" t="s">
        <v>28886</v>
      </c>
    </row>
    <row r="25937" spans="1:3" hidden="1" x14ac:dyDescent="0.25">
      <c r="A25937" t="s">
        <v>4130</v>
      </c>
      <c r="B25937" t="s">
        <v>28887</v>
      </c>
      <c r="C25937" t="s">
        <v>28888</v>
      </c>
    </row>
    <row r="25938" spans="1:3" hidden="1" x14ac:dyDescent="0.25">
      <c r="A25938" t="s">
        <v>4130</v>
      </c>
      <c r="B25938" t="s">
        <v>28889</v>
      </c>
      <c r="C25938" t="s">
        <v>28890</v>
      </c>
    </row>
    <row r="25939" spans="1:3" hidden="1" x14ac:dyDescent="0.25">
      <c r="A25939" t="s">
        <v>4130</v>
      </c>
      <c r="B25939" t="s">
        <v>28891</v>
      </c>
      <c r="C25939" t="s">
        <v>28892</v>
      </c>
    </row>
    <row r="25940" spans="1:3" hidden="1" x14ac:dyDescent="0.25">
      <c r="A25940" t="s">
        <v>4130</v>
      </c>
      <c r="B25940" t="s">
        <v>28893</v>
      </c>
      <c r="C25940" t="s">
        <v>28894</v>
      </c>
    </row>
    <row r="25941" spans="1:3" hidden="1" x14ac:dyDescent="0.25">
      <c r="A25941" t="s">
        <v>4130</v>
      </c>
      <c r="B25941" t="s">
        <v>28895</v>
      </c>
      <c r="C25941" t="s">
        <v>28896</v>
      </c>
    </row>
    <row r="25942" spans="1:3" hidden="1" x14ac:dyDescent="0.25">
      <c r="A25942" t="s">
        <v>4130</v>
      </c>
      <c r="B25942" t="s">
        <v>28897</v>
      </c>
      <c r="C25942" t="s">
        <v>28898</v>
      </c>
    </row>
    <row r="25943" spans="1:3" hidden="1" x14ac:dyDescent="0.25">
      <c r="A25943" t="s">
        <v>4130</v>
      </c>
      <c r="B25943" t="s">
        <v>28899</v>
      </c>
      <c r="C25943" t="s">
        <v>28900</v>
      </c>
    </row>
    <row r="25944" spans="1:3" hidden="1" x14ac:dyDescent="0.25">
      <c r="A25944" t="s">
        <v>4130</v>
      </c>
      <c r="B25944" t="s">
        <v>28901</v>
      </c>
      <c r="C25944" t="s">
        <v>28902</v>
      </c>
    </row>
    <row r="25945" spans="1:3" hidden="1" x14ac:dyDescent="0.25">
      <c r="A25945" t="s">
        <v>4130</v>
      </c>
      <c r="B25945" t="s">
        <v>28903</v>
      </c>
      <c r="C25945" t="s">
        <v>28904</v>
      </c>
    </row>
    <row r="25946" spans="1:3" hidden="1" x14ac:dyDescent="0.25">
      <c r="A25946" t="s">
        <v>4130</v>
      </c>
      <c r="B25946" t="s">
        <v>28905</v>
      </c>
      <c r="C25946" t="s">
        <v>28906</v>
      </c>
    </row>
    <row r="25947" spans="1:3" hidden="1" x14ac:dyDescent="0.25">
      <c r="A25947" t="s">
        <v>4130</v>
      </c>
      <c r="B25947" t="s">
        <v>28907</v>
      </c>
      <c r="C25947" t="s">
        <v>28908</v>
      </c>
    </row>
    <row r="25948" spans="1:3" hidden="1" x14ac:dyDescent="0.25">
      <c r="A25948" t="s">
        <v>4130</v>
      </c>
      <c r="B25948" t="s">
        <v>28909</v>
      </c>
      <c r="C25948" t="s">
        <v>28910</v>
      </c>
    </row>
    <row r="25949" spans="1:3" hidden="1" x14ac:dyDescent="0.25">
      <c r="A25949" t="s">
        <v>4130</v>
      </c>
      <c r="B25949" t="s">
        <v>28911</v>
      </c>
      <c r="C25949" t="s">
        <v>28912</v>
      </c>
    </row>
    <row r="25950" spans="1:3" hidden="1" x14ac:dyDescent="0.25">
      <c r="A25950" t="s">
        <v>4130</v>
      </c>
      <c r="B25950" t="s">
        <v>28913</v>
      </c>
      <c r="C25950" t="s">
        <v>28914</v>
      </c>
    </row>
    <row r="25951" spans="1:3" hidden="1" x14ac:dyDescent="0.25">
      <c r="A25951" t="s">
        <v>4130</v>
      </c>
      <c r="B25951" t="s">
        <v>28915</v>
      </c>
      <c r="C25951" t="s">
        <v>28916</v>
      </c>
    </row>
    <row r="25952" spans="1:3" hidden="1" x14ac:dyDescent="0.25">
      <c r="A25952" t="s">
        <v>4130</v>
      </c>
      <c r="B25952" t="s">
        <v>28917</v>
      </c>
      <c r="C25952" t="s">
        <v>28918</v>
      </c>
    </row>
    <row r="25953" spans="1:3" hidden="1" x14ac:dyDescent="0.25">
      <c r="A25953" t="s">
        <v>4130</v>
      </c>
      <c r="B25953" t="s">
        <v>28919</v>
      </c>
      <c r="C25953" t="s">
        <v>28920</v>
      </c>
    </row>
    <row r="25954" spans="1:3" hidden="1" x14ac:dyDescent="0.25">
      <c r="A25954" t="s">
        <v>4130</v>
      </c>
      <c r="B25954" t="s">
        <v>28921</v>
      </c>
      <c r="C25954" t="s">
        <v>28922</v>
      </c>
    </row>
    <row r="25955" spans="1:3" hidden="1" x14ac:dyDescent="0.25">
      <c r="A25955" t="s">
        <v>4130</v>
      </c>
      <c r="B25955" t="s">
        <v>28923</v>
      </c>
      <c r="C25955" t="s">
        <v>28924</v>
      </c>
    </row>
    <row r="25956" spans="1:3" hidden="1" x14ac:dyDescent="0.25">
      <c r="A25956" t="s">
        <v>4130</v>
      </c>
      <c r="B25956" t="s">
        <v>28925</v>
      </c>
      <c r="C25956" t="s">
        <v>28926</v>
      </c>
    </row>
    <row r="25957" spans="1:3" hidden="1" x14ac:dyDescent="0.25">
      <c r="A25957" t="s">
        <v>4130</v>
      </c>
      <c r="B25957" t="s">
        <v>28927</v>
      </c>
      <c r="C25957" t="s">
        <v>28926</v>
      </c>
    </row>
    <row r="25958" spans="1:3" hidden="1" x14ac:dyDescent="0.25">
      <c r="A25958" t="s">
        <v>4130</v>
      </c>
      <c r="B25958" t="s">
        <v>28928</v>
      </c>
      <c r="C25958" t="s">
        <v>28929</v>
      </c>
    </row>
    <row r="25959" spans="1:3" hidden="1" x14ac:dyDescent="0.25">
      <c r="A25959" t="s">
        <v>4130</v>
      </c>
      <c r="B25959" t="s">
        <v>28930</v>
      </c>
      <c r="C25959" t="s">
        <v>28929</v>
      </c>
    </row>
    <row r="25960" spans="1:3" hidden="1" x14ac:dyDescent="0.25">
      <c r="A25960" t="s">
        <v>4130</v>
      </c>
      <c r="B25960" t="s">
        <v>28931</v>
      </c>
      <c r="C25960" t="s">
        <v>28932</v>
      </c>
    </row>
    <row r="25961" spans="1:3" hidden="1" x14ac:dyDescent="0.25">
      <c r="A25961" t="s">
        <v>4130</v>
      </c>
      <c r="B25961" t="s">
        <v>28933</v>
      </c>
      <c r="C25961" t="s">
        <v>28932</v>
      </c>
    </row>
    <row r="25962" spans="1:3" hidden="1" x14ac:dyDescent="0.25">
      <c r="A25962" t="s">
        <v>4130</v>
      </c>
      <c r="B25962" t="s">
        <v>28934</v>
      </c>
      <c r="C25962" t="s">
        <v>28935</v>
      </c>
    </row>
    <row r="25963" spans="1:3" hidden="1" x14ac:dyDescent="0.25">
      <c r="A25963" t="s">
        <v>4130</v>
      </c>
      <c r="B25963" t="s">
        <v>28936</v>
      </c>
      <c r="C25963" t="s">
        <v>28920</v>
      </c>
    </row>
    <row r="25964" spans="1:3" hidden="1" x14ac:dyDescent="0.25">
      <c r="A25964" t="s">
        <v>4130</v>
      </c>
      <c r="B25964" t="s">
        <v>28937</v>
      </c>
      <c r="C25964" t="s">
        <v>28938</v>
      </c>
    </row>
    <row r="25965" spans="1:3" hidden="1" x14ac:dyDescent="0.25">
      <c r="A25965" t="s">
        <v>4130</v>
      </c>
      <c r="B25965" t="s">
        <v>28939</v>
      </c>
      <c r="C25965" t="s">
        <v>28940</v>
      </c>
    </row>
    <row r="25966" spans="1:3" hidden="1" x14ac:dyDescent="0.25">
      <c r="A25966" t="s">
        <v>4130</v>
      </c>
      <c r="B25966" t="s">
        <v>28941</v>
      </c>
      <c r="C25966" t="s">
        <v>28942</v>
      </c>
    </row>
    <row r="25967" spans="1:3" hidden="1" x14ac:dyDescent="0.25">
      <c r="A25967" t="s">
        <v>4130</v>
      </c>
      <c r="B25967" t="s">
        <v>28943</v>
      </c>
      <c r="C25967" t="s">
        <v>28944</v>
      </c>
    </row>
    <row r="25968" spans="1:3" hidden="1" x14ac:dyDescent="0.25">
      <c r="A25968" t="s">
        <v>4130</v>
      </c>
      <c r="B25968" t="s">
        <v>28945</v>
      </c>
      <c r="C25968" t="s">
        <v>28944</v>
      </c>
    </row>
    <row r="25969" spans="1:3" hidden="1" x14ac:dyDescent="0.25">
      <c r="A25969" t="s">
        <v>4130</v>
      </c>
      <c r="B25969" t="s">
        <v>28946</v>
      </c>
      <c r="C25969" t="s">
        <v>27915</v>
      </c>
    </row>
    <row r="25970" spans="1:3" hidden="1" x14ac:dyDescent="0.25">
      <c r="A25970" t="s">
        <v>4130</v>
      </c>
      <c r="B25970" t="s">
        <v>28947</v>
      </c>
      <c r="C25970" t="s">
        <v>27915</v>
      </c>
    </row>
    <row r="25971" spans="1:3" hidden="1" x14ac:dyDescent="0.25">
      <c r="A25971" t="s">
        <v>4130</v>
      </c>
      <c r="B25971" t="s">
        <v>28948</v>
      </c>
      <c r="C25971" t="s">
        <v>27915</v>
      </c>
    </row>
    <row r="25972" spans="1:3" hidden="1" x14ac:dyDescent="0.25">
      <c r="A25972" t="s">
        <v>4130</v>
      </c>
      <c r="B25972" t="s">
        <v>28949</v>
      </c>
      <c r="C25972" t="s">
        <v>28950</v>
      </c>
    </row>
    <row r="25973" spans="1:3" hidden="1" x14ac:dyDescent="0.25">
      <c r="A25973" t="s">
        <v>4130</v>
      </c>
      <c r="B25973" t="s">
        <v>28951</v>
      </c>
      <c r="C25973" t="s">
        <v>28952</v>
      </c>
    </row>
    <row r="25974" spans="1:3" hidden="1" x14ac:dyDescent="0.25">
      <c r="A25974" t="s">
        <v>4130</v>
      </c>
      <c r="B25974" t="s">
        <v>28953</v>
      </c>
      <c r="C25974" t="s">
        <v>28954</v>
      </c>
    </row>
    <row r="25975" spans="1:3" hidden="1" x14ac:dyDescent="0.25">
      <c r="A25975" t="s">
        <v>4130</v>
      </c>
      <c r="B25975" t="s">
        <v>28955</v>
      </c>
      <c r="C25975" t="s">
        <v>28956</v>
      </c>
    </row>
    <row r="25976" spans="1:3" hidden="1" x14ac:dyDescent="0.25">
      <c r="A25976" t="s">
        <v>4130</v>
      </c>
      <c r="B25976" t="s">
        <v>28957</v>
      </c>
      <c r="C25976" t="s">
        <v>28958</v>
      </c>
    </row>
    <row r="25977" spans="1:3" hidden="1" x14ac:dyDescent="0.25">
      <c r="A25977" t="s">
        <v>4130</v>
      </c>
      <c r="B25977" t="s">
        <v>28959</v>
      </c>
      <c r="C25977" t="s">
        <v>28960</v>
      </c>
    </row>
    <row r="25978" spans="1:3" hidden="1" x14ac:dyDescent="0.25">
      <c r="A25978" t="s">
        <v>4130</v>
      </c>
      <c r="B25978" t="s">
        <v>28961</v>
      </c>
      <c r="C25978" t="s">
        <v>28962</v>
      </c>
    </row>
    <row r="25979" spans="1:3" hidden="1" x14ac:dyDescent="0.25">
      <c r="A25979" t="s">
        <v>4130</v>
      </c>
      <c r="B25979" t="s">
        <v>28963</v>
      </c>
      <c r="C25979" t="s">
        <v>28964</v>
      </c>
    </row>
    <row r="25980" spans="1:3" hidden="1" x14ac:dyDescent="0.25">
      <c r="A25980" t="s">
        <v>4130</v>
      </c>
      <c r="B25980" t="s">
        <v>28965</v>
      </c>
      <c r="C25980" t="s">
        <v>17139</v>
      </c>
    </row>
    <row r="25981" spans="1:3" hidden="1" x14ac:dyDescent="0.25">
      <c r="A25981" t="s">
        <v>4130</v>
      </c>
      <c r="B25981" t="s">
        <v>28966</v>
      </c>
      <c r="C25981" t="s">
        <v>17139</v>
      </c>
    </row>
    <row r="25982" spans="1:3" hidden="1" x14ac:dyDescent="0.25">
      <c r="A25982" t="s">
        <v>4130</v>
      </c>
      <c r="B25982" t="s">
        <v>28967</v>
      </c>
      <c r="C25982" t="s">
        <v>17460</v>
      </c>
    </row>
    <row r="25983" spans="1:3" hidden="1" x14ac:dyDescent="0.25">
      <c r="A25983" t="s">
        <v>4130</v>
      </c>
      <c r="B25983" t="s">
        <v>28968</v>
      </c>
      <c r="C25983" t="s">
        <v>28969</v>
      </c>
    </row>
    <row r="25984" spans="1:3" hidden="1" x14ac:dyDescent="0.25">
      <c r="A25984" t="s">
        <v>4130</v>
      </c>
      <c r="B25984" t="s">
        <v>28970</v>
      </c>
      <c r="C25984" t="s">
        <v>28971</v>
      </c>
    </row>
    <row r="25985" spans="1:3" hidden="1" x14ac:dyDescent="0.25">
      <c r="A25985" t="s">
        <v>4130</v>
      </c>
      <c r="B25985" t="s">
        <v>28972</v>
      </c>
      <c r="C25985" t="s">
        <v>28971</v>
      </c>
    </row>
    <row r="25986" spans="1:3" hidden="1" x14ac:dyDescent="0.25">
      <c r="A25986" t="s">
        <v>4130</v>
      </c>
      <c r="B25986" t="s">
        <v>28973</v>
      </c>
      <c r="C25986" t="s">
        <v>28974</v>
      </c>
    </row>
    <row r="25987" spans="1:3" hidden="1" x14ac:dyDescent="0.25">
      <c r="A25987" t="s">
        <v>4130</v>
      </c>
      <c r="B25987" t="s">
        <v>28975</v>
      </c>
      <c r="C25987" t="s">
        <v>28976</v>
      </c>
    </row>
    <row r="25988" spans="1:3" hidden="1" x14ac:dyDescent="0.25">
      <c r="A25988" t="s">
        <v>4130</v>
      </c>
      <c r="B25988" t="s">
        <v>28975</v>
      </c>
      <c r="C25988" t="s">
        <v>28977</v>
      </c>
    </row>
    <row r="25989" spans="1:3" hidden="1" x14ac:dyDescent="0.25">
      <c r="A25989" t="s">
        <v>4130</v>
      </c>
      <c r="B25989" t="s">
        <v>28978</v>
      </c>
      <c r="C25989" t="s">
        <v>28979</v>
      </c>
    </row>
    <row r="25990" spans="1:3" hidden="1" x14ac:dyDescent="0.25">
      <c r="A25990" t="s">
        <v>4130</v>
      </c>
      <c r="B25990" t="s">
        <v>28980</v>
      </c>
      <c r="C25990" t="s">
        <v>28981</v>
      </c>
    </row>
    <row r="25991" spans="1:3" hidden="1" x14ac:dyDescent="0.25">
      <c r="A25991" t="s">
        <v>4130</v>
      </c>
      <c r="B25991" t="s">
        <v>4238</v>
      </c>
      <c r="C25991" t="s">
        <v>28981</v>
      </c>
    </row>
    <row r="25992" spans="1:3" hidden="1" x14ac:dyDescent="0.25">
      <c r="A25992" t="s">
        <v>4130</v>
      </c>
      <c r="B25992" t="s">
        <v>28982</v>
      </c>
      <c r="C25992" t="s">
        <v>28983</v>
      </c>
    </row>
    <row r="25993" spans="1:3" hidden="1" x14ac:dyDescent="0.25">
      <c r="A25993" t="s">
        <v>4130</v>
      </c>
      <c r="B25993" t="s">
        <v>28984</v>
      </c>
      <c r="C25993" t="s">
        <v>28985</v>
      </c>
    </row>
    <row r="25994" spans="1:3" hidden="1" x14ac:dyDescent="0.25">
      <c r="A25994" t="s">
        <v>4130</v>
      </c>
      <c r="B25994" t="s">
        <v>28986</v>
      </c>
      <c r="C25994" t="s">
        <v>28987</v>
      </c>
    </row>
    <row r="25995" spans="1:3" hidden="1" x14ac:dyDescent="0.25">
      <c r="A25995" t="s">
        <v>4130</v>
      </c>
      <c r="B25995" t="s">
        <v>28988</v>
      </c>
      <c r="C25995" t="s">
        <v>28989</v>
      </c>
    </row>
    <row r="25996" spans="1:3" hidden="1" x14ac:dyDescent="0.25">
      <c r="A25996" t="s">
        <v>4130</v>
      </c>
      <c r="B25996" t="s">
        <v>28990</v>
      </c>
      <c r="C25996" t="s">
        <v>28991</v>
      </c>
    </row>
    <row r="25997" spans="1:3" hidden="1" x14ac:dyDescent="0.25">
      <c r="A25997" t="s">
        <v>4130</v>
      </c>
      <c r="B25997" t="s">
        <v>28992</v>
      </c>
      <c r="C25997" t="s">
        <v>28993</v>
      </c>
    </row>
    <row r="25998" spans="1:3" hidden="1" x14ac:dyDescent="0.25">
      <c r="A25998" t="s">
        <v>4130</v>
      </c>
      <c r="B25998" t="s">
        <v>28994</v>
      </c>
      <c r="C25998" t="s">
        <v>28995</v>
      </c>
    </row>
    <row r="25999" spans="1:3" hidden="1" x14ac:dyDescent="0.25">
      <c r="A25999" t="s">
        <v>4130</v>
      </c>
      <c r="B25999" t="s">
        <v>28996</v>
      </c>
      <c r="C25999" t="s">
        <v>28997</v>
      </c>
    </row>
    <row r="26000" spans="1:3" hidden="1" x14ac:dyDescent="0.25">
      <c r="A26000" t="s">
        <v>4130</v>
      </c>
      <c r="B26000" t="s">
        <v>28996</v>
      </c>
      <c r="C26000" t="s">
        <v>28998</v>
      </c>
    </row>
    <row r="26001" spans="1:3" hidden="1" x14ac:dyDescent="0.25">
      <c r="A26001" t="s">
        <v>4130</v>
      </c>
      <c r="B26001" t="s">
        <v>28999</v>
      </c>
      <c r="C26001" t="s">
        <v>29000</v>
      </c>
    </row>
    <row r="26002" spans="1:3" hidden="1" x14ac:dyDescent="0.25">
      <c r="A26002" t="s">
        <v>4130</v>
      </c>
      <c r="B26002" t="s">
        <v>29001</v>
      </c>
      <c r="C26002" t="s">
        <v>29002</v>
      </c>
    </row>
    <row r="26003" spans="1:3" hidden="1" x14ac:dyDescent="0.25">
      <c r="A26003" t="s">
        <v>4130</v>
      </c>
      <c r="B26003" t="s">
        <v>29003</v>
      </c>
      <c r="C26003" t="s">
        <v>29004</v>
      </c>
    </row>
    <row r="26004" spans="1:3" hidden="1" x14ac:dyDescent="0.25">
      <c r="A26004" t="s">
        <v>4130</v>
      </c>
      <c r="B26004" t="s">
        <v>29003</v>
      </c>
      <c r="C26004" t="s">
        <v>29005</v>
      </c>
    </row>
    <row r="26005" spans="1:3" hidden="1" x14ac:dyDescent="0.25">
      <c r="A26005" t="s">
        <v>4130</v>
      </c>
      <c r="B26005" t="s">
        <v>29006</v>
      </c>
      <c r="C26005" t="s">
        <v>29007</v>
      </c>
    </row>
    <row r="26006" spans="1:3" hidden="1" x14ac:dyDescent="0.25">
      <c r="A26006" t="s">
        <v>4130</v>
      </c>
      <c r="B26006" t="s">
        <v>29006</v>
      </c>
      <c r="C26006" t="s">
        <v>29008</v>
      </c>
    </row>
    <row r="26007" spans="1:3" hidden="1" x14ac:dyDescent="0.25">
      <c r="A26007" t="s">
        <v>4130</v>
      </c>
      <c r="B26007" t="s">
        <v>29009</v>
      </c>
      <c r="C26007" t="s">
        <v>29010</v>
      </c>
    </row>
    <row r="26008" spans="1:3" hidden="1" x14ac:dyDescent="0.25">
      <c r="A26008" t="s">
        <v>4130</v>
      </c>
      <c r="B26008" t="s">
        <v>29011</v>
      </c>
      <c r="C26008" t="s">
        <v>29012</v>
      </c>
    </row>
    <row r="26009" spans="1:3" hidden="1" x14ac:dyDescent="0.25">
      <c r="A26009" t="s">
        <v>4130</v>
      </c>
      <c r="B26009" t="s">
        <v>29013</v>
      </c>
      <c r="C26009" t="s">
        <v>28969</v>
      </c>
    </row>
    <row r="26010" spans="1:3" hidden="1" x14ac:dyDescent="0.25">
      <c r="A26010" t="s">
        <v>4130</v>
      </c>
      <c r="B26010" t="s">
        <v>29014</v>
      </c>
      <c r="C26010" t="s">
        <v>29015</v>
      </c>
    </row>
    <row r="26011" spans="1:3" hidden="1" x14ac:dyDescent="0.25">
      <c r="A26011" t="s">
        <v>4130</v>
      </c>
      <c r="B26011" t="s">
        <v>29016</v>
      </c>
      <c r="C26011" t="s">
        <v>29017</v>
      </c>
    </row>
    <row r="26012" spans="1:3" hidden="1" x14ac:dyDescent="0.25">
      <c r="A26012" t="s">
        <v>4130</v>
      </c>
      <c r="B26012" t="s">
        <v>29018</v>
      </c>
      <c r="C26012" t="s">
        <v>29019</v>
      </c>
    </row>
    <row r="26013" spans="1:3" hidden="1" x14ac:dyDescent="0.25">
      <c r="A26013" t="s">
        <v>4130</v>
      </c>
      <c r="B26013" t="s">
        <v>29020</v>
      </c>
      <c r="C26013" t="s">
        <v>29021</v>
      </c>
    </row>
    <row r="26014" spans="1:3" hidden="1" x14ac:dyDescent="0.25">
      <c r="A26014" t="s">
        <v>4130</v>
      </c>
      <c r="B26014" t="s">
        <v>29022</v>
      </c>
      <c r="C26014" t="s">
        <v>29023</v>
      </c>
    </row>
    <row r="26015" spans="1:3" hidden="1" x14ac:dyDescent="0.25">
      <c r="A26015" t="s">
        <v>4130</v>
      </c>
      <c r="B26015" t="s">
        <v>4238</v>
      </c>
      <c r="C26015" t="s">
        <v>29023</v>
      </c>
    </row>
    <row r="26016" spans="1:3" hidden="1" x14ac:dyDescent="0.25">
      <c r="A26016" t="s">
        <v>4130</v>
      </c>
      <c r="B26016" t="s">
        <v>29024</v>
      </c>
      <c r="C26016" t="s">
        <v>29025</v>
      </c>
    </row>
    <row r="26017" spans="1:3" hidden="1" x14ac:dyDescent="0.25">
      <c r="A26017" t="s">
        <v>4130</v>
      </c>
      <c r="B26017" t="s">
        <v>29026</v>
      </c>
      <c r="C26017" t="s">
        <v>29027</v>
      </c>
    </row>
    <row r="26018" spans="1:3" hidden="1" x14ac:dyDescent="0.25">
      <c r="A26018" t="s">
        <v>4130</v>
      </c>
      <c r="B26018" t="s">
        <v>29028</v>
      </c>
      <c r="C26018" t="s">
        <v>29029</v>
      </c>
    </row>
    <row r="26019" spans="1:3" hidden="1" x14ac:dyDescent="0.25">
      <c r="A26019" t="s">
        <v>4130</v>
      </c>
      <c r="B26019" t="s">
        <v>29030</v>
      </c>
      <c r="C26019" t="s">
        <v>29031</v>
      </c>
    </row>
    <row r="26020" spans="1:3" hidden="1" x14ac:dyDescent="0.25">
      <c r="A26020" t="s">
        <v>4130</v>
      </c>
      <c r="B26020" t="s">
        <v>29032</v>
      </c>
      <c r="C26020" t="s">
        <v>29033</v>
      </c>
    </row>
    <row r="26021" spans="1:3" hidden="1" x14ac:dyDescent="0.25">
      <c r="A26021" t="s">
        <v>4130</v>
      </c>
      <c r="B26021" t="s">
        <v>4238</v>
      </c>
      <c r="C26021" t="s">
        <v>29033</v>
      </c>
    </row>
    <row r="26022" spans="1:3" hidden="1" x14ac:dyDescent="0.25">
      <c r="A26022" t="s">
        <v>4130</v>
      </c>
      <c r="B26022" t="s">
        <v>29034</v>
      </c>
      <c r="C26022" t="s">
        <v>29033</v>
      </c>
    </row>
    <row r="26023" spans="1:3" hidden="1" x14ac:dyDescent="0.25">
      <c r="A26023" t="s">
        <v>4130</v>
      </c>
      <c r="B26023" t="s">
        <v>29035</v>
      </c>
      <c r="C26023" t="s">
        <v>29036</v>
      </c>
    </row>
    <row r="26024" spans="1:3" hidden="1" x14ac:dyDescent="0.25">
      <c r="A26024" t="s">
        <v>4130</v>
      </c>
      <c r="B26024" t="s">
        <v>29037</v>
      </c>
      <c r="C26024" t="s">
        <v>29036</v>
      </c>
    </row>
    <row r="26025" spans="1:3" hidden="1" x14ac:dyDescent="0.25">
      <c r="A26025" t="s">
        <v>4130</v>
      </c>
      <c r="B26025" t="s">
        <v>29038</v>
      </c>
      <c r="C26025" t="s">
        <v>29039</v>
      </c>
    </row>
    <row r="26026" spans="1:3" hidden="1" x14ac:dyDescent="0.25">
      <c r="A26026" t="s">
        <v>4130</v>
      </c>
      <c r="B26026" t="s">
        <v>29040</v>
      </c>
      <c r="C26026" t="s">
        <v>29039</v>
      </c>
    </row>
    <row r="26027" spans="1:3" hidden="1" x14ac:dyDescent="0.25">
      <c r="A26027" t="s">
        <v>4130</v>
      </c>
      <c r="B26027" t="s">
        <v>29041</v>
      </c>
      <c r="C26027" t="s">
        <v>29039</v>
      </c>
    </row>
    <row r="26028" spans="1:3" hidden="1" x14ac:dyDescent="0.25">
      <c r="A26028" t="s">
        <v>4130</v>
      </c>
      <c r="B26028" t="s">
        <v>29042</v>
      </c>
      <c r="C26028" t="s">
        <v>29043</v>
      </c>
    </row>
    <row r="26029" spans="1:3" hidden="1" x14ac:dyDescent="0.25">
      <c r="A26029" t="s">
        <v>4130</v>
      </c>
      <c r="B26029" t="s">
        <v>29044</v>
      </c>
      <c r="C26029" t="s">
        <v>29045</v>
      </c>
    </row>
    <row r="26030" spans="1:3" hidden="1" x14ac:dyDescent="0.25">
      <c r="A26030" t="s">
        <v>4130</v>
      </c>
      <c r="B26030" t="s">
        <v>4238</v>
      </c>
      <c r="C26030" t="s">
        <v>29045</v>
      </c>
    </row>
    <row r="26031" spans="1:3" hidden="1" x14ac:dyDescent="0.25">
      <c r="A26031" t="s">
        <v>4130</v>
      </c>
      <c r="B26031" t="s">
        <v>29046</v>
      </c>
      <c r="C26031" t="s">
        <v>29047</v>
      </c>
    </row>
    <row r="26032" spans="1:3" hidden="1" x14ac:dyDescent="0.25">
      <c r="A26032" t="s">
        <v>4130</v>
      </c>
      <c r="B26032" t="s">
        <v>29048</v>
      </c>
      <c r="C26032" t="s">
        <v>29049</v>
      </c>
    </row>
    <row r="26033" spans="1:3" hidden="1" x14ac:dyDescent="0.25">
      <c r="A26033" t="s">
        <v>4130</v>
      </c>
      <c r="B26033" t="s">
        <v>29050</v>
      </c>
      <c r="C26033" t="s">
        <v>29049</v>
      </c>
    </row>
    <row r="26034" spans="1:3" hidden="1" x14ac:dyDescent="0.25">
      <c r="A26034" t="s">
        <v>4130</v>
      </c>
      <c r="B26034" t="s">
        <v>29051</v>
      </c>
      <c r="C26034" t="s">
        <v>29052</v>
      </c>
    </row>
    <row r="26035" spans="1:3" hidden="1" x14ac:dyDescent="0.25">
      <c r="A26035" t="s">
        <v>4130</v>
      </c>
      <c r="B26035" t="s">
        <v>29053</v>
      </c>
      <c r="C26035" t="s">
        <v>29052</v>
      </c>
    </row>
    <row r="26036" spans="1:3" hidden="1" x14ac:dyDescent="0.25">
      <c r="A26036" t="s">
        <v>4130</v>
      </c>
      <c r="B26036" t="s">
        <v>29054</v>
      </c>
      <c r="C26036" t="s">
        <v>29055</v>
      </c>
    </row>
    <row r="26037" spans="1:3" hidden="1" x14ac:dyDescent="0.25">
      <c r="A26037" t="s">
        <v>4130</v>
      </c>
      <c r="B26037" t="s">
        <v>29056</v>
      </c>
      <c r="C26037" t="s">
        <v>29055</v>
      </c>
    </row>
    <row r="26038" spans="1:3" hidden="1" x14ac:dyDescent="0.25">
      <c r="A26038" t="s">
        <v>4130</v>
      </c>
      <c r="B26038" t="s">
        <v>29057</v>
      </c>
      <c r="C26038" t="s">
        <v>29058</v>
      </c>
    </row>
    <row r="26039" spans="1:3" hidden="1" x14ac:dyDescent="0.25">
      <c r="A26039" t="s">
        <v>4130</v>
      </c>
      <c r="B26039" t="s">
        <v>29059</v>
      </c>
      <c r="C26039" t="s">
        <v>29060</v>
      </c>
    </row>
    <row r="26040" spans="1:3" hidden="1" x14ac:dyDescent="0.25">
      <c r="A26040" t="s">
        <v>4130</v>
      </c>
      <c r="B26040" t="s">
        <v>29061</v>
      </c>
      <c r="C26040" t="s">
        <v>29062</v>
      </c>
    </row>
    <row r="26041" spans="1:3" hidden="1" x14ac:dyDescent="0.25">
      <c r="A26041" t="s">
        <v>4130</v>
      </c>
      <c r="B26041" t="s">
        <v>29063</v>
      </c>
      <c r="C26041" t="s">
        <v>17015</v>
      </c>
    </row>
    <row r="26042" spans="1:3" hidden="1" x14ac:dyDescent="0.25">
      <c r="A26042" t="s">
        <v>4130</v>
      </c>
      <c r="B26042" t="s">
        <v>4238</v>
      </c>
      <c r="C26042" t="s">
        <v>17015</v>
      </c>
    </row>
    <row r="26043" spans="1:3" hidden="1" x14ac:dyDescent="0.25">
      <c r="A26043" t="s">
        <v>4130</v>
      </c>
      <c r="B26043" t="s">
        <v>29064</v>
      </c>
      <c r="C26043" t="s">
        <v>17015</v>
      </c>
    </row>
    <row r="26044" spans="1:3" hidden="1" x14ac:dyDescent="0.25">
      <c r="A26044" t="s">
        <v>4130</v>
      </c>
      <c r="B26044" t="s">
        <v>29065</v>
      </c>
      <c r="C26044" t="s">
        <v>471</v>
      </c>
    </row>
    <row r="26045" spans="1:3" hidden="1" x14ac:dyDescent="0.25">
      <c r="A26045" t="s">
        <v>4130</v>
      </c>
      <c r="B26045" t="s">
        <v>4238</v>
      </c>
      <c r="C26045" t="s">
        <v>471</v>
      </c>
    </row>
    <row r="26046" spans="1:3" hidden="1" x14ac:dyDescent="0.25">
      <c r="A26046" t="s">
        <v>4130</v>
      </c>
      <c r="B26046" t="s">
        <v>29066</v>
      </c>
      <c r="C26046" t="s">
        <v>471</v>
      </c>
    </row>
    <row r="26047" spans="1:3" hidden="1" x14ac:dyDescent="0.25">
      <c r="A26047" t="s">
        <v>4130</v>
      </c>
      <c r="B26047" t="s">
        <v>29067</v>
      </c>
      <c r="C26047" t="s">
        <v>29068</v>
      </c>
    </row>
    <row r="26048" spans="1:3" hidden="1" x14ac:dyDescent="0.25">
      <c r="A26048" t="s">
        <v>4130</v>
      </c>
      <c r="B26048" t="s">
        <v>29069</v>
      </c>
      <c r="C26048" t="s">
        <v>29070</v>
      </c>
    </row>
    <row r="26049" spans="1:3" hidden="1" x14ac:dyDescent="0.25">
      <c r="A26049" t="s">
        <v>4130</v>
      </c>
      <c r="B26049" t="s">
        <v>29071</v>
      </c>
      <c r="C26049" t="s">
        <v>29072</v>
      </c>
    </row>
    <row r="26050" spans="1:3" hidden="1" x14ac:dyDescent="0.25">
      <c r="A26050" t="s">
        <v>4130</v>
      </c>
      <c r="B26050" t="s">
        <v>29073</v>
      </c>
      <c r="C26050" t="s">
        <v>29074</v>
      </c>
    </row>
    <row r="26051" spans="1:3" hidden="1" x14ac:dyDescent="0.25">
      <c r="A26051" t="s">
        <v>4130</v>
      </c>
      <c r="B26051" t="s">
        <v>29075</v>
      </c>
      <c r="C26051" t="s">
        <v>29076</v>
      </c>
    </row>
    <row r="26052" spans="1:3" hidden="1" x14ac:dyDescent="0.25">
      <c r="A26052" t="s">
        <v>4130</v>
      </c>
      <c r="B26052" t="s">
        <v>29077</v>
      </c>
      <c r="C26052" t="s">
        <v>29078</v>
      </c>
    </row>
    <row r="26053" spans="1:3" hidden="1" x14ac:dyDescent="0.25">
      <c r="A26053" t="s">
        <v>4130</v>
      </c>
      <c r="B26053" t="s">
        <v>29079</v>
      </c>
      <c r="C26053" t="s">
        <v>29080</v>
      </c>
    </row>
    <row r="26054" spans="1:3" hidden="1" x14ac:dyDescent="0.25">
      <c r="A26054" t="s">
        <v>4130</v>
      </c>
      <c r="B26054" t="s">
        <v>29081</v>
      </c>
      <c r="C26054" t="s">
        <v>29082</v>
      </c>
    </row>
    <row r="26055" spans="1:3" hidden="1" x14ac:dyDescent="0.25">
      <c r="A26055" t="s">
        <v>4130</v>
      </c>
      <c r="B26055" t="s">
        <v>29083</v>
      </c>
      <c r="C26055" t="s">
        <v>29084</v>
      </c>
    </row>
    <row r="26056" spans="1:3" hidden="1" x14ac:dyDescent="0.25">
      <c r="A26056" t="s">
        <v>4130</v>
      </c>
      <c r="B26056" t="s">
        <v>29085</v>
      </c>
      <c r="C26056" t="s">
        <v>29086</v>
      </c>
    </row>
    <row r="26057" spans="1:3" hidden="1" x14ac:dyDescent="0.25">
      <c r="A26057" t="s">
        <v>4130</v>
      </c>
      <c r="B26057" t="s">
        <v>29087</v>
      </c>
      <c r="C26057" t="s">
        <v>29088</v>
      </c>
    </row>
    <row r="26058" spans="1:3" hidden="1" x14ac:dyDescent="0.25">
      <c r="A26058" t="s">
        <v>4130</v>
      </c>
      <c r="B26058" t="s">
        <v>29089</v>
      </c>
      <c r="C26058" t="s">
        <v>29090</v>
      </c>
    </row>
    <row r="26059" spans="1:3" hidden="1" x14ac:dyDescent="0.25">
      <c r="A26059" t="s">
        <v>4130</v>
      </c>
      <c r="B26059" t="s">
        <v>29091</v>
      </c>
      <c r="C26059" t="s">
        <v>29092</v>
      </c>
    </row>
    <row r="26060" spans="1:3" hidden="1" x14ac:dyDescent="0.25">
      <c r="A26060" t="s">
        <v>4130</v>
      </c>
      <c r="B26060" t="s">
        <v>29093</v>
      </c>
      <c r="C26060" t="s">
        <v>29094</v>
      </c>
    </row>
    <row r="26061" spans="1:3" hidden="1" x14ac:dyDescent="0.25">
      <c r="A26061" t="s">
        <v>4130</v>
      </c>
      <c r="B26061" t="s">
        <v>29095</v>
      </c>
      <c r="C26061" t="s">
        <v>29096</v>
      </c>
    </row>
    <row r="26062" spans="1:3" hidden="1" x14ac:dyDescent="0.25">
      <c r="A26062" t="s">
        <v>4130</v>
      </c>
      <c r="B26062" t="s">
        <v>29097</v>
      </c>
      <c r="C26062" t="s">
        <v>29098</v>
      </c>
    </row>
    <row r="26063" spans="1:3" hidden="1" x14ac:dyDescent="0.25">
      <c r="A26063" t="s">
        <v>4130</v>
      </c>
      <c r="B26063" t="s">
        <v>29099</v>
      </c>
      <c r="C26063" t="s">
        <v>29100</v>
      </c>
    </row>
    <row r="26064" spans="1:3" hidden="1" x14ac:dyDescent="0.25">
      <c r="A26064" t="s">
        <v>4130</v>
      </c>
      <c r="B26064" t="s">
        <v>29101</v>
      </c>
      <c r="C26064" t="s">
        <v>29102</v>
      </c>
    </row>
    <row r="26065" spans="1:3" hidden="1" x14ac:dyDescent="0.25">
      <c r="A26065" t="s">
        <v>4130</v>
      </c>
      <c r="B26065" t="s">
        <v>29103</v>
      </c>
      <c r="C26065" t="s">
        <v>29104</v>
      </c>
    </row>
    <row r="26066" spans="1:3" hidden="1" x14ac:dyDescent="0.25">
      <c r="A26066" t="s">
        <v>4130</v>
      </c>
      <c r="B26066" t="s">
        <v>29105</v>
      </c>
      <c r="C26066" t="s">
        <v>29106</v>
      </c>
    </row>
    <row r="26067" spans="1:3" hidden="1" x14ac:dyDescent="0.25">
      <c r="A26067" t="s">
        <v>4130</v>
      </c>
      <c r="B26067" t="s">
        <v>29107</v>
      </c>
      <c r="C26067" t="s">
        <v>29108</v>
      </c>
    </row>
    <row r="26068" spans="1:3" hidden="1" x14ac:dyDescent="0.25">
      <c r="A26068" t="s">
        <v>4130</v>
      </c>
      <c r="B26068" t="s">
        <v>29109</v>
      </c>
      <c r="C26068" t="s">
        <v>29110</v>
      </c>
    </row>
    <row r="26069" spans="1:3" hidden="1" x14ac:dyDescent="0.25">
      <c r="A26069" t="s">
        <v>4130</v>
      </c>
      <c r="B26069" t="s">
        <v>29111</v>
      </c>
      <c r="C26069" t="s">
        <v>29112</v>
      </c>
    </row>
    <row r="26070" spans="1:3" hidden="1" x14ac:dyDescent="0.25">
      <c r="A26070" t="s">
        <v>4130</v>
      </c>
      <c r="B26070" t="s">
        <v>29113</v>
      </c>
      <c r="C26070" t="s">
        <v>29114</v>
      </c>
    </row>
    <row r="26071" spans="1:3" hidden="1" x14ac:dyDescent="0.25">
      <c r="A26071" t="s">
        <v>4130</v>
      </c>
      <c r="B26071" t="s">
        <v>29115</v>
      </c>
      <c r="C26071" t="s">
        <v>29116</v>
      </c>
    </row>
    <row r="26072" spans="1:3" hidden="1" x14ac:dyDescent="0.25">
      <c r="A26072" t="s">
        <v>4130</v>
      </c>
      <c r="B26072" t="s">
        <v>29117</v>
      </c>
      <c r="C26072" t="s">
        <v>29118</v>
      </c>
    </row>
    <row r="26073" spans="1:3" hidden="1" x14ac:dyDescent="0.25">
      <c r="A26073" t="s">
        <v>4130</v>
      </c>
      <c r="B26073" t="s">
        <v>29119</v>
      </c>
      <c r="C26073" t="s">
        <v>29120</v>
      </c>
    </row>
    <row r="26074" spans="1:3" hidden="1" x14ac:dyDescent="0.25">
      <c r="A26074" t="s">
        <v>4130</v>
      </c>
      <c r="B26074" t="s">
        <v>29121</v>
      </c>
      <c r="C26074" t="s">
        <v>29122</v>
      </c>
    </row>
    <row r="26075" spans="1:3" hidden="1" x14ac:dyDescent="0.25">
      <c r="A26075" t="s">
        <v>4130</v>
      </c>
      <c r="B26075" t="s">
        <v>29123</v>
      </c>
      <c r="C26075" t="s">
        <v>29124</v>
      </c>
    </row>
    <row r="26076" spans="1:3" hidden="1" x14ac:dyDescent="0.25">
      <c r="A26076" t="s">
        <v>4130</v>
      </c>
      <c r="B26076" t="s">
        <v>29125</v>
      </c>
      <c r="C26076" t="s">
        <v>29126</v>
      </c>
    </row>
    <row r="26077" spans="1:3" hidden="1" x14ac:dyDescent="0.25">
      <c r="A26077" t="s">
        <v>4130</v>
      </c>
      <c r="B26077" t="s">
        <v>4238</v>
      </c>
      <c r="C26077" t="s">
        <v>29126</v>
      </c>
    </row>
    <row r="26078" spans="1:3" hidden="1" x14ac:dyDescent="0.25">
      <c r="A26078" t="s">
        <v>4130</v>
      </c>
      <c r="B26078" t="s">
        <v>29127</v>
      </c>
      <c r="C26078" t="s">
        <v>29128</v>
      </c>
    </row>
    <row r="26079" spans="1:3" hidden="1" x14ac:dyDescent="0.25">
      <c r="A26079" t="s">
        <v>4130</v>
      </c>
      <c r="B26079" t="s">
        <v>29129</v>
      </c>
      <c r="C26079" t="s">
        <v>29130</v>
      </c>
    </row>
    <row r="26080" spans="1:3" hidden="1" x14ac:dyDescent="0.25">
      <c r="A26080" t="s">
        <v>4130</v>
      </c>
      <c r="B26080" t="s">
        <v>29131</v>
      </c>
      <c r="C26080" t="s">
        <v>29132</v>
      </c>
    </row>
    <row r="26081" spans="1:3" hidden="1" x14ac:dyDescent="0.25">
      <c r="A26081" t="s">
        <v>4130</v>
      </c>
      <c r="B26081" t="s">
        <v>29133</v>
      </c>
      <c r="C26081" t="s">
        <v>29134</v>
      </c>
    </row>
    <row r="26082" spans="1:3" hidden="1" x14ac:dyDescent="0.25">
      <c r="A26082" t="s">
        <v>4130</v>
      </c>
      <c r="B26082" t="s">
        <v>29135</v>
      </c>
      <c r="C26082" t="s">
        <v>29136</v>
      </c>
    </row>
    <row r="26083" spans="1:3" hidden="1" x14ac:dyDescent="0.25">
      <c r="A26083" t="s">
        <v>4130</v>
      </c>
      <c r="B26083" t="s">
        <v>29137</v>
      </c>
      <c r="C26083" t="s">
        <v>29138</v>
      </c>
    </row>
    <row r="26084" spans="1:3" hidden="1" x14ac:dyDescent="0.25">
      <c r="A26084" t="s">
        <v>4130</v>
      </c>
      <c r="B26084" t="s">
        <v>4238</v>
      </c>
      <c r="C26084" t="s">
        <v>29138</v>
      </c>
    </row>
    <row r="26085" spans="1:3" hidden="1" x14ac:dyDescent="0.25">
      <c r="A26085" t="s">
        <v>4130</v>
      </c>
      <c r="B26085" t="s">
        <v>29139</v>
      </c>
      <c r="C26085" t="s">
        <v>29128</v>
      </c>
    </row>
    <row r="26086" spans="1:3" hidden="1" x14ac:dyDescent="0.25">
      <c r="A26086" t="s">
        <v>4130</v>
      </c>
      <c r="B26086" t="s">
        <v>29140</v>
      </c>
      <c r="C26086" t="s">
        <v>29141</v>
      </c>
    </row>
    <row r="26087" spans="1:3" hidden="1" x14ac:dyDescent="0.25">
      <c r="A26087" t="s">
        <v>4130</v>
      </c>
      <c r="B26087" t="s">
        <v>29142</v>
      </c>
      <c r="C26087" t="s">
        <v>29143</v>
      </c>
    </row>
    <row r="26088" spans="1:3" hidden="1" x14ac:dyDescent="0.25">
      <c r="A26088" t="s">
        <v>4130</v>
      </c>
      <c r="B26088" t="s">
        <v>4238</v>
      </c>
      <c r="C26088" t="s">
        <v>29143</v>
      </c>
    </row>
    <row r="26089" spans="1:3" hidden="1" x14ac:dyDescent="0.25">
      <c r="A26089" t="s">
        <v>4130</v>
      </c>
      <c r="B26089" t="s">
        <v>29144</v>
      </c>
      <c r="C26089" t="s">
        <v>29145</v>
      </c>
    </row>
    <row r="26090" spans="1:3" hidden="1" x14ac:dyDescent="0.25">
      <c r="A26090" t="s">
        <v>4130</v>
      </c>
      <c r="B26090" t="s">
        <v>29146</v>
      </c>
      <c r="C26090" t="s">
        <v>29147</v>
      </c>
    </row>
    <row r="26091" spans="1:3" hidden="1" x14ac:dyDescent="0.25">
      <c r="A26091" t="s">
        <v>4130</v>
      </c>
      <c r="B26091" t="s">
        <v>29148</v>
      </c>
      <c r="C26091" t="s">
        <v>29149</v>
      </c>
    </row>
    <row r="26092" spans="1:3" hidden="1" x14ac:dyDescent="0.25">
      <c r="A26092" t="s">
        <v>4130</v>
      </c>
      <c r="B26092" t="s">
        <v>29150</v>
      </c>
      <c r="C26092" t="s">
        <v>29151</v>
      </c>
    </row>
    <row r="26093" spans="1:3" hidden="1" x14ac:dyDescent="0.25">
      <c r="A26093" t="s">
        <v>4130</v>
      </c>
      <c r="B26093" t="s">
        <v>29152</v>
      </c>
      <c r="C26093" t="s">
        <v>29149</v>
      </c>
    </row>
    <row r="26094" spans="1:3" hidden="1" x14ac:dyDescent="0.25">
      <c r="A26094" t="s">
        <v>4130</v>
      </c>
      <c r="B26094" t="s">
        <v>29153</v>
      </c>
      <c r="C26094" t="s">
        <v>29154</v>
      </c>
    </row>
    <row r="26095" spans="1:3" hidden="1" x14ac:dyDescent="0.25">
      <c r="A26095" t="s">
        <v>4130</v>
      </c>
      <c r="B26095" t="s">
        <v>29155</v>
      </c>
      <c r="C26095" t="s">
        <v>29156</v>
      </c>
    </row>
    <row r="26096" spans="1:3" hidden="1" x14ac:dyDescent="0.25">
      <c r="A26096" t="s">
        <v>4130</v>
      </c>
      <c r="B26096" t="s">
        <v>29157</v>
      </c>
      <c r="C26096" t="s">
        <v>29158</v>
      </c>
    </row>
    <row r="26097" spans="1:3" hidden="1" x14ac:dyDescent="0.25">
      <c r="A26097" t="s">
        <v>4130</v>
      </c>
      <c r="B26097" t="s">
        <v>29159</v>
      </c>
      <c r="C26097" t="s">
        <v>29160</v>
      </c>
    </row>
    <row r="26098" spans="1:3" hidden="1" x14ac:dyDescent="0.25">
      <c r="A26098" t="s">
        <v>4130</v>
      </c>
      <c r="B26098" t="s">
        <v>29161</v>
      </c>
      <c r="C26098" t="s">
        <v>29162</v>
      </c>
    </row>
    <row r="26099" spans="1:3" hidden="1" x14ac:dyDescent="0.25">
      <c r="A26099" t="s">
        <v>4130</v>
      </c>
      <c r="B26099" t="s">
        <v>4238</v>
      </c>
      <c r="C26099" t="s">
        <v>29162</v>
      </c>
    </row>
    <row r="26100" spans="1:3" hidden="1" x14ac:dyDescent="0.25">
      <c r="A26100" t="s">
        <v>4130</v>
      </c>
      <c r="B26100" t="s">
        <v>29163</v>
      </c>
      <c r="C26100" t="s">
        <v>29164</v>
      </c>
    </row>
    <row r="26101" spans="1:3" hidden="1" x14ac:dyDescent="0.25">
      <c r="A26101" t="s">
        <v>4130</v>
      </c>
      <c r="B26101" t="s">
        <v>29165</v>
      </c>
      <c r="C26101" t="s">
        <v>29162</v>
      </c>
    </row>
    <row r="26102" spans="1:3" hidden="1" x14ac:dyDescent="0.25">
      <c r="A26102" t="s">
        <v>4130</v>
      </c>
      <c r="B26102" t="s">
        <v>29166</v>
      </c>
      <c r="C26102" t="s">
        <v>29167</v>
      </c>
    </row>
    <row r="26103" spans="1:3" hidden="1" x14ac:dyDescent="0.25">
      <c r="A26103" t="s">
        <v>4130</v>
      </c>
      <c r="B26103" t="s">
        <v>28873</v>
      </c>
      <c r="C26103" t="s">
        <v>29167</v>
      </c>
    </row>
    <row r="26104" spans="1:3" hidden="1" x14ac:dyDescent="0.25">
      <c r="A26104" t="s">
        <v>4130</v>
      </c>
      <c r="B26104" t="s">
        <v>4238</v>
      </c>
      <c r="C26104" t="s">
        <v>29167</v>
      </c>
    </row>
    <row r="26105" spans="1:3" hidden="1" x14ac:dyDescent="0.25">
      <c r="A26105" t="s">
        <v>4130</v>
      </c>
      <c r="B26105" t="s">
        <v>29168</v>
      </c>
      <c r="C26105" t="s">
        <v>29169</v>
      </c>
    </row>
    <row r="26106" spans="1:3" hidden="1" x14ac:dyDescent="0.25">
      <c r="A26106" t="s">
        <v>4130</v>
      </c>
      <c r="B26106" t="s">
        <v>29170</v>
      </c>
      <c r="C26106" t="s">
        <v>29171</v>
      </c>
    </row>
    <row r="26107" spans="1:3" hidden="1" x14ac:dyDescent="0.25">
      <c r="A26107" t="s">
        <v>4130</v>
      </c>
      <c r="B26107" t="s">
        <v>29172</v>
      </c>
      <c r="C26107" t="s">
        <v>29173</v>
      </c>
    </row>
    <row r="26108" spans="1:3" hidden="1" x14ac:dyDescent="0.25">
      <c r="A26108" t="s">
        <v>4130</v>
      </c>
      <c r="B26108" t="s">
        <v>29174</v>
      </c>
      <c r="C26108" t="s">
        <v>29175</v>
      </c>
    </row>
    <row r="26109" spans="1:3" hidden="1" x14ac:dyDescent="0.25">
      <c r="A26109" t="s">
        <v>4130</v>
      </c>
      <c r="B26109" t="s">
        <v>29176</v>
      </c>
      <c r="C26109" t="s">
        <v>29177</v>
      </c>
    </row>
    <row r="26110" spans="1:3" hidden="1" x14ac:dyDescent="0.25">
      <c r="A26110" t="s">
        <v>4130</v>
      </c>
      <c r="B26110" t="s">
        <v>29178</v>
      </c>
      <c r="C26110" t="s">
        <v>29179</v>
      </c>
    </row>
    <row r="26111" spans="1:3" hidden="1" x14ac:dyDescent="0.25">
      <c r="A26111" t="s">
        <v>4130</v>
      </c>
      <c r="B26111" t="s">
        <v>29180</v>
      </c>
      <c r="C26111" t="s">
        <v>29181</v>
      </c>
    </row>
    <row r="26112" spans="1:3" hidden="1" x14ac:dyDescent="0.25">
      <c r="A26112" t="s">
        <v>4130</v>
      </c>
      <c r="B26112" t="s">
        <v>29182</v>
      </c>
      <c r="C26112" t="s">
        <v>29183</v>
      </c>
    </row>
    <row r="26113" spans="1:3" hidden="1" x14ac:dyDescent="0.25">
      <c r="A26113" t="s">
        <v>4130</v>
      </c>
      <c r="B26113" t="s">
        <v>29184</v>
      </c>
      <c r="C26113" t="s">
        <v>29185</v>
      </c>
    </row>
    <row r="26114" spans="1:3" hidden="1" x14ac:dyDescent="0.25">
      <c r="A26114" t="s">
        <v>4130</v>
      </c>
      <c r="B26114" t="s">
        <v>29186</v>
      </c>
      <c r="C26114" t="s">
        <v>29187</v>
      </c>
    </row>
    <row r="26115" spans="1:3" hidden="1" x14ac:dyDescent="0.25">
      <c r="A26115" t="s">
        <v>4130</v>
      </c>
      <c r="B26115" t="s">
        <v>29188</v>
      </c>
      <c r="C26115" t="s">
        <v>29189</v>
      </c>
    </row>
    <row r="26116" spans="1:3" hidden="1" x14ac:dyDescent="0.25">
      <c r="A26116" t="s">
        <v>4130</v>
      </c>
      <c r="B26116" t="s">
        <v>29190</v>
      </c>
      <c r="C26116" t="s">
        <v>29189</v>
      </c>
    </row>
    <row r="26117" spans="1:3" hidden="1" x14ac:dyDescent="0.25">
      <c r="A26117" t="s">
        <v>4130</v>
      </c>
      <c r="B26117" t="s">
        <v>29191</v>
      </c>
      <c r="C26117" t="s">
        <v>29192</v>
      </c>
    </row>
    <row r="26118" spans="1:3" hidden="1" x14ac:dyDescent="0.25">
      <c r="A26118" t="s">
        <v>4130</v>
      </c>
      <c r="B26118" t="s">
        <v>29193</v>
      </c>
      <c r="C26118" t="s">
        <v>29189</v>
      </c>
    </row>
    <row r="26119" spans="1:3" hidden="1" x14ac:dyDescent="0.25">
      <c r="A26119" t="s">
        <v>4130</v>
      </c>
      <c r="B26119" t="s">
        <v>29194</v>
      </c>
      <c r="C26119" t="s">
        <v>29189</v>
      </c>
    </row>
    <row r="26120" spans="1:3" hidden="1" x14ac:dyDescent="0.25">
      <c r="A26120" t="s">
        <v>4130</v>
      </c>
      <c r="B26120" t="s">
        <v>29195</v>
      </c>
      <c r="C26120" t="s">
        <v>29196</v>
      </c>
    </row>
    <row r="26121" spans="1:3" hidden="1" x14ac:dyDescent="0.25">
      <c r="A26121" t="s">
        <v>4130</v>
      </c>
      <c r="B26121" t="s">
        <v>29197</v>
      </c>
      <c r="C26121" t="s">
        <v>29198</v>
      </c>
    </row>
    <row r="26122" spans="1:3" hidden="1" x14ac:dyDescent="0.25">
      <c r="A26122" t="s">
        <v>4130</v>
      </c>
      <c r="B26122" t="s">
        <v>29199</v>
      </c>
      <c r="C26122" t="s">
        <v>29198</v>
      </c>
    </row>
    <row r="26123" spans="1:3" hidden="1" x14ac:dyDescent="0.25">
      <c r="A26123" t="s">
        <v>4130</v>
      </c>
      <c r="B26123" t="s">
        <v>29200</v>
      </c>
      <c r="C26123" t="s">
        <v>29201</v>
      </c>
    </row>
    <row r="26124" spans="1:3" hidden="1" x14ac:dyDescent="0.25">
      <c r="A26124" t="s">
        <v>4130</v>
      </c>
      <c r="B26124" t="s">
        <v>29202</v>
      </c>
      <c r="C26124" t="s">
        <v>29198</v>
      </c>
    </row>
    <row r="26125" spans="1:3" hidden="1" x14ac:dyDescent="0.25">
      <c r="A26125" t="s">
        <v>4130</v>
      </c>
      <c r="B26125" t="s">
        <v>29203</v>
      </c>
      <c r="C26125" t="s">
        <v>29198</v>
      </c>
    </row>
    <row r="26126" spans="1:3" hidden="1" x14ac:dyDescent="0.25">
      <c r="A26126" t="s">
        <v>4130</v>
      </c>
      <c r="B26126" t="s">
        <v>29204</v>
      </c>
      <c r="C26126" t="s">
        <v>29205</v>
      </c>
    </row>
    <row r="26127" spans="1:3" hidden="1" x14ac:dyDescent="0.25">
      <c r="A26127" t="s">
        <v>4130</v>
      </c>
      <c r="B26127" t="s">
        <v>29206</v>
      </c>
      <c r="C26127" t="s">
        <v>1073</v>
      </c>
    </row>
    <row r="26128" spans="1:3" hidden="1" x14ac:dyDescent="0.25">
      <c r="A26128" t="s">
        <v>4130</v>
      </c>
      <c r="B26128" t="s">
        <v>29207</v>
      </c>
      <c r="C26128" t="s">
        <v>29208</v>
      </c>
    </row>
    <row r="26129" spans="1:3" hidden="1" x14ac:dyDescent="0.25">
      <c r="A26129" t="s">
        <v>4130</v>
      </c>
      <c r="B26129" t="s">
        <v>29209</v>
      </c>
      <c r="C26129" t="s">
        <v>29210</v>
      </c>
    </row>
    <row r="26130" spans="1:3" hidden="1" x14ac:dyDescent="0.25">
      <c r="A26130" t="s">
        <v>4130</v>
      </c>
      <c r="B26130" t="s">
        <v>29211</v>
      </c>
      <c r="C26130" t="s">
        <v>29210</v>
      </c>
    </row>
    <row r="26131" spans="1:3" hidden="1" x14ac:dyDescent="0.25">
      <c r="A26131" t="s">
        <v>4130</v>
      </c>
      <c r="B26131" t="s">
        <v>4238</v>
      </c>
      <c r="C26131" t="s">
        <v>29210</v>
      </c>
    </row>
    <row r="26132" spans="1:3" hidden="1" x14ac:dyDescent="0.25">
      <c r="A26132" t="s">
        <v>4130</v>
      </c>
      <c r="B26132" t="s">
        <v>29212</v>
      </c>
      <c r="C26132" t="s">
        <v>29213</v>
      </c>
    </row>
    <row r="26133" spans="1:3" hidden="1" x14ac:dyDescent="0.25">
      <c r="A26133" t="s">
        <v>4130</v>
      </c>
      <c r="B26133" t="s">
        <v>29214</v>
      </c>
      <c r="C26133" t="s">
        <v>29213</v>
      </c>
    </row>
    <row r="26134" spans="1:3" hidden="1" x14ac:dyDescent="0.25">
      <c r="A26134" t="s">
        <v>4130</v>
      </c>
      <c r="B26134" t="s">
        <v>29215</v>
      </c>
      <c r="C26134" t="s">
        <v>29216</v>
      </c>
    </row>
    <row r="26135" spans="1:3" hidden="1" x14ac:dyDescent="0.25">
      <c r="A26135" t="s">
        <v>4130</v>
      </c>
      <c r="B26135" t="s">
        <v>29217</v>
      </c>
      <c r="C26135" t="s">
        <v>29216</v>
      </c>
    </row>
    <row r="26136" spans="1:3" hidden="1" x14ac:dyDescent="0.25">
      <c r="A26136" t="s">
        <v>4130</v>
      </c>
      <c r="B26136" t="s">
        <v>29218</v>
      </c>
      <c r="C26136" t="s">
        <v>29219</v>
      </c>
    </row>
    <row r="26137" spans="1:3" hidden="1" x14ac:dyDescent="0.25">
      <c r="A26137" t="s">
        <v>4130</v>
      </c>
      <c r="B26137" t="s">
        <v>29220</v>
      </c>
      <c r="C26137" t="s">
        <v>29221</v>
      </c>
    </row>
    <row r="26138" spans="1:3" hidden="1" x14ac:dyDescent="0.25">
      <c r="A26138" t="s">
        <v>4130</v>
      </c>
      <c r="B26138" t="s">
        <v>29222</v>
      </c>
      <c r="C26138" t="s">
        <v>29223</v>
      </c>
    </row>
    <row r="26139" spans="1:3" hidden="1" x14ac:dyDescent="0.25">
      <c r="A26139" t="s">
        <v>4130</v>
      </c>
      <c r="B26139" t="s">
        <v>29224</v>
      </c>
      <c r="C26139" t="s">
        <v>29225</v>
      </c>
    </row>
    <row r="26140" spans="1:3" hidden="1" x14ac:dyDescent="0.25">
      <c r="A26140" t="s">
        <v>4130</v>
      </c>
      <c r="B26140" t="s">
        <v>29226</v>
      </c>
      <c r="C26140" t="s">
        <v>29227</v>
      </c>
    </row>
    <row r="26141" spans="1:3" hidden="1" x14ac:dyDescent="0.25">
      <c r="A26141" t="s">
        <v>4130</v>
      </c>
      <c r="B26141" t="s">
        <v>29228</v>
      </c>
      <c r="C26141" t="s">
        <v>29229</v>
      </c>
    </row>
    <row r="26142" spans="1:3" hidden="1" x14ac:dyDescent="0.25">
      <c r="A26142" t="s">
        <v>4130</v>
      </c>
      <c r="B26142" t="s">
        <v>29230</v>
      </c>
      <c r="C26142" t="s">
        <v>29231</v>
      </c>
    </row>
    <row r="26143" spans="1:3" hidden="1" x14ac:dyDescent="0.25">
      <c r="A26143" t="s">
        <v>4130</v>
      </c>
      <c r="B26143" t="s">
        <v>29232</v>
      </c>
      <c r="C26143" t="s">
        <v>29233</v>
      </c>
    </row>
    <row r="26144" spans="1:3" hidden="1" x14ac:dyDescent="0.25">
      <c r="A26144" t="s">
        <v>4130</v>
      </c>
      <c r="B26144" t="s">
        <v>29234</v>
      </c>
      <c r="C26144" t="s">
        <v>29235</v>
      </c>
    </row>
    <row r="26145" spans="1:3" hidden="1" x14ac:dyDescent="0.25">
      <c r="A26145" t="s">
        <v>4130</v>
      </c>
      <c r="B26145" t="s">
        <v>29236</v>
      </c>
      <c r="C26145" t="s">
        <v>29237</v>
      </c>
    </row>
    <row r="26146" spans="1:3" hidden="1" x14ac:dyDescent="0.25">
      <c r="A26146" t="s">
        <v>4130</v>
      </c>
      <c r="B26146" t="s">
        <v>29238</v>
      </c>
      <c r="C26146" t="s">
        <v>29239</v>
      </c>
    </row>
    <row r="26147" spans="1:3" hidden="1" x14ac:dyDescent="0.25">
      <c r="A26147" t="s">
        <v>4130</v>
      </c>
      <c r="B26147" t="s">
        <v>29240</v>
      </c>
      <c r="C26147" t="s">
        <v>29241</v>
      </c>
    </row>
    <row r="26148" spans="1:3" hidden="1" x14ac:dyDescent="0.25">
      <c r="A26148" t="s">
        <v>4130</v>
      </c>
      <c r="B26148" t="s">
        <v>29242</v>
      </c>
      <c r="C26148" t="s">
        <v>29243</v>
      </c>
    </row>
    <row r="26149" spans="1:3" hidden="1" x14ac:dyDescent="0.25">
      <c r="A26149" t="s">
        <v>4130</v>
      </c>
      <c r="B26149" t="s">
        <v>29244</v>
      </c>
      <c r="C26149" t="s">
        <v>29245</v>
      </c>
    </row>
    <row r="26150" spans="1:3" hidden="1" x14ac:dyDescent="0.25">
      <c r="A26150" t="s">
        <v>4130</v>
      </c>
      <c r="B26150" t="s">
        <v>29246</v>
      </c>
      <c r="C26150" t="s">
        <v>29247</v>
      </c>
    </row>
    <row r="26151" spans="1:3" hidden="1" x14ac:dyDescent="0.25">
      <c r="A26151" t="s">
        <v>4130</v>
      </c>
      <c r="B26151" t="s">
        <v>29248</v>
      </c>
      <c r="C26151" t="s">
        <v>29249</v>
      </c>
    </row>
    <row r="26152" spans="1:3" hidden="1" x14ac:dyDescent="0.25">
      <c r="A26152" t="s">
        <v>4130</v>
      </c>
      <c r="B26152" t="s">
        <v>29250</v>
      </c>
      <c r="C26152" t="s">
        <v>29251</v>
      </c>
    </row>
    <row r="26153" spans="1:3" hidden="1" x14ac:dyDescent="0.25">
      <c r="A26153" t="s">
        <v>4130</v>
      </c>
      <c r="B26153" t="s">
        <v>29252</v>
      </c>
      <c r="C26153" t="s">
        <v>29253</v>
      </c>
    </row>
    <row r="26154" spans="1:3" hidden="1" x14ac:dyDescent="0.25">
      <c r="A26154" t="s">
        <v>4130</v>
      </c>
      <c r="B26154" t="s">
        <v>29254</v>
      </c>
      <c r="C26154" t="s">
        <v>29255</v>
      </c>
    </row>
    <row r="26155" spans="1:3" hidden="1" x14ac:dyDescent="0.25">
      <c r="A26155" t="s">
        <v>4130</v>
      </c>
      <c r="B26155" t="s">
        <v>29256</v>
      </c>
      <c r="C26155" t="s">
        <v>29257</v>
      </c>
    </row>
    <row r="26156" spans="1:3" hidden="1" x14ac:dyDescent="0.25">
      <c r="A26156" t="s">
        <v>4130</v>
      </c>
      <c r="B26156" t="s">
        <v>29258</v>
      </c>
      <c r="C26156" t="s">
        <v>29259</v>
      </c>
    </row>
    <row r="26157" spans="1:3" hidden="1" x14ac:dyDescent="0.25">
      <c r="A26157" t="s">
        <v>4130</v>
      </c>
      <c r="B26157" t="s">
        <v>29260</v>
      </c>
      <c r="C26157" t="s">
        <v>29261</v>
      </c>
    </row>
    <row r="26158" spans="1:3" hidden="1" x14ac:dyDescent="0.25">
      <c r="A26158" t="s">
        <v>4130</v>
      </c>
      <c r="B26158" t="s">
        <v>29262</v>
      </c>
      <c r="C26158" t="s">
        <v>29263</v>
      </c>
    </row>
    <row r="26159" spans="1:3" hidden="1" x14ac:dyDescent="0.25">
      <c r="A26159" t="s">
        <v>4130</v>
      </c>
      <c r="B26159" t="s">
        <v>29264</v>
      </c>
      <c r="C26159" t="s">
        <v>29265</v>
      </c>
    </row>
    <row r="26160" spans="1:3" hidden="1" x14ac:dyDescent="0.25">
      <c r="A26160" t="s">
        <v>4130</v>
      </c>
      <c r="B26160" t="s">
        <v>29266</v>
      </c>
      <c r="C26160" t="s">
        <v>29267</v>
      </c>
    </row>
    <row r="26161" spans="1:3" hidden="1" x14ac:dyDescent="0.25">
      <c r="A26161" t="s">
        <v>4130</v>
      </c>
      <c r="B26161" t="s">
        <v>29268</v>
      </c>
      <c r="C26161" t="s">
        <v>29269</v>
      </c>
    </row>
    <row r="26162" spans="1:3" hidden="1" x14ac:dyDescent="0.25">
      <c r="A26162" t="s">
        <v>4130</v>
      </c>
      <c r="B26162" t="s">
        <v>29270</v>
      </c>
      <c r="C26162" t="s">
        <v>29271</v>
      </c>
    </row>
    <row r="26163" spans="1:3" hidden="1" x14ac:dyDescent="0.25">
      <c r="A26163" t="s">
        <v>4130</v>
      </c>
      <c r="B26163" t="s">
        <v>29272</v>
      </c>
      <c r="C26163" t="s">
        <v>29273</v>
      </c>
    </row>
    <row r="26164" spans="1:3" hidden="1" x14ac:dyDescent="0.25">
      <c r="A26164" t="s">
        <v>4130</v>
      </c>
      <c r="B26164" t="s">
        <v>29274</v>
      </c>
      <c r="C26164" t="s">
        <v>29275</v>
      </c>
    </row>
    <row r="26165" spans="1:3" hidden="1" x14ac:dyDescent="0.25">
      <c r="A26165" t="s">
        <v>4130</v>
      </c>
      <c r="B26165" t="s">
        <v>29276</v>
      </c>
      <c r="C26165" t="s">
        <v>29277</v>
      </c>
    </row>
    <row r="26166" spans="1:3" hidden="1" x14ac:dyDescent="0.25">
      <c r="A26166" t="s">
        <v>4130</v>
      </c>
      <c r="B26166" t="s">
        <v>29278</v>
      </c>
      <c r="C26166" t="s">
        <v>29279</v>
      </c>
    </row>
    <row r="26167" spans="1:3" hidden="1" x14ac:dyDescent="0.25">
      <c r="A26167" t="s">
        <v>4130</v>
      </c>
      <c r="B26167" t="s">
        <v>29280</v>
      </c>
      <c r="C26167" t="s">
        <v>29281</v>
      </c>
    </row>
    <row r="26168" spans="1:3" hidden="1" x14ac:dyDescent="0.25">
      <c r="A26168" t="s">
        <v>4130</v>
      </c>
      <c r="B26168" t="s">
        <v>29282</v>
      </c>
      <c r="C26168" t="s">
        <v>29283</v>
      </c>
    </row>
    <row r="26169" spans="1:3" hidden="1" x14ac:dyDescent="0.25">
      <c r="A26169" t="s">
        <v>4130</v>
      </c>
      <c r="B26169" t="s">
        <v>29284</v>
      </c>
      <c r="C26169" t="s">
        <v>29285</v>
      </c>
    </row>
    <row r="26170" spans="1:3" hidden="1" x14ac:dyDescent="0.25">
      <c r="A26170" t="s">
        <v>4130</v>
      </c>
      <c r="B26170" t="s">
        <v>29286</v>
      </c>
      <c r="C26170" t="s">
        <v>29287</v>
      </c>
    </row>
    <row r="26171" spans="1:3" hidden="1" x14ac:dyDescent="0.25">
      <c r="A26171" t="s">
        <v>4130</v>
      </c>
      <c r="B26171" t="s">
        <v>29288</v>
      </c>
      <c r="C26171" t="s">
        <v>29289</v>
      </c>
    </row>
    <row r="26172" spans="1:3" hidden="1" x14ac:dyDescent="0.25">
      <c r="A26172" t="s">
        <v>4130</v>
      </c>
      <c r="B26172" t="s">
        <v>29290</v>
      </c>
      <c r="C26172" t="s">
        <v>29291</v>
      </c>
    </row>
    <row r="26173" spans="1:3" hidden="1" x14ac:dyDescent="0.25">
      <c r="A26173" t="s">
        <v>4130</v>
      </c>
      <c r="B26173" t="s">
        <v>29292</v>
      </c>
      <c r="C26173" t="s">
        <v>29293</v>
      </c>
    </row>
    <row r="26174" spans="1:3" hidden="1" x14ac:dyDescent="0.25">
      <c r="A26174" t="s">
        <v>4130</v>
      </c>
      <c r="B26174" t="s">
        <v>29294</v>
      </c>
      <c r="C26174" t="s">
        <v>29295</v>
      </c>
    </row>
    <row r="26175" spans="1:3" hidden="1" x14ac:dyDescent="0.25">
      <c r="A26175" t="s">
        <v>4130</v>
      </c>
      <c r="B26175" t="s">
        <v>29296</v>
      </c>
      <c r="C26175" t="s">
        <v>29297</v>
      </c>
    </row>
    <row r="26176" spans="1:3" hidden="1" x14ac:dyDescent="0.25">
      <c r="A26176" t="s">
        <v>4130</v>
      </c>
      <c r="B26176" t="s">
        <v>29298</v>
      </c>
      <c r="C26176" t="s">
        <v>17460</v>
      </c>
    </row>
    <row r="26177" spans="1:3" hidden="1" x14ac:dyDescent="0.25">
      <c r="A26177" t="s">
        <v>4130</v>
      </c>
      <c r="B26177" t="s">
        <v>29299</v>
      </c>
      <c r="C26177" t="s">
        <v>17460</v>
      </c>
    </row>
    <row r="26178" spans="1:3" hidden="1" x14ac:dyDescent="0.25">
      <c r="A26178" t="s">
        <v>4130</v>
      </c>
      <c r="B26178" t="s">
        <v>29300</v>
      </c>
      <c r="C26178" t="s">
        <v>29301</v>
      </c>
    </row>
    <row r="26179" spans="1:3" hidden="1" x14ac:dyDescent="0.25">
      <c r="A26179" t="s">
        <v>4130</v>
      </c>
      <c r="B26179" t="s">
        <v>29302</v>
      </c>
      <c r="C26179" t="s">
        <v>17460</v>
      </c>
    </row>
    <row r="26180" spans="1:3" hidden="1" x14ac:dyDescent="0.25">
      <c r="A26180" t="s">
        <v>4130</v>
      </c>
      <c r="B26180" t="s">
        <v>29303</v>
      </c>
      <c r="C26180" t="s">
        <v>29304</v>
      </c>
    </row>
    <row r="26181" spans="1:3" hidden="1" x14ac:dyDescent="0.25">
      <c r="A26181" t="s">
        <v>4130</v>
      </c>
      <c r="B26181" t="s">
        <v>29305</v>
      </c>
      <c r="C26181" t="s">
        <v>29306</v>
      </c>
    </row>
    <row r="26182" spans="1:3" hidden="1" x14ac:dyDescent="0.25">
      <c r="A26182" t="s">
        <v>4130</v>
      </c>
      <c r="B26182" t="s">
        <v>4238</v>
      </c>
      <c r="C26182" t="s">
        <v>29306</v>
      </c>
    </row>
    <row r="26183" spans="1:3" hidden="1" x14ac:dyDescent="0.25">
      <c r="A26183" t="s">
        <v>4130</v>
      </c>
      <c r="B26183" t="s">
        <v>29307</v>
      </c>
      <c r="C26183" t="s">
        <v>29308</v>
      </c>
    </row>
    <row r="26184" spans="1:3" hidden="1" x14ac:dyDescent="0.25">
      <c r="A26184" t="s">
        <v>4130</v>
      </c>
      <c r="B26184" t="s">
        <v>29309</v>
      </c>
      <c r="C26184" t="s">
        <v>29310</v>
      </c>
    </row>
    <row r="26185" spans="1:3" hidden="1" x14ac:dyDescent="0.25">
      <c r="A26185" t="s">
        <v>4130</v>
      </c>
      <c r="B26185" t="s">
        <v>29311</v>
      </c>
      <c r="C26185" t="s">
        <v>29312</v>
      </c>
    </row>
    <row r="26186" spans="1:3" hidden="1" x14ac:dyDescent="0.25">
      <c r="A26186" t="s">
        <v>4130</v>
      </c>
      <c r="B26186" t="s">
        <v>29313</v>
      </c>
      <c r="C26186" t="s">
        <v>28285</v>
      </c>
    </row>
    <row r="26187" spans="1:3" hidden="1" x14ac:dyDescent="0.25">
      <c r="A26187" t="s">
        <v>4130</v>
      </c>
      <c r="B26187" t="s">
        <v>29314</v>
      </c>
      <c r="C26187" t="s">
        <v>29315</v>
      </c>
    </row>
    <row r="26188" spans="1:3" hidden="1" x14ac:dyDescent="0.25">
      <c r="A26188" t="s">
        <v>4130</v>
      </c>
      <c r="B26188" t="s">
        <v>4238</v>
      </c>
      <c r="C26188" t="s">
        <v>29315</v>
      </c>
    </row>
    <row r="26189" spans="1:3" hidden="1" x14ac:dyDescent="0.25">
      <c r="A26189" t="s">
        <v>4130</v>
      </c>
      <c r="B26189" t="s">
        <v>29316</v>
      </c>
      <c r="C26189" t="s">
        <v>29317</v>
      </c>
    </row>
    <row r="26190" spans="1:3" hidden="1" x14ac:dyDescent="0.25">
      <c r="A26190" t="s">
        <v>4130</v>
      </c>
      <c r="B26190" t="s">
        <v>29318</v>
      </c>
      <c r="C26190" t="s">
        <v>29319</v>
      </c>
    </row>
    <row r="26191" spans="1:3" hidden="1" x14ac:dyDescent="0.25">
      <c r="A26191" t="s">
        <v>4130</v>
      </c>
      <c r="B26191" t="s">
        <v>29320</v>
      </c>
      <c r="C26191" t="s">
        <v>29321</v>
      </c>
    </row>
    <row r="26192" spans="1:3" hidden="1" x14ac:dyDescent="0.25">
      <c r="A26192" t="s">
        <v>4130</v>
      </c>
      <c r="B26192" t="s">
        <v>4238</v>
      </c>
      <c r="C26192" t="s">
        <v>29321</v>
      </c>
    </row>
    <row r="26193" spans="1:3" hidden="1" x14ac:dyDescent="0.25">
      <c r="A26193" t="s">
        <v>4130</v>
      </c>
      <c r="B26193" t="s">
        <v>29322</v>
      </c>
      <c r="C26193" t="s">
        <v>29323</v>
      </c>
    </row>
    <row r="26194" spans="1:3" hidden="1" x14ac:dyDescent="0.25">
      <c r="A26194" t="s">
        <v>4130</v>
      </c>
      <c r="B26194" t="s">
        <v>29324</v>
      </c>
      <c r="C26194" t="s">
        <v>29325</v>
      </c>
    </row>
    <row r="26195" spans="1:3" hidden="1" x14ac:dyDescent="0.25">
      <c r="A26195" t="s">
        <v>4130</v>
      </c>
      <c r="B26195" t="s">
        <v>29326</v>
      </c>
      <c r="C26195" t="s">
        <v>29327</v>
      </c>
    </row>
    <row r="26196" spans="1:3" hidden="1" x14ac:dyDescent="0.25">
      <c r="A26196" t="s">
        <v>4130</v>
      </c>
      <c r="B26196" t="s">
        <v>4238</v>
      </c>
      <c r="C26196" t="s">
        <v>29327</v>
      </c>
    </row>
    <row r="26197" spans="1:3" hidden="1" x14ac:dyDescent="0.25">
      <c r="A26197" t="s">
        <v>4130</v>
      </c>
      <c r="B26197" t="s">
        <v>29328</v>
      </c>
      <c r="C26197" t="s">
        <v>29329</v>
      </c>
    </row>
    <row r="26198" spans="1:3" hidden="1" x14ac:dyDescent="0.25">
      <c r="A26198" t="s">
        <v>4130</v>
      </c>
      <c r="B26198" t="s">
        <v>4238</v>
      </c>
      <c r="C26198" t="s">
        <v>29329</v>
      </c>
    </row>
    <row r="26199" spans="1:3" hidden="1" x14ac:dyDescent="0.25">
      <c r="A26199" t="s">
        <v>4130</v>
      </c>
      <c r="B26199" t="s">
        <v>29330</v>
      </c>
      <c r="C26199" t="s">
        <v>29331</v>
      </c>
    </row>
    <row r="26200" spans="1:3" hidden="1" x14ac:dyDescent="0.25">
      <c r="A26200" t="s">
        <v>4130</v>
      </c>
      <c r="B26200" t="s">
        <v>4238</v>
      </c>
      <c r="C26200" t="s">
        <v>29331</v>
      </c>
    </row>
    <row r="26201" spans="1:3" hidden="1" x14ac:dyDescent="0.25">
      <c r="A26201" t="s">
        <v>4130</v>
      </c>
      <c r="B26201" t="s">
        <v>29332</v>
      </c>
      <c r="C26201" t="s">
        <v>29333</v>
      </c>
    </row>
    <row r="26202" spans="1:3" hidden="1" x14ac:dyDescent="0.25">
      <c r="A26202" t="s">
        <v>4130</v>
      </c>
      <c r="B26202" t="s">
        <v>29334</v>
      </c>
      <c r="C26202" t="s">
        <v>29335</v>
      </c>
    </row>
    <row r="26203" spans="1:3" hidden="1" x14ac:dyDescent="0.25">
      <c r="A26203" t="s">
        <v>4130</v>
      </c>
      <c r="B26203" t="s">
        <v>29336</v>
      </c>
      <c r="C26203" t="s">
        <v>29337</v>
      </c>
    </row>
    <row r="26204" spans="1:3" hidden="1" x14ac:dyDescent="0.25">
      <c r="A26204" t="s">
        <v>4130</v>
      </c>
      <c r="B26204" t="s">
        <v>29338</v>
      </c>
      <c r="C26204" t="s">
        <v>29339</v>
      </c>
    </row>
    <row r="26205" spans="1:3" hidden="1" x14ac:dyDescent="0.25">
      <c r="A26205" t="s">
        <v>4130</v>
      </c>
      <c r="B26205" t="s">
        <v>29340</v>
      </c>
      <c r="C26205" t="s">
        <v>29341</v>
      </c>
    </row>
    <row r="26206" spans="1:3" hidden="1" x14ac:dyDescent="0.25">
      <c r="A26206" t="s">
        <v>4130</v>
      </c>
      <c r="B26206" t="s">
        <v>29342</v>
      </c>
      <c r="C26206" t="s">
        <v>29343</v>
      </c>
    </row>
    <row r="26207" spans="1:3" hidden="1" x14ac:dyDescent="0.25">
      <c r="A26207" t="s">
        <v>4130</v>
      </c>
      <c r="B26207" t="s">
        <v>29344</v>
      </c>
      <c r="C26207" t="s">
        <v>29345</v>
      </c>
    </row>
    <row r="26208" spans="1:3" hidden="1" x14ac:dyDescent="0.25">
      <c r="A26208" t="s">
        <v>4130</v>
      </c>
      <c r="B26208" t="s">
        <v>29346</v>
      </c>
      <c r="C26208" t="s">
        <v>29347</v>
      </c>
    </row>
    <row r="26209" spans="1:3" hidden="1" x14ac:dyDescent="0.25">
      <c r="A26209" t="s">
        <v>4130</v>
      </c>
      <c r="B26209" t="s">
        <v>29348</v>
      </c>
      <c r="C26209" t="s">
        <v>29349</v>
      </c>
    </row>
    <row r="26210" spans="1:3" hidden="1" x14ac:dyDescent="0.25">
      <c r="A26210" t="s">
        <v>4130</v>
      </c>
      <c r="B26210" t="s">
        <v>29350</v>
      </c>
      <c r="C26210" t="s">
        <v>29351</v>
      </c>
    </row>
    <row r="26211" spans="1:3" hidden="1" x14ac:dyDescent="0.25">
      <c r="A26211" t="s">
        <v>4130</v>
      </c>
      <c r="B26211" t="s">
        <v>29352</v>
      </c>
      <c r="C26211" t="s">
        <v>29353</v>
      </c>
    </row>
    <row r="26212" spans="1:3" hidden="1" x14ac:dyDescent="0.25">
      <c r="A26212" t="s">
        <v>4130</v>
      </c>
      <c r="B26212" t="s">
        <v>29354</v>
      </c>
      <c r="C26212" t="s">
        <v>4134</v>
      </c>
    </row>
    <row r="26213" spans="1:3" hidden="1" x14ac:dyDescent="0.25">
      <c r="A26213" t="s">
        <v>4130</v>
      </c>
      <c r="B26213" t="s">
        <v>29355</v>
      </c>
      <c r="C26213" t="s">
        <v>29356</v>
      </c>
    </row>
    <row r="26214" spans="1:3" hidden="1" x14ac:dyDescent="0.25">
      <c r="A26214" t="s">
        <v>4130</v>
      </c>
      <c r="B26214" t="s">
        <v>29357</v>
      </c>
      <c r="C26214" t="s">
        <v>29358</v>
      </c>
    </row>
    <row r="26215" spans="1:3" hidden="1" x14ac:dyDescent="0.25">
      <c r="A26215" t="s">
        <v>4130</v>
      </c>
      <c r="B26215" t="s">
        <v>29359</v>
      </c>
      <c r="C26215" t="s">
        <v>29360</v>
      </c>
    </row>
    <row r="26216" spans="1:3" hidden="1" x14ac:dyDescent="0.25">
      <c r="A26216" t="s">
        <v>4130</v>
      </c>
      <c r="B26216" t="s">
        <v>29361</v>
      </c>
      <c r="C26216" t="s">
        <v>29362</v>
      </c>
    </row>
    <row r="26217" spans="1:3" hidden="1" x14ac:dyDescent="0.25">
      <c r="A26217" t="s">
        <v>4130</v>
      </c>
      <c r="B26217" t="s">
        <v>29363</v>
      </c>
      <c r="C26217" t="s">
        <v>29364</v>
      </c>
    </row>
    <row r="26218" spans="1:3" hidden="1" x14ac:dyDescent="0.25">
      <c r="A26218" t="s">
        <v>4130</v>
      </c>
      <c r="B26218" t="s">
        <v>29365</v>
      </c>
      <c r="C26218" t="s">
        <v>29366</v>
      </c>
    </row>
    <row r="26219" spans="1:3" hidden="1" x14ac:dyDescent="0.25">
      <c r="A26219" t="s">
        <v>4130</v>
      </c>
      <c r="B26219" t="s">
        <v>29367</v>
      </c>
      <c r="C26219" t="s">
        <v>29366</v>
      </c>
    </row>
    <row r="26220" spans="1:3" hidden="1" x14ac:dyDescent="0.25">
      <c r="A26220" t="s">
        <v>4130</v>
      </c>
      <c r="B26220" t="s">
        <v>29368</v>
      </c>
      <c r="C26220" t="s">
        <v>29369</v>
      </c>
    </row>
    <row r="26221" spans="1:3" hidden="1" x14ac:dyDescent="0.25">
      <c r="A26221" t="s">
        <v>4130</v>
      </c>
      <c r="B26221" t="s">
        <v>29370</v>
      </c>
      <c r="C26221" t="s">
        <v>29371</v>
      </c>
    </row>
    <row r="26222" spans="1:3" hidden="1" x14ac:dyDescent="0.25">
      <c r="A26222" t="s">
        <v>4130</v>
      </c>
      <c r="B26222" t="s">
        <v>29372</v>
      </c>
      <c r="C26222" t="s">
        <v>29373</v>
      </c>
    </row>
    <row r="26223" spans="1:3" hidden="1" x14ac:dyDescent="0.25">
      <c r="A26223" t="s">
        <v>4130</v>
      </c>
      <c r="B26223" t="s">
        <v>29374</v>
      </c>
      <c r="C26223" t="s">
        <v>29375</v>
      </c>
    </row>
    <row r="26224" spans="1:3" hidden="1" x14ac:dyDescent="0.25">
      <c r="A26224" t="s">
        <v>4130</v>
      </c>
      <c r="B26224" t="s">
        <v>29376</v>
      </c>
      <c r="C26224" t="s">
        <v>29377</v>
      </c>
    </row>
    <row r="26225" spans="1:3" hidden="1" x14ac:dyDescent="0.25">
      <c r="A26225" t="s">
        <v>4130</v>
      </c>
      <c r="B26225" t="s">
        <v>29378</v>
      </c>
      <c r="C26225" t="s">
        <v>29379</v>
      </c>
    </row>
    <row r="26226" spans="1:3" hidden="1" x14ac:dyDescent="0.25">
      <c r="A26226" t="s">
        <v>4130</v>
      </c>
      <c r="B26226" t="s">
        <v>29380</v>
      </c>
      <c r="C26226" t="s">
        <v>29381</v>
      </c>
    </row>
    <row r="26227" spans="1:3" hidden="1" x14ac:dyDescent="0.25">
      <c r="A26227" t="s">
        <v>4130</v>
      </c>
      <c r="B26227" t="s">
        <v>29382</v>
      </c>
      <c r="C26227" t="s">
        <v>29381</v>
      </c>
    </row>
    <row r="26228" spans="1:3" hidden="1" x14ac:dyDescent="0.25">
      <c r="A26228" t="s">
        <v>4130</v>
      </c>
      <c r="B26228" t="s">
        <v>29383</v>
      </c>
      <c r="C26228" t="s">
        <v>29384</v>
      </c>
    </row>
    <row r="26229" spans="1:3" hidden="1" x14ac:dyDescent="0.25">
      <c r="A26229" t="s">
        <v>4130</v>
      </c>
      <c r="B26229" t="s">
        <v>29385</v>
      </c>
      <c r="C26229" t="s">
        <v>29386</v>
      </c>
    </row>
    <row r="26230" spans="1:3" hidden="1" x14ac:dyDescent="0.25">
      <c r="A26230" t="s">
        <v>4130</v>
      </c>
      <c r="B26230" t="s">
        <v>29387</v>
      </c>
      <c r="C26230" t="s">
        <v>29388</v>
      </c>
    </row>
    <row r="26231" spans="1:3" hidden="1" x14ac:dyDescent="0.25">
      <c r="A26231" t="s">
        <v>4130</v>
      </c>
      <c r="B26231" t="s">
        <v>29389</v>
      </c>
      <c r="C26231" t="s">
        <v>29390</v>
      </c>
    </row>
    <row r="26232" spans="1:3" hidden="1" x14ac:dyDescent="0.25">
      <c r="A26232" t="s">
        <v>4130</v>
      </c>
      <c r="B26232" t="s">
        <v>29391</v>
      </c>
      <c r="C26232" t="s">
        <v>29390</v>
      </c>
    </row>
    <row r="26233" spans="1:3" hidden="1" x14ac:dyDescent="0.25">
      <c r="A26233" t="s">
        <v>4130</v>
      </c>
      <c r="B26233" t="s">
        <v>29392</v>
      </c>
      <c r="C26233" t="s">
        <v>29393</v>
      </c>
    </row>
    <row r="26234" spans="1:3" hidden="1" x14ac:dyDescent="0.25">
      <c r="A26234" t="s">
        <v>4130</v>
      </c>
      <c r="B26234" t="s">
        <v>4238</v>
      </c>
      <c r="C26234" t="s">
        <v>29393</v>
      </c>
    </row>
    <row r="26235" spans="1:3" hidden="1" x14ac:dyDescent="0.25">
      <c r="A26235" t="s">
        <v>4130</v>
      </c>
      <c r="B26235" t="s">
        <v>29394</v>
      </c>
      <c r="C26235" t="s">
        <v>29395</v>
      </c>
    </row>
    <row r="26236" spans="1:3" hidden="1" x14ac:dyDescent="0.25">
      <c r="A26236" t="s">
        <v>4130</v>
      </c>
      <c r="B26236" t="s">
        <v>29396</v>
      </c>
      <c r="C26236" t="s">
        <v>29395</v>
      </c>
    </row>
    <row r="26237" spans="1:3" hidden="1" x14ac:dyDescent="0.25">
      <c r="A26237" t="s">
        <v>4130</v>
      </c>
      <c r="B26237" t="s">
        <v>29397</v>
      </c>
      <c r="C26237" t="s">
        <v>29398</v>
      </c>
    </row>
    <row r="26238" spans="1:3" hidden="1" x14ac:dyDescent="0.25">
      <c r="A26238" t="s">
        <v>4130</v>
      </c>
      <c r="B26238" t="s">
        <v>29399</v>
      </c>
      <c r="C26238" t="s">
        <v>29400</v>
      </c>
    </row>
    <row r="26239" spans="1:3" hidden="1" x14ac:dyDescent="0.25">
      <c r="A26239" t="s">
        <v>4130</v>
      </c>
      <c r="B26239" t="s">
        <v>29401</v>
      </c>
      <c r="C26239" t="s">
        <v>29402</v>
      </c>
    </row>
    <row r="26240" spans="1:3" hidden="1" x14ac:dyDescent="0.25">
      <c r="A26240" t="s">
        <v>4130</v>
      </c>
      <c r="B26240" t="s">
        <v>29403</v>
      </c>
      <c r="C26240" t="s">
        <v>29404</v>
      </c>
    </row>
    <row r="26241" spans="1:3" hidden="1" x14ac:dyDescent="0.25">
      <c r="A26241" t="s">
        <v>4130</v>
      </c>
      <c r="B26241" t="s">
        <v>29405</v>
      </c>
      <c r="C26241" t="s">
        <v>29406</v>
      </c>
    </row>
    <row r="26242" spans="1:3" hidden="1" x14ac:dyDescent="0.25">
      <c r="A26242" t="s">
        <v>4130</v>
      </c>
      <c r="B26242" t="s">
        <v>29407</v>
      </c>
      <c r="C26242" t="s">
        <v>29408</v>
      </c>
    </row>
    <row r="26243" spans="1:3" hidden="1" x14ac:dyDescent="0.25">
      <c r="A26243" t="s">
        <v>4130</v>
      </c>
      <c r="B26243" t="s">
        <v>29407</v>
      </c>
      <c r="C26243" t="s">
        <v>29409</v>
      </c>
    </row>
    <row r="26244" spans="1:3" hidden="1" x14ac:dyDescent="0.25">
      <c r="A26244" t="s">
        <v>4130</v>
      </c>
      <c r="B26244" t="s">
        <v>29410</v>
      </c>
      <c r="C26244" t="s">
        <v>29411</v>
      </c>
    </row>
    <row r="26245" spans="1:3" hidden="1" x14ac:dyDescent="0.25">
      <c r="A26245" t="s">
        <v>4130</v>
      </c>
      <c r="B26245" t="s">
        <v>29412</v>
      </c>
      <c r="C26245" t="s">
        <v>29413</v>
      </c>
    </row>
    <row r="26246" spans="1:3" hidden="1" x14ac:dyDescent="0.25">
      <c r="A26246" t="s">
        <v>4130</v>
      </c>
      <c r="B26246" t="s">
        <v>29414</v>
      </c>
      <c r="C26246" t="s">
        <v>29415</v>
      </c>
    </row>
    <row r="26247" spans="1:3" hidden="1" x14ac:dyDescent="0.25">
      <c r="A26247" t="s">
        <v>4130</v>
      </c>
      <c r="B26247" t="s">
        <v>29416</v>
      </c>
      <c r="C26247" t="s">
        <v>29417</v>
      </c>
    </row>
    <row r="26248" spans="1:3" hidden="1" x14ac:dyDescent="0.25">
      <c r="A26248" t="s">
        <v>4130</v>
      </c>
      <c r="B26248" t="s">
        <v>29418</v>
      </c>
      <c r="C26248" t="s">
        <v>29419</v>
      </c>
    </row>
    <row r="26249" spans="1:3" hidden="1" x14ac:dyDescent="0.25">
      <c r="A26249" t="s">
        <v>4130</v>
      </c>
      <c r="B26249" t="s">
        <v>29420</v>
      </c>
      <c r="C26249" t="s">
        <v>29421</v>
      </c>
    </row>
    <row r="26250" spans="1:3" hidden="1" x14ac:dyDescent="0.25">
      <c r="A26250" t="s">
        <v>4130</v>
      </c>
      <c r="B26250" t="s">
        <v>29422</v>
      </c>
      <c r="C26250" t="s">
        <v>29423</v>
      </c>
    </row>
    <row r="26251" spans="1:3" hidden="1" x14ac:dyDescent="0.25">
      <c r="A26251" t="s">
        <v>4130</v>
      </c>
      <c r="B26251" t="s">
        <v>29424</v>
      </c>
      <c r="C26251" t="s">
        <v>29425</v>
      </c>
    </row>
    <row r="26252" spans="1:3" hidden="1" x14ac:dyDescent="0.25">
      <c r="A26252" t="s">
        <v>4130</v>
      </c>
      <c r="B26252" t="s">
        <v>29426</v>
      </c>
      <c r="C26252" t="s">
        <v>29427</v>
      </c>
    </row>
    <row r="26253" spans="1:3" hidden="1" x14ac:dyDescent="0.25">
      <c r="A26253" t="s">
        <v>4130</v>
      </c>
      <c r="B26253" t="s">
        <v>29428</v>
      </c>
      <c r="C26253" t="s">
        <v>29429</v>
      </c>
    </row>
    <row r="26254" spans="1:3" hidden="1" x14ac:dyDescent="0.25">
      <c r="A26254" t="s">
        <v>4130</v>
      </c>
      <c r="B26254" t="s">
        <v>29430</v>
      </c>
      <c r="C26254" t="s">
        <v>29431</v>
      </c>
    </row>
    <row r="26255" spans="1:3" hidden="1" x14ac:dyDescent="0.25">
      <c r="A26255" t="s">
        <v>4130</v>
      </c>
      <c r="B26255" t="s">
        <v>29432</v>
      </c>
      <c r="C26255" t="s">
        <v>29433</v>
      </c>
    </row>
    <row r="26256" spans="1:3" hidden="1" x14ac:dyDescent="0.25">
      <c r="A26256" t="s">
        <v>4130</v>
      </c>
      <c r="B26256" t="s">
        <v>29434</v>
      </c>
      <c r="C26256" t="s">
        <v>29435</v>
      </c>
    </row>
    <row r="26257" spans="1:3" hidden="1" x14ac:dyDescent="0.25">
      <c r="A26257" t="s">
        <v>4130</v>
      </c>
      <c r="B26257" t="s">
        <v>29436</v>
      </c>
      <c r="C26257" t="s">
        <v>29437</v>
      </c>
    </row>
    <row r="26258" spans="1:3" hidden="1" x14ac:dyDescent="0.25">
      <c r="A26258" t="s">
        <v>4130</v>
      </c>
      <c r="B26258" t="s">
        <v>29438</v>
      </c>
      <c r="C26258" t="s">
        <v>29439</v>
      </c>
    </row>
    <row r="26259" spans="1:3" hidden="1" x14ac:dyDescent="0.25">
      <c r="A26259" t="s">
        <v>4130</v>
      </c>
      <c r="B26259" t="s">
        <v>29440</v>
      </c>
      <c r="C26259" t="s">
        <v>29441</v>
      </c>
    </row>
    <row r="26260" spans="1:3" hidden="1" x14ac:dyDescent="0.25">
      <c r="A26260" t="s">
        <v>4130</v>
      </c>
      <c r="B26260" t="s">
        <v>29442</v>
      </c>
      <c r="C26260" t="s">
        <v>29443</v>
      </c>
    </row>
    <row r="26261" spans="1:3" hidden="1" x14ac:dyDescent="0.25">
      <c r="A26261" t="s">
        <v>4130</v>
      </c>
      <c r="B26261" t="s">
        <v>29444</v>
      </c>
      <c r="C26261" t="s">
        <v>29445</v>
      </c>
    </row>
    <row r="26262" spans="1:3" hidden="1" x14ac:dyDescent="0.25">
      <c r="A26262" t="s">
        <v>4130</v>
      </c>
      <c r="B26262" t="s">
        <v>29446</v>
      </c>
      <c r="C26262" t="s">
        <v>29447</v>
      </c>
    </row>
    <row r="26263" spans="1:3" hidden="1" x14ac:dyDescent="0.25">
      <c r="A26263" t="s">
        <v>4130</v>
      </c>
      <c r="B26263" t="s">
        <v>29448</v>
      </c>
      <c r="C26263" t="s">
        <v>29445</v>
      </c>
    </row>
    <row r="26264" spans="1:3" hidden="1" x14ac:dyDescent="0.25">
      <c r="A26264" t="s">
        <v>4130</v>
      </c>
      <c r="B26264" t="s">
        <v>29449</v>
      </c>
      <c r="C26264" t="s">
        <v>29450</v>
      </c>
    </row>
    <row r="26265" spans="1:3" hidden="1" x14ac:dyDescent="0.25">
      <c r="A26265" t="s">
        <v>4130</v>
      </c>
      <c r="B26265" t="s">
        <v>29451</v>
      </c>
      <c r="C26265" t="s">
        <v>29452</v>
      </c>
    </row>
    <row r="26266" spans="1:3" hidden="1" x14ac:dyDescent="0.25">
      <c r="A26266" t="s">
        <v>4130</v>
      </c>
      <c r="B26266" t="s">
        <v>29453</v>
      </c>
      <c r="C26266" t="s">
        <v>29454</v>
      </c>
    </row>
    <row r="26267" spans="1:3" hidden="1" x14ac:dyDescent="0.25">
      <c r="A26267" t="s">
        <v>4130</v>
      </c>
      <c r="B26267" t="s">
        <v>29455</v>
      </c>
      <c r="C26267" t="s">
        <v>29456</v>
      </c>
    </row>
    <row r="26268" spans="1:3" hidden="1" x14ac:dyDescent="0.25">
      <c r="A26268" t="s">
        <v>4130</v>
      </c>
      <c r="B26268" t="s">
        <v>29457</v>
      </c>
      <c r="C26268" t="s">
        <v>29458</v>
      </c>
    </row>
    <row r="26269" spans="1:3" hidden="1" x14ac:dyDescent="0.25">
      <c r="A26269" t="s">
        <v>4130</v>
      </c>
      <c r="B26269" t="s">
        <v>29459</v>
      </c>
      <c r="C26269" t="s">
        <v>29460</v>
      </c>
    </row>
    <row r="26270" spans="1:3" hidden="1" x14ac:dyDescent="0.25">
      <c r="A26270" t="s">
        <v>4130</v>
      </c>
      <c r="B26270" t="s">
        <v>29461</v>
      </c>
      <c r="C26270" t="s">
        <v>29462</v>
      </c>
    </row>
    <row r="26271" spans="1:3" hidden="1" x14ac:dyDescent="0.25">
      <c r="A26271" t="s">
        <v>4130</v>
      </c>
      <c r="B26271" t="s">
        <v>29463</v>
      </c>
      <c r="C26271" t="s">
        <v>29464</v>
      </c>
    </row>
    <row r="26272" spans="1:3" hidden="1" x14ac:dyDescent="0.25">
      <c r="A26272" t="s">
        <v>4130</v>
      </c>
      <c r="B26272" t="s">
        <v>29465</v>
      </c>
      <c r="C26272" t="s">
        <v>29466</v>
      </c>
    </row>
    <row r="26273" spans="1:3" hidden="1" x14ac:dyDescent="0.25">
      <c r="A26273" t="s">
        <v>4130</v>
      </c>
      <c r="B26273" t="s">
        <v>29467</v>
      </c>
      <c r="C26273" t="s">
        <v>29468</v>
      </c>
    </row>
    <row r="26274" spans="1:3" hidden="1" x14ac:dyDescent="0.25">
      <c r="A26274" t="s">
        <v>4130</v>
      </c>
      <c r="B26274" t="s">
        <v>29469</v>
      </c>
      <c r="C26274" t="s">
        <v>29470</v>
      </c>
    </row>
    <row r="26275" spans="1:3" hidden="1" x14ac:dyDescent="0.25">
      <c r="A26275" t="s">
        <v>4130</v>
      </c>
      <c r="B26275" t="s">
        <v>29471</v>
      </c>
      <c r="C26275" t="s">
        <v>29470</v>
      </c>
    </row>
    <row r="26276" spans="1:3" hidden="1" x14ac:dyDescent="0.25">
      <c r="A26276" t="s">
        <v>4130</v>
      </c>
      <c r="B26276" t="s">
        <v>29472</v>
      </c>
      <c r="C26276" t="s">
        <v>29473</v>
      </c>
    </row>
    <row r="26277" spans="1:3" hidden="1" x14ac:dyDescent="0.25">
      <c r="A26277" t="s">
        <v>4130</v>
      </c>
      <c r="B26277" t="s">
        <v>29474</v>
      </c>
      <c r="C26277" t="s">
        <v>29475</v>
      </c>
    </row>
    <row r="26278" spans="1:3" hidden="1" x14ac:dyDescent="0.25">
      <c r="A26278" t="s">
        <v>4130</v>
      </c>
      <c r="B26278" t="s">
        <v>29476</v>
      </c>
      <c r="C26278" t="s">
        <v>29477</v>
      </c>
    </row>
    <row r="26279" spans="1:3" hidden="1" x14ac:dyDescent="0.25">
      <c r="A26279" t="s">
        <v>4130</v>
      </c>
      <c r="B26279" t="s">
        <v>29478</v>
      </c>
      <c r="C26279" t="s">
        <v>29477</v>
      </c>
    </row>
    <row r="26280" spans="1:3" hidden="1" x14ac:dyDescent="0.25">
      <c r="A26280" t="s">
        <v>4130</v>
      </c>
      <c r="B26280" t="s">
        <v>29479</v>
      </c>
      <c r="C26280" t="s">
        <v>29480</v>
      </c>
    </row>
    <row r="26281" spans="1:3" hidden="1" x14ac:dyDescent="0.25">
      <c r="A26281" t="s">
        <v>4130</v>
      </c>
      <c r="B26281" t="s">
        <v>29481</v>
      </c>
      <c r="C26281" t="s">
        <v>29480</v>
      </c>
    </row>
    <row r="26282" spans="1:3" hidden="1" x14ac:dyDescent="0.25">
      <c r="A26282" t="s">
        <v>4130</v>
      </c>
      <c r="B26282" t="s">
        <v>29482</v>
      </c>
      <c r="C26282" t="s">
        <v>29483</v>
      </c>
    </row>
    <row r="26283" spans="1:3" hidden="1" x14ac:dyDescent="0.25">
      <c r="A26283" t="s">
        <v>4130</v>
      </c>
      <c r="B26283" t="s">
        <v>29484</v>
      </c>
      <c r="C26283" t="s">
        <v>29485</v>
      </c>
    </row>
    <row r="26284" spans="1:3" hidden="1" x14ac:dyDescent="0.25">
      <c r="A26284" t="s">
        <v>4130</v>
      </c>
      <c r="B26284" t="s">
        <v>29486</v>
      </c>
      <c r="C26284" t="s">
        <v>29485</v>
      </c>
    </row>
    <row r="26285" spans="1:3" hidden="1" x14ac:dyDescent="0.25">
      <c r="A26285" t="s">
        <v>4130</v>
      </c>
      <c r="B26285" t="s">
        <v>29487</v>
      </c>
      <c r="C26285" t="s">
        <v>29488</v>
      </c>
    </row>
    <row r="26286" spans="1:3" hidden="1" x14ac:dyDescent="0.25">
      <c r="A26286" t="s">
        <v>4130</v>
      </c>
      <c r="B26286" t="s">
        <v>29489</v>
      </c>
      <c r="C26286" t="s">
        <v>29490</v>
      </c>
    </row>
    <row r="26287" spans="1:3" hidden="1" x14ac:dyDescent="0.25">
      <c r="A26287" t="s">
        <v>4130</v>
      </c>
      <c r="B26287" t="s">
        <v>4238</v>
      </c>
      <c r="C26287" t="s">
        <v>29490</v>
      </c>
    </row>
    <row r="26288" spans="1:3" hidden="1" x14ac:dyDescent="0.25">
      <c r="A26288" t="s">
        <v>4130</v>
      </c>
      <c r="B26288" t="s">
        <v>29491</v>
      </c>
      <c r="C26288" t="s">
        <v>29492</v>
      </c>
    </row>
    <row r="26289" spans="1:3" hidden="1" x14ac:dyDescent="0.25">
      <c r="A26289" t="s">
        <v>4130</v>
      </c>
      <c r="B26289" t="s">
        <v>4238</v>
      </c>
      <c r="C26289" t="s">
        <v>29492</v>
      </c>
    </row>
    <row r="26290" spans="1:3" hidden="1" x14ac:dyDescent="0.25">
      <c r="A26290" t="s">
        <v>4130</v>
      </c>
      <c r="B26290" t="s">
        <v>29493</v>
      </c>
      <c r="C26290" t="s">
        <v>29494</v>
      </c>
    </row>
    <row r="26291" spans="1:3" hidden="1" x14ac:dyDescent="0.25">
      <c r="A26291" t="s">
        <v>4130</v>
      </c>
      <c r="B26291" t="s">
        <v>29495</v>
      </c>
      <c r="C26291" t="s">
        <v>29496</v>
      </c>
    </row>
    <row r="26292" spans="1:3" hidden="1" x14ac:dyDescent="0.25">
      <c r="A26292" t="s">
        <v>4130</v>
      </c>
      <c r="B26292" t="s">
        <v>29497</v>
      </c>
      <c r="C26292" t="s">
        <v>29498</v>
      </c>
    </row>
    <row r="26293" spans="1:3" hidden="1" x14ac:dyDescent="0.25">
      <c r="A26293" t="s">
        <v>4130</v>
      </c>
      <c r="B26293" t="s">
        <v>4238</v>
      </c>
      <c r="C26293" t="s">
        <v>29496</v>
      </c>
    </row>
    <row r="26294" spans="1:3" hidden="1" x14ac:dyDescent="0.25">
      <c r="A26294" t="s">
        <v>4130</v>
      </c>
      <c r="B26294" t="s">
        <v>29499</v>
      </c>
      <c r="C26294" t="s">
        <v>29500</v>
      </c>
    </row>
    <row r="26295" spans="1:3" hidden="1" x14ac:dyDescent="0.25">
      <c r="A26295" t="s">
        <v>4130</v>
      </c>
      <c r="B26295" t="s">
        <v>29501</v>
      </c>
      <c r="C26295" t="s">
        <v>29502</v>
      </c>
    </row>
    <row r="26296" spans="1:3" hidden="1" x14ac:dyDescent="0.25">
      <c r="A26296" t="s">
        <v>4130</v>
      </c>
      <c r="B26296" t="s">
        <v>4238</v>
      </c>
      <c r="C26296" t="s">
        <v>29502</v>
      </c>
    </row>
    <row r="26297" spans="1:3" hidden="1" x14ac:dyDescent="0.25">
      <c r="A26297" t="s">
        <v>4130</v>
      </c>
      <c r="B26297" t="s">
        <v>29503</v>
      </c>
      <c r="C26297" t="s">
        <v>29504</v>
      </c>
    </row>
    <row r="26298" spans="1:3" hidden="1" x14ac:dyDescent="0.25">
      <c r="A26298" t="s">
        <v>4130</v>
      </c>
      <c r="B26298" t="s">
        <v>4238</v>
      </c>
      <c r="C26298" t="s">
        <v>29504</v>
      </c>
    </row>
    <row r="26299" spans="1:3" hidden="1" x14ac:dyDescent="0.25">
      <c r="A26299" t="s">
        <v>4130</v>
      </c>
      <c r="B26299" t="s">
        <v>29505</v>
      </c>
      <c r="C26299" t="s">
        <v>29506</v>
      </c>
    </row>
    <row r="26300" spans="1:3" hidden="1" x14ac:dyDescent="0.25">
      <c r="A26300" t="s">
        <v>4130</v>
      </c>
      <c r="B26300" t="s">
        <v>4238</v>
      </c>
      <c r="C26300" t="s">
        <v>29506</v>
      </c>
    </row>
    <row r="26301" spans="1:3" hidden="1" x14ac:dyDescent="0.25">
      <c r="A26301" t="s">
        <v>4130</v>
      </c>
      <c r="B26301" t="s">
        <v>29507</v>
      </c>
      <c r="C26301" t="s">
        <v>29508</v>
      </c>
    </row>
    <row r="26302" spans="1:3" hidden="1" x14ac:dyDescent="0.25">
      <c r="A26302" t="s">
        <v>4130</v>
      </c>
      <c r="B26302" t="s">
        <v>29509</v>
      </c>
      <c r="C26302" t="s">
        <v>29510</v>
      </c>
    </row>
    <row r="26303" spans="1:3" hidden="1" x14ac:dyDescent="0.25">
      <c r="A26303" t="s">
        <v>4130</v>
      </c>
      <c r="B26303" t="s">
        <v>29511</v>
      </c>
      <c r="C26303" t="s">
        <v>29512</v>
      </c>
    </row>
    <row r="26304" spans="1:3" hidden="1" x14ac:dyDescent="0.25">
      <c r="A26304" t="s">
        <v>4130</v>
      </c>
      <c r="B26304" t="s">
        <v>29513</v>
      </c>
      <c r="C26304" t="s">
        <v>29514</v>
      </c>
    </row>
    <row r="26305" spans="1:3" hidden="1" x14ac:dyDescent="0.25">
      <c r="A26305" t="s">
        <v>4130</v>
      </c>
      <c r="B26305" t="s">
        <v>29515</v>
      </c>
      <c r="C26305" t="s">
        <v>29516</v>
      </c>
    </row>
    <row r="26306" spans="1:3" hidden="1" x14ac:dyDescent="0.25">
      <c r="A26306" t="s">
        <v>4130</v>
      </c>
      <c r="B26306" t="s">
        <v>29517</v>
      </c>
      <c r="C26306" t="s">
        <v>29518</v>
      </c>
    </row>
    <row r="26307" spans="1:3" hidden="1" x14ac:dyDescent="0.25">
      <c r="A26307" t="s">
        <v>4130</v>
      </c>
      <c r="B26307" t="s">
        <v>29519</v>
      </c>
      <c r="C26307" t="s">
        <v>29520</v>
      </c>
    </row>
    <row r="26308" spans="1:3" hidden="1" x14ac:dyDescent="0.25">
      <c r="A26308" t="s">
        <v>4130</v>
      </c>
      <c r="B26308" t="s">
        <v>29521</v>
      </c>
      <c r="C26308" t="s">
        <v>29522</v>
      </c>
    </row>
    <row r="26309" spans="1:3" hidden="1" x14ac:dyDescent="0.25">
      <c r="A26309" t="s">
        <v>4130</v>
      </c>
      <c r="B26309" t="s">
        <v>29523</v>
      </c>
      <c r="C26309" t="s">
        <v>29524</v>
      </c>
    </row>
    <row r="26310" spans="1:3" hidden="1" x14ac:dyDescent="0.25">
      <c r="A26310" t="s">
        <v>4130</v>
      </c>
      <c r="B26310" t="s">
        <v>29525</v>
      </c>
      <c r="C26310" t="s">
        <v>29526</v>
      </c>
    </row>
    <row r="26311" spans="1:3" hidden="1" x14ac:dyDescent="0.25">
      <c r="A26311" t="s">
        <v>4130</v>
      </c>
      <c r="B26311" t="s">
        <v>29527</v>
      </c>
      <c r="C26311" t="s">
        <v>29528</v>
      </c>
    </row>
    <row r="26312" spans="1:3" hidden="1" x14ac:dyDescent="0.25">
      <c r="A26312" t="s">
        <v>4130</v>
      </c>
      <c r="B26312" t="s">
        <v>29529</v>
      </c>
      <c r="C26312" t="s">
        <v>29530</v>
      </c>
    </row>
    <row r="26313" spans="1:3" hidden="1" x14ac:dyDescent="0.25">
      <c r="A26313" t="s">
        <v>4130</v>
      </c>
      <c r="B26313" t="s">
        <v>29531</v>
      </c>
      <c r="C26313" t="s">
        <v>29532</v>
      </c>
    </row>
    <row r="26314" spans="1:3" hidden="1" x14ac:dyDescent="0.25">
      <c r="A26314" t="s">
        <v>4130</v>
      </c>
      <c r="B26314" t="s">
        <v>29533</v>
      </c>
      <c r="C26314" t="s">
        <v>29534</v>
      </c>
    </row>
    <row r="26315" spans="1:3" hidden="1" x14ac:dyDescent="0.25">
      <c r="A26315" t="s">
        <v>4130</v>
      </c>
      <c r="B26315" t="s">
        <v>29535</v>
      </c>
      <c r="C26315" t="s">
        <v>29536</v>
      </c>
    </row>
    <row r="26316" spans="1:3" hidden="1" x14ac:dyDescent="0.25">
      <c r="A26316" t="s">
        <v>4130</v>
      </c>
      <c r="B26316" t="s">
        <v>29537</v>
      </c>
      <c r="C26316" t="s">
        <v>29538</v>
      </c>
    </row>
    <row r="26317" spans="1:3" hidden="1" x14ac:dyDescent="0.25">
      <c r="A26317" t="s">
        <v>4130</v>
      </c>
      <c r="B26317" t="s">
        <v>29539</v>
      </c>
      <c r="C26317" t="s">
        <v>29540</v>
      </c>
    </row>
    <row r="26318" spans="1:3" hidden="1" x14ac:dyDescent="0.25">
      <c r="A26318" t="s">
        <v>4130</v>
      </c>
      <c r="B26318" t="s">
        <v>29541</v>
      </c>
      <c r="C26318" t="s">
        <v>29542</v>
      </c>
    </row>
    <row r="26319" spans="1:3" hidden="1" x14ac:dyDescent="0.25">
      <c r="A26319" t="s">
        <v>4130</v>
      </c>
      <c r="B26319" t="s">
        <v>29543</v>
      </c>
      <c r="C26319" t="s">
        <v>29544</v>
      </c>
    </row>
    <row r="26320" spans="1:3" hidden="1" x14ac:dyDescent="0.25">
      <c r="A26320" t="s">
        <v>4130</v>
      </c>
      <c r="B26320" t="s">
        <v>29545</v>
      </c>
      <c r="C26320" t="s">
        <v>29546</v>
      </c>
    </row>
    <row r="26321" spans="1:3" hidden="1" x14ac:dyDescent="0.25">
      <c r="A26321" t="s">
        <v>4130</v>
      </c>
      <c r="B26321" t="s">
        <v>29547</v>
      </c>
      <c r="C26321" t="s">
        <v>29548</v>
      </c>
    </row>
    <row r="26322" spans="1:3" hidden="1" x14ac:dyDescent="0.25">
      <c r="A26322" t="s">
        <v>4130</v>
      </c>
      <c r="B26322" t="s">
        <v>29549</v>
      </c>
      <c r="C26322" t="s">
        <v>29550</v>
      </c>
    </row>
    <row r="26323" spans="1:3" hidden="1" x14ac:dyDescent="0.25">
      <c r="A26323" t="s">
        <v>4130</v>
      </c>
      <c r="B26323" t="s">
        <v>29551</v>
      </c>
      <c r="C26323" t="s">
        <v>29552</v>
      </c>
    </row>
    <row r="26324" spans="1:3" hidden="1" x14ac:dyDescent="0.25">
      <c r="A26324" t="s">
        <v>4130</v>
      </c>
      <c r="B26324" t="s">
        <v>4238</v>
      </c>
      <c r="C26324" t="s">
        <v>29552</v>
      </c>
    </row>
    <row r="26325" spans="1:3" hidden="1" x14ac:dyDescent="0.25">
      <c r="A26325" t="s">
        <v>4130</v>
      </c>
      <c r="B26325" t="s">
        <v>29553</v>
      </c>
      <c r="C26325" t="s">
        <v>29554</v>
      </c>
    </row>
    <row r="26326" spans="1:3" hidden="1" x14ac:dyDescent="0.25">
      <c r="A26326" t="s">
        <v>4130</v>
      </c>
      <c r="B26326" t="s">
        <v>29555</v>
      </c>
      <c r="C26326" t="s">
        <v>29556</v>
      </c>
    </row>
    <row r="26327" spans="1:3" hidden="1" x14ac:dyDescent="0.25">
      <c r="A26327" t="s">
        <v>4130</v>
      </c>
      <c r="B26327" t="s">
        <v>29557</v>
      </c>
      <c r="C26327" t="s">
        <v>29558</v>
      </c>
    </row>
    <row r="26328" spans="1:3" hidden="1" x14ac:dyDescent="0.25">
      <c r="A26328" t="s">
        <v>4130</v>
      </c>
      <c r="B26328" t="s">
        <v>29559</v>
      </c>
      <c r="C26328" t="s">
        <v>29560</v>
      </c>
    </row>
    <row r="26329" spans="1:3" hidden="1" x14ac:dyDescent="0.25">
      <c r="A26329" t="s">
        <v>4130</v>
      </c>
      <c r="B26329" t="s">
        <v>29561</v>
      </c>
      <c r="C26329" t="s">
        <v>29562</v>
      </c>
    </row>
    <row r="26330" spans="1:3" hidden="1" x14ac:dyDescent="0.25">
      <c r="A26330" t="s">
        <v>4130</v>
      </c>
      <c r="B26330" t="s">
        <v>29563</v>
      </c>
      <c r="C26330" t="s">
        <v>29564</v>
      </c>
    </row>
    <row r="26331" spans="1:3" hidden="1" x14ac:dyDescent="0.25">
      <c r="A26331" t="s">
        <v>4130</v>
      </c>
      <c r="B26331" t="s">
        <v>29565</v>
      </c>
      <c r="C26331" t="s">
        <v>29566</v>
      </c>
    </row>
    <row r="26332" spans="1:3" hidden="1" x14ac:dyDescent="0.25">
      <c r="A26332" t="s">
        <v>4130</v>
      </c>
      <c r="B26332" t="s">
        <v>29567</v>
      </c>
      <c r="C26332" t="s">
        <v>29568</v>
      </c>
    </row>
    <row r="26333" spans="1:3" hidden="1" x14ac:dyDescent="0.25">
      <c r="A26333" t="s">
        <v>4130</v>
      </c>
      <c r="B26333" t="s">
        <v>29569</v>
      </c>
      <c r="C26333" t="s">
        <v>29570</v>
      </c>
    </row>
    <row r="26334" spans="1:3" hidden="1" x14ac:dyDescent="0.25">
      <c r="A26334" t="s">
        <v>4130</v>
      </c>
      <c r="B26334" t="s">
        <v>29571</v>
      </c>
      <c r="C26334" t="s">
        <v>29572</v>
      </c>
    </row>
    <row r="26335" spans="1:3" hidden="1" x14ac:dyDescent="0.25">
      <c r="A26335" t="s">
        <v>4130</v>
      </c>
      <c r="B26335" t="s">
        <v>29573</v>
      </c>
      <c r="C26335" t="s">
        <v>29574</v>
      </c>
    </row>
    <row r="26336" spans="1:3" hidden="1" x14ac:dyDescent="0.25">
      <c r="A26336" t="s">
        <v>4130</v>
      </c>
      <c r="B26336" t="s">
        <v>29575</v>
      </c>
      <c r="C26336" t="s">
        <v>29576</v>
      </c>
    </row>
    <row r="26337" spans="1:3" hidden="1" x14ac:dyDescent="0.25">
      <c r="A26337" t="s">
        <v>4130</v>
      </c>
      <c r="B26337" t="s">
        <v>29577</v>
      </c>
      <c r="C26337" t="s">
        <v>29578</v>
      </c>
    </row>
    <row r="26338" spans="1:3" hidden="1" x14ac:dyDescent="0.25">
      <c r="A26338" t="s">
        <v>4130</v>
      </c>
      <c r="B26338" t="s">
        <v>29579</v>
      </c>
      <c r="C26338" t="s">
        <v>29580</v>
      </c>
    </row>
    <row r="26339" spans="1:3" hidden="1" x14ac:dyDescent="0.25">
      <c r="A26339" t="s">
        <v>4130</v>
      </c>
      <c r="B26339" t="s">
        <v>29581</v>
      </c>
      <c r="C26339" t="s">
        <v>29582</v>
      </c>
    </row>
    <row r="26340" spans="1:3" hidden="1" x14ac:dyDescent="0.25">
      <c r="A26340" t="s">
        <v>4130</v>
      </c>
      <c r="B26340" t="s">
        <v>29583</v>
      </c>
      <c r="C26340" t="s">
        <v>29584</v>
      </c>
    </row>
    <row r="26341" spans="1:3" hidden="1" x14ac:dyDescent="0.25">
      <c r="A26341" t="s">
        <v>4130</v>
      </c>
      <c r="B26341" t="s">
        <v>29585</v>
      </c>
      <c r="C26341" t="s">
        <v>29586</v>
      </c>
    </row>
    <row r="26342" spans="1:3" hidden="1" x14ac:dyDescent="0.25">
      <c r="A26342" t="s">
        <v>4130</v>
      </c>
      <c r="B26342" t="s">
        <v>29587</v>
      </c>
      <c r="C26342" t="s">
        <v>29588</v>
      </c>
    </row>
    <row r="26343" spans="1:3" hidden="1" x14ac:dyDescent="0.25">
      <c r="A26343" t="s">
        <v>4130</v>
      </c>
      <c r="B26343" t="s">
        <v>29589</v>
      </c>
      <c r="C26343" t="s">
        <v>29590</v>
      </c>
    </row>
    <row r="26344" spans="1:3" hidden="1" x14ac:dyDescent="0.25">
      <c r="A26344" t="s">
        <v>4130</v>
      </c>
      <c r="B26344" t="s">
        <v>29591</v>
      </c>
      <c r="C26344" t="s">
        <v>29592</v>
      </c>
    </row>
    <row r="26345" spans="1:3" hidden="1" x14ac:dyDescent="0.25">
      <c r="A26345" t="s">
        <v>4130</v>
      </c>
      <c r="B26345" t="s">
        <v>29593</v>
      </c>
      <c r="C26345" t="s">
        <v>29594</v>
      </c>
    </row>
    <row r="26346" spans="1:3" hidden="1" x14ac:dyDescent="0.25">
      <c r="A26346" t="s">
        <v>4130</v>
      </c>
      <c r="B26346" t="s">
        <v>29595</v>
      </c>
      <c r="C26346" t="s">
        <v>29596</v>
      </c>
    </row>
    <row r="26347" spans="1:3" hidden="1" x14ac:dyDescent="0.25">
      <c r="A26347" t="s">
        <v>4130</v>
      </c>
      <c r="B26347" t="s">
        <v>29597</v>
      </c>
      <c r="C26347" t="s">
        <v>29598</v>
      </c>
    </row>
    <row r="26348" spans="1:3" hidden="1" x14ac:dyDescent="0.25">
      <c r="A26348" t="s">
        <v>4130</v>
      </c>
      <c r="B26348" t="s">
        <v>29599</v>
      </c>
      <c r="C26348" t="s">
        <v>29600</v>
      </c>
    </row>
    <row r="26349" spans="1:3" hidden="1" x14ac:dyDescent="0.25">
      <c r="A26349" t="s">
        <v>4130</v>
      </c>
      <c r="B26349" t="s">
        <v>29601</v>
      </c>
      <c r="C26349" t="s">
        <v>29602</v>
      </c>
    </row>
    <row r="26350" spans="1:3" hidden="1" x14ac:dyDescent="0.25">
      <c r="A26350" t="s">
        <v>4130</v>
      </c>
      <c r="B26350" t="s">
        <v>29603</v>
      </c>
      <c r="C26350" t="s">
        <v>29604</v>
      </c>
    </row>
    <row r="26351" spans="1:3" hidden="1" x14ac:dyDescent="0.25">
      <c r="A26351" t="s">
        <v>4130</v>
      </c>
      <c r="B26351" t="s">
        <v>29605</v>
      </c>
      <c r="C26351" t="s">
        <v>29606</v>
      </c>
    </row>
    <row r="26352" spans="1:3" hidden="1" x14ac:dyDescent="0.25">
      <c r="A26352" t="s">
        <v>4130</v>
      </c>
      <c r="B26352" t="s">
        <v>29607</v>
      </c>
      <c r="C26352" t="s">
        <v>29608</v>
      </c>
    </row>
    <row r="26353" spans="1:3" hidden="1" x14ac:dyDescent="0.25">
      <c r="A26353" t="s">
        <v>4130</v>
      </c>
      <c r="B26353" t="s">
        <v>29609</v>
      </c>
      <c r="C26353" t="s">
        <v>29610</v>
      </c>
    </row>
    <row r="26354" spans="1:3" hidden="1" x14ac:dyDescent="0.25">
      <c r="A26354" t="s">
        <v>4130</v>
      </c>
      <c r="B26354" t="s">
        <v>29611</v>
      </c>
      <c r="C26354" t="s">
        <v>29612</v>
      </c>
    </row>
    <row r="26355" spans="1:3" hidden="1" x14ac:dyDescent="0.25">
      <c r="A26355" t="s">
        <v>4130</v>
      </c>
      <c r="B26355" t="s">
        <v>29613</v>
      </c>
      <c r="C26355" t="s">
        <v>29614</v>
      </c>
    </row>
    <row r="26356" spans="1:3" hidden="1" x14ac:dyDescent="0.25">
      <c r="A26356" t="s">
        <v>4130</v>
      </c>
      <c r="B26356" t="s">
        <v>29615</v>
      </c>
      <c r="C26356" t="s">
        <v>29616</v>
      </c>
    </row>
    <row r="26357" spans="1:3" hidden="1" x14ac:dyDescent="0.25">
      <c r="A26357" t="s">
        <v>4130</v>
      </c>
      <c r="B26357" t="s">
        <v>29617</v>
      </c>
      <c r="C26357" t="s">
        <v>29618</v>
      </c>
    </row>
    <row r="26358" spans="1:3" hidden="1" x14ac:dyDescent="0.25">
      <c r="A26358" t="s">
        <v>4130</v>
      </c>
      <c r="B26358" t="s">
        <v>21881</v>
      </c>
      <c r="C26358" t="s">
        <v>29618</v>
      </c>
    </row>
    <row r="26359" spans="1:3" hidden="1" x14ac:dyDescent="0.25">
      <c r="A26359" t="s">
        <v>4130</v>
      </c>
      <c r="B26359" t="s">
        <v>29619</v>
      </c>
      <c r="C26359" t="s">
        <v>29618</v>
      </c>
    </row>
    <row r="26360" spans="1:3" hidden="1" x14ac:dyDescent="0.25">
      <c r="A26360" t="s">
        <v>4130</v>
      </c>
      <c r="B26360" t="s">
        <v>4238</v>
      </c>
      <c r="C26360" t="s">
        <v>29618</v>
      </c>
    </row>
    <row r="26361" spans="1:3" hidden="1" x14ac:dyDescent="0.25">
      <c r="A26361" t="s">
        <v>4130</v>
      </c>
      <c r="B26361" t="s">
        <v>29620</v>
      </c>
      <c r="C26361" t="s">
        <v>29621</v>
      </c>
    </row>
    <row r="26362" spans="1:3" hidden="1" x14ac:dyDescent="0.25">
      <c r="A26362" t="s">
        <v>4130</v>
      </c>
      <c r="B26362" t="s">
        <v>29622</v>
      </c>
      <c r="C26362" t="s">
        <v>29623</v>
      </c>
    </row>
    <row r="26363" spans="1:3" hidden="1" x14ac:dyDescent="0.25">
      <c r="A26363" t="s">
        <v>4130</v>
      </c>
      <c r="B26363" t="s">
        <v>4238</v>
      </c>
      <c r="C26363" t="s">
        <v>29623</v>
      </c>
    </row>
    <row r="26364" spans="1:3" hidden="1" x14ac:dyDescent="0.25">
      <c r="A26364" t="s">
        <v>4130</v>
      </c>
      <c r="B26364" t="s">
        <v>29624</v>
      </c>
      <c r="C26364" t="s">
        <v>29625</v>
      </c>
    </row>
    <row r="26365" spans="1:3" hidden="1" x14ac:dyDescent="0.25">
      <c r="A26365" t="s">
        <v>4130</v>
      </c>
      <c r="B26365" t="s">
        <v>29626</v>
      </c>
      <c r="C26365" t="s">
        <v>29627</v>
      </c>
    </row>
    <row r="26366" spans="1:3" hidden="1" x14ac:dyDescent="0.25">
      <c r="A26366" t="s">
        <v>4130</v>
      </c>
      <c r="B26366" t="s">
        <v>29628</v>
      </c>
      <c r="C26366" t="s">
        <v>29629</v>
      </c>
    </row>
    <row r="26367" spans="1:3" hidden="1" x14ac:dyDescent="0.25">
      <c r="A26367" t="s">
        <v>4130</v>
      </c>
      <c r="B26367" t="s">
        <v>29630</v>
      </c>
      <c r="C26367" t="s">
        <v>29631</v>
      </c>
    </row>
    <row r="26368" spans="1:3" hidden="1" x14ac:dyDescent="0.25">
      <c r="A26368" t="s">
        <v>4130</v>
      </c>
      <c r="B26368" t="s">
        <v>29632</v>
      </c>
      <c r="C26368" t="s">
        <v>26417</v>
      </c>
    </row>
    <row r="26369" spans="1:3" hidden="1" x14ac:dyDescent="0.25">
      <c r="A26369" t="s">
        <v>4130</v>
      </c>
      <c r="B26369" t="s">
        <v>29633</v>
      </c>
      <c r="C26369" t="s">
        <v>29634</v>
      </c>
    </row>
    <row r="26370" spans="1:3" hidden="1" x14ac:dyDescent="0.25">
      <c r="A26370" t="s">
        <v>4130</v>
      </c>
      <c r="B26370" t="s">
        <v>29635</v>
      </c>
      <c r="C26370" t="s">
        <v>29636</v>
      </c>
    </row>
    <row r="26371" spans="1:3" hidden="1" x14ac:dyDescent="0.25">
      <c r="A26371" t="s">
        <v>4130</v>
      </c>
      <c r="B26371" t="s">
        <v>29637</v>
      </c>
      <c r="C26371" t="s">
        <v>29638</v>
      </c>
    </row>
    <row r="26372" spans="1:3" hidden="1" x14ac:dyDescent="0.25">
      <c r="A26372" t="s">
        <v>4130</v>
      </c>
      <c r="B26372" t="s">
        <v>29639</v>
      </c>
      <c r="C26372" t="s">
        <v>29640</v>
      </c>
    </row>
    <row r="26373" spans="1:3" hidden="1" x14ac:dyDescent="0.25">
      <c r="A26373" t="s">
        <v>4130</v>
      </c>
      <c r="B26373" t="s">
        <v>29641</v>
      </c>
      <c r="C26373" t="s">
        <v>29642</v>
      </c>
    </row>
    <row r="26374" spans="1:3" hidden="1" x14ac:dyDescent="0.25">
      <c r="A26374" t="s">
        <v>4130</v>
      </c>
      <c r="B26374" t="s">
        <v>29643</v>
      </c>
      <c r="C26374" t="s">
        <v>29644</v>
      </c>
    </row>
    <row r="26375" spans="1:3" hidden="1" x14ac:dyDescent="0.25">
      <c r="A26375" t="s">
        <v>4130</v>
      </c>
      <c r="B26375" t="s">
        <v>29645</v>
      </c>
      <c r="C26375" t="s">
        <v>29646</v>
      </c>
    </row>
    <row r="26376" spans="1:3" hidden="1" x14ac:dyDescent="0.25">
      <c r="A26376" t="s">
        <v>4130</v>
      </c>
      <c r="B26376" t="s">
        <v>29647</v>
      </c>
      <c r="C26376" t="s">
        <v>29648</v>
      </c>
    </row>
    <row r="26377" spans="1:3" hidden="1" x14ac:dyDescent="0.25">
      <c r="A26377" t="s">
        <v>4130</v>
      </c>
      <c r="B26377" t="s">
        <v>29649</v>
      </c>
      <c r="C26377" t="s">
        <v>29650</v>
      </c>
    </row>
    <row r="26378" spans="1:3" hidden="1" x14ac:dyDescent="0.25">
      <c r="A26378" t="s">
        <v>4130</v>
      </c>
      <c r="B26378" t="s">
        <v>29651</v>
      </c>
      <c r="C26378" t="s">
        <v>29652</v>
      </c>
    </row>
    <row r="26379" spans="1:3" hidden="1" x14ac:dyDescent="0.25">
      <c r="A26379" t="s">
        <v>4130</v>
      </c>
      <c r="B26379" t="s">
        <v>29653</v>
      </c>
      <c r="C26379" t="s">
        <v>29654</v>
      </c>
    </row>
    <row r="26380" spans="1:3" hidden="1" x14ac:dyDescent="0.25">
      <c r="A26380" t="s">
        <v>4130</v>
      </c>
      <c r="B26380" t="s">
        <v>29655</v>
      </c>
      <c r="C26380" t="s">
        <v>29656</v>
      </c>
    </row>
    <row r="26381" spans="1:3" hidden="1" x14ac:dyDescent="0.25">
      <c r="A26381" t="s">
        <v>4130</v>
      </c>
      <c r="B26381" t="s">
        <v>29657</v>
      </c>
      <c r="C26381" t="s">
        <v>29658</v>
      </c>
    </row>
    <row r="26382" spans="1:3" hidden="1" x14ac:dyDescent="0.25">
      <c r="A26382" t="s">
        <v>4130</v>
      </c>
      <c r="B26382" t="s">
        <v>29659</v>
      </c>
      <c r="C26382" t="s">
        <v>29660</v>
      </c>
    </row>
    <row r="26383" spans="1:3" hidden="1" x14ac:dyDescent="0.25">
      <c r="A26383" t="s">
        <v>4130</v>
      </c>
      <c r="B26383" t="s">
        <v>29661</v>
      </c>
      <c r="C26383" t="s">
        <v>29662</v>
      </c>
    </row>
    <row r="26384" spans="1:3" hidden="1" x14ac:dyDescent="0.25">
      <c r="A26384" t="s">
        <v>4130</v>
      </c>
      <c r="B26384" t="s">
        <v>29663</v>
      </c>
      <c r="C26384" t="s">
        <v>29664</v>
      </c>
    </row>
    <row r="26385" spans="1:3" hidden="1" x14ac:dyDescent="0.25">
      <c r="A26385" t="s">
        <v>4130</v>
      </c>
      <c r="B26385" t="s">
        <v>29665</v>
      </c>
      <c r="C26385" t="s">
        <v>29666</v>
      </c>
    </row>
    <row r="26386" spans="1:3" hidden="1" x14ac:dyDescent="0.25">
      <c r="A26386" t="s">
        <v>4130</v>
      </c>
      <c r="B26386" t="s">
        <v>29667</v>
      </c>
      <c r="C26386" t="s">
        <v>29668</v>
      </c>
    </row>
    <row r="26387" spans="1:3" hidden="1" x14ac:dyDescent="0.25">
      <c r="A26387" t="s">
        <v>4130</v>
      </c>
      <c r="B26387" t="s">
        <v>29669</v>
      </c>
      <c r="C26387" t="s">
        <v>29670</v>
      </c>
    </row>
    <row r="26388" spans="1:3" hidden="1" x14ac:dyDescent="0.25">
      <c r="A26388" t="s">
        <v>4130</v>
      </c>
      <c r="B26388" t="s">
        <v>29671</v>
      </c>
      <c r="C26388" t="s">
        <v>29672</v>
      </c>
    </row>
    <row r="26389" spans="1:3" hidden="1" x14ac:dyDescent="0.25">
      <c r="A26389" t="s">
        <v>4130</v>
      </c>
      <c r="B26389" t="s">
        <v>29673</v>
      </c>
      <c r="C26389" t="s">
        <v>29674</v>
      </c>
    </row>
    <row r="26390" spans="1:3" hidden="1" x14ac:dyDescent="0.25">
      <c r="A26390" t="s">
        <v>4130</v>
      </c>
      <c r="B26390" t="s">
        <v>29675</v>
      </c>
      <c r="C26390" t="s">
        <v>29676</v>
      </c>
    </row>
    <row r="26391" spans="1:3" hidden="1" x14ac:dyDescent="0.25">
      <c r="A26391" t="s">
        <v>4130</v>
      </c>
      <c r="B26391" t="s">
        <v>29677</v>
      </c>
      <c r="C26391" t="s">
        <v>29678</v>
      </c>
    </row>
    <row r="26392" spans="1:3" hidden="1" x14ac:dyDescent="0.25">
      <c r="A26392" t="s">
        <v>4130</v>
      </c>
      <c r="B26392" t="s">
        <v>29679</v>
      </c>
      <c r="C26392" t="s">
        <v>29680</v>
      </c>
    </row>
    <row r="26393" spans="1:3" hidden="1" x14ac:dyDescent="0.25">
      <c r="A26393" t="s">
        <v>4130</v>
      </c>
      <c r="B26393" t="s">
        <v>29681</v>
      </c>
      <c r="C26393" t="s">
        <v>29680</v>
      </c>
    </row>
    <row r="26394" spans="1:3" hidden="1" x14ac:dyDescent="0.25">
      <c r="A26394" t="s">
        <v>4130</v>
      </c>
      <c r="B26394" t="s">
        <v>29682</v>
      </c>
      <c r="C26394" t="s">
        <v>29683</v>
      </c>
    </row>
    <row r="26395" spans="1:3" hidden="1" x14ac:dyDescent="0.25">
      <c r="A26395" t="s">
        <v>4130</v>
      </c>
      <c r="B26395" t="s">
        <v>29684</v>
      </c>
      <c r="C26395" t="s">
        <v>29672</v>
      </c>
    </row>
    <row r="26396" spans="1:3" hidden="1" x14ac:dyDescent="0.25">
      <c r="A26396" t="s">
        <v>4130</v>
      </c>
      <c r="B26396" t="s">
        <v>29685</v>
      </c>
      <c r="C26396" t="s">
        <v>29686</v>
      </c>
    </row>
    <row r="26397" spans="1:3" hidden="1" x14ac:dyDescent="0.25">
      <c r="A26397" t="s">
        <v>4130</v>
      </c>
      <c r="B26397" t="s">
        <v>29687</v>
      </c>
      <c r="C26397" t="s">
        <v>29688</v>
      </c>
    </row>
    <row r="26398" spans="1:3" hidden="1" x14ac:dyDescent="0.25">
      <c r="A26398" t="s">
        <v>4130</v>
      </c>
      <c r="B26398" t="s">
        <v>29689</v>
      </c>
      <c r="C26398" t="s">
        <v>29690</v>
      </c>
    </row>
    <row r="26399" spans="1:3" hidden="1" x14ac:dyDescent="0.25">
      <c r="A26399" t="s">
        <v>4130</v>
      </c>
      <c r="B26399" t="s">
        <v>29691</v>
      </c>
      <c r="C26399" t="s">
        <v>29692</v>
      </c>
    </row>
    <row r="26400" spans="1:3" hidden="1" x14ac:dyDescent="0.25">
      <c r="A26400" t="s">
        <v>4130</v>
      </c>
      <c r="B26400" t="s">
        <v>29693</v>
      </c>
      <c r="C26400" t="s">
        <v>29694</v>
      </c>
    </row>
    <row r="26401" spans="1:3" hidden="1" x14ac:dyDescent="0.25">
      <c r="A26401" t="s">
        <v>4130</v>
      </c>
      <c r="B26401" t="s">
        <v>29695</v>
      </c>
      <c r="C26401" t="s">
        <v>29696</v>
      </c>
    </row>
    <row r="26402" spans="1:3" hidden="1" x14ac:dyDescent="0.25">
      <c r="A26402" t="s">
        <v>4130</v>
      </c>
      <c r="B26402" t="s">
        <v>29697</v>
      </c>
      <c r="C26402" t="s">
        <v>29698</v>
      </c>
    </row>
    <row r="26403" spans="1:3" hidden="1" x14ac:dyDescent="0.25">
      <c r="A26403" t="s">
        <v>4130</v>
      </c>
      <c r="B26403" t="s">
        <v>29699</v>
      </c>
      <c r="C26403" t="s">
        <v>29700</v>
      </c>
    </row>
    <row r="26404" spans="1:3" hidden="1" x14ac:dyDescent="0.25">
      <c r="A26404" t="s">
        <v>4130</v>
      </c>
      <c r="B26404" t="s">
        <v>29701</v>
      </c>
      <c r="C26404" t="s">
        <v>29700</v>
      </c>
    </row>
    <row r="26405" spans="1:3" hidden="1" x14ac:dyDescent="0.25">
      <c r="A26405" t="s">
        <v>4130</v>
      </c>
      <c r="B26405" t="s">
        <v>29702</v>
      </c>
      <c r="C26405" t="s">
        <v>29703</v>
      </c>
    </row>
    <row r="26406" spans="1:3" hidden="1" x14ac:dyDescent="0.25">
      <c r="A26406" t="s">
        <v>4130</v>
      </c>
      <c r="B26406" t="s">
        <v>29704</v>
      </c>
      <c r="C26406" t="s">
        <v>29705</v>
      </c>
    </row>
    <row r="26407" spans="1:3" hidden="1" x14ac:dyDescent="0.25">
      <c r="A26407" t="s">
        <v>4130</v>
      </c>
      <c r="B26407" t="s">
        <v>29706</v>
      </c>
      <c r="C26407" t="s">
        <v>29705</v>
      </c>
    </row>
    <row r="26408" spans="1:3" hidden="1" x14ac:dyDescent="0.25">
      <c r="A26408" t="s">
        <v>4130</v>
      </c>
      <c r="B26408" t="s">
        <v>29707</v>
      </c>
      <c r="C26408" t="s">
        <v>29708</v>
      </c>
    </row>
    <row r="26409" spans="1:3" hidden="1" x14ac:dyDescent="0.25">
      <c r="A26409" t="s">
        <v>4130</v>
      </c>
      <c r="B26409" t="s">
        <v>29709</v>
      </c>
      <c r="C26409" t="s">
        <v>29710</v>
      </c>
    </row>
    <row r="26410" spans="1:3" hidden="1" x14ac:dyDescent="0.25">
      <c r="A26410" t="s">
        <v>4130</v>
      </c>
      <c r="B26410" t="s">
        <v>29711</v>
      </c>
      <c r="C26410" t="s">
        <v>29712</v>
      </c>
    </row>
    <row r="26411" spans="1:3" hidden="1" x14ac:dyDescent="0.25">
      <c r="A26411" t="s">
        <v>4130</v>
      </c>
      <c r="B26411" t="s">
        <v>29713</v>
      </c>
      <c r="C26411" t="s">
        <v>29714</v>
      </c>
    </row>
    <row r="26412" spans="1:3" hidden="1" x14ac:dyDescent="0.25">
      <c r="A26412" t="s">
        <v>4130</v>
      </c>
      <c r="B26412" t="s">
        <v>29715</v>
      </c>
      <c r="C26412" t="s">
        <v>29716</v>
      </c>
    </row>
    <row r="26413" spans="1:3" hidden="1" x14ac:dyDescent="0.25">
      <c r="A26413" t="s">
        <v>4130</v>
      </c>
      <c r="B26413" t="s">
        <v>29717</v>
      </c>
      <c r="C26413" t="s">
        <v>29718</v>
      </c>
    </row>
    <row r="26414" spans="1:3" hidden="1" x14ac:dyDescent="0.25">
      <c r="A26414" t="s">
        <v>4130</v>
      </c>
      <c r="B26414" t="s">
        <v>29719</v>
      </c>
      <c r="C26414" t="s">
        <v>29720</v>
      </c>
    </row>
    <row r="26415" spans="1:3" hidden="1" x14ac:dyDescent="0.25">
      <c r="A26415" t="s">
        <v>4130</v>
      </c>
      <c r="B26415" t="s">
        <v>29721</v>
      </c>
      <c r="C26415" t="s">
        <v>29722</v>
      </c>
    </row>
    <row r="26416" spans="1:3" hidden="1" x14ac:dyDescent="0.25">
      <c r="A26416" t="s">
        <v>4130</v>
      </c>
      <c r="B26416" t="s">
        <v>29723</v>
      </c>
      <c r="C26416" t="s">
        <v>29724</v>
      </c>
    </row>
    <row r="26417" spans="1:3" hidden="1" x14ac:dyDescent="0.25">
      <c r="A26417" t="s">
        <v>4130</v>
      </c>
      <c r="B26417" t="s">
        <v>29725</v>
      </c>
      <c r="C26417" t="s">
        <v>29726</v>
      </c>
    </row>
    <row r="26418" spans="1:3" hidden="1" x14ac:dyDescent="0.25">
      <c r="A26418" t="s">
        <v>4130</v>
      </c>
      <c r="B26418" t="s">
        <v>29727</v>
      </c>
      <c r="C26418" t="s">
        <v>29728</v>
      </c>
    </row>
    <row r="26419" spans="1:3" hidden="1" x14ac:dyDescent="0.25">
      <c r="A26419" t="s">
        <v>4130</v>
      </c>
      <c r="B26419" t="s">
        <v>29729</v>
      </c>
      <c r="C26419" t="s">
        <v>29730</v>
      </c>
    </row>
    <row r="26420" spans="1:3" hidden="1" x14ac:dyDescent="0.25">
      <c r="A26420" t="s">
        <v>4130</v>
      </c>
      <c r="B26420" t="s">
        <v>29731</v>
      </c>
      <c r="C26420" t="s">
        <v>29732</v>
      </c>
    </row>
    <row r="26421" spans="1:3" hidden="1" x14ac:dyDescent="0.25">
      <c r="A26421" t="s">
        <v>4130</v>
      </c>
      <c r="B26421" t="s">
        <v>29733</v>
      </c>
      <c r="C26421" t="s">
        <v>29734</v>
      </c>
    </row>
    <row r="26422" spans="1:3" hidden="1" x14ac:dyDescent="0.25">
      <c r="A26422" t="s">
        <v>4130</v>
      </c>
      <c r="B26422" t="s">
        <v>29735</v>
      </c>
      <c r="C26422" t="s">
        <v>29736</v>
      </c>
    </row>
    <row r="26423" spans="1:3" hidden="1" x14ac:dyDescent="0.25">
      <c r="A26423" t="s">
        <v>4130</v>
      </c>
      <c r="B26423" t="s">
        <v>29737</v>
      </c>
      <c r="C26423" t="s">
        <v>29738</v>
      </c>
    </row>
    <row r="26424" spans="1:3" hidden="1" x14ac:dyDescent="0.25">
      <c r="A26424" t="s">
        <v>4130</v>
      </c>
      <c r="B26424" t="s">
        <v>29739</v>
      </c>
      <c r="C26424" t="s">
        <v>29740</v>
      </c>
    </row>
    <row r="26425" spans="1:3" hidden="1" x14ac:dyDescent="0.25">
      <c r="A26425" t="s">
        <v>4130</v>
      </c>
      <c r="B26425" t="s">
        <v>29741</v>
      </c>
      <c r="C26425" t="s">
        <v>29742</v>
      </c>
    </row>
    <row r="26426" spans="1:3" hidden="1" x14ac:dyDescent="0.25">
      <c r="A26426" t="s">
        <v>4130</v>
      </c>
      <c r="B26426" t="s">
        <v>29743</v>
      </c>
      <c r="C26426" t="s">
        <v>29744</v>
      </c>
    </row>
    <row r="26427" spans="1:3" hidden="1" x14ac:dyDescent="0.25">
      <c r="A26427" t="s">
        <v>4130</v>
      </c>
      <c r="B26427" t="s">
        <v>29745</v>
      </c>
      <c r="C26427" t="s">
        <v>29746</v>
      </c>
    </row>
    <row r="26428" spans="1:3" hidden="1" x14ac:dyDescent="0.25">
      <c r="A26428" t="s">
        <v>4130</v>
      </c>
      <c r="B26428" t="s">
        <v>29747</v>
      </c>
      <c r="C26428" t="s">
        <v>29748</v>
      </c>
    </row>
    <row r="26429" spans="1:3" hidden="1" x14ac:dyDescent="0.25">
      <c r="A26429" t="s">
        <v>4130</v>
      </c>
      <c r="B26429" t="s">
        <v>29749</v>
      </c>
      <c r="C26429" t="s">
        <v>29750</v>
      </c>
    </row>
    <row r="26430" spans="1:3" hidden="1" x14ac:dyDescent="0.25">
      <c r="A26430" t="s">
        <v>4130</v>
      </c>
      <c r="B26430" t="s">
        <v>29751</v>
      </c>
      <c r="C26430" t="s">
        <v>29752</v>
      </c>
    </row>
    <row r="26431" spans="1:3" hidden="1" x14ac:dyDescent="0.25">
      <c r="A26431" t="s">
        <v>4130</v>
      </c>
      <c r="B26431" t="s">
        <v>29753</v>
      </c>
      <c r="C26431" t="s">
        <v>29754</v>
      </c>
    </row>
    <row r="26432" spans="1:3" hidden="1" x14ac:dyDescent="0.25">
      <c r="A26432" t="s">
        <v>4130</v>
      </c>
      <c r="B26432" t="s">
        <v>29755</v>
      </c>
      <c r="C26432" t="s">
        <v>29756</v>
      </c>
    </row>
    <row r="26433" spans="1:3" hidden="1" x14ac:dyDescent="0.25">
      <c r="A26433" t="s">
        <v>4130</v>
      </c>
      <c r="B26433" t="s">
        <v>4238</v>
      </c>
      <c r="C26433" t="s">
        <v>29756</v>
      </c>
    </row>
    <row r="26434" spans="1:3" hidden="1" x14ac:dyDescent="0.25">
      <c r="A26434" t="s">
        <v>4130</v>
      </c>
      <c r="B26434" t="s">
        <v>29757</v>
      </c>
      <c r="C26434" t="s">
        <v>29758</v>
      </c>
    </row>
    <row r="26435" spans="1:3" hidden="1" x14ac:dyDescent="0.25">
      <c r="A26435" t="s">
        <v>4130</v>
      </c>
      <c r="B26435" t="s">
        <v>29759</v>
      </c>
      <c r="C26435" t="s">
        <v>29760</v>
      </c>
    </row>
    <row r="26436" spans="1:3" hidden="1" x14ac:dyDescent="0.25">
      <c r="A26436" t="s">
        <v>4130</v>
      </c>
      <c r="B26436" t="s">
        <v>29761</v>
      </c>
      <c r="C26436" t="s">
        <v>29762</v>
      </c>
    </row>
    <row r="26437" spans="1:3" hidden="1" x14ac:dyDescent="0.25">
      <c r="A26437" t="s">
        <v>4130</v>
      </c>
      <c r="B26437" t="s">
        <v>4238</v>
      </c>
      <c r="C26437" t="s">
        <v>29762</v>
      </c>
    </row>
    <row r="26438" spans="1:3" hidden="1" x14ac:dyDescent="0.25">
      <c r="A26438" t="s">
        <v>4130</v>
      </c>
      <c r="B26438" t="s">
        <v>29763</v>
      </c>
      <c r="C26438" t="s">
        <v>29762</v>
      </c>
    </row>
    <row r="26439" spans="1:3" hidden="1" x14ac:dyDescent="0.25">
      <c r="A26439" t="s">
        <v>4130</v>
      </c>
      <c r="B26439" t="s">
        <v>29764</v>
      </c>
      <c r="C26439" t="s">
        <v>29765</v>
      </c>
    </row>
    <row r="26440" spans="1:3" hidden="1" x14ac:dyDescent="0.25">
      <c r="A26440" t="s">
        <v>4130</v>
      </c>
      <c r="B26440" t="s">
        <v>29766</v>
      </c>
      <c r="C26440" t="s">
        <v>29767</v>
      </c>
    </row>
    <row r="26441" spans="1:3" hidden="1" x14ac:dyDescent="0.25">
      <c r="A26441" t="s">
        <v>4130</v>
      </c>
      <c r="B26441" t="s">
        <v>29768</v>
      </c>
      <c r="C26441" t="s">
        <v>1187</v>
      </c>
    </row>
    <row r="26442" spans="1:3" hidden="1" x14ac:dyDescent="0.25">
      <c r="A26442" t="s">
        <v>4130</v>
      </c>
      <c r="B26442" t="s">
        <v>29769</v>
      </c>
      <c r="C26442" t="s">
        <v>29770</v>
      </c>
    </row>
    <row r="26443" spans="1:3" hidden="1" x14ac:dyDescent="0.25">
      <c r="A26443" t="s">
        <v>4130</v>
      </c>
      <c r="B26443" t="s">
        <v>29771</v>
      </c>
      <c r="C26443" t="s">
        <v>29772</v>
      </c>
    </row>
    <row r="26444" spans="1:3" hidden="1" x14ac:dyDescent="0.25">
      <c r="A26444" t="s">
        <v>4130</v>
      </c>
      <c r="B26444" t="s">
        <v>29773</v>
      </c>
      <c r="C26444" t="s">
        <v>29774</v>
      </c>
    </row>
    <row r="26445" spans="1:3" hidden="1" x14ac:dyDescent="0.25">
      <c r="A26445" t="s">
        <v>4130</v>
      </c>
      <c r="B26445" t="s">
        <v>29775</v>
      </c>
      <c r="C26445" t="s">
        <v>29776</v>
      </c>
    </row>
    <row r="26446" spans="1:3" hidden="1" x14ac:dyDescent="0.25">
      <c r="A26446" t="s">
        <v>4130</v>
      </c>
      <c r="B26446" t="s">
        <v>29777</v>
      </c>
      <c r="C26446" t="s">
        <v>29778</v>
      </c>
    </row>
    <row r="26447" spans="1:3" hidden="1" x14ac:dyDescent="0.25">
      <c r="A26447" t="s">
        <v>4130</v>
      </c>
      <c r="B26447" t="s">
        <v>29779</v>
      </c>
      <c r="C26447" t="s">
        <v>29780</v>
      </c>
    </row>
    <row r="26448" spans="1:3" hidden="1" x14ac:dyDescent="0.25">
      <c r="A26448" t="s">
        <v>4130</v>
      </c>
      <c r="B26448" t="s">
        <v>29781</v>
      </c>
      <c r="C26448" t="s">
        <v>29782</v>
      </c>
    </row>
    <row r="26449" spans="1:3" hidden="1" x14ac:dyDescent="0.25">
      <c r="A26449" t="s">
        <v>4130</v>
      </c>
      <c r="B26449" t="s">
        <v>29783</v>
      </c>
      <c r="C26449" t="s">
        <v>29784</v>
      </c>
    </row>
    <row r="26450" spans="1:3" hidden="1" x14ac:dyDescent="0.25">
      <c r="A26450" t="s">
        <v>4130</v>
      </c>
      <c r="B26450" t="s">
        <v>29785</v>
      </c>
      <c r="C26450" t="s">
        <v>29786</v>
      </c>
    </row>
    <row r="26451" spans="1:3" hidden="1" x14ac:dyDescent="0.25">
      <c r="A26451" t="s">
        <v>4130</v>
      </c>
      <c r="B26451" t="s">
        <v>29787</v>
      </c>
      <c r="C26451" t="s">
        <v>29788</v>
      </c>
    </row>
    <row r="26452" spans="1:3" hidden="1" x14ac:dyDescent="0.25">
      <c r="A26452" t="s">
        <v>4130</v>
      </c>
      <c r="B26452" t="s">
        <v>29789</v>
      </c>
      <c r="C26452" t="s">
        <v>29790</v>
      </c>
    </row>
    <row r="26453" spans="1:3" hidden="1" x14ac:dyDescent="0.25">
      <c r="A26453" t="s">
        <v>4130</v>
      </c>
      <c r="B26453" t="s">
        <v>29791</v>
      </c>
      <c r="C26453" t="s">
        <v>29792</v>
      </c>
    </row>
    <row r="26454" spans="1:3" hidden="1" x14ac:dyDescent="0.25">
      <c r="A26454" t="s">
        <v>4130</v>
      </c>
      <c r="B26454" t="s">
        <v>29793</v>
      </c>
      <c r="C26454" t="s">
        <v>29794</v>
      </c>
    </row>
    <row r="26455" spans="1:3" hidden="1" x14ac:dyDescent="0.25">
      <c r="A26455" t="s">
        <v>4130</v>
      </c>
      <c r="B26455" t="s">
        <v>29795</v>
      </c>
      <c r="C26455" t="s">
        <v>28285</v>
      </c>
    </row>
    <row r="26456" spans="1:3" hidden="1" x14ac:dyDescent="0.25">
      <c r="A26456" t="s">
        <v>4130</v>
      </c>
      <c r="B26456" t="s">
        <v>29796</v>
      </c>
      <c r="C26456" t="s">
        <v>29797</v>
      </c>
    </row>
    <row r="26457" spans="1:3" hidden="1" x14ac:dyDescent="0.25">
      <c r="A26457" t="s">
        <v>4130</v>
      </c>
      <c r="B26457" t="s">
        <v>29798</v>
      </c>
      <c r="C26457" t="s">
        <v>29799</v>
      </c>
    </row>
    <row r="26458" spans="1:3" hidden="1" x14ac:dyDescent="0.25">
      <c r="A26458" t="s">
        <v>4130</v>
      </c>
      <c r="B26458" t="s">
        <v>29800</v>
      </c>
      <c r="C26458" t="s">
        <v>28648</v>
      </c>
    </row>
    <row r="26459" spans="1:3" hidden="1" x14ac:dyDescent="0.25">
      <c r="A26459" t="s">
        <v>4130</v>
      </c>
      <c r="B26459" t="s">
        <v>29801</v>
      </c>
      <c r="C26459" t="s">
        <v>29802</v>
      </c>
    </row>
    <row r="26460" spans="1:3" hidden="1" x14ac:dyDescent="0.25">
      <c r="A26460" t="s">
        <v>4130</v>
      </c>
      <c r="B26460" t="s">
        <v>29803</v>
      </c>
      <c r="C26460" t="s">
        <v>29804</v>
      </c>
    </row>
    <row r="26461" spans="1:3" hidden="1" x14ac:dyDescent="0.25">
      <c r="A26461" t="s">
        <v>4130</v>
      </c>
      <c r="B26461" t="s">
        <v>29805</v>
      </c>
      <c r="C26461" t="s">
        <v>29806</v>
      </c>
    </row>
    <row r="26462" spans="1:3" hidden="1" x14ac:dyDescent="0.25">
      <c r="A26462" t="s">
        <v>4130</v>
      </c>
      <c r="B26462" t="s">
        <v>29807</v>
      </c>
      <c r="C26462" t="s">
        <v>29808</v>
      </c>
    </row>
    <row r="26463" spans="1:3" hidden="1" x14ac:dyDescent="0.25">
      <c r="A26463" t="s">
        <v>4130</v>
      </c>
      <c r="B26463" t="s">
        <v>29809</v>
      </c>
      <c r="C26463" t="s">
        <v>29810</v>
      </c>
    </row>
    <row r="26464" spans="1:3" hidden="1" x14ac:dyDescent="0.25">
      <c r="A26464" t="s">
        <v>4130</v>
      </c>
      <c r="B26464" t="s">
        <v>29811</v>
      </c>
      <c r="C26464" t="s">
        <v>29812</v>
      </c>
    </row>
    <row r="26465" spans="1:3" hidden="1" x14ac:dyDescent="0.25">
      <c r="A26465" t="s">
        <v>4130</v>
      </c>
      <c r="B26465" t="s">
        <v>29813</v>
      </c>
      <c r="C26465" t="s">
        <v>29814</v>
      </c>
    </row>
    <row r="26466" spans="1:3" hidden="1" x14ac:dyDescent="0.25">
      <c r="A26466" t="s">
        <v>4130</v>
      </c>
      <c r="B26466" t="s">
        <v>29815</v>
      </c>
      <c r="C26466" t="s">
        <v>29816</v>
      </c>
    </row>
    <row r="26467" spans="1:3" hidden="1" x14ac:dyDescent="0.25">
      <c r="A26467" t="s">
        <v>4130</v>
      </c>
      <c r="B26467" t="s">
        <v>29817</v>
      </c>
      <c r="C26467" t="s">
        <v>29818</v>
      </c>
    </row>
    <row r="26468" spans="1:3" hidden="1" x14ac:dyDescent="0.25">
      <c r="A26468" t="s">
        <v>4130</v>
      </c>
      <c r="B26468" t="s">
        <v>29819</v>
      </c>
      <c r="C26468" t="s">
        <v>29820</v>
      </c>
    </row>
    <row r="26469" spans="1:3" hidden="1" x14ac:dyDescent="0.25">
      <c r="A26469" t="s">
        <v>4130</v>
      </c>
      <c r="B26469" t="s">
        <v>29821</v>
      </c>
      <c r="C26469" t="s">
        <v>29822</v>
      </c>
    </row>
    <row r="26470" spans="1:3" hidden="1" x14ac:dyDescent="0.25">
      <c r="A26470" t="s">
        <v>4130</v>
      </c>
      <c r="B26470" t="s">
        <v>29823</v>
      </c>
      <c r="C26470" t="s">
        <v>29824</v>
      </c>
    </row>
    <row r="26471" spans="1:3" hidden="1" x14ac:dyDescent="0.25">
      <c r="A26471" t="s">
        <v>4130</v>
      </c>
      <c r="B26471" t="s">
        <v>29825</v>
      </c>
      <c r="C26471" t="s">
        <v>29826</v>
      </c>
    </row>
    <row r="26472" spans="1:3" hidden="1" x14ac:dyDescent="0.25">
      <c r="A26472" t="s">
        <v>4130</v>
      </c>
      <c r="B26472" t="s">
        <v>29827</v>
      </c>
      <c r="C26472" t="s">
        <v>29828</v>
      </c>
    </row>
    <row r="26473" spans="1:3" hidden="1" x14ac:dyDescent="0.25">
      <c r="A26473" t="s">
        <v>4130</v>
      </c>
      <c r="B26473" t="s">
        <v>29829</v>
      </c>
      <c r="C26473" t="s">
        <v>29830</v>
      </c>
    </row>
    <row r="26474" spans="1:3" hidden="1" x14ac:dyDescent="0.25">
      <c r="A26474" t="s">
        <v>4130</v>
      </c>
      <c r="B26474" t="s">
        <v>29831</v>
      </c>
      <c r="C26474" t="s">
        <v>29832</v>
      </c>
    </row>
    <row r="26475" spans="1:3" hidden="1" x14ac:dyDescent="0.25">
      <c r="A26475" t="s">
        <v>4130</v>
      </c>
      <c r="B26475" t="s">
        <v>29833</v>
      </c>
      <c r="C26475" t="s">
        <v>29834</v>
      </c>
    </row>
    <row r="26476" spans="1:3" hidden="1" x14ac:dyDescent="0.25">
      <c r="A26476" t="s">
        <v>4130</v>
      </c>
      <c r="B26476" t="s">
        <v>29835</v>
      </c>
      <c r="C26476" t="s">
        <v>29836</v>
      </c>
    </row>
    <row r="26477" spans="1:3" hidden="1" x14ac:dyDescent="0.25">
      <c r="A26477" t="s">
        <v>4130</v>
      </c>
      <c r="B26477" t="s">
        <v>29837</v>
      </c>
      <c r="C26477" t="s">
        <v>29838</v>
      </c>
    </row>
    <row r="26478" spans="1:3" hidden="1" x14ac:dyDescent="0.25">
      <c r="A26478" t="s">
        <v>4130</v>
      </c>
      <c r="B26478" t="s">
        <v>29839</v>
      </c>
      <c r="C26478" t="s">
        <v>29840</v>
      </c>
    </row>
    <row r="26479" spans="1:3" hidden="1" x14ac:dyDescent="0.25">
      <c r="A26479" t="s">
        <v>4130</v>
      </c>
      <c r="B26479" t="s">
        <v>29841</v>
      </c>
      <c r="C26479" t="s">
        <v>29842</v>
      </c>
    </row>
    <row r="26480" spans="1:3" hidden="1" x14ac:dyDescent="0.25">
      <c r="A26480" t="s">
        <v>4130</v>
      </c>
      <c r="B26480" t="s">
        <v>29843</v>
      </c>
      <c r="C26480" t="s">
        <v>29844</v>
      </c>
    </row>
    <row r="26481" spans="1:3" hidden="1" x14ac:dyDescent="0.25">
      <c r="A26481" t="s">
        <v>4130</v>
      </c>
      <c r="B26481" t="s">
        <v>29845</v>
      </c>
      <c r="C26481" t="s">
        <v>29846</v>
      </c>
    </row>
    <row r="26482" spans="1:3" hidden="1" x14ac:dyDescent="0.25">
      <c r="A26482" t="s">
        <v>4130</v>
      </c>
      <c r="B26482" t="s">
        <v>29847</v>
      </c>
      <c r="C26482" t="s">
        <v>29848</v>
      </c>
    </row>
    <row r="26483" spans="1:3" hidden="1" x14ac:dyDescent="0.25">
      <c r="A26483" t="s">
        <v>4130</v>
      </c>
      <c r="B26483" t="s">
        <v>29849</v>
      </c>
      <c r="C26483" t="s">
        <v>29850</v>
      </c>
    </row>
    <row r="26484" spans="1:3" hidden="1" x14ac:dyDescent="0.25">
      <c r="A26484" t="s">
        <v>4130</v>
      </c>
      <c r="B26484" t="s">
        <v>29851</v>
      </c>
      <c r="C26484" t="s">
        <v>29852</v>
      </c>
    </row>
    <row r="26485" spans="1:3" hidden="1" x14ac:dyDescent="0.25">
      <c r="A26485" t="s">
        <v>4130</v>
      </c>
      <c r="B26485" t="s">
        <v>29853</v>
      </c>
      <c r="C26485" t="s">
        <v>29854</v>
      </c>
    </row>
    <row r="26486" spans="1:3" hidden="1" x14ac:dyDescent="0.25">
      <c r="A26486" t="s">
        <v>4130</v>
      </c>
      <c r="B26486" t="s">
        <v>29855</v>
      </c>
      <c r="C26486" t="s">
        <v>29856</v>
      </c>
    </row>
    <row r="26487" spans="1:3" hidden="1" x14ac:dyDescent="0.25">
      <c r="A26487" t="s">
        <v>4130</v>
      </c>
      <c r="B26487" t="s">
        <v>29857</v>
      </c>
      <c r="C26487" t="s">
        <v>29858</v>
      </c>
    </row>
    <row r="26488" spans="1:3" hidden="1" x14ac:dyDescent="0.25">
      <c r="A26488" t="s">
        <v>4130</v>
      </c>
      <c r="B26488" t="s">
        <v>29859</v>
      </c>
      <c r="C26488" t="s">
        <v>29860</v>
      </c>
    </row>
    <row r="26489" spans="1:3" hidden="1" x14ac:dyDescent="0.25">
      <c r="A26489" t="s">
        <v>4130</v>
      </c>
      <c r="B26489" t="s">
        <v>29861</v>
      </c>
      <c r="C26489" t="s">
        <v>29862</v>
      </c>
    </row>
    <row r="26490" spans="1:3" hidden="1" x14ac:dyDescent="0.25">
      <c r="A26490" t="s">
        <v>4130</v>
      </c>
      <c r="B26490" t="s">
        <v>29863</v>
      </c>
      <c r="C26490" t="s">
        <v>29864</v>
      </c>
    </row>
    <row r="26491" spans="1:3" hidden="1" x14ac:dyDescent="0.25">
      <c r="A26491" t="s">
        <v>4130</v>
      </c>
      <c r="B26491" t="s">
        <v>29865</v>
      </c>
      <c r="C26491" t="s">
        <v>29866</v>
      </c>
    </row>
    <row r="26492" spans="1:3" hidden="1" x14ac:dyDescent="0.25">
      <c r="A26492" t="s">
        <v>4130</v>
      </c>
      <c r="B26492" t="s">
        <v>29867</v>
      </c>
      <c r="C26492" t="s">
        <v>28869</v>
      </c>
    </row>
    <row r="26493" spans="1:3" hidden="1" x14ac:dyDescent="0.25">
      <c r="A26493" t="s">
        <v>4130</v>
      </c>
      <c r="B26493" t="s">
        <v>29868</v>
      </c>
      <c r="C26493" t="s">
        <v>29869</v>
      </c>
    </row>
    <row r="26494" spans="1:3" hidden="1" x14ac:dyDescent="0.25">
      <c r="A26494" t="s">
        <v>4130</v>
      </c>
      <c r="B26494" t="s">
        <v>29870</v>
      </c>
      <c r="C26494" t="s">
        <v>29871</v>
      </c>
    </row>
    <row r="26495" spans="1:3" hidden="1" x14ac:dyDescent="0.25">
      <c r="A26495" t="s">
        <v>4130</v>
      </c>
      <c r="B26495" t="s">
        <v>29872</v>
      </c>
      <c r="C26495" t="s">
        <v>29873</v>
      </c>
    </row>
    <row r="26496" spans="1:3" hidden="1" x14ac:dyDescent="0.25">
      <c r="A26496" t="s">
        <v>4130</v>
      </c>
      <c r="B26496" t="s">
        <v>29874</v>
      </c>
      <c r="C26496" t="s">
        <v>29875</v>
      </c>
    </row>
    <row r="26497" spans="1:3" hidden="1" x14ac:dyDescent="0.25">
      <c r="A26497" t="s">
        <v>4130</v>
      </c>
      <c r="B26497" t="s">
        <v>29876</v>
      </c>
      <c r="C26497" t="s">
        <v>29877</v>
      </c>
    </row>
    <row r="26498" spans="1:3" hidden="1" x14ac:dyDescent="0.25">
      <c r="A26498" t="s">
        <v>4130</v>
      </c>
      <c r="B26498" t="s">
        <v>29878</v>
      </c>
      <c r="C26498" t="s">
        <v>29879</v>
      </c>
    </row>
    <row r="26499" spans="1:3" hidden="1" x14ac:dyDescent="0.25">
      <c r="A26499" t="s">
        <v>4130</v>
      </c>
      <c r="B26499" t="s">
        <v>29880</v>
      </c>
      <c r="C26499" t="s">
        <v>29881</v>
      </c>
    </row>
    <row r="26500" spans="1:3" hidden="1" x14ac:dyDescent="0.25">
      <c r="A26500" t="s">
        <v>4130</v>
      </c>
      <c r="B26500" t="s">
        <v>29882</v>
      </c>
      <c r="C26500" t="s">
        <v>29883</v>
      </c>
    </row>
    <row r="26501" spans="1:3" hidden="1" x14ac:dyDescent="0.25">
      <c r="A26501" t="s">
        <v>4130</v>
      </c>
      <c r="B26501" t="s">
        <v>29884</v>
      </c>
      <c r="C26501" t="s">
        <v>29885</v>
      </c>
    </row>
    <row r="26502" spans="1:3" hidden="1" x14ac:dyDescent="0.25">
      <c r="A26502" t="s">
        <v>4130</v>
      </c>
      <c r="B26502" t="s">
        <v>29886</v>
      </c>
      <c r="C26502" t="s">
        <v>29887</v>
      </c>
    </row>
    <row r="26503" spans="1:3" hidden="1" x14ac:dyDescent="0.25">
      <c r="A26503" t="s">
        <v>4130</v>
      </c>
      <c r="B26503" t="s">
        <v>29888</v>
      </c>
      <c r="C26503" t="s">
        <v>29820</v>
      </c>
    </row>
    <row r="26504" spans="1:3" hidden="1" x14ac:dyDescent="0.25">
      <c r="A26504" t="s">
        <v>4130</v>
      </c>
      <c r="B26504" t="s">
        <v>29889</v>
      </c>
      <c r="C26504" t="s">
        <v>29890</v>
      </c>
    </row>
    <row r="26505" spans="1:3" hidden="1" x14ac:dyDescent="0.25">
      <c r="A26505" t="s">
        <v>4130</v>
      </c>
      <c r="B26505" t="s">
        <v>29891</v>
      </c>
      <c r="C26505" t="s">
        <v>29892</v>
      </c>
    </row>
    <row r="26506" spans="1:3" hidden="1" x14ac:dyDescent="0.25">
      <c r="A26506" t="s">
        <v>4130</v>
      </c>
      <c r="B26506" t="s">
        <v>29893</v>
      </c>
      <c r="C26506" t="s">
        <v>29894</v>
      </c>
    </row>
    <row r="26507" spans="1:3" hidden="1" x14ac:dyDescent="0.25">
      <c r="A26507" t="s">
        <v>4130</v>
      </c>
      <c r="B26507" t="s">
        <v>29895</v>
      </c>
      <c r="C26507" t="s">
        <v>29896</v>
      </c>
    </row>
    <row r="26508" spans="1:3" hidden="1" x14ac:dyDescent="0.25">
      <c r="A26508" t="s">
        <v>4130</v>
      </c>
      <c r="B26508" t="s">
        <v>29897</v>
      </c>
      <c r="C26508" t="s">
        <v>29898</v>
      </c>
    </row>
    <row r="26509" spans="1:3" hidden="1" x14ac:dyDescent="0.25">
      <c r="A26509" t="s">
        <v>4130</v>
      </c>
      <c r="B26509" t="s">
        <v>29899</v>
      </c>
      <c r="C26509" t="s">
        <v>29875</v>
      </c>
    </row>
    <row r="26510" spans="1:3" hidden="1" x14ac:dyDescent="0.25">
      <c r="A26510" t="s">
        <v>4130</v>
      </c>
      <c r="B26510" t="s">
        <v>29900</v>
      </c>
      <c r="C26510" t="s">
        <v>29901</v>
      </c>
    </row>
    <row r="26511" spans="1:3" hidden="1" x14ac:dyDescent="0.25">
      <c r="A26511" t="s">
        <v>4130</v>
      </c>
      <c r="B26511" t="s">
        <v>29902</v>
      </c>
      <c r="C26511" t="s">
        <v>29903</v>
      </c>
    </row>
    <row r="26512" spans="1:3" hidden="1" x14ac:dyDescent="0.25">
      <c r="A26512" t="s">
        <v>4130</v>
      </c>
      <c r="B26512" t="s">
        <v>29904</v>
      </c>
      <c r="C26512" t="s">
        <v>29877</v>
      </c>
    </row>
    <row r="26513" spans="1:3" hidden="1" x14ac:dyDescent="0.25">
      <c r="A26513" t="s">
        <v>4130</v>
      </c>
      <c r="B26513" t="s">
        <v>29905</v>
      </c>
      <c r="C26513" t="s">
        <v>29906</v>
      </c>
    </row>
    <row r="26514" spans="1:3" hidden="1" x14ac:dyDescent="0.25">
      <c r="A26514" t="s">
        <v>4130</v>
      </c>
      <c r="B26514" t="s">
        <v>29907</v>
      </c>
      <c r="C26514" t="s">
        <v>29908</v>
      </c>
    </row>
    <row r="26515" spans="1:3" hidden="1" x14ac:dyDescent="0.25">
      <c r="A26515" t="s">
        <v>4130</v>
      </c>
      <c r="B26515" t="s">
        <v>29909</v>
      </c>
      <c r="C26515" t="s">
        <v>29910</v>
      </c>
    </row>
    <row r="26516" spans="1:3" hidden="1" x14ac:dyDescent="0.25">
      <c r="A26516" t="s">
        <v>4130</v>
      </c>
      <c r="B26516" t="s">
        <v>29911</v>
      </c>
      <c r="C26516" t="s">
        <v>29912</v>
      </c>
    </row>
    <row r="26517" spans="1:3" hidden="1" x14ac:dyDescent="0.25">
      <c r="A26517" t="s">
        <v>4130</v>
      </c>
      <c r="B26517" t="s">
        <v>29913</v>
      </c>
      <c r="C26517" t="s">
        <v>29914</v>
      </c>
    </row>
    <row r="26518" spans="1:3" hidden="1" x14ac:dyDescent="0.25">
      <c r="A26518" t="s">
        <v>4130</v>
      </c>
      <c r="B26518" t="s">
        <v>29915</v>
      </c>
      <c r="C26518" t="s">
        <v>29916</v>
      </c>
    </row>
    <row r="26519" spans="1:3" hidden="1" x14ac:dyDescent="0.25">
      <c r="A26519" t="s">
        <v>4130</v>
      </c>
      <c r="B26519" t="s">
        <v>29917</v>
      </c>
      <c r="C26519" t="s">
        <v>29918</v>
      </c>
    </row>
    <row r="26520" spans="1:3" hidden="1" x14ac:dyDescent="0.25">
      <c r="A26520" t="s">
        <v>4130</v>
      </c>
      <c r="B26520" t="s">
        <v>29919</v>
      </c>
      <c r="C26520" t="s">
        <v>29920</v>
      </c>
    </row>
    <row r="26521" spans="1:3" hidden="1" x14ac:dyDescent="0.25">
      <c r="A26521" t="s">
        <v>4130</v>
      </c>
      <c r="B26521" t="s">
        <v>29921</v>
      </c>
      <c r="C26521" t="s">
        <v>29922</v>
      </c>
    </row>
    <row r="26522" spans="1:3" hidden="1" x14ac:dyDescent="0.25">
      <c r="A26522" t="s">
        <v>4130</v>
      </c>
      <c r="B26522" t="s">
        <v>29923</v>
      </c>
      <c r="C26522" t="s">
        <v>29924</v>
      </c>
    </row>
    <row r="26523" spans="1:3" hidden="1" x14ac:dyDescent="0.25">
      <c r="A26523" t="s">
        <v>4130</v>
      </c>
      <c r="B26523" t="s">
        <v>29925</v>
      </c>
      <c r="C26523" t="s">
        <v>29926</v>
      </c>
    </row>
    <row r="26524" spans="1:3" hidden="1" x14ac:dyDescent="0.25">
      <c r="A26524" t="s">
        <v>4130</v>
      </c>
      <c r="B26524" t="s">
        <v>29927</v>
      </c>
      <c r="C26524" t="s">
        <v>29928</v>
      </c>
    </row>
    <row r="26525" spans="1:3" hidden="1" x14ac:dyDescent="0.25">
      <c r="A26525" t="s">
        <v>4130</v>
      </c>
      <c r="B26525" t="s">
        <v>29929</v>
      </c>
      <c r="C26525" t="s">
        <v>29930</v>
      </c>
    </row>
    <row r="26526" spans="1:3" hidden="1" x14ac:dyDescent="0.25">
      <c r="A26526" t="s">
        <v>4130</v>
      </c>
      <c r="B26526" t="s">
        <v>29931</v>
      </c>
      <c r="C26526" t="s">
        <v>29932</v>
      </c>
    </row>
    <row r="26527" spans="1:3" hidden="1" x14ac:dyDescent="0.25">
      <c r="A26527" t="s">
        <v>4130</v>
      </c>
      <c r="B26527" t="s">
        <v>29933</v>
      </c>
      <c r="C26527" t="s">
        <v>29934</v>
      </c>
    </row>
    <row r="26528" spans="1:3" hidden="1" x14ac:dyDescent="0.25">
      <c r="A26528" t="s">
        <v>4130</v>
      </c>
      <c r="B26528" t="s">
        <v>29935</v>
      </c>
      <c r="C26528" t="s">
        <v>29936</v>
      </c>
    </row>
    <row r="26529" spans="1:3" hidden="1" x14ac:dyDescent="0.25">
      <c r="A26529" t="s">
        <v>4130</v>
      </c>
      <c r="B26529" t="s">
        <v>29937</v>
      </c>
      <c r="C26529" t="s">
        <v>29938</v>
      </c>
    </row>
    <row r="26530" spans="1:3" hidden="1" x14ac:dyDescent="0.25">
      <c r="A26530" t="s">
        <v>4130</v>
      </c>
      <c r="B26530" t="s">
        <v>29939</v>
      </c>
      <c r="C26530" t="s">
        <v>29940</v>
      </c>
    </row>
    <row r="26531" spans="1:3" hidden="1" x14ac:dyDescent="0.25">
      <c r="A26531" t="s">
        <v>4130</v>
      </c>
      <c r="B26531" t="s">
        <v>29941</v>
      </c>
      <c r="C26531" t="s">
        <v>29942</v>
      </c>
    </row>
    <row r="26532" spans="1:3" hidden="1" x14ac:dyDescent="0.25">
      <c r="A26532" t="s">
        <v>4130</v>
      </c>
      <c r="B26532" t="s">
        <v>29943</v>
      </c>
      <c r="C26532" t="s">
        <v>29944</v>
      </c>
    </row>
    <row r="26533" spans="1:3" hidden="1" x14ac:dyDescent="0.25">
      <c r="A26533" t="s">
        <v>4130</v>
      </c>
      <c r="B26533" t="s">
        <v>29945</v>
      </c>
      <c r="C26533" t="s">
        <v>29944</v>
      </c>
    </row>
    <row r="26534" spans="1:3" hidden="1" x14ac:dyDescent="0.25">
      <c r="A26534" t="s">
        <v>4130</v>
      </c>
      <c r="B26534" t="s">
        <v>29946</v>
      </c>
      <c r="C26534" t="s">
        <v>29947</v>
      </c>
    </row>
    <row r="26535" spans="1:3" hidden="1" x14ac:dyDescent="0.25">
      <c r="A26535" t="s">
        <v>4130</v>
      </c>
      <c r="B26535" t="s">
        <v>29948</v>
      </c>
      <c r="C26535" t="s">
        <v>29949</v>
      </c>
    </row>
    <row r="26536" spans="1:3" hidden="1" x14ac:dyDescent="0.25">
      <c r="A26536" t="s">
        <v>4130</v>
      </c>
      <c r="B26536" t="s">
        <v>29950</v>
      </c>
      <c r="C26536" t="s">
        <v>29951</v>
      </c>
    </row>
    <row r="26537" spans="1:3" hidden="1" x14ac:dyDescent="0.25">
      <c r="A26537" t="s">
        <v>4130</v>
      </c>
      <c r="B26537" t="s">
        <v>29952</v>
      </c>
      <c r="C26537" t="s">
        <v>29953</v>
      </c>
    </row>
    <row r="26538" spans="1:3" hidden="1" x14ac:dyDescent="0.25">
      <c r="A26538" t="s">
        <v>4130</v>
      </c>
      <c r="B26538" t="s">
        <v>29954</v>
      </c>
      <c r="C26538" t="s">
        <v>29955</v>
      </c>
    </row>
    <row r="26539" spans="1:3" hidden="1" x14ac:dyDescent="0.25">
      <c r="A26539" t="s">
        <v>4130</v>
      </c>
      <c r="B26539" t="s">
        <v>29956</v>
      </c>
      <c r="C26539" t="s">
        <v>29957</v>
      </c>
    </row>
    <row r="26540" spans="1:3" hidden="1" x14ac:dyDescent="0.25">
      <c r="A26540" t="s">
        <v>4130</v>
      </c>
      <c r="B26540" t="s">
        <v>29958</v>
      </c>
      <c r="C26540" t="s">
        <v>29959</v>
      </c>
    </row>
    <row r="26541" spans="1:3" hidden="1" x14ac:dyDescent="0.25">
      <c r="A26541" t="s">
        <v>4130</v>
      </c>
      <c r="B26541" t="s">
        <v>29960</v>
      </c>
      <c r="C26541" t="s">
        <v>29961</v>
      </c>
    </row>
    <row r="26542" spans="1:3" hidden="1" x14ac:dyDescent="0.25">
      <c r="A26542" t="s">
        <v>4130</v>
      </c>
      <c r="B26542" t="s">
        <v>29962</v>
      </c>
      <c r="C26542" t="s">
        <v>29963</v>
      </c>
    </row>
    <row r="26543" spans="1:3" hidden="1" x14ac:dyDescent="0.25">
      <c r="A26543" t="s">
        <v>4130</v>
      </c>
      <c r="B26543" t="s">
        <v>29964</v>
      </c>
      <c r="C26543" t="s">
        <v>29965</v>
      </c>
    </row>
    <row r="26544" spans="1:3" hidden="1" x14ac:dyDescent="0.25">
      <c r="A26544" t="s">
        <v>4130</v>
      </c>
      <c r="B26544" t="s">
        <v>29966</v>
      </c>
      <c r="C26544" t="s">
        <v>29967</v>
      </c>
    </row>
    <row r="26545" spans="1:3" hidden="1" x14ac:dyDescent="0.25">
      <c r="A26545" t="s">
        <v>4130</v>
      </c>
      <c r="B26545" t="s">
        <v>29968</v>
      </c>
      <c r="C26545" t="s">
        <v>29969</v>
      </c>
    </row>
    <row r="26546" spans="1:3" hidden="1" x14ac:dyDescent="0.25">
      <c r="A26546" t="s">
        <v>4130</v>
      </c>
      <c r="B26546" t="s">
        <v>29970</v>
      </c>
      <c r="C26546" t="s">
        <v>2537</v>
      </c>
    </row>
    <row r="26547" spans="1:3" hidden="1" x14ac:dyDescent="0.25">
      <c r="A26547" t="s">
        <v>4130</v>
      </c>
      <c r="B26547" t="s">
        <v>29971</v>
      </c>
      <c r="C26547" t="s">
        <v>29972</v>
      </c>
    </row>
    <row r="26548" spans="1:3" hidden="1" x14ac:dyDescent="0.25">
      <c r="A26548" t="s">
        <v>4130</v>
      </c>
      <c r="B26548" t="s">
        <v>29973</v>
      </c>
      <c r="C26548" t="s">
        <v>29974</v>
      </c>
    </row>
    <row r="26549" spans="1:3" hidden="1" x14ac:dyDescent="0.25">
      <c r="A26549" t="s">
        <v>4130</v>
      </c>
      <c r="B26549" t="s">
        <v>29975</v>
      </c>
      <c r="C26549" t="s">
        <v>29976</v>
      </c>
    </row>
    <row r="26550" spans="1:3" hidden="1" x14ac:dyDescent="0.25">
      <c r="A26550" t="s">
        <v>4130</v>
      </c>
      <c r="B26550" t="s">
        <v>29977</v>
      </c>
      <c r="C26550" t="s">
        <v>29978</v>
      </c>
    </row>
    <row r="26551" spans="1:3" hidden="1" x14ac:dyDescent="0.25">
      <c r="A26551" t="s">
        <v>4130</v>
      </c>
      <c r="B26551" t="s">
        <v>29979</v>
      </c>
      <c r="C26551" t="s">
        <v>29980</v>
      </c>
    </row>
    <row r="26552" spans="1:3" hidden="1" x14ac:dyDescent="0.25">
      <c r="A26552" t="s">
        <v>4130</v>
      </c>
      <c r="B26552" t="s">
        <v>29981</v>
      </c>
      <c r="C26552" t="s">
        <v>29982</v>
      </c>
    </row>
    <row r="26553" spans="1:3" hidden="1" x14ac:dyDescent="0.25">
      <c r="A26553" t="s">
        <v>4130</v>
      </c>
      <c r="B26553" t="s">
        <v>29983</v>
      </c>
      <c r="C26553" t="s">
        <v>29972</v>
      </c>
    </row>
    <row r="26554" spans="1:3" hidden="1" x14ac:dyDescent="0.25">
      <c r="A26554" t="s">
        <v>4130</v>
      </c>
      <c r="B26554" t="s">
        <v>29984</v>
      </c>
      <c r="C26554" t="s">
        <v>29985</v>
      </c>
    </row>
    <row r="26555" spans="1:3" hidden="1" x14ac:dyDescent="0.25">
      <c r="A26555" t="s">
        <v>4130</v>
      </c>
      <c r="B26555" t="s">
        <v>29986</v>
      </c>
      <c r="C26555" t="s">
        <v>29987</v>
      </c>
    </row>
    <row r="26556" spans="1:3" hidden="1" x14ac:dyDescent="0.25">
      <c r="A26556" t="s">
        <v>4130</v>
      </c>
      <c r="B26556" t="s">
        <v>29988</v>
      </c>
      <c r="C26556" t="s">
        <v>29989</v>
      </c>
    </row>
    <row r="26557" spans="1:3" hidden="1" x14ac:dyDescent="0.25">
      <c r="A26557" t="s">
        <v>4130</v>
      </c>
      <c r="B26557" t="s">
        <v>29990</v>
      </c>
      <c r="C26557" t="s">
        <v>29991</v>
      </c>
    </row>
    <row r="26558" spans="1:3" hidden="1" x14ac:dyDescent="0.25">
      <c r="A26558" t="s">
        <v>4130</v>
      </c>
      <c r="B26558" t="s">
        <v>29992</v>
      </c>
      <c r="C26558" t="s">
        <v>29993</v>
      </c>
    </row>
    <row r="26559" spans="1:3" hidden="1" x14ac:dyDescent="0.25">
      <c r="A26559" t="s">
        <v>4130</v>
      </c>
      <c r="B26559" t="s">
        <v>29994</v>
      </c>
      <c r="C26559" t="s">
        <v>29995</v>
      </c>
    </row>
    <row r="26560" spans="1:3" hidden="1" x14ac:dyDescent="0.25">
      <c r="A26560" t="s">
        <v>4130</v>
      </c>
      <c r="B26560" t="s">
        <v>29996</v>
      </c>
      <c r="C26560" t="s">
        <v>29997</v>
      </c>
    </row>
    <row r="26561" spans="1:3" hidden="1" x14ac:dyDescent="0.25">
      <c r="A26561" t="s">
        <v>4130</v>
      </c>
      <c r="B26561" t="s">
        <v>29998</v>
      </c>
      <c r="C26561" t="s">
        <v>29999</v>
      </c>
    </row>
    <row r="26562" spans="1:3" hidden="1" x14ac:dyDescent="0.25">
      <c r="A26562" t="s">
        <v>4130</v>
      </c>
      <c r="B26562" t="s">
        <v>30000</v>
      </c>
      <c r="C26562" t="s">
        <v>30001</v>
      </c>
    </row>
    <row r="26563" spans="1:3" hidden="1" x14ac:dyDescent="0.25">
      <c r="A26563" t="s">
        <v>4130</v>
      </c>
      <c r="B26563" t="s">
        <v>30002</v>
      </c>
      <c r="C26563" t="s">
        <v>30003</v>
      </c>
    </row>
    <row r="26564" spans="1:3" hidden="1" x14ac:dyDescent="0.25">
      <c r="A26564" t="s">
        <v>4130</v>
      </c>
      <c r="B26564" t="s">
        <v>30004</v>
      </c>
      <c r="C26564" t="s">
        <v>30005</v>
      </c>
    </row>
    <row r="26565" spans="1:3" hidden="1" x14ac:dyDescent="0.25">
      <c r="A26565" t="s">
        <v>4130</v>
      </c>
      <c r="B26565" t="s">
        <v>30006</v>
      </c>
      <c r="C26565" t="s">
        <v>2839</v>
      </c>
    </row>
    <row r="26566" spans="1:3" hidden="1" x14ac:dyDescent="0.25">
      <c r="A26566" t="s">
        <v>4130</v>
      </c>
      <c r="B26566" t="s">
        <v>30007</v>
      </c>
      <c r="C26566" t="s">
        <v>30008</v>
      </c>
    </row>
    <row r="26567" spans="1:3" hidden="1" x14ac:dyDescent="0.25">
      <c r="A26567" t="s">
        <v>4130</v>
      </c>
      <c r="B26567" t="s">
        <v>30009</v>
      </c>
      <c r="C26567" t="s">
        <v>30010</v>
      </c>
    </row>
    <row r="26568" spans="1:3" hidden="1" x14ac:dyDescent="0.25">
      <c r="A26568" t="s">
        <v>4130</v>
      </c>
      <c r="B26568" t="s">
        <v>30011</v>
      </c>
      <c r="C26568" t="s">
        <v>30012</v>
      </c>
    </row>
    <row r="26569" spans="1:3" hidden="1" x14ac:dyDescent="0.25">
      <c r="A26569" t="s">
        <v>4130</v>
      </c>
      <c r="B26569" t="s">
        <v>30013</v>
      </c>
      <c r="C26569" t="s">
        <v>30014</v>
      </c>
    </row>
    <row r="26570" spans="1:3" hidden="1" x14ac:dyDescent="0.25">
      <c r="A26570" t="s">
        <v>4130</v>
      </c>
      <c r="B26570" t="s">
        <v>30015</v>
      </c>
      <c r="C26570" t="s">
        <v>30016</v>
      </c>
    </row>
    <row r="26571" spans="1:3" hidden="1" x14ac:dyDescent="0.25">
      <c r="A26571" t="s">
        <v>4130</v>
      </c>
      <c r="B26571" t="s">
        <v>30017</v>
      </c>
      <c r="C26571" t="s">
        <v>30018</v>
      </c>
    </row>
    <row r="26572" spans="1:3" hidden="1" x14ac:dyDescent="0.25">
      <c r="A26572" t="s">
        <v>4130</v>
      </c>
      <c r="B26572" t="s">
        <v>30019</v>
      </c>
      <c r="C26572" t="s">
        <v>30020</v>
      </c>
    </row>
    <row r="26573" spans="1:3" hidden="1" x14ac:dyDescent="0.25">
      <c r="A26573" t="s">
        <v>4130</v>
      </c>
      <c r="B26573" t="s">
        <v>30021</v>
      </c>
      <c r="C26573" t="s">
        <v>30022</v>
      </c>
    </row>
    <row r="26574" spans="1:3" hidden="1" x14ac:dyDescent="0.25">
      <c r="A26574" t="s">
        <v>4130</v>
      </c>
      <c r="B26574" t="s">
        <v>30023</v>
      </c>
      <c r="C26574" t="s">
        <v>30024</v>
      </c>
    </row>
    <row r="26575" spans="1:3" hidden="1" x14ac:dyDescent="0.25">
      <c r="A26575" t="s">
        <v>4130</v>
      </c>
      <c r="B26575" t="s">
        <v>30025</v>
      </c>
      <c r="C26575" t="s">
        <v>30026</v>
      </c>
    </row>
    <row r="26576" spans="1:3" hidden="1" x14ac:dyDescent="0.25">
      <c r="A26576" t="s">
        <v>4130</v>
      </c>
      <c r="B26576" t="s">
        <v>30027</v>
      </c>
      <c r="C26576" t="s">
        <v>30028</v>
      </c>
    </row>
    <row r="26577" spans="1:3" hidden="1" x14ac:dyDescent="0.25">
      <c r="A26577" t="s">
        <v>4130</v>
      </c>
      <c r="B26577" t="s">
        <v>30029</v>
      </c>
      <c r="C26577" t="s">
        <v>30030</v>
      </c>
    </row>
    <row r="26578" spans="1:3" hidden="1" x14ac:dyDescent="0.25">
      <c r="A26578" t="s">
        <v>4130</v>
      </c>
      <c r="B26578" t="s">
        <v>30031</v>
      </c>
      <c r="C26578" t="s">
        <v>30032</v>
      </c>
    </row>
    <row r="26579" spans="1:3" hidden="1" x14ac:dyDescent="0.25">
      <c r="A26579" t="s">
        <v>4130</v>
      </c>
      <c r="B26579" t="s">
        <v>30031</v>
      </c>
      <c r="C26579" t="s">
        <v>30033</v>
      </c>
    </row>
    <row r="26580" spans="1:3" hidden="1" x14ac:dyDescent="0.25">
      <c r="A26580" t="s">
        <v>4130</v>
      </c>
      <c r="B26580" t="s">
        <v>30034</v>
      </c>
      <c r="C26580" t="s">
        <v>30035</v>
      </c>
    </row>
    <row r="26581" spans="1:3" hidden="1" x14ac:dyDescent="0.25">
      <c r="A26581" t="s">
        <v>4130</v>
      </c>
      <c r="B26581" t="s">
        <v>30036</v>
      </c>
      <c r="C26581" t="s">
        <v>479</v>
      </c>
    </row>
    <row r="26582" spans="1:3" hidden="1" x14ac:dyDescent="0.25">
      <c r="A26582" t="s">
        <v>4130</v>
      </c>
      <c r="B26582" t="s">
        <v>21881</v>
      </c>
      <c r="C26582" t="s">
        <v>479</v>
      </c>
    </row>
    <row r="26583" spans="1:3" hidden="1" x14ac:dyDescent="0.25">
      <c r="A26583" t="s">
        <v>4130</v>
      </c>
      <c r="B26583" t="s">
        <v>4238</v>
      </c>
      <c r="C26583" t="s">
        <v>479</v>
      </c>
    </row>
    <row r="26584" spans="1:3" hidden="1" x14ac:dyDescent="0.25">
      <c r="A26584" t="s">
        <v>4130</v>
      </c>
      <c r="B26584" t="s">
        <v>30036</v>
      </c>
      <c r="C26584" t="s">
        <v>18598</v>
      </c>
    </row>
    <row r="26585" spans="1:3" hidden="1" x14ac:dyDescent="0.25">
      <c r="A26585" t="s">
        <v>4130</v>
      </c>
      <c r="B26585" t="s">
        <v>30037</v>
      </c>
      <c r="C26585" t="s">
        <v>30038</v>
      </c>
    </row>
    <row r="26586" spans="1:3" hidden="1" x14ac:dyDescent="0.25">
      <c r="A26586" t="s">
        <v>4130</v>
      </c>
      <c r="B26586" t="s">
        <v>30039</v>
      </c>
      <c r="C26586" t="s">
        <v>30040</v>
      </c>
    </row>
    <row r="26587" spans="1:3" hidden="1" x14ac:dyDescent="0.25">
      <c r="A26587" t="s">
        <v>4130</v>
      </c>
      <c r="B26587" t="s">
        <v>30041</v>
      </c>
      <c r="C26587" t="s">
        <v>30042</v>
      </c>
    </row>
    <row r="26588" spans="1:3" hidden="1" x14ac:dyDescent="0.25">
      <c r="A26588" t="s">
        <v>4130</v>
      </c>
      <c r="B26588" t="s">
        <v>30043</v>
      </c>
      <c r="C26588" t="s">
        <v>30044</v>
      </c>
    </row>
    <row r="26589" spans="1:3" hidden="1" x14ac:dyDescent="0.25">
      <c r="A26589" t="s">
        <v>4130</v>
      </c>
      <c r="B26589" t="s">
        <v>30045</v>
      </c>
      <c r="C26589" t="s">
        <v>463</v>
      </c>
    </row>
    <row r="26590" spans="1:3" hidden="1" x14ac:dyDescent="0.25">
      <c r="A26590" t="s">
        <v>4130</v>
      </c>
      <c r="B26590" t="s">
        <v>30046</v>
      </c>
      <c r="C26590" t="s">
        <v>463</v>
      </c>
    </row>
    <row r="26591" spans="1:3" hidden="1" x14ac:dyDescent="0.25">
      <c r="A26591" t="s">
        <v>4130</v>
      </c>
      <c r="B26591" t="s">
        <v>30047</v>
      </c>
      <c r="C26591" t="s">
        <v>463</v>
      </c>
    </row>
    <row r="26592" spans="1:3" hidden="1" x14ac:dyDescent="0.25">
      <c r="A26592" t="s">
        <v>4130</v>
      </c>
      <c r="B26592" t="s">
        <v>30048</v>
      </c>
      <c r="C26592" t="s">
        <v>30049</v>
      </c>
    </row>
    <row r="26593" spans="1:3" hidden="1" x14ac:dyDescent="0.25">
      <c r="A26593" t="s">
        <v>4130</v>
      </c>
      <c r="B26593" t="s">
        <v>30050</v>
      </c>
      <c r="C26593" t="s">
        <v>30049</v>
      </c>
    </row>
    <row r="26594" spans="1:3" hidden="1" x14ac:dyDescent="0.25">
      <c r="A26594" t="s">
        <v>4130</v>
      </c>
      <c r="B26594" t="s">
        <v>30051</v>
      </c>
      <c r="C26594" t="s">
        <v>30049</v>
      </c>
    </row>
    <row r="26595" spans="1:3" hidden="1" x14ac:dyDescent="0.25">
      <c r="A26595" t="s">
        <v>4130</v>
      </c>
      <c r="B26595" t="s">
        <v>30052</v>
      </c>
      <c r="C26595" t="s">
        <v>464</v>
      </c>
    </row>
    <row r="26596" spans="1:3" hidden="1" x14ac:dyDescent="0.25">
      <c r="A26596" t="s">
        <v>4130</v>
      </c>
      <c r="B26596" t="s">
        <v>30053</v>
      </c>
      <c r="C26596" t="s">
        <v>464</v>
      </c>
    </row>
    <row r="26597" spans="1:3" hidden="1" x14ac:dyDescent="0.25">
      <c r="A26597" t="s">
        <v>4130</v>
      </c>
      <c r="B26597" t="s">
        <v>30054</v>
      </c>
      <c r="C26597" t="s">
        <v>464</v>
      </c>
    </row>
    <row r="26598" spans="1:3" hidden="1" x14ac:dyDescent="0.25">
      <c r="A26598" t="s">
        <v>4130</v>
      </c>
      <c r="B26598" t="s">
        <v>30055</v>
      </c>
      <c r="C26598" t="s">
        <v>30056</v>
      </c>
    </row>
    <row r="26599" spans="1:3" hidden="1" x14ac:dyDescent="0.25">
      <c r="A26599" t="s">
        <v>4130</v>
      </c>
      <c r="B26599" t="s">
        <v>30057</v>
      </c>
      <c r="C26599" t="s">
        <v>472</v>
      </c>
    </row>
    <row r="26600" spans="1:3" hidden="1" x14ac:dyDescent="0.25">
      <c r="A26600" t="s">
        <v>4130</v>
      </c>
      <c r="B26600" t="s">
        <v>30058</v>
      </c>
      <c r="C26600" t="s">
        <v>30059</v>
      </c>
    </row>
    <row r="26601" spans="1:3" hidden="1" x14ac:dyDescent="0.25">
      <c r="A26601" t="s">
        <v>4130</v>
      </c>
      <c r="B26601" t="s">
        <v>30060</v>
      </c>
      <c r="C26601" t="s">
        <v>30061</v>
      </c>
    </row>
    <row r="26602" spans="1:3" hidden="1" x14ac:dyDescent="0.25">
      <c r="A26602" t="s">
        <v>4130</v>
      </c>
      <c r="B26602" t="s">
        <v>30062</v>
      </c>
      <c r="C26602" t="s">
        <v>30063</v>
      </c>
    </row>
    <row r="26603" spans="1:3" hidden="1" x14ac:dyDescent="0.25">
      <c r="A26603" t="s">
        <v>4130</v>
      </c>
      <c r="B26603" t="s">
        <v>30064</v>
      </c>
      <c r="C26603" t="s">
        <v>30065</v>
      </c>
    </row>
    <row r="26604" spans="1:3" hidden="1" x14ac:dyDescent="0.25">
      <c r="A26604" t="s">
        <v>4130</v>
      </c>
      <c r="B26604" t="s">
        <v>4238</v>
      </c>
      <c r="C26604" t="s">
        <v>30065</v>
      </c>
    </row>
    <row r="26605" spans="1:3" hidden="1" x14ac:dyDescent="0.25">
      <c r="A26605" t="s">
        <v>4130</v>
      </c>
      <c r="B26605" t="s">
        <v>30066</v>
      </c>
      <c r="C26605" t="s">
        <v>30067</v>
      </c>
    </row>
    <row r="26606" spans="1:3" hidden="1" x14ac:dyDescent="0.25">
      <c r="A26606" t="s">
        <v>4130</v>
      </c>
      <c r="B26606" t="s">
        <v>4238</v>
      </c>
      <c r="C26606" t="s">
        <v>30067</v>
      </c>
    </row>
    <row r="26607" spans="1:3" hidden="1" x14ac:dyDescent="0.25">
      <c r="A26607" t="s">
        <v>4130</v>
      </c>
      <c r="B26607" t="s">
        <v>30068</v>
      </c>
      <c r="C26607" t="s">
        <v>477</v>
      </c>
    </row>
    <row r="26608" spans="1:3" hidden="1" x14ac:dyDescent="0.25">
      <c r="A26608" t="s">
        <v>4130</v>
      </c>
      <c r="B26608" t="s">
        <v>30069</v>
      </c>
      <c r="C26608" t="s">
        <v>30070</v>
      </c>
    </row>
    <row r="26609" spans="1:3" hidden="1" x14ac:dyDescent="0.25">
      <c r="A26609" t="s">
        <v>4130</v>
      </c>
      <c r="B26609" t="s">
        <v>30071</v>
      </c>
      <c r="C26609" t="s">
        <v>30070</v>
      </c>
    </row>
    <row r="26610" spans="1:3" hidden="1" x14ac:dyDescent="0.25">
      <c r="A26610" t="s">
        <v>4130</v>
      </c>
      <c r="B26610" t="s">
        <v>30072</v>
      </c>
      <c r="C26610" t="s">
        <v>30073</v>
      </c>
    </row>
    <row r="26611" spans="1:3" hidden="1" x14ac:dyDescent="0.25">
      <c r="A26611" t="s">
        <v>4130</v>
      </c>
      <c r="B26611" t="s">
        <v>30074</v>
      </c>
      <c r="C26611" t="s">
        <v>469</v>
      </c>
    </row>
    <row r="26612" spans="1:3" hidden="1" x14ac:dyDescent="0.25">
      <c r="A26612" t="s">
        <v>4130</v>
      </c>
      <c r="B26612" t="s">
        <v>4238</v>
      </c>
      <c r="C26612" t="s">
        <v>469</v>
      </c>
    </row>
    <row r="26613" spans="1:3" hidden="1" x14ac:dyDescent="0.25">
      <c r="A26613" t="s">
        <v>4130</v>
      </c>
      <c r="B26613" t="s">
        <v>30075</v>
      </c>
      <c r="C26613" t="s">
        <v>30076</v>
      </c>
    </row>
    <row r="26614" spans="1:3" hidden="1" x14ac:dyDescent="0.25">
      <c r="A26614" t="s">
        <v>4130</v>
      </c>
      <c r="B26614" t="s">
        <v>4238</v>
      </c>
      <c r="C26614" t="s">
        <v>30076</v>
      </c>
    </row>
    <row r="26615" spans="1:3" hidden="1" x14ac:dyDescent="0.25">
      <c r="A26615" t="s">
        <v>4130</v>
      </c>
      <c r="B26615" t="s">
        <v>30077</v>
      </c>
      <c r="C26615" t="s">
        <v>30076</v>
      </c>
    </row>
    <row r="26616" spans="1:3" hidden="1" x14ac:dyDescent="0.25">
      <c r="A26616" t="s">
        <v>4130</v>
      </c>
      <c r="B26616" t="s">
        <v>30078</v>
      </c>
      <c r="C26616" t="s">
        <v>30079</v>
      </c>
    </row>
    <row r="26617" spans="1:3" hidden="1" x14ac:dyDescent="0.25">
      <c r="A26617" t="s">
        <v>4130</v>
      </c>
      <c r="B26617" t="s">
        <v>30080</v>
      </c>
      <c r="C26617" t="s">
        <v>30079</v>
      </c>
    </row>
    <row r="26618" spans="1:3" hidden="1" x14ac:dyDescent="0.25">
      <c r="A26618" t="s">
        <v>4130</v>
      </c>
      <c r="B26618" t="s">
        <v>30081</v>
      </c>
      <c r="C26618" t="s">
        <v>30082</v>
      </c>
    </row>
    <row r="26619" spans="1:3" hidden="1" x14ac:dyDescent="0.25">
      <c r="A26619" t="s">
        <v>4130</v>
      </c>
      <c r="B26619" t="s">
        <v>30083</v>
      </c>
      <c r="C26619" t="s">
        <v>30082</v>
      </c>
    </row>
    <row r="26620" spans="1:3" hidden="1" x14ac:dyDescent="0.25">
      <c r="A26620" t="s">
        <v>4130</v>
      </c>
      <c r="B26620" t="s">
        <v>30084</v>
      </c>
      <c r="C26620" t="s">
        <v>30082</v>
      </c>
    </row>
    <row r="26621" spans="1:3" hidden="1" x14ac:dyDescent="0.25">
      <c r="A26621" t="s">
        <v>4130</v>
      </c>
      <c r="B26621" t="s">
        <v>30085</v>
      </c>
      <c r="C26621" t="s">
        <v>30086</v>
      </c>
    </row>
    <row r="26622" spans="1:3" hidden="1" x14ac:dyDescent="0.25">
      <c r="A26622" t="s">
        <v>4130</v>
      </c>
      <c r="B26622" t="s">
        <v>30087</v>
      </c>
      <c r="C26622" t="s">
        <v>480</v>
      </c>
    </row>
    <row r="26623" spans="1:3" hidden="1" x14ac:dyDescent="0.25">
      <c r="A26623" t="s">
        <v>4130</v>
      </c>
      <c r="B26623" t="s">
        <v>21881</v>
      </c>
      <c r="C26623" t="s">
        <v>480</v>
      </c>
    </row>
    <row r="26624" spans="1:3" hidden="1" x14ac:dyDescent="0.25">
      <c r="A26624" t="s">
        <v>4130</v>
      </c>
      <c r="B26624" t="s">
        <v>30088</v>
      </c>
      <c r="C26624" t="s">
        <v>30089</v>
      </c>
    </row>
    <row r="26625" spans="1:3" hidden="1" x14ac:dyDescent="0.25">
      <c r="A26625" t="s">
        <v>4130</v>
      </c>
      <c r="B26625" t="s">
        <v>30090</v>
      </c>
      <c r="C26625" t="s">
        <v>30091</v>
      </c>
    </row>
    <row r="26626" spans="1:3" hidden="1" x14ac:dyDescent="0.25">
      <c r="A26626" t="s">
        <v>4130</v>
      </c>
      <c r="B26626" t="s">
        <v>4238</v>
      </c>
      <c r="C26626" t="s">
        <v>30091</v>
      </c>
    </row>
    <row r="26627" spans="1:3" hidden="1" x14ac:dyDescent="0.25">
      <c r="A26627" t="s">
        <v>4130</v>
      </c>
      <c r="B26627" t="s">
        <v>30092</v>
      </c>
      <c r="C26627" t="s">
        <v>30093</v>
      </c>
    </row>
    <row r="26628" spans="1:3" hidden="1" x14ac:dyDescent="0.25">
      <c r="A26628" t="s">
        <v>4130</v>
      </c>
      <c r="B26628" t="s">
        <v>4238</v>
      </c>
      <c r="C26628" t="s">
        <v>30093</v>
      </c>
    </row>
    <row r="26629" spans="1:3" hidden="1" x14ac:dyDescent="0.25">
      <c r="A26629" t="s">
        <v>4130</v>
      </c>
      <c r="B26629" t="s">
        <v>30094</v>
      </c>
      <c r="C26629" t="s">
        <v>30095</v>
      </c>
    </row>
    <row r="26630" spans="1:3" hidden="1" x14ac:dyDescent="0.25">
      <c r="A26630" t="s">
        <v>4130</v>
      </c>
      <c r="B26630" t="s">
        <v>30096</v>
      </c>
      <c r="C26630" t="s">
        <v>30097</v>
      </c>
    </row>
    <row r="26631" spans="1:3" hidden="1" x14ac:dyDescent="0.25">
      <c r="A26631" t="s">
        <v>4130</v>
      </c>
      <c r="B26631" t="s">
        <v>30098</v>
      </c>
      <c r="C26631" t="s">
        <v>30099</v>
      </c>
    </row>
    <row r="26632" spans="1:3" hidden="1" x14ac:dyDescent="0.25">
      <c r="A26632" t="s">
        <v>4130</v>
      </c>
      <c r="B26632" t="s">
        <v>4238</v>
      </c>
      <c r="C26632" t="s">
        <v>30099</v>
      </c>
    </row>
    <row r="26633" spans="1:3" hidden="1" x14ac:dyDescent="0.25">
      <c r="A26633" t="s">
        <v>4130</v>
      </c>
      <c r="B26633" t="s">
        <v>30100</v>
      </c>
      <c r="C26633" t="s">
        <v>30101</v>
      </c>
    </row>
    <row r="26634" spans="1:3" hidden="1" x14ac:dyDescent="0.25">
      <c r="A26634" t="s">
        <v>4130</v>
      </c>
      <c r="B26634" t="s">
        <v>30102</v>
      </c>
      <c r="C26634" t="s">
        <v>30103</v>
      </c>
    </row>
    <row r="26635" spans="1:3" hidden="1" x14ac:dyDescent="0.25">
      <c r="A26635" t="s">
        <v>4130</v>
      </c>
      <c r="B26635" t="s">
        <v>4238</v>
      </c>
      <c r="C26635" t="s">
        <v>30103</v>
      </c>
    </row>
    <row r="26636" spans="1:3" hidden="1" x14ac:dyDescent="0.25">
      <c r="A26636" t="s">
        <v>4130</v>
      </c>
      <c r="B26636" t="s">
        <v>30104</v>
      </c>
      <c r="C26636" t="s">
        <v>30105</v>
      </c>
    </row>
    <row r="26637" spans="1:3" hidden="1" x14ac:dyDescent="0.25">
      <c r="A26637" t="s">
        <v>4130</v>
      </c>
      <c r="B26637" t="s">
        <v>30106</v>
      </c>
      <c r="C26637" t="s">
        <v>30107</v>
      </c>
    </row>
    <row r="26638" spans="1:3" hidden="1" x14ac:dyDescent="0.25">
      <c r="A26638" t="s">
        <v>4130</v>
      </c>
      <c r="B26638" t="s">
        <v>4238</v>
      </c>
      <c r="C26638" t="s">
        <v>30107</v>
      </c>
    </row>
    <row r="26639" spans="1:3" hidden="1" x14ac:dyDescent="0.25">
      <c r="A26639" t="s">
        <v>4130</v>
      </c>
      <c r="B26639" t="s">
        <v>30108</v>
      </c>
      <c r="C26639" t="s">
        <v>456</v>
      </c>
    </row>
    <row r="26640" spans="1:3" hidden="1" x14ac:dyDescent="0.25">
      <c r="A26640" t="s">
        <v>4130</v>
      </c>
      <c r="B26640" t="s">
        <v>4238</v>
      </c>
      <c r="C26640" t="s">
        <v>456</v>
      </c>
    </row>
    <row r="26641" spans="1:3" hidden="1" x14ac:dyDescent="0.25">
      <c r="A26641" t="s">
        <v>4130</v>
      </c>
      <c r="B26641" t="s">
        <v>30109</v>
      </c>
      <c r="C26641" t="s">
        <v>30110</v>
      </c>
    </row>
    <row r="26642" spans="1:3" hidden="1" x14ac:dyDescent="0.25">
      <c r="A26642" t="s">
        <v>4130</v>
      </c>
      <c r="B26642" t="s">
        <v>30111</v>
      </c>
      <c r="C26642" t="s">
        <v>30110</v>
      </c>
    </row>
    <row r="26643" spans="1:3" hidden="1" x14ac:dyDescent="0.25">
      <c r="A26643" t="s">
        <v>4130</v>
      </c>
      <c r="B26643" t="s">
        <v>30112</v>
      </c>
      <c r="C26643" t="s">
        <v>30113</v>
      </c>
    </row>
    <row r="26644" spans="1:3" hidden="1" x14ac:dyDescent="0.25">
      <c r="A26644" t="s">
        <v>4130</v>
      </c>
      <c r="B26644" t="s">
        <v>30114</v>
      </c>
      <c r="C26644" t="s">
        <v>30115</v>
      </c>
    </row>
    <row r="26645" spans="1:3" hidden="1" x14ac:dyDescent="0.25">
      <c r="A26645" t="s">
        <v>4130</v>
      </c>
      <c r="B26645" t="s">
        <v>30116</v>
      </c>
      <c r="C26645" t="s">
        <v>30117</v>
      </c>
    </row>
    <row r="26646" spans="1:3" hidden="1" x14ac:dyDescent="0.25">
      <c r="A26646" t="s">
        <v>4130</v>
      </c>
      <c r="B26646" t="s">
        <v>30118</v>
      </c>
      <c r="C26646" t="s">
        <v>30119</v>
      </c>
    </row>
    <row r="26647" spans="1:3" hidden="1" x14ac:dyDescent="0.25">
      <c r="A26647" t="s">
        <v>4130</v>
      </c>
      <c r="B26647" t="s">
        <v>30120</v>
      </c>
      <c r="C26647" t="s">
        <v>30121</v>
      </c>
    </row>
    <row r="26648" spans="1:3" hidden="1" x14ac:dyDescent="0.25">
      <c r="A26648" t="s">
        <v>4130</v>
      </c>
      <c r="B26648" t="s">
        <v>30122</v>
      </c>
      <c r="C26648" t="s">
        <v>30121</v>
      </c>
    </row>
    <row r="26649" spans="1:3" hidden="1" x14ac:dyDescent="0.25">
      <c r="A26649" t="s">
        <v>4130</v>
      </c>
      <c r="B26649" t="s">
        <v>30123</v>
      </c>
      <c r="C26649" t="s">
        <v>30124</v>
      </c>
    </row>
    <row r="26650" spans="1:3" hidden="1" x14ac:dyDescent="0.25">
      <c r="A26650" t="s">
        <v>4130</v>
      </c>
      <c r="B26650" t="s">
        <v>30125</v>
      </c>
      <c r="C26650" t="s">
        <v>30126</v>
      </c>
    </row>
    <row r="26651" spans="1:3" hidden="1" x14ac:dyDescent="0.25">
      <c r="A26651" t="s">
        <v>4130</v>
      </c>
      <c r="B26651" t="s">
        <v>30127</v>
      </c>
      <c r="C26651" t="s">
        <v>30128</v>
      </c>
    </row>
    <row r="26652" spans="1:3" hidden="1" x14ac:dyDescent="0.25">
      <c r="A26652" t="s">
        <v>4130</v>
      </c>
      <c r="B26652" t="s">
        <v>30129</v>
      </c>
      <c r="C26652" t="s">
        <v>30130</v>
      </c>
    </row>
    <row r="26653" spans="1:3" hidden="1" x14ac:dyDescent="0.25">
      <c r="A26653" t="s">
        <v>4130</v>
      </c>
      <c r="B26653" t="s">
        <v>4238</v>
      </c>
      <c r="C26653" t="s">
        <v>30130</v>
      </c>
    </row>
    <row r="26654" spans="1:3" hidden="1" x14ac:dyDescent="0.25">
      <c r="A26654" t="s">
        <v>4130</v>
      </c>
      <c r="B26654" t="s">
        <v>30131</v>
      </c>
      <c r="C26654" t="s">
        <v>30132</v>
      </c>
    </row>
    <row r="26655" spans="1:3" hidden="1" x14ac:dyDescent="0.25">
      <c r="A26655" t="s">
        <v>4130</v>
      </c>
      <c r="B26655" t="s">
        <v>30133</v>
      </c>
      <c r="C26655" t="s">
        <v>30134</v>
      </c>
    </row>
    <row r="26656" spans="1:3" hidden="1" x14ac:dyDescent="0.25">
      <c r="A26656" t="s">
        <v>4130</v>
      </c>
      <c r="B26656" t="s">
        <v>30135</v>
      </c>
      <c r="C26656" t="s">
        <v>30089</v>
      </c>
    </row>
    <row r="26657" spans="1:3" hidden="1" x14ac:dyDescent="0.25">
      <c r="A26657" t="s">
        <v>4130</v>
      </c>
      <c r="B26657" t="s">
        <v>30136</v>
      </c>
      <c r="C26657" t="s">
        <v>30137</v>
      </c>
    </row>
    <row r="26658" spans="1:3" hidden="1" x14ac:dyDescent="0.25">
      <c r="A26658" t="s">
        <v>4130</v>
      </c>
      <c r="B26658" t="s">
        <v>30138</v>
      </c>
      <c r="C26658" t="s">
        <v>30139</v>
      </c>
    </row>
    <row r="26659" spans="1:3" hidden="1" x14ac:dyDescent="0.25">
      <c r="A26659" t="s">
        <v>4130</v>
      </c>
      <c r="B26659" t="s">
        <v>30140</v>
      </c>
      <c r="C26659" t="s">
        <v>30141</v>
      </c>
    </row>
    <row r="26660" spans="1:3" hidden="1" x14ac:dyDescent="0.25">
      <c r="A26660" t="s">
        <v>4130</v>
      </c>
      <c r="B26660" t="s">
        <v>30142</v>
      </c>
      <c r="C26660" t="s">
        <v>30143</v>
      </c>
    </row>
    <row r="26661" spans="1:3" hidden="1" x14ac:dyDescent="0.25">
      <c r="A26661" t="s">
        <v>4130</v>
      </c>
      <c r="B26661" t="s">
        <v>30144</v>
      </c>
      <c r="C26661" t="s">
        <v>30145</v>
      </c>
    </row>
    <row r="26662" spans="1:3" hidden="1" x14ac:dyDescent="0.25">
      <c r="A26662" t="s">
        <v>4130</v>
      </c>
      <c r="B26662" t="s">
        <v>4238</v>
      </c>
      <c r="C26662" t="s">
        <v>30145</v>
      </c>
    </row>
    <row r="26663" spans="1:3" hidden="1" x14ac:dyDescent="0.25">
      <c r="A26663" t="s">
        <v>4130</v>
      </c>
      <c r="B26663" t="s">
        <v>30146</v>
      </c>
      <c r="C26663" t="s">
        <v>30147</v>
      </c>
    </row>
    <row r="26664" spans="1:3" hidden="1" x14ac:dyDescent="0.25">
      <c r="A26664" t="s">
        <v>4130</v>
      </c>
      <c r="B26664" t="s">
        <v>4238</v>
      </c>
      <c r="C26664" t="s">
        <v>30147</v>
      </c>
    </row>
    <row r="26665" spans="1:3" hidden="1" x14ac:dyDescent="0.25">
      <c r="A26665" t="s">
        <v>4130</v>
      </c>
      <c r="B26665" t="s">
        <v>30148</v>
      </c>
      <c r="C26665" t="s">
        <v>30149</v>
      </c>
    </row>
    <row r="26666" spans="1:3" hidden="1" x14ac:dyDescent="0.25">
      <c r="A26666" t="s">
        <v>4130</v>
      </c>
      <c r="B26666" t="s">
        <v>30150</v>
      </c>
      <c r="C26666" t="s">
        <v>30151</v>
      </c>
    </row>
    <row r="26667" spans="1:3" hidden="1" x14ac:dyDescent="0.25">
      <c r="A26667" t="s">
        <v>4130</v>
      </c>
      <c r="B26667" t="s">
        <v>30152</v>
      </c>
      <c r="C26667" t="s">
        <v>30153</v>
      </c>
    </row>
    <row r="26668" spans="1:3" hidden="1" x14ac:dyDescent="0.25">
      <c r="A26668" t="s">
        <v>4130</v>
      </c>
      <c r="B26668" t="s">
        <v>30154</v>
      </c>
      <c r="C26668" t="s">
        <v>30155</v>
      </c>
    </row>
    <row r="26669" spans="1:3" hidden="1" x14ac:dyDescent="0.25">
      <c r="A26669" t="s">
        <v>4130</v>
      </c>
      <c r="B26669" t="s">
        <v>30156</v>
      </c>
      <c r="C26669" t="s">
        <v>30157</v>
      </c>
    </row>
    <row r="26670" spans="1:3" hidden="1" x14ac:dyDescent="0.25">
      <c r="A26670" t="s">
        <v>4130</v>
      </c>
      <c r="B26670" t="s">
        <v>30158</v>
      </c>
      <c r="C26670" t="s">
        <v>30159</v>
      </c>
    </row>
    <row r="26671" spans="1:3" hidden="1" x14ac:dyDescent="0.25">
      <c r="A26671" t="s">
        <v>4130</v>
      </c>
      <c r="B26671" t="s">
        <v>30160</v>
      </c>
      <c r="C26671" t="s">
        <v>30161</v>
      </c>
    </row>
    <row r="26672" spans="1:3" hidden="1" x14ac:dyDescent="0.25">
      <c r="A26672" t="s">
        <v>4130</v>
      </c>
      <c r="B26672" t="s">
        <v>30162</v>
      </c>
      <c r="C26672" t="s">
        <v>30163</v>
      </c>
    </row>
    <row r="26673" spans="1:3" hidden="1" x14ac:dyDescent="0.25">
      <c r="A26673" t="s">
        <v>4130</v>
      </c>
      <c r="B26673" t="s">
        <v>30164</v>
      </c>
      <c r="C26673" t="s">
        <v>30165</v>
      </c>
    </row>
    <row r="26674" spans="1:3" hidden="1" x14ac:dyDescent="0.25">
      <c r="A26674" t="s">
        <v>4130</v>
      </c>
      <c r="B26674" t="s">
        <v>30166</v>
      </c>
      <c r="C26674" t="s">
        <v>30167</v>
      </c>
    </row>
    <row r="26675" spans="1:3" hidden="1" x14ac:dyDescent="0.25">
      <c r="A26675" t="s">
        <v>4130</v>
      </c>
      <c r="B26675" t="s">
        <v>30168</v>
      </c>
      <c r="C26675" t="s">
        <v>30169</v>
      </c>
    </row>
    <row r="26676" spans="1:3" hidden="1" x14ac:dyDescent="0.25">
      <c r="A26676" t="s">
        <v>4130</v>
      </c>
      <c r="B26676" t="s">
        <v>30170</v>
      </c>
      <c r="C26676" t="s">
        <v>30171</v>
      </c>
    </row>
    <row r="26677" spans="1:3" hidden="1" x14ac:dyDescent="0.25">
      <c r="A26677" t="s">
        <v>4130</v>
      </c>
      <c r="B26677" t="s">
        <v>30172</v>
      </c>
      <c r="C26677" t="s">
        <v>30173</v>
      </c>
    </row>
    <row r="26678" spans="1:3" hidden="1" x14ac:dyDescent="0.25">
      <c r="A26678" t="s">
        <v>4130</v>
      </c>
      <c r="B26678" t="s">
        <v>30172</v>
      </c>
      <c r="C26678" t="s">
        <v>30174</v>
      </c>
    </row>
    <row r="26679" spans="1:3" hidden="1" x14ac:dyDescent="0.25">
      <c r="A26679" t="s">
        <v>4130</v>
      </c>
      <c r="B26679" t="s">
        <v>30175</v>
      </c>
      <c r="C26679" t="s">
        <v>30176</v>
      </c>
    </row>
    <row r="26680" spans="1:3" hidden="1" x14ac:dyDescent="0.25">
      <c r="A26680" t="s">
        <v>4130</v>
      </c>
      <c r="B26680" t="s">
        <v>30177</v>
      </c>
      <c r="C26680" t="s">
        <v>30178</v>
      </c>
    </row>
    <row r="26681" spans="1:3" hidden="1" x14ac:dyDescent="0.25">
      <c r="A26681" t="s">
        <v>4130</v>
      </c>
      <c r="B26681" t="s">
        <v>30179</v>
      </c>
      <c r="C26681" t="s">
        <v>30180</v>
      </c>
    </row>
    <row r="26682" spans="1:3" hidden="1" x14ac:dyDescent="0.25">
      <c r="A26682" t="s">
        <v>4130</v>
      </c>
      <c r="B26682" t="s">
        <v>30181</v>
      </c>
      <c r="C26682" t="s">
        <v>30182</v>
      </c>
    </row>
    <row r="26683" spans="1:3" hidden="1" x14ac:dyDescent="0.25">
      <c r="A26683" t="s">
        <v>4130</v>
      </c>
      <c r="B26683" t="s">
        <v>30183</v>
      </c>
      <c r="C26683" t="s">
        <v>30182</v>
      </c>
    </row>
    <row r="26684" spans="1:3" hidden="1" x14ac:dyDescent="0.25">
      <c r="A26684" t="s">
        <v>4130</v>
      </c>
      <c r="B26684" t="s">
        <v>30184</v>
      </c>
      <c r="C26684" t="s">
        <v>30185</v>
      </c>
    </row>
    <row r="26685" spans="1:3" hidden="1" x14ac:dyDescent="0.25">
      <c r="A26685" t="s">
        <v>4130</v>
      </c>
      <c r="B26685" t="s">
        <v>30186</v>
      </c>
      <c r="C26685" t="s">
        <v>30187</v>
      </c>
    </row>
    <row r="26686" spans="1:3" hidden="1" x14ac:dyDescent="0.25">
      <c r="A26686" t="s">
        <v>4130</v>
      </c>
      <c r="B26686" t="s">
        <v>30188</v>
      </c>
      <c r="C26686" t="s">
        <v>30189</v>
      </c>
    </row>
    <row r="26687" spans="1:3" hidden="1" x14ac:dyDescent="0.25">
      <c r="A26687" t="s">
        <v>4130</v>
      </c>
      <c r="B26687" t="s">
        <v>30190</v>
      </c>
      <c r="C26687" t="s">
        <v>30191</v>
      </c>
    </row>
    <row r="26688" spans="1:3" hidden="1" x14ac:dyDescent="0.25">
      <c r="A26688" t="s">
        <v>4130</v>
      </c>
      <c r="B26688" t="s">
        <v>30192</v>
      </c>
      <c r="C26688" t="s">
        <v>30193</v>
      </c>
    </row>
    <row r="26689" spans="1:3" hidden="1" x14ac:dyDescent="0.25">
      <c r="A26689" t="s">
        <v>4130</v>
      </c>
      <c r="B26689" t="s">
        <v>30194</v>
      </c>
      <c r="C26689" t="s">
        <v>30195</v>
      </c>
    </row>
    <row r="26690" spans="1:3" hidden="1" x14ac:dyDescent="0.25">
      <c r="A26690" t="s">
        <v>4130</v>
      </c>
      <c r="B26690" t="s">
        <v>30196</v>
      </c>
      <c r="C26690" t="s">
        <v>30197</v>
      </c>
    </row>
    <row r="26691" spans="1:3" hidden="1" x14ac:dyDescent="0.25">
      <c r="A26691" t="s">
        <v>4130</v>
      </c>
      <c r="B26691" t="s">
        <v>30198</v>
      </c>
      <c r="C26691" t="s">
        <v>30199</v>
      </c>
    </row>
    <row r="26692" spans="1:3" hidden="1" x14ac:dyDescent="0.25">
      <c r="A26692" t="s">
        <v>4130</v>
      </c>
      <c r="B26692" t="s">
        <v>30200</v>
      </c>
      <c r="C26692" t="s">
        <v>30201</v>
      </c>
    </row>
    <row r="26693" spans="1:3" hidden="1" x14ac:dyDescent="0.25">
      <c r="A26693" t="s">
        <v>4130</v>
      </c>
      <c r="B26693" t="s">
        <v>30202</v>
      </c>
      <c r="C26693" t="s">
        <v>30203</v>
      </c>
    </row>
    <row r="26694" spans="1:3" hidden="1" x14ac:dyDescent="0.25">
      <c r="A26694" t="s">
        <v>4130</v>
      </c>
      <c r="B26694" t="s">
        <v>30204</v>
      </c>
      <c r="C26694" t="s">
        <v>30205</v>
      </c>
    </row>
    <row r="26695" spans="1:3" hidden="1" x14ac:dyDescent="0.25">
      <c r="A26695" t="s">
        <v>4130</v>
      </c>
      <c r="B26695" t="s">
        <v>30206</v>
      </c>
      <c r="C26695" t="s">
        <v>30207</v>
      </c>
    </row>
    <row r="26696" spans="1:3" hidden="1" x14ac:dyDescent="0.25">
      <c r="A26696" t="s">
        <v>4130</v>
      </c>
      <c r="B26696" t="s">
        <v>30208</v>
      </c>
      <c r="C26696" t="s">
        <v>30209</v>
      </c>
    </row>
    <row r="26697" spans="1:3" hidden="1" x14ac:dyDescent="0.25">
      <c r="A26697" t="s">
        <v>4130</v>
      </c>
      <c r="B26697" t="s">
        <v>30210</v>
      </c>
      <c r="C26697" t="s">
        <v>30211</v>
      </c>
    </row>
    <row r="26698" spans="1:3" hidden="1" x14ac:dyDescent="0.25">
      <c r="A26698" t="s">
        <v>4130</v>
      </c>
      <c r="B26698" t="s">
        <v>30212</v>
      </c>
      <c r="C26698" t="s">
        <v>30213</v>
      </c>
    </row>
    <row r="26699" spans="1:3" hidden="1" x14ac:dyDescent="0.25">
      <c r="A26699" t="s">
        <v>4130</v>
      </c>
      <c r="B26699" t="s">
        <v>30214</v>
      </c>
      <c r="C26699" t="s">
        <v>30215</v>
      </c>
    </row>
    <row r="26700" spans="1:3" hidden="1" x14ac:dyDescent="0.25">
      <c r="A26700" t="s">
        <v>4130</v>
      </c>
      <c r="B26700" t="s">
        <v>30214</v>
      </c>
      <c r="C26700" t="s">
        <v>30213</v>
      </c>
    </row>
    <row r="26701" spans="1:3" hidden="1" x14ac:dyDescent="0.25">
      <c r="A26701" t="s">
        <v>4130</v>
      </c>
      <c r="B26701" t="s">
        <v>30216</v>
      </c>
      <c r="C26701" t="s">
        <v>30217</v>
      </c>
    </row>
    <row r="26702" spans="1:3" hidden="1" x14ac:dyDescent="0.25">
      <c r="A26702" t="s">
        <v>4130</v>
      </c>
      <c r="B26702" t="s">
        <v>30218</v>
      </c>
      <c r="C26702" t="s">
        <v>30219</v>
      </c>
    </row>
    <row r="26703" spans="1:3" hidden="1" x14ac:dyDescent="0.25">
      <c r="A26703" t="s">
        <v>4130</v>
      </c>
      <c r="B26703" t="s">
        <v>30220</v>
      </c>
      <c r="C26703" t="s">
        <v>30221</v>
      </c>
    </row>
    <row r="26704" spans="1:3" hidden="1" x14ac:dyDescent="0.25">
      <c r="A26704" t="s">
        <v>4130</v>
      </c>
      <c r="B26704" t="s">
        <v>30220</v>
      </c>
      <c r="C26704" t="s">
        <v>30222</v>
      </c>
    </row>
    <row r="26705" spans="1:3" hidden="1" x14ac:dyDescent="0.25">
      <c r="A26705" t="s">
        <v>4130</v>
      </c>
      <c r="B26705" t="s">
        <v>30223</v>
      </c>
      <c r="C26705" t="s">
        <v>30224</v>
      </c>
    </row>
    <row r="26706" spans="1:3" hidden="1" x14ac:dyDescent="0.25">
      <c r="A26706" t="s">
        <v>4130</v>
      </c>
      <c r="B26706" t="s">
        <v>30225</v>
      </c>
      <c r="C26706" t="s">
        <v>30226</v>
      </c>
    </row>
    <row r="26707" spans="1:3" hidden="1" x14ac:dyDescent="0.25">
      <c r="A26707" t="s">
        <v>4130</v>
      </c>
      <c r="B26707" t="s">
        <v>30227</v>
      </c>
      <c r="C26707" t="s">
        <v>30228</v>
      </c>
    </row>
    <row r="26708" spans="1:3" hidden="1" x14ac:dyDescent="0.25">
      <c r="A26708" t="s">
        <v>4130</v>
      </c>
      <c r="B26708" t="s">
        <v>30229</v>
      </c>
      <c r="C26708" t="s">
        <v>30230</v>
      </c>
    </row>
    <row r="26709" spans="1:3" hidden="1" x14ac:dyDescent="0.25">
      <c r="A26709" t="s">
        <v>4130</v>
      </c>
      <c r="B26709" t="s">
        <v>30231</v>
      </c>
      <c r="C26709" t="s">
        <v>30232</v>
      </c>
    </row>
    <row r="26710" spans="1:3" hidden="1" x14ac:dyDescent="0.25">
      <c r="A26710" t="s">
        <v>4130</v>
      </c>
      <c r="B26710" t="s">
        <v>30233</v>
      </c>
      <c r="C26710" t="s">
        <v>30230</v>
      </c>
    </row>
    <row r="26711" spans="1:3" hidden="1" x14ac:dyDescent="0.25">
      <c r="A26711" t="s">
        <v>4130</v>
      </c>
      <c r="B26711" t="s">
        <v>30234</v>
      </c>
      <c r="C26711" t="s">
        <v>30235</v>
      </c>
    </row>
    <row r="26712" spans="1:3" hidden="1" x14ac:dyDescent="0.25">
      <c r="A26712" t="s">
        <v>4130</v>
      </c>
      <c r="B26712" t="s">
        <v>30236</v>
      </c>
      <c r="C26712" t="s">
        <v>30237</v>
      </c>
    </row>
    <row r="26713" spans="1:3" hidden="1" x14ac:dyDescent="0.25">
      <c r="A26713" t="s">
        <v>4130</v>
      </c>
      <c r="B26713" t="s">
        <v>30238</v>
      </c>
      <c r="C26713" t="s">
        <v>30239</v>
      </c>
    </row>
    <row r="26714" spans="1:3" hidden="1" x14ac:dyDescent="0.25">
      <c r="A26714" t="s">
        <v>4130</v>
      </c>
      <c r="B26714" t="s">
        <v>30240</v>
      </c>
      <c r="C26714" t="s">
        <v>30241</v>
      </c>
    </row>
    <row r="26715" spans="1:3" hidden="1" x14ac:dyDescent="0.25">
      <c r="A26715" t="s">
        <v>4130</v>
      </c>
      <c r="B26715" t="s">
        <v>30242</v>
      </c>
      <c r="C26715" t="s">
        <v>30243</v>
      </c>
    </row>
    <row r="26716" spans="1:3" hidden="1" x14ac:dyDescent="0.25">
      <c r="A26716" t="s">
        <v>4130</v>
      </c>
      <c r="B26716" t="s">
        <v>30244</v>
      </c>
      <c r="C26716" t="s">
        <v>30245</v>
      </c>
    </row>
    <row r="26717" spans="1:3" hidden="1" x14ac:dyDescent="0.25">
      <c r="A26717" t="s">
        <v>4130</v>
      </c>
      <c r="B26717" t="s">
        <v>30246</v>
      </c>
      <c r="C26717" t="s">
        <v>30247</v>
      </c>
    </row>
    <row r="26718" spans="1:3" hidden="1" x14ac:dyDescent="0.25">
      <c r="A26718" t="s">
        <v>4130</v>
      </c>
      <c r="B26718" t="s">
        <v>30248</v>
      </c>
      <c r="C26718" t="s">
        <v>30249</v>
      </c>
    </row>
    <row r="26719" spans="1:3" hidden="1" x14ac:dyDescent="0.25">
      <c r="A26719" t="s">
        <v>4130</v>
      </c>
      <c r="B26719" t="s">
        <v>30250</v>
      </c>
      <c r="C26719" t="s">
        <v>30251</v>
      </c>
    </row>
    <row r="26720" spans="1:3" hidden="1" x14ac:dyDescent="0.25">
      <c r="A26720" t="s">
        <v>4130</v>
      </c>
      <c r="B26720" t="s">
        <v>30250</v>
      </c>
      <c r="C26720" t="s">
        <v>30252</v>
      </c>
    </row>
    <row r="26721" spans="1:3" hidden="1" x14ac:dyDescent="0.25">
      <c r="A26721" t="s">
        <v>4130</v>
      </c>
      <c r="B26721" t="s">
        <v>30253</v>
      </c>
      <c r="C26721" t="s">
        <v>30254</v>
      </c>
    </row>
    <row r="26722" spans="1:3" hidden="1" x14ac:dyDescent="0.25">
      <c r="A26722" t="s">
        <v>4130</v>
      </c>
      <c r="B26722" t="s">
        <v>30255</v>
      </c>
      <c r="C26722" t="s">
        <v>30256</v>
      </c>
    </row>
    <row r="26723" spans="1:3" hidden="1" x14ac:dyDescent="0.25">
      <c r="A26723" t="s">
        <v>4130</v>
      </c>
      <c r="B26723" t="s">
        <v>30257</v>
      </c>
      <c r="C26723" t="s">
        <v>30258</v>
      </c>
    </row>
    <row r="26724" spans="1:3" hidden="1" x14ac:dyDescent="0.25">
      <c r="A26724" t="s">
        <v>4130</v>
      </c>
      <c r="B26724" t="s">
        <v>30259</v>
      </c>
      <c r="C26724" t="s">
        <v>30260</v>
      </c>
    </row>
    <row r="26725" spans="1:3" hidden="1" x14ac:dyDescent="0.25">
      <c r="A26725" t="s">
        <v>4130</v>
      </c>
      <c r="B26725" t="s">
        <v>30261</v>
      </c>
      <c r="C26725" t="s">
        <v>30262</v>
      </c>
    </row>
    <row r="26726" spans="1:3" hidden="1" x14ac:dyDescent="0.25">
      <c r="A26726" t="s">
        <v>4130</v>
      </c>
      <c r="B26726" t="s">
        <v>30263</v>
      </c>
      <c r="C26726" t="s">
        <v>30264</v>
      </c>
    </row>
    <row r="26727" spans="1:3" hidden="1" x14ac:dyDescent="0.25">
      <c r="A26727" t="s">
        <v>4130</v>
      </c>
      <c r="B26727" t="s">
        <v>30265</v>
      </c>
      <c r="C26727" t="s">
        <v>30266</v>
      </c>
    </row>
    <row r="26728" spans="1:3" hidden="1" x14ac:dyDescent="0.25">
      <c r="A26728" t="s">
        <v>4130</v>
      </c>
      <c r="B26728" t="s">
        <v>30267</v>
      </c>
      <c r="C26728" t="s">
        <v>452</v>
      </c>
    </row>
    <row r="26729" spans="1:3" hidden="1" x14ac:dyDescent="0.25">
      <c r="A26729" t="s">
        <v>4130</v>
      </c>
      <c r="B26729" t="s">
        <v>21881</v>
      </c>
      <c r="C26729" t="s">
        <v>452</v>
      </c>
    </row>
    <row r="26730" spans="1:3" hidden="1" x14ac:dyDescent="0.25">
      <c r="A26730" t="s">
        <v>4130</v>
      </c>
      <c r="B26730" t="s">
        <v>21477</v>
      </c>
      <c r="C26730" t="s">
        <v>452</v>
      </c>
    </row>
    <row r="26731" spans="1:3" hidden="1" x14ac:dyDescent="0.25">
      <c r="A26731" t="s">
        <v>4130</v>
      </c>
      <c r="B26731" t="s">
        <v>4238</v>
      </c>
      <c r="C26731" t="s">
        <v>452</v>
      </c>
    </row>
    <row r="26732" spans="1:3" hidden="1" x14ac:dyDescent="0.25">
      <c r="A26732" t="s">
        <v>4130</v>
      </c>
      <c r="B26732" t="s">
        <v>30268</v>
      </c>
      <c r="C26732" t="s">
        <v>30269</v>
      </c>
    </row>
    <row r="26733" spans="1:3" hidden="1" x14ac:dyDescent="0.25">
      <c r="A26733" t="s">
        <v>4130</v>
      </c>
      <c r="B26733" t="s">
        <v>30270</v>
      </c>
      <c r="C26733" t="s">
        <v>30271</v>
      </c>
    </row>
    <row r="26734" spans="1:3" hidden="1" x14ac:dyDescent="0.25">
      <c r="A26734" t="s">
        <v>4130</v>
      </c>
      <c r="B26734" t="s">
        <v>30272</v>
      </c>
      <c r="C26734" t="s">
        <v>30273</v>
      </c>
    </row>
    <row r="26735" spans="1:3" hidden="1" x14ac:dyDescent="0.25">
      <c r="A26735" t="s">
        <v>4130</v>
      </c>
      <c r="B26735" t="s">
        <v>4238</v>
      </c>
      <c r="C26735" t="s">
        <v>30273</v>
      </c>
    </row>
    <row r="26736" spans="1:3" hidden="1" x14ac:dyDescent="0.25">
      <c r="A26736" t="s">
        <v>4130</v>
      </c>
      <c r="B26736" t="s">
        <v>30274</v>
      </c>
      <c r="C26736" t="s">
        <v>30275</v>
      </c>
    </row>
    <row r="26737" spans="1:3" hidden="1" x14ac:dyDescent="0.25">
      <c r="A26737" t="s">
        <v>4130</v>
      </c>
      <c r="B26737" t="s">
        <v>30276</v>
      </c>
      <c r="C26737" t="s">
        <v>30277</v>
      </c>
    </row>
    <row r="26738" spans="1:3" hidden="1" x14ac:dyDescent="0.25">
      <c r="A26738" t="s">
        <v>4130</v>
      </c>
      <c r="B26738" t="s">
        <v>4238</v>
      </c>
      <c r="C26738" t="s">
        <v>30277</v>
      </c>
    </row>
    <row r="26739" spans="1:3" hidden="1" x14ac:dyDescent="0.25">
      <c r="A26739" t="s">
        <v>4130</v>
      </c>
      <c r="B26739" t="s">
        <v>30278</v>
      </c>
      <c r="C26739" t="s">
        <v>30279</v>
      </c>
    </row>
    <row r="26740" spans="1:3" hidden="1" x14ac:dyDescent="0.25">
      <c r="A26740" t="s">
        <v>4130</v>
      </c>
      <c r="B26740" t="s">
        <v>4238</v>
      </c>
      <c r="C26740" t="s">
        <v>30279</v>
      </c>
    </row>
    <row r="26741" spans="1:3" hidden="1" x14ac:dyDescent="0.25">
      <c r="A26741" t="s">
        <v>4130</v>
      </c>
      <c r="B26741" t="s">
        <v>30280</v>
      </c>
      <c r="C26741" t="s">
        <v>30281</v>
      </c>
    </row>
    <row r="26742" spans="1:3" hidden="1" x14ac:dyDescent="0.25">
      <c r="A26742" t="s">
        <v>4130</v>
      </c>
      <c r="B26742" t="s">
        <v>30282</v>
      </c>
      <c r="C26742" t="s">
        <v>30281</v>
      </c>
    </row>
    <row r="26743" spans="1:3" hidden="1" x14ac:dyDescent="0.25">
      <c r="A26743" t="s">
        <v>4130</v>
      </c>
      <c r="B26743" t="s">
        <v>30283</v>
      </c>
      <c r="C26743" t="s">
        <v>447</v>
      </c>
    </row>
    <row r="26744" spans="1:3" hidden="1" x14ac:dyDescent="0.25">
      <c r="A26744" t="s">
        <v>4130</v>
      </c>
      <c r="B26744" t="s">
        <v>4238</v>
      </c>
      <c r="C26744" t="s">
        <v>447</v>
      </c>
    </row>
    <row r="26745" spans="1:3" hidden="1" x14ac:dyDescent="0.25">
      <c r="A26745" t="s">
        <v>4130</v>
      </c>
      <c r="B26745" t="s">
        <v>30284</v>
      </c>
      <c r="C26745" t="s">
        <v>30285</v>
      </c>
    </row>
    <row r="26746" spans="1:3" hidden="1" x14ac:dyDescent="0.25">
      <c r="A26746" t="s">
        <v>4130</v>
      </c>
      <c r="B26746" t="s">
        <v>30286</v>
      </c>
      <c r="C26746" t="s">
        <v>30287</v>
      </c>
    </row>
    <row r="26747" spans="1:3" hidden="1" x14ac:dyDescent="0.25">
      <c r="A26747" t="s">
        <v>4130</v>
      </c>
      <c r="B26747" t="s">
        <v>30288</v>
      </c>
      <c r="C26747" t="s">
        <v>30289</v>
      </c>
    </row>
    <row r="26748" spans="1:3" hidden="1" x14ac:dyDescent="0.25">
      <c r="A26748" t="s">
        <v>4130</v>
      </c>
      <c r="B26748" t="s">
        <v>30290</v>
      </c>
      <c r="C26748" t="s">
        <v>478</v>
      </c>
    </row>
    <row r="26749" spans="1:3" hidden="1" x14ac:dyDescent="0.25">
      <c r="A26749" t="s">
        <v>4130</v>
      </c>
      <c r="B26749" t="s">
        <v>30291</v>
      </c>
      <c r="C26749" t="s">
        <v>30292</v>
      </c>
    </row>
    <row r="26750" spans="1:3" hidden="1" x14ac:dyDescent="0.25">
      <c r="A26750" t="s">
        <v>4130</v>
      </c>
      <c r="B26750" t="s">
        <v>30293</v>
      </c>
      <c r="C26750" t="s">
        <v>30294</v>
      </c>
    </row>
    <row r="26751" spans="1:3" hidden="1" x14ac:dyDescent="0.25">
      <c r="A26751" t="s">
        <v>4130</v>
      </c>
      <c r="B26751" t="s">
        <v>30295</v>
      </c>
      <c r="C26751" t="s">
        <v>470</v>
      </c>
    </row>
    <row r="26752" spans="1:3" hidden="1" x14ac:dyDescent="0.25">
      <c r="A26752" t="s">
        <v>4130</v>
      </c>
      <c r="B26752" t="s">
        <v>4238</v>
      </c>
      <c r="C26752" t="s">
        <v>470</v>
      </c>
    </row>
    <row r="26753" spans="1:3" hidden="1" x14ac:dyDescent="0.25">
      <c r="A26753" t="s">
        <v>4130</v>
      </c>
      <c r="B26753" t="s">
        <v>30295</v>
      </c>
      <c r="C26753" t="s">
        <v>30296</v>
      </c>
    </row>
    <row r="26754" spans="1:3" hidden="1" x14ac:dyDescent="0.25">
      <c r="A26754" t="s">
        <v>4130</v>
      </c>
      <c r="B26754" t="s">
        <v>30297</v>
      </c>
      <c r="C26754" t="s">
        <v>30298</v>
      </c>
    </row>
    <row r="26755" spans="1:3" hidden="1" x14ac:dyDescent="0.25">
      <c r="A26755" t="s">
        <v>4130</v>
      </c>
      <c r="B26755" t="s">
        <v>4238</v>
      </c>
      <c r="C26755" t="s">
        <v>30298</v>
      </c>
    </row>
    <row r="26756" spans="1:3" hidden="1" x14ac:dyDescent="0.25">
      <c r="A26756" t="s">
        <v>4130</v>
      </c>
      <c r="B26756" t="s">
        <v>30299</v>
      </c>
      <c r="C26756" t="s">
        <v>30300</v>
      </c>
    </row>
    <row r="26757" spans="1:3" hidden="1" x14ac:dyDescent="0.25">
      <c r="A26757" t="s">
        <v>4130</v>
      </c>
      <c r="B26757" t="s">
        <v>30301</v>
      </c>
      <c r="C26757" t="s">
        <v>30302</v>
      </c>
    </row>
    <row r="26758" spans="1:3" hidden="1" x14ac:dyDescent="0.25">
      <c r="A26758" t="s">
        <v>4130</v>
      </c>
      <c r="B26758" t="s">
        <v>30303</v>
      </c>
      <c r="C26758" t="s">
        <v>30304</v>
      </c>
    </row>
    <row r="26759" spans="1:3" hidden="1" x14ac:dyDescent="0.25">
      <c r="A26759" t="s">
        <v>4130</v>
      </c>
      <c r="B26759" t="s">
        <v>30305</v>
      </c>
      <c r="C26759" t="s">
        <v>30306</v>
      </c>
    </row>
    <row r="26760" spans="1:3" hidden="1" x14ac:dyDescent="0.25">
      <c r="A26760" t="s">
        <v>4130</v>
      </c>
      <c r="B26760" t="s">
        <v>30307</v>
      </c>
      <c r="C26760" t="s">
        <v>30308</v>
      </c>
    </row>
    <row r="26761" spans="1:3" hidden="1" x14ac:dyDescent="0.25">
      <c r="A26761" t="s">
        <v>4130</v>
      </c>
      <c r="B26761" t="s">
        <v>30309</v>
      </c>
      <c r="C26761" t="s">
        <v>30310</v>
      </c>
    </row>
    <row r="26762" spans="1:3" hidden="1" x14ac:dyDescent="0.25">
      <c r="A26762" t="s">
        <v>4130</v>
      </c>
      <c r="B26762" t="s">
        <v>30311</v>
      </c>
      <c r="C26762" t="s">
        <v>30312</v>
      </c>
    </row>
    <row r="26763" spans="1:3" hidden="1" x14ac:dyDescent="0.25">
      <c r="A26763" t="s">
        <v>4130</v>
      </c>
      <c r="B26763" t="s">
        <v>30313</v>
      </c>
      <c r="C26763" t="s">
        <v>30314</v>
      </c>
    </row>
    <row r="26764" spans="1:3" hidden="1" x14ac:dyDescent="0.25">
      <c r="A26764" t="s">
        <v>4130</v>
      </c>
      <c r="B26764" t="s">
        <v>30315</v>
      </c>
      <c r="C26764" t="s">
        <v>30314</v>
      </c>
    </row>
    <row r="26765" spans="1:3" hidden="1" x14ac:dyDescent="0.25">
      <c r="A26765" t="s">
        <v>4130</v>
      </c>
      <c r="B26765" t="s">
        <v>30316</v>
      </c>
      <c r="C26765" t="s">
        <v>30317</v>
      </c>
    </row>
    <row r="26766" spans="1:3" hidden="1" x14ac:dyDescent="0.25">
      <c r="A26766" t="s">
        <v>4130</v>
      </c>
      <c r="B26766" t="s">
        <v>30318</v>
      </c>
      <c r="C26766" t="s">
        <v>30317</v>
      </c>
    </row>
    <row r="26767" spans="1:3" hidden="1" x14ac:dyDescent="0.25">
      <c r="A26767" t="s">
        <v>4130</v>
      </c>
      <c r="B26767" t="s">
        <v>30319</v>
      </c>
      <c r="C26767" t="s">
        <v>30320</v>
      </c>
    </row>
    <row r="26768" spans="1:3" hidden="1" x14ac:dyDescent="0.25">
      <c r="A26768" t="s">
        <v>4130</v>
      </c>
      <c r="B26768" t="s">
        <v>30321</v>
      </c>
      <c r="C26768" t="s">
        <v>30320</v>
      </c>
    </row>
    <row r="26769" spans="1:3" hidden="1" x14ac:dyDescent="0.25">
      <c r="A26769" t="s">
        <v>4130</v>
      </c>
      <c r="B26769" t="s">
        <v>4238</v>
      </c>
      <c r="C26769" t="s">
        <v>30320</v>
      </c>
    </row>
    <row r="26770" spans="1:3" hidden="1" x14ac:dyDescent="0.25">
      <c r="A26770" t="s">
        <v>4130</v>
      </c>
      <c r="B26770" t="s">
        <v>30322</v>
      </c>
      <c r="C26770" t="s">
        <v>30323</v>
      </c>
    </row>
    <row r="26771" spans="1:3" hidden="1" x14ac:dyDescent="0.25">
      <c r="A26771" t="s">
        <v>4130</v>
      </c>
      <c r="B26771" t="s">
        <v>30324</v>
      </c>
      <c r="C26771" t="s">
        <v>30325</v>
      </c>
    </row>
    <row r="26772" spans="1:3" hidden="1" x14ac:dyDescent="0.25">
      <c r="A26772" t="s">
        <v>4130</v>
      </c>
      <c r="B26772" t="s">
        <v>30326</v>
      </c>
      <c r="C26772" t="s">
        <v>30327</v>
      </c>
    </row>
    <row r="26773" spans="1:3" hidden="1" x14ac:dyDescent="0.25">
      <c r="A26773" t="s">
        <v>4130</v>
      </c>
      <c r="B26773" t="s">
        <v>30328</v>
      </c>
      <c r="C26773" t="s">
        <v>30329</v>
      </c>
    </row>
    <row r="26774" spans="1:3" hidden="1" x14ac:dyDescent="0.25">
      <c r="A26774" t="s">
        <v>4130</v>
      </c>
      <c r="B26774" t="s">
        <v>4238</v>
      </c>
      <c r="C26774" t="s">
        <v>30329</v>
      </c>
    </row>
    <row r="26775" spans="1:3" hidden="1" x14ac:dyDescent="0.25">
      <c r="A26775" t="s">
        <v>4130</v>
      </c>
      <c r="B26775" t="s">
        <v>30330</v>
      </c>
      <c r="C26775" t="s">
        <v>30331</v>
      </c>
    </row>
    <row r="26776" spans="1:3" hidden="1" x14ac:dyDescent="0.25">
      <c r="A26776" t="s">
        <v>4130</v>
      </c>
      <c r="B26776" t="s">
        <v>4238</v>
      </c>
      <c r="C26776" t="s">
        <v>30331</v>
      </c>
    </row>
    <row r="26777" spans="1:3" hidden="1" x14ac:dyDescent="0.25">
      <c r="A26777" t="s">
        <v>4130</v>
      </c>
      <c r="B26777" t="s">
        <v>30332</v>
      </c>
      <c r="C26777" t="s">
        <v>30333</v>
      </c>
    </row>
    <row r="26778" spans="1:3" hidden="1" x14ac:dyDescent="0.25">
      <c r="A26778" t="s">
        <v>4130</v>
      </c>
      <c r="B26778" t="s">
        <v>4238</v>
      </c>
      <c r="C26778" t="s">
        <v>30333</v>
      </c>
    </row>
    <row r="26779" spans="1:3" hidden="1" x14ac:dyDescent="0.25">
      <c r="A26779" t="s">
        <v>4130</v>
      </c>
      <c r="B26779" t="s">
        <v>30334</v>
      </c>
      <c r="C26779" t="s">
        <v>30333</v>
      </c>
    </row>
    <row r="26780" spans="1:3" hidden="1" x14ac:dyDescent="0.25">
      <c r="A26780" t="s">
        <v>4130</v>
      </c>
      <c r="B26780" t="s">
        <v>30335</v>
      </c>
      <c r="C26780" t="s">
        <v>30336</v>
      </c>
    </row>
    <row r="26781" spans="1:3" hidden="1" x14ac:dyDescent="0.25">
      <c r="A26781" t="s">
        <v>4130</v>
      </c>
      <c r="B26781" t="s">
        <v>30337</v>
      </c>
      <c r="C26781" t="s">
        <v>30336</v>
      </c>
    </row>
    <row r="26782" spans="1:3" hidden="1" x14ac:dyDescent="0.25">
      <c r="A26782" t="s">
        <v>4130</v>
      </c>
      <c r="B26782" t="s">
        <v>30338</v>
      </c>
      <c r="C26782" t="s">
        <v>30339</v>
      </c>
    </row>
    <row r="26783" spans="1:3" hidden="1" x14ac:dyDescent="0.25">
      <c r="A26783" t="s">
        <v>4130</v>
      </c>
      <c r="B26783" t="s">
        <v>30340</v>
      </c>
      <c r="C26783" t="s">
        <v>30341</v>
      </c>
    </row>
    <row r="26784" spans="1:3" hidden="1" x14ac:dyDescent="0.25">
      <c r="A26784" t="s">
        <v>4130</v>
      </c>
      <c r="B26784" t="s">
        <v>30342</v>
      </c>
      <c r="C26784" t="s">
        <v>30343</v>
      </c>
    </row>
    <row r="26785" spans="1:3" hidden="1" x14ac:dyDescent="0.25">
      <c r="A26785" t="s">
        <v>4130</v>
      </c>
      <c r="B26785" t="s">
        <v>30344</v>
      </c>
      <c r="C26785" t="s">
        <v>30345</v>
      </c>
    </row>
    <row r="26786" spans="1:3" hidden="1" x14ac:dyDescent="0.25">
      <c r="A26786" t="s">
        <v>4130</v>
      </c>
      <c r="B26786" t="s">
        <v>30346</v>
      </c>
      <c r="C26786" t="s">
        <v>30347</v>
      </c>
    </row>
    <row r="26787" spans="1:3" hidden="1" x14ac:dyDescent="0.25">
      <c r="A26787" t="s">
        <v>4130</v>
      </c>
      <c r="B26787" t="s">
        <v>4238</v>
      </c>
      <c r="C26787" t="s">
        <v>30347</v>
      </c>
    </row>
    <row r="26788" spans="1:3" hidden="1" x14ac:dyDescent="0.25">
      <c r="A26788" t="s">
        <v>4130</v>
      </c>
      <c r="B26788" t="s">
        <v>30348</v>
      </c>
      <c r="C26788" t="s">
        <v>30349</v>
      </c>
    </row>
    <row r="26789" spans="1:3" hidden="1" x14ac:dyDescent="0.25">
      <c r="A26789" t="s">
        <v>4130</v>
      </c>
      <c r="B26789" t="s">
        <v>4238</v>
      </c>
      <c r="C26789" t="s">
        <v>30349</v>
      </c>
    </row>
    <row r="26790" spans="1:3" hidden="1" x14ac:dyDescent="0.25">
      <c r="A26790" t="s">
        <v>4130</v>
      </c>
      <c r="B26790" t="s">
        <v>30350</v>
      </c>
      <c r="C26790" t="s">
        <v>30351</v>
      </c>
    </row>
    <row r="26791" spans="1:3" hidden="1" x14ac:dyDescent="0.25">
      <c r="A26791" t="s">
        <v>4130</v>
      </c>
      <c r="B26791" t="s">
        <v>30352</v>
      </c>
      <c r="C26791" t="s">
        <v>30353</v>
      </c>
    </row>
    <row r="26792" spans="1:3" hidden="1" x14ac:dyDescent="0.25">
      <c r="A26792" t="s">
        <v>4130</v>
      </c>
      <c r="B26792" t="s">
        <v>30354</v>
      </c>
      <c r="C26792" t="s">
        <v>30355</v>
      </c>
    </row>
    <row r="26793" spans="1:3" hidden="1" x14ac:dyDescent="0.25">
      <c r="A26793" t="s">
        <v>4130</v>
      </c>
      <c r="B26793" t="s">
        <v>30356</v>
      </c>
      <c r="C26793" t="s">
        <v>30357</v>
      </c>
    </row>
    <row r="26794" spans="1:3" hidden="1" x14ac:dyDescent="0.25">
      <c r="A26794" t="s">
        <v>4130</v>
      </c>
      <c r="B26794" t="s">
        <v>30356</v>
      </c>
      <c r="C26794" t="s">
        <v>30358</v>
      </c>
    </row>
    <row r="26795" spans="1:3" hidden="1" x14ac:dyDescent="0.25">
      <c r="A26795" t="s">
        <v>4130</v>
      </c>
      <c r="B26795" t="s">
        <v>30359</v>
      </c>
      <c r="C26795" t="s">
        <v>30360</v>
      </c>
    </row>
    <row r="26796" spans="1:3" hidden="1" x14ac:dyDescent="0.25">
      <c r="A26796" t="s">
        <v>4130</v>
      </c>
      <c r="B26796" t="s">
        <v>4238</v>
      </c>
      <c r="C26796" t="s">
        <v>30360</v>
      </c>
    </row>
    <row r="26797" spans="1:3" hidden="1" x14ac:dyDescent="0.25">
      <c r="A26797" t="s">
        <v>4130</v>
      </c>
      <c r="B26797" t="s">
        <v>30361</v>
      </c>
      <c r="C26797" t="s">
        <v>30362</v>
      </c>
    </row>
    <row r="26798" spans="1:3" hidden="1" x14ac:dyDescent="0.25">
      <c r="A26798" t="s">
        <v>4130</v>
      </c>
      <c r="B26798" t="s">
        <v>30363</v>
      </c>
      <c r="C26798" t="s">
        <v>30364</v>
      </c>
    </row>
    <row r="26799" spans="1:3" hidden="1" x14ac:dyDescent="0.25">
      <c r="A26799" t="s">
        <v>4130</v>
      </c>
      <c r="B26799" t="s">
        <v>4238</v>
      </c>
      <c r="C26799" t="s">
        <v>30364</v>
      </c>
    </row>
    <row r="26800" spans="1:3" hidden="1" x14ac:dyDescent="0.25">
      <c r="A26800" t="s">
        <v>4130</v>
      </c>
      <c r="B26800" t="s">
        <v>30365</v>
      </c>
      <c r="C26800" t="s">
        <v>30366</v>
      </c>
    </row>
    <row r="26801" spans="1:3" hidden="1" x14ac:dyDescent="0.25">
      <c r="A26801" t="s">
        <v>4130</v>
      </c>
      <c r="B26801" t="s">
        <v>30367</v>
      </c>
      <c r="C26801" t="s">
        <v>30368</v>
      </c>
    </row>
    <row r="26802" spans="1:3" hidden="1" x14ac:dyDescent="0.25">
      <c r="A26802" t="s">
        <v>4130</v>
      </c>
      <c r="B26802" t="s">
        <v>30369</v>
      </c>
      <c r="C26802" t="s">
        <v>30370</v>
      </c>
    </row>
    <row r="26803" spans="1:3" hidden="1" x14ac:dyDescent="0.25">
      <c r="A26803" t="s">
        <v>4130</v>
      </c>
      <c r="B26803" t="s">
        <v>30371</v>
      </c>
      <c r="C26803" t="s">
        <v>30372</v>
      </c>
    </row>
    <row r="26804" spans="1:3" hidden="1" x14ac:dyDescent="0.25">
      <c r="A26804" t="s">
        <v>4130</v>
      </c>
      <c r="B26804" t="s">
        <v>4238</v>
      </c>
      <c r="C26804" t="s">
        <v>30372</v>
      </c>
    </row>
    <row r="26805" spans="1:3" hidden="1" x14ac:dyDescent="0.25">
      <c r="A26805" t="s">
        <v>4130</v>
      </c>
      <c r="B26805" t="s">
        <v>30373</v>
      </c>
      <c r="C26805" t="s">
        <v>30374</v>
      </c>
    </row>
    <row r="26806" spans="1:3" hidden="1" x14ac:dyDescent="0.25">
      <c r="A26806" t="s">
        <v>4130</v>
      </c>
      <c r="B26806" t="s">
        <v>4238</v>
      </c>
      <c r="C26806" t="s">
        <v>30374</v>
      </c>
    </row>
    <row r="26807" spans="1:3" hidden="1" x14ac:dyDescent="0.25">
      <c r="A26807" t="s">
        <v>4130</v>
      </c>
      <c r="B26807" t="s">
        <v>30375</v>
      </c>
      <c r="C26807" t="s">
        <v>30376</v>
      </c>
    </row>
    <row r="26808" spans="1:3" hidden="1" x14ac:dyDescent="0.25">
      <c r="A26808" t="s">
        <v>4130</v>
      </c>
      <c r="B26808" t="s">
        <v>4238</v>
      </c>
      <c r="C26808" t="s">
        <v>30376</v>
      </c>
    </row>
    <row r="26809" spans="1:3" hidden="1" x14ac:dyDescent="0.25">
      <c r="A26809" t="s">
        <v>4130</v>
      </c>
      <c r="B26809" t="s">
        <v>30377</v>
      </c>
      <c r="C26809" t="s">
        <v>30378</v>
      </c>
    </row>
    <row r="26810" spans="1:3" hidden="1" x14ac:dyDescent="0.25">
      <c r="A26810" t="s">
        <v>4130</v>
      </c>
      <c r="B26810" t="s">
        <v>4238</v>
      </c>
      <c r="C26810" t="s">
        <v>30378</v>
      </c>
    </row>
    <row r="26811" spans="1:3" hidden="1" x14ac:dyDescent="0.25">
      <c r="A26811" t="s">
        <v>4130</v>
      </c>
      <c r="B26811" t="s">
        <v>30379</v>
      </c>
      <c r="C26811" t="s">
        <v>30380</v>
      </c>
    </row>
    <row r="26812" spans="1:3" hidden="1" x14ac:dyDescent="0.25">
      <c r="A26812" t="s">
        <v>4130</v>
      </c>
      <c r="B26812" t="s">
        <v>4238</v>
      </c>
      <c r="C26812" t="s">
        <v>30380</v>
      </c>
    </row>
    <row r="26813" spans="1:3" hidden="1" x14ac:dyDescent="0.25">
      <c r="A26813" t="s">
        <v>4130</v>
      </c>
      <c r="B26813" t="s">
        <v>30381</v>
      </c>
      <c r="C26813" t="s">
        <v>30382</v>
      </c>
    </row>
    <row r="26814" spans="1:3" hidden="1" x14ac:dyDescent="0.25">
      <c r="A26814" t="s">
        <v>4130</v>
      </c>
      <c r="B26814" t="s">
        <v>4238</v>
      </c>
      <c r="C26814" t="s">
        <v>30382</v>
      </c>
    </row>
    <row r="26815" spans="1:3" hidden="1" x14ac:dyDescent="0.25">
      <c r="A26815" t="s">
        <v>4130</v>
      </c>
      <c r="B26815" t="s">
        <v>30383</v>
      </c>
      <c r="C26815" t="s">
        <v>30384</v>
      </c>
    </row>
    <row r="26816" spans="1:3" hidden="1" x14ac:dyDescent="0.25">
      <c r="A26816" t="s">
        <v>4130</v>
      </c>
      <c r="B26816" t="s">
        <v>30385</v>
      </c>
      <c r="C26816" t="s">
        <v>30386</v>
      </c>
    </row>
    <row r="26817" spans="1:3" hidden="1" x14ac:dyDescent="0.25">
      <c r="A26817" t="s">
        <v>4130</v>
      </c>
      <c r="B26817" t="s">
        <v>30387</v>
      </c>
      <c r="C26817" t="s">
        <v>30388</v>
      </c>
    </row>
    <row r="26818" spans="1:3" hidden="1" x14ac:dyDescent="0.25">
      <c r="A26818" t="s">
        <v>4130</v>
      </c>
      <c r="B26818" t="s">
        <v>30389</v>
      </c>
      <c r="C26818" t="s">
        <v>30390</v>
      </c>
    </row>
    <row r="26819" spans="1:3" hidden="1" x14ac:dyDescent="0.25">
      <c r="A26819" t="s">
        <v>4130</v>
      </c>
      <c r="B26819" t="s">
        <v>4238</v>
      </c>
      <c r="C26819" t="s">
        <v>30390</v>
      </c>
    </row>
    <row r="26820" spans="1:3" hidden="1" x14ac:dyDescent="0.25">
      <c r="A26820" t="s">
        <v>4130</v>
      </c>
      <c r="B26820" t="s">
        <v>30391</v>
      </c>
      <c r="C26820" t="s">
        <v>30392</v>
      </c>
    </row>
    <row r="26821" spans="1:3" hidden="1" x14ac:dyDescent="0.25">
      <c r="A26821" t="s">
        <v>4130</v>
      </c>
      <c r="B26821" t="s">
        <v>30393</v>
      </c>
      <c r="C26821" t="s">
        <v>30394</v>
      </c>
    </row>
    <row r="26822" spans="1:3" hidden="1" x14ac:dyDescent="0.25">
      <c r="A26822" t="s">
        <v>4130</v>
      </c>
      <c r="B26822" t="s">
        <v>30395</v>
      </c>
      <c r="C26822" t="s">
        <v>30396</v>
      </c>
    </row>
    <row r="26823" spans="1:3" hidden="1" x14ac:dyDescent="0.25">
      <c r="A26823" t="s">
        <v>4130</v>
      </c>
      <c r="B26823" t="s">
        <v>21881</v>
      </c>
      <c r="C26823" t="s">
        <v>30396</v>
      </c>
    </row>
    <row r="26824" spans="1:3" hidden="1" x14ac:dyDescent="0.25">
      <c r="A26824" t="s">
        <v>4130</v>
      </c>
      <c r="B26824" t="s">
        <v>30397</v>
      </c>
      <c r="C26824" t="s">
        <v>30396</v>
      </c>
    </row>
    <row r="26825" spans="1:3" hidden="1" x14ac:dyDescent="0.25">
      <c r="A26825" t="s">
        <v>4130</v>
      </c>
      <c r="B26825" t="s">
        <v>30398</v>
      </c>
      <c r="C26825" t="s">
        <v>30399</v>
      </c>
    </row>
    <row r="26826" spans="1:3" hidden="1" x14ac:dyDescent="0.25">
      <c r="A26826" t="s">
        <v>4130</v>
      </c>
      <c r="B26826" t="s">
        <v>30400</v>
      </c>
      <c r="C26826" t="s">
        <v>30399</v>
      </c>
    </row>
    <row r="26827" spans="1:3" hidden="1" x14ac:dyDescent="0.25">
      <c r="A26827" t="s">
        <v>4130</v>
      </c>
      <c r="B26827" t="s">
        <v>21881</v>
      </c>
      <c r="C26827" t="s">
        <v>30399</v>
      </c>
    </row>
    <row r="26828" spans="1:3" hidden="1" x14ac:dyDescent="0.25">
      <c r="A26828" t="s">
        <v>4130</v>
      </c>
      <c r="B26828" t="s">
        <v>30401</v>
      </c>
      <c r="C26828" t="s">
        <v>30300</v>
      </c>
    </row>
    <row r="26829" spans="1:3" hidden="1" x14ac:dyDescent="0.25">
      <c r="A26829" t="s">
        <v>4130</v>
      </c>
      <c r="B26829" t="s">
        <v>30402</v>
      </c>
      <c r="C26829" t="s">
        <v>30403</v>
      </c>
    </row>
    <row r="26830" spans="1:3" hidden="1" x14ac:dyDescent="0.25">
      <c r="A26830" t="s">
        <v>4130</v>
      </c>
      <c r="B26830" t="s">
        <v>30404</v>
      </c>
      <c r="C26830" t="s">
        <v>30405</v>
      </c>
    </row>
    <row r="26831" spans="1:3" hidden="1" x14ac:dyDescent="0.25">
      <c r="A26831" t="s">
        <v>4130</v>
      </c>
      <c r="B26831" t="s">
        <v>30406</v>
      </c>
      <c r="C26831" t="s">
        <v>30407</v>
      </c>
    </row>
    <row r="26832" spans="1:3" hidden="1" x14ac:dyDescent="0.25">
      <c r="A26832" t="s">
        <v>4130</v>
      </c>
      <c r="B26832" t="s">
        <v>30408</v>
      </c>
      <c r="C26832" t="s">
        <v>30409</v>
      </c>
    </row>
    <row r="26833" spans="1:3" hidden="1" x14ac:dyDescent="0.25">
      <c r="A26833" t="s">
        <v>4130</v>
      </c>
      <c r="B26833" t="s">
        <v>30410</v>
      </c>
      <c r="C26833" t="s">
        <v>30411</v>
      </c>
    </row>
    <row r="26834" spans="1:3" hidden="1" x14ac:dyDescent="0.25">
      <c r="A26834" t="s">
        <v>4130</v>
      </c>
      <c r="B26834" t="s">
        <v>4238</v>
      </c>
      <c r="C26834" t="s">
        <v>30411</v>
      </c>
    </row>
    <row r="26835" spans="1:3" hidden="1" x14ac:dyDescent="0.25">
      <c r="A26835" t="s">
        <v>4130</v>
      </c>
      <c r="B26835" t="s">
        <v>30412</v>
      </c>
      <c r="C26835" t="s">
        <v>30413</v>
      </c>
    </row>
    <row r="26836" spans="1:3" hidden="1" x14ac:dyDescent="0.25">
      <c r="A26836" t="s">
        <v>4130</v>
      </c>
      <c r="B26836" t="s">
        <v>30414</v>
      </c>
      <c r="C26836" t="s">
        <v>30415</v>
      </c>
    </row>
    <row r="26837" spans="1:3" hidden="1" x14ac:dyDescent="0.25">
      <c r="A26837" t="s">
        <v>4130</v>
      </c>
      <c r="B26837" t="s">
        <v>30416</v>
      </c>
      <c r="C26837" t="s">
        <v>30417</v>
      </c>
    </row>
    <row r="26838" spans="1:3" hidden="1" x14ac:dyDescent="0.25">
      <c r="A26838" t="s">
        <v>4130</v>
      </c>
      <c r="B26838" t="s">
        <v>30418</v>
      </c>
      <c r="C26838" t="s">
        <v>30417</v>
      </c>
    </row>
    <row r="26839" spans="1:3" hidden="1" x14ac:dyDescent="0.25">
      <c r="A26839" t="s">
        <v>4130</v>
      </c>
      <c r="B26839" t="s">
        <v>30419</v>
      </c>
      <c r="C26839" t="s">
        <v>30420</v>
      </c>
    </row>
    <row r="26840" spans="1:3" hidden="1" x14ac:dyDescent="0.25">
      <c r="A26840" t="s">
        <v>4130</v>
      </c>
      <c r="B26840" t="s">
        <v>30421</v>
      </c>
      <c r="C26840" t="s">
        <v>30420</v>
      </c>
    </row>
    <row r="26841" spans="1:3" hidden="1" x14ac:dyDescent="0.25">
      <c r="A26841" t="s">
        <v>4130</v>
      </c>
      <c r="B26841" t="s">
        <v>30422</v>
      </c>
      <c r="C26841" t="s">
        <v>30423</v>
      </c>
    </row>
    <row r="26842" spans="1:3" hidden="1" x14ac:dyDescent="0.25">
      <c r="A26842" t="s">
        <v>4130</v>
      </c>
      <c r="B26842" t="s">
        <v>30424</v>
      </c>
      <c r="C26842" t="s">
        <v>30425</v>
      </c>
    </row>
    <row r="26843" spans="1:3" hidden="1" x14ac:dyDescent="0.25">
      <c r="A26843" t="s">
        <v>4130</v>
      </c>
      <c r="B26843" t="s">
        <v>30426</v>
      </c>
      <c r="C26843" t="s">
        <v>30427</v>
      </c>
    </row>
    <row r="26844" spans="1:3" hidden="1" x14ac:dyDescent="0.25">
      <c r="A26844" t="s">
        <v>4130</v>
      </c>
      <c r="B26844" t="s">
        <v>30428</v>
      </c>
      <c r="C26844" t="s">
        <v>30429</v>
      </c>
    </row>
    <row r="26845" spans="1:3" hidden="1" x14ac:dyDescent="0.25">
      <c r="A26845" t="s">
        <v>4130</v>
      </c>
      <c r="B26845" t="s">
        <v>4238</v>
      </c>
      <c r="C26845" t="s">
        <v>30429</v>
      </c>
    </row>
    <row r="26846" spans="1:3" hidden="1" x14ac:dyDescent="0.25">
      <c r="A26846" t="s">
        <v>4130</v>
      </c>
      <c r="B26846" t="s">
        <v>30430</v>
      </c>
      <c r="C26846" t="s">
        <v>30431</v>
      </c>
    </row>
    <row r="26847" spans="1:3" hidden="1" x14ac:dyDescent="0.25">
      <c r="A26847" t="s">
        <v>4130</v>
      </c>
      <c r="B26847" t="s">
        <v>30432</v>
      </c>
      <c r="C26847" t="s">
        <v>30433</v>
      </c>
    </row>
    <row r="26848" spans="1:3" hidden="1" x14ac:dyDescent="0.25">
      <c r="A26848" t="s">
        <v>4130</v>
      </c>
      <c r="B26848" t="s">
        <v>30434</v>
      </c>
      <c r="C26848" t="s">
        <v>30435</v>
      </c>
    </row>
    <row r="26849" spans="1:3" hidden="1" x14ac:dyDescent="0.25">
      <c r="A26849" t="s">
        <v>4130</v>
      </c>
      <c r="B26849" t="s">
        <v>30434</v>
      </c>
      <c r="C26849" t="s">
        <v>30436</v>
      </c>
    </row>
    <row r="26850" spans="1:3" hidden="1" x14ac:dyDescent="0.25">
      <c r="A26850" t="s">
        <v>4130</v>
      </c>
      <c r="B26850" t="s">
        <v>30437</v>
      </c>
      <c r="C26850" t="s">
        <v>30438</v>
      </c>
    </row>
    <row r="26851" spans="1:3" hidden="1" x14ac:dyDescent="0.25">
      <c r="A26851" t="s">
        <v>4130</v>
      </c>
      <c r="B26851" t="s">
        <v>30439</v>
      </c>
      <c r="C26851" t="s">
        <v>30440</v>
      </c>
    </row>
    <row r="26852" spans="1:3" hidden="1" x14ac:dyDescent="0.25">
      <c r="A26852" t="s">
        <v>4130</v>
      </c>
      <c r="B26852" t="s">
        <v>30441</v>
      </c>
      <c r="C26852" t="s">
        <v>30442</v>
      </c>
    </row>
    <row r="26853" spans="1:3" hidden="1" x14ac:dyDescent="0.25">
      <c r="A26853" t="s">
        <v>4130</v>
      </c>
      <c r="B26853" t="s">
        <v>30443</v>
      </c>
      <c r="C26853" t="s">
        <v>30444</v>
      </c>
    </row>
    <row r="26854" spans="1:3" hidden="1" x14ac:dyDescent="0.25">
      <c r="A26854" t="s">
        <v>4130</v>
      </c>
      <c r="B26854" t="s">
        <v>30445</v>
      </c>
      <c r="C26854" t="s">
        <v>30446</v>
      </c>
    </row>
    <row r="26855" spans="1:3" hidden="1" x14ac:dyDescent="0.25">
      <c r="A26855" t="s">
        <v>4130</v>
      </c>
      <c r="B26855" t="s">
        <v>30447</v>
      </c>
      <c r="C26855" t="s">
        <v>30448</v>
      </c>
    </row>
    <row r="26856" spans="1:3" hidden="1" x14ac:dyDescent="0.25">
      <c r="A26856" t="s">
        <v>4130</v>
      </c>
      <c r="B26856" t="s">
        <v>30449</v>
      </c>
      <c r="C26856" t="s">
        <v>30450</v>
      </c>
    </row>
    <row r="26857" spans="1:3" hidden="1" x14ac:dyDescent="0.25">
      <c r="A26857" t="s">
        <v>4130</v>
      </c>
      <c r="B26857" t="s">
        <v>30451</v>
      </c>
      <c r="C26857" t="s">
        <v>30452</v>
      </c>
    </row>
    <row r="26858" spans="1:3" hidden="1" x14ac:dyDescent="0.25">
      <c r="A26858" t="s">
        <v>4130</v>
      </c>
      <c r="B26858" t="s">
        <v>30453</v>
      </c>
      <c r="C26858" t="s">
        <v>30454</v>
      </c>
    </row>
    <row r="26859" spans="1:3" hidden="1" x14ac:dyDescent="0.25">
      <c r="A26859" t="s">
        <v>4130</v>
      </c>
      <c r="B26859" t="s">
        <v>30455</v>
      </c>
      <c r="C26859" t="s">
        <v>30456</v>
      </c>
    </row>
    <row r="26860" spans="1:3" hidden="1" x14ac:dyDescent="0.25">
      <c r="A26860" t="s">
        <v>4130</v>
      </c>
      <c r="B26860" t="s">
        <v>30457</v>
      </c>
      <c r="C26860" t="s">
        <v>30458</v>
      </c>
    </row>
    <row r="26861" spans="1:3" hidden="1" x14ac:dyDescent="0.25">
      <c r="A26861" t="s">
        <v>4130</v>
      </c>
      <c r="B26861" t="s">
        <v>30459</v>
      </c>
      <c r="C26861" t="s">
        <v>30460</v>
      </c>
    </row>
    <row r="26862" spans="1:3" hidden="1" x14ac:dyDescent="0.25">
      <c r="A26862" t="s">
        <v>4130</v>
      </c>
      <c r="B26862" t="s">
        <v>30461</v>
      </c>
      <c r="C26862" t="s">
        <v>30462</v>
      </c>
    </row>
    <row r="26863" spans="1:3" hidden="1" x14ac:dyDescent="0.25">
      <c r="A26863" t="s">
        <v>4130</v>
      </c>
      <c r="B26863" t="s">
        <v>30463</v>
      </c>
      <c r="C26863" t="s">
        <v>30464</v>
      </c>
    </row>
    <row r="26864" spans="1:3" hidden="1" x14ac:dyDescent="0.25">
      <c r="A26864" t="s">
        <v>4130</v>
      </c>
      <c r="B26864" t="s">
        <v>30465</v>
      </c>
      <c r="C26864" t="s">
        <v>30466</v>
      </c>
    </row>
    <row r="26865" spans="1:3" hidden="1" x14ac:dyDescent="0.25">
      <c r="A26865" t="s">
        <v>4130</v>
      </c>
      <c r="B26865" t="s">
        <v>30467</v>
      </c>
      <c r="C26865" t="s">
        <v>30468</v>
      </c>
    </row>
    <row r="26866" spans="1:3" hidden="1" x14ac:dyDescent="0.25">
      <c r="A26866" t="s">
        <v>4130</v>
      </c>
      <c r="B26866" t="s">
        <v>30469</v>
      </c>
      <c r="C26866" t="s">
        <v>30470</v>
      </c>
    </row>
    <row r="26867" spans="1:3" hidden="1" x14ac:dyDescent="0.25">
      <c r="A26867" t="s">
        <v>4130</v>
      </c>
      <c r="B26867" t="s">
        <v>30471</v>
      </c>
      <c r="C26867" t="s">
        <v>30472</v>
      </c>
    </row>
    <row r="26868" spans="1:3" hidden="1" x14ac:dyDescent="0.25">
      <c r="A26868" t="s">
        <v>4130</v>
      </c>
      <c r="B26868" t="s">
        <v>30473</v>
      </c>
      <c r="C26868" t="s">
        <v>30474</v>
      </c>
    </row>
    <row r="26869" spans="1:3" hidden="1" x14ac:dyDescent="0.25">
      <c r="A26869" t="s">
        <v>4130</v>
      </c>
      <c r="B26869" t="s">
        <v>30475</v>
      </c>
      <c r="C26869" t="s">
        <v>30476</v>
      </c>
    </row>
    <row r="26870" spans="1:3" hidden="1" x14ac:dyDescent="0.25">
      <c r="A26870" t="s">
        <v>4130</v>
      </c>
      <c r="B26870" t="s">
        <v>30477</v>
      </c>
      <c r="C26870" t="s">
        <v>30476</v>
      </c>
    </row>
    <row r="26871" spans="1:3" hidden="1" x14ac:dyDescent="0.25">
      <c r="A26871" t="s">
        <v>4130</v>
      </c>
      <c r="B26871" t="s">
        <v>30478</v>
      </c>
      <c r="C26871" t="s">
        <v>30479</v>
      </c>
    </row>
    <row r="26872" spans="1:3" hidden="1" x14ac:dyDescent="0.25">
      <c r="A26872" t="s">
        <v>4130</v>
      </c>
      <c r="B26872" t="s">
        <v>30480</v>
      </c>
      <c r="C26872" t="s">
        <v>30481</v>
      </c>
    </row>
    <row r="26873" spans="1:3" hidden="1" x14ac:dyDescent="0.25">
      <c r="A26873" t="s">
        <v>4130</v>
      </c>
      <c r="B26873" t="s">
        <v>30482</v>
      </c>
      <c r="C26873" t="s">
        <v>30481</v>
      </c>
    </row>
    <row r="26874" spans="1:3" hidden="1" x14ac:dyDescent="0.25">
      <c r="A26874" t="s">
        <v>4130</v>
      </c>
      <c r="B26874" t="s">
        <v>30483</v>
      </c>
      <c r="C26874" t="s">
        <v>30484</v>
      </c>
    </row>
    <row r="26875" spans="1:3" hidden="1" x14ac:dyDescent="0.25">
      <c r="A26875" t="s">
        <v>4130</v>
      </c>
      <c r="B26875" t="s">
        <v>30485</v>
      </c>
      <c r="C26875" t="s">
        <v>30486</v>
      </c>
    </row>
    <row r="26876" spans="1:3" hidden="1" x14ac:dyDescent="0.25">
      <c r="A26876" t="s">
        <v>4130</v>
      </c>
      <c r="B26876" t="s">
        <v>30487</v>
      </c>
      <c r="C26876" t="s">
        <v>30488</v>
      </c>
    </row>
    <row r="26877" spans="1:3" hidden="1" x14ac:dyDescent="0.25">
      <c r="A26877" t="s">
        <v>4130</v>
      </c>
      <c r="B26877" t="s">
        <v>30489</v>
      </c>
      <c r="C26877" t="s">
        <v>482</v>
      </c>
    </row>
    <row r="26878" spans="1:3" hidden="1" x14ac:dyDescent="0.25">
      <c r="A26878" t="s">
        <v>4130</v>
      </c>
      <c r="B26878" t="s">
        <v>4238</v>
      </c>
      <c r="C26878" t="s">
        <v>482</v>
      </c>
    </row>
    <row r="26879" spans="1:3" hidden="1" x14ac:dyDescent="0.25">
      <c r="A26879" t="s">
        <v>4130</v>
      </c>
      <c r="B26879" t="s">
        <v>30490</v>
      </c>
      <c r="C26879" t="s">
        <v>30491</v>
      </c>
    </row>
    <row r="26880" spans="1:3" hidden="1" x14ac:dyDescent="0.25">
      <c r="A26880" t="s">
        <v>4130</v>
      </c>
      <c r="B26880" t="s">
        <v>30492</v>
      </c>
      <c r="C26880" t="s">
        <v>30493</v>
      </c>
    </row>
    <row r="26881" spans="1:3" hidden="1" x14ac:dyDescent="0.25">
      <c r="A26881" t="s">
        <v>4130</v>
      </c>
      <c r="B26881" t="s">
        <v>30494</v>
      </c>
      <c r="C26881" t="s">
        <v>30493</v>
      </c>
    </row>
    <row r="26882" spans="1:3" hidden="1" x14ac:dyDescent="0.25">
      <c r="A26882" t="s">
        <v>4130</v>
      </c>
      <c r="B26882" t="s">
        <v>30495</v>
      </c>
      <c r="C26882" t="s">
        <v>465</v>
      </c>
    </row>
    <row r="26883" spans="1:3" hidden="1" x14ac:dyDescent="0.25">
      <c r="A26883" t="s">
        <v>4130</v>
      </c>
      <c r="B26883" t="s">
        <v>4238</v>
      </c>
      <c r="C26883" t="s">
        <v>465</v>
      </c>
    </row>
    <row r="26884" spans="1:3" hidden="1" x14ac:dyDescent="0.25">
      <c r="A26884" t="s">
        <v>4130</v>
      </c>
      <c r="B26884" t="s">
        <v>30496</v>
      </c>
      <c r="C26884" t="s">
        <v>30497</v>
      </c>
    </row>
    <row r="26885" spans="1:3" hidden="1" x14ac:dyDescent="0.25">
      <c r="A26885" t="s">
        <v>4130</v>
      </c>
      <c r="B26885" t="s">
        <v>466</v>
      </c>
      <c r="C26885" t="s">
        <v>467</v>
      </c>
    </row>
    <row r="26886" spans="1:3" hidden="1" x14ac:dyDescent="0.25">
      <c r="A26886" t="s">
        <v>4130</v>
      </c>
      <c r="B26886" t="s">
        <v>30498</v>
      </c>
      <c r="C26886" t="s">
        <v>30499</v>
      </c>
    </row>
    <row r="26887" spans="1:3" hidden="1" x14ac:dyDescent="0.25">
      <c r="A26887" t="s">
        <v>4130</v>
      </c>
      <c r="B26887" t="s">
        <v>30500</v>
      </c>
      <c r="C26887" t="s">
        <v>30501</v>
      </c>
    </row>
    <row r="26888" spans="1:3" hidden="1" x14ac:dyDescent="0.25">
      <c r="A26888" t="s">
        <v>4130</v>
      </c>
      <c r="B26888" t="s">
        <v>30502</v>
      </c>
      <c r="C26888" t="s">
        <v>30503</v>
      </c>
    </row>
    <row r="26889" spans="1:3" hidden="1" x14ac:dyDescent="0.25">
      <c r="A26889" t="s">
        <v>4130</v>
      </c>
      <c r="B26889" t="s">
        <v>30504</v>
      </c>
      <c r="C26889" t="s">
        <v>30505</v>
      </c>
    </row>
    <row r="26890" spans="1:3" hidden="1" x14ac:dyDescent="0.25">
      <c r="A26890" t="s">
        <v>4130</v>
      </c>
      <c r="B26890" t="s">
        <v>30506</v>
      </c>
      <c r="C26890" t="s">
        <v>30507</v>
      </c>
    </row>
    <row r="26891" spans="1:3" hidden="1" x14ac:dyDescent="0.25">
      <c r="A26891" t="s">
        <v>4130</v>
      </c>
      <c r="B26891" t="s">
        <v>30508</v>
      </c>
      <c r="C26891" t="s">
        <v>449</v>
      </c>
    </row>
    <row r="26892" spans="1:3" hidden="1" x14ac:dyDescent="0.25">
      <c r="A26892" t="s">
        <v>4130</v>
      </c>
      <c r="B26892" t="s">
        <v>4238</v>
      </c>
      <c r="C26892" t="s">
        <v>449</v>
      </c>
    </row>
    <row r="26893" spans="1:3" hidden="1" x14ac:dyDescent="0.25">
      <c r="A26893" t="s">
        <v>4130</v>
      </c>
      <c r="B26893" t="s">
        <v>30508</v>
      </c>
      <c r="C26893" t="s">
        <v>18598</v>
      </c>
    </row>
    <row r="26894" spans="1:3" hidden="1" x14ac:dyDescent="0.25">
      <c r="A26894" t="s">
        <v>4130</v>
      </c>
      <c r="B26894" t="s">
        <v>30509</v>
      </c>
      <c r="C26894" t="s">
        <v>450</v>
      </c>
    </row>
    <row r="26895" spans="1:3" hidden="1" x14ac:dyDescent="0.25">
      <c r="A26895" t="s">
        <v>4130</v>
      </c>
      <c r="B26895" t="s">
        <v>4238</v>
      </c>
      <c r="C26895" t="s">
        <v>450</v>
      </c>
    </row>
    <row r="26896" spans="1:3" hidden="1" x14ac:dyDescent="0.25">
      <c r="A26896" t="s">
        <v>4130</v>
      </c>
      <c r="B26896" t="s">
        <v>30510</v>
      </c>
      <c r="C26896" t="s">
        <v>481</v>
      </c>
    </row>
    <row r="26897" spans="1:3" hidden="1" x14ac:dyDescent="0.25">
      <c r="A26897" t="s">
        <v>4130</v>
      </c>
      <c r="B26897" t="s">
        <v>4238</v>
      </c>
      <c r="C26897" t="s">
        <v>481</v>
      </c>
    </row>
    <row r="26898" spans="1:3" hidden="1" x14ac:dyDescent="0.25">
      <c r="A26898" t="s">
        <v>4130</v>
      </c>
      <c r="B26898" t="s">
        <v>30511</v>
      </c>
      <c r="C26898" t="s">
        <v>30512</v>
      </c>
    </row>
    <row r="26899" spans="1:3" hidden="1" x14ac:dyDescent="0.25">
      <c r="A26899" t="s">
        <v>4130</v>
      </c>
      <c r="B26899" t="s">
        <v>30513</v>
      </c>
      <c r="C26899" t="s">
        <v>483</v>
      </c>
    </row>
    <row r="26900" spans="1:3" hidden="1" x14ac:dyDescent="0.25">
      <c r="A26900" t="s">
        <v>4130</v>
      </c>
      <c r="B26900" t="s">
        <v>30514</v>
      </c>
      <c r="C26900" t="s">
        <v>30515</v>
      </c>
    </row>
    <row r="26901" spans="1:3" hidden="1" x14ac:dyDescent="0.25">
      <c r="A26901" t="s">
        <v>4130</v>
      </c>
      <c r="B26901" t="s">
        <v>30516</v>
      </c>
      <c r="C26901" t="s">
        <v>30517</v>
      </c>
    </row>
    <row r="26902" spans="1:3" hidden="1" x14ac:dyDescent="0.25">
      <c r="A26902" t="s">
        <v>4130</v>
      </c>
      <c r="B26902" t="s">
        <v>4238</v>
      </c>
      <c r="C26902" t="s">
        <v>30517</v>
      </c>
    </row>
    <row r="26903" spans="1:3" hidden="1" x14ac:dyDescent="0.25">
      <c r="A26903" t="s">
        <v>4130</v>
      </c>
      <c r="B26903" t="s">
        <v>30518</v>
      </c>
      <c r="C26903" t="s">
        <v>30519</v>
      </c>
    </row>
    <row r="26904" spans="1:3" hidden="1" x14ac:dyDescent="0.25">
      <c r="A26904" t="s">
        <v>4130</v>
      </c>
      <c r="B26904" t="s">
        <v>4238</v>
      </c>
      <c r="C26904" t="s">
        <v>30519</v>
      </c>
    </row>
    <row r="26905" spans="1:3" hidden="1" x14ac:dyDescent="0.25">
      <c r="A26905" t="s">
        <v>4130</v>
      </c>
      <c r="B26905" t="s">
        <v>30520</v>
      </c>
      <c r="C26905" t="s">
        <v>30521</v>
      </c>
    </row>
    <row r="26906" spans="1:3" hidden="1" x14ac:dyDescent="0.25">
      <c r="A26906" t="s">
        <v>4130</v>
      </c>
      <c r="B26906" t="s">
        <v>4238</v>
      </c>
      <c r="C26906" t="s">
        <v>30521</v>
      </c>
    </row>
    <row r="26907" spans="1:3" hidden="1" x14ac:dyDescent="0.25">
      <c r="A26907" t="s">
        <v>4130</v>
      </c>
      <c r="B26907" t="s">
        <v>30522</v>
      </c>
      <c r="C26907" t="s">
        <v>30523</v>
      </c>
    </row>
    <row r="26908" spans="1:3" hidden="1" x14ac:dyDescent="0.25">
      <c r="A26908" t="s">
        <v>4130</v>
      </c>
      <c r="B26908" t="s">
        <v>4238</v>
      </c>
      <c r="C26908" t="s">
        <v>30523</v>
      </c>
    </row>
    <row r="26909" spans="1:3" hidden="1" x14ac:dyDescent="0.25">
      <c r="A26909" t="s">
        <v>4130</v>
      </c>
      <c r="B26909" t="s">
        <v>30524</v>
      </c>
      <c r="C26909" t="s">
        <v>30525</v>
      </c>
    </row>
    <row r="26910" spans="1:3" hidden="1" x14ac:dyDescent="0.25">
      <c r="A26910" t="s">
        <v>4130</v>
      </c>
      <c r="B26910" t="s">
        <v>30526</v>
      </c>
      <c r="C26910" t="s">
        <v>30527</v>
      </c>
    </row>
    <row r="26911" spans="1:3" hidden="1" x14ac:dyDescent="0.25">
      <c r="A26911" t="s">
        <v>4130</v>
      </c>
      <c r="B26911" t="s">
        <v>30528</v>
      </c>
      <c r="C26911" t="s">
        <v>30529</v>
      </c>
    </row>
    <row r="26912" spans="1:3" hidden="1" x14ac:dyDescent="0.25">
      <c r="A26912" t="s">
        <v>4130</v>
      </c>
      <c r="B26912" t="s">
        <v>30530</v>
      </c>
      <c r="C26912" t="s">
        <v>30531</v>
      </c>
    </row>
    <row r="26913" spans="1:3" hidden="1" x14ac:dyDescent="0.25">
      <c r="A26913" t="s">
        <v>4130</v>
      </c>
      <c r="B26913" t="s">
        <v>4238</v>
      </c>
      <c r="C26913" t="s">
        <v>30531</v>
      </c>
    </row>
    <row r="26914" spans="1:3" hidden="1" x14ac:dyDescent="0.25">
      <c r="A26914" t="s">
        <v>4130</v>
      </c>
      <c r="B26914" t="s">
        <v>30532</v>
      </c>
      <c r="C26914" t="s">
        <v>448</v>
      </c>
    </row>
    <row r="26915" spans="1:3" hidden="1" x14ac:dyDescent="0.25">
      <c r="A26915" t="s">
        <v>4130</v>
      </c>
      <c r="B26915" t="s">
        <v>4238</v>
      </c>
      <c r="C26915" t="s">
        <v>448</v>
      </c>
    </row>
    <row r="26916" spans="1:3" hidden="1" x14ac:dyDescent="0.25">
      <c r="A26916" t="s">
        <v>4130</v>
      </c>
      <c r="B26916" t="s">
        <v>30533</v>
      </c>
      <c r="C26916" t="s">
        <v>30534</v>
      </c>
    </row>
    <row r="26917" spans="1:3" hidden="1" x14ac:dyDescent="0.25">
      <c r="A26917" t="s">
        <v>4130</v>
      </c>
      <c r="B26917" t="s">
        <v>30535</v>
      </c>
      <c r="C26917" t="s">
        <v>30536</v>
      </c>
    </row>
    <row r="26918" spans="1:3" hidden="1" x14ac:dyDescent="0.25">
      <c r="A26918" t="s">
        <v>4130</v>
      </c>
      <c r="B26918" t="s">
        <v>4238</v>
      </c>
      <c r="C26918" t="s">
        <v>30536</v>
      </c>
    </row>
    <row r="26919" spans="1:3" hidden="1" x14ac:dyDescent="0.25">
      <c r="A26919" t="s">
        <v>4130</v>
      </c>
      <c r="B26919" t="s">
        <v>30537</v>
      </c>
      <c r="C26919" t="s">
        <v>30538</v>
      </c>
    </row>
    <row r="26920" spans="1:3" hidden="1" x14ac:dyDescent="0.25">
      <c r="A26920" t="s">
        <v>4130</v>
      </c>
      <c r="B26920" t="s">
        <v>30539</v>
      </c>
      <c r="C26920" t="s">
        <v>30540</v>
      </c>
    </row>
    <row r="26921" spans="1:3" hidden="1" x14ac:dyDescent="0.25">
      <c r="A26921" t="s">
        <v>4130</v>
      </c>
      <c r="B26921" t="s">
        <v>30541</v>
      </c>
      <c r="C26921" t="s">
        <v>30542</v>
      </c>
    </row>
    <row r="26922" spans="1:3" hidden="1" x14ac:dyDescent="0.25">
      <c r="A26922" t="s">
        <v>4130</v>
      </c>
      <c r="B26922" t="s">
        <v>30543</v>
      </c>
      <c r="C26922" t="s">
        <v>30544</v>
      </c>
    </row>
    <row r="26923" spans="1:3" hidden="1" x14ac:dyDescent="0.25">
      <c r="A26923" t="s">
        <v>4130</v>
      </c>
      <c r="B26923" t="s">
        <v>30545</v>
      </c>
      <c r="C26923" t="s">
        <v>447</v>
      </c>
    </row>
    <row r="26924" spans="1:3" hidden="1" x14ac:dyDescent="0.25">
      <c r="A26924" t="s">
        <v>4130</v>
      </c>
      <c r="B26924" t="s">
        <v>30546</v>
      </c>
      <c r="C26924" t="s">
        <v>474</v>
      </c>
    </row>
    <row r="26925" spans="1:3" hidden="1" x14ac:dyDescent="0.25">
      <c r="A26925" t="s">
        <v>4130</v>
      </c>
      <c r="B26925" t="s">
        <v>30547</v>
      </c>
      <c r="C26925" t="s">
        <v>30548</v>
      </c>
    </row>
    <row r="26926" spans="1:3" hidden="1" x14ac:dyDescent="0.25">
      <c r="A26926" t="s">
        <v>4130</v>
      </c>
      <c r="B26926" t="s">
        <v>4238</v>
      </c>
      <c r="C26926" t="s">
        <v>30548</v>
      </c>
    </row>
    <row r="26927" spans="1:3" hidden="1" x14ac:dyDescent="0.25">
      <c r="A26927" t="s">
        <v>4130</v>
      </c>
      <c r="B26927" t="s">
        <v>30549</v>
      </c>
      <c r="C26927" t="s">
        <v>30550</v>
      </c>
    </row>
    <row r="26928" spans="1:3" hidden="1" x14ac:dyDescent="0.25">
      <c r="A26928" t="s">
        <v>4130</v>
      </c>
      <c r="B26928" t="s">
        <v>30551</v>
      </c>
      <c r="C26928" t="s">
        <v>30552</v>
      </c>
    </row>
    <row r="26929" spans="1:3" hidden="1" x14ac:dyDescent="0.25">
      <c r="A26929" t="s">
        <v>4130</v>
      </c>
      <c r="B26929" t="s">
        <v>30553</v>
      </c>
      <c r="C26929" t="s">
        <v>475</v>
      </c>
    </row>
    <row r="26930" spans="1:3" hidden="1" x14ac:dyDescent="0.25">
      <c r="A26930" t="s">
        <v>4130</v>
      </c>
      <c r="B26930" t="s">
        <v>4238</v>
      </c>
      <c r="C26930" t="s">
        <v>475</v>
      </c>
    </row>
    <row r="26931" spans="1:3" hidden="1" x14ac:dyDescent="0.25">
      <c r="A26931" t="s">
        <v>4130</v>
      </c>
      <c r="B26931" t="s">
        <v>30554</v>
      </c>
      <c r="C26931" t="s">
        <v>473</v>
      </c>
    </row>
    <row r="26932" spans="1:3" hidden="1" x14ac:dyDescent="0.25">
      <c r="A26932" t="s">
        <v>4130</v>
      </c>
      <c r="B26932" t="s">
        <v>4238</v>
      </c>
      <c r="C26932" t="s">
        <v>473</v>
      </c>
    </row>
    <row r="26933" spans="1:3" hidden="1" x14ac:dyDescent="0.25">
      <c r="A26933" t="s">
        <v>4130</v>
      </c>
      <c r="B26933" t="s">
        <v>30555</v>
      </c>
      <c r="C26933" t="s">
        <v>30556</v>
      </c>
    </row>
    <row r="26934" spans="1:3" hidden="1" x14ac:dyDescent="0.25">
      <c r="A26934" t="s">
        <v>4130</v>
      </c>
      <c r="B26934" t="s">
        <v>4238</v>
      </c>
      <c r="C26934" t="s">
        <v>30556</v>
      </c>
    </row>
    <row r="26935" spans="1:3" hidden="1" x14ac:dyDescent="0.25">
      <c r="A26935" t="s">
        <v>4130</v>
      </c>
      <c r="B26935" t="s">
        <v>30557</v>
      </c>
      <c r="C26935" t="s">
        <v>30558</v>
      </c>
    </row>
    <row r="26936" spans="1:3" hidden="1" x14ac:dyDescent="0.25">
      <c r="A26936" t="s">
        <v>4130</v>
      </c>
      <c r="B26936" t="s">
        <v>30559</v>
      </c>
      <c r="C26936" t="s">
        <v>30405</v>
      </c>
    </row>
    <row r="26937" spans="1:3" hidden="1" x14ac:dyDescent="0.25">
      <c r="A26937" t="s">
        <v>4130</v>
      </c>
      <c r="B26937" t="s">
        <v>30560</v>
      </c>
      <c r="C26937" t="s">
        <v>30561</v>
      </c>
    </row>
    <row r="26938" spans="1:3" hidden="1" x14ac:dyDescent="0.25">
      <c r="A26938" t="s">
        <v>4130</v>
      </c>
      <c r="B26938" t="s">
        <v>30562</v>
      </c>
      <c r="C26938" t="s">
        <v>30563</v>
      </c>
    </row>
    <row r="26939" spans="1:3" hidden="1" x14ac:dyDescent="0.25">
      <c r="A26939" t="s">
        <v>4130</v>
      </c>
      <c r="B26939" t="s">
        <v>30564</v>
      </c>
      <c r="C26939" t="s">
        <v>453</v>
      </c>
    </row>
    <row r="26940" spans="1:3" hidden="1" x14ac:dyDescent="0.25">
      <c r="A26940" t="s">
        <v>4130</v>
      </c>
      <c r="B26940" t="s">
        <v>30565</v>
      </c>
      <c r="C26940" t="s">
        <v>30566</v>
      </c>
    </row>
    <row r="26941" spans="1:3" hidden="1" x14ac:dyDescent="0.25">
      <c r="A26941" t="s">
        <v>4130</v>
      </c>
      <c r="B26941" t="s">
        <v>4238</v>
      </c>
      <c r="C26941" t="s">
        <v>30566</v>
      </c>
    </row>
    <row r="26942" spans="1:3" hidden="1" x14ac:dyDescent="0.25">
      <c r="A26942" t="s">
        <v>4130</v>
      </c>
      <c r="B26942" t="s">
        <v>30567</v>
      </c>
      <c r="C26942" t="s">
        <v>451</v>
      </c>
    </row>
    <row r="26943" spans="1:3" hidden="1" x14ac:dyDescent="0.25">
      <c r="A26943" t="s">
        <v>4130</v>
      </c>
      <c r="B26943" t="s">
        <v>4238</v>
      </c>
      <c r="C26943" t="s">
        <v>451</v>
      </c>
    </row>
    <row r="26944" spans="1:3" hidden="1" x14ac:dyDescent="0.25">
      <c r="A26944" t="s">
        <v>4130</v>
      </c>
      <c r="B26944" t="s">
        <v>30568</v>
      </c>
      <c r="C26944" t="s">
        <v>30569</v>
      </c>
    </row>
    <row r="26945" spans="1:3" hidden="1" x14ac:dyDescent="0.25">
      <c r="A26945" t="s">
        <v>4130</v>
      </c>
      <c r="B26945" t="s">
        <v>30570</v>
      </c>
      <c r="C26945" t="s">
        <v>30569</v>
      </c>
    </row>
    <row r="26946" spans="1:3" hidden="1" x14ac:dyDescent="0.25">
      <c r="A26946" t="s">
        <v>4130</v>
      </c>
      <c r="B26946" t="s">
        <v>30571</v>
      </c>
      <c r="C26946" t="s">
        <v>30572</v>
      </c>
    </row>
    <row r="26947" spans="1:3" hidden="1" x14ac:dyDescent="0.25">
      <c r="A26947" t="s">
        <v>4130</v>
      </c>
      <c r="B26947" t="s">
        <v>30573</v>
      </c>
      <c r="C26947" t="s">
        <v>30572</v>
      </c>
    </row>
    <row r="26948" spans="1:3" hidden="1" x14ac:dyDescent="0.25">
      <c r="A26948" t="s">
        <v>4130</v>
      </c>
      <c r="B26948" t="s">
        <v>30574</v>
      </c>
      <c r="C26948" t="s">
        <v>469</v>
      </c>
    </row>
    <row r="26949" spans="1:3" hidden="1" x14ac:dyDescent="0.25">
      <c r="A26949" t="s">
        <v>4130</v>
      </c>
      <c r="B26949" t="s">
        <v>30575</v>
      </c>
      <c r="C26949" t="s">
        <v>30576</v>
      </c>
    </row>
    <row r="26950" spans="1:3" hidden="1" x14ac:dyDescent="0.25">
      <c r="A26950" t="s">
        <v>4130</v>
      </c>
      <c r="B26950" t="s">
        <v>4238</v>
      </c>
      <c r="C26950" t="s">
        <v>30576</v>
      </c>
    </row>
    <row r="26951" spans="1:3" hidden="1" x14ac:dyDescent="0.25">
      <c r="A26951" t="s">
        <v>4130</v>
      </c>
      <c r="B26951" t="s">
        <v>21881</v>
      </c>
      <c r="C26951" t="s">
        <v>30576</v>
      </c>
    </row>
    <row r="26952" spans="1:3" hidden="1" x14ac:dyDescent="0.25">
      <c r="A26952" t="s">
        <v>4130</v>
      </c>
      <c r="B26952" t="s">
        <v>30577</v>
      </c>
      <c r="C26952" t="s">
        <v>30578</v>
      </c>
    </row>
    <row r="26953" spans="1:3" hidden="1" x14ac:dyDescent="0.25">
      <c r="A26953" t="s">
        <v>4130</v>
      </c>
      <c r="B26953" t="s">
        <v>30579</v>
      </c>
      <c r="C26953" t="s">
        <v>30580</v>
      </c>
    </row>
    <row r="26954" spans="1:3" hidden="1" x14ac:dyDescent="0.25">
      <c r="A26954" t="s">
        <v>4130</v>
      </c>
      <c r="B26954" t="s">
        <v>30581</v>
      </c>
      <c r="C26954" t="s">
        <v>30582</v>
      </c>
    </row>
    <row r="26955" spans="1:3" hidden="1" x14ac:dyDescent="0.25">
      <c r="A26955" t="s">
        <v>4130</v>
      </c>
      <c r="B26955" t="s">
        <v>4238</v>
      </c>
      <c r="C26955" t="s">
        <v>30582</v>
      </c>
    </row>
    <row r="26956" spans="1:3" hidden="1" x14ac:dyDescent="0.25">
      <c r="A26956" t="s">
        <v>4130</v>
      </c>
      <c r="B26956" t="s">
        <v>30583</v>
      </c>
      <c r="C26956" t="s">
        <v>30584</v>
      </c>
    </row>
    <row r="26957" spans="1:3" hidden="1" x14ac:dyDescent="0.25">
      <c r="A26957" t="s">
        <v>4130</v>
      </c>
      <c r="B26957" t="s">
        <v>30585</v>
      </c>
      <c r="C26957" t="s">
        <v>30584</v>
      </c>
    </row>
    <row r="26958" spans="1:3" hidden="1" x14ac:dyDescent="0.25">
      <c r="A26958" t="s">
        <v>4130</v>
      </c>
      <c r="B26958" t="s">
        <v>30586</v>
      </c>
      <c r="C26958" t="s">
        <v>30587</v>
      </c>
    </row>
    <row r="26959" spans="1:3" hidden="1" x14ac:dyDescent="0.25">
      <c r="A26959" t="s">
        <v>4130</v>
      </c>
      <c r="B26959" t="s">
        <v>30588</v>
      </c>
      <c r="C26959" t="s">
        <v>30589</v>
      </c>
    </row>
    <row r="26960" spans="1:3" hidden="1" x14ac:dyDescent="0.25">
      <c r="A26960" t="s">
        <v>4130</v>
      </c>
      <c r="B26960" t="s">
        <v>30590</v>
      </c>
      <c r="C26960" t="s">
        <v>30591</v>
      </c>
    </row>
    <row r="26961" spans="1:3" hidden="1" x14ac:dyDescent="0.25">
      <c r="A26961" t="s">
        <v>4130</v>
      </c>
      <c r="B26961" t="s">
        <v>30592</v>
      </c>
      <c r="C26961" t="s">
        <v>30593</v>
      </c>
    </row>
    <row r="26962" spans="1:3" hidden="1" x14ac:dyDescent="0.25">
      <c r="A26962" t="s">
        <v>4130</v>
      </c>
      <c r="B26962" t="s">
        <v>30594</v>
      </c>
      <c r="C26962" t="s">
        <v>30595</v>
      </c>
    </row>
    <row r="26963" spans="1:3" hidden="1" x14ac:dyDescent="0.25">
      <c r="A26963" t="s">
        <v>4130</v>
      </c>
      <c r="B26963" t="s">
        <v>30596</v>
      </c>
      <c r="C26963" t="s">
        <v>447</v>
      </c>
    </row>
    <row r="26964" spans="1:3" hidden="1" x14ac:dyDescent="0.25">
      <c r="A26964" t="s">
        <v>4130</v>
      </c>
      <c r="B26964" t="s">
        <v>30597</v>
      </c>
      <c r="C26964" t="s">
        <v>30598</v>
      </c>
    </row>
    <row r="26965" spans="1:3" hidden="1" x14ac:dyDescent="0.25">
      <c r="A26965" t="s">
        <v>4130</v>
      </c>
      <c r="B26965" t="s">
        <v>30599</v>
      </c>
      <c r="C26965" t="s">
        <v>468</v>
      </c>
    </row>
    <row r="26966" spans="1:3" hidden="1" x14ac:dyDescent="0.25">
      <c r="A26966" t="s">
        <v>4130</v>
      </c>
      <c r="B26966" t="s">
        <v>30600</v>
      </c>
      <c r="C26966" t="s">
        <v>30601</v>
      </c>
    </row>
    <row r="26967" spans="1:3" hidden="1" x14ac:dyDescent="0.25">
      <c r="A26967" t="s">
        <v>4130</v>
      </c>
      <c r="B26967" t="s">
        <v>30602</v>
      </c>
      <c r="C26967" t="s">
        <v>30603</v>
      </c>
    </row>
    <row r="26968" spans="1:3" hidden="1" x14ac:dyDescent="0.25">
      <c r="A26968" t="s">
        <v>4130</v>
      </c>
      <c r="B26968" t="s">
        <v>30604</v>
      </c>
      <c r="C26968" t="s">
        <v>30605</v>
      </c>
    </row>
    <row r="26969" spans="1:3" hidden="1" x14ac:dyDescent="0.25">
      <c r="A26969" t="s">
        <v>4130</v>
      </c>
      <c r="B26969" t="s">
        <v>4238</v>
      </c>
      <c r="C26969" t="s">
        <v>30605</v>
      </c>
    </row>
    <row r="26970" spans="1:3" hidden="1" x14ac:dyDescent="0.25">
      <c r="A26970" t="s">
        <v>4130</v>
      </c>
      <c r="B26970" t="s">
        <v>30606</v>
      </c>
      <c r="C26970" t="s">
        <v>30607</v>
      </c>
    </row>
    <row r="26971" spans="1:3" hidden="1" x14ac:dyDescent="0.25">
      <c r="A26971" t="s">
        <v>4130</v>
      </c>
      <c r="B26971" t="s">
        <v>30608</v>
      </c>
      <c r="C26971" t="s">
        <v>30566</v>
      </c>
    </row>
    <row r="26972" spans="1:3" hidden="1" x14ac:dyDescent="0.25">
      <c r="A26972" t="s">
        <v>4130</v>
      </c>
      <c r="B26972" t="s">
        <v>30609</v>
      </c>
      <c r="C26972" t="s">
        <v>469</v>
      </c>
    </row>
    <row r="26973" spans="1:3" hidden="1" x14ac:dyDescent="0.25">
      <c r="A26973" t="s">
        <v>4130</v>
      </c>
      <c r="B26973" t="s">
        <v>30610</v>
      </c>
      <c r="C26973" t="s">
        <v>30611</v>
      </c>
    </row>
    <row r="26974" spans="1:3" hidden="1" x14ac:dyDescent="0.25">
      <c r="A26974" t="s">
        <v>4130</v>
      </c>
      <c r="B26974" t="s">
        <v>30612</v>
      </c>
      <c r="C26974" t="s">
        <v>30582</v>
      </c>
    </row>
    <row r="26975" spans="1:3" hidden="1" x14ac:dyDescent="0.25">
      <c r="A26975" t="s">
        <v>4130</v>
      </c>
      <c r="B26975" t="s">
        <v>30613</v>
      </c>
      <c r="C26975" t="s">
        <v>30614</v>
      </c>
    </row>
    <row r="26976" spans="1:3" hidden="1" x14ac:dyDescent="0.25">
      <c r="A26976" t="s">
        <v>4130</v>
      </c>
      <c r="B26976" t="s">
        <v>30615</v>
      </c>
      <c r="C26976" t="s">
        <v>30616</v>
      </c>
    </row>
    <row r="26977" spans="1:3" hidden="1" x14ac:dyDescent="0.25">
      <c r="A26977" t="s">
        <v>4130</v>
      </c>
      <c r="B26977" t="s">
        <v>30617</v>
      </c>
      <c r="C26977" t="s">
        <v>30618</v>
      </c>
    </row>
    <row r="26978" spans="1:3" hidden="1" x14ac:dyDescent="0.25">
      <c r="A26978" t="s">
        <v>4130</v>
      </c>
      <c r="B26978" t="s">
        <v>30619</v>
      </c>
      <c r="C26978" t="s">
        <v>30620</v>
      </c>
    </row>
    <row r="26979" spans="1:3" hidden="1" x14ac:dyDescent="0.25">
      <c r="A26979" t="s">
        <v>4130</v>
      </c>
      <c r="B26979" t="s">
        <v>30621</v>
      </c>
      <c r="C26979" t="s">
        <v>30622</v>
      </c>
    </row>
    <row r="26980" spans="1:3" hidden="1" x14ac:dyDescent="0.25">
      <c r="A26980" t="s">
        <v>4130</v>
      </c>
      <c r="B26980" t="s">
        <v>30623</v>
      </c>
      <c r="C26980" t="s">
        <v>30624</v>
      </c>
    </row>
    <row r="26981" spans="1:3" hidden="1" x14ac:dyDescent="0.25">
      <c r="A26981" t="s">
        <v>4130</v>
      </c>
      <c r="B26981" t="s">
        <v>30625</v>
      </c>
      <c r="C26981" t="s">
        <v>30626</v>
      </c>
    </row>
    <row r="26982" spans="1:3" hidden="1" x14ac:dyDescent="0.25">
      <c r="A26982" t="s">
        <v>4130</v>
      </c>
      <c r="B26982" t="s">
        <v>30627</v>
      </c>
      <c r="C26982" t="s">
        <v>30628</v>
      </c>
    </row>
    <row r="26983" spans="1:3" hidden="1" x14ac:dyDescent="0.25">
      <c r="A26983" t="s">
        <v>4130</v>
      </c>
      <c r="B26983" t="s">
        <v>30629</v>
      </c>
      <c r="C26983" t="s">
        <v>30630</v>
      </c>
    </row>
    <row r="26984" spans="1:3" hidden="1" x14ac:dyDescent="0.25">
      <c r="A26984" t="s">
        <v>4130</v>
      </c>
      <c r="B26984" t="s">
        <v>30631</v>
      </c>
      <c r="C26984" t="s">
        <v>30632</v>
      </c>
    </row>
    <row r="26985" spans="1:3" hidden="1" x14ac:dyDescent="0.25">
      <c r="A26985" t="s">
        <v>4130</v>
      </c>
      <c r="B26985" t="s">
        <v>30633</v>
      </c>
      <c r="C26985" t="s">
        <v>30634</v>
      </c>
    </row>
    <row r="26986" spans="1:3" hidden="1" x14ac:dyDescent="0.25">
      <c r="A26986" t="s">
        <v>4130</v>
      </c>
      <c r="B26986" t="s">
        <v>30635</v>
      </c>
      <c r="C26986" t="s">
        <v>30636</v>
      </c>
    </row>
    <row r="26987" spans="1:3" hidden="1" x14ac:dyDescent="0.25">
      <c r="A26987" t="s">
        <v>4130</v>
      </c>
      <c r="B26987" t="s">
        <v>30637</v>
      </c>
      <c r="C26987" t="s">
        <v>30638</v>
      </c>
    </row>
    <row r="26988" spans="1:3" hidden="1" x14ac:dyDescent="0.25">
      <c r="A26988" t="s">
        <v>4130</v>
      </c>
      <c r="B26988" t="s">
        <v>30639</v>
      </c>
      <c r="C26988" t="s">
        <v>30640</v>
      </c>
    </row>
    <row r="26989" spans="1:3" hidden="1" x14ac:dyDescent="0.25">
      <c r="A26989" t="s">
        <v>4130</v>
      </c>
      <c r="B26989" t="s">
        <v>30641</v>
      </c>
      <c r="C26989" t="s">
        <v>30642</v>
      </c>
    </row>
    <row r="26990" spans="1:3" hidden="1" x14ac:dyDescent="0.25">
      <c r="A26990" t="s">
        <v>4130</v>
      </c>
      <c r="B26990" t="s">
        <v>30643</v>
      </c>
      <c r="C26990" t="s">
        <v>30644</v>
      </c>
    </row>
    <row r="26991" spans="1:3" hidden="1" x14ac:dyDescent="0.25">
      <c r="A26991" t="s">
        <v>4130</v>
      </c>
      <c r="B26991" t="s">
        <v>30645</v>
      </c>
      <c r="C26991" t="s">
        <v>30646</v>
      </c>
    </row>
    <row r="26992" spans="1:3" hidden="1" x14ac:dyDescent="0.25">
      <c r="A26992" t="s">
        <v>4130</v>
      </c>
      <c r="B26992" t="s">
        <v>30647</v>
      </c>
      <c r="C26992" t="s">
        <v>30648</v>
      </c>
    </row>
    <row r="26993" spans="1:3" hidden="1" x14ac:dyDescent="0.25">
      <c r="A26993" t="s">
        <v>4130</v>
      </c>
      <c r="B26993" t="s">
        <v>30649</v>
      </c>
      <c r="C26993" t="s">
        <v>30650</v>
      </c>
    </row>
    <row r="26994" spans="1:3" hidden="1" x14ac:dyDescent="0.25">
      <c r="A26994" t="s">
        <v>4130</v>
      </c>
      <c r="B26994" t="s">
        <v>30651</v>
      </c>
      <c r="C26994" t="s">
        <v>30652</v>
      </c>
    </row>
    <row r="26995" spans="1:3" hidden="1" x14ac:dyDescent="0.25">
      <c r="A26995" t="s">
        <v>4130</v>
      </c>
      <c r="B26995" t="s">
        <v>30653</v>
      </c>
      <c r="C26995" t="s">
        <v>30654</v>
      </c>
    </row>
    <row r="26996" spans="1:3" hidden="1" x14ac:dyDescent="0.25">
      <c r="A26996" t="s">
        <v>4130</v>
      </c>
      <c r="B26996" t="s">
        <v>30655</v>
      </c>
      <c r="C26996" t="s">
        <v>30656</v>
      </c>
    </row>
    <row r="26997" spans="1:3" hidden="1" x14ac:dyDescent="0.25">
      <c r="A26997" t="s">
        <v>4130</v>
      </c>
      <c r="B26997" t="s">
        <v>30657</v>
      </c>
      <c r="C26997" t="s">
        <v>30658</v>
      </c>
    </row>
    <row r="26998" spans="1:3" hidden="1" x14ac:dyDescent="0.25">
      <c r="A26998" t="s">
        <v>4130</v>
      </c>
      <c r="B26998" t="s">
        <v>30659</v>
      </c>
      <c r="C26998" t="s">
        <v>30660</v>
      </c>
    </row>
    <row r="26999" spans="1:3" hidden="1" x14ac:dyDescent="0.25">
      <c r="A26999" t="s">
        <v>4130</v>
      </c>
      <c r="B26999" t="s">
        <v>30661</v>
      </c>
      <c r="C26999" t="s">
        <v>30662</v>
      </c>
    </row>
    <row r="27000" spans="1:3" hidden="1" x14ac:dyDescent="0.25">
      <c r="A27000" t="s">
        <v>4130</v>
      </c>
      <c r="B27000" t="s">
        <v>30663</v>
      </c>
      <c r="C27000" t="s">
        <v>30664</v>
      </c>
    </row>
    <row r="27001" spans="1:3" hidden="1" x14ac:dyDescent="0.25">
      <c r="A27001" t="s">
        <v>4130</v>
      </c>
      <c r="B27001" t="s">
        <v>30665</v>
      </c>
      <c r="C27001" t="s">
        <v>30666</v>
      </c>
    </row>
    <row r="27002" spans="1:3" hidden="1" x14ac:dyDescent="0.25">
      <c r="A27002" t="s">
        <v>4130</v>
      </c>
      <c r="B27002" t="s">
        <v>30667</v>
      </c>
      <c r="C27002" t="s">
        <v>30668</v>
      </c>
    </row>
    <row r="27003" spans="1:3" hidden="1" x14ac:dyDescent="0.25">
      <c r="A27003" t="s">
        <v>4130</v>
      </c>
      <c r="B27003" t="s">
        <v>30669</v>
      </c>
      <c r="C27003" t="s">
        <v>30670</v>
      </c>
    </row>
    <row r="27004" spans="1:3" hidden="1" x14ac:dyDescent="0.25">
      <c r="A27004" t="s">
        <v>4130</v>
      </c>
      <c r="B27004" t="s">
        <v>30671</v>
      </c>
      <c r="C27004" t="s">
        <v>30672</v>
      </c>
    </row>
    <row r="27005" spans="1:3" hidden="1" x14ac:dyDescent="0.25">
      <c r="A27005" t="s">
        <v>4130</v>
      </c>
      <c r="B27005" t="s">
        <v>30673</v>
      </c>
      <c r="C27005" t="s">
        <v>30674</v>
      </c>
    </row>
    <row r="27006" spans="1:3" hidden="1" x14ac:dyDescent="0.25">
      <c r="A27006" t="s">
        <v>4130</v>
      </c>
      <c r="B27006" t="s">
        <v>30673</v>
      </c>
      <c r="C27006" t="s">
        <v>1913</v>
      </c>
    </row>
    <row r="27007" spans="1:3" hidden="1" x14ac:dyDescent="0.25">
      <c r="A27007" t="s">
        <v>4130</v>
      </c>
      <c r="B27007" t="s">
        <v>30675</v>
      </c>
      <c r="C27007" t="s">
        <v>30676</v>
      </c>
    </row>
    <row r="27008" spans="1:3" hidden="1" x14ac:dyDescent="0.25">
      <c r="A27008" t="s">
        <v>4130</v>
      </c>
      <c r="B27008" t="s">
        <v>30677</v>
      </c>
      <c r="C27008" t="s">
        <v>30678</v>
      </c>
    </row>
    <row r="27009" spans="1:3" hidden="1" x14ac:dyDescent="0.25">
      <c r="A27009" t="s">
        <v>4130</v>
      </c>
      <c r="B27009" t="s">
        <v>30679</v>
      </c>
      <c r="C27009" t="s">
        <v>30680</v>
      </c>
    </row>
    <row r="27010" spans="1:3" hidden="1" x14ac:dyDescent="0.25">
      <c r="A27010" t="s">
        <v>4130</v>
      </c>
      <c r="B27010" t="s">
        <v>30681</v>
      </c>
      <c r="C27010" t="s">
        <v>30682</v>
      </c>
    </row>
    <row r="27011" spans="1:3" hidden="1" x14ac:dyDescent="0.25">
      <c r="A27011" t="s">
        <v>4130</v>
      </c>
      <c r="B27011" t="s">
        <v>30683</v>
      </c>
      <c r="C27011" t="s">
        <v>30684</v>
      </c>
    </row>
    <row r="27012" spans="1:3" hidden="1" x14ac:dyDescent="0.25">
      <c r="A27012" t="s">
        <v>4130</v>
      </c>
      <c r="B27012" t="s">
        <v>30685</v>
      </c>
      <c r="C27012" t="s">
        <v>30686</v>
      </c>
    </row>
    <row r="27013" spans="1:3" hidden="1" x14ac:dyDescent="0.25">
      <c r="A27013" t="s">
        <v>4130</v>
      </c>
      <c r="B27013" t="s">
        <v>30687</v>
      </c>
      <c r="C27013" t="s">
        <v>30688</v>
      </c>
    </row>
    <row r="27014" spans="1:3" hidden="1" x14ac:dyDescent="0.25">
      <c r="A27014" t="s">
        <v>4130</v>
      </c>
      <c r="B27014" t="s">
        <v>30689</v>
      </c>
      <c r="C27014" t="s">
        <v>30690</v>
      </c>
    </row>
    <row r="27015" spans="1:3" hidden="1" x14ac:dyDescent="0.25">
      <c r="A27015" t="s">
        <v>4130</v>
      </c>
      <c r="B27015" t="s">
        <v>30691</v>
      </c>
      <c r="C27015" t="s">
        <v>30692</v>
      </c>
    </row>
    <row r="27016" spans="1:3" hidden="1" x14ac:dyDescent="0.25">
      <c r="A27016" t="s">
        <v>4130</v>
      </c>
      <c r="B27016" t="s">
        <v>30693</v>
      </c>
      <c r="C27016" t="s">
        <v>30694</v>
      </c>
    </row>
    <row r="27017" spans="1:3" hidden="1" x14ac:dyDescent="0.25">
      <c r="A27017" t="s">
        <v>4130</v>
      </c>
      <c r="B27017" t="s">
        <v>30695</v>
      </c>
      <c r="C27017" t="s">
        <v>30696</v>
      </c>
    </row>
    <row r="27018" spans="1:3" hidden="1" x14ac:dyDescent="0.25">
      <c r="A27018" t="s">
        <v>4130</v>
      </c>
      <c r="B27018" t="s">
        <v>30697</v>
      </c>
      <c r="C27018" t="s">
        <v>30698</v>
      </c>
    </row>
    <row r="27019" spans="1:3" hidden="1" x14ac:dyDescent="0.25">
      <c r="A27019" t="s">
        <v>4130</v>
      </c>
      <c r="B27019" t="s">
        <v>30699</v>
      </c>
      <c r="C27019" t="s">
        <v>30700</v>
      </c>
    </row>
    <row r="27020" spans="1:3" hidden="1" x14ac:dyDescent="0.25">
      <c r="A27020" t="s">
        <v>4130</v>
      </c>
      <c r="B27020" t="s">
        <v>30701</v>
      </c>
      <c r="C27020" t="s">
        <v>30702</v>
      </c>
    </row>
    <row r="27021" spans="1:3" hidden="1" x14ac:dyDescent="0.25">
      <c r="A27021" t="s">
        <v>4130</v>
      </c>
      <c r="B27021" t="s">
        <v>30703</v>
      </c>
      <c r="C27021" t="s">
        <v>30704</v>
      </c>
    </row>
    <row r="27022" spans="1:3" hidden="1" x14ac:dyDescent="0.25">
      <c r="A27022" t="s">
        <v>4130</v>
      </c>
      <c r="B27022" t="s">
        <v>30705</v>
      </c>
      <c r="C27022" t="s">
        <v>30706</v>
      </c>
    </row>
    <row r="27023" spans="1:3" hidden="1" x14ac:dyDescent="0.25">
      <c r="A27023" t="s">
        <v>4130</v>
      </c>
      <c r="B27023" t="s">
        <v>30707</v>
      </c>
      <c r="C27023" t="s">
        <v>30708</v>
      </c>
    </row>
    <row r="27024" spans="1:3" hidden="1" x14ac:dyDescent="0.25">
      <c r="A27024" t="s">
        <v>4130</v>
      </c>
      <c r="B27024" t="s">
        <v>30709</v>
      </c>
      <c r="C27024" t="s">
        <v>30710</v>
      </c>
    </row>
    <row r="27025" spans="1:3" hidden="1" x14ac:dyDescent="0.25">
      <c r="A27025" t="s">
        <v>4130</v>
      </c>
      <c r="B27025" t="s">
        <v>30711</v>
      </c>
      <c r="C27025" t="s">
        <v>30712</v>
      </c>
    </row>
    <row r="27026" spans="1:3" hidden="1" x14ac:dyDescent="0.25">
      <c r="A27026" t="s">
        <v>4130</v>
      </c>
      <c r="B27026" t="s">
        <v>30713</v>
      </c>
      <c r="C27026" t="s">
        <v>30714</v>
      </c>
    </row>
    <row r="27027" spans="1:3" hidden="1" x14ac:dyDescent="0.25">
      <c r="A27027" t="s">
        <v>4130</v>
      </c>
      <c r="B27027" t="s">
        <v>30715</v>
      </c>
      <c r="C27027" t="s">
        <v>30716</v>
      </c>
    </row>
    <row r="27028" spans="1:3" hidden="1" x14ac:dyDescent="0.25">
      <c r="A27028" t="s">
        <v>4130</v>
      </c>
      <c r="B27028" t="s">
        <v>30717</v>
      </c>
      <c r="C27028" t="s">
        <v>30718</v>
      </c>
    </row>
    <row r="27029" spans="1:3" hidden="1" x14ac:dyDescent="0.25">
      <c r="A27029" t="s">
        <v>4130</v>
      </c>
      <c r="B27029" t="s">
        <v>30719</v>
      </c>
      <c r="C27029" t="s">
        <v>30720</v>
      </c>
    </row>
    <row r="27030" spans="1:3" hidden="1" x14ac:dyDescent="0.25">
      <c r="A27030" t="s">
        <v>4130</v>
      </c>
      <c r="B27030" t="s">
        <v>30721</v>
      </c>
      <c r="C27030" t="s">
        <v>30722</v>
      </c>
    </row>
    <row r="27031" spans="1:3" hidden="1" x14ac:dyDescent="0.25">
      <c r="A27031" t="s">
        <v>4130</v>
      </c>
      <c r="B27031" t="s">
        <v>30723</v>
      </c>
      <c r="C27031" t="s">
        <v>30724</v>
      </c>
    </row>
    <row r="27032" spans="1:3" hidden="1" x14ac:dyDescent="0.25">
      <c r="A27032" t="s">
        <v>4130</v>
      </c>
      <c r="B27032" t="s">
        <v>30725</v>
      </c>
      <c r="C27032" t="s">
        <v>30726</v>
      </c>
    </row>
    <row r="27033" spans="1:3" hidden="1" x14ac:dyDescent="0.25">
      <c r="A27033" t="s">
        <v>4130</v>
      </c>
      <c r="B27033" t="s">
        <v>30727</v>
      </c>
      <c r="C27033" t="s">
        <v>30728</v>
      </c>
    </row>
    <row r="27034" spans="1:3" hidden="1" x14ac:dyDescent="0.25">
      <c r="A27034" t="s">
        <v>4130</v>
      </c>
      <c r="B27034" t="s">
        <v>30729</v>
      </c>
      <c r="C27034" t="s">
        <v>30730</v>
      </c>
    </row>
    <row r="27035" spans="1:3" hidden="1" x14ac:dyDescent="0.25">
      <c r="A27035" t="s">
        <v>4130</v>
      </c>
      <c r="B27035" t="s">
        <v>30731</v>
      </c>
      <c r="C27035" t="s">
        <v>30732</v>
      </c>
    </row>
    <row r="27036" spans="1:3" hidden="1" x14ac:dyDescent="0.25">
      <c r="A27036" t="s">
        <v>4130</v>
      </c>
      <c r="B27036" t="s">
        <v>30733</v>
      </c>
      <c r="C27036" t="s">
        <v>30734</v>
      </c>
    </row>
    <row r="27037" spans="1:3" hidden="1" x14ac:dyDescent="0.25">
      <c r="A27037" t="s">
        <v>4130</v>
      </c>
      <c r="B27037" t="s">
        <v>30735</v>
      </c>
      <c r="C27037" t="s">
        <v>30736</v>
      </c>
    </row>
    <row r="27038" spans="1:3" hidden="1" x14ac:dyDescent="0.25">
      <c r="A27038" t="s">
        <v>4130</v>
      </c>
      <c r="B27038" t="s">
        <v>30737</v>
      </c>
      <c r="C27038" t="s">
        <v>30738</v>
      </c>
    </row>
    <row r="27039" spans="1:3" hidden="1" x14ac:dyDescent="0.25">
      <c r="A27039" t="s">
        <v>4130</v>
      </c>
      <c r="B27039" t="s">
        <v>30739</v>
      </c>
      <c r="C27039" t="s">
        <v>30740</v>
      </c>
    </row>
    <row r="27040" spans="1:3" hidden="1" x14ac:dyDescent="0.25">
      <c r="A27040" t="s">
        <v>4130</v>
      </c>
      <c r="B27040" t="s">
        <v>30741</v>
      </c>
      <c r="C27040" t="s">
        <v>30742</v>
      </c>
    </row>
    <row r="27041" spans="1:3" hidden="1" x14ac:dyDescent="0.25">
      <c r="A27041" t="s">
        <v>4130</v>
      </c>
      <c r="B27041" t="s">
        <v>30743</v>
      </c>
      <c r="C27041" t="s">
        <v>30744</v>
      </c>
    </row>
    <row r="27042" spans="1:3" hidden="1" x14ac:dyDescent="0.25">
      <c r="A27042" t="s">
        <v>4130</v>
      </c>
      <c r="B27042" t="s">
        <v>30745</v>
      </c>
      <c r="C27042" t="s">
        <v>30746</v>
      </c>
    </row>
    <row r="27043" spans="1:3" hidden="1" x14ac:dyDescent="0.25">
      <c r="A27043" t="s">
        <v>4130</v>
      </c>
      <c r="B27043" t="s">
        <v>30747</v>
      </c>
      <c r="C27043" t="s">
        <v>30748</v>
      </c>
    </row>
    <row r="27044" spans="1:3" hidden="1" x14ac:dyDescent="0.25">
      <c r="A27044" t="s">
        <v>4130</v>
      </c>
      <c r="B27044" t="s">
        <v>30749</v>
      </c>
      <c r="C27044" t="s">
        <v>30750</v>
      </c>
    </row>
    <row r="27045" spans="1:3" hidden="1" x14ac:dyDescent="0.25">
      <c r="A27045" t="s">
        <v>4130</v>
      </c>
      <c r="B27045" t="s">
        <v>30751</v>
      </c>
      <c r="C27045" t="s">
        <v>30752</v>
      </c>
    </row>
    <row r="27046" spans="1:3" hidden="1" x14ac:dyDescent="0.25">
      <c r="A27046" t="s">
        <v>4130</v>
      </c>
      <c r="B27046" t="s">
        <v>30753</v>
      </c>
      <c r="C27046" t="s">
        <v>30754</v>
      </c>
    </row>
    <row r="27047" spans="1:3" hidden="1" x14ac:dyDescent="0.25">
      <c r="A27047" t="s">
        <v>4130</v>
      </c>
      <c r="B27047" t="s">
        <v>30755</v>
      </c>
      <c r="C27047" t="s">
        <v>30756</v>
      </c>
    </row>
    <row r="27048" spans="1:3" hidden="1" x14ac:dyDescent="0.25">
      <c r="A27048" t="s">
        <v>4130</v>
      </c>
      <c r="B27048" t="s">
        <v>30757</v>
      </c>
      <c r="C27048" t="s">
        <v>30758</v>
      </c>
    </row>
    <row r="27049" spans="1:3" hidden="1" x14ac:dyDescent="0.25">
      <c r="A27049" t="s">
        <v>4130</v>
      </c>
      <c r="B27049" t="s">
        <v>30759</v>
      </c>
      <c r="C27049" t="s">
        <v>30758</v>
      </c>
    </row>
    <row r="27050" spans="1:3" hidden="1" x14ac:dyDescent="0.25">
      <c r="A27050" t="s">
        <v>4130</v>
      </c>
      <c r="B27050" t="s">
        <v>30760</v>
      </c>
      <c r="C27050" t="s">
        <v>30761</v>
      </c>
    </row>
    <row r="27051" spans="1:3" hidden="1" x14ac:dyDescent="0.25">
      <c r="A27051" t="s">
        <v>4130</v>
      </c>
      <c r="B27051" t="s">
        <v>30762</v>
      </c>
      <c r="C27051" t="s">
        <v>30763</v>
      </c>
    </row>
    <row r="27052" spans="1:3" hidden="1" x14ac:dyDescent="0.25">
      <c r="A27052" t="s">
        <v>4130</v>
      </c>
      <c r="B27052" t="s">
        <v>30764</v>
      </c>
      <c r="C27052" t="s">
        <v>30765</v>
      </c>
    </row>
    <row r="27053" spans="1:3" hidden="1" x14ac:dyDescent="0.25">
      <c r="A27053" t="s">
        <v>4130</v>
      </c>
      <c r="B27053" t="s">
        <v>30766</v>
      </c>
      <c r="C27053" t="s">
        <v>30767</v>
      </c>
    </row>
    <row r="27054" spans="1:3" hidden="1" x14ac:dyDescent="0.25">
      <c r="A27054" t="s">
        <v>4130</v>
      </c>
      <c r="B27054" t="s">
        <v>30768</v>
      </c>
      <c r="C27054" t="s">
        <v>30769</v>
      </c>
    </row>
    <row r="27055" spans="1:3" hidden="1" x14ac:dyDescent="0.25">
      <c r="A27055" t="s">
        <v>4130</v>
      </c>
      <c r="B27055" t="s">
        <v>30770</v>
      </c>
      <c r="C27055" t="s">
        <v>30771</v>
      </c>
    </row>
    <row r="27056" spans="1:3" hidden="1" x14ac:dyDescent="0.25">
      <c r="A27056" t="s">
        <v>4130</v>
      </c>
      <c r="B27056" t="s">
        <v>30772</v>
      </c>
      <c r="C27056" t="s">
        <v>30773</v>
      </c>
    </row>
    <row r="27057" spans="1:3" hidden="1" x14ac:dyDescent="0.25">
      <c r="A27057" t="s">
        <v>4130</v>
      </c>
      <c r="B27057" t="s">
        <v>30774</v>
      </c>
      <c r="C27057" t="s">
        <v>30775</v>
      </c>
    </row>
    <row r="27058" spans="1:3" hidden="1" x14ac:dyDescent="0.25">
      <c r="A27058" t="s">
        <v>4130</v>
      </c>
      <c r="B27058" t="s">
        <v>30776</v>
      </c>
      <c r="C27058" t="s">
        <v>30777</v>
      </c>
    </row>
    <row r="27059" spans="1:3" hidden="1" x14ac:dyDescent="0.25">
      <c r="A27059" t="s">
        <v>4130</v>
      </c>
      <c r="B27059" t="s">
        <v>30778</v>
      </c>
      <c r="C27059" t="s">
        <v>30779</v>
      </c>
    </row>
    <row r="27060" spans="1:3" hidden="1" x14ac:dyDescent="0.25">
      <c r="A27060" t="s">
        <v>4130</v>
      </c>
      <c r="B27060" t="s">
        <v>30780</v>
      </c>
      <c r="C27060" t="s">
        <v>30781</v>
      </c>
    </row>
    <row r="27061" spans="1:3" hidden="1" x14ac:dyDescent="0.25">
      <c r="A27061" t="s">
        <v>4130</v>
      </c>
      <c r="B27061" t="s">
        <v>30782</v>
      </c>
      <c r="C27061" t="s">
        <v>30783</v>
      </c>
    </row>
    <row r="27062" spans="1:3" hidden="1" x14ac:dyDescent="0.25">
      <c r="A27062" t="s">
        <v>4130</v>
      </c>
      <c r="B27062" t="s">
        <v>30784</v>
      </c>
      <c r="C27062" t="s">
        <v>30785</v>
      </c>
    </row>
    <row r="27063" spans="1:3" hidden="1" x14ac:dyDescent="0.25">
      <c r="A27063" t="s">
        <v>4130</v>
      </c>
      <c r="B27063" t="s">
        <v>30786</v>
      </c>
      <c r="C27063" t="s">
        <v>30787</v>
      </c>
    </row>
    <row r="27064" spans="1:3" hidden="1" x14ac:dyDescent="0.25">
      <c r="A27064" t="s">
        <v>4130</v>
      </c>
      <c r="B27064" t="s">
        <v>30788</v>
      </c>
      <c r="C27064" t="s">
        <v>30789</v>
      </c>
    </row>
    <row r="27065" spans="1:3" hidden="1" x14ac:dyDescent="0.25">
      <c r="A27065" t="s">
        <v>4130</v>
      </c>
      <c r="B27065" t="s">
        <v>30790</v>
      </c>
      <c r="C27065" t="s">
        <v>30791</v>
      </c>
    </row>
    <row r="27066" spans="1:3" hidden="1" x14ac:dyDescent="0.25">
      <c r="A27066" t="s">
        <v>4130</v>
      </c>
      <c r="B27066" t="s">
        <v>30792</v>
      </c>
      <c r="C27066" t="s">
        <v>30793</v>
      </c>
    </row>
    <row r="27067" spans="1:3" hidden="1" x14ac:dyDescent="0.25">
      <c r="A27067" t="s">
        <v>4130</v>
      </c>
      <c r="B27067" t="s">
        <v>30794</v>
      </c>
      <c r="C27067" t="s">
        <v>489</v>
      </c>
    </row>
    <row r="27068" spans="1:3" hidden="1" x14ac:dyDescent="0.25">
      <c r="A27068" t="s">
        <v>4130</v>
      </c>
      <c r="B27068" t="s">
        <v>4238</v>
      </c>
      <c r="C27068" t="s">
        <v>489</v>
      </c>
    </row>
    <row r="27069" spans="1:3" hidden="1" x14ac:dyDescent="0.25">
      <c r="A27069" t="s">
        <v>4130</v>
      </c>
      <c r="B27069" t="s">
        <v>30795</v>
      </c>
      <c r="C27069" t="s">
        <v>30796</v>
      </c>
    </row>
    <row r="27070" spans="1:3" hidden="1" x14ac:dyDescent="0.25">
      <c r="A27070" t="s">
        <v>4130</v>
      </c>
      <c r="B27070" t="s">
        <v>30797</v>
      </c>
      <c r="C27070" t="s">
        <v>30798</v>
      </c>
    </row>
    <row r="27071" spans="1:3" hidden="1" x14ac:dyDescent="0.25">
      <c r="A27071" t="s">
        <v>4130</v>
      </c>
      <c r="B27071" t="s">
        <v>30799</v>
      </c>
      <c r="C27071" t="s">
        <v>30800</v>
      </c>
    </row>
    <row r="27072" spans="1:3" hidden="1" x14ac:dyDescent="0.25">
      <c r="A27072" t="s">
        <v>4130</v>
      </c>
      <c r="B27072" t="s">
        <v>30801</v>
      </c>
      <c r="C27072" t="s">
        <v>488</v>
      </c>
    </row>
    <row r="27073" spans="1:3" hidden="1" x14ac:dyDescent="0.25">
      <c r="A27073" t="s">
        <v>4130</v>
      </c>
      <c r="B27073" t="s">
        <v>4238</v>
      </c>
      <c r="C27073" t="s">
        <v>488</v>
      </c>
    </row>
    <row r="27074" spans="1:3" hidden="1" x14ac:dyDescent="0.25">
      <c r="A27074" t="s">
        <v>4130</v>
      </c>
      <c r="B27074" t="s">
        <v>30802</v>
      </c>
      <c r="C27074" t="s">
        <v>30803</v>
      </c>
    </row>
    <row r="27075" spans="1:3" hidden="1" x14ac:dyDescent="0.25">
      <c r="A27075" t="s">
        <v>4130</v>
      </c>
      <c r="B27075" t="s">
        <v>30804</v>
      </c>
      <c r="C27075" t="s">
        <v>30805</v>
      </c>
    </row>
    <row r="27076" spans="1:3" hidden="1" x14ac:dyDescent="0.25">
      <c r="A27076" t="s">
        <v>4130</v>
      </c>
      <c r="B27076" t="s">
        <v>30806</v>
      </c>
      <c r="C27076" t="s">
        <v>30807</v>
      </c>
    </row>
    <row r="27077" spans="1:3" hidden="1" x14ac:dyDescent="0.25">
      <c r="A27077" t="s">
        <v>4130</v>
      </c>
      <c r="B27077" t="s">
        <v>30808</v>
      </c>
      <c r="C27077" t="s">
        <v>30809</v>
      </c>
    </row>
    <row r="27078" spans="1:3" hidden="1" x14ac:dyDescent="0.25">
      <c r="A27078" t="s">
        <v>4130</v>
      </c>
      <c r="B27078" t="s">
        <v>30810</v>
      </c>
      <c r="C27078" t="s">
        <v>30811</v>
      </c>
    </row>
    <row r="27079" spans="1:3" hidden="1" x14ac:dyDescent="0.25">
      <c r="A27079" t="s">
        <v>4130</v>
      </c>
      <c r="B27079" t="s">
        <v>30812</v>
      </c>
      <c r="C27079" t="s">
        <v>30813</v>
      </c>
    </row>
    <row r="27080" spans="1:3" hidden="1" x14ac:dyDescent="0.25">
      <c r="A27080" t="s">
        <v>4130</v>
      </c>
      <c r="B27080" t="s">
        <v>30814</v>
      </c>
      <c r="C27080" t="s">
        <v>30815</v>
      </c>
    </row>
    <row r="27081" spans="1:3" hidden="1" x14ac:dyDescent="0.25">
      <c r="A27081" t="s">
        <v>4130</v>
      </c>
      <c r="B27081" t="s">
        <v>30816</v>
      </c>
      <c r="C27081" t="s">
        <v>30817</v>
      </c>
    </row>
    <row r="27082" spans="1:3" hidden="1" x14ac:dyDescent="0.25">
      <c r="A27082" t="s">
        <v>4130</v>
      </c>
      <c r="B27082" t="s">
        <v>30818</v>
      </c>
      <c r="C27082" t="s">
        <v>30819</v>
      </c>
    </row>
    <row r="27083" spans="1:3" hidden="1" x14ac:dyDescent="0.25">
      <c r="A27083" t="s">
        <v>4130</v>
      </c>
      <c r="B27083" t="s">
        <v>30820</v>
      </c>
      <c r="C27083" t="s">
        <v>487</v>
      </c>
    </row>
    <row r="27084" spans="1:3" hidden="1" x14ac:dyDescent="0.25">
      <c r="A27084" t="s">
        <v>4130</v>
      </c>
      <c r="B27084" t="s">
        <v>30821</v>
      </c>
      <c r="C27084" t="s">
        <v>30822</v>
      </c>
    </row>
    <row r="27085" spans="1:3" hidden="1" x14ac:dyDescent="0.25">
      <c r="A27085" t="s">
        <v>4130</v>
      </c>
      <c r="B27085" t="s">
        <v>30823</v>
      </c>
      <c r="C27085" t="s">
        <v>30824</v>
      </c>
    </row>
    <row r="27086" spans="1:3" hidden="1" x14ac:dyDescent="0.25">
      <c r="A27086" t="s">
        <v>4130</v>
      </c>
      <c r="B27086" t="s">
        <v>30825</v>
      </c>
      <c r="C27086" t="s">
        <v>30826</v>
      </c>
    </row>
    <row r="27087" spans="1:3" hidden="1" x14ac:dyDescent="0.25">
      <c r="A27087" t="s">
        <v>4130</v>
      </c>
      <c r="B27087" t="s">
        <v>30827</v>
      </c>
      <c r="C27087" t="s">
        <v>30828</v>
      </c>
    </row>
    <row r="27088" spans="1:3" hidden="1" x14ac:dyDescent="0.25">
      <c r="A27088" t="s">
        <v>4130</v>
      </c>
      <c r="B27088" t="s">
        <v>30829</v>
      </c>
      <c r="C27088" t="s">
        <v>491</v>
      </c>
    </row>
    <row r="27089" spans="1:3" hidden="1" x14ac:dyDescent="0.25">
      <c r="A27089" t="s">
        <v>4130</v>
      </c>
      <c r="B27089" t="s">
        <v>30830</v>
      </c>
      <c r="C27089" t="s">
        <v>30831</v>
      </c>
    </row>
    <row r="27090" spans="1:3" hidden="1" x14ac:dyDescent="0.25">
      <c r="A27090" t="s">
        <v>4130</v>
      </c>
      <c r="B27090" t="s">
        <v>30832</v>
      </c>
      <c r="C27090" t="s">
        <v>30833</v>
      </c>
    </row>
    <row r="27091" spans="1:3" hidden="1" x14ac:dyDescent="0.25">
      <c r="A27091" t="s">
        <v>4130</v>
      </c>
      <c r="B27091" t="s">
        <v>30834</v>
      </c>
      <c r="C27091" t="s">
        <v>30831</v>
      </c>
    </row>
    <row r="27092" spans="1:3" hidden="1" x14ac:dyDescent="0.25">
      <c r="A27092" t="s">
        <v>4130</v>
      </c>
      <c r="B27092" t="s">
        <v>30835</v>
      </c>
      <c r="C27092" t="s">
        <v>493</v>
      </c>
    </row>
    <row r="27093" spans="1:3" hidden="1" x14ac:dyDescent="0.25">
      <c r="A27093" t="s">
        <v>4130</v>
      </c>
      <c r="B27093" t="s">
        <v>4238</v>
      </c>
      <c r="C27093" t="s">
        <v>493</v>
      </c>
    </row>
    <row r="27094" spans="1:3" hidden="1" x14ac:dyDescent="0.25">
      <c r="A27094" t="s">
        <v>4130</v>
      </c>
      <c r="B27094" t="s">
        <v>30836</v>
      </c>
      <c r="C27094" t="s">
        <v>30837</v>
      </c>
    </row>
    <row r="27095" spans="1:3" hidden="1" x14ac:dyDescent="0.25">
      <c r="A27095" t="s">
        <v>4130</v>
      </c>
      <c r="B27095" t="s">
        <v>30838</v>
      </c>
      <c r="C27095" t="s">
        <v>30839</v>
      </c>
    </row>
    <row r="27096" spans="1:3" hidden="1" x14ac:dyDescent="0.25">
      <c r="A27096" t="s">
        <v>4130</v>
      </c>
      <c r="B27096" t="s">
        <v>30840</v>
      </c>
      <c r="C27096" t="s">
        <v>30841</v>
      </c>
    </row>
    <row r="27097" spans="1:3" hidden="1" x14ac:dyDescent="0.25">
      <c r="A27097" t="s">
        <v>4130</v>
      </c>
      <c r="B27097" t="s">
        <v>30842</v>
      </c>
      <c r="C27097" t="s">
        <v>30843</v>
      </c>
    </row>
    <row r="27098" spans="1:3" hidden="1" x14ac:dyDescent="0.25">
      <c r="A27098" t="s">
        <v>4130</v>
      </c>
      <c r="B27098" t="s">
        <v>30844</v>
      </c>
      <c r="C27098" t="s">
        <v>30845</v>
      </c>
    </row>
    <row r="27099" spans="1:3" hidden="1" x14ac:dyDescent="0.25">
      <c r="A27099" t="s">
        <v>4130</v>
      </c>
      <c r="B27099" t="s">
        <v>30846</v>
      </c>
      <c r="C27099" t="s">
        <v>30847</v>
      </c>
    </row>
    <row r="27100" spans="1:3" hidden="1" x14ac:dyDescent="0.25">
      <c r="A27100" t="s">
        <v>4130</v>
      </c>
      <c r="B27100" t="s">
        <v>30848</v>
      </c>
      <c r="C27100" t="s">
        <v>30849</v>
      </c>
    </row>
    <row r="27101" spans="1:3" hidden="1" x14ac:dyDescent="0.25">
      <c r="A27101" t="s">
        <v>4130</v>
      </c>
      <c r="B27101" t="s">
        <v>30850</v>
      </c>
      <c r="C27101" t="s">
        <v>30851</v>
      </c>
    </row>
    <row r="27102" spans="1:3" hidden="1" x14ac:dyDescent="0.25">
      <c r="A27102" t="s">
        <v>4130</v>
      </c>
      <c r="B27102" t="s">
        <v>30852</v>
      </c>
      <c r="C27102" t="s">
        <v>30853</v>
      </c>
    </row>
    <row r="27103" spans="1:3" hidden="1" x14ac:dyDescent="0.25">
      <c r="A27103" t="s">
        <v>4130</v>
      </c>
      <c r="B27103" t="s">
        <v>30854</v>
      </c>
      <c r="C27103" t="s">
        <v>30855</v>
      </c>
    </row>
    <row r="27104" spans="1:3" hidden="1" x14ac:dyDescent="0.25">
      <c r="A27104" t="s">
        <v>4130</v>
      </c>
      <c r="B27104" t="s">
        <v>30856</v>
      </c>
      <c r="C27104" t="s">
        <v>30857</v>
      </c>
    </row>
    <row r="27105" spans="1:3" hidden="1" x14ac:dyDescent="0.25">
      <c r="A27105" t="s">
        <v>4130</v>
      </c>
      <c r="B27105" t="s">
        <v>30858</v>
      </c>
      <c r="C27105" t="s">
        <v>30859</v>
      </c>
    </row>
    <row r="27106" spans="1:3" hidden="1" x14ac:dyDescent="0.25">
      <c r="A27106" t="s">
        <v>4130</v>
      </c>
      <c r="B27106" t="s">
        <v>30860</v>
      </c>
      <c r="C27106" t="s">
        <v>30861</v>
      </c>
    </row>
    <row r="27107" spans="1:3" hidden="1" x14ac:dyDescent="0.25">
      <c r="A27107" t="s">
        <v>4130</v>
      </c>
      <c r="B27107" t="s">
        <v>30862</v>
      </c>
      <c r="C27107" t="s">
        <v>30863</v>
      </c>
    </row>
    <row r="27108" spans="1:3" hidden="1" x14ac:dyDescent="0.25">
      <c r="A27108" t="s">
        <v>4130</v>
      </c>
      <c r="B27108" t="s">
        <v>30864</v>
      </c>
      <c r="C27108" t="s">
        <v>30865</v>
      </c>
    </row>
    <row r="27109" spans="1:3" hidden="1" x14ac:dyDescent="0.25">
      <c r="A27109" t="s">
        <v>4130</v>
      </c>
      <c r="B27109" t="s">
        <v>30866</v>
      </c>
      <c r="C27109" t="s">
        <v>30867</v>
      </c>
    </row>
    <row r="27110" spans="1:3" hidden="1" x14ac:dyDescent="0.25">
      <c r="A27110" t="s">
        <v>4130</v>
      </c>
      <c r="B27110" t="s">
        <v>30868</v>
      </c>
      <c r="C27110" t="s">
        <v>490</v>
      </c>
    </row>
    <row r="27111" spans="1:3" hidden="1" x14ac:dyDescent="0.25">
      <c r="A27111" t="s">
        <v>4130</v>
      </c>
      <c r="B27111" t="s">
        <v>30869</v>
      </c>
      <c r="C27111" t="s">
        <v>30870</v>
      </c>
    </row>
    <row r="27112" spans="1:3" hidden="1" x14ac:dyDescent="0.25">
      <c r="A27112" t="s">
        <v>4130</v>
      </c>
      <c r="B27112" t="s">
        <v>30871</v>
      </c>
      <c r="C27112" t="s">
        <v>30872</v>
      </c>
    </row>
    <row r="27113" spans="1:3" hidden="1" x14ac:dyDescent="0.25">
      <c r="A27113" t="s">
        <v>4130</v>
      </c>
      <c r="B27113" t="s">
        <v>30873</v>
      </c>
      <c r="C27113" t="s">
        <v>30874</v>
      </c>
    </row>
    <row r="27114" spans="1:3" hidden="1" x14ac:dyDescent="0.25">
      <c r="A27114" t="s">
        <v>4130</v>
      </c>
      <c r="B27114" t="s">
        <v>30875</v>
      </c>
      <c r="C27114" t="s">
        <v>30876</v>
      </c>
    </row>
    <row r="27115" spans="1:3" hidden="1" x14ac:dyDescent="0.25">
      <c r="A27115" t="s">
        <v>4130</v>
      </c>
      <c r="B27115" t="s">
        <v>30877</v>
      </c>
      <c r="C27115" t="s">
        <v>30878</v>
      </c>
    </row>
    <row r="27116" spans="1:3" hidden="1" x14ac:dyDescent="0.25">
      <c r="A27116" t="s">
        <v>4130</v>
      </c>
      <c r="B27116" t="s">
        <v>30879</v>
      </c>
      <c r="C27116" t="s">
        <v>30880</v>
      </c>
    </row>
    <row r="27117" spans="1:3" hidden="1" x14ac:dyDescent="0.25">
      <c r="A27117" t="s">
        <v>4130</v>
      </c>
      <c r="B27117" t="s">
        <v>30881</v>
      </c>
      <c r="C27117" t="s">
        <v>30882</v>
      </c>
    </row>
    <row r="27118" spans="1:3" hidden="1" x14ac:dyDescent="0.25">
      <c r="A27118" t="s">
        <v>4130</v>
      </c>
      <c r="B27118" t="s">
        <v>30883</v>
      </c>
      <c r="C27118" t="s">
        <v>30884</v>
      </c>
    </row>
    <row r="27119" spans="1:3" hidden="1" x14ac:dyDescent="0.25">
      <c r="A27119" t="s">
        <v>4130</v>
      </c>
      <c r="B27119" t="s">
        <v>30885</v>
      </c>
      <c r="C27119" t="s">
        <v>30886</v>
      </c>
    </row>
    <row r="27120" spans="1:3" hidden="1" x14ac:dyDescent="0.25">
      <c r="A27120" t="s">
        <v>4130</v>
      </c>
      <c r="B27120" t="s">
        <v>30887</v>
      </c>
      <c r="C27120" t="s">
        <v>492</v>
      </c>
    </row>
    <row r="27121" spans="1:3" hidden="1" x14ac:dyDescent="0.25">
      <c r="A27121" t="s">
        <v>4130</v>
      </c>
      <c r="B27121" t="s">
        <v>30888</v>
      </c>
      <c r="C27121" t="s">
        <v>492</v>
      </c>
    </row>
    <row r="27122" spans="1:3" hidden="1" x14ac:dyDescent="0.25">
      <c r="A27122" t="s">
        <v>4130</v>
      </c>
      <c r="B27122" t="s">
        <v>30889</v>
      </c>
      <c r="C27122" t="s">
        <v>30890</v>
      </c>
    </row>
    <row r="27123" spans="1:3" hidden="1" x14ac:dyDescent="0.25">
      <c r="A27123" t="s">
        <v>4130</v>
      </c>
      <c r="B27123" t="s">
        <v>30891</v>
      </c>
      <c r="C27123" t="s">
        <v>30892</v>
      </c>
    </row>
    <row r="27124" spans="1:3" hidden="1" x14ac:dyDescent="0.25">
      <c r="A27124" t="s">
        <v>4130</v>
      </c>
      <c r="B27124" t="s">
        <v>30893</v>
      </c>
      <c r="C27124" t="s">
        <v>30894</v>
      </c>
    </row>
    <row r="27125" spans="1:3" hidden="1" x14ac:dyDescent="0.25">
      <c r="A27125" t="s">
        <v>4130</v>
      </c>
      <c r="B27125" t="s">
        <v>30895</v>
      </c>
      <c r="C27125" t="s">
        <v>30894</v>
      </c>
    </row>
    <row r="27126" spans="1:3" hidden="1" x14ac:dyDescent="0.25">
      <c r="A27126" t="s">
        <v>4130</v>
      </c>
      <c r="B27126" t="s">
        <v>30896</v>
      </c>
      <c r="C27126" t="s">
        <v>30897</v>
      </c>
    </row>
    <row r="27127" spans="1:3" hidden="1" x14ac:dyDescent="0.25">
      <c r="A27127" t="s">
        <v>4130</v>
      </c>
      <c r="B27127" t="s">
        <v>30898</v>
      </c>
      <c r="C27127" t="s">
        <v>30899</v>
      </c>
    </row>
    <row r="27128" spans="1:3" hidden="1" x14ac:dyDescent="0.25">
      <c r="A27128" t="s">
        <v>4130</v>
      </c>
      <c r="B27128" t="s">
        <v>4238</v>
      </c>
      <c r="C27128" t="s">
        <v>30899</v>
      </c>
    </row>
    <row r="27129" spans="1:3" hidden="1" x14ac:dyDescent="0.25">
      <c r="A27129" t="s">
        <v>4130</v>
      </c>
      <c r="B27129" t="s">
        <v>30900</v>
      </c>
      <c r="C27129" t="s">
        <v>30901</v>
      </c>
    </row>
    <row r="27130" spans="1:3" hidden="1" x14ac:dyDescent="0.25">
      <c r="A27130" t="s">
        <v>4130</v>
      </c>
      <c r="B27130" t="s">
        <v>30902</v>
      </c>
      <c r="C27130" t="s">
        <v>30903</v>
      </c>
    </row>
    <row r="27131" spans="1:3" hidden="1" x14ac:dyDescent="0.25">
      <c r="A27131" t="s">
        <v>4130</v>
      </c>
      <c r="B27131" t="s">
        <v>30904</v>
      </c>
      <c r="C27131" t="s">
        <v>30905</v>
      </c>
    </row>
    <row r="27132" spans="1:3" hidden="1" x14ac:dyDescent="0.25">
      <c r="A27132" t="s">
        <v>4130</v>
      </c>
      <c r="B27132" t="s">
        <v>30906</v>
      </c>
      <c r="C27132" t="s">
        <v>30907</v>
      </c>
    </row>
    <row r="27133" spans="1:3" hidden="1" x14ac:dyDescent="0.25">
      <c r="A27133" t="s">
        <v>4130</v>
      </c>
      <c r="B27133" t="s">
        <v>30908</v>
      </c>
      <c r="C27133" t="s">
        <v>30909</v>
      </c>
    </row>
    <row r="27134" spans="1:3" hidden="1" x14ac:dyDescent="0.25">
      <c r="A27134" t="s">
        <v>4130</v>
      </c>
      <c r="B27134" t="s">
        <v>30910</v>
      </c>
      <c r="C27134" t="s">
        <v>28572</v>
      </c>
    </row>
    <row r="27135" spans="1:3" hidden="1" x14ac:dyDescent="0.25">
      <c r="A27135" t="s">
        <v>4130</v>
      </c>
      <c r="B27135" t="s">
        <v>4238</v>
      </c>
      <c r="C27135" t="s">
        <v>28572</v>
      </c>
    </row>
    <row r="27136" spans="1:3" hidden="1" x14ac:dyDescent="0.25">
      <c r="A27136" t="s">
        <v>4130</v>
      </c>
      <c r="B27136" t="s">
        <v>30911</v>
      </c>
      <c r="C27136" t="s">
        <v>30912</v>
      </c>
    </row>
    <row r="27137" spans="1:3" hidden="1" x14ac:dyDescent="0.25">
      <c r="A27137" t="s">
        <v>4130</v>
      </c>
      <c r="B27137" t="s">
        <v>4238</v>
      </c>
      <c r="C27137" t="s">
        <v>30912</v>
      </c>
    </row>
    <row r="27138" spans="1:3" hidden="1" x14ac:dyDescent="0.25">
      <c r="A27138" t="s">
        <v>4130</v>
      </c>
      <c r="B27138" t="s">
        <v>30913</v>
      </c>
      <c r="C27138" t="s">
        <v>30914</v>
      </c>
    </row>
    <row r="27139" spans="1:3" hidden="1" x14ac:dyDescent="0.25">
      <c r="A27139" t="s">
        <v>4130</v>
      </c>
      <c r="B27139" t="s">
        <v>30915</v>
      </c>
      <c r="C27139" t="s">
        <v>30916</v>
      </c>
    </row>
    <row r="27140" spans="1:3" hidden="1" x14ac:dyDescent="0.25">
      <c r="A27140" t="s">
        <v>4130</v>
      </c>
      <c r="B27140" t="s">
        <v>30917</v>
      </c>
      <c r="C27140" t="s">
        <v>30918</v>
      </c>
    </row>
    <row r="27141" spans="1:3" hidden="1" x14ac:dyDescent="0.25">
      <c r="A27141" t="s">
        <v>4130</v>
      </c>
      <c r="B27141" t="s">
        <v>30919</v>
      </c>
      <c r="C27141" t="s">
        <v>30920</v>
      </c>
    </row>
    <row r="27142" spans="1:3" hidden="1" x14ac:dyDescent="0.25">
      <c r="A27142" t="s">
        <v>4130</v>
      </c>
      <c r="B27142" t="s">
        <v>4238</v>
      </c>
      <c r="C27142" t="s">
        <v>30920</v>
      </c>
    </row>
    <row r="27143" spans="1:3" hidden="1" x14ac:dyDescent="0.25">
      <c r="A27143" t="s">
        <v>4130</v>
      </c>
      <c r="B27143" t="s">
        <v>30921</v>
      </c>
      <c r="C27143" t="s">
        <v>30922</v>
      </c>
    </row>
    <row r="27144" spans="1:3" hidden="1" x14ac:dyDescent="0.25">
      <c r="A27144" t="s">
        <v>4130</v>
      </c>
      <c r="B27144" t="s">
        <v>4238</v>
      </c>
      <c r="C27144" t="s">
        <v>30922</v>
      </c>
    </row>
    <row r="27145" spans="1:3" hidden="1" x14ac:dyDescent="0.25">
      <c r="A27145" t="s">
        <v>4130</v>
      </c>
      <c r="B27145" t="s">
        <v>30923</v>
      </c>
      <c r="C27145" t="s">
        <v>30924</v>
      </c>
    </row>
    <row r="27146" spans="1:3" hidden="1" x14ac:dyDescent="0.25">
      <c r="A27146" t="s">
        <v>4130</v>
      </c>
      <c r="B27146" t="s">
        <v>4238</v>
      </c>
      <c r="C27146" t="s">
        <v>30924</v>
      </c>
    </row>
    <row r="27147" spans="1:3" hidden="1" x14ac:dyDescent="0.25">
      <c r="A27147" t="s">
        <v>4130</v>
      </c>
      <c r="B27147" t="s">
        <v>30923</v>
      </c>
      <c r="C27147" t="s">
        <v>30925</v>
      </c>
    </row>
    <row r="27148" spans="1:3" hidden="1" x14ac:dyDescent="0.25">
      <c r="A27148" t="s">
        <v>4130</v>
      </c>
      <c r="B27148" t="s">
        <v>30926</v>
      </c>
      <c r="C27148" t="s">
        <v>30927</v>
      </c>
    </row>
    <row r="27149" spans="1:3" hidden="1" x14ac:dyDescent="0.25">
      <c r="A27149" t="s">
        <v>4130</v>
      </c>
      <c r="B27149" t="s">
        <v>4238</v>
      </c>
      <c r="C27149" t="s">
        <v>30927</v>
      </c>
    </row>
    <row r="27150" spans="1:3" hidden="1" x14ac:dyDescent="0.25">
      <c r="A27150" t="s">
        <v>4130</v>
      </c>
      <c r="B27150" t="s">
        <v>30928</v>
      </c>
      <c r="C27150" t="s">
        <v>30929</v>
      </c>
    </row>
    <row r="27151" spans="1:3" hidden="1" x14ac:dyDescent="0.25">
      <c r="A27151" t="s">
        <v>4130</v>
      </c>
      <c r="B27151" t="s">
        <v>30930</v>
      </c>
      <c r="C27151" t="s">
        <v>30931</v>
      </c>
    </row>
    <row r="27152" spans="1:3" hidden="1" x14ac:dyDescent="0.25">
      <c r="A27152" t="s">
        <v>4130</v>
      </c>
      <c r="B27152" t="s">
        <v>30932</v>
      </c>
      <c r="C27152" t="s">
        <v>30933</v>
      </c>
    </row>
    <row r="27153" spans="1:3" hidden="1" x14ac:dyDescent="0.25">
      <c r="A27153" t="s">
        <v>4130</v>
      </c>
      <c r="B27153" t="s">
        <v>30934</v>
      </c>
      <c r="C27153" t="s">
        <v>30935</v>
      </c>
    </row>
    <row r="27154" spans="1:3" hidden="1" x14ac:dyDescent="0.25">
      <c r="A27154" t="s">
        <v>4130</v>
      </c>
      <c r="B27154" t="s">
        <v>30936</v>
      </c>
      <c r="C27154" t="s">
        <v>30937</v>
      </c>
    </row>
    <row r="27155" spans="1:3" hidden="1" x14ac:dyDescent="0.25">
      <c r="A27155" t="s">
        <v>4130</v>
      </c>
      <c r="B27155" t="s">
        <v>30938</v>
      </c>
      <c r="C27155" t="s">
        <v>30939</v>
      </c>
    </row>
    <row r="27156" spans="1:3" hidden="1" x14ac:dyDescent="0.25">
      <c r="A27156" t="s">
        <v>4130</v>
      </c>
      <c r="B27156" t="s">
        <v>4238</v>
      </c>
      <c r="C27156" t="s">
        <v>30940</v>
      </c>
    </row>
    <row r="27157" spans="1:3" hidden="1" x14ac:dyDescent="0.25">
      <c r="A27157" t="s">
        <v>4130</v>
      </c>
      <c r="B27157" t="s">
        <v>30941</v>
      </c>
      <c r="C27157" t="s">
        <v>30942</v>
      </c>
    </row>
    <row r="27158" spans="1:3" hidden="1" x14ac:dyDescent="0.25">
      <c r="A27158" t="s">
        <v>4130</v>
      </c>
      <c r="B27158" t="s">
        <v>30943</v>
      </c>
      <c r="C27158" t="s">
        <v>30944</v>
      </c>
    </row>
    <row r="27159" spans="1:3" hidden="1" x14ac:dyDescent="0.25">
      <c r="A27159" t="s">
        <v>4130</v>
      </c>
      <c r="B27159" t="s">
        <v>30945</v>
      </c>
      <c r="C27159" t="s">
        <v>30946</v>
      </c>
    </row>
    <row r="27160" spans="1:3" hidden="1" x14ac:dyDescent="0.25">
      <c r="A27160" t="s">
        <v>4130</v>
      </c>
      <c r="B27160" t="s">
        <v>30947</v>
      </c>
      <c r="C27160" t="s">
        <v>30948</v>
      </c>
    </row>
    <row r="27161" spans="1:3" hidden="1" x14ac:dyDescent="0.25">
      <c r="A27161" t="s">
        <v>4130</v>
      </c>
      <c r="B27161" t="s">
        <v>30949</v>
      </c>
      <c r="C27161" t="s">
        <v>30950</v>
      </c>
    </row>
    <row r="27162" spans="1:3" hidden="1" x14ac:dyDescent="0.25">
      <c r="A27162" t="s">
        <v>4130</v>
      </c>
      <c r="B27162" t="s">
        <v>30945</v>
      </c>
      <c r="C27162" t="s">
        <v>30951</v>
      </c>
    </row>
    <row r="27163" spans="1:3" hidden="1" x14ac:dyDescent="0.25">
      <c r="A27163" t="s">
        <v>4130</v>
      </c>
      <c r="B27163" t="s">
        <v>30945</v>
      </c>
      <c r="C27163" t="s">
        <v>30952</v>
      </c>
    </row>
    <row r="27164" spans="1:3" hidden="1" x14ac:dyDescent="0.25">
      <c r="A27164" t="s">
        <v>4130</v>
      </c>
      <c r="B27164" t="s">
        <v>30953</v>
      </c>
      <c r="C27164" t="s">
        <v>30954</v>
      </c>
    </row>
    <row r="27165" spans="1:3" hidden="1" x14ac:dyDescent="0.25">
      <c r="A27165" t="s">
        <v>4130</v>
      </c>
      <c r="B27165" t="s">
        <v>30955</v>
      </c>
      <c r="C27165" t="s">
        <v>30956</v>
      </c>
    </row>
    <row r="27166" spans="1:3" hidden="1" x14ac:dyDescent="0.25">
      <c r="A27166" t="s">
        <v>4130</v>
      </c>
      <c r="B27166" t="s">
        <v>30957</v>
      </c>
      <c r="C27166" t="s">
        <v>30958</v>
      </c>
    </row>
    <row r="27167" spans="1:3" hidden="1" x14ac:dyDescent="0.25">
      <c r="A27167" t="s">
        <v>4130</v>
      </c>
      <c r="B27167" t="s">
        <v>30957</v>
      </c>
      <c r="C27167" t="s">
        <v>30959</v>
      </c>
    </row>
    <row r="27168" spans="1:3" hidden="1" x14ac:dyDescent="0.25">
      <c r="A27168" t="s">
        <v>4130</v>
      </c>
      <c r="B27168" t="s">
        <v>30960</v>
      </c>
      <c r="C27168" t="s">
        <v>30961</v>
      </c>
    </row>
    <row r="27169" spans="1:3" hidden="1" x14ac:dyDescent="0.25">
      <c r="A27169" t="s">
        <v>4130</v>
      </c>
      <c r="B27169" t="s">
        <v>30962</v>
      </c>
      <c r="C27169" t="s">
        <v>30963</v>
      </c>
    </row>
    <row r="27170" spans="1:3" hidden="1" x14ac:dyDescent="0.25">
      <c r="A27170" t="s">
        <v>4130</v>
      </c>
      <c r="B27170" t="s">
        <v>30964</v>
      </c>
      <c r="C27170" t="s">
        <v>30965</v>
      </c>
    </row>
    <row r="27171" spans="1:3" hidden="1" x14ac:dyDescent="0.25">
      <c r="A27171" t="s">
        <v>4130</v>
      </c>
      <c r="B27171" t="s">
        <v>30966</v>
      </c>
      <c r="C27171" t="s">
        <v>23023</v>
      </c>
    </row>
    <row r="27172" spans="1:3" hidden="1" x14ac:dyDescent="0.25">
      <c r="A27172" t="s">
        <v>4130</v>
      </c>
      <c r="B27172" t="s">
        <v>30967</v>
      </c>
      <c r="C27172" t="s">
        <v>30968</v>
      </c>
    </row>
    <row r="27173" spans="1:3" hidden="1" x14ac:dyDescent="0.25">
      <c r="A27173" t="s">
        <v>4130</v>
      </c>
      <c r="B27173" t="s">
        <v>30969</v>
      </c>
      <c r="C27173" t="s">
        <v>30970</v>
      </c>
    </row>
    <row r="27174" spans="1:3" hidden="1" x14ac:dyDescent="0.25">
      <c r="A27174" t="s">
        <v>4130</v>
      </c>
      <c r="B27174" t="s">
        <v>30971</v>
      </c>
      <c r="C27174" t="s">
        <v>30972</v>
      </c>
    </row>
    <row r="27175" spans="1:3" hidden="1" x14ac:dyDescent="0.25">
      <c r="A27175" t="s">
        <v>4130</v>
      </c>
      <c r="B27175" t="s">
        <v>30973</v>
      </c>
      <c r="C27175" t="s">
        <v>30974</v>
      </c>
    </row>
    <row r="27176" spans="1:3" hidden="1" x14ac:dyDescent="0.25">
      <c r="A27176" t="s">
        <v>4130</v>
      </c>
      <c r="B27176" t="s">
        <v>30975</v>
      </c>
      <c r="C27176" t="s">
        <v>30976</v>
      </c>
    </row>
    <row r="27177" spans="1:3" hidden="1" x14ac:dyDescent="0.25">
      <c r="A27177" t="s">
        <v>4130</v>
      </c>
      <c r="B27177" t="s">
        <v>30977</v>
      </c>
      <c r="C27177" t="s">
        <v>30978</v>
      </c>
    </row>
    <row r="27178" spans="1:3" hidden="1" x14ac:dyDescent="0.25">
      <c r="A27178" t="s">
        <v>4130</v>
      </c>
      <c r="B27178" t="s">
        <v>30979</v>
      </c>
      <c r="C27178" t="s">
        <v>30980</v>
      </c>
    </row>
    <row r="27179" spans="1:3" hidden="1" x14ac:dyDescent="0.25">
      <c r="A27179" t="s">
        <v>4130</v>
      </c>
      <c r="B27179" t="s">
        <v>30981</v>
      </c>
      <c r="C27179" t="s">
        <v>30982</v>
      </c>
    </row>
    <row r="27180" spans="1:3" hidden="1" x14ac:dyDescent="0.25">
      <c r="A27180" t="s">
        <v>4130</v>
      </c>
      <c r="B27180" t="s">
        <v>30983</v>
      </c>
      <c r="C27180" t="s">
        <v>30984</v>
      </c>
    </row>
    <row r="27181" spans="1:3" hidden="1" x14ac:dyDescent="0.25">
      <c r="A27181" t="s">
        <v>4130</v>
      </c>
      <c r="B27181" t="s">
        <v>30985</v>
      </c>
      <c r="C27181" t="s">
        <v>30986</v>
      </c>
    </row>
    <row r="27182" spans="1:3" hidden="1" x14ac:dyDescent="0.25">
      <c r="A27182" t="s">
        <v>4130</v>
      </c>
      <c r="B27182" t="s">
        <v>30987</v>
      </c>
      <c r="C27182" t="s">
        <v>30988</v>
      </c>
    </row>
    <row r="27183" spans="1:3" hidden="1" x14ac:dyDescent="0.25">
      <c r="A27183" t="s">
        <v>4130</v>
      </c>
      <c r="B27183" t="s">
        <v>30989</v>
      </c>
      <c r="C27183" t="s">
        <v>30990</v>
      </c>
    </row>
    <row r="27184" spans="1:3" hidden="1" x14ac:dyDescent="0.25">
      <c r="A27184" t="s">
        <v>4130</v>
      </c>
      <c r="B27184" t="s">
        <v>30991</v>
      </c>
      <c r="C27184" t="s">
        <v>30992</v>
      </c>
    </row>
    <row r="27185" spans="1:3" hidden="1" x14ac:dyDescent="0.25">
      <c r="A27185" t="s">
        <v>4130</v>
      </c>
      <c r="B27185" t="s">
        <v>30993</v>
      </c>
      <c r="C27185" t="s">
        <v>30994</v>
      </c>
    </row>
    <row r="27186" spans="1:3" hidden="1" x14ac:dyDescent="0.25">
      <c r="A27186" t="s">
        <v>4130</v>
      </c>
      <c r="B27186" t="s">
        <v>30995</v>
      </c>
      <c r="C27186" t="s">
        <v>30996</v>
      </c>
    </row>
    <row r="27187" spans="1:3" hidden="1" x14ac:dyDescent="0.25">
      <c r="A27187" t="s">
        <v>4130</v>
      </c>
      <c r="B27187" t="s">
        <v>30997</v>
      </c>
      <c r="C27187" t="s">
        <v>30998</v>
      </c>
    </row>
    <row r="27188" spans="1:3" hidden="1" x14ac:dyDescent="0.25">
      <c r="A27188" t="s">
        <v>4130</v>
      </c>
      <c r="B27188" t="s">
        <v>30999</v>
      </c>
      <c r="C27188" t="s">
        <v>31000</v>
      </c>
    </row>
    <row r="27189" spans="1:3" hidden="1" x14ac:dyDescent="0.25">
      <c r="A27189" t="s">
        <v>4130</v>
      </c>
      <c r="B27189" t="s">
        <v>31001</v>
      </c>
      <c r="C27189" t="s">
        <v>31002</v>
      </c>
    </row>
    <row r="27190" spans="1:3" hidden="1" x14ac:dyDescent="0.25">
      <c r="A27190" t="s">
        <v>4130</v>
      </c>
      <c r="B27190" t="s">
        <v>31003</v>
      </c>
      <c r="C27190" t="s">
        <v>31004</v>
      </c>
    </row>
    <row r="27191" spans="1:3" hidden="1" x14ac:dyDescent="0.25">
      <c r="A27191" t="s">
        <v>4130</v>
      </c>
      <c r="B27191" t="s">
        <v>31005</v>
      </c>
      <c r="C27191" t="s">
        <v>31006</v>
      </c>
    </row>
    <row r="27192" spans="1:3" hidden="1" x14ac:dyDescent="0.25">
      <c r="A27192" t="s">
        <v>4130</v>
      </c>
      <c r="B27192" t="s">
        <v>31007</v>
      </c>
      <c r="C27192" t="s">
        <v>31008</v>
      </c>
    </row>
    <row r="27193" spans="1:3" hidden="1" x14ac:dyDescent="0.25">
      <c r="A27193" t="s">
        <v>4130</v>
      </c>
      <c r="B27193" t="s">
        <v>31009</v>
      </c>
      <c r="C27193" t="s">
        <v>31010</v>
      </c>
    </row>
    <row r="27194" spans="1:3" hidden="1" x14ac:dyDescent="0.25">
      <c r="A27194" t="s">
        <v>4130</v>
      </c>
      <c r="B27194" t="s">
        <v>31011</v>
      </c>
      <c r="C27194" t="s">
        <v>31012</v>
      </c>
    </row>
    <row r="27195" spans="1:3" hidden="1" x14ac:dyDescent="0.25">
      <c r="A27195" t="s">
        <v>4130</v>
      </c>
      <c r="B27195" t="s">
        <v>31013</v>
      </c>
      <c r="C27195" t="s">
        <v>31014</v>
      </c>
    </row>
    <row r="27196" spans="1:3" hidden="1" x14ac:dyDescent="0.25">
      <c r="A27196" t="s">
        <v>4130</v>
      </c>
      <c r="B27196" t="s">
        <v>31015</v>
      </c>
      <c r="C27196" t="s">
        <v>31016</v>
      </c>
    </row>
    <row r="27197" spans="1:3" hidden="1" x14ac:dyDescent="0.25">
      <c r="A27197" t="s">
        <v>4130</v>
      </c>
      <c r="B27197" t="s">
        <v>31017</v>
      </c>
      <c r="C27197" t="s">
        <v>31018</v>
      </c>
    </row>
    <row r="27198" spans="1:3" hidden="1" x14ac:dyDescent="0.25">
      <c r="A27198" t="s">
        <v>4130</v>
      </c>
      <c r="B27198" t="s">
        <v>31019</v>
      </c>
      <c r="C27198" t="s">
        <v>31020</v>
      </c>
    </row>
    <row r="27199" spans="1:3" hidden="1" x14ac:dyDescent="0.25">
      <c r="A27199" t="s">
        <v>4130</v>
      </c>
      <c r="B27199" t="s">
        <v>31021</v>
      </c>
      <c r="C27199" t="s">
        <v>31022</v>
      </c>
    </row>
    <row r="27200" spans="1:3" hidden="1" x14ac:dyDescent="0.25">
      <c r="A27200" t="s">
        <v>4130</v>
      </c>
      <c r="B27200" t="s">
        <v>31023</v>
      </c>
      <c r="C27200" t="s">
        <v>31024</v>
      </c>
    </row>
    <row r="27201" spans="1:3" hidden="1" x14ac:dyDescent="0.25">
      <c r="A27201" t="s">
        <v>4130</v>
      </c>
      <c r="B27201" t="s">
        <v>31025</v>
      </c>
      <c r="C27201" t="s">
        <v>31026</v>
      </c>
    </row>
    <row r="27202" spans="1:3" hidden="1" x14ac:dyDescent="0.25">
      <c r="A27202" t="s">
        <v>4130</v>
      </c>
      <c r="B27202" t="s">
        <v>31027</v>
      </c>
      <c r="C27202" t="s">
        <v>31028</v>
      </c>
    </row>
    <row r="27203" spans="1:3" hidden="1" x14ac:dyDescent="0.25">
      <c r="A27203" t="s">
        <v>4130</v>
      </c>
      <c r="B27203" t="s">
        <v>31029</v>
      </c>
      <c r="C27203" t="s">
        <v>31030</v>
      </c>
    </row>
    <row r="27204" spans="1:3" hidden="1" x14ac:dyDescent="0.25">
      <c r="A27204" t="s">
        <v>4130</v>
      </c>
      <c r="B27204" t="s">
        <v>31031</v>
      </c>
      <c r="C27204" t="s">
        <v>31032</v>
      </c>
    </row>
    <row r="27205" spans="1:3" hidden="1" x14ac:dyDescent="0.25">
      <c r="A27205" t="s">
        <v>4130</v>
      </c>
      <c r="B27205" t="s">
        <v>31033</v>
      </c>
      <c r="C27205" t="s">
        <v>31034</v>
      </c>
    </row>
    <row r="27206" spans="1:3" hidden="1" x14ac:dyDescent="0.25">
      <c r="A27206" t="s">
        <v>4130</v>
      </c>
      <c r="B27206" t="s">
        <v>2488</v>
      </c>
      <c r="C27206" t="s">
        <v>31035</v>
      </c>
    </row>
    <row r="27207" spans="1:3" hidden="1" x14ac:dyDescent="0.25">
      <c r="A27207" t="s">
        <v>4130</v>
      </c>
      <c r="B27207" t="s">
        <v>31036</v>
      </c>
      <c r="C27207" t="s">
        <v>31037</v>
      </c>
    </row>
    <row r="27208" spans="1:3" hidden="1" x14ac:dyDescent="0.25">
      <c r="A27208" t="s">
        <v>4130</v>
      </c>
      <c r="B27208" t="s">
        <v>31038</v>
      </c>
      <c r="C27208" t="s">
        <v>31039</v>
      </c>
    </row>
    <row r="27209" spans="1:3" hidden="1" x14ac:dyDescent="0.25">
      <c r="A27209" t="s">
        <v>4130</v>
      </c>
      <c r="B27209" t="s">
        <v>31038</v>
      </c>
      <c r="C27209" t="s">
        <v>31040</v>
      </c>
    </row>
    <row r="27210" spans="1:3" hidden="1" x14ac:dyDescent="0.25">
      <c r="A27210" t="s">
        <v>4130</v>
      </c>
      <c r="B27210" t="s">
        <v>31036</v>
      </c>
      <c r="C27210" t="s">
        <v>31041</v>
      </c>
    </row>
    <row r="27211" spans="1:3" hidden="1" x14ac:dyDescent="0.25">
      <c r="A27211" t="s">
        <v>4130</v>
      </c>
      <c r="B27211" t="s">
        <v>31042</v>
      </c>
      <c r="C27211" t="s">
        <v>31043</v>
      </c>
    </row>
    <row r="27212" spans="1:3" hidden="1" x14ac:dyDescent="0.25">
      <c r="A27212" t="s">
        <v>4130</v>
      </c>
      <c r="B27212" t="s">
        <v>31044</v>
      </c>
      <c r="C27212" t="s">
        <v>31045</v>
      </c>
    </row>
    <row r="27213" spans="1:3" hidden="1" x14ac:dyDescent="0.25">
      <c r="A27213" t="s">
        <v>4130</v>
      </c>
      <c r="B27213" t="s">
        <v>31046</v>
      </c>
      <c r="C27213" t="s">
        <v>31047</v>
      </c>
    </row>
    <row r="27214" spans="1:3" hidden="1" x14ac:dyDescent="0.25">
      <c r="A27214" t="s">
        <v>4130</v>
      </c>
      <c r="B27214" t="s">
        <v>31048</v>
      </c>
      <c r="C27214" t="s">
        <v>31049</v>
      </c>
    </row>
    <row r="27215" spans="1:3" hidden="1" x14ac:dyDescent="0.25">
      <c r="A27215" t="s">
        <v>4130</v>
      </c>
      <c r="B27215" t="s">
        <v>31050</v>
      </c>
      <c r="C27215" t="s">
        <v>31051</v>
      </c>
    </row>
    <row r="27216" spans="1:3" hidden="1" x14ac:dyDescent="0.25">
      <c r="A27216" t="s">
        <v>4130</v>
      </c>
      <c r="B27216" t="s">
        <v>31050</v>
      </c>
      <c r="C27216" t="s">
        <v>31052</v>
      </c>
    </row>
    <row r="27217" spans="1:3" hidden="1" x14ac:dyDescent="0.25">
      <c r="A27217" t="s">
        <v>4130</v>
      </c>
      <c r="B27217" t="s">
        <v>31053</v>
      </c>
      <c r="C27217" t="s">
        <v>31054</v>
      </c>
    </row>
    <row r="27218" spans="1:3" hidden="1" x14ac:dyDescent="0.25">
      <c r="A27218" t="s">
        <v>4130</v>
      </c>
      <c r="B27218" t="s">
        <v>31055</v>
      </c>
      <c r="C27218" t="s">
        <v>31056</v>
      </c>
    </row>
    <row r="27219" spans="1:3" hidden="1" x14ac:dyDescent="0.25">
      <c r="A27219" t="s">
        <v>4130</v>
      </c>
      <c r="B27219" t="s">
        <v>31057</v>
      </c>
      <c r="C27219" t="s">
        <v>31058</v>
      </c>
    </row>
    <row r="27220" spans="1:3" hidden="1" x14ac:dyDescent="0.25">
      <c r="A27220" t="s">
        <v>4130</v>
      </c>
      <c r="B27220" t="s">
        <v>31059</v>
      </c>
      <c r="C27220" t="s">
        <v>31060</v>
      </c>
    </row>
    <row r="27221" spans="1:3" hidden="1" x14ac:dyDescent="0.25">
      <c r="A27221" t="s">
        <v>4130</v>
      </c>
      <c r="B27221" t="s">
        <v>31061</v>
      </c>
      <c r="C27221" t="s">
        <v>31062</v>
      </c>
    </row>
    <row r="27222" spans="1:3" hidden="1" x14ac:dyDescent="0.25">
      <c r="A27222" t="s">
        <v>4130</v>
      </c>
      <c r="B27222" t="s">
        <v>31063</v>
      </c>
      <c r="C27222" t="s">
        <v>31064</v>
      </c>
    </row>
    <row r="27223" spans="1:3" hidden="1" x14ac:dyDescent="0.25">
      <c r="A27223" t="s">
        <v>4130</v>
      </c>
      <c r="B27223" t="s">
        <v>31065</v>
      </c>
      <c r="C27223" t="s">
        <v>31066</v>
      </c>
    </row>
    <row r="27224" spans="1:3" hidden="1" x14ac:dyDescent="0.25">
      <c r="A27224" t="s">
        <v>4130</v>
      </c>
      <c r="B27224" t="s">
        <v>31067</v>
      </c>
      <c r="C27224" t="s">
        <v>31068</v>
      </c>
    </row>
    <row r="27225" spans="1:3" hidden="1" x14ac:dyDescent="0.25">
      <c r="A27225" t="s">
        <v>4130</v>
      </c>
      <c r="B27225" t="s">
        <v>31069</v>
      </c>
      <c r="C27225" t="s">
        <v>31070</v>
      </c>
    </row>
    <row r="27226" spans="1:3" hidden="1" x14ac:dyDescent="0.25">
      <c r="A27226" t="s">
        <v>4130</v>
      </c>
      <c r="B27226" t="s">
        <v>31071</v>
      </c>
      <c r="C27226" t="s">
        <v>31072</v>
      </c>
    </row>
    <row r="27227" spans="1:3" hidden="1" x14ac:dyDescent="0.25">
      <c r="A27227" t="s">
        <v>4130</v>
      </c>
      <c r="B27227" t="s">
        <v>31071</v>
      </c>
      <c r="C27227" t="s">
        <v>31073</v>
      </c>
    </row>
    <row r="27228" spans="1:3" hidden="1" x14ac:dyDescent="0.25">
      <c r="A27228" t="s">
        <v>4130</v>
      </c>
      <c r="B27228" t="s">
        <v>31074</v>
      </c>
      <c r="C27228" t="s">
        <v>31075</v>
      </c>
    </row>
    <row r="27229" spans="1:3" hidden="1" x14ac:dyDescent="0.25">
      <c r="A27229" t="s">
        <v>4130</v>
      </c>
      <c r="B27229" t="s">
        <v>31076</v>
      </c>
      <c r="C27229" t="s">
        <v>31077</v>
      </c>
    </row>
    <row r="27230" spans="1:3" hidden="1" x14ac:dyDescent="0.25">
      <c r="A27230" t="s">
        <v>4130</v>
      </c>
      <c r="B27230" t="s">
        <v>7038</v>
      </c>
      <c r="C27230" t="s">
        <v>31078</v>
      </c>
    </row>
    <row r="27231" spans="1:3" hidden="1" x14ac:dyDescent="0.25">
      <c r="A27231" t="s">
        <v>4130</v>
      </c>
      <c r="B27231" t="s">
        <v>31079</v>
      </c>
      <c r="C27231" t="s">
        <v>31080</v>
      </c>
    </row>
    <row r="27232" spans="1:3" hidden="1" x14ac:dyDescent="0.25">
      <c r="A27232" t="s">
        <v>4130</v>
      </c>
      <c r="B27232" t="s">
        <v>31081</v>
      </c>
      <c r="C27232" t="s">
        <v>31082</v>
      </c>
    </row>
    <row r="27233" spans="1:3" hidden="1" x14ac:dyDescent="0.25">
      <c r="A27233" t="s">
        <v>4130</v>
      </c>
      <c r="B27233" t="s">
        <v>31083</v>
      </c>
      <c r="C27233" t="s">
        <v>31084</v>
      </c>
    </row>
    <row r="27234" spans="1:3" hidden="1" x14ac:dyDescent="0.25">
      <c r="A27234" t="s">
        <v>4130</v>
      </c>
      <c r="B27234" t="s">
        <v>31081</v>
      </c>
      <c r="C27234" t="s">
        <v>31085</v>
      </c>
    </row>
    <row r="27235" spans="1:3" hidden="1" x14ac:dyDescent="0.25">
      <c r="A27235" t="s">
        <v>4130</v>
      </c>
      <c r="B27235" t="s">
        <v>31086</v>
      </c>
      <c r="C27235" t="s">
        <v>31087</v>
      </c>
    </row>
    <row r="27236" spans="1:3" hidden="1" x14ac:dyDescent="0.25">
      <c r="A27236" t="s">
        <v>4130</v>
      </c>
      <c r="B27236" t="s">
        <v>31088</v>
      </c>
      <c r="C27236" t="s">
        <v>31089</v>
      </c>
    </row>
    <row r="27237" spans="1:3" hidden="1" x14ac:dyDescent="0.25">
      <c r="A27237" t="s">
        <v>4130</v>
      </c>
      <c r="B27237" t="s">
        <v>31090</v>
      </c>
      <c r="C27237" t="s">
        <v>31091</v>
      </c>
    </row>
    <row r="27238" spans="1:3" hidden="1" x14ac:dyDescent="0.25">
      <c r="A27238" t="s">
        <v>4130</v>
      </c>
      <c r="B27238" t="s">
        <v>31092</v>
      </c>
      <c r="C27238" t="s">
        <v>31091</v>
      </c>
    </row>
    <row r="27239" spans="1:3" hidden="1" x14ac:dyDescent="0.25">
      <c r="A27239" t="s">
        <v>4130</v>
      </c>
      <c r="B27239" t="s">
        <v>31093</v>
      </c>
      <c r="C27239" t="s">
        <v>31094</v>
      </c>
    </row>
    <row r="27240" spans="1:3" hidden="1" x14ac:dyDescent="0.25">
      <c r="A27240" t="s">
        <v>4130</v>
      </c>
      <c r="B27240" t="s">
        <v>31095</v>
      </c>
      <c r="C27240" t="s">
        <v>31096</v>
      </c>
    </row>
    <row r="27241" spans="1:3" hidden="1" x14ac:dyDescent="0.25">
      <c r="A27241" t="s">
        <v>4130</v>
      </c>
      <c r="B27241" t="s">
        <v>31097</v>
      </c>
      <c r="C27241" t="s">
        <v>31098</v>
      </c>
    </row>
    <row r="27242" spans="1:3" hidden="1" x14ac:dyDescent="0.25">
      <c r="A27242" t="s">
        <v>4130</v>
      </c>
      <c r="B27242" t="s">
        <v>31099</v>
      </c>
      <c r="C27242" t="s">
        <v>31100</v>
      </c>
    </row>
    <row r="27243" spans="1:3" hidden="1" x14ac:dyDescent="0.25">
      <c r="A27243" t="s">
        <v>4130</v>
      </c>
      <c r="B27243" t="s">
        <v>31101</v>
      </c>
      <c r="C27243" t="s">
        <v>31102</v>
      </c>
    </row>
    <row r="27244" spans="1:3" hidden="1" x14ac:dyDescent="0.25">
      <c r="A27244" t="s">
        <v>4130</v>
      </c>
      <c r="B27244" t="s">
        <v>31103</v>
      </c>
      <c r="C27244" t="s">
        <v>31104</v>
      </c>
    </row>
    <row r="27245" spans="1:3" hidden="1" x14ac:dyDescent="0.25">
      <c r="A27245" t="s">
        <v>4130</v>
      </c>
      <c r="B27245" t="s">
        <v>31105</v>
      </c>
      <c r="C27245" t="s">
        <v>31106</v>
      </c>
    </row>
    <row r="27246" spans="1:3" hidden="1" x14ac:dyDescent="0.25">
      <c r="A27246" t="s">
        <v>4130</v>
      </c>
      <c r="B27246" t="s">
        <v>31107</v>
      </c>
      <c r="C27246" t="s">
        <v>31108</v>
      </c>
    </row>
    <row r="27247" spans="1:3" hidden="1" x14ac:dyDescent="0.25">
      <c r="A27247" t="s">
        <v>4130</v>
      </c>
      <c r="B27247" t="s">
        <v>31109</v>
      </c>
      <c r="C27247" t="s">
        <v>31110</v>
      </c>
    </row>
    <row r="27248" spans="1:3" hidden="1" x14ac:dyDescent="0.25">
      <c r="A27248" t="s">
        <v>4130</v>
      </c>
      <c r="B27248" t="s">
        <v>31111</v>
      </c>
      <c r="C27248" t="s">
        <v>31112</v>
      </c>
    </row>
    <row r="27249" spans="1:3" hidden="1" x14ac:dyDescent="0.25">
      <c r="A27249" t="s">
        <v>4130</v>
      </c>
      <c r="B27249" t="s">
        <v>31113</v>
      </c>
      <c r="C27249" t="s">
        <v>31114</v>
      </c>
    </row>
    <row r="27250" spans="1:3" hidden="1" x14ac:dyDescent="0.25">
      <c r="A27250" t="s">
        <v>4130</v>
      </c>
      <c r="B27250" t="s">
        <v>31115</v>
      </c>
      <c r="C27250" t="s">
        <v>31116</v>
      </c>
    </row>
    <row r="27251" spans="1:3" hidden="1" x14ac:dyDescent="0.25">
      <c r="A27251" t="s">
        <v>4130</v>
      </c>
      <c r="B27251" t="s">
        <v>31117</v>
      </c>
      <c r="C27251" t="s">
        <v>31118</v>
      </c>
    </row>
    <row r="27252" spans="1:3" hidden="1" x14ac:dyDescent="0.25">
      <c r="A27252" t="s">
        <v>4130</v>
      </c>
      <c r="B27252" t="s">
        <v>31119</v>
      </c>
      <c r="C27252" t="s">
        <v>31120</v>
      </c>
    </row>
    <row r="27253" spans="1:3" hidden="1" x14ac:dyDescent="0.25">
      <c r="A27253" t="s">
        <v>4130</v>
      </c>
      <c r="B27253" t="s">
        <v>31121</v>
      </c>
      <c r="C27253" t="s">
        <v>31122</v>
      </c>
    </row>
    <row r="27254" spans="1:3" hidden="1" x14ac:dyDescent="0.25">
      <c r="A27254" t="s">
        <v>4130</v>
      </c>
      <c r="B27254" t="s">
        <v>31123</v>
      </c>
      <c r="C27254" t="s">
        <v>31124</v>
      </c>
    </row>
    <row r="27255" spans="1:3" hidden="1" x14ac:dyDescent="0.25">
      <c r="A27255" t="s">
        <v>4130</v>
      </c>
      <c r="B27255" t="s">
        <v>31125</v>
      </c>
      <c r="C27255" t="s">
        <v>31126</v>
      </c>
    </row>
    <row r="27256" spans="1:3" hidden="1" x14ac:dyDescent="0.25">
      <c r="A27256" t="s">
        <v>4130</v>
      </c>
      <c r="B27256" t="s">
        <v>31127</v>
      </c>
      <c r="C27256" t="s">
        <v>31128</v>
      </c>
    </row>
    <row r="27257" spans="1:3" hidden="1" x14ac:dyDescent="0.25">
      <c r="A27257" t="s">
        <v>4130</v>
      </c>
      <c r="B27257" t="s">
        <v>31129</v>
      </c>
      <c r="C27257" t="s">
        <v>31130</v>
      </c>
    </row>
    <row r="27258" spans="1:3" hidden="1" x14ac:dyDescent="0.25">
      <c r="A27258" t="s">
        <v>4130</v>
      </c>
      <c r="B27258" t="s">
        <v>31131</v>
      </c>
      <c r="C27258" t="s">
        <v>31132</v>
      </c>
    </row>
    <row r="27259" spans="1:3" hidden="1" x14ac:dyDescent="0.25">
      <c r="A27259" t="s">
        <v>4130</v>
      </c>
      <c r="B27259" t="s">
        <v>31133</v>
      </c>
      <c r="C27259" t="s">
        <v>31134</v>
      </c>
    </row>
    <row r="27260" spans="1:3" hidden="1" x14ac:dyDescent="0.25">
      <c r="A27260" t="s">
        <v>4130</v>
      </c>
      <c r="B27260" t="s">
        <v>31135</v>
      </c>
      <c r="C27260" t="s">
        <v>31136</v>
      </c>
    </row>
    <row r="27261" spans="1:3" hidden="1" x14ac:dyDescent="0.25">
      <c r="A27261" t="s">
        <v>4130</v>
      </c>
      <c r="B27261" t="s">
        <v>31137</v>
      </c>
      <c r="C27261" t="s">
        <v>31136</v>
      </c>
    </row>
    <row r="27262" spans="1:3" hidden="1" x14ac:dyDescent="0.25">
      <c r="A27262" t="s">
        <v>4130</v>
      </c>
      <c r="B27262" t="s">
        <v>31138</v>
      </c>
      <c r="C27262" t="s">
        <v>31139</v>
      </c>
    </row>
    <row r="27263" spans="1:3" hidden="1" x14ac:dyDescent="0.25">
      <c r="A27263" t="s">
        <v>4130</v>
      </c>
      <c r="B27263" t="s">
        <v>31140</v>
      </c>
      <c r="C27263" t="s">
        <v>31141</v>
      </c>
    </row>
    <row r="27264" spans="1:3" hidden="1" x14ac:dyDescent="0.25">
      <c r="A27264" t="s">
        <v>4130</v>
      </c>
      <c r="B27264" t="s">
        <v>31142</v>
      </c>
      <c r="C27264" t="s">
        <v>31141</v>
      </c>
    </row>
    <row r="27265" spans="1:3" hidden="1" x14ac:dyDescent="0.25">
      <c r="A27265" t="s">
        <v>4130</v>
      </c>
      <c r="B27265" t="s">
        <v>31143</v>
      </c>
      <c r="C27265" t="s">
        <v>31144</v>
      </c>
    </row>
    <row r="27266" spans="1:3" hidden="1" x14ac:dyDescent="0.25">
      <c r="A27266" t="s">
        <v>4130</v>
      </c>
      <c r="B27266" t="s">
        <v>31145</v>
      </c>
      <c r="C27266" t="s">
        <v>31146</v>
      </c>
    </row>
    <row r="27267" spans="1:3" hidden="1" x14ac:dyDescent="0.25">
      <c r="A27267" t="s">
        <v>4130</v>
      </c>
      <c r="B27267" t="s">
        <v>31147</v>
      </c>
      <c r="C27267" t="s">
        <v>31146</v>
      </c>
    </row>
    <row r="27268" spans="1:3" hidden="1" x14ac:dyDescent="0.25">
      <c r="A27268" t="s">
        <v>4130</v>
      </c>
      <c r="B27268" t="s">
        <v>31148</v>
      </c>
      <c r="C27268" t="s">
        <v>31149</v>
      </c>
    </row>
    <row r="27269" spans="1:3" hidden="1" x14ac:dyDescent="0.25">
      <c r="A27269" t="s">
        <v>4130</v>
      </c>
      <c r="B27269" t="s">
        <v>31150</v>
      </c>
      <c r="C27269" t="s">
        <v>31151</v>
      </c>
    </row>
    <row r="27270" spans="1:3" hidden="1" x14ac:dyDescent="0.25">
      <c r="A27270" t="s">
        <v>4130</v>
      </c>
      <c r="B27270" t="s">
        <v>31152</v>
      </c>
      <c r="C27270" t="s">
        <v>31153</v>
      </c>
    </row>
    <row r="27271" spans="1:3" hidden="1" x14ac:dyDescent="0.25">
      <c r="A27271" t="s">
        <v>4130</v>
      </c>
      <c r="B27271" t="s">
        <v>31154</v>
      </c>
      <c r="C27271" t="s">
        <v>31155</v>
      </c>
    </row>
    <row r="27272" spans="1:3" hidden="1" x14ac:dyDescent="0.25">
      <c r="A27272" t="s">
        <v>4130</v>
      </c>
      <c r="B27272" t="s">
        <v>31156</v>
      </c>
      <c r="C27272" t="s">
        <v>31157</v>
      </c>
    </row>
    <row r="27273" spans="1:3" hidden="1" x14ac:dyDescent="0.25">
      <c r="A27273" t="s">
        <v>4130</v>
      </c>
      <c r="B27273" t="s">
        <v>31158</v>
      </c>
      <c r="C27273" t="s">
        <v>31159</v>
      </c>
    </row>
    <row r="27274" spans="1:3" hidden="1" x14ac:dyDescent="0.25">
      <c r="A27274" t="s">
        <v>4130</v>
      </c>
      <c r="B27274" t="s">
        <v>4238</v>
      </c>
      <c r="C27274" t="s">
        <v>31159</v>
      </c>
    </row>
    <row r="27275" spans="1:3" hidden="1" x14ac:dyDescent="0.25">
      <c r="A27275" t="s">
        <v>4130</v>
      </c>
      <c r="B27275" t="s">
        <v>31160</v>
      </c>
      <c r="C27275" t="s">
        <v>31161</v>
      </c>
    </row>
    <row r="27276" spans="1:3" hidden="1" x14ac:dyDescent="0.25">
      <c r="A27276" t="s">
        <v>4130</v>
      </c>
      <c r="B27276" t="s">
        <v>4238</v>
      </c>
      <c r="C27276" t="s">
        <v>31161</v>
      </c>
    </row>
    <row r="27277" spans="1:3" hidden="1" x14ac:dyDescent="0.25">
      <c r="A27277" t="s">
        <v>4130</v>
      </c>
      <c r="B27277" t="s">
        <v>31162</v>
      </c>
      <c r="C27277" t="s">
        <v>31163</v>
      </c>
    </row>
    <row r="27278" spans="1:3" hidden="1" x14ac:dyDescent="0.25">
      <c r="A27278" t="s">
        <v>4130</v>
      </c>
      <c r="B27278" t="s">
        <v>31164</v>
      </c>
      <c r="C27278" t="s">
        <v>31165</v>
      </c>
    </row>
    <row r="27279" spans="1:3" hidden="1" x14ac:dyDescent="0.25">
      <c r="A27279" t="s">
        <v>4130</v>
      </c>
      <c r="B27279" t="s">
        <v>31164</v>
      </c>
      <c r="C27279" t="s">
        <v>31166</v>
      </c>
    </row>
    <row r="27280" spans="1:3" hidden="1" x14ac:dyDescent="0.25">
      <c r="A27280" t="s">
        <v>4130</v>
      </c>
      <c r="B27280" t="s">
        <v>31167</v>
      </c>
      <c r="C27280" t="s">
        <v>31168</v>
      </c>
    </row>
    <row r="27281" spans="1:3" hidden="1" x14ac:dyDescent="0.25">
      <c r="A27281" t="s">
        <v>4130</v>
      </c>
      <c r="B27281" t="s">
        <v>4238</v>
      </c>
      <c r="C27281" t="s">
        <v>31168</v>
      </c>
    </row>
    <row r="27282" spans="1:3" hidden="1" x14ac:dyDescent="0.25">
      <c r="A27282" t="s">
        <v>4130</v>
      </c>
      <c r="B27282" t="s">
        <v>31169</v>
      </c>
      <c r="C27282" t="s">
        <v>31170</v>
      </c>
    </row>
    <row r="27283" spans="1:3" hidden="1" x14ac:dyDescent="0.25">
      <c r="A27283" t="s">
        <v>4130</v>
      </c>
      <c r="B27283" t="s">
        <v>31171</v>
      </c>
      <c r="C27283" t="s">
        <v>31172</v>
      </c>
    </row>
    <row r="27284" spans="1:3" hidden="1" x14ac:dyDescent="0.25">
      <c r="A27284" t="s">
        <v>4130</v>
      </c>
      <c r="B27284" t="s">
        <v>31173</v>
      </c>
      <c r="C27284" t="s">
        <v>31174</v>
      </c>
    </row>
    <row r="27285" spans="1:3" hidden="1" x14ac:dyDescent="0.25">
      <c r="A27285" t="s">
        <v>4130</v>
      </c>
      <c r="B27285" t="s">
        <v>31175</v>
      </c>
      <c r="C27285" t="s">
        <v>31176</v>
      </c>
    </row>
    <row r="27286" spans="1:3" hidden="1" x14ac:dyDescent="0.25">
      <c r="A27286" t="s">
        <v>4130</v>
      </c>
      <c r="B27286" t="s">
        <v>31177</v>
      </c>
      <c r="C27286" t="s">
        <v>31178</v>
      </c>
    </row>
    <row r="27287" spans="1:3" hidden="1" x14ac:dyDescent="0.25">
      <c r="A27287" t="s">
        <v>4130</v>
      </c>
      <c r="B27287" t="s">
        <v>31179</v>
      </c>
      <c r="C27287" t="s">
        <v>31180</v>
      </c>
    </row>
    <row r="27288" spans="1:3" hidden="1" x14ac:dyDescent="0.25">
      <c r="A27288" t="s">
        <v>4130</v>
      </c>
      <c r="B27288" t="s">
        <v>4238</v>
      </c>
      <c r="C27288" t="s">
        <v>31180</v>
      </c>
    </row>
    <row r="27289" spans="1:3" hidden="1" x14ac:dyDescent="0.25">
      <c r="A27289" t="s">
        <v>4130</v>
      </c>
      <c r="B27289" t="s">
        <v>31181</v>
      </c>
      <c r="C27289" t="s">
        <v>31180</v>
      </c>
    </row>
    <row r="27290" spans="1:3" hidden="1" x14ac:dyDescent="0.25">
      <c r="A27290" t="s">
        <v>4130</v>
      </c>
      <c r="B27290" t="s">
        <v>31182</v>
      </c>
      <c r="C27290" t="s">
        <v>31146</v>
      </c>
    </row>
    <row r="27291" spans="1:3" hidden="1" x14ac:dyDescent="0.25">
      <c r="A27291" t="s">
        <v>4130</v>
      </c>
      <c r="B27291" t="s">
        <v>4238</v>
      </c>
      <c r="C27291" t="s">
        <v>31146</v>
      </c>
    </row>
    <row r="27292" spans="1:3" hidden="1" x14ac:dyDescent="0.25">
      <c r="A27292" t="s">
        <v>4130</v>
      </c>
      <c r="B27292" t="s">
        <v>31183</v>
      </c>
      <c r="C27292" t="s">
        <v>31184</v>
      </c>
    </row>
    <row r="27293" spans="1:3" hidden="1" x14ac:dyDescent="0.25">
      <c r="A27293" t="s">
        <v>4130</v>
      </c>
      <c r="B27293" t="s">
        <v>31185</v>
      </c>
      <c r="C27293" t="s">
        <v>31186</v>
      </c>
    </row>
    <row r="27294" spans="1:3" hidden="1" x14ac:dyDescent="0.25">
      <c r="A27294" t="s">
        <v>4130</v>
      </c>
      <c r="B27294" t="s">
        <v>31187</v>
      </c>
      <c r="C27294" t="s">
        <v>31188</v>
      </c>
    </row>
    <row r="27295" spans="1:3" hidden="1" x14ac:dyDescent="0.25">
      <c r="A27295" t="s">
        <v>4130</v>
      </c>
      <c r="B27295" t="s">
        <v>31189</v>
      </c>
      <c r="C27295" t="s">
        <v>31190</v>
      </c>
    </row>
    <row r="27296" spans="1:3" hidden="1" x14ac:dyDescent="0.25">
      <c r="A27296" t="s">
        <v>4130</v>
      </c>
      <c r="B27296" t="s">
        <v>31191</v>
      </c>
      <c r="C27296" t="s">
        <v>31192</v>
      </c>
    </row>
    <row r="27297" spans="1:3" hidden="1" x14ac:dyDescent="0.25">
      <c r="A27297" t="s">
        <v>4130</v>
      </c>
      <c r="B27297" t="s">
        <v>31193</v>
      </c>
      <c r="C27297" t="s">
        <v>31194</v>
      </c>
    </row>
    <row r="27298" spans="1:3" hidden="1" x14ac:dyDescent="0.25">
      <c r="A27298" t="s">
        <v>4130</v>
      </c>
      <c r="B27298" t="s">
        <v>31195</v>
      </c>
      <c r="C27298" t="s">
        <v>31196</v>
      </c>
    </row>
    <row r="27299" spans="1:3" hidden="1" x14ac:dyDescent="0.25">
      <c r="A27299" t="s">
        <v>4130</v>
      </c>
      <c r="B27299" t="s">
        <v>31197</v>
      </c>
      <c r="C27299" t="s">
        <v>31198</v>
      </c>
    </row>
    <row r="27300" spans="1:3" hidden="1" x14ac:dyDescent="0.25">
      <c r="A27300" t="s">
        <v>4130</v>
      </c>
      <c r="B27300" t="s">
        <v>31199</v>
      </c>
      <c r="C27300" t="s">
        <v>31200</v>
      </c>
    </row>
    <row r="27301" spans="1:3" hidden="1" x14ac:dyDescent="0.25">
      <c r="A27301" t="s">
        <v>4130</v>
      </c>
      <c r="B27301" t="s">
        <v>31201</v>
      </c>
      <c r="C27301" t="s">
        <v>31202</v>
      </c>
    </row>
    <row r="27302" spans="1:3" hidden="1" x14ac:dyDescent="0.25">
      <c r="A27302" t="s">
        <v>4130</v>
      </c>
      <c r="B27302" t="s">
        <v>31203</v>
      </c>
      <c r="C27302" t="s">
        <v>31204</v>
      </c>
    </row>
    <row r="27303" spans="1:3" hidden="1" x14ac:dyDescent="0.25">
      <c r="A27303" t="s">
        <v>4130</v>
      </c>
      <c r="B27303" t="s">
        <v>31205</v>
      </c>
      <c r="C27303" t="s">
        <v>31206</v>
      </c>
    </row>
    <row r="27304" spans="1:3" hidden="1" x14ac:dyDescent="0.25">
      <c r="A27304" t="s">
        <v>4130</v>
      </c>
      <c r="B27304" t="s">
        <v>31207</v>
      </c>
      <c r="C27304" t="s">
        <v>31208</v>
      </c>
    </row>
    <row r="27305" spans="1:3" hidden="1" x14ac:dyDescent="0.25">
      <c r="A27305" t="s">
        <v>4130</v>
      </c>
      <c r="B27305" t="s">
        <v>31209</v>
      </c>
      <c r="C27305" t="s">
        <v>31210</v>
      </c>
    </row>
    <row r="27306" spans="1:3" hidden="1" x14ac:dyDescent="0.25">
      <c r="A27306" t="s">
        <v>4130</v>
      </c>
      <c r="B27306" t="s">
        <v>31211</v>
      </c>
      <c r="C27306" t="s">
        <v>31212</v>
      </c>
    </row>
    <row r="27307" spans="1:3" hidden="1" x14ac:dyDescent="0.25">
      <c r="A27307" t="s">
        <v>4130</v>
      </c>
      <c r="B27307" t="s">
        <v>31213</v>
      </c>
      <c r="C27307" t="s">
        <v>31214</v>
      </c>
    </row>
    <row r="27308" spans="1:3" hidden="1" x14ac:dyDescent="0.25">
      <c r="A27308" t="s">
        <v>4130</v>
      </c>
      <c r="B27308" t="s">
        <v>31215</v>
      </c>
      <c r="C27308" t="s">
        <v>31216</v>
      </c>
    </row>
    <row r="27309" spans="1:3" hidden="1" x14ac:dyDescent="0.25">
      <c r="A27309" t="s">
        <v>4130</v>
      </c>
      <c r="B27309" t="s">
        <v>31217</v>
      </c>
      <c r="C27309" t="s">
        <v>31218</v>
      </c>
    </row>
    <row r="27310" spans="1:3" hidden="1" x14ac:dyDescent="0.25">
      <c r="A27310" t="s">
        <v>4130</v>
      </c>
      <c r="B27310" t="s">
        <v>31219</v>
      </c>
      <c r="C27310" t="s">
        <v>31220</v>
      </c>
    </row>
    <row r="27311" spans="1:3" hidden="1" x14ac:dyDescent="0.25">
      <c r="A27311" t="s">
        <v>4130</v>
      </c>
      <c r="B27311" t="s">
        <v>31221</v>
      </c>
      <c r="C27311" t="s">
        <v>31222</v>
      </c>
    </row>
    <row r="27312" spans="1:3" hidden="1" x14ac:dyDescent="0.25">
      <c r="A27312" t="s">
        <v>4130</v>
      </c>
      <c r="B27312" t="s">
        <v>31223</v>
      </c>
      <c r="C27312" t="s">
        <v>31224</v>
      </c>
    </row>
    <row r="27313" spans="1:3" hidden="1" x14ac:dyDescent="0.25">
      <c r="A27313" t="s">
        <v>4130</v>
      </c>
      <c r="B27313" t="s">
        <v>31225</v>
      </c>
      <c r="C27313" t="s">
        <v>31226</v>
      </c>
    </row>
    <row r="27314" spans="1:3" hidden="1" x14ac:dyDescent="0.25">
      <c r="A27314" t="s">
        <v>4130</v>
      </c>
      <c r="B27314" t="s">
        <v>31227</v>
      </c>
      <c r="C27314" t="s">
        <v>31228</v>
      </c>
    </row>
    <row r="27315" spans="1:3" hidden="1" x14ac:dyDescent="0.25">
      <c r="A27315" t="s">
        <v>4130</v>
      </c>
      <c r="B27315" t="s">
        <v>31229</v>
      </c>
      <c r="C27315" t="s">
        <v>31230</v>
      </c>
    </row>
    <row r="27316" spans="1:3" hidden="1" x14ac:dyDescent="0.25">
      <c r="A27316" t="s">
        <v>4130</v>
      </c>
      <c r="B27316" t="s">
        <v>31231</v>
      </c>
      <c r="C27316" t="s">
        <v>31232</v>
      </c>
    </row>
    <row r="27317" spans="1:3" hidden="1" x14ac:dyDescent="0.25">
      <c r="A27317" t="s">
        <v>4130</v>
      </c>
      <c r="B27317" t="s">
        <v>31233</v>
      </c>
      <c r="C27317" t="s">
        <v>31234</v>
      </c>
    </row>
    <row r="27318" spans="1:3" hidden="1" x14ac:dyDescent="0.25">
      <c r="A27318" t="s">
        <v>4130</v>
      </c>
      <c r="B27318" t="s">
        <v>31235</v>
      </c>
      <c r="C27318" t="s">
        <v>31236</v>
      </c>
    </row>
    <row r="27319" spans="1:3" hidden="1" x14ac:dyDescent="0.25">
      <c r="A27319" t="s">
        <v>4130</v>
      </c>
      <c r="B27319" t="s">
        <v>31237</v>
      </c>
      <c r="C27319" t="s">
        <v>31238</v>
      </c>
    </row>
    <row r="27320" spans="1:3" hidden="1" x14ac:dyDescent="0.25">
      <c r="A27320" t="s">
        <v>4130</v>
      </c>
      <c r="B27320" t="s">
        <v>31239</v>
      </c>
      <c r="C27320" t="s">
        <v>31240</v>
      </c>
    </row>
    <row r="27321" spans="1:3" hidden="1" x14ac:dyDescent="0.25">
      <c r="A27321" t="s">
        <v>4130</v>
      </c>
      <c r="B27321" t="s">
        <v>31241</v>
      </c>
      <c r="C27321" t="s">
        <v>31242</v>
      </c>
    </row>
    <row r="27322" spans="1:3" hidden="1" x14ac:dyDescent="0.25">
      <c r="A27322" t="s">
        <v>4130</v>
      </c>
      <c r="B27322" t="s">
        <v>31243</v>
      </c>
      <c r="C27322" t="s">
        <v>31244</v>
      </c>
    </row>
    <row r="27323" spans="1:3" hidden="1" x14ac:dyDescent="0.25">
      <c r="A27323" t="s">
        <v>4130</v>
      </c>
      <c r="B27323" t="s">
        <v>31245</v>
      </c>
      <c r="C27323" t="s">
        <v>31246</v>
      </c>
    </row>
    <row r="27324" spans="1:3" hidden="1" x14ac:dyDescent="0.25">
      <c r="A27324" t="s">
        <v>4130</v>
      </c>
      <c r="B27324" t="s">
        <v>31247</v>
      </c>
      <c r="C27324" t="s">
        <v>31248</v>
      </c>
    </row>
    <row r="27325" spans="1:3" hidden="1" x14ac:dyDescent="0.25">
      <c r="A27325" t="s">
        <v>4130</v>
      </c>
      <c r="B27325" t="s">
        <v>31249</v>
      </c>
      <c r="C27325" t="s">
        <v>31250</v>
      </c>
    </row>
    <row r="27326" spans="1:3" hidden="1" x14ac:dyDescent="0.25">
      <c r="A27326" t="s">
        <v>4130</v>
      </c>
      <c r="B27326" t="s">
        <v>31251</v>
      </c>
      <c r="C27326" t="s">
        <v>31252</v>
      </c>
    </row>
    <row r="27327" spans="1:3" hidden="1" x14ac:dyDescent="0.25">
      <c r="A27327" t="s">
        <v>4130</v>
      </c>
      <c r="B27327" t="s">
        <v>31253</v>
      </c>
      <c r="C27327" t="s">
        <v>31254</v>
      </c>
    </row>
    <row r="27328" spans="1:3" hidden="1" x14ac:dyDescent="0.25">
      <c r="A27328" t="s">
        <v>4130</v>
      </c>
      <c r="B27328" t="s">
        <v>31255</v>
      </c>
      <c r="C27328" t="s">
        <v>31256</v>
      </c>
    </row>
    <row r="27329" spans="1:3" hidden="1" x14ac:dyDescent="0.25">
      <c r="A27329" t="s">
        <v>4130</v>
      </c>
      <c r="B27329" t="s">
        <v>31257</v>
      </c>
      <c r="C27329" t="s">
        <v>31258</v>
      </c>
    </row>
    <row r="27330" spans="1:3" hidden="1" x14ac:dyDescent="0.25">
      <c r="A27330" t="s">
        <v>4130</v>
      </c>
      <c r="B27330" t="s">
        <v>31259</v>
      </c>
      <c r="C27330" t="s">
        <v>31260</v>
      </c>
    </row>
    <row r="27331" spans="1:3" hidden="1" x14ac:dyDescent="0.25">
      <c r="A27331" t="s">
        <v>4130</v>
      </c>
      <c r="B27331" t="s">
        <v>31261</v>
      </c>
      <c r="C27331" t="s">
        <v>31262</v>
      </c>
    </row>
    <row r="27332" spans="1:3" hidden="1" x14ac:dyDescent="0.25">
      <c r="A27332" t="s">
        <v>4130</v>
      </c>
      <c r="B27332" t="s">
        <v>31263</v>
      </c>
      <c r="C27332" t="s">
        <v>31264</v>
      </c>
    </row>
    <row r="27333" spans="1:3" hidden="1" x14ac:dyDescent="0.25">
      <c r="A27333" t="s">
        <v>4130</v>
      </c>
      <c r="B27333" t="s">
        <v>31265</v>
      </c>
      <c r="C27333" t="s">
        <v>31266</v>
      </c>
    </row>
    <row r="27334" spans="1:3" hidden="1" x14ac:dyDescent="0.25">
      <c r="A27334" t="s">
        <v>4130</v>
      </c>
      <c r="B27334" t="s">
        <v>31267</v>
      </c>
      <c r="C27334" t="s">
        <v>31268</v>
      </c>
    </row>
    <row r="27335" spans="1:3" hidden="1" x14ac:dyDescent="0.25">
      <c r="A27335" t="s">
        <v>4130</v>
      </c>
      <c r="B27335" t="s">
        <v>31269</v>
      </c>
      <c r="C27335" t="s">
        <v>31270</v>
      </c>
    </row>
    <row r="27336" spans="1:3" hidden="1" x14ac:dyDescent="0.25">
      <c r="A27336" t="s">
        <v>4130</v>
      </c>
      <c r="B27336" t="s">
        <v>31271</v>
      </c>
      <c r="C27336" t="s">
        <v>31272</v>
      </c>
    </row>
    <row r="27337" spans="1:3" hidden="1" x14ac:dyDescent="0.25">
      <c r="A27337" t="s">
        <v>4130</v>
      </c>
      <c r="B27337" t="s">
        <v>31273</v>
      </c>
      <c r="C27337" t="s">
        <v>31274</v>
      </c>
    </row>
    <row r="27338" spans="1:3" hidden="1" x14ac:dyDescent="0.25">
      <c r="A27338" t="s">
        <v>4130</v>
      </c>
      <c r="B27338" t="s">
        <v>31275</v>
      </c>
      <c r="C27338" t="s">
        <v>31276</v>
      </c>
    </row>
    <row r="27339" spans="1:3" hidden="1" x14ac:dyDescent="0.25">
      <c r="A27339" t="s">
        <v>4130</v>
      </c>
      <c r="B27339" t="s">
        <v>31277</v>
      </c>
      <c r="C27339" t="s">
        <v>31278</v>
      </c>
    </row>
    <row r="27340" spans="1:3" hidden="1" x14ac:dyDescent="0.25">
      <c r="A27340" t="s">
        <v>4130</v>
      </c>
      <c r="B27340" t="s">
        <v>31279</v>
      </c>
      <c r="C27340" t="s">
        <v>31280</v>
      </c>
    </row>
    <row r="27341" spans="1:3" hidden="1" x14ac:dyDescent="0.25">
      <c r="A27341" t="s">
        <v>4130</v>
      </c>
      <c r="B27341" t="s">
        <v>31281</v>
      </c>
      <c r="C27341" t="s">
        <v>31282</v>
      </c>
    </row>
    <row r="27342" spans="1:3" hidden="1" x14ac:dyDescent="0.25">
      <c r="A27342" t="s">
        <v>4130</v>
      </c>
      <c r="B27342" t="s">
        <v>31283</v>
      </c>
      <c r="C27342" t="s">
        <v>31284</v>
      </c>
    </row>
    <row r="27343" spans="1:3" hidden="1" x14ac:dyDescent="0.25">
      <c r="A27343" t="s">
        <v>4130</v>
      </c>
      <c r="B27343" t="s">
        <v>31285</v>
      </c>
      <c r="C27343" t="s">
        <v>31286</v>
      </c>
    </row>
    <row r="27344" spans="1:3" hidden="1" x14ac:dyDescent="0.25">
      <c r="A27344" t="s">
        <v>4130</v>
      </c>
      <c r="B27344" t="s">
        <v>31287</v>
      </c>
      <c r="C27344" t="s">
        <v>31288</v>
      </c>
    </row>
    <row r="27345" spans="1:3" hidden="1" x14ac:dyDescent="0.25">
      <c r="A27345" t="s">
        <v>4130</v>
      </c>
      <c r="B27345" t="s">
        <v>31289</v>
      </c>
      <c r="C27345" t="s">
        <v>31290</v>
      </c>
    </row>
    <row r="27346" spans="1:3" hidden="1" x14ac:dyDescent="0.25">
      <c r="A27346" t="s">
        <v>4130</v>
      </c>
      <c r="B27346" t="s">
        <v>4238</v>
      </c>
      <c r="C27346" t="s">
        <v>31290</v>
      </c>
    </row>
    <row r="27347" spans="1:3" hidden="1" x14ac:dyDescent="0.25">
      <c r="A27347" t="s">
        <v>4130</v>
      </c>
      <c r="B27347" t="s">
        <v>31291</v>
      </c>
      <c r="C27347" t="s">
        <v>31292</v>
      </c>
    </row>
    <row r="27348" spans="1:3" hidden="1" x14ac:dyDescent="0.25">
      <c r="A27348" t="s">
        <v>4130</v>
      </c>
      <c r="B27348" t="s">
        <v>31293</v>
      </c>
      <c r="C27348" t="s">
        <v>31294</v>
      </c>
    </row>
    <row r="27349" spans="1:3" hidden="1" x14ac:dyDescent="0.25">
      <c r="A27349" t="s">
        <v>4130</v>
      </c>
      <c r="B27349" t="s">
        <v>31295</v>
      </c>
      <c r="C27349" t="s">
        <v>31296</v>
      </c>
    </row>
    <row r="27350" spans="1:3" hidden="1" x14ac:dyDescent="0.25">
      <c r="A27350" t="s">
        <v>4130</v>
      </c>
      <c r="B27350" t="s">
        <v>4238</v>
      </c>
      <c r="C27350" t="s">
        <v>31296</v>
      </c>
    </row>
    <row r="27351" spans="1:3" hidden="1" x14ac:dyDescent="0.25">
      <c r="A27351" t="s">
        <v>4130</v>
      </c>
      <c r="B27351" t="s">
        <v>31297</v>
      </c>
      <c r="C27351" t="s">
        <v>31298</v>
      </c>
    </row>
    <row r="27352" spans="1:3" hidden="1" x14ac:dyDescent="0.25">
      <c r="A27352" t="s">
        <v>4130</v>
      </c>
      <c r="B27352" t="s">
        <v>31299</v>
      </c>
      <c r="C27352" t="s">
        <v>31300</v>
      </c>
    </row>
    <row r="27353" spans="1:3" hidden="1" x14ac:dyDescent="0.25">
      <c r="A27353" t="s">
        <v>4130</v>
      </c>
      <c r="B27353" t="s">
        <v>31301</v>
      </c>
      <c r="C27353" t="s">
        <v>31302</v>
      </c>
    </row>
    <row r="27354" spans="1:3" hidden="1" x14ac:dyDescent="0.25">
      <c r="A27354" t="s">
        <v>4130</v>
      </c>
      <c r="B27354" t="s">
        <v>31303</v>
      </c>
      <c r="C27354" t="s">
        <v>31304</v>
      </c>
    </row>
    <row r="27355" spans="1:3" hidden="1" x14ac:dyDescent="0.25">
      <c r="A27355" t="s">
        <v>4130</v>
      </c>
      <c r="B27355" t="s">
        <v>31305</v>
      </c>
      <c r="C27355" t="s">
        <v>31306</v>
      </c>
    </row>
    <row r="27356" spans="1:3" hidden="1" x14ac:dyDescent="0.25">
      <c r="A27356" t="s">
        <v>4130</v>
      </c>
      <c r="B27356" t="s">
        <v>31307</v>
      </c>
      <c r="C27356" t="s">
        <v>31308</v>
      </c>
    </row>
    <row r="27357" spans="1:3" hidden="1" x14ac:dyDescent="0.25">
      <c r="A27357" t="s">
        <v>4130</v>
      </c>
      <c r="B27357" t="s">
        <v>31309</v>
      </c>
      <c r="C27357" t="s">
        <v>31310</v>
      </c>
    </row>
    <row r="27358" spans="1:3" hidden="1" x14ac:dyDescent="0.25">
      <c r="A27358" t="s">
        <v>4130</v>
      </c>
      <c r="B27358" t="s">
        <v>31311</v>
      </c>
      <c r="C27358" t="s">
        <v>31312</v>
      </c>
    </row>
    <row r="27359" spans="1:3" hidden="1" x14ac:dyDescent="0.25">
      <c r="A27359" t="s">
        <v>4130</v>
      </c>
      <c r="B27359" t="s">
        <v>31313</v>
      </c>
      <c r="C27359" t="s">
        <v>31314</v>
      </c>
    </row>
    <row r="27360" spans="1:3" hidden="1" x14ac:dyDescent="0.25">
      <c r="A27360" t="s">
        <v>4130</v>
      </c>
      <c r="B27360" t="s">
        <v>31315</v>
      </c>
      <c r="C27360" t="s">
        <v>31316</v>
      </c>
    </row>
    <row r="27361" spans="1:3" hidden="1" x14ac:dyDescent="0.25">
      <c r="A27361" t="s">
        <v>4130</v>
      </c>
      <c r="B27361" t="s">
        <v>31317</v>
      </c>
      <c r="C27361" t="s">
        <v>31318</v>
      </c>
    </row>
    <row r="27362" spans="1:3" hidden="1" x14ac:dyDescent="0.25">
      <c r="A27362" t="s">
        <v>4130</v>
      </c>
      <c r="B27362" t="s">
        <v>31319</v>
      </c>
      <c r="C27362" t="s">
        <v>31320</v>
      </c>
    </row>
    <row r="27363" spans="1:3" hidden="1" x14ac:dyDescent="0.25">
      <c r="A27363" t="s">
        <v>4130</v>
      </c>
      <c r="B27363" t="s">
        <v>31321</v>
      </c>
      <c r="C27363" t="s">
        <v>31322</v>
      </c>
    </row>
    <row r="27364" spans="1:3" hidden="1" x14ac:dyDescent="0.25">
      <c r="A27364" t="s">
        <v>4130</v>
      </c>
      <c r="B27364" t="s">
        <v>31323</v>
      </c>
      <c r="C27364" t="s">
        <v>31324</v>
      </c>
    </row>
    <row r="27365" spans="1:3" hidden="1" x14ac:dyDescent="0.25">
      <c r="A27365" t="s">
        <v>4130</v>
      </c>
      <c r="B27365" t="s">
        <v>31325</v>
      </c>
      <c r="C27365" t="s">
        <v>31326</v>
      </c>
    </row>
    <row r="27366" spans="1:3" hidden="1" x14ac:dyDescent="0.25">
      <c r="A27366" t="s">
        <v>4130</v>
      </c>
      <c r="B27366" t="s">
        <v>31327</v>
      </c>
      <c r="C27366" t="s">
        <v>31328</v>
      </c>
    </row>
    <row r="27367" spans="1:3" hidden="1" x14ac:dyDescent="0.25">
      <c r="A27367" t="s">
        <v>4130</v>
      </c>
      <c r="B27367" t="s">
        <v>31329</v>
      </c>
      <c r="C27367" t="s">
        <v>31330</v>
      </c>
    </row>
    <row r="27368" spans="1:3" hidden="1" x14ac:dyDescent="0.25">
      <c r="A27368" t="s">
        <v>4130</v>
      </c>
      <c r="B27368" t="s">
        <v>31331</v>
      </c>
      <c r="C27368" t="s">
        <v>31332</v>
      </c>
    </row>
    <row r="27369" spans="1:3" hidden="1" x14ac:dyDescent="0.25">
      <c r="A27369" t="s">
        <v>4130</v>
      </c>
      <c r="B27369" t="s">
        <v>31333</v>
      </c>
      <c r="C27369" t="s">
        <v>31334</v>
      </c>
    </row>
    <row r="27370" spans="1:3" hidden="1" x14ac:dyDescent="0.25">
      <c r="A27370" t="s">
        <v>4130</v>
      </c>
      <c r="B27370" t="s">
        <v>31335</v>
      </c>
      <c r="C27370" t="s">
        <v>31336</v>
      </c>
    </row>
    <row r="27371" spans="1:3" hidden="1" x14ac:dyDescent="0.25">
      <c r="A27371" t="s">
        <v>4130</v>
      </c>
      <c r="B27371" t="s">
        <v>31337</v>
      </c>
      <c r="C27371" t="s">
        <v>31338</v>
      </c>
    </row>
    <row r="27372" spans="1:3" hidden="1" x14ac:dyDescent="0.25">
      <c r="A27372" t="s">
        <v>4130</v>
      </c>
      <c r="B27372" t="s">
        <v>31339</v>
      </c>
      <c r="C27372" t="s">
        <v>31340</v>
      </c>
    </row>
    <row r="27373" spans="1:3" hidden="1" x14ac:dyDescent="0.25">
      <c r="A27373" t="s">
        <v>4130</v>
      </c>
      <c r="B27373" t="s">
        <v>31341</v>
      </c>
      <c r="C27373" t="s">
        <v>31342</v>
      </c>
    </row>
    <row r="27374" spans="1:3" hidden="1" x14ac:dyDescent="0.25">
      <c r="A27374" t="s">
        <v>4130</v>
      </c>
      <c r="B27374" t="s">
        <v>31343</v>
      </c>
      <c r="C27374" t="s">
        <v>31344</v>
      </c>
    </row>
    <row r="27375" spans="1:3" hidden="1" x14ac:dyDescent="0.25">
      <c r="A27375" t="s">
        <v>4130</v>
      </c>
      <c r="B27375" t="s">
        <v>31345</v>
      </c>
      <c r="C27375" t="s">
        <v>31346</v>
      </c>
    </row>
    <row r="27376" spans="1:3" hidden="1" x14ac:dyDescent="0.25">
      <c r="A27376" t="s">
        <v>4130</v>
      </c>
      <c r="B27376" t="s">
        <v>31347</v>
      </c>
      <c r="C27376" t="s">
        <v>31348</v>
      </c>
    </row>
    <row r="27377" spans="1:3" hidden="1" x14ac:dyDescent="0.25">
      <c r="A27377" t="s">
        <v>4130</v>
      </c>
      <c r="B27377" t="s">
        <v>31349</v>
      </c>
      <c r="C27377" t="s">
        <v>31350</v>
      </c>
    </row>
    <row r="27378" spans="1:3" hidden="1" x14ac:dyDescent="0.25">
      <c r="A27378" t="s">
        <v>4130</v>
      </c>
      <c r="B27378" t="s">
        <v>31351</v>
      </c>
      <c r="C27378" t="s">
        <v>31352</v>
      </c>
    </row>
    <row r="27379" spans="1:3" hidden="1" x14ac:dyDescent="0.25">
      <c r="A27379" t="s">
        <v>4130</v>
      </c>
      <c r="B27379" t="s">
        <v>4238</v>
      </c>
      <c r="C27379" t="s">
        <v>31352</v>
      </c>
    </row>
    <row r="27380" spans="1:3" hidden="1" x14ac:dyDescent="0.25">
      <c r="A27380" t="s">
        <v>4130</v>
      </c>
      <c r="B27380" t="s">
        <v>31353</v>
      </c>
      <c r="C27380" t="s">
        <v>31354</v>
      </c>
    </row>
    <row r="27381" spans="1:3" hidden="1" x14ac:dyDescent="0.25">
      <c r="A27381" t="s">
        <v>4130</v>
      </c>
      <c r="B27381" t="s">
        <v>31355</v>
      </c>
      <c r="C27381" t="s">
        <v>31356</v>
      </c>
    </row>
    <row r="27382" spans="1:3" hidden="1" x14ac:dyDescent="0.25">
      <c r="A27382" t="s">
        <v>4130</v>
      </c>
      <c r="B27382" t="s">
        <v>31357</v>
      </c>
      <c r="C27382" t="s">
        <v>31358</v>
      </c>
    </row>
    <row r="27383" spans="1:3" hidden="1" x14ac:dyDescent="0.25">
      <c r="A27383" t="s">
        <v>4130</v>
      </c>
      <c r="B27383" t="s">
        <v>31359</v>
      </c>
      <c r="C27383" t="s">
        <v>31360</v>
      </c>
    </row>
    <row r="27384" spans="1:3" hidden="1" x14ac:dyDescent="0.25">
      <c r="A27384" t="s">
        <v>4130</v>
      </c>
      <c r="B27384" t="s">
        <v>31361</v>
      </c>
      <c r="C27384" t="s">
        <v>31362</v>
      </c>
    </row>
    <row r="27385" spans="1:3" hidden="1" x14ac:dyDescent="0.25">
      <c r="A27385" t="s">
        <v>4130</v>
      </c>
      <c r="B27385" t="s">
        <v>31363</v>
      </c>
      <c r="C27385" t="s">
        <v>31364</v>
      </c>
    </row>
    <row r="27386" spans="1:3" hidden="1" x14ac:dyDescent="0.25">
      <c r="A27386" t="s">
        <v>4130</v>
      </c>
      <c r="B27386" t="s">
        <v>31365</v>
      </c>
      <c r="C27386" t="s">
        <v>31366</v>
      </c>
    </row>
    <row r="27387" spans="1:3" hidden="1" x14ac:dyDescent="0.25">
      <c r="A27387" t="s">
        <v>4130</v>
      </c>
      <c r="B27387" t="s">
        <v>31367</v>
      </c>
      <c r="C27387" t="s">
        <v>31368</v>
      </c>
    </row>
    <row r="27388" spans="1:3" hidden="1" x14ac:dyDescent="0.25">
      <c r="A27388" t="s">
        <v>4130</v>
      </c>
      <c r="B27388" t="s">
        <v>31369</v>
      </c>
      <c r="C27388" t="s">
        <v>31370</v>
      </c>
    </row>
    <row r="27389" spans="1:3" hidden="1" x14ac:dyDescent="0.25">
      <c r="A27389" t="s">
        <v>4130</v>
      </c>
      <c r="B27389" t="s">
        <v>31371</v>
      </c>
      <c r="C27389" t="s">
        <v>31372</v>
      </c>
    </row>
    <row r="27390" spans="1:3" hidden="1" x14ac:dyDescent="0.25">
      <c r="A27390" t="s">
        <v>4130</v>
      </c>
      <c r="B27390" t="s">
        <v>31373</v>
      </c>
      <c r="C27390" t="s">
        <v>31374</v>
      </c>
    </row>
    <row r="27391" spans="1:3" hidden="1" x14ac:dyDescent="0.25">
      <c r="A27391" t="s">
        <v>4130</v>
      </c>
      <c r="B27391" t="s">
        <v>31375</v>
      </c>
      <c r="C27391" t="s">
        <v>31376</v>
      </c>
    </row>
    <row r="27392" spans="1:3" hidden="1" x14ac:dyDescent="0.25">
      <c r="A27392" t="s">
        <v>4130</v>
      </c>
      <c r="B27392" t="s">
        <v>31377</v>
      </c>
      <c r="C27392" t="s">
        <v>31378</v>
      </c>
    </row>
    <row r="27393" spans="1:3" hidden="1" x14ac:dyDescent="0.25">
      <c r="A27393" t="s">
        <v>4130</v>
      </c>
      <c r="B27393" t="s">
        <v>31379</v>
      </c>
      <c r="C27393" t="s">
        <v>31380</v>
      </c>
    </row>
    <row r="27394" spans="1:3" hidden="1" x14ac:dyDescent="0.25">
      <c r="A27394" t="s">
        <v>4130</v>
      </c>
      <c r="B27394" t="s">
        <v>31381</v>
      </c>
      <c r="C27394" t="s">
        <v>31382</v>
      </c>
    </row>
    <row r="27395" spans="1:3" hidden="1" x14ac:dyDescent="0.25">
      <c r="A27395" t="s">
        <v>4130</v>
      </c>
      <c r="B27395" t="s">
        <v>31383</v>
      </c>
      <c r="C27395" t="s">
        <v>31384</v>
      </c>
    </row>
    <row r="27396" spans="1:3" hidden="1" x14ac:dyDescent="0.25">
      <c r="A27396" t="s">
        <v>4130</v>
      </c>
      <c r="B27396" t="s">
        <v>31385</v>
      </c>
      <c r="C27396" t="s">
        <v>31386</v>
      </c>
    </row>
    <row r="27397" spans="1:3" hidden="1" x14ac:dyDescent="0.25">
      <c r="A27397" t="s">
        <v>4130</v>
      </c>
      <c r="B27397" t="s">
        <v>31387</v>
      </c>
      <c r="C27397" t="s">
        <v>31388</v>
      </c>
    </row>
    <row r="27398" spans="1:3" hidden="1" x14ac:dyDescent="0.25">
      <c r="A27398" t="s">
        <v>4130</v>
      </c>
      <c r="B27398" t="s">
        <v>31389</v>
      </c>
      <c r="C27398" t="s">
        <v>31390</v>
      </c>
    </row>
    <row r="27399" spans="1:3" hidden="1" x14ac:dyDescent="0.25">
      <c r="A27399" t="s">
        <v>4130</v>
      </c>
      <c r="B27399" t="s">
        <v>31391</v>
      </c>
      <c r="C27399" t="s">
        <v>31392</v>
      </c>
    </row>
    <row r="27400" spans="1:3" hidden="1" x14ac:dyDescent="0.25">
      <c r="A27400" t="s">
        <v>4130</v>
      </c>
      <c r="B27400" t="s">
        <v>31393</v>
      </c>
      <c r="C27400" t="s">
        <v>31394</v>
      </c>
    </row>
    <row r="27401" spans="1:3" hidden="1" x14ac:dyDescent="0.25">
      <c r="A27401" t="s">
        <v>4130</v>
      </c>
      <c r="B27401" t="s">
        <v>31395</v>
      </c>
      <c r="C27401" t="s">
        <v>31396</v>
      </c>
    </row>
    <row r="27402" spans="1:3" hidden="1" x14ac:dyDescent="0.25">
      <c r="A27402" t="s">
        <v>4130</v>
      </c>
      <c r="B27402" t="s">
        <v>31397</v>
      </c>
      <c r="C27402" t="s">
        <v>31396</v>
      </c>
    </row>
    <row r="27403" spans="1:3" hidden="1" x14ac:dyDescent="0.25">
      <c r="A27403" t="s">
        <v>4130</v>
      </c>
      <c r="B27403" t="s">
        <v>31398</v>
      </c>
      <c r="C27403" t="s">
        <v>31399</v>
      </c>
    </row>
    <row r="27404" spans="1:3" hidden="1" x14ac:dyDescent="0.25">
      <c r="A27404" t="s">
        <v>4130</v>
      </c>
      <c r="B27404" t="s">
        <v>31400</v>
      </c>
      <c r="C27404" t="s">
        <v>31401</v>
      </c>
    </row>
    <row r="27405" spans="1:3" hidden="1" x14ac:dyDescent="0.25">
      <c r="A27405" t="s">
        <v>4130</v>
      </c>
      <c r="B27405" t="s">
        <v>31402</v>
      </c>
      <c r="C27405" t="s">
        <v>31403</v>
      </c>
    </row>
    <row r="27406" spans="1:3" hidden="1" x14ac:dyDescent="0.25">
      <c r="A27406" t="s">
        <v>4130</v>
      </c>
      <c r="B27406" t="s">
        <v>31404</v>
      </c>
      <c r="C27406" t="s">
        <v>4213</v>
      </c>
    </row>
    <row r="27407" spans="1:3" hidden="1" x14ac:dyDescent="0.25">
      <c r="A27407" t="s">
        <v>4130</v>
      </c>
      <c r="B27407" t="s">
        <v>31405</v>
      </c>
      <c r="C27407" t="s">
        <v>31406</v>
      </c>
    </row>
    <row r="27408" spans="1:3" hidden="1" x14ac:dyDescent="0.25">
      <c r="A27408" t="s">
        <v>4130</v>
      </c>
      <c r="B27408" t="s">
        <v>31407</v>
      </c>
      <c r="C27408" t="s">
        <v>31408</v>
      </c>
    </row>
    <row r="27409" spans="1:3" hidden="1" x14ac:dyDescent="0.25">
      <c r="A27409" t="s">
        <v>4130</v>
      </c>
      <c r="B27409" t="s">
        <v>31409</v>
      </c>
      <c r="C27409" t="s">
        <v>31410</v>
      </c>
    </row>
    <row r="27410" spans="1:3" hidden="1" x14ac:dyDescent="0.25">
      <c r="A27410" t="s">
        <v>4130</v>
      </c>
      <c r="B27410" t="s">
        <v>31411</v>
      </c>
      <c r="C27410" t="s">
        <v>31412</v>
      </c>
    </row>
    <row r="27411" spans="1:3" hidden="1" x14ac:dyDescent="0.25">
      <c r="A27411" t="s">
        <v>4130</v>
      </c>
      <c r="B27411" t="s">
        <v>5484</v>
      </c>
      <c r="C27411" t="s">
        <v>31413</v>
      </c>
    </row>
    <row r="27412" spans="1:3" hidden="1" x14ac:dyDescent="0.25">
      <c r="A27412" t="s">
        <v>4130</v>
      </c>
      <c r="B27412" t="s">
        <v>31414</v>
      </c>
      <c r="C27412" t="s">
        <v>31415</v>
      </c>
    </row>
    <row r="27413" spans="1:3" hidden="1" x14ac:dyDescent="0.25">
      <c r="A27413" t="s">
        <v>4130</v>
      </c>
      <c r="B27413" t="s">
        <v>31416</v>
      </c>
      <c r="C27413" t="s">
        <v>31417</v>
      </c>
    </row>
    <row r="27414" spans="1:3" hidden="1" x14ac:dyDescent="0.25">
      <c r="A27414" t="s">
        <v>4130</v>
      </c>
      <c r="B27414" t="s">
        <v>31418</v>
      </c>
      <c r="C27414" t="s">
        <v>31419</v>
      </c>
    </row>
    <row r="27415" spans="1:3" hidden="1" x14ac:dyDescent="0.25">
      <c r="A27415" t="s">
        <v>4130</v>
      </c>
      <c r="B27415" t="s">
        <v>31420</v>
      </c>
      <c r="C27415" t="s">
        <v>31421</v>
      </c>
    </row>
    <row r="27416" spans="1:3" hidden="1" x14ac:dyDescent="0.25">
      <c r="A27416" t="s">
        <v>4130</v>
      </c>
      <c r="B27416" t="s">
        <v>31422</v>
      </c>
      <c r="C27416" t="s">
        <v>31423</v>
      </c>
    </row>
    <row r="27417" spans="1:3" hidden="1" x14ac:dyDescent="0.25">
      <c r="A27417" t="s">
        <v>4130</v>
      </c>
      <c r="B27417" t="s">
        <v>31424</v>
      </c>
      <c r="C27417" t="s">
        <v>31425</v>
      </c>
    </row>
    <row r="27418" spans="1:3" hidden="1" x14ac:dyDescent="0.25">
      <c r="A27418" t="s">
        <v>4130</v>
      </c>
      <c r="B27418" t="s">
        <v>5216</v>
      </c>
      <c r="C27418" t="s">
        <v>31425</v>
      </c>
    </row>
    <row r="27419" spans="1:3" hidden="1" x14ac:dyDescent="0.25">
      <c r="A27419" t="s">
        <v>4130</v>
      </c>
      <c r="B27419" t="s">
        <v>31426</v>
      </c>
      <c r="C27419" t="s">
        <v>31427</v>
      </c>
    </row>
    <row r="27420" spans="1:3" hidden="1" x14ac:dyDescent="0.25">
      <c r="A27420" t="s">
        <v>4130</v>
      </c>
      <c r="B27420" t="s">
        <v>31428</v>
      </c>
      <c r="C27420" t="s">
        <v>31429</v>
      </c>
    </row>
    <row r="27421" spans="1:3" hidden="1" x14ac:dyDescent="0.25">
      <c r="A27421" t="s">
        <v>4130</v>
      </c>
      <c r="B27421" t="s">
        <v>31430</v>
      </c>
      <c r="C27421" t="s">
        <v>4134</v>
      </c>
    </row>
    <row r="27422" spans="1:3" hidden="1" x14ac:dyDescent="0.25">
      <c r="A27422" t="s">
        <v>4130</v>
      </c>
      <c r="B27422" t="s">
        <v>5222</v>
      </c>
      <c r="C27422" t="s">
        <v>21304</v>
      </c>
    </row>
    <row r="27423" spans="1:3" hidden="1" x14ac:dyDescent="0.25">
      <c r="A27423" t="s">
        <v>4130</v>
      </c>
      <c r="B27423" t="s">
        <v>31431</v>
      </c>
      <c r="C27423" t="s">
        <v>21304</v>
      </c>
    </row>
    <row r="27424" spans="1:3" hidden="1" x14ac:dyDescent="0.25">
      <c r="A27424" t="s">
        <v>4130</v>
      </c>
      <c r="B27424" t="s">
        <v>31432</v>
      </c>
      <c r="C27424" t="s">
        <v>31433</v>
      </c>
    </row>
    <row r="27425" spans="1:3" hidden="1" x14ac:dyDescent="0.25">
      <c r="A27425" t="s">
        <v>4130</v>
      </c>
      <c r="B27425" t="s">
        <v>5218</v>
      </c>
      <c r="C27425" t="s">
        <v>31433</v>
      </c>
    </row>
    <row r="27426" spans="1:3" hidden="1" x14ac:dyDescent="0.25">
      <c r="A27426" t="s">
        <v>4130</v>
      </c>
      <c r="B27426" t="s">
        <v>31434</v>
      </c>
      <c r="C27426" t="s">
        <v>31435</v>
      </c>
    </row>
    <row r="27427" spans="1:3" hidden="1" x14ac:dyDescent="0.25">
      <c r="A27427" t="s">
        <v>4130</v>
      </c>
      <c r="B27427" t="s">
        <v>5220</v>
      </c>
      <c r="C27427" t="s">
        <v>31435</v>
      </c>
    </row>
    <row r="27428" spans="1:3" hidden="1" x14ac:dyDescent="0.25">
      <c r="A27428" t="s">
        <v>4130</v>
      </c>
      <c r="B27428" t="s">
        <v>31436</v>
      </c>
      <c r="C27428" t="s">
        <v>31437</v>
      </c>
    </row>
    <row r="27429" spans="1:3" hidden="1" x14ac:dyDescent="0.25">
      <c r="A27429" t="s">
        <v>4130</v>
      </c>
      <c r="B27429" t="s">
        <v>5224</v>
      </c>
      <c r="C27429" t="s">
        <v>31437</v>
      </c>
    </row>
    <row r="27430" spans="1:3" hidden="1" x14ac:dyDescent="0.25">
      <c r="A27430" t="s">
        <v>4130</v>
      </c>
      <c r="B27430" t="s">
        <v>31438</v>
      </c>
      <c r="C27430" t="s">
        <v>31439</v>
      </c>
    </row>
    <row r="27431" spans="1:3" hidden="1" x14ac:dyDescent="0.25">
      <c r="A27431" t="s">
        <v>4130</v>
      </c>
      <c r="B27431" t="s">
        <v>5226</v>
      </c>
      <c r="C27431" t="s">
        <v>31439</v>
      </c>
    </row>
    <row r="27432" spans="1:3" hidden="1" x14ac:dyDescent="0.25">
      <c r="A27432" t="s">
        <v>4130</v>
      </c>
      <c r="B27432" t="s">
        <v>31440</v>
      </c>
      <c r="C27432" t="s">
        <v>31441</v>
      </c>
    </row>
    <row r="27433" spans="1:3" hidden="1" x14ac:dyDescent="0.25">
      <c r="A27433" t="s">
        <v>4130</v>
      </c>
      <c r="B27433" t="s">
        <v>31442</v>
      </c>
      <c r="C27433" t="s">
        <v>31443</v>
      </c>
    </row>
    <row r="27434" spans="1:3" hidden="1" x14ac:dyDescent="0.25">
      <c r="A27434" t="s">
        <v>4130</v>
      </c>
      <c r="B27434" t="s">
        <v>31444</v>
      </c>
      <c r="C27434" t="s">
        <v>21499</v>
      </c>
    </row>
    <row r="27435" spans="1:3" hidden="1" x14ac:dyDescent="0.25">
      <c r="A27435" t="s">
        <v>4130</v>
      </c>
      <c r="B27435" t="s">
        <v>31445</v>
      </c>
      <c r="C27435" t="s">
        <v>31446</v>
      </c>
    </row>
    <row r="27436" spans="1:3" hidden="1" x14ac:dyDescent="0.25">
      <c r="A27436" t="s">
        <v>4130</v>
      </c>
      <c r="B27436" t="s">
        <v>31447</v>
      </c>
      <c r="C27436" t="s">
        <v>31448</v>
      </c>
    </row>
    <row r="27437" spans="1:3" hidden="1" x14ac:dyDescent="0.25">
      <c r="A27437" t="s">
        <v>4130</v>
      </c>
      <c r="B27437" t="s">
        <v>31449</v>
      </c>
      <c r="C27437" t="s">
        <v>31450</v>
      </c>
    </row>
    <row r="27438" spans="1:3" hidden="1" x14ac:dyDescent="0.25">
      <c r="A27438" t="s">
        <v>4130</v>
      </c>
      <c r="B27438" t="s">
        <v>31451</v>
      </c>
      <c r="C27438" t="s">
        <v>31452</v>
      </c>
    </row>
    <row r="27439" spans="1:3" hidden="1" x14ac:dyDescent="0.25">
      <c r="A27439" t="s">
        <v>4130</v>
      </c>
      <c r="B27439" t="s">
        <v>31453</v>
      </c>
      <c r="C27439" t="s">
        <v>31454</v>
      </c>
    </row>
    <row r="27440" spans="1:3" hidden="1" x14ac:dyDescent="0.25">
      <c r="A27440" t="s">
        <v>4130</v>
      </c>
      <c r="B27440" t="s">
        <v>31455</v>
      </c>
      <c r="C27440" t="s">
        <v>31456</v>
      </c>
    </row>
    <row r="27441" spans="1:3" hidden="1" x14ac:dyDescent="0.25">
      <c r="A27441" t="s">
        <v>4130</v>
      </c>
      <c r="B27441" t="s">
        <v>31457</v>
      </c>
      <c r="C27441" t="s">
        <v>31458</v>
      </c>
    </row>
    <row r="27442" spans="1:3" hidden="1" x14ac:dyDescent="0.25">
      <c r="A27442" t="s">
        <v>4130</v>
      </c>
      <c r="B27442" t="s">
        <v>31459</v>
      </c>
      <c r="C27442" t="s">
        <v>31460</v>
      </c>
    </row>
    <row r="27443" spans="1:3" hidden="1" x14ac:dyDescent="0.25">
      <c r="A27443" t="s">
        <v>4130</v>
      </c>
      <c r="B27443" t="s">
        <v>31461</v>
      </c>
      <c r="C27443" t="s">
        <v>31462</v>
      </c>
    </row>
    <row r="27444" spans="1:3" hidden="1" x14ac:dyDescent="0.25">
      <c r="A27444" t="s">
        <v>4130</v>
      </c>
      <c r="B27444" t="s">
        <v>31463</v>
      </c>
      <c r="C27444" t="s">
        <v>4134</v>
      </c>
    </row>
    <row r="27445" spans="1:3" hidden="1" x14ac:dyDescent="0.25">
      <c r="A27445" t="s">
        <v>4130</v>
      </c>
      <c r="B27445" t="s">
        <v>31464</v>
      </c>
      <c r="C27445" t="s">
        <v>4134</v>
      </c>
    </row>
    <row r="27446" spans="1:3" hidden="1" x14ac:dyDescent="0.25">
      <c r="A27446" t="s">
        <v>4130</v>
      </c>
      <c r="B27446" t="s">
        <v>31465</v>
      </c>
      <c r="C27446" t="s">
        <v>4134</v>
      </c>
    </row>
    <row r="27447" spans="1:3" hidden="1" x14ac:dyDescent="0.25">
      <c r="A27447" t="s">
        <v>4130</v>
      </c>
      <c r="B27447" t="s">
        <v>31466</v>
      </c>
      <c r="C27447" t="s">
        <v>4134</v>
      </c>
    </row>
    <row r="27448" spans="1:3" hidden="1" x14ac:dyDescent="0.25">
      <c r="A27448" t="s">
        <v>4130</v>
      </c>
      <c r="B27448" t="s">
        <v>31467</v>
      </c>
      <c r="C27448" t="s">
        <v>4134</v>
      </c>
    </row>
    <row r="27449" spans="1:3" hidden="1" x14ac:dyDescent="0.25">
      <c r="A27449" t="s">
        <v>4130</v>
      </c>
      <c r="B27449" t="s">
        <v>31468</v>
      </c>
      <c r="C27449" t="s">
        <v>31469</v>
      </c>
    </row>
    <row r="27450" spans="1:3" hidden="1" x14ac:dyDescent="0.25">
      <c r="A27450" t="s">
        <v>4130</v>
      </c>
      <c r="B27450" t="s">
        <v>31470</v>
      </c>
      <c r="C27450" t="s">
        <v>4134</v>
      </c>
    </row>
    <row r="27451" spans="1:3" hidden="1" x14ac:dyDescent="0.25">
      <c r="A27451" t="s">
        <v>4130</v>
      </c>
      <c r="B27451" t="s">
        <v>31471</v>
      </c>
      <c r="C27451" t="s">
        <v>31472</v>
      </c>
    </row>
    <row r="27452" spans="1:3" hidden="1" x14ac:dyDescent="0.25">
      <c r="A27452" t="s">
        <v>4130</v>
      </c>
      <c r="B27452" t="s">
        <v>31473</v>
      </c>
      <c r="C27452" t="s">
        <v>31474</v>
      </c>
    </row>
    <row r="27453" spans="1:3" hidden="1" x14ac:dyDescent="0.25">
      <c r="A27453" t="s">
        <v>4130</v>
      </c>
      <c r="B27453" t="s">
        <v>31475</v>
      </c>
      <c r="C27453" t="s">
        <v>4134</v>
      </c>
    </row>
    <row r="27454" spans="1:3" hidden="1" x14ac:dyDescent="0.25">
      <c r="A27454" t="s">
        <v>4130</v>
      </c>
      <c r="B27454" t="s">
        <v>31476</v>
      </c>
      <c r="C27454" t="s">
        <v>31477</v>
      </c>
    </row>
    <row r="27455" spans="1:3" hidden="1" x14ac:dyDescent="0.25">
      <c r="A27455" t="s">
        <v>4130</v>
      </c>
      <c r="B27455" t="s">
        <v>31478</v>
      </c>
      <c r="C27455" t="s">
        <v>31479</v>
      </c>
    </row>
    <row r="27456" spans="1:3" hidden="1" x14ac:dyDescent="0.25">
      <c r="A27456" t="s">
        <v>4130</v>
      </c>
      <c r="B27456" t="s">
        <v>31480</v>
      </c>
      <c r="C27456" t="s">
        <v>31481</v>
      </c>
    </row>
    <row r="27457" spans="1:3" hidden="1" x14ac:dyDescent="0.25">
      <c r="A27457" t="s">
        <v>4130</v>
      </c>
      <c r="B27457" t="s">
        <v>31482</v>
      </c>
      <c r="C27457" t="s">
        <v>31483</v>
      </c>
    </row>
    <row r="27458" spans="1:3" hidden="1" x14ac:dyDescent="0.25">
      <c r="A27458" t="s">
        <v>4130</v>
      </c>
      <c r="B27458" t="s">
        <v>31484</v>
      </c>
      <c r="C27458" t="s">
        <v>31485</v>
      </c>
    </row>
    <row r="27459" spans="1:3" hidden="1" x14ac:dyDescent="0.25">
      <c r="A27459" t="s">
        <v>4130</v>
      </c>
      <c r="B27459" t="s">
        <v>31486</v>
      </c>
      <c r="C27459" t="s">
        <v>31487</v>
      </c>
    </row>
    <row r="27460" spans="1:3" hidden="1" x14ac:dyDescent="0.25">
      <c r="A27460" t="s">
        <v>4130</v>
      </c>
      <c r="B27460" t="s">
        <v>31488</v>
      </c>
      <c r="C27460" t="s">
        <v>31489</v>
      </c>
    </row>
    <row r="27461" spans="1:3" hidden="1" x14ac:dyDescent="0.25">
      <c r="A27461" t="s">
        <v>4130</v>
      </c>
      <c r="B27461" t="s">
        <v>31490</v>
      </c>
      <c r="C27461" t="s">
        <v>31491</v>
      </c>
    </row>
    <row r="27462" spans="1:3" hidden="1" x14ac:dyDescent="0.25">
      <c r="A27462" t="s">
        <v>4130</v>
      </c>
      <c r="B27462" t="s">
        <v>31492</v>
      </c>
      <c r="C27462" t="s">
        <v>31493</v>
      </c>
    </row>
    <row r="27463" spans="1:3" hidden="1" x14ac:dyDescent="0.25">
      <c r="A27463" t="s">
        <v>4130</v>
      </c>
      <c r="B27463" t="s">
        <v>31494</v>
      </c>
      <c r="C27463" t="s">
        <v>31495</v>
      </c>
    </row>
    <row r="27464" spans="1:3" hidden="1" x14ac:dyDescent="0.25">
      <c r="A27464" t="s">
        <v>4130</v>
      </c>
      <c r="B27464" t="s">
        <v>31496</v>
      </c>
      <c r="C27464" t="s">
        <v>31497</v>
      </c>
    </row>
    <row r="27465" spans="1:3" hidden="1" x14ac:dyDescent="0.25">
      <c r="A27465" t="s">
        <v>4130</v>
      </c>
      <c r="B27465" t="s">
        <v>31498</v>
      </c>
      <c r="C27465" t="s">
        <v>31499</v>
      </c>
    </row>
    <row r="27466" spans="1:3" hidden="1" x14ac:dyDescent="0.25">
      <c r="A27466" t="s">
        <v>4130</v>
      </c>
      <c r="B27466" t="s">
        <v>31500</v>
      </c>
      <c r="C27466" t="s">
        <v>31501</v>
      </c>
    </row>
    <row r="27467" spans="1:3" hidden="1" x14ac:dyDescent="0.25">
      <c r="A27467" t="s">
        <v>4130</v>
      </c>
      <c r="B27467" t="s">
        <v>31502</v>
      </c>
      <c r="C27467" t="s">
        <v>31503</v>
      </c>
    </row>
    <row r="27468" spans="1:3" hidden="1" x14ac:dyDescent="0.25">
      <c r="A27468" t="s">
        <v>4130</v>
      </c>
      <c r="B27468" t="s">
        <v>31504</v>
      </c>
      <c r="C27468" t="s">
        <v>31505</v>
      </c>
    </row>
    <row r="27469" spans="1:3" hidden="1" x14ac:dyDescent="0.25">
      <c r="A27469" t="s">
        <v>4130</v>
      </c>
      <c r="B27469" t="s">
        <v>31506</v>
      </c>
      <c r="C27469" t="s">
        <v>31507</v>
      </c>
    </row>
    <row r="27470" spans="1:3" hidden="1" x14ac:dyDescent="0.25">
      <c r="A27470" t="s">
        <v>4130</v>
      </c>
      <c r="B27470" t="s">
        <v>31508</v>
      </c>
      <c r="C27470" t="s">
        <v>31509</v>
      </c>
    </row>
    <row r="27471" spans="1:3" hidden="1" x14ac:dyDescent="0.25">
      <c r="A27471" t="s">
        <v>4130</v>
      </c>
      <c r="B27471" t="s">
        <v>31510</v>
      </c>
      <c r="C27471" t="s">
        <v>31511</v>
      </c>
    </row>
    <row r="27472" spans="1:3" hidden="1" x14ac:dyDescent="0.25">
      <c r="A27472" t="s">
        <v>4130</v>
      </c>
      <c r="B27472" t="s">
        <v>31512</v>
      </c>
      <c r="C27472" t="s">
        <v>31513</v>
      </c>
    </row>
    <row r="27473" spans="1:3" hidden="1" x14ac:dyDescent="0.25">
      <c r="A27473" t="s">
        <v>4130</v>
      </c>
      <c r="B27473" t="s">
        <v>31514</v>
      </c>
      <c r="C27473" t="s">
        <v>31515</v>
      </c>
    </row>
    <row r="27474" spans="1:3" hidden="1" x14ac:dyDescent="0.25">
      <c r="A27474" t="s">
        <v>4130</v>
      </c>
      <c r="B27474" t="s">
        <v>31516</v>
      </c>
      <c r="C27474" t="s">
        <v>31517</v>
      </c>
    </row>
    <row r="27475" spans="1:3" hidden="1" x14ac:dyDescent="0.25">
      <c r="A27475" t="s">
        <v>4130</v>
      </c>
      <c r="B27475" t="s">
        <v>31518</v>
      </c>
      <c r="C27475" t="s">
        <v>31519</v>
      </c>
    </row>
    <row r="27476" spans="1:3" hidden="1" x14ac:dyDescent="0.25">
      <c r="A27476" t="s">
        <v>4130</v>
      </c>
      <c r="B27476" t="s">
        <v>31520</v>
      </c>
      <c r="C27476" t="s">
        <v>31521</v>
      </c>
    </row>
    <row r="27477" spans="1:3" hidden="1" x14ac:dyDescent="0.25">
      <c r="A27477" t="s">
        <v>4130</v>
      </c>
      <c r="B27477" t="s">
        <v>31522</v>
      </c>
      <c r="C27477" t="s">
        <v>31523</v>
      </c>
    </row>
    <row r="27478" spans="1:3" hidden="1" x14ac:dyDescent="0.25">
      <c r="A27478" t="s">
        <v>4130</v>
      </c>
      <c r="B27478" t="s">
        <v>31524</v>
      </c>
      <c r="C27478" t="s">
        <v>31525</v>
      </c>
    </row>
    <row r="27479" spans="1:3" hidden="1" x14ac:dyDescent="0.25">
      <c r="A27479" t="s">
        <v>4130</v>
      </c>
      <c r="B27479" t="s">
        <v>31526</v>
      </c>
      <c r="C27479" t="s">
        <v>31527</v>
      </c>
    </row>
    <row r="27480" spans="1:3" hidden="1" x14ac:dyDescent="0.25">
      <c r="A27480" t="s">
        <v>4130</v>
      </c>
      <c r="B27480" t="s">
        <v>31528</v>
      </c>
      <c r="C27480" t="s">
        <v>31529</v>
      </c>
    </row>
    <row r="27481" spans="1:3" hidden="1" x14ac:dyDescent="0.25">
      <c r="A27481" t="s">
        <v>4130</v>
      </c>
      <c r="B27481" t="s">
        <v>31530</v>
      </c>
      <c r="C27481" t="s">
        <v>31531</v>
      </c>
    </row>
    <row r="27482" spans="1:3" hidden="1" x14ac:dyDescent="0.25">
      <c r="A27482" t="s">
        <v>4130</v>
      </c>
      <c r="B27482" t="s">
        <v>31532</v>
      </c>
      <c r="C27482" t="s">
        <v>31533</v>
      </c>
    </row>
    <row r="27483" spans="1:3" hidden="1" x14ac:dyDescent="0.25">
      <c r="A27483" t="s">
        <v>4130</v>
      </c>
      <c r="B27483" t="s">
        <v>31534</v>
      </c>
      <c r="C27483" t="s">
        <v>471</v>
      </c>
    </row>
    <row r="27484" spans="1:3" hidden="1" x14ac:dyDescent="0.25">
      <c r="A27484" t="s">
        <v>4130</v>
      </c>
      <c r="B27484" t="s">
        <v>31535</v>
      </c>
      <c r="C27484" t="s">
        <v>31536</v>
      </c>
    </row>
    <row r="27485" spans="1:3" hidden="1" x14ac:dyDescent="0.25">
      <c r="A27485" t="s">
        <v>4130</v>
      </c>
      <c r="B27485" t="s">
        <v>31537</v>
      </c>
      <c r="C27485" t="s">
        <v>31538</v>
      </c>
    </row>
    <row r="27486" spans="1:3" hidden="1" x14ac:dyDescent="0.25">
      <c r="A27486" t="s">
        <v>4130</v>
      </c>
      <c r="B27486" t="s">
        <v>31539</v>
      </c>
      <c r="C27486" t="s">
        <v>31540</v>
      </c>
    </row>
    <row r="27487" spans="1:3" hidden="1" x14ac:dyDescent="0.25">
      <c r="A27487" t="s">
        <v>4130</v>
      </c>
      <c r="B27487" t="s">
        <v>31541</v>
      </c>
      <c r="C27487" t="s">
        <v>31540</v>
      </c>
    </row>
    <row r="27488" spans="1:3" hidden="1" x14ac:dyDescent="0.25">
      <c r="A27488" t="s">
        <v>4130</v>
      </c>
      <c r="B27488" t="s">
        <v>31542</v>
      </c>
      <c r="C27488" t="s">
        <v>31543</v>
      </c>
    </row>
    <row r="27489" spans="1:3" hidden="1" x14ac:dyDescent="0.25">
      <c r="A27489" t="s">
        <v>4130</v>
      </c>
      <c r="B27489" t="s">
        <v>31544</v>
      </c>
      <c r="C27489" t="s">
        <v>31543</v>
      </c>
    </row>
    <row r="27490" spans="1:3" hidden="1" x14ac:dyDescent="0.25">
      <c r="A27490" t="s">
        <v>4130</v>
      </c>
      <c r="B27490" t="s">
        <v>31545</v>
      </c>
      <c r="C27490" t="s">
        <v>31546</v>
      </c>
    </row>
    <row r="27491" spans="1:3" hidden="1" x14ac:dyDescent="0.25">
      <c r="A27491" t="s">
        <v>4130</v>
      </c>
      <c r="B27491" t="s">
        <v>31547</v>
      </c>
      <c r="C27491" t="s">
        <v>31548</v>
      </c>
    </row>
    <row r="27492" spans="1:3" hidden="1" x14ac:dyDescent="0.25">
      <c r="A27492" t="s">
        <v>4130</v>
      </c>
      <c r="B27492" t="s">
        <v>31549</v>
      </c>
      <c r="C27492" t="s">
        <v>31550</v>
      </c>
    </row>
    <row r="27493" spans="1:3" hidden="1" x14ac:dyDescent="0.25">
      <c r="A27493" t="s">
        <v>4130</v>
      </c>
      <c r="B27493" t="s">
        <v>31551</v>
      </c>
      <c r="C27493" t="s">
        <v>31552</v>
      </c>
    </row>
    <row r="27494" spans="1:3" hidden="1" x14ac:dyDescent="0.25">
      <c r="A27494" t="s">
        <v>4130</v>
      </c>
      <c r="B27494" t="s">
        <v>31553</v>
      </c>
      <c r="C27494" t="s">
        <v>31554</v>
      </c>
    </row>
    <row r="27495" spans="1:3" hidden="1" x14ac:dyDescent="0.25">
      <c r="A27495" t="s">
        <v>4130</v>
      </c>
      <c r="B27495" t="s">
        <v>31555</v>
      </c>
      <c r="C27495" t="s">
        <v>31556</v>
      </c>
    </row>
    <row r="27496" spans="1:3" hidden="1" x14ac:dyDescent="0.25">
      <c r="A27496" t="s">
        <v>4130</v>
      </c>
      <c r="B27496" t="s">
        <v>31557</v>
      </c>
      <c r="C27496" t="s">
        <v>31558</v>
      </c>
    </row>
    <row r="27497" spans="1:3" hidden="1" x14ac:dyDescent="0.25">
      <c r="A27497" t="s">
        <v>4130</v>
      </c>
      <c r="B27497" t="s">
        <v>31559</v>
      </c>
      <c r="C27497" t="s">
        <v>31560</v>
      </c>
    </row>
    <row r="27498" spans="1:3" hidden="1" x14ac:dyDescent="0.25">
      <c r="A27498" t="s">
        <v>4130</v>
      </c>
      <c r="B27498" t="s">
        <v>31561</v>
      </c>
      <c r="C27498" t="s">
        <v>31562</v>
      </c>
    </row>
    <row r="27499" spans="1:3" hidden="1" x14ac:dyDescent="0.25">
      <c r="A27499" t="s">
        <v>4130</v>
      </c>
      <c r="B27499" t="s">
        <v>31563</v>
      </c>
      <c r="C27499" t="s">
        <v>31564</v>
      </c>
    </row>
    <row r="27500" spans="1:3" hidden="1" x14ac:dyDescent="0.25">
      <c r="A27500" t="s">
        <v>4130</v>
      </c>
      <c r="B27500" t="s">
        <v>31565</v>
      </c>
      <c r="C27500" t="s">
        <v>31566</v>
      </c>
    </row>
    <row r="27501" spans="1:3" hidden="1" x14ac:dyDescent="0.25">
      <c r="A27501" t="s">
        <v>4130</v>
      </c>
      <c r="B27501" t="s">
        <v>31567</v>
      </c>
      <c r="C27501" t="s">
        <v>31568</v>
      </c>
    </row>
    <row r="27502" spans="1:3" hidden="1" x14ac:dyDescent="0.25">
      <c r="A27502" t="s">
        <v>4130</v>
      </c>
      <c r="B27502" t="s">
        <v>31569</v>
      </c>
      <c r="C27502" t="s">
        <v>31570</v>
      </c>
    </row>
    <row r="27503" spans="1:3" hidden="1" x14ac:dyDescent="0.25">
      <c r="A27503" t="s">
        <v>4130</v>
      </c>
      <c r="B27503" t="s">
        <v>31571</v>
      </c>
      <c r="C27503" t="s">
        <v>31572</v>
      </c>
    </row>
    <row r="27504" spans="1:3" hidden="1" x14ac:dyDescent="0.25">
      <c r="A27504" t="s">
        <v>4130</v>
      </c>
      <c r="B27504" t="s">
        <v>31573</v>
      </c>
      <c r="C27504" t="s">
        <v>31574</v>
      </c>
    </row>
    <row r="27505" spans="1:3" hidden="1" x14ac:dyDescent="0.25">
      <c r="A27505" t="s">
        <v>4130</v>
      </c>
      <c r="B27505" t="s">
        <v>31575</v>
      </c>
      <c r="C27505" t="s">
        <v>31576</v>
      </c>
    </row>
    <row r="27506" spans="1:3" hidden="1" x14ac:dyDescent="0.25">
      <c r="A27506" t="s">
        <v>4130</v>
      </c>
      <c r="B27506" t="s">
        <v>31577</v>
      </c>
      <c r="C27506" t="s">
        <v>31578</v>
      </c>
    </row>
    <row r="27507" spans="1:3" hidden="1" x14ac:dyDescent="0.25">
      <c r="A27507" t="s">
        <v>4130</v>
      </c>
      <c r="B27507" t="s">
        <v>31579</v>
      </c>
      <c r="C27507" t="s">
        <v>31580</v>
      </c>
    </row>
    <row r="27508" spans="1:3" hidden="1" x14ac:dyDescent="0.25">
      <c r="A27508" t="s">
        <v>4130</v>
      </c>
      <c r="B27508" t="s">
        <v>31581</v>
      </c>
      <c r="C27508" t="s">
        <v>31582</v>
      </c>
    </row>
    <row r="27509" spans="1:3" hidden="1" x14ac:dyDescent="0.25">
      <c r="A27509" t="s">
        <v>4130</v>
      </c>
      <c r="B27509" t="s">
        <v>31583</v>
      </c>
      <c r="C27509" t="s">
        <v>31584</v>
      </c>
    </row>
    <row r="27510" spans="1:3" hidden="1" x14ac:dyDescent="0.25">
      <c r="A27510" t="s">
        <v>4130</v>
      </c>
      <c r="B27510" t="s">
        <v>31585</v>
      </c>
      <c r="C27510" t="s">
        <v>31586</v>
      </c>
    </row>
    <row r="27511" spans="1:3" hidden="1" x14ac:dyDescent="0.25">
      <c r="A27511" t="s">
        <v>4130</v>
      </c>
      <c r="B27511" t="s">
        <v>31587</v>
      </c>
      <c r="C27511" t="s">
        <v>31588</v>
      </c>
    </row>
    <row r="27512" spans="1:3" hidden="1" x14ac:dyDescent="0.25">
      <c r="A27512" t="s">
        <v>4130</v>
      </c>
      <c r="B27512" t="s">
        <v>31589</v>
      </c>
      <c r="C27512" t="s">
        <v>31590</v>
      </c>
    </row>
    <row r="27513" spans="1:3" hidden="1" x14ac:dyDescent="0.25">
      <c r="A27513" t="s">
        <v>4130</v>
      </c>
      <c r="B27513" t="s">
        <v>31591</v>
      </c>
      <c r="C27513" t="s">
        <v>31592</v>
      </c>
    </row>
    <row r="27514" spans="1:3" hidden="1" x14ac:dyDescent="0.25">
      <c r="A27514" t="s">
        <v>4130</v>
      </c>
      <c r="B27514" t="s">
        <v>31593</v>
      </c>
      <c r="C27514" t="s">
        <v>31590</v>
      </c>
    </row>
    <row r="27515" spans="1:3" hidden="1" x14ac:dyDescent="0.25">
      <c r="A27515" t="s">
        <v>4130</v>
      </c>
      <c r="B27515" t="s">
        <v>31594</v>
      </c>
      <c r="C27515" t="s">
        <v>31595</v>
      </c>
    </row>
    <row r="27516" spans="1:3" hidden="1" x14ac:dyDescent="0.25">
      <c r="A27516" t="s">
        <v>4130</v>
      </c>
      <c r="B27516" t="s">
        <v>31596</v>
      </c>
      <c r="C27516" t="s">
        <v>31597</v>
      </c>
    </row>
    <row r="27517" spans="1:3" hidden="1" x14ac:dyDescent="0.25">
      <c r="A27517" t="s">
        <v>4130</v>
      </c>
      <c r="B27517" t="s">
        <v>31598</v>
      </c>
      <c r="C27517" t="s">
        <v>31599</v>
      </c>
    </row>
    <row r="27518" spans="1:3" hidden="1" x14ac:dyDescent="0.25">
      <c r="A27518" t="s">
        <v>4130</v>
      </c>
      <c r="B27518" t="s">
        <v>31600</v>
      </c>
      <c r="C27518" t="s">
        <v>31601</v>
      </c>
    </row>
    <row r="27519" spans="1:3" hidden="1" x14ac:dyDescent="0.25">
      <c r="A27519" t="s">
        <v>4130</v>
      </c>
      <c r="B27519" t="s">
        <v>31602</v>
      </c>
      <c r="C27519" t="s">
        <v>31603</v>
      </c>
    </row>
    <row r="27520" spans="1:3" hidden="1" x14ac:dyDescent="0.25">
      <c r="A27520" t="s">
        <v>4130</v>
      </c>
      <c r="B27520" t="s">
        <v>31604</v>
      </c>
      <c r="C27520" t="s">
        <v>31605</v>
      </c>
    </row>
    <row r="27521" spans="1:3" hidden="1" x14ac:dyDescent="0.25">
      <c r="A27521" t="s">
        <v>4130</v>
      </c>
      <c r="B27521" t="s">
        <v>31606</v>
      </c>
      <c r="C27521" t="s">
        <v>31607</v>
      </c>
    </row>
    <row r="27522" spans="1:3" hidden="1" x14ac:dyDescent="0.25">
      <c r="A27522" t="s">
        <v>4130</v>
      </c>
      <c r="B27522" t="s">
        <v>31608</v>
      </c>
      <c r="C27522" t="s">
        <v>31609</v>
      </c>
    </row>
    <row r="27523" spans="1:3" hidden="1" x14ac:dyDescent="0.25">
      <c r="A27523" t="s">
        <v>4130</v>
      </c>
      <c r="B27523" t="s">
        <v>31610</v>
      </c>
      <c r="C27523" t="s">
        <v>31611</v>
      </c>
    </row>
    <row r="27524" spans="1:3" hidden="1" x14ac:dyDescent="0.25">
      <c r="A27524" t="s">
        <v>4130</v>
      </c>
      <c r="B27524" t="s">
        <v>31612</v>
      </c>
      <c r="C27524" t="s">
        <v>31613</v>
      </c>
    </row>
    <row r="27525" spans="1:3" hidden="1" x14ac:dyDescent="0.25">
      <c r="A27525" t="s">
        <v>4130</v>
      </c>
      <c r="B27525" t="s">
        <v>31614</v>
      </c>
      <c r="C27525" t="s">
        <v>31615</v>
      </c>
    </row>
    <row r="27526" spans="1:3" hidden="1" x14ac:dyDescent="0.25">
      <c r="A27526" t="s">
        <v>4130</v>
      </c>
      <c r="B27526" t="s">
        <v>31616</v>
      </c>
      <c r="C27526" t="s">
        <v>31617</v>
      </c>
    </row>
    <row r="27527" spans="1:3" hidden="1" x14ac:dyDescent="0.25">
      <c r="A27527" t="s">
        <v>4130</v>
      </c>
      <c r="B27527" t="s">
        <v>31618</v>
      </c>
      <c r="C27527" t="s">
        <v>31619</v>
      </c>
    </row>
    <row r="27528" spans="1:3" hidden="1" x14ac:dyDescent="0.25">
      <c r="A27528" t="s">
        <v>4130</v>
      </c>
      <c r="B27528" t="s">
        <v>31620</v>
      </c>
      <c r="C27528" t="s">
        <v>31621</v>
      </c>
    </row>
    <row r="27529" spans="1:3" hidden="1" x14ac:dyDescent="0.25">
      <c r="A27529" t="s">
        <v>4130</v>
      </c>
      <c r="B27529" t="s">
        <v>31622</v>
      </c>
      <c r="C27529" t="s">
        <v>31623</v>
      </c>
    </row>
    <row r="27530" spans="1:3" hidden="1" x14ac:dyDescent="0.25">
      <c r="A27530" t="s">
        <v>4130</v>
      </c>
      <c r="B27530" t="s">
        <v>31624</v>
      </c>
      <c r="C27530" t="s">
        <v>31625</v>
      </c>
    </row>
    <row r="27531" spans="1:3" hidden="1" x14ac:dyDescent="0.25">
      <c r="A27531" t="s">
        <v>4130</v>
      </c>
      <c r="B27531" t="s">
        <v>31626</v>
      </c>
      <c r="C27531" t="s">
        <v>31627</v>
      </c>
    </row>
    <row r="27532" spans="1:3" hidden="1" x14ac:dyDescent="0.25">
      <c r="A27532" t="s">
        <v>4130</v>
      </c>
      <c r="B27532" t="s">
        <v>31628</v>
      </c>
      <c r="C27532" t="s">
        <v>31629</v>
      </c>
    </row>
    <row r="27533" spans="1:3" hidden="1" x14ac:dyDescent="0.25">
      <c r="A27533" t="s">
        <v>4130</v>
      </c>
      <c r="B27533" t="s">
        <v>31630</v>
      </c>
      <c r="C27533" t="s">
        <v>31631</v>
      </c>
    </row>
    <row r="27534" spans="1:3" hidden="1" x14ac:dyDescent="0.25">
      <c r="A27534" t="s">
        <v>4130</v>
      </c>
      <c r="B27534" t="s">
        <v>31632</v>
      </c>
      <c r="C27534" t="s">
        <v>31633</v>
      </c>
    </row>
    <row r="27535" spans="1:3" hidden="1" x14ac:dyDescent="0.25">
      <c r="A27535" t="s">
        <v>4130</v>
      </c>
      <c r="B27535" t="s">
        <v>31634</v>
      </c>
      <c r="C27535" t="s">
        <v>31635</v>
      </c>
    </row>
    <row r="27536" spans="1:3" hidden="1" x14ac:dyDescent="0.25">
      <c r="A27536" t="s">
        <v>4130</v>
      </c>
      <c r="B27536" t="s">
        <v>31636</v>
      </c>
      <c r="C27536" t="s">
        <v>31637</v>
      </c>
    </row>
    <row r="27537" spans="1:3" hidden="1" x14ac:dyDescent="0.25">
      <c r="A27537" t="s">
        <v>4130</v>
      </c>
      <c r="B27537" t="s">
        <v>31638</v>
      </c>
      <c r="C27537" t="s">
        <v>31639</v>
      </c>
    </row>
    <row r="27538" spans="1:3" hidden="1" x14ac:dyDescent="0.25">
      <c r="A27538" t="s">
        <v>4130</v>
      </c>
      <c r="B27538" t="s">
        <v>31640</v>
      </c>
      <c r="C27538" t="s">
        <v>31641</v>
      </c>
    </row>
    <row r="27539" spans="1:3" hidden="1" x14ac:dyDescent="0.25">
      <c r="A27539" t="s">
        <v>4130</v>
      </c>
      <c r="B27539" t="s">
        <v>31642</v>
      </c>
      <c r="C27539" t="s">
        <v>31643</v>
      </c>
    </row>
    <row r="27540" spans="1:3" hidden="1" x14ac:dyDescent="0.25">
      <c r="A27540" t="s">
        <v>4130</v>
      </c>
      <c r="B27540" t="s">
        <v>31644</v>
      </c>
      <c r="C27540" t="s">
        <v>31645</v>
      </c>
    </row>
    <row r="27541" spans="1:3" hidden="1" x14ac:dyDescent="0.25">
      <c r="A27541" t="s">
        <v>4130</v>
      </c>
      <c r="B27541" t="s">
        <v>31646</v>
      </c>
      <c r="C27541" t="s">
        <v>31647</v>
      </c>
    </row>
    <row r="27542" spans="1:3" hidden="1" x14ac:dyDescent="0.25">
      <c r="A27542" t="s">
        <v>4130</v>
      </c>
      <c r="B27542" t="s">
        <v>31648</v>
      </c>
      <c r="C27542" t="s">
        <v>31649</v>
      </c>
    </row>
    <row r="27543" spans="1:3" hidden="1" x14ac:dyDescent="0.25">
      <c r="A27543" t="s">
        <v>4130</v>
      </c>
      <c r="B27543" t="s">
        <v>31650</v>
      </c>
      <c r="C27543" t="s">
        <v>31651</v>
      </c>
    </row>
    <row r="27544" spans="1:3" hidden="1" x14ac:dyDescent="0.25">
      <c r="A27544" t="s">
        <v>4130</v>
      </c>
      <c r="B27544" t="s">
        <v>31652</v>
      </c>
      <c r="C27544" t="s">
        <v>31653</v>
      </c>
    </row>
    <row r="27545" spans="1:3" hidden="1" x14ac:dyDescent="0.25">
      <c r="A27545" t="s">
        <v>4130</v>
      </c>
      <c r="B27545" t="s">
        <v>31654</v>
      </c>
      <c r="C27545" t="s">
        <v>31655</v>
      </c>
    </row>
    <row r="27546" spans="1:3" hidden="1" x14ac:dyDescent="0.25">
      <c r="A27546" t="s">
        <v>4130</v>
      </c>
      <c r="B27546" t="s">
        <v>31656</v>
      </c>
      <c r="C27546" t="s">
        <v>31657</v>
      </c>
    </row>
    <row r="27547" spans="1:3" hidden="1" x14ac:dyDescent="0.25">
      <c r="A27547" t="s">
        <v>4130</v>
      </c>
      <c r="B27547" t="s">
        <v>31658</v>
      </c>
      <c r="C27547" t="s">
        <v>31659</v>
      </c>
    </row>
    <row r="27548" spans="1:3" hidden="1" x14ac:dyDescent="0.25">
      <c r="A27548" t="s">
        <v>4130</v>
      </c>
      <c r="B27548" t="s">
        <v>31660</v>
      </c>
      <c r="C27548" t="s">
        <v>31661</v>
      </c>
    </row>
    <row r="27549" spans="1:3" hidden="1" x14ac:dyDescent="0.25">
      <c r="A27549" t="s">
        <v>4130</v>
      </c>
      <c r="B27549" t="s">
        <v>31662</v>
      </c>
      <c r="C27549" t="s">
        <v>31663</v>
      </c>
    </row>
    <row r="27550" spans="1:3" hidden="1" x14ac:dyDescent="0.25">
      <c r="A27550" t="s">
        <v>4130</v>
      </c>
      <c r="B27550" t="s">
        <v>31664</v>
      </c>
      <c r="C27550" t="s">
        <v>31665</v>
      </c>
    </row>
    <row r="27551" spans="1:3" hidden="1" x14ac:dyDescent="0.25">
      <c r="A27551" t="s">
        <v>4130</v>
      </c>
      <c r="B27551" t="s">
        <v>31666</v>
      </c>
      <c r="C27551" t="s">
        <v>31667</v>
      </c>
    </row>
    <row r="27552" spans="1:3" hidden="1" x14ac:dyDescent="0.25">
      <c r="A27552" t="s">
        <v>4130</v>
      </c>
      <c r="B27552" t="s">
        <v>31668</v>
      </c>
      <c r="C27552" t="s">
        <v>31669</v>
      </c>
    </row>
    <row r="27553" spans="1:3" hidden="1" x14ac:dyDescent="0.25">
      <c r="A27553" t="s">
        <v>4130</v>
      </c>
      <c r="B27553" t="s">
        <v>31670</v>
      </c>
      <c r="C27553" t="s">
        <v>31671</v>
      </c>
    </row>
    <row r="27554" spans="1:3" hidden="1" x14ac:dyDescent="0.25">
      <c r="A27554" t="s">
        <v>4130</v>
      </c>
      <c r="B27554" t="s">
        <v>31672</v>
      </c>
      <c r="C27554" t="s">
        <v>31673</v>
      </c>
    </row>
    <row r="27555" spans="1:3" hidden="1" x14ac:dyDescent="0.25">
      <c r="A27555" t="s">
        <v>4130</v>
      </c>
      <c r="B27555" t="s">
        <v>31674</v>
      </c>
      <c r="C27555" t="s">
        <v>31675</v>
      </c>
    </row>
    <row r="27556" spans="1:3" hidden="1" x14ac:dyDescent="0.25">
      <c r="A27556" t="s">
        <v>4130</v>
      </c>
      <c r="B27556" t="s">
        <v>31676</v>
      </c>
      <c r="C27556" t="s">
        <v>31677</v>
      </c>
    </row>
    <row r="27557" spans="1:3" hidden="1" x14ac:dyDescent="0.25">
      <c r="A27557" t="s">
        <v>4130</v>
      </c>
      <c r="B27557" t="s">
        <v>31678</v>
      </c>
      <c r="C27557" t="s">
        <v>31679</v>
      </c>
    </row>
    <row r="27558" spans="1:3" hidden="1" x14ac:dyDescent="0.25">
      <c r="A27558" t="s">
        <v>4130</v>
      </c>
      <c r="B27558" t="s">
        <v>31680</v>
      </c>
      <c r="C27558" t="s">
        <v>31681</v>
      </c>
    </row>
    <row r="27559" spans="1:3" hidden="1" x14ac:dyDescent="0.25">
      <c r="A27559" t="s">
        <v>4130</v>
      </c>
      <c r="B27559" t="s">
        <v>31682</v>
      </c>
      <c r="C27559" t="s">
        <v>31683</v>
      </c>
    </row>
    <row r="27560" spans="1:3" hidden="1" x14ac:dyDescent="0.25">
      <c r="A27560" t="s">
        <v>4130</v>
      </c>
      <c r="B27560" t="s">
        <v>31684</v>
      </c>
      <c r="C27560" t="s">
        <v>31685</v>
      </c>
    </row>
    <row r="27561" spans="1:3" hidden="1" x14ac:dyDescent="0.25">
      <c r="A27561" t="s">
        <v>4130</v>
      </c>
      <c r="B27561" t="s">
        <v>31686</v>
      </c>
      <c r="C27561" t="s">
        <v>31687</v>
      </c>
    </row>
    <row r="27562" spans="1:3" hidden="1" x14ac:dyDescent="0.25">
      <c r="A27562" t="s">
        <v>4130</v>
      </c>
      <c r="B27562" t="s">
        <v>31688</v>
      </c>
      <c r="C27562" t="s">
        <v>31689</v>
      </c>
    </row>
    <row r="27563" spans="1:3" hidden="1" x14ac:dyDescent="0.25">
      <c r="A27563" t="s">
        <v>4130</v>
      </c>
      <c r="B27563" t="s">
        <v>31690</v>
      </c>
      <c r="C27563" t="s">
        <v>31691</v>
      </c>
    </row>
    <row r="27564" spans="1:3" hidden="1" x14ac:dyDescent="0.25">
      <c r="A27564" t="s">
        <v>4130</v>
      </c>
      <c r="B27564" t="s">
        <v>31692</v>
      </c>
      <c r="C27564" t="s">
        <v>31693</v>
      </c>
    </row>
    <row r="27565" spans="1:3" hidden="1" x14ac:dyDescent="0.25">
      <c r="A27565" t="s">
        <v>4130</v>
      </c>
      <c r="B27565" t="s">
        <v>31694</v>
      </c>
      <c r="C27565" t="s">
        <v>31695</v>
      </c>
    </row>
    <row r="27566" spans="1:3" hidden="1" x14ac:dyDescent="0.25">
      <c r="A27566" t="s">
        <v>4130</v>
      </c>
      <c r="B27566" t="s">
        <v>31696</v>
      </c>
      <c r="C27566" t="s">
        <v>31697</v>
      </c>
    </row>
    <row r="27567" spans="1:3" hidden="1" x14ac:dyDescent="0.25">
      <c r="A27567" t="s">
        <v>4130</v>
      </c>
      <c r="B27567" t="s">
        <v>31698</v>
      </c>
      <c r="C27567" t="s">
        <v>31699</v>
      </c>
    </row>
    <row r="27568" spans="1:3" hidden="1" x14ac:dyDescent="0.25">
      <c r="A27568" t="s">
        <v>4130</v>
      </c>
      <c r="B27568" t="s">
        <v>31700</v>
      </c>
      <c r="C27568" t="s">
        <v>31701</v>
      </c>
    </row>
    <row r="27569" spans="1:3" hidden="1" x14ac:dyDescent="0.25">
      <c r="A27569" t="s">
        <v>4130</v>
      </c>
      <c r="B27569" t="s">
        <v>31702</v>
      </c>
      <c r="C27569" t="s">
        <v>31703</v>
      </c>
    </row>
    <row r="27570" spans="1:3" hidden="1" x14ac:dyDescent="0.25">
      <c r="A27570" t="s">
        <v>4130</v>
      </c>
      <c r="B27570" t="s">
        <v>31704</v>
      </c>
      <c r="C27570" t="s">
        <v>31705</v>
      </c>
    </row>
    <row r="27571" spans="1:3" hidden="1" x14ac:dyDescent="0.25">
      <c r="A27571" t="s">
        <v>4130</v>
      </c>
      <c r="B27571" t="s">
        <v>31706</v>
      </c>
      <c r="C27571" t="s">
        <v>31707</v>
      </c>
    </row>
    <row r="27572" spans="1:3" hidden="1" x14ac:dyDescent="0.25">
      <c r="A27572" t="s">
        <v>4130</v>
      </c>
      <c r="B27572" t="s">
        <v>31708</v>
      </c>
      <c r="C27572" t="s">
        <v>31709</v>
      </c>
    </row>
    <row r="27573" spans="1:3" hidden="1" x14ac:dyDescent="0.25">
      <c r="A27573" t="s">
        <v>4130</v>
      </c>
      <c r="B27573" t="s">
        <v>31710</v>
      </c>
      <c r="C27573" t="s">
        <v>31711</v>
      </c>
    </row>
    <row r="27574" spans="1:3" hidden="1" x14ac:dyDescent="0.25">
      <c r="A27574" t="s">
        <v>4130</v>
      </c>
      <c r="B27574" t="s">
        <v>31712</v>
      </c>
      <c r="C27574" t="s">
        <v>31713</v>
      </c>
    </row>
    <row r="27575" spans="1:3" hidden="1" x14ac:dyDescent="0.25">
      <c r="A27575" t="s">
        <v>4130</v>
      </c>
      <c r="B27575" t="s">
        <v>31714</v>
      </c>
      <c r="C27575" t="s">
        <v>31715</v>
      </c>
    </row>
    <row r="27576" spans="1:3" hidden="1" x14ac:dyDescent="0.25">
      <c r="A27576" t="s">
        <v>4130</v>
      </c>
      <c r="B27576" t="s">
        <v>31716</v>
      </c>
      <c r="C27576" t="s">
        <v>31717</v>
      </c>
    </row>
    <row r="27577" spans="1:3" hidden="1" x14ac:dyDescent="0.25">
      <c r="A27577" t="s">
        <v>4130</v>
      </c>
      <c r="B27577" t="s">
        <v>31718</v>
      </c>
      <c r="C27577" t="s">
        <v>31719</v>
      </c>
    </row>
    <row r="27578" spans="1:3" hidden="1" x14ac:dyDescent="0.25">
      <c r="A27578" t="s">
        <v>4130</v>
      </c>
      <c r="B27578" t="s">
        <v>31720</v>
      </c>
      <c r="C27578" t="s">
        <v>31721</v>
      </c>
    </row>
    <row r="27579" spans="1:3" hidden="1" x14ac:dyDescent="0.25">
      <c r="A27579" t="s">
        <v>4130</v>
      </c>
      <c r="B27579" t="s">
        <v>31722</v>
      </c>
      <c r="C27579" t="s">
        <v>31723</v>
      </c>
    </row>
    <row r="27580" spans="1:3" hidden="1" x14ac:dyDescent="0.25">
      <c r="A27580" t="s">
        <v>4130</v>
      </c>
      <c r="B27580" t="s">
        <v>31724</v>
      </c>
      <c r="C27580" t="s">
        <v>31725</v>
      </c>
    </row>
    <row r="27581" spans="1:3" hidden="1" x14ac:dyDescent="0.25">
      <c r="A27581" t="s">
        <v>4130</v>
      </c>
      <c r="B27581" t="s">
        <v>31726</v>
      </c>
      <c r="C27581" t="s">
        <v>31727</v>
      </c>
    </row>
    <row r="27582" spans="1:3" hidden="1" x14ac:dyDescent="0.25">
      <c r="A27582" t="s">
        <v>4130</v>
      </c>
      <c r="B27582" t="s">
        <v>31728</v>
      </c>
      <c r="C27582" t="s">
        <v>31729</v>
      </c>
    </row>
    <row r="27583" spans="1:3" hidden="1" x14ac:dyDescent="0.25">
      <c r="A27583" t="s">
        <v>4130</v>
      </c>
      <c r="B27583" t="s">
        <v>31730</v>
      </c>
      <c r="C27583" t="s">
        <v>31731</v>
      </c>
    </row>
    <row r="27584" spans="1:3" hidden="1" x14ac:dyDescent="0.25">
      <c r="A27584" t="s">
        <v>4130</v>
      </c>
      <c r="B27584" t="s">
        <v>31732</v>
      </c>
      <c r="C27584" t="s">
        <v>31733</v>
      </c>
    </row>
    <row r="27585" spans="1:3" hidden="1" x14ac:dyDescent="0.25">
      <c r="A27585" t="s">
        <v>4130</v>
      </c>
      <c r="B27585" t="s">
        <v>31734</v>
      </c>
      <c r="C27585" t="s">
        <v>31735</v>
      </c>
    </row>
    <row r="27586" spans="1:3" hidden="1" x14ac:dyDescent="0.25">
      <c r="A27586" t="s">
        <v>4130</v>
      </c>
      <c r="B27586" t="s">
        <v>31736</v>
      </c>
      <c r="C27586" t="s">
        <v>31737</v>
      </c>
    </row>
    <row r="27587" spans="1:3" hidden="1" x14ac:dyDescent="0.25">
      <c r="A27587" t="s">
        <v>4130</v>
      </c>
      <c r="B27587" t="s">
        <v>31738</v>
      </c>
      <c r="C27587" t="s">
        <v>31737</v>
      </c>
    </row>
    <row r="27588" spans="1:3" hidden="1" x14ac:dyDescent="0.25">
      <c r="A27588" t="s">
        <v>4130</v>
      </c>
      <c r="B27588" t="s">
        <v>31739</v>
      </c>
      <c r="C27588" t="s">
        <v>31740</v>
      </c>
    </row>
    <row r="27589" spans="1:3" hidden="1" x14ac:dyDescent="0.25">
      <c r="A27589" t="s">
        <v>4130</v>
      </c>
      <c r="B27589" t="s">
        <v>31741</v>
      </c>
      <c r="C27589" t="s">
        <v>31742</v>
      </c>
    </row>
    <row r="27590" spans="1:3" hidden="1" x14ac:dyDescent="0.25">
      <c r="A27590" t="s">
        <v>4130</v>
      </c>
      <c r="B27590" t="s">
        <v>31743</v>
      </c>
      <c r="C27590" t="s">
        <v>31744</v>
      </c>
    </row>
    <row r="27591" spans="1:3" hidden="1" x14ac:dyDescent="0.25">
      <c r="A27591" t="s">
        <v>4130</v>
      </c>
      <c r="B27591" t="s">
        <v>31745</v>
      </c>
      <c r="C27591" t="s">
        <v>31746</v>
      </c>
    </row>
    <row r="27592" spans="1:3" hidden="1" x14ac:dyDescent="0.25">
      <c r="A27592" t="s">
        <v>4130</v>
      </c>
      <c r="B27592" t="s">
        <v>31747</v>
      </c>
      <c r="C27592" t="s">
        <v>31748</v>
      </c>
    </row>
    <row r="27593" spans="1:3" hidden="1" x14ac:dyDescent="0.25">
      <c r="A27593" t="s">
        <v>4130</v>
      </c>
      <c r="B27593" t="s">
        <v>31749</v>
      </c>
      <c r="C27593" t="s">
        <v>31750</v>
      </c>
    </row>
    <row r="27594" spans="1:3" hidden="1" x14ac:dyDescent="0.25">
      <c r="A27594" t="s">
        <v>4130</v>
      </c>
      <c r="B27594" t="s">
        <v>31751</v>
      </c>
      <c r="C27594" t="s">
        <v>2758</v>
      </c>
    </row>
    <row r="27595" spans="1:3" hidden="1" x14ac:dyDescent="0.25">
      <c r="A27595" t="s">
        <v>4130</v>
      </c>
      <c r="B27595" t="s">
        <v>31752</v>
      </c>
      <c r="C27595" t="s">
        <v>31753</v>
      </c>
    </row>
    <row r="27596" spans="1:3" hidden="1" x14ac:dyDescent="0.25">
      <c r="A27596" t="s">
        <v>4130</v>
      </c>
      <c r="B27596" t="s">
        <v>31754</v>
      </c>
      <c r="C27596" t="s">
        <v>31755</v>
      </c>
    </row>
    <row r="27597" spans="1:3" hidden="1" x14ac:dyDescent="0.25">
      <c r="A27597" t="s">
        <v>4130</v>
      </c>
      <c r="B27597" t="s">
        <v>31756</v>
      </c>
      <c r="C27597" t="s">
        <v>31757</v>
      </c>
    </row>
    <row r="27598" spans="1:3" hidden="1" x14ac:dyDescent="0.25">
      <c r="A27598" t="s">
        <v>4130</v>
      </c>
      <c r="B27598" t="s">
        <v>31758</v>
      </c>
      <c r="C27598" t="s">
        <v>31759</v>
      </c>
    </row>
    <row r="27599" spans="1:3" hidden="1" x14ac:dyDescent="0.25">
      <c r="A27599" t="s">
        <v>4130</v>
      </c>
      <c r="B27599" t="s">
        <v>4238</v>
      </c>
      <c r="C27599" t="s">
        <v>31759</v>
      </c>
    </row>
    <row r="27600" spans="1:3" hidden="1" x14ac:dyDescent="0.25">
      <c r="A27600" t="s">
        <v>4130</v>
      </c>
      <c r="B27600" t="s">
        <v>31760</v>
      </c>
      <c r="C27600" t="s">
        <v>31761</v>
      </c>
    </row>
    <row r="27601" spans="1:3" hidden="1" x14ac:dyDescent="0.25">
      <c r="A27601" t="s">
        <v>4130</v>
      </c>
      <c r="B27601" t="s">
        <v>31762</v>
      </c>
      <c r="C27601" t="s">
        <v>31763</v>
      </c>
    </row>
    <row r="27602" spans="1:3" hidden="1" x14ac:dyDescent="0.25">
      <c r="A27602" t="s">
        <v>4130</v>
      </c>
      <c r="B27602" t="s">
        <v>31764</v>
      </c>
      <c r="C27602" t="s">
        <v>31765</v>
      </c>
    </row>
    <row r="27603" spans="1:3" hidden="1" x14ac:dyDescent="0.25">
      <c r="A27603" t="s">
        <v>4130</v>
      </c>
      <c r="B27603" t="s">
        <v>31766</v>
      </c>
      <c r="C27603" t="s">
        <v>31767</v>
      </c>
    </row>
    <row r="27604" spans="1:3" hidden="1" x14ac:dyDescent="0.25">
      <c r="A27604" t="s">
        <v>4130</v>
      </c>
      <c r="B27604" t="s">
        <v>31768</v>
      </c>
      <c r="C27604" t="s">
        <v>31769</v>
      </c>
    </row>
    <row r="27605" spans="1:3" hidden="1" x14ac:dyDescent="0.25">
      <c r="A27605" t="s">
        <v>4130</v>
      </c>
      <c r="B27605" t="s">
        <v>31770</v>
      </c>
      <c r="C27605" t="s">
        <v>31771</v>
      </c>
    </row>
    <row r="27606" spans="1:3" hidden="1" x14ac:dyDescent="0.25">
      <c r="A27606" t="s">
        <v>4130</v>
      </c>
      <c r="B27606" t="s">
        <v>31772</v>
      </c>
      <c r="C27606" t="s">
        <v>31773</v>
      </c>
    </row>
    <row r="27607" spans="1:3" hidden="1" x14ac:dyDescent="0.25">
      <c r="A27607" t="s">
        <v>4130</v>
      </c>
      <c r="B27607" t="s">
        <v>31774</v>
      </c>
      <c r="C27607" t="s">
        <v>31775</v>
      </c>
    </row>
    <row r="27608" spans="1:3" hidden="1" x14ac:dyDescent="0.25">
      <c r="A27608" t="s">
        <v>4130</v>
      </c>
      <c r="B27608" t="s">
        <v>31776</v>
      </c>
      <c r="C27608" t="s">
        <v>31777</v>
      </c>
    </row>
    <row r="27609" spans="1:3" hidden="1" x14ac:dyDescent="0.25">
      <c r="A27609" t="s">
        <v>4130</v>
      </c>
      <c r="B27609" t="s">
        <v>31778</v>
      </c>
      <c r="C27609" t="s">
        <v>31779</v>
      </c>
    </row>
    <row r="27610" spans="1:3" hidden="1" x14ac:dyDescent="0.25">
      <c r="A27610" t="s">
        <v>4130</v>
      </c>
      <c r="B27610" t="s">
        <v>31780</v>
      </c>
      <c r="C27610" t="s">
        <v>31781</v>
      </c>
    </row>
    <row r="27611" spans="1:3" hidden="1" x14ac:dyDescent="0.25">
      <c r="A27611" t="s">
        <v>4130</v>
      </c>
      <c r="B27611" t="s">
        <v>31782</v>
      </c>
      <c r="C27611" t="s">
        <v>31783</v>
      </c>
    </row>
    <row r="27612" spans="1:3" hidden="1" x14ac:dyDescent="0.25">
      <c r="A27612" t="s">
        <v>4130</v>
      </c>
      <c r="B27612" t="s">
        <v>31784</v>
      </c>
      <c r="C27612" t="s">
        <v>31785</v>
      </c>
    </row>
    <row r="27613" spans="1:3" hidden="1" x14ac:dyDescent="0.25">
      <c r="A27613" t="s">
        <v>4130</v>
      </c>
      <c r="B27613" t="s">
        <v>31786</v>
      </c>
      <c r="C27613" t="s">
        <v>31787</v>
      </c>
    </row>
    <row r="27614" spans="1:3" hidden="1" x14ac:dyDescent="0.25">
      <c r="A27614" t="s">
        <v>4130</v>
      </c>
      <c r="B27614" t="s">
        <v>31788</v>
      </c>
      <c r="C27614" t="s">
        <v>31789</v>
      </c>
    </row>
    <row r="27615" spans="1:3" hidden="1" x14ac:dyDescent="0.25">
      <c r="A27615" t="s">
        <v>4130</v>
      </c>
      <c r="B27615" t="s">
        <v>31790</v>
      </c>
      <c r="C27615" t="s">
        <v>31791</v>
      </c>
    </row>
    <row r="27616" spans="1:3" hidden="1" x14ac:dyDescent="0.25">
      <c r="A27616" t="s">
        <v>4130</v>
      </c>
      <c r="B27616" t="s">
        <v>31792</v>
      </c>
      <c r="C27616" t="s">
        <v>31793</v>
      </c>
    </row>
    <row r="27617" spans="1:3" hidden="1" x14ac:dyDescent="0.25">
      <c r="A27617" t="s">
        <v>4130</v>
      </c>
      <c r="B27617" t="s">
        <v>31794</v>
      </c>
      <c r="C27617" t="s">
        <v>31795</v>
      </c>
    </row>
    <row r="27618" spans="1:3" hidden="1" x14ac:dyDescent="0.25">
      <c r="A27618" t="s">
        <v>4130</v>
      </c>
      <c r="B27618" t="s">
        <v>31796</v>
      </c>
      <c r="C27618" t="s">
        <v>31797</v>
      </c>
    </row>
    <row r="27619" spans="1:3" hidden="1" x14ac:dyDescent="0.25">
      <c r="A27619" t="s">
        <v>4130</v>
      </c>
      <c r="B27619" t="s">
        <v>31798</v>
      </c>
      <c r="C27619" t="s">
        <v>31799</v>
      </c>
    </row>
    <row r="27620" spans="1:3" hidden="1" x14ac:dyDescent="0.25">
      <c r="A27620" t="s">
        <v>4130</v>
      </c>
      <c r="B27620" t="s">
        <v>31800</v>
      </c>
      <c r="C27620" t="s">
        <v>31801</v>
      </c>
    </row>
    <row r="27621" spans="1:3" hidden="1" x14ac:dyDescent="0.25">
      <c r="A27621" t="s">
        <v>4130</v>
      </c>
      <c r="B27621" t="s">
        <v>31802</v>
      </c>
      <c r="C27621" t="s">
        <v>31803</v>
      </c>
    </row>
    <row r="27622" spans="1:3" hidden="1" x14ac:dyDescent="0.25">
      <c r="A27622" t="s">
        <v>4130</v>
      </c>
      <c r="B27622" t="s">
        <v>31804</v>
      </c>
      <c r="C27622" t="s">
        <v>31805</v>
      </c>
    </row>
    <row r="27623" spans="1:3" hidden="1" x14ac:dyDescent="0.25">
      <c r="A27623" t="s">
        <v>4130</v>
      </c>
      <c r="B27623" t="s">
        <v>31806</v>
      </c>
      <c r="C27623" t="s">
        <v>31807</v>
      </c>
    </row>
    <row r="27624" spans="1:3" hidden="1" x14ac:dyDescent="0.25">
      <c r="A27624" t="s">
        <v>4130</v>
      </c>
      <c r="B27624" t="s">
        <v>31808</v>
      </c>
      <c r="C27624" t="s">
        <v>31809</v>
      </c>
    </row>
    <row r="27625" spans="1:3" hidden="1" x14ac:dyDescent="0.25">
      <c r="A27625" t="s">
        <v>4130</v>
      </c>
      <c r="B27625" t="s">
        <v>31810</v>
      </c>
      <c r="C27625" t="s">
        <v>31811</v>
      </c>
    </row>
    <row r="27626" spans="1:3" hidden="1" x14ac:dyDescent="0.25">
      <c r="A27626" t="s">
        <v>4130</v>
      </c>
      <c r="B27626" t="s">
        <v>31812</v>
      </c>
      <c r="C27626" t="s">
        <v>31813</v>
      </c>
    </row>
    <row r="27627" spans="1:3" hidden="1" x14ac:dyDescent="0.25">
      <c r="A27627" t="s">
        <v>4130</v>
      </c>
      <c r="B27627" t="s">
        <v>31814</v>
      </c>
      <c r="C27627" t="s">
        <v>31815</v>
      </c>
    </row>
    <row r="27628" spans="1:3" hidden="1" x14ac:dyDescent="0.25">
      <c r="A27628" t="s">
        <v>4130</v>
      </c>
      <c r="B27628" t="s">
        <v>31816</v>
      </c>
      <c r="C27628" t="s">
        <v>31817</v>
      </c>
    </row>
    <row r="27629" spans="1:3" hidden="1" x14ac:dyDescent="0.25">
      <c r="A27629" t="s">
        <v>4130</v>
      </c>
      <c r="B27629" t="s">
        <v>31818</v>
      </c>
      <c r="C27629" t="s">
        <v>31819</v>
      </c>
    </row>
    <row r="27630" spans="1:3" hidden="1" x14ac:dyDescent="0.25">
      <c r="A27630" t="s">
        <v>4130</v>
      </c>
      <c r="B27630" t="s">
        <v>31820</v>
      </c>
      <c r="C27630" t="s">
        <v>31821</v>
      </c>
    </row>
    <row r="27631" spans="1:3" hidden="1" x14ac:dyDescent="0.25">
      <c r="A27631" t="s">
        <v>4130</v>
      </c>
      <c r="B27631" t="s">
        <v>31822</v>
      </c>
      <c r="C27631" t="s">
        <v>31823</v>
      </c>
    </row>
    <row r="27632" spans="1:3" hidden="1" x14ac:dyDescent="0.25">
      <c r="A27632" t="s">
        <v>4130</v>
      </c>
      <c r="B27632" t="s">
        <v>31824</v>
      </c>
      <c r="C27632" t="s">
        <v>31825</v>
      </c>
    </row>
    <row r="27633" spans="1:3" hidden="1" x14ac:dyDescent="0.25">
      <c r="A27633" t="s">
        <v>4130</v>
      </c>
      <c r="B27633" t="s">
        <v>31826</v>
      </c>
      <c r="C27633" t="s">
        <v>31827</v>
      </c>
    </row>
    <row r="27634" spans="1:3" hidden="1" x14ac:dyDescent="0.25">
      <c r="A27634" t="s">
        <v>4130</v>
      </c>
      <c r="B27634" t="s">
        <v>4238</v>
      </c>
      <c r="C27634" t="s">
        <v>31827</v>
      </c>
    </row>
    <row r="27635" spans="1:3" hidden="1" x14ac:dyDescent="0.25">
      <c r="A27635" t="s">
        <v>4130</v>
      </c>
      <c r="B27635" t="s">
        <v>31828</v>
      </c>
      <c r="C27635" t="s">
        <v>31829</v>
      </c>
    </row>
    <row r="27636" spans="1:3" hidden="1" x14ac:dyDescent="0.25">
      <c r="A27636" t="s">
        <v>4130</v>
      </c>
      <c r="B27636" t="s">
        <v>31830</v>
      </c>
      <c r="C27636" t="s">
        <v>31831</v>
      </c>
    </row>
    <row r="27637" spans="1:3" hidden="1" x14ac:dyDescent="0.25">
      <c r="A27637" t="s">
        <v>4130</v>
      </c>
      <c r="B27637" t="s">
        <v>31832</v>
      </c>
      <c r="C27637" t="s">
        <v>31833</v>
      </c>
    </row>
    <row r="27638" spans="1:3" hidden="1" x14ac:dyDescent="0.25">
      <c r="A27638" t="s">
        <v>4130</v>
      </c>
      <c r="B27638" t="s">
        <v>31834</v>
      </c>
      <c r="C27638" t="s">
        <v>31835</v>
      </c>
    </row>
    <row r="27639" spans="1:3" hidden="1" x14ac:dyDescent="0.25">
      <c r="A27639" t="s">
        <v>4130</v>
      </c>
      <c r="B27639" t="s">
        <v>31836</v>
      </c>
      <c r="C27639" t="s">
        <v>31837</v>
      </c>
    </row>
    <row r="27640" spans="1:3" hidden="1" x14ac:dyDescent="0.25">
      <c r="A27640" t="s">
        <v>4130</v>
      </c>
      <c r="B27640" t="s">
        <v>31838</v>
      </c>
      <c r="C27640" t="s">
        <v>31839</v>
      </c>
    </row>
    <row r="27641" spans="1:3" hidden="1" x14ac:dyDescent="0.25">
      <c r="A27641" t="s">
        <v>4130</v>
      </c>
      <c r="B27641" t="s">
        <v>31840</v>
      </c>
      <c r="C27641" t="s">
        <v>31841</v>
      </c>
    </row>
    <row r="27642" spans="1:3" hidden="1" x14ac:dyDescent="0.25">
      <c r="A27642" t="s">
        <v>4130</v>
      </c>
      <c r="B27642" t="s">
        <v>31842</v>
      </c>
      <c r="C27642" t="s">
        <v>31843</v>
      </c>
    </row>
    <row r="27643" spans="1:3" hidden="1" x14ac:dyDescent="0.25">
      <c r="A27643" t="s">
        <v>4130</v>
      </c>
      <c r="B27643" t="s">
        <v>31844</v>
      </c>
      <c r="C27643" t="s">
        <v>31845</v>
      </c>
    </row>
    <row r="27644" spans="1:3" hidden="1" x14ac:dyDescent="0.25">
      <c r="A27644" t="s">
        <v>4130</v>
      </c>
      <c r="B27644" t="s">
        <v>31846</v>
      </c>
      <c r="C27644" t="s">
        <v>31847</v>
      </c>
    </row>
    <row r="27645" spans="1:3" hidden="1" x14ac:dyDescent="0.25">
      <c r="A27645" t="s">
        <v>4130</v>
      </c>
      <c r="B27645" t="s">
        <v>31848</v>
      </c>
      <c r="C27645" t="s">
        <v>31849</v>
      </c>
    </row>
    <row r="27646" spans="1:3" hidden="1" x14ac:dyDescent="0.25">
      <c r="A27646" t="s">
        <v>4130</v>
      </c>
      <c r="B27646" t="s">
        <v>31850</v>
      </c>
      <c r="C27646" t="s">
        <v>31851</v>
      </c>
    </row>
    <row r="27647" spans="1:3" hidden="1" x14ac:dyDescent="0.25">
      <c r="A27647" t="s">
        <v>4130</v>
      </c>
      <c r="B27647" t="s">
        <v>31852</v>
      </c>
      <c r="C27647" t="s">
        <v>31853</v>
      </c>
    </row>
    <row r="27648" spans="1:3" hidden="1" x14ac:dyDescent="0.25">
      <c r="A27648" t="s">
        <v>4130</v>
      </c>
      <c r="B27648" t="s">
        <v>31854</v>
      </c>
      <c r="C27648" t="s">
        <v>31855</v>
      </c>
    </row>
    <row r="27649" spans="1:3" hidden="1" x14ac:dyDescent="0.25">
      <c r="A27649" t="s">
        <v>4130</v>
      </c>
      <c r="B27649" t="s">
        <v>31856</v>
      </c>
      <c r="C27649" t="s">
        <v>31857</v>
      </c>
    </row>
    <row r="27650" spans="1:3" hidden="1" x14ac:dyDescent="0.25">
      <c r="A27650" t="s">
        <v>4130</v>
      </c>
      <c r="B27650" t="s">
        <v>31858</v>
      </c>
      <c r="C27650" t="s">
        <v>31859</v>
      </c>
    </row>
    <row r="27651" spans="1:3" hidden="1" x14ac:dyDescent="0.25">
      <c r="A27651" t="s">
        <v>4130</v>
      </c>
      <c r="B27651" t="s">
        <v>31860</v>
      </c>
      <c r="C27651" t="s">
        <v>31861</v>
      </c>
    </row>
    <row r="27652" spans="1:3" hidden="1" x14ac:dyDescent="0.25">
      <c r="A27652" t="s">
        <v>4130</v>
      </c>
      <c r="B27652" t="s">
        <v>31862</v>
      </c>
      <c r="C27652" t="s">
        <v>31863</v>
      </c>
    </row>
    <row r="27653" spans="1:3" hidden="1" x14ac:dyDescent="0.25">
      <c r="A27653" t="s">
        <v>4130</v>
      </c>
      <c r="B27653" t="s">
        <v>31864</v>
      </c>
      <c r="C27653" t="s">
        <v>31865</v>
      </c>
    </row>
    <row r="27654" spans="1:3" hidden="1" x14ac:dyDescent="0.25">
      <c r="A27654" t="s">
        <v>4130</v>
      </c>
      <c r="B27654" t="s">
        <v>31866</v>
      </c>
      <c r="C27654" t="s">
        <v>31859</v>
      </c>
    </row>
    <row r="27655" spans="1:3" hidden="1" x14ac:dyDescent="0.25">
      <c r="A27655" t="s">
        <v>4130</v>
      </c>
      <c r="B27655" t="s">
        <v>31867</v>
      </c>
      <c r="C27655" t="s">
        <v>31868</v>
      </c>
    </row>
    <row r="27656" spans="1:3" hidden="1" x14ac:dyDescent="0.25">
      <c r="A27656" t="s">
        <v>4130</v>
      </c>
      <c r="B27656" t="s">
        <v>31869</v>
      </c>
      <c r="C27656" t="s">
        <v>31870</v>
      </c>
    </row>
    <row r="27657" spans="1:3" hidden="1" x14ac:dyDescent="0.25">
      <c r="A27657" t="s">
        <v>4130</v>
      </c>
      <c r="B27657" t="s">
        <v>31871</v>
      </c>
      <c r="C27657" t="s">
        <v>31872</v>
      </c>
    </row>
    <row r="27658" spans="1:3" hidden="1" x14ac:dyDescent="0.25">
      <c r="A27658" t="s">
        <v>4130</v>
      </c>
      <c r="B27658" t="s">
        <v>31873</v>
      </c>
      <c r="C27658" t="s">
        <v>31874</v>
      </c>
    </row>
    <row r="27659" spans="1:3" hidden="1" x14ac:dyDescent="0.25">
      <c r="A27659" t="s">
        <v>4130</v>
      </c>
      <c r="B27659" t="s">
        <v>31875</v>
      </c>
      <c r="C27659" t="s">
        <v>31876</v>
      </c>
    </row>
    <row r="27660" spans="1:3" hidden="1" x14ac:dyDescent="0.25">
      <c r="A27660" t="s">
        <v>4130</v>
      </c>
      <c r="B27660" t="s">
        <v>31877</v>
      </c>
      <c r="C27660" t="s">
        <v>31872</v>
      </c>
    </row>
    <row r="27661" spans="1:3" hidden="1" x14ac:dyDescent="0.25">
      <c r="A27661" t="s">
        <v>4130</v>
      </c>
      <c r="B27661" t="s">
        <v>31878</v>
      </c>
      <c r="C27661" t="s">
        <v>31872</v>
      </c>
    </row>
    <row r="27662" spans="1:3" hidden="1" x14ac:dyDescent="0.25">
      <c r="A27662" t="s">
        <v>4130</v>
      </c>
      <c r="B27662" t="s">
        <v>31879</v>
      </c>
      <c r="C27662" t="s">
        <v>31880</v>
      </c>
    </row>
    <row r="27663" spans="1:3" hidden="1" x14ac:dyDescent="0.25">
      <c r="A27663" t="s">
        <v>4130</v>
      </c>
      <c r="B27663" t="s">
        <v>31881</v>
      </c>
      <c r="C27663" t="s">
        <v>31882</v>
      </c>
    </row>
    <row r="27664" spans="1:3" hidden="1" x14ac:dyDescent="0.25">
      <c r="A27664" t="s">
        <v>4130</v>
      </c>
      <c r="B27664" t="s">
        <v>31883</v>
      </c>
      <c r="C27664" t="s">
        <v>31884</v>
      </c>
    </row>
    <row r="27665" spans="1:3" hidden="1" x14ac:dyDescent="0.25">
      <c r="A27665" t="s">
        <v>4130</v>
      </c>
      <c r="B27665" t="s">
        <v>31885</v>
      </c>
      <c r="C27665" t="s">
        <v>31886</v>
      </c>
    </row>
    <row r="27666" spans="1:3" hidden="1" x14ac:dyDescent="0.25">
      <c r="A27666" t="s">
        <v>4130</v>
      </c>
      <c r="B27666" t="s">
        <v>31887</v>
      </c>
      <c r="C27666" t="s">
        <v>31888</v>
      </c>
    </row>
    <row r="27667" spans="1:3" hidden="1" x14ac:dyDescent="0.25">
      <c r="A27667" t="s">
        <v>4130</v>
      </c>
      <c r="B27667" t="s">
        <v>31889</v>
      </c>
      <c r="C27667" t="s">
        <v>31890</v>
      </c>
    </row>
    <row r="27668" spans="1:3" hidden="1" x14ac:dyDescent="0.25">
      <c r="A27668" t="s">
        <v>4130</v>
      </c>
      <c r="B27668" t="s">
        <v>31891</v>
      </c>
      <c r="C27668" t="s">
        <v>31890</v>
      </c>
    </row>
    <row r="27669" spans="1:3" hidden="1" x14ac:dyDescent="0.25">
      <c r="A27669" t="s">
        <v>4130</v>
      </c>
      <c r="B27669" t="s">
        <v>31892</v>
      </c>
      <c r="C27669" t="s">
        <v>31893</v>
      </c>
    </row>
    <row r="27670" spans="1:3" hidden="1" x14ac:dyDescent="0.25">
      <c r="A27670" t="s">
        <v>4130</v>
      </c>
      <c r="B27670" t="s">
        <v>31894</v>
      </c>
      <c r="C27670" t="s">
        <v>31895</v>
      </c>
    </row>
    <row r="27671" spans="1:3" hidden="1" x14ac:dyDescent="0.25">
      <c r="A27671" t="s">
        <v>4130</v>
      </c>
      <c r="B27671" t="s">
        <v>31896</v>
      </c>
      <c r="C27671" t="s">
        <v>31897</v>
      </c>
    </row>
    <row r="27672" spans="1:3" hidden="1" x14ac:dyDescent="0.25">
      <c r="A27672" t="s">
        <v>4130</v>
      </c>
      <c r="B27672" t="s">
        <v>31898</v>
      </c>
      <c r="C27672" t="s">
        <v>31893</v>
      </c>
    </row>
    <row r="27673" spans="1:3" hidden="1" x14ac:dyDescent="0.25">
      <c r="A27673" t="s">
        <v>4130</v>
      </c>
      <c r="B27673" t="s">
        <v>31899</v>
      </c>
      <c r="C27673" t="s">
        <v>31895</v>
      </c>
    </row>
    <row r="27674" spans="1:3" hidden="1" x14ac:dyDescent="0.25">
      <c r="A27674" t="s">
        <v>4130</v>
      </c>
      <c r="B27674" t="s">
        <v>31900</v>
      </c>
      <c r="C27674" t="s">
        <v>31901</v>
      </c>
    </row>
    <row r="27675" spans="1:3" hidden="1" x14ac:dyDescent="0.25">
      <c r="A27675" t="s">
        <v>4130</v>
      </c>
      <c r="B27675" t="s">
        <v>31902</v>
      </c>
      <c r="C27675" t="s">
        <v>31903</v>
      </c>
    </row>
    <row r="27676" spans="1:3" hidden="1" x14ac:dyDescent="0.25">
      <c r="A27676" t="s">
        <v>4130</v>
      </c>
      <c r="B27676" t="s">
        <v>31904</v>
      </c>
      <c r="C27676" t="s">
        <v>31905</v>
      </c>
    </row>
    <row r="27677" spans="1:3" hidden="1" x14ac:dyDescent="0.25">
      <c r="A27677" t="s">
        <v>4130</v>
      </c>
      <c r="B27677" t="s">
        <v>31906</v>
      </c>
      <c r="C27677" t="s">
        <v>31907</v>
      </c>
    </row>
    <row r="27678" spans="1:3" hidden="1" x14ac:dyDescent="0.25">
      <c r="A27678" t="s">
        <v>4130</v>
      </c>
      <c r="B27678" t="s">
        <v>31908</v>
      </c>
      <c r="C27678" t="s">
        <v>31903</v>
      </c>
    </row>
    <row r="27679" spans="1:3" hidden="1" x14ac:dyDescent="0.25">
      <c r="A27679" t="s">
        <v>4130</v>
      </c>
      <c r="B27679" t="s">
        <v>31909</v>
      </c>
      <c r="C27679" t="s">
        <v>31903</v>
      </c>
    </row>
    <row r="27680" spans="1:3" hidden="1" x14ac:dyDescent="0.25">
      <c r="A27680" t="s">
        <v>4130</v>
      </c>
      <c r="B27680" t="s">
        <v>31910</v>
      </c>
      <c r="C27680" t="s">
        <v>31911</v>
      </c>
    </row>
    <row r="27681" spans="1:3" hidden="1" x14ac:dyDescent="0.25">
      <c r="A27681" t="s">
        <v>4130</v>
      </c>
      <c r="B27681" t="s">
        <v>31912</v>
      </c>
      <c r="C27681" t="s">
        <v>31913</v>
      </c>
    </row>
    <row r="27682" spans="1:3" hidden="1" x14ac:dyDescent="0.25">
      <c r="A27682" t="s">
        <v>4130</v>
      </c>
      <c r="B27682" t="s">
        <v>31914</v>
      </c>
      <c r="C27682" t="s">
        <v>31915</v>
      </c>
    </row>
    <row r="27683" spans="1:3" hidden="1" x14ac:dyDescent="0.25">
      <c r="A27683" t="s">
        <v>4130</v>
      </c>
      <c r="B27683" t="s">
        <v>31916</v>
      </c>
      <c r="C27683" t="s">
        <v>31917</v>
      </c>
    </row>
    <row r="27684" spans="1:3" hidden="1" x14ac:dyDescent="0.25">
      <c r="A27684" t="s">
        <v>4130</v>
      </c>
      <c r="B27684" t="s">
        <v>31918</v>
      </c>
      <c r="C27684" t="s">
        <v>31919</v>
      </c>
    </row>
    <row r="27685" spans="1:3" hidden="1" x14ac:dyDescent="0.25">
      <c r="A27685" t="s">
        <v>4130</v>
      </c>
      <c r="B27685" t="s">
        <v>31920</v>
      </c>
      <c r="C27685" t="s">
        <v>31919</v>
      </c>
    </row>
    <row r="27686" spans="1:3" hidden="1" x14ac:dyDescent="0.25">
      <c r="A27686" t="s">
        <v>4130</v>
      </c>
      <c r="B27686" t="s">
        <v>31921</v>
      </c>
      <c r="C27686" t="s">
        <v>31922</v>
      </c>
    </row>
    <row r="27687" spans="1:3" hidden="1" x14ac:dyDescent="0.25">
      <c r="A27687" t="s">
        <v>4130</v>
      </c>
      <c r="B27687" t="s">
        <v>31923</v>
      </c>
      <c r="C27687" t="s">
        <v>31924</v>
      </c>
    </row>
    <row r="27688" spans="1:3" hidden="1" x14ac:dyDescent="0.25">
      <c r="A27688" t="s">
        <v>4130</v>
      </c>
      <c r="B27688" t="s">
        <v>31925</v>
      </c>
      <c r="C27688" t="s">
        <v>31919</v>
      </c>
    </row>
    <row r="27689" spans="1:3" hidden="1" x14ac:dyDescent="0.25">
      <c r="A27689" t="s">
        <v>4130</v>
      </c>
      <c r="B27689" t="s">
        <v>31926</v>
      </c>
      <c r="C27689" t="s">
        <v>31919</v>
      </c>
    </row>
    <row r="27690" spans="1:3" hidden="1" x14ac:dyDescent="0.25">
      <c r="A27690" t="s">
        <v>4130</v>
      </c>
      <c r="B27690" t="s">
        <v>31927</v>
      </c>
      <c r="C27690" t="s">
        <v>31928</v>
      </c>
    </row>
    <row r="27691" spans="1:3" hidden="1" x14ac:dyDescent="0.25">
      <c r="A27691" t="s">
        <v>4130</v>
      </c>
      <c r="B27691" t="s">
        <v>31929</v>
      </c>
      <c r="C27691" t="s">
        <v>31930</v>
      </c>
    </row>
    <row r="27692" spans="1:3" hidden="1" x14ac:dyDescent="0.25">
      <c r="A27692" t="s">
        <v>4130</v>
      </c>
      <c r="B27692" t="s">
        <v>31931</v>
      </c>
      <c r="C27692" t="s">
        <v>31932</v>
      </c>
    </row>
    <row r="27693" spans="1:3" hidden="1" x14ac:dyDescent="0.25">
      <c r="A27693" t="s">
        <v>4130</v>
      </c>
      <c r="B27693" t="s">
        <v>31933</v>
      </c>
      <c r="C27693" t="s">
        <v>31934</v>
      </c>
    </row>
    <row r="27694" spans="1:3" hidden="1" x14ac:dyDescent="0.25">
      <c r="A27694" t="s">
        <v>4130</v>
      </c>
      <c r="B27694" t="s">
        <v>31935</v>
      </c>
      <c r="C27694" t="s">
        <v>31936</v>
      </c>
    </row>
    <row r="27695" spans="1:3" hidden="1" x14ac:dyDescent="0.25">
      <c r="A27695" t="s">
        <v>4130</v>
      </c>
      <c r="B27695" t="s">
        <v>31937</v>
      </c>
      <c r="C27695" t="s">
        <v>31938</v>
      </c>
    </row>
    <row r="27696" spans="1:3" hidden="1" x14ac:dyDescent="0.25">
      <c r="A27696" t="s">
        <v>4130</v>
      </c>
      <c r="B27696" t="s">
        <v>31939</v>
      </c>
      <c r="C27696" t="s">
        <v>31940</v>
      </c>
    </row>
    <row r="27697" spans="1:3" hidden="1" x14ac:dyDescent="0.25">
      <c r="A27697" t="s">
        <v>4130</v>
      </c>
      <c r="B27697" t="s">
        <v>31941</v>
      </c>
      <c r="C27697" t="s">
        <v>31940</v>
      </c>
    </row>
    <row r="27698" spans="1:3" hidden="1" x14ac:dyDescent="0.25">
      <c r="A27698" t="s">
        <v>4130</v>
      </c>
      <c r="B27698" t="s">
        <v>31942</v>
      </c>
      <c r="C27698" t="s">
        <v>31943</v>
      </c>
    </row>
    <row r="27699" spans="1:3" hidden="1" x14ac:dyDescent="0.25">
      <c r="A27699" t="s">
        <v>4130</v>
      </c>
      <c r="B27699" t="s">
        <v>31944</v>
      </c>
      <c r="C27699" t="s">
        <v>31945</v>
      </c>
    </row>
    <row r="27700" spans="1:3" hidden="1" x14ac:dyDescent="0.25">
      <c r="A27700" t="s">
        <v>4130</v>
      </c>
      <c r="B27700" t="s">
        <v>31946</v>
      </c>
      <c r="C27700" t="s">
        <v>31940</v>
      </c>
    </row>
    <row r="27701" spans="1:3" hidden="1" x14ac:dyDescent="0.25">
      <c r="A27701" t="s">
        <v>4130</v>
      </c>
      <c r="B27701" t="s">
        <v>31947</v>
      </c>
      <c r="C27701" t="s">
        <v>31940</v>
      </c>
    </row>
    <row r="27702" spans="1:3" hidden="1" x14ac:dyDescent="0.25">
      <c r="A27702" t="s">
        <v>4130</v>
      </c>
      <c r="B27702" t="s">
        <v>31948</v>
      </c>
      <c r="C27702" t="s">
        <v>31949</v>
      </c>
    </row>
    <row r="27703" spans="1:3" hidden="1" x14ac:dyDescent="0.25">
      <c r="A27703" t="s">
        <v>4130</v>
      </c>
      <c r="B27703" t="s">
        <v>31950</v>
      </c>
      <c r="C27703" t="s">
        <v>3899</v>
      </c>
    </row>
    <row r="27704" spans="1:3" hidden="1" x14ac:dyDescent="0.25">
      <c r="A27704" t="s">
        <v>4130</v>
      </c>
      <c r="B27704" t="s">
        <v>31951</v>
      </c>
      <c r="C27704" t="s">
        <v>31952</v>
      </c>
    </row>
    <row r="27705" spans="1:3" hidden="1" x14ac:dyDescent="0.25">
      <c r="A27705" t="s">
        <v>4130</v>
      </c>
      <c r="B27705" t="s">
        <v>31951</v>
      </c>
      <c r="C27705" t="s">
        <v>31953</v>
      </c>
    </row>
    <row r="27706" spans="1:3" hidden="1" x14ac:dyDescent="0.25">
      <c r="A27706" t="s">
        <v>4130</v>
      </c>
      <c r="B27706" t="s">
        <v>31954</v>
      </c>
      <c r="C27706" t="s">
        <v>3899</v>
      </c>
    </row>
    <row r="27707" spans="1:3" hidden="1" x14ac:dyDescent="0.25">
      <c r="A27707" t="s">
        <v>4130</v>
      </c>
      <c r="B27707" t="s">
        <v>31955</v>
      </c>
      <c r="C27707" t="s">
        <v>31956</v>
      </c>
    </row>
    <row r="27708" spans="1:3" hidden="1" x14ac:dyDescent="0.25">
      <c r="A27708" t="s">
        <v>4130</v>
      </c>
      <c r="B27708" t="s">
        <v>31957</v>
      </c>
      <c r="C27708" t="s">
        <v>31956</v>
      </c>
    </row>
    <row r="27709" spans="1:3" hidden="1" x14ac:dyDescent="0.25">
      <c r="A27709" t="s">
        <v>4130</v>
      </c>
      <c r="B27709" t="s">
        <v>31958</v>
      </c>
      <c r="C27709" t="s">
        <v>31956</v>
      </c>
    </row>
    <row r="27710" spans="1:3" hidden="1" x14ac:dyDescent="0.25">
      <c r="A27710" t="s">
        <v>4130</v>
      </c>
      <c r="B27710" t="s">
        <v>31898</v>
      </c>
      <c r="C27710" t="s">
        <v>31959</v>
      </c>
    </row>
    <row r="27711" spans="1:3" hidden="1" x14ac:dyDescent="0.25">
      <c r="A27711" t="s">
        <v>4130</v>
      </c>
      <c r="B27711" t="s">
        <v>31960</v>
      </c>
      <c r="C27711" t="s">
        <v>17055</v>
      </c>
    </row>
    <row r="27712" spans="1:3" hidden="1" x14ac:dyDescent="0.25">
      <c r="A27712" t="s">
        <v>4130</v>
      </c>
      <c r="B27712" t="s">
        <v>31961</v>
      </c>
      <c r="C27712" t="s">
        <v>31962</v>
      </c>
    </row>
    <row r="27713" spans="1:3" hidden="1" x14ac:dyDescent="0.25">
      <c r="A27713" t="s">
        <v>4130</v>
      </c>
      <c r="B27713" t="s">
        <v>31963</v>
      </c>
      <c r="C27713" t="s">
        <v>31964</v>
      </c>
    </row>
    <row r="27714" spans="1:3" hidden="1" x14ac:dyDescent="0.25">
      <c r="A27714" t="s">
        <v>4130</v>
      </c>
      <c r="B27714" t="s">
        <v>31965</v>
      </c>
      <c r="C27714" t="s">
        <v>31964</v>
      </c>
    </row>
    <row r="27715" spans="1:3" hidden="1" x14ac:dyDescent="0.25">
      <c r="A27715" t="s">
        <v>4130</v>
      </c>
      <c r="B27715" t="s">
        <v>31966</v>
      </c>
      <c r="C27715" t="s">
        <v>31967</v>
      </c>
    </row>
    <row r="27716" spans="1:3" hidden="1" x14ac:dyDescent="0.25">
      <c r="A27716" t="s">
        <v>4130</v>
      </c>
      <c r="B27716" t="s">
        <v>31968</v>
      </c>
      <c r="C27716" t="s">
        <v>31969</v>
      </c>
    </row>
    <row r="27717" spans="1:3" hidden="1" x14ac:dyDescent="0.25">
      <c r="A27717" t="s">
        <v>4130</v>
      </c>
      <c r="B27717" t="s">
        <v>31970</v>
      </c>
      <c r="C27717" t="s">
        <v>31971</v>
      </c>
    </row>
    <row r="27718" spans="1:3" hidden="1" x14ac:dyDescent="0.25">
      <c r="A27718" t="s">
        <v>4130</v>
      </c>
      <c r="B27718" t="s">
        <v>31972</v>
      </c>
      <c r="C27718" t="s">
        <v>31964</v>
      </c>
    </row>
    <row r="27719" spans="1:3" hidden="1" x14ac:dyDescent="0.25">
      <c r="A27719" t="s">
        <v>4130</v>
      </c>
      <c r="B27719" t="s">
        <v>31973</v>
      </c>
      <c r="C27719" t="s">
        <v>31974</v>
      </c>
    </row>
    <row r="27720" spans="1:3" hidden="1" x14ac:dyDescent="0.25">
      <c r="A27720" t="s">
        <v>4130</v>
      </c>
      <c r="B27720" t="s">
        <v>31975</v>
      </c>
      <c r="C27720" t="s">
        <v>31976</v>
      </c>
    </row>
    <row r="27721" spans="1:3" hidden="1" x14ac:dyDescent="0.25">
      <c r="A27721" t="s">
        <v>4130</v>
      </c>
      <c r="B27721" t="s">
        <v>31977</v>
      </c>
      <c r="C27721" t="s">
        <v>31976</v>
      </c>
    </row>
    <row r="27722" spans="1:3" hidden="1" x14ac:dyDescent="0.25">
      <c r="A27722" t="s">
        <v>4130</v>
      </c>
      <c r="B27722" t="s">
        <v>31978</v>
      </c>
      <c r="C27722" t="s">
        <v>31976</v>
      </c>
    </row>
    <row r="27723" spans="1:3" hidden="1" x14ac:dyDescent="0.25">
      <c r="A27723" t="s">
        <v>4130</v>
      </c>
      <c r="B27723" t="s">
        <v>31979</v>
      </c>
      <c r="C27723" t="s">
        <v>31980</v>
      </c>
    </row>
    <row r="27724" spans="1:3" hidden="1" x14ac:dyDescent="0.25">
      <c r="A27724" t="s">
        <v>4130</v>
      </c>
      <c r="B27724" t="s">
        <v>31981</v>
      </c>
      <c r="C27724" t="s">
        <v>31982</v>
      </c>
    </row>
    <row r="27725" spans="1:3" hidden="1" x14ac:dyDescent="0.25">
      <c r="A27725" t="s">
        <v>4130</v>
      </c>
      <c r="B27725" t="s">
        <v>31983</v>
      </c>
      <c r="C27725" t="s">
        <v>31984</v>
      </c>
    </row>
    <row r="27726" spans="1:3" hidden="1" x14ac:dyDescent="0.25">
      <c r="A27726" t="s">
        <v>4130</v>
      </c>
      <c r="B27726" t="s">
        <v>31985</v>
      </c>
      <c r="C27726" t="s">
        <v>31986</v>
      </c>
    </row>
    <row r="27727" spans="1:3" hidden="1" x14ac:dyDescent="0.25">
      <c r="A27727" t="s">
        <v>4130</v>
      </c>
      <c r="B27727" t="s">
        <v>31987</v>
      </c>
      <c r="C27727" t="s">
        <v>31988</v>
      </c>
    </row>
    <row r="27728" spans="1:3" hidden="1" x14ac:dyDescent="0.25">
      <c r="A27728" t="s">
        <v>4130</v>
      </c>
      <c r="B27728" t="s">
        <v>31989</v>
      </c>
      <c r="C27728" t="s">
        <v>31990</v>
      </c>
    </row>
    <row r="27729" spans="1:3" hidden="1" x14ac:dyDescent="0.25">
      <c r="A27729" t="s">
        <v>4130</v>
      </c>
      <c r="B27729" t="s">
        <v>31991</v>
      </c>
      <c r="C27729" t="s">
        <v>31992</v>
      </c>
    </row>
    <row r="27730" spans="1:3" hidden="1" x14ac:dyDescent="0.25">
      <c r="A27730" t="s">
        <v>4130</v>
      </c>
      <c r="B27730" t="s">
        <v>31993</v>
      </c>
      <c r="C27730" t="s">
        <v>31994</v>
      </c>
    </row>
    <row r="27731" spans="1:3" hidden="1" x14ac:dyDescent="0.25">
      <c r="A27731" t="s">
        <v>4130</v>
      </c>
      <c r="B27731" t="s">
        <v>31995</v>
      </c>
      <c r="C27731" t="s">
        <v>31996</v>
      </c>
    </row>
    <row r="27732" spans="1:3" hidden="1" x14ac:dyDescent="0.25">
      <c r="A27732" t="s">
        <v>4130</v>
      </c>
      <c r="B27732" t="s">
        <v>31997</v>
      </c>
      <c r="C27732" t="s">
        <v>31998</v>
      </c>
    </row>
    <row r="27733" spans="1:3" hidden="1" x14ac:dyDescent="0.25">
      <c r="A27733" t="s">
        <v>4130</v>
      </c>
      <c r="B27733" t="s">
        <v>31999</v>
      </c>
      <c r="C27733" t="s">
        <v>32000</v>
      </c>
    </row>
    <row r="27734" spans="1:3" hidden="1" x14ac:dyDescent="0.25">
      <c r="A27734" t="s">
        <v>4130</v>
      </c>
      <c r="B27734" t="s">
        <v>32001</v>
      </c>
      <c r="C27734" t="s">
        <v>32002</v>
      </c>
    </row>
    <row r="27735" spans="1:3" hidden="1" x14ac:dyDescent="0.25">
      <c r="A27735" t="s">
        <v>4130</v>
      </c>
      <c r="B27735" t="s">
        <v>32003</v>
      </c>
      <c r="C27735" t="s">
        <v>32004</v>
      </c>
    </row>
    <row r="27736" spans="1:3" hidden="1" x14ac:dyDescent="0.25">
      <c r="A27736" t="s">
        <v>4130</v>
      </c>
      <c r="B27736" t="s">
        <v>32005</v>
      </c>
      <c r="C27736" t="s">
        <v>32006</v>
      </c>
    </row>
    <row r="27737" spans="1:3" hidden="1" x14ac:dyDescent="0.25">
      <c r="A27737" t="s">
        <v>4130</v>
      </c>
      <c r="B27737" t="s">
        <v>32007</v>
      </c>
      <c r="C27737" t="s">
        <v>32008</v>
      </c>
    </row>
    <row r="27738" spans="1:3" hidden="1" x14ac:dyDescent="0.25">
      <c r="A27738" t="s">
        <v>4130</v>
      </c>
      <c r="B27738" t="s">
        <v>32009</v>
      </c>
      <c r="C27738" t="s">
        <v>32010</v>
      </c>
    </row>
    <row r="27739" spans="1:3" hidden="1" x14ac:dyDescent="0.25">
      <c r="A27739" t="s">
        <v>4130</v>
      </c>
      <c r="B27739" t="s">
        <v>32011</v>
      </c>
      <c r="C27739" t="s">
        <v>32012</v>
      </c>
    </row>
    <row r="27740" spans="1:3" hidden="1" x14ac:dyDescent="0.25">
      <c r="A27740" t="s">
        <v>4130</v>
      </c>
      <c r="B27740" t="s">
        <v>32013</v>
      </c>
      <c r="C27740" t="s">
        <v>32014</v>
      </c>
    </row>
    <row r="27741" spans="1:3" hidden="1" x14ac:dyDescent="0.25">
      <c r="A27741" t="s">
        <v>4130</v>
      </c>
      <c r="B27741" t="s">
        <v>32013</v>
      </c>
      <c r="C27741" t="s">
        <v>32015</v>
      </c>
    </row>
    <row r="27742" spans="1:3" hidden="1" x14ac:dyDescent="0.25">
      <c r="A27742" t="s">
        <v>4130</v>
      </c>
      <c r="B27742" t="s">
        <v>32016</v>
      </c>
      <c r="C27742" t="s">
        <v>32017</v>
      </c>
    </row>
    <row r="27743" spans="1:3" hidden="1" x14ac:dyDescent="0.25">
      <c r="A27743" t="s">
        <v>4130</v>
      </c>
      <c r="B27743" t="s">
        <v>32018</v>
      </c>
      <c r="C27743" t="s">
        <v>32019</v>
      </c>
    </row>
    <row r="27744" spans="1:3" hidden="1" x14ac:dyDescent="0.25">
      <c r="A27744" t="s">
        <v>4130</v>
      </c>
      <c r="B27744" t="s">
        <v>32020</v>
      </c>
      <c r="C27744" t="s">
        <v>17055</v>
      </c>
    </row>
    <row r="27745" spans="1:3" hidden="1" x14ac:dyDescent="0.25">
      <c r="A27745" t="s">
        <v>4130</v>
      </c>
      <c r="B27745" t="s">
        <v>32021</v>
      </c>
      <c r="C27745" t="s">
        <v>32022</v>
      </c>
    </row>
    <row r="27746" spans="1:3" hidden="1" x14ac:dyDescent="0.25">
      <c r="A27746" t="s">
        <v>4130</v>
      </c>
      <c r="B27746" t="s">
        <v>32023</v>
      </c>
      <c r="C27746" t="s">
        <v>32024</v>
      </c>
    </row>
    <row r="27747" spans="1:3" hidden="1" x14ac:dyDescent="0.25">
      <c r="A27747" t="s">
        <v>4130</v>
      </c>
      <c r="B27747" t="s">
        <v>32025</v>
      </c>
      <c r="C27747" t="s">
        <v>32026</v>
      </c>
    </row>
    <row r="27748" spans="1:3" hidden="1" x14ac:dyDescent="0.25">
      <c r="A27748" t="s">
        <v>4130</v>
      </c>
      <c r="B27748" t="s">
        <v>32027</v>
      </c>
      <c r="C27748" t="s">
        <v>32028</v>
      </c>
    </row>
    <row r="27749" spans="1:3" hidden="1" x14ac:dyDescent="0.25">
      <c r="A27749" t="s">
        <v>4130</v>
      </c>
      <c r="B27749" t="s">
        <v>32029</v>
      </c>
      <c r="C27749" t="s">
        <v>32030</v>
      </c>
    </row>
    <row r="27750" spans="1:3" hidden="1" x14ac:dyDescent="0.25">
      <c r="A27750" t="s">
        <v>4130</v>
      </c>
      <c r="B27750" t="s">
        <v>32031</v>
      </c>
      <c r="C27750" t="s">
        <v>32032</v>
      </c>
    </row>
    <row r="27751" spans="1:3" hidden="1" x14ac:dyDescent="0.25">
      <c r="A27751" t="s">
        <v>4130</v>
      </c>
      <c r="B27751" t="s">
        <v>32033</v>
      </c>
      <c r="C27751" t="s">
        <v>32034</v>
      </c>
    </row>
    <row r="27752" spans="1:3" hidden="1" x14ac:dyDescent="0.25">
      <c r="A27752" t="s">
        <v>4130</v>
      </c>
      <c r="B27752" t="s">
        <v>32035</v>
      </c>
      <c r="C27752" t="s">
        <v>32036</v>
      </c>
    </row>
    <row r="27753" spans="1:3" hidden="1" x14ac:dyDescent="0.25">
      <c r="A27753" t="s">
        <v>4130</v>
      </c>
      <c r="B27753" t="s">
        <v>32037</v>
      </c>
      <c r="C27753" t="s">
        <v>32038</v>
      </c>
    </row>
    <row r="27754" spans="1:3" hidden="1" x14ac:dyDescent="0.25">
      <c r="A27754" t="s">
        <v>4130</v>
      </c>
      <c r="B27754" t="s">
        <v>32039</v>
      </c>
      <c r="C27754" t="s">
        <v>32040</v>
      </c>
    </row>
    <row r="27755" spans="1:3" hidden="1" x14ac:dyDescent="0.25">
      <c r="A27755" t="s">
        <v>4130</v>
      </c>
      <c r="B27755" t="s">
        <v>32041</v>
      </c>
      <c r="C27755" t="s">
        <v>32042</v>
      </c>
    </row>
    <row r="27756" spans="1:3" hidden="1" x14ac:dyDescent="0.25">
      <c r="A27756" t="s">
        <v>4130</v>
      </c>
      <c r="B27756" t="s">
        <v>32043</v>
      </c>
      <c r="C27756" t="s">
        <v>32044</v>
      </c>
    </row>
    <row r="27757" spans="1:3" hidden="1" x14ac:dyDescent="0.25">
      <c r="A27757" t="s">
        <v>4130</v>
      </c>
      <c r="B27757" t="s">
        <v>32045</v>
      </c>
      <c r="C27757" t="s">
        <v>32044</v>
      </c>
    </row>
    <row r="27758" spans="1:3" hidden="1" x14ac:dyDescent="0.25">
      <c r="A27758" t="s">
        <v>4130</v>
      </c>
      <c r="B27758" t="s">
        <v>32046</v>
      </c>
      <c r="C27758" t="s">
        <v>32047</v>
      </c>
    </row>
    <row r="27759" spans="1:3" hidden="1" x14ac:dyDescent="0.25">
      <c r="A27759" t="s">
        <v>4130</v>
      </c>
      <c r="B27759" t="s">
        <v>31860</v>
      </c>
      <c r="C27759" t="s">
        <v>32048</v>
      </c>
    </row>
    <row r="27760" spans="1:3" hidden="1" x14ac:dyDescent="0.25">
      <c r="A27760" t="s">
        <v>4130</v>
      </c>
      <c r="B27760" t="s">
        <v>31864</v>
      </c>
      <c r="C27760" t="s">
        <v>32047</v>
      </c>
    </row>
    <row r="27761" spans="1:3" hidden="1" x14ac:dyDescent="0.25">
      <c r="A27761" t="s">
        <v>4130</v>
      </c>
      <c r="B27761" t="s">
        <v>32049</v>
      </c>
      <c r="C27761" t="s">
        <v>32050</v>
      </c>
    </row>
    <row r="27762" spans="1:3" hidden="1" x14ac:dyDescent="0.25">
      <c r="A27762" t="s">
        <v>4130</v>
      </c>
      <c r="B27762" t="s">
        <v>32051</v>
      </c>
      <c r="C27762" t="s">
        <v>32052</v>
      </c>
    </row>
    <row r="27763" spans="1:3" hidden="1" x14ac:dyDescent="0.25">
      <c r="A27763" t="s">
        <v>4130</v>
      </c>
      <c r="B27763" t="s">
        <v>32053</v>
      </c>
      <c r="C27763" t="s">
        <v>32054</v>
      </c>
    </row>
    <row r="27764" spans="1:3" hidden="1" x14ac:dyDescent="0.25">
      <c r="A27764" t="s">
        <v>4130</v>
      </c>
      <c r="B27764" t="s">
        <v>32055</v>
      </c>
      <c r="C27764" t="s">
        <v>32056</v>
      </c>
    </row>
    <row r="27765" spans="1:3" hidden="1" x14ac:dyDescent="0.25">
      <c r="A27765" t="s">
        <v>4130</v>
      </c>
      <c r="B27765" t="s">
        <v>32057</v>
      </c>
      <c r="C27765" t="s">
        <v>32058</v>
      </c>
    </row>
    <row r="27766" spans="1:3" hidden="1" x14ac:dyDescent="0.25">
      <c r="A27766" t="s">
        <v>4130</v>
      </c>
      <c r="B27766" t="s">
        <v>32059</v>
      </c>
      <c r="C27766" t="s">
        <v>32060</v>
      </c>
    </row>
    <row r="27767" spans="1:3" hidden="1" x14ac:dyDescent="0.25">
      <c r="A27767" t="s">
        <v>4130</v>
      </c>
      <c r="B27767" t="s">
        <v>32061</v>
      </c>
      <c r="C27767" t="s">
        <v>32062</v>
      </c>
    </row>
    <row r="27768" spans="1:3" hidden="1" x14ac:dyDescent="0.25">
      <c r="A27768" t="s">
        <v>4130</v>
      </c>
      <c r="B27768" t="s">
        <v>32063</v>
      </c>
      <c r="C27768" t="s">
        <v>32060</v>
      </c>
    </row>
    <row r="27769" spans="1:3" hidden="1" x14ac:dyDescent="0.25">
      <c r="A27769" t="s">
        <v>4130</v>
      </c>
      <c r="B27769" t="s">
        <v>32064</v>
      </c>
      <c r="C27769" t="s">
        <v>32065</v>
      </c>
    </row>
    <row r="27770" spans="1:3" hidden="1" x14ac:dyDescent="0.25">
      <c r="A27770" t="s">
        <v>4130</v>
      </c>
      <c r="B27770" t="s">
        <v>32066</v>
      </c>
      <c r="C27770" t="s">
        <v>32067</v>
      </c>
    </row>
    <row r="27771" spans="1:3" hidden="1" x14ac:dyDescent="0.25">
      <c r="A27771" t="s">
        <v>4130</v>
      </c>
      <c r="B27771" t="s">
        <v>32068</v>
      </c>
      <c r="C27771" t="s">
        <v>32069</v>
      </c>
    </row>
    <row r="27772" spans="1:3" hidden="1" x14ac:dyDescent="0.25">
      <c r="A27772" t="s">
        <v>4130</v>
      </c>
      <c r="B27772" t="s">
        <v>32070</v>
      </c>
      <c r="C27772" t="s">
        <v>32071</v>
      </c>
    </row>
    <row r="27773" spans="1:3" hidden="1" x14ac:dyDescent="0.25">
      <c r="A27773" t="s">
        <v>4130</v>
      </c>
      <c r="B27773" t="s">
        <v>32072</v>
      </c>
      <c r="C27773" t="s">
        <v>32073</v>
      </c>
    </row>
    <row r="27774" spans="1:3" hidden="1" x14ac:dyDescent="0.25">
      <c r="A27774" t="s">
        <v>4130</v>
      </c>
      <c r="B27774" t="s">
        <v>32074</v>
      </c>
      <c r="C27774" t="s">
        <v>32075</v>
      </c>
    </row>
    <row r="27775" spans="1:3" hidden="1" x14ac:dyDescent="0.25">
      <c r="A27775" t="s">
        <v>4130</v>
      </c>
      <c r="B27775" t="s">
        <v>32076</v>
      </c>
      <c r="C27775" t="s">
        <v>32077</v>
      </c>
    </row>
    <row r="27776" spans="1:3" hidden="1" x14ac:dyDescent="0.25">
      <c r="A27776" t="s">
        <v>4130</v>
      </c>
      <c r="B27776" t="s">
        <v>32078</v>
      </c>
      <c r="C27776" t="s">
        <v>32079</v>
      </c>
    </row>
    <row r="27777" spans="1:3" hidden="1" x14ac:dyDescent="0.25">
      <c r="A27777" t="s">
        <v>4130</v>
      </c>
      <c r="B27777" t="s">
        <v>32080</v>
      </c>
      <c r="C27777" t="s">
        <v>32081</v>
      </c>
    </row>
    <row r="27778" spans="1:3" hidden="1" x14ac:dyDescent="0.25">
      <c r="A27778" t="s">
        <v>4130</v>
      </c>
      <c r="B27778" t="s">
        <v>32082</v>
      </c>
      <c r="C27778" t="s">
        <v>32083</v>
      </c>
    </row>
    <row r="27779" spans="1:3" hidden="1" x14ac:dyDescent="0.25">
      <c r="A27779" t="s">
        <v>4130</v>
      </c>
      <c r="B27779" t="s">
        <v>32084</v>
      </c>
      <c r="C27779" t="s">
        <v>32085</v>
      </c>
    </row>
    <row r="27780" spans="1:3" hidden="1" x14ac:dyDescent="0.25">
      <c r="A27780" t="s">
        <v>4130</v>
      </c>
      <c r="B27780" t="s">
        <v>32082</v>
      </c>
      <c r="C27780" t="s">
        <v>32086</v>
      </c>
    </row>
    <row r="27781" spans="1:3" hidden="1" x14ac:dyDescent="0.25">
      <c r="A27781" t="s">
        <v>4130</v>
      </c>
      <c r="B27781" t="s">
        <v>32084</v>
      </c>
      <c r="C27781" t="s">
        <v>32087</v>
      </c>
    </row>
    <row r="27782" spans="1:3" hidden="1" x14ac:dyDescent="0.25">
      <c r="A27782" t="s">
        <v>4130</v>
      </c>
      <c r="B27782" t="s">
        <v>32088</v>
      </c>
      <c r="C27782" t="s">
        <v>32089</v>
      </c>
    </row>
    <row r="27783" spans="1:3" hidden="1" x14ac:dyDescent="0.25">
      <c r="A27783" t="s">
        <v>4130</v>
      </c>
      <c r="B27783" t="s">
        <v>32090</v>
      </c>
      <c r="C27783" t="s">
        <v>32091</v>
      </c>
    </row>
    <row r="27784" spans="1:3" hidden="1" x14ac:dyDescent="0.25">
      <c r="A27784" t="s">
        <v>4130</v>
      </c>
      <c r="B27784" t="s">
        <v>32092</v>
      </c>
      <c r="C27784" t="s">
        <v>32093</v>
      </c>
    </row>
    <row r="27785" spans="1:3" hidden="1" x14ac:dyDescent="0.25">
      <c r="A27785" t="s">
        <v>4130</v>
      </c>
      <c r="B27785" t="s">
        <v>32094</v>
      </c>
      <c r="C27785" t="s">
        <v>32095</v>
      </c>
    </row>
    <row r="27786" spans="1:3" hidden="1" x14ac:dyDescent="0.25">
      <c r="A27786" t="s">
        <v>4130</v>
      </c>
      <c r="B27786" t="s">
        <v>32096</v>
      </c>
      <c r="C27786" t="s">
        <v>32097</v>
      </c>
    </row>
    <row r="27787" spans="1:3" hidden="1" x14ac:dyDescent="0.25">
      <c r="A27787" t="s">
        <v>4130</v>
      </c>
      <c r="B27787" t="s">
        <v>32098</v>
      </c>
      <c r="C27787" t="s">
        <v>32099</v>
      </c>
    </row>
    <row r="27788" spans="1:3" hidden="1" x14ac:dyDescent="0.25">
      <c r="A27788" t="s">
        <v>4130</v>
      </c>
      <c r="B27788" t="s">
        <v>32100</v>
      </c>
      <c r="C27788" t="s">
        <v>32101</v>
      </c>
    </row>
    <row r="27789" spans="1:3" hidden="1" x14ac:dyDescent="0.25">
      <c r="A27789" t="s">
        <v>4130</v>
      </c>
      <c r="B27789" t="s">
        <v>32092</v>
      </c>
      <c r="C27789" t="s">
        <v>32102</v>
      </c>
    </row>
    <row r="27790" spans="1:3" hidden="1" x14ac:dyDescent="0.25">
      <c r="A27790" t="s">
        <v>4130</v>
      </c>
      <c r="B27790" t="s">
        <v>32103</v>
      </c>
      <c r="C27790" t="s">
        <v>32104</v>
      </c>
    </row>
    <row r="27791" spans="1:3" hidden="1" x14ac:dyDescent="0.25">
      <c r="A27791" t="s">
        <v>4130</v>
      </c>
      <c r="B27791" t="s">
        <v>32105</v>
      </c>
      <c r="C27791" t="s">
        <v>32087</v>
      </c>
    </row>
    <row r="27792" spans="1:3" hidden="1" x14ac:dyDescent="0.25">
      <c r="A27792" t="s">
        <v>4130</v>
      </c>
      <c r="B27792" t="s">
        <v>32106</v>
      </c>
      <c r="C27792" t="s">
        <v>32107</v>
      </c>
    </row>
    <row r="27793" spans="1:3" hidden="1" x14ac:dyDescent="0.25">
      <c r="A27793" t="s">
        <v>4130</v>
      </c>
      <c r="B27793" t="s">
        <v>32108</v>
      </c>
      <c r="C27793" t="s">
        <v>32109</v>
      </c>
    </row>
    <row r="27794" spans="1:3" hidden="1" x14ac:dyDescent="0.25">
      <c r="A27794" t="s">
        <v>4130</v>
      </c>
      <c r="B27794" t="s">
        <v>32108</v>
      </c>
      <c r="C27794" t="s">
        <v>32110</v>
      </c>
    </row>
    <row r="27795" spans="1:3" hidden="1" x14ac:dyDescent="0.25">
      <c r="A27795" t="s">
        <v>4130</v>
      </c>
      <c r="B27795" t="s">
        <v>32108</v>
      </c>
      <c r="C27795" t="s">
        <v>32111</v>
      </c>
    </row>
    <row r="27796" spans="1:3" hidden="1" x14ac:dyDescent="0.25">
      <c r="A27796" t="s">
        <v>4130</v>
      </c>
      <c r="B27796" t="s">
        <v>32108</v>
      </c>
      <c r="C27796" t="s">
        <v>32087</v>
      </c>
    </row>
    <row r="27797" spans="1:3" hidden="1" x14ac:dyDescent="0.25">
      <c r="A27797" t="s">
        <v>4130</v>
      </c>
      <c r="B27797" t="s">
        <v>32112</v>
      </c>
      <c r="C27797" t="s">
        <v>32113</v>
      </c>
    </row>
    <row r="27798" spans="1:3" hidden="1" x14ac:dyDescent="0.25">
      <c r="A27798" t="s">
        <v>4130</v>
      </c>
      <c r="B27798" t="s">
        <v>32114</v>
      </c>
      <c r="C27798" t="s">
        <v>32115</v>
      </c>
    </row>
    <row r="27799" spans="1:3" hidden="1" x14ac:dyDescent="0.25">
      <c r="A27799" t="s">
        <v>4130</v>
      </c>
      <c r="B27799" t="s">
        <v>32116</v>
      </c>
      <c r="C27799" t="s">
        <v>32117</v>
      </c>
    </row>
    <row r="27800" spans="1:3" hidden="1" x14ac:dyDescent="0.25">
      <c r="A27800" t="s">
        <v>4130</v>
      </c>
      <c r="B27800" t="s">
        <v>32118</v>
      </c>
      <c r="C27800" t="s">
        <v>32119</v>
      </c>
    </row>
    <row r="27801" spans="1:3" hidden="1" x14ac:dyDescent="0.25">
      <c r="A27801" t="s">
        <v>4130</v>
      </c>
      <c r="B27801" t="s">
        <v>32120</v>
      </c>
      <c r="C27801" t="s">
        <v>32121</v>
      </c>
    </row>
    <row r="27802" spans="1:3" hidden="1" x14ac:dyDescent="0.25">
      <c r="A27802" t="s">
        <v>4130</v>
      </c>
      <c r="B27802" t="s">
        <v>32122</v>
      </c>
      <c r="C27802" t="s">
        <v>32123</v>
      </c>
    </row>
    <row r="27803" spans="1:3" hidden="1" x14ac:dyDescent="0.25">
      <c r="A27803" t="s">
        <v>4130</v>
      </c>
      <c r="B27803" t="s">
        <v>32124</v>
      </c>
      <c r="C27803" t="s">
        <v>32125</v>
      </c>
    </row>
    <row r="27804" spans="1:3" hidden="1" x14ac:dyDescent="0.25">
      <c r="A27804" t="s">
        <v>4130</v>
      </c>
      <c r="B27804" t="s">
        <v>32126</v>
      </c>
      <c r="C27804" t="s">
        <v>32127</v>
      </c>
    </row>
    <row r="27805" spans="1:3" hidden="1" x14ac:dyDescent="0.25">
      <c r="A27805" t="s">
        <v>4130</v>
      </c>
      <c r="B27805" t="s">
        <v>32128</v>
      </c>
      <c r="C27805" t="s">
        <v>32129</v>
      </c>
    </row>
    <row r="27806" spans="1:3" hidden="1" x14ac:dyDescent="0.25">
      <c r="A27806" t="s">
        <v>4130</v>
      </c>
      <c r="B27806" t="s">
        <v>32130</v>
      </c>
      <c r="C27806" t="s">
        <v>32131</v>
      </c>
    </row>
    <row r="27807" spans="1:3" hidden="1" x14ac:dyDescent="0.25">
      <c r="A27807" t="s">
        <v>4130</v>
      </c>
      <c r="B27807" t="s">
        <v>32132</v>
      </c>
      <c r="C27807" t="s">
        <v>32133</v>
      </c>
    </row>
    <row r="27808" spans="1:3" hidden="1" x14ac:dyDescent="0.25">
      <c r="A27808" t="s">
        <v>4130</v>
      </c>
      <c r="B27808" t="s">
        <v>32134</v>
      </c>
      <c r="C27808" t="s">
        <v>32135</v>
      </c>
    </row>
    <row r="27809" spans="1:3" hidden="1" x14ac:dyDescent="0.25">
      <c r="A27809" t="s">
        <v>4130</v>
      </c>
      <c r="B27809" t="s">
        <v>32136</v>
      </c>
      <c r="C27809" t="s">
        <v>32137</v>
      </c>
    </row>
    <row r="27810" spans="1:3" hidden="1" x14ac:dyDescent="0.25">
      <c r="A27810" t="s">
        <v>4130</v>
      </c>
      <c r="B27810" t="s">
        <v>32138</v>
      </c>
      <c r="C27810" t="s">
        <v>32139</v>
      </c>
    </row>
    <row r="27811" spans="1:3" hidden="1" x14ac:dyDescent="0.25">
      <c r="A27811" t="s">
        <v>4130</v>
      </c>
      <c r="B27811" t="s">
        <v>32138</v>
      </c>
      <c r="C27811" t="s">
        <v>32140</v>
      </c>
    </row>
    <row r="27812" spans="1:3" hidden="1" x14ac:dyDescent="0.25">
      <c r="A27812" t="s">
        <v>4130</v>
      </c>
      <c r="B27812" t="s">
        <v>32141</v>
      </c>
      <c r="C27812" t="s">
        <v>32142</v>
      </c>
    </row>
    <row r="27813" spans="1:3" hidden="1" x14ac:dyDescent="0.25">
      <c r="A27813" t="s">
        <v>4130</v>
      </c>
      <c r="B27813" t="s">
        <v>32143</v>
      </c>
      <c r="C27813" t="s">
        <v>32144</v>
      </c>
    </row>
    <row r="27814" spans="1:3" hidden="1" x14ac:dyDescent="0.25">
      <c r="A27814" t="s">
        <v>4130</v>
      </c>
      <c r="B27814" t="s">
        <v>32145</v>
      </c>
      <c r="C27814" t="s">
        <v>32146</v>
      </c>
    </row>
    <row r="27815" spans="1:3" hidden="1" x14ac:dyDescent="0.25">
      <c r="A27815" t="s">
        <v>4130</v>
      </c>
      <c r="B27815" t="s">
        <v>32147</v>
      </c>
      <c r="C27815" t="s">
        <v>32148</v>
      </c>
    </row>
    <row r="27816" spans="1:3" hidden="1" x14ac:dyDescent="0.25">
      <c r="A27816" t="s">
        <v>4130</v>
      </c>
      <c r="B27816" t="s">
        <v>32149</v>
      </c>
      <c r="C27816" t="s">
        <v>32150</v>
      </c>
    </row>
    <row r="27817" spans="1:3" hidden="1" x14ac:dyDescent="0.25">
      <c r="A27817" t="s">
        <v>4130</v>
      </c>
      <c r="B27817" t="s">
        <v>32151</v>
      </c>
      <c r="C27817" t="s">
        <v>32152</v>
      </c>
    </row>
    <row r="27818" spans="1:3" hidden="1" x14ac:dyDescent="0.25">
      <c r="A27818" t="s">
        <v>4130</v>
      </c>
      <c r="B27818" t="s">
        <v>32153</v>
      </c>
      <c r="C27818" t="s">
        <v>32154</v>
      </c>
    </row>
    <row r="27819" spans="1:3" hidden="1" x14ac:dyDescent="0.25">
      <c r="A27819" t="s">
        <v>4130</v>
      </c>
      <c r="B27819" t="s">
        <v>32155</v>
      </c>
      <c r="C27819" t="s">
        <v>32156</v>
      </c>
    </row>
    <row r="27820" spans="1:3" hidden="1" x14ac:dyDescent="0.25">
      <c r="A27820" t="s">
        <v>4130</v>
      </c>
      <c r="B27820" t="s">
        <v>32157</v>
      </c>
      <c r="C27820" t="s">
        <v>32158</v>
      </c>
    </row>
    <row r="27821" spans="1:3" hidden="1" x14ac:dyDescent="0.25">
      <c r="A27821" t="s">
        <v>4130</v>
      </c>
      <c r="B27821" t="s">
        <v>32159</v>
      </c>
      <c r="C27821" t="s">
        <v>32160</v>
      </c>
    </row>
    <row r="27822" spans="1:3" hidden="1" x14ac:dyDescent="0.25">
      <c r="A27822" t="s">
        <v>4130</v>
      </c>
      <c r="B27822" t="s">
        <v>32161</v>
      </c>
      <c r="C27822" t="s">
        <v>32162</v>
      </c>
    </row>
    <row r="27823" spans="1:3" hidden="1" x14ac:dyDescent="0.25">
      <c r="A27823" t="s">
        <v>4130</v>
      </c>
      <c r="B27823" t="s">
        <v>32163</v>
      </c>
      <c r="C27823" t="s">
        <v>32164</v>
      </c>
    </row>
    <row r="27824" spans="1:3" hidden="1" x14ac:dyDescent="0.25">
      <c r="A27824" t="s">
        <v>4130</v>
      </c>
      <c r="B27824" t="s">
        <v>32165</v>
      </c>
      <c r="C27824" t="s">
        <v>32166</v>
      </c>
    </row>
    <row r="27825" spans="1:3" hidden="1" x14ac:dyDescent="0.25">
      <c r="A27825" t="s">
        <v>4130</v>
      </c>
      <c r="B27825" t="s">
        <v>32167</v>
      </c>
      <c r="C27825" t="s">
        <v>32168</v>
      </c>
    </row>
    <row r="27826" spans="1:3" hidden="1" x14ac:dyDescent="0.25">
      <c r="A27826" t="s">
        <v>4130</v>
      </c>
      <c r="B27826" t="s">
        <v>32169</v>
      </c>
      <c r="C27826" t="s">
        <v>32170</v>
      </c>
    </row>
    <row r="27827" spans="1:3" hidden="1" x14ac:dyDescent="0.25">
      <c r="A27827" t="s">
        <v>4130</v>
      </c>
      <c r="B27827" t="s">
        <v>32171</v>
      </c>
      <c r="C27827" t="s">
        <v>32172</v>
      </c>
    </row>
    <row r="27828" spans="1:3" hidden="1" x14ac:dyDescent="0.25">
      <c r="A27828" t="s">
        <v>4130</v>
      </c>
      <c r="B27828" t="s">
        <v>32173</v>
      </c>
      <c r="C27828" t="s">
        <v>32174</v>
      </c>
    </row>
    <row r="27829" spans="1:3" hidden="1" x14ac:dyDescent="0.25">
      <c r="A27829" t="s">
        <v>4130</v>
      </c>
      <c r="B27829" t="s">
        <v>32175</v>
      </c>
      <c r="C27829" t="s">
        <v>32176</v>
      </c>
    </row>
    <row r="27830" spans="1:3" hidden="1" x14ac:dyDescent="0.25">
      <c r="A27830" t="s">
        <v>4130</v>
      </c>
      <c r="B27830" t="s">
        <v>32177</v>
      </c>
      <c r="C27830" t="s">
        <v>32178</v>
      </c>
    </row>
    <row r="27831" spans="1:3" hidden="1" x14ac:dyDescent="0.25">
      <c r="A27831" t="s">
        <v>4130</v>
      </c>
      <c r="B27831" t="s">
        <v>32179</v>
      </c>
      <c r="C27831" t="s">
        <v>32180</v>
      </c>
    </row>
    <row r="27832" spans="1:3" hidden="1" x14ac:dyDescent="0.25">
      <c r="A27832" t="s">
        <v>4130</v>
      </c>
      <c r="B27832" t="s">
        <v>32181</v>
      </c>
      <c r="C27832" t="s">
        <v>32182</v>
      </c>
    </row>
    <row r="27833" spans="1:3" hidden="1" x14ac:dyDescent="0.25">
      <c r="A27833" t="s">
        <v>4130</v>
      </c>
      <c r="B27833" t="s">
        <v>32183</v>
      </c>
      <c r="C27833" t="s">
        <v>32184</v>
      </c>
    </row>
    <row r="27834" spans="1:3" hidden="1" x14ac:dyDescent="0.25">
      <c r="A27834" t="s">
        <v>4130</v>
      </c>
      <c r="B27834" t="s">
        <v>32185</v>
      </c>
      <c r="C27834" t="s">
        <v>32186</v>
      </c>
    </row>
    <row r="27835" spans="1:3" hidden="1" x14ac:dyDescent="0.25">
      <c r="A27835" t="s">
        <v>4130</v>
      </c>
      <c r="B27835" t="s">
        <v>32187</v>
      </c>
      <c r="C27835" t="s">
        <v>32188</v>
      </c>
    </row>
    <row r="27836" spans="1:3" hidden="1" x14ac:dyDescent="0.25">
      <c r="A27836" t="s">
        <v>4130</v>
      </c>
      <c r="B27836" t="s">
        <v>32189</v>
      </c>
      <c r="C27836" t="s">
        <v>32190</v>
      </c>
    </row>
    <row r="27837" spans="1:3" hidden="1" x14ac:dyDescent="0.25">
      <c r="A27837" t="s">
        <v>4130</v>
      </c>
      <c r="B27837" t="s">
        <v>32191</v>
      </c>
      <c r="C27837" t="s">
        <v>32192</v>
      </c>
    </row>
    <row r="27838" spans="1:3" hidden="1" x14ac:dyDescent="0.25">
      <c r="A27838" t="s">
        <v>4130</v>
      </c>
      <c r="B27838" t="s">
        <v>32193</v>
      </c>
      <c r="C27838" t="s">
        <v>32194</v>
      </c>
    </row>
    <row r="27839" spans="1:3" hidden="1" x14ac:dyDescent="0.25">
      <c r="A27839" t="s">
        <v>4130</v>
      </c>
      <c r="B27839" t="s">
        <v>32195</v>
      </c>
      <c r="C27839" t="s">
        <v>32196</v>
      </c>
    </row>
    <row r="27840" spans="1:3" hidden="1" x14ac:dyDescent="0.25">
      <c r="A27840" t="s">
        <v>4130</v>
      </c>
      <c r="B27840" t="s">
        <v>32197</v>
      </c>
      <c r="C27840" t="s">
        <v>32198</v>
      </c>
    </row>
    <row r="27841" spans="1:3" hidden="1" x14ac:dyDescent="0.25">
      <c r="A27841" t="s">
        <v>4130</v>
      </c>
      <c r="B27841" t="s">
        <v>32199</v>
      </c>
      <c r="C27841" t="s">
        <v>32200</v>
      </c>
    </row>
    <row r="27842" spans="1:3" hidden="1" x14ac:dyDescent="0.25">
      <c r="A27842" t="s">
        <v>4130</v>
      </c>
      <c r="B27842" t="s">
        <v>32201</v>
      </c>
      <c r="C27842" t="s">
        <v>32202</v>
      </c>
    </row>
    <row r="27843" spans="1:3" hidden="1" x14ac:dyDescent="0.25">
      <c r="A27843" t="s">
        <v>4130</v>
      </c>
      <c r="B27843" t="s">
        <v>32203</v>
      </c>
      <c r="C27843" t="s">
        <v>32200</v>
      </c>
    </row>
    <row r="27844" spans="1:3" hidden="1" x14ac:dyDescent="0.25">
      <c r="A27844" t="s">
        <v>4130</v>
      </c>
      <c r="B27844" t="s">
        <v>32204</v>
      </c>
      <c r="C27844" t="s">
        <v>32200</v>
      </c>
    </row>
    <row r="27845" spans="1:3" hidden="1" x14ac:dyDescent="0.25">
      <c r="A27845" t="s">
        <v>4130</v>
      </c>
      <c r="B27845" t="s">
        <v>32205</v>
      </c>
      <c r="C27845" t="s">
        <v>32206</v>
      </c>
    </row>
    <row r="27846" spans="1:3" hidden="1" x14ac:dyDescent="0.25">
      <c r="A27846" t="s">
        <v>4130</v>
      </c>
      <c r="B27846" t="s">
        <v>32207</v>
      </c>
      <c r="C27846" t="s">
        <v>32208</v>
      </c>
    </row>
    <row r="27847" spans="1:3" hidden="1" x14ac:dyDescent="0.25">
      <c r="A27847" t="s">
        <v>4130</v>
      </c>
      <c r="B27847" t="s">
        <v>32209</v>
      </c>
      <c r="C27847" t="s">
        <v>32210</v>
      </c>
    </row>
    <row r="27848" spans="1:3" hidden="1" x14ac:dyDescent="0.25">
      <c r="A27848" t="s">
        <v>4130</v>
      </c>
      <c r="B27848" t="s">
        <v>32211</v>
      </c>
      <c r="C27848" t="s">
        <v>32212</v>
      </c>
    </row>
    <row r="27849" spans="1:3" hidden="1" x14ac:dyDescent="0.25">
      <c r="A27849" t="s">
        <v>4130</v>
      </c>
      <c r="B27849" t="s">
        <v>32213</v>
      </c>
      <c r="C27849" t="s">
        <v>32214</v>
      </c>
    </row>
    <row r="27850" spans="1:3" hidden="1" x14ac:dyDescent="0.25">
      <c r="A27850" t="s">
        <v>4130</v>
      </c>
      <c r="B27850" t="s">
        <v>32215</v>
      </c>
      <c r="C27850" t="s">
        <v>32212</v>
      </c>
    </row>
    <row r="27851" spans="1:3" hidden="1" x14ac:dyDescent="0.25">
      <c r="A27851" t="s">
        <v>4130</v>
      </c>
      <c r="B27851" t="s">
        <v>32216</v>
      </c>
      <c r="C27851" t="s">
        <v>32212</v>
      </c>
    </row>
    <row r="27852" spans="1:3" hidden="1" x14ac:dyDescent="0.25">
      <c r="A27852" t="s">
        <v>4130</v>
      </c>
      <c r="B27852" t="s">
        <v>32217</v>
      </c>
      <c r="C27852" t="s">
        <v>32218</v>
      </c>
    </row>
    <row r="27853" spans="1:3" hidden="1" x14ac:dyDescent="0.25">
      <c r="A27853" t="s">
        <v>4130</v>
      </c>
      <c r="B27853" t="s">
        <v>32219</v>
      </c>
      <c r="C27853" t="s">
        <v>32220</v>
      </c>
    </row>
    <row r="27854" spans="1:3" hidden="1" x14ac:dyDescent="0.25">
      <c r="A27854" t="s">
        <v>4130</v>
      </c>
      <c r="B27854" t="s">
        <v>32221</v>
      </c>
      <c r="C27854" t="s">
        <v>32222</v>
      </c>
    </row>
    <row r="27855" spans="1:3" hidden="1" x14ac:dyDescent="0.25">
      <c r="A27855" t="s">
        <v>4130</v>
      </c>
      <c r="B27855" t="s">
        <v>32223</v>
      </c>
      <c r="C27855" t="s">
        <v>32224</v>
      </c>
    </row>
    <row r="27856" spans="1:3" hidden="1" x14ac:dyDescent="0.25">
      <c r="A27856" t="s">
        <v>4130</v>
      </c>
      <c r="B27856" t="s">
        <v>32225</v>
      </c>
      <c r="C27856" t="s">
        <v>32226</v>
      </c>
    </row>
    <row r="27857" spans="1:3" hidden="1" x14ac:dyDescent="0.25">
      <c r="A27857" t="s">
        <v>4130</v>
      </c>
      <c r="B27857" t="s">
        <v>32227</v>
      </c>
      <c r="C27857" t="s">
        <v>32228</v>
      </c>
    </row>
    <row r="27858" spans="1:3" hidden="1" x14ac:dyDescent="0.25">
      <c r="A27858" t="s">
        <v>4130</v>
      </c>
      <c r="B27858" t="s">
        <v>32229</v>
      </c>
      <c r="C27858" t="s">
        <v>32230</v>
      </c>
    </row>
    <row r="27859" spans="1:3" hidden="1" x14ac:dyDescent="0.25">
      <c r="A27859" t="s">
        <v>4130</v>
      </c>
      <c r="B27859" t="s">
        <v>32231</v>
      </c>
      <c r="C27859" t="s">
        <v>32232</v>
      </c>
    </row>
    <row r="27860" spans="1:3" hidden="1" x14ac:dyDescent="0.25">
      <c r="A27860" t="s">
        <v>4130</v>
      </c>
      <c r="B27860" t="s">
        <v>32233</v>
      </c>
      <c r="C27860" t="s">
        <v>32234</v>
      </c>
    </row>
    <row r="27861" spans="1:3" hidden="1" x14ac:dyDescent="0.25">
      <c r="A27861" t="s">
        <v>4130</v>
      </c>
      <c r="B27861" t="s">
        <v>32235</v>
      </c>
      <c r="C27861" t="s">
        <v>32236</v>
      </c>
    </row>
    <row r="27862" spans="1:3" hidden="1" x14ac:dyDescent="0.25">
      <c r="A27862" t="s">
        <v>4130</v>
      </c>
      <c r="B27862" t="s">
        <v>32237</v>
      </c>
      <c r="C27862" t="s">
        <v>32238</v>
      </c>
    </row>
    <row r="27863" spans="1:3" hidden="1" x14ac:dyDescent="0.25">
      <c r="A27863" t="s">
        <v>4130</v>
      </c>
      <c r="B27863" t="s">
        <v>32239</v>
      </c>
      <c r="C27863" t="s">
        <v>32236</v>
      </c>
    </row>
    <row r="27864" spans="1:3" hidden="1" x14ac:dyDescent="0.25">
      <c r="A27864" t="s">
        <v>4130</v>
      </c>
      <c r="B27864" t="s">
        <v>32240</v>
      </c>
      <c r="C27864" t="s">
        <v>32236</v>
      </c>
    </row>
    <row r="27865" spans="1:3" hidden="1" x14ac:dyDescent="0.25">
      <c r="A27865" t="s">
        <v>4130</v>
      </c>
      <c r="B27865" t="s">
        <v>32241</v>
      </c>
      <c r="C27865" t="s">
        <v>32236</v>
      </c>
    </row>
    <row r="27866" spans="1:3" hidden="1" x14ac:dyDescent="0.25">
      <c r="A27866" t="s">
        <v>4130</v>
      </c>
      <c r="B27866" t="s">
        <v>32242</v>
      </c>
      <c r="C27866" t="s">
        <v>32243</v>
      </c>
    </row>
    <row r="27867" spans="1:3" hidden="1" x14ac:dyDescent="0.25">
      <c r="A27867" t="s">
        <v>4130</v>
      </c>
      <c r="B27867" t="s">
        <v>32236</v>
      </c>
      <c r="C27867" t="s">
        <v>32236</v>
      </c>
    </row>
    <row r="27868" spans="1:3" hidden="1" x14ac:dyDescent="0.25">
      <c r="A27868" t="s">
        <v>4130</v>
      </c>
      <c r="B27868" t="s">
        <v>32244</v>
      </c>
      <c r="C27868" t="s">
        <v>32236</v>
      </c>
    </row>
    <row r="27869" spans="1:3" hidden="1" x14ac:dyDescent="0.25">
      <c r="A27869" t="s">
        <v>4130</v>
      </c>
      <c r="B27869" t="s">
        <v>32245</v>
      </c>
      <c r="C27869" t="s">
        <v>32236</v>
      </c>
    </row>
    <row r="27870" spans="1:3" hidden="1" x14ac:dyDescent="0.25">
      <c r="A27870" t="s">
        <v>4130</v>
      </c>
      <c r="B27870" t="s">
        <v>32246</v>
      </c>
      <c r="C27870" t="s">
        <v>32247</v>
      </c>
    </row>
    <row r="27871" spans="1:3" hidden="1" x14ac:dyDescent="0.25">
      <c r="A27871" t="s">
        <v>4130</v>
      </c>
      <c r="B27871" t="s">
        <v>32248</v>
      </c>
      <c r="C27871" t="s">
        <v>32236</v>
      </c>
    </row>
    <row r="27872" spans="1:3" hidden="1" x14ac:dyDescent="0.25">
      <c r="A27872" t="s">
        <v>4130</v>
      </c>
      <c r="B27872" t="s">
        <v>32249</v>
      </c>
      <c r="C27872" t="s">
        <v>32236</v>
      </c>
    </row>
    <row r="27873" spans="1:3" hidden="1" x14ac:dyDescent="0.25">
      <c r="A27873" t="s">
        <v>4130</v>
      </c>
      <c r="B27873" t="s">
        <v>32250</v>
      </c>
      <c r="C27873" t="s">
        <v>32251</v>
      </c>
    </row>
    <row r="27874" spans="1:3" hidden="1" x14ac:dyDescent="0.25">
      <c r="A27874" t="s">
        <v>4130</v>
      </c>
      <c r="B27874" t="s">
        <v>32252</v>
      </c>
      <c r="C27874" t="s">
        <v>32253</v>
      </c>
    </row>
    <row r="27875" spans="1:3" hidden="1" x14ac:dyDescent="0.25">
      <c r="A27875" t="s">
        <v>4130</v>
      </c>
      <c r="B27875" t="s">
        <v>32254</v>
      </c>
      <c r="C27875" t="s">
        <v>32255</v>
      </c>
    </row>
    <row r="27876" spans="1:3" hidden="1" x14ac:dyDescent="0.25">
      <c r="A27876" t="s">
        <v>4130</v>
      </c>
      <c r="B27876" t="s">
        <v>32256</v>
      </c>
      <c r="C27876" t="s">
        <v>32257</v>
      </c>
    </row>
    <row r="27877" spans="1:3" hidden="1" x14ac:dyDescent="0.25">
      <c r="A27877" t="s">
        <v>4130</v>
      </c>
      <c r="B27877" t="s">
        <v>32258</v>
      </c>
      <c r="C27877" t="s">
        <v>32259</v>
      </c>
    </row>
    <row r="27878" spans="1:3" hidden="1" x14ac:dyDescent="0.25">
      <c r="A27878" t="s">
        <v>4130</v>
      </c>
      <c r="B27878" t="s">
        <v>32260</v>
      </c>
      <c r="C27878" t="s">
        <v>32255</v>
      </c>
    </row>
    <row r="27879" spans="1:3" hidden="1" x14ac:dyDescent="0.25">
      <c r="A27879" t="s">
        <v>4130</v>
      </c>
      <c r="B27879" t="s">
        <v>32261</v>
      </c>
      <c r="C27879" t="s">
        <v>32257</v>
      </c>
    </row>
    <row r="27880" spans="1:3" hidden="1" x14ac:dyDescent="0.25">
      <c r="A27880" t="s">
        <v>4130</v>
      </c>
      <c r="B27880" t="s">
        <v>32262</v>
      </c>
      <c r="C27880" t="s">
        <v>32257</v>
      </c>
    </row>
    <row r="27881" spans="1:3" hidden="1" x14ac:dyDescent="0.25">
      <c r="A27881" t="s">
        <v>4130</v>
      </c>
      <c r="B27881" t="s">
        <v>32263</v>
      </c>
      <c r="C27881" t="s">
        <v>32264</v>
      </c>
    </row>
    <row r="27882" spans="1:3" hidden="1" x14ac:dyDescent="0.25">
      <c r="A27882" t="s">
        <v>4130</v>
      </c>
      <c r="B27882" t="s">
        <v>32265</v>
      </c>
      <c r="C27882" t="s">
        <v>32266</v>
      </c>
    </row>
    <row r="27883" spans="1:3" hidden="1" x14ac:dyDescent="0.25">
      <c r="A27883" t="s">
        <v>4130</v>
      </c>
      <c r="B27883" t="s">
        <v>32267</v>
      </c>
      <c r="C27883" t="s">
        <v>32268</v>
      </c>
    </row>
    <row r="27884" spans="1:3" hidden="1" x14ac:dyDescent="0.25">
      <c r="A27884" t="s">
        <v>4130</v>
      </c>
      <c r="B27884" t="s">
        <v>32267</v>
      </c>
      <c r="C27884" t="s">
        <v>32269</v>
      </c>
    </row>
    <row r="27885" spans="1:3" hidden="1" x14ac:dyDescent="0.25">
      <c r="A27885" t="s">
        <v>4130</v>
      </c>
      <c r="B27885" t="s">
        <v>32270</v>
      </c>
      <c r="C27885" t="s">
        <v>32271</v>
      </c>
    </row>
    <row r="27886" spans="1:3" hidden="1" x14ac:dyDescent="0.25">
      <c r="A27886" t="s">
        <v>4130</v>
      </c>
      <c r="B27886" t="s">
        <v>32272</v>
      </c>
      <c r="C27886" t="s">
        <v>25983</v>
      </c>
    </row>
    <row r="27887" spans="1:3" hidden="1" x14ac:dyDescent="0.25">
      <c r="A27887" t="s">
        <v>4130</v>
      </c>
      <c r="B27887" t="s">
        <v>32273</v>
      </c>
      <c r="C27887" t="s">
        <v>25983</v>
      </c>
    </row>
    <row r="27888" spans="1:3" hidden="1" x14ac:dyDescent="0.25">
      <c r="A27888" t="s">
        <v>4130</v>
      </c>
      <c r="B27888" t="s">
        <v>32273</v>
      </c>
      <c r="C27888" t="s">
        <v>32274</v>
      </c>
    </row>
    <row r="27889" spans="1:3" hidden="1" x14ac:dyDescent="0.25">
      <c r="A27889" t="s">
        <v>4130</v>
      </c>
      <c r="B27889" t="s">
        <v>32275</v>
      </c>
      <c r="C27889" t="s">
        <v>25983</v>
      </c>
    </row>
    <row r="27890" spans="1:3" hidden="1" x14ac:dyDescent="0.25">
      <c r="A27890" t="s">
        <v>4130</v>
      </c>
      <c r="B27890" t="s">
        <v>32276</v>
      </c>
      <c r="C27890" t="s">
        <v>32277</v>
      </c>
    </row>
    <row r="27891" spans="1:3" hidden="1" x14ac:dyDescent="0.25">
      <c r="A27891" t="s">
        <v>4130</v>
      </c>
      <c r="B27891" t="s">
        <v>32278</v>
      </c>
      <c r="C27891" t="s">
        <v>32279</v>
      </c>
    </row>
    <row r="27892" spans="1:3" hidden="1" x14ac:dyDescent="0.25">
      <c r="A27892" t="s">
        <v>4130</v>
      </c>
      <c r="B27892" t="s">
        <v>32280</v>
      </c>
      <c r="C27892" t="s">
        <v>32281</v>
      </c>
    </row>
    <row r="27893" spans="1:3" hidden="1" x14ac:dyDescent="0.25">
      <c r="A27893" t="s">
        <v>4130</v>
      </c>
      <c r="B27893" t="s">
        <v>32280</v>
      </c>
      <c r="C27893" t="s">
        <v>32282</v>
      </c>
    </row>
    <row r="27894" spans="1:3" hidden="1" x14ac:dyDescent="0.25">
      <c r="A27894" t="s">
        <v>4130</v>
      </c>
      <c r="B27894" t="s">
        <v>32283</v>
      </c>
      <c r="C27894" t="s">
        <v>32284</v>
      </c>
    </row>
    <row r="27895" spans="1:3" hidden="1" x14ac:dyDescent="0.25">
      <c r="A27895" t="s">
        <v>4130</v>
      </c>
      <c r="B27895" t="s">
        <v>32285</v>
      </c>
      <c r="C27895" t="s">
        <v>32286</v>
      </c>
    </row>
    <row r="27896" spans="1:3" hidden="1" x14ac:dyDescent="0.25">
      <c r="A27896" t="s">
        <v>4130</v>
      </c>
      <c r="B27896" t="s">
        <v>32287</v>
      </c>
      <c r="C27896" t="s">
        <v>32288</v>
      </c>
    </row>
    <row r="27897" spans="1:3" hidden="1" x14ac:dyDescent="0.25">
      <c r="A27897" t="s">
        <v>4130</v>
      </c>
      <c r="B27897" t="s">
        <v>32289</v>
      </c>
      <c r="C27897" t="s">
        <v>32290</v>
      </c>
    </row>
    <row r="27898" spans="1:3" hidden="1" x14ac:dyDescent="0.25">
      <c r="A27898" t="s">
        <v>4130</v>
      </c>
      <c r="B27898" t="s">
        <v>32291</v>
      </c>
      <c r="C27898" t="s">
        <v>32290</v>
      </c>
    </row>
    <row r="27899" spans="1:3" hidden="1" x14ac:dyDescent="0.25">
      <c r="A27899" t="s">
        <v>4130</v>
      </c>
      <c r="B27899" t="s">
        <v>32291</v>
      </c>
      <c r="C27899" t="s">
        <v>32292</v>
      </c>
    </row>
    <row r="27900" spans="1:3" hidden="1" x14ac:dyDescent="0.25">
      <c r="A27900" t="s">
        <v>4130</v>
      </c>
      <c r="B27900" t="s">
        <v>32291</v>
      </c>
      <c r="C27900" t="s">
        <v>32293</v>
      </c>
    </row>
    <row r="27901" spans="1:3" hidden="1" x14ac:dyDescent="0.25">
      <c r="A27901" t="s">
        <v>4130</v>
      </c>
      <c r="B27901" t="s">
        <v>32294</v>
      </c>
      <c r="C27901" t="s">
        <v>32295</v>
      </c>
    </row>
    <row r="27902" spans="1:3" hidden="1" x14ac:dyDescent="0.25">
      <c r="A27902" t="s">
        <v>4130</v>
      </c>
      <c r="B27902" t="s">
        <v>32296</v>
      </c>
      <c r="C27902" t="s">
        <v>32295</v>
      </c>
    </row>
    <row r="27903" spans="1:3" hidden="1" x14ac:dyDescent="0.25">
      <c r="A27903" t="s">
        <v>4130</v>
      </c>
      <c r="B27903" t="s">
        <v>32297</v>
      </c>
      <c r="C27903" t="s">
        <v>32295</v>
      </c>
    </row>
    <row r="27904" spans="1:3" hidden="1" x14ac:dyDescent="0.25">
      <c r="A27904" t="s">
        <v>4130</v>
      </c>
      <c r="B27904" t="s">
        <v>32297</v>
      </c>
      <c r="C27904" t="s">
        <v>32298</v>
      </c>
    </row>
    <row r="27905" spans="1:3" hidden="1" x14ac:dyDescent="0.25">
      <c r="A27905" t="s">
        <v>4130</v>
      </c>
      <c r="B27905" t="s">
        <v>32299</v>
      </c>
      <c r="C27905" t="s">
        <v>25983</v>
      </c>
    </row>
    <row r="27906" spans="1:3" hidden="1" x14ac:dyDescent="0.25">
      <c r="A27906" t="s">
        <v>4130</v>
      </c>
      <c r="B27906" t="s">
        <v>32300</v>
      </c>
      <c r="C27906" t="s">
        <v>32301</v>
      </c>
    </row>
    <row r="27907" spans="1:3" hidden="1" x14ac:dyDescent="0.25">
      <c r="A27907" t="s">
        <v>4130</v>
      </c>
      <c r="B27907" t="s">
        <v>32302</v>
      </c>
      <c r="C27907" t="s">
        <v>32303</v>
      </c>
    </row>
    <row r="27908" spans="1:3" hidden="1" x14ac:dyDescent="0.25">
      <c r="A27908" t="s">
        <v>4130</v>
      </c>
      <c r="B27908" t="s">
        <v>32304</v>
      </c>
      <c r="C27908" t="s">
        <v>32305</v>
      </c>
    </row>
    <row r="27909" spans="1:3" hidden="1" x14ac:dyDescent="0.25">
      <c r="A27909" t="s">
        <v>4130</v>
      </c>
      <c r="B27909" t="s">
        <v>32306</v>
      </c>
      <c r="C27909" t="s">
        <v>32307</v>
      </c>
    </row>
    <row r="27910" spans="1:3" hidden="1" x14ac:dyDescent="0.25">
      <c r="A27910" t="s">
        <v>4130</v>
      </c>
      <c r="B27910" t="s">
        <v>32308</v>
      </c>
      <c r="C27910" t="s">
        <v>32309</v>
      </c>
    </row>
    <row r="27911" spans="1:3" hidden="1" x14ac:dyDescent="0.25">
      <c r="A27911" t="s">
        <v>4130</v>
      </c>
      <c r="B27911" t="s">
        <v>32310</v>
      </c>
      <c r="C27911" t="s">
        <v>32311</v>
      </c>
    </row>
    <row r="27912" spans="1:3" hidden="1" x14ac:dyDescent="0.25">
      <c r="A27912" t="s">
        <v>4130</v>
      </c>
      <c r="B27912" t="s">
        <v>32312</v>
      </c>
      <c r="C27912" t="s">
        <v>32313</v>
      </c>
    </row>
    <row r="27913" spans="1:3" hidden="1" x14ac:dyDescent="0.25">
      <c r="A27913" t="s">
        <v>4130</v>
      </c>
      <c r="B27913" t="s">
        <v>32314</v>
      </c>
      <c r="C27913" t="s">
        <v>32315</v>
      </c>
    </row>
    <row r="27914" spans="1:3" hidden="1" x14ac:dyDescent="0.25">
      <c r="A27914" t="s">
        <v>4130</v>
      </c>
      <c r="B27914" t="s">
        <v>32316</v>
      </c>
      <c r="C27914" t="s">
        <v>32317</v>
      </c>
    </row>
    <row r="27915" spans="1:3" hidden="1" x14ac:dyDescent="0.25">
      <c r="A27915" t="s">
        <v>4130</v>
      </c>
      <c r="B27915" t="s">
        <v>32318</v>
      </c>
      <c r="C27915" t="s">
        <v>32319</v>
      </c>
    </row>
    <row r="27916" spans="1:3" hidden="1" x14ac:dyDescent="0.25">
      <c r="A27916" t="s">
        <v>4130</v>
      </c>
      <c r="B27916" t="s">
        <v>32320</v>
      </c>
      <c r="C27916" t="s">
        <v>32321</v>
      </c>
    </row>
    <row r="27917" spans="1:3" hidden="1" x14ac:dyDescent="0.25">
      <c r="A27917" t="s">
        <v>4130</v>
      </c>
      <c r="B27917" t="s">
        <v>32322</v>
      </c>
      <c r="C27917" t="s">
        <v>32323</v>
      </c>
    </row>
    <row r="27918" spans="1:3" hidden="1" x14ac:dyDescent="0.25">
      <c r="A27918" t="s">
        <v>4130</v>
      </c>
      <c r="B27918" t="s">
        <v>32324</v>
      </c>
      <c r="C27918" t="s">
        <v>32325</v>
      </c>
    </row>
    <row r="27919" spans="1:3" hidden="1" x14ac:dyDescent="0.25">
      <c r="A27919" t="s">
        <v>4130</v>
      </c>
      <c r="B27919" t="s">
        <v>32326</v>
      </c>
      <c r="C27919" t="s">
        <v>32327</v>
      </c>
    </row>
    <row r="27920" spans="1:3" hidden="1" x14ac:dyDescent="0.25">
      <c r="A27920" t="s">
        <v>4130</v>
      </c>
      <c r="B27920" t="s">
        <v>32328</v>
      </c>
      <c r="C27920" t="s">
        <v>32329</v>
      </c>
    </row>
    <row r="27921" spans="1:3" hidden="1" x14ac:dyDescent="0.25">
      <c r="A27921" t="s">
        <v>4130</v>
      </c>
      <c r="B27921" t="s">
        <v>32330</v>
      </c>
      <c r="C27921" t="s">
        <v>32331</v>
      </c>
    </row>
    <row r="27922" spans="1:3" hidden="1" x14ac:dyDescent="0.25">
      <c r="A27922" t="s">
        <v>4130</v>
      </c>
      <c r="B27922" t="s">
        <v>32332</v>
      </c>
      <c r="C27922" t="s">
        <v>32333</v>
      </c>
    </row>
    <row r="27923" spans="1:3" hidden="1" x14ac:dyDescent="0.25">
      <c r="A27923" t="s">
        <v>4130</v>
      </c>
      <c r="B27923" t="s">
        <v>32334</v>
      </c>
      <c r="C27923" t="s">
        <v>32335</v>
      </c>
    </row>
    <row r="27924" spans="1:3" hidden="1" x14ac:dyDescent="0.25">
      <c r="A27924" t="s">
        <v>4130</v>
      </c>
      <c r="B27924" t="s">
        <v>32336</v>
      </c>
      <c r="C27924" t="s">
        <v>32337</v>
      </c>
    </row>
    <row r="27925" spans="1:3" hidden="1" x14ac:dyDescent="0.25">
      <c r="A27925" t="s">
        <v>4130</v>
      </c>
      <c r="B27925" t="s">
        <v>32338</v>
      </c>
      <c r="C27925" t="s">
        <v>32339</v>
      </c>
    </row>
    <row r="27926" spans="1:3" hidden="1" x14ac:dyDescent="0.25">
      <c r="A27926" t="s">
        <v>4130</v>
      </c>
      <c r="B27926" t="s">
        <v>32340</v>
      </c>
      <c r="C27926" t="s">
        <v>32341</v>
      </c>
    </row>
    <row r="27927" spans="1:3" hidden="1" x14ac:dyDescent="0.25">
      <c r="A27927" t="s">
        <v>4130</v>
      </c>
      <c r="B27927" t="s">
        <v>32342</v>
      </c>
      <c r="C27927" t="s">
        <v>32343</v>
      </c>
    </row>
    <row r="27928" spans="1:3" hidden="1" x14ac:dyDescent="0.25">
      <c r="A27928" t="s">
        <v>4130</v>
      </c>
      <c r="B27928" t="s">
        <v>32344</v>
      </c>
      <c r="C27928" t="s">
        <v>32345</v>
      </c>
    </row>
    <row r="27929" spans="1:3" hidden="1" x14ac:dyDescent="0.25">
      <c r="A27929" t="s">
        <v>4130</v>
      </c>
      <c r="B27929" t="s">
        <v>32346</v>
      </c>
      <c r="C27929" t="s">
        <v>32347</v>
      </c>
    </row>
    <row r="27930" spans="1:3" hidden="1" x14ac:dyDescent="0.25">
      <c r="A27930" t="s">
        <v>4130</v>
      </c>
      <c r="B27930" t="s">
        <v>32348</v>
      </c>
      <c r="C27930" t="s">
        <v>32349</v>
      </c>
    </row>
    <row r="27931" spans="1:3" hidden="1" x14ac:dyDescent="0.25">
      <c r="A27931" t="s">
        <v>4130</v>
      </c>
      <c r="B27931" t="s">
        <v>32350</v>
      </c>
      <c r="C27931" t="s">
        <v>32351</v>
      </c>
    </row>
    <row r="27932" spans="1:3" hidden="1" x14ac:dyDescent="0.25">
      <c r="A27932" t="s">
        <v>4130</v>
      </c>
      <c r="B27932" t="s">
        <v>32352</v>
      </c>
      <c r="C27932" t="s">
        <v>32353</v>
      </c>
    </row>
    <row r="27933" spans="1:3" hidden="1" x14ac:dyDescent="0.25">
      <c r="A27933" t="s">
        <v>4130</v>
      </c>
      <c r="B27933" t="s">
        <v>32354</v>
      </c>
      <c r="C27933" t="s">
        <v>32355</v>
      </c>
    </row>
    <row r="27934" spans="1:3" hidden="1" x14ac:dyDescent="0.25">
      <c r="A27934" t="s">
        <v>4130</v>
      </c>
      <c r="B27934" t="s">
        <v>32356</v>
      </c>
      <c r="C27934" t="s">
        <v>32357</v>
      </c>
    </row>
    <row r="27935" spans="1:3" hidden="1" x14ac:dyDescent="0.25">
      <c r="A27935" t="s">
        <v>4130</v>
      </c>
      <c r="B27935" t="s">
        <v>32358</v>
      </c>
      <c r="C27935" t="s">
        <v>32357</v>
      </c>
    </row>
    <row r="27936" spans="1:3" hidden="1" x14ac:dyDescent="0.25">
      <c r="A27936" t="s">
        <v>4130</v>
      </c>
      <c r="B27936" t="s">
        <v>32359</v>
      </c>
      <c r="C27936" t="s">
        <v>32360</v>
      </c>
    </row>
    <row r="27937" spans="1:3" hidden="1" x14ac:dyDescent="0.25">
      <c r="A27937" t="s">
        <v>4130</v>
      </c>
      <c r="B27937" t="s">
        <v>32361</v>
      </c>
      <c r="C27937" t="s">
        <v>32362</v>
      </c>
    </row>
    <row r="27938" spans="1:3" hidden="1" x14ac:dyDescent="0.25">
      <c r="A27938" t="s">
        <v>4130</v>
      </c>
      <c r="B27938" t="s">
        <v>32363</v>
      </c>
      <c r="C27938" t="s">
        <v>32362</v>
      </c>
    </row>
    <row r="27939" spans="1:3" hidden="1" x14ac:dyDescent="0.25">
      <c r="A27939" t="s">
        <v>4130</v>
      </c>
      <c r="B27939" t="s">
        <v>32364</v>
      </c>
      <c r="C27939" t="s">
        <v>32362</v>
      </c>
    </row>
    <row r="27940" spans="1:3" hidden="1" x14ac:dyDescent="0.25">
      <c r="A27940" t="s">
        <v>4130</v>
      </c>
      <c r="B27940" t="s">
        <v>32365</v>
      </c>
      <c r="C27940" t="s">
        <v>32366</v>
      </c>
    </row>
    <row r="27941" spans="1:3" hidden="1" x14ac:dyDescent="0.25">
      <c r="A27941" t="s">
        <v>4130</v>
      </c>
      <c r="B27941" t="s">
        <v>32367</v>
      </c>
      <c r="C27941" t="s">
        <v>32368</v>
      </c>
    </row>
    <row r="27942" spans="1:3" hidden="1" x14ac:dyDescent="0.25">
      <c r="A27942" t="s">
        <v>4130</v>
      </c>
      <c r="B27942" t="s">
        <v>32369</v>
      </c>
      <c r="C27942" t="s">
        <v>32370</v>
      </c>
    </row>
    <row r="27943" spans="1:3" hidden="1" x14ac:dyDescent="0.25">
      <c r="A27943" t="s">
        <v>4130</v>
      </c>
      <c r="B27943" t="s">
        <v>32371</v>
      </c>
      <c r="C27943" t="s">
        <v>32372</v>
      </c>
    </row>
    <row r="27944" spans="1:3" hidden="1" x14ac:dyDescent="0.25">
      <c r="A27944" t="s">
        <v>4130</v>
      </c>
      <c r="B27944" t="s">
        <v>4238</v>
      </c>
      <c r="C27944" t="s">
        <v>32373</v>
      </c>
    </row>
    <row r="27945" spans="1:3" hidden="1" x14ac:dyDescent="0.25">
      <c r="A27945" t="s">
        <v>4130</v>
      </c>
      <c r="B27945" t="s">
        <v>32374</v>
      </c>
      <c r="C27945" t="s">
        <v>32375</v>
      </c>
    </row>
    <row r="27946" spans="1:3" hidden="1" x14ac:dyDescent="0.25">
      <c r="A27946" t="s">
        <v>4130</v>
      </c>
      <c r="B27946" t="s">
        <v>32376</v>
      </c>
      <c r="C27946" t="s">
        <v>32377</v>
      </c>
    </row>
    <row r="27947" spans="1:3" hidden="1" x14ac:dyDescent="0.25">
      <c r="A27947" t="s">
        <v>4130</v>
      </c>
      <c r="B27947" t="s">
        <v>32378</v>
      </c>
      <c r="C27947" t="s">
        <v>32379</v>
      </c>
    </row>
    <row r="27948" spans="1:3" hidden="1" x14ac:dyDescent="0.25">
      <c r="A27948" t="s">
        <v>4130</v>
      </c>
      <c r="B27948" t="s">
        <v>32380</v>
      </c>
      <c r="C27948" t="s">
        <v>32381</v>
      </c>
    </row>
    <row r="27949" spans="1:3" hidden="1" x14ac:dyDescent="0.25">
      <c r="A27949" t="s">
        <v>4130</v>
      </c>
      <c r="B27949" t="s">
        <v>32382</v>
      </c>
      <c r="C27949" t="s">
        <v>32383</v>
      </c>
    </row>
    <row r="27950" spans="1:3" hidden="1" x14ac:dyDescent="0.25">
      <c r="A27950" t="s">
        <v>4130</v>
      </c>
      <c r="B27950" t="s">
        <v>32384</v>
      </c>
      <c r="C27950" t="s">
        <v>32385</v>
      </c>
    </row>
    <row r="27951" spans="1:3" hidden="1" x14ac:dyDescent="0.25">
      <c r="A27951" t="s">
        <v>4130</v>
      </c>
      <c r="B27951" t="s">
        <v>32386</v>
      </c>
      <c r="C27951" t="s">
        <v>32387</v>
      </c>
    </row>
    <row r="27952" spans="1:3" hidden="1" x14ac:dyDescent="0.25">
      <c r="A27952" t="s">
        <v>4130</v>
      </c>
      <c r="B27952" t="s">
        <v>32388</v>
      </c>
      <c r="C27952" t="s">
        <v>32389</v>
      </c>
    </row>
    <row r="27953" spans="1:3" hidden="1" x14ac:dyDescent="0.25">
      <c r="A27953" t="s">
        <v>4130</v>
      </c>
      <c r="B27953" t="s">
        <v>32390</v>
      </c>
      <c r="C27953" t="s">
        <v>32391</v>
      </c>
    </row>
    <row r="27954" spans="1:3" hidden="1" x14ac:dyDescent="0.25">
      <c r="A27954" t="s">
        <v>4130</v>
      </c>
      <c r="B27954" t="s">
        <v>32392</v>
      </c>
      <c r="C27954" t="s">
        <v>32393</v>
      </c>
    </row>
    <row r="27955" spans="1:3" hidden="1" x14ac:dyDescent="0.25">
      <c r="A27955" t="s">
        <v>4130</v>
      </c>
      <c r="B27955" t="s">
        <v>32390</v>
      </c>
      <c r="C27955" t="s">
        <v>32394</v>
      </c>
    </row>
    <row r="27956" spans="1:3" hidden="1" x14ac:dyDescent="0.25">
      <c r="A27956" t="s">
        <v>4130</v>
      </c>
      <c r="B27956" t="s">
        <v>32395</v>
      </c>
      <c r="C27956" t="s">
        <v>32396</v>
      </c>
    </row>
    <row r="27957" spans="1:3" hidden="1" x14ac:dyDescent="0.25">
      <c r="A27957" t="s">
        <v>4130</v>
      </c>
      <c r="B27957" t="s">
        <v>32397</v>
      </c>
      <c r="C27957" t="s">
        <v>32398</v>
      </c>
    </row>
    <row r="27958" spans="1:3" hidden="1" x14ac:dyDescent="0.25">
      <c r="A27958" t="s">
        <v>4130</v>
      </c>
      <c r="B27958" t="s">
        <v>32399</v>
      </c>
      <c r="C27958" t="s">
        <v>32400</v>
      </c>
    </row>
    <row r="27959" spans="1:3" hidden="1" x14ac:dyDescent="0.25">
      <c r="A27959" t="s">
        <v>4130</v>
      </c>
      <c r="B27959" t="s">
        <v>32401</v>
      </c>
      <c r="C27959" t="s">
        <v>32402</v>
      </c>
    </row>
    <row r="27960" spans="1:3" hidden="1" x14ac:dyDescent="0.25">
      <c r="A27960" t="s">
        <v>4130</v>
      </c>
      <c r="B27960" t="s">
        <v>32403</v>
      </c>
      <c r="C27960" t="s">
        <v>32404</v>
      </c>
    </row>
    <row r="27961" spans="1:3" hidden="1" x14ac:dyDescent="0.25">
      <c r="A27961" t="s">
        <v>4130</v>
      </c>
      <c r="B27961" t="s">
        <v>32405</v>
      </c>
      <c r="C27961" t="s">
        <v>32406</v>
      </c>
    </row>
    <row r="27962" spans="1:3" hidden="1" x14ac:dyDescent="0.25">
      <c r="A27962" t="s">
        <v>4130</v>
      </c>
      <c r="B27962" t="s">
        <v>32407</v>
      </c>
      <c r="C27962" t="s">
        <v>32408</v>
      </c>
    </row>
    <row r="27963" spans="1:3" hidden="1" x14ac:dyDescent="0.25">
      <c r="A27963" t="s">
        <v>4130</v>
      </c>
      <c r="B27963" t="s">
        <v>32409</v>
      </c>
      <c r="C27963" t="s">
        <v>32410</v>
      </c>
    </row>
    <row r="27964" spans="1:3" hidden="1" x14ac:dyDescent="0.25">
      <c r="A27964" t="s">
        <v>4130</v>
      </c>
      <c r="B27964" t="s">
        <v>32411</v>
      </c>
      <c r="C27964" t="s">
        <v>32412</v>
      </c>
    </row>
    <row r="27965" spans="1:3" hidden="1" x14ac:dyDescent="0.25">
      <c r="A27965" t="s">
        <v>4130</v>
      </c>
      <c r="B27965" t="s">
        <v>32413</v>
      </c>
      <c r="C27965" t="s">
        <v>32414</v>
      </c>
    </row>
    <row r="27966" spans="1:3" hidden="1" x14ac:dyDescent="0.25">
      <c r="A27966" t="s">
        <v>4130</v>
      </c>
      <c r="B27966" t="s">
        <v>32415</v>
      </c>
      <c r="C27966" t="s">
        <v>32416</v>
      </c>
    </row>
    <row r="27967" spans="1:3" hidden="1" x14ac:dyDescent="0.25">
      <c r="A27967" t="s">
        <v>4130</v>
      </c>
      <c r="B27967" t="s">
        <v>32417</v>
      </c>
      <c r="C27967" t="s">
        <v>32418</v>
      </c>
    </row>
    <row r="27968" spans="1:3" hidden="1" x14ac:dyDescent="0.25">
      <c r="A27968" t="s">
        <v>4130</v>
      </c>
      <c r="B27968" t="s">
        <v>32419</v>
      </c>
      <c r="C27968" t="s">
        <v>32420</v>
      </c>
    </row>
    <row r="27969" spans="1:3" hidden="1" x14ac:dyDescent="0.25">
      <c r="A27969" t="s">
        <v>4130</v>
      </c>
      <c r="B27969" t="s">
        <v>32421</v>
      </c>
      <c r="C27969" t="s">
        <v>32422</v>
      </c>
    </row>
    <row r="27970" spans="1:3" hidden="1" x14ac:dyDescent="0.25">
      <c r="A27970" t="s">
        <v>4130</v>
      </c>
      <c r="B27970" t="s">
        <v>32423</v>
      </c>
      <c r="C27970" t="s">
        <v>32424</v>
      </c>
    </row>
    <row r="27971" spans="1:3" hidden="1" x14ac:dyDescent="0.25">
      <c r="A27971" t="s">
        <v>4130</v>
      </c>
      <c r="B27971" t="s">
        <v>32425</v>
      </c>
      <c r="C27971" t="s">
        <v>32426</v>
      </c>
    </row>
    <row r="27972" spans="1:3" hidden="1" x14ac:dyDescent="0.25">
      <c r="A27972" t="s">
        <v>4130</v>
      </c>
      <c r="B27972" t="s">
        <v>32425</v>
      </c>
      <c r="C27972" t="s">
        <v>32427</v>
      </c>
    </row>
    <row r="27973" spans="1:3" hidden="1" x14ac:dyDescent="0.25">
      <c r="A27973" t="s">
        <v>4130</v>
      </c>
      <c r="B27973" t="s">
        <v>32428</v>
      </c>
      <c r="C27973" t="s">
        <v>32429</v>
      </c>
    </row>
    <row r="27974" spans="1:3" hidden="1" x14ac:dyDescent="0.25">
      <c r="A27974" t="s">
        <v>4130</v>
      </c>
      <c r="B27974" t="s">
        <v>32430</v>
      </c>
      <c r="C27974" t="s">
        <v>32431</v>
      </c>
    </row>
    <row r="27975" spans="1:3" hidden="1" x14ac:dyDescent="0.25">
      <c r="A27975" t="s">
        <v>4130</v>
      </c>
      <c r="B27975" t="s">
        <v>32432</v>
      </c>
      <c r="C27975" t="s">
        <v>32433</v>
      </c>
    </row>
    <row r="27976" spans="1:3" hidden="1" x14ac:dyDescent="0.25">
      <c r="A27976" t="s">
        <v>4130</v>
      </c>
      <c r="B27976" t="s">
        <v>32434</v>
      </c>
      <c r="C27976" t="s">
        <v>32435</v>
      </c>
    </row>
    <row r="27977" spans="1:3" hidden="1" x14ac:dyDescent="0.25">
      <c r="A27977" t="s">
        <v>4130</v>
      </c>
      <c r="B27977" t="s">
        <v>32436</v>
      </c>
      <c r="C27977" t="s">
        <v>17043</v>
      </c>
    </row>
    <row r="27978" spans="1:3" hidden="1" x14ac:dyDescent="0.25">
      <c r="A27978" t="s">
        <v>4130</v>
      </c>
      <c r="B27978" t="s">
        <v>32437</v>
      </c>
      <c r="C27978" t="s">
        <v>32438</v>
      </c>
    </row>
    <row r="27979" spans="1:3" hidden="1" x14ac:dyDescent="0.25">
      <c r="A27979" t="s">
        <v>4130</v>
      </c>
      <c r="B27979" t="s">
        <v>32439</v>
      </c>
      <c r="C27979" t="s">
        <v>32440</v>
      </c>
    </row>
    <row r="27980" spans="1:3" hidden="1" x14ac:dyDescent="0.25">
      <c r="A27980" t="s">
        <v>4130</v>
      </c>
      <c r="B27980" t="s">
        <v>32441</v>
      </c>
      <c r="C27980" t="s">
        <v>32442</v>
      </c>
    </row>
    <row r="27981" spans="1:3" hidden="1" x14ac:dyDescent="0.25">
      <c r="A27981" t="s">
        <v>4130</v>
      </c>
      <c r="B27981" t="s">
        <v>32443</v>
      </c>
      <c r="C27981" t="s">
        <v>32444</v>
      </c>
    </row>
    <row r="27982" spans="1:3" hidden="1" x14ac:dyDescent="0.25">
      <c r="A27982" t="s">
        <v>4130</v>
      </c>
      <c r="B27982" t="s">
        <v>32445</v>
      </c>
      <c r="C27982" t="s">
        <v>32446</v>
      </c>
    </row>
    <row r="27983" spans="1:3" hidden="1" x14ac:dyDescent="0.25">
      <c r="A27983" t="s">
        <v>4130</v>
      </c>
      <c r="B27983" t="s">
        <v>32447</v>
      </c>
      <c r="C27983" t="s">
        <v>32448</v>
      </c>
    </row>
    <row r="27984" spans="1:3" hidden="1" x14ac:dyDescent="0.25">
      <c r="A27984" t="s">
        <v>4130</v>
      </c>
      <c r="B27984" t="s">
        <v>32449</v>
      </c>
      <c r="C27984" t="s">
        <v>32450</v>
      </c>
    </row>
    <row r="27985" spans="1:3" hidden="1" x14ac:dyDescent="0.25">
      <c r="A27985" t="s">
        <v>4130</v>
      </c>
      <c r="B27985" t="s">
        <v>32451</v>
      </c>
      <c r="C27985" t="s">
        <v>32452</v>
      </c>
    </row>
    <row r="27986" spans="1:3" hidden="1" x14ac:dyDescent="0.25">
      <c r="A27986" t="s">
        <v>4130</v>
      </c>
      <c r="B27986" t="s">
        <v>32453</v>
      </c>
      <c r="C27986" t="s">
        <v>32454</v>
      </c>
    </row>
    <row r="27987" spans="1:3" hidden="1" x14ac:dyDescent="0.25">
      <c r="A27987" t="s">
        <v>4130</v>
      </c>
      <c r="B27987" t="s">
        <v>32455</v>
      </c>
      <c r="C27987" t="s">
        <v>32456</v>
      </c>
    </row>
    <row r="27988" spans="1:3" hidden="1" x14ac:dyDescent="0.25">
      <c r="A27988" t="s">
        <v>4130</v>
      </c>
      <c r="B27988" t="s">
        <v>32457</v>
      </c>
      <c r="C27988" t="s">
        <v>32458</v>
      </c>
    </row>
    <row r="27989" spans="1:3" hidden="1" x14ac:dyDescent="0.25">
      <c r="A27989" t="s">
        <v>4130</v>
      </c>
      <c r="B27989" t="s">
        <v>32459</v>
      </c>
      <c r="C27989" t="s">
        <v>32460</v>
      </c>
    </row>
    <row r="27990" spans="1:3" hidden="1" x14ac:dyDescent="0.25">
      <c r="A27990" t="s">
        <v>4130</v>
      </c>
      <c r="B27990" t="s">
        <v>32461</v>
      </c>
      <c r="C27990" t="s">
        <v>32462</v>
      </c>
    </row>
    <row r="27991" spans="1:3" hidden="1" x14ac:dyDescent="0.25">
      <c r="A27991" t="s">
        <v>4130</v>
      </c>
      <c r="B27991" t="s">
        <v>32463</v>
      </c>
      <c r="C27991" t="s">
        <v>32464</v>
      </c>
    </row>
    <row r="27992" spans="1:3" hidden="1" x14ac:dyDescent="0.25">
      <c r="A27992" t="s">
        <v>4130</v>
      </c>
      <c r="B27992" t="s">
        <v>32465</v>
      </c>
      <c r="C27992" t="s">
        <v>7520</v>
      </c>
    </row>
    <row r="27993" spans="1:3" hidden="1" x14ac:dyDescent="0.25">
      <c r="A27993" t="s">
        <v>4130</v>
      </c>
      <c r="B27993" t="s">
        <v>32466</v>
      </c>
      <c r="C27993" t="s">
        <v>32467</v>
      </c>
    </row>
    <row r="27994" spans="1:3" hidden="1" x14ac:dyDescent="0.25">
      <c r="A27994" t="s">
        <v>4130</v>
      </c>
      <c r="B27994" t="s">
        <v>32468</v>
      </c>
      <c r="C27994" t="s">
        <v>32469</v>
      </c>
    </row>
    <row r="27995" spans="1:3" hidden="1" x14ac:dyDescent="0.25">
      <c r="A27995" t="s">
        <v>4130</v>
      </c>
      <c r="B27995" t="s">
        <v>32470</v>
      </c>
      <c r="C27995" t="s">
        <v>32471</v>
      </c>
    </row>
    <row r="27996" spans="1:3" hidden="1" x14ac:dyDescent="0.25">
      <c r="A27996" t="s">
        <v>4130</v>
      </c>
      <c r="B27996" t="s">
        <v>32472</v>
      </c>
      <c r="C27996" t="s">
        <v>32473</v>
      </c>
    </row>
    <row r="27997" spans="1:3" hidden="1" x14ac:dyDescent="0.25">
      <c r="A27997" t="s">
        <v>4130</v>
      </c>
      <c r="B27997" t="s">
        <v>32474</v>
      </c>
      <c r="C27997" t="s">
        <v>32473</v>
      </c>
    </row>
    <row r="27998" spans="1:3" hidden="1" x14ac:dyDescent="0.25">
      <c r="A27998" t="s">
        <v>4130</v>
      </c>
      <c r="B27998" t="s">
        <v>32475</v>
      </c>
      <c r="C27998" t="s">
        <v>32476</v>
      </c>
    </row>
    <row r="27999" spans="1:3" hidden="1" x14ac:dyDescent="0.25">
      <c r="A27999" t="s">
        <v>4130</v>
      </c>
      <c r="B27999" t="s">
        <v>32477</v>
      </c>
      <c r="C27999" t="s">
        <v>32478</v>
      </c>
    </row>
    <row r="28000" spans="1:3" hidden="1" x14ac:dyDescent="0.25">
      <c r="A28000" t="s">
        <v>4130</v>
      </c>
      <c r="B28000" t="s">
        <v>32479</v>
      </c>
      <c r="C28000" t="s">
        <v>32480</v>
      </c>
    </row>
    <row r="28001" spans="1:3" hidden="1" x14ac:dyDescent="0.25">
      <c r="A28001" t="s">
        <v>4130</v>
      </c>
      <c r="B28001" t="s">
        <v>32481</v>
      </c>
      <c r="C28001" t="s">
        <v>32482</v>
      </c>
    </row>
    <row r="28002" spans="1:3" hidden="1" x14ac:dyDescent="0.25">
      <c r="A28002" t="s">
        <v>4130</v>
      </c>
      <c r="B28002" t="s">
        <v>32483</v>
      </c>
      <c r="C28002" t="s">
        <v>32484</v>
      </c>
    </row>
    <row r="28003" spans="1:3" hidden="1" x14ac:dyDescent="0.25">
      <c r="A28003" t="s">
        <v>4130</v>
      </c>
      <c r="B28003" t="s">
        <v>32485</v>
      </c>
      <c r="C28003" t="s">
        <v>32486</v>
      </c>
    </row>
    <row r="28004" spans="1:3" hidden="1" x14ac:dyDescent="0.25">
      <c r="A28004" t="s">
        <v>4130</v>
      </c>
      <c r="B28004" t="s">
        <v>32487</v>
      </c>
      <c r="C28004" t="s">
        <v>32488</v>
      </c>
    </row>
    <row r="28005" spans="1:3" hidden="1" x14ac:dyDescent="0.25">
      <c r="A28005" t="s">
        <v>4130</v>
      </c>
      <c r="B28005" t="s">
        <v>32489</v>
      </c>
      <c r="C28005" t="s">
        <v>32490</v>
      </c>
    </row>
    <row r="28006" spans="1:3" hidden="1" x14ac:dyDescent="0.25">
      <c r="A28006" t="s">
        <v>4130</v>
      </c>
      <c r="B28006" t="s">
        <v>32491</v>
      </c>
      <c r="C28006" t="s">
        <v>22916</v>
      </c>
    </row>
    <row r="28007" spans="1:3" hidden="1" x14ac:dyDescent="0.25">
      <c r="A28007" t="s">
        <v>4130</v>
      </c>
      <c r="B28007" t="s">
        <v>32492</v>
      </c>
      <c r="C28007" t="s">
        <v>32493</v>
      </c>
    </row>
  </sheetData>
  <autoFilter ref="A1:J28007" xr:uid="{B5F6FF87-F8EE-403C-A1E7-0ABCFE894BC3}">
    <filterColumn colId="0">
      <filters>
        <filter val="INSTALLUX"/>
      </filters>
    </filterColumn>
    <filterColumn colId="1">
      <filters>
        <filter val="7758"/>
      </filters>
    </filterColumn>
  </autoFilter>
  <sortState xmlns:xlrd2="http://schemas.microsoft.com/office/spreadsheetml/2017/richdata2" ref="H4612:H4635">
    <sortCondition descending="1" ref="H4612:H463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AB871-0BA5-484B-B954-F48AF7C06777}">
  <sheetPr codeName="Feuil6"/>
  <dimension ref="A4:I38"/>
  <sheetViews>
    <sheetView zoomScale="70" zoomScaleNormal="70" workbookViewId="0">
      <selection activeCell="F8" sqref="F8"/>
    </sheetView>
  </sheetViews>
  <sheetFormatPr baseColWidth="10" defaultRowHeight="15" x14ac:dyDescent="0.25"/>
  <cols>
    <col min="1" max="1" width="19.28515625" customWidth="1"/>
    <col min="2" max="2" width="38.7109375" customWidth="1"/>
    <col min="3" max="3" width="14.7109375" bestFit="1" customWidth="1"/>
    <col min="4" max="4" width="8" customWidth="1"/>
    <col min="5" max="5" width="7.85546875" customWidth="1"/>
    <col min="6" max="6" width="11.140625" customWidth="1"/>
    <col min="7" max="7" width="9.5703125" bestFit="1" customWidth="1"/>
    <col min="9" max="9" width="21.28515625" bestFit="1" customWidth="1"/>
    <col min="11" max="11" width="20.28515625" bestFit="1" customWidth="1"/>
  </cols>
  <sheetData>
    <row r="4" spans="1:9" x14ac:dyDescent="0.25">
      <c r="E4" t="s">
        <v>661</v>
      </c>
      <c r="F4" s="27">
        <f ca="1">TODAY()</f>
        <v>45981</v>
      </c>
    </row>
    <row r="5" spans="1:9" ht="15" customHeight="1" x14ac:dyDescent="0.45">
      <c r="A5" s="28" t="s">
        <v>662</v>
      </c>
      <c r="E5" s="29"/>
    </row>
    <row r="6" spans="1:9" x14ac:dyDescent="0.25">
      <c r="A6" s="28" t="s">
        <v>663</v>
      </c>
      <c r="B6" s="30"/>
      <c r="C6" s="30"/>
      <c r="D6" s="30"/>
      <c r="E6" s="31"/>
      <c r="F6" s="32"/>
      <c r="G6" s="32"/>
    </row>
    <row r="7" spans="1:9" x14ac:dyDescent="0.25">
      <c r="A7" s="28" t="s">
        <v>664</v>
      </c>
      <c r="C7" s="52"/>
    </row>
    <row r="8" spans="1:9" ht="26.25" x14ac:dyDescent="0.4">
      <c r="A8" s="28"/>
      <c r="C8" s="33"/>
    </row>
    <row r="9" spans="1:9" ht="13.5" customHeight="1" x14ac:dyDescent="0.35">
      <c r="A9" s="34" t="s">
        <v>665</v>
      </c>
      <c r="B9" s="18" t="str">
        <f>IFERROR(VLOOKUP(C8,Fournisseur!A:D,4,FALSE),"")</f>
        <v/>
      </c>
      <c r="C9" s="35"/>
    </row>
    <row r="10" spans="1:9" x14ac:dyDescent="0.25">
      <c r="C10" s="36" t="s">
        <v>666</v>
      </c>
      <c r="D10" s="37"/>
    </row>
    <row r="11" spans="1:9" x14ac:dyDescent="0.25">
      <c r="C11" s="36" t="s">
        <v>667</v>
      </c>
      <c r="D11" s="38"/>
    </row>
    <row r="13" spans="1:9" ht="28.5" customHeight="1" x14ac:dyDescent="0.25">
      <c r="A13" s="39" t="s">
        <v>0</v>
      </c>
      <c r="B13" s="39" t="s">
        <v>1</v>
      </c>
      <c r="C13" s="53" t="s">
        <v>32700</v>
      </c>
      <c r="D13" s="39" t="s">
        <v>668</v>
      </c>
      <c r="E13" s="39" t="s">
        <v>669</v>
      </c>
      <c r="F13" s="39" t="s">
        <v>670</v>
      </c>
      <c r="G13" s="39" t="s">
        <v>671</v>
      </c>
      <c r="I13" s="2" t="s">
        <v>672</v>
      </c>
    </row>
    <row r="14" spans="1:9" ht="20.25" customHeight="1" x14ac:dyDescent="0.25">
      <c r="A14" s="40" t="str">
        <f>IF(I14="","",VLOOKUP(I14&amp;C8,Données!A:O,7,FALSE))</f>
        <v/>
      </c>
      <c r="B14" s="41" t="str">
        <f>IF(I14="","",VLOOKUP(I14&amp;C8,Données!A:P,4,FALSE))</f>
        <v/>
      </c>
      <c r="C14" s="42"/>
      <c r="D14" s="43" t="str">
        <f>IF(I14="","",VLOOKUP(I14&amp;C8,Données!A:P,9,FALSE))</f>
        <v/>
      </c>
      <c r="E14" s="44"/>
      <c r="F14" s="45" t="str">
        <f>IF(I14="","",VLOOKUP(I14&amp;C8,Données!A:P,13,FALSE))</f>
        <v/>
      </c>
      <c r="G14" s="46" t="str">
        <f>IF(F14="","",F14*E14)</f>
        <v/>
      </c>
      <c r="I14" s="15"/>
    </row>
    <row r="15" spans="1:9" ht="22.5" customHeight="1" x14ac:dyDescent="0.25">
      <c r="A15" s="40" t="str">
        <f>IF(I15="","",VLOOKUP(I15&amp;C8,Données!A:O,7,FALSE))</f>
        <v/>
      </c>
      <c r="B15" s="41" t="str">
        <f>IF(I15="","",VLOOKUP(I15&amp;C8,Données!A:P,4,FALSE))</f>
        <v/>
      </c>
      <c r="C15" s="42"/>
      <c r="D15" s="43" t="str">
        <f>IF(I15="","",VLOOKUP(I15&amp;C8,Données!A:P,9,FALSE))</f>
        <v/>
      </c>
      <c r="E15" s="44"/>
      <c r="F15" s="45" t="str">
        <f>IF(I15="","",VLOOKUP(I15&amp;C8,Données!A:P,13,FALSE))</f>
        <v/>
      </c>
      <c r="G15" s="46" t="str">
        <f t="shared" ref="G15:G33" si="0">IF(F15="","",F15*E15)</f>
        <v/>
      </c>
      <c r="I15" s="1"/>
    </row>
    <row r="16" spans="1:9" ht="22.5" customHeight="1" x14ac:dyDescent="0.25">
      <c r="A16" s="40" t="str">
        <f>IF(I16="","",VLOOKUP(I16&amp;C8,Données!A:O,7,FALSE))</f>
        <v/>
      </c>
      <c r="B16" s="41" t="str">
        <f>IF(I16="","",VLOOKUP(I16&amp;C8,Données!A:P,4,FALSE))</f>
        <v/>
      </c>
      <c r="C16" s="42"/>
      <c r="D16" s="43" t="str">
        <f>IF(I16="","",VLOOKUP(I16&amp;C8,Données!A:P,9,FALSE))</f>
        <v/>
      </c>
      <c r="E16" s="44"/>
      <c r="F16" s="45" t="str">
        <f>IF(I16="","",VLOOKUP(I16&amp;C8,Données!A:P,13,FALSE))</f>
        <v/>
      </c>
      <c r="G16" s="46" t="str">
        <f t="shared" si="0"/>
        <v/>
      </c>
      <c r="I16" s="1"/>
    </row>
    <row r="17" spans="1:9" ht="22.5" customHeight="1" x14ac:dyDescent="0.25">
      <c r="A17" s="40" t="str">
        <f>IF(I17="","",VLOOKUP(I17&amp;C8,Données!A:O,7,FALSE))</f>
        <v/>
      </c>
      <c r="B17" s="41" t="str">
        <f>IF(I17="","",VLOOKUP(I17&amp;C8,Données!A:P,4,FALSE))</f>
        <v/>
      </c>
      <c r="C17" s="42"/>
      <c r="D17" s="43" t="str">
        <f>IF(I17="","",VLOOKUP(I17&amp;C8,Données!A:P,9,FALSE))</f>
        <v/>
      </c>
      <c r="E17" s="44"/>
      <c r="F17" s="45" t="str">
        <f>IF(I17="","",VLOOKUP(I17&amp;C8,Données!A:P,13,FALSE))</f>
        <v/>
      </c>
      <c r="G17" s="46" t="str">
        <f t="shared" si="0"/>
        <v/>
      </c>
      <c r="I17" s="1"/>
    </row>
    <row r="18" spans="1:9" ht="22.5" customHeight="1" x14ac:dyDescent="0.25">
      <c r="A18" s="40" t="str">
        <f>IF(I18="","",VLOOKUP(I18&amp;C8,Données!A:O,7,FALSE))</f>
        <v/>
      </c>
      <c r="B18" s="41" t="str">
        <f>IF(I18="","",VLOOKUP(I18&amp;C8,Données!A:P,4,FALSE))</f>
        <v/>
      </c>
      <c r="C18" s="42"/>
      <c r="D18" s="43" t="str">
        <f>IF(I18="","",VLOOKUP(I18&amp;C8,Données!A:P,9,FALSE))</f>
        <v/>
      </c>
      <c r="E18" s="44"/>
      <c r="F18" s="45" t="str">
        <f>IF(I18="","",VLOOKUP(I18&amp;C8,Données!A:P,13,FALSE))</f>
        <v/>
      </c>
      <c r="G18" s="46" t="str">
        <f t="shared" si="0"/>
        <v/>
      </c>
      <c r="I18" s="1"/>
    </row>
    <row r="19" spans="1:9" ht="22.5" customHeight="1" x14ac:dyDescent="0.25">
      <c r="A19" s="40" t="str">
        <f>IF(I19="","",VLOOKUP(I19&amp;C8,Données!A:O,7,FALSE))</f>
        <v/>
      </c>
      <c r="B19" s="41" t="str">
        <f>IF(I19="","",VLOOKUP(I19&amp;C8,Données!A:P,4,FALSE))</f>
        <v/>
      </c>
      <c r="C19" s="42"/>
      <c r="D19" s="43" t="str">
        <f>IF(I19="","",VLOOKUP(I19&amp;C8,Données!A:P,9,FALSE))</f>
        <v/>
      </c>
      <c r="E19" s="44"/>
      <c r="F19" s="45" t="str">
        <f>IF(I19="","",VLOOKUP(I19&amp;C8,Données!A:P,13,FALSE))</f>
        <v/>
      </c>
      <c r="G19" s="46" t="str">
        <f t="shared" si="0"/>
        <v/>
      </c>
      <c r="I19" s="1"/>
    </row>
    <row r="20" spans="1:9" ht="22.5" customHeight="1" x14ac:dyDescent="0.25">
      <c r="A20" s="40" t="str">
        <f>IF(I20="","",VLOOKUP(I20&amp;C8,Données!A:O,7,FALSE))</f>
        <v/>
      </c>
      <c r="B20" s="41" t="str">
        <f>IF(I20="","",VLOOKUP(I20&amp;C8,Données!A:P,4,FALSE))</f>
        <v/>
      </c>
      <c r="C20" s="42"/>
      <c r="D20" s="43" t="str">
        <f>IF(I20="","",VLOOKUP(I20&amp;C8,Données!A:P,9,FALSE))</f>
        <v/>
      </c>
      <c r="E20" s="44"/>
      <c r="F20" s="45" t="str">
        <f>IF(I20="","",VLOOKUP(I20&amp;C8,Données!A:P,13,FALSE))</f>
        <v/>
      </c>
      <c r="G20" s="46" t="str">
        <f t="shared" si="0"/>
        <v/>
      </c>
      <c r="I20" s="1"/>
    </row>
    <row r="21" spans="1:9" ht="22.5" customHeight="1" x14ac:dyDescent="0.25">
      <c r="A21" s="40" t="str">
        <f>IF(I21="","",VLOOKUP(I21&amp;C8,Données!A:O,7,FALSE))</f>
        <v/>
      </c>
      <c r="B21" s="41" t="str">
        <f>IF(I21="","",VLOOKUP(I21&amp;C8,Données!A:P,4,FALSE))</f>
        <v/>
      </c>
      <c r="C21" s="42"/>
      <c r="D21" s="43" t="str">
        <f>IF(I21="","",VLOOKUP(I21&amp;C8,Données!A:P,9,FALSE))</f>
        <v/>
      </c>
      <c r="E21" s="44"/>
      <c r="F21" s="45" t="str">
        <f>IF(I21="","",VLOOKUP(I21&amp;C8,Données!A:P,13,FALSE))</f>
        <v/>
      </c>
      <c r="G21" s="46" t="str">
        <f t="shared" si="0"/>
        <v/>
      </c>
      <c r="I21" s="1"/>
    </row>
    <row r="22" spans="1:9" ht="22.5" customHeight="1" x14ac:dyDescent="0.25">
      <c r="A22" s="40" t="str">
        <f>IF(I22="","",VLOOKUP(I22&amp;C8,Données!A:O,7,FALSE))</f>
        <v/>
      </c>
      <c r="B22" s="41" t="str">
        <f>IF(I22="","",VLOOKUP(I22&amp;C8,Données!A:P,4,FALSE))</f>
        <v/>
      </c>
      <c r="C22" s="42"/>
      <c r="D22" s="43" t="str">
        <f>IF(I22="","",VLOOKUP(I22&amp;C8,Données!A:P,9,FALSE))</f>
        <v/>
      </c>
      <c r="E22" s="44"/>
      <c r="F22" s="45" t="str">
        <f>IF(I22="","",VLOOKUP(I22&amp;C8,Données!A:P,13,FALSE))</f>
        <v/>
      </c>
      <c r="G22" s="46" t="str">
        <f t="shared" si="0"/>
        <v/>
      </c>
      <c r="I22" s="1"/>
    </row>
    <row r="23" spans="1:9" ht="22.5" customHeight="1" x14ac:dyDescent="0.25">
      <c r="A23" s="40" t="str">
        <f>IF(I23="","",VLOOKUP(I23&amp;C8,Données!A:O,7,FALSE))</f>
        <v/>
      </c>
      <c r="B23" s="41" t="str">
        <f>IF(I23="","",VLOOKUP(I23&amp;C8,Données!A:P,4,FALSE))</f>
        <v/>
      </c>
      <c r="C23" s="42"/>
      <c r="D23" s="43" t="str">
        <f>IF(I23="","",VLOOKUP(I23&amp;C8,Données!A:P,9,FALSE))</f>
        <v/>
      </c>
      <c r="E23" s="44"/>
      <c r="F23" s="45" t="str">
        <f>IF(I23="","",VLOOKUP(I23&amp;C8,Données!A:P,13,FALSE))</f>
        <v/>
      </c>
      <c r="G23" s="46" t="str">
        <f t="shared" si="0"/>
        <v/>
      </c>
      <c r="I23" s="1"/>
    </row>
    <row r="24" spans="1:9" ht="22.5" customHeight="1" x14ac:dyDescent="0.25">
      <c r="A24" s="40" t="str">
        <f>IF(I24="","",VLOOKUP(I24&amp;C8,Données!A:O,7,FALSE))</f>
        <v/>
      </c>
      <c r="B24" s="41" t="str">
        <f>IF(I24="","",VLOOKUP(I24&amp;C8,Données!A:P,4,FALSE))</f>
        <v/>
      </c>
      <c r="C24" s="42"/>
      <c r="D24" s="43" t="str">
        <f>IF(I24="","",VLOOKUP(I24&amp;C8,Données!A:P,9,FALSE))</f>
        <v/>
      </c>
      <c r="E24" s="44"/>
      <c r="F24" s="45" t="str">
        <f>IF(I24="","",VLOOKUP(I24&amp;C8,Données!A:P,13,FALSE))</f>
        <v/>
      </c>
      <c r="G24" s="46" t="str">
        <f t="shared" si="0"/>
        <v/>
      </c>
      <c r="I24" s="1"/>
    </row>
    <row r="25" spans="1:9" ht="22.5" customHeight="1" x14ac:dyDescent="0.25">
      <c r="A25" s="40" t="str">
        <f>IF(I25="","",VLOOKUP(I25&amp;C8,Données!A:O,7,FALSE))</f>
        <v/>
      </c>
      <c r="B25" s="41" t="str">
        <f>IF(I25="","",VLOOKUP(I25&amp;C8,Données!A:P,4,FALSE))</f>
        <v/>
      </c>
      <c r="C25" s="42"/>
      <c r="D25" s="43" t="str">
        <f>IF(I25="","",VLOOKUP(I25&amp;C8,Données!A:P,9,FALSE))</f>
        <v/>
      </c>
      <c r="E25" s="44"/>
      <c r="F25" s="45" t="str">
        <f>IF(I25="","",VLOOKUP(I25&amp;C8,Données!A:P,13,FALSE))</f>
        <v/>
      </c>
      <c r="G25" s="46" t="str">
        <f t="shared" si="0"/>
        <v/>
      </c>
      <c r="I25" s="1"/>
    </row>
    <row r="26" spans="1:9" ht="22.5" customHeight="1" x14ac:dyDescent="0.25">
      <c r="A26" s="40" t="str">
        <f>IF(I26="","",VLOOKUP(I26&amp;C8,Données!A:O,7,FALSE))</f>
        <v/>
      </c>
      <c r="B26" s="41" t="str">
        <f>IF(I26="","",VLOOKUP(I26&amp;C8,Données!A:P,4,FALSE))</f>
        <v/>
      </c>
      <c r="C26" s="42"/>
      <c r="D26" s="43" t="str">
        <f>IF(I26="","",VLOOKUP(I26&amp;C8,Données!A:P,9,FALSE))</f>
        <v/>
      </c>
      <c r="E26" s="44"/>
      <c r="F26" s="45" t="str">
        <f>IF(I26="","",VLOOKUP(I26&amp;C8,Données!A:P,13,FALSE))</f>
        <v/>
      </c>
      <c r="G26" s="46" t="str">
        <f t="shared" si="0"/>
        <v/>
      </c>
      <c r="I26" s="1"/>
    </row>
    <row r="27" spans="1:9" ht="22.5" customHeight="1" x14ac:dyDescent="0.25">
      <c r="A27" s="40" t="str">
        <f>IF(I27="","",VLOOKUP(I27&amp;C8,Données!A:O,7,FALSE))</f>
        <v/>
      </c>
      <c r="B27" s="41" t="str">
        <f>IF(I27="","",VLOOKUP(I27&amp;C8,Données!A:P,4,FALSE))</f>
        <v/>
      </c>
      <c r="C27" s="42"/>
      <c r="D27" s="43" t="str">
        <f>IF(I27="","",VLOOKUP(I27&amp;C8,Données!A:P,9,FALSE))</f>
        <v/>
      </c>
      <c r="E27" s="44"/>
      <c r="F27" s="45" t="str">
        <f>IF(I27="","",VLOOKUP(I27&amp;C8,Données!A:P,13,FALSE))</f>
        <v/>
      </c>
      <c r="G27" s="46" t="str">
        <f t="shared" si="0"/>
        <v/>
      </c>
      <c r="I27" s="1"/>
    </row>
    <row r="28" spans="1:9" ht="22.5" customHeight="1" x14ac:dyDescent="0.25">
      <c r="A28" s="40" t="str">
        <f>IF(I28="","",VLOOKUP(I28&amp;C8,Données!A:O,7,FALSE))</f>
        <v/>
      </c>
      <c r="B28" s="41" t="str">
        <f>IF(I28="","",VLOOKUP(I28&amp;C8,Données!A:P,4,FALSE))</f>
        <v/>
      </c>
      <c r="C28" s="42"/>
      <c r="D28" s="43" t="str">
        <f>IF(I28="","",VLOOKUP(I28&amp;C8,Données!A:P,9,FALSE))</f>
        <v/>
      </c>
      <c r="E28" s="44"/>
      <c r="F28" s="45" t="str">
        <f>IF(I28="","",VLOOKUP(I28&amp;C8,Données!A:P,13,FALSE))</f>
        <v/>
      </c>
      <c r="G28" s="46" t="str">
        <f t="shared" si="0"/>
        <v/>
      </c>
      <c r="I28" s="1"/>
    </row>
    <row r="29" spans="1:9" ht="22.5" customHeight="1" x14ac:dyDescent="0.25">
      <c r="A29" s="40" t="str">
        <f>IF(I29="","",VLOOKUP(I29&amp;C8,Données!A:O,7,FALSE))</f>
        <v/>
      </c>
      <c r="B29" s="41" t="str">
        <f>IF(I29="","",VLOOKUP(I29&amp;C8,Données!A:P,4,FALSE))</f>
        <v/>
      </c>
      <c r="C29" s="42"/>
      <c r="D29" s="43" t="str">
        <f>IF(I29="","",VLOOKUP(I29&amp;C8,Données!A:P,9,FALSE))</f>
        <v/>
      </c>
      <c r="E29" s="44"/>
      <c r="F29" s="45" t="str">
        <f>IF(I29="","",VLOOKUP(I29&amp;C8,Données!A:P,13,FALSE))</f>
        <v/>
      </c>
      <c r="G29" s="46" t="str">
        <f t="shared" si="0"/>
        <v/>
      </c>
      <c r="I29" s="1"/>
    </row>
    <row r="30" spans="1:9" ht="22.5" customHeight="1" x14ac:dyDescent="0.25">
      <c r="A30" s="40" t="str">
        <f>IF(I30="","",VLOOKUP(I30&amp;C8,Données!A:O,7,FALSE))</f>
        <v/>
      </c>
      <c r="B30" s="41" t="str">
        <f>IF(I30="","",VLOOKUP(I30&amp;C8,Données!A:P,4,FALSE))</f>
        <v/>
      </c>
      <c r="C30" s="42"/>
      <c r="D30" s="43" t="str">
        <f>IF(I30="","",VLOOKUP(I30&amp;C8,Données!A:P,9,FALSE))</f>
        <v/>
      </c>
      <c r="E30" s="44"/>
      <c r="F30" s="45" t="str">
        <f>IF(I30="","",VLOOKUP(I30&amp;C8,Données!A:P,13,FALSE))</f>
        <v/>
      </c>
      <c r="G30" s="46" t="str">
        <f t="shared" si="0"/>
        <v/>
      </c>
      <c r="I30" s="1"/>
    </row>
    <row r="31" spans="1:9" ht="22.5" customHeight="1" x14ac:dyDescent="0.25">
      <c r="A31" s="40" t="str">
        <f>IF(I31="","",VLOOKUP(I31&amp;C8,Données!A:O,7,FALSE))</f>
        <v/>
      </c>
      <c r="B31" s="41" t="str">
        <f>IF(I31="","",VLOOKUP(I31&amp;C8,Données!A:P,4,FALSE))</f>
        <v/>
      </c>
      <c r="C31" s="42"/>
      <c r="D31" s="43" t="str">
        <f>IF(I31="","",VLOOKUP(I31&amp;C8,Données!A:P,9,FALSE))</f>
        <v/>
      </c>
      <c r="E31" s="44"/>
      <c r="F31" s="45" t="str">
        <f>IF(I31="","",VLOOKUP(I31&amp;C8,Données!A:P,13,FALSE))</f>
        <v/>
      </c>
      <c r="G31" s="46" t="str">
        <f t="shared" si="0"/>
        <v/>
      </c>
      <c r="I31" s="1"/>
    </row>
    <row r="32" spans="1:9" ht="22.5" customHeight="1" x14ac:dyDescent="0.25">
      <c r="A32" s="40" t="str">
        <f>IF(I32="","",VLOOKUP(I32&amp;C8,Données!A:O,7,FALSE))</f>
        <v/>
      </c>
      <c r="B32" s="41" t="str">
        <f>IF(I32="","",VLOOKUP(I32&amp;C8,Données!A:P,4,FALSE))</f>
        <v/>
      </c>
      <c r="C32" s="42"/>
      <c r="D32" s="43" t="str">
        <f>IF(I32="","",VLOOKUP(I32&amp;C8,Données!A:P,9,FALSE))</f>
        <v/>
      </c>
      <c r="E32" s="44"/>
      <c r="F32" s="45" t="str">
        <f>IF(I32="","",VLOOKUP(I32&amp;C8,Données!A:P,13,FALSE))</f>
        <v/>
      </c>
      <c r="G32" s="46" t="str">
        <f t="shared" si="0"/>
        <v/>
      </c>
      <c r="I32" s="1"/>
    </row>
    <row r="33" spans="1:9" ht="22.5" customHeight="1" x14ac:dyDescent="0.25">
      <c r="A33" s="40" t="str">
        <f>IF(I33="","",VLOOKUP(I33&amp;C8,Données!A:O,7,FALSE))</f>
        <v/>
      </c>
      <c r="B33" s="41" t="str">
        <f>IF(I33="","",VLOOKUP(I33&amp;C8,Données!A:P,4,FALSE))</f>
        <v/>
      </c>
      <c r="C33" s="42"/>
      <c r="D33" s="43" t="str">
        <f>IF(I33="","",VLOOKUP(I33&amp;C8,Données!A:P,9,FALSE))</f>
        <v/>
      </c>
      <c r="E33" s="44"/>
      <c r="F33" s="45" t="str">
        <f>IF(I33="","",VLOOKUP(I33&amp;C8,Données!A:P,13,FALSE))</f>
        <v/>
      </c>
      <c r="G33" s="46" t="str">
        <f t="shared" si="0"/>
        <v/>
      </c>
      <c r="I33" s="1"/>
    </row>
    <row r="34" spans="1:9" ht="22.5" customHeight="1" x14ac:dyDescent="0.25">
      <c r="A34" s="40" t="str">
        <f>IF(I34="","",VLOOKUP(I34&amp;C9,Données!A:O,7,FALSE))</f>
        <v/>
      </c>
      <c r="B34" s="41" t="str">
        <f>IF(I34="","",VLOOKUP(I34&amp;C9,Données!A:P,4,FALSE))</f>
        <v/>
      </c>
      <c r="C34" s="42"/>
      <c r="D34" s="43" t="str">
        <f>IF(I34="","",VLOOKUP(I34&amp;C9,Données!A:P,9,FALSE))</f>
        <v/>
      </c>
      <c r="E34" s="44"/>
      <c r="F34" s="45" t="str">
        <f>IF(I34="","",VLOOKUP(I34&amp;C9,Données!A:P,13,FALSE))</f>
        <v/>
      </c>
      <c r="G34" s="46" t="str">
        <f>IF(F34="","",F34*E34)</f>
        <v/>
      </c>
      <c r="I34" s="1"/>
    </row>
    <row r="35" spans="1:9" ht="22.5" customHeight="1" x14ac:dyDescent="0.25">
      <c r="A35" s="40" t="str">
        <f>IF(I35="","",VLOOKUP(I35&amp;C10,Données!A:O,7,FALSE))</f>
        <v/>
      </c>
      <c r="B35" s="41" t="str">
        <f>IF(I35="","",VLOOKUP(I35&amp;C10,Données!A:P,4,FALSE))</f>
        <v/>
      </c>
      <c r="C35" s="42"/>
      <c r="D35" s="43" t="str">
        <f>IF(I35="","",VLOOKUP(I35&amp;C10,Données!A:P,9,FALSE))</f>
        <v/>
      </c>
      <c r="E35" s="44"/>
      <c r="F35" s="45" t="str">
        <f>IF(I35="","",VLOOKUP(I35&amp;C10,Données!A:P,13,FALSE))</f>
        <v/>
      </c>
      <c r="G35" s="46" t="str">
        <f>IF(F35="","",F35*E35)</f>
        <v/>
      </c>
      <c r="I35" s="1"/>
    </row>
    <row r="36" spans="1:9" ht="22.5" customHeight="1" x14ac:dyDescent="0.25">
      <c r="A36" s="40" t="str">
        <f>IF(I36="","",VLOOKUP(I36&amp;C11,Données!A:O,7,FALSE))</f>
        <v/>
      </c>
      <c r="B36" s="41" t="str">
        <f>IF(I36="","",VLOOKUP(I36&amp;C11,Données!A:P,4,FALSE))</f>
        <v/>
      </c>
      <c r="C36" s="42"/>
      <c r="D36" s="43" t="str">
        <f>IF(I36="","",VLOOKUP(I36&amp;C11,Données!A:P,9,FALSE))</f>
        <v/>
      </c>
      <c r="E36" s="44"/>
      <c r="F36" s="45" t="str">
        <f>IF(I36="","",VLOOKUP(I36&amp;C11,Données!A:P,13,FALSE))</f>
        <v/>
      </c>
      <c r="G36" s="46" t="str">
        <f>IF(F36="","",F36*E36)</f>
        <v/>
      </c>
      <c r="I36" s="1"/>
    </row>
    <row r="37" spans="1:9" ht="22.5" customHeight="1" x14ac:dyDescent="0.25">
      <c r="A37" s="40" t="str">
        <f>IF(I37="","",VLOOKUP(I37&amp;C12,Données!A:O,7,FALSE))</f>
        <v/>
      </c>
      <c r="B37" s="41" t="str">
        <f>IF(I37="","",VLOOKUP(I37&amp;C12,Données!A:P,4,FALSE))</f>
        <v/>
      </c>
      <c r="C37" s="42"/>
      <c r="D37" s="43" t="str">
        <f>IF(I37="","",VLOOKUP(I37&amp;C12,Données!A:P,9,FALSE))</f>
        <v/>
      </c>
      <c r="E37" s="44"/>
      <c r="F37" s="45" t="str">
        <f>IF(I37="","",VLOOKUP(I37&amp;C12,Données!A:P,13,FALSE))</f>
        <v/>
      </c>
      <c r="G37" s="46" t="str">
        <f>IF(F37="","",F37*E37)</f>
        <v/>
      </c>
      <c r="I37" s="1"/>
    </row>
    <row r="38" spans="1:9" x14ac:dyDescent="0.25">
      <c r="F38" t="s">
        <v>673</v>
      </c>
      <c r="G38" s="47">
        <f>SUM(G14:G33)</f>
        <v>0</v>
      </c>
    </row>
  </sheetData>
  <pageMargins left="0.7" right="0.7" top="0.75" bottom="0.75" header="0.3" footer="0.3"/>
  <pageSetup paperSize="9" scale="80" orientation="portrait" r:id="rId1"/>
  <colBreaks count="1" manualBreakCount="1">
    <brk id="7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A6F05B-A0E2-4D11-B62C-0B2D95DEB814}">
          <x14:formula1>
            <xm:f>Données!$B:$B</xm:f>
          </x14:formula1>
          <xm:sqref>I14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07B81-5467-4222-9738-5713BA470C7B}">
  <sheetPr codeName="Feuil3"/>
  <dimension ref="A1:G16"/>
  <sheetViews>
    <sheetView workbookViewId="0">
      <selection activeCell="G12" sqref="G12"/>
    </sheetView>
  </sheetViews>
  <sheetFormatPr baseColWidth="10" defaultRowHeight="15" x14ac:dyDescent="0.25"/>
  <cols>
    <col min="1" max="1" width="29.85546875" bestFit="1" customWidth="1"/>
    <col min="2" max="2" width="40.7109375" customWidth="1"/>
    <col min="8" max="8" width="27.5703125" bestFit="1" customWidth="1"/>
  </cols>
  <sheetData>
    <row r="1" spans="1:7" x14ac:dyDescent="0.25">
      <c r="A1" s="1" t="s">
        <v>2</v>
      </c>
      <c r="B1" s="1" t="s">
        <v>648</v>
      </c>
      <c r="C1" s="1" t="s">
        <v>649</v>
      </c>
      <c r="D1" s="1" t="s">
        <v>650</v>
      </c>
    </row>
    <row r="2" spans="1:7" x14ac:dyDescent="0.25">
      <c r="A2" s="1" t="s">
        <v>32785</v>
      </c>
      <c r="B2" s="1"/>
      <c r="C2" s="1"/>
      <c r="D2" s="1"/>
    </row>
    <row r="3" spans="1:7" x14ac:dyDescent="0.25">
      <c r="A3" s="1" t="s">
        <v>232</v>
      </c>
      <c r="B3" s="1"/>
      <c r="C3" s="1"/>
      <c r="D3" s="13" t="s">
        <v>651</v>
      </c>
    </row>
    <row r="4" spans="1:7" x14ac:dyDescent="0.25">
      <c r="A4" s="1" t="s">
        <v>75</v>
      </c>
      <c r="B4" s="1"/>
      <c r="C4" s="1"/>
      <c r="D4" s="1" t="s">
        <v>652</v>
      </c>
    </row>
    <row r="5" spans="1:7" x14ac:dyDescent="0.25">
      <c r="A5" s="15" t="s">
        <v>32900</v>
      </c>
      <c r="B5" s="1"/>
      <c r="C5" s="1" t="s">
        <v>653</v>
      </c>
      <c r="D5" s="1">
        <v>1107561</v>
      </c>
    </row>
    <row r="6" spans="1:7" x14ac:dyDescent="0.25">
      <c r="A6" s="1" t="s">
        <v>39</v>
      </c>
      <c r="B6" s="1"/>
      <c r="C6" s="1"/>
      <c r="D6" s="1"/>
    </row>
    <row r="7" spans="1:7" x14ac:dyDescent="0.25">
      <c r="A7" s="1" t="s">
        <v>654</v>
      </c>
      <c r="B7" s="1"/>
      <c r="C7" s="1"/>
      <c r="D7" s="1"/>
    </row>
    <row r="8" spans="1:7" x14ac:dyDescent="0.25">
      <c r="A8" s="1" t="s">
        <v>332</v>
      </c>
      <c r="B8" s="1"/>
      <c r="C8" s="1"/>
      <c r="D8" s="1"/>
    </row>
    <row r="9" spans="1:7" x14ac:dyDescent="0.25">
      <c r="A9" s="1" t="s">
        <v>655</v>
      </c>
      <c r="B9" s="1"/>
      <c r="C9" s="1"/>
      <c r="D9" s="13" t="s">
        <v>656</v>
      </c>
      <c r="G9" s="1"/>
    </row>
    <row r="10" spans="1:7" x14ac:dyDescent="0.25">
      <c r="A10" s="1" t="s">
        <v>657</v>
      </c>
      <c r="B10" s="1"/>
      <c r="C10" s="1"/>
      <c r="D10" s="1"/>
    </row>
    <row r="11" spans="1:7" x14ac:dyDescent="0.25">
      <c r="A11" s="1" t="s">
        <v>658</v>
      </c>
      <c r="B11" s="1"/>
      <c r="C11" s="1"/>
      <c r="D11" s="1" t="s">
        <v>659</v>
      </c>
    </row>
    <row r="12" spans="1:7" x14ac:dyDescent="0.25">
      <c r="A12" s="1" t="s">
        <v>616</v>
      </c>
      <c r="B12" s="81" t="s">
        <v>32887</v>
      </c>
      <c r="C12" s="1"/>
      <c r="D12" s="1" t="s">
        <v>660</v>
      </c>
    </row>
    <row r="13" spans="1:7" x14ac:dyDescent="0.25">
      <c r="A13" s="1" t="s">
        <v>4130</v>
      </c>
      <c r="B13" s="1"/>
      <c r="C13" s="1"/>
      <c r="D13" s="1"/>
    </row>
    <row r="14" spans="1:7" x14ac:dyDescent="0.25">
      <c r="A14" s="1" t="s">
        <v>32894</v>
      </c>
      <c r="B14" s="1" t="s">
        <v>32847</v>
      </c>
      <c r="C14" s="1"/>
      <c r="D14" s="1"/>
    </row>
    <row r="15" spans="1:7" x14ac:dyDescent="0.25">
      <c r="A15" s="1" t="s">
        <v>32882</v>
      </c>
      <c r="B15" s="1" t="s">
        <v>32883</v>
      </c>
      <c r="C15" s="1"/>
      <c r="D15" s="1"/>
    </row>
    <row r="16" spans="1:7" x14ac:dyDescent="0.25">
      <c r="A16" s="1" t="s">
        <v>32885</v>
      </c>
      <c r="B16" s="1"/>
      <c r="C16" s="1"/>
      <c r="D16" s="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90EFE-1C47-42EC-88EC-705751E33A4E}">
  <sheetPr codeName="Feuil1"/>
  <dimension ref="A11:G26"/>
  <sheetViews>
    <sheetView zoomScaleNormal="100" workbookViewId="0">
      <selection activeCell="B15" sqref="B15"/>
    </sheetView>
  </sheetViews>
  <sheetFormatPr baseColWidth="10" defaultRowHeight="15" x14ac:dyDescent="0.25"/>
  <cols>
    <col min="1" max="1" width="39.85546875" customWidth="1"/>
    <col min="2" max="2" width="39.5703125" customWidth="1"/>
    <col min="3" max="3" width="19.42578125" bestFit="1" customWidth="1"/>
    <col min="4" max="4" width="20.5703125" bestFit="1" customWidth="1"/>
    <col min="5" max="6" width="19.140625" bestFit="1" customWidth="1"/>
    <col min="7" max="7" width="19.42578125" bestFit="1" customWidth="1"/>
  </cols>
  <sheetData>
    <row r="11" spans="1:7" x14ac:dyDescent="0.25">
      <c r="A11" s="83" t="s">
        <v>0</v>
      </c>
      <c r="B11" s="83" t="s">
        <v>1</v>
      </c>
      <c r="C11" s="83" t="s">
        <v>2</v>
      </c>
      <c r="D11" s="83" t="s">
        <v>3</v>
      </c>
      <c r="E11" s="83" t="s">
        <v>4</v>
      </c>
      <c r="F11" s="83" t="s">
        <v>30</v>
      </c>
      <c r="G11" s="1" t="s">
        <v>5</v>
      </c>
    </row>
    <row r="12" spans="1:7" x14ac:dyDescent="0.25">
      <c r="A12" s="1" t="s">
        <v>316</v>
      </c>
      <c r="B12" s="1" t="s">
        <v>318</v>
      </c>
      <c r="C12" s="1" t="s">
        <v>32884</v>
      </c>
      <c r="D12" s="1">
        <v>3236986</v>
      </c>
      <c r="E12" s="1" t="s">
        <v>32876</v>
      </c>
      <c r="F12" s="1">
        <v>1</v>
      </c>
      <c r="G12" s="82">
        <v>4.28</v>
      </c>
    </row>
    <row r="13" spans="1:7" x14ac:dyDescent="0.25">
      <c r="A13" s="1" t="s">
        <v>319</v>
      </c>
      <c r="B13" s="1" t="s">
        <v>320</v>
      </c>
      <c r="C13" s="1" t="s">
        <v>32884</v>
      </c>
      <c r="D13" s="1" t="s">
        <v>32889</v>
      </c>
      <c r="E13" s="1" t="s">
        <v>32876</v>
      </c>
      <c r="F13" s="1">
        <v>1</v>
      </c>
      <c r="G13" s="82">
        <v>3.8</v>
      </c>
    </row>
    <row r="14" spans="1:7" x14ac:dyDescent="0.25">
      <c r="A14" s="1" t="s">
        <v>32890</v>
      </c>
      <c r="B14" s="1" t="s">
        <v>639</v>
      </c>
      <c r="C14" s="1" t="s">
        <v>32884</v>
      </c>
      <c r="D14" s="1">
        <v>3540724</v>
      </c>
      <c r="E14" s="1" t="s">
        <v>157</v>
      </c>
      <c r="F14" s="1">
        <v>7</v>
      </c>
      <c r="G14" s="82">
        <v>45.01</v>
      </c>
    </row>
    <row r="15" spans="1:7" x14ac:dyDescent="0.25">
      <c r="A15" s="1" t="s">
        <v>32890</v>
      </c>
      <c r="B15" s="1" t="s">
        <v>639</v>
      </c>
      <c r="C15" s="1" t="s">
        <v>32884</v>
      </c>
      <c r="D15" s="1">
        <v>3540724</v>
      </c>
      <c r="E15" s="1" t="s">
        <v>157</v>
      </c>
      <c r="F15" s="1">
        <v>13</v>
      </c>
      <c r="G15" s="82">
        <v>83.59</v>
      </c>
    </row>
    <row r="16" spans="1:7" x14ac:dyDescent="0.25">
      <c r="A16" s="1" t="s">
        <v>32891</v>
      </c>
      <c r="B16" s="1" t="s">
        <v>32494</v>
      </c>
      <c r="C16" s="1" t="s">
        <v>32884</v>
      </c>
      <c r="D16" s="1" t="s">
        <v>32889</v>
      </c>
      <c r="E16" s="1" t="s">
        <v>157</v>
      </c>
      <c r="F16" s="1">
        <v>13</v>
      </c>
      <c r="G16" s="82">
        <v>83.59</v>
      </c>
    </row>
    <row r="17" spans="1:7" x14ac:dyDescent="0.25">
      <c r="A17" s="1" t="s">
        <v>32892</v>
      </c>
      <c r="B17" s="1" t="s">
        <v>642</v>
      </c>
      <c r="C17" s="1" t="s">
        <v>32884</v>
      </c>
      <c r="D17" s="1" t="s">
        <v>32889</v>
      </c>
      <c r="E17" s="1" t="s">
        <v>157</v>
      </c>
      <c r="F17" s="1">
        <v>7</v>
      </c>
      <c r="G17" s="82">
        <v>52.99</v>
      </c>
    </row>
    <row r="18" spans="1:7" x14ac:dyDescent="0.25">
      <c r="A18" s="1" t="s">
        <v>32892</v>
      </c>
      <c r="B18" s="1" t="s">
        <v>642</v>
      </c>
      <c r="C18" s="1" t="s">
        <v>32884</v>
      </c>
      <c r="D18" s="1" t="s">
        <v>32889</v>
      </c>
      <c r="E18" s="1" t="s">
        <v>157</v>
      </c>
      <c r="F18" s="1">
        <v>13</v>
      </c>
      <c r="G18" s="82">
        <v>98.41</v>
      </c>
    </row>
    <row r="19" spans="1:7" x14ac:dyDescent="0.25">
      <c r="A19" s="1" t="s">
        <v>32893</v>
      </c>
      <c r="B19" s="1" t="s">
        <v>32869</v>
      </c>
      <c r="C19" s="1" t="s">
        <v>32884</v>
      </c>
      <c r="D19" s="1" t="s">
        <v>32889</v>
      </c>
      <c r="E19" s="1" t="s">
        <v>32889</v>
      </c>
      <c r="F19" s="1">
        <v>1</v>
      </c>
      <c r="G19" s="82"/>
    </row>
    <row r="20" spans="1:7" x14ac:dyDescent="0.25">
      <c r="A20" s="1" t="s">
        <v>32731</v>
      </c>
      <c r="B20" s="1" t="s">
        <v>32732</v>
      </c>
      <c r="C20" s="1" t="s">
        <v>32884</v>
      </c>
      <c r="D20" s="1" t="s">
        <v>32889</v>
      </c>
      <c r="E20" s="1" t="s">
        <v>32876</v>
      </c>
      <c r="F20" s="1" t="s">
        <v>32889</v>
      </c>
      <c r="G20" s="82">
        <v>79</v>
      </c>
    </row>
    <row r="21" spans="1:7" x14ac:dyDescent="0.25">
      <c r="A21" s="1" t="s">
        <v>32495</v>
      </c>
      <c r="B21" s="1" t="s">
        <v>591</v>
      </c>
      <c r="C21" s="1" t="s">
        <v>32884</v>
      </c>
      <c r="D21" s="1">
        <v>3385548</v>
      </c>
      <c r="E21" s="1" t="s">
        <v>32876</v>
      </c>
      <c r="F21" s="1">
        <v>1</v>
      </c>
      <c r="G21" s="82">
        <v>34.03</v>
      </c>
    </row>
    <row r="22" spans="1:7" x14ac:dyDescent="0.25">
      <c r="A22" s="1" t="s">
        <v>595</v>
      </c>
      <c r="B22" s="1" t="s">
        <v>596</v>
      </c>
      <c r="C22" s="1" t="s">
        <v>32884</v>
      </c>
      <c r="D22" s="1">
        <v>3385548</v>
      </c>
      <c r="E22" s="1" t="s">
        <v>32876</v>
      </c>
      <c r="F22" s="1">
        <v>1</v>
      </c>
      <c r="G22" s="82">
        <v>34.03</v>
      </c>
    </row>
    <row r="23" spans="1:7" x14ac:dyDescent="0.25">
      <c r="A23" s="1" t="s">
        <v>593</v>
      </c>
      <c r="B23" s="1" t="s">
        <v>32496</v>
      </c>
      <c r="C23" s="1" t="s">
        <v>32884</v>
      </c>
      <c r="D23" s="1">
        <v>6661376</v>
      </c>
      <c r="E23" s="1" t="s">
        <v>32876</v>
      </c>
      <c r="F23" s="1">
        <v>1</v>
      </c>
      <c r="G23" s="82">
        <v>17.309999999999999</v>
      </c>
    </row>
    <row r="24" spans="1:7" x14ac:dyDescent="0.25">
      <c r="A24" s="1" t="s">
        <v>321</v>
      </c>
      <c r="B24" s="1" t="s">
        <v>32702</v>
      </c>
      <c r="C24" s="1" t="s">
        <v>32884</v>
      </c>
      <c r="D24" s="1" t="s">
        <v>32889</v>
      </c>
      <c r="E24" s="1" t="s">
        <v>326</v>
      </c>
      <c r="F24" s="1" t="s">
        <v>325</v>
      </c>
      <c r="G24" s="82"/>
    </row>
    <row r="25" spans="1:7" x14ac:dyDescent="0.25">
      <c r="A25" s="1" t="s">
        <v>327</v>
      </c>
      <c r="B25" s="1" t="s">
        <v>328</v>
      </c>
      <c r="C25" s="1" t="s">
        <v>32884</v>
      </c>
      <c r="D25" s="1">
        <v>1175883</v>
      </c>
      <c r="E25" s="1" t="s">
        <v>326</v>
      </c>
      <c r="F25" s="1" t="s">
        <v>329</v>
      </c>
      <c r="G25" s="82">
        <v>17.649999999999999</v>
      </c>
    </row>
    <row r="26" spans="1:7" x14ac:dyDescent="0.25">
      <c r="A26" s="1" t="s">
        <v>32701</v>
      </c>
      <c r="B26" s="1" t="s">
        <v>437</v>
      </c>
      <c r="C26" s="1" t="s">
        <v>32884</v>
      </c>
      <c r="D26" s="1" t="s">
        <v>32889</v>
      </c>
      <c r="E26" s="1" t="s">
        <v>326</v>
      </c>
      <c r="F26" s="1" t="s">
        <v>32889</v>
      </c>
      <c r="G26" s="82"/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13B83-C149-4221-97EB-BD946CCA5080}">
  <sheetPr codeName="Feuil4">
    <tabColor rgb="FF92D050"/>
  </sheetPr>
  <dimension ref="A4:J39"/>
  <sheetViews>
    <sheetView view="pageBreakPreview" topLeftCell="A6" zoomScale="85" zoomScaleNormal="85" zoomScaleSheetLayoutView="85" workbookViewId="0">
      <selection activeCell="L29" sqref="L29"/>
    </sheetView>
  </sheetViews>
  <sheetFormatPr baseColWidth="10" defaultRowHeight="15" x14ac:dyDescent="0.25"/>
  <cols>
    <col min="1" max="1" width="21" bestFit="1" customWidth="1"/>
    <col min="2" max="2" width="35.85546875" customWidth="1"/>
    <col min="3" max="3" width="20" customWidth="1"/>
    <col min="4" max="4" width="14.42578125" bestFit="1" customWidth="1"/>
    <col min="5" max="5" width="7.28515625" customWidth="1"/>
    <col min="6" max="6" width="12.42578125" bestFit="1" customWidth="1"/>
    <col min="7" max="7" width="12.140625" customWidth="1"/>
    <col min="9" max="9" width="52.7109375" customWidth="1"/>
    <col min="11" max="11" width="12.5703125" customWidth="1"/>
  </cols>
  <sheetData>
    <row r="4" spans="1:9" x14ac:dyDescent="0.25">
      <c r="E4" t="s">
        <v>661</v>
      </c>
      <c r="F4" s="27">
        <f ca="1">TODAY()</f>
        <v>45981</v>
      </c>
    </row>
    <row r="5" spans="1:9" ht="15" customHeight="1" x14ac:dyDescent="0.45">
      <c r="A5" s="28" t="s">
        <v>662</v>
      </c>
      <c r="E5" s="29"/>
    </row>
    <row r="6" spans="1:9" x14ac:dyDescent="0.25">
      <c r="A6" s="28" t="s">
        <v>663</v>
      </c>
      <c r="B6" s="30"/>
      <c r="C6" s="30"/>
      <c r="D6" s="30"/>
      <c r="E6" s="31"/>
      <c r="F6" s="32"/>
      <c r="G6" s="32"/>
    </row>
    <row r="7" spans="1:9" x14ac:dyDescent="0.25">
      <c r="A7" s="28" t="s">
        <v>664</v>
      </c>
    </row>
    <row r="8" spans="1:9" ht="18.75" customHeight="1" x14ac:dyDescent="0.25">
      <c r="A8" s="28" t="s">
        <v>662</v>
      </c>
      <c r="C8" s="72" t="s">
        <v>75</v>
      </c>
      <c r="D8" s="72"/>
      <c r="E8" s="72"/>
    </row>
    <row r="9" spans="1:9" ht="23.25" x14ac:dyDescent="0.35">
      <c r="A9" s="34" t="s">
        <v>665</v>
      </c>
      <c r="B9" s="18" t="str">
        <f>IFERROR(VLOOKUP(#REF!,Fournisseur!A:D,4,FALSE),"")</f>
        <v/>
      </c>
      <c r="C9" s="35"/>
    </row>
    <row r="10" spans="1:9" x14ac:dyDescent="0.25">
      <c r="B10" s="77" t="s">
        <v>666</v>
      </c>
      <c r="C10" s="36" t="s">
        <v>32875</v>
      </c>
      <c r="D10" s="37"/>
    </row>
    <row r="11" spans="1:9" x14ac:dyDescent="0.25">
      <c r="C11" s="36" t="s">
        <v>667</v>
      </c>
      <c r="D11" s="54"/>
      <c r="E11" s="50"/>
    </row>
    <row r="13" spans="1:9" ht="23.25" customHeight="1" x14ac:dyDescent="0.25">
      <c r="A13" s="39" t="s">
        <v>0</v>
      </c>
      <c r="B13" s="39" t="s">
        <v>1</v>
      </c>
      <c r="C13" s="53" t="s">
        <v>32700</v>
      </c>
      <c r="D13" s="39" t="s">
        <v>668</v>
      </c>
      <c r="E13" s="39" t="s">
        <v>669</v>
      </c>
      <c r="F13" s="39" t="s">
        <v>670</v>
      </c>
      <c r="G13" s="39" t="s">
        <v>671</v>
      </c>
      <c r="I13" s="2" t="s">
        <v>672</v>
      </c>
    </row>
    <row r="14" spans="1:9" ht="30" customHeight="1" x14ac:dyDescent="0.25">
      <c r="A14" s="40" t="str">
        <f>IF(I14="","",VLOOKUP(I14&amp;C8,Données!A:O,7,FALSE))</f>
        <v>AKRAPLAST</v>
      </c>
      <c r="B14" s="41" t="str">
        <f>IF(I14="","",VLOOKUP(I14&amp;C8,Données!A:P,4,FALSE))</f>
        <v>Sunisol DB 32</v>
      </c>
      <c r="C14" s="42" t="s">
        <v>32877</v>
      </c>
      <c r="D14" s="43"/>
      <c r="E14" s="44">
        <v>1</v>
      </c>
      <c r="F14" s="45"/>
      <c r="G14" s="46" t="str">
        <f>IF(F14="","",F14*E14)</f>
        <v/>
      </c>
      <c r="I14" s="80" t="s">
        <v>32602</v>
      </c>
    </row>
    <row r="15" spans="1:9" ht="27" customHeight="1" x14ac:dyDescent="0.25">
      <c r="A15" s="40" t="str">
        <f>IF(I15="","",VLOOKUP(I15&amp;C8,Données!A:O,7,FALSE))</f>
        <v>AKRAPLAST</v>
      </c>
      <c r="B15" s="41" t="str">
        <f>IF(I15="","",VLOOKUP(I15&amp;C8,Données!A:P,4,FALSE))</f>
        <v>AKRATEX</v>
      </c>
      <c r="C15" s="42"/>
      <c r="D15" s="43"/>
      <c r="E15" s="44"/>
      <c r="F15" s="45"/>
      <c r="G15" s="46" t="str">
        <f t="shared" ref="G15:G33" si="0">IF(F15="","",F15*E15)</f>
        <v/>
      </c>
      <c r="I15" s="78" t="s">
        <v>32878</v>
      </c>
    </row>
    <row r="16" spans="1:9" ht="30" customHeight="1" x14ac:dyDescent="0.25">
      <c r="A16" s="40" t="str">
        <f>IF(I16="","",VLOOKUP(I16&amp;C8,Données!A:O,7,FALSE))</f>
        <v/>
      </c>
      <c r="B16" s="41" t="str">
        <f>IF(I16="","",VLOOKUP(I16&amp;C8,Données!A:P,4,FALSE))</f>
        <v/>
      </c>
      <c r="C16" s="42"/>
      <c r="D16" s="43"/>
      <c r="E16" s="44"/>
      <c r="F16" s="45"/>
      <c r="G16" s="46" t="str">
        <f t="shared" si="0"/>
        <v/>
      </c>
      <c r="I16" s="1"/>
    </row>
    <row r="17" spans="1:10" ht="24" customHeight="1" x14ac:dyDescent="0.25">
      <c r="A17" s="40" t="str">
        <f>IF(I17="","",VLOOKUP(I17&amp;C8,Données!A:O,7,FALSE))</f>
        <v/>
      </c>
      <c r="B17" s="41" t="str">
        <f>IF(I17="","",VLOOKUP(I17&amp;C8,Données!A:P,4,FALSE))</f>
        <v/>
      </c>
      <c r="C17" s="42"/>
      <c r="D17" s="43"/>
      <c r="E17" s="44"/>
      <c r="F17" s="45"/>
      <c r="G17" s="46" t="str">
        <f t="shared" si="0"/>
        <v/>
      </c>
      <c r="I17" s="1"/>
    </row>
    <row r="18" spans="1:10" ht="21.75" customHeight="1" x14ac:dyDescent="0.25">
      <c r="A18" s="40" t="str">
        <f>IF(I18="","",VLOOKUP(I18&amp;C8,Données!A:O,7,FALSE))</f>
        <v/>
      </c>
      <c r="B18" s="41" t="str">
        <f>IF(I18="","",VLOOKUP(I18&amp;C8,Données!A:P,4,FALSE))</f>
        <v/>
      </c>
      <c r="C18" s="42"/>
      <c r="D18" s="43"/>
      <c r="E18" s="44"/>
      <c r="F18" s="45"/>
      <c r="G18" s="46" t="str">
        <f t="shared" si="0"/>
        <v/>
      </c>
      <c r="I18" s="1"/>
    </row>
    <row r="19" spans="1:10" ht="21.75" customHeight="1" x14ac:dyDescent="0.25">
      <c r="A19" s="40" t="str">
        <f>IF(I19="","",VLOOKUP(I19&amp;C8,Données!A:O,7,FALSE))</f>
        <v/>
      </c>
      <c r="B19" s="41" t="str">
        <f>IF(I19="","",VLOOKUP(I19&amp;C8,Données!A:P,4,FALSE))</f>
        <v/>
      </c>
      <c r="C19" s="79"/>
      <c r="D19" s="43"/>
      <c r="E19" s="44"/>
      <c r="F19" s="45"/>
      <c r="G19" s="46" t="str">
        <f t="shared" si="0"/>
        <v/>
      </c>
      <c r="I19" s="1"/>
    </row>
    <row r="20" spans="1:10" ht="19.5" customHeight="1" x14ac:dyDescent="0.25">
      <c r="A20" s="40" t="str">
        <f>IF(I20="","",VLOOKUP(I20&amp;C8,Données!A:O,7,FALSE))</f>
        <v/>
      </c>
      <c r="B20" s="41" t="str">
        <f>IF(I20="","",VLOOKUP(I20&amp;C8,Données!A:P,4,FALSE))</f>
        <v/>
      </c>
      <c r="C20" s="42"/>
      <c r="D20" s="43"/>
      <c r="E20" s="44"/>
      <c r="F20" s="45"/>
      <c r="G20" s="46" t="str">
        <f t="shared" si="0"/>
        <v/>
      </c>
      <c r="I20" s="1"/>
    </row>
    <row r="21" spans="1:10" ht="21.75" customHeight="1" x14ac:dyDescent="0.25">
      <c r="A21" s="40" t="str">
        <f>IF(I21="","",VLOOKUP(I21&amp;C8,Données!A:O,7,FALSE))</f>
        <v/>
      </c>
      <c r="B21" s="41" t="str">
        <f>IF(I21="","",VLOOKUP(I21&amp;C8,Données!A:P,4,FALSE))</f>
        <v/>
      </c>
      <c r="C21" s="42"/>
      <c r="D21" s="43"/>
      <c r="E21" s="44"/>
      <c r="F21" s="45"/>
      <c r="G21" s="46" t="str">
        <f t="shared" si="0"/>
        <v/>
      </c>
      <c r="I21" s="1"/>
    </row>
    <row r="22" spans="1:10" ht="21.75" customHeight="1" x14ac:dyDescent="0.25">
      <c r="A22" s="40" t="str">
        <f>IF(I22="","",VLOOKUP(I22&amp;C8,Données!A:O,7,FALSE))</f>
        <v/>
      </c>
      <c r="B22" s="41" t="str">
        <f>IF(I22="","",VLOOKUP(I22&amp;C8,Données!A:P,4,FALSE))</f>
        <v/>
      </c>
      <c r="C22" s="42"/>
      <c r="D22" s="43"/>
      <c r="E22" s="44"/>
      <c r="F22" s="45"/>
      <c r="G22" s="46" t="str">
        <f t="shared" si="0"/>
        <v/>
      </c>
      <c r="I22" s="1"/>
    </row>
    <row r="23" spans="1:10" ht="21.75" customHeight="1" x14ac:dyDescent="0.25">
      <c r="A23" s="40" t="str">
        <f>IF(I23="","",VLOOKUP(I23&amp;C8,Données!A:O,7,FALSE))</f>
        <v/>
      </c>
      <c r="B23" s="41" t="str">
        <f>IF(I23="","",VLOOKUP(I23&amp;C8,Données!A:P,4,FALSE))</f>
        <v/>
      </c>
      <c r="C23" s="42"/>
      <c r="D23" s="43"/>
      <c r="E23" s="44"/>
      <c r="F23" s="45"/>
      <c r="G23" s="46" t="str">
        <f t="shared" si="0"/>
        <v/>
      </c>
      <c r="I23" s="1"/>
    </row>
    <row r="24" spans="1:10" ht="21.75" customHeight="1" x14ac:dyDescent="0.25">
      <c r="A24" s="40" t="str">
        <f>IF(I24="","",VLOOKUP(I24&amp;C8,Données!A:O,7,FALSE))</f>
        <v/>
      </c>
      <c r="B24" s="41" t="str">
        <f>IF(I24="","",VLOOKUP(I24&amp;C8,Données!A:P,4,FALSE))</f>
        <v/>
      </c>
      <c r="C24" s="42"/>
      <c r="D24" s="43"/>
      <c r="E24" s="44"/>
      <c r="F24" s="45"/>
      <c r="G24" s="46" t="str">
        <f t="shared" si="0"/>
        <v/>
      </c>
      <c r="I24" s="1"/>
    </row>
    <row r="25" spans="1:10" ht="21.75" customHeight="1" x14ac:dyDescent="0.25">
      <c r="A25" s="40" t="str">
        <f>IF(I25="","",VLOOKUP(I25&amp;C8,Données!A:O,7,FALSE))</f>
        <v/>
      </c>
      <c r="B25" s="41" t="str">
        <f>IF(I25="","",VLOOKUP(I25&amp;C8,Données!A:P,4,FALSE))</f>
        <v/>
      </c>
      <c r="C25" s="42"/>
      <c r="D25" s="43"/>
      <c r="E25" s="44"/>
      <c r="F25" s="45"/>
      <c r="G25" s="46" t="str">
        <f t="shared" si="0"/>
        <v/>
      </c>
      <c r="I25" s="1"/>
    </row>
    <row r="26" spans="1:10" ht="21.75" customHeight="1" x14ac:dyDescent="0.25">
      <c r="A26" s="40" t="str">
        <f>IF(I26="","",VLOOKUP(I26&amp;C8,Données!A:O,7,FALSE))</f>
        <v/>
      </c>
      <c r="B26" s="41" t="str">
        <f>IF(I26="","",VLOOKUP(I26&amp;C8,Données!A:P,4,FALSE))</f>
        <v/>
      </c>
      <c r="C26" s="42"/>
      <c r="D26" s="43"/>
      <c r="E26" s="44"/>
      <c r="F26" s="45"/>
      <c r="G26" s="46" t="str">
        <f t="shared" si="0"/>
        <v/>
      </c>
      <c r="I26" s="1"/>
      <c r="J26" t="s">
        <v>32525</v>
      </c>
    </row>
    <row r="27" spans="1:10" ht="21.75" customHeight="1" x14ac:dyDescent="0.25">
      <c r="A27" s="40" t="str">
        <f>IF(I27="","",VLOOKUP(I27&amp;C8,Données!A:O,7,FALSE))</f>
        <v/>
      </c>
      <c r="B27" s="41" t="str">
        <f>IF(I27="","",VLOOKUP(I27&amp;C8,Données!A:P,4,FALSE))</f>
        <v/>
      </c>
      <c r="C27" s="42"/>
      <c r="D27" s="43"/>
      <c r="E27" s="44"/>
      <c r="F27" s="45"/>
      <c r="G27" s="46" t="str">
        <f t="shared" si="0"/>
        <v/>
      </c>
      <c r="I27" s="1"/>
    </row>
    <row r="28" spans="1:10" ht="21.75" customHeight="1" x14ac:dyDescent="0.25">
      <c r="A28" s="40" t="str">
        <f>IF(I28="","",VLOOKUP(I28&amp;C8,Données!A:O,7,FALSE))</f>
        <v/>
      </c>
      <c r="B28" s="41" t="str">
        <f>IF(I28="","",VLOOKUP(I28&amp;C8,Données!A:P,4,FALSE))</f>
        <v/>
      </c>
      <c r="C28" s="42"/>
      <c r="D28" s="43" t="str">
        <f>IF(I28="","",VLOOKUP(I28&amp;C8,Données!A:P,9,FALSE))</f>
        <v/>
      </c>
      <c r="E28" s="44"/>
      <c r="F28" s="45" t="str">
        <f>IF(I28="","",VLOOKUP(I28&amp;C8,Données!A:P,13,FALSE))</f>
        <v/>
      </c>
      <c r="G28" s="46" t="str">
        <f t="shared" si="0"/>
        <v/>
      </c>
      <c r="I28" s="1"/>
    </row>
    <row r="29" spans="1:10" ht="21.75" customHeight="1" x14ac:dyDescent="0.25">
      <c r="A29" s="40" t="str">
        <f>IF(I29="","",VLOOKUP(I29&amp;C8,Données!A:O,7,FALSE))</f>
        <v/>
      </c>
      <c r="B29" s="41" t="str">
        <f>IF(I29="","",VLOOKUP(I29&amp;C8,Données!A:P,4,FALSE))</f>
        <v/>
      </c>
      <c r="C29" s="42"/>
      <c r="D29" s="43" t="str">
        <f>IF(I29="","",VLOOKUP(I29&amp;C8,Données!A:P,9,FALSE))</f>
        <v/>
      </c>
      <c r="E29" s="44"/>
      <c r="F29" s="45" t="str">
        <f>IF(I29="","",VLOOKUP(I29&amp;C8,Données!A:P,13,FALSE))</f>
        <v/>
      </c>
      <c r="G29" s="46" t="str">
        <f t="shared" si="0"/>
        <v/>
      </c>
      <c r="I29" s="1"/>
    </row>
    <row r="30" spans="1:10" ht="21.75" customHeight="1" x14ac:dyDescent="0.25">
      <c r="A30" s="40" t="str">
        <f>IF(I30="","",VLOOKUP(I30&amp;C8,Données!A:O,7,FALSE))</f>
        <v/>
      </c>
      <c r="B30" s="41" t="str">
        <f>IF(I30="","",VLOOKUP(I30&amp;C8,Données!A:P,4,FALSE))</f>
        <v/>
      </c>
      <c r="C30" s="42"/>
      <c r="D30" s="43" t="str">
        <f>IF(I30="","",VLOOKUP(I30&amp;C8,Données!A:P,9,FALSE))</f>
        <v/>
      </c>
      <c r="E30" s="44"/>
      <c r="F30" s="45" t="str">
        <f>IF(I30="","",VLOOKUP(I30&amp;C8,Données!A:P,13,FALSE))</f>
        <v/>
      </c>
      <c r="G30" s="46" t="str">
        <f t="shared" si="0"/>
        <v/>
      </c>
      <c r="I30" s="1"/>
    </row>
    <row r="31" spans="1:10" ht="21.75" customHeight="1" x14ac:dyDescent="0.25">
      <c r="A31" s="40" t="str">
        <f>IF(I31="","",VLOOKUP(I31&amp;C8,Données!A:O,7,FALSE))</f>
        <v/>
      </c>
      <c r="B31" s="41" t="str">
        <f>IF(I31="","",VLOOKUP(I31&amp;C8,Données!A:P,4,FALSE))</f>
        <v/>
      </c>
      <c r="C31" s="42"/>
      <c r="D31" s="43" t="str">
        <f>IF(I31="","",VLOOKUP(I31&amp;C8,Données!A:P,9,FALSE))</f>
        <v/>
      </c>
      <c r="E31" s="44"/>
      <c r="F31" s="45" t="str">
        <f>IF(I31="","",VLOOKUP(I31&amp;C8,Données!A:P,13,FALSE))</f>
        <v/>
      </c>
      <c r="G31" s="46" t="str">
        <f t="shared" si="0"/>
        <v/>
      </c>
      <c r="I31" s="1"/>
    </row>
    <row r="32" spans="1:10" ht="21.75" customHeight="1" x14ac:dyDescent="0.25">
      <c r="A32" s="40" t="str">
        <f>IF(I32="","",VLOOKUP(I32&amp;C8,Données!A:O,7,FALSE))</f>
        <v/>
      </c>
      <c r="B32" s="41" t="str">
        <f>IF(I32="","",VLOOKUP(I32&amp;C8,Données!A:P,4,FALSE))</f>
        <v/>
      </c>
      <c r="C32" s="42"/>
      <c r="D32" s="43" t="str">
        <f>IF(I32="","",VLOOKUP(I32&amp;C8,Données!A:P,9,FALSE))</f>
        <v/>
      </c>
      <c r="E32" s="44"/>
      <c r="F32" s="45" t="str">
        <f>IF(I32="","",VLOOKUP(I32&amp;C8,Données!A:P,13,FALSE))</f>
        <v/>
      </c>
      <c r="G32" s="46" t="str">
        <f t="shared" si="0"/>
        <v/>
      </c>
      <c r="I32" s="1"/>
    </row>
    <row r="33" spans="1:9" ht="21.75" customHeight="1" x14ac:dyDescent="0.25">
      <c r="A33" s="40" t="str">
        <f>IF(I33="","",VLOOKUP(I33&amp;C8,Données!A:O,7,FALSE))</f>
        <v/>
      </c>
      <c r="B33" s="41" t="str">
        <f>IF(I33="","",VLOOKUP(I33&amp;C8,Données!A:P,4,FALSE))</f>
        <v/>
      </c>
      <c r="C33" s="42"/>
      <c r="D33" s="43" t="str">
        <f>IF(I33="","",VLOOKUP(I33&amp;C8,Données!A:P,9,FALSE))</f>
        <v/>
      </c>
      <c r="E33" s="44"/>
      <c r="F33" s="45" t="str">
        <f>IF(I33="","",VLOOKUP(I33&amp;C8,Données!A:P,13,FALSE))</f>
        <v/>
      </c>
      <c r="G33" s="46" t="str">
        <f t="shared" si="0"/>
        <v/>
      </c>
      <c r="I33" s="1"/>
    </row>
    <row r="34" spans="1:9" ht="21.75" customHeight="1" x14ac:dyDescent="0.25">
      <c r="A34" s="40" t="str">
        <f>IF(I34="","",VLOOKUP(I34&amp;C9,Données!A:O,7,FALSE))</f>
        <v/>
      </c>
      <c r="B34" s="41" t="str">
        <f>IF(I34="","",VLOOKUP(I34&amp;C9,Données!A:P,4,FALSE))</f>
        <v/>
      </c>
      <c r="C34" s="42"/>
      <c r="D34" s="43" t="str">
        <f>IF(I34="","",VLOOKUP(I34&amp;C9,Données!A:P,9,FALSE))</f>
        <v/>
      </c>
      <c r="E34" s="44"/>
      <c r="F34" s="45" t="str">
        <f>IF(I34="","",VLOOKUP(I34&amp;C9,Données!A:P,13,FALSE))</f>
        <v/>
      </c>
      <c r="G34" s="46" t="str">
        <f>IF(F34="","",F34*E34)</f>
        <v/>
      </c>
      <c r="I34" s="1"/>
    </row>
    <row r="35" spans="1:9" ht="21.75" customHeight="1" x14ac:dyDescent="0.25">
      <c r="A35" s="40" t="str">
        <f>IF(I35="","",VLOOKUP(I35&amp;C8,Données!A:O,7,FALSE))</f>
        <v/>
      </c>
      <c r="B35" s="41" t="str">
        <f>IF(I35="","",VLOOKUP(I35&amp;C8,Données!A:P,4,FALSE))</f>
        <v/>
      </c>
      <c r="C35" s="42"/>
      <c r="D35" s="43" t="str">
        <f>IF(I35="","",VLOOKUP(I35&amp;C8,Données!A:P,9,FALSE))</f>
        <v/>
      </c>
      <c r="E35" s="44"/>
      <c r="F35" s="45" t="str">
        <f>IF(I35="","",VLOOKUP(I35&amp;C8,Données!A:P,13,FALSE))</f>
        <v/>
      </c>
      <c r="G35" s="46" t="str">
        <f t="shared" ref="G35" si="1">IF(F35="","",F35*E35)</f>
        <v/>
      </c>
      <c r="I35" s="1"/>
    </row>
    <row r="36" spans="1:9" ht="21.75" customHeight="1" x14ac:dyDescent="0.25">
      <c r="A36" s="40" t="str">
        <f>IF(I36="","",VLOOKUP(I36&amp;C9,Données!A:O,7,FALSE))</f>
        <v/>
      </c>
      <c r="B36" s="41" t="str">
        <f>IF(I36="","",VLOOKUP(I36&amp;C9,Données!A:P,4,FALSE))</f>
        <v/>
      </c>
      <c r="C36" s="42"/>
      <c r="D36" s="43" t="str">
        <f>IF(I36="","",VLOOKUP(I36&amp;C9,Données!A:P,9,FALSE))</f>
        <v/>
      </c>
      <c r="E36" s="44"/>
      <c r="F36" s="45" t="str">
        <f>IF(I36="","",VLOOKUP(I36&amp;C9,Données!A:P,13,FALSE))</f>
        <v/>
      </c>
      <c r="G36" s="46" t="str">
        <f>IF(F36="","",F36*E36)</f>
        <v/>
      </c>
      <c r="I36" s="1"/>
    </row>
    <row r="37" spans="1:9" ht="21.75" customHeight="1" x14ac:dyDescent="0.25">
      <c r="A37" s="40" t="str">
        <f>IF(I37="","",VLOOKUP(I37&amp;#REF!,Données!A:O,7,FALSE))</f>
        <v/>
      </c>
      <c r="B37" s="41" t="str">
        <f>IF(I37="","",VLOOKUP(I37&amp;#REF!,Données!A:P,4,FALSE))</f>
        <v/>
      </c>
      <c r="C37" s="42"/>
      <c r="D37" s="43" t="str">
        <f>IF(I37="","",VLOOKUP(I37&amp;#REF!,Données!A:P,9,FALSE))</f>
        <v/>
      </c>
      <c r="E37" s="44"/>
      <c r="F37" s="45" t="str">
        <f>IF(I37="","",VLOOKUP(I37&amp;#REF!,Données!A:P,13,FALSE))</f>
        <v/>
      </c>
      <c r="G37" s="46" t="str">
        <f>IF(F37="","",F37*E37)</f>
        <v/>
      </c>
      <c r="I37" s="1"/>
    </row>
    <row r="38" spans="1:9" x14ac:dyDescent="0.25">
      <c r="F38" t="s">
        <v>673</v>
      </c>
      <c r="G38" s="47">
        <f>SUM(G13:G34)</f>
        <v>0</v>
      </c>
    </row>
    <row r="39" spans="1:9" x14ac:dyDescent="0.25">
      <c r="F39" t="s">
        <v>673</v>
      </c>
      <c r="G39" s="47">
        <f>SUM(G14:G35)</f>
        <v>0</v>
      </c>
    </row>
  </sheetData>
  <sortState xmlns:xlrd2="http://schemas.microsoft.com/office/spreadsheetml/2017/richdata2" ref="O17:O46">
    <sortCondition descending="1" ref="O17:O46"/>
  </sortState>
  <phoneticPr fontId="16" type="noConversion"/>
  <pageMargins left="0.7" right="0.7" top="0.75" bottom="0.75" header="0.3" footer="0.3"/>
  <pageSetup paperSize="9" scale="71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Macro1">
                <anchor moveWithCells="1" sizeWithCells="1">
                  <from>
                    <xdr:col>7</xdr:col>
                    <xdr:colOff>552450</xdr:colOff>
                    <xdr:row>1</xdr:row>
                    <xdr:rowOff>123825</xdr:rowOff>
                  </from>
                  <to>
                    <xdr:col>8</xdr:col>
                    <xdr:colOff>971550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8227687-40C8-4F84-BC0E-FA5A219679BF}">
          <x14:formula1>
            <xm:f>Données!$B:$B</xm:f>
          </x14:formula1>
          <xm:sqref>I14</xm:sqref>
        </x14:dataValidation>
        <x14:dataValidation type="list" allowBlank="1" showInputMessage="1" showErrorMessage="1" xr:uid="{FBA26E4A-222E-4AC6-85B0-0BAB962B0122}">
          <x14:formula1>
            <xm:f>Fournisseur!$A$2:$A$19</xm:f>
          </x14:formula1>
          <xm:sqref>C8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Données</vt:lpstr>
      <vt:lpstr>Base désignation</vt:lpstr>
      <vt:lpstr>Matrice cde</vt:lpstr>
      <vt:lpstr>Fournisseur</vt:lpstr>
      <vt:lpstr>TCD ArtFou</vt:lpstr>
      <vt:lpstr>Cde</vt:lpstr>
      <vt:lpstr>Cde!Zone_d_impression</vt:lpstr>
      <vt:lpstr>'Matrice cde'!Zone_d_impression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Mathieu Alexis</dc:creator>
  <cp:lastModifiedBy>Arts Alu</cp:lastModifiedBy>
  <cp:lastPrinted>2025-10-23T12:39:21Z</cp:lastPrinted>
  <dcterms:created xsi:type="dcterms:W3CDTF">2020-01-31T16:29:04Z</dcterms:created>
  <dcterms:modified xsi:type="dcterms:W3CDTF">2025-11-20T08:50:41Z</dcterms:modified>
</cp:coreProperties>
</file>